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446F3A82-2740-4B91-8FDB-7E9D9D9591EB}" xr6:coauthVersionLast="47" xr6:coauthVersionMax="47" xr10:uidLastSave="{00000000-0000-0000-0000-000000000000}"/>
  <workbookProtection workbookAlgorithmName="SHA-512" workbookHashValue="VgyHN049nltPAoclk5tDXmOynQQpTCi9CFGOTyTMo7swM801p4XAblq9fK62bG9VFGmSfBHKSK+uIRj9eozDqw==" workbookSaltValue="rvx6Tv+2YpaBz+eXxFaYEg==" workbookSpinCount="100000" lockStructure="1"/>
  <bookViews>
    <workbookView xWindow="-120" yWindow="-120" windowWidth="29040" windowHeight="15840" xr2:uid="{00000000-000D-0000-FFFF-FFFF00000000}"/>
  </bookViews>
  <sheets>
    <sheet name="Commissione" sheetId="1" r:id="rId1"/>
    <sheet name="Import" sheetId="2" r:id="rId2"/>
    <sheet name="ddt" sheetId="4" r:id="rId3"/>
  </sheets>
  <definedNames>
    <definedName name="_xlnm.Print_Area" localSheetId="0">Commissione!$L$1:$AI$64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30" i="1" l="1"/>
  <c r="Y31" i="1"/>
  <c r="Y32" i="1"/>
  <c r="Y33" i="1"/>
  <c r="Y34" i="1"/>
  <c r="Y35" i="1"/>
  <c r="Y36" i="1"/>
  <c r="Y37" i="1"/>
  <c r="Y38" i="1"/>
  <c r="Y39" i="1"/>
  <c r="Y40" i="1"/>
  <c r="Y41" i="1"/>
  <c r="Y42" i="1"/>
  <c r="Y43" i="1"/>
  <c r="Y44" i="1"/>
  <c r="Y45" i="1"/>
  <c r="Y46" i="1"/>
  <c r="Y47" i="1"/>
  <c r="Y48" i="1"/>
  <c r="Y49" i="1"/>
  <c r="Y50" i="1"/>
  <c r="Y51" i="1"/>
  <c r="Y52" i="1"/>
  <c r="Y53" i="1"/>
  <c r="Y54" i="1"/>
  <c r="Y55" i="1"/>
  <c r="Y56" i="1"/>
  <c r="Y29" i="1"/>
  <c r="D3" i="4" l="1"/>
  <c r="D4" i="4"/>
  <c r="D5" i="4"/>
  <c r="D6" i="4"/>
  <c r="D7" i="4"/>
  <c r="D8" i="4"/>
  <c r="D9" i="4"/>
  <c r="D10" i="4"/>
  <c r="D11" i="4"/>
  <c r="D12" i="4"/>
  <c r="D13" i="4"/>
  <c r="D14" i="4"/>
  <c r="D15" i="4"/>
  <c r="D16" i="4"/>
  <c r="D17" i="4"/>
  <c r="D18" i="4"/>
  <c r="D19" i="4"/>
  <c r="D20" i="4"/>
  <c r="D21" i="4"/>
  <c r="D22" i="4"/>
  <c r="D23" i="4"/>
  <c r="D24" i="4"/>
  <c r="D25" i="4"/>
  <c r="D26" i="4"/>
  <c r="D27" i="4"/>
  <c r="D28" i="4"/>
  <c r="D29" i="4"/>
  <c r="D2" i="4"/>
  <c r="E3" i="2"/>
  <c r="E4" i="2"/>
  <c r="E5" i="2"/>
  <c r="E6" i="2"/>
  <c r="E7" i="2"/>
  <c r="E8" i="2"/>
  <c r="E9" i="2"/>
  <c r="E10" i="2"/>
  <c r="E11" i="2"/>
  <c r="E12" i="2"/>
  <c r="E13" i="2"/>
  <c r="E14" i="2"/>
  <c r="E15" i="2"/>
  <c r="E16" i="2"/>
  <c r="E17" i="2"/>
  <c r="E18" i="2"/>
  <c r="E19" i="2"/>
  <c r="E20" i="2"/>
  <c r="E21" i="2"/>
  <c r="E22" i="2"/>
  <c r="E23" i="2"/>
  <c r="E24" i="2"/>
  <c r="E25" i="2"/>
  <c r="E26" i="2"/>
  <c r="E27" i="2"/>
  <c r="E28" i="2"/>
  <c r="E29" i="2"/>
  <c r="AL29" i="1"/>
  <c r="AM29" i="1" s="1"/>
  <c r="AN29" i="1" s="1"/>
  <c r="AO29" i="1" s="1"/>
  <c r="AP29" i="1" s="1"/>
  <c r="AH29" i="1" s="1"/>
  <c r="M2" i="4" s="1"/>
  <c r="C3" i="2"/>
  <c r="C4" i="2"/>
  <c r="C5" i="2"/>
  <c r="C6" i="2"/>
  <c r="C7" i="2"/>
  <c r="C8" i="2"/>
  <c r="C9" i="2"/>
  <c r="C10" i="2"/>
  <c r="C11" i="2"/>
  <c r="C12" i="2"/>
  <c r="C13" i="2"/>
  <c r="C14" i="2"/>
  <c r="C15" i="2"/>
  <c r="C16" i="2"/>
  <c r="C17" i="2"/>
  <c r="C18" i="2"/>
  <c r="C19" i="2"/>
  <c r="C20" i="2"/>
  <c r="C21" i="2"/>
  <c r="C22" i="2"/>
  <c r="C23" i="2"/>
  <c r="C24" i="2"/>
  <c r="C25" i="2"/>
  <c r="C26" i="2"/>
  <c r="C27" i="2"/>
  <c r="C28" i="2"/>
  <c r="C29" i="2"/>
  <c r="C2" i="2"/>
  <c r="AS57" i="1"/>
  <c r="AS58"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29" i="1"/>
  <c r="AX29" i="1" l="1"/>
  <c r="F9" i="4"/>
  <c r="F8" i="4"/>
  <c r="F7" i="4"/>
  <c r="F10" i="4"/>
  <c r="F6" i="4"/>
  <c r="F15" i="4"/>
  <c r="F5" i="4"/>
  <c r="F4" i="4"/>
  <c r="F3" i="4"/>
  <c r="F14" i="4"/>
  <c r="F17" i="4"/>
  <c r="F11" i="4"/>
  <c r="F16" i="4"/>
  <c r="F12" i="4"/>
  <c r="F2" i="4"/>
  <c r="F13" i="4"/>
  <c r="F27" i="4"/>
  <c r="F26" i="4"/>
  <c r="F25" i="4"/>
  <c r="F24" i="4"/>
  <c r="F29" i="4"/>
  <c r="F22" i="4"/>
  <c r="F21" i="4"/>
  <c r="F23" i="4"/>
  <c r="F20" i="4"/>
  <c r="F28" i="4"/>
  <c r="F19" i="4"/>
  <c r="F18" i="4"/>
  <c r="E2" i="2"/>
  <c r="AF29" i="1"/>
  <c r="H2" i="4" l="1"/>
  <c r="BA29" i="1"/>
  <c r="K2" i="2"/>
  <c r="G2" i="2" l="1"/>
  <c r="AL60" i="1" l="1"/>
  <c r="Z60" i="1"/>
  <c r="AB57" i="1"/>
  <c r="AK56" i="1"/>
  <c r="AS56" i="1" s="1"/>
  <c r="O56" i="1" s="1"/>
  <c r="AK55" i="1"/>
  <c r="AS55" i="1" s="1"/>
  <c r="O55" i="1" s="1"/>
  <c r="AK54" i="1"/>
  <c r="AS54" i="1" s="1"/>
  <c r="O54" i="1" s="1"/>
  <c r="AK53" i="1"/>
  <c r="AS53" i="1" s="1"/>
  <c r="O53" i="1" s="1"/>
  <c r="AK52" i="1"/>
  <c r="AS52" i="1" s="1"/>
  <c r="O52" i="1" s="1"/>
  <c r="AK51" i="1"/>
  <c r="AS51" i="1" s="1"/>
  <c r="O51" i="1" s="1"/>
  <c r="AK50" i="1"/>
  <c r="AS50" i="1" s="1"/>
  <c r="O50" i="1" s="1"/>
  <c r="AK49" i="1"/>
  <c r="AS49" i="1" s="1"/>
  <c r="O49" i="1" s="1"/>
  <c r="AK48" i="1"/>
  <c r="AS48" i="1" s="1"/>
  <c r="O48" i="1" s="1"/>
  <c r="AK47" i="1"/>
  <c r="AS47" i="1" s="1"/>
  <c r="O47" i="1" s="1"/>
  <c r="AK46" i="1"/>
  <c r="AS46" i="1" s="1"/>
  <c r="O46" i="1" s="1"/>
  <c r="AK45" i="1"/>
  <c r="AS45" i="1" s="1"/>
  <c r="O45" i="1" s="1"/>
  <c r="AK44" i="1"/>
  <c r="AS44" i="1" s="1"/>
  <c r="O44" i="1" s="1"/>
  <c r="AK43" i="1"/>
  <c r="AS43" i="1" s="1"/>
  <c r="O43" i="1" s="1"/>
  <c r="AK42" i="1"/>
  <c r="AS42" i="1" s="1"/>
  <c r="O42" i="1" s="1"/>
  <c r="AK41" i="1"/>
  <c r="AS41" i="1" s="1"/>
  <c r="O41" i="1" s="1"/>
  <c r="AK40" i="1"/>
  <c r="AS40" i="1" s="1"/>
  <c r="O40" i="1" s="1"/>
  <c r="AK39" i="1"/>
  <c r="AS39" i="1" s="1"/>
  <c r="O39" i="1" s="1"/>
  <c r="AK38" i="1"/>
  <c r="AS38" i="1" s="1"/>
  <c r="O38" i="1" s="1"/>
  <c r="AK37" i="1"/>
  <c r="AS37" i="1" s="1"/>
  <c r="O37" i="1" s="1"/>
  <c r="AK36" i="1"/>
  <c r="AS36" i="1" s="1"/>
  <c r="O36" i="1" s="1"/>
  <c r="AK35" i="1"/>
  <c r="AS35" i="1" s="1"/>
  <c r="O35" i="1" s="1"/>
  <c r="AK34" i="1"/>
  <c r="AS34" i="1" s="1"/>
  <c r="O34" i="1" s="1"/>
  <c r="AK33" i="1"/>
  <c r="AS33" i="1" s="1"/>
  <c r="O33" i="1" s="1"/>
  <c r="AK32" i="1"/>
  <c r="AS32" i="1" s="1"/>
  <c r="O32" i="1" s="1"/>
  <c r="AK31" i="1"/>
  <c r="AS31" i="1" s="1"/>
  <c r="O31" i="1" s="1"/>
  <c r="AK30" i="1"/>
  <c r="AS30" i="1" s="1"/>
  <c r="O30" i="1" s="1"/>
  <c r="AK29" i="1"/>
  <c r="AS29" i="1" s="1"/>
  <c r="O29" i="1" s="1"/>
  <c r="AL1" i="1"/>
  <c r="AF1" i="1"/>
  <c r="AT54" i="1" l="1"/>
  <c r="AT55" i="1"/>
  <c r="AT56" i="1"/>
  <c r="AT38" i="1"/>
  <c r="AT40" i="1"/>
  <c r="AT42" i="1"/>
  <c r="AT44" i="1"/>
  <c r="AT52" i="1"/>
  <c r="AT37" i="1"/>
  <c r="AT39" i="1"/>
  <c r="AT41" i="1"/>
  <c r="AT43" i="1"/>
  <c r="AT45" i="1"/>
  <c r="AT46" i="1"/>
  <c r="AT47" i="1"/>
  <c r="AT48" i="1"/>
  <c r="AT49" i="1"/>
  <c r="AT50" i="1"/>
  <c r="AT51" i="1"/>
  <c r="AT53" i="1"/>
  <c r="AT29" i="1"/>
  <c r="AT30" i="1"/>
  <c r="AT31" i="1"/>
  <c r="AT32" i="1"/>
  <c r="AT33" i="1"/>
  <c r="AT36" i="1"/>
  <c r="AT35" i="1"/>
  <c r="AT34" i="1"/>
  <c r="AL40" i="1"/>
  <c r="AM40" i="1" s="1"/>
  <c r="AN40" i="1" s="1"/>
  <c r="AO40" i="1" s="1"/>
  <c r="AL37" i="1"/>
  <c r="AM37" i="1" s="1"/>
  <c r="AL30" i="1"/>
  <c r="AM30" i="1" s="1"/>
  <c r="AL50" i="1"/>
  <c r="AM50" i="1" s="1"/>
  <c r="AN50" i="1" s="1"/>
  <c r="AO50" i="1" s="1"/>
  <c r="AL46" i="1"/>
  <c r="AM46" i="1" s="1"/>
  <c r="AN46" i="1" s="1"/>
  <c r="AO46" i="1" s="1"/>
  <c r="AL52" i="1"/>
  <c r="AM52" i="1" s="1"/>
  <c r="AN52" i="1" s="1"/>
  <c r="AO52" i="1" s="1"/>
  <c r="AL44" i="1"/>
  <c r="AM44" i="1" s="1"/>
  <c r="AN44" i="1" s="1"/>
  <c r="AO44" i="1" s="1"/>
  <c r="AL42" i="1"/>
  <c r="AM42" i="1" s="1"/>
  <c r="AN42" i="1" s="1"/>
  <c r="AO42" i="1" s="1"/>
  <c r="AL33" i="1"/>
  <c r="AM33" i="1" s="1"/>
  <c r="AN33" i="1" s="1"/>
  <c r="AO33" i="1" s="1"/>
  <c r="AL48" i="1"/>
  <c r="AM48" i="1" s="1"/>
  <c r="AN48" i="1" s="1"/>
  <c r="AO48" i="1" s="1"/>
  <c r="AL31" i="1"/>
  <c r="AM31" i="1" s="1"/>
  <c r="AL35" i="1"/>
  <c r="AM35" i="1" s="1"/>
  <c r="AN35" i="1" s="1"/>
  <c r="AO35" i="1" s="1"/>
  <c r="AL56" i="1"/>
  <c r="AM56" i="1" s="1"/>
  <c r="AL39" i="1"/>
  <c r="AM39" i="1" s="1"/>
  <c r="AL43" i="1"/>
  <c r="AM43" i="1" s="1"/>
  <c r="AL54" i="1"/>
  <c r="AM54" i="1" s="1"/>
  <c r="AL41" i="1"/>
  <c r="AM41" i="1" s="1"/>
  <c r="AU55" i="1" l="1"/>
  <c r="A28" i="4"/>
  <c r="A28" i="2"/>
  <c r="AV55" i="1"/>
  <c r="AW55" i="1"/>
  <c r="AU54" i="1"/>
  <c r="A27" i="4"/>
  <c r="A27" i="2"/>
  <c r="AV54" i="1"/>
  <c r="AW54" i="1"/>
  <c r="AU56" i="1"/>
  <c r="AW56" i="1"/>
  <c r="A29" i="4"/>
  <c r="A29" i="2"/>
  <c r="AV56" i="1"/>
  <c r="A8" i="4"/>
  <c r="B8" i="4"/>
  <c r="A9" i="4"/>
  <c r="B9" i="4"/>
  <c r="A6" i="4"/>
  <c r="B6" i="4"/>
  <c r="AU47" i="1"/>
  <c r="AW47" i="1"/>
  <c r="A20" i="4"/>
  <c r="AV47" i="1"/>
  <c r="A20" i="2"/>
  <c r="AU48" i="1"/>
  <c r="AW48" i="1"/>
  <c r="A21" i="4"/>
  <c r="A21" i="2"/>
  <c r="AV48" i="1"/>
  <c r="AU39" i="1"/>
  <c r="AV39" i="1"/>
  <c r="A12" i="4"/>
  <c r="A12" i="2"/>
  <c r="AW39" i="1"/>
  <c r="AU49" i="1"/>
  <c r="A22" i="2"/>
  <c r="AW49" i="1"/>
  <c r="A22" i="4"/>
  <c r="AV49" i="1"/>
  <c r="AU43" i="1"/>
  <c r="AV43" i="1"/>
  <c r="AW43" i="1"/>
  <c r="A16" i="2"/>
  <c r="A16" i="4"/>
  <c r="AU40" i="1"/>
  <c r="AV40" i="1"/>
  <c r="A13" i="2"/>
  <c r="AW40" i="1"/>
  <c r="A13" i="4"/>
  <c r="AU53" i="1"/>
  <c r="AW53" i="1"/>
  <c r="A26" i="4"/>
  <c r="A26" i="2"/>
  <c r="AV53" i="1"/>
  <c r="AU41" i="1"/>
  <c r="AV41" i="1"/>
  <c r="AW41" i="1"/>
  <c r="A14" i="4"/>
  <c r="A14" i="2"/>
  <c r="AU44" i="1"/>
  <c r="AW44" i="1"/>
  <c r="AV44" i="1"/>
  <c r="A17" i="4"/>
  <c r="A17" i="2"/>
  <c r="AU51" i="1"/>
  <c r="AW51" i="1"/>
  <c r="AV51" i="1"/>
  <c r="A24" i="4"/>
  <c r="A24" i="2"/>
  <c r="AU45" i="1"/>
  <c r="A18" i="2"/>
  <c r="AV45" i="1"/>
  <c r="A18" i="4"/>
  <c r="AW45" i="1"/>
  <c r="AU52" i="1"/>
  <c r="AW52" i="1"/>
  <c r="A25" i="2"/>
  <c r="A25" i="4"/>
  <c r="AV52" i="1"/>
  <c r="AU42" i="1"/>
  <c r="AW42" i="1"/>
  <c r="A15" i="4"/>
  <c r="A15" i="2"/>
  <c r="AV42" i="1"/>
  <c r="AU38" i="1"/>
  <c r="A11" i="2"/>
  <c r="AV38" i="1"/>
  <c r="A11" i="4"/>
  <c r="AW38" i="1"/>
  <c r="AU50" i="1"/>
  <c r="A23" i="4"/>
  <c r="AW50" i="1"/>
  <c r="AV50" i="1"/>
  <c r="A23" i="2"/>
  <c r="AU46" i="1"/>
  <c r="AW46" i="1"/>
  <c r="A19" i="4"/>
  <c r="AV46" i="1"/>
  <c r="A19" i="2"/>
  <c r="AU37" i="1"/>
  <c r="AV37" i="1"/>
  <c r="A10" i="2"/>
  <c r="A10" i="4"/>
  <c r="AW37" i="1"/>
  <c r="AU29" i="1"/>
  <c r="AV33" i="1"/>
  <c r="A6" i="2"/>
  <c r="A7" i="4"/>
  <c r="AW33" i="1"/>
  <c r="AV30" i="1"/>
  <c r="A3" i="4"/>
  <c r="A3" i="2"/>
  <c r="AW30" i="1"/>
  <c r="AU30" i="1"/>
  <c r="AU33" i="1"/>
  <c r="AU32" i="1"/>
  <c r="A5" i="4"/>
  <c r="A5" i="2"/>
  <c r="AW32" i="1"/>
  <c r="AV32" i="1"/>
  <c r="A2" i="4"/>
  <c r="A2" i="2"/>
  <c r="AV29" i="1"/>
  <c r="AW29" i="1"/>
  <c r="AU31" i="1"/>
  <c r="A4" i="4"/>
  <c r="A4" i="2"/>
  <c r="AV31" i="1"/>
  <c r="AW31" i="1"/>
  <c r="AU34" i="1"/>
  <c r="AU35" i="1"/>
  <c r="AU36" i="1"/>
  <c r="A7" i="2"/>
  <c r="A8" i="2"/>
  <c r="A9" i="2"/>
  <c r="AW36" i="1"/>
  <c r="AV36" i="1"/>
  <c r="AV35" i="1"/>
  <c r="AW35" i="1"/>
  <c r="B7" i="4"/>
  <c r="AW34" i="1"/>
  <c r="AV34" i="1"/>
  <c r="AP35" i="1"/>
  <c r="AH35" i="1" s="1"/>
  <c r="M8" i="4" s="1"/>
  <c r="AF35" i="1"/>
  <c r="AP33" i="1"/>
  <c r="AH33" i="1" s="1"/>
  <c r="AF33" i="1"/>
  <c r="AP50" i="1"/>
  <c r="AH50" i="1" s="1"/>
  <c r="M23" i="4" s="1"/>
  <c r="AF50" i="1"/>
  <c r="AP48" i="1"/>
  <c r="AH48" i="1" s="1"/>
  <c r="M21" i="4" s="1"/>
  <c r="AF48" i="1"/>
  <c r="AP52" i="1"/>
  <c r="AH52" i="1" s="1"/>
  <c r="M25" i="4" s="1"/>
  <c r="AF52" i="1"/>
  <c r="AP40" i="1"/>
  <c r="AH40" i="1" s="1"/>
  <c r="M13" i="4" s="1"/>
  <c r="AF40" i="1"/>
  <c r="AP42" i="1"/>
  <c r="AH42" i="1" s="1"/>
  <c r="M15" i="4" s="1"/>
  <c r="AF42" i="1"/>
  <c r="AP44" i="1"/>
  <c r="AH44" i="1" s="1"/>
  <c r="M17" i="4" s="1"/>
  <c r="AF44" i="1"/>
  <c r="AP46" i="1"/>
  <c r="AH46" i="1" s="1"/>
  <c r="M19" i="4" s="1"/>
  <c r="AF46" i="1"/>
  <c r="AN37" i="1"/>
  <c r="AO37" i="1" s="1"/>
  <c r="AN31" i="1"/>
  <c r="AO31" i="1" s="1"/>
  <c r="AL49" i="1"/>
  <c r="AM49" i="1" s="1"/>
  <c r="AL38" i="1"/>
  <c r="AM38" i="1" s="1"/>
  <c r="AL55" i="1"/>
  <c r="AM55" i="1" s="1"/>
  <c r="AN41" i="1"/>
  <c r="AO41" i="1" s="1"/>
  <c r="AN54" i="1"/>
  <c r="AO54" i="1" s="1"/>
  <c r="AL53" i="1"/>
  <c r="AM53" i="1" s="1"/>
  <c r="AN30" i="1"/>
  <c r="AO30" i="1" s="1"/>
  <c r="AL32" i="1"/>
  <c r="AM32" i="1" s="1"/>
  <c r="AL47" i="1"/>
  <c r="AM47" i="1" s="1"/>
  <c r="AL36" i="1"/>
  <c r="AM36" i="1" s="1"/>
  <c r="AL51" i="1"/>
  <c r="AM51" i="1" s="1"/>
  <c r="AL34" i="1"/>
  <c r="AM34" i="1" s="1"/>
  <c r="AN43" i="1"/>
  <c r="AO43" i="1" s="1"/>
  <c r="AL45" i="1"/>
  <c r="AM45" i="1" s="1"/>
  <c r="AN39" i="1"/>
  <c r="AO39" i="1" s="1"/>
  <c r="AN56" i="1"/>
  <c r="AO56" i="1" s="1"/>
  <c r="B27" i="2" l="1"/>
  <c r="B27" i="4"/>
  <c r="AQ54" i="1"/>
  <c r="AY54" i="1" s="1"/>
  <c r="J27" i="4"/>
  <c r="B28" i="2"/>
  <c r="B28" i="4"/>
  <c r="AQ55" i="1"/>
  <c r="AY55" i="1" s="1"/>
  <c r="J28" i="4"/>
  <c r="B29" i="2"/>
  <c r="B29" i="4"/>
  <c r="AQ56" i="1"/>
  <c r="AY56" i="1" s="1"/>
  <c r="J29" i="4"/>
  <c r="B19" i="2"/>
  <c r="B19" i="4"/>
  <c r="B26" i="4"/>
  <c r="B26" i="2"/>
  <c r="AQ50" i="1"/>
  <c r="AY50" i="1" s="1"/>
  <c r="J23" i="4"/>
  <c r="B15" i="2"/>
  <c r="B15" i="4"/>
  <c r="B25" i="2"/>
  <c r="B25" i="4"/>
  <c r="B24" i="4"/>
  <c r="B24" i="2"/>
  <c r="B11" i="2"/>
  <c r="B11" i="4"/>
  <c r="B22" i="2"/>
  <c r="B22" i="4"/>
  <c r="AQ41" i="1"/>
  <c r="AY41" i="1" s="1"/>
  <c r="J14" i="4"/>
  <c r="B18" i="2"/>
  <c r="B18" i="4"/>
  <c r="B20" i="4"/>
  <c r="B20" i="2"/>
  <c r="B23" i="2"/>
  <c r="B23" i="4"/>
  <c r="AQ42" i="1"/>
  <c r="AY42" i="1" s="1"/>
  <c r="J15" i="4"/>
  <c r="AQ48" i="1"/>
  <c r="AY48" i="1" s="1"/>
  <c r="J21" i="4"/>
  <c r="AQ46" i="1"/>
  <c r="AY46" i="1" s="1"/>
  <c r="J19" i="4"/>
  <c r="AQ38" i="1"/>
  <c r="AY38" i="1" s="1"/>
  <c r="J11" i="4"/>
  <c r="AQ43" i="1"/>
  <c r="AY43" i="1" s="1"/>
  <c r="J16" i="4"/>
  <c r="AQ49" i="1"/>
  <c r="AY49" i="1" s="1"/>
  <c r="J22" i="4"/>
  <c r="B21" i="2"/>
  <c r="B21" i="4"/>
  <c r="B14" i="2"/>
  <c r="B14" i="4"/>
  <c r="AQ53" i="1"/>
  <c r="AY53" i="1" s="1"/>
  <c r="J26" i="4"/>
  <c r="AQ40" i="1"/>
  <c r="AY40" i="1" s="1"/>
  <c r="J13" i="4"/>
  <c r="B17" i="2"/>
  <c r="B17" i="4"/>
  <c r="B13" i="2"/>
  <c r="B13" i="4"/>
  <c r="B16" i="2"/>
  <c r="B16" i="4"/>
  <c r="B12" i="2"/>
  <c r="B12" i="4"/>
  <c r="AQ39" i="1"/>
  <c r="AY39" i="1" s="1"/>
  <c r="J12" i="4"/>
  <c r="B10" i="2"/>
  <c r="B10" i="4"/>
  <c r="AQ52" i="1"/>
  <c r="AY52" i="1" s="1"/>
  <c r="J25" i="4"/>
  <c r="AQ45" i="1"/>
  <c r="AY45" i="1" s="1"/>
  <c r="J18" i="4"/>
  <c r="AQ51" i="1"/>
  <c r="AY51" i="1" s="1"/>
  <c r="J24" i="4"/>
  <c r="AQ37" i="1"/>
  <c r="AY37" i="1" s="1"/>
  <c r="J10" i="4"/>
  <c r="AQ44" i="1"/>
  <c r="AY44" i="1" s="1"/>
  <c r="J17" i="4"/>
  <c r="AQ47" i="1"/>
  <c r="AY47" i="1" s="1"/>
  <c r="J20" i="4"/>
  <c r="B6" i="2"/>
  <c r="M6" i="4"/>
  <c r="AX33" i="1"/>
  <c r="H6" i="4" s="1"/>
  <c r="B2" i="4"/>
  <c r="B2" i="2"/>
  <c r="B4" i="4"/>
  <c r="B4" i="2"/>
  <c r="AQ33" i="1"/>
  <c r="AY33" i="1" s="1"/>
  <c r="J6" i="4"/>
  <c r="AQ36" i="1"/>
  <c r="AY36" i="1" s="1"/>
  <c r="J9" i="4"/>
  <c r="AQ30" i="1"/>
  <c r="AY30" i="1" s="1"/>
  <c r="J3" i="4"/>
  <c r="AQ34" i="1"/>
  <c r="AY34" i="1" s="1"/>
  <c r="J7" i="4"/>
  <c r="AQ31" i="1"/>
  <c r="AY31" i="1" s="1"/>
  <c r="J4" i="4"/>
  <c r="AQ35" i="1"/>
  <c r="AY35" i="1" s="1"/>
  <c r="J8" i="4"/>
  <c r="B5" i="4"/>
  <c r="B5" i="2"/>
  <c r="AQ32" i="1"/>
  <c r="AY32" i="1" s="1"/>
  <c r="J5" i="4"/>
  <c r="B3" i="4"/>
  <c r="B3" i="2"/>
  <c r="B7" i="2"/>
  <c r="B8" i="2"/>
  <c r="B9" i="2"/>
  <c r="BA48" i="1"/>
  <c r="BA50" i="1"/>
  <c r="BA44" i="1"/>
  <c r="BA46" i="1"/>
  <c r="BA52" i="1"/>
  <c r="BA42" i="1"/>
  <c r="BA40" i="1"/>
  <c r="AX35" i="1"/>
  <c r="H8" i="4" s="1"/>
  <c r="K8" i="2"/>
  <c r="AX40" i="1"/>
  <c r="K13" i="2"/>
  <c r="AX46" i="1"/>
  <c r="K19" i="2"/>
  <c r="AX50" i="1"/>
  <c r="K23" i="2"/>
  <c r="AX42" i="1"/>
  <c r="K15" i="2"/>
  <c r="AX44" i="1"/>
  <c r="K17" i="2"/>
  <c r="AX48" i="1"/>
  <c r="K21" i="2"/>
  <c r="AX52" i="1"/>
  <c r="K25" i="2"/>
  <c r="K6" i="2"/>
  <c r="AP30" i="1"/>
  <c r="AH30" i="1" s="1"/>
  <c r="AF30" i="1"/>
  <c r="AP37" i="1"/>
  <c r="AH37" i="1" s="1"/>
  <c r="M10" i="4" s="1"/>
  <c r="AF37" i="1"/>
  <c r="AP54" i="1"/>
  <c r="AH54" i="1" s="1"/>
  <c r="M27" i="4" s="1"/>
  <c r="AF54" i="1"/>
  <c r="AP41" i="1"/>
  <c r="AH41" i="1" s="1"/>
  <c r="M14" i="4" s="1"/>
  <c r="AF41" i="1"/>
  <c r="AP31" i="1"/>
  <c r="AH31" i="1" s="1"/>
  <c r="AF31" i="1"/>
  <c r="AP56" i="1"/>
  <c r="AH56" i="1" s="1"/>
  <c r="M29" i="4" s="1"/>
  <c r="AF56" i="1"/>
  <c r="AP39" i="1"/>
  <c r="AH39" i="1" s="1"/>
  <c r="M12" i="4" s="1"/>
  <c r="AF39" i="1"/>
  <c r="AP43" i="1"/>
  <c r="AH43" i="1" s="1"/>
  <c r="M16" i="4" s="1"/>
  <c r="AF43" i="1"/>
  <c r="AN38" i="1"/>
  <c r="AO38" i="1" s="1"/>
  <c r="AN45" i="1"/>
  <c r="AO45" i="1" s="1"/>
  <c r="AN34" i="1"/>
  <c r="AO34" i="1" s="1"/>
  <c r="AN51" i="1"/>
  <c r="AO51" i="1" s="1"/>
  <c r="AN36" i="1"/>
  <c r="AO36" i="1" s="1"/>
  <c r="AN47" i="1"/>
  <c r="AO47" i="1" s="1"/>
  <c r="AN32" i="1"/>
  <c r="AO32" i="1" s="1"/>
  <c r="AN53" i="1"/>
  <c r="AO53" i="1" s="1"/>
  <c r="AN55" i="1"/>
  <c r="AO55" i="1" s="1"/>
  <c r="AN49" i="1"/>
  <c r="AO49" i="1" s="1"/>
  <c r="M4" i="4" l="1"/>
  <c r="AX31" i="1"/>
  <c r="H4" i="4" s="1"/>
  <c r="M3" i="4"/>
  <c r="AX30" i="1"/>
  <c r="G15" i="2"/>
  <c r="H15" i="4"/>
  <c r="G19" i="2"/>
  <c r="H19" i="4"/>
  <c r="G21" i="2"/>
  <c r="H21" i="4"/>
  <c r="G23" i="2"/>
  <c r="H23" i="4"/>
  <c r="G13" i="2"/>
  <c r="H13" i="4"/>
  <c r="G17" i="2"/>
  <c r="H17" i="4"/>
  <c r="G25" i="2"/>
  <c r="H25" i="4"/>
  <c r="BA35" i="1"/>
  <c r="G6" i="2"/>
  <c r="G8" i="2"/>
  <c r="BA33" i="1"/>
  <c r="BA54" i="1"/>
  <c r="BA56" i="1"/>
  <c r="BA41" i="1"/>
  <c r="BA37" i="1"/>
  <c r="BA43" i="1"/>
  <c r="BA39" i="1"/>
  <c r="K4" i="2"/>
  <c r="AX43" i="1"/>
  <c r="K16" i="2"/>
  <c r="AX56" i="1"/>
  <c r="K29" i="2"/>
  <c r="AX41" i="1"/>
  <c r="K14" i="2"/>
  <c r="AX37" i="1"/>
  <c r="K10" i="2"/>
  <c r="AX39" i="1"/>
  <c r="K12" i="2"/>
  <c r="AX54" i="1"/>
  <c r="K27" i="2"/>
  <c r="H3" i="4"/>
  <c r="K3" i="2"/>
  <c r="AP38" i="1"/>
  <c r="AH38" i="1" s="1"/>
  <c r="M11" i="4" s="1"/>
  <c r="AF38" i="1"/>
  <c r="AP55" i="1"/>
  <c r="AH55" i="1" s="1"/>
  <c r="M28" i="4" s="1"/>
  <c r="AF55" i="1"/>
  <c r="AP45" i="1"/>
  <c r="AH45" i="1" s="1"/>
  <c r="M18" i="4" s="1"/>
  <c r="AF45" i="1"/>
  <c r="AP49" i="1"/>
  <c r="AH49" i="1" s="1"/>
  <c r="M22" i="4" s="1"/>
  <c r="AF49" i="1"/>
  <c r="AP53" i="1"/>
  <c r="AH53" i="1" s="1"/>
  <c r="M26" i="4" s="1"/>
  <c r="AF53" i="1"/>
  <c r="AP34" i="1"/>
  <c r="AH34" i="1" s="1"/>
  <c r="AF34" i="1"/>
  <c r="AP32" i="1"/>
  <c r="AF32" i="1"/>
  <c r="AP47" i="1"/>
  <c r="AH47" i="1" s="1"/>
  <c r="M20" i="4" s="1"/>
  <c r="AF47" i="1"/>
  <c r="AP36" i="1"/>
  <c r="AH36" i="1" s="1"/>
  <c r="M9" i="4" s="1"/>
  <c r="AF36" i="1"/>
  <c r="AP51" i="1"/>
  <c r="AH51" i="1" s="1"/>
  <c r="M24" i="4" s="1"/>
  <c r="AF51" i="1"/>
  <c r="M7" i="4" l="1"/>
  <c r="AX34" i="1"/>
  <c r="H7" i="4" s="1"/>
  <c r="G12" i="2"/>
  <c r="H12" i="4"/>
  <c r="G29" i="2"/>
  <c r="H29" i="4"/>
  <c r="G10" i="2"/>
  <c r="H10" i="4"/>
  <c r="G16" i="2"/>
  <c r="H16" i="4"/>
  <c r="G27" i="2"/>
  <c r="H27" i="4"/>
  <c r="G14" i="2"/>
  <c r="H14" i="4"/>
  <c r="AH32" i="1"/>
  <c r="BA31" i="1"/>
  <c r="BA30" i="1"/>
  <c r="G3" i="2"/>
  <c r="G4" i="2"/>
  <c r="BA53" i="1"/>
  <c r="BA38" i="1"/>
  <c r="BA49" i="1"/>
  <c r="BA45" i="1"/>
  <c r="BA55" i="1"/>
  <c r="BA51" i="1"/>
  <c r="BA47" i="1"/>
  <c r="AX36" i="1"/>
  <c r="H9" i="4" s="1"/>
  <c r="K9" i="2"/>
  <c r="AX49" i="1"/>
  <c r="K22" i="2"/>
  <c r="AX55" i="1"/>
  <c r="K28" i="2"/>
  <c r="K7" i="2"/>
  <c r="AX47" i="1"/>
  <c r="K20" i="2"/>
  <c r="AX53" i="1"/>
  <c r="K26" i="2"/>
  <c r="AX45" i="1"/>
  <c r="K18" i="2"/>
  <c r="AX38" i="1"/>
  <c r="K11" i="2"/>
  <c r="AX51" i="1"/>
  <c r="K24" i="2"/>
  <c r="K5" i="2"/>
  <c r="AL57" i="1"/>
  <c r="Z61" i="1" s="1"/>
  <c r="AL59" i="1" s="1"/>
  <c r="M5" i="4" l="1"/>
  <c r="AX32" i="1"/>
  <c r="H5" i="4" s="1"/>
  <c r="BA32" i="1"/>
  <c r="G24" i="2"/>
  <c r="H24" i="4"/>
  <c r="G11" i="2"/>
  <c r="H11" i="4"/>
  <c r="G26" i="2"/>
  <c r="H26" i="4"/>
  <c r="G28" i="2"/>
  <c r="H28" i="4"/>
  <c r="G18" i="2"/>
  <c r="H18" i="4"/>
  <c r="G20" i="2"/>
  <c r="H20" i="4"/>
  <c r="G22" i="2"/>
  <c r="H22" i="4"/>
  <c r="BA36" i="1"/>
  <c r="G9" i="2"/>
  <c r="G7" i="2"/>
  <c r="BA34" i="1"/>
  <c r="AH57" i="1"/>
  <c r="Q60" i="1" s="1"/>
  <c r="I7" i="2"/>
  <c r="I8" i="2"/>
  <c r="I9" i="2"/>
  <c r="I3" i="2"/>
  <c r="I10" i="2"/>
  <c r="I12" i="2"/>
  <c r="I15" i="2"/>
  <c r="I17" i="2"/>
  <c r="I19" i="2"/>
  <c r="I14" i="2"/>
  <c r="I18" i="2"/>
  <c r="I21" i="2"/>
  <c r="I27" i="2"/>
  <c r="I25" i="2"/>
  <c r="I26" i="2"/>
  <c r="I20" i="2"/>
  <c r="I23" i="2"/>
  <c r="I4" i="2"/>
  <c r="I5" i="2"/>
  <c r="I11" i="2"/>
  <c r="I13" i="2"/>
  <c r="I16" i="2"/>
  <c r="I22" i="2"/>
  <c r="I29" i="2"/>
  <c r="I24" i="2"/>
  <c r="I28" i="2"/>
  <c r="G5" i="2" l="1"/>
  <c r="I6" i="2"/>
  <c r="AR37" i="1"/>
  <c r="AR49" i="1"/>
  <c r="J2" i="4"/>
  <c r="AR48" i="1"/>
  <c r="I2" i="2"/>
  <c r="AR35" i="1"/>
  <c r="AR44" i="1"/>
  <c r="AR31" i="1"/>
  <c r="AR47" i="1"/>
  <c r="AR34" i="1"/>
  <c r="AR40" i="1"/>
  <c r="AR33" i="1"/>
  <c r="AR51" i="1"/>
  <c r="AR32" i="1"/>
  <c r="AR54" i="1"/>
  <c r="AR42" i="1"/>
  <c r="AR52" i="1"/>
  <c r="AR41" i="1"/>
  <c r="AR50" i="1"/>
  <c r="AR39" i="1"/>
  <c r="AR30" i="1"/>
  <c r="AR56" i="1"/>
  <c r="AR36" i="1"/>
  <c r="AR55" i="1"/>
  <c r="AR43" i="1"/>
  <c r="AR45" i="1"/>
  <c r="AR53" i="1"/>
  <c r="AR38" i="1"/>
  <c r="AR46" i="1"/>
  <c r="AR29" i="1"/>
  <c r="AQ29" i="1"/>
  <c r="AY29" i="1" s="1"/>
  <c r="AQ57" i="1" l="1"/>
  <c r="O61" i="1" s="1"/>
  <c r="R61" i="1" s="1"/>
  <c r="V61" i="1" s="1"/>
  <c r="AR57" i="1"/>
  <c r="AL58" i="1" l="1"/>
  <c r="AH58" i="1" s="1"/>
  <c r="AL61" i="1" l="1"/>
  <c r="AG59" i="1"/>
  <c r="AG6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Autore</author>
  </authors>
  <commentList>
    <comment ref="I2" authorId="0" shapeId="0" xr:uid="{85345AAE-B066-4A2E-95B5-238B050E8048}">
      <text>
        <r>
          <rPr>
            <b/>
            <sz val="9"/>
            <color indexed="81"/>
            <rFont val="Tahoma"/>
            <family val="2"/>
          </rPr>
          <t>Colonna non importabile</t>
        </r>
      </text>
    </comment>
    <comment ref="I4" authorId="0" shapeId="0" xr:uid="{9C70C228-B9AF-47A0-AB01-9ADB4DA04E70}">
      <text>
        <r>
          <rPr>
            <b/>
            <sz val="9"/>
            <color indexed="81"/>
            <rFont val="Tahoma"/>
            <family val="2"/>
          </rPr>
          <t>Colonna non importabile</t>
        </r>
      </text>
    </comment>
    <comment ref="J4" authorId="0" shapeId="0" xr:uid="{296013F9-975E-47C4-BE5D-31AB98E27AE6}">
      <text>
        <r>
          <rPr>
            <b/>
            <sz val="9"/>
            <color indexed="81"/>
            <rFont val="Tahoma"/>
            <family val="2"/>
          </rPr>
          <t>Colonna non importabile</t>
        </r>
      </text>
    </comment>
    <comment ref="L27" authorId="0" shapeId="0" xr:uid="{00000000-0006-0000-0000-000006000000}">
      <text>
        <r>
          <rPr>
            <b/>
            <sz val="9"/>
            <color indexed="81"/>
            <rFont val="Tahoma"/>
            <family val="2"/>
          </rPr>
          <t>Autore:</t>
        </r>
        <r>
          <rPr>
            <sz val="9"/>
            <color indexed="81"/>
            <rFont val="Tahoma"/>
            <family val="2"/>
          </rPr>
          <t xml:space="preserve">
Inserire quantità per fare ordine da volantino rispettando le condizioni</t>
        </r>
      </text>
    </comment>
    <comment ref="M27" authorId="0" shapeId="0" xr:uid="{00000000-0006-0000-0000-000007000000}">
      <text>
        <r>
          <rPr>
            <b/>
            <sz val="9"/>
            <color indexed="81"/>
            <rFont val="Tahoma"/>
            <family val="2"/>
          </rPr>
          <t>Autore:</t>
        </r>
        <r>
          <rPr>
            <sz val="9"/>
            <color indexed="81"/>
            <rFont val="Tahoma"/>
            <family val="2"/>
          </rPr>
          <t xml:space="preserve">
CSR:
INSERIRE QUI IL CODICE LO PUOI PRELEVARE DAI CATALOGHI PDF </t>
        </r>
      </text>
    </comment>
  </commentList>
</comments>
</file>

<file path=xl/sharedStrings.xml><?xml version="1.0" encoding="utf-8"?>
<sst xmlns="http://schemas.openxmlformats.org/spreadsheetml/2006/main" count="80266" uniqueCount="36415">
  <si>
    <t>1</t>
  </si>
  <si>
    <t>2</t>
  </si>
  <si>
    <t>8</t>
  </si>
  <si>
    <t>Cod.</t>
  </si>
  <si>
    <t>Descrizione</t>
  </si>
  <si>
    <t>Eco-contrib.</t>
  </si>
  <si>
    <t>Q.tà disponibile</t>
  </si>
  <si>
    <t>a</t>
  </si>
  <si>
    <t>Articolo Da Caricare</t>
  </si>
  <si>
    <t>0000149</t>
  </si>
  <si>
    <t>0000208</t>
  </si>
  <si>
    <t>0000218</t>
  </si>
  <si>
    <t>0089BI</t>
  </si>
  <si>
    <t>01409</t>
  </si>
  <si>
    <t>01410</t>
  </si>
  <si>
    <t>635609</t>
  </si>
  <si>
    <t>Borsa Mare 3Ass.</t>
  </si>
  <si>
    <t>01411</t>
  </si>
  <si>
    <t>624609</t>
  </si>
  <si>
    <t>Sacca Mare Dec. Marino 3Ass</t>
  </si>
  <si>
    <t>01412</t>
  </si>
  <si>
    <t>01494</t>
  </si>
  <si>
    <t>692403</t>
  </si>
  <si>
    <t>Infradito Donna C/Strisce 36-41 2Ass</t>
  </si>
  <si>
    <t>01634</t>
  </si>
  <si>
    <t>690803</t>
  </si>
  <si>
    <t>Espadrillas Uomo 41-46 3Ass Beige Verde Blu</t>
  </si>
  <si>
    <t>01635</t>
  </si>
  <si>
    <t>690800</t>
  </si>
  <si>
    <t>Espadrillas Donna 36-41 3Ass Bordeaux Beige Blu</t>
  </si>
  <si>
    <t>0170CR</t>
  </si>
  <si>
    <t>6543068</t>
  </si>
  <si>
    <t>Stivali Pvc Ginocchio Mis/45 Verde Maurer</t>
  </si>
  <si>
    <t>0170CRX10</t>
  </si>
  <si>
    <t>0170CRX15</t>
  </si>
  <si>
    <t>0170CRX5</t>
  </si>
  <si>
    <t>0175CR</t>
  </si>
  <si>
    <t>0175CRX10</t>
  </si>
  <si>
    <t>0175CRX15</t>
  </si>
  <si>
    <t>623524</t>
  </si>
  <si>
    <t>Infradito Uomo 40-45 2 Ass</t>
  </si>
  <si>
    <t>0175CRX5</t>
  </si>
  <si>
    <t>623500</t>
  </si>
  <si>
    <t>Infradito Donna 36-41 3 Ass</t>
  </si>
  <si>
    <t>01921</t>
  </si>
  <si>
    <t>02004</t>
  </si>
  <si>
    <t>42804</t>
  </si>
  <si>
    <t>02026</t>
  </si>
  <si>
    <t>42696</t>
  </si>
  <si>
    <t>02044</t>
  </si>
  <si>
    <t>Angoliera Porta Oggetti In Ottone</t>
  </si>
  <si>
    <t>02420C</t>
  </si>
  <si>
    <t>ACOAN3</t>
  </si>
  <si>
    <t>ACOAN2</t>
  </si>
  <si>
    <t>ACC13150</t>
  </si>
  <si>
    <t>Angoliera Melanie Singola Cromato</t>
  </si>
  <si>
    <t>030200</t>
  </si>
  <si>
    <t>ACC13146</t>
  </si>
  <si>
    <t>Angoliera Melanie Doppia Cromato</t>
  </si>
  <si>
    <t>030201</t>
  </si>
  <si>
    <t>ACC13142</t>
  </si>
  <si>
    <t>Cestino Carol Triplo Cromato</t>
  </si>
  <si>
    <t>ACC13141</t>
  </si>
  <si>
    <t>Cestino Carol Doppio Cromato</t>
  </si>
  <si>
    <t>030202</t>
  </si>
  <si>
    <t>799543</t>
  </si>
  <si>
    <t>Angoliera 3 Ripiani</t>
  </si>
  <si>
    <t>030203</t>
  </si>
  <si>
    <t>030204</t>
  </si>
  <si>
    <t>030205</t>
  </si>
  <si>
    <t>0595EC25K7</t>
  </si>
  <si>
    <t>0750AR54B0</t>
  </si>
  <si>
    <t>0750AR64B0</t>
  </si>
  <si>
    <t>090BVU</t>
  </si>
  <si>
    <t>13148</t>
  </si>
  <si>
    <t>090BVUX10</t>
  </si>
  <si>
    <t>13146</t>
  </si>
  <si>
    <t>Angoliera 1 Ripiani</t>
  </si>
  <si>
    <t>13142</t>
  </si>
  <si>
    <t>Appenditutto 3 Ripiano Retto</t>
  </si>
  <si>
    <t>090BVUX15</t>
  </si>
  <si>
    <t>13141</t>
  </si>
  <si>
    <t>Appenditutto 2 Ripiano Retto</t>
  </si>
  <si>
    <t>090BVUX5</t>
  </si>
  <si>
    <t>LFHD1E</t>
  </si>
  <si>
    <t>Asciugamani Elettrico Rocket Bianco 1800 W</t>
  </si>
  <si>
    <t>091BUF</t>
  </si>
  <si>
    <t>DGO-009</t>
  </si>
  <si>
    <t>Dispenser Sapone Liquido</t>
  </si>
  <si>
    <t>ACOMDI</t>
  </si>
  <si>
    <t>Dispenser Sapone</t>
  </si>
  <si>
    <t>091BUFX10</t>
  </si>
  <si>
    <t>909825</t>
  </si>
  <si>
    <t>Pedana Doccia Eclisse In Plastica</t>
  </si>
  <si>
    <t>847533</t>
  </si>
  <si>
    <t>Set 3 Tappeti Bagno</t>
  </si>
  <si>
    <t>091BUFX15</t>
  </si>
  <si>
    <t>752003</t>
  </si>
  <si>
    <t>Tappeto Doccia 55X55 Cm.</t>
  </si>
  <si>
    <t>745919</t>
  </si>
  <si>
    <t>Base Doccia Bianca In Plast.</t>
  </si>
  <si>
    <t>091BUFX5</t>
  </si>
  <si>
    <t>616611</t>
  </si>
  <si>
    <t>00P0034KV</t>
  </si>
  <si>
    <t>Piantana 2 B.+ Dos.Col. Kv Colorglass</t>
  </si>
  <si>
    <t>1000C1</t>
  </si>
  <si>
    <t>00P0032KR</t>
  </si>
  <si>
    <t>Piantana 4 Usi P. Sap. Col.Kr Colorglass</t>
  </si>
  <si>
    <t>1000C1X10</t>
  </si>
  <si>
    <t>00P0030KA</t>
  </si>
  <si>
    <t>Piantana 3 B. Col. Ka  Colorglass</t>
  </si>
  <si>
    <t>1000C1X15</t>
  </si>
  <si>
    <t>RI0024</t>
  </si>
  <si>
    <t>Appendidoccia Scorrevole In Ottone Cl2140/2142/2143</t>
  </si>
  <si>
    <t>1000C1X5</t>
  </si>
  <si>
    <t>DGO-027</t>
  </si>
  <si>
    <t>Ganci Appendiabiti</t>
  </si>
  <si>
    <t>1000S1</t>
  </si>
  <si>
    <t>ACOMGA</t>
  </si>
  <si>
    <t>Porta Accappatoio  In Ottonezz</t>
  </si>
  <si>
    <t>1000S1X10</t>
  </si>
  <si>
    <t>ACOGGA</t>
  </si>
  <si>
    <t>Appendi Abito In Ottonezz</t>
  </si>
  <si>
    <t>1000S1X15</t>
  </si>
  <si>
    <t>ACC7505</t>
  </si>
  <si>
    <t>Porta Accappatoio</t>
  </si>
  <si>
    <t>1000S1X5</t>
  </si>
  <si>
    <t>ACC6705</t>
  </si>
  <si>
    <t>Portaccappatoio Ginevra Cromo</t>
  </si>
  <si>
    <t>10100025</t>
  </si>
  <si>
    <t>ACC3105</t>
  </si>
  <si>
    <t>10105010</t>
  </si>
  <si>
    <t>1031733</t>
  </si>
  <si>
    <t>Triplo Stone Robe Hook 29X20</t>
  </si>
  <si>
    <t>10105015</t>
  </si>
  <si>
    <t>1031468</t>
  </si>
  <si>
    <t>Quadruplo Stone Robe Hook 22X28</t>
  </si>
  <si>
    <t>10105025</t>
  </si>
  <si>
    <t>RS-825</t>
  </si>
  <si>
    <t>Porta Bicchiere Gaia Cromo</t>
  </si>
  <si>
    <t>10105030</t>
  </si>
  <si>
    <t>RS-725</t>
  </si>
  <si>
    <t>Porta Bicchiere Linear Cromo</t>
  </si>
  <si>
    <t>10106001</t>
  </si>
  <si>
    <t>RS-525</t>
  </si>
  <si>
    <t>Porta Bicchere Galassia Cromo Con Vetro Satinato</t>
  </si>
  <si>
    <t>10106010</t>
  </si>
  <si>
    <t>RS-425</t>
  </si>
  <si>
    <t>Porta Bicchere Stagno Tondo</t>
  </si>
  <si>
    <t>10106013</t>
  </si>
  <si>
    <t>101118100</t>
  </si>
  <si>
    <t>ACOMSP</t>
  </si>
  <si>
    <t>Porta Spazzolino In Ottone</t>
  </si>
  <si>
    <t>10112045</t>
  </si>
  <si>
    <t>ACC7513</t>
  </si>
  <si>
    <t>Porta Bicchere</t>
  </si>
  <si>
    <t>ACC3106</t>
  </si>
  <si>
    <t>101331004</t>
  </si>
  <si>
    <t>RS-262</t>
  </si>
  <si>
    <t>Porta Gioie Stagno Tondo</t>
  </si>
  <si>
    <t>DGO-008</t>
  </si>
  <si>
    <t>Bicchieri Con Supporto</t>
  </si>
  <si>
    <t>199B53499</t>
  </si>
  <si>
    <t>10143</t>
  </si>
  <si>
    <t>RS-755</t>
  </si>
  <si>
    <t>Porta Rotolo Linear Cromo</t>
  </si>
  <si>
    <t>10145</t>
  </si>
  <si>
    <t>RS-555</t>
  </si>
  <si>
    <t>Porta Rotolo Galassia Cromo</t>
  </si>
  <si>
    <t>10160300</t>
  </si>
  <si>
    <t>RS-455</t>
  </si>
  <si>
    <t>Porta Rotolo Tondo Stagno Muro</t>
  </si>
  <si>
    <t>RPCM</t>
  </si>
  <si>
    <t>Rullino Portacarta A Molla Bianco</t>
  </si>
  <si>
    <t>101757100</t>
  </si>
  <si>
    <t>101906004</t>
  </si>
  <si>
    <t>ACOMRO</t>
  </si>
  <si>
    <t>ACOGRO</t>
  </si>
  <si>
    <t>10192</t>
  </si>
  <si>
    <t>RS-835</t>
  </si>
  <si>
    <t>Porta Salvietta Ad Anello Gaia C /Ceramica Cromo</t>
  </si>
  <si>
    <t>101B44004</t>
  </si>
  <si>
    <t>RS-832</t>
  </si>
  <si>
    <t>Porta Salvietta Gaia Snodo</t>
  </si>
  <si>
    <t>101C17004</t>
  </si>
  <si>
    <t>RS-732</t>
  </si>
  <si>
    <t>Porta Salvietta Linear Snodo</t>
  </si>
  <si>
    <t>RS-730</t>
  </si>
  <si>
    <t>Porta Salvietta Linear Cm.45</t>
  </si>
  <si>
    <t>RS-530</t>
  </si>
  <si>
    <t>Porta Salvietta Galassia Cm.45 Cromato</t>
  </si>
  <si>
    <t>RS-435</t>
  </si>
  <si>
    <t>Porta Salvietta Stagno Tondo</t>
  </si>
  <si>
    <t>101E77004</t>
  </si>
  <si>
    <t>RS-431</t>
  </si>
  <si>
    <t>Porta Salvietta A Muro Tondo Stagno 60 Cm.</t>
  </si>
  <si>
    <t>RS-430</t>
  </si>
  <si>
    <t>Porta Salvietta A Muro Stagno</t>
  </si>
  <si>
    <t>RS-335</t>
  </si>
  <si>
    <t>Porta Salvietta Stagno Muro Quadro Ad Anello</t>
  </si>
  <si>
    <t>RS-331</t>
  </si>
  <si>
    <t>Porta Salvietta Stagno Quadro Cm. 60</t>
  </si>
  <si>
    <t>101F59004</t>
  </si>
  <si>
    <t>RS-330</t>
  </si>
  <si>
    <t>Porta Salvietta Stagno Quadro Cm. 45</t>
  </si>
  <si>
    <t>101F98004</t>
  </si>
  <si>
    <t>RS-267</t>
  </si>
  <si>
    <t>101H12004</t>
  </si>
  <si>
    <t>RS-264</t>
  </si>
  <si>
    <t>Porta Fazzoletti Stagno Rett.</t>
  </si>
  <si>
    <t>101H13004</t>
  </si>
  <si>
    <t>RS-1058</t>
  </si>
  <si>
    <t>Porta Salvietta Doppio Cm. 60</t>
  </si>
  <si>
    <t>RS-1031</t>
  </si>
  <si>
    <t>Porta Salvietta Hotel Cm.60</t>
  </si>
  <si>
    <t>101H21004</t>
  </si>
  <si>
    <t>DGO-022</t>
  </si>
  <si>
    <t>Porta Asciugamani Con Quattro Bracce Girevoli 43,7 Cm</t>
  </si>
  <si>
    <t>DGO-011</t>
  </si>
  <si>
    <t>Porta Asciugamani Ad Asta 77 Cm</t>
  </si>
  <si>
    <t>101H47602</t>
  </si>
  <si>
    <t>ACPIA2</t>
  </si>
  <si>
    <t>Portasalviette Da Pavimento</t>
  </si>
  <si>
    <t>101H48602</t>
  </si>
  <si>
    <t>ACPIA1</t>
  </si>
  <si>
    <t>ACOMPS40</t>
  </si>
  <si>
    <t>Porta Asciugamano In Ottone Cm. 40</t>
  </si>
  <si>
    <t>101L02100</t>
  </si>
  <si>
    <t>ACOGPS60</t>
  </si>
  <si>
    <t>Porta Asciugamano In Ottone Cm. 60</t>
  </si>
  <si>
    <t>ACOGPS40</t>
  </si>
  <si>
    <t>ACC7502</t>
  </si>
  <si>
    <t>Doppio Porta Salviette Favorita</t>
  </si>
  <si>
    <t>101M52004</t>
  </si>
  <si>
    <t>10200</t>
  </si>
  <si>
    <t>10210</t>
  </si>
  <si>
    <t>RS-715</t>
  </si>
  <si>
    <t>Porta Sapone Linear Cromo</t>
  </si>
  <si>
    <t>RS-515</t>
  </si>
  <si>
    <t>Porta Sapone Galassia Cromo  Con Vetro Satinato</t>
  </si>
  <si>
    <t>10381</t>
  </si>
  <si>
    <t>RS-415</t>
  </si>
  <si>
    <t>Porta Sapone Stagno A Muro T.</t>
  </si>
  <si>
    <t>10386</t>
  </si>
  <si>
    <t>RS-315</t>
  </si>
  <si>
    <t>Porta Sapone Quadro Muro C /Cer</t>
  </si>
  <si>
    <t>105G94100</t>
  </si>
  <si>
    <t>105G96100</t>
  </si>
  <si>
    <t>105H08004</t>
  </si>
  <si>
    <t>RS-260</t>
  </si>
  <si>
    <t>Porta Sapone Stagno Tondo</t>
  </si>
  <si>
    <t>RS-1073</t>
  </si>
  <si>
    <t>Porta Sapone A Muro A  Cestino Mm 172X121X50</t>
  </si>
  <si>
    <t>RS-1064</t>
  </si>
  <si>
    <t>Porta Sapone Vasca Ott. Cromo</t>
  </si>
  <si>
    <t>105H08100</t>
  </si>
  <si>
    <t>RS-1063</t>
  </si>
  <si>
    <t>Porta Sapone Doppio  Cestino Triangolo Ott. Cromo</t>
  </si>
  <si>
    <t>RS-1062</t>
  </si>
  <si>
    <t>Porta Sapone Grande Cestino Triangolare Ott. Cr.</t>
  </si>
  <si>
    <t>RS-1061</t>
  </si>
  <si>
    <t>Porta Sapone Piccolo Cestino Triangolare Ott. Cr.</t>
  </si>
  <si>
    <t>105H09004</t>
  </si>
  <si>
    <t>RS-1015</t>
  </si>
  <si>
    <t>Portasapone Hotel Ott. Cr.  Con Vetro Satinato</t>
  </si>
  <si>
    <t>105H09100</t>
  </si>
  <si>
    <t>DGO-023</t>
  </si>
  <si>
    <t>Porta Sapone17,3 X 18,6 Cm</t>
  </si>
  <si>
    <t>105H10004</t>
  </si>
  <si>
    <t>DGO-016</t>
  </si>
  <si>
    <t>Porta Sapone 16,2 X 19,7 Cm</t>
  </si>
  <si>
    <t>DGO-015</t>
  </si>
  <si>
    <t>Porta Sapone 19,2 X 19,5 Cm</t>
  </si>
  <si>
    <t>105H10100</t>
  </si>
  <si>
    <t>105L23100</t>
  </si>
  <si>
    <t>ACC13140</t>
  </si>
  <si>
    <t>199B52499</t>
  </si>
  <si>
    <t>Ricambio Piattino Zero-Wind</t>
  </si>
  <si>
    <t>1060F</t>
  </si>
  <si>
    <t>RS-850</t>
  </si>
  <si>
    <t>Porta Scopino Gaia Appoggio Cr</t>
  </si>
  <si>
    <t>1060FX10</t>
  </si>
  <si>
    <t>RS-750</t>
  </si>
  <si>
    <t>Porta Scopino Linear Cromo</t>
  </si>
  <si>
    <t>1060FX15</t>
  </si>
  <si>
    <t>RS-551</t>
  </si>
  <si>
    <t>Porta Scopino Muro Galassia</t>
  </si>
  <si>
    <t>1060FX5</t>
  </si>
  <si>
    <t>RS-450</t>
  </si>
  <si>
    <t>Porta Scopino Stagno Muro  Con Ceramica</t>
  </si>
  <si>
    <t>1061B2</t>
  </si>
  <si>
    <t>RS-350</t>
  </si>
  <si>
    <t>Porta Scopino A Muro Stagno Quadro C /Ceramica</t>
  </si>
  <si>
    <t>1061B2X10</t>
  </si>
  <si>
    <t>RS-1050</t>
  </si>
  <si>
    <t>Porta Scopino A Muro Ott. Cr.</t>
  </si>
  <si>
    <t>1061B2X15</t>
  </si>
  <si>
    <t>1061B2X5</t>
  </si>
  <si>
    <t>1061C2</t>
  </si>
  <si>
    <t>1061C2X10</t>
  </si>
  <si>
    <t>1061C2X15</t>
  </si>
  <si>
    <t>1061C2X5</t>
  </si>
  <si>
    <t>107692</t>
  </si>
  <si>
    <t>107697</t>
  </si>
  <si>
    <t>110715002</t>
  </si>
  <si>
    <t>PSAV00</t>
  </si>
  <si>
    <t>PF30720</t>
  </si>
  <si>
    <t>Scopino Da Bagno Elegance Grigio Ardesia</t>
  </si>
  <si>
    <t>PF30718</t>
  </si>
  <si>
    <t>Scopino Da Bagno Elegance Cipria</t>
  </si>
  <si>
    <t>PF30714</t>
  </si>
  <si>
    <t>Scopino Da Bagno Elegance Blu Navy</t>
  </si>
  <si>
    <t>110820</t>
  </si>
  <si>
    <t>PF30702</t>
  </si>
  <si>
    <t>Scopino Da Bagno Elegance Tortora</t>
  </si>
  <si>
    <t>110A46100</t>
  </si>
  <si>
    <t>PF30701</t>
  </si>
  <si>
    <t>Scopino Da Bagno Elegance Moka</t>
  </si>
  <si>
    <t>PF30700</t>
  </si>
  <si>
    <t>Scopino Da Bagno Elegance Bianco</t>
  </si>
  <si>
    <t>Porta Scopino In Ottone</t>
  </si>
  <si>
    <t>110FMIX</t>
  </si>
  <si>
    <t>ACOGSC</t>
  </si>
  <si>
    <t>110FMIX5</t>
  </si>
  <si>
    <t>110FMIXX10</t>
  </si>
  <si>
    <t>110FMIXX15</t>
  </si>
  <si>
    <t>117310</t>
  </si>
  <si>
    <t>117310X10</t>
  </si>
  <si>
    <t>117310X2</t>
  </si>
  <si>
    <t>579427</t>
  </si>
  <si>
    <t>Set Scopino C/Portascopino Bianco</t>
  </si>
  <si>
    <t>117310X5</t>
  </si>
  <si>
    <t>578824</t>
  </si>
  <si>
    <t>Porta Scopino 2 Ass Bordeaux</t>
  </si>
  <si>
    <t>12000V-30</t>
  </si>
  <si>
    <t>578803</t>
  </si>
  <si>
    <t>Porta Scopino C/Scopino Nero</t>
  </si>
  <si>
    <t>12000V-50</t>
  </si>
  <si>
    <t>12010V</t>
  </si>
  <si>
    <t>RS-820</t>
  </si>
  <si>
    <t>Porta Spugna Gaia Cromo</t>
  </si>
  <si>
    <t>RS-810S</t>
  </si>
  <si>
    <t>Mensola Gaia C /Piano Vetro 60</t>
  </si>
  <si>
    <t>123341</t>
  </si>
  <si>
    <t>RS-740</t>
  </si>
  <si>
    <t>Appendi Abito Linear Cromo</t>
  </si>
  <si>
    <t>123473</t>
  </si>
  <si>
    <t>RS-720</t>
  </si>
  <si>
    <t>Porta Spugna Linear Cromo</t>
  </si>
  <si>
    <t>123601</t>
  </si>
  <si>
    <t>RS-710</t>
  </si>
  <si>
    <t>Mensola Linear Cm. 60 Cromo</t>
  </si>
  <si>
    <t>1401A</t>
  </si>
  <si>
    <t>RS-540</t>
  </si>
  <si>
    <t>Appendi Abito Galassia Cromo</t>
  </si>
  <si>
    <t>1401AX10</t>
  </si>
  <si>
    <t>RS-535</t>
  </si>
  <si>
    <t>P/Salvietta Galassia Ad Anello</t>
  </si>
  <si>
    <t>1401AX15</t>
  </si>
  <si>
    <t>RS-526</t>
  </si>
  <si>
    <t>Dispenser Galassia Cromo  Con Vetro Satinato</t>
  </si>
  <si>
    <t>1401AX5</t>
  </si>
  <si>
    <t>RS-520</t>
  </si>
  <si>
    <t>Porta Spugna Galassia Cromo Con Vetro Satinato</t>
  </si>
  <si>
    <t>15100</t>
  </si>
  <si>
    <t>RS-440</t>
  </si>
  <si>
    <t>Appendi Abito A Muro Stagno</t>
  </si>
  <si>
    <t>RS-420</t>
  </si>
  <si>
    <t>Porta Spugna Tondo C /Ceramica</t>
  </si>
  <si>
    <t>RS-320</t>
  </si>
  <si>
    <t>Porta Spugna Stagno Quadro</t>
  </si>
  <si>
    <t>RS-281</t>
  </si>
  <si>
    <t>Bicchiere Da Appaggio Stagno Serie Stagno Quadra</t>
  </si>
  <si>
    <t>15101</t>
  </si>
  <si>
    <t>RS-269</t>
  </si>
  <si>
    <t>Composizione Accessori Stagno Tondo</t>
  </si>
  <si>
    <t>RS-263</t>
  </si>
  <si>
    <t>Dispenser Stagno Tondo</t>
  </si>
  <si>
    <t>RS-1074</t>
  </si>
  <si>
    <t>Porta Spugna Rettangolare A Cestino A Muro</t>
  </si>
  <si>
    <t>RS-1020</t>
  </si>
  <si>
    <t>Porta Spugna Hotel Cromo Con Vetro Satinato</t>
  </si>
  <si>
    <t>15102</t>
  </si>
  <si>
    <t>SG8P</t>
  </si>
  <si>
    <t>Serie Ginevra 8 Pz Cromo Lucido</t>
  </si>
  <si>
    <t>15500</t>
  </si>
  <si>
    <t>15500X2</t>
  </si>
  <si>
    <t>15504</t>
  </si>
  <si>
    <t>16720CR</t>
  </si>
  <si>
    <t>16720CRX10</t>
  </si>
  <si>
    <t>16720CRX15</t>
  </si>
  <si>
    <t>16720CRX5</t>
  </si>
  <si>
    <t>200000CRT</t>
  </si>
  <si>
    <t>2000010189</t>
  </si>
  <si>
    <t>2000030424</t>
  </si>
  <si>
    <t>200015CRT</t>
  </si>
  <si>
    <t>200020CRT</t>
  </si>
  <si>
    <t>200025CRT</t>
  </si>
  <si>
    <t>745812</t>
  </si>
  <si>
    <t>200035CRT</t>
  </si>
  <si>
    <t>706935</t>
  </si>
  <si>
    <t>Set Bagno 4 Pz 3 Assortite</t>
  </si>
  <si>
    <t>200038CRT</t>
  </si>
  <si>
    <t>69985</t>
  </si>
  <si>
    <t>Set Accessori Bagno M6 Pz cromo</t>
  </si>
  <si>
    <t>202208</t>
  </si>
  <si>
    <t>591860</t>
  </si>
  <si>
    <t>Set Accessori 6 Pz Cromo</t>
  </si>
  <si>
    <t>203427</t>
  </si>
  <si>
    <t>203431</t>
  </si>
  <si>
    <t>2040ST015</t>
  </si>
  <si>
    <t>579424</t>
  </si>
  <si>
    <t>2100ESE0C</t>
  </si>
  <si>
    <t>578823</t>
  </si>
  <si>
    <t>2100ESE0D</t>
  </si>
  <si>
    <t>578802</t>
  </si>
  <si>
    <t>2100ESE0G</t>
  </si>
  <si>
    <t>2100ESE0H</t>
  </si>
  <si>
    <t>52644</t>
  </si>
  <si>
    <t>Set Accessori Bagno8 pz cromo con finitureporcellana Bronzato</t>
  </si>
  <si>
    <t>2100ESEHB</t>
  </si>
  <si>
    <t>52438</t>
  </si>
  <si>
    <t>Set Accessori Bagno8 pz cromo con finitureporcellana BLU</t>
  </si>
  <si>
    <t>2100ESEHD</t>
  </si>
  <si>
    <t>52436</t>
  </si>
  <si>
    <t>Set Accessori Bagno8 pz cromo con finitureporcellana beige</t>
  </si>
  <si>
    <t>230CE</t>
  </si>
  <si>
    <t>2410NT0000</t>
  </si>
  <si>
    <t>1406TAC000</t>
  </si>
  <si>
    <t>Accessori Bagno Serie "Tac"</t>
  </si>
  <si>
    <t>260246DUO0</t>
  </si>
  <si>
    <t>2906ID</t>
  </si>
  <si>
    <t>2912F04</t>
  </si>
  <si>
    <t>2912F04X10</t>
  </si>
  <si>
    <t>2912F04X15</t>
  </si>
  <si>
    <t>2912F04X5</t>
  </si>
  <si>
    <t>2912F07</t>
  </si>
  <si>
    <t>2912F07X10</t>
  </si>
  <si>
    <t>2912F07X15</t>
  </si>
  <si>
    <t>2912F07X5</t>
  </si>
  <si>
    <t>HLK00TD0SWT00</t>
  </si>
  <si>
    <t>Hk Tenda Doccia Mod. Sweet 180X200Cm</t>
  </si>
  <si>
    <t>3000001552</t>
  </si>
  <si>
    <t>HLK00TD0HLL00</t>
  </si>
  <si>
    <t>Hk Tenda Doccia Mod. Hello 180X200Cm</t>
  </si>
  <si>
    <t>3000001554</t>
  </si>
  <si>
    <t>3000002862</t>
  </si>
  <si>
    <t>300100</t>
  </si>
  <si>
    <t>300147</t>
  </si>
  <si>
    <t>300165</t>
  </si>
  <si>
    <t>30026X25</t>
  </si>
  <si>
    <t>30030X25</t>
  </si>
  <si>
    <t>30032X25</t>
  </si>
  <si>
    <t>751587</t>
  </si>
  <si>
    <t>Tubo Estens.Bianco 120-200Cm</t>
  </si>
  <si>
    <t>3004A</t>
  </si>
  <si>
    <t>751586</t>
  </si>
  <si>
    <t>Tubo Estens.Bianco 70-120Cm</t>
  </si>
  <si>
    <t>3004B</t>
  </si>
  <si>
    <t>750498</t>
  </si>
  <si>
    <t>30126X25</t>
  </si>
  <si>
    <t>750497</t>
  </si>
  <si>
    <t>30130X25</t>
  </si>
  <si>
    <t>745949</t>
  </si>
  <si>
    <t>Tenda Doccia Dec.Piastrelle</t>
  </si>
  <si>
    <t>30132X25</t>
  </si>
  <si>
    <t>3017323</t>
  </si>
  <si>
    <t>Tenda Doccia H200Xl180 Cm 4 Ass.</t>
  </si>
  <si>
    <t>3017323X4</t>
  </si>
  <si>
    <t>3017323X6</t>
  </si>
  <si>
    <t>645370</t>
  </si>
  <si>
    <t>3027368</t>
  </si>
  <si>
    <t>645369</t>
  </si>
  <si>
    <t>Tenda Doccia  180X180 4 Ass.</t>
  </si>
  <si>
    <t>305C30x28</t>
  </si>
  <si>
    <t>645366</t>
  </si>
  <si>
    <t>Tenda Doccia Fantasy180X180 2 Ass.</t>
  </si>
  <si>
    <t>3062A</t>
  </si>
  <si>
    <t>645365</t>
  </si>
  <si>
    <t>Tenda Doccia  Quadri180X180 2 Ass.</t>
  </si>
  <si>
    <t>33010001</t>
  </si>
  <si>
    <t>645364</t>
  </si>
  <si>
    <t>Tenda Doccia  180X180 2 Ass.</t>
  </si>
  <si>
    <t>3301325</t>
  </si>
  <si>
    <t>645363</t>
  </si>
  <si>
    <t>Tenda Doccia Pallini 180X180 2 Ass.</t>
  </si>
  <si>
    <t>33015001</t>
  </si>
  <si>
    <t>645362</t>
  </si>
  <si>
    <t>Tenda Doccia Strisce 180X180 2 Ass.</t>
  </si>
  <si>
    <t>33040001</t>
  </si>
  <si>
    <t>645361</t>
  </si>
  <si>
    <t>Tenda Doccia Fiori 180 X 180 2 Ass.</t>
  </si>
  <si>
    <t>330A-D20</t>
  </si>
  <si>
    <t>330A-G25</t>
  </si>
  <si>
    <t>330A-H32</t>
  </si>
  <si>
    <t>330A-HB40</t>
  </si>
  <si>
    <t>UT081123</t>
  </si>
  <si>
    <t>Tagliatubo 1/8"-5/8" 4-16 Mm Immergas</t>
  </si>
  <si>
    <t>330-G20</t>
  </si>
  <si>
    <t>330-G25</t>
  </si>
  <si>
    <t>330-H32</t>
  </si>
  <si>
    <t>OICD</t>
  </si>
  <si>
    <t>Kit 6 Chiavi Dinanometriche</t>
  </si>
  <si>
    <t>OIBSB</t>
  </si>
  <si>
    <t>330-HB40</t>
  </si>
  <si>
    <t>331-20</t>
  </si>
  <si>
    <t>331-25</t>
  </si>
  <si>
    <t>331-32</t>
  </si>
  <si>
    <t>331-40</t>
  </si>
  <si>
    <t>MCR5\16</t>
  </si>
  <si>
    <t>Molla Curvatubi D. 5/16"</t>
  </si>
  <si>
    <t>332-20</t>
  </si>
  <si>
    <t>MCR3\8</t>
  </si>
  <si>
    <t>Molla Curvatubi D. 3/8"</t>
  </si>
  <si>
    <t>332-25</t>
  </si>
  <si>
    <t>MCR1\4</t>
  </si>
  <si>
    <t>Molla Curvatubi D. 1/4"</t>
  </si>
  <si>
    <t>332-32</t>
  </si>
  <si>
    <t>MCR1\2</t>
  </si>
  <si>
    <t>Molla Curvatubi D. 1/2"</t>
  </si>
  <si>
    <t>332-40</t>
  </si>
  <si>
    <t>MCD7C</t>
  </si>
  <si>
    <t>Kit Completo Chiave In Valigia Dinanometriche</t>
  </si>
  <si>
    <t>332A-D20</t>
  </si>
  <si>
    <t>332A-G25</t>
  </si>
  <si>
    <t>332A-H32</t>
  </si>
  <si>
    <t>332A-HB40</t>
  </si>
  <si>
    <t>332B-D20</t>
  </si>
  <si>
    <t>332B-G25</t>
  </si>
  <si>
    <t>332B-H32</t>
  </si>
  <si>
    <t>CH208C</t>
  </si>
  <si>
    <t>Sbavatubi</t>
  </si>
  <si>
    <t>332B-HB40</t>
  </si>
  <si>
    <t>33305001</t>
  </si>
  <si>
    <t>33310001</t>
  </si>
  <si>
    <t>33310102</t>
  </si>
  <si>
    <t>33315001</t>
  </si>
  <si>
    <t>33320001</t>
  </si>
  <si>
    <t>33325001</t>
  </si>
  <si>
    <t>C275LC</t>
  </si>
  <si>
    <t>Kit Flangiatubi Allargatubo In Pollice</t>
  </si>
  <si>
    <t>33330001</t>
  </si>
  <si>
    <t>PKR50</t>
  </si>
  <si>
    <t>Ui Pannello Circ. Cassetta Pkr50</t>
  </si>
  <si>
    <t>333-D20</t>
  </si>
  <si>
    <t>333-G25</t>
  </si>
  <si>
    <t>ASTRAWI</t>
  </si>
  <si>
    <t>Airconnect Wifi Per Astra</t>
  </si>
  <si>
    <t>333-H32</t>
  </si>
  <si>
    <t>81621ACAD05</t>
  </si>
  <si>
    <t>Bocchett.Rid.X Rac. 3/8"-1/2"</t>
  </si>
  <si>
    <t>333-HB40</t>
  </si>
  <si>
    <t>33400001</t>
  </si>
  <si>
    <t>81620AI05</t>
  </si>
  <si>
    <t>Bocchettone Per Raccordo 5 /8"</t>
  </si>
  <si>
    <t>33405001</t>
  </si>
  <si>
    <t>81620AE05</t>
  </si>
  <si>
    <t>Bocchettone Per Raccordo 3/4""</t>
  </si>
  <si>
    <t>33415001</t>
  </si>
  <si>
    <t>81620AD05</t>
  </si>
  <si>
    <t>Bocchettone Per Raccordo 1/2""</t>
  </si>
  <si>
    <t>334-20</t>
  </si>
  <si>
    <t>81620AC05</t>
  </si>
  <si>
    <t>Bocchettone Per Raccordo 3/8""</t>
  </si>
  <si>
    <t>33420001</t>
  </si>
  <si>
    <t>81620AB05</t>
  </si>
  <si>
    <t>Bocchettone Per Raccordo 1 /4"</t>
  </si>
  <si>
    <t>334-25</t>
  </si>
  <si>
    <t>CUE</t>
  </si>
  <si>
    <t>33425001</t>
  </si>
  <si>
    <t>CT806AMLC</t>
  </si>
  <si>
    <t>33430001</t>
  </si>
  <si>
    <t>21001072</t>
  </si>
  <si>
    <t>334-32</t>
  </si>
  <si>
    <t>CPC</t>
  </si>
  <si>
    <t>Cassetta Un.Prdip. Condizio.</t>
  </si>
  <si>
    <t>33435001</t>
  </si>
  <si>
    <t>0012CP</t>
  </si>
  <si>
    <t>Coperchio Cassetta Predisposizione Clima</t>
  </si>
  <si>
    <t>334-40</t>
  </si>
  <si>
    <t>0010PS</t>
  </si>
  <si>
    <t>Cassetta Predisposizione Clima</t>
  </si>
  <si>
    <t>33703089</t>
  </si>
  <si>
    <t>33802764</t>
  </si>
  <si>
    <t>3632413</t>
  </si>
  <si>
    <t>TR422BBR5</t>
  </si>
  <si>
    <t>Bombola Ricar. R422B Kg. 5</t>
  </si>
  <si>
    <t>37103SH0</t>
  </si>
  <si>
    <t>TR422BBR10</t>
  </si>
  <si>
    <t>Bombola Ricar. R422B Kg. 10</t>
  </si>
  <si>
    <t>37103SH0X10</t>
  </si>
  <si>
    <t>TR422BB10P</t>
  </si>
  <si>
    <t>37103SH0X15</t>
  </si>
  <si>
    <t>37103SH0X5</t>
  </si>
  <si>
    <t>38372SH0</t>
  </si>
  <si>
    <t>38372SH0X3</t>
  </si>
  <si>
    <t>38372SH0X6</t>
  </si>
  <si>
    <t>38372SH0X9</t>
  </si>
  <si>
    <t>TR410BBR10</t>
  </si>
  <si>
    <t>Bombola Ricar. R410 Kg. 10</t>
  </si>
  <si>
    <t>38422000</t>
  </si>
  <si>
    <t>38422000X3</t>
  </si>
  <si>
    <t>38422000X6</t>
  </si>
  <si>
    <t>38422000X9</t>
  </si>
  <si>
    <t>38505000</t>
  </si>
  <si>
    <t>TR407BBR10</t>
  </si>
  <si>
    <t>Bombola Ricar. R407 Kg. 10</t>
  </si>
  <si>
    <t>38505000X3</t>
  </si>
  <si>
    <t>38505000X6</t>
  </si>
  <si>
    <t>38505000X9</t>
  </si>
  <si>
    <t>38505SH0</t>
  </si>
  <si>
    <t>TR32BBR9</t>
  </si>
  <si>
    <t>Bombola Ricar. R32 Kg. 9</t>
  </si>
  <si>
    <t>38505SH0X3</t>
  </si>
  <si>
    <t>38505SH0X6</t>
  </si>
  <si>
    <t>38505SH0X9</t>
  </si>
  <si>
    <t>38729000</t>
  </si>
  <si>
    <t>38729000X3</t>
  </si>
  <si>
    <t>TR22BB1</t>
  </si>
  <si>
    <t>Bombola Ricaricale R22 Da 10 Kg</t>
  </si>
  <si>
    <t>38729000X6</t>
  </si>
  <si>
    <t>38729000X9</t>
  </si>
  <si>
    <t>TR134BBR12</t>
  </si>
  <si>
    <t>Bombola Ricar. R134 Kg. 12</t>
  </si>
  <si>
    <t>38732000</t>
  </si>
  <si>
    <t>38732000X3</t>
  </si>
  <si>
    <t>38732000X6</t>
  </si>
  <si>
    <t>38732000X9</t>
  </si>
  <si>
    <t>38732SH0</t>
  </si>
  <si>
    <t>OIM410</t>
  </si>
  <si>
    <t>38732SH0X3</t>
  </si>
  <si>
    <t>38732SH0X6</t>
  </si>
  <si>
    <t>OIM22407</t>
  </si>
  <si>
    <t>38732SH0X9</t>
  </si>
  <si>
    <t>38863000</t>
  </si>
  <si>
    <t>38863000X3</t>
  </si>
  <si>
    <t>38863000X6</t>
  </si>
  <si>
    <t>38863000X9</t>
  </si>
  <si>
    <t>3HM03P05M</t>
  </si>
  <si>
    <t>MMS407AC</t>
  </si>
  <si>
    <t>Manometro Per 407C-R404A-R22 Alta Pressione</t>
  </si>
  <si>
    <t>3HM04P05M</t>
  </si>
  <si>
    <t>3HM05P07M</t>
  </si>
  <si>
    <t>3SC4/05/5CG</t>
  </si>
  <si>
    <t>3SC5/07/5CG</t>
  </si>
  <si>
    <t>406BI</t>
  </si>
  <si>
    <t>4073A</t>
  </si>
  <si>
    <t>42250000</t>
  </si>
  <si>
    <t>42250000X10</t>
  </si>
  <si>
    <t>42250000X15</t>
  </si>
  <si>
    <t>42250000X5</t>
  </si>
  <si>
    <t>431160230100</t>
  </si>
  <si>
    <t>515234</t>
  </si>
  <si>
    <t>515235</t>
  </si>
  <si>
    <t>515236</t>
  </si>
  <si>
    <t>C7110\6DC</t>
  </si>
  <si>
    <t>Bocchettone Doppio 3/4"M</t>
  </si>
  <si>
    <t>C7110\5DC</t>
  </si>
  <si>
    <t>Bocchettone Doppio 5/8"M</t>
  </si>
  <si>
    <t>515237</t>
  </si>
  <si>
    <t>C7110\4DC</t>
  </si>
  <si>
    <t>Bocchettone Doppio 1/2"M</t>
  </si>
  <si>
    <t>C7110\3DC</t>
  </si>
  <si>
    <t>Bocchettone Doppio 3/8"M</t>
  </si>
  <si>
    <t>515237A</t>
  </si>
  <si>
    <t>C7110\2DC</t>
  </si>
  <si>
    <t>Bocchettone Doppio 1/4"M</t>
  </si>
  <si>
    <t>Pompa Scarico Condensa 600 Lt/H Zz Nth10.1</t>
  </si>
  <si>
    <t>515238</t>
  </si>
  <si>
    <t>VE-260</t>
  </si>
  <si>
    <t>Pompa Vuoto Doppio Stadio 170</t>
  </si>
  <si>
    <t>516890</t>
  </si>
  <si>
    <t>516891</t>
  </si>
  <si>
    <t>516892</t>
  </si>
  <si>
    <t>OIPEV</t>
  </si>
  <si>
    <t>Pompa Del Vuoto Bistadio Per Gas R22, R407C E R410A</t>
  </si>
  <si>
    <t>5290AB12S7</t>
  </si>
  <si>
    <t>MPDRP2</t>
  </si>
  <si>
    <t>Pompa Vuoto Doppio Stadio 45 L</t>
  </si>
  <si>
    <t>MPD113</t>
  </si>
  <si>
    <t>Pompa Vuoto Doppio Stadio 113</t>
  </si>
  <si>
    <t>538201</t>
  </si>
  <si>
    <t>538206</t>
  </si>
  <si>
    <t>RACU5\8C</t>
  </si>
  <si>
    <t>Raccordo Inve.5/8"Mx5/8"F</t>
  </si>
  <si>
    <t>538210</t>
  </si>
  <si>
    <t>RACU3\8C</t>
  </si>
  <si>
    <t>Raccordo Inve.3/8"Mx3/8"F</t>
  </si>
  <si>
    <t>RACU1\4C</t>
  </si>
  <si>
    <t>Raccordo Inve.1/4"Mx1/4"F</t>
  </si>
  <si>
    <t>538219</t>
  </si>
  <si>
    <t>RACU1\2C</t>
  </si>
  <si>
    <t>Raccordo Inve.1/2""Mx1/2""F</t>
  </si>
  <si>
    <t>59910</t>
  </si>
  <si>
    <t>OIFLEX60R516</t>
  </si>
  <si>
    <t>Tubo+Rubinetto Rosso 1 /4-5 /16</t>
  </si>
  <si>
    <t>59910X10</t>
  </si>
  <si>
    <t>OIFLEX60G516</t>
  </si>
  <si>
    <t>Tubo+Rubinetto Giallo 1 /4-5 /16</t>
  </si>
  <si>
    <t>59910X15</t>
  </si>
  <si>
    <t>OIFLEX60B516</t>
  </si>
  <si>
    <t>Tubo+Rubinetto Blu 1 /4-5 /16</t>
  </si>
  <si>
    <t>59910X5</t>
  </si>
  <si>
    <t>MTR5\16-45</t>
  </si>
  <si>
    <t>Tubo Rosso 5/16" F 45°</t>
  </si>
  <si>
    <t>600CE</t>
  </si>
  <si>
    <t>MTR5\16-15L</t>
  </si>
  <si>
    <t>Tubo Rosso 5/16" In Linea 150Cm</t>
  </si>
  <si>
    <t>609CS5BI</t>
  </si>
  <si>
    <t>MTR5\16</t>
  </si>
  <si>
    <t>Tubo Rosso 5/16" C/Rub. 150Cm.</t>
  </si>
  <si>
    <t>667</t>
  </si>
  <si>
    <t>MTR1\4-45</t>
  </si>
  <si>
    <t>Tubo Rosso 1/4" F 45°</t>
  </si>
  <si>
    <t>667X10</t>
  </si>
  <si>
    <t>MTR1\4-15L</t>
  </si>
  <si>
    <t>Tubo Rosso1 /4F In Linea 150Cm</t>
  </si>
  <si>
    <t>MTR1\4-15</t>
  </si>
  <si>
    <t>Tubo Rosso 1 /4" In Linea 150Cm Con Rubinetto E Depressore</t>
  </si>
  <si>
    <t>MTG5\16-45</t>
  </si>
  <si>
    <t>Tubo Giallo 5/16" F 45°</t>
  </si>
  <si>
    <t>669</t>
  </si>
  <si>
    <t>MTG5\16-15L</t>
  </si>
  <si>
    <t>Tubo Giallo 5/16" In Linea 150C</t>
  </si>
  <si>
    <t>669X10</t>
  </si>
  <si>
    <t>MTG5\16</t>
  </si>
  <si>
    <t>Tubo Giallo 5/16" C/Rub. 150Cm.</t>
  </si>
  <si>
    <t>669X20</t>
  </si>
  <si>
    <t>MTG1\4-45</t>
  </si>
  <si>
    <t>Tubo Giallo 1/4" F 45°</t>
  </si>
  <si>
    <t>669X5</t>
  </si>
  <si>
    <t>MTG1\4-15L</t>
  </si>
  <si>
    <t>Tubo Giallo1 /4F In Linea 150Cm</t>
  </si>
  <si>
    <t>68679</t>
  </si>
  <si>
    <t>MTG1\4-15</t>
  </si>
  <si>
    <t>Tubo Giallo1 /4" In Linea 150Cm Con Rubinetto E Depressore</t>
  </si>
  <si>
    <t>692905</t>
  </si>
  <si>
    <t>MTB5\16-45</t>
  </si>
  <si>
    <t>Tubo Blue 5/16" F 45°</t>
  </si>
  <si>
    <t>692906</t>
  </si>
  <si>
    <t>MTB5\16-15L</t>
  </si>
  <si>
    <t>Tubo Blu 5/16" In Linea 150 Cm</t>
  </si>
  <si>
    <t>692907</t>
  </si>
  <si>
    <t>MTB5\16</t>
  </si>
  <si>
    <t>Tubo Blu 5/16" C/Rub. 150Cm.</t>
  </si>
  <si>
    <t>MTB1\4-45</t>
  </si>
  <si>
    <t>Tubo Blue 1/4" F 45°</t>
  </si>
  <si>
    <t>692910</t>
  </si>
  <si>
    <t>7047996</t>
  </si>
  <si>
    <t>7062507</t>
  </si>
  <si>
    <t>7062508</t>
  </si>
  <si>
    <t>7062510</t>
  </si>
  <si>
    <t>7062511</t>
  </si>
  <si>
    <t>7062513</t>
  </si>
  <si>
    <t>7062516</t>
  </si>
  <si>
    <t>7062518</t>
  </si>
  <si>
    <t>MA21</t>
  </si>
  <si>
    <t>Rubinetto 1/4"F X 1/4"M</t>
  </si>
  <si>
    <t>7062722</t>
  </si>
  <si>
    <t>7063088</t>
  </si>
  <si>
    <t>7063487</t>
  </si>
  <si>
    <t>SSCB</t>
  </si>
  <si>
    <t>Sifone Scar. Condensa Waltrap</t>
  </si>
  <si>
    <t>7063509</t>
  </si>
  <si>
    <t>OCY</t>
  </si>
  <si>
    <t>Giunto A "Y" Per Tubo D. 16-18</t>
  </si>
  <si>
    <t>7063549</t>
  </si>
  <si>
    <t>0025GT</t>
  </si>
  <si>
    <t>Raccordo A "T" Condenza</t>
  </si>
  <si>
    <t>7063576</t>
  </si>
  <si>
    <t>0023GL</t>
  </si>
  <si>
    <t>Raccordo Retto Condenza</t>
  </si>
  <si>
    <t>7063596</t>
  </si>
  <si>
    <t>0021GY</t>
  </si>
  <si>
    <t>7063650</t>
  </si>
  <si>
    <t>81627ADAC05</t>
  </si>
  <si>
    <t>Raccordo Diritto 1/2"M-3/8"F</t>
  </si>
  <si>
    <t>7063824</t>
  </si>
  <si>
    <t>81627ACAD05</t>
  </si>
  <si>
    <t>Raccordo Diritto 3/8"M-1/2"F</t>
  </si>
  <si>
    <t>7063825</t>
  </si>
  <si>
    <t>81627ABAC05</t>
  </si>
  <si>
    <t>Raccordo Diritto 1/4"M-3/8"F</t>
  </si>
  <si>
    <t>747849</t>
  </si>
  <si>
    <t>81626AIAE05</t>
  </si>
  <si>
    <t>Raccordo Diritto Doppio Ridotto D. 5/8”-3/4”</t>
  </si>
  <si>
    <t>81626ADAI05</t>
  </si>
  <si>
    <t>Raccordo Diritto Doppio Ridotto D. 1/2"-5/8"</t>
  </si>
  <si>
    <t>747850</t>
  </si>
  <si>
    <t>81626ADAE05</t>
  </si>
  <si>
    <t>Raccordo Diritto Doppio Ridotto D. 1/2”-3/4”</t>
  </si>
  <si>
    <t>81626ACAI05</t>
  </si>
  <si>
    <t>Raccordo Diritto Doppio Ridotto D. 3/8”-5/8”</t>
  </si>
  <si>
    <t>748082</t>
  </si>
  <si>
    <t>81626ACAD05</t>
  </si>
  <si>
    <t>Raccordo Diritto Doppio Ridotto D. 3/8”-1/2"</t>
  </si>
  <si>
    <t>748310</t>
  </si>
  <si>
    <t>81626ABAI05</t>
  </si>
  <si>
    <t>Raccordo Diritto Doppio Ridotto D. 1/4”-5/8"</t>
  </si>
  <si>
    <t>748665</t>
  </si>
  <si>
    <t>81626ABAD05</t>
  </si>
  <si>
    <t>Raccordo Diritto Doppio Ridotto D. 1/4”-1/2"</t>
  </si>
  <si>
    <t>81626ABAC05</t>
  </si>
  <si>
    <t>Raccordo Diritto Doppio Ridotto D. 1/4"-3/8”</t>
  </si>
  <si>
    <t>81625AI05</t>
  </si>
  <si>
    <t>748665X5</t>
  </si>
  <si>
    <t>81625AE05</t>
  </si>
  <si>
    <t>Raccordo Diritto Doppio 3/4""</t>
  </si>
  <si>
    <t>748666</t>
  </si>
  <si>
    <t>81625AD05</t>
  </si>
  <si>
    <t>Raccordo Diritto Doppio 1/2""</t>
  </si>
  <si>
    <t>748666X2</t>
  </si>
  <si>
    <t>81625AC05</t>
  </si>
  <si>
    <t>Raccordo Diritto Doppio 3/8""</t>
  </si>
  <si>
    <t>81625AB05</t>
  </si>
  <si>
    <t>170900</t>
  </si>
  <si>
    <t>749103</t>
  </si>
  <si>
    <t>LSSIF00</t>
  </si>
  <si>
    <t>749104</t>
  </si>
  <si>
    <t>0024SF</t>
  </si>
  <si>
    <t>Sifone Condenza</t>
  </si>
  <si>
    <t>7695CR</t>
  </si>
  <si>
    <t>7695CRX10</t>
  </si>
  <si>
    <t>7695CRX15</t>
  </si>
  <si>
    <t>SCBL45</t>
  </si>
  <si>
    <t>Coppia Staffe Clima C/Barra 45 Con Barra</t>
  </si>
  <si>
    <t>7695CRX5</t>
  </si>
  <si>
    <t>SCBL38</t>
  </si>
  <si>
    <t>Coppia Staffe Clima C/Barra 38 Con Barra</t>
  </si>
  <si>
    <t>7695VO</t>
  </si>
  <si>
    <t>SCB45P</t>
  </si>
  <si>
    <t>Coppia Staffe Clima C/Barra 45 Con Barra Serie Pesante</t>
  </si>
  <si>
    <t>7695VOX0</t>
  </si>
  <si>
    <t>SCB38P</t>
  </si>
  <si>
    <t>Coppia Staffe Clima C/Barra 38 Con Barra Serie Pesante</t>
  </si>
  <si>
    <t>7695VOX15</t>
  </si>
  <si>
    <t>OAV40A</t>
  </si>
  <si>
    <t>Antivibbrante D.40 Mm.</t>
  </si>
  <si>
    <t>7695VOX5</t>
  </si>
  <si>
    <t>OAV25A</t>
  </si>
  <si>
    <t>Antivibbrante D.25 Mm.</t>
  </si>
  <si>
    <t>770147</t>
  </si>
  <si>
    <t>K0451SP</t>
  </si>
  <si>
    <t>Supporto A Pavimento Mm.450 Pezzi 2 Coppia</t>
  </si>
  <si>
    <t>770280</t>
  </si>
  <si>
    <t>BSC35</t>
  </si>
  <si>
    <t>770281</t>
  </si>
  <si>
    <t>BSC03</t>
  </si>
  <si>
    <t>BSC02</t>
  </si>
  <si>
    <t>770282</t>
  </si>
  <si>
    <t>BSB05</t>
  </si>
  <si>
    <t>BSB02</t>
  </si>
  <si>
    <t>Brace Coppia Staffe L 440</t>
  </si>
  <si>
    <t>770283</t>
  </si>
  <si>
    <t>BSA05</t>
  </si>
  <si>
    <t>BSA02</t>
  </si>
  <si>
    <t>Brace Coppia Staffe L 410 Senza Barra</t>
  </si>
  <si>
    <t>770308</t>
  </si>
  <si>
    <t>107042</t>
  </si>
  <si>
    <t>Supporto Antivibrante D. 40 X H.40 A Terra</t>
  </si>
  <si>
    <t>770315</t>
  </si>
  <si>
    <t>107040</t>
  </si>
  <si>
    <t>Supporto Antivibrante D. 30 X H.20 A Terra</t>
  </si>
  <si>
    <t>770316</t>
  </si>
  <si>
    <t>1001SP</t>
  </si>
  <si>
    <t>Supporto A Pavimento Mm.1000</t>
  </si>
  <si>
    <t>770354</t>
  </si>
  <si>
    <t>1000SP</t>
  </si>
  <si>
    <t>0502PT</t>
  </si>
  <si>
    <t>Supporto A Pavimento A Cono</t>
  </si>
  <si>
    <t>770354A</t>
  </si>
  <si>
    <t>0501SC</t>
  </si>
  <si>
    <t>0451SP</t>
  </si>
  <si>
    <t>Supporto A Pavimento Mm.450</t>
  </si>
  <si>
    <t>770355</t>
  </si>
  <si>
    <t>0450SP</t>
  </si>
  <si>
    <t>0351SP</t>
  </si>
  <si>
    <t>Supporto A Pavimento Mm.350</t>
  </si>
  <si>
    <t>770357</t>
  </si>
  <si>
    <t>0350SP</t>
  </si>
  <si>
    <t>0342TS</t>
  </si>
  <si>
    <t>Coperchio X Supporto A Pavimento</t>
  </si>
  <si>
    <t>770358</t>
  </si>
  <si>
    <t>0341TS</t>
  </si>
  <si>
    <t>PC323</t>
  </si>
  <si>
    <t>Cesoia Per Canaline In Plastica</t>
  </si>
  <si>
    <t>770360</t>
  </si>
  <si>
    <t>TC20</t>
  </si>
  <si>
    <t>770363</t>
  </si>
  <si>
    <t>TC16</t>
  </si>
  <si>
    <t>7733601280</t>
  </si>
  <si>
    <t>VSH16SF</t>
  </si>
  <si>
    <t>Vaschetta Acciaio Colander Cm. 16</t>
  </si>
  <si>
    <t>7733701735</t>
  </si>
  <si>
    <t>VSH16</t>
  </si>
  <si>
    <t>Vaschino Access.Colander</t>
  </si>
  <si>
    <t>CITM34</t>
  </si>
  <si>
    <t>Cestello Coler Apell</t>
  </si>
  <si>
    <t>7733701736</t>
  </si>
  <si>
    <t>CI34</t>
  </si>
  <si>
    <t>Cestello Inox Apell Ci34</t>
  </si>
  <si>
    <t>1430149</t>
  </si>
  <si>
    <t>Sifone 2 Vie Apell Per Appoggio Acquistabile Solo In Dotazione Al Lavello</t>
  </si>
  <si>
    <t>7733701737</t>
  </si>
  <si>
    <t>1430138</t>
  </si>
  <si>
    <t>Sifone 1 Via Apell Per Appoggio Acquistabile Solo In Dotazione Al Lavello</t>
  </si>
  <si>
    <t>ACI03300</t>
  </si>
  <si>
    <t>Cestello Inox Per Fox 360</t>
  </si>
  <si>
    <t>7733701738</t>
  </si>
  <si>
    <t>ACI02300</t>
  </si>
  <si>
    <t>Cestello Tondo Inox Ego Round</t>
  </si>
  <si>
    <t>ACI01307</t>
  </si>
  <si>
    <t>Cestello Universale 385X270Xh180 Gr80 5</t>
  </si>
  <si>
    <t>7736503346</t>
  </si>
  <si>
    <t>ACI01305</t>
  </si>
  <si>
    <t>Cestello In Acciaio Inox Sky 360</t>
  </si>
  <si>
    <t>AVI03001</t>
  </si>
  <si>
    <t>Colander In Acciaio Inox</t>
  </si>
  <si>
    <t>ACV04301</t>
  </si>
  <si>
    <t>Coperchio Vetro Piano Style 900</t>
  </si>
  <si>
    <t>ACV01302</t>
  </si>
  <si>
    <t>7736503347</t>
  </si>
  <si>
    <t>ADI02300</t>
  </si>
  <si>
    <t>Dispenser Sapone Tondo</t>
  </si>
  <si>
    <t>090100</t>
  </si>
  <si>
    <t>Dissipatore Domestico 230V   5Lc-370C</t>
  </si>
  <si>
    <t>183032CPU3</t>
  </si>
  <si>
    <t>Doccetta Per Misceltore C02 -Avena</t>
  </si>
  <si>
    <t>AVP02001</t>
  </si>
  <si>
    <t>Vaschetta In Policarbonato</t>
  </si>
  <si>
    <t>7736503349</t>
  </si>
  <si>
    <t>AVP01301</t>
  </si>
  <si>
    <t>ASP23000</t>
  </si>
  <si>
    <t>Piletta Salterello 2 Vie 3,5" Griglia Tonda</t>
  </si>
  <si>
    <t>ASP13000</t>
  </si>
  <si>
    <t>Piletta Salterello 1 Via 3,5" Griglia Tonda</t>
  </si>
  <si>
    <t>ARI01300</t>
  </si>
  <si>
    <t>Rollmat 380X400Mm</t>
  </si>
  <si>
    <t>7736901974</t>
  </si>
  <si>
    <t>AMP40302</t>
  </si>
  <si>
    <t>Manopola Ottonata Pz. 1</t>
  </si>
  <si>
    <t>7736901975</t>
  </si>
  <si>
    <t>AMP05300</t>
  </si>
  <si>
    <t>Manopola Rame Pz. 1</t>
  </si>
  <si>
    <t>792600</t>
  </si>
  <si>
    <t>AMP04300</t>
  </si>
  <si>
    <t>Manopola Ottone Pz. 1</t>
  </si>
  <si>
    <t>792601</t>
  </si>
  <si>
    <t>AMP03300</t>
  </si>
  <si>
    <t>Manopola Oro Pz. 1</t>
  </si>
  <si>
    <t>805800</t>
  </si>
  <si>
    <t>AKF30000</t>
  </si>
  <si>
    <t>Fresa Per Lavelli Elleci</t>
  </si>
  <si>
    <t>805801</t>
  </si>
  <si>
    <t>ADI01300</t>
  </si>
  <si>
    <t>Base Colapiatti Acc.Inox</t>
  </si>
  <si>
    <t>805802</t>
  </si>
  <si>
    <t>17820</t>
  </si>
  <si>
    <t>Flessibile Per Doccetta Per Miscelatore Sunny</t>
  </si>
  <si>
    <t>814-1</t>
  </si>
  <si>
    <t>MANRU</t>
  </si>
  <si>
    <t>Kit 5 Manopole Anticate Per Pc Schock</t>
  </si>
  <si>
    <t>814-2</t>
  </si>
  <si>
    <t>TSQ24W</t>
  </si>
  <si>
    <t>Tagliere Tsq 24 W</t>
  </si>
  <si>
    <t>814-3</t>
  </si>
  <si>
    <t>TSQ24S</t>
  </si>
  <si>
    <t>Tagliere Apell</t>
  </si>
  <si>
    <t>814-4</t>
  </si>
  <si>
    <t>TSQ24B</t>
  </si>
  <si>
    <t>814-5</t>
  </si>
  <si>
    <t>TLVQ37</t>
  </si>
  <si>
    <t>Tagliere In Legno Apell</t>
  </si>
  <si>
    <t>814-6</t>
  </si>
  <si>
    <t>TLVM33</t>
  </si>
  <si>
    <t>9002K</t>
  </si>
  <si>
    <t>TLN24W</t>
  </si>
  <si>
    <t>9003K</t>
  </si>
  <si>
    <t>TLN24S</t>
  </si>
  <si>
    <t>Tagliere Rif. 1</t>
  </si>
  <si>
    <t>9006K</t>
  </si>
  <si>
    <t>TLN24B</t>
  </si>
  <si>
    <t>9007K</t>
  </si>
  <si>
    <t>TLM20</t>
  </si>
  <si>
    <t>93060001</t>
  </si>
  <si>
    <t>TLCCR</t>
  </si>
  <si>
    <t>Kit Tagl. Legno+Vsh16Sf+Coper. Criteria</t>
  </si>
  <si>
    <t>TLC34</t>
  </si>
  <si>
    <t>TL34</t>
  </si>
  <si>
    <t>ATV01003</t>
  </si>
  <si>
    <t>Tagliere Scorrevole In Vetro Nero Opaco Sirex</t>
  </si>
  <si>
    <t>ATV01002</t>
  </si>
  <si>
    <t>Tagliere Scorrevole In Vetro Bianco Opaco Sirex</t>
  </si>
  <si>
    <t>ATV01001</t>
  </si>
  <si>
    <t>Tagliere In Vetro</t>
  </si>
  <si>
    <t>ATV01000</t>
  </si>
  <si>
    <t>ATP01301</t>
  </si>
  <si>
    <t>Tagliere In Polietilene</t>
  </si>
  <si>
    <t>991401600B</t>
  </si>
  <si>
    <t>ATP01300</t>
  </si>
  <si>
    <t>ATL03000</t>
  </si>
  <si>
    <t>Tagliere Iroko Fox 360</t>
  </si>
  <si>
    <t>991401600C</t>
  </si>
  <si>
    <t>ATL02301</t>
  </si>
  <si>
    <t>Tagliere In Legno  Round</t>
  </si>
  <si>
    <t>ATL02300</t>
  </si>
  <si>
    <t>Tagliere In Legno Ego Round</t>
  </si>
  <si>
    <t>9950016000</t>
  </si>
  <si>
    <t>ATL01303</t>
  </si>
  <si>
    <t>Tagliere Legno Sky 360</t>
  </si>
  <si>
    <t>ATL01300</t>
  </si>
  <si>
    <t>Tagliere Legno Scorrevole</t>
  </si>
  <si>
    <t>9980016000</t>
  </si>
  <si>
    <t>ATL01000</t>
  </si>
  <si>
    <t>ATH073BK</t>
  </si>
  <si>
    <t>Tagliere Element Best 360 Nero</t>
  </si>
  <si>
    <t>A+100</t>
  </si>
  <si>
    <t>ATH040GR</t>
  </si>
  <si>
    <t>Tagliere Element Quadra Integra Zen Grigio</t>
  </si>
  <si>
    <t>A+120</t>
  </si>
  <si>
    <t>ATH040BK</t>
  </si>
  <si>
    <t>Tagliere Element Quadra Integra Zen Nero</t>
  </si>
  <si>
    <t>A+140</t>
  </si>
  <si>
    <t>VRC410S</t>
  </si>
  <si>
    <t>Vaillant 300645 Vrc 410S - Regolatore Di Temperatura A Sonda Esterna, Per Riscaldamento E Acqua Calda Di Vaillant</t>
  </si>
  <si>
    <t>A+160</t>
  </si>
  <si>
    <t>SCM</t>
  </si>
  <si>
    <t>Scatola Per Installazione  Centralina A Parete</t>
  </si>
  <si>
    <t>A+180</t>
  </si>
  <si>
    <t>DMA</t>
  </si>
  <si>
    <t>Dima Metallica Regolabile</t>
  </si>
  <si>
    <t>A+200</t>
  </si>
  <si>
    <t>60100022</t>
  </si>
  <si>
    <t>Imbuto Speciale Per Facilitare Il Riempimento Della Pompa</t>
  </si>
  <si>
    <t>A1\2X25</t>
  </si>
  <si>
    <t>60100017</t>
  </si>
  <si>
    <t>A1\2X30</t>
  </si>
  <si>
    <t>60100015</t>
  </si>
  <si>
    <t>A1\2X35</t>
  </si>
  <si>
    <t>60100012</t>
  </si>
  <si>
    <t>A1\2X40</t>
  </si>
  <si>
    <t>60100010</t>
  </si>
  <si>
    <t>A1\2X50</t>
  </si>
  <si>
    <t>60100005</t>
  </si>
  <si>
    <t>Kit 1/2"M3/4"M-3/4"F3/4"F-1/2"M3/8"F 1/2"M3/8"M Conf. 8 Pz</t>
  </si>
  <si>
    <t>A100X125</t>
  </si>
  <si>
    <t>3318379</t>
  </si>
  <si>
    <t>Solar Termostatic Valve</t>
  </si>
  <si>
    <t>A100X140</t>
  </si>
  <si>
    <t>110559</t>
  </si>
  <si>
    <t>Pozzetto Di Ricambio In Ottone D. Int 9 Mm Con Vite 10 Cm.</t>
  </si>
  <si>
    <t>A11\4X25</t>
  </si>
  <si>
    <t>XCALD</t>
  </si>
  <si>
    <t>A11\4X30</t>
  </si>
  <si>
    <t>DGELTF</t>
  </si>
  <si>
    <t>Filtro Anticalcare Magnetico Freecal Indicato Per Lavatrice, Lavastoviglie, Scaldabagno, Doccia, Attacchi Da 1/2"M, 3/4F Pollici</t>
  </si>
  <si>
    <t>A11\4X35</t>
  </si>
  <si>
    <t>AMINI</t>
  </si>
  <si>
    <t>Antikal Mini Attacco 1/2" Anticalcare Magnetico Mini</t>
  </si>
  <si>
    <t>A11\4X40</t>
  </si>
  <si>
    <t>MTS60001583-01</t>
  </si>
  <si>
    <t>Kit Motore + Otturatore</t>
  </si>
  <si>
    <t>A11\4X50</t>
  </si>
  <si>
    <t>FONDTMETCL70</t>
  </si>
  <si>
    <t>Kit Trasformazione</t>
  </si>
  <si>
    <t>A125X140</t>
  </si>
  <si>
    <t>FONDTMETCL50</t>
  </si>
  <si>
    <t>A12SP2A</t>
  </si>
  <si>
    <t>FONDTMETCL30</t>
  </si>
  <si>
    <t>A12SP2AX10</t>
  </si>
  <si>
    <t>BIA</t>
  </si>
  <si>
    <t>Box Incasso Caldaie Ariston</t>
  </si>
  <si>
    <t>A12SP2AX15</t>
  </si>
  <si>
    <t>709158</t>
  </si>
  <si>
    <t>Clima Maneger</t>
  </si>
  <si>
    <t>A12SP2AX5</t>
  </si>
  <si>
    <t>3632285</t>
  </si>
  <si>
    <t>Kit Trasformazione Gas Per 11 Lt Da Gpl A Metano</t>
  </si>
  <si>
    <t>A12ST2A</t>
  </si>
  <si>
    <t>3632095</t>
  </si>
  <si>
    <t>Scheda Gestione Cascata</t>
  </si>
  <si>
    <t>A12ST2AX10</t>
  </si>
  <si>
    <t>3318588</t>
  </si>
  <si>
    <t>Sonda Esterna Wired Evo Ariston</t>
  </si>
  <si>
    <t>A12ST2AX15</t>
  </si>
  <si>
    <t>3318585</t>
  </si>
  <si>
    <t>A12ST2AX5</t>
  </si>
  <si>
    <t>3318222</t>
  </si>
  <si>
    <t>A140X160</t>
  </si>
  <si>
    <t>3318073</t>
  </si>
  <si>
    <t>A160X200</t>
  </si>
  <si>
    <t>KHG71410991</t>
  </si>
  <si>
    <t>Kit Cassone Luna In Baxi</t>
  </si>
  <si>
    <t>A1X25</t>
  </si>
  <si>
    <t>A7777754</t>
  </si>
  <si>
    <t>Serbatoio Inerziale Compatto Auriga Baxi</t>
  </si>
  <si>
    <t>A1X30</t>
  </si>
  <si>
    <t>A7750595</t>
  </si>
  <si>
    <t>Sonda Temperatura Aggiuntiva</t>
  </si>
  <si>
    <t>A1X35</t>
  </si>
  <si>
    <t>A7750381</t>
  </si>
  <si>
    <t>Pannello Comando Remoto Baxi</t>
  </si>
  <si>
    <t>A1X40</t>
  </si>
  <si>
    <t>A1X50</t>
  </si>
  <si>
    <t>A7718787</t>
  </si>
  <si>
    <t>Kit Copertura Baxi  Per Esterno Luna  Duo-Tec In</t>
  </si>
  <si>
    <t>A2000</t>
  </si>
  <si>
    <t>A7705951</t>
  </si>
  <si>
    <t>Kit Antigelo Diluito - Kg. 10 -</t>
  </si>
  <si>
    <t>A3\4X25</t>
  </si>
  <si>
    <t>A7698629</t>
  </si>
  <si>
    <t>Kit Coll. Idr. Compression 2 Coll</t>
  </si>
  <si>
    <t>A3\4X30</t>
  </si>
  <si>
    <t>A7685387</t>
  </si>
  <si>
    <t>Vaso Espansione Solare 18 L</t>
  </si>
  <si>
    <t>A3\4X35</t>
  </si>
  <si>
    <t>A7221637</t>
  </si>
  <si>
    <t>Gr. Circolatore Solare Eco+</t>
  </si>
  <si>
    <t>A3\4X40</t>
  </si>
  <si>
    <t>A7213894</t>
  </si>
  <si>
    <t>Kit Connessione Aria Vert. 7613626</t>
  </si>
  <si>
    <t>A7212853</t>
  </si>
  <si>
    <t>Tel Inc Copp. 2 Col Sol 250/200-V</t>
  </si>
  <si>
    <t>A32X40</t>
  </si>
  <si>
    <t>7706503</t>
  </si>
  <si>
    <t>Pacchetto Sl 25/2-300 Piano Baxi</t>
  </si>
  <si>
    <t>A40X100</t>
  </si>
  <si>
    <t>7701201</t>
  </si>
  <si>
    <t>Baxi Mago Prime</t>
  </si>
  <si>
    <t>A40X50</t>
  </si>
  <si>
    <t>7652303</t>
  </si>
  <si>
    <t>Baxi Mago + Gtw16  Per Luna-Duotec Nuvola</t>
  </si>
  <si>
    <t>A40X63</t>
  </si>
  <si>
    <t>7104336</t>
  </si>
  <si>
    <t>Cronotermostato Modulante Baxi</t>
  </si>
  <si>
    <t>A40X80</t>
  </si>
  <si>
    <t>BSA3\8B</t>
  </si>
  <si>
    <t>Boccetta Sfiato Aria Aut. 3/8"</t>
  </si>
  <si>
    <t>A63X100</t>
  </si>
  <si>
    <t>82789AF05</t>
  </si>
  <si>
    <t>Bocchettone Sede Piana 11/2"X1"</t>
  </si>
  <si>
    <t>A63X80</t>
  </si>
  <si>
    <t>82789AE05</t>
  </si>
  <si>
    <t>Bocchettone Sede Piana 11/2"X3/4"</t>
  </si>
  <si>
    <t>A750</t>
  </si>
  <si>
    <t>82789AD05</t>
  </si>
  <si>
    <t>Bocchettone Sede Piana 1"X1/2"</t>
  </si>
  <si>
    <t>A7722082</t>
  </si>
  <si>
    <t>TRZ12W</t>
  </si>
  <si>
    <t>Junchers Programmatore Giornaliero 774490173</t>
  </si>
  <si>
    <t>A80X100</t>
  </si>
  <si>
    <t>TRZ12T</t>
  </si>
  <si>
    <t>Junchers Programmatore Giornaliero</t>
  </si>
  <si>
    <t>AA609CR10LZ</t>
  </si>
  <si>
    <t>BFT4CN</t>
  </si>
  <si>
    <t>Box Fire Bft 35 Kw</t>
  </si>
  <si>
    <t>BFT4CC</t>
  </si>
  <si>
    <t>BFT4AN</t>
  </si>
  <si>
    <t>BFT4AC</t>
  </si>
  <si>
    <t>AA620GA10LZ</t>
  </si>
  <si>
    <t>BFT3CN</t>
  </si>
  <si>
    <t>Box Fire Bft 25 Kw</t>
  </si>
  <si>
    <t>BFT3CC</t>
  </si>
  <si>
    <t>AA620GA10LZX10</t>
  </si>
  <si>
    <t>BFT3AN</t>
  </si>
  <si>
    <t>AA620GA10LZX15</t>
  </si>
  <si>
    <t>BFT3AC</t>
  </si>
  <si>
    <t>AA620GA10LZX5</t>
  </si>
  <si>
    <t>BF54CN</t>
  </si>
  <si>
    <t>Box Fire Bf5 35 Kw</t>
  </si>
  <si>
    <t>AA622CR10LZ</t>
  </si>
  <si>
    <t>BF54CC</t>
  </si>
  <si>
    <t>AA622CR10LZX10</t>
  </si>
  <si>
    <t>BF54AN</t>
  </si>
  <si>
    <t>AA622CR10LZX15</t>
  </si>
  <si>
    <t>BF54AC</t>
  </si>
  <si>
    <t>AA622CR10LZX5</t>
  </si>
  <si>
    <t>BF53CN</t>
  </si>
  <si>
    <t>Box Fire Bf5 25 Kw</t>
  </si>
  <si>
    <t>AA630CR10LZ</t>
  </si>
  <si>
    <t>BF53CC</t>
  </si>
  <si>
    <t>AA630CR10LZX10</t>
  </si>
  <si>
    <t>BF53AN</t>
  </si>
  <si>
    <t>AA630CR10LZX15</t>
  </si>
  <si>
    <t>BF53AC</t>
  </si>
  <si>
    <t>AA630CR10LZX5</t>
  </si>
  <si>
    <t>BF44CN</t>
  </si>
  <si>
    <t>Box Fire Bf4 35 Kw</t>
  </si>
  <si>
    <t>BF44CC</t>
  </si>
  <si>
    <t>BF44AN</t>
  </si>
  <si>
    <t>BF44AC</t>
  </si>
  <si>
    <t>BF43CN</t>
  </si>
  <si>
    <t>Box Fire Bf4 25 Kw</t>
  </si>
  <si>
    <t>BF43CC</t>
  </si>
  <si>
    <t>BF43AN</t>
  </si>
  <si>
    <t>BF43AC</t>
  </si>
  <si>
    <t>BF34AN</t>
  </si>
  <si>
    <t>Box Fire Bf3 35 Kw</t>
  </si>
  <si>
    <t>BF34AC</t>
  </si>
  <si>
    <t>Box Fire Bf3 25 Kw</t>
  </si>
  <si>
    <t>BF33AN</t>
  </si>
  <si>
    <t>BF33AC</t>
  </si>
  <si>
    <t>BF24CN</t>
  </si>
  <si>
    <t>Box Fire Bf2 35 Kw</t>
  </si>
  <si>
    <t>BF24CC</t>
  </si>
  <si>
    <t>BF24AN</t>
  </si>
  <si>
    <t>BF24AC</t>
  </si>
  <si>
    <t>BF23CN</t>
  </si>
  <si>
    <t>Box Fire Bf2 25 Kw</t>
  </si>
  <si>
    <t>BF23CC</t>
  </si>
  <si>
    <t>BF23AN</t>
  </si>
  <si>
    <t>BF23AC</t>
  </si>
  <si>
    <t>BF14CN</t>
  </si>
  <si>
    <t>Box Fire Bf1 35 Kw</t>
  </si>
  <si>
    <t>BF14CC</t>
  </si>
  <si>
    <t>BF14AN</t>
  </si>
  <si>
    <t>BF14AC</t>
  </si>
  <si>
    <t>BF13CN</t>
  </si>
  <si>
    <t>Box Fire Bf1 25 Kw</t>
  </si>
  <si>
    <t>BF13CC</t>
  </si>
  <si>
    <t>BF13AN</t>
  </si>
  <si>
    <t>BF13AC</t>
  </si>
  <si>
    <t>BF04CN</t>
  </si>
  <si>
    <t>Box Fire 35 Kw</t>
  </si>
  <si>
    <t>AE100D</t>
  </si>
  <si>
    <t>BF04CC</t>
  </si>
  <si>
    <t>Cassetta Box Fire 35 Kw C/Stacchi Caldaia Mantello&amp;Centralina</t>
  </si>
  <si>
    <t>AE150D</t>
  </si>
  <si>
    <t>BF04AN</t>
  </si>
  <si>
    <t>AI86501GSDX</t>
  </si>
  <si>
    <t>BF04AC</t>
  </si>
  <si>
    <t>AI86501GSSX</t>
  </si>
  <si>
    <t>BF03CN</t>
  </si>
  <si>
    <t>Box Fire 25 Kw</t>
  </si>
  <si>
    <t>BF03CC</t>
  </si>
  <si>
    <t>BF03AN</t>
  </si>
  <si>
    <t>AP02100XZ</t>
  </si>
  <si>
    <t>BF03AC</t>
  </si>
  <si>
    <t>AP35</t>
  </si>
  <si>
    <t>CS4CF</t>
  </si>
  <si>
    <t>Centralina Solare Parete Pannelli Circ. Forzata</t>
  </si>
  <si>
    <t>AP50</t>
  </si>
  <si>
    <t>CS3CN</t>
  </si>
  <si>
    <t>Centralina Solare Parete Pannelli Circ. Naturale</t>
  </si>
  <si>
    <t>AP60</t>
  </si>
  <si>
    <t>CS2CF</t>
  </si>
  <si>
    <t>Centralina Solare Incasso Pannelli Circ. Forzata</t>
  </si>
  <si>
    <t>AP70</t>
  </si>
  <si>
    <t>CS1CN</t>
  </si>
  <si>
    <t>Centralina Solare Incasso Pannelli Circ. Naturale</t>
  </si>
  <si>
    <t>AP80</t>
  </si>
  <si>
    <t>TOPS3010</t>
  </si>
  <si>
    <t>P321 Circolatore Ups 25-60</t>
  </si>
  <si>
    <t>AR50</t>
  </si>
  <si>
    <t>KIT-SD030</t>
  </si>
  <si>
    <t>Circolatore Kit Sd 30 Sonnier Duval</t>
  </si>
  <si>
    <t>AR60</t>
  </si>
  <si>
    <t>88S1600199G</t>
  </si>
  <si>
    <t>Circolatore Asincrono Per Impianti Solari, Interasse 130 Mm. Non Vendibile
In U.E. 15&lt;&gt;40 D. 1"</t>
  </si>
  <si>
    <t>AR70</t>
  </si>
  <si>
    <t>88S1600199</t>
  </si>
  <si>
    <t>Circolatore Asincrono Per Impianti Solari, Interasse 130 Mm. Non Vendibile
In U.E. 20&lt;&gt;60 D. 1"</t>
  </si>
  <si>
    <t>AR80</t>
  </si>
  <si>
    <t>88P3260153</t>
  </si>
  <si>
    <t>Circolatore Elettronico Grundfos Ump3 Pwm 25-70, Interasse 130 Mm. Con
Segnale Pwm. Cavo Di Potenza Incluso. Calvo Di Segnale Pwm Non
Incluso.</t>
  </si>
  <si>
    <t>AURORA</t>
  </si>
  <si>
    <t>88P3210153</t>
  </si>
  <si>
    <t>88P3200153</t>
  </si>
  <si>
    <t>P320 Circolatore Ups 25-40</t>
  </si>
  <si>
    <t>4505415</t>
  </si>
  <si>
    <t>Circolatore Caldaia Wilo  C. 130 Rsl15/5-3 D. 1"</t>
  </si>
  <si>
    <t>92C303AH06</t>
  </si>
  <si>
    <t>Valvole Di Bilanciamento Per Circuiti Idraulici,
Compensatori Idraulici E Tronchetti D. 1" 1/2</t>
  </si>
  <si>
    <t>AVB4</t>
  </si>
  <si>
    <t>92C303AG06</t>
  </si>
  <si>
    <t>Valvole Di Bilanciamento Per Circuiti Idraulici,
Compensatori Idraulici E Tronchetti D. 1" 1/4</t>
  </si>
  <si>
    <t>AVB6</t>
  </si>
  <si>
    <t>92C303AF06</t>
  </si>
  <si>
    <t>Valvole Di Bilanciamento Per Circuiti Idraulici,
Compensatori Idraulici E Tronchetti D. 1"</t>
  </si>
  <si>
    <t>BAAC00</t>
  </si>
  <si>
    <t>RDO</t>
  </si>
  <si>
    <t>Centralina Elettronica  Tipo Climatico</t>
  </si>
  <si>
    <t>BAAC47</t>
  </si>
  <si>
    <t>BAAC65</t>
  </si>
  <si>
    <t>FDGP</t>
  </si>
  <si>
    <t>Centralina Digitale Per Termocamino Compatta Di Tipo Elettronico 3 Moduli C/Per Applicazione A Parete</t>
  </si>
  <si>
    <t>BAASP</t>
  </si>
  <si>
    <t>CT4</t>
  </si>
  <si>
    <t>Carter Di Carenatura Dima</t>
  </si>
  <si>
    <t>BB54</t>
  </si>
  <si>
    <t>CT3</t>
  </si>
  <si>
    <t>BB55</t>
  </si>
  <si>
    <t>CT2</t>
  </si>
  <si>
    <t>BB5LD</t>
  </si>
  <si>
    <t>CT1</t>
  </si>
  <si>
    <t>BB5LS</t>
  </si>
  <si>
    <t>CT0</t>
  </si>
  <si>
    <t>BB64</t>
  </si>
  <si>
    <t>PDO</t>
  </si>
  <si>
    <t>Dosatore Polifosfati Ott. 1/2"</t>
  </si>
  <si>
    <t>BB65</t>
  </si>
  <si>
    <t>KSC5A</t>
  </si>
  <si>
    <t>Kit Salvacaldaie: Composta Da Defangatore Maghetico, Filtro Neutraliatore Di Condensa, Dosatore Polifosfati</t>
  </si>
  <si>
    <t>BB66</t>
  </si>
  <si>
    <t>DBSS</t>
  </si>
  <si>
    <t>Dosatore Polifosfati  Ghiera 1/2""</t>
  </si>
  <si>
    <t>BB85</t>
  </si>
  <si>
    <t>DBSG</t>
  </si>
  <si>
    <t>Dosamax Blu Stop Ghiera 1/2""</t>
  </si>
  <si>
    <t>BCRP</t>
  </si>
  <si>
    <t>CMP</t>
  </si>
  <si>
    <t>Gelphos Rapid Anticalcare Per Dosatori Proporzion. Ricariche</t>
  </si>
  <si>
    <t>BCRP700</t>
  </si>
  <si>
    <t>82747AE05</t>
  </si>
  <si>
    <t>Defangatore Magnetico Icma</t>
  </si>
  <si>
    <t>BD6037253CR</t>
  </si>
  <si>
    <t>3023310</t>
  </si>
  <si>
    <t>Kit Dosatore Polifosfati Per Immergas Magis Victrix</t>
  </si>
  <si>
    <t>Kit Dosatore Polifosfati Per Immergas Victrix</t>
  </si>
  <si>
    <t>Maxpoliquick Per Dosatori Proporzion. Ricariche 6 Pz</t>
  </si>
  <si>
    <t>BD6037303CR</t>
  </si>
  <si>
    <t>10112050</t>
  </si>
  <si>
    <t>Defangatore Iron Mag</t>
  </si>
  <si>
    <t>10112043</t>
  </si>
  <si>
    <t>Kit  Defangatore Maghetico,  12000 Gaus</t>
  </si>
  <si>
    <t>060526</t>
  </si>
  <si>
    <t>Filtro Defangatore Magnetico Sotto-Caldaia Dn20-3/4 Modello Hp</t>
  </si>
  <si>
    <t>BD6037403CR</t>
  </si>
  <si>
    <t>ZINCK005</t>
  </si>
  <si>
    <t>Disincrostante In Polvere Per Alluminio - Zinco - Rame - Acciaio - Ghisa</t>
  </si>
  <si>
    <t>THERCL0750</t>
  </si>
  <si>
    <t>Thermoclean Flacone 750 Ml</t>
  </si>
  <si>
    <t>MAXDRE5</t>
  </si>
  <si>
    <t>Max Dr Energic Tanica 5 Lt.</t>
  </si>
  <si>
    <t>BDA090987</t>
  </si>
  <si>
    <t>MAXDR5</t>
  </si>
  <si>
    <t>Max Dr  Tanica 5 Lt.</t>
  </si>
  <si>
    <t>BDA111167</t>
  </si>
  <si>
    <t>MAXDR30</t>
  </si>
  <si>
    <t>Max Dr  Tanica 30 Lt. Boiler Cleaner E Kg. 30</t>
  </si>
  <si>
    <t>BEM350I</t>
  </si>
  <si>
    <t>MAXDR10</t>
  </si>
  <si>
    <t>Max Dr  Tanica 10 Lt. Boiler Cleaner E Kg. 10</t>
  </si>
  <si>
    <t>DIXK010</t>
  </si>
  <si>
    <t>Disinconstrante Per Scambiatori Disinex Viraggio Tanica Lt.10</t>
  </si>
  <si>
    <t>DIXK005</t>
  </si>
  <si>
    <t>Disinconstrante Per Scambiatori Disinex Viraggio Tanica Lt.5</t>
  </si>
  <si>
    <t>Max Life 400 Kg 1</t>
  </si>
  <si>
    <t>BEMEI</t>
  </si>
  <si>
    <t>Max Life 800 Kg 1</t>
  </si>
  <si>
    <t>Max Life 100 Kg 1</t>
  </si>
  <si>
    <t>Disincrostante Max Da Tanica 5 Lt.</t>
  </si>
  <si>
    <t>BEMEIX5</t>
  </si>
  <si>
    <t>Disincrostante Max Da Tanica 10 Lt.</t>
  </si>
  <si>
    <t>BEPDG00</t>
  </si>
  <si>
    <t>Disincrostante Max Dr  Tanica 5 Lt.</t>
  </si>
  <si>
    <t>BEPDG00X10</t>
  </si>
  <si>
    <t>Disincrostante Max Dr  Tanica 10 Lt.</t>
  </si>
  <si>
    <t>BEPDG00X15</t>
  </si>
  <si>
    <t>ERCD60</t>
  </si>
  <si>
    <t>Eccentrico Radiatore 1/2"X60 Mm</t>
  </si>
  <si>
    <t>BEPDG00X5</t>
  </si>
  <si>
    <t>ERCD50</t>
  </si>
  <si>
    <t>Eccentrico Radiatore 1/2"X50 Mm</t>
  </si>
  <si>
    <t>BEPG00</t>
  </si>
  <si>
    <t>ERCD40</t>
  </si>
  <si>
    <t>Eccentrico Radiatore 1/2"X40 Mm</t>
  </si>
  <si>
    <t>BEPG00X10</t>
  </si>
  <si>
    <t>ERCD30</t>
  </si>
  <si>
    <t>Eccentrico Radiatore 1/2"X30 Mm</t>
  </si>
  <si>
    <t>BEPG00X15</t>
  </si>
  <si>
    <t>ERCD20</t>
  </si>
  <si>
    <t>Eccentrico Radiatore 1/2"X20 Mm</t>
  </si>
  <si>
    <t>BEPG00X5</t>
  </si>
  <si>
    <t>ERCD10</t>
  </si>
  <si>
    <t>Eccentrico Radiatore 1/2"X10 Mm</t>
  </si>
  <si>
    <t>BFS</t>
  </si>
  <si>
    <t>ERCC60</t>
  </si>
  <si>
    <t>Eccentrico Radiatore 3/8"X60 Mm</t>
  </si>
  <si>
    <t>BG1</t>
  </si>
  <si>
    <t>ERCC50</t>
  </si>
  <si>
    <t>Eccentrico Radiatore 3/8"X50 Mm</t>
  </si>
  <si>
    <t>BG1\2</t>
  </si>
  <si>
    <t>ERCC40</t>
  </si>
  <si>
    <t>Eccentrico Radiatore 3/8"X40 Mm</t>
  </si>
  <si>
    <t>BG1\2MF</t>
  </si>
  <si>
    <t>ERCC30</t>
  </si>
  <si>
    <t>Eccentrico Radiatore 3/8"X30 Mm</t>
  </si>
  <si>
    <t>BG1\2X100</t>
  </si>
  <si>
    <t>ERCC20</t>
  </si>
  <si>
    <t>Eccentrico Radiatore 3/8"X20 Mm</t>
  </si>
  <si>
    <t>BG1\2X150</t>
  </si>
  <si>
    <t>ERCC10</t>
  </si>
  <si>
    <t>Eccentrico Radiatore 3/8"X10 Mm</t>
  </si>
  <si>
    <t>BG1\2X200</t>
  </si>
  <si>
    <t>ER5</t>
  </si>
  <si>
    <t>Eccentrico X Radiatore 3/8"X50</t>
  </si>
  <si>
    <t>BG1\2X40</t>
  </si>
  <si>
    <t>ER4</t>
  </si>
  <si>
    <t>Eccentrico X Radiatore 3/8"X40</t>
  </si>
  <si>
    <t>BG1\2X50</t>
  </si>
  <si>
    <t>ER3</t>
  </si>
  <si>
    <t>Eccentrico X Radiatore 3/8"X30</t>
  </si>
  <si>
    <t>BG1\2X60</t>
  </si>
  <si>
    <t>ER2</t>
  </si>
  <si>
    <t>Eccentrico X Radiatore 3/8"X20</t>
  </si>
  <si>
    <t>BG1\2X70</t>
  </si>
  <si>
    <t>ER1</t>
  </si>
  <si>
    <t>Eccentrico X Radiatore 3/8"X10</t>
  </si>
  <si>
    <t>BG1\2X80</t>
  </si>
  <si>
    <t>FER39809690</t>
  </si>
  <si>
    <t>Kit Vaso Esp.Lt.10 Ferroli</t>
  </si>
  <si>
    <t>BG11\4</t>
  </si>
  <si>
    <t>6YTUBSDO90</t>
  </si>
  <si>
    <t>Tubo Bicchiere 35Mm Lungh. 1 Mt. M/F</t>
  </si>
  <si>
    <t>BG11\4MF</t>
  </si>
  <si>
    <t>6YTUBSDO00</t>
  </si>
  <si>
    <t>Tubo 35Mm Mf Drit.1 Mt Bianco Conf 1 Pz</t>
  </si>
  <si>
    <t>BG1MF</t>
  </si>
  <si>
    <t>6YTUBOAL01</t>
  </si>
  <si>
    <t>Tubo Standard 100Cm  2 Pz</t>
  </si>
  <si>
    <t>BG1X100</t>
  </si>
  <si>
    <t>6YTMETEV70</t>
  </si>
  <si>
    <t>Trasformazione Metano Gazelle Evo 7000 -Fondital</t>
  </si>
  <si>
    <t>BG1X150</t>
  </si>
  <si>
    <t>6YTMETEV30</t>
  </si>
  <si>
    <t>Trasformazione Metano Gazelle Evo 3000 -Fondital</t>
  </si>
  <si>
    <t>BG1X200</t>
  </si>
  <si>
    <t>6YTERSDO00</t>
  </si>
  <si>
    <t>Terminale Esterno Sing. D. 35Mm Terminale Conf. 2</t>
  </si>
  <si>
    <t>BG1X50</t>
  </si>
  <si>
    <t>6YTELAIO05</t>
  </si>
  <si>
    <t>Controtelaio Scarico Sdop. Gazzelle 7000</t>
  </si>
  <si>
    <t>BG1X60</t>
  </si>
  <si>
    <t>6YTELAIO04</t>
  </si>
  <si>
    <t>Controtelaio Scarico Sdop. Gazzelle 5000</t>
  </si>
  <si>
    <t>BG1X70</t>
  </si>
  <si>
    <t>6YTELAIO03</t>
  </si>
  <si>
    <t>Controtelaio Scarico Sdop. Gazzelle 3000</t>
  </si>
  <si>
    <t>BG1X80</t>
  </si>
  <si>
    <t>6YTELAIO02</t>
  </si>
  <si>
    <t>Controtelaio Dist. Profondita 7000</t>
  </si>
  <si>
    <t>BG3\4</t>
  </si>
  <si>
    <t>6YKITSDO1</t>
  </si>
  <si>
    <t>Kit Sdopp. D.35Mm + Staffa Sostegno Fondital</t>
  </si>
  <si>
    <t>BG3\4MF</t>
  </si>
  <si>
    <t>6YCURSDO95</t>
  </si>
  <si>
    <t>Curva 90° X Tubo Da 35Mm M/F</t>
  </si>
  <si>
    <t>BG3\4X100</t>
  </si>
  <si>
    <t>6YCURSDO05</t>
  </si>
  <si>
    <t>Curva 90° D.35 X Sdopp Bianca Conf 3 Pz</t>
  </si>
  <si>
    <t>BG3\4X150</t>
  </si>
  <si>
    <t>521012</t>
  </si>
  <si>
    <t>Nipples X Radiatori Estrusi A33/1</t>
  </si>
  <si>
    <t>BG3\4X200</t>
  </si>
  <si>
    <t>0TELAINC05</t>
  </si>
  <si>
    <t>Telaio Incasso Fondital X Basic -Tender 500X1.130X260</t>
  </si>
  <si>
    <t>BG3\4X50</t>
  </si>
  <si>
    <t>0CREMOTO04</t>
  </si>
  <si>
    <t>Comando Remoto Mutale Fondital</t>
  </si>
  <si>
    <t>BG3\4X60</t>
  </si>
  <si>
    <t>0CONDASP00</t>
  </si>
  <si>
    <t>Kit Coassiale Fondital X Condensazione D,60/100</t>
  </si>
  <si>
    <t>BG3\4X70</t>
  </si>
  <si>
    <t>0AFILDEF00</t>
  </si>
  <si>
    <t>BG3\4X80</t>
  </si>
  <si>
    <t>R470X001</t>
  </si>
  <si>
    <t>Testa Termostatica Giacomini</t>
  </si>
  <si>
    <t>BGM5</t>
  </si>
  <si>
    <t>R470AX002</t>
  </si>
  <si>
    <t>Valvola + Detentore + Testina Giacomini</t>
  </si>
  <si>
    <t>BGM7</t>
  </si>
  <si>
    <t>R431X033</t>
  </si>
  <si>
    <t>Valvola Termostabilizzante Giacomini 1/2"X16</t>
  </si>
  <si>
    <t>R431X032</t>
  </si>
  <si>
    <t>Valvola Termostabilizzante Giacomini 3/8"X16</t>
  </si>
  <si>
    <t>BI213CF/N</t>
  </si>
  <si>
    <t>R29X033</t>
  </si>
  <si>
    <t>Detentore A Squadra 1/2"X16 Giacomini</t>
  </si>
  <si>
    <t>BO214LA/N</t>
  </si>
  <si>
    <t>R29X032</t>
  </si>
  <si>
    <t>Detentore A Squadra 3/8"X16 Giacomini</t>
  </si>
  <si>
    <t>BO243LC/E</t>
  </si>
  <si>
    <t>R25TGX033</t>
  </si>
  <si>
    <t>Valvola Squadra Giacomini 1/2 X 16</t>
  </si>
  <si>
    <t>BO243OH/E</t>
  </si>
  <si>
    <t>R25TGX032</t>
  </si>
  <si>
    <t>Valvola Squadra Giacomini 3/8 X 16</t>
  </si>
  <si>
    <t>R179M014</t>
  </si>
  <si>
    <t>Adattatore Multistrato V/Giacomini 16 Calotta 16X2</t>
  </si>
  <si>
    <t>BO244SC/E</t>
  </si>
  <si>
    <t>R179EY055</t>
  </si>
  <si>
    <t>BO293MF/N</t>
  </si>
  <si>
    <t>R178X013</t>
  </si>
  <si>
    <t>Adattatore Per Tubo Rame Ø16X12Mm Giacomini</t>
  </si>
  <si>
    <t>HSDPL</t>
  </si>
  <si>
    <t>Filtro Defangatore Magnetico</t>
  </si>
  <si>
    <t>BP100</t>
  </si>
  <si>
    <t>GR1\2M</t>
  </si>
  <si>
    <t>Gruppo Riempimento 1/2" C /M.</t>
  </si>
  <si>
    <t>CARV2</t>
  </si>
  <si>
    <t>Comando Amico Remoto Modulante</t>
  </si>
  <si>
    <t>BP125</t>
  </si>
  <si>
    <t>3031013</t>
  </si>
  <si>
    <t>Kit Base Installazione Su Scatola Elettrica Smart</t>
  </si>
  <si>
    <t>3021624</t>
  </si>
  <si>
    <t>Crono 7 Wireless (Cronotermostato Digitale Settimanale Senza Fili)</t>
  </si>
  <si>
    <t>BPA100</t>
  </si>
  <si>
    <t>3021622</t>
  </si>
  <si>
    <t>Crono 7 (Cronotermostato Digitale Settimanale)</t>
  </si>
  <si>
    <t>3021395</t>
  </si>
  <si>
    <t>Kit Comando Amico Remoto Car V2</t>
  </si>
  <si>
    <t>BPA125</t>
  </si>
  <si>
    <t>3020167</t>
  </si>
  <si>
    <t>Kit Comando Remoto Mini Crd</t>
  </si>
  <si>
    <t>VALKITSQUCUY4</t>
  </si>
  <si>
    <t>Kit Val/Det Term. Squ. Cu +Mult.
Cl.Y4 Sable</t>
  </si>
  <si>
    <t>BPV100110</t>
  </si>
  <si>
    <t>BPV111087</t>
  </si>
  <si>
    <t>VALKITSQUCUJ8</t>
  </si>
  <si>
    <t>Kit Valvole Detentore Squ. Cu+Multistrato Cl. J8</t>
  </si>
  <si>
    <t>BS700218</t>
  </si>
  <si>
    <t>VALKITSQUCU8N</t>
  </si>
  <si>
    <t>Kit Valvole Detentore Squ. Cu+Multistrato Cl.8N</t>
  </si>
  <si>
    <t>BS750218</t>
  </si>
  <si>
    <t>VALKITSQUCU50</t>
  </si>
  <si>
    <t>Kit Val/Det Term. Squ. Cu +Mult.
Cl.50 Elegance Cromato</t>
  </si>
  <si>
    <t>BSBPR0090</t>
  </si>
  <si>
    <t>VALKITSQUCU2D</t>
  </si>
  <si>
    <t>Kit Val/Det Term. Squ. Cu +Mult.
Cl.2D</t>
  </si>
  <si>
    <t>BSBPR0990</t>
  </si>
  <si>
    <t>VALKITSQUCU03</t>
  </si>
  <si>
    <t>Kit Val/Det Term. Squ. Cu +Mult.
Cl.03 Grigio Manhattan</t>
  </si>
  <si>
    <t>VALKITSQUCU02</t>
  </si>
  <si>
    <t>Kit Valvole Detentore Squ. Cu+Multistrato Cl. 02</t>
  </si>
  <si>
    <t>BSC02X10</t>
  </si>
  <si>
    <t>VALKITSQUCU01</t>
  </si>
  <si>
    <t>Kit Val/Det Term. Squ. Cu +Mult.
Cl.01 Bianco</t>
  </si>
  <si>
    <t>BSC02X100</t>
  </si>
  <si>
    <t>VALKITSQFE50</t>
  </si>
  <si>
    <t>Kit Val/Det Term. Squ.Fer. + Rac. Cl.50 Elegance Cromato</t>
  </si>
  <si>
    <t>BSC02X50</t>
  </si>
  <si>
    <t>VALKITDIRFE50</t>
  </si>
  <si>
    <t>Kit Val/Det Term. Dir.Fe. Cromo Rac. 10-12 Elegance Cromato</t>
  </si>
  <si>
    <t>VALKITDIRCU01</t>
  </si>
  <si>
    <t>Kit Val/Det Term. Dir. Cu +Mul
Cl.01</t>
  </si>
  <si>
    <t>BSC03X10</t>
  </si>
  <si>
    <t>VALKIT50SQUCU50</t>
  </si>
  <si>
    <t>Kit Val/50Mm.Term. Squ. Cu +Mu
Cl.50 Elegance Cromato</t>
  </si>
  <si>
    <t>BSC03X100</t>
  </si>
  <si>
    <t>BSC03X50</t>
  </si>
  <si>
    <t>TESTELIQ301</t>
  </si>
  <si>
    <t>Testa Termost. Sens.A Liquido
Bianca</t>
  </si>
  <si>
    <t>BSL700218</t>
  </si>
  <si>
    <t>ASIVAL04</t>
  </si>
  <si>
    <t>Valv.Sfogo 3/8" Cromo</t>
  </si>
  <si>
    <t>BSL750218</t>
  </si>
  <si>
    <t>ASIVAL03E</t>
  </si>
  <si>
    <t>Valv.Sfogo 1/2"Orien.Cr.D.24</t>
  </si>
  <si>
    <t>BST800218</t>
  </si>
  <si>
    <t>ASIVAL03CRO</t>
  </si>
  <si>
    <t>Val.Sf.1/2"Or.Cromata X Color.</t>
  </si>
  <si>
    <t>BST900218</t>
  </si>
  <si>
    <t>AMENSPAV01</t>
  </si>
  <si>
    <t>Mensola A Pavimento Cl. 01 Bianco Standard</t>
  </si>
  <si>
    <t>BT100</t>
  </si>
  <si>
    <t>AMENSFI6C10</t>
  </si>
  <si>
    <t>Coppia Mensole Tassello 6 Ncr Cl. 10</t>
  </si>
  <si>
    <t>BT125</t>
  </si>
  <si>
    <t>AMENSFI6C02</t>
  </si>
  <si>
    <t>Coppia Mensole Tassello 6 Ncr Cl. 02</t>
  </si>
  <si>
    <t>BT140</t>
  </si>
  <si>
    <t>AMENSFI4C2D</t>
  </si>
  <si>
    <t>Coppia Mensole Tassello 4C
Cl.2D</t>
  </si>
  <si>
    <t>BT160</t>
  </si>
  <si>
    <t>AMENSFI4C03</t>
  </si>
  <si>
    <t>Coppia Mensole Tassello 4C
Cl.03 Grigio Manhattan</t>
  </si>
  <si>
    <t>BT200</t>
  </si>
  <si>
    <t>AMENSFI4C01</t>
  </si>
  <si>
    <t>Coppia Mensole Tassello 4C
Cl.01 Bianco Standard</t>
  </si>
  <si>
    <t>BT32</t>
  </si>
  <si>
    <t>AMENSFI3CY4</t>
  </si>
  <si>
    <t>Coppia Mensole Tassello 3C
Cl.Y4 Sable</t>
  </si>
  <si>
    <t>BT40</t>
  </si>
  <si>
    <t>AMENSFI3CJ8</t>
  </si>
  <si>
    <t>Coppia Mensole Tassello 3C
Cl. J8 Bianco Opaco</t>
  </si>
  <si>
    <t>BT50</t>
  </si>
  <si>
    <t>AMENSFI3C8N</t>
  </si>
  <si>
    <t>Coppia Mensole Tassello 3C
Cl 8N  Grigio Chiaro Opaco</t>
  </si>
  <si>
    <t>BT5LD</t>
  </si>
  <si>
    <t>AMENSFI3C26</t>
  </si>
  <si>
    <t>Coppia Mensole Tassello 3 Cnr Cl.26  Beige Cream</t>
  </si>
  <si>
    <t>BT5LS</t>
  </si>
  <si>
    <t>AMENSFI3C10</t>
  </si>
  <si>
    <t>Coppia Mensole Tassello 3 Cnr Cl. 10</t>
  </si>
  <si>
    <t>BT63</t>
  </si>
  <si>
    <t>AMENSFI3C03</t>
  </si>
  <si>
    <t>Coppia Mensole Tassello 3C
Cl.03 Grigio Manhattan</t>
  </si>
  <si>
    <t>BT80</t>
  </si>
  <si>
    <t>AMENSFI3C02</t>
  </si>
  <si>
    <t>Coppia Mensole Tassello 3C
Cl.02 Avorio Ral 1013</t>
  </si>
  <si>
    <t>BTR100X40</t>
  </si>
  <si>
    <t>AMENSFI3C01</t>
  </si>
  <si>
    <t>Coppia Mensole Tassello 3C
Cl.01 Bianco Standard</t>
  </si>
  <si>
    <t>BTR100X50</t>
  </si>
  <si>
    <t>BTR100X63</t>
  </si>
  <si>
    <t>AMENSFI2C01</t>
  </si>
  <si>
    <t>Coppia Mensole Tassello 2C
Cl.01 Bianco Standard</t>
  </si>
  <si>
    <t>BTR100X80</t>
  </si>
  <si>
    <t>NEUTRAWATER-B</t>
  </si>
  <si>
    <t>Neutralizzatore Acida Di Condensa Caldaie Attacco 3/4" - 3/4" M H. 220 X L. 47 Mm</t>
  </si>
  <si>
    <t>BTR125X100</t>
  </si>
  <si>
    <t>10112049</t>
  </si>
  <si>
    <t>Ricarica Per Kondy 100 Gr Per Nutralizzatore Di Condensa</t>
  </si>
  <si>
    <t>BTR125X40</t>
  </si>
  <si>
    <t>10112044</t>
  </si>
  <si>
    <t>Supameg Kondy (Filtro Neutraliatore Di Condensa)</t>
  </si>
  <si>
    <t>BTR125X50</t>
  </si>
  <si>
    <t>BTR125X63</t>
  </si>
  <si>
    <t>BTR125X80</t>
  </si>
  <si>
    <t>BTSL700218</t>
  </si>
  <si>
    <t>PROMAX30</t>
  </si>
  <si>
    <t>Pompa  Promax 30</t>
  </si>
  <si>
    <t>BTSL750218</t>
  </si>
  <si>
    <t>BV100</t>
  </si>
  <si>
    <t>PROMAX20</t>
  </si>
  <si>
    <t>Pompa Disincrost. Promax 20</t>
  </si>
  <si>
    <t>BV125</t>
  </si>
  <si>
    <t>BV140</t>
  </si>
  <si>
    <t>Pompa Disincrost. Evolution 20 Turbo</t>
  </si>
  <si>
    <t>BV160</t>
  </si>
  <si>
    <t>10100012</t>
  </si>
  <si>
    <t>BV200</t>
  </si>
  <si>
    <t>X1KTMRSI</t>
  </si>
  <si>
    <t>Kit Mensole Rs Univ. Zz"</t>
  </si>
  <si>
    <t>BV32</t>
  </si>
  <si>
    <t>X1KT38SM</t>
  </si>
  <si>
    <t>Kit Da 3/8" Universale S/M Zz"</t>
  </si>
  <si>
    <t>BV40</t>
  </si>
  <si>
    <t>VSA3\8T</t>
  </si>
  <si>
    <t>Valvolina Sfiato Aria 3/8" Tef</t>
  </si>
  <si>
    <t>BV50</t>
  </si>
  <si>
    <t>VSA3\8</t>
  </si>
  <si>
    <t>Valvolna Sfiato Aria 3/8"</t>
  </si>
  <si>
    <t>BV63</t>
  </si>
  <si>
    <t>VSA1\4T</t>
  </si>
  <si>
    <t>Valvolina Sfiato Aria 1/4" Tef</t>
  </si>
  <si>
    <t>BV80</t>
  </si>
  <si>
    <t>VSA1\4P</t>
  </si>
  <si>
    <t>BVD100</t>
  </si>
  <si>
    <t>VSA1\4</t>
  </si>
  <si>
    <t>Valvolina Sfiato Aria Da 1 /4</t>
  </si>
  <si>
    <t>BVD125</t>
  </si>
  <si>
    <t>SK1D</t>
  </si>
  <si>
    <t>Kit Radiatore Bianco 1"X1/2"</t>
  </si>
  <si>
    <t>BVR100X40</t>
  </si>
  <si>
    <t>SK1C</t>
  </si>
  <si>
    <t>Kit Radiatore Bianco 1"X3/8"</t>
  </si>
  <si>
    <t>BVR100X50</t>
  </si>
  <si>
    <t>NR1</t>
  </si>
  <si>
    <t>Niples Radiatore Dx - Sx  D. 1"</t>
  </si>
  <si>
    <t>BVR100X63</t>
  </si>
  <si>
    <t>GR1X2</t>
  </si>
  <si>
    <t>Guarnizione 1"X 2Mm Rad.Pz.100  Vedi Codice 1094Rae20H</t>
  </si>
  <si>
    <t>BVR100X80</t>
  </si>
  <si>
    <t>TCK20</t>
  </si>
  <si>
    <t>Sensore Di Tempperatura Per Climatizzatori</t>
  </si>
  <si>
    <t>BVR125X100</t>
  </si>
  <si>
    <t>91887131</t>
  </si>
  <si>
    <t>Guaine Per Strumenti A Capillare 1/2" 3 Bulbo  Sagomati Cm. 10</t>
  </si>
  <si>
    <t>BVR125X40</t>
  </si>
  <si>
    <t>91887120</t>
  </si>
  <si>
    <t>Guaine Per Strumenti A Capillare 1/2" 3 Bulbo Cm. 10</t>
  </si>
  <si>
    <t>BVR125X50</t>
  </si>
  <si>
    <t>91886120</t>
  </si>
  <si>
    <t>Guaine Per Strumenti A Capillare 1/2" 1 Bulbo Cm. 12</t>
  </si>
  <si>
    <t>BVR125X63</t>
  </si>
  <si>
    <t>91886105</t>
  </si>
  <si>
    <t>Guaine Per Strumenti A Capillare 1/2" 1 Bulbo Cm. 5</t>
  </si>
  <si>
    <t>BVR125X80</t>
  </si>
  <si>
    <t>91876150</t>
  </si>
  <si>
    <t>BVS100</t>
  </si>
  <si>
    <t>91876101</t>
  </si>
  <si>
    <t>BVS125</t>
  </si>
  <si>
    <t>91876051</t>
  </si>
  <si>
    <t>BZ1</t>
  </si>
  <si>
    <t>0003602I</t>
  </si>
  <si>
    <t>Kit Ugelli Per Gpl</t>
  </si>
  <si>
    <t>BZ1\2</t>
  </si>
  <si>
    <t>OTLA011</t>
  </si>
  <si>
    <t>Telaio Distanziale Calorio M</t>
  </si>
  <si>
    <t>BZ1\2X100</t>
  </si>
  <si>
    <t>OPRL001</t>
  </si>
  <si>
    <t>Kit Tubi Coassiali 35/49 Lg.1000</t>
  </si>
  <si>
    <t>BZ1\2X1000</t>
  </si>
  <si>
    <t>OPRL000</t>
  </si>
  <si>
    <t>Prolunga Tubo D.35X1 Lg.1000</t>
  </si>
  <si>
    <t>BZ1\2X150</t>
  </si>
  <si>
    <t>OCRV000</t>
  </si>
  <si>
    <t>Curva A 90' M/F D.35</t>
  </si>
  <si>
    <t>BZ1\2X150P</t>
  </si>
  <si>
    <t>OCFF004</t>
  </si>
  <si>
    <t>Ass.Cuffia Grande C/Curva Scarico</t>
  </si>
  <si>
    <t>BZ1\2X200</t>
  </si>
  <si>
    <t>OCFF002</t>
  </si>
  <si>
    <t>Cuffiaxscarico Sep. D.35/D.35 Sc Ce Housing For Exhaust D.35/D.35</t>
  </si>
  <si>
    <t>BZ1\2X200P</t>
  </si>
  <si>
    <t>O19800024</t>
  </si>
  <si>
    <t>Kit Mensola A Crociera 510X405 Cross Shelf Kit 510X405</t>
  </si>
  <si>
    <t>BZ1\2X250</t>
  </si>
  <si>
    <t>JTRM000B</t>
  </si>
  <si>
    <t>Kr Terminale Antivento Termoconv. Heater Anti-Wind Terminal Kit</t>
  </si>
  <si>
    <t>BZ1\2X300</t>
  </si>
  <si>
    <t>RARUC</t>
  </si>
  <si>
    <t>Rosetta Riscal. Gambo Lungo Cromato "Xx"</t>
  </si>
  <si>
    <t>BZ1\2X400</t>
  </si>
  <si>
    <t>RARU</t>
  </si>
  <si>
    <t>BZ1\2X500</t>
  </si>
  <si>
    <t>2916RM</t>
  </si>
  <si>
    <t>Rosetta Copritubo  Marmo</t>
  </si>
  <si>
    <t>BZ11\2X150P</t>
  </si>
  <si>
    <t>2916RL</t>
  </si>
  <si>
    <t>Rosetta Copritubo  Legno</t>
  </si>
  <si>
    <t>BZ11\2X200P</t>
  </si>
  <si>
    <t>2916RC</t>
  </si>
  <si>
    <t>Rosetta Copritubo  Cromo</t>
  </si>
  <si>
    <t>BZ11\4</t>
  </si>
  <si>
    <t>2916RB</t>
  </si>
  <si>
    <t>Rosetta Copritubo  Bronzo</t>
  </si>
  <si>
    <t>BZ11\4X100</t>
  </si>
  <si>
    <t>2915RD</t>
  </si>
  <si>
    <t>Rosone"Futura"Termosif Pp Bian D.Interno Da 10 A 22Mm</t>
  </si>
  <si>
    <t>BZ11\4X150</t>
  </si>
  <si>
    <t>2915R</t>
  </si>
  <si>
    <t>BZ11\4X150P</t>
  </si>
  <si>
    <t>2915P00</t>
  </si>
  <si>
    <t>Rosone Apribile Pinocchio  Apribile A Meta'Cromo</t>
  </si>
  <si>
    <t>BZ11\4X200</t>
  </si>
  <si>
    <t>2915P</t>
  </si>
  <si>
    <t>Rosone Apribile Pinocchio  Apribile A Meta'Bianco</t>
  </si>
  <si>
    <t>BZ11\4X200P</t>
  </si>
  <si>
    <t>2913RD</t>
  </si>
  <si>
    <t>Rosone Dopp Termosif Pp Bianco Imbustati Da 50 Pz</t>
  </si>
  <si>
    <t>BZ11\4X250</t>
  </si>
  <si>
    <t>IC840</t>
  </si>
  <si>
    <t>BZ11\4X300</t>
  </si>
  <si>
    <t>IC830</t>
  </si>
  <si>
    <t>BZ11\4X400</t>
  </si>
  <si>
    <t>IC820</t>
  </si>
  <si>
    <t>BZ11\4X500</t>
  </si>
  <si>
    <t>IC814</t>
  </si>
  <si>
    <t>BZ1X100</t>
  </si>
  <si>
    <t>IC640</t>
  </si>
  <si>
    <t>BZ1X1000</t>
  </si>
  <si>
    <t>IC630</t>
  </si>
  <si>
    <t>BZ1X150</t>
  </si>
  <si>
    <t>IC620</t>
  </si>
  <si>
    <t>BZ1X150P</t>
  </si>
  <si>
    <t>GC8</t>
  </si>
  <si>
    <t>BZ1X200</t>
  </si>
  <si>
    <t>GC6</t>
  </si>
  <si>
    <t>BZ1X200P</t>
  </si>
  <si>
    <t>110168</t>
  </si>
  <si>
    <t>Separatore Aria 2"</t>
  </si>
  <si>
    <t>BZ1X250</t>
  </si>
  <si>
    <t>110167</t>
  </si>
  <si>
    <t>Separatore Aria 11/2""</t>
  </si>
  <si>
    <t>BZ1X300</t>
  </si>
  <si>
    <t>110166</t>
  </si>
  <si>
    <t>Separatore Aria 11/4"</t>
  </si>
  <si>
    <t>BZ1X400</t>
  </si>
  <si>
    <t>110165</t>
  </si>
  <si>
    <t>Separatore Aria 1"</t>
  </si>
  <si>
    <t>BZ1X500</t>
  </si>
  <si>
    <t>MANER</t>
  </si>
  <si>
    <t>Centralina Per Termocamini</t>
  </si>
  <si>
    <t>BZ2X150P</t>
  </si>
  <si>
    <t>FDG</t>
  </si>
  <si>
    <t>Firecontrol Centralina Digit. Per Termocamini</t>
  </si>
  <si>
    <t>BZ2X200P</t>
  </si>
  <si>
    <t>TRP80VI</t>
  </si>
  <si>
    <t>BZ3\4</t>
  </si>
  <si>
    <t>TI52P10</t>
  </si>
  <si>
    <t>Termomanometri A Capillare 91392110 14X1 120° 4 Bar</t>
  </si>
  <si>
    <t>BZ3\4X100</t>
  </si>
  <si>
    <t>TC20K</t>
  </si>
  <si>
    <t>Sensore Di Tempperatura Per Climatizzatori 
Materiale: Plastica, Rame
Peso Netto: 4G; Soddisfare Del Pacchetto: 1 X Sensore Di Temperatura Per Climatizzatori
Colore Principale: Nero, Bianco, Tono Di Ottone; Sonda Dimensioni: 25 X 5 Mm / 1' X 0,2' (L * D)
Lunghezza Totale: 43Cm / 16.9 Pollici</t>
  </si>
  <si>
    <t>BZ3\4X1000</t>
  </si>
  <si>
    <t>T52P120</t>
  </si>
  <si>
    <t>Termometri A Capillare Con Cassa Termoplastico D. 58 120°</t>
  </si>
  <si>
    <t>BZ3\4X150</t>
  </si>
  <si>
    <t>PSZ63PR</t>
  </si>
  <si>
    <t>Pirometri Bimetallici A Gambo Posteriore D. 60 500°</t>
  </si>
  <si>
    <t>BZ3\4X150P</t>
  </si>
  <si>
    <t>PST80P120</t>
  </si>
  <si>
    <t>Termomanometri Bimetallici Con Gambo Con Cassa Cm. 10 Termoplastico  Pst50P 0/120° D. 50 Mm</t>
  </si>
  <si>
    <t>BZ3\4X200</t>
  </si>
  <si>
    <t>PST63P120</t>
  </si>
  <si>
    <t>Termomanometri Bimetallici Con Gambo Con Cassa Cm. 5 Termoplastico  Pst63P 0/120° D. 62 Mm</t>
  </si>
  <si>
    <t>BZ3\4X200P</t>
  </si>
  <si>
    <t>PST50P120</t>
  </si>
  <si>
    <t>Termomanometri Bimetallici Con Gambo Con Cassa Cm. 5 Termoplastico  Pst50P 0/120° D. 50 Mm</t>
  </si>
  <si>
    <t>BZ3\4X250</t>
  </si>
  <si>
    <t>PST40P120</t>
  </si>
  <si>
    <t>Termomanometri Bimetallici Con Gambo Con Cassa Termoplastico  Pst40P 0/120° D. 40 Mm</t>
  </si>
  <si>
    <t>BZ3\4X300</t>
  </si>
  <si>
    <t>KITCTR</t>
  </si>
  <si>
    <t>Manopole Graduate E Ghiera Sottomanopola</t>
  </si>
  <si>
    <t>BZ3\4X400</t>
  </si>
  <si>
    <t>CTR</t>
  </si>
  <si>
    <t>Termostato Elettromeccanico -35/+35 C° 2°C+1,2 Spdt T 80 1 M  130 Gr</t>
  </si>
  <si>
    <t>BZ3\4X500</t>
  </si>
  <si>
    <t>BRC63VI</t>
  </si>
  <si>
    <t>Termomanometro Bimetallico A Contatto 120° D. 62</t>
  </si>
  <si>
    <t>C1\2I2</t>
  </si>
  <si>
    <t>91566600</t>
  </si>
  <si>
    <t>C1\2I3</t>
  </si>
  <si>
    <t>91558600</t>
  </si>
  <si>
    <t>Termoidrometro D80 Scala 0-120 4 Bar A Gambo Fisso</t>
  </si>
  <si>
    <t>C1\2I4</t>
  </si>
  <si>
    <t>91484131</t>
  </si>
  <si>
    <t>Manometro Radiale Norme Ispel Scala 25 Cewal</t>
  </si>
  <si>
    <t>C1\2X1004</t>
  </si>
  <si>
    <t>91484130</t>
  </si>
  <si>
    <t>Termoidrometro D80 Scala 0-120 6 Bar A Gambo Fisso</t>
  </si>
  <si>
    <t>101370</t>
  </si>
  <si>
    <t>Termometro Bimetallico Per Fumi D.63 Attacco Posterior.</t>
  </si>
  <si>
    <t>TUSC</t>
  </si>
  <si>
    <t>TUREC</t>
  </si>
  <si>
    <t>Termostato A Contatto Cewal Termostati Di Regolazione A Capillare
Termostato Regolabile 0/90°C</t>
  </si>
  <si>
    <t>C1\2X1045</t>
  </si>
  <si>
    <t>TURE</t>
  </si>
  <si>
    <t>Termostato A Immersione Cewal Ture 30/90° 10Cm</t>
  </si>
  <si>
    <t>TR21</t>
  </si>
  <si>
    <t>Termostato Regolatore Stanza 24V N.: 7744901015</t>
  </si>
  <si>
    <t>TBV</t>
  </si>
  <si>
    <t>TA020</t>
  </si>
  <si>
    <t>Termostato Ambiente Con Spia</t>
  </si>
  <si>
    <t>C1\2X1065</t>
  </si>
  <si>
    <t>SENSOI</t>
  </si>
  <si>
    <t>Cronotermostato Da Incasso Orieme Senso I - Touch Screen</t>
  </si>
  <si>
    <t>M00208</t>
  </si>
  <si>
    <t>Cronotermostato Confortevole Digitale Settimanale</t>
  </si>
  <si>
    <t>FT40</t>
  </si>
  <si>
    <t>Termostato Ambiente Per Fan-Coil Ft40 Cewal 91935140</t>
  </si>
  <si>
    <t>FREETIME</t>
  </si>
  <si>
    <t>Cronotermostato  Giornaliero Freetime</t>
  </si>
  <si>
    <t>C1\2X10E</t>
  </si>
  <si>
    <t>F850</t>
  </si>
  <si>
    <t>Cronotermostato Analogico Digitale Settimanale</t>
  </si>
  <si>
    <t>C1\2X10EX100</t>
  </si>
  <si>
    <t>F601</t>
  </si>
  <si>
    <t>Crono Giornaliero Famoso 601</t>
  </si>
  <si>
    <t>C1\2X10EX20</t>
  </si>
  <si>
    <t>F600</t>
  </si>
  <si>
    <t>Cronotermostato Elettronico Analogico</t>
  </si>
  <si>
    <t>C1\2X10EX50</t>
  </si>
  <si>
    <t>F2000</t>
  </si>
  <si>
    <t>Cronotermostato Digitale Par</t>
  </si>
  <si>
    <t>C10MF</t>
  </si>
  <si>
    <t>F1000</t>
  </si>
  <si>
    <t>C12,5MF</t>
  </si>
  <si>
    <t>CTIN</t>
  </si>
  <si>
    <t>Cronotermostato Incasso Nero</t>
  </si>
  <si>
    <t>C16MF</t>
  </si>
  <si>
    <t>CTIB</t>
  </si>
  <si>
    <t>Cronotermostat Incasso Bianco</t>
  </si>
  <si>
    <t>C20MF</t>
  </si>
  <si>
    <t>CTA10</t>
  </si>
  <si>
    <t>Cronotermostato Settimanale</t>
  </si>
  <si>
    <t>C25MF</t>
  </si>
  <si>
    <t>CR308</t>
  </si>
  <si>
    <t>Cronotermostato Analogico Dig. Giornaliero 3V Easy Cr308/G</t>
  </si>
  <si>
    <t>C3009</t>
  </si>
  <si>
    <t>CC</t>
  </si>
  <si>
    <t>C3009X10</t>
  </si>
  <si>
    <t>C26A</t>
  </si>
  <si>
    <t>Cronotermostato Fantini &amp;Cosmi</t>
  </si>
  <si>
    <t>C3009X15</t>
  </si>
  <si>
    <t>C16I</t>
  </si>
  <si>
    <t>Termostato Ambiente C16I On-Of Fantini Cosmi</t>
  </si>
  <si>
    <t>C3009X5</t>
  </si>
  <si>
    <t>AMICOMIO</t>
  </si>
  <si>
    <t>C30MF</t>
  </si>
  <si>
    <t>91942050</t>
  </si>
  <si>
    <t>C35A</t>
  </si>
  <si>
    <t>79GEYTC</t>
  </si>
  <si>
    <t>Termostato Di Minima X Estro</t>
  </si>
  <si>
    <t>C35B</t>
  </si>
  <si>
    <t>706042</t>
  </si>
  <si>
    <t>C3G10</t>
  </si>
  <si>
    <t>5R0359</t>
  </si>
  <si>
    <t>Termostati Di Regolazione A Capillare Termostato Regolabile 0/90°C</t>
  </si>
  <si>
    <t>C3H10</t>
  </si>
  <si>
    <t>40A11219</t>
  </si>
  <si>
    <t>Red Termostato Con Maschera Tubo  Crizione Prodotto
'Termostato Con Manicotto Di Immersione Per Regolazione Automatica Della Temperatura Di Caldaie E Caldaie Della Temperatura Da 0 °C A 90 °C Commutatore 15 A/220 V. A Norma Din 3440 Testato E Registrata Immersione Manicotto 1/2 Tauchhue Risolvere Lunghezza: 100 Mm</t>
  </si>
  <si>
    <t>C40A</t>
  </si>
  <si>
    <t>3030909</t>
  </si>
  <si>
    <t>Smartech Plus - Cronotermostato Smart</t>
  </si>
  <si>
    <t>C40B</t>
  </si>
  <si>
    <t>110220</t>
  </si>
  <si>
    <t>Termostato A Immers. Regol.</t>
  </si>
  <si>
    <t>C40MF</t>
  </si>
  <si>
    <t>09CCDGL</t>
  </si>
  <si>
    <t>Cronotermostato Cewal Life Premium Bianco
Digitale Con Programmazione Giornalier</t>
  </si>
  <si>
    <t>C45080</t>
  </si>
  <si>
    <t>VT1\2I</t>
  </si>
  <si>
    <t>930 1/2" Valvola Sq. Termost. Icma</t>
  </si>
  <si>
    <t>C45100</t>
  </si>
  <si>
    <t>V77B3\8</t>
  </si>
  <si>
    <t>Valvola &amp; Detentore Cromo Lucido Coppia V77100B Valvola V77200B Uscita 3/8"  Attacco Carlo Poletti</t>
  </si>
  <si>
    <t>C45120</t>
  </si>
  <si>
    <t>V291-V292</t>
  </si>
  <si>
    <t>Valvola &amp; Detentore Cromo Lucido Coppia V291 Valvola V291 Detentore Uscita 1/2"  Attacco Carlo Poletti</t>
  </si>
  <si>
    <t>C45150</t>
  </si>
  <si>
    <t>V+DRA</t>
  </si>
  <si>
    <t>Valvola + Det. Retta Arredam.</t>
  </si>
  <si>
    <t>C45180</t>
  </si>
  <si>
    <t>V+DR3\8</t>
  </si>
  <si>
    <t>Valv. + Det. 3/8 Retta Uscita 3/8" Femmina</t>
  </si>
  <si>
    <t>C45200</t>
  </si>
  <si>
    <t>V+DR</t>
  </si>
  <si>
    <t>Valvola + Dent. Retta 3/8" X1/2 Tasca D. 16</t>
  </si>
  <si>
    <t>C50MF</t>
  </si>
  <si>
    <t>V+DM</t>
  </si>
  <si>
    <t>Valvola + Detentore Sq. 1/2"X16</t>
  </si>
  <si>
    <t>C90080</t>
  </si>
  <si>
    <t>V+DLI</t>
  </si>
  <si>
    <t>Valvola &amp; Detentore Cromo</t>
  </si>
  <si>
    <t>C90100</t>
  </si>
  <si>
    <t>V+DJL</t>
  </si>
  <si>
    <t>Valvola + Detentore A Sq 1/2"X3/8"</t>
  </si>
  <si>
    <t>C90120</t>
  </si>
  <si>
    <t>V+DEI</t>
  </si>
  <si>
    <t>Valvola + Detentore 3/8" Usc.1/2"</t>
  </si>
  <si>
    <t>C90150</t>
  </si>
  <si>
    <t>V+DEA</t>
  </si>
  <si>
    <t>C90180</t>
  </si>
  <si>
    <t>V+DE</t>
  </si>
  <si>
    <t>Val+Det. Da 3/8X12 Serie Euro</t>
  </si>
  <si>
    <t>C90200</t>
  </si>
  <si>
    <t>V+DDA</t>
  </si>
  <si>
    <t>Valvola + Detentore Arredamento</t>
  </si>
  <si>
    <t>CA100</t>
  </si>
  <si>
    <t>V+DAB</t>
  </si>
  <si>
    <t>Valvola + Detentore Sq. Bianca</t>
  </si>
  <si>
    <t>CA125</t>
  </si>
  <si>
    <t>V+DA</t>
  </si>
  <si>
    <t>CA140</t>
  </si>
  <si>
    <t>V+D3\8</t>
  </si>
  <si>
    <t>Valv. + Det. 3/8 Sq. Att. Ferro</t>
  </si>
  <si>
    <t>CA160</t>
  </si>
  <si>
    <t>V+D</t>
  </si>
  <si>
    <t>CA200</t>
  </si>
  <si>
    <t>KCM16</t>
  </si>
  <si>
    <t>Kit Completo Dado E Inserto  22-24X16X2 Multistrato</t>
  </si>
  <si>
    <t>CA32</t>
  </si>
  <si>
    <t>KCD12</t>
  </si>
  <si>
    <t>Kit Dado Completo 1/2" X 12  Zx</t>
  </si>
  <si>
    <t>CA40</t>
  </si>
  <si>
    <t>KCD10</t>
  </si>
  <si>
    <t>Kit Dado Completo 1/2" X 10</t>
  </si>
  <si>
    <t>CA50</t>
  </si>
  <si>
    <t>KC16</t>
  </si>
  <si>
    <t>Kit Completo X V+D 22-24-19 X 16</t>
  </si>
  <si>
    <t>CA63</t>
  </si>
  <si>
    <t>KC14</t>
  </si>
  <si>
    <t>Kit Completo X V+D 22-24-19 X 14</t>
  </si>
  <si>
    <t>CA80</t>
  </si>
  <si>
    <t>KC12A</t>
  </si>
  <si>
    <t>Kit Completo 1/2" X 12 Arredamento</t>
  </si>
  <si>
    <t>CAA20</t>
  </si>
  <si>
    <t>KC12</t>
  </si>
  <si>
    <t>Kit Completo X V+D 22-24-19 X 12 Zx</t>
  </si>
  <si>
    <t>CAA25</t>
  </si>
  <si>
    <t>KC10</t>
  </si>
  <si>
    <t>Kit Completo X V+D 22-24-19 X 10</t>
  </si>
  <si>
    <t>CAA32</t>
  </si>
  <si>
    <t>I16MA</t>
  </si>
  <si>
    <t>Inserto 16 X 2 Mult. Arredamento</t>
  </si>
  <si>
    <t>CAA40</t>
  </si>
  <si>
    <t>DT1\2I</t>
  </si>
  <si>
    <t>932 1/2" Detentore Cr. Lucido</t>
  </si>
  <si>
    <t>CAA50</t>
  </si>
  <si>
    <t>DLIR12</t>
  </si>
  <si>
    <t>Dado Lucido 24X1,5 Rame D. 12</t>
  </si>
  <si>
    <t>CAA63</t>
  </si>
  <si>
    <t>CT806AM</t>
  </si>
  <si>
    <t>Kit Completo Flangiatubo Ecc.</t>
  </si>
  <si>
    <t>CAA75</t>
  </si>
  <si>
    <t>9200TAM16</t>
  </si>
  <si>
    <t>Dado Completo Lusso 1/2X16X2  Per Valvola 200Tadm16</t>
  </si>
  <si>
    <t>CAC</t>
  </si>
  <si>
    <t>9200NN1612015</t>
  </si>
  <si>
    <t>Adattatore Serraggio Per Multistrato 1/2X16X2 Nera</t>
  </si>
  <si>
    <t>CACX10</t>
  </si>
  <si>
    <t>9100TA12</t>
  </si>
  <si>
    <t>Dado Completo Lusso 1/2"X12 Per Valvola 200Tad12</t>
  </si>
  <si>
    <t>CACX15</t>
  </si>
  <si>
    <t>9100NN12015</t>
  </si>
  <si>
    <t>Adattatore Serraggio Per Rame 1/2X12 Nera</t>
  </si>
  <si>
    <t>CACX5</t>
  </si>
  <si>
    <t>842942AC98GHB</t>
  </si>
  <si>
    <t>Kit Termostatico 842+942 3/8" + 90 1/2"X12 Rame + 986</t>
  </si>
  <si>
    <t>CAM70/33</t>
  </si>
  <si>
    <t>82KITFAC06</t>
  </si>
  <si>
    <t>Kit Termostatico Composto Da Testa Termostatica Con Sensore A Liquido Valvola Retta Termostatizzabile E Detentore 3/8X3/8 Attacco Ferro</t>
  </si>
  <si>
    <t>CAM70/45</t>
  </si>
  <si>
    <t>82KITDAC06</t>
  </si>
  <si>
    <t>Kit Termostatico Composto Da Testa Termostatica Con Sensore A Liquido Valvola Termostatizzabile E Detentore 3/8X1/2</t>
  </si>
  <si>
    <t>CAM80E</t>
  </si>
  <si>
    <t>82KITBAC061100</t>
  </si>
  <si>
    <t>Kit Termostatico Valvola + Detentore+ Testina Cromata842+837+Testa Termostatica Uscita 3/8" Attacco 1/2" Tasca 16</t>
  </si>
  <si>
    <t>CAM90A</t>
  </si>
  <si>
    <t>82KITAAD061100</t>
  </si>
  <si>
    <t>Kit Termostatico Valvola + Detentore+ Testina Cromata842+942+Testa Termostatica Uscita 1/2" Attacco 1/2" Tasca 16</t>
  </si>
  <si>
    <t>CAM91A</t>
  </si>
  <si>
    <t>82KITAAD</t>
  </si>
  <si>
    <t>Kit Termostatico 842+942 Valvola + Detentore Senza Testina  Uscita 1/2" Attacco 1/2" Tasca 16</t>
  </si>
  <si>
    <t>CAMD</t>
  </si>
  <si>
    <t>82985AC20</t>
  </si>
  <si>
    <t>Testa Termostatica Icma Art. 985 Conn. 28X1,5  Icma</t>
  </si>
  <si>
    <t>CAMG</t>
  </si>
  <si>
    <t>82827AD06</t>
  </si>
  <si>
    <t>Detentore A Squadra A Semplice Regolaggio,1/D. 1/2" Attacco 24-19</t>
  </si>
  <si>
    <t>CAMH</t>
  </si>
  <si>
    <t>82826AD06</t>
  </si>
  <si>
    <t>Valvola A Squadra A Semplice Regolaggio,1/D. 1/2" Attacco 24-19</t>
  </si>
  <si>
    <t>CAMHB</t>
  </si>
  <si>
    <t>82805AD06</t>
  </si>
  <si>
    <t>Detentore A Squadra Semplice Regolaggio 1/2" F. Uscita 1/2" M</t>
  </si>
  <si>
    <t>CAUD</t>
  </si>
  <si>
    <t>82802AD06</t>
  </si>
  <si>
    <t>Valvola A Squadra Semplice Regolaggio 1/2" F. Uscita 1/2" M</t>
  </si>
  <si>
    <t>CAUG</t>
  </si>
  <si>
    <t>821100AC20</t>
  </si>
  <si>
    <t>Testa Termostatica Icma Art. 1100 Certificata Uni-En215</t>
  </si>
  <si>
    <t>CAUH</t>
  </si>
  <si>
    <t>81095H07</t>
  </si>
  <si>
    <t>Kit 2 Pz Completo Dado E Inserto  22-24X16X2 Per Multistrato Icma</t>
  </si>
  <si>
    <t>CAV40</t>
  </si>
  <si>
    <t>81091GC07</t>
  </si>
  <si>
    <t>Kit 2 Pz Completo Dado E Inserto  22-24X Per Rame D. 12 Icma</t>
  </si>
  <si>
    <t>CAV50</t>
  </si>
  <si>
    <t>80930GF07</t>
  </si>
  <si>
    <t>Coppia 930+932+95 16X2 Mult.</t>
  </si>
  <si>
    <t>CAV63</t>
  </si>
  <si>
    <t>80930GC07</t>
  </si>
  <si>
    <t>Valvola &amp; Detentore Cromo Lucido Coppia 930+932 Uscita 1/2" Attacco 22-24X1,5</t>
  </si>
  <si>
    <t>CB100</t>
  </si>
  <si>
    <t>80804GH06</t>
  </si>
  <si>
    <t>Valvola + Detentore C/Racc.</t>
  </si>
  <si>
    <t>CB120</t>
  </si>
  <si>
    <t>72012C</t>
  </si>
  <si>
    <t>Dado Rame D24X12 Cromo</t>
  </si>
  <si>
    <t>CB150</t>
  </si>
  <si>
    <t>350CP010</t>
  </si>
  <si>
    <t>Detentore A Squadra 1/2"X3/8"</t>
  </si>
  <si>
    <t>CB180</t>
  </si>
  <si>
    <t>342302</t>
  </si>
  <si>
    <t>Detentore A Squadra Caleffi Semplice Regolaggio 24-19 F. Uscita 3/8" M</t>
  </si>
  <si>
    <t>CB200</t>
  </si>
  <si>
    <t>340302</t>
  </si>
  <si>
    <t>Valvola A Squadra Caleffi Semplice Regolaggio 24-19 F. Uscita 3/8" M</t>
  </si>
  <si>
    <t>CB25</t>
  </si>
  <si>
    <t>250V0010</t>
  </si>
  <si>
    <t>Valvola A Squadra 1/2"X3/8"</t>
  </si>
  <si>
    <t>CBE21</t>
  </si>
  <si>
    <t>230TB015S</t>
  </si>
  <si>
    <t>Valvola Arredo A Squadra Attacco A Compressione 1/2X1/2 Sinistra Finitura Bianca Cromo</t>
  </si>
  <si>
    <t>CBE22</t>
  </si>
  <si>
    <t>230TB015D</t>
  </si>
  <si>
    <t>Valvola Arredo A Squadra Attacco A Compressione 1/2X1/2 Destra Finitura Bianca Cromo</t>
  </si>
  <si>
    <t>CBR20</t>
  </si>
  <si>
    <t>230TA015S</t>
  </si>
  <si>
    <t>Valvola Arredo A Squadra Attacco A Compressione 1/2X1/2 Sinistra Finitura  Cromo</t>
  </si>
  <si>
    <t>CBR20X10</t>
  </si>
  <si>
    <t>230TA015D</t>
  </si>
  <si>
    <t>Valvola Arredo A Squadra Attacco A Compressione 1/2X1/2 Destra Finitura  Cromo</t>
  </si>
  <si>
    <t>CBR20X15</t>
  </si>
  <si>
    <t>230NN015S</t>
  </si>
  <si>
    <t>Kit Valvolvola E Detentore Nera Senza Dadi Di Serraggio Sx</t>
  </si>
  <si>
    <t>CBR20X5</t>
  </si>
  <si>
    <t>230NN015D</t>
  </si>
  <si>
    <t>Kit Valvolvola E Detentore Nera Senza Dadi Di Serraggio Dx</t>
  </si>
  <si>
    <t>CBT</t>
  </si>
  <si>
    <t>200TBDM16</t>
  </si>
  <si>
    <t>Coppia Valvola Sq. Lusso Biancoattacco Multistrato 1/2""X16X2</t>
  </si>
  <si>
    <t>CC100</t>
  </si>
  <si>
    <t>200TBD12</t>
  </si>
  <si>
    <t>Coppia Valvola Sq. Lusso Bianco Attacco Rame D.1/2""X 12</t>
  </si>
  <si>
    <t>CC125</t>
  </si>
  <si>
    <t>200TADM16</t>
  </si>
  <si>
    <t>Coppia Valvola Sq. Lusso Cromato Uscita 1/2" Tasca Da 16 Mm 16X2 Multistrato</t>
  </si>
  <si>
    <t>CC140</t>
  </si>
  <si>
    <t>200TAD12</t>
  </si>
  <si>
    <t>Coppia Valvola Sq. Lusso Cromo Attacco Rame D.1/2" Tasca 16 X 12  Mm Rame</t>
  </si>
  <si>
    <t>CC160</t>
  </si>
  <si>
    <t>200KNN015</t>
  </si>
  <si>
    <t>Coppia Valvola Sq. Lusso Nera Attacco 1/2" Tasc D. 16 Senza Dadi</t>
  </si>
  <si>
    <t>CC200</t>
  </si>
  <si>
    <t>170T3015S</t>
  </si>
  <si>
    <t>Kit Termo 3/8"X1/2" Ferro Con A Squadra Testina Termo</t>
  </si>
  <si>
    <t>CC32</t>
  </si>
  <si>
    <t>170T3010S</t>
  </si>
  <si>
    <t>Kit Termo 3/8"X 1/2" Tasca D. 16 Con Testina Termo</t>
  </si>
  <si>
    <t>CC40</t>
  </si>
  <si>
    <t>135KNN015D</t>
  </si>
  <si>
    <t>Kit Valvolvola E Detentore Con Testina Termostatica Nera Senza Dadi Di Serraggio Dx</t>
  </si>
  <si>
    <t>CC50</t>
  </si>
  <si>
    <t>135KB015D</t>
  </si>
  <si>
    <t>Kit Valvolvola E Detentore Con Testina Termostatica Bianca Senza Dadi Di Serraggio Dx</t>
  </si>
  <si>
    <t>CC63</t>
  </si>
  <si>
    <t>130KNN015S</t>
  </si>
  <si>
    <t>CC80</t>
  </si>
  <si>
    <t>130KC015M1612</t>
  </si>
  <si>
    <t>Kit Valvola-Detentore Angolo Testina Termostatiabile Completo Di Dadi M16X2</t>
  </si>
  <si>
    <t>CCA1020</t>
  </si>
  <si>
    <t>130KB015S</t>
  </si>
  <si>
    <t>Kit Valvolvola E Detentore Con Testina Termostatica Bianca Senza Dadi Di Serraggio Sx</t>
  </si>
  <si>
    <t>CCAA</t>
  </si>
  <si>
    <t>130KB015D</t>
  </si>
  <si>
    <t>CCAAS</t>
  </si>
  <si>
    <t>109TR3015S</t>
  </si>
  <si>
    <t>Kit Termo 1\2"X16 Rame: Testa+Valvola +Detentore</t>
  </si>
  <si>
    <t>CCCR</t>
  </si>
  <si>
    <t>109T3010S</t>
  </si>
  <si>
    <t>Kit Valvola Piu' Dentore Termo 3/8 X 1/2" Tasca D. 16</t>
  </si>
  <si>
    <t>108VO015</t>
  </si>
  <si>
    <t>Valvola Termostatiabile 1/2</t>
  </si>
  <si>
    <t>108VO010</t>
  </si>
  <si>
    <t>Valvola Termostatiabile 3/8"</t>
  </si>
  <si>
    <t>100T3C</t>
  </si>
  <si>
    <t>Kit Valvola Termostatico 3/8"</t>
  </si>
  <si>
    <t>CCR3000</t>
  </si>
  <si>
    <t>100KNNR015</t>
  </si>
  <si>
    <t>Kit Valvolvola E Detentore Con Testina Termostatica Nera Senza Dadi Di Serraggio</t>
  </si>
  <si>
    <t>100KNN015R14</t>
  </si>
  <si>
    <t>CCR3047</t>
  </si>
  <si>
    <t>100KC015</t>
  </si>
  <si>
    <t>Kit Valvolvola E Detentore Con Testina Termostatica Cromo Senza Dadi Di Serraggio</t>
  </si>
  <si>
    <t>100KB015</t>
  </si>
  <si>
    <t>Kit Valvolvola E Detentore Con Testina Termostatica Bianca Senza Dadi Di Serraggio</t>
  </si>
  <si>
    <t>CCR3065</t>
  </si>
  <si>
    <t>VSC1\26</t>
  </si>
  <si>
    <t>VSC1\23</t>
  </si>
  <si>
    <t>WATERBOX</t>
  </si>
  <si>
    <t>Vaso Aperto Multiuso 30 Lt.</t>
  </si>
  <si>
    <t>EVEC5Z</t>
  </si>
  <si>
    <t>Vaso D'Espansion Aperto Zinc 50 Lt. 510X410X260</t>
  </si>
  <si>
    <t>EVEC5V</t>
  </si>
  <si>
    <t>Vaso D'Espansion Aperto Vern 50 Lt. 510X410X260</t>
  </si>
  <si>
    <t>EVEC5I</t>
  </si>
  <si>
    <t>Vaso D'Espansion Aperto Inox 50 Lt. 510X410X260</t>
  </si>
  <si>
    <t>EVEC4Z</t>
  </si>
  <si>
    <t>Vaso D'Espansion Aperto Zinc 40 Lt. 410X410X260</t>
  </si>
  <si>
    <t>EVEC4V</t>
  </si>
  <si>
    <t>Vaso D'Espansion Aperto Vern 40 Lt. 410X410X260</t>
  </si>
  <si>
    <t>EVEC4I</t>
  </si>
  <si>
    <t>Vaso D'Espansion Aperto Inox 40 Lt. 410X410X260</t>
  </si>
  <si>
    <t>EVEC3Z</t>
  </si>
  <si>
    <t>Vaso D'Espansion Aperto Zinc 30 Lt. 310X410X260</t>
  </si>
  <si>
    <t>CCTE080</t>
  </si>
  <si>
    <t>EVEC3V</t>
  </si>
  <si>
    <t>Vaso D'Espansion Aperto Vern 30 Lt. 310X410X260</t>
  </si>
  <si>
    <t>CCTE100</t>
  </si>
  <si>
    <t>EVEC3I</t>
  </si>
  <si>
    <t>Vaso D'Espansion Aperto Inox 30 Lt. 310X410X260</t>
  </si>
  <si>
    <t>CCTE120</t>
  </si>
  <si>
    <t>EVEC2Z</t>
  </si>
  <si>
    <t>Vaso D'Espansion Aperto Zinc 20 Lt. 210X410X260</t>
  </si>
  <si>
    <t>CCTE150</t>
  </si>
  <si>
    <t>EVEC2V</t>
  </si>
  <si>
    <t>Vaso D'Espansion Aperto Vern 20 Lt. 210X410X260</t>
  </si>
  <si>
    <t>CCTE180</t>
  </si>
  <si>
    <t>EVEC2I</t>
  </si>
  <si>
    <t>Vaso D'Espansion Aperto Inox 20 Lt. 210X410X260</t>
  </si>
  <si>
    <t>CCTE200</t>
  </si>
  <si>
    <t>13S0000804</t>
  </si>
  <si>
    <t>Vaso Espansione Per Caldaia 3 Bar 90° 1+-20% Bar  Lt. 6</t>
  </si>
  <si>
    <t>CDICB12,5</t>
  </si>
  <si>
    <t>13Q6002400</t>
  </si>
  <si>
    <t>Vaso Espansione Per Caldaia 3 Bar 90° 1+-20% Bar  Lt. 24</t>
  </si>
  <si>
    <t>CDICB16</t>
  </si>
  <si>
    <t>13Q6001800</t>
  </si>
  <si>
    <t>Vaso Espansione Per Caldaia 3 Bar 90° 1+-20% Bar  Lt. 18</t>
  </si>
  <si>
    <t>CDICB20</t>
  </si>
  <si>
    <t>13Q6001204</t>
  </si>
  <si>
    <t>Vaso Espansione Per Caldaia 3 Bar 90° 1+-20% Bar  Lt. 12</t>
  </si>
  <si>
    <t>CDMC</t>
  </si>
  <si>
    <t>13N600FG00</t>
  </si>
  <si>
    <t>Vaso Espansione Per Caldaia 3 Bar 90° 1+-20% Bar  Lt. 7,5</t>
  </si>
  <si>
    <t>CDMCX10</t>
  </si>
  <si>
    <t>13N6001200</t>
  </si>
  <si>
    <t>CDMCX15</t>
  </si>
  <si>
    <t>13N6001000</t>
  </si>
  <si>
    <t>Vaso Espansione Per Caldaia 3 Bar 90° 1+-20% Bar  Lt. 10</t>
  </si>
  <si>
    <t>CDMCX5</t>
  </si>
  <si>
    <t>13N6000600</t>
  </si>
  <si>
    <t>CEMYH18EI</t>
  </si>
  <si>
    <t>13E6001000</t>
  </si>
  <si>
    <t>CF1</t>
  </si>
  <si>
    <t>13D0000814</t>
  </si>
  <si>
    <t>Vaso Espansione Per Caldaia 3 Bar 90° 1+-20% Bar  Lt. 8</t>
  </si>
  <si>
    <t>CF1\2</t>
  </si>
  <si>
    <t>13C0000817</t>
  </si>
  <si>
    <t>CF11\4</t>
  </si>
  <si>
    <t>13C0000605</t>
  </si>
  <si>
    <t>CF3\4</t>
  </si>
  <si>
    <t>13B6001800</t>
  </si>
  <si>
    <t>CFA1020</t>
  </si>
  <si>
    <t>13B6001400</t>
  </si>
  <si>
    <t>Vaso Espansione Per Caldaia 3 Bar 90° 1+-20% Bar  Lt. 14</t>
  </si>
  <si>
    <t>CG190</t>
  </si>
  <si>
    <t>13B6001200</t>
  </si>
  <si>
    <t>CGG04Z</t>
  </si>
  <si>
    <t>13B6001000</t>
  </si>
  <si>
    <t>CHABS1040G</t>
  </si>
  <si>
    <t>13B6000800</t>
  </si>
  <si>
    <t>CHABS1040M</t>
  </si>
  <si>
    <t>13B6000700</t>
  </si>
  <si>
    <t>Vaso Espansione Per Caldaia 3 Bar 90° 1+-20% Bar  Lt. 7</t>
  </si>
  <si>
    <t>CHW6BRAV4WGT</t>
  </si>
  <si>
    <t>13A6001200</t>
  </si>
  <si>
    <t>CI2A</t>
  </si>
  <si>
    <t>13A6001000</t>
  </si>
  <si>
    <t>CI3A</t>
  </si>
  <si>
    <t>13A6000800</t>
  </si>
  <si>
    <t>CI4A</t>
  </si>
  <si>
    <t>13A6000600</t>
  </si>
  <si>
    <t>CI5A</t>
  </si>
  <si>
    <t>LSCC</t>
  </si>
  <si>
    <t>Lampada Spia Con Cavi</t>
  </si>
  <si>
    <t>CJU20</t>
  </si>
  <si>
    <t>KF50-80</t>
  </si>
  <si>
    <t>Kit Flangia C/Guarn. 50-80 Lt</t>
  </si>
  <si>
    <t>CJU20X10</t>
  </si>
  <si>
    <t>GRT</t>
  </si>
  <si>
    <t>Guar. Resistenza Flangia Pz. 1Zx</t>
  </si>
  <si>
    <t>CJU20X20</t>
  </si>
  <si>
    <t>GO80</t>
  </si>
  <si>
    <t>Guarnizione Ovale 50-80 Lt.</t>
  </si>
  <si>
    <t>CJU20X5</t>
  </si>
  <si>
    <t>GO10</t>
  </si>
  <si>
    <t>Guarnizione Ovale Per 10 Lt.</t>
  </si>
  <si>
    <t>CL100</t>
  </si>
  <si>
    <t>GF110</t>
  </si>
  <si>
    <t>Guarnizione Flangia Boiler Lemercier Per  Ariston D. 110</t>
  </si>
  <si>
    <t>CL120BDX</t>
  </si>
  <si>
    <t>GCI75</t>
  </si>
  <si>
    <t>CL120CBDX</t>
  </si>
  <si>
    <t>GC75</t>
  </si>
  <si>
    <t>Guarnizione Circolare D.75</t>
  </si>
  <si>
    <t>CL120CBSX</t>
  </si>
  <si>
    <t>GC4F8</t>
  </si>
  <si>
    <t>Guarnizione Flangia 4 Bulloni Con Scalino Int. 6 Cm. Larghezza Fori Diametro 8</t>
  </si>
  <si>
    <t>CL120CTDX</t>
  </si>
  <si>
    <t>F5B</t>
  </si>
  <si>
    <t>Flangia 5 Bulloni</t>
  </si>
  <si>
    <t>CL120CTSX</t>
  </si>
  <si>
    <t>RNSA15</t>
  </si>
  <si>
    <t>Resistenza Inox 10-15-30 Lt 1500 W</t>
  </si>
  <si>
    <t>CL120TDX</t>
  </si>
  <si>
    <t>RNSA12</t>
  </si>
  <si>
    <t>Resistenza Inox 10-15-30 Lt 1200 W</t>
  </si>
  <si>
    <t>CL125</t>
  </si>
  <si>
    <t>RDT15</t>
  </si>
  <si>
    <t>Resistenza Scaldabagno 11/4" 1500 W</t>
  </si>
  <si>
    <t>CL140</t>
  </si>
  <si>
    <t>RDT12</t>
  </si>
  <si>
    <t>Resistenza Scalda F.11/4" 1200W</t>
  </si>
  <si>
    <t>CL160</t>
  </si>
  <si>
    <t>RDF15</t>
  </si>
  <si>
    <t>Resistenza Scaldabagno 1500W</t>
  </si>
  <si>
    <t>CL200</t>
  </si>
  <si>
    <t>RDF12</t>
  </si>
  <si>
    <t>Resistenza Scaldabagno 1200W</t>
  </si>
  <si>
    <t>CL32</t>
  </si>
  <si>
    <t>RDAP15</t>
  </si>
  <si>
    <t>Resistenza Scaldabagno Faston Prolungati 1500W</t>
  </si>
  <si>
    <t>CL40</t>
  </si>
  <si>
    <t>RDAP12</t>
  </si>
  <si>
    <t>Resistenza Scaldabagno Faston Prolungati 1200W</t>
  </si>
  <si>
    <t>CL50</t>
  </si>
  <si>
    <t>RCT15</t>
  </si>
  <si>
    <t>Resistenza Scalda Curva 1500 W</t>
  </si>
  <si>
    <t>CL60</t>
  </si>
  <si>
    <t>RCT12</t>
  </si>
  <si>
    <t>Resistenza Scalda Curva 1200 W</t>
  </si>
  <si>
    <t>CL64D</t>
  </si>
  <si>
    <t>RCF15</t>
  </si>
  <si>
    <t>Resistenza Scaldabagno Curva 1500 W</t>
  </si>
  <si>
    <t>CL64S</t>
  </si>
  <si>
    <t>RCF12</t>
  </si>
  <si>
    <t>CL66D</t>
  </si>
  <si>
    <t>RCAP15</t>
  </si>
  <si>
    <t>Resistenza Scaldabagni Curva Faston Lunghi 1500W</t>
  </si>
  <si>
    <t>CL66S</t>
  </si>
  <si>
    <t>RCAP12</t>
  </si>
  <si>
    <t>Resistenza Scaldabagni Curva Faston Lunghi 1200W</t>
  </si>
  <si>
    <t>CL80</t>
  </si>
  <si>
    <t>TUS20</t>
  </si>
  <si>
    <t>Termostato Scaldabagno Univer. 20 Cm</t>
  </si>
  <si>
    <t>CL80BDX</t>
  </si>
  <si>
    <t>TUS</t>
  </si>
  <si>
    <t>Termostato Scaldabagno Univer.</t>
  </si>
  <si>
    <t>CL80CBLD</t>
  </si>
  <si>
    <t>TUB</t>
  </si>
  <si>
    <t>Termostato Bipolare Universale</t>
  </si>
  <si>
    <t>CL80CBLS</t>
  </si>
  <si>
    <t>TSE08</t>
  </si>
  <si>
    <t>Termostato Elettronico C/Sic.</t>
  </si>
  <si>
    <t>CL80CTLD</t>
  </si>
  <si>
    <t>TIS</t>
  </si>
  <si>
    <t>Termostato Tis 10A 691662</t>
  </si>
  <si>
    <t>CL80CTLS</t>
  </si>
  <si>
    <t>TBST</t>
  </si>
  <si>
    <t>Termostato A Bulbo 10-15-30 Lt</t>
  </si>
  <si>
    <t>CL80TDX</t>
  </si>
  <si>
    <t>TASR</t>
  </si>
  <si>
    <t>Termostato Sicurea R 30 Mm</t>
  </si>
  <si>
    <t>CLZ100B4P</t>
  </si>
  <si>
    <t>TAS</t>
  </si>
  <si>
    <t>Termostato Per Sicurea 30 Mm</t>
  </si>
  <si>
    <t>CLZ500B4</t>
  </si>
  <si>
    <t>TAOS</t>
  </si>
  <si>
    <t>Termostato Tas Ar 300 S/Regol.</t>
  </si>
  <si>
    <t>CM3547</t>
  </si>
  <si>
    <t>TAORS</t>
  </si>
  <si>
    <t>Termostato Rotondo Ariston</t>
  </si>
  <si>
    <t>TAOR</t>
  </si>
  <si>
    <t>Termostato Ariston Rot. C /Reg.</t>
  </si>
  <si>
    <t>TAO</t>
  </si>
  <si>
    <t>Termostato Tas Ar 300 C/Regol.</t>
  </si>
  <si>
    <t>RTS3R</t>
  </si>
  <si>
    <t>Termostato Sicurea Rtsr 30Mm</t>
  </si>
  <si>
    <t>CM3565</t>
  </si>
  <si>
    <t>RTS3</t>
  </si>
  <si>
    <t>Termostato Sicurea Rts 30 Mm</t>
  </si>
  <si>
    <t>VSSL1\2</t>
  </si>
  <si>
    <t>Valvola Scald. Pes. Leva 1/2"Mf</t>
  </si>
  <si>
    <t>VSS1\2</t>
  </si>
  <si>
    <t>Valvola Scald. Pesante   1/2"Mf</t>
  </si>
  <si>
    <t>VSRP</t>
  </si>
  <si>
    <t>Valvola Scald. Con Rid. Pres.</t>
  </si>
  <si>
    <t>CMAGNCER</t>
  </si>
  <si>
    <t>VSL1\2</t>
  </si>
  <si>
    <t>Valvola Scald. Leva  1/2" Mf</t>
  </si>
  <si>
    <t>CMRA</t>
  </si>
  <si>
    <t>VSEPLD</t>
  </si>
  <si>
    <t>Valvola Sicurea Scaldabagno 1/2"" Mf Con Leva Pesante</t>
  </si>
  <si>
    <t>VSEPD</t>
  </si>
  <si>
    <t>Valvola Sicurea Scaldabagno 1/2"" Mf Pesante</t>
  </si>
  <si>
    <t>VSELD</t>
  </si>
  <si>
    <t>Valvola Sicurea Scaldabagno 1/2"" Mf Con Leva</t>
  </si>
  <si>
    <t>VSED</t>
  </si>
  <si>
    <t>Valvola Sicurea Scaldabagno 1/2"" Mf</t>
  </si>
  <si>
    <t>CNVBD3200</t>
  </si>
  <si>
    <t>VSE3\8</t>
  </si>
  <si>
    <t>Valvola Scald. 3/8" Mf</t>
  </si>
  <si>
    <t>CNVW3200S</t>
  </si>
  <si>
    <t>VSE1\2</t>
  </si>
  <si>
    <t>Valvola Scald. Eko   1/2" Mf</t>
  </si>
  <si>
    <t>COLDREAMBE</t>
  </si>
  <si>
    <t>V1403\4</t>
  </si>
  <si>
    <t>Valvola Multifunzione 3/4" Mf</t>
  </si>
  <si>
    <t>COLDREAMBT</t>
  </si>
  <si>
    <t>M02566</t>
  </si>
  <si>
    <t>Aspiracenere 18 Lt 1200W</t>
  </si>
  <si>
    <t>COLDREAMDV</t>
  </si>
  <si>
    <t>ASP45300</t>
  </si>
  <si>
    <t>Aspiracenere 15 Litri</t>
  </si>
  <si>
    <t>COLDREAMOS</t>
  </si>
  <si>
    <t>ASP43900</t>
  </si>
  <si>
    <t>Aspirapolvere Cenerello New</t>
  </si>
  <si>
    <t>COLDREAMSH</t>
  </si>
  <si>
    <t>ASP429</t>
  </si>
  <si>
    <t>Aspiracenere Bragia</t>
  </si>
  <si>
    <t>COLDREAMSI</t>
  </si>
  <si>
    <t>ASP42500</t>
  </si>
  <si>
    <t>Asp425  Bidone 20 Lt Inox</t>
  </si>
  <si>
    <t>COLIBRI100</t>
  </si>
  <si>
    <t>AR4A12</t>
  </si>
  <si>
    <t>Ash-Piro 12 - Aspiracenere Con Capacità 
Serbatoio Da 12 Litri, Potenza 800W, Rumorosità = 78 
Dba, Aspirazione 1.4M³/Min Equivalenti A =16Kpa; 
Cavo Alimentazione Da 1,5 Metri, Tubo In Metallo Da 
1 Metro, Becco In Alluminio Da 15 Cm, Funzione 
Soffiante. Filtro In Panno Lavabile</t>
  </si>
  <si>
    <t>870100</t>
  </si>
  <si>
    <t>Aspiracenere 16Lt 8000W Nero</t>
  </si>
  <si>
    <t>CPCRM</t>
  </si>
  <si>
    <t>CZBP</t>
  </si>
  <si>
    <t>Coppia Zoccoli Bianchi Preveniciati</t>
  </si>
  <si>
    <t>Comandoelettronico Off/E/I/3Velocita' Con Termostato</t>
  </si>
  <si>
    <t>Comando A Bordo Elettronico Off/E/I/3Velocita' Senza Termostato</t>
  </si>
  <si>
    <t>B0863</t>
  </si>
  <si>
    <t>CPDIDE00</t>
  </si>
  <si>
    <t>B0858</t>
  </si>
  <si>
    <t>CPDIDE00X10</t>
  </si>
  <si>
    <t>B0855</t>
  </si>
  <si>
    <t>Kit Cmd. Elettr. Touch Flat</t>
  </si>
  <si>
    <t>CPDIDE00X15</t>
  </si>
  <si>
    <t>B0828</t>
  </si>
  <si>
    <t>Kit Cmd. Touch Control Flat Dc</t>
  </si>
  <si>
    <t>CPDIDE00X5</t>
  </si>
  <si>
    <t>B0682</t>
  </si>
  <si>
    <t>Kit Piedini Bianco B12 Smart</t>
  </si>
  <si>
    <t>CPP080</t>
  </si>
  <si>
    <t>B0659</t>
  </si>
  <si>
    <t>Kit Cmd. Elettr. Con Slider Bordo M.</t>
  </si>
  <si>
    <t>CPP100</t>
  </si>
  <si>
    <t>B0459</t>
  </si>
  <si>
    <t>Kit Attacco A Dx Standard</t>
  </si>
  <si>
    <t>CPP120</t>
  </si>
  <si>
    <t>8000.912</t>
  </si>
  <si>
    <t>Con Set Di Palette Adatte A Tubi Da 1” A 2”</t>
  </si>
  <si>
    <t>CPP150</t>
  </si>
  <si>
    <t>7054.913</t>
  </si>
  <si>
    <t>Pressostato Di Allarme Serie Eps10 / Eps40 Approvato Ce/Ul/Fm Per Riporto Segnale Remoto Collegamenti Elettrici Non Di Nostra Competenza Per Caduta Pressione Eps40-2 (2 Contatto)</t>
  </si>
  <si>
    <t>CPP200</t>
  </si>
  <si>
    <t>7053.913</t>
  </si>
  <si>
    <t>Pressostato Di Allarme Serie Eps10 / Eps40 Approvato Ce/Ul/Fm Per Riporto Segnale Remoto Collegamenti Elettrici Non Di Nostra Competenza Per Caduta Pressione  Eps40-1 (1 Contatto)</t>
  </si>
  <si>
    <t>CPT1</t>
  </si>
  <si>
    <t>7052.913</t>
  </si>
  <si>
    <t>Pressostato Di Allarme Serie Eps10 / Eps40 Approvato Ce/Ul/Fm Per Riporto Segnale Remoto Collegamenti Elettrici Non Di Nostra Competenza Per Aumento Pressione  Eps10-2 (2 Contatti)</t>
  </si>
  <si>
    <t>CPT1\2</t>
  </si>
  <si>
    <t>7051.913</t>
  </si>
  <si>
    <t>Pressostato Di Allarme Serie Eps10 / Eps40 Approvato Ce/Ul/Fm Per Riporto Segnale Remoto Collegamenti Elettrici Non Di Nostra Competenza Per Aumento Pressione  Eps10-1 (1 Contatto)</t>
  </si>
  <si>
    <t>CPT11\2</t>
  </si>
  <si>
    <t>3359CE.002</t>
  </si>
  <si>
    <t>Idrante A Muro Da Interno A Parete Uni En 671-2 Forma C. Con Vano Portaestintore. Marcato Ce Cert. N. 0497-Cpr-172 M. 15</t>
  </si>
  <si>
    <t>CPT11\4</t>
  </si>
  <si>
    <t>2961STORZ.205</t>
  </si>
  <si>
    <t>Gruppo Attacco Autopompa Di Mandata Uni 10779 Con Attacco Vv.F. Storz 75 - Attestato Istituto Giordano  1 X Storz 75 21/2”</t>
  </si>
  <si>
    <t>CPT2</t>
  </si>
  <si>
    <t>2960STORZ.205</t>
  </si>
  <si>
    <t>Gruppo Attacco Autopompa Di Mandata Uni 10779 Con Attacco Vv.F. Storz 75 - Attestato Istituto Giordano  1 X Storz 75 2”</t>
  </si>
  <si>
    <t>CPT3\4</t>
  </si>
  <si>
    <t>2960A.205</t>
  </si>
  <si>
    <t>Gruppo Attacco Autopompa Di Mandata Uni 10779 Filettato Con Attacco Vv.F. Uni 70 Femmina Girello  Oriontale Con 1 Idrante Dn 2”</t>
  </si>
  <si>
    <t>CPULSAR2</t>
  </si>
  <si>
    <t>2518.005</t>
  </si>
  <si>
    <t>Rubinetto Idrante Presa A Muro Uscita Maschio Filettata Uni In Ottone En 1982, Uscita Maschio Uni 810, Attacco Maschio Dn 25 X 1” Gas Iso 228, Pn 16 M 56X4 11/2" Gas</t>
  </si>
  <si>
    <t>CR100</t>
  </si>
  <si>
    <t>2145D13.074</t>
  </si>
  <si>
    <t>Lancia Starjet - Brevettata - Dotazione Di Idranti A Muro E Naspi Ce A Norma Uni En 671 Dn 45 A Norma Uni En 671-2 M 56 X 4 Ø 13</t>
  </si>
  <si>
    <t>2145.074</t>
  </si>
  <si>
    <t>Lancia Starjet - Brevettata - Dotazione Di Idranti A Muro E Naspi Ce A Norma Uni En 671 Dn 45 A Norma Uni En 671-2 M 56 X 4 Ø 12</t>
  </si>
  <si>
    <t>CR150</t>
  </si>
  <si>
    <t>2144D9.074</t>
  </si>
  <si>
    <t>Lancia Starjet - Brevettata - Dotazione Di Idranti A Muro E Naspi Ce A Norma Uni En 671 Dn 25 A Norma Uni En 671-1 M 34 X 3 Ø 9</t>
  </si>
  <si>
    <t>CR180</t>
  </si>
  <si>
    <t>2144.074</t>
  </si>
  <si>
    <t>Lancia Starjet - Brevettata - Dotazione Di Idranti A Muro E Naspi Ce A Norma Uni En 671 Dn 25 A Norma Uni En 671-1 M 34 X 3 Ø 8</t>
  </si>
  <si>
    <t>CR200</t>
  </si>
  <si>
    <t>2141V.646</t>
  </si>
  <si>
    <t>Lancia Longjet V - Dotazione Di Idranti A Muro Ce A Norma En 671-2 Dn 45 M 56 X 4 Ø 13</t>
  </si>
  <si>
    <t>CR2647</t>
  </si>
  <si>
    <t>2066CE.002</t>
  </si>
  <si>
    <t>Idrante A Muro Dn 45 Da Esterno/Interno A Parete Uni En 671-2 Forma C. Marcato Ce Cert. N. 0497-Cpr-172 M. 15</t>
  </si>
  <si>
    <t>CR26X2503</t>
  </si>
  <si>
    <t>2063CE.002</t>
  </si>
  <si>
    <t>Idrante A Muro Dn 45 Da Esterno/Interno A Parete Uni En 671-2 Forma C. Marcato Ce Cert. N. 0497-Cpr-172 M. 20</t>
  </si>
  <si>
    <t>CR26X2504</t>
  </si>
  <si>
    <t>2062F13CE.002</t>
  </si>
  <si>
    <t>CR26X2545</t>
  </si>
  <si>
    <t>2062CE.002</t>
  </si>
  <si>
    <t>143273270865</t>
  </si>
  <si>
    <t>Lancia Per Manichetta Antincendio Rame E Ottone Uni 25</t>
  </si>
  <si>
    <t>1330S.140</t>
  </si>
  <si>
    <t>Bs 2”1/2 Su Lancia Starjet 2” 2”1/2 Bs 336 Ø 12</t>
  </si>
  <si>
    <t>1290S.130</t>
  </si>
  <si>
    <t>Lancia Frazionatrice A Più Effetti  Nh 1”1/2 Su Lancia Starjet Ø 12</t>
  </si>
  <si>
    <t>CR26X2565</t>
  </si>
  <si>
    <t>0834.040</t>
  </si>
  <si>
    <t>Gruppo Attacco Autopompa In Linea Filettato Con Attacco Vv.F. Uni 70 Femmina Girello Dn Oriontale Con 1 Idrante 2”</t>
  </si>
  <si>
    <t>CR3047</t>
  </si>
  <si>
    <t>0774TP.030</t>
  </si>
  <si>
    <t>Tubazione Flessibile Bianca Certificazione Uni-En 14540  Dn 45 Mt 30</t>
  </si>
  <si>
    <t>CR30X2503</t>
  </si>
  <si>
    <t>0773TP.030</t>
  </si>
  <si>
    <t>Tubazione Flessibile Bianca Certificazione Uni-En 14540  Dn 45 Mt 25</t>
  </si>
  <si>
    <t>0773STORZ.03</t>
  </si>
  <si>
    <t>Tubazione Flessibile Bianca Certificazione Uni-En 14540 Mod. Pu Dn Storz Dn 52 Mt 25</t>
  </si>
  <si>
    <t>CR860I</t>
  </si>
  <si>
    <t>0772TP.030</t>
  </si>
  <si>
    <t>Tubazione Flessibile Bianca Certificazione Uni-En 14540  Dn 45 Mt 20</t>
  </si>
  <si>
    <t>CRL10250</t>
  </si>
  <si>
    <t>0772STORZ.030</t>
  </si>
  <si>
    <t>Tubazione Flessibile Bianca Certificazione Uni-En 14540 Mod. Pu Dn Storz Dn 52 Mt 20</t>
  </si>
  <si>
    <t>CRT860IKIT</t>
  </si>
  <si>
    <t>0771STP.030</t>
  </si>
  <si>
    <t>Tubazione Flessibile Bianca Certificazione Uni-En 14540  Dn 45 Mt 15</t>
  </si>
  <si>
    <t>0770TP.030</t>
  </si>
  <si>
    <t>Tubazione Flessibile Bianca Certificazione Uni-En 14540  Dn 45 Mt 10</t>
  </si>
  <si>
    <t>0220.074</t>
  </si>
  <si>
    <t>Lancia Industrialjet A Norma Uni En 15182-3 Dn 25 M 34 X 3 Ø 8</t>
  </si>
  <si>
    <t>CS1\2</t>
  </si>
  <si>
    <t>0018.005</t>
  </si>
  <si>
    <t>Rubinetto Idrante Presa A Muro Uscita Maschio Filettata Uni In Ottone En 1982, Uscita Maschio Uni 810, Attacco Maschio Dn 25 X 1” Gas Iso 228, Pn 16 M 56X4 11/4" Gas</t>
  </si>
  <si>
    <t>CS10PP</t>
  </si>
  <si>
    <t>0005.005</t>
  </si>
  <si>
    <t>Rubinetto Idrante Presa A Muro Uscita Maschio Filettata Uni In Ottone En 1982, Uscita Maschio Uni 810, Attacco Maschio Dn 25 X 1” Gas Iso 228, Pn 16 M 85X6 2" Gas</t>
  </si>
  <si>
    <t>CS15PP</t>
  </si>
  <si>
    <t>0002.005</t>
  </si>
  <si>
    <t>Rubinetto Idrante Presa A Muro Uscita Maschio Filettata Uni In Ottone En 1982, Uscita Maschio Uni 810, Attacco Maschio  Dn 45 X 1”1/2 Gas Iso 7, Pn 16 En 671/2 M 56X4 1”1/2 Gas</t>
  </si>
  <si>
    <t>CS2V11\4X1\2</t>
  </si>
  <si>
    <t>0001.005</t>
  </si>
  <si>
    <t>Rubinetto Idrante Presa A Muro Uscita Maschio Filettata Uni In Ottone En 1982, Uscita Maschio Uni 810, Attacco Maschio Dn 25 X 1” Gas Iso 228, Pn 16 M 34X3 1” Gas</t>
  </si>
  <si>
    <t>CS2V1X1\2</t>
  </si>
  <si>
    <t>CEA</t>
  </si>
  <si>
    <t>Cassetta Idrante Airone Esterno 20 Cm</t>
  </si>
  <si>
    <t>CS2V3\4X1\2</t>
  </si>
  <si>
    <t>CS3V11\4X1\2</t>
  </si>
  <si>
    <t>805701</t>
  </si>
  <si>
    <t>Pompa A Pressione 5 Lt</t>
  </si>
  <si>
    <t>CS3V1X1\2</t>
  </si>
  <si>
    <t>770285</t>
  </si>
  <si>
    <t>Filo Di Ferro Plastificato 60 Mt</t>
  </si>
  <si>
    <t>CS3V3\4X1\2</t>
  </si>
  <si>
    <t>770177</t>
  </si>
  <si>
    <t>Seghetto Pieghevole 2 Ass.</t>
  </si>
  <si>
    <t>CS4V11\4X1\2</t>
  </si>
  <si>
    <t>Seghetto C/2 Lame 16 Cm</t>
  </si>
  <si>
    <t>CS4V1X1\2</t>
  </si>
  <si>
    <t>751639</t>
  </si>
  <si>
    <t>Zappetta</t>
  </si>
  <si>
    <t>CS4V3\4X1\2</t>
  </si>
  <si>
    <t>751558</t>
  </si>
  <si>
    <t>Forbice Da Giardinaggio</t>
  </si>
  <si>
    <t>CSM1020</t>
  </si>
  <si>
    <t>748680</t>
  </si>
  <si>
    <t>Forbici Da Giardino</t>
  </si>
  <si>
    <t>CSPC</t>
  </si>
  <si>
    <t>748195</t>
  </si>
  <si>
    <t>Cesoie Da Potatura C/Manico</t>
  </si>
  <si>
    <t>CTM61</t>
  </si>
  <si>
    <t>Set 3 Pz Giardinaggio Man.Verde</t>
  </si>
  <si>
    <t>CU643CR10LZ</t>
  </si>
  <si>
    <t>Set 3 Pz Giardinaggio</t>
  </si>
  <si>
    <t>CU643CR10LZX10</t>
  </si>
  <si>
    <t>747613</t>
  </si>
  <si>
    <t>Filo Multiuso 30 Mt</t>
  </si>
  <si>
    <t>CU643CR10LZX15</t>
  </si>
  <si>
    <t>516897</t>
  </si>
  <si>
    <t>Filo Gommato Multiuso 5 Mt.</t>
  </si>
  <si>
    <t>CU643CR10LZX5</t>
  </si>
  <si>
    <t>537824</t>
  </si>
  <si>
    <t>Torcia Citronella Gialla In Display</t>
  </si>
  <si>
    <t>CUBOBT</t>
  </si>
  <si>
    <t>XN-015</t>
  </si>
  <si>
    <t>CUBODV</t>
  </si>
  <si>
    <t>XN-014</t>
  </si>
  <si>
    <t>CUBOOS</t>
  </si>
  <si>
    <t>XN-008</t>
  </si>
  <si>
    <t>Altalena Rotante Cm 200X70 Per Bambini Dai 3 Ai 7 Anni</t>
  </si>
  <si>
    <t>CUBOSH</t>
  </si>
  <si>
    <t>XN-007</t>
  </si>
  <si>
    <t>Poltroncina Dondolo In Plastica Cm. 37X45X35H Corda Diam. Mm. 10 Lunghea Regolabile Fino A Mt. 2,10</t>
  </si>
  <si>
    <t>CUBOSI</t>
  </si>
  <si>
    <t>XN-003</t>
  </si>
  <si>
    <t>CUE20</t>
  </si>
  <si>
    <t>XN-002</t>
  </si>
  <si>
    <t>CUE20X10</t>
  </si>
  <si>
    <t>XN-001</t>
  </si>
  <si>
    <t>Altalena Per Bimbo Da 0-3 Anni Cm 150X95X120H Diam. 52 Mm</t>
  </si>
  <si>
    <t>CUE20X15</t>
  </si>
  <si>
    <t>JN-031</t>
  </si>
  <si>
    <t>Cuscino Di Ricambio X Dondolo Ecru E Bianco</t>
  </si>
  <si>
    <t>CUE20X5</t>
  </si>
  <si>
    <t>JN-026</t>
  </si>
  <si>
    <t>JN-024</t>
  </si>
  <si>
    <t>CUU20</t>
  </si>
  <si>
    <t>JN-020</t>
  </si>
  <si>
    <t>Dondolo Swing "Dream" Cm. 160X80X195H  Tubo In Ferro Diam. Mm. 38 - Top Cover Tube Diam. Mm. 22 Polyester  Cushion Cm. 7</t>
  </si>
  <si>
    <t>CUU20X10</t>
  </si>
  <si>
    <t>JN-019</t>
  </si>
  <si>
    <t>Dondolo 3 Posti  "Kuta" Cm. 194X119X170H Tubi In Ferro Diam. 50 Verniciati A Polvere  Moka Cuscini In Textilene Mm. 2X1 Ecru Copertura In Poliestere 160 Gr. / Mq. Ecru</t>
  </si>
  <si>
    <t>CUU20X15</t>
  </si>
  <si>
    <t>JN-018</t>
  </si>
  <si>
    <t>Dondolo 3 Posti "Basic" Cm. 170X110X153H Tubi In Ferro Diam. 38 Verniciati A Polvere Beige Cuscino Righe Bianco - Ecru Copertura In Poliestere 140 Gr. / Mq. Ecru</t>
  </si>
  <si>
    <t>CUU20X5</t>
  </si>
  <si>
    <t>JN-017</t>
  </si>
  <si>
    <t>Dondolo 2 Posti "Baby" Cm. 140X110X153H Tubi In Ferro Diam. 38 Verniciati A Polvere Verde  Cuscino Righe Bianco - Verde Copertura In Poliestere 140 Gr. / Mq. Verde</t>
  </si>
  <si>
    <t>CV09</t>
  </si>
  <si>
    <t>JN-010</t>
  </si>
  <si>
    <t>Dondolo 3 Posti  "Kuta" Cm. 194X119X170H Tubi In Ferro Diam. 50 Verniciati A Polvere  Moka Cuscini In Textilene Mm. 2X1 Ecru Copertura In Poliestere 160 Gr. / Mq. Bianco</t>
  </si>
  <si>
    <t>JN-007</t>
  </si>
  <si>
    <t>Dondolo 3 Posti - Letto "Katay" Cm. 194 X 125 X 174H    Tubi In Ferro Diam. 50 Verniciati A Polvere Cuscino 180 Gr. / Mq. Brown Cm. 5 Copertura In Poliestere 140 Gr. / Mq.</t>
  </si>
  <si>
    <t>CVA04</t>
  </si>
  <si>
    <t>JN-002</t>
  </si>
  <si>
    <t>Cuscino Di Ricambio X Dondolo Verde E Bianco</t>
  </si>
  <si>
    <t>JN-001</t>
  </si>
  <si>
    <t>Dondolo 3 Posti "Basic" Cm. 170X110X153H  Tubi In Ferro Diam. 38 Verniciati A Polvere Verde Cuscino Righe Bianco Verde Opertura In Poliestere 140 Gr. / Mq. Verde</t>
  </si>
  <si>
    <t>HU-039</t>
  </si>
  <si>
    <t>Dondolino In Alluminio Diam. 25 Cm. 99X60X73H  - Con Seduta In Poliestere Verde Lime</t>
  </si>
  <si>
    <t>HU-020</t>
  </si>
  <si>
    <t>Dondolino In Alluminio Diam. 25 Cm. 99X60X73H  - Con Seduta In Poliestere Blu</t>
  </si>
  <si>
    <t>CVA47</t>
  </si>
  <si>
    <t>DO801017</t>
  </si>
  <si>
    <t>Dondolo Antigua C/Cuscini             ( 208 X 116 X 168 H)</t>
  </si>
  <si>
    <t>DO801013BEIG</t>
  </si>
  <si>
    <t>Dondolo Letto Relax C/Cusc.</t>
  </si>
  <si>
    <t>DO801012</t>
  </si>
  <si>
    <t>Dondolo Patio C/Cuscini</t>
  </si>
  <si>
    <t>DO801011</t>
  </si>
  <si>
    <t>CVA65</t>
  </si>
  <si>
    <t>CH-009</t>
  </si>
  <si>
    <t>Dondolo Hammock In Polycotton Cm. 96X54 Seduta Imbottita Cm. 3 Con Cuscino E Braccioli</t>
  </si>
  <si>
    <t>CH-007</t>
  </si>
  <si>
    <t>Amaca In Cotone Brazilian Cm. 200X80 (Peso Max Kg. 130)</t>
  </si>
  <si>
    <t>CH-006</t>
  </si>
  <si>
    <t>Amaca In Cotone Cm. 200X100  Asta Di Sostegno Cm. 80 ( Peso Max Kg. 130 )</t>
  </si>
  <si>
    <t>CZ1</t>
  </si>
  <si>
    <t>3848005</t>
  </si>
  <si>
    <t>Dondolo 3Posti Letto Blu/Grig.</t>
  </si>
  <si>
    <t>CZ1\2</t>
  </si>
  <si>
    <t>3177036</t>
  </si>
  <si>
    <t>Dondolo Bimbo 111X71X117 Cm.</t>
  </si>
  <si>
    <t>CZ11\4</t>
  </si>
  <si>
    <t>YA-004</t>
  </si>
  <si>
    <t>CZ2DB</t>
  </si>
  <si>
    <t>JU-036</t>
  </si>
  <si>
    <t>Gazebo "Echos" Mt. 3X4 Altea Mt. 2,60 Tubi In Ferro Grigi  Mm. 40X40 Verniciati A Polvere Telo Di Copertura Poliestere 180 Gr. / Mq. Ecru</t>
  </si>
  <si>
    <t>CZ2DBX10</t>
  </si>
  <si>
    <t>JU-025</t>
  </si>
  <si>
    <t>Gazebo "Echos" Mt. 3X3 Altea Mt. 2,60 Tubi In Ferro Grigi  Mm. 40X40 Verniciati A Polvere Telo Di Copertura Poliestere 180 Gr. / Mq. Ecru</t>
  </si>
  <si>
    <t>CZ2DBX15</t>
  </si>
  <si>
    <t>JU-020</t>
  </si>
  <si>
    <t>Gazebo "Passion" Mt.  3X4 Altea Mt. 2,85 Tubi In Alluminio Brown Diam. Mm. 80 Telo Di Copertura Dark Ecru 220 Gr. / Mq Doppio Flaps  - Con Pa Anti-Acqua - 4 Teli Laterali</t>
  </si>
  <si>
    <t>CZ2DBX5</t>
  </si>
  <si>
    <t>JU-019</t>
  </si>
  <si>
    <t>Gazebo "Passion" Mt.  3X3 Altea Mt. 2,85 Tubi In Alluminio Brown Diam. Mm. 80 Telo Di Copertura Dark Ecru 220 Gr. / Mq Doppio Flaps  - Con Pa Anti-Acqua - 4 Teli Laterali</t>
  </si>
  <si>
    <t>CZ3\4</t>
  </si>
  <si>
    <t>JU-016</t>
  </si>
  <si>
    <t>Gazebo "Carport" Mt. 3X4 Altea Mt. 2 - 2,60 Tubi In Ferro Grigi Mm. 40X40 Verniciato A Polveri Telo Di Copertura In Poliestere 180 Gr. / Mq Ecru E</t>
  </si>
  <si>
    <t>CZBB</t>
  </si>
  <si>
    <t>JU-006</t>
  </si>
  <si>
    <t>Gazebo "Wan" Mt. 3X3 Altea Mt. 2,5 Tubi In Ferro Diam. Mm. 18 - 24 Telo Di Copertura In Polietilene 100 Gr. / Mq Bianco</t>
  </si>
  <si>
    <t>CZBBX10</t>
  </si>
  <si>
    <t>JU-005</t>
  </si>
  <si>
    <t>Gazebo "Wan" Mt. 3X3 Altea Mt. 2,5 Tubi In Ferro Diam. Mm. 18 - 24 Telo Di Copertura In Polietilene 100 Gr. / Mq Verde</t>
  </si>
  <si>
    <t>CZBBX15</t>
  </si>
  <si>
    <t>68040</t>
  </si>
  <si>
    <t>Tenda Monodomo 2 Adulti Cm. 205X145X100, Monostrato,  Poliestere 170T, Protezione Acqua Pa300Mm, Protezione Terra 100G/M2 Pe, Rete Antinsetto, Tasca Interna</t>
  </si>
  <si>
    <t>CZBBX5</t>
  </si>
  <si>
    <t>68002</t>
  </si>
  <si>
    <t>Station Port Cabina  1 Adulto Cm. 110X110X190,Monostrato Poliestere 170T, Protezione Acqua Pa300Mm, Protezione Terra 110G/M2 Pe, Finestre Laterali, Pavimento Drenante Removibile</t>
  </si>
  <si>
    <t>67485</t>
  </si>
  <si>
    <t>Cuscinetto Rettangolare Da Viaggio Cm. 38X24X9, 3 Colori Assortiti</t>
  </si>
  <si>
    <t>CZDB</t>
  </si>
  <si>
    <t>67002</t>
  </si>
  <si>
    <t>Materasso Airbed Blu Floccato Matrimoniale Cm. 191X137X22</t>
  </si>
  <si>
    <t>CZDBX10</t>
  </si>
  <si>
    <t>67000</t>
  </si>
  <si>
    <t>Materasso Floccato Sing. Blu Cm 185</t>
  </si>
  <si>
    <t>CZDBX15</t>
  </si>
  <si>
    <t>62007</t>
  </si>
  <si>
    <t>Pompa Piede Eco Cm. 13,Volume 300 Cc, 3 Adattatori Per Valvola</t>
  </si>
  <si>
    <t>CZDBX5</t>
  </si>
  <si>
    <t>62004</t>
  </si>
  <si>
    <t>Pompa A Piede Cm. 28X19,Volume 1.400 Cc, Gonfia/Sgonfia, 3 Adattatori Per Valvola</t>
  </si>
  <si>
    <t>CZP2B</t>
  </si>
  <si>
    <t>62003</t>
  </si>
  <si>
    <t>CZP2BX10</t>
  </si>
  <si>
    <t>61108</t>
  </si>
  <si>
    <t>CZP2BX15</t>
  </si>
  <si>
    <t>58383</t>
  </si>
  <si>
    <t>Pompa Filtro 2.006 Lt/H, Usa Cartuccia Ii 58094</t>
  </si>
  <si>
    <t>CZP2BX5</t>
  </si>
  <si>
    <t>58381</t>
  </si>
  <si>
    <t>Pompa Filtro 1.249 Lt/H, Usa Cartuccia I 58093</t>
  </si>
  <si>
    <t>CZPB</t>
  </si>
  <si>
    <t>58093</t>
  </si>
  <si>
    <t>Filtro Cartuccia I Per Pompe Da 1.249 L/H, 2 Pezzi Per Set</t>
  </si>
  <si>
    <t>CZPBX10</t>
  </si>
  <si>
    <t>58032</t>
  </si>
  <si>
    <t>Copripiscina Fast Set Rotonda Da Cm. 244</t>
  </si>
  <si>
    <t>CZPBX15</t>
  </si>
  <si>
    <t>54409</t>
  </si>
  <si>
    <t>CZPBX5</t>
  </si>
  <si>
    <t>54370</t>
  </si>
  <si>
    <t>D1GC</t>
  </si>
  <si>
    <t>54337</t>
  </si>
  <si>
    <t>54321</t>
  </si>
  <si>
    <t>Bestway Piscina Familiare Sunsational 3,05 M X 2,74 M X 46 Cm
(Contenuto: Una Piscina, Patch Di Riparazione Resistente)</t>
  </si>
  <si>
    <t>54153</t>
  </si>
  <si>
    <t>Piscina Family Pentagono Cm. 213X206X69 Con Due Sedute, Due
Poggiatesta E Due Portabicchieri</t>
  </si>
  <si>
    <t>53114</t>
  </si>
  <si>
    <t>D2CND024A1A</t>
  </si>
  <si>
    <t>53089</t>
  </si>
  <si>
    <t>Piscina Giraffa, Cm. 266X157X127 Con Spruzzo</t>
  </si>
  <si>
    <t>D2CND028A1A</t>
  </si>
  <si>
    <t>53069</t>
  </si>
  <si>
    <t>Play Center Vulcano Cm 265X265X104 Con Fondo Gonfiabile, Scivolo, Spruo, Gioco Con Anello E Palline</t>
  </si>
  <si>
    <t>DALIA</t>
  </si>
  <si>
    <t>52387</t>
  </si>
  <si>
    <t>DALIAX10</t>
  </si>
  <si>
    <t>52331</t>
  </si>
  <si>
    <t>Piscina Frutti Con Fondo Gonfiabile E Copertura, Cm. 94X89X79, Protezione Uv 50+ Pf</t>
  </si>
  <si>
    <t>DALIAX15</t>
  </si>
  <si>
    <t>52189</t>
  </si>
  <si>
    <t>Piscina Coccinella Con Fondo Gonfiabile E Copertura, Cm. 97X66, 2 Colori Assortiti</t>
  </si>
  <si>
    <t>DALIAX5</t>
  </si>
  <si>
    <t>52133</t>
  </si>
  <si>
    <t>Rete Pallavolo Galleggiante Cm. 244X64 Con Palla</t>
  </si>
  <si>
    <t>52127</t>
  </si>
  <si>
    <t>Cuscino Gonfiabile Cm. 38X25X5, 4 Colori Assortiti</t>
  </si>
  <si>
    <t>52123</t>
  </si>
  <si>
    <t>Porta Galleggiante Water Polo Cm. 142X76 Con Palla</t>
  </si>
  <si>
    <t>51128</t>
  </si>
  <si>
    <t>Piscina Summer A 3 Anelli Color Con Fondo Gonfiabile, Cm. 70X24</t>
  </si>
  <si>
    <t>51121</t>
  </si>
  <si>
    <t>44013</t>
  </si>
  <si>
    <t>Materassino Tinta Unita Trasparente Comfort Con Cuscino 5 Tubi, Cm. 183X76, 4 Colori Assortiti</t>
  </si>
  <si>
    <t>44007</t>
  </si>
  <si>
    <t>Materassino Tinta Unita Eco, Cm. 183X69, 4 Colori Assortiti</t>
  </si>
  <si>
    <t>43421</t>
  </si>
  <si>
    <t>43416</t>
  </si>
  <si>
    <t>DC5084</t>
  </si>
  <si>
    <t>43412</t>
  </si>
  <si>
    <t>43403</t>
  </si>
  <si>
    <t>43402</t>
  </si>
  <si>
    <t>43391</t>
  </si>
  <si>
    <t>DC5087</t>
  </si>
  <si>
    <t>43364</t>
  </si>
  <si>
    <t>DC5087X10</t>
  </si>
  <si>
    <t>43305</t>
  </si>
  <si>
    <t>Materassino Doppio Extrava, Cm. 200X129, Rivestito In Tessuto Lavabile</t>
  </si>
  <si>
    <t>DC5087X15</t>
  </si>
  <si>
    <t>43244</t>
  </si>
  <si>
    <t>Portabevande Gonfiabile Cactus Saguaro, Cm 94X70. Con 6 Portabicchieri E Spazio Per Oggetti O Ghiaccio. Include Toppa Di Riparazione</t>
  </si>
  <si>
    <t>DC5087X5</t>
  </si>
  <si>
    <t>43040</t>
  </si>
  <si>
    <t>Materassino 18 Buchi, Con Finestra Cm. 188X71, 2 Colori Assortiti</t>
  </si>
  <si>
    <t>DCAL1626P</t>
  </si>
  <si>
    <t>43023</t>
  </si>
  <si>
    <t>Poltrona Materassino Pieghevole High Fashion Folding Lounge  Cm. 201X89 Con Schienale</t>
  </si>
  <si>
    <t>DCEN</t>
  </si>
  <si>
    <t>42044</t>
  </si>
  <si>
    <t>Tavola Nuoto Gonfiabile  A Forma Di Polipo</t>
  </si>
  <si>
    <t>DCKITM</t>
  </si>
  <si>
    <t>41478</t>
  </si>
  <si>
    <t>41113</t>
  </si>
  <si>
    <t>Cavalcabile Fashion Unicorno Grande, Cm 224X164, Con Maniglie</t>
  </si>
  <si>
    <t>41036</t>
  </si>
  <si>
    <t>Cavalcabile Balena Trasparente Cm 152</t>
  </si>
  <si>
    <t>41001</t>
  </si>
  <si>
    <t>Cavalcabile Moto Acqua Cm. 89X46, 2 Colori Asssortiti</t>
  </si>
  <si>
    <t>DCLED1</t>
  </si>
  <si>
    <t>36120</t>
  </si>
  <si>
    <t>Salvagente  Cm 119, 3 Colori Assortiti</t>
  </si>
  <si>
    <t>DCLED1X10</t>
  </si>
  <si>
    <t>36113</t>
  </si>
  <si>
    <t>Salvagente Avventure Marine Cm. 51, 3 Colori Assortiti</t>
  </si>
  <si>
    <t>DCLED1X15</t>
  </si>
  <si>
    <t>36112</t>
  </si>
  <si>
    <t>Salvagente Con Testa Animali Buffi Cm. 60X53, 3 Modelli Assortiti</t>
  </si>
  <si>
    <t>DCLED1X5</t>
  </si>
  <si>
    <t>34149</t>
  </si>
  <si>
    <t>34132</t>
  </si>
  <si>
    <t>DGO-156</t>
  </si>
  <si>
    <t>34127</t>
  </si>
  <si>
    <t>DGO-157</t>
  </si>
  <si>
    <t>34036</t>
  </si>
  <si>
    <t>Canottino  Pesci Tropicali Cm. 112X71, 2 Colori Assortiti, Con Oblo'</t>
  </si>
  <si>
    <t>DISOVE</t>
  </si>
  <si>
    <t>32176</t>
  </si>
  <si>
    <t>32115</t>
  </si>
  <si>
    <t>Braccioli Dinosauro/Pappagallo Cm. 23X15, 2 Modelli Assortiti</t>
  </si>
  <si>
    <t>32042</t>
  </si>
  <si>
    <t>Braccioli Delfino Cm. 23X15, 2 Colori Assortiti</t>
  </si>
  <si>
    <t>32034</t>
  </si>
  <si>
    <t>31017</t>
  </si>
  <si>
    <t>Pallone Fantasia Macchie  Cm. 122</t>
  </si>
  <si>
    <t>31001</t>
  </si>
  <si>
    <t>Pallone Designer Cm. 61, 3 Modelli Assortiti</t>
  </si>
  <si>
    <t>27030</t>
  </si>
  <si>
    <t>27029</t>
  </si>
  <si>
    <t>DOC3</t>
  </si>
  <si>
    <t>24037</t>
  </si>
  <si>
    <t>DOC7</t>
  </si>
  <si>
    <t>22056</t>
  </si>
  <si>
    <t>DOMO10VX</t>
  </si>
  <si>
    <t>21077</t>
  </si>
  <si>
    <t>DOMO7VX</t>
  </si>
  <si>
    <t>DP3033</t>
  </si>
  <si>
    <t>68950</t>
  </si>
  <si>
    <t>Materasso Classic Downy Jr Twin Cm 76X191X22 I.6</t>
  </si>
  <si>
    <t>68758</t>
  </si>
  <si>
    <t>Materasso Classic Downy Full Cm 137X191X22  I.3</t>
  </si>
  <si>
    <t>68697</t>
  </si>
  <si>
    <t>Poggia Piedi Luminoso Con Batterie Ricaricabili Cm 86X33 I.3</t>
  </si>
  <si>
    <t>68695</t>
  </si>
  <si>
    <t>Pallone Luminoso Con Batterie Ricaricabili Cm 89X79 I.3</t>
  </si>
  <si>
    <t>DP3034</t>
  </si>
  <si>
    <t>68693</t>
  </si>
  <si>
    <t>Mea Luna Luminosa Con Batterie Ricaricabili Cm 135X43X89 I.3</t>
  </si>
  <si>
    <t>68675</t>
  </si>
  <si>
    <t>Cuscino Da Viaggio Cm 36X30X10 I.36
Dimensioni
Lunghea 79Cm
Larghea 76Cm</t>
  </si>
  <si>
    <t>68672</t>
  </si>
  <si>
    <t>Cuscino Gonfiabile Intex</t>
  </si>
  <si>
    <t>68605</t>
  </si>
  <si>
    <t>Gonfiatore Manuale Doppia Azione Intex 2,7 L</t>
  </si>
  <si>
    <t>DP3036</t>
  </si>
  <si>
    <t>66634</t>
  </si>
  <si>
    <t>Pompa Elettrica Per Gonfiaggio/Sgonfiaggio (Uso Interno E/O Esterno) I.6</t>
  </si>
  <si>
    <t>59720</t>
  </si>
  <si>
    <t>Materassino Fluoreale Cm. 183X69 I.24</t>
  </si>
  <si>
    <t>59703</t>
  </si>
  <si>
    <t>Materassino Tinta Unita Cm 183X69 I.24</t>
  </si>
  <si>
    <t>59380</t>
  </si>
  <si>
    <t>Canottini Assortiti Maneggevole, Sicuro E Pratico; Facilmente Lavabile, Resistente E Confortevole; Canottini Disponibili In 3 Modelli: Aeroplano 119 X 107 Cm, Squalo 117 X 114 Cm, Macchina Da Corsa 107 X 69 Cm, Portata Massima 27 Kg,</t>
  </si>
  <si>
    <t>DPAC02</t>
  </si>
  <si>
    <t>58868</t>
  </si>
  <si>
    <t>Chaise Longue Sport Cm 180X135 I.3 6941057-402352</t>
  </si>
  <si>
    <t>DREAM60APPBE</t>
  </si>
  <si>
    <t>58859</t>
  </si>
  <si>
    <t>Poltrona Aperta Sit&amp;Float Cm152X99 I.12</t>
  </si>
  <si>
    <t>DREAM60APPBT</t>
  </si>
  <si>
    <t>58856</t>
  </si>
  <si>
    <t>Poltrona Lounge Trasparente Cm 188X99 I.3</t>
  </si>
  <si>
    <t>DREAM60APPDV</t>
  </si>
  <si>
    <t>58786</t>
  </si>
  <si>
    <t>Materassino Angel 251X106 Cm I.4</t>
  </si>
  <si>
    <t>DREAM60APPOS</t>
  </si>
  <si>
    <t>58766</t>
  </si>
  <si>
    <t>Materassino Ghiacciolo Cm 191X76 Con Stampa Realistica I.6</t>
  </si>
  <si>
    <t>DREAM60APPSH</t>
  </si>
  <si>
    <t>58762</t>
  </si>
  <si>
    <t>Materassino Gelato Cm 224X107 I.6</t>
  </si>
  <si>
    <t>DREAM60APPSI</t>
  </si>
  <si>
    <t>58751</t>
  </si>
  <si>
    <t>Materassino Gelato Gusto Anguria Cm 191X76 Con Stampa Realistica I.6</t>
  </si>
  <si>
    <t>DREAM60BE</t>
  </si>
  <si>
    <t>58660</t>
  </si>
  <si>
    <t>Giubbino Pool School I.24 Con 3 Camere D'Aria, Collo Gonfiabile, Chiusura Con 2 Fibbie Facilmente Regolabili, Colore Giallo, Età Anni 3-6</t>
  </si>
  <si>
    <t>58504</t>
  </si>
  <si>
    <t>Canestro Gonfiabile Con Rete Cm 67X55 I.12</t>
  </si>
  <si>
    <t>DREAM60BT</t>
  </si>
  <si>
    <t>58477</t>
  </si>
  <si>
    <t>Intex 58477 Piscina Rigida Papera 122X25 Cm</t>
  </si>
  <si>
    <t>58472</t>
  </si>
  <si>
    <t>Piscina Rigida Barriera Corallina Cm 244X46 I.4</t>
  </si>
  <si>
    <t>DREAM60DV</t>
  </si>
  <si>
    <t>58449</t>
  </si>
  <si>
    <t>Piscina Geometria Grande Cm168X38 I.6</t>
  </si>
  <si>
    <t>58439</t>
  </si>
  <si>
    <t>Piscina Geometria Cm 147X33 I.6</t>
  </si>
  <si>
    <t>DREAM60OS</t>
  </si>
  <si>
    <t>58167</t>
  </si>
  <si>
    <t>Gommone Bambini
Fondo Trasparente
Maniglie Per La Massima Stabilità
Doppia Camera D'Aria
Età Anni 3-6
Dimensioni
Lunghea 79Cm
Larghea 76Cm</t>
  </si>
  <si>
    <t>58165</t>
  </si>
  <si>
    <t>Tavola Nuoto Rider 112X62Cm I.12</t>
  </si>
  <si>
    <t>DREAM60SH</t>
  </si>
  <si>
    <t>58152</t>
  </si>
  <si>
    <t>Materassino Surf 178X69 Cm I.6</t>
  </si>
  <si>
    <t>58021</t>
  </si>
  <si>
    <t>Pallone Frozen 51 Cm I.36</t>
  </si>
  <si>
    <t>DREAM60SI</t>
  </si>
  <si>
    <t>57561</t>
  </si>
  <si>
    <t>Cavalcabile Unicorno Cm 201X140X97 Cm I.4</t>
  </si>
  <si>
    <t>57558</t>
  </si>
  <si>
    <t>Cavalcabile Fenicottero 142X137X97 Cm I.4</t>
  </si>
  <si>
    <t>DREB</t>
  </si>
  <si>
    <t>57440</t>
  </si>
  <si>
    <t>Piscina Spruo Balena 201X196X91 Cm I.4</t>
  </si>
  <si>
    <t>DREN</t>
  </si>
  <si>
    <t>57422</t>
  </si>
  <si>
    <t>Piscina 3 Anelli Cm 147X33 I.6</t>
  </si>
  <si>
    <t>E11\2X40B</t>
  </si>
  <si>
    <t>57412</t>
  </si>
  <si>
    <t>Piscina 3 Anelli Cm 114X25 I.6</t>
  </si>
  <si>
    <t>E11\4X32B</t>
  </si>
  <si>
    <t>57281</t>
  </si>
  <si>
    <t>Isola Unicorno Cm 287X193X165 I. 4</t>
  </si>
  <si>
    <t>E110</t>
  </si>
  <si>
    <t>57250</t>
  </si>
  <si>
    <t>Isola Pavone Cm 193X163X94 I.4</t>
  </si>
  <si>
    <t>E120</t>
  </si>
  <si>
    <t>57159</t>
  </si>
  <si>
    <t>Scivolo Gigante Surf Cm 460X168X157 I. 1</t>
  </si>
  <si>
    <t>E130</t>
  </si>
  <si>
    <t>57122</t>
  </si>
  <si>
    <t>Piscina Baby Castello Cm 122X122 I.6</t>
  </si>
  <si>
    <t>E140</t>
  </si>
  <si>
    <t>57114</t>
  </si>
  <si>
    <t>Piscina Baby Fungo Cm 102X89 I.6</t>
  </si>
  <si>
    <t>E1X26B</t>
  </si>
  <si>
    <t>57101</t>
  </si>
  <si>
    <t>Piscina Baby Cars 85X85X23Cm I.6</t>
  </si>
  <si>
    <t>E1X32B</t>
  </si>
  <si>
    <t>56640</t>
  </si>
  <si>
    <t>Braccioli Frozen 23X15 Cm I.36</t>
  </si>
  <si>
    <t>EIRENE60BE</t>
  </si>
  <si>
    <t>56587</t>
  </si>
  <si>
    <t>Salvagente Mutandina Quadrato 79X79 I.12
Dimensioni
Lunghea 79Cm
Larghea 76Cm</t>
  </si>
  <si>
    <t>EIRENE60BT</t>
  </si>
  <si>
    <t>56585</t>
  </si>
  <si>
    <t>Salvagente Mutandina 70Cm I.12</t>
  </si>
  <si>
    <t>EIRENE60DV</t>
  </si>
  <si>
    <t>56508</t>
  </si>
  <si>
    <t>Gioco Volley Galleggiante 239X64X91Cm I.6</t>
  </si>
  <si>
    <t>EIRENE60OS</t>
  </si>
  <si>
    <t>56452</t>
  </si>
  <si>
    <t>Piscina Rigida Oceano Cm 183X38 I6</t>
  </si>
  <si>
    <t>EIRENE60SH</t>
  </si>
  <si>
    <t>56451</t>
  </si>
  <si>
    <t>Piscina Rigida Beach Cm 152X25 I.6</t>
  </si>
  <si>
    <t>EIRENE60SI</t>
  </si>
  <si>
    <t>56288</t>
  </si>
  <si>
    <t>Isola Grande Fenicottero 218X211X136 Cm I.2</t>
  </si>
  <si>
    <t>EIRENE80APP3CBE</t>
  </si>
  <si>
    <t>56201</t>
  </si>
  <si>
    <t>Salvagente Frozen Cm 51 I.36</t>
  </si>
  <si>
    <t>EIRENE80APP3CBT</t>
  </si>
  <si>
    <t>55991</t>
  </si>
  <si>
    <t>Cuffia In Silicone I.24</t>
  </si>
  <si>
    <t>EIRENE80APP3CDV</t>
  </si>
  <si>
    <t>55977</t>
  </si>
  <si>
    <t>Maschera Reef Rider I.12</t>
  </si>
  <si>
    <t>EIRENE80APP3COS</t>
  </si>
  <si>
    <t>55685</t>
  </si>
  <si>
    <t>Occhialini Sport I.12</t>
  </si>
  <si>
    <t>EIRENE80APP3CSH</t>
  </si>
  <si>
    <t>55684</t>
  </si>
  <si>
    <t>Occhialini Race Pro I.12</t>
  </si>
  <si>
    <t>EIRENE80APP3CSI</t>
  </si>
  <si>
    <t>55682</t>
  </si>
  <si>
    <t>Occhialini Free Style I.12</t>
  </si>
  <si>
    <t>EL50</t>
  </si>
  <si>
    <t>55655</t>
  </si>
  <si>
    <t>Set Maschera, Boccaglio E Pinne I.6</t>
  </si>
  <si>
    <t>EL60</t>
  </si>
  <si>
    <t>55648</t>
  </si>
  <si>
    <t>Set Maschera E Boccaglio Reef Rider I.6</t>
  </si>
  <si>
    <t>EL70</t>
  </si>
  <si>
    <t>55642</t>
  </si>
  <si>
    <t>Set Mascherae Boccaglio Adventurer I.6</t>
  </si>
  <si>
    <t>EMITEG100</t>
  </si>
  <si>
    <t>55603</t>
  </si>
  <si>
    <t>Occhialini Fun Bimbo I.12               Peso Articolo, 912 G. Dimensioni Prodotto, 20,3 X 3,8 X 14,9 Cm.</t>
  </si>
  <si>
    <t>EMITEG150</t>
  </si>
  <si>
    <t>49600</t>
  </si>
  <si>
    <t>Set Palline Cm. 8 I 6</t>
  </si>
  <si>
    <t>EMITEG200</t>
  </si>
  <si>
    <t>48776</t>
  </si>
  <si>
    <t>Materassino Kids Frozen 88X157X18 Cm I.6</t>
  </si>
  <si>
    <t>EMITEG50</t>
  </si>
  <si>
    <t>48670</t>
  </si>
  <si>
    <t>Igloo Frozen 185X157X107 Cm I.2</t>
  </si>
  <si>
    <t>F100</t>
  </si>
  <si>
    <t>44669</t>
  </si>
  <si>
    <t>Sempreinpiedi Animali Sagomati, Modelli Assortiti</t>
  </si>
  <si>
    <t>F3\400</t>
  </si>
  <si>
    <t>29083</t>
  </si>
  <si>
    <t>Tubo Da 7,6M - Diametro 38Mm I.6</t>
  </si>
  <si>
    <t>F30</t>
  </si>
  <si>
    <t>29057</t>
  </si>
  <si>
    <t>Set Di Pulizia Deluxe (Retina A Sacco, Spazzola Angolare, Vacuum) I.6</t>
  </si>
  <si>
    <t>29041</t>
  </si>
  <si>
    <t>Dispenser Di Cloro Grande I.12</t>
  </si>
  <si>
    <t>29040</t>
  </si>
  <si>
    <t>Dispenser Di Cloro Piccolo I.24</t>
  </si>
  <si>
    <t>28694</t>
  </si>
  <si>
    <t>Luce Galleggiante A Forma Di Cubo 23X23X22 Cm I.12</t>
  </si>
  <si>
    <t>FA1\220</t>
  </si>
  <si>
    <t>28693</t>
  </si>
  <si>
    <t>Luce Galleggiante Rotonda 23X22 Cm I.12</t>
  </si>
  <si>
    <t>FA1\240</t>
  </si>
  <si>
    <t>28638</t>
  </si>
  <si>
    <t>Pompa Filtro Easy-Frame Cm 457 I.4 - Flusso D'Acqua: 3.785 L/H, Flusso Di Sistem: 2.687 L/H</t>
  </si>
  <si>
    <t>FA3\420</t>
  </si>
  <si>
    <t>28625</t>
  </si>
  <si>
    <t>Luce A Led Galleggiante Con Speaker I.12</t>
  </si>
  <si>
    <t>FA3\440</t>
  </si>
  <si>
    <t>28606</t>
  </si>
  <si>
    <t>Pompa Di Svuotamento 3.595 L/H I.2</t>
  </si>
  <si>
    <t>FABD700</t>
  </si>
  <si>
    <t>28604</t>
  </si>
  <si>
    <t>Pompa Filtro Easy-Frame Cm 366-396-457 I.4 - Flusso D'Acqua: 2.006 L/H, Flusso Di Sistema: 1.703 L/H</t>
  </si>
  <si>
    <t>FABITM</t>
  </si>
  <si>
    <t>28602</t>
  </si>
  <si>
    <t>Pompa Filtro Easy-Frame Cm 244-305 I.4 - Flusso D'Acqua: 1.250 L/H, Flusso Di Sistema: 1.003 L/H</t>
  </si>
  <si>
    <t>FADG1000</t>
  </si>
  <si>
    <t>28103</t>
  </si>
  <si>
    <t>Piscina Easy Cars 183X51Cm I.2</t>
  </si>
  <si>
    <t>FAVCTP</t>
  </si>
  <si>
    <t>28052</t>
  </si>
  <si>
    <t>Doccia Solarei.12</t>
  </si>
  <si>
    <t>FB080</t>
  </si>
  <si>
    <t>28001</t>
  </si>
  <si>
    <t>Auto Cleaner Per Pompe Filtro Con Flusso Compreso Tra 5.678 E 13.248 L/H   I.1</t>
  </si>
  <si>
    <t>FB100</t>
  </si>
  <si>
    <t>26646</t>
  </si>
  <si>
    <t>Pompa A Sabbia I.1 - Flusso D'Acqua : 7.900 L/H, Flusso Di Sistema: 6.000 L/H</t>
  </si>
  <si>
    <t>FB120</t>
  </si>
  <si>
    <t>26644</t>
  </si>
  <si>
    <t>Intex 26644 Pompa A Sabbia - Flusso Acqua: 4.500 L/H, Flusso Sistema: 4.000 L/H</t>
  </si>
  <si>
    <t>FB150</t>
  </si>
  <si>
    <t>622046</t>
  </si>
  <si>
    <t>Lampada Solare Vetro /Acciaio In</t>
  </si>
  <si>
    <t>FB180</t>
  </si>
  <si>
    <t>622045</t>
  </si>
  <si>
    <t>Lampada Solare Acciaio In Disp.</t>
  </si>
  <si>
    <t>FB200</t>
  </si>
  <si>
    <t>622026</t>
  </si>
  <si>
    <t>FCC604NAV</t>
  </si>
  <si>
    <t>622021</t>
  </si>
  <si>
    <t>Lampada Solare Pietra In Display</t>
  </si>
  <si>
    <t>FD150</t>
  </si>
  <si>
    <t>622012</t>
  </si>
  <si>
    <t>FD150C</t>
  </si>
  <si>
    <t>622008</t>
  </si>
  <si>
    <t>622004</t>
  </si>
  <si>
    <t>Lampada Solare Acciaio In Disp.  H.37 Cm</t>
  </si>
  <si>
    <t>3868001</t>
  </si>
  <si>
    <t>Lampada Solare Led 6X33Cm 068</t>
  </si>
  <si>
    <t>BC807961BLU</t>
  </si>
  <si>
    <t>Lettino Rimini Blu</t>
  </si>
  <si>
    <t>BC807961BIAN</t>
  </si>
  <si>
    <t>Lettino Rimini Bianco</t>
  </si>
  <si>
    <t>BC807860BL</t>
  </si>
  <si>
    <t>Lettino Amalfi Blu</t>
  </si>
  <si>
    <t>BC807860BI</t>
  </si>
  <si>
    <t>Lettino Amalfi Bianco</t>
  </si>
  <si>
    <t>FD200</t>
  </si>
  <si>
    <t>BC807805BLU</t>
  </si>
  <si>
    <t>Lettino Bari Blu</t>
  </si>
  <si>
    <t>FD200C</t>
  </si>
  <si>
    <t>BC807805</t>
  </si>
  <si>
    <t>Lettino Bari</t>
  </si>
  <si>
    <t>3504004</t>
  </si>
  <si>
    <t>Lettino Mare All/Txt 2*1 Blu</t>
  </si>
  <si>
    <t>1219</t>
  </si>
  <si>
    <t>SS-029</t>
  </si>
  <si>
    <t>Ombrellone In Ferro "Banana" Mt. 3X3  Palo Diam. Mm. 48 - 6  Stecche In Ferro Mm. 12X18 Include Airvent , Manovella Telo Di Copertura 160 Gr./Mq. In Poliestere Ecru</t>
  </si>
  <si>
    <t>SS-021</t>
  </si>
  <si>
    <t>Base In Plastica Cm. 49X49X8 ( Pz. 4 ) Con Acqua Kg. 18 X 4 = 72  Con Sabbia Kg. 22 X 4 = 88</t>
  </si>
  <si>
    <t>SS-020</t>
  </si>
  <si>
    <t>Base In Poliresina Diam. Mm. 50 Kg. 25  X Ombrelloni Con Pali Mm. 38 , Mm. 48</t>
  </si>
  <si>
    <t>SS-008</t>
  </si>
  <si>
    <t>Ombrellone In Alluminio "Pully"  Mt. 3X3  Palo Diam. Mm. 48 - 6  Stecche In Ferro Mm. 14X22  Include Airvent ,  Manovella Telo 180 Gr./Mq. In Polyester Ecru</t>
  </si>
  <si>
    <t>FE100</t>
  </si>
  <si>
    <t>SS-005</t>
  </si>
  <si>
    <t>Ombrellone In Ferro "Banana"  Diam. Mt. 3 Palo Diam. Mm. 48 - 6  Stecche In Ferro Mm. 12X18 Include Airvent , Manovella Telo Di Copertura 160 Gr./Mq. In Poliestere Ecru</t>
  </si>
  <si>
    <t>FE3\400</t>
  </si>
  <si>
    <t>OM807114TORT</t>
  </si>
  <si>
    <t>Ombrellone Andros 3X4 Tortora</t>
  </si>
  <si>
    <t>FG1\220</t>
  </si>
  <si>
    <t>OM807084</t>
  </si>
  <si>
    <t>Ombrellone Zenith P/L 2,5 X 2,5</t>
  </si>
  <si>
    <t>FG1\240</t>
  </si>
  <si>
    <t>OM807035</t>
  </si>
  <si>
    <t>Ombrellone Duplex Palo Col.</t>
  </si>
  <si>
    <t>FG3\420</t>
  </si>
  <si>
    <t>OM807020</t>
  </si>
  <si>
    <t>Ombrellone Spiaggia Assort.</t>
  </si>
  <si>
    <t>FG3\440</t>
  </si>
  <si>
    <t>OM806095</t>
  </si>
  <si>
    <t>Ombrellone Eris Braccio Lat.Dm.3</t>
  </si>
  <si>
    <t>FI25</t>
  </si>
  <si>
    <t>LL-052</t>
  </si>
  <si>
    <t>Gancio Portatutto X Ombrellone ( Palo Mm. 22 . 32 )</t>
  </si>
  <si>
    <t>FI3\8X25</t>
  </si>
  <si>
    <t>LL-051</t>
  </si>
  <si>
    <t>Picchetto In Plastica  X Ombrellone Da Spiaggia Cm. 42</t>
  </si>
  <si>
    <t>FI3\8X30</t>
  </si>
  <si>
    <t>LL-048</t>
  </si>
  <si>
    <t>Ombrellone Spiaggia Diam. 220 Palo In Ferro Color. Diam.32 -  Telo In Tnt Fantasia Arcobaleno</t>
  </si>
  <si>
    <t>FI3\8X35</t>
  </si>
  <si>
    <t>LL-047</t>
  </si>
  <si>
    <t>Ombrellone Spiaggia Diam. 240 Palo In Alluminio Diam.32  Telo In Poliestere Colori Assortiti</t>
  </si>
  <si>
    <t>FI3\8X40</t>
  </si>
  <si>
    <t>LL-045</t>
  </si>
  <si>
    <t>Picchetto In Ferro  X Ombrellone Da Spiaggia Cm. 42</t>
  </si>
  <si>
    <t>FI3\8X50</t>
  </si>
  <si>
    <t>LL-041</t>
  </si>
  <si>
    <t>Ombrellone Spiaggia Diam. 240 Palo In Alluminio Diam.32  8 Stecche In Fiberglass - Snodo In Plastica Telo Poliester Duplex Blu Celeste Verde Silver Coated Borsa Tracolla In Poliestere Coordinata</t>
  </si>
  <si>
    <t>FI30</t>
  </si>
  <si>
    <t>LL-009</t>
  </si>
  <si>
    <t>Ombrellone Spiaggia Diam. 200 Palo In Ferro Color. Diam.32 - 8 Stecche In Ferro Telo In Tnt Verde Blu Giallo   Borsa Tracolla In Polietilene</t>
  </si>
  <si>
    <t>FI35</t>
  </si>
  <si>
    <t>LL-008</t>
  </si>
  <si>
    <t>Ombrellone Spiaggia Diam. 200 Palo In Alluminio Diam.32 8 Stecche In Fiberglass - Snodo In Plastica Telo Poliester Duplex Blu Celeste Verde</t>
  </si>
  <si>
    <t>FI40</t>
  </si>
  <si>
    <t>LL-002</t>
  </si>
  <si>
    <t>Ombrellone Spiaggia Diam. 180 Palo In Ferro Color. Diam.22 - 8 Stecche In Ferro Telo In Tnt Verde Blu Giallo</t>
  </si>
  <si>
    <t>FI50</t>
  </si>
  <si>
    <t>779808</t>
  </si>
  <si>
    <t>Ombrellone C/Snodo Eff. Paglia 220Cm</t>
  </si>
  <si>
    <t>FM120C</t>
  </si>
  <si>
    <t>779773</t>
  </si>
  <si>
    <t>Ombrell. Tnt C/Snodo 200 Ass</t>
  </si>
  <si>
    <t>516895</t>
  </si>
  <si>
    <t>Copri Ombrellone Poliestere</t>
  </si>
  <si>
    <t>2920128</t>
  </si>
  <si>
    <t>Base Ombrellone Cm 45X45X35
25 Kg. Grigio 0021</t>
  </si>
  <si>
    <t>GH801013</t>
  </si>
  <si>
    <t>Panca Ghisa Lion</t>
  </si>
  <si>
    <t>FM25</t>
  </si>
  <si>
    <t>GH801012</t>
  </si>
  <si>
    <t>Panca Ghisa Real</t>
  </si>
  <si>
    <t>FM30</t>
  </si>
  <si>
    <t>GH801011</t>
  </si>
  <si>
    <t>Panca Ghisa Ginevra</t>
  </si>
  <si>
    <t>FM35</t>
  </si>
  <si>
    <t>2581792</t>
  </si>
  <si>
    <t>Tavolo Miami Steel/Wiker 100X100X72 Nero 7400 Metallo</t>
  </si>
  <si>
    <t>FO001CR00FZ</t>
  </si>
  <si>
    <t>2581753</t>
  </si>
  <si>
    <t>Set Sofa' Miami Steel/Wiker</t>
  </si>
  <si>
    <t>62091</t>
  </si>
  <si>
    <t>Toppe Di Riparazione Per Piscine 10 Pz. Resistenti All'Acqua</t>
  </si>
  <si>
    <t>62068</t>
  </si>
  <si>
    <t>Toppa Di Riparazione Strong 10 Pz. Inclusi</t>
  </si>
  <si>
    <t>60085</t>
  </si>
  <si>
    <t>FO20RE</t>
  </si>
  <si>
    <t>60065</t>
  </si>
  <si>
    <t>FO20REX10</t>
  </si>
  <si>
    <t>60055</t>
  </si>
  <si>
    <t>FO20REX15</t>
  </si>
  <si>
    <t>60003</t>
  </si>
  <si>
    <t>FO20REX5</t>
  </si>
  <si>
    <t>58665</t>
  </si>
  <si>
    <t>FO301CR-001</t>
  </si>
  <si>
    <t>58635</t>
  </si>
  <si>
    <t>FO310CR-001</t>
  </si>
  <si>
    <t>58622</t>
  </si>
  <si>
    <t>Flowclear Aquarover
(Contenuto: 1 Aquarover)</t>
  </si>
  <si>
    <t>FO350CR-001</t>
  </si>
  <si>
    <t>58620</t>
  </si>
  <si>
    <t>FO410CR-001</t>
  </si>
  <si>
    <t>58499</t>
  </si>
  <si>
    <t>Filtro A Sabbia Flowclear Filtraggio Da 8.327 L/H, Valvola Di Controllo A 6
Posizioni, Tasto Di Spegnimento, Timer, Pressometro E Prefiltro</t>
  </si>
  <si>
    <t>FR25</t>
  </si>
  <si>
    <t>58497</t>
  </si>
  <si>
    <t>Filtro A Sabbia Flowclear Filtraggio Da 5.678 L/H, Valvola Di Controllo A 6
Posizioni, Tasto Di Spegnimento, Timer, Pressometro E Prefiltro</t>
  </si>
  <si>
    <t>58486</t>
  </si>
  <si>
    <t>Filtro A Sabbia Flowclear Filtraggio Da 11.355 L/H, Valvola Di Controllo A
6 Posizioni, Tasto Di Spegnimento, Timer, Pressometro E Prefiltro</t>
  </si>
  <si>
    <t>FR30</t>
  </si>
  <si>
    <t>58475</t>
  </si>
  <si>
    <t>Sfere Per Filtrazione Flowclear Polysphere 500G</t>
  </si>
  <si>
    <t>58474</t>
  </si>
  <si>
    <t>Galleggiante Chimico Chemguard Con Manopola Per Non Toccare Le Pastiglie Da Cm. 7,6</t>
  </si>
  <si>
    <t>FR35</t>
  </si>
  <si>
    <t>58386</t>
  </si>
  <si>
    <t>58368</t>
  </si>
  <si>
    <t>FR40</t>
  </si>
  <si>
    <t>58339</t>
  </si>
  <si>
    <t>Pulitore Automatico Aquadip Sistema Studiato Specificamente Per Piscine Fuori Terra Con Sistemi Di Filtraggio A Medio Flusso ( 0.5Hp / 365W 5M3 /Ora ) Adatto Anche Per Piscine Con Fondo Inclinato. Accessori: Mt. 8.25 Di Tubi Standard</t>
  </si>
  <si>
    <t>58332</t>
  </si>
  <si>
    <t>Scaletta Di Sicurezza Per Piscine Cm. 132</t>
  </si>
  <si>
    <t>FR50</t>
  </si>
  <si>
    <t>58331</t>
  </si>
  <si>
    <t>Scaletta Di Sicurezza Per Piscine Cm. 122</t>
  </si>
  <si>
    <t>58330</t>
  </si>
  <si>
    <t>Scaletta Di Sicurezza Per Piscine Cm. 107</t>
  </si>
  <si>
    <t>FS10</t>
  </si>
  <si>
    <t>58325</t>
  </si>
  <si>
    <t>Retino Di Superficie Per Foglie Con Asta, Peo Unico Di Cm. 126</t>
  </si>
  <si>
    <t>58282</t>
  </si>
  <si>
    <t>Aspiratore Fondo Deluxe Con Contrappeso Di Ferro E Supporti Laterali Di Protezione, Per Tubi Da Mm. 32 E Da Mm. 38</t>
  </si>
  <si>
    <t>58280</t>
  </si>
  <si>
    <t>Spazzola Per Parete Grande  In Abs E Setole In Pp</t>
  </si>
  <si>
    <t>58279</t>
  </si>
  <si>
    <t>Asta Telescopica Serie Classica Di Tipo A 2 Sezioni Da 360 Ma Adatta Per Tutti I Retini/Aspiratori</t>
  </si>
  <si>
    <t>FSG-2</t>
  </si>
  <si>
    <t>58278</t>
  </si>
  <si>
    <t>Retino Di Superficie A Sacco In Polietilene</t>
  </si>
  <si>
    <t>58237</t>
  </si>
  <si>
    <t>58236</t>
  </si>
  <si>
    <t>58233</t>
  </si>
  <si>
    <t>FV50</t>
  </si>
  <si>
    <t>58220</t>
  </si>
  <si>
    <t>Tappetino Base Polietilene Morbido, Cm. 50X50, Colore Blu, 8 Pezzi Per Confezione</t>
  </si>
  <si>
    <t>58212</t>
  </si>
  <si>
    <t>Aspiratore Funziona Con Pompe Da 2.006 Lt/H E Superiori, Tubo Da Mt. 6 E Mm. 32  Di Diametro Incluso, Ideale Per Tutte Le Piscine, Asta In Alluminio In 4 Sezioni, 3 Adattatori</t>
  </si>
  <si>
    <t>58195</t>
  </si>
  <si>
    <t>Set Accessori Piscina Include: Kit Di Manutenzione 58013 (Asta E Retino),
Dosatore Chimico 58071, Termometro 58072, Strisce Test 58142 E Toppe
Riparazione 62068</t>
  </si>
  <si>
    <t>58142</t>
  </si>
  <si>
    <t>Strisce Test 3 Funzioni: Cloro, Ph E Alcalinita', 50 Strisce</t>
  </si>
  <si>
    <t>FV80</t>
  </si>
  <si>
    <t>58107</t>
  </si>
  <si>
    <t>58106</t>
  </si>
  <si>
    <t>58105</t>
  </si>
  <si>
    <t>58094</t>
  </si>
  <si>
    <t>Filtro Cartuccia Ii Per Pompe Da 2.006/3.028 Lt/H, 2 Pezzi Per Set</t>
  </si>
  <si>
    <t>FX-VA230</t>
  </si>
  <si>
    <t>58071</t>
  </si>
  <si>
    <t>Dispenser Cloro Medio Da Cm. 16,5, Per Pastiglie Dm Cm. 7,5</t>
  </si>
  <si>
    <t>FX-VA330</t>
  </si>
  <si>
    <t>58036</t>
  </si>
  <si>
    <t>Copripiscina Fast Set, Steel Pro E Steel Pro Max Cm. 305</t>
  </si>
  <si>
    <t>FX-VA430</t>
  </si>
  <si>
    <t>58034</t>
  </si>
  <si>
    <t>Copripiscina Fast Set Rotonda Da Cm. 366</t>
  </si>
  <si>
    <t>FX-VA630</t>
  </si>
  <si>
    <t>58033</t>
  </si>
  <si>
    <t>Copripiscina Fast Set Rotonda Da Cm. 305</t>
  </si>
  <si>
    <t>G11\2I90</t>
  </si>
  <si>
    <t>58012</t>
  </si>
  <si>
    <t>Filtro Cartuccia Iii-A Per Pompe Da 5.678 Lt/H</t>
  </si>
  <si>
    <t>G120L02W</t>
  </si>
  <si>
    <t>58002</t>
  </si>
  <si>
    <t>Tappetino Base Cm. 396X396</t>
  </si>
  <si>
    <t>G20PB</t>
  </si>
  <si>
    <t>58001</t>
  </si>
  <si>
    <t>Tappetino Base Cm. 335X335</t>
  </si>
  <si>
    <t>G25PB</t>
  </si>
  <si>
    <t>58000</t>
  </si>
  <si>
    <t>Tappetino Base Cm. 274X274</t>
  </si>
  <si>
    <t>G2I90</t>
  </si>
  <si>
    <t>57456</t>
  </si>
  <si>
    <t>G32PB</t>
  </si>
  <si>
    <t>57448</t>
  </si>
  <si>
    <t>G3G1\2MF</t>
  </si>
  <si>
    <t>57321</t>
  </si>
  <si>
    <t>Piscina Fast Set Cm. 396X84, Cap. 7.340 Lt., Pompa Filtro 58383 (2.006 Lt/H), Cartuccia 58094 (</t>
  </si>
  <si>
    <t>57313</t>
  </si>
  <si>
    <t>Piscina Fast Set Cm. 457X84, Cap. 9.677 Lt., Pompa Filtro 58383 (2,006
Lt.), Cartuccia 58094 (Ii)</t>
  </si>
  <si>
    <t>G3G1MF</t>
  </si>
  <si>
    <t>57274</t>
  </si>
  <si>
    <t>57273</t>
  </si>
  <si>
    <t>G3G3\4MF</t>
  </si>
  <si>
    <t>57266</t>
  </si>
  <si>
    <t>Piscina Fast Set Cm. 305X76, Cap. 3.638 Lt. Predisposta Per Pompa Filtro</t>
  </si>
  <si>
    <t>57265</t>
  </si>
  <si>
    <t>Piscina Fast Set Cm. 244X66, Cap. 2.300 Lt. Predisposta Per Pompa Filtro</t>
  </si>
  <si>
    <t>G40PB</t>
  </si>
  <si>
    <t>56716</t>
  </si>
  <si>
    <t>G5C1</t>
  </si>
  <si>
    <t>56671</t>
  </si>
  <si>
    <t>Piscina Power Steel Rettangolare Cm. 488X244X122, Cap. 11,532 Lt. Con
Filtro A Sabbia. 58515 (3.028Lt/H) Include: Copertura E Scaletta Di
Sicurezza Dosatore Chimico Chemconnect</t>
  </si>
  <si>
    <t>G5C1\2</t>
  </si>
  <si>
    <t>56670</t>
  </si>
  <si>
    <t>Piscina Power Steel Rettangolare Cm. 488X244X122,Cap. 11,532 Lt., Pompa Filtro 58386 3.028 Lt/H), Cartuccia 58094 (Ii). Include: Telo Base, Copertura E Scaletta Di Sicurea</t>
  </si>
  <si>
    <t>G5C11\2</t>
  </si>
  <si>
    <t>56629</t>
  </si>
  <si>
    <t>Piscina Power Steel Frame Rettangolare Cm. 282X196X84, Cap. 3.662 Lt., Pompa Filtro 58381 (1,249 Lt/H), Cartuccia 58093 (I)</t>
  </si>
  <si>
    <t>G5C11\4</t>
  </si>
  <si>
    <t>56623</t>
  </si>
  <si>
    <t>Piscina Power Steel Frame Rettangolare Cm. 956X488X132, Cap. 52.231 Lt., Filtro A Sabbia 58499 (8.327 Lt/H). Include: Copertura, Scaletta Di
Sicurezza E Dosatore Chimico Chemconnect</t>
  </si>
  <si>
    <t>G5C2</t>
  </si>
  <si>
    <t>56475</t>
  </si>
  <si>
    <t>Piscina Power Steel Frame Rettangolare Cm. 732X366X132, Cap. 30.045
Lt., Filtro A Sabbia 58497 (5,678 Lt/H). Include: Copertura, Scaletta Di
Sicurezza E Dosatore Chimico Chemconnect</t>
  </si>
  <si>
    <t>G5C3\4P</t>
  </si>
  <si>
    <t>56474</t>
  </si>
  <si>
    <t>Bestway Piscina Power Sateel Frame Rettangolare Cm. 732X366X132</t>
  </si>
  <si>
    <t>G5C3\8</t>
  </si>
  <si>
    <t>56470</t>
  </si>
  <si>
    <t>Piscina Power Steel Frame Rettangolare Cm. 671X366X132, Cap. 26.845 Lt., Pompa Filtro 58389 (5,678 Lt/H), Cartuccia 58012 (Iii-A). Include: Copertura, Telo Base, Scaletta Di Sicurea</t>
  </si>
  <si>
    <t>G9000100</t>
  </si>
  <si>
    <t>56456</t>
  </si>
  <si>
    <t>Piscina Power Steel Frame Rettangolare Cm. 412X201X122, Cap. 8,124 Lt., Pompa Filtro 58383 (2,006 Lt/H), Cartuccia 58094 (Ii). Include: Scaletta Di Sicurea</t>
  </si>
  <si>
    <t>56441</t>
  </si>
  <si>
    <t>Piscina Power Steel Frame Rettangolare 4,04 M X 2,01 M X 1 M, Cap.
6.478 L, Pompa Filtro 58383 (2.006 L/H), Cartuccia 58094 (Ii). Include:
Scaletta Di Sicurezza E Dispenser Chimico Chemconnect</t>
  </si>
  <si>
    <t>GA20</t>
  </si>
  <si>
    <t>56424</t>
  </si>
  <si>
    <t>Piscina Steel Pro Frame Rettangolare Cm. 400X211X81, Cap. 5.700 Lt.,
Pompa Filtro 58381 (1,249 Lt.), Cartuccia 58093 (I)</t>
  </si>
  <si>
    <t>GA25</t>
  </si>
  <si>
    <t>56411</t>
  </si>
  <si>
    <t>Piscina Steel Pro Frame Rettangolare Cm. 300X201X66, Cap. 3.300 Lt.,
Pompa Filtro 58381 (1,249 Lt.), Cartuccia 58093 (I)</t>
  </si>
  <si>
    <t>GA32</t>
  </si>
  <si>
    <t>56405</t>
  </si>
  <si>
    <t>Piscina Steel Pro Frame Rettangolare Cm. 400X211X81, Cap. 5.700 Lt. Predisposta Per Pompa Filtro</t>
  </si>
  <si>
    <t>GA40</t>
  </si>
  <si>
    <t>5612B</t>
  </si>
  <si>
    <t>GA50</t>
  </si>
  <si>
    <t>55031</t>
  </si>
  <si>
    <t>Piscina Rigida Fantasia Mare Cm. 244X46</t>
  </si>
  <si>
    <t>GA63</t>
  </si>
  <si>
    <t>54125</t>
  </si>
  <si>
    <t>Piscina Family Con  Rete Da Pallavolo Cm. 251X168X97. Include: Rete E 1 Palla Per Giocare</t>
  </si>
  <si>
    <t>GA75</t>
  </si>
  <si>
    <t>54122</t>
  </si>
  <si>
    <t>Piscina Family Basketball Cm. 251X168X102, Contiene 2 Palle Per Giocare</t>
  </si>
  <si>
    <t>GAM1\2X20</t>
  </si>
  <si>
    <t>53048</t>
  </si>
  <si>
    <t>Piscina Dumbo A 3 Anelli Con Sprui, Collegabile Alla Canna Da Giardino, Cm. 152X152X74</t>
  </si>
  <si>
    <t>GAM1\2X25</t>
  </si>
  <si>
    <t>51061</t>
  </si>
  <si>
    <t>Piscina  Baby A 2 Anelli, Fondo Disegnato, Cm. 61X15, 2 Colori Assortiti</t>
  </si>
  <si>
    <t>GAM1X32</t>
  </si>
  <si>
    <t>51008</t>
  </si>
  <si>
    <t>Piscina Coral Kids A 3 Anelli, Cm. 102X25</t>
  </si>
  <si>
    <t>GAM3\4X20</t>
  </si>
  <si>
    <t>XN-006</t>
  </si>
  <si>
    <t>Seduta Dondolo In Plastica Cm. 42X17X4H - Corda Diam. Mm. 10 Lunghea Regolabile Fino A Mt. 2</t>
  </si>
  <si>
    <t>GAM3\4X25</t>
  </si>
  <si>
    <t>XN-005</t>
  </si>
  <si>
    <t>Scivolo In Plastica Pieghevole Cm. 190X96X103H  ( Eta' 3 - 7 )</t>
  </si>
  <si>
    <t>GAM3\4X32</t>
  </si>
  <si>
    <t>XN-004</t>
  </si>
  <si>
    <t>Scivolo In Plastica Pieghevole Cm. 110X54X70H ( Eta' 0 - 3 )Anti-Acqua - 4 Teli Laterali</t>
  </si>
  <si>
    <t>GC1</t>
  </si>
  <si>
    <t>UN-024</t>
  </si>
  <si>
    <t>Set Sofa 4 Pezzi In Rattan "Wan-Chai" Moka</t>
  </si>
  <si>
    <t>GC1\2</t>
  </si>
  <si>
    <t>UN-023</t>
  </si>
  <si>
    <t>Set Sofa 4 Pezzi In Rattan "Wan-Chai" Bianco Crema</t>
  </si>
  <si>
    <t>GC1\2MF</t>
  </si>
  <si>
    <t>TE804246</t>
  </si>
  <si>
    <t>Sedia Selly S/Braccioli</t>
  </si>
  <si>
    <t>GC1MF</t>
  </si>
  <si>
    <t>SS/119B</t>
  </si>
  <si>
    <t>Sdraio Super Sicilia</t>
  </si>
  <si>
    <t>GC3\4</t>
  </si>
  <si>
    <t>RL-003</t>
  </si>
  <si>
    <t>GC3\4MF</t>
  </si>
  <si>
    <t>R193CN</t>
  </si>
  <si>
    <t>Sdraio Carrello Cipro</t>
  </si>
  <si>
    <t>GC3\8</t>
  </si>
  <si>
    <t>R188NF</t>
  </si>
  <si>
    <t>GC3\8MF</t>
  </si>
  <si>
    <t>OT-004</t>
  </si>
  <si>
    <t>Sedia Da Spiaggia Reclinabile 5 Posizioni Supporto Posteriore " Time" Blu Arancio E Verde</t>
  </si>
  <si>
    <t>NU-007</t>
  </si>
  <si>
    <t>Set Sofa 4 Pezzi In Alluminio "Flores 3" Bianco</t>
  </si>
  <si>
    <t>GCP1</t>
  </si>
  <si>
    <t>NU-005</t>
  </si>
  <si>
    <t>Set Sofa 4 Pezzi In Alluminio "Corinth" Grigio Scuro</t>
  </si>
  <si>
    <t>GCP1/2</t>
  </si>
  <si>
    <t>NU-001</t>
  </si>
  <si>
    <t>Set Sofa 4 Pezzi In Alluminio "Flores 2" Bianco</t>
  </si>
  <si>
    <t>GCP11/2</t>
  </si>
  <si>
    <t>LL-001</t>
  </si>
  <si>
    <t>Tavolino In Plastica Portaoggetti X Ombrellone Palo Diam. 32</t>
  </si>
  <si>
    <t>GCP11/4</t>
  </si>
  <si>
    <t>LA-025</t>
  </si>
  <si>
    <t>Tavolo Ever In Alluminio Bianco  200-300 X 100 X 75 H Cm</t>
  </si>
  <si>
    <t>GCP3/4</t>
  </si>
  <si>
    <t>LA-020</t>
  </si>
  <si>
    <t>Tavolo Ever In Alluminio Bianco  160-240 X 90 X 75 H Cm</t>
  </si>
  <si>
    <t>GCZBR</t>
  </si>
  <si>
    <t>LA-014</t>
  </si>
  <si>
    <t>GCZBRX10</t>
  </si>
  <si>
    <t>LA-013</t>
  </si>
  <si>
    <t>GCZBRX15</t>
  </si>
  <si>
    <t>LA-012</t>
  </si>
  <si>
    <t>Letto Sole In Alluminio "June" Grigio</t>
  </si>
  <si>
    <t>GCZBRX5</t>
  </si>
  <si>
    <t>LA-011</t>
  </si>
  <si>
    <t>Letto Sole In Alluminio "June" Bianco</t>
  </si>
  <si>
    <t>GD16M</t>
  </si>
  <si>
    <t>LA-003</t>
  </si>
  <si>
    <t>GD16MP</t>
  </si>
  <si>
    <t>HU-152</t>
  </si>
  <si>
    <t>Sdraio Reclinabile "Padding Virtus" Grigio Scuro</t>
  </si>
  <si>
    <t>GD16MPG</t>
  </si>
  <si>
    <t>HU-151</t>
  </si>
  <si>
    <t>Sdraio Reclinabile "Padding Virtus" Natural</t>
  </si>
  <si>
    <t>GD20M</t>
  </si>
  <si>
    <t>HU-150</t>
  </si>
  <si>
    <t>Sdraio Reclinabile "Padding Virtus" Blu</t>
  </si>
  <si>
    <t>GD20MP</t>
  </si>
  <si>
    <t>HU-147</t>
  </si>
  <si>
    <t>Sgabello Pieghevole In Alluminio Cm. 28X26X39H</t>
  </si>
  <si>
    <t>GD20MPG</t>
  </si>
  <si>
    <t>HU-144</t>
  </si>
  <si>
    <t>Spiaggina "Party" In Alluminio Diam. 22 Reclinabile 5 Posizioni Con Supporto Posteriore  Cm. 53X61X81H  - Poiestere Jeans - Giallo</t>
  </si>
  <si>
    <t>GD26M</t>
  </si>
  <si>
    <t>HU-142</t>
  </si>
  <si>
    <t>Spiaggina "Party" In Alluminio Diam. 22 Reclinabile 5 Posizioni Con Supporto Posteriore  Cm. 53X61X81H  - Poiestere Jeans - Verde</t>
  </si>
  <si>
    <t>GD26MP</t>
  </si>
  <si>
    <t>HU-141</t>
  </si>
  <si>
    <t>Poltrona Pieghevole In Ferro "Camping" Cm. 52X52X80H Tube Mm. 15   Polyester Verde</t>
  </si>
  <si>
    <t>GD26MPG</t>
  </si>
  <si>
    <t>HU-139</t>
  </si>
  <si>
    <t>Poltrona Pieghevole In Ferro "Camping" Cm. 52X52X80H Tube Mm. 15   Polyester Blu</t>
  </si>
  <si>
    <t>GD32M</t>
  </si>
  <si>
    <t>HU-138</t>
  </si>
  <si>
    <t>Set Pic-Nic In Alluminio Pieghevole Con 4 Sgabelli</t>
  </si>
  <si>
    <t>GD32MP</t>
  </si>
  <si>
    <t>HU-135</t>
  </si>
  <si>
    <t>GE11\245</t>
  </si>
  <si>
    <t>HU-134</t>
  </si>
  <si>
    <t>GE145</t>
  </si>
  <si>
    <t>HU-125</t>
  </si>
  <si>
    <t>Lettino "Beach" In Ferro Silver Diam. 22 Cm. 189X58X28H 3 Gambe Pieghevole In 4 Parti Con Parasole E Con Telo In Poliestere Blu Arancio E Verde</t>
  </si>
  <si>
    <t>GEI03</t>
  </si>
  <si>
    <t>HU-123</t>
  </si>
  <si>
    <t>Sdraio Reclinabile 5 Posizioni Blu Arancioe Verde</t>
  </si>
  <si>
    <t>GEI05</t>
  </si>
  <si>
    <t>HU-120</t>
  </si>
  <si>
    <t>Sedia Da Spiaggia Reclinabile 5 Posizioni Supporto Posteriore "Comfort" Blu Chiaro Natural Bianco</t>
  </si>
  <si>
    <t>GEI07</t>
  </si>
  <si>
    <t>HU-119</t>
  </si>
  <si>
    <t>GENYO8A/F22</t>
  </si>
  <si>
    <t>HU-118</t>
  </si>
  <si>
    <t>Sedia Da Spiaggia Reclinabile 5 Posizioni Supporto Posteriore "Comfort" Blu Arancio E Verde</t>
  </si>
  <si>
    <t>GF1\2X16M</t>
  </si>
  <si>
    <t>HU-117</t>
  </si>
  <si>
    <t>Sedia Regista Colori Assortiti Blu Verde Arangio</t>
  </si>
  <si>
    <t>GF1\2X16MP</t>
  </si>
  <si>
    <t>HU-114</t>
  </si>
  <si>
    <t>Poltrona Relax "Virtus" Tubi In Ferro Diam. 25 Cm. 90-165X65X113H - Textilene Bordeaux Con Cuscino</t>
  </si>
  <si>
    <t>GF1\2X16MPG</t>
  </si>
  <si>
    <t>HU-113</t>
  </si>
  <si>
    <t>Poltrona Relax "Virtus" Tubi In Ferro Diam. 25 Cm. 90-165X65X113H - Textilene Verde Con Cuscino</t>
  </si>
  <si>
    <t>GF1\2X20M</t>
  </si>
  <si>
    <t>HU-111</t>
  </si>
  <si>
    <t>Poltrona Relax "Virtus" Tubi In Ferro Diam. 25 Cm. 90-165X65X113H - Textilene Arancio Con Cuscino</t>
  </si>
  <si>
    <t>GF1\2X20MP</t>
  </si>
  <si>
    <t>HU-100</t>
  </si>
  <si>
    <t>Poltrona Relax "Virtus" Tubi In Ferro Diam. 25 Cm. 90-165X65X113H - Textilene Natural Con Cuscino</t>
  </si>
  <si>
    <t>GF1\2X20MPG</t>
  </si>
  <si>
    <t>HU-099</t>
  </si>
  <si>
    <t>Poltrona Relax "Virtus" Tubi In Ferro Diam. 25 Cm. 90-165X65X113H - Textilene Blue Con Cuscino</t>
  </si>
  <si>
    <t>GF20PB</t>
  </si>
  <si>
    <t>HU-094</t>
  </si>
  <si>
    <t>GF25PB</t>
  </si>
  <si>
    <t>HU-074</t>
  </si>
  <si>
    <t>Spiaggina "Confort" In Alluminio Diam. 22 Reclinabile 5 Posizioni  Con Supporto Posteriore Cm. 53X61X81H  - Textilene Ecru Melange</t>
  </si>
  <si>
    <t>GF3\4X16M</t>
  </si>
  <si>
    <t>HU-064</t>
  </si>
  <si>
    <t>Poltrona Relax "Bedding" In Ferro Silver Diam. 25 Cm. 85X55X93H - Telo In Spugna E Poliestere Grigio Scuro</t>
  </si>
  <si>
    <t>GF3\4X16MP</t>
  </si>
  <si>
    <t>HU-057</t>
  </si>
  <si>
    <t>Poltrona Relax "Bedding" In Ferro Silver Diam. 25 Cm. 85X55X93H - Telo In Spugna E Poliestere Natural</t>
  </si>
  <si>
    <t>GF3\4X20M</t>
  </si>
  <si>
    <t>HU-052</t>
  </si>
  <si>
    <t>Poltrona Relax "Bedding" In Ferro Silver Diam. 25 Cm. 85X55X93H - Telo In Spugna E Poliestere Arancio</t>
  </si>
  <si>
    <t>GF3\4X20MP</t>
  </si>
  <si>
    <t>HU-051</t>
  </si>
  <si>
    <t>Poltrona Relax "Bedding" In Ferro Silver Diam. 25 Cm. 85X55X93H - Telo In Spugna E Poliestere Blu</t>
  </si>
  <si>
    <t>GF3\4X20MPG</t>
  </si>
  <si>
    <t>HU-050</t>
  </si>
  <si>
    <t>Lettino "Pool" In Alluminio Mm. 42X42  Cm. 189X61X39H Con Parasole Textilene Blu</t>
  </si>
  <si>
    <t>GF32PB</t>
  </si>
  <si>
    <t>HU-043</t>
  </si>
  <si>
    <t>Spiaggina "Confort" In Alluminio Diam. 22 Reclinabile 5 Posizioni  Con Supporto Posteriore Cm. 53X61X81H  - Textilene Verde Melange</t>
  </si>
  <si>
    <t>GF40PB</t>
  </si>
  <si>
    <t>HU-041</t>
  </si>
  <si>
    <t>Spiaggina "Confort" In Alluminio Diam. 22 Reclinabile 5 Posizioni  Con Supporto Posteriore Cm. 53X61X81H  - Textilene Blu  Melange</t>
  </si>
  <si>
    <t>GFA1\2X20</t>
  </si>
  <si>
    <t>HU-037</t>
  </si>
  <si>
    <t>Poltrona Regista In Alluminio Tubi Diam. 25 Cm. 47X55X78H  - Telo In Poliestere Verde Lime</t>
  </si>
  <si>
    <t>HU-024</t>
  </si>
  <si>
    <t>Poltrona Reclinabile 3 Pos. Alluminio Mm. 40X20 Cm. 98X68X106  - Textilene Bianco</t>
  </si>
  <si>
    <t>GFA1X32</t>
  </si>
  <si>
    <t>HU-023</t>
  </si>
  <si>
    <t>Poltrona Reclinabile 3 Pos. Alluminio Mm. 40X20 Cm. 98X68X106  - Textilene Naturale Melange</t>
  </si>
  <si>
    <t>HU-022</t>
  </si>
  <si>
    <t>Poltrona Reclinabile 3 Pos. Alluminio Mm. 40X20 Cm. 98X68X106  - Textilene Blu Melange</t>
  </si>
  <si>
    <t>GFA3\4X20</t>
  </si>
  <si>
    <t>HU-008</t>
  </si>
  <si>
    <t>Poltrona Regista In Alluminio Tubi Diam. 25 Cm. 47X55X78H  - Telo In Poliestere Blu</t>
  </si>
  <si>
    <t>HU-004</t>
  </si>
  <si>
    <t>Lettino "Pool" In Alluminio Mm. 42X42  Cm. 189X61X39H Con Parasole Textilene Natural</t>
  </si>
  <si>
    <t>GFA3\4X25</t>
  </si>
  <si>
    <t>HU-003</t>
  </si>
  <si>
    <t>Lettino "Pool" In Alluminio Mm. 42X42  Cm. 189X61X39H Con Parasole Textilene Bianco</t>
  </si>
  <si>
    <t>FU-051</t>
  </si>
  <si>
    <t>Lettino "Sand" In Ferro Silver Diam. 19 Cm. 190X58X27H 3 Gambe Pieghevole In 3 Parti Con Telo In Poliestere Blu Arancio E Verde</t>
  </si>
  <si>
    <t>GFA3\4X32</t>
  </si>
  <si>
    <t>FU-050</t>
  </si>
  <si>
    <t>Sedia Da Spiaggia " Arms" Blu Arancio E Verde</t>
  </si>
  <si>
    <t>FU-048</t>
  </si>
  <si>
    <t>Sedia Da Spiaggia " Ecopoly" Blu Arancio E Verde</t>
  </si>
  <si>
    <t>GFL1\2X16M</t>
  </si>
  <si>
    <t>FU-047</t>
  </si>
  <si>
    <t>Sedia Da Spiaggia " Pratika" Blu Arancio E Verde</t>
  </si>
  <si>
    <t>GFL1\2X16MP</t>
  </si>
  <si>
    <t>FU-046</t>
  </si>
  <si>
    <t>GFL1\2X16MPG</t>
  </si>
  <si>
    <t>FU-042</t>
  </si>
  <si>
    <t>GFL1\2X20M</t>
  </si>
  <si>
    <t>FU-031</t>
  </si>
  <si>
    <t>Lettino "Sand" In Ferro Silver Diam. 22  Cm. 190X58X27H 3 Gambe Pieghevole In 3 Parti Con Parasole - Telo In Poliestere Verde Lime</t>
  </si>
  <si>
    <t>GFL1\2X20MP</t>
  </si>
  <si>
    <t>FU-029</t>
  </si>
  <si>
    <t>Lettino "Sand" In Ferro Silver Diam. 22 Cm. 190X58X27H 3 Gambe Pieghevole In 3 Parti Con Telo In Poliestere Vert Lime</t>
  </si>
  <si>
    <t>GFL1\2X20MPG</t>
  </si>
  <si>
    <t>FU-023</t>
  </si>
  <si>
    <t>Spiaggina "Ecopoly" In Ferro Silver Diam. 22 Cm. 42X63X75H  - Telo In Poliestere Verde Lime</t>
  </si>
  <si>
    <t>GFLA1\2X20</t>
  </si>
  <si>
    <t>FU-019</t>
  </si>
  <si>
    <t>Poltrona Pic-Nic In Ferro Silver Grey Diam. 19 Cm. 47X53X75H  -  Telo In Poliestere Verde Lime</t>
  </si>
  <si>
    <t>GG1</t>
  </si>
  <si>
    <t>FU-013</t>
  </si>
  <si>
    <t>Lettino "Sand" In Ferro Silver Diam. 22  Cm. 190X58X27H 3 Gambe Pieghevole In 3 Parti Con Parasole - Telo In Poliestere Blu</t>
  </si>
  <si>
    <t>FU-011</t>
  </si>
  <si>
    <t>Lettino "Sand" In Ferro Silver Diam. 22 Cm. 190X58X27H 3 Gambe Pieghevole In 3 Parti Con Telo In Poliestere Blu</t>
  </si>
  <si>
    <t>GG1\2</t>
  </si>
  <si>
    <t>FU-005</t>
  </si>
  <si>
    <t>Spiaggina "Ecopoly" In Ferro Silver Diam. 22 Cm. 42X63X75H  - Telo In Poliestere Blu</t>
  </si>
  <si>
    <t>FU-001</t>
  </si>
  <si>
    <t>Poltrona Pic-Nic In Ferro Silver Grey Diam. 19 Cm. 47X53X75H  -  Telo In Poliestere Blu</t>
  </si>
  <si>
    <t>GG1\2MF</t>
  </si>
  <si>
    <t>BC807927</t>
  </si>
  <si>
    <t>BC807914</t>
  </si>
  <si>
    <t>Set Tavolo Pieghevole Con
4 Sgabelli</t>
  </si>
  <si>
    <t>GG11\4</t>
  </si>
  <si>
    <t>BC807894CGRE</t>
  </si>
  <si>
    <t>Poltrona Regista Siena Textilene
Cgre</t>
  </si>
  <si>
    <t>BC807894BLU</t>
  </si>
  <si>
    <t>Poltrona Regista Siena Textilene
Blu</t>
  </si>
  <si>
    <t>GG11\4MF</t>
  </si>
  <si>
    <t>BC807894BEIG</t>
  </si>
  <si>
    <t>Poltrona Regista Siena Textilene
Beige</t>
  </si>
  <si>
    <t>BC807885</t>
  </si>
  <si>
    <t>Poltrona Relax Alta Vernic.</t>
  </si>
  <si>
    <t>GG1MF</t>
  </si>
  <si>
    <t>BC807876</t>
  </si>
  <si>
    <t>BC807859BLU</t>
  </si>
  <si>
    <t>GG3\4</t>
  </si>
  <si>
    <t>BC807859BIAN</t>
  </si>
  <si>
    <t>BC807859</t>
  </si>
  <si>
    <t>Sdraio Samba</t>
  </si>
  <si>
    <t>GG3\4MF</t>
  </si>
  <si>
    <t>BC807839BLU</t>
  </si>
  <si>
    <t>BC807839AZ</t>
  </si>
  <si>
    <t>Brandina Rimini Azzurra</t>
  </si>
  <si>
    <t>GGRGD</t>
  </si>
  <si>
    <t>BC807824</t>
  </si>
  <si>
    <t>GGRHD</t>
  </si>
  <si>
    <t>BC807823BLU</t>
  </si>
  <si>
    <t>Sdraio Canapone Telo
Oxford</t>
  </si>
  <si>
    <t>GGRHG</t>
  </si>
  <si>
    <t>BC807821</t>
  </si>
  <si>
    <t>Spiaggina Alluminio
Regolabile</t>
  </si>
  <si>
    <t>GI1\2N</t>
  </si>
  <si>
    <t>BC807820</t>
  </si>
  <si>
    <t>Spiaggina Alta Steel Oxford</t>
  </si>
  <si>
    <t>GI1N</t>
  </si>
  <si>
    <t>BC807818</t>
  </si>
  <si>
    <t>Spiaggina Steel Oxford</t>
  </si>
  <si>
    <t>GI3\4N</t>
  </si>
  <si>
    <t>BC807814VERDE</t>
  </si>
  <si>
    <t>Sdraio Comfort Verde</t>
  </si>
  <si>
    <t>GLMADF47</t>
  </si>
  <si>
    <t>BC807814NNER</t>
  </si>
  <si>
    <t>Sdraio Comfort Con Struttura Nera E Textilene Nero</t>
  </si>
  <si>
    <t>GLMAEF00</t>
  </si>
  <si>
    <t>BC807814NLG</t>
  </si>
  <si>
    <t>Sdraio Comfort Con Struttura Nera E Textilene Grigio Chiaro</t>
  </si>
  <si>
    <t>GLMAEF47</t>
  </si>
  <si>
    <t>BC807814GRI</t>
  </si>
  <si>
    <t>Sdraio Comfort Grigio</t>
  </si>
  <si>
    <t>GLMAF00</t>
  </si>
  <si>
    <t>BC807814BLU</t>
  </si>
  <si>
    <t>Sdraio Comfort Blu</t>
  </si>
  <si>
    <t>GLMAF65</t>
  </si>
  <si>
    <t>BC807814BIANCO</t>
  </si>
  <si>
    <t>Sdraio Comfort Bianco</t>
  </si>
  <si>
    <t>GLMDF47</t>
  </si>
  <si>
    <t>BC807814BEIG</t>
  </si>
  <si>
    <t>Sdraio Comfort Beige</t>
  </si>
  <si>
    <t>GLMF00</t>
  </si>
  <si>
    <t>BC807804</t>
  </si>
  <si>
    <t>Poltrona Relax Alluminio</t>
  </si>
  <si>
    <t>GLMF47</t>
  </si>
  <si>
    <t>BC807803</t>
  </si>
  <si>
    <t>Poltrona Relax Verniciata</t>
  </si>
  <si>
    <t>GLMFAT</t>
  </si>
  <si>
    <t>BC807801</t>
  </si>
  <si>
    <t>Poltrona Regista
Alluminio</t>
  </si>
  <si>
    <t>GLMFT</t>
  </si>
  <si>
    <t>BAR19N</t>
  </si>
  <si>
    <t>GLMT</t>
  </si>
  <si>
    <t>AS-005</t>
  </si>
  <si>
    <t>AS-004</t>
  </si>
  <si>
    <t>GLMTX10</t>
  </si>
  <si>
    <t>AS-002</t>
  </si>
  <si>
    <t>Sedia Marrone 69X56X91 H Cm</t>
  </si>
  <si>
    <t>GLMTX15</t>
  </si>
  <si>
    <t>AS-001</t>
  </si>
  <si>
    <t>Tavolo Marrone 150X90X72 H Cm</t>
  </si>
  <si>
    <t>GLMTX5</t>
  </si>
  <si>
    <t>AL806772</t>
  </si>
  <si>
    <t>Trampolino Elastico Con Rete D.305 Cm</t>
  </si>
  <si>
    <t>GLPAF47</t>
  </si>
  <si>
    <t>AL806720</t>
  </si>
  <si>
    <t>Scivolo Onda Dimensione:Cm. 285X150X168H</t>
  </si>
  <si>
    <t>GLPAF65</t>
  </si>
  <si>
    <t>805012</t>
  </si>
  <si>
    <t>Panchina 183*30*44 Cm C/Maniglia</t>
  </si>
  <si>
    <t>GLPF00</t>
  </si>
  <si>
    <t>805011</t>
  </si>
  <si>
    <t>Sedia Pieghevole</t>
  </si>
  <si>
    <t>GLPF04</t>
  </si>
  <si>
    <t>805009</t>
  </si>
  <si>
    <t>Tavolo Piegh. 180X74X74Cm C/Maniglia</t>
  </si>
  <si>
    <t>GLPF100</t>
  </si>
  <si>
    <t>GLPF47</t>
  </si>
  <si>
    <t>5CORDOLEG</t>
  </si>
  <si>
    <t>GLPLT</t>
  </si>
  <si>
    <t>SS809863</t>
  </si>
  <si>
    <t>GLPLUT</t>
  </si>
  <si>
    <t>SS809862</t>
  </si>
  <si>
    <t>GLPT</t>
  </si>
  <si>
    <t>SS809861</t>
  </si>
  <si>
    <t>GLT</t>
  </si>
  <si>
    <t>SS809860</t>
  </si>
  <si>
    <t>GLZ100P</t>
  </si>
  <si>
    <t>SS809823</t>
  </si>
  <si>
    <t>Tappeto Sintetico 06 1X25</t>
  </si>
  <si>
    <t>GLZ500B4</t>
  </si>
  <si>
    <t>SS809822</t>
  </si>
  <si>
    <t>Tappeto Sintetico 0,6Cm (2X25M)1 Rotolo</t>
  </si>
  <si>
    <t>GM1\2G</t>
  </si>
  <si>
    <t>SS809803</t>
  </si>
  <si>
    <t>Siepe Sintet. Edera 150X300</t>
  </si>
  <si>
    <t>GM1\2X16M</t>
  </si>
  <si>
    <t>SS809801</t>
  </si>
  <si>
    <t>Siepe Sintet. Edera 100X300</t>
  </si>
  <si>
    <t>GM1\2X16MP</t>
  </si>
  <si>
    <t>SS-026</t>
  </si>
  <si>
    <t>GM1\2X16MPG</t>
  </si>
  <si>
    <t>SS-025</t>
  </si>
  <si>
    <t>GM1\2X20M</t>
  </si>
  <si>
    <t>864715</t>
  </si>
  <si>
    <t>Arella 200X300 Cm Con Carrucola</t>
  </si>
  <si>
    <t>GM1\2X20MP</t>
  </si>
  <si>
    <t>864713</t>
  </si>
  <si>
    <t>Arella 150X300 Cm Con Carrucola</t>
  </si>
  <si>
    <t>GM1\2X20MPG</t>
  </si>
  <si>
    <t>864712</t>
  </si>
  <si>
    <t>Arella 120X260 Cm Con Carrucola</t>
  </si>
  <si>
    <t>GM20PB</t>
  </si>
  <si>
    <t>864711</t>
  </si>
  <si>
    <t>Arella 100X260 Cm Con Carrucola</t>
  </si>
  <si>
    <t>GM25PB</t>
  </si>
  <si>
    <t>864710</t>
  </si>
  <si>
    <t>Arella 90X180 Cm Con Carrucola</t>
  </si>
  <si>
    <t>GM3\4X16M</t>
  </si>
  <si>
    <t>864703</t>
  </si>
  <si>
    <t>Arella 200X500 Cm</t>
  </si>
  <si>
    <t>GM3\4X16MP</t>
  </si>
  <si>
    <t>864702</t>
  </si>
  <si>
    <t>Arella 200X300 Cm</t>
  </si>
  <si>
    <t>GM3\4X20M</t>
  </si>
  <si>
    <t>864701</t>
  </si>
  <si>
    <t>Arella 150X300 Cm</t>
  </si>
  <si>
    <t>GM3\4X20MP</t>
  </si>
  <si>
    <t>864700</t>
  </si>
  <si>
    <t>Arella 100X300 Cm</t>
  </si>
  <si>
    <t>GM3\4X20MPG</t>
  </si>
  <si>
    <t>823623</t>
  </si>
  <si>
    <t>Telo Ombreggiante Ecru 3X3X3 Mt</t>
  </si>
  <si>
    <t>GM32PB</t>
  </si>
  <si>
    <t>809300</t>
  </si>
  <si>
    <t>Set 6 Mattonelle Prato 30X30Cm</t>
  </si>
  <si>
    <t>GM40PB</t>
  </si>
  <si>
    <t>801601</t>
  </si>
  <si>
    <t>Rete Ombreggiante 1.5X5Mt</t>
  </si>
  <si>
    <t>GMCZ</t>
  </si>
  <si>
    <t>801600</t>
  </si>
  <si>
    <t>Rete Ombreggiante 1X3Mt</t>
  </si>
  <si>
    <t>GMCZX10</t>
  </si>
  <si>
    <t>707521</t>
  </si>
  <si>
    <t>Tenda Plastica 120X240 6 Ass</t>
  </si>
  <si>
    <t>GMCZX20</t>
  </si>
  <si>
    <t>707520</t>
  </si>
  <si>
    <t>Tenda Plastica 100X220 6 Ass</t>
  </si>
  <si>
    <t>GMCZX50</t>
  </si>
  <si>
    <t>PS1514025</t>
  </si>
  <si>
    <t>Cloro Liquido Per Piscina Kg.25 Zz</t>
  </si>
  <si>
    <t>GNS20NX</t>
  </si>
  <si>
    <t>PS1514012</t>
  </si>
  <si>
    <t>Cloro Liquido Per Piscina Kg.12Zz</t>
  </si>
  <si>
    <t>PS1337C12</t>
  </si>
  <si>
    <t>Tricloro Pastiglie 200 Gr X 5 Pastiglie Kg. 1 Zz</t>
  </si>
  <si>
    <t>PS1337B10</t>
  </si>
  <si>
    <t>Tricloro Pastiglie 200 Gr Kg. 10
Kg 1 X 12 Pz Blister</t>
  </si>
  <si>
    <t>PS1337025</t>
  </si>
  <si>
    <t>Tricloro Pastiglie 200 Gr Kg.25
Kg 1 X 12 Pz No Blister</t>
  </si>
  <si>
    <t>GPIJTG0800AR</t>
  </si>
  <si>
    <t>PS1337005</t>
  </si>
  <si>
    <t>Tricloro Pastiglie 200 Gr Kg. 5
Kg 1 X 12 Pz</t>
  </si>
  <si>
    <t>PS1126005</t>
  </si>
  <si>
    <t>Ossigeno Attivo Granulare Per Piscina Kg. 5 Zz</t>
  </si>
  <si>
    <t>PS1118C12</t>
  </si>
  <si>
    <t>Flocculante Acquaflok Liquido Per Piscina Lt. 1 Zz</t>
  </si>
  <si>
    <t>GPIJTG0800ARX5</t>
  </si>
  <si>
    <t>PS1118006</t>
  </si>
  <si>
    <t>GPIJTG1000AR</t>
  </si>
  <si>
    <t>PS1116006</t>
  </si>
  <si>
    <t>Ossigeno Liquido Eco Shock Rapido Kg. 6 Zz</t>
  </si>
  <si>
    <t>PS1115010</t>
  </si>
  <si>
    <t>Ossigeno Liquido Eco Shock 10 Zz</t>
  </si>
  <si>
    <t>PS1102C12</t>
  </si>
  <si>
    <t>Antialghe Piscina Alghicida S3 - A Schiuma Controllata  Lt 1 Zz</t>
  </si>
  <si>
    <t>PS1102005</t>
  </si>
  <si>
    <t>Antialghe Piscina Alghicida S3 - A Schiuma Controllata Kg. 5 Zz</t>
  </si>
  <si>
    <t>GPIRMA0900/AR</t>
  </si>
  <si>
    <t>PS1101C12</t>
  </si>
  <si>
    <t>Antialghe Piscina Alghicida Concentrato - Tripla Azione  Lt 1 Zz</t>
  </si>
  <si>
    <t>PS1101005</t>
  </si>
  <si>
    <t>Antialghe Piscina Alghicida Concentrato - Tripla Azione  Kg. 5 Zz</t>
  </si>
  <si>
    <t>GPIRMA0900/ARX2</t>
  </si>
  <si>
    <t>PS1100006</t>
  </si>
  <si>
    <t>Ossigeno Attivo Liquido Acqua Blu Sanificante E Sequestrante Kg. 6 Zz</t>
  </si>
  <si>
    <t>IPO</t>
  </si>
  <si>
    <t>Ipoclorito Di Sodio 15-18% Kg. 30</t>
  </si>
  <si>
    <t>GPIRMA1000AR</t>
  </si>
  <si>
    <t>KM3\8</t>
  </si>
  <si>
    <t>Kronos Maschio Riparatubi 3/8"</t>
  </si>
  <si>
    <t>KM3\4</t>
  </si>
  <si>
    <t>Kronos Maschio Riparatubi 3/4"</t>
  </si>
  <si>
    <t>GPIRMA1000ARX2</t>
  </si>
  <si>
    <t>KM21\2</t>
  </si>
  <si>
    <t>Kronos Maschio Riparatubi 21/2"</t>
  </si>
  <si>
    <t>KM2</t>
  </si>
  <si>
    <t>Kronos Maschio Riparatubi 2"</t>
  </si>
  <si>
    <t>GPIRMA1500AR</t>
  </si>
  <si>
    <t>KM11\4</t>
  </si>
  <si>
    <t>Kronos Maschio Riparatubi 11/4"</t>
  </si>
  <si>
    <t>KM11\2</t>
  </si>
  <si>
    <t>Kronos Maschio Riparatubi 11/2"</t>
  </si>
  <si>
    <t>KM1\2</t>
  </si>
  <si>
    <t>Kronos Maschio Riparatubi 1/2"</t>
  </si>
  <si>
    <t>GPIRMA1500ARX5</t>
  </si>
  <si>
    <t>KM1</t>
  </si>
  <si>
    <t>Kronos Maschio Riparatubi 1"</t>
  </si>
  <si>
    <t>GPIRMA1600AR</t>
  </si>
  <si>
    <t>KF3\8</t>
  </si>
  <si>
    <t>Kronos Femm. Riparatubi 3/8"</t>
  </si>
  <si>
    <t>GPVJTX0810</t>
  </si>
  <si>
    <t>KF3\4</t>
  </si>
  <si>
    <t>Kronos Femm. Riparatubi 3/4"</t>
  </si>
  <si>
    <t>GPVRGM0750</t>
  </si>
  <si>
    <t>KF2</t>
  </si>
  <si>
    <t>Kronos Femm. Riparatubi 2"</t>
  </si>
  <si>
    <t>GPVRGM1000</t>
  </si>
  <si>
    <t>KF11\4</t>
  </si>
  <si>
    <t>Kronos Femm. Riparatubi 11/4"</t>
  </si>
  <si>
    <t>GPVTBJ1003CB</t>
  </si>
  <si>
    <t>KF11\2</t>
  </si>
  <si>
    <t>Kronos Femm. Riparatubi 11/2"</t>
  </si>
  <si>
    <t>GR100</t>
  </si>
  <si>
    <t>KF1\2</t>
  </si>
  <si>
    <t>Kronos Femm. Riparatubi 1/2"</t>
  </si>
  <si>
    <t>GR125</t>
  </si>
  <si>
    <t>KF1</t>
  </si>
  <si>
    <t>Kronos Femm. Riparatubi 1"</t>
  </si>
  <si>
    <t>KDT3\4</t>
  </si>
  <si>
    <t>Kronos Doppio Da 3/4" Telescopico</t>
  </si>
  <si>
    <t>GS0100</t>
  </si>
  <si>
    <t>KDT11\4</t>
  </si>
  <si>
    <t>Kronos Doppio Da 1"1/4" Telescopico</t>
  </si>
  <si>
    <t>GS0120</t>
  </si>
  <si>
    <t>KDT11\2</t>
  </si>
  <si>
    <t>Kronos Doppio Da 1"1/2" Telescopico</t>
  </si>
  <si>
    <t>GS0150</t>
  </si>
  <si>
    <t>KDT1\2</t>
  </si>
  <si>
    <t>Kronos Doppio Da 1/2" Telescopico</t>
  </si>
  <si>
    <t>GS0180</t>
  </si>
  <si>
    <t>KD3\4</t>
  </si>
  <si>
    <t>Kronos Doppio Da 3/4" Fisso</t>
  </si>
  <si>
    <t>GS0200</t>
  </si>
  <si>
    <t>KD1</t>
  </si>
  <si>
    <t>Kronos Doppio Da 1" Fisso</t>
  </si>
  <si>
    <t>GS0800</t>
  </si>
  <si>
    <t>SMQ</t>
  </si>
  <si>
    <t>Sbavatore Multistrato Universo</t>
  </si>
  <si>
    <t>GS100</t>
  </si>
  <si>
    <t>EQ20</t>
  </si>
  <si>
    <t>GS125</t>
  </si>
  <si>
    <t>EQ16</t>
  </si>
  <si>
    <t>GS80</t>
  </si>
  <si>
    <t>CSQ20</t>
  </si>
  <si>
    <t>Calibratore Sbavatore 20X2</t>
  </si>
  <si>
    <t>GSP1</t>
  </si>
  <si>
    <t>CSQ16</t>
  </si>
  <si>
    <t>Calibratore Sbavatore 16X2</t>
  </si>
  <si>
    <t>GSP1/2</t>
  </si>
  <si>
    <t>R-T50</t>
  </si>
  <si>
    <t>Tagliatubo Rame 50 C.302070065</t>
  </si>
  <si>
    <t>GSP11/2</t>
  </si>
  <si>
    <t>R-T35</t>
  </si>
  <si>
    <t>GSP11/4</t>
  </si>
  <si>
    <t>R-T30</t>
  </si>
  <si>
    <t>Tagliatubo Rame 30 C.302070019</t>
  </si>
  <si>
    <t>GSP3/4</t>
  </si>
  <si>
    <t>R-T2</t>
  </si>
  <si>
    <t>Tagliatubo Rottenberger 2"</t>
  </si>
  <si>
    <t>GZ1</t>
  </si>
  <si>
    <t>R-T16</t>
  </si>
  <si>
    <t>Minicutter Suer Ego  1/8 5/8 3-16Mm Mc22</t>
  </si>
  <si>
    <t>GZ1\2</t>
  </si>
  <si>
    <t>PC63</t>
  </si>
  <si>
    <t>Cesoia 0/63 Mm</t>
  </si>
  <si>
    <t>GZ1\2MF</t>
  </si>
  <si>
    <t>PC309</t>
  </si>
  <si>
    <t>Cesoia 0/42 Mm</t>
  </si>
  <si>
    <t>GZ11\4</t>
  </si>
  <si>
    <t>PC306</t>
  </si>
  <si>
    <t>Cesoia 0/36 Mm</t>
  </si>
  <si>
    <t>GZ11\4MF</t>
  </si>
  <si>
    <t>PC305</t>
  </si>
  <si>
    <t>GZ1MF</t>
  </si>
  <si>
    <t>PC301</t>
  </si>
  <si>
    <t>Cesoia Per Tubi Di Plastica 0/42 Mm</t>
  </si>
  <si>
    <t>GZ3\4</t>
  </si>
  <si>
    <t>BK379</t>
  </si>
  <si>
    <t>Tagliatubo Rotella</t>
  </si>
  <si>
    <t>GZ3\4MF</t>
  </si>
  <si>
    <t>BK358</t>
  </si>
  <si>
    <t>Tagliatubo Mignon C /Alesatore</t>
  </si>
  <si>
    <t>GZ3V1</t>
  </si>
  <si>
    <t>1177</t>
  </si>
  <si>
    <t>Minicutter Suer Ego  1/8 5/8 3-16Mm</t>
  </si>
  <si>
    <t>GZ3V1\2</t>
  </si>
  <si>
    <t>CU001</t>
  </si>
  <si>
    <t>Chiave Univ. Multiuso X Sportelli Contatore Acqua Gas Quad. Elettr.</t>
  </si>
  <si>
    <t>GZ3V11\4</t>
  </si>
  <si>
    <t>1181</t>
  </si>
  <si>
    <t>Chiave Scaldabagno A Tubo 55X55</t>
  </si>
  <si>
    <t>GZ3V3\4</t>
  </si>
  <si>
    <t>Chiave Bombola Da 25</t>
  </si>
  <si>
    <t>HN001CR00NZ</t>
  </si>
  <si>
    <t>MLI32</t>
  </si>
  <si>
    <t>Molla Curvatubi Per Multistrato Da 32</t>
  </si>
  <si>
    <t>HN303CR11NZ</t>
  </si>
  <si>
    <t>MLI26</t>
  </si>
  <si>
    <t>Molla Curvatubi Per Multistrato Da 26</t>
  </si>
  <si>
    <t>HN403CR11NZ</t>
  </si>
  <si>
    <t>MLI20</t>
  </si>
  <si>
    <t>Molla Curvatubi Per Multistrato Da 20</t>
  </si>
  <si>
    <t>HR25VF</t>
  </si>
  <si>
    <t>MLI16</t>
  </si>
  <si>
    <t>Molla Curvatubi Per Multistrato Da 16</t>
  </si>
  <si>
    <t>KITMS</t>
  </si>
  <si>
    <t>Valigetta Kit Multistrato</t>
  </si>
  <si>
    <t>HR35VF</t>
  </si>
  <si>
    <t>DCTM1632</t>
  </si>
  <si>
    <t>Curvatubi Per Tubo Multistrato 16-32</t>
  </si>
  <si>
    <t>CRA3</t>
  </si>
  <si>
    <t>Curva Rame Amic 3 Fino Al 22R</t>
  </si>
  <si>
    <t>HS100</t>
  </si>
  <si>
    <t>STURA02</t>
  </si>
  <si>
    <t>Sturalavandino Tipo Pes. Mm150</t>
  </si>
  <si>
    <t>HS210</t>
  </si>
  <si>
    <t>STURA01</t>
  </si>
  <si>
    <t>Sturalavandino Tipo Pes. Mm120</t>
  </si>
  <si>
    <t>STN01</t>
  </si>
  <si>
    <t>Sturatore Manuale Tamburo</t>
  </si>
  <si>
    <t>STMS808</t>
  </si>
  <si>
    <t>Disotturatore Molla D.8 1000 Mm</t>
  </si>
  <si>
    <t>STMS807</t>
  </si>
  <si>
    <t>Disotturatore Molla D.8 750 Mm</t>
  </si>
  <si>
    <t>STMS806</t>
  </si>
  <si>
    <t>Sgombratubo C/Manovella Mm.500</t>
  </si>
  <si>
    <t>HY-G2402</t>
  </si>
  <si>
    <t>STMS805</t>
  </si>
  <si>
    <t>HY-G2402X10</t>
  </si>
  <si>
    <t>STMS804</t>
  </si>
  <si>
    <t>Sgombratubo C/Manovella Mm.350</t>
  </si>
  <si>
    <t>HY-G2402X15</t>
  </si>
  <si>
    <t>STMS803</t>
  </si>
  <si>
    <t>HY-G2402X5</t>
  </si>
  <si>
    <t>STMS802</t>
  </si>
  <si>
    <t>Sgombratubo C/Manovella Mm.250</t>
  </si>
  <si>
    <t>HY-G2404</t>
  </si>
  <si>
    <t>STMS801</t>
  </si>
  <si>
    <t>STMS1008</t>
  </si>
  <si>
    <t>Disotturatore Molla D.10 1000 Mm</t>
  </si>
  <si>
    <t>HY-G2404X10</t>
  </si>
  <si>
    <t>STMS1007</t>
  </si>
  <si>
    <t>Disotturatore Molla D.10 750 Mm</t>
  </si>
  <si>
    <t>STMS1005</t>
  </si>
  <si>
    <t>Disotturatore Molla D.10 400 Mm</t>
  </si>
  <si>
    <t>STMS1004</t>
  </si>
  <si>
    <t>Disotturatore Molla D.10 350 Mm</t>
  </si>
  <si>
    <t>HY-G2404X15</t>
  </si>
  <si>
    <t>STMS1003</t>
  </si>
  <si>
    <t>Disotturatore Molla D.10 300 Mm</t>
  </si>
  <si>
    <t>HY-G2404X5</t>
  </si>
  <si>
    <t>STMS1002</t>
  </si>
  <si>
    <t>Disotturatore Molla D.10 250 Mm</t>
  </si>
  <si>
    <t>STMS1001</t>
  </si>
  <si>
    <t>Disotturatore Molla D.10 150 Mm</t>
  </si>
  <si>
    <t>I.AIRSB</t>
  </si>
  <si>
    <t>STG150</t>
  </si>
  <si>
    <t>Sturatore In Gomma D. 150</t>
  </si>
  <si>
    <t>I.AIRST5</t>
  </si>
  <si>
    <t>STG120</t>
  </si>
  <si>
    <t>Sturatore In Gomma D. 120</t>
  </si>
  <si>
    <t>I-09500SE</t>
  </si>
  <si>
    <t>PSLV</t>
  </si>
  <si>
    <t>Pompa Sturalavandino Con Ventosa</t>
  </si>
  <si>
    <t>I-09500SEX10</t>
  </si>
  <si>
    <t>Disotturatore Tipo Pango</t>
  </si>
  <si>
    <t>I-09500SEX15</t>
  </si>
  <si>
    <t>DPAC01</t>
  </si>
  <si>
    <t>Disotturatore Pango 3000</t>
  </si>
  <si>
    <t>I-09500SEX5</t>
  </si>
  <si>
    <t>Sturatore In Plastica A Molla</t>
  </si>
  <si>
    <t>I16M</t>
  </si>
  <si>
    <t>1171C</t>
  </si>
  <si>
    <t>Sturalavandino A Molla</t>
  </si>
  <si>
    <t>IH5000</t>
  </si>
  <si>
    <t>GE345</t>
  </si>
  <si>
    <t>Giratubo Professional 45° D. 3"</t>
  </si>
  <si>
    <t>ILL008</t>
  </si>
  <si>
    <t>GE245</t>
  </si>
  <si>
    <t>Giratubo Professional 45° D. 2"</t>
  </si>
  <si>
    <t>ILL503</t>
  </si>
  <si>
    <t>Giratubo Professional 45° D. 1"</t>
  </si>
  <si>
    <t>IR5000</t>
  </si>
  <si>
    <t>Giratubo Professional 45° D. 11/2""</t>
  </si>
  <si>
    <t>JETPRESS100</t>
  </si>
  <si>
    <t>GE1\245</t>
  </si>
  <si>
    <t>Giratubo Professional 45° D. 1/2""</t>
  </si>
  <si>
    <t>JETPRESS100x2</t>
  </si>
  <si>
    <t>G4I90</t>
  </si>
  <si>
    <t>Giratubo Izeltas 4" 90°</t>
  </si>
  <si>
    <t>JETPRESS100x4</t>
  </si>
  <si>
    <t>G3I90</t>
  </si>
  <si>
    <t>Giratubo Izeltas T/Dowidat 3"</t>
  </si>
  <si>
    <t>JETPRESS100x6</t>
  </si>
  <si>
    <t>Giratubo Izeltas T/Dowidat 2"</t>
  </si>
  <si>
    <t>JETPRESS80</t>
  </si>
  <si>
    <t>G2E90</t>
  </si>
  <si>
    <t>Giratubo Expo 90° 2"</t>
  </si>
  <si>
    <t>JETPRESS80x2</t>
  </si>
  <si>
    <t>G1I90</t>
  </si>
  <si>
    <t>Giratubo Izeltas T/Dowidat 1"Zx</t>
  </si>
  <si>
    <t>JETPRESS80x4</t>
  </si>
  <si>
    <t>G1I45</t>
  </si>
  <si>
    <t>Giratubi Izeltas 45° Da 1"</t>
  </si>
  <si>
    <t>JETPRESS80x6</t>
  </si>
  <si>
    <t>G1E90</t>
  </si>
  <si>
    <t>Giratubo Da 1"90° Expo</t>
  </si>
  <si>
    <t>JH-1585</t>
  </si>
  <si>
    <t>G1E45</t>
  </si>
  <si>
    <t>Giratubo 45° D. 1" Expo</t>
  </si>
  <si>
    <t>JH-1586</t>
  </si>
  <si>
    <t>Giratubo Izeltas 11/2" 90°</t>
  </si>
  <si>
    <t>JH-8063</t>
  </si>
  <si>
    <t>G11\2E90</t>
  </si>
  <si>
    <t>Giratubo Expo 90° 11/2""</t>
  </si>
  <si>
    <t>JH-8065</t>
  </si>
  <si>
    <t>070457</t>
  </si>
  <si>
    <t>Ganascia Profilo E X Racc. Dn20</t>
  </si>
  <si>
    <t>JH-8091</t>
  </si>
  <si>
    <t>070456</t>
  </si>
  <si>
    <t>Ganascia Profilo E X Racc. Dn15</t>
  </si>
  <si>
    <t>JH-8092</t>
  </si>
  <si>
    <t>PRTS</t>
  </si>
  <si>
    <t>Chiave Per Dadi Rubinetti Con Testa Snodata</t>
  </si>
  <si>
    <t>JH-8095D</t>
  </si>
  <si>
    <t>ML18</t>
  </si>
  <si>
    <t>JH-8095W</t>
  </si>
  <si>
    <t>MINIARC01</t>
  </si>
  <si>
    <t>Mini Archetto Per Metallo Con Arco
Orientabile</t>
  </si>
  <si>
    <t>JH-8099</t>
  </si>
  <si>
    <t>KITCC32</t>
  </si>
  <si>
    <t>Kit Per Tubo Multistrato
1) Cesoia Da 0-32 Mm 1) Calbratore 14-16-18-20-26-
32 Mm</t>
  </si>
  <si>
    <t>JH-8195D</t>
  </si>
  <si>
    <t>DSETCACF</t>
  </si>
  <si>
    <t>Kit 3 Chiavi Fissaggio Miscelatori</t>
  </si>
  <si>
    <t>JH-8816</t>
  </si>
  <si>
    <t>DRACHIAVEPLUS</t>
  </si>
  <si>
    <t>Chiave Universale Plus
Per Montaggio Tappi
Radiatori Da 1"-11/4
D. 17-22-25-28-32-40-41 Mm</t>
  </si>
  <si>
    <t>JOLLA00</t>
  </si>
  <si>
    <t>DRACHIAVE</t>
  </si>
  <si>
    <t>Chiave Universale Per Tappi Radiatori</t>
  </si>
  <si>
    <t>DES3812</t>
  </si>
  <si>
    <t>Kit Estrattori Per Raccordi Filettati D. 3/82 - 1/2"</t>
  </si>
  <si>
    <t>DCUR001</t>
  </si>
  <si>
    <t>Chiave Universale Snodata
Per Montaggio Miscelatori Con Inserto
Magnetico Da 13 Mm Completa Di 6
Bussole: 8-9-10-11-12-14 Mm</t>
  </si>
  <si>
    <t>DCHP</t>
  </si>
  <si>
    <t>JOY60BE</t>
  </si>
  <si>
    <t>Calibratore Svasatore Con
Lame Per Tubo Multistrato D.
16-20-26 Mm</t>
  </si>
  <si>
    <t>JOY60BT</t>
  </si>
  <si>
    <t>CUPC01</t>
  </si>
  <si>
    <t>Chiave Universale Per Fissaggio Supporti Copriwater</t>
  </si>
  <si>
    <t>JOY60DV</t>
  </si>
  <si>
    <t>Chiave Per Codoli Radiatore
Da 3/8" A 1"</t>
  </si>
  <si>
    <t>JOY60OS</t>
  </si>
  <si>
    <t>CHIASR</t>
  </si>
  <si>
    <t>Chiave Universale Assemblaggio Radiatori</t>
  </si>
  <si>
    <t>JOY60SH</t>
  </si>
  <si>
    <t>32140</t>
  </si>
  <si>
    <t>Fresa Per Rettifica Sede Rub.</t>
  </si>
  <si>
    <t>JOY60SI</t>
  </si>
  <si>
    <t>UT081234</t>
  </si>
  <si>
    <t>Pinza Poligrip Rottenberger 10 Piccola Immergas</t>
  </si>
  <si>
    <t>JUBITOB0000M</t>
  </si>
  <si>
    <t>R-PP7</t>
  </si>
  <si>
    <t>JUVCTP000000</t>
  </si>
  <si>
    <t>R-PP12</t>
  </si>
  <si>
    <t>K4BF8P75ACE</t>
  </si>
  <si>
    <t>R-PP10</t>
  </si>
  <si>
    <t>Pinza Poligrip Rottenberger 10 Piccola Cod. 302070528</t>
  </si>
  <si>
    <t>K4BF8P75MEC</t>
  </si>
  <si>
    <t>1018</t>
  </si>
  <si>
    <t>Pinza Poligrip 240 Mm.Piccola</t>
  </si>
  <si>
    <t>K4S86BF6P60MCA</t>
  </si>
  <si>
    <t>PS000004</t>
  </si>
  <si>
    <t>Pressatrice Professionale A Batteria Per Raccordi Tubi Multistrato Completa Di Inserti D. 16-20-26 Mm Con Profilo Th</t>
  </si>
  <si>
    <t>K4SF5P60ECE</t>
  </si>
  <si>
    <t>PS000003</t>
  </si>
  <si>
    <t>Pressatrice Manuale Profes.</t>
  </si>
  <si>
    <t>KANDY</t>
  </si>
  <si>
    <t>GPS32</t>
  </si>
  <si>
    <t>Ganascia Completa Di Inserto Profilo Th D. 32 Per Pressatrice Ps000004</t>
  </si>
  <si>
    <t>KANDYX10</t>
  </si>
  <si>
    <t>34ITH26</t>
  </si>
  <si>
    <t>Inserto Profilo Th Per Pressatrice  Ps000003-Ps000004 D. 26</t>
  </si>
  <si>
    <t>KANDYX15</t>
  </si>
  <si>
    <t>34ITH20</t>
  </si>
  <si>
    <t>Inserto Profilo Th Per Pressatrice  Ps000003-Ps000004 D. 20</t>
  </si>
  <si>
    <t>KANDYX5</t>
  </si>
  <si>
    <t>34ITH16</t>
  </si>
  <si>
    <t>Inserto Profilo Th Per Pressatrice  Ps000003-Ps000004 D. 16</t>
  </si>
  <si>
    <t>KCRDC47</t>
  </si>
  <si>
    <t>Y94400000</t>
  </si>
  <si>
    <t>Cestello Roccia Lavica X Adelaide</t>
  </si>
  <si>
    <t>BQ804076</t>
  </si>
  <si>
    <t>Custodia Pvc Media</t>
  </si>
  <si>
    <t>749574</t>
  </si>
  <si>
    <t>Pinza Arrosto</t>
  </si>
  <si>
    <t>748325</t>
  </si>
  <si>
    <t>Spazzola Ferro C/Spatola</t>
  </si>
  <si>
    <t>KCRSWCD</t>
  </si>
  <si>
    <t>68821</t>
  </si>
  <si>
    <t>Reticella 3Pz 68221</t>
  </si>
  <si>
    <t>542717</t>
  </si>
  <si>
    <t>Griglia Salsiccia 24X9 Cm.</t>
  </si>
  <si>
    <t>542705</t>
  </si>
  <si>
    <t>Set 3 Pz Bbq Manico Legno</t>
  </si>
  <si>
    <t>515666</t>
  </si>
  <si>
    <t>Soffietto Per Barbeque</t>
  </si>
  <si>
    <t>515224</t>
  </si>
  <si>
    <t>Telo Per Barbecue Verde 150X70X110Cm</t>
  </si>
  <si>
    <t>37273</t>
  </si>
  <si>
    <t>Vetro Sferico</t>
  </si>
  <si>
    <t>32368</t>
  </si>
  <si>
    <t>Kit Girarrosto</t>
  </si>
  <si>
    <t>205829</t>
  </si>
  <si>
    <t>Kit Bbq Borsa Tessuto</t>
  </si>
  <si>
    <t>205641</t>
  </si>
  <si>
    <t>Spazzola 3X1</t>
  </si>
  <si>
    <t>205637</t>
  </si>
  <si>
    <t>Roccia Lavica</t>
  </si>
  <si>
    <t>2000036962</t>
  </si>
  <si>
    <t>2000015104</t>
  </si>
  <si>
    <t>Padella Per Paella</t>
  </si>
  <si>
    <t>2000014584</t>
  </si>
  <si>
    <t>Culinary Modular Wok</t>
  </si>
  <si>
    <t>2000014582</t>
  </si>
  <si>
    <t>Pietra Per Pizza</t>
  </si>
  <si>
    <t>2000014576</t>
  </si>
  <si>
    <t>Culinary Modular Poultry Roaster</t>
  </si>
  <si>
    <t>0000404</t>
  </si>
  <si>
    <t>Conf. 6 Spiedini Inox Cm 35</t>
  </si>
  <si>
    <t>KFOI02KC32</t>
  </si>
  <si>
    <t>0000403</t>
  </si>
  <si>
    <t>Conf. 6 Spiedini Inox Cm 25</t>
  </si>
  <si>
    <t>KI510CR00KZ</t>
  </si>
  <si>
    <t>182181</t>
  </si>
  <si>
    <t>KI510CR00KZX10</t>
  </si>
  <si>
    <t>0000247</t>
  </si>
  <si>
    <t>Barbecue Allegria Con Coperchio Diam. 47</t>
  </si>
  <si>
    <t>KI510CR00KZX15</t>
  </si>
  <si>
    <t>0000243</t>
  </si>
  <si>
    <t>Barbecue Ciao</t>
  </si>
  <si>
    <t>KI510CR00KZX5</t>
  </si>
  <si>
    <t>Barbecue Tulipano</t>
  </si>
  <si>
    <t>KIT01</t>
  </si>
  <si>
    <t>KIT05</t>
  </si>
  <si>
    <t>KIT05X2</t>
  </si>
  <si>
    <t>E2PE</t>
  </si>
  <si>
    <t>Expert 2 Plus Export</t>
  </si>
  <si>
    <t>KIT05X4</t>
  </si>
  <si>
    <t>E2DE</t>
  </si>
  <si>
    <t>Expert 2 Deluxe Export</t>
  </si>
  <si>
    <t>KIT05X6</t>
  </si>
  <si>
    <t>BQ804045</t>
  </si>
  <si>
    <t>Barbecue Malibu' 4Fuochi +1 370 Kg</t>
  </si>
  <si>
    <t>BQ804044</t>
  </si>
  <si>
    <t>Barbecue Malibu'3 Fuochi +1 325 Kg</t>
  </si>
  <si>
    <t>74801</t>
  </si>
  <si>
    <t>Bruciatore Per Adelaide 3</t>
  </si>
  <si>
    <t>61298</t>
  </si>
  <si>
    <t>Bruciatore Cromo X Eldorado</t>
  </si>
  <si>
    <t>3000005744</t>
  </si>
  <si>
    <t>Bbq Adelaide 3 Woody Dualgas</t>
  </si>
  <si>
    <t>3000002865</t>
  </si>
  <si>
    <t>203441</t>
  </si>
  <si>
    <t>Bbq Primero Classic</t>
  </si>
  <si>
    <t>2000033886</t>
  </si>
  <si>
    <t>KPOZZETTI</t>
  </si>
  <si>
    <t>2000033885</t>
  </si>
  <si>
    <t>Bbq 4 Series Classic Ls Plus D Dualgas</t>
  </si>
  <si>
    <t>KR002CR00KZ</t>
  </si>
  <si>
    <t>2000015661</t>
  </si>
  <si>
    <t>KR002CR00KZX10</t>
  </si>
  <si>
    <t>2000015652</t>
  </si>
  <si>
    <t>Bbq 4 Series Cast Iron</t>
  </si>
  <si>
    <t>KR002CR00KZX15</t>
  </si>
  <si>
    <t>2000015639</t>
  </si>
  <si>
    <t>Bbq 3 Series Classic Ls Plus</t>
  </si>
  <si>
    <t>KR002CR00KZX5</t>
  </si>
  <si>
    <t>0020308351</t>
  </si>
  <si>
    <t>Campingaz Expert 100 Ls Plus Rocky 9200 W Barbecue Gas Naturale Carrello Nero, Argento Cag 3000004828  Bbq</t>
  </si>
  <si>
    <t>KR103CR54KZ</t>
  </si>
  <si>
    <t>0000091A</t>
  </si>
  <si>
    <t>Barbecue Gas Plancha Inox</t>
  </si>
  <si>
    <t>KR103CR54KZX10</t>
  </si>
  <si>
    <t>0000062</t>
  </si>
  <si>
    <t>Barbecue Bio Cooking A 2 Fuochi</t>
  </si>
  <si>
    <t>KR103CR54KZX15</t>
  </si>
  <si>
    <t>BQ804063</t>
  </si>
  <si>
    <t>Barbecue Holiday 45</t>
  </si>
  <si>
    <t>KR103CR54KZX5</t>
  </si>
  <si>
    <t>BQ804062</t>
  </si>
  <si>
    <t>Barbecue Woody 73 C/Griglia</t>
  </si>
  <si>
    <t>KR303CR11KZ</t>
  </si>
  <si>
    <t>BQ804060</t>
  </si>
  <si>
    <t>Barbecue Sunny 60</t>
  </si>
  <si>
    <t>KR303CR11KZX10</t>
  </si>
  <si>
    <t>BQ804052</t>
  </si>
  <si>
    <t>Barbecue Camping 48</t>
  </si>
  <si>
    <t>KR303CR11KZX15</t>
  </si>
  <si>
    <t>BARBECUE60P</t>
  </si>
  <si>
    <t>Barbecue Cm 60 Garden Grill</t>
  </si>
  <si>
    <t>KR303CR11KZX5</t>
  </si>
  <si>
    <t>BARBECUE50P</t>
  </si>
  <si>
    <t>Barbecue Cm 50 Garden Grill</t>
  </si>
  <si>
    <t>KR403CR11KZ</t>
  </si>
  <si>
    <t>KR403CR11KZX10</t>
  </si>
  <si>
    <t>3000001553</t>
  </si>
  <si>
    <t>Bbq, Bonesco Quick Start</t>
  </si>
  <si>
    <t>KR403CR11KZX15</t>
  </si>
  <si>
    <t>KR403CR11KZX5</t>
  </si>
  <si>
    <t>Y94200000</t>
  </si>
  <si>
    <t>Set Smart Cooler Te20+Trasf.</t>
  </si>
  <si>
    <t>KSSU</t>
  </si>
  <si>
    <t>Powerbox 24 Cl-A Te Cooler</t>
  </si>
  <si>
    <t>KTFI02KC24</t>
  </si>
  <si>
    <t>638663</t>
  </si>
  <si>
    <t>Borsa Termica Picnic 24 Lt 4 Ass</t>
  </si>
  <si>
    <t>L55</t>
  </si>
  <si>
    <t>638536</t>
  </si>
  <si>
    <t>Trolley Termico 30 Lt 4 Ass.</t>
  </si>
  <si>
    <t>203164</t>
  </si>
  <si>
    <t>Trasformatore 230V/12V</t>
  </si>
  <si>
    <t>2000024955</t>
  </si>
  <si>
    <t>0000639</t>
  </si>
  <si>
    <t>Scaldavivande 2 Fiamme</t>
  </si>
  <si>
    <t>LC100</t>
  </si>
  <si>
    <t>0000638</t>
  </si>
  <si>
    <t>Scaldavivande 1 Fiamma</t>
  </si>
  <si>
    <t>LC80</t>
  </si>
  <si>
    <t>0000634</t>
  </si>
  <si>
    <t>Conf. 2 Pz. Riduttori Fiamma</t>
  </si>
  <si>
    <t>LCD00</t>
  </si>
  <si>
    <t>0000633</t>
  </si>
  <si>
    <t>Riduttore Fiamma Piccoli 13X13</t>
  </si>
  <si>
    <t>LCD00X10</t>
  </si>
  <si>
    <t>0000604</t>
  </si>
  <si>
    <t>Griglia 3 Pesci28X28</t>
  </si>
  <si>
    <t>LCD00X15</t>
  </si>
  <si>
    <t>0000603</t>
  </si>
  <si>
    <t>Griglia 1 Pesce 30X9</t>
  </si>
  <si>
    <t>LCD00X5</t>
  </si>
  <si>
    <t>0000339</t>
  </si>
  <si>
    <t>Grigliandola 3 Moduli 36,5X50</t>
  </si>
  <si>
    <t>LDE00</t>
  </si>
  <si>
    <t>0000332</t>
  </si>
  <si>
    <t>Griglia Doppia Incrociata Gigante 46X41</t>
  </si>
  <si>
    <t>LDE00X10</t>
  </si>
  <si>
    <t>0000331</t>
  </si>
  <si>
    <t>Griglia Doppia Incrociata Grande 40X30</t>
  </si>
  <si>
    <t>0000330</t>
  </si>
  <si>
    <t>Griglia Doppia Incrociata Piccola 30X26</t>
  </si>
  <si>
    <t>LDE00X5</t>
  </si>
  <si>
    <t>0000324</t>
  </si>
  <si>
    <t>Griglia Doppia Grande S/P 39X28</t>
  </si>
  <si>
    <t>0000323</t>
  </si>
  <si>
    <t>Griglia Doppia Piccola S/P 25X35</t>
  </si>
  <si>
    <t>LGF36051</t>
  </si>
  <si>
    <t>0000318</t>
  </si>
  <si>
    <t>Griglia Doppia 23 Barre 50X35</t>
  </si>
  <si>
    <t>LGL40051</t>
  </si>
  <si>
    <t>0000317</t>
  </si>
  <si>
    <t>Griglia Doppia 19 Barre 40X30</t>
  </si>
  <si>
    <t>LGL45051</t>
  </si>
  <si>
    <t>0000316</t>
  </si>
  <si>
    <t>Griglia Doppia 11 Barre 25X26</t>
  </si>
  <si>
    <t>LGL50051</t>
  </si>
  <si>
    <t>0000315</t>
  </si>
  <si>
    <t>Griglia Doppia 13 Barre 30X26</t>
  </si>
  <si>
    <t>LGM40051</t>
  </si>
  <si>
    <t>0000314</t>
  </si>
  <si>
    <t>Griglia Semplice 27 Barre 60X40</t>
  </si>
  <si>
    <t>LGM45051</t>
  </si>
  <si>
    <t>0000313</t>
  </si>
  <si>
    <t>Griglia Semplice 23 Barre 50X34</t>
  </si>
  <si>
    <t>LGM50040</t>
  </si>
  <si>
    <t>0000312</t>
  </si>
  <si>
    <t>Griglia Semplice 19 Barre 38X28</t>
  </si>
  <si>
    <t>0000305</t>
  </si>
  <si>
    <t>Griglia In Tondino Con 2 Manici 70X35</t>
  </si>
  <si>
    <t>LGM50051</t>
  </si>
  <si>
    <t>0000303</t>
  </si>
  <si>
    <t>Griglia In Tondino Con 2 Manici 50X35</t>
  </si>
  <si>
    <t>LILIA</t>
  </si>
  <si>
    <t>0000302</t>
  </si>
  <si>
    <t>Griglia In Tondino Con 2 Manici 40X35</t>
  </si>
  <si>
    <t>LILIAX10</t>
  </si>
  <si>
    <t>CPE</t>
  </si>
  <si>
    <t>Cannello X 2000 Piezo</t>
  </si>
  <si>
    <t>LILIAX15</t>
  </si>
  <si>
    <t>Cartuccia Gas Da 190 Gr.</t>
  </si>
  <si>
    <t>LILIAX5</t>
  </si>
  <si>
    <t>40470</t>
  </si>
  <si>
    <t>Camping 206 S 1200W Fornellino</t>
  </si>
  <si>
    <t>M2PPI</t>
  </si>
  <si>
    <t>205370</t>
  </si>
  <si>
    <t>Camp Bistro' Fornello - Stove</t>
  </si>
  <si>
    <t>Cv 300 Plus - Cartuccia 3000005010</t>
  </si>
  <si>
    <t>Cartuccia Cp 250 Nuovo Cod.2000022384
Cod. 2000034449</t>
  </si>
  <si>
    <t>M2PPIX5</t>
  </si>
  <si>
    <t>2000035218</t>
  </si>
  <si>
    <t>Lume A Gas Camping</t>
  </si>
  <si>
    <t>MA20</t>
  </si>
  <si>
    <t>Camp Bistro' 2 Fornello - Stove</t>
  </si>
  <si>
    <t>MA25</t>
  </si>
  <si>
    <t>Lume A Gas Camping 206 L</t>
  </si>
  <si>
    <t>MA32</t>
  </si>
  <si>
    <t>20000038753</t>
  </si>
  <si>
    <t>Camp Bistro'3 Fornello - Stove</t>
  </si>
  <si>
    <t>MA40</t>
  </si>
  <si>
    <t>98686525</t>
  </si>
  <si>
    <t>MA50</t>
  </si>
  <si>
    <t>3070228</t>
  </si>
  <si>
    <t>Bollitore Ariston Bch 120 L Protechi + Mg</t>
  </si>
  <si>
    <t>MA63</t>
  </si>
  <si>
    <t>SV80C5VSEP</t>
  </si>
  <si>
    <t>MA75</t>
  </si>
  <si>
    <t>SV50C5VSEP</t>
  </si>
  <si>
    <t>MAALA</t>
  </si>
  <si>
    <t>SV100C5VSEP</t>
  </si>
  <si>
    <t>PPS2-300</t>
  </si>
  <si>
    <t>MAB010</t>
  </si>
  <si>
    <t>ACP35</t>
  </si>
  <si>
    <t>Serb.Inerziale Acp 35</t>
  </si>
  <si>
    <t>ACF-50</t>
  </si>
  <si>
    <t>Serb.Inerziale Acf-50 Schiumato Cl.</t>
  </si>
  <si>
    <t>MABR010</t>
  </si>
  <si>
    <t>ACF-200</t>
  </si>
  <si>
    <t>ACF-100</t>
  </si>
  <si>
    <t>MALIBU2P00</t>
  </si>
  <si>
    <t>BIZS0200</t>
  </si>
  <si>
    <t>Bollitore 200 Lt Doppia Sepentina Giurgola</t>
  </si>
  <si>
    <t>MALIBU2P00X10</t>
  </si>
  <si>
    <t>BOXU90</t>
  </si>
  <si>
    <t>Box Doccia Serie Antares  Mod. Anthony 90X90</t>
  </si>
  <si>
    <t>MALIBU2P00X15</t>
  </si>
  <si>
    <t>BOXU80</t>
  </si>
  <si>
    <t>Box Doccia Serie Antares  Mod. Anthony 80X80</t>
  </si>
  <si>
    <t>MALIBU2P00X5</t>
  </si>
  <si>
    <t>BOXU790</t>
  </si>
  <si>
    <t>Box Doccia Serie Antares  Mod. Anthony 70X90</t>
  </si>
  <si>
    <t>MALIBUQ00</t>
  </si>
  <si>
    <t>BOXU70</t>
  </si>
  <si>
    <t>Box Doccia Serie Antares  Mod. Anthony 70X70</t>
  </si>
  <si>
    <t>MALIBUQ00X10</t>
  </si>
  <si>
    <t>BOXU100</t>
  </si>
  <si>
    <t>Box Doccia Serie Antares  Mod. Anthony 100X100</t>
  </si>
  <si>
    <t>MALIBUQ00X15</t>
  </si>
  <si>
    <t>BOXA75</t>
  </si>
  <si>
    <t>Box Anthony 75X90X190</t>
  </si>
  <si>
    <t>MALIBUQ00X5</t>
  </si>
  <si>
    <t>BOXE90</t>
  </si>
  <si>
    <t>Box Doccia Antares Elan 90X190</t>
  </si>
  <si>
    <t>MBA00</t>
  </si>
  <si>
    <t>BOXE80</t>
  </si>
  <si>
    <t>Box Doccia Antares Elan 80X190</t>
  </si>
  <si>
    <t>MBA00X10</t>
  </si>
  <si>
    <t>BOXE70</t>
  </si>
  <si>
    <t>Box Doccia Antares Elan 70X190</t>
  </si>
  <si>
    <t>MBA00X15</t>
  </si>
  <si>
    <t>BOXE170</t>
  </si>
  <si>
    <t>Box Doccia  Elan 170X190</t>
  </si>
  <si>
    <t>MBA00X5</t>
  </si>
  <si>
    <t>BOXE150</t>
  </si>
  <si>
    <t>Box Doccia Mod. Elany 150X190</t>
  </si>
  <si>
    <t>MBDE00</t>
  </si>
  <si>
    <t>BOXE145</t>
  </si>
  <si>
    <t>Box Doccia Mod.Elan 145X185</t>
  </si>
  <si>
    <t>MBDE00X10</t>
  </si>
  <si>
    <t>BOXE140</t>
  </si>
  <si>
    <t>Box Doccia Mod. Elany 140X190Zx</t>
  </si>
  <si>
    <t>MBDE00X15</t>
  </si>
  <si>
    <t>BOXE120</t>
  </si>
  <si>
    <t>Box Doccia Mod.Elan120X190Zx</t>
  </si>
  <si>
    <t>MBDE00X5</t>
  </si>
  <si>
    <t>BOXE100</t>
  </si>
  <si>
    <t>Box Doccia Antares Elan 100</t>
  </si>
  <si>
    <t>MBJE00</t>
  </si>
  <si>
    <t>BOXZ90</t>
  </si>
  <si>
    <t>Box Doccia Serie Antares  Mod. Lilly 90X90</t>
  </si>
  <si>
    <t>MBJE00X10</t>
  </si>
  <si>
    <t>BOXZ8140</t>
  </si>
  <si>
    <t>Box Doccia Mod. Lilly 80X140 Serie Antares</t>
  </si>
  <si>
    <t>MBJE00X15</t>
  </si>
  <si>
    <t>BOXZ8120</t>
  </si>
  <si>
    <t>Box Doccia Mod. Lilly 80X120 Serie Antares</t>
  </si>
  <si>
    <t>MBJE00X5</t>
  </si>
  <si>
    <t>BOXZ8100H180</t>
  </si>
  <si>
    <t>Box Doccia Mod. Lilly 80X100 Altea 180 Cm</t>
  </si>
  <si>
    <t>MBJE47</t>
  </si>
  <si>
    <t>BOXZ80</t>
  </si>
  <si>
    <t>Box Doccia Serie Antares  Mod. Lilly 80X80</t>
  </si>
  <si>
    <t>MBJE47X10</t>
  </si>
  <si>
    <t>BOXZ790</t>
  </si>
  <si>
    <t>Box Doccia Serie Antares  Mod. Lilly 75X90</t>
  </si>
  <si>
    <t>MBJE47X15</t>
  </si>
  <si>
    <t>BOXZ70</t>
  </si>
  <si>
    <t>MBJE47X5</t>
  </si>
  <si>
    <t>BOXZ100</t>
  </si>
  <si>
    <t>Box Doccia Serie Antares  Mod. Lilly 100X100</t>
  </si>
  <si>
    <t>MC1</t>
  </si>
  <si>
    <t>BOXL90</t>
  </si>
  <si>
    <t>Box Lilly 90X90X190</t>
  </si>
  <si>
    <t>MC1\2</t>
  </si>
  <si>
    <t>BOXL80</t>
  </si>
  <si>
    <t>Box Lilly 80X80X190</t>
  </si>
  <si>
    <t>MC230212F</t>
  </si>
  <si>
    <t>BOXL70</t>
  </si>
  <si>
    <t>Box Doccia Mod. Lilly 70X70</t>
  </si>
  <si>
    <t>MC3\4</t>
  </si>
  <si>
    <t>BOXQ90</t>
  </si>
  <si>
    <t>Box Antares S. Mary 90X90X90</t>
  </si>
  <si>
    <t>MC3\8</t>
  </si>
  <si>
    <t>BOXQ80</t>
  </si>
  <si>
    <t>Box Antares S. Mary 80X80X80</t>
  </si>
  <si>
    <t>MCG24F</t>
  </si>
  <si>
    <t>BOXQ70</t>
  </si>
  <si>
    <t>Box Antares S. Mary 70X70X70</t>
  </si>
  <si>
    <t>MDEJ47</t>
  </si>
  <si>
    <t>BOXP70X150</t>
  </si>
  <si>
    <t>Box Penny 70X160X150</t>
  </si>
  <si>
    <t>MDEJ47X10</t>
  </si>
  <si>
    <t>BOXP70X140</t>
  </si>
  <si>
    <t>Box Penny 70X140X150</t>
  </si>
  <si>
    <t>MDEJ47X15</t>
  </si>
  <si>
    <t>BOXP70170</t>
  </si>
  <si>
    <t>Box Antares S.Penny 70X170</t>
  </si>
  <si>
    <t>MDEJ47X5</t>
  </si>
  <si>
    <t>BOXP70160</t>
  </si>
  <si>
    <t>Box Antares S.Penny 70X160</t>
  </si>
  <si>
    <t>MDIDE00</t>
  </si>
  <si>
    <t>BOXP70140</t>
  </si>
  <si>
    <t>Box Antares S.Penny 70X140</t>
  </si>
  <si>
    <t>MDIDE00X10</t>
  </si>
  <si>
    <t>BOXR70170</t>
  </si>
  <si>
    <t>Box Antares S. Rosy 70X170X70</t>
  </si>
  <si>
    <t>MDIDE00X15</t>
  </si>
  <si>
    <t>BOXR70160</t>
  </si>
  <si>
    <t>Box Antares S. Rosy 70X160X70</t>
  </si>
  <si>
    <t>MDIDE00X5</t>
  </si>
  <si>
    <t>BOXR70140</t>
  </si>
  <si>
    <t>Box Antares S. Rosy 70X140X70</t>
  </si>
  <si>
    <t>MDIJE47</t>
  </si>
  <si>
    <t>BOXX90</t>
  </si>
  <si>
    <t>Box Antares Serie Susy 90X90 Ap. Centrale</t>
  </si>
  <si>
    <t>MDIJE47X10</t>
  </si>
  <si>
    <t>BOXT120</t>
  </si>
  <si>
    <t>Box Tina 120X150</t>
  </si>
  <si>
    <t>MDIJE47X15</t>
  </si>
  <si>
    <t>BOXS90</t>
  </si>
  <si>
    <t>Box Antares Serie Susy 80X80</t>
  </si>
  <si>
    <t>MDIJE47X5</t>
  </si>
  <si>
    <t>BOXS80</t>
  </si>
  <si>
    <t>MDM0750</t>
  </si>
  <si>
    <t>BOTY70170</t>
  </si>
  <si>
    <t>Box Antares S. Tanya 170</t>
  </si>
  <si>
    <t>BOTY70160</t>
  </si>
  <si>
    <t>Box Antares S. Tanya 160</t>
  </si>
  <si>
    <t>MDM0750X2</t>
  </si>
  <si>
    <t>BOTY70140</t>
  </si>
  <si>
    <t>Box Antares S. Tanya 140</t>
  </si>
  <si>
    <t>BOTY70120</t>
  </si>
  <si>
    <t>Box Antares S. Tanya 120</t>
  </si>
  <si>
    <t>MDM1000</t>
  </si>
  <si>
    <t>BOTI170AC</t>
  </si>
  <si>
    <t>Box Antares S. Tina Ap.C. 170</t>
  </si>
  <si>
    <t>BOTI170</t>
  </si>
  <si>
    <t>Box Antares S. Tina 170</t>
  </si>
  <si>
    <t>MDM1000X2</t>
  </si>
  <si>
    <t>BOTI160AC</t>
  </si>
  <si>
    <t>Box Antares S. Tina Ap.C. 160</t>
  </si>
  <si>
    <t>BOTI160</t>
  </si>
  <si>
    <t>Box Antares S. Tina 160</t>
  </si>
  <si>
    <t>ME32</t>
  </si>
  <si>
    <t>BOTI150AC</t>
  </si>
  <si>
    <t>Box Antares S. Tina Ap.C. 150</t>
  </si>
  <si>
    <t>BOTI150</t>
  </si>
  <si>
    <t>Box Antares S. Tina 150</t>
  </si>
  <si>
    <t>BOTI140AC</t>
  </si>
  <si>
    <t>Box Antares S. Tina Ap.C. 140</t>
  </si>
  <si>
    <t>BOTI140</t>
  </si>
  <si>
    <t>Box Antares S. Tina 140</t>
  </si>
  <si>
    <t>MEE2-18</t>
  </si>
  <si>
    <t>BOTI120AC</t>
  </si>
  <si>
    <t>Box Antares S. Tina Ap.C. 120</t>
  </si>
  <si>
    <t>MG1</t>
  </si>
  <si>
    <t>BOTI120</t>
  </si>
  <si>
    <t>Box Antares S. Tina 120</t>
  </si>
  <si>
    <t>BOXX80</t>
  </si>
  <si>
    <t>Box Antares Serie Susy 80X80 Ap. Centrale</t>
  </si>
  <si>
    <t>MG1\2</t>
  </si>
  <si>
    <t>BOXW90</t>
  </si>
  <si>
    <t>BOXW80</t>
  </si>
  <si>
    <t>Box Antares S. Vera 80X80X80</t>
  </si>
  <si>
    <t>MG11\4</t>
  </si>
  <si>
    <t>BOXW70</t>
  </si>
  <si>
    <t>Box Antares S. Vera 70X70X70</t>
  </si>
  <si>
    <t>BOXV80</t>
  </si>
  <si>
    <t>MG3\4</t>
  </si>
  <si>
    <t>BOXV70</t>
  </si>
  <si>
    <t>Box Vera 70X70X70X190</t>
  </si>
  <si>
    <t>MGKC0151</t>
  </si>
  <si>
    <t>LD85</t>
  </si>
  <si>
    <t>Box Doccia A Soffiet 185X85</t>
  </si>
  <si>
    <t>LD70</t>
  </si>
  <si>
    <t>Box Doccia A Soffiet 185X170</t>
  </si>
  <si>
    <t>MGKC0240</t>
  </si>
  <si>
    <t>LD2165</t>
  </si>
  <si>
    <t>Box Doccia A Soffiet 185X165</t>
  </si>
  <si>
    <t>LD2135</t>
  </si>
  <si>
    <t>Box Doccia A Soffiet 185X135</t>
  </si>
  <si>
    <t>MGKC0251</t>
  </si>
  <si>
    <t>LD2105</t>
  </si>
  <si>
    <t>Box Doccia A Soffiet 185X105</t>
  </si>
  <si>
    <t>LD145</t>
  </si>
  <si>
    <t>Box Doccia A Soffiet 185X145</t>
  </si>
  <si>
    <t>LD130</t>
  </si>
  <si>
    <t>Box Doccia A Soffiet 185X130</t>
  </si>
  <si>
    <t>LD115</t>
  </si>
  <si>
    <t>Box Doccia A Soffiet 185X115</t>
  </si>
  <si>
    <t>MGKS0151</t>
  </si>
  <si>
    <t>LD100</t>
  </si>
  <si>
    <t>Box Doccia A Soffiet 185X100</t>
  </si>
  <si>
    <t>MGPM203</t>
  </si>
  <si>
    <t>IMV180</t>
  </si>
  <si>
    <t>Box Vasca160-180 Alt. 135 Cm</t>
  </si>
  <si>
    <t>MGPM204</t>
  </si>
  <si>
    <t>IMV160</t>
  </si>
  <si>
    <t>Box Vasc 140-160 Alt. 135 Cm</t>
  </si>
  <si>
    <t>MGPM205</t>
  </si>
  <si>
    <t>IMV140</t>
  </si>
  <si>
    <t>Box Vasc 120-140 Alt. 135 Cm</t>
  </si>
  <si>
    <t>MH103S</t>
  </si>
  <si>
    <t>IMV120</t>
  </si>
  <si>
    <t>Box Vasca 100-120 Altez. 135</t>
  </si>
  <si>
    <t>MH104S</t>
  </si>
  <si>
    <t>IMF73V</t>
  </si>
  <si>
    <t>Parete Fissa Vasca 68-73Cm 135</t>
  </si>
  <si>
    <t>MI40X26/32</t>
  </si>
  <si>
    <t>IMF68V</t>
  </si>
  <si>
    <t>Parete Fissa Vasca 63-83Cm 135</t>
  </si>
  <si>
    <t>PFB700218</t>
  </si>
  <si>
    <t>Porta Fissa Book 5 70 V. Tras. Prof. Cromo Vetro Trasparente</t>
  </si>
  <si>
    <t>PB900218</t>
  </si>
  <si>
    <t>Porta Doccia Book5 2 Ante 90  Vetro Temperato 5 Mm Trasparente</t>
  </si>
  <si>
    <t>PB900216</t>
  </si>
  <si>
    <t>Porta Doccia Book5 2 Ante 90</t>
  </si>
  <si>
    <t>MI46X40</t>
  </si>
  <si>
    <t>PB800218</t>
  </si>
  <si>
    <t>Porta Doccia Book5 2 Ante 80  Vetro Temperato 5 Mm Trasparente</t>
  </si>
  <si>
    <t>PB800216</t>
  </si>
  <si>
    <t>Porta Doccia Book5 2 Ante 70</t>
  </si>
  <si>
    <t>PB750218</t>
  </si>
  <si>
    <t>Porta Doccia Book5 2 Ante 75 Vetro Temperato 5 Mm Trasparente</t>
  </si>
  <si>
    <t>PB750216</t>
  </si>
  <si>
    <t>Porta Doccia Book5 2 Ante 75  Vetro Temperato 5 Mm Granito</t>
  </si>
  <si>
    <t>MI50X26/32</t>
  </si>
  <si>
    <t>PB700218</t>
  </si>
  <si>
    <t>Porta Doccia Book5 2 Ante 70 Vetro Temperato 5 Mm Trasparente</t>
  </si>
  <si>
    <t>PB700216</t>
  </si>
  <si>
    <t>Porta Doccia Book5 2 Ante 70  Vetro Temperato 5 Mm Granito</t>
  </si>
  <si>
    <t>PB1000218</t>
  </si>
  <si>
    <t>Porta Doccia Book5 2 Ante 100  Vetro Temperato 5 Mm Trasparente</t>
  </si>
  <si>
    <t>PB1000216</t>
  </si>
  <si>
    <t>Porta Doccia Book5 2 Ante 100  Vetro Temperato 5 Mm Granito</t>
  </si>
  <si>
    <t>HSD12080S</t>
  </si>
  <si>
    <t>Cabina Multi.120X80Cm Sinistra Mod. Diamond Zx</t>
  </si>
  <si>
    <t>HSD12080D</t>
  </si>
  <si>
    <t>Cabina Multifu.120X80Cm Destra Mod. Diamond Zx</t>
  </si>
  <si>
    <t>HSB90</t>
  </si>
  <si>
    <t>Box B.Co Circolare 90X90 Hydro E Soffione 5 Mm Zx</t>
  </si>
  <si>
    <t>HSB80</t>
  </si>
  <si>
    <t>Box B.Co Circolare 80X80 Hydro E Soffione 5 Mm Zx</t>
  </si>
  <si>
    <t>MI50X40</t>
  </si>
  <si>
    <t>PS900216</t>
  </si>
  <si>
    <t>Box Parete 88&lt;&gt;92 P.Cr.V.16 Zx</t>
  </si>
  <si>
    <t>PS800216</t>
  </si>
  <si>
    <t>Box Parete 78&lt;&gt;82 P.Cr.V.16 Zx</t>
  </si>
  <si>
    <t>PS1200216</t>
  </si>
  <si>
    <t>Box Parete 118&lt;&gt;122P.Cr.V.16Zx</t>
  </si>
  <si>
    <t>PS1100216</t>
  </si>
  <si>
    <t>Box Parete 108&lt;&gt;112P.Cr.V.16Zx</t>
  </si>
  <si>
    <t>MIDI</t>
  </si>
  <si>
    <t>PS1000216</t>
  </si>
  <si>
    <t>Box Parete 98&lt;&gt;102 P.Crv.16 Zx</t>
  </si>
  <si>
    <t>PFL800218</t>
  </si>
  <si>
    <t>Parete Fissa Telaio 80      Zx Prof. Cromo Vetro Trasparente</t>
  </si>
  <si>
    <t>PFL800216</t>
  </si>
  <si>
    <t>Parete Fissa Telaio 80      Zx Prof. Cromo Vetro Granito</t>
  </si>
  <si>
    <t>PFL750218</t>
  </si>
  <si>
    <t>Parete Fissa Telaio 75      Zx Prof. Cromo Vetro Trasparente</t>
  </si>
  <si>
    <t>MIKC01CR</t>
  </si>
  <si>
    <t>PFL750216</t>
  </si>
  <si>
    <t>PFL700218</t>
  </si>
  <si>
    <t>PFL700216</t>
  </si>
  <si>
    <t>PF800218</t>
  </si>
  <si>
    <t>Parete Fissa 78&lt;&gt;82   Prof. Cromo Vetro Trasparente</t>
  </si>
  <si>
    <t>PF800216</t>
  </si>
  <si>
    <t>Parete Fissa 80     Prof. Cromo Vetro Trasparente</t>
  </si>
  <si>
    <t>PF750218</t>
  </si>
  <si>
    <t>Parete Fissa 73&lt;&gt;77    Prof. Cromo Vetro Trasparente</t>
  </si>
  <si>
    <t>MIKC02CR</t>
  </si>
  <si>
    <t>PF750216</t>
  </si>
  <si>
    <t>Parete Fissa 73&lt;&gt;77  Prof. Cromo Vetro Trasparente</t>
  </si>
  <si>
    <t>PF700218</t>
  </si>
  <si>
    <t>Parete Fissa 68&lt;&gt;72  Prof. Cromo Vetro Trasparente</t>
  </si>
  <si>
    <t>PF700216</t>
  </si>
  <si>
    <t>Parete Fissa 68&lt;&gt;72    Prof. Cromo Vetro Trasparente</t>
  </si>
  <si>
    <t>PS2B900218</t>
  </si>
  <si>
    <t>Porta Doccia Strass 2 Ante 90 Vetro Trasparente Prof. Cromo</t>
  </si>
  <si>
    <t>MINI</t>
  </si>
  <si>
    <t>PS2B800218</t>
  </si>
  <si>
    <t>Porta Doccia Strass 2 Ante 80 Vetro Trasparente Prof. Cromo</t>
  </si>
  <si>
    <t>PS2B750218</t>
  </si>
  <si>
    <t>Porta Doccia Strass 2 Ante 75 Vetro Trasparente Prof. Cromo</t>
  </si>
  <si>
    <t>PS2B700218</t>
  </si>
  <si>
    <t>Porta Doccia Strass 2 Ante 70 Vetro Trasparenteprof. Cromo</t>
  </si>
  <si>
    <t>PS2B1000218</t>
  </si>
  <si>
    <t>Porta Doccia Strass 2 Ante 100 Vetro Satinato Prof. Cromo</t>
  </si>
  <si>
    <t>PS2A1800218</t>
  </si>
  <si>
    <t>Porta Doccia Strass 2 Ante 180 Vetro Trasparente Prof. Cromo</t>
  </si>
  <si>
    <t>PS2A1700218</t>
  </si>
  <si>
    <t>Porta Doccia Strass 2 Ante 170 Vetro Satinato Prof. Cromo</t>
  </si>
  <si>
    <t>PS2A1700216</t>
  </si>
  <si>
    <t>Porta Doccia Strass 2 Ante 170 Vetro Trasparente Prof. Cromo</t>
  </si>
  <si>
    <t>PS2A1600218</t>
  </si>
  <si>
    <t>Porta Doccia Strass 2 Ante 160 Vetro Satinato Prof. Cromo</t>
  </si>
  <si>
    <t>MIX010/B</t>
  </si>
  <si>
    <t>PS2A1600216</t>
  </si>
  <si>
    <t>Porta Doccia Strass 2 Ante 160 Vetro Trasparente Prof. Cromo</t>
  </si>
  <si>
    <t>PS2A1500218</t>
  </si>
  <si>
    <t>Porta Doccia Strass 2 Ante 150 Vetro Satinato Prof. Cromo</t>
  </si>
  <si>
    <t>MIX010/BX10</t>
  </si>
  <si>
    <t>PS2A1500216</t>
  </si>
  <si>
    <t>Porta Doccia Strass 2 Ante 150 Vetro Trasparente Prof. Cromo</t>
  </si>
  <si>
    <t>PS900218</t>
  </si>
  <si>
    <t>MIX010/BX15</t>
  </si>
  <si>
    <t>PS800218</t>
  </si>
  <si>
    <t>Porta Strass 78&lt;&gt;82  Vetro Trasparente Prof. Cromo</t>
  </si>
  <si>
    <t>PS1A900218</t>
  </si>
  <si>
    <t>Porta Doccia Strass 1 Anta 90 Vetro Satinato Prof. Cromo</t>
  </si>
  <si>
    <t>MIX010/BX5</t>
  </si>
  <si>
    <t>PS1A900216</t>
  </si>
  <si>
    <t>Porta Doccia Strass 1 Anta 90 Vetro Trasparente Prof. Cromo</t>
  </si>
  <si>
    <t>PS1A800218</t>
  </si>
  <si>
    <t>Porta Doccia Strass 1 Anta 80 Vetro Satinato Prof. Cromo</t>
  </si>
  <si>
    <t>MIX014/A</t>
  </si>
  <si>
    <t>PS1A800216</t>
  </si>
  <si>
    <t>Porta Doccia Strass 1 Anta 80 Vetro Trasparente Prof. Cromo</t>
  </si>
  <si>
    <t>MIX014/AX10</t>
  </si>
  <si>
    <t>PS1A750218</t>
  </si>
  <si>
    <t>Porta Doccia Strass 1 Anta 75  Vetro Satinato Prof. Cromo</t>
  </si>
  <si>
    <t>MIX014/AX15</t>
  </si>
  <si>
    <t>PS1A750216</t>
  </si>
  <si>
    <t>Porta Doccia Strass 1 Anta 75 Vetro Trasparente Prof. Cromo</t>
  </si>
  <si>
    <t>MIX014/AX5</t>
  </si>
  <si>
    <t>PS1A700218</t>
  </si>
  <si>
    <t>Porta Doccia Strass 1 Anta 70 Vetro Satinato Prof. Cromo</t>
  </si>
  <si>
    <t>MIX014/B</t>
  </si>
  <si>
    <t>PS1A700216</t>
  </si>
  <si>
    <t>Porta Doccia Strass 1 Anta 70 Vetro Trasparente Prof. Cromo</t>
  </si>
  <si>
    <t>MIX014/BX10</t>
  </si>
  <si>
    <t>PS1400218</t>
  </si>
  <si>
    <t>Porta Strass 138&lt;&gt;142 Sc.Le Zx Vetro Satinato Prof. Cromo</t>
  </si>
  <si>
    <t>MIX014/BX15</t>
  </si>
  <si>
    <t>PS1200218</t>
  </si>
  <si>
    <t>MIX014/BX5</t>
  </si>
  <si>
    <t>PS1100218</t>
  </si>
  <si>
    <t>MIX014A/B</t>
  </si>
  <si>
    <t>PS1000218</t>
  </si>
  <si>
    <t>Porta Strass 98&lt;&gt;102 Sc.Le  Vetro Trasparente Prof. Cromo</t>
  </si>
  <si>
    <t>MIX014A/BX10</t>
  </si>
  <si>
    <t>PBSL900218</t>
  </si>
  <si>
    <t>Anta Doccia Slim4 Retto 90 Vetro Temperato 5 Mm Trasparente</t>
  </si>
  <si>
    <t>MIX014A/BX15</t>
  </si>
  <si>
    <t>PBSL800218</t>
  </si>
  <si>
    <t>Anta Doccia Slim4 Retto 80 Vetro Temperato 5 Mm Trasparente</t>
  </si>
  <si>
    <t>MIX014A/BX5</t>
  </si>
  <si>
    <t>PBSL750218</t>
  </si>
  <si>
    <t>Anta Doccia Slim4 Retto 75 Vetro Temperato 5 Mm Trasparente</t>
  </si>
  <si>
    <t>MIX016/A</t>
  </si>
  <si>
    <t>PBSL700218</t>
  </si>
  <si>
    <t>Anta Doccia Slim4 Retto 70 Vetro Temperato 5 Mm Trasparente</t>
  </si>
  <si>
    <t>MIX016/AX10</t>
  </si>
  <si>
    <t>PBSL100218</t>
  </si>
  <si>
    <t>Anta Doccia Slim4 Retto 100 Vetro Temperato 5 Mm Trasparente</t>
  </si>
  <si>
    <t>MIX016/AX15</t>
  </si>
  <si>
    <t>Box Doccia Serie "Slim4" Circolare - Tondo 90</t>
  </si>
  <si>
    <t>MIX016/AX5</t>
  </si>
  <si>
    <t>Box Doccia Serie "Slim4" Circolare - Tondo 80</t>
  </si>
  <si>
    <t>MIX016/B</t>
  </si>
  <si>
    <t>BSL900218</t>
  </si>
  <si>
    <t>Box Doccia Slim4 Retto 90 Frof. Cromo Vetro Trasparente</t>
  </si>
  <si>
    <t>MIX016/BX10</t>
  </si>
  <si>
    <t>BSL810218</t>
  </si>
  <si>
    <t>Box Doccia Serie "Slim4" Rettango 80-100</t>
  </si>
  <si>
    <t>MIX016/BX15</t>
  </si>
  <si>
    <t>BSL800218</t>
  </si>
  <si>
    <t>Box Doccia Slim4 Retto  80 Frof. Cromo Vetro Trasparente</t>
  </si>
  <si>
    <t>MIX016/BX5</t>
  </si>
  <si>
    <t>BSL790218</t>
  </si>
  <si>
    <t>Box Doccia Serie "Slim4" Rettango 70-90</t>
  </si>
  <si>
    <t>MIX016/M</t>
  </si>
  <si>
    <t>Box Doccia Slim4 Retto 75 Frof. Cromo Vetro Trasparente</t>
  </si>
  <si>
    <t>MIX016/MX10</t>
  </si>
  <si>
    <t>BSL710218</t>
  </si>
  <si>
    <t>Box Doccia Serie "Slim4" Rettango 70-100</t>
  </si>
  <si>
    <t>MIX016/MX15</t>
  </si>
  <si>
    <t>Box Doccia Slim4 Retto 70 Frof. Cromo Vetro Trasparente</t>
  </si>
  <si>
    <t>MIX016/MX5</t>
  </si>
  <si>
    <t>PBS900218</t>
  </si>
  <si>
    <t>Lato Box Strass Angolo 90   Zx Vetro Temperato 6 Mm Trasparente</t>
  </si>
  <si>
    <t>MIX018/A</t>
  </si>
  <si>
    <t>PBS800218</t>
  </si>
  <si>
    <t>Lato Box Strass Angolo 80   Zx Vetro Temperato 6 Mm Trasparente</t>
  </si>
  <si>
    <t>MIX018/AX10</t>
  </si>
  <si>
    <t>PBS750218</t>
  </si>
  <si>
    <t>Lato Box Strass Angolo 75   Zx Vetro Temperato 6 Mm Trasparente</t>
  </si>
  <si>
    <t>MIX018/AX15</t>
  </si>
  <si>
    <t>PBS700218</t>
  </si>
  <si>
    <t>Lato Box Strass Angolo 70   Zx Vetro Temperato 6 Mm Trasparente</t>
  </si>
  <si>
    <t>MIX018/AX5</t>
  </si>
  <si>
    <t>PBS1400218</t>
  </si>
  <si>
    <t>Lato Box Strass Angolo 140  Zx Vetro Temperato 6 Mm Trasparente</t>
  </si>
  <si>
    <t>MIX018/B</t>
  </si>
  <si>
    <t>PBS1200218</t>
  </si>
  <si>
    <t>MIX018/BX10</t>
  </si>
  <si>
    <t>PBS1000218</t>
  </si>
  <si>
    <t>Lato Box Strass Angolo 100  Zx Vetro Temperato 6 Mm Trasparente</t>
  </si>
  <si>
    <t>MIX018/BX15</t>
  </si>
  <si>
    <t>PS750218</t>
  </si>
  <si>
    <t>MIX018/BX5</t>
  </si>
  <si>
    <t>PS700218</t>
  </si>
  <si>
    <t>MIX018/M</t>
  </si>
  <si>
    <t>MIX018/MX10</t>
  </si>
  <si>
    <t>MIX018/MX15</t>
  </si>
  <si>
    <t>HS285P15V96</t>
  </si>
  <si>
    <t>Box Doccia Holiday Hs2.85</t>
  </si>
  <si>
    <t>MIX018/MX5</t>
  </si>
  <si>
    <t>HS275P15V96</t>
  </si>
  <si>
    <t>Box Doccia Holiday Hs2.75 Profilo 15 Vetro 96</t>
  </si>
  <si>
    <t>MIX021/A</t>
  </si>
  <si>
    <t>MIX021/AX10</t>
  </si>
  <si>
    <t>Box Strass Tondo 90X90  Vetro Trasparente Prof. Cromo</t>
  </si>
  <si>
    <t>MIX021/AX15</t>
  </si>
  <si>
    <t>BST900216</t>
  </si>
  <si>
    <t>Box Strass Tondo 90X90  Vetro Granito Prof. Cromo</t>
  </si>
  <si>
    <t>MIX021/AX5</t>
  </si>
  <si>
    <t>Box Strass Tondo 80X80  Vetro Trasparente Prof. Cromo</t>
  </si>
  <si>
    <t>MIX021/B</t>
  </si>
  <si>
    <t>BST800216</t>
  </si>
  <si>
    <t>Box Strass Tondo 80X80  Vetro Granito Prof. Cromo</t>
  </si>
  <si>
    <t>MIX021/BX10</t>
  </si>
  <si>
    <t>BS900218</t>
  </si>
  <si>
    <t>Box Strass Angolo 90X90  Vetro Trasparente Prof. Cromo</t>
  </si>
  <si>
    <t>MIX021/BX15</t>
  </si>
  <si>
    <t>BS900216</t>
  </si>
  <si>
    <t>Box Strass Angolo 90X90   Vetro Granito Prof. Cromo</t>
  </si>
  <si>
    <t>MIX021/BX5</t>
  </si>
  <si>
    <t>BS8100218</t>
  </si>
  <si>
    <t>Box Strass Angolo 80X100 Vetro Trasparente Prof. Cromo</t>
  </si>
  <si>
    <t>MIX021/M</t>
  </si>
  <si>
    <t>BS8100216</t>
  </si>
  <si>
    <t>Box Strass Angolo 80X100 Vetro Granito Prof. Cromo</t>
  </si>
  <si>
    <t>MIX021/MX10</t>
  </si>
  <si>
    <t>BS800218</t>
  </si>
  <si>
    <t>Box Strass Angolo 80X80  Vetro Trasparente Prof. Cromo</t>
  </si>
  <si>
    <t>MIX021/MX15</t>
  </si>
  <si>
    <t>BS800216</t>
  </si>
  <si>
    <t>Box Strass Angolo 80X80 Vetro Granito Prof. Cromo</t>
  </si>
  <si>
    <t>MIX021/MX5</t>
  </si>
  <si>
    <t>BS7900218</t>
  </si>
  <si>
    <t>Box Strass Angolo 70X90  Vetro Trasparente Prof. Cromo</t>
  </si>
  <si>
    <t>MIX022/A</t>
  </si>
  <si>
    <t>BS7900216</t>
  </si>
  <si>
    <t>Box Strass Angolo 70X90 Vetro Granito Prof. Cromo</t>
  </si>
  <si>
    <t>MIX022/AX10</t>
  </si>
  <si>
    <t>Box Strass Angolo 75X75 Vetro Trasparente Prof. Cromo</t>
  </si>
  <si>
    <t>MIX022/AX15</t>
  </si>
  <si>
    <t>BS750216</t>
  </si>
  <si>
    <t>Box Strass Angolo 75X75  Vetro Granito Prof. Cromo</t>
  </si>
  <si>
    <t>MIX022/AX5</t>
  </si>
  <si>
    <t>BS7100218</t>
  </si>
  <si>
    <t>Box Strass Angolo 70X100 Vetro Trasparente Prof. Cromo</t>
  </si>
  <si>
    <t>MIX022/B</t>
  </si>
  <si>
    <t>BS7100216</t>
  </si>
  <si>
    <t>Box Strass Angolo 70X100  Vetro Granito Prof. Cromo</t>
  </si>
  <si>
    <t>MIX022/BX10</t>
  </si>
  <si>
    <t>Box Strass Angolo 70X70   Vetro Trasparente Prof. Cromo</t>
  </si>
  <si>
    <t>MIX022/BX15</t>
  </si>
  <si>
    <t>BS700216</t>
  </si>
  <si>
    <t>Box Strass Angolo 70X70  Vetro Granito Prof. Cromo</t>
  </si>
  <si>
    <t>MIX022/BX5</t>
  </si>
  <si>
    <t>SNND</t>
  </si>
  <si>
    <t>Profilo Portamaniglia Ap. Fr.</t>
  </si>
  <si>
    <t>MIX022/M</t>
  </si>
  <si>
    <t>SNN9</t>
  </si>
  <si>
    <t>Guide Superiori-Inferiori Curv</t>
  </si>
  <si>
    <t>MIX022/MX10</t>
  </si>
  <si>
    <t>SNN8</t>
  </si>
  <si>
    <t>Guide Superiori Ed Inferiori</t>
  </si>
  <si>
    <t>MIX022/MX15</t>
  </si>
  <si>
    <t>SNN7</t>
  </si>
  <si>
    <t>Profilo Apertura Frontale</t>
  </si>
  <si>
    <t>MIX022/MX5</t>
  </si>
  <si>
    <t>SNN6</t>
  </si>
  <si>
    <t>Profilo Portamaniglia Ap. Lat.</t>
  </si>
  <si>
    <t>MIX023/A</t>
  </si>
  <si>
    <t>SNN4</t>
  </si>
  <si>
    <t>Profilo Cerniera</t>
  </si>
  <si>
    <t>MIX023/AX10</t>
  </si>
  <si>
    <t>SNN3</t>
  </si>
  <si>
    <t>Meo Pannello Monoparete</t>
  </si>
  <si>
    <t>MIX023/AX15</t>
  </si>
  <si>
    <t>SNN2</t>
  </si>
  <si>
    <t>Profilo D'Attacco</t>
  </si>
  <si>
    <t>MIX023/AX5</t>
  </si>
  <si>
    <t>SNN1</t>
  </si>
  <si>
    <t>Guide Laterali</t>
  </si>
  <si>
    <t>MIX20SF47</t>
  </si>
  <si>
    <t>FMANIBOX</t>
  </si>
  <si>
    <t>Maniglia Per Box 2 Elementi</t>
  </si>
  <si>
    <t>MIX20SF47X10</t>
  </si>
  <si>
    <t>FMAN1BOX</t>
  </si>
  <si>
    <t>Maniglia 2 Elementi Avvitati</t>
  </si>
  <si>
    <t>MIX20SF47X15</t>
  </si>
  <si>
    <t>FFUN70BOX</t>
  </si>
  <si>
    <t>Funghetti Superiori</t>
  </si>
  <si>
    <t>MIX20SF47X5</t>
  </si>
  <si>
    <t>FFU80BOX</t>
  </si>
  <si>
    <t>Funghetti Inferiori</t>
  </si>
  <si>
    <t>MIX5400</t>
  </si>
  <si>
    <t>FFE80BOX</t>
  </si>
  <si>
    <t>Fermo Cerniera</t>
  </si>
  <si>
    <t>MIX5400X10</t>
  </si>
  <si>
    <t>FFE70BOX</t>
  </si>
  <si>
    <t>Funghetti Per Portamaniglia</t>
  </si>
  <si>
    <t>MIX5400X15</t>
  </si>
  <si>
    <t>FANTEBOX</t>
  </si>
  <si>
    <t>Angolo 90° Box Sup. Inf.</t>
  </si>
  <si>
    <t>MIX5400X5</t>
  </si>
  <si>
    <t>FANROBOX</t>
  </si>
  <si>
    <t>Angolo Semicircolare</t>
  </si>
  <si>
    <t>MIX5600</t>
  </si>
  <si>
    <t>FANLABOX</t>
  </si>
  <si>
    <t>Angolo Laterale</t>
  </si>
  <si>
    <t>MIX5600X10</t>
  </si>
  <si>
    <t>AR08</t>
  </si>
  <si>
    <t>Pattino Di Scorrimento Teflon</t>
  </si>
  <si>
    <t>MIX5600X15</t>
  </si>
  <si>
    <t>AR07</t>
  </si>
  <si>
    <t>Cuscinetto A Sfera</t>
  </si>
  <si>
    <t>MIX5600X5</t>
  </si>
  <si>
    <t>AR06</t>
  </si>
  <si>
    <t>Cuscinetto A Sfera Con Fermo Box Strass</t>
  </si>
  <si>
    <t>MIX6200</t>
  </si>
  <si>
    <t>AR05</t>
  </si>
  <si>
    <t>Cuscinetto A Sfera Retto Box Strass</t>
  </si>
  <si>
    <t>MIX6200X10</t>
  </si>
  <si>
    <t>AR04</t>
  </si>
  <si>
    <t>Guarnizione Inferiore  Raccogli Gocce Box Strass</t>
  </si>
  <si>
    <t>MIX6200X15</t>
  </si>
  <si>
    <t>AR03</t>
  </si>
  <si>
    <t>Guarnizione Verticale Tenuta Box Strass</t>
  </si>
  <si>
    <t>MIX6200X5</t>
  </si>
  <si>
    <t>AR02</t>
  </si>
  <si>
    <t>Profilo Con Guarnizione</t>
  </si>
  <si>
    <t>MIX62SF00</t>
  </si>
  <si>
    <t>AR01</t>
  </si>
  <si>
    <t>Coppia Guarnizioni Magnetiche Di Chiusura Box Strass</t>
  </si>
  <si>
    <t>MIX62SF00X10</t>
  </si>
  <si>
    <t>AP40BR50</t>
  </si>
  <si>
    <t>Viti Bronzo 4,5X50 &amp; Tasselli</t>
  </si>
  <si>
    <t>MIX62SF00X15</t>
  </si>
  <si>
    <t>AP40AC35</t>
  </si>
  <si>
    <t>Viti Per Funghi Scorr. 3X30</t>
  </si>
  <si>
    <t>MIX62SF00X5</t>
  </si>
  <si>
    <t>AP40AC16</t>
  </si>
  <si>
    <t>Viti Per Funghi Scorr. 3X16</t>
  </si>
  <si>
    <t>MIXCHEF</t>
  </si>
  <si>
    <t>GMM00090072</t>
  </si>
  <si>
    <t>Manichino Duo-Tec Compact</t>
  </si>
  <si>
    <t>MIXCHEFX10</t>
  </si>
  <si>
    <t>GMM00090067</t>
  </si>
  <si>
    <t>Manichino Luna Platium Ga</t>
  </si>
  <si>
    <t>MIXCHEFX15</t>
  </si>
  <si>
    <t>A7656176</t>
  </si>
  <si>
    <t>Manichino Ng1 Prime</t>
  </si>
  <si>
    <t>MIXCHEFX5</t>
  </si>
  <si>
    <t>AP000384</t>
  </si>
  <si>
    <t>Summer Comfort Kit</t>
  </si>
  <si>
    <t>MJET150M</t>
  </si>
  <si>
    <t>3032645</t>
  </si>
  <si>
    <t>MJET160M</t>
  </si>
  <si>
    <t>3027129</t>
  </si>
  <si>
    <t>Kit Staffa Di Sostegno Caldaia  Tera</t>
  </si>
  <si>
    <t>MLA100080</t>
  </si>
  <si>
    <t>3026374</t>
  </si>
  <si>
    <t>Kit Pompa Scarico Condensa Compatto Per Caldaie Murali</t>
  </si>
  <si>
    <t>MLA100100</t>
  </si>
  <si>
    <t>3024176</t>
  </si>
  <si>
    <t>Kit Filtro Immergas Cicloidale Magnetico</t>
  </si>
  <si>
    <t>MLA100120</t>
  </si>
  <si>
    <t>3019329</t>
  </si>
  <si>
    <t>Kit Allacciamento Eolo Extra 28-32 Kw Export</t>
  </si>
  <si>
    <t>MLA100150</t>
  </si>
  <si>
    <t>MLA100180</t>
  </si>
  <si>
    <t>3016445</t>
  </si>
  <si>
    <t>Kit Allacci Caldaia Incasso</t>
  </si>
  <si>
    <t>MLA100200</t>
  </si>
  <si>
    <t>3015229</t>
  </si>
  <si>
    <t>Kit Allacci Caldaia Star 24 Kw</t>
  </si>
  <si>
    <t>MLA250100</t>
  </si>
  <si>
    <t>3011667</t>
  </si>
  <si>
    <t>Kit Allacci Caldaia Universale Immergas</t>
  </si>
  <si>
    <t>MLA250120</t>
  </si>
  <si>
    <t>MLA250150</t>
  </si>
  <si>
    <t>VS3VLK</t>
  </si>
  <si>
    <t>Valvola Sicur.Vaillant Att.A Forcella</t>
  </si>
  <si>
    <t>MLA250180</t>
  </si>
  <si>
    <t>VL190732</t>
  </si>
  <si>
    <t>Valv.Sic.Risc.Vm-Vmw Pro-Plus</t>
  </si>
  <si>
    <t>MLA250200</t>
  </si>
  <si>
    <t>FONDUGELLO03</t>
  </si>
  <si>
    <t>Kit N° 5 Ugello Metano D. 370 Premix 5000</t>
  </si>
  <si>
    <t>MLA25080</t>
  </si>
  <si>
    <t>EPS24FF</t>
  </si>
  <si>
    <t>Caldaia Egis Premium S 24 Kw Gpl Ariston Con Kit Fumo</t>
  </si>
  <si>
    <t>MLA500080</t>
  </si>
  <si>
    <t>EPC24FF</t>
  </si>
  <si>
    <t>MLA500100</t>
  </si>
  <si>
    <t>CPI30FF</t>
  </si>
  <si>
    <t>Caldaia Cares Premium In 30 Kw Solo Met</t>
  </si>
  <si>
    <t>MLA500120</t>
  </si>
  <si>
    <t>CPI25FF</t>
  </si>
  <si>
    <t>Caldaia Cares Premium In 25 Kw  Con Kit Fumo</t>
  </si>
  <si>
    <t>MLA500150</t>
  </si>
  <si>
    <t>CPE35FF</t>
  </si>
  <si>
    <t>Caldaia Clas Premium Evo 35 Kw Condensazione</t>
  </si>
  <si>
    <t>MLA500180</t>
  </si>
  <si>
    <t>CPE30FF</t>
  </si>
  <si>
    <t>Caldaia Cares Premium Ext 30 Kw Completa Di Sensys E Sonda Esterna</t>
  </si>
  <si>
    <t>MLA500200</t>
  </si>
  <si>
    <t>CPE25FF</t>
  </si>
  <si>
    <t>Caldaia Cares Premium Ext 25 Kw  Completa Di Sensys E Sonda Esterna</t>
  </si>
  <si>
    <t>MLDE00</t>
  </si>
  <si>
    <t>CPE24FF</t>
  </si>
  <si>
    <t>Caldaia Clas Premium Evo 24 Kw Condensazione</t>
  </si>
  <si>
    <t>MLDE00X10</t>
  </si>
  <si>
    <t>CP30FF</t>
  </si>
  <si>
    <t>Caldaia Cares Premium 30 Kw</t>
  </si>
  <si>
    <t>MLDE00X15</t>
  </si>
  <si>
    <t>CP24FF</t>
  </si>
  <si>
    <t>Caldaia Cares Premium 24 Kw Eu2</t>
  </si>
  <si>
    <t>MLDE00X5</t>
  </si>
  <si>
    <t>3301775</t>
  </si>
  <si>
    <t>Caldaia Genus One + Net 30 Condensazione</t>
  </si>
  <si>
    <t>MLJE00</t>
  </si>
  <si>
    <t>3301774</t>
  </si>
  <si>
    <t>Caldaia Genus One + Net 24 Condensazione</t>
  </si>
  <si>
    <t>MLJE00X10</t>
  </si>
  <si>
    <t>3301638</t>
  </si>
  <si>
    <t>MLJE00X15</t>
  </si>
  <si>
    <t>3301637</t>
  </si>
  <si>
    <t>MLJE00X5</t>
  </si>
  <si>
    <t>MLJE47</t>
  </si>
  <si>
    <t>3301225</t>
  </si>
  <si>
    <t>Caldaia Genus One Net Ext 25 Kw</t>
  </si>
  <si>
    <t>MLJE47X10</t>
  </si>
  <si>
    <t>3301115</t>
  </si>
  <si>
    <t>Caldaia Genus One Net 30 Condensazione</t>
  </si>
  <si>
    <t>MLJE47X15</t>
  </si>
  <si>
    <t>3301114</t>
  </si>
  <si>
    <t>MLJE47X5</t>
  </si>
  <si>
    <t>3301113</t>
  </si>
  <si>
    <t>Caldaia Genus One Net 24 Condensazione</t>
  </si>
  <si>
    <t>MLMAE00</t>
  </si>
  <si>
    <t>3301023</t>
  </si>
  <si>
    <t>Caldaia Clas One 35 Kw Condensazione Con Kit 3318073</t>
  </si>
  <si>
    <t>MLMAE00X10</t>
  </si>
  <si>
    <t>3301022</t>
  </si>
  <si>
    <t>MLMAE00X15</t>
  </si>
  <si>
    <t>3301021</t>
  </si>
  <si>
    <t>MLMAE00X5</t>
  </si>
  <si>
    <t>3301018</t>
  </si>
  <si>
    <t>Caldaia Genus One 24 Kw Condensazione Con Kit 3318073</t>
  </si>
  <si>
    <t>MLMDDE00</t>
  </si>
  <si>
    <t>3300763</t>
  </si>
  <si>
    <t>Caldaia Egis Premium Evo Ext 25 Kw Eu  Ariston Con Kit Fumo 3318073</t>
  </si>
  <si>
    <t>3300734</t>
  </si>
  <si>
    <t>Caldaia Egis Premium Evo In</t>
  </si>
  <si>
    <t>3300706</t>
  </si>
  <si>
    <t>Caldaia Murale Genus Premium Evo Kw 35</t>
  </si>
  <si>
    <t>3300705</t>
  </si>
  <si>
    <t>Caldaia Murale Genus Premium Evo Kw 30</t>
  </si>
  <si>
    <t>3300704</t>
  </si>
  <si>
    <t>Caldaia Murale Genus Premium Evo Kw 24</t>
  </si>
  <si>
    <t>MLMDE00</t>
  </si>
  <si>
    <t>3300698</t>
  </si>
  <si>
    <t>Caldaia Clas Premium Evo 30 Kw A Condensazione Con Kit</t>
  </si>
  <si>
    <t>A7740032</t>
  </si>
  <si>
    <t>Caldaia Baxi Lluna Air 24 Wifi A Condensazione</t>
  </si>
  <si>
    <t>MLMDE80</t>
  </si>
  <si>
    <t>A7736264</t>
  </si>
  <si>
    <t>Caldaia Baxi Luna In Plus 26 Condensazione</t>
  </si>
  <si>
    <t>A7736262</t>
  </si>
  <si>
    <t>Caldaia Baxi Luna Air 28  A Condensazione Murale Produzione Istantanea. Si Colloca All'Interno, All'Esterno, O Incassata</t>
  </si>
  <si>
    <t>A7736261</t>
  </si>
  <si>
    <t>Caldaia Baxi Luna Air 24  A Condensazione Murale Produzione Istantanea. Si Colloca All'Interno, All'Esterno, O Incassata</t>
  </si>
  <si>
    <t>A7733012</t>
  </si>
  <si>
    <t>Caldaia Baxi Evolution Prime 26 Mago It A Condensazione</t>
  </si>
  <si>
    <t>MLMDE82</t>
  </si>
  <si>
    <t>A7727156</t>
  </si>
  <si>
    <t>Caldaia Baxi Evolution Prime 30 A Condensazione</t>
  </si>
  <si>
    <t>A7724370</t>
  </si>
  <si>
    <t>A7722612</t>
  </si>
  <si>
    <t>Caldaia Baxi D Duo-Tec Compact E 24 Mago A Condensazione</t>
  </si>
  <si>
    <t>A7722083</t>
  </si>
  <si>
    <t>Caldaia Baxi Duo-Tec Compact E28 A Condensazione</t>
  </si>
  <si>
    <t>MLMDE85</t>
  </si>
  <si>
    <t>Caldaia Baxi Duo-Tec Compact E24 A Condensazione</t>
  </si>
  <si>
    <t>A7720031</t>
  </si>
  <si>
    <t>Caldaia Baxi Luna Duo-Tec E 33 Mago A Condensazione</t>
  </si>
  <si>
    <t>A7720027</t>
  </si>
  <si>
    <t>Caldaia Baxi Luna Duo-Tec E 33 A Condensazione</t>
  </si>
  <si>
    <t>A7715732</t>
  </si>
  <si>
    <t>Caldaia Baxi Evolution Prime 26 A Condensazione</t>
  </si>
  <si>
    <t>MLMJ47</t>
  </si>
  <si>
    <t>A7715593</t>
  </si>
  <si>
    <t>MLMJ47X10</t>
  </si>
  <si>
    <t>A7697099</t>
  </si>
  <si>
    <t>Caldaia Baxi Prime 30 Condensazione Met/Gpl</t>
  </si>
  <si>
    <t>MLMJ47X15</t>
  </si>
  <si>
    <t>A7697098</t>
  </si>
  <si>
    <t>Caldaia Baxi Prime 26 Condensazione Met/Gpl</t>
  </si>
  <si>
    <t>MLMJ47X5</t>
  </si>
  <si>
    <t>A7213869</t>
  </si>
  <si>
    <t>Caldaia A Terra Baxi Power 1.32 Con Accumulo</t>
  </si>
  <si>
    <t>MLMLANR00</t>
  </si>
  <si>
    <t>7735068</t>
  </si>
  <si>
    <t>Caldaia  Nuvola Duo-Tec+ 24 Ga</t>
  </si>
  <si>
    <t>MLMLANR00X10</t>
  </si>
  <si>
    <t>7221772</t>
  </si>
  <si>
    <t>Caldaia Baxi Luna Duo-Tec In+ 28 Ga</t>
  </si>
  <si>
    <t>MLMLANR00X15</t>
  </si>
  <si>
    <t>7221770</t>
  </si>
  <si>
    <t>Caldaia Baxi Luna Duo-Tec In+ 24 Ga</t>
  </si>
  <si>
    <t>MLMLANR00X5</t>
  </si>
  <si>
    <t>7220177</t>
  </si>
  <si>
    <t>Caldaia Baxi Duo-Tec Compact+ 28 Met/Gpl</t>
  </si>
  <si>
    <t>MLMLDE00</t>
  </si>
  <si>
    <t>7220176</t>
  </si>
  <si>
    <t>Caldaia Baxi Duo-Tec Compact+ 24 Met/Gpl</t>
  </si>
  <si>
    <t>MLMLDE00X10</t>
  </si>
  <si>
    <t>7219555</t>
  </si>
  <si>
    <t>Caldaia Baxi Nuovola Duo-Tec+ 32 Met/Gpl</t>
  </si>
  <si>
    <t>MLMLDE00X15</t>
  </si>
  <si>
    <t>7219554</t>
  </si>
  <si>
    <t>Caldaia Baxi Nuovola Duo-Tec+ 24 Met/Gpl</t>
  </si>
  <si>
    <t>MLMLDE00X5</t>
  </si>
  <si>
    <t>2383</t>
  </si>
  <si>
    <t>Beretta Kit Scarico Fumi</t>
  </si>
  <si>
    <t>MLMLDE81</t>
  </si>
  <si>
    <t>20162879</t>
  </si>
  <si>
    <t>Caldaia Ciao Beretta Ciao At 25 Csi Gpl</t>
  </si>
  <si>
    <t>20151830</t>
  </si>
  <si>
    <t>Caldaia Ciao Beretta Ciao At 29 Csi Met</t>
  </si>
  <si>
    <t>20151635</t>
  </si>
  <si>
    <t>Caldaia Ciao Beretta Ciao At 25 Csi Met</t>
  </si>
  <si>
    <t>20132018</t>
  </si>
  <si>
    <t>MLMLDE82</t>
  </si>
  <si>
    <t>20095437</t>
  </si>
  <si>
    <t>Caldaia Ciao Beretta Ciao Green 25 Csi Gpl</t>
  </si>
  <si>
    <t>MLMLDE82X10</t>
  </si>
  <si>
    <t>20095435</t>
  </si>
  <si>
    <t>Caldaia Ciao Beretta Ciao Green 29 Csi Met</t>
  </si>
  <si>
    <t>MLMLDE82X15</t>
  </si>
  <si>
    <t>20095434</t>
  </si>
  <si>
    <t>Caldaia Ciao Beretta Ciao Green 25 Csi Met</t>
  </si>
  <si>
    <t>MLMLDE82X5</t>
  </si>
  <si>
    <t>20016681</t>
  </si>
  <si>
    <t>Beretta Cassone Edilbox 2019</t>
  </si>
  <si>
    <t>MLMLLDE00</t>
  </si>
  <si>
    <t>3016991</t>
  </si>
  <si>
    <t>Telaio Universale Omni Container Immergas</t>
  </si>
  <si>
    <t>MLMLLDE00X10</t>
  </si>
  <si>
    <t>MTSCAL310623</t>
  </si>
  <si>
    <t>MLMLLDE00X15</t>
  </si>
  <si>
    <t>MTSCAL310577</t>
  </si>
  <si>
    <t>Caldaia Pigma Advance Ext 25 Chaffetaux</t>
  </si>
  <si>
    <t>MLMLLDE00X5</t>
  </si>
  <si>
    <t>MLMLPDE00</t>
  </si>
  <si>
    <t>EKOMB28EK</t>
  </si>
  <si>
    <t>MLMLPDE00X10</t>
  </si>
  <si>
    <t>EKOMB22EK</t>
  </si>
  <si>
    <t>Caldaia Fullcondens 22 + Controlla Il Codice Combinato Ekomb22Ekfjs    3 Pei Ekomb22Aav1H+ Ekfjs1Aa+Ekcp1Aa</t>
  </si>
  <si>
    <t>MLMLPDE00X15</t>
  </si>
  <si>
    <t>EKFGP2978</t>
  </si>
  <si>
    <t>Kit Oriontale Pp/Glv 60/100
*Possibile Abbinamento Con Tutti I Modelli Di Caldaie Interponendo L’Attacco</t>
  </si>
  <si>
    <t>MLMLPDE00X5</t>
  </si>
  <si>
    <t>DRVALVEKIC1AA</t>
  </si>
  <si>
    <t>Set Valvole A Squadra Per Le Caldaie D2C
Set Valvole Completo Di: 2 Valvole A Sfera 3/4”M Per Circuito Di Riscaldamento, 2
Valvole A Sfera 1/2”M Per Circuito Acs Con Curva A 90° E 1 Valvola Gas 3/4”M</t>
  </si>
  <si>
    <t>MLPDE100</t>
  </si>
  <si>
    <t>DRGATEWAYAA</t>
  </si>
  <si>
    <t>Lan Adapter D2C/T Per Controllo Via App
Gatway Di Comunicazione, Integrabile</t>
  </si>
  <si>
    <t>MLPDE10015</t>
  </si>
  <si>
    <t>DRCOVERPLATAA</t>
  </si>
  <si>
    <t>Cover D2C/T Abbinabile Alle Taglie 12,18 E 24</t>
  </si>
  <si>
    <t>MLPDE100X10</t>
  </si>
  <si>
    <t>DRCOVERPLA2AA</t>
  </si>
  <si>
    <t>Cover D2C/T Taglia 28-35</t>
  </si>
  <si>
    <t>MLPDE100X5</t>
  </si>
  <si>
    <t>DOTROOMTHEAA</t>
  </si>
  <si>
    <t>Termostato D2C/T Opentherm Con Sonda Ambiente</t>
  </si>
  <si>
    <t>MPPI</t>
  </si>
  <si>
    <t>D2CND035A1A</t>
  </si>
  <si>
    <t>Caldaia Daikin D2C2 35 Kw</t>
  </si>
  <si>
    <t>MPPIX5</t>
  </si>
  <si>
    <t>150068</t>
  </si>
  <si>
    <t>Set Valvole
Set Valvole Completo Di: 2 Valvole A Sfera 3/4”F Per Circuito Di Riscaldamento, 2
Valvole A Sfera 1/2”F Per Circuito Acs E 1 Valvola Gas 3/4”F</t>
  </si>
  <si>
    <t>MRG1\2X3\8</t>
  </si>
  <si>
    <t>MRG1X1\2</t>
  </si>
  <si>
    <t>KNFI16CR24B</t>
  </si>
  <si>
    <t>Nibir Kc 24 Gpl Fondital</t>
  </si>
  <si>
    <t>MRG1X3\4</t>
  </si>
  <si>
    <t>KNFI12CR24B</t>
  </si>
  <si>
    <t>Nibir Kc 24 Metano Fondital</t>
  </si>
  <si>
    <t>MRG3\4X1\2</t>
  </si>
  <si>
    <t>KMFI06CR24</t>
  </si>
  <si>
    <t>Caldaia Fondital Minorca Kc 24 Gpl</t>
  </si>
  <si>
    <t>MTRIXB20R</t>
  </si>
  <si>
    <t>KMFI02CR24</t>
  </si>
  <si>
    <t>Caldaia Fondital Minorca Kc 24 Metano</t>
  </si>
  <si>
    <t>MTRIXB26R</t>
  </si>
  <si>
    <t>KITI02KB32</t>
  </si>
  <si>
    <t>Caldaia Condensazione Itaca Kb Kw 32</t>
  </si>
  <si>
    <t>KITI02KB24</t>
  </si>
  <si>
    <t>Caldaia Condensazione Itaca Kb Kw 24</t>
  </si>
  <si>
    <t>MTRIXB32R</t>
  </si>
  <si>
    <t>KIOI06KC28</t>
  </si>
  <si>
    <t>Caldaia Fondital Ischia Kc 28 Gpl</t>
  </si>
  <si>
    <t>KIOI06KC24</t>
  </si>
  <si>
    <t>Caldaia Fondital Ischia Kc 24 Gpl</t>
  </si>
  <si>
    <t>KIOI02KC28</t>
  </si>
  <si>
    <t>Caldaia Fondital Ischia Kc 28 Metano</t>
  </si>
  <si>
    <t>MVDE00</t>
  </si>
  <si>
    <t>KIOI02KC24</t>
  </si>
  <si>
    <t>Caldaia Fondital Ischia Kc 24 Metano</t>
  </si>
  <si>
    <t>MVDE00X10</t>
  </si>
  <si>
    <t>MVDE00X15</t>
  </si>
  <si>
    <t>2313</t>
  </si>
  <si>
    <t>Cassone Per Caldaia Itaka Kb Fondital</t>
  </si>
  <si>
    <t>MVDE00X5</t>
  </si>
  <si>
    <t>3030819</t>
  </si>
  <si>
    <t>MVJE47</t>
  </si>
  <si>
    <t>3030698</t>
  </si>
  <si>
    <t>MVJE47X10</t>
  </si>
  <si>
    <t>3030613</t>
  </si>
  <si>
    <t>MVJE47X15</t>
  </si>
  <si>
    <t>3029585</t>
  </si>
  <si>
    <t>Immergas Victrix Tera Vip Metano</t>
  </si>
  <si>
    <t>MVJE47X5</t>
  </si>
  <si>
    <t>3028382</t>
  </si>
  <si>
    <t>Caldaia Immergas Victrix Zeus 32</t>
  </si>
  <si>
    <t>MWC50X30</t>
  </si>
  <si>
    <t>3028381</t>
  </si>
  <si>
    <t>Caldaia Immergas Victrix Zeus 25</t>
  </si>
  <si>
    <t>3028358</t>
  </si>
  <si>
    <t>Caldaia Immergas Victrix Omnia</t>
  </si>
  <si>
    <t>3027369GPL</t>
  </si>
  <si>
    <t>Immergas Victrix Tera 28 Gpl</t>
  </si>
  <si>
    <t>3027369</t>
  </si>
  <si>
    <t>Immergas Victrix Tera 28 Metano</t>
  </si>
  <si>
    <t>MWC55X30</t>
  </si>
  <si>
    <t>3027368GPL</t>
  </si>
  <si>
    <t>Immergas Victrix Tera 24 Metano</t>
  </si>
  <si>
    <t>3025777GPL</t>
  </si>
  <si>
    <t>Immergas Victrix Exa 28 Gpl</t>
  </si>
  <si>
    <t>3025777</t>
  </si>
  <si>
    <t>Immergas Victrix Exa 28 Metano</t>
  </si>
  <si>
    <t>MWC60X30</t>
  </si>
  <si>
    <t>3025776GPL</t>
  </si>
  <si>
    <t>Immergas Victrix Exa 24 Gpl</t>
  </si>
  <si>
    <t>3025776</t>
  </si>
  <si>
    <t>Immergas Victrix Exa 24 Metano</t>
  </si>
  <si>
    <t>3025491GPL</t>
  </si>
  <si>
    <t>Immergas Hercules Mini Condensing 32 Erp Gpl</t>
  </si>
  <si>
    <t>3025457</t>
  </si>
  <si>
    <t>Immergas Victrix Zeus 26 Erp Metano</t>
  </si>
  <si>
    <t>MWC60X40/44</t>
  </si>
  <si>
    <t>3025454</t>
  </si>
  <si>
    <t>Victrix Zeus Superior 32 Erp Met</t>
  </si>
  <si>
    <t>3024528</t>
  </si>
  <si>
    <t>Immergas Caldaia Victrix 32 Tt Metano</t>
  </si>
  <si>
    <t>3022104</t>
  </si>
  <si>
    <t>Caldaia Immergas Victrix 26 Kw Metano</t>
  </si>
  <si>
    <t>3019186</t>
  </si>
  <si>
    <t>Caldaia Immergas Mini Victrix 24 Metano</t>
  </si>
  <si>
    <t>MWC76X40</t>
  </si>
  <si>
    <t>3016334</t>
  </si>
  <si>
    <t>Caldaia Eolo Superior 24Kw M.</t>
  </si>
  <si>
    <t>3.025637</t>
  </si>
  <si>
    <t>Caldaia Victrix 32 Tt Erp</t>
  </si>
  <si>
    <t>3.025636</t>
  </si>
  <si>
    <t>Caldaia Victrix 24 Tt Erp</t>
  </si>
  <si>
    <t>3.025515</t>
  </si>
  <si>
    <t>Gamma Condensazione Istantanee E Plus Immergas Victrix  32 Tt</t>
  </si>
  <si>
    <t>MXB005003AV</t>
  </si>
  <si>
    <t>3.025514</t>
  </si>
  <si>
    <t>Gamma Condensazione Istantanee E Plus Immergas Victrix  24 Tt</t>
  </si>
  <si>
    <t>MXB005003CR</t>
  </si>
  <si>
    <t>3.025513</t>
  </si>
  <si>
    <t>Gamma Condensazione Istantanee E Plus Immergas Victrix  12 Tt</t>
  </si>
  <si>
    <t>3.025512</t>
  </si>
  <si>
    <t>Gamma Condensazione Istantanee E Plus Immergas Victrix  35 Tt</t>
  </si>
  <si>
    <t>3.025511</t>
  </si>
  <si>
    <t>Gamma Condensazione Istantanee E Plus Immergas Victrix  28 Tt</t>
  </si>
  <si>
    <t>3.025504</t>
  </si>
  <si>
    <t>Gamma Condensazione Istantanee E Plus Immergas Victrix 32 Plus</t>
  </si>
  <si>
    <t>3.025503</t>
  </si>
  <si>
    <t>Gamma Condensazione Istantanee E Plus Immergas Victrix Erp Plus</t>
  </si>
  <si>
    <t>MXBIMCNXCCR</t>
  </si>
  <si>
    <t>3.025502</t>
  </si>
  <si>
    <t>Gamma Condensazione Istantanee E Plus Immergas Victrix 26 Plus</t>
  </si>
  <si>
    <t>MXDDMCNXQCR</t>
  </si>
  <si>
    <t>3.024881</t>
  </si>
  <si>
    <t>Gamma Condensazione Istantanee E Plus Immergas Victrix  Maior 35 Tt Plus</t>
  </si>
  <si>
    <t>MXLAMCNXCCR</t>
  </si>
  <si>
    <t>3.024880</t>
  </si>
  <si>
    <t>Gamma Condensazione Istantanee E Plus Immergas Victrix  Maior 35 Tt</t>
  </si>
  <si>
    <t>MXPM203</t>
  </si>
  <si>
    <t>3.024879</t>
  </si>
  <si>
    <t>Gamma Condensazione Istantanee E Plus Immergas Victrix  Maior 28 Tt</t>
  </si>
  <si>
    <t>MXPM204</t>
  </si>
  <si>
    <t>WIRELESS</t>
  </si>
  <si>
    <t>Sistema Wireless Per Stratos</t>
  </si>
  <si>
    <t>MXPM205</t>
  </si>
  <si>
    <t>WRT240</t>
  </si>
  <si>
    <t>Ter./Amb.Te Vrt240 Settiman.</t>
  </si>
  <si>
    <t>MXPM404</t>
  </si>
  <si>
    <t>CT200N</t>
  </si>
  <si>
    <t>Termostato Easycontrol Ct200 Nero</t>
  </si>
  <si>
    <t>MXPM405</t>
  </si>
  <si>
    <t>CT200B</t>
  </si>
  <si>
    <t>Termostato Easycontrol Ct200 Bianco</t>
  </si>
  <si>
    <t>MXVAMCNXCCR</t>
  </si>
  <si>
    <t>7738111056</t>
  </si>
  <si>
    <t>Centralina Climati. Cr 100</t>
  </si>
  <si>
    <t>MZ1</t>
  </si>
  <si>
    <t>7738111040</t>
  </si>
  <si>
    <t>Centralina Climatica Bosch Cw100</t>
  </si>
  <si>
    <t>MZ1\2</t>
  </si>
  <si>
    <t>MZ11\4</t>
  </si>
  <si>
    <t>MZ3\4</t>
  </si>
  <si>
    <t>7736901846</t>
  </si>
  <si>
    <t>Caldaia Bosch Condens 2200 W 24 C 25 Kw</t>
  </si>
  <si>
    <t>N20PB</t>
  </si>
  <si>
    <t>7736901598</t>
  </si>
  <si>
    <t>Caldaia Bosch Condens 7000I W 35 Kw Vetro Bianco</t>
  </si>
  <si>
    <t>N25PB</t>
  </si>
  <si>
    <t>7736901596</t>
  </si>
  <si>
    <t>Caldaia Bosch Condens 7000I W 24 Kw C 23</t>
  </si>
  <si>
    <t>N32PB</t>
  </si>
  <si>
    <t>7736901594</t>
  </si>
  <si>
    <t>Caldaia Bosch Condens 7000I W 35 Kw Vetro Nero</t>
  </si>
  <si>
    <t>N40PB</t>
  </si>
  <si>
    <t>7736901506</t>
  </si>
  <si>
    <t>Schienale Per Condens 2300 W</t>
  </si>
  <si>
    <t>NC1</t>
  </si>
  <si>
    <t>7736901286</t>
  </si>
  <si>
    <t>Caldaia Bosch Condens 2300 W 24&lt;&gt;30 Kw</t>
  </si>
  <si>
    <t>NC1\2</t>
  </si>
  <si>
    <t>7736901284</t>
  </si>
  <si>
    <t>Caldaia Bosch Condens 2300 W 24&lt;&gt;25 Kw</t>
  </si>
  <si>
    <t>NC3\4</t>
  </si>
  <si>
    <t>7736900518</t>
  </si>
  <si>
    <t>Caldaia Bosch Cerapury Incasso 24&lt;&gt;28 Kw</t>
  </si>
  <si>
    <t>NC3\8</t>
  </si>
  <si>
    <t>7736900517</t>
  </si>
  <si>
    <t>Caldaia Bosch Cerapury Incasso 24 Kw</t>
  </si>
  <si>
    <t>NCBTE70E268BP</t>
  </si>
  <si>
    <t>7736900516</t>
  </si>
  <si>
    <t>Caldaia Bosch Cerapury Balcony 24&lt;&gt;28 Kw</t>
  </si>
  <si>
    <t>NCCVE12ENJRBP</t>
  </si>
  <si>
    <t>7736900515</t>
  </si>
  <si>
    <t>Caldaia Bosch Cerapury Balcony 24 Kw</t>
  </si>
  <si>
    <t>NCCVE12ESLRBP</t>
  </si>
  <si>
    <t>7736701574</t>
  </si>
  <si>
    <t>Testa Termostatica Intelligente Orizz.</t>
  </si>
  <si>
    <t>NCCVE18ESLRBP</t>
  </si>
  <si>
    <t>7736604125</t>
  </si>
  <si>
    <t>Module Ip_x0002_Gateway Bosch
Miac-01 G10Cl1</t>
  </si>
  <si>
    <t>NCCVE28ESLRBP</t>
  </si>
  <si>
    <t>Caldaia Bosch Condens GC4300I W 24/25 C murale a condensazione cod. 7733601280 capacità 24kW</t>
  </si>
  <si>
    <t>NCCVE6ENJRBP</t>
  </si>
  <si>
    <t>7719002313</t>
  </si>
  <si>
    <t>Cassone Per Cerapur Incasso</t>
  </si>
  <si>
    <t>NCPRDC</t>
  </si>
  <si>
    <t>NCPRDD</t>
  </si>
  <si>
    <t>VMW35CS/1-5</t>
  </si>
  <si>
    <t>Vaillant Ecotec Plus Vmw 35 Cs/1-5
Caldaia Murale A Condensazione
Combinata Da Interno Per
Riscaldamento E Acqua Calda</t>
  </si>
  <si>
    <t>NCPRDDX10</t>
  </si>
  <si>
    <t>VMW346/5-5</t>
  </si>
  <si>
    <t>Vaillant Ecotec Plus Vmi346/5-5 (Mtn) Caldaia Murale Condensing Combinata Da Interno</t>
  </si>
  <si>
    <t>NCPRDDX20</t>
  </si>
  <si>
    <t>VMW30CS/1-5</t>
  </si>
  <si>
    <t>Vaillant Ecotec Plus Vmw 30
Cs/1-5 Caldaia Murale A
Condensazione Combinata Da
Interno Per Riscaldamento E
Acqua Calda Sanitaria</t>
  </si>
  <si>
    <t>NCPRDDX50</t>
  </si>
  <si>
    <t>VMW306/5-5</t>
  </si>
  <si>
    <t>Vaillant Ecotec Plus Vmw 306/5-5 + (Mtn) Caldaia Murale Condensing Combinata Da Interno</t>
  </si>
  <si>
    <t>NCR1\2X3\8</t>
  </si>
  <si>
    <t>VMW286/5-3</t>
  </si>
  <si>
    <t>NCR3\4X1\2</t>
  </si>
  <si>
    <t>VMW26CS/1-5</t>
  </si>
  <si>
    <t>Vaillant Ecotec Plus Vmw 26
Cs/1-5 Caldaia Murale A
Condensazione Combinata Da
Interno Per Riscaldamento E
Acqua Calda Sanitaria</t>
  </si>
  <si>
    <t>ND16M</t>
  </si>
  <si>
    <t>VMW266/2-5B</t>
  </si>
  <si>
    <t>Vaillant Ecobalkon Plus Vmw 266/2-5B Erp (Mtn) Caldaia Murale A Condensazione Da Esterno Per Riscaldamento E Acqua Calda Sanitaria 0010017156</t>
  </si>
  <si>
    <t>ND16MP</t>
  </si>
  <si>
    <t>VMW266/2-5</t>
  </si>
  <si>
    <t>Vaillant Caldaia Murale Ecoinwall Plus Vmw 266/2-5 Condensazione Codice Prod: 10017154</t>
  </si>
  <si>
    <t>ND16MPG</t>
  </si>
  <si>
    <t>VMW256/5-5</t>
  </si>
  <si>
    <t>Vaillant Ecotec Plus Vmw 256/5-5 + (Mtn) Caldaia Murale Condensing Combinata Da Interno</t>
  </si>
  <si>
    <t>ND20M</t>
  </si>
  <si>
    <t>VMW246/7-2</t>
  </si>
  <si>
    <t>Vaillant Caldaia Ecotec Pure Vmw 246/7-2 A Condensazione Camera Stagna</t>
  </si>
  <si>
    <t>ND20MP</t>
  </si>
  <si>
    <t>VMW24/28AS</t>
  </si>
  <si>
    <t>Caldaie A Condensazione Ecotec Intro Vmw 24/28 Metano</t>
  </si>
  <si>
    <t>ND20MPG</t>
  </si>
  <si>
    <t>VMW236/5-3</t>
  </si>
  <si>
    <t>Vaillant Caldaia Ecotec Pro Vmw 236 /5-3 H+ A Condensazione</t>
  </si>
  <si>
    <t>ND26M</t>
  </si>
  <si>
    <t>VMW18/24AS</t>
  </si>
  <si>
    <t>Caldaie A Condensazione Ecotec Intro Vmw 18/24 Metano</t>
  </si>
  <si>
    <t>ND26MP</t>
  </si>
  <si>
    <t>VMI346/5-5</t>
  </si>
  <si>
    <t>Vaillant Caldaia Murale A Condensazione Ecotec Plus Vmi + Con Bollitore</t>
  </si>
  <si>
    <t>ND26MPG</t>
  </si>
  <si>
    <t>VMI306/5-5</t>
  </si>
  <si>
    <t>Vaillant Ecotec Plus Vmi306/5-5 (Mtn) Caldaia Murale Condensing Combinata Da Interno</t>
  </si>
  <si>
    <t>ND32M</t>
  </si>
  <si>
    <t>VMC35CF/1-7</t>
  </si>
  <si>
    <t>Vaillant Ecotec Exclusive Vmw 35
Cf/1-7 Caldaia Murale A
Condensazione Combinata Da
Interno Per Riscaldamento E
Acqua Calda Sanitaria</t>
  </si>
  <si>
    <t>ND32MP</t>
  </si>
  <si>
    <t>306787</t>
  </si>
  <si>
    <t>Temperature Sensor Vr 10</t>
  </si>
  <si>
    <t>306725</t>
  </si>
  <si>
    <t>Collettore Di Bilanciamento Wh 280</t>
  </si>
  <si>
    <t>306257</t>
  </si>
  <si>
    <t>303910</t>
  </si>
  <si>
    <t>Curva 87 Gradi 60/100 Pp</t>
  </si>
  <si>
    <t>303902</t>
  </si>
  <si>
    <t>Prolunga 0,5 M 60/100 Pp</t>
  </si>
  <si>
    <t>NF1\2X16GMP</t>
  </si>
  <si>
    <t>0020260965</t>
  </si>
  <si>
    <t>NF1\2X16GMPG</t>
  </si>
  <si>
    <t>0020260964</t>
  </si>
  <si>
    <t>NF1\2X16M</t>
  </si>
  <si>
    <t>0020260943</t>
  </si>
  <si>
    <t>Vaillant Sensohome 380 Termostato Modulante 0020260943 Zz</t>
  </si>
  <si>
    <t>NF1\2X16MP</t>
  </si>
  <si>
    <t>0020252924</t>
  </si>
  <si>
    <t>Vaillant Vr 920 Modulo Per Gestione Remota Con Multiimatic 700</t>
  </si>
  <si>
    <t>NF1\2X16MPG</t>
  </si>
  <si>
    <t>0020219517</t>
  </si>
  <si>
    <t>Vaillant 0020219517 Kit Pp Scarico Oriontale, Bianco</t>
  </si>
  <si>
    <t>NF1\2X20M</t>
  </si>
  <si>
    <t>0020202021</t>
  </si>
  <si>
    <t>Box Da Incasso Vaillant Ecoinwall Plus Ex Cod 0010030848</t>
  </si>
  <si>
    <t>NF1\2X20MP</t>
  </si>
  <si>
    <t>0020197223</t>
  </si>
  <si>
    <t>Vaillant 0020197223 Termostato Wi-Fi Per Smartphone Vsmart, Compatibile Con Apparecchi Vaillant Dotati Di Interfaccia Ebus, Bianco</t>
  </si>
  <si>
    <t>NF1\2X20MPG</t>
  </si>
  <si>
    <t>0020192178</t>
  </si>
  <si>
    <t>Kit Idraulico Tubi E Allacci Vmw</t>
  </si>
  <si>
    <t>NF11\4X1\2</t>
  </si>
  <si>
    <t>0020180028</t>
  </si>
  <si>
    <t>NF1X1\4</t>
  </si>
  <si>
    <t>0020171315</t>
  </si>
  <si>
    <t>NF20PB</t>
  </si>
  <si>
    <t>0020136080</t>
  </si>
  <si>
    <t>Tronchetto Ispesl Dn 65</t>
  </si>
  <si>
    <t>NF25PB</t>
  </si>
  <si>
    <t>0020135389</t>
  </si>
  <si>
    <t>Curva Fissaggio Ecocraft Exclusiv Dn65</t>
  </si>
  <si>
    <t>NF3\4X16GMP</t>
  </si>
  <si>
    <t>0020124473</t>
  </si>
  <si>
    <t>Vaillant Calormatic 350 Termostato Modulante 0020124473 Zz</t>
  </si>
  <si>
    <t>NF3\4X16GMPG</t>
  </si>
  <si>
    <t>0020017744</t>
  </si>
  <si>
    <t>Modulo 2 Di 7 Per Eco/Pro/Plus Zz</t>
  </si>
  <si>
    <t>NF3\4X16M</t>
  </si>
  <si>
    <t>0010022025</t>
  </si>
  <si>
    <t>Vaillant Ecotec Plus Vmw 35 Cs/1-5 Cfi Wifi Caldaia Murale A Condensazione Combinata Da Interno Per Riscaldamento E Acqua Calda Sanitaria, Abbinata A Vsmart Wifi 0020197223</t>
  </si>
  <si>
    <t>NF3\4X16MP</t>
  </si>
  <si>
    <t>0010022023</t>
  </si>
  <si>
    <t>Vaillant Ecotec Plus Vmw 30 Cs/1-5 Cfi Wifi Caldaia Murale A Condensazione Combinata Da Interno Per Riscaldamento E Acqua Calda Sanitaria, Abbinata A Vsmart Wifi 0020197223</t>
  </si>
  <si>
    <t>NF3\4X20M</t>
  </si>
  <si>
    <t>NF3\4X20MP</t>
  </si>
  <si>
    <t>1406AE</t>
  </si>
  <si>
    <t>Angolo Esterno 140</t>
  </si>
  <si>
    <t>NF3\4X20MPG</t>
  </si>
  <si>
    <t>1206AE</t>
  </si>
  <si>
    <t>Angolo Esterno  Type 12</t>
  </si>
  <si>
    <t>NF32PB</t>
  </si>
  <si>
    <t>0906AE</t>
  </si>
  <si>
    <t>Angolo Esterno  Type 09</t>
  </si>
  <si>
    <t>NF40PB</t>
  </si>
  <si>
    <t>0821ER</t>
  </si>
  <si>
    <t>Angolo Esterno Regolabile</t>
  </si>
  <si>
    <t>NFA1\2X20</t>
  </si>
  <si>
    <t>0806AE</t>
  </si>
  <si>
    <t>Angolo Esterno</t>
  </si>
  <si>
    <t>NFA1\2X25</t>
  </si>
  <si>
    <t>0706AE</t>
  </si>
  <si>
    <t>Angolo Esterno  Type 07</t>
  </si>
  <si>
    <t>NFA11\2X50</t>
  </si>
  <si>
    <t>0621ER</t>
  </si>
  <si>
    <t>Angolo Esterno Regolabile Type 06</t>
  </si>
  <si>
    <t>NFA11\4X40</t>
  </si>
  <si>
    <t>0606AE</t>
  </si>
  <si>
    <t>NFA2X63</t>
  </si>
  <si>
    <t>OCVI80</t>
  </si>
  <si>
    <t>Angolo Interno Canalina 80X60</t>
  </si>
  <si>
    <t>NFA3\4X20</t>
  </si>
  <si>
    <t>OCVI60</t>
  </si>
  <si>
    <t>Angolo Interno Canalina 60X45</t>
  </si>
  <si>
    <t>NFA3\4X25</t>
  </si>
  <si>
    <t>1405AI</t>
  </si>
  <si>
    <t>Angolo Interno 140</t>
  </si>
  <si>
    <t>NFC1\2X10</t>
  </si>
  <si>
    <t>1205AI</t>
  </si>
  <si>
    <t>Angolo Interno  Type 12</t>
  </si>
  <si>
    <t>0905AI</t>
  </si>
  <si>
    <t>Angolo Interno  Type 09</t>
  </si>
  <si>
    <t>NG1</t>
  </si>
  <si>
    <t>0820IR</t>
  </si>
  <si>
    <t>Angolo Interno Regolabile Type 08</t>
  </si>
  <si>
    <t>0805AI</t>
  </si>
  <si>
    <t>Angolo Interno</t>
  </si>
  <si>
    <t>NG1\2</t>
  </si>
  <si>
    <t>0705AI</t>
  </si>
  <si>
    <t>Angolo Interno  Type 07</t>
  </si>
  <si>
    <t>0620IR</t>
  </si>
  <si>
    <t>Angolo Interno Regolabile Type 06</t>
  </si>
  <si>
    <t>NG1\4</t>
  </si>
  <si>
    <t>0605AI</t>
  </si>
  <si>
    <t>3203AR</t>
  </si>
  <si>
    <t>Angolo Rigido Type 32</t>
  </si>
  <si>
    <t>NG11\4</t>
  </si>
  <si>
    <t>2503AR</t>
  </si>
  <si>
    <t>Angolo Rigido Type 25</t>
  </si>
  <si>
    <t>2003AR</t>
  </si>
  <si>
    <t>Angolo Rigido Type 20</t>
  </si>
  <si>
    <t>NG3\4</t>
  </si>
  <si>
    <t>0815VD</t>
  </si>
  <si>
    <t>Angolo Verticale Destro Type 08</t>
  </si>
  <si>
    <t>0814VS</t>
  </si>
  <si>
    <t>Angolo Verticale Sinistro Type 08</t>
  </si>
  <si>
    <t>NG3\8</t>
  </si>
  <si>
    <t>0615VD</t>
  </si>
  <si>
    <t>Angolo Verticale Destro Type 06</t>
  </si>
  <si>
    <t>0614VS</t>
  </si>
  <si>
    <t>Angolo Verticale Sinistro Type 06</t>
  </si>
  <si>
    <t>NGLM2</t>
  </si>
  <si>
    <t>3201CF</t>
  </si>
  <si>
    <t>Clips Fissatubo Type 32</t>
  </si>
  <si>
    <t>NGLM3</t>
  </si>
  <si>
    <t>2501CF</t>
  </si>
  <si>
    <t>Clips Fissatubo Type 25</t>
  </si>
  <si>
    <t>NGLM4</t>
  </si>
  <si>
    <t>2001CF</t>
  </si>
  <si>
    <t>Clips Fissatubo Type 20</t>
  </si>
  <si>
    <t>NGXM2</t>
  </si>
  <si>
    <t>1209CM</t>
  </si>
  <si>
    <t>Curva A Muro Type 12</t>
  </si>
  <si>
    <t>NGXM3</t>
  </si>
  <si>
    <t>0909CM</t>
  </si>
  <si>
    <t>Curva A Muro Type 09</t>
  </si>
  <si>
    <t>NGXM4</t>
  </si>
  <si>
    <t>0809CM</t>
  </si>
  <si>
    <t>Curva A Muro</t>
  </si>
  <si>
    <t>NM1\2X16M</t>
  </si>
  <si>
    <t>0709CM</t>
  </si>
  <si>
    <t>Curva A Muro Type 07</t>
  </si>
  <si>
    <t>NM1\2X16MP</t>
  </si>
  <si>
    <t>0609CM</t>
  </si>
  <si>
    <t>NM1\2X16MPG</t>
  </si>
  <si>
    <t>1407CP</t>
  </si>
  <si>
    <t>Curva Piana 140</t>
  </si>
  <si>
    <t>NM1\2X20M</t>
  </si>
  <si>
    <t>1222PR</t>
  </si>
  <si>
    <t>Curva Piana Regolabile Type 12</t>
  </si>
  <si>
    <t>NM1\2X20MP</t>
  </si>
  <si>
    <t>1207CP</t>
  </si>
  <si>
    <t>Curva Piana Type 12</t>
  </si>
  <si>
    <t>NM1\2X20MPG</t>
  </si>
  <si>
    <t>0907CP</t>
  </si>
  <si>
    <t>Curva Piana Type 09</t>
  </si>
  <si>
    <t>NM20PB</t>
  </si>
  <si>
    <t>0822PR</t>
  </si>
  <si>
    <t>Curva Piana Regolabile Type 08</t>
  </si>
  <si>
    <t>NM25PB</t>
  </si>
  <si>
    <t>0807CP</t>
  </si>
  <si>
    <t>Curva Piana</t>
  </si>
  <si>
    <t>NM3\4X16M</t>
  </si>
  <si>
    <t>0707CP</t>
  </si>
  <si>
    <t>Curva Piana Type 07</t>
  </si>
  <si>
    <t>NM3\4X16MP</t>
  </si>
  <si>
    <t>0622PR</t>
  </si>
  <si>
    <t>Curva Piana Regolabile Type 06</t>
  </si>
  <si>
    <t>NM3\4X20M</t>
  </si>
  <si>
    <t>0607CP</t>
  </si>
  <si>
    <t>NM3\4X20MP</t>
  </si>
  <si>
    <t>3204CR</t>
  </si>
  <si>
    <t>Curva Rigida 90° Type 32</t>
  </si>
  <si>
    <t>NM3\4X20MPG</t>
  </si>
  <si>
    <t>2504CR</t>
  </si>
  <si>
    <t>Curva Rigida 90° Type 25</t>
  </si>
  <si>
    <t>NM3\8X10</t>
  </si>
  <si>
    <t>2004CR</t>
  </si>
  <si>
    <t>Curva Rigida 90° Type 20</t>
  </si>
  <si>
    <t>NM32PB</t>
  </si>
  <si>
    <t>GU2525</t>
  </si>
  <si>
    <t>Giunto Lineare 25X25 B.</t>
  </si>
  <si>
    <t>NM40PB</t>
  </si>
  <si>
    <t>1404GC</t>
  </si>
  <si>
    <t>Giunto Coperchio  Type 14</t>
  </si>
  <si>
    <t>NMA1\2X20</t>
  </si>
  <si>
    <t>1204GC</t>
  </si>
  <si>
    <t>Giunto Coperchio  Type 12</t>
  </si>
  <si>
    <t>NMA1\2X25</t>
  </si>
  <si>
    <t>0904GC</t>
  </si>
  <si>
    <t>Giunto Coperchio  Type 09</t>
  </si>
  <si>
    <t>NMA11\2X50</t>
  </si>
  <si>
    <t>0811GF</t>
  </si>
  <si>
    <t>Giunto Flessibile Type 08</t>
  </si>
  <si>
    <t>NMA11\4X40</t>
  </si>
  <si>
    <t>0804GC</t>
  </si>
  <si>
    <t>Giunto Coperchio Type 08</t>
  </si>
  <si>
    <t>NMA2X63</t>
  </si>
  <si>
    <t>0704GC</t>
  </si>
  <si>
    <t>Giunto Coperchio  Type 07</t>
  </si>
  <si>
    <t>NMA3\4X20</t>
  </si>
  <si>
    <t>0611GF</t>
  </si>
  <si>
    <t>Giunto Flessibile Type 06</t>
  </si>
  <si>
    <t>NMA3\4X25</t>
  </si>
  <si>
    <t>0604GC</t>
  </si>
  <si>
    <t>Giunto Coperchio  Type 06</t>
  </si>
  <si>
    <t>NMC1\2X10</t>
  </si>
  <si>
    <t>3202MR</t>
  </si>
  <si>
    <t>Manicotto Tubo Rigido Type 32</t>
  </si>
  <si>
    <t>NMCPD10</t>
  </si>
  <si>
    <t>2502MR</t>
  </si>
  <si>
    <t>Manicotto Tubo Rigido Type 25</t>
  </si>
  <si>
    <t>NMDM20110A</t>
  </si>
  <si>
    <t>2002MR</t>
  </si>
  <si>
    <t>Manicotto Tubo Rigido Type 20</t>
  </si>
  <si>
    <t>NMDM20140AE</t>
  </si>
  <si>
    <t>C25X25</t>
  </si>
  <si>
    <t>Minicanale 25X25 Bianco Cop.Mt</t>
  </si>
  <si>
    <t>NMDM20140B</t>
  </si>
  <si>
    <t>2210CE</t>
  </si>
  <si>
    <t>Minicalina Portacavi Elettrici 22X10</t>
  </si>
  <si>
    <t>NRG1\2X1\4</t>
  </si>
  <si>
    <t>1818CE</t>
  </si>
  <si>
    <t>Minicalina Portacavi Elettrici 18X18</t>
  </si>
  <si>
    <t>1010CE</t>
  </si>
  <si>
    <t>Minicalina Portacavi Elettrici 10X10</t>
  </si>
  <si>
    <t>NRG1\2x3\8</t>
  </si>
  <si>
    <t>1210PM</t>
  </si>
  <si>
    <t>0910PM</t>
  </si>
  <si>
    <t>NRG11\4X3\4</t>
  </si>
  <si>
    <t>0810PM</t>
  </si>
  <si>
    <t>0710PM</t>
  </si>
  <si>
    <t>NRG1X1\2</t>
  </si>
  <si>
    <t>0610PM</t>
  </si>
  <si>
    <t>3205DR</t>
  </si>
  <si>
    <t>NRG1X3\4</t>
  </si>
  <si>
    <t>2505DR</t>
  </si>
  <si>
    <t>2005DR</t>
  </si>
  <si>
    <t>NRG3\4X1\2</t>
  </si>
  <si>
    <t>1213DT</t>
  </si>
  <si>
    <t>Derivazione A T Type 12</t>
  </si>
  <si>
    <t>0913DT</t>
  </si>
  <si>
    <t>Derivazione A T Type 09</t>
  </si>
  <si>
    <t>NS409</t>
  </si>
  <si>
    <t>0813DT</t>
  </si>
  <si>
    <t>Derivazione A T Type 08</t>
  </si>
  <si>
    <t>3206FR</t>
  </si>
  <si>
    <t>Raccordo Flessibile Type 32</t>
  </si>
  <si>
    <t>NS412</t>
  </si>
  <si>
    <t>2506FR</t>
  </si>
  <si>
    <t>Raccordo Flessibile Type 25</t>
  </si>
  <si>
    <t>2006FR</t>
  </si>
  <si>
    <t>Raccordo Flessibile Type 20</t>
  </si>
  <si>
    <t>NS418</t>
  </si>
  <si>
    <t>9070RI</t>
  </si>
  <si>
    <t>Riduzione Type 07</t>
  </si>
  <si>
    <t>9060RI</t>
  </si>
  <si>
    <t>Riduzione Type 06</t>
  </si>
  <si>
    <t>NS424</t>
  </si>
  <si>
    <t>8070RI</t>
  </si>
  <si>
    <t>8060RI</t>
  </si>
  <si>
    <t>NSH00</t>
  </si>
  <si>
    <t>1290RI</t>
  </si>
  <si>
    <t>Riduzione Type 09</t>
  </si>
  <si>
    <t>1280RI</t>
  </si>
  <si>
    <t>Riduzione Type 08</t>
  </si>
  <si>
    <t>1403ST</t>
  </si>
  <si>
    <t>Staffa "Fast Block" Type 14</t>
  </si>
  <si>
    <t>1203ST</t>
  </si>
  <si>
    <t>Staffa "Fast Block" Type 12</t>
  </si>
  <si>
    <t>0903ST</t>
  </si>
  <si>
    <t>Staffa "Fast Block" Type 09</t>
  </si>
  <si>
    <t>NSHB00</t>
  </si>
  <si>
    <t>0803ST</t>
  </si>
  <si>
    <t>Staffa "Fast Block"</t>
  </si>
  <si>
    <t>0703ST</t>
  </si>
  <si>
    <t>Staffa "Fast Block" Type 07</t>
  </si>
  <si>
    <t>0603ST</t>
  </si>
  <si>
    <t>0908IT</t>
  </si>
  <si>
    <t>Tappo Terminale Type 09</t>
  </si>
  <si>
    <t>0808TT</t>
  </si>
  <si>
    <t>Tappo Terminale</t>
  </si>
  <si>
    <t>NZ1</t>
  </si>
  <si>
    <t>0808IT</t>
  </si>
  <si>
    <t>Tappo Terminale Type 08</t>
  </si>
  <si>
    <t>NZ1\2</t>
  </si>
  <si>
    <t>0708IT</t>
  </si>
  <si>
    <t>Tappo Terminale Type 07</t>
  </si>
  <si>
    <t>NZ11\4</t>
  </si>
  <si>
    <t>0608TT</t>
  </si>
  <si>
    <t>NZ3\4</t>
  </si>
  <si>
    <t>0608IT</t>
  </si>
  <si>
    <t>Tappo Terminale Type 06</t>
  </si>
  <si>
    <t>O280</t>
  </si>
  <si>
    <t>3200TR</t>
  </si>
  <si>
    <t>Tubo Rigido Type 32</t>
  </si>
  <si>
    <t>2500TR</t>
  </si>
  <si>
    <t>Tubo Rigido Type 25</t>
  </si>
  <si>
    <t>2000TR</t>
  </si>
  <si>
    <t>Tubo Rigido Type 20</t>
  </si>
  <si>
    <t>0312BC</t>
  </si>
  <si>
    <t>Canalina Di Servizio Type 03</t>
  </si>
  <si>
    <t>OIB1201</t>
  </si>
  <si>
    <t>0310RC</t>
  </si>
  <si>
    <t>0308TT</t>
  </si>
  <si>
    <t>OIB1501</t>
  </si>
  <si>
    <t>0307CP</t>
  </si>
  <si>
    <t>0306AE</t>
  </si>
  <si>
    <t>OIB901</t>
  </si>
  <si>
    <t>0305AI</t>
  </si>
  <si>
    <t>0304GC</t>
  </si>
  <si>
    <t>P-0550</t>
  </si>
  <si>
    <t>0412BC</t>
  </si>
  <si>
    <t>Canalina Di Servizio Type 04</t>
  </si>
  <si>
    <t>P-0550X3</t>
  </si>
  <si>
    <t>0410RC</t>
  </si>
  <si>
    <t>P-0550X6</t>
  </si>
  <si>
    <t>0408TT</t>
  </si>
  <si>
    <t>P-0550X9</t>
  </si>
  <si>
    <t>0407CP</t>
  </si>
  <si>
    <t>P-0552</t>
  </si>
  <si>
    <t>0406AE</t>
  </si>
  <si>
    <t>P-0552X3</t>
  </si>
  <si>
    <t>0405AI</t>
  </si>
  <si>
    <t>P-0552X6</t>
  </si>
  <si>
    <t>0404GC</t>
  </si>
  <si>
    <t>P-0552X9</t>
  </si>
  <si>
    <t>OCPSE60</t>
  </si>
  <si>
    <t>Canalina 60X45 Mm</t>
  </si>
  <si>
    <t>P-0560</t>
  </si>
  <si>
    <t>0612MD</t>
  </si>
  <si>
    <t>Canalina Canalsplit Midi Mt. 1 Type 06</t>
  </si>
  <si>
    <t>P-0560X3</t>
  </si>
  <si>
    <t>0712BC</t>
  </si>
  <si>
    <t>Canalina Canalsplit Mt. 1 Type 07</t>
  </si>
  <si>
    <t>P-0560X6</t>
  </si>
  <si>
    <t>OCPSE80</t>
  </si>
  <si>
    <t>Canalina 80X60 Mm Barra 2Mt</t>
  </si>
  <si>
    <t>P-0560X9</t>
  </si>
  <si>
    <t>0812MD</t>
  </si>
  <si>
    <t>Canalina Canalsplit Midi Mt. 1 Type 08</t>
  </si>
  <si>
    <t>P-0562</t>
  </si>
  <si>
    <t>0912BC</t>
  </si>
  <si>
    <t>Canalina Canalsplit Mt. 1 Type 09</t>
  </si>
  <si>
    <t>P-0562X3</t>
  </si>
  <si>
    <t>1212MD</t>
  </si>
  <si>
    <t>Canalina Canalsplit Midi Mt. 1 Type 12</t>
  </si>
  <si>
    <t>P-0562X6</t>
  </si>
  <si>
    <t>1212BC</t>
  </si>
  <si>
    <t>Canalina Canalsplit Mt. 1 Type 12</t>
  </si>
  <si>
    <t>P-0562X9</t>
  </si>
  <si>
    <t>0812BC</t>
  </si>
  <si>
    <t>P-0660</t>
  </si>
  <si>
    <t>0612BC</t>
  </si>
  <si>
    <t>P-0660X3</t>
  </si>
  <si>
    <t>1412BC</t>
  </si>
  <si>
    <t>Canalsplit Type 14</t>
  </si>
  <si>
    <t>P-0660X6</t>
  </si>
  <si>
    <t>CSA600HXE</t>
  </si>
  <si>
    <t>Cappa Apell 60 Cm Inox</t>
  </si>
  <si>
    <t>P-0660X9</t>
  </si>
  <si>
    <t>CE90T</t>
  </si>
  <si>
    <t>Cappa Serie Eco 90 Cm Teck</t>
  </si>
  <si>
    <t>P-0662</t>
  </si>
  <si>
    <t>CE90B</t>
  </si>
  <si>
    <t>Cappa Serie Eco 90 Cm Bianca</t>
  </si>
  <si>
    <t>P-0662X3</t>
  </si>
  <si>
    <t>CE60T</t>
  </si>
  <si>
    <t>Cappa Serie Eco 60 Cm Teck</t>
  </si>
  <si>
    <t>P-0662X6</t>
  </si>
  <si>
    <t>CE60B</t>
  </si>
  <si>
    <t>Cappa Serie Eco 60 Cm Bianca</t>
  </si>
  <si>
    <t>P-0662X9</t>
  </si>
  <si>
    <t>CA90ARE</t>
  </si>
  <si>
    <t>Cappa Argon Vetro Cm. 90</t>
  </si>
  <si>
    <t>P160P</t>
  </si>
  <si>
    <t>FB3250557679</t>
  </si>
  <si>
    <t>Faber-Flaminia Cappa Artica Srm X/V A60</t>
  </si>
  <si>
    <t>P167P</t>
  </si>
  <si>
    <t>FB1100193916</t>
  </si>
  <si>
    <t>P170P</t>
  </si>
  <si>
    <t>FB1100193915</t>
  </si>
  <si>
    <t>Faber-Flaminia Cappa Cucina Artica X 60 Vedi Pure Nuovo Codice   Cod. 325.0557.679</t>
  </si>
  <si>
    <t>P20</t>
  </si>
  <si>
    <t>FB1100157085</t>
  </si>
  <si>
    <t>Cappa Faber Solaris Eg 8 X</t>
  </si>
  <si>
    <t>P200P</t>
  </si>
  <si>
    <t>FB1100075257</t>
  </si>
  <si>
    <t>Cappa Atlantica X A90 Faber</t>
  </si>
  <si>
    <t>P213P</t>
  </si>
  <si>
    <t>FB1100075256</t>
  </si>
  <si>
    <t>Cappa Atlantica X A60 Faber</t>
  </si>
  <si>
    <t>P236P</t>
  </si>
  <si>
    <t>CA90ATE</t>
  </si>
  <si>
    <t>Cappa Atmosfera Vetro Cm. 90</t>
  </si>
  <si>
    <t>P25</t>
  </si>
  <si>
    <t>CSA900HXE</t>
  </si>
  <si>
    <t>Cappa Camino Apell Cm. 90</t>
  </si>
  <si>
    <t>P-3130</t>
  </si>
  <si>
    <t>CD9XE</t>
  </si>
  <si>
    <t>P-3130X10</t>
  </si>
  <si>
    <t>CD6XE</t>
  </si>
  <si>
    <t>Cappa Camino Apell Cm. 60</t>
  </si>
  <si>
    <t>P-3130X15</t>
  </si>
  <si>
    <t>KGU90051APM</t>
  </si>
  <si>
    <t>Cappa Curve 900 Mm 51 Avena  Pulsantiera Meccanica</t>
  </si>
  <si>
    <t>P-3130X5</t>
  </si>
  <si>
    <t>P32</t>
  </si>
  <si>
    <t>CDD90VXE</t>
  </si>
  <si>
    <t>Cappa Down Draft Da 90  Apell</t>
  </si>
  <si>
    <t>P-3320</t>
  </si>
  <si>
    <t>FB3200557532</t>
  </si>
  <si>
    <t>Cappa Egea Plus X A90 Cappa Aspirante A Parete Acciaio Inossidabile</t>
  </si>
  <si>
    <t>P-3320X10</t>
  </si>
  <si>
    <t>FB3200557531</t>
  </si>
  <si>
    <t>Cappa Egea Plus X A60 Cappa Aspirante A Parete Acciaio Inossidabile 380M³/H</t>
  </si>
  <si>
    <t>P-3320X15</t>
  </si>
  <si>
    <t>FB1100058112</t>
  </si>
  <si>
    <t>P-3320X5</t>
  </si>
  <si>
    <t>1726220/2</t>
  </si>
  <si>
    <t>Cappa Elica Elibloc 3 Silver F/80</t>
  </si>
  <si>
    <t>P-4970</t>
  </si>
  <si>
    <t>1725518/3</t>
  </si>
  <si>
    <t>Cappa Elica Elibloc 3 Silver F/60</t>
  </si>
  <si>
    <t>P-4970X10</t>
  </si>
  <si>
    <t>PRF0167316</t>
  </si>
  <si>
    <t>Cappa Elica Adele Island Full Black/A/90X60</t>
  </si>
  <si>
    <t>P-4970X15</t>
  </si>
  <si>
    <t>4577998/2</t>
  </si>
  <si>
    <t>P-4970X5</t>
  </si>
  <si>
    <t>4577997/2</t>
  </si>
  <si>
    <t>P500</t>
  </si>
  <si>
    <t>4577994/2</t>
  </si>
  <si>
    <t>P-5250</t>
  </si>
  <si>
    <t>4577993/2</t>
  </si>
  <si>
    <t>P-5250X10</t>
  </si>
  <si>
    <t>KKQ80086VST</t>
  </si>
  <si>
    <t>P-5250X15</t>
  </si>
  <si>
    <t>67014904/2</t>
  </si>
  <si>
    <t>Cappa Estraibile T Stgr/F/90</t>
  </si>
  <si>
    <t>P-5250X5</t>
  </si>
  <si>
    <t>67014903/2</t>
  </si>
  <si>
    <t>Cappa Estraibile T Stgr/F/60</t>
  </si>
  <si>
    <t>P600</t>
  </si>
  <si>
    <t>FB3150547803</t>
  </si>
  <si>
    <t>Cappa 152 Srm Lg A90</t>
  </si>
  <si>
    <t>P620</t>
  </si>
  <si>
    <t>FB3150547802</t>
  </si>
  <si>
    <t>Cappa 152 Srm Lg A60</t>
  </si>
  <si>
    <t>P625</t>
  </si>
  <si>
    <t>FB3000557491</t>
  </si>
  <si>
    <t>Cappa Sottopensile Da 60 Tch Bk16A 741</t>
  </si>
  <si>
    <t>P632</t>
  </si>
  <si>
    <t>FB3000557490</t>
  </si>
  <si>
    <t>Cappa Sottopensile Da 90 Tch Bk</t>
  </si>
  <si>
    <t>P640</t>
  </si>
  <si>
    <t>P-6560</t>
  </si>
  <si>
    <t>P-6560X10</t>
  </si>
  <si>
    <t>CT61NEE</t>
  </si>
  <si>
    <t>Cappa Con Frontalino Apell</t>
  </si>
  <si>
    <t>P-6560X15</t>
  </si>
  <si>
    <t>CVP900E</t>
  </si>
  <si>
    <t>Cappa Glass Vetro Cm. 90 Apell</t>
  </si>
  <si>
    <t>P-6560X5</t>
  </si>
  <si>
    <t>CVP600E</t>
  </si>
  <si>
    <t>Cappa Glass Vetro Cm. 60 Apell</t>
  </si>
  <si>
    <t>P-7510</t>
  </si>
  <si>
    <t>CVI900E</t>
  </si>
  <si>
    <t>P-7510X3</t>
  </si>
  <si>
    <t>FB3050554556</t>
  </si>
  <si>
    <t>P-7510X6</t>
  </si>
  <si>
    <t>FB3050554555</t>
  </si>
  <si>
    <t>Cappa Inca Smart C/33 Gr A52 305.0602.040</t>
  </si>
  <si>
    <t>P-7510X9</t>
  </si>
  <si>
    <t>FB1100372064</t>
  </si>
  <si>
    <t>Cappa Inca Smart C33 Gra52 Vedi  Il Nuovo Codice Fb3050554555</t>
  </si>
  <si>
    <t>P-7512</t>
  </si>
  <si>
    <t>FB1100255518</t>
  </si>
  <si>
    <t>Cappa Inca Smart Lg A70</t>
  </si>
  <si>
    <t>P-7512X3</t>
  </si>
  <si>
    <t>FB1100255517</t>
  </si>
  <si>
    <t>Cappa Inca Smart Lg A52</t>
  </si>
  <si>
    <t>P-7512X6</t>
  </si>
  <si>
    <t>CT91XE</t>
  </si>
  <si>
    <t>Cappa Incasso Cm. 91 Inox Nero</t>
  </si>
  <si>
    <t>P-7512X9</t>
  </si>
  <si>
    <t>CT61XE</t>
  </si>
  <si>
    <t>Cappa Incasso Cm. 60 Inox Nero</t>
  </si>
  <si>
    <t>P-9033</t>
  </si>
  <si>
    <t>CI70E</t>
  </si>
  <si>
    <t>Cappa Incasso Cm. 70 Inox Nero</t>
  </si>
  <si>
    <t>P-9033X10</t>
  </si>
  <si>
    <t>CI52E</t>
  </si>
  <si>
    <t>Cappa Incasso Cm. 52 Inox Nero Apell</t>
  </si>
  <si>
    <t>P-9033X15</t>
  </si>
  <si>
    <t>PRF0097370</t>
  </si>
  <si>
    <t>Cappa Elica Circus Plus Isl.Ix/A/90</t>
  </si>
  <si>
    <t>P-9033X5</t>
  </si>
  <si>
    <t>PRF0071970A</t>
  </si>
  <si>
    <t>Cappa Juno Bk/F/51 Elica</t>
  </si>
  <si>
    <t>P-9034</t>
  </si>
  <si>
    <t>FB1120194296</t>
  </si>
  <si>
    <t>Kit Trave 60 C7 Tiglio</t>
  </si>
  <si>
    <t>P-9034X10</t>
  </si>
  <si>
    <t>FB1120194263</t>
  </si>
  <si>
    <t>Kit Trave 90 C7 Frassino Grezza</t>
  </si>
  <si>
    <t>P-9034X15</t>
  </si>
  <si>
    <t>FB1120157220</t>
  </si>
  <si>
    <t>Kit Trave Ang.C2 Toulip.Gr</t>
  </si>
  <si>
    <t>P-9034X5</t>
  </si>
  <si>
    <t>FB1120157216</t>
  </si>
  <si>
    <t>Kit Trave Ang. C1 Toulip.</t>
  </si>
  <si>
    <t>P-9038</t>
  </si>
  <si>
    <t>FB1120157199</t>
  </si>
  <si>
    <t>Kit Trave 90 C2 Tiglio Grea</t>
  </si>
  <si>
    <t>P-9038X10</t>
  </si>
  <si>
    <t>FB1120157195</t>
  </si>
  <si>
    <t>Kit Trave 90 C1 Tiglio Grea</t>
  </si>
  <si>
    <t>P-9038X20</t>
  </si>
  <si>
    <t>FB1120157185</t>
  </si>
  <si>
    <t>Kit Trave 60 C2 Tiglio</t>
  </si>
  <si>
    <t>P-9038X50</t>
  </si>
  <si>
    <t>FB1120157179</t>
  </si>
  <si>
    <t>Kit Trave 60 C1 Tiglio</t>
  </si>
  <si>
    <t>P-9039</t>
  </si>
  <si>
    <t>PRF0004024A</t>
  </si>
  <si>
    <t>Cappa Elica Missy Ix/A/60</t>
  </si>
  <si>
    <t>P-9039X10</t>
  </si>
  <si>
    <t>PRF0004022A</t>
  </si>
  <si>
    <t>Cappa Elica Missy Ix/A/90</t>
  </si>
  <si>
    <t>P-9039X15</t>
  </si>
  <si>
    <t>CA90NAE</t>
  </si>
  <si>
    <t>Cappa Nadir Cm. 90</t>
  </si>
  <si>
    <t>P-9039X5</t>
  </si>
  <si>
    <t>68115382</t>
  </si>
  <si>
    <t>Cappa Pantheon Ix/A60</t>
  </si>
  <si>
    <t>P-9150</t>
  </si>
  <si>
    <t>68115243</t>
  </si>
  <si>
    <t>Cappa Pantheon Ix/A/90</t>
  </si>
  <si>
    <t>P-9150X10</t>
  </si>
  <si>
    <t>CSET61E</t>
  </si>
  <si>
    <t>Cappa Pull Out Apell Cm. 60</t>
  </si>
  <si>
    <t>P-9150X15</t>
  </si>
  <si>
    <t>CA90PUE</t>
  </si>
  <si>
    <t>Cappa Pura Vetro Cm. 90</t>
  </si>
  <si>
    <t>P-9150X5</t>
  </si>
  <si>
    <t>CA90QAE</t>
  </si>
  <si>
    <t>Cappa Quantum Cm. 90</t>
  </si>
  <si>
    <t>FB3210579872</t>
  </si>
  <si>
    <t>FB3210579837</t>
  </si>
  <si>
    <t>FB3210516441</t>
  </si>
  <si>
    <t>Cappa Ranch Wh9016 A90 Sc</t>
  </si>
  <si>
    <t>FB3210516440</t>
  </si>
  <si>
    <t>Cappa Ranch Wh9016 A60 Sc</t>
  </si>
  <si>
    <t>FB1100157159</t>
  </si>
  <si>
    <t>Cappa Ranch Ang.100 Bianco Solo Scocca</t>
  </si>
  <si>
    <t>FB3250557524</t>
  </si>
  <si>
    <t>Cappa Ray Srm Led X/V A90</t>
  </si>
  <si>
    <t>PC1\2X10</t>
  </si>
  <si>
    <t>F00333S</t>
  </si>
  <si>
    <t>Filtro Elica Per Cappa</t>
  </si>
  <si>
    <t>PC1\2X15</t>
  </si>
  <si>
    <t>CFC0141529A</t>
  </si>
  <si>
    <t>F.C.  Mod. 15  Filtro Carbone Elica</t>
  </si>
  <si>
    <t>PC1\2X20</t>
  </si>
  <si>
    <t>CFC0047652</t>
  </si>
  <si>
    <t>Filtro Mod. 45 2Pz -Sweet</t>
  </si>
  <si>
    <t>PC1\2X25</t>
  </si>
  <si>
    <t>FB1120556527</t>
  </si>
  <si>
    <t>PC3\4X10</t>
  </si>
  <si>
    <t>FB1120157243</t>
  </si>
  <si>
    <t>PC3\4X15</t>
  </si>
  <si>
    <t>FB1120067944</t>
  </si>
  <si>
    <t>PC3\4X20</t>
  </si>
  <si>
    <t>68515420</t>
  </si>
  <si>
    <t>Cappa Sempione Ix/A/60</t>
  </si>
  <si>
    <t>PC3\4X25</t>
  </si>
  <si>
    <t>68515381</t>
  </si>
  <si>
    <t>Cappa Sempione Ix/A/90</t>
  </si>
  <si>
    <t>PC3\8X10</t>
  </si>
  <si>
    <t>68517035</t>
  </si>
  <si>
    <t>Cappa Turboair Sicilia 60X90 Is.A/Xv Con Filtro</t>
  </si>
  <si>
    <t>PC3\8X15</t>
  </si>
  <si>
    <t>55915417</t>
  </si>
  <si>
    <t>Cappa Sofia H6 Ix/A/90</t>
  </si>
  <si>
    <t>PC3\8X20</t>
  </si>
  <si>
    <t>55915416</t>
  </si>
  <si>
    <t>Cappa Sofia Cm. 60</t>
  </si>
  <si>
    <t>PC3\8X25</t>
  </si>
  <si>
    <t>BO0H883/C</t>
  </si>
  <si>
    <t>Cappa 60 Metal Grey Under
Filtro Carboni Attivi</t>
  </si>
  <si>
    <t>BO0H880/E</t>
  </si>
  <si>
    <t>Cappa 60 Bianco M.Sottopensile
Filtro Sintetico</t>
  </si>
  <si>
    <t>FB3000557493</t>
  </si>
  <si>
    <t>FB3000557489</t>
  </si>
  <si>
    <t>FB1100156681</t>
  </si>
  <si>
    <t>Cappa 741 Bk 60 Sottopensile Nera</t>
  </si>
  <si>
    <t>FB1100156678</t>
  </si>
  <si>
    <t>Cappa 741 Mx 60 Sottopensile Inox</t>
  </si>
  <si>
    <t>AKS638NB</t>
  </si>
  <si>
    <t>Cappa Sottopensile 60 Cm. Nero</t>
  </si>
  <si>
    <t>AKS638ME</t>
  </si>
  <si>
    <t>Cappa Sottopensile 60 Cm. Silver</t>
  </si>
  <si>
    <t>PRF0043030</t>
  </si>
  <si>
    <t>Cappa Elica Sweet White Cm85 F/B.Co</t>
  </si>
  <si>
    <t>CAT900HXE</t>
  </si>
  <si>
    <t>Cappa T-Shape Cm. 90</t>
  </si>
  <si>
    <t>CAT600HXE</t>
  </si>
  <si>
    <t>Cappa T-Shape Cm. 60</t>
  </si>
  <si>
    <t>PRF0012271</t>
  </si>
  <si>
    <t>Descrizione Articolo Da Caricare</t>
  </si>
  <si>
    <t>PRF0011799</t>
  </si>
  <si>
    <t>P-CEE</t>
  </si>
  <si>
    <t>CL190XE</t>
  </si>
  <si>
    <t>Cappa Vertical Da 90 Apell</t>
  </si>
  <si>
    <t>P-CEEX3</t>
  </si>
  <si>
    <t>SACP</t>
  </si>
  <si>
    <t>Sacchetto Piccolo Biodegradabile Composito</t>
  </si>
  <si>
    <t>P-CEEX6</t>
  </si>
  <si>
    <t>SACG</t>
  </si>
  <si>
    <t>Sacchetto Grande Biodegradabile Composito</t>
  </si>
  <si>
    <t>P-CEEX9</t>
  </si>
  <si>
    <t>XM40640</t>
  </si>
  <si>
    <t>P-CEICA</t>
  </si>
  <si>
    <t>QMP-MILKPOT</t>
  </si>
  <si>
    <t>Cappuccino Maker Ass.</t>
  </si>
  <si>
    <t>P-CEICAC</t>
  </si>
  <si>
    <t>PK310CL</t>
  </si>
  <si>
    <t>Pala Lasagne</t>
  </si>
  <si>
    <t>P-CEICACL</t>
  </si>
  <si>
    <t>98069</t>
  </si>
  <si>
    <t>Menage Porc. + Base Bamboo</t>
  </si>
  <si>
    <t>P-CEICACLX3</t>
  </si>
  <si>
    <t>98068</t>
  </si>
  <si>
    <t>P-CEICACLX6</t>
  </si>
  <si>
    <t>971820</t>
  </si>
  <si>
    <t>Set Naz.1 + 4 All. 150X96/59X59 Nero Art.00223</t>
  </si>
  <si>
    <t>P-CEICACLX9</t>
  </si>
  <si>
    <t>816800</t>
  </si>
  <si>
    <t>Porta Cioccolatini Zucca</t>
  </si>
  <si>
    <t>P-CEICACX3</t>
  </si>
  <si>
    <t>8033406549403</t>
  </si>
  <si>
    <t>Smart Qbox Color Mix</t>
  </si>
  <si>
    <t>P-CEICACX6</t>
  </si>
  <si>
    <t>8033406548434</t>
  </si>
  <si>
    <t>Scarpabox 26 Scatola Ass</t>
  </si>
  <si>
    <t>P-CEICACX9</t>
  </si>
  <si>
    <t>8033406547819</t>
  </si>
  <si>
    <t>Qroller Carrello Cm 40X28Trendy Mix</t>
  </si>
  <si>
    <t>P-CEICAL</t>
  </si>
  <si>
    <t>765103</t>
  </si>
  <si>
    <t>Tavolo Quadrato All. 60Cm</t>
  </si>
  <si>
    <t>P-CEICALX3</t>
  </si>
  <si>
    <t>757325</t>
  </si>
  <si>
    <t>Set 4 Bicchieri Trasparenti</t>
  </si>
  <si>
    <t>P-CEICALX6</t>
  </si>
  <si>
    <t>757193</t>
  </si>
  <si>
    <t>Grattugia C/Manico 4Ass.</t>
  </si>
  <si>
    <t>P-CEICALX9</t>
  </si>
  <si>
    <t>752859</t>
  </si>
  <si>
    <t>Set Contenitori Fiori 3Pz</t>
  </si>
  <si>
    <t>P-CEICAX3</t>
  </si>
  <si>
    <t>752656</t>
  </si>
  <si>
    <t>Salvadanaio Banconota 4Ass.</t>
  </si>
  <si>
    <t>P-CEICAX6</t>
  </si>
  <si>
    <t>752595</t>
  </si>
  <si>
    <t>Orologio Sveglia B/O Tondo</t>
  </si>
  <si>
    <t>P-CEICAX9</t>
  </si>
  <si>
    <t>752379</t>
  </si>
  <si>
    <t>Portacioccolatini C/Coperc.</t>
  </si>
  <si>
    <t>P-CEISP</t>
  </si>
  <si>
    <t>752183</t>
  </si>
  <si>
    <t>Tappetino Per Lavello Quadr.</t>
  </si>
  <si>
    <t>P-CEISPX3</t>
  </si>
  <si>
    <t>752172A</t>
  </si>
  <si>
    <t>Portarotolo Bianco Trasp.</t>
  </si>
  <si>
    <t>P-CEISPX6</t>
  </si>
  <si>
    <t>751450</t>
  </si>
  <si>
    <t>Cestino Portamollette</t>
  </si>
  <si>
    <t>P-CEISPX9</t>
  </si>
  <si>
    <t>751202</t>
  </si>
  <si>
    <t>Set 5 Tappi C/Dosatore Ass.</t>
  </si>
  <si>
    <t>P-CPCA</t>
  </si>
  <si>
    <t>751050</t>
  </si>
  <si>
    <t>Cavatappi Metallo</t>
  </si>
  <si>
    <t>P-CPCAC</t>
  </si>
  <si>
    <t>750114</t>
  </si>
  <si>
    <t>Portachiavi Palla Carambola</t>
  </si>
  <si>
    <t>P-CPCACX3</t>
  </si>
  <si>
    <t>750112</t>
  </si>
  <si>
    <t>Porta Chiavi Torcia C/Luce</t>
  </si>
  <si>
    <t>P-CPCACX6</t>
  </si>
  <si>
    <t>750036</t>
  </si>
  <si>
    <t>Rompigetto Acqua</t>
  </si>
  <si>
    <t>P-CPCACX9</t>
  </si>
  <si>
    <t>749090</t>
  </si>
  <si>
    <t>Paletta Maxi Da Esterno Ass.</t>
  </si>
  <si>
    <t>P-CPCAX3</t>
  </si>
  <si>
    <t>749050</t>
  </si>
  <si>
    <t>Set 4 Mstoli C/Contenitore</t>
  </si>
  <si>
    <t>P-CPCAX6</t>
  </si>
  <si>
    <t>748472</t>
  </si>
  <si>
    <t>Paletta Per Farina 4 Ass.</t>
  </si>
  <si>
    <t>P-CPCAX9</t>
  </si>
  <si>
    <t>747652</t>
  </si>
  <si>
    <t>Set 6 Taglierini 2 Ass.</t>
  </si>
  <si>
    <t>P-CPSP</t>
  </si>
  <si>
    <t>74758</t>
  </si>
  <si>
    <t>Isalatiera 3,5 Lt</t>
  </si>
  <si>
    <t>P-CPSPX3</t>
  </si>
  <si>
    <t>746397</t>
  </si>
  <si>
    <t>Leva Torsoli 3Ass.In Display</t>
  </si>
  <si>
    <t>P-CPSPX6</t>
  </si>
  <si>
    <t>727153</t>
  </si>
  <si>
    <t>Portatovaglioli Cromato</t>
  </si>
  <si>
    <t>P-CPSPX9</t>
  </si>
  <si>
    <t>727151</t>
  </si>
  <si>
    <t>Portabottiglia Dondolo Crom.</t>
  </si>
  <si>
    <t>P-CSCA</t>
  </si>
  <si>
    <t>72233</t>
  </si>
  <si>
    <t>Scola Pasta Dm. 23</t>
  </si>
  <si>
    <t>P-CSCAC</t>
  </si>
  <si>
    <t>708707</t>
  </si>
  <si>
    <t>Caraffa Termica 1 Lt.</t>
  </si>
  <si>
    <t>P-CSCACX3</t>
  </si>
  <si>
    <t>70845</t>
  </si>
  <si>
    <t>Caraffina Met. C/Giro Farf.</t>
  </si>
  <si>
    <t>P-CSCACX6</t>
  </si>
  <si>
    <t>70844</t>
  </si>
  <si>
    <t>Caspo Quadr.C/Giro Farfalle</t>
  </si>
  <si>
    <t>P-CSCACX9</t>
  </si>
  <si>
    <t>707</t>
  </si>
  <si>
    <t>Pinza Da Cucina Inox</t>
  </si>
  <si>
    <t>P-CSCAX3</t>
  </si>
  <si>
    <t>706PC</t>
  </si>
  <si>
    <t>Molla Giaccio</t>
  </si>
  <si>
    <t>P-CSCAX6</t>
  </si>
  <si>
    <t>705PC</t>
  </si>
  <si>
    <t>Molla Dolce</t>
  </si>
  <si>
    <t>P-CSCAX9</t>
  </si>
  <si>
    <t>704PC</t>
  </si>
  <si>
    <t>Molla Arrosto</t>
  </si>
  <si>
    <t>P-CSSP</t>
  </si>
  <si>
    <t>703PC</t>
  </si>
  <si>
    <t>Molla Spaghetti Hotel</t>
  </si>
  <si>
    <t>P-CSSPX3</t>
  </si>
  <si>
    <t>702PC</t>
  </si>
  <si>
    <t>Molla Pane Hotel</t>
  </si>
  <si>
    <t>P-CSSPX6</t>
  </si>
  <si>
    <t>684365</t>
  </si>
  <si>
    <t>Portaposate/Bicchieri</t>
  </si>
  <si>
    <t>P-CSSPX9</t>
  </si>
  <si>
    <t>684317</t>
  </si>
  <si>
    <t>Portaccessori Bagno Acciaio</t>
  </si>
  <si>
    <t>PCU</t>
  </si>
  <si>
    <t>671804</t>
  </si>
  <si>
    <t>Set 14 Contenitori C/Coper.</t>
  </si>
  <si>
    <t>PCUQ</t>
  </si>
  <si>
    <t>662001</t>
  </si>
  <si>
    <t>Griglia Antizanzare</t>
  </si>
  <si>
    <t>64145520</t>
  </si>
  <si>
    <t>Filtro  Karcher Filtro E Cartuccia</t>
  </si>
  <si>
    <t>6413</t>
  </si>
  <si>
    <t>Porta Biancheria Ginger Ass.</t>
  </si>
  <si>
    <t>627410A</t>
  </si>
  <si>
    <t>Misurino Medio C/Manico</t>
  </si>
  <si>
    <t>627137</t>
  </si>
  <si>
    <t>Presina 4 Assortiti</t>
  </si>
  <si>
    <t>627122</t>
  </si>
  <si>
    <t>Guanto Da Cucina 6 Ass.</t>
  </si>
  <si>
    <t>608972</t>
  </si>
  <si>
    <t>Cestello Per Ghiaccio</t>
  </si>
  <si>
    <t>PD11\4</t>
  </si>
  <si>
    <t>608645</t>
  </si>
  <si>
    <t>Riduttore Per Rubinetto Nero</t>
  </si>
  <si>
    <t>PD11\403</t>
  </si>
  <si>
    <t>607000</t>
  </si>
  <si>
    <t>Scatola 50X40X25</t>
  </si>
  <si>
    <t>595600</t>
  </si>
  <si>
    <t>Forbice Multiuso C/Calamita</t>
  </si>
  <si>
    <t>PD11\404</t>
  </si>
  <si>
    <t>595141</t>
  </si>
  <si>
    <t>Guanto Forno Dec. Quadri</t>
  </si>
  <si>
    <t>594720</t>
  </si>
  <si>
    <t>Portabicchieri 6 Posti</t>
  </si>
  <si>
    <t>PD11\445</t>
  </si>
  <si>
    <t>594717</t>
  </si>
  <si>
    <t>Porta Accessori Bagno In Acciaio</t>
  </si>
  <si>
    <t>PD11\447</t>
  </si>
  <si>
    <t>592103</t>
  </si>
  <si>
    <t>Taglia Anguria 22 Cm B.Co</t>
  </si>
  <si>
    <t>PD2-RB150M</t>
  </si>
  <si>
    <t>589905</t>
  </si>
  <si>
    <t>Ghiaccio Istantaneo 150 Gr</t>
  </si>
  <si>
    <t>PD2-RB200M</t>
  </si>
  <si>
    <t>579415</t>
  </si>
  <si>
    <t>Scopino C/Paletta 4 Ass</t>
  </si>
  <si>
    <t>PDP11\4</t>
  </si>
  <si>
    <t>578008</t>
  </si>
  <si>
    <t>Box 13 Pz Dec. Tulipani</t>
  </si>
  <si>
    <t>568232</t>
  </si>
  <si>
    <t>Lanterna Porta Candela Bianco</t>
  </si>
  <si>
    <t>53096/0172</t>
  </si>
  <si>
    <t>C/7 Pz Ypsilon Vino Lotto</t>
  </si>
  <si>
    <t>525005</t>
  </si>
  <si>
    <t>Set 5 Contenitori Con Coperchio</t>
  </si>
  <si>
    <t>PDSP120HD40</t>
  </si>
  <si>
    <t>516896</t>
  </si>
  <si>
    <t>Copri Sedia  Poliestere 83X68X86 Cm</t>
  </si>
  <si>
    <t>516814</t>
  </si>
  <si>
    <t>Sbuccia Ananas</t>
  </si>
  <si>
    <t>512728</t>
  </si>
  <si>
    <t>Tagliere Quadrato C/Manico</t>
  </si>
  <si>
    <t>49601014</t>
  </si>
  <si>
    <t>Tappeto Gomma Doccia Beige</t>
  </si>
  <si>
    <t>PDSP90HD40</t>
  </si>
  <si>
    <t>493015</t>
  </si>
  <si>
    <t>Bottiglietta Colori Assort.</t>
  </si>
  <si>
    <t>47153</t>
  </si>
  <si>
    <t>P/Posate 5P Primavera 47153</t>
  </si>
  <si>
    <t>460620</t>
  </si>
  <si>
    <t>Set 12 Pz Parma Tavola</t>
  </si>
  <si>
    <t>452459</t>
  </si>
  <si>
    <t>Porta Torta 32X13</t>
  </si>
  <si>
    <t>PECB70</t>
  </si>
  <si>
    <t>450140</t>
  </si>
  <si>
    <t>Set Tavola 18 Pz Orione</t>
  </si>
  <si>
    <t>PECB70X10</t>
  </si>
  <si>
    <t>3617</t>
  </si>
  <si>
    <t>Scolastoviglie</t>
  </si>
  <si>
    <t>PECB70X15</t>
  </si>
  <si>
    <t>2RF160</t>
  </si>
  <si>
    <t>Riduttore X Fornello</t>
  </si>
  <si>
    <t>PECB70X5</t>
  </si>
  <si>
    <t>27974L</t>
  </si>
  <si>
    <t>Piatto Vetro Lilla</t>
  </si>
  <si>
    <t>PG1\2X10P</t>
  </si>
  <si>
    <t>190230C</t>
  </si>
  <si>
    <t>C/3 Bicc.Cortina Vino Cl19</t>
  </si>
  <si>
    <t>PG1\2X15P</t>
  </si>
  <si>
    <t>1704</t>
  </si>
  <si>
    <t>Macchinetta Da Caffe' 3 Tae</t>
  </si>
  <si>
    <t>PG1\2X20P</t>
  </si>
  <si>
    <t>136204</t>
  </si>
  <si>
    <t>Scala Piuma 4 Grad.All.Blu</t>
  </si>
  <si>
    <t>PG1\2X25P</t>
  </si>
  <si>
    <t>13130020E</t>
  </si>
  <si>
    <t>Brocca Roxy 1000</t>
  </si>
  <si>
    <t>PG11\447</t>
  </si>
  <si>
    <t>131</t>
  </si>
  <si>
    <t>Tavolo Sestri D. 90 Bianco</t>
  </si>
  <si>
    <t>PG11\465</t>
  </si>
  <si>
    <t>128140</t>
  </si>
  <si>
    <t>C/6 Calypso Fluttino 100</t>
  </si>
  <si>
    <t>PG3\4X10P</t>
  </si>
  <si>
    <t>1003010</t>
  </si>
  <si>
    <t>Bott. 5 Fiesta Celeste</t>
  </si>
  <si>
    <t>PG3\4X15P</t>
  </si>
  <si>
    <t>AR933B</t>
  </si>
  <si>
    <t>Accendigas  Ar933B</t>
  </si>
  <si>
    <t>PG3\4X20P</t>
  </si>
  <si>
    <t>747322</t>
  </si>
  <si>
    <t>Accendigas Con Bloc. 4 Colori Assortiti</t>
  </si>
  <si>
    <t>PG3\4X25P</t>
  </si>
  <si>
    <t>747318</t>
  </si>
  <si>
    <t>Accendigas 4 Colori Assortiti</t>
  </si>
  <si>
    <t>PGM1\2X13</t>
  </si>
  <si>
    <t>747311</t>
  </si>
  <si>
    <t>Accendigas Colori Assortiti</t>
  </si>
  <si>
    <t>PGM11\2</t>
  </si>
  <si>
    <t>PF03120</t>
  </si>
  <si>
    <t>Annaffiatoio Linea Primavera  Lt.12</t>
  </si>
  <si>
    <t>PGM11\2T</t>
  </si>
  <si>
    <t>PF03060</t>
  </si>
  <si>
    <t>Annaffiatoio Linea Primavera  Lt. 6</t>
  </si>
  <si>
    <t>PGM11\2TT</t>
  </si>
  <si>
    <t>PF-12205</t>
  </si>
  <si>
    <t>PGM11\2X40</t>
  </si>
  <si>
    <t>PF-11593</t>
  </si>
  <si>
    <t>PGM11\4X30</t>
  </si>
  <si>
    <t>PF-11557</t>
  </si>
  <si>
    <t>PGM11\4X40</t>
  </si>
  <si>
    <t>PF-1144206</t>
  </si>
  <si>
    <t>PGM1X25</t>
  </si>
  <si>
    <t>PF-11313</t>
  </si>
  <si>
    <t>PGM2X50</t>
  </si>
  <si>
    <t>COP530</t>
  </si>
  <si>
    <t>COPRIASSE + MOLLETTONE 140 X 55</t>
  </si>
  <si>
    <t>PGM3\4X20</t>
  </si>
  <si>
    <t>COP520</t>
  </si>
  <si>
    <t>COPRIASSE + MOLLETTONE 130 X 50</t>
  </si>
  <si>
    <t>PGMG11\2</t>
  </si>
  <si>
    <t>COP514</t>
  </si>
  <si>
    <t>COPERTINA + MOLLETTONE 124 X 46</t>
  </si>
  <si>
    <t>PGMG11\2TL</t>
  </si>
  <si>
    <t>B138LGPW</t>
  </si>
  <si>
    <t>STIRAMANICHE 53 x13 cm PIEGHEVOLE</t>
  </si>
  <si>
    <t>PGMG11\2TR</t>
  </si>
  <si>
    <t>A135L05W</t>
  </si>
  <si>
    <t>ASSE STIRO TURBO VAPOR</t>
  </si>
  <si>
    <t>PI120LPC</t>
  </si>
  <si>
    <t>A122L10W-C</t>
  </si>
  <si>
    <t>ASSE STIRO PRATICA</t>
  </si>
  <si>
    <t>PI120RPC</t>
  </si>
  <si>
    <t>A122L08W</t>
  </si>
  <si>
    <t>ASSE STIRO EASY</t>
  </si>
  <si>
    <t>A114L01W</t>
  </si>
  <si>
    <t>ASSE STIRO VINTAGE LEGNO</t>
  </si>
  <si>
    <t>PI801LPC</t>
  </si>
  <si>
    <t>164098</t>
  </si>
  <si>
    <t>I Love Gimi Mis. S-M   6 Pz</t>
  </si>
  <si>
    <t>PI801RPC</t>
  </si>
  <si>
    <t>163899</t>
  </si>
  <si>
    <t>Gimi Planet 10 Pz</t>
  </si>
  <si>
    <t>PI802PC</t>
  </si>
  <si>
    <t>163872</t>
  </si>
  <si>
    <t>PIF</t>
  </si>
  <si>
    <t>161196</t>
  </si>
  <si>
    <t>Framar Metalstir Mis. S 114X33</t>
  </si>
  <si>
    <t>PIFX10</t>
  </si>
  <si>
    <t>161177</t>
  </si>
  <si>
    <t>Gimi Classic Mis. S 110X33 Cm  4 Pz</t>
  </si>
  <si>
    <t>PIFX15</t>
  </si>
  <si>
    <t>161175</t>
  </si>
  <si>
    <t>Gimi Prestige Mis. M 122X38 Cm  4 Pz</t>
  </si>
  <si>
    <t>PIFX5</t>
  </si>
  <si>
    <t>161173</t>
  </si>
  <si>
    <t>Gimi Golden Mis. L 126X45 Cm 2  2 Pz</t>
  </si>
  <si>
    <t>PM16</t>
  </si>
  <si>
    <t>154210</t>
  </si>
  <si>
    <t>Gimi Pollicino Mis. 73X32 Cm 8  8 Pz</t>
  </si>
  <si>
    <t>154186</t>
  </si>
  <si>
    <t>Gimi Legno Tech 1Pz 100%Pefc C</t>
  </si>
  <si>
    <t>154163</t>
  </si>
  <si>
    <t>Gimi Advance 140 Mis. L 126X45  2 Pz</t>
  </si>
  <si>
    <t>PMEI09</t>
  </si>
  <si>
    <t>153971</t>
  </si>
  <si>
    <t>Gimi Planet</t>
  </si>
  <si>
    <t>PMEI12</t>
  </si>
  <si>
    <t>153922</t>
  </si>
  <si>
    <t>Universale Doppio Strato  6 Pz</t>
  </si>
  <si>
    <t>PMF050</t>
  </si>
  <si>
    <t>PFPR158N</t>
  </si>
  <si>
    <t>Superbacinella Luna Quadra  C/Man.Verde Primavera Bianco Blu Ottanio Prezzo Singolo
 Ogni Espositore Contiene: 30 Pz.  Superbacinella Quadra Con Manici Ean 8003507001589  (Verde Primavera+Bianco+Blu Ottanio)</t>
  </si>
  <si>
    <t>PFPR154O</t>
  </si>
  <si>
    <t>Superbacinella Sole  Rotonda C/Man. Verde Primav. Bianco Blu Ottanio  Cm 40,5 X 40,5 X 103H Prezzo Singolo
  Ogni Espositore Contiene 30 Superbacinella Sole Rotonda C/Manici Ean 8003507001541 Verde Primavera+Bianco+Blu Ottanio)</t>
  </si>
  <si>
    <t>PFPR150Y</t>
  </si>
  <si>
    <t>Superbacinella Stella Ovale  C/Man. Verde Primav. Bianco Blu Ottanio  Cm 60 X 40 X 115H Prezzo Singolo
Ogni Espositore Contiene 30 Stella Superbacinella Ovale Ean 8003507278004 (Verde Primavera+Bianco+Blu Ottanio)</t>
  </si>
  <si>
    <t>PMF050X5</t>
  </si>
  <si>
    <t>PFPR129N</t>
  </si>
  <si>
    <t>Superbacinella Idra Quadra C/Man.Verde Primav. Bianco Blu Ottanio  Cm. 36 X 37 X 115H  Prezzo Singolo  Ogni Espositore Contiene: 48  Superbacinella Idra Quadra C/Manici Ean 8003507277007 (Verde Primavera + Bianco + Blu Ottanio)</t>
  </si>
  <si>
    <t>PN2010</t>
  </si>
  <si>
    <t>PF75000</t>
  </si>
  <si>
    <t>Bacinella Frigo Grande Lt 15 Bianca</t>
  </si>
  <si>
    <t>PN2016</t>
  </si>
  <si>
    <t>PF74000</t>
  </si>
  <si>
    <t>Bacinella Frigo Media  Lt 10 Bianca</t>
  </si>
  <si>
    <t>PN2025</t>
  </si>
  <si>
    <t>PF73000</t>
  </si>
  <si>
    <t>Bacinella Frigo Piccola Lt 5 Bianca</t>
  </si>
  <si>
    <t>PF66381</t>
  </si>
  <si>
    <t>Bacinella Quadra Pe Cm 38 Neutro</t>
  </si>
  <si>
    <t>PN2510</t>
  </si>
  <si>
    <t>PF66380</t>
  </si>
  <si>
    <t>Bacinella Quadra Pe Cm 38 Azzurro</t>
  </si>
  <si>
    <t>PN2516</t>
  </si>
  <si>
    <t>PF66340</t>
  </si>
  <si>
    <t>Bacinella Quadra Pe Cm 34 Azzurro</t>
  </si>
  <si>
    <t>PN2525</t>
  </si>
  <si>
    <t>PF66300</t>
  </si>
  <si>
    <t>Bacinella Quadra Pe Cm 30 Azzurro</t>
  </si>
  <si>
    <t>PF31801</t>
  </si>
  <si>
    <t>Bacinella Ovale Cm 80 Neutro</t>
  </si>
  <si>
    <t>PN3210</t>
  </si>
  <si>
    <t>PF31800</t>
  </si>
  <si>
    <t>Bacinella Ovale Cm 80 Azzurro</t>
  </si>
  <si>
    <t>PN3216</t>
  </si>
  <si>
    <t>PF31701</t>
  </si>
  <si>
    <t>Bacinella Ovale Cm 70 Neutro</t>
  </si>
  <si>
    <t>PN3225</t>
  </si>
  <si>
    <t>PF31700</t>
  </si>
  <si>
    <t>Bacinella Ovale Cm 70 Azzurro</t>
  </si>
  <si>
    <t>PF31603</t>
  </si>
  <si>
    <t>Bacinella Ovale Cm 60 Neutro</t>
  </si>
  <si>
    <t>PN4010</t>
  </si>
  <si>
    <t>PF31600</t>
  </si>
  <si>
    <t>Bacinella Ovale Cm 60 Azzurro</t>
  </si>
  <si>
    <t>PN4016</t>
  </si>
  <si>
    <t>PF31504</t>
  </si>
  <si>
    <t>Bacinella Ovale Cm 50 Neutro</t>
  </si>
  <si>
    <t>PN4025</t>
  </si>
  <si>
    <t>PF31500</t>
  </si>
  <si>
    <t>Bacinella Ovale Cm 50 Azzurro</t>
  </si>
  <si>
    <t>PF29380</t>
  </si>
  <si>
    <t>Bacinella Quadra  Linea 2  Cm 38 Bianco</t>
  </si>
  <si>
    <t>PNEH</t>
  </si>
  <si>
    <t>PF29340</t>
  </si>
  <si>
    <t>Bacinella Quadra  Linea 2  Cm 34 Bianco</t>
  </si>
  <si>
    <t>PF29300</t>
  </si>
  <si>
    <t>Bacinella Quadra  Linea 2  Cm 30 Bianco</t>
  </si>
  <si>
    <t>PNEHB</t>
  </si>
  <si>
    <t>PF28501</t>
  </si>
  <si>
    <t>Bacinella Rotonda D.50 Neutro</t>
  </si>
  <si>
    <t>PF28500</t>
  </si>
  <si>
    <t>Bacinella Rotonda D.50 Azzurro</t>
  </si>
  <si>
    <t>PF28452</t>
  </si>
  <si>
    <t>Bacinella Rotonda D.45 Neutro</t>
  </si>
  <si>
    <t>PF28450</t>
  </si>
  <si>
    <t>Bacinella Rotonda D.45 Azzurro</t>
  </si>
  <si>
    <t>PF28403</t>
  </si>
  <si>
    <t>Bacinella Rotonda D.40 Neutro</t>
  </si>
  <si>
    <t>PF28400</t>
  </si>
  <si>
    <t>Bacinella Rotonda D.40 Azzurro</t>
  </si>
  <si>
    <t>PF28387</t>
  </si>
  <si>
    <t>Bacinella Rotonda L.Primavera 35X H15 Blu Paradiso</t>
  </si>
  <si>
    <t>PF28386</t>
  </si>
  <si>
    <t>Bacinella Rotonda L.Primavera 35X H15 Verde Primavera</t>
  </si>
  <si>
    <t>PP11\4</t>
  </si>
  <si>
    <t>PF28372</t>
  </si>
  <si>
    <t>Bacinella Rotonda L.Primavera 40X H18 Blu Paradiso</t>
  </si>
  <si>
    <t>PF28371</t>
  </si>
  <si>
    <t>Bacinella Rotonda L.Primavera 40X H18 Verde Primavera</t>
  </si>
  <si>
    <t>PF28352</t>
  </si>
  <si>
    <t>Bacinella Rotonda D.35 Neutro</t>
  </si>
  <si>
    <t>PF28350</t>
  </si>
  <si>
    <t>Bacinella Rotonda D.35 Azzurro</t>
  </si>
  <si>
    <t>PR009CR00QZ</t>
  </si>
  <si>
    <t>PF28301</t>
  </si>
  <si>
    <t>Bacinella Rotonda D.30 Neutro</t>
  </si>
  <si>
    <t>PRATIC4+4ACC</t>
  </si>
  <si>
    <t>PF28300</t>
  </si>
  <si>
    <t>Bacinella Rotonda D.30 Azzurro</t>
  </si>
  <si>
    <t>PRATIC4+5ACC</t>
  </si>
  <si>
    <t>PF27539</t>
  </si>
  <si>
    <t>Bacinella Rettang L.Primavera 40X34Xh15 Blu Paradiso</t>
  </si>
  <si>
    <t>PRATIC5+5ACC</t>
  </si>
  <si>
    <t>PF27538</t>
  </si>
  <si>
    <t>Bacinella Rettang L.Primavera 40X34Xh15 Verde Primavera</t>
  </si>
  <si>
    <t>PRC1\2X3\8</t>
  </si>
  <si>
    <t>PF27533</t>
  </si>
  <si>
    <t>Bacinella Rettang L.Primavera 45X35Xh18 Blu Paradiso</t>
  </si>
  <si>
    <t>PRC1X1\2</t>
  </si>
  <si>
    <t>PF27532</t>
  </si>
  <si>
    <t>Bacinella Rettang L.Primavera 45X35Xh18 Verde Primavera</t>
  </si>
  <si>
    <t>PRC1X3\4</t>
  </si>
  <si>
    <t>PF10505</t>
  </si>
  <si>
    <t>Bagnetto Bimbo Bianco</t>
  </si>
  <si>
    <t>PRC3\4X1\2</t>
  </si>
  <si>
    <t>PRG11\4X1</t>
  </si>
  <si>
    <t>PRG1X1\2</t>
  </si>
  <si>
    <t>608993</t>
  </si>
  <si>
    <t>Bacinella Acciaio 28 Cm</t>
  </si>
  <si>
    <t>PRG1X3\4</t>
  </si>
  <si>
    <t>PF55651</t>
  </si>
  <si>
    <t>Barattolo Rettangolare Tosca 2,2Lt Bianco/Palace Blue</t>
  </si>
  <si>
    <t>PRG3\4X1\2</t>
  </si>
  <si>
    <t>PF55650</t>
  </si>
  <si>
    <t>Barattolo Rettangolare Tosca 2,2Lt Bianco/Tortora Chiaro Plus</t>
  </si>
  <si>
    <t>PROCHBH</t>
  </si>
  <si>
    <t>PF55601</t>
  </si>
  <si>
    <t>Barattolo Rettangolare Tosca 1,2Lt Bianco/Palace Blue</t>
  </si>
  <si>
    <t>PROCHDHB</t>
  </si>
  <si>
    <t>PF55600</t>
  </si>
  <si>
    <t>Barattolo Rettangolare Tosca 1,2Lt Bianco/Tortora Chiaro Plus</t>
  </si>
  <si>
    <t>PF55551</t>
  </si>
  <si>
    <t>Barattolo Rettangolare Tosca 0,7Lt Bianco/Palace Blue</t>
  </si>
  <si>
    <t>PF55550</t>
  </si>
  <si>
    <t>Barattolo Rettangolare Tosca 0,7Lt Bianco/Tortora Chiaro Plus</t>
  </si>
  <si>
    <t>PSD01</t>
  </si>
  <si>
    <t>PF55501</t>
  </si>
  <si>
    <t>Barattolo Tondo Tosca 2,2Lt Bianco/Palace Blue</t>
  </si>
  <si>
    <t>PSD01X12</t>
  </si>
  <si>
    <t>PF55500</t>
  </si>
  <si>
    <t>Barattolo Tondo Tosca 2,2Lt Bianco/Tortora Chiaro Plus</t>
  </si>
  <si>
    <t>PSD01X24</t>
  </si>
  <si>
    <t>PF55451</t>
  </si>
  <si>
    <t>Barattolo Tondo Tosca 1,2Lt Bianco/Palace Blue</t>
  </si>
  <si>
    <t>PSD01X6</t>
  </si>
  <si>
    <t>PF55450</t>
  </si>
  <si>
    <t>Barattolo Tondo Tosca 1,2Lt Bianco/Tortora Chiaro Plus</t>
  </si>
  <si>
    <t>PSD02</t>
  </si>
  <si>
    <t>PF55401</t>
  </si>
  <si>
    <t>Barattolo Tondo Tosca 0,7Lt Bianco/Palace Blue</t>
  </si>
  <si>
    <t>PSD02X12</t>
  </si>
  <si>
    <t>PF55400</t>
  </si>
  <si>
    <t>Barattolo Tondo Tosca 0,7Lt Bianco/Tortora Chiaro Plus</t>
  </si>
  <si>
    <t>PSD02X24</t>
  </si>
  <si>
    <t>PF-143111A</t>
  </si>
  <si>
    <t>PSD02X6</t>
  </si>
  <si>
    <t>PF-143101A</t>
  </si>
  <si>
    <t>PSE</t>
  </si>
  <si>
    <t>PF-143091A</t>
  </si>
  <si>
    <t>PF-143081A</t>
  </si>
  <si>
    <t>PF-143071A</t>
  </si>
  <si>
    <t>PF-114821A</t>
  </si>
  <si>
    <t>PTC11\447</t>
  </si>
  <si>
    <t>PF-111711A</t>
  </si>
  <si>
    <t>A02182</t>
  </si>
  <si>
    <t>Tris Barattoli Florence</t>
  </si>
  <si>
    <t>18164</t>
  </si>
  <si>
    <t>Tris Barattoli Fiore Rosso</t>
  </si>
  <si>
    <t>13911B</t>
  </si>
  <si>
    <t>Barattolo</t>
  </si>
  <si>
    <t>PF-144741A</t>
  </si>
  <si>
    <t>PTC11\4S47</t>
  </si>
  <si>
    <t>PF-144731A</t>
  </si>
  <si>
    <t>PF-12479J9</t>
  </si>
  <si>
    <t>PF-118571A</t>
  </si>
  <si>
    <t>PF-118551A</t>
  </si>
  <si>
    <t>PF-117591A</t>
  </si>
  <si>
    <t>PTC147</t>
  </si>
  <si>
    <t>P849</t>
  </si>
  <si>
    <t>Bicchieri Acqua 240 Ml C/6</t>
  </si>
  <si>
    <t>P286</t>
  </si>
  <si>
    <t>Set 3 Bicchieri Acqua 23Cl</t>
  </si>
  <si>
    <t>757053</t>
  </si>
  <si>
    <t>Bicchiere</t>
  </si>
  <si>
    <t>PF70526</t>
  </si>
  <si>
    <t>Bidone Tom 46 Lt. Tortora/Silver</t>
  </si>
  <si>
    <t>PF70500</t>
  </si>
  <si>
    <t>Bidone Tom 46 Lt. Silver/Silver</t>
  </si>
  <si>
    <t>PTC1S47</t>
  </si>
  <si>
    <t>PF70325</t>
  </si>
  <si>
    <t>Bidone Jerry 23 Lt.  Tortora/Silver</t>
  </si>
  <si>
    <t>PF70300</t>
  </si>
  <si>
    <t>Bidone Jerry 23 Lt.  Silver/Silver</t>
  </si>
  <si>
    <t>PF25706</t>
  </si>
  <si>
    <t>Bidone Carrellato Lt 120 Con Pedale Grigio Ferro</t>
  </si>
  <si>
    <t>PF25703</t>
  </si>
  <si>
    <t>Bidone Carrellato Lt 120 Con Pedale Blu Traffico</t>
  </si>
  <si>
    <t>PF25701</t>
  </si>
  <si>
    <t>Bidone Carrellato Lt 120 Con Pedale Verde Felce</t>
  </si>
  <si>
    <t>PTPL1162GO</t>
  </si>
  <si>
    <t>PF25135</t>
  </si>
  <si>
    <t>Bidone Lt 120 Neutro</t>
  </si>
  <si>
    <t>PF25130</t>
  </si>
  <si>
    <t>Bidone Lt 120 Nero</t>
  </si>
  <si>
    <t>PUC20PP</t>
  </si>
  <si>
    <t>PF25115</t>
  </si>
  <si>
    <t>Bidone Lt 100 Neutro</t>
  </si>
  <si>
    <t>PUC30PP</t>
  </si>
  <si>
    <t>PF25110</t>
  </si>
  <si>
    <t>Bidone Lt 100 Nero</t>
  </si>
  <si>
    <t>PUC40PP</t>
  </si>
  <si>
    <t>PF25085</t>
  </si>
  <si>
    <t>Bidone Lt   70 Neutro</t>
  </si>
  <si>
    <t>PUK</t>
  </si>
  <si>
    <t>PF25080</t>
  </si>
  <si>
    <t>Bidone Lt   70 Nero</t>
  </si>
  <si>
    <t>PF25065</t>
  </si>
  <si>
    <t>Bidone Lt   50 Neutro</t>
  </si>
  <si>
    <t>PF25060</t>
  </si>
  <si>
    <t>Bidone Lt   50 Nero</t>
  </si>
  <si>
    <t>PF-11152G2</t>
  </si>
  <si>
    <t>R1\200</t>
  </si>
  <si>
    <t>PF-1115253</t>
  </si>
  <si>
    <t>PF-1115212</t>
  </si>
  <si>
    <t>R100X40</t>
  </si>
  <si>
    <t>PF-1115207</t>
  </si>
  <si>
    <t>R100X63</t>
  </si>
  <si>
    <t>SK5500-QW</t>
  </si>
  <si>
    <t>Bilancia In Dotazione Da Cucina Elettronicaportata
Max 5Kg - Divisione 1 Gr -</t>
  </si>
  <si>
    <t>R100X80</t>
  </si>
  <si>
    <t>SK3050W-QW</t>
  </si>
  <si>
    <t>Bilancia Da Cucina Elettronica - Controllo Tasti Sfioramento- Portata Max 3 Kg - Divisione1</t>
  </si>
  <si>
    <t>R125X100</t>
  </si>
  <si>
    <t>SK2020-XJ</t>
  </si>
  <si>
    <t>Pesalimenti Elettronica 3 Kg</t>
  </si>
  <si>
    <t>R140X100</t>
  </si>
  <si>
    <t>P737</t>
  </si>
  <si>
    <t>Bilancia Cucina 1 Kg.</t>
  </si>
  <si>
    <t>R140X125</t>
  </si>
  <si>
    <t>KS-018-SOL</t>
  </si>
  <si>
    <t>Bilancia Analogica  5 Kg</t>
  </si>
  <si>
    <t>R160X140</t>
  </si>
  <si>
    <t>JC-494</t>
  </si>
  <si>
    <t>Bilancia Mecc. Da Cucina Rossa</t>
  </si>
  <si>
    <t>R1A110</t>
  </si>
  <si>
    <t>JC-493</t>
  </si>
  <si>
    <t>Bilancia Mecc. Da Cucina Verde</t>
  </si>
  <si>
    <t>R1A90M</t>
  </si>
  <si>
    <t>JC-492</t>
  </si>
  <si>
    <t>Bilancia Mecc. Da Cucina Blu</t>
  </si>
  <si>
    <t>R200X160</t>
  </si>
  <si>
    <t>JC-449</t>
  </si>
  <si>
    <t>Bilancia Cucina Dig. C/Ciot. Rosso</t>
  </si>
  <si>
    <t>R2600</t>
  </si>
  <si>
    <t>JC-448</t>
  </si>
  <si>
    <t>Bilancia Cucina Dig. C/Ciot. Giallo</t>
  </si>
  <si>
    <t>R2647</t>
  </si>
  <si>
    <t>JC-445</t>
  </si>
  <si>
    <t>Bilancia Cucina Ultrasottile Nero</t>
  </si>
  <si>
    <t>R3000</t>
  </si>
  <si>
    <t>JC-443</t>
  </si>
  <si>
    <t>Bilancia Cucina Ultrasottile Arancio</t>
  </si>
  <si>
    <t>R3047</t>
  </si>
  <si>
    <t>JC-1426</t>
  </si>
  <si>
    <t>Bilancia Digitale Cuc.Bianca</t>
  </si>
  <si>
    <t>R3200</t>
  </si>
  <si>
    <t>JC-1425</t>
  </si>
  <si>
    <t>Bilancia Digitale Cuc. Viola</t>
  </si>
  <si>
    <t>R3247</t>
  </si>
  <si>
    <t>JC-1424</t>
  </si>
  <si>
    <t>Bilancia Digitale Cuc.Aranc.</t>
  </si>
  <si>
    <t>R3C1</t>
  </si>
  <si>
    <t>JC-1423</t>
  </si>
  <si>
    <t>Bilancia Digitale Cuc. Verdi</t>
  </si>
  <si>
    <t>INOINN126</t>
  </si>
  <si>
    <t>Bilancia Cuc Elettr 5Kg/1G</t>
  </si>
  <si>
    <t>R3C1\2</t>
  </si>
  <si>
    <t>BOB05VA/E</t>
  </si>
  <si>
    <t>Bilancia Bo Verde  5 Kg</t>
  </si>
  <si>
    <t>BOB05RA/E</t>
  </si>
  <si>
    <t>Bilancia Bo Rosso  5 Kg</t>
  </si>
  <si>
    <t>R3C11\4</t>
  </si>
  <si>
    <t>BOB05CA/E</t>
  </si>
  <si>
    <t>Bilancia Bo Crema  5 Kg</t>
  </si>
  <si>
    <t>BOB05BA/E</t>
  </si>
  <si>
    <t>Bilancia Bo Blu Navy 5 Kg</t>
  </si>
  <si>
    <t>R3C3\4</t>
  </si>
  <si>
    <t>BOB05AA/E</t>
  </si>
  <si>
    <t>Bilancia Bo Arancio  5 Kg</t>
  </si>
  <si>
    <t>541901</t>
  </si>
  <si>
    <t>Bilancia Cucina 5 Kg.</t>
  </si>
  <si>
    <t>R3G1\2MF</t>
  </si>
  <si>
    <t>21411</t>
  </si>
  <si>
    <t>Bilancia 10Kg Beta</t>
  </si>
  <si>
    <t>JC-326</t>
  </si>
  <si>
    <t>Bilancia Pesapersona Digit. Portata 150 Kg</t>
  </si>
  <si>
    <t>R3G11\4MF</t>
  </si>
  <si>
    <t>JC-325B</t>
  </si>
  <si>
    <t>Bilancia Pesapersona Elettr.</t>
  </si>
  <si>
    <t>JC-323</t>
  </si>
  <si>
    <t>Bilancia Pesapersona Digit. Portata 180 Kg</t>
  </si>
  <si>
    <t>R3G1MF</t>
  </si>
  <si>
    <t>G30048</t>
  </si>
  <si>
    <t>Bilancia Pesapersone Classica Meccanica</t>
  </si>
  <si>
    <t>EXCKS2001</t>
  </si>
  <si>
    <t>Bilancia Laica</t>
  </si>
  <si>
    <t>R3G3\4MF</t>
  </si>
  <si>
    <t>BK150-QW</t>
  </si>
  <si>
    <t>Pesa Persone Elettronica 180 Kg</t>
  </si>
  <si>
    <t>ART13207</t>
  </si>
  <si>
    <t>Bilancia Ardes Terraillon Tp1000 Black</t>
  </si>
  <si>
    <t>R4000</t>
  </si>
  <si>
    <t>738102</t>
  </si>
  <si>
    <t>Bilancia Pesapers.Dig.180 Kg Nera</t>
  </si>
  <si>
    <t>R40X32</t>
  </si>
  <si>
    <t>738101</t>
  </si>
  <si>
    <t>Bilancia Pesapersona Dig. 180Kg</t>
  </si>
  <si>
    <t>R50X40</t>
  </si>
  <si>
    <t>638654</t>
  </si>
  <si>
    <t>Zaino Termico 14 Lt 3Ass</t>
  </si>
  <si>
    <t>R63X40</t>
  </si>
  <si>
    <t>638542</t>
  </si>
  <si>
    <t>Borsa Termica Alluminio 24Lt Righe 4Ass</t>
  </si>
  <si>
    <t>R80X40</t>
  </si>
  <si>
    <t>607290</t>
  </si>
  <si>
    <t>Borsa Termica 24Lt Dec. Ancora 3Ass</t>
  </si>
  <si>
    <t>R80X63</t>
  </si>
  <si>
    <t>607289</t>
  </si>
  <si>
    <t>Borsa Termica 12Lt Dec. Ancora 3Ass</t>
  </si>
  <si>
    <t>RA1\2S</t>
  </si>
  <si>
    <t>2305677</t>
  </si>
  <si>
    <t>Porta Bottiglie 1,5L Camouflage Fantasie Assortite</t>
  </si>
  <si>
    <t>RA1\2SX10</t>
  </si>
  <si>
    <t>2305676</t>
  </si>
  <si>
    <t>Borsa Termica Vertical 35L Camouflage Fantasie Assortite</t>
  </si>
  <si>
    <t>RA1\2SX20</t>
  </si>
  <si>
    <t>2305674</t>
  </si>
  <si>
    <t>Borsa Termica 24L Camouflage Fantasie Assortite</t>
  </si>
  <si>
    <t>RA1\2V</t>
  </si>
  <si>
    <t>2305672</t>
  </si>
  <si>
    <t>Zaino Termico 16L Camouflage Fantasie Assortite</t>
  </si>
  <si>
    <t>RA1\2VX10</t>
  </si>
  <si>
    <t>2305648</t>
  </si>
  <si>
    <t>RA1\2VX20</t>
  </si>
  <si>
    <t>2305332</t>
  </si>
  <si>
    <t>Borsa Termica Fiesta Vertical Colori Assortiti</t>
  </si>
  <si>
    <t>RA1\2VX50</t>
  </si>
  <si>
    <t>2305187</t>
  </si>
  <si>
    <t>Borsa Termica Fluo</t>
  </si>
  <si>
    <t>RA25X20</t>
  </si>
  <si>
    <t>0801229</t>
  </si>
  <si>
    <t>Frigorifero Passivo Bravo+ 25</t>
  </si>
  <si>
    <t>RA32X20</t>
  </si>
  <si>
    <t>0801055</t>
  </si>
  <si>
    <t>Frigorifero Passivo Bravo 32</t>
  </si>
  <si>
    <t>RA32X25</t>
  </si>
  <si>
    <t>0801047</t>
  </si>
  <si>
    <t>Frigorifero Passivo Bravo 25</t>
  </si>
  <si>
    <t>RA40X32</t>
  </si>
  <si>
    <t>VM773</t>
  </si>
  <si>
    <t>RA50X32</t>
  </si>
  <si>
    <t>VM393</t>
  </si>
  <si>
    <t>Vaso Miele Liscio Ml 390 To 70 Cellette Zz</t>
  </si>
  <si>
    <t>RA50X40</t>
  </si>
  <si>
    <t>V720TO82</t>
  </si>
  <si>
    <t>RA63X50</t>
  </si>
  <si>
    <t>V580TO82</t>
  </si>
  <si>
    <t>RA75X63</t>
  </si>
  <si>
    <t>V314TO63</t>
  </si>
  <si>
    <t>RAP40M</t>
  </si>
  <si>
    <t>V212TO63</t>
  </si>
  <si>
    <t>V1062TO82</t>
  </si>
  <si>
    <t>TVAR</t>
  </si>
  <si>
    <t>Tappo Corona 100 Pz Zz</t>
  </si>
  <si>
    <t>TMAC</t>
  </si>
  <si>
    <t>TC100</t>
  </si>
  <si>
    <t>RAT</t>
  </si>
  <si>
    <t>PF-14400</t>
  </si>
  <si>
    <t>RATx10</t>
  </si>
  <si>
    <t>PF-14096</t>
  </si>
  <si>
    <t>RATx20</t>
  </si>
  <si>
    <t>PF-12647</t>
  </si>
  <si>
    <t>RATx50</t>
  </si>
  <si>
    <t>PF-11661</t>
  </si>
  <si>
    <t>RBL16</t>
  </si>
  <si>
    <t>PF-11530</t>
  </si>
  <si>
    <t>RBL18</t>
  </si>
  <si>
    <t>P720</t>
  </si>
  <si>
    <t>Passata Conica 720 Ml To 53 Zz</t>
  </si>
  <si>
    <t>RBL20</t>
  </si>
  <si>
    <t>P446</t>
  </si>
  <si>
    <t>Passata Conica 446 Ml To 53 Zz</t>
  </si>
  <si>
    <t>RBLYT</t>
  </si>
  <si>
    <t>DAM0500TOMC</t>
  </si>
  <si>
    <t>Dama 5 Litri Con Tappo In Plastica Tonda Trasparente 350 Mm 800 Gr. Zz</t>
  </si>
  <si>
    <t>CP63</t>
  </si>
  <si>
    <t>RBLYTX10</t>
  </si>
  <si>
    <t>CP53</t>
  </si>
  <si>
    <t>C82B</t>
  </si>
  <si>
    <t>RBLYTX15</t>
  </si>
  <si>
    <t>C82A</t>
  </si>
  <si>
    <t>C70B</t>
  </si>
  <si>
    <t>RBLYTX5</t>
  </si>
  <si>
    <t>C70A</t>
  </si>
  <si>
    <t>C110B</t>
  </si>
  <si>
    <t>RBPT</t>
  </si>
  <si>
    <t>AV100VV</t>
  </si>
  <si>
    <t>Acqua Var Se Cl 100 Vv Al Zz</t>
  </si>
  <si>
    <t>RBPTX3</t>
  </si>
  <si>
    <t>AC1</t>
  </si>
  <si>
    <t>Bottiglia Costolata L 1 Senza Tappo Meccanico Zz</t>
  </si>
  <si>
    <t>RBPTX6</t>
  </si>
  <si>
    <t>3804005</t>
  </si>
  <si>
    <t>Fiesta Borraccia 1000</t>
  </si>
  <si>
    <t>RBPTX9</t>
  </si>
  <si>
    <t>3804004</t>
  </si>
  <si>
    <t>Fiesta Borraccia 600</t>
  </si>
  <si>
    <t>RBT1500</t>
  </si>
  <si>
    <t>3803006</t>
  </si>
  <si>
    <t>Fiesta Bottiglia 5</t>
  </si>
  <si>
    <t>RBT2000</t>
  </si>
  <si>
    <t>1102</t>
  </si>
  <si>
    <t>Moka Express 3 Tz</t>
  </si>
  <si>
    <t>RBT3000</t>
  </si>
  <si>
    <t>1101</t>
  </si>
  <si>
    <t>Moka Express 1 Tz</t>
  </si>
  <si>
    <t>RBT4000</t>
  </si>
  <si>
    <t>RBTE</t>
  </si>
  <si>
    <t>RBTEx10</t>
  </si>
  <si>
    <t>PF-12066</t>
  </si>
  <si>
    <t>RBTEx20</t>
  </si>
  <si>
    <t>PF-12065</t>
  </si>
  <si>
    <t>RBTEx50</t>
  </si>
  <si>
    <t>602938</t>
  </si>
  <si>
    <t>Caraffa Term. 1,8 Lt</t>
  </si>
  <si>
    <t>RBVB</t>
  </si>
  <si>
    <t>154361</t>
  </si>
  <si>
    <t>Gimi Argo Rosso</t>
  </si>
  <si>
    <t>RBVBLU</t>
  </si>
  <si>
    <t>154356</t>
  </si>
  <si>
    <t>Gimi Argo Color Nero Sca  4 Pz.</t>
  </si>
  <si>
    <t>RBVGC</t>
  </si>
  <si>
    <t>154354</t>
  </si>
  <si>
    <t>Gimi Argo Blu</t>
  </si>
  <si>
    <t>RBVR</t>
  </si>
  <si>
    <t>154302</t>
  </si>
  <si>
    <t>Gimi Atos Blu+Rosso+Nero  6 Pz</t>
  </si>
  <si>
    <t>RC1\2X3\8</t>
  </si>
  <si>
    <t>SL627</t>
  </si>
  <si>
    <t>Cavatappi Assortiti</t>
  </si>
  <si>
    <t>RC10</t>
  </si>
  <si>
    <t>154359</t>
  </si>
  <si>
    <t>Gimi Argo Color Azzurro Sca  4 Pz.</t>
  </si>
  <si>
    <t>RC3\4X1\2</t>
  </si>
  <si>
    <t>PF-144271A</t>
  </si>
  <si>
    <t>RCA20</t>
  </si>
  <si>
    <t>PF-1442701</t>
  </si>
  <si>
    <t>RCA25</t>
  </si>
  <si>
    <t>6557016</t>
  </si>
  <si>
    <t>Cestino Tondo Forme Bianco</t>
  </si>
  <si>
    <t>RCBT</t>
  </si>
  <si>
    <t>6557015</t>
  </si>
  <si>
    <t>Cestino Quadrato Forme Bianco</t>
  </si>
  <si>
    <t>2000JS268C</t>
  </si>
  <si>
    <t>Cestino</t>
  </si>
  <si>
    <t>1398</t>
  </si>
  <si>
    <t>Cestino Rettangolare Marr.</t>
  </si>
  <si>
    <t>1397</t>
  </si>
  <si>
    <t>Cestino Quadrato Marrone</t>
  </si>
  <si>
    <t>RCP1</t>
  </si>
  <si>
    <t>1395</t>
  </si>
  <si>
    <t>Cestino Tondo Marrone</t>
  </si>
  <si>
    <t>RCP1\2</t>
  </si>
  <si>
    <t>YD-1320LOW</t>
  </si>
  <si>
    <t>Cesta Ovale 49X36Xh55 Bianca</t>
  </si>
  <si>
    <t>RCP11\4</t>
  </si>
  <si>
    <t>YD-13200LRG</t>
  </si>
  <si>
    <t>Cesta Tonda 43Xh55 Grigia</t>
  </si>
  <si>
    <t>RCP3\4</t>
  </si>
  <si>
    <t>JS185-B</t>
  </si>
  <si>
    <t>Cesto Ovale</t>
  </si>
  <si>
    <t>RCY1\2</t>
  </si>
  <si>
    <t>JS185</t>
  </si>
  <si>
    <t>757559</t>
  </si>
  <si>
    <t>Cesto Portarifiuti 4Ass.</t>
  </si>
  <si>
    <t>PF54901</t>
  </si>
  <si>
    <t>Ciotola Tosca D. 13 Cm Bianco/Palace Blue</t>
  </si>
  <si>
    <t>PF54900</t>
  </si>
  <si>
    <t>Ciotola Tosca D. 13 Cm Bianco/Tortora Chiaro Plus</t>
  </si>
  <si>
    <t>RE1</t>
  </si>
  <si>
    <t>PF-143321A</t>
  </si>
  <si>
    <t>RE1\2</t>
  </si>
  <si>
    <t>PF-143311A</t>
  </si>
  <si>
    <t>RE11\2</t>
  </si>
  <si>
    <t>PF-14331</t>
  </si>
  <si>
    <t>RE11\4</t>
  </si>
  <si>
    <t>PF-143301A</t>
  </si>
  <si>
    <t>RE2</t>
  </si>
  <si>
    <t>PF-142861A</t>
  </si>
  <si>
    <t>RE3\4</t>
  </si>
  <si>
    <t>PF-14077</t>
  </si>
  <si>
    <t>RF1\2</t>
  </si>
  <si>
    <t>PF-12799</t>
  </si>
  <si>
    <t>RF1\2P</t>
  </si>
  <si>
    <t>524701</t>
  </si>
  <si>
    <t>Ciotola Vetro Foglia 6 Ass.</t>
  </si>
  <si>
    <t>RF1\2Px12</t>
  </si>
  <si>
    <t>CPAS32</t>
  </si>
  <si>
    <t>Colapasta D 32</t>
  </si>
  <si>
    <t>RF1\2Px24</t>
  </si>
  <si>
    <t>CPAS28</t>
  </si>
  <si>
    <t>Colapasta D 28</t>
  </si>
  <si>
    <t>RF1\2Px6</t>
  </si>
  <si>
    <t>CPAS24</t>
  </si>
  <si>
    <t>Colapasta D 24</t>
  </si>
  <si>
    <t>RF1\2X10</t>
  </si>
  <si>
    <t>23020</t>
  </si>
  <si>
    <t>T.Za Colazione Jumbo Milca2</t>
  </si>
  <si>
    <t>RF1\2X1047</t>
  </si>
  <si>
    <t>593715</t>
  </si>
  <si>
    <t>Set 6 Coltelli C/Tagl.Manico</t>
  </si>
  <si>
    <t>532514</t>
  </si>
  <si>
    <t>Set Coltelli Ass.</t>
  </si>
  <si>
    <t>211</t>
  </si>
  <si>
    <t>C/6 Coltel.Tav.M.Co Pl.Fant</t>
  </si>
  <si>
    <t>10810</t>
  </si>
  <si>
    <t>Colt. Pane Segh.Cm 20 Squalo</t>
  </si>
  <si>
    <t>RF1\2X1065</t>
  </si>
  <si>
    <t>10790</t>
  </si>
  <si>
    <t>Cortello Cucina</t>
  </si>
  <si>
    <t>PF-120231A</t>
  </si>
  <si>
    <t>PF-11937</t>
  </si>
  <si>
    <t>PF-11859</t>
  </si>
  <si>
    <t>RF1\2X10V</t>
  </si>
  <si>
    <t>PF-11844</t>
  </si>
  <si>
    <t>RF1\2X10V47</t>
  </si>
  <si>
    <t>PF-117701A</t>
  </si>
  <si>
    <t>PF-11570</t>
  </si>
  <si>
    <t>PF-11569</t>
  </si>
  <si>
    <t>PF-11568</t>
  </si>
  <si>
    <t>RF1\2X10VX10</t>
  </si>
  <si>
    <t>PF-11544</t>
  </si>
  <si>
    <t>RF1\2X10VX20</t>
  </si>
  <si>
    <t>PF-11298</t>
  </si>
  <si>
    <t>RF1\2X10VX50</t>
  </si>
  <si>
    <t>PF-11157</t>
  </si>
  <si>
    <t>RF1\2X10X10</t>
  </si>
  <si>
    <t>6465286</t>
  </si>
  <si>
    <t>Cont. Ermetici Set 2X0,5 L Quadro Azz.</t>
  </si>
  <si>
    <t>RF1\2X10X20</t>
  </si>
  <si>
    <t>6465285</t>
  </si>
  <si>
    <t>Cont. Ermetici Set 2X0,5 L Rett. Azz.</t>
  </si>
  <si>
    <t>RF1\2X10X50</t>
  </si>
  <si>
    <t>6465268</t>
  </si>
  <si>
    <t>Cont. Ermetici Per Affettati Vassoio</t>
  </si>
  <si>
    <t>RF1\2x12</t>
  </si>
  <si>
    <t>6465267</t>
  </si>
  <si>
    <t>Cont. Ermetici 6L Rett. Vassoio</t>
  </si>
  <si>
    <t>RF1\2x24</t>
  </si>
  <si>
    <t>6465266</t>
  </si>
  <si>
    <t>Cont. Ermetici 4L Rett. Vassoio</t>
  </si>
  <si>
    <t>RF1\2x6</t>
  </si>
  <si>
    <t>6465265</t>
  </si>
  <si>
    <t>Cont. Ermetici 3L Rett. Vassoio</t>
  </si>
  <si>
    <t>RFG</t>
  </si>
  <si>
    <t>6465264</t>
  </si>
  <si>
    <t>Cont. Ermetici 2L Rett. Vassoio</t>
  </si>
  <si>
    <t>6465263</t>
  </si>
  <si>
    <t>Cont. Ermetici 1,5L Rett. Vassoio</t>
  </si>
  <si>
    <t>6465262</t>
  </si>
  <si>
    <t>Cont. Ermetici 1L Rett. Vassoio</t>
  </si>
  <si>
    <t>6465260</t>
  </si>
  <si>
    <t>Cont. Ermetici 4L Quadro Vassoio</t>
  </si>
  <si>
    <t>RG10C</t>
  </si>
  <si>
    <t>6465259</t>
  </si>
  <si>
    <t>Cont. Ermetici 3L Quadro Vassoio</t>
  </si>
  <si>
    <t>RG4CD</t>
  </si>
  <si>
    <t>6465258</t>
  </si>
  <si>
    <t>Cont. Ermetici 2L Quadro Vassoio</t>
  </si>
  <si>
    <t>RG7C</t>
  </si>
  <si>
    <t>6465257</t>
  </si>
  <si>
    <t>Cont. Ermetici 1,5L Quadro Vassoio</t>
  </si>
  <si>
    <t>RGAB1\2C</t>
  </si>
  <si>
    <t>6465256</t>
  </si>
  <si>
    <t>Cont. Ermetici 1L Quadro Vassoio</t>
  </si>
  <si>
    <t>6465254</t>
  </si>
  <si>
    <t>Cont. Ermetici Set4X0,25L Quadro Vassoio</t>
  </si>
  <si>
    <t>6562045</t>
  </si>
  <si>
    <t>Coppetta Frutta Forme Verde</t>
  </si>
  <si>
    <t>6562039</t>
  </si>
  <si>
    <t>Coppetta Frutta Forme Bianco</t>
  </si>
  <si>
    <t>RGAB3\8C</t>
  </si>
  <si>
    <t>6562027</t>
  </si>
  <si>
    <t>Coppetta Frutta Forme Rosso</t>
  </si>
  <si>
    <t>86160</t>
  </si>
  <si>
    <t>Coprilavatrice C/Cerniera</t>
  </si>
  <si>
    <t>607082</t>
  </si>
  <si>
    <t>Coprilavatrice 60X60X80 Cm.</t>
  </si>
  <si>
    <t>PK300CL</t>
  </si>
  <si>
    <t>Cucchiaio Riso Gnali</t>
  </si>
  <si>
    <t>RGAP</t>
  </si>
  <si>
    <t>793687</t>
  </si>
  <si>
    <t>Set 2 Cucchiai Verde Fluo</t>
  </si>
  <si>
    <t>RGAP14M</t>
  </si>
  <si>
    <t>6255034</t>
  </si>
  <si>
    <t>Set 6 Cucchiaini Cur. Gelato</t>
  </si>
  <si>
    <t>RGAP40</t>
  </si>
  <si>
    <t>024EC</t>
  </si>
  <si>
    <t>Cucchiaione</t>
  </si>
  <si>
    <t>RGAP40M</t>
  </si>
  <si>
    <t>500</t>
  </si>
  <si>
    <t>Grattuggia Manuale Inox " La Grattuggia"</t>
  </si>
  <si>
    <t>RGBP</t>
  </si>
  <si>
    <t>391</t>
  </si>
  <si>
    <t>Passatutto In Plastica Tilly 3 Diam. 24</t>
  </si>
  <si>
    <t>RGBPV</t>
  </si>
  <si>
    <t>220REGINA</t>
  </si>
  <si>
    <t>Tappatrice A 3 Leve  "Regina"</t>
  </si>
  <si>
    <t>RGCE1\2</t>
  </si>
  <si>
    <t>2136</t>
  </si>
  <si>
    <t>Caldaia Special Cm 36 Maniglie Alluminio</t>
  </si>
  <si>
    <t>RGP1\2</t>
  </si>
  <si>
    <t>2130</t>
  </si>
  <si>
    <t>Caldaia Special Cm 30 Maniglie Alluminio</t>
  </si>
  <si>
    <t>RGSMM</t>
  </si>
  <si>
    <t>2126</t>
  </si>
  <si>
    <t>Caldaia Special Cm 26 Maniglie Alluminio</t>
  </si>
  <si>
    <t>RIA20</t>
  </si>
  <si>
    <t>200PASS</t>
  </si>
  <si>
    <t>Schiacciapatate Inox Quick</t>
  </si>
  <si>
    <t>RIA25</t>
  </si>
  <si>
    <t>190</t>
  </si>
  <si>
    <t>Passatutto Inox Emanuel 3 Diam. 24</t>
  </si>
  <si>
    <t>RIAP20</t>
  </si>
  <si>
    <t>170</t>
  </si>
  <si>
    <t>Passatutto Inox Emanuel 3 Diam. 20</t>
  </si>
  <si>
    <t>RIAP25</t>
  </si>
  <si>
    <t>160</t>
  </si>
  <si>
    <t>Spremipomodoro "Gulliver"</t>
  </si>
  <si>
    <t>RICA20</t>
  </si>
  <si>
    <t>154410</t>
  </si>
  <si>
    <t>Gimi Bingo Esp  8X12Pz</t>
  </si>
  <si>
    <t>RICA25</t>
  </si>
  <si>
    <t>130ETERNA</t>
  </si>
  <si>
    <t>Tappatrice A 2 Leve  "Eterna"</t>
  </si>
  <si>
    <t>ROC00</t>
  </si>
  <si>
    <t>110ORNELLA</t>
  </si>
  <si>
    <t>Tappatrice A 1 Leva  "Ornella"</t>
  </si>
  <si>
    <t>ROC47</t>
  </si>
  <si>
    <t>03900</t>
  </si>
  <si>
    <t>Cavagnocchi Manico Lungo</t>
  </si>
  <si>
    <t>ROC65</t>
  </si>
  <si>
    <t>02370</t>
  </si>
  <si>
    <t>Coperchio Piano Cm 70</t>
  </si>
  <si>
    <t>RODEO00</t>
  </si>
  <si>
    <t>02364</t>
  </si>
  <si>
    <t>Coperchio Piano Cm 64</t>
  </si>
  <si>
    <t>02360</t>
  </si>
  <si>
    <t>Coperchio Piano Cm 60</t>
  </si>
  <si>
    <t>02356</t>
  </si>
  <si>
    <t>Coperchio Piano Cm 56</t>
  </si>
  <si>
    <t>02352</t>
  </si>
  <si>
    <t>Coperchio Piano Cm 52</t>
  </si>
  <si>
    <t>ROSY</t>
  </si>
  <si>
    <t>02348</t>
  </si>
  <si>
    <t>Coperchio Piano Cm 48</t>
  </si>
  <si>
    <t>ROSYX10</t>
  </si>
  <si>
    <t>02346</t>
  </si>
  <si>
    <t>Coperchio Piano Cm 46</t>
  </si>
  <si>
    <t>ROSYX15</t>
  </si>
  <si>
    <t>022EC</t>
  </si>
  <si>
    <t>Pala Fritto</t>
  </si>
  <si>
    <t>ROSYX5</t>
  </si>
  <si>
    <t>02170</t>
  </si>
  <si>
    <t>Caldaia Pomodori Cm 70 Maniglie Alluminio</t>
  </si>
  <si>
    <t>RPFGL</t>
  </si>
  <si>
    <t>02164</t>
  </si>
  <si>
    <t>Caldaia Pomodori Cm 64 Maniglie Alluminio</t>
  </si>
  <si>
    <t>RPFGL50</t>
  </si>
  <si>
    <t>02160</t>
  </si>
  <si>
    <t>Caldaia Pomodori Cm 60 Maniglie Alluminio</t>
  </si>
  <si>
    <t>RPFGLx10</t>
  </si>
  <si>
    <t>02156</t>
  </si>
  <si>
    <t>Caldaia Pomodori Cm 56 Maniglie Alluminio</t>
  </si>
  <si>
    <t>RPFGLx20</t>
  </si>
  <si>
    <t>02152</t>
  </si>
  <si>
    <t>Caldaia Pomodori Cm 52 Maniglie Alluminio</t>
  </si>
  <si>
    <t>RPPI</t>
  </si>
  <si>
    <t>02148</t>
  </si>
  <si>
    <t>Caldaia Pomodori Cm 48 Maniglie Alluminio</t>
  </si>
  <si>
    <t>02146</t>
  </si>
  <si>
    <t>Caldaia Pomodori Cm 46 Maniglie Alluminio</t>
  </si>
  <si>
    <t>020EC</t>
  </si>
  <si>
    <t>Schiumarola 11 Cm</t>
  </si>
  <si>
    <t>018EC</t>
  </si>
  <si>
    <t>Mestolo Cm6 Gnali</t>
  </si>
  <si>
    <t>RQ16B</t>
  </si>
  <si>
    <t>016EC</t>
  </si>
  <si>
    <t>Mestolo Cm 9</t>
  </si>
  <si>
    <t>RQ20R</t>
  </si>
  <si>
    <t>PF-12038</t>
  </si>
  <si>
    <t>RRBTE</t>
  </si>
  <si>
    <t>PF-12022</t>
  </si>
  <si>
    <t>PF-11863</t>
  </si>
  <si>
    <t>PK320CL</t>
  </si>
  <si>
    <t>Forcchettone Arrosto</t>
  </si>
  <si>
    <t>793688</t>
  </si>
  <si>
    <t>Set 2 Forchette Verde Fluo</t>
  </si>
  <si>
    <t>RRGA11\2X40</t>
  </si>
  <si>
    <t>FORL031</t>
  </si>
  <si>
    <t>Fornellone Lit Gas 4 Piedi</t>
  </si>
  <si>
    <t>RRGA1X32</t>
  </si>
  <si>
    <t>Fornellone Grande</t>
  </si>
  <si>
    <t>RRGA21\2X63</t>
  </si>
  <si>
    <t>Fornellone Piccolo</t>
  </si>
  <si>
    <t>RRGA2X50</t>
  </si>
  <si>
    <t>650CE</t>
  </si>
  <si>
    <t>Fornello Cm 30X30X13 Con Telaio, Viteria E Regolatore Aria In Acciaio Inox Aisi 430. Bruciatore In Ghisa Kw 3,5. Omologato Ce.</t>
  </si>
  <si>
    <t>RRGA3\4X20</t>
  </si>
  <si>
    <t>Fornellone Cm 30X30X13 Con Bruciatore In Ghisa Kw 3,5 Omologato Ce</t>
  </si>
  <si>
    <t>RRT</t>
  </si>
  <si>
    <t>Fornellone Cm 40X40X19 Con Bruciatore In Ghisa Kw 8,5 Omologato Ce</t>
  </si>
  <si>
    <t>150CE</t>
  </si>
  <si>
    <t>Fornellone “Mammuth” Cm. 38 X 38 X 19H Fornellone Pesante Con Bruciatore In Ghisa Da Kw 8,5.
Omologato Ce.</t>
  </si>
  <si>
    <t>872603</t>
  </si>
  <si>
    <t>Macchina Sottovuoto 110W 2In1</t>
  </si>
  <si>
    <t>632109</t>
  </si>
  <si>
    <t>Acchiappapolvere C/Man.3Ass.</t>
  </si>
  <si>
    <t>RRUT</t>
  </si>
  <si>
    <t>594709</t>
  </si>
  <si>
    <t>Barra Cucina C/Ganci 60 Cm.</t>
  </si>
  <si>
    <t>PF-12856</t>
  </si>
  <si>
    <t>PF-12817</t>
  </si>
  <si>
    <t>1609134</t>
  </si>
  <si>
    <t>Ghiaccio Ole' 1000</t>
  </si>
  <si>
    <t>RS1</t>
  </si>
  <si>
    <t>1609007</t>
  </si>
  <si>
    <t>Ghiaccio Ole' 2X400</t>
  </si>
  <si>
    <t>RS1\2</t>
  </si>
  <si>
    <t>TVF</t>
  </si>
  <si>
    <t>RS1\2X12</t>
  </si>
  <si>
    <t>STV</t>
  </si>
  <si>
    <t>Sedia Stella Verde</t>
  </si>
  <si>
    <t>SPV</t>
  </si>
  <si>
    <t>Sedia Piona Verde</t>
  </si>
  <si>
    <t>SETVERANDA</t>
  </si>
  <si>
    <t>Set Veranda Bianco
Cmposto: 8 009271 905504
Pz. 1 - 8 009271 86700 Pz. 2 -
8 009271 49300 Pz. 1</t>
  </si>
  <si>
    <t>RS1X12</t>
  </si>
  <si>
    <t>SETJAVA</t>
  </si>
  <si>
    <t>Set Java B Composto: 2
Poltrone, 1 Divano, 1
Tavolino</t>
  </si>
  <si>
    <t>SEDIABABY</t>
  </si>
  <si>
    <t>Sedia Baby</t>
  </si>
  <si>
    <t>PF-12196</t>
  </si>
  <si>
    <t>RS3\4</t>
  </si>
  <si>
    <t>PF-12195</t>
  </si>
  <si>
    <t>RS3\4X12</t>
  </si>
  <si>
    <t>PF-12194</t>
  </si>
  <si>
    <t>PF-12172</t>
  </si>
  <si>
    <t>PF-12171</t>
  </si>
  <si>
    <t>RSB12</t>
  </si>
  <si>
    <t>PF-12170</t>
  </si>
  <si>
    <t>RSB16</t>
  </si>
  <si>
    <t>PF-11905</t>
  </si>
  <si>
    <t>RSB18</t>
  </si>
  <si>
    <t>PF-11904</t>
  </si>
  <si>
    <t>RSCWCD</t>
  </si>
  <si>
    <t>PF-11903</t>
  </si>
  <si>
    <t>RSCWCDX10</t>
  </si>
  <si>
    <t>8009271910003</t>
  </si>
  <si>
    <t>Lettino Fisso Bianco</t>
  </si>
  <si>
    <t>RSCWCDX15</t>
  </si>
  <si>
    <t>8009271909908</t>
  </si>
  <si>
    <t>RSCWCDX5</t>
  </si>
  <si>
    <t>8009271908604</t>
  </si>
  <si>
    <t>RSLB</t>
  </si>
  <si>
    <t>8009271908208</t>
  </si>
  <si>
    <t>Tavolo Trio Bianco</t>
  </si>
  <si>
    <t>RSLF</t>
  </si>
  <si>
    <t>8009271908109</t>
  </si>
  <si>
    <t>Tavolo Trio Plus Bianco</t>
  </si>
  <si>
    <t>RSLFX10</t>
  </si>
  <si>
    <t>8009271908000</t>
  </si>
  <si>
    <t>RSLFX20</t>
  </si>
  <si>
    <t>8009271907003</t>
  </si>
  <si>
    <t>Tavolo Arno Bianco</t>
  </si>
  <si>
    <t>RSLFX50</t>
  </si>
  <si>
    <t>8009271901650</t>
  </si>
  <si>
    <t>Tavolo Danubio Bianco</t>
  </si>
  <si>
    <t>RSLP</t>
  </si>
  <si>
    <t>8009271862739</t>
  </si>
  <si>
    <t>RT</t>
  </si>
  <si>
    <t>8009271862401</t>
  </si>
  <si>
    <t>Sedia Piona Bianca</t>
  </si>
  <si>
    <t>RT135080</t>
  </si>
  <si>
    <t>8009271860995</t>
  </si>
  <si>
    <t>Sedia Stella Bianca</t>
  </si>
  <si>
    <t>RT135100</t>
  </si>
  <si>
    <t>8009271851016</t>
  </si>
  <si>
    <t>Sedia Tampa Poltrona Bianca</t>
  </si>
  <si>
    <t>RT135120</t>
  </si>
  <si>
    <t>8009271090033</t>
  </si>
  <si>
    <t>Sedia Sonda Bianca</t>
  </si>
  <si>
    <t>RT135150</t>
  </si>
  <si>
    <t>201462</t>
  </si>
  <si>
    <t>RT135180</t>
  </si>
  <si>
    <t>201461</t>
  </si>
  <si>
    <t>RT135200</t>
  </si>
  <si>
    <t>201457</t>
  </si>
  <si>
    <t>RT90080</t>
  </si>
  <si>
    <t>201456</t>
  </si>
  <si>
    <t>RT90100</t>
  </si>
  <si>
    <t>201453</t>
  </si>
  <si>
    <t>Sdraio Resina Pieghevole Rexi  Bianca</t>
  </si>
  <si>
    <t>RT90120</t>
  </si>
  <si>
    <t>193586</t>
  </si>
  <si>
    <t>RT90150</t>
  </si>
  <si>
    <t>192148</t>
  </si>
  <si>
    <t>RT90180</t>
  </si>
  <si>
    <t>189653</t>
  </si>
  <si>
    <t>Sedia Resina Pieghevole Komodo Antracite</t>
  </si>
  <si>
    <t>RT90200</t>
  </si>
  <si>
    <t>189577</t>
  </si>
  <si>
    <t>RTGAS01</t>
  </si>
  <si>
    <t>189549</t>
  </si>
  <si>
    <t>189548</t>
  </si>
  <si>
    <t>189546</t>
  </si>
  <si>
    <t>189539</t>
  </si>
  <si>
    <t>RTX10</t>
  </si>
  <si>
    <t>189532</t>
  </si>
  <si>
    <t>RTX20</t>
  </si>
  <si>
    <t>189529</t>
  </si>
  <si>
    <t>RTX50</t>
  </si>
  <si>
    <t>189527</t>
  </si>
  <si>
    <t>RU0011003CR</t>
  </si>
  <si>
    <t>189519</t>
  </si>
  <si>
    <t>RU0011003CRX10</t>
  </si>
  <si>
    <t>189518</t>
  </si>
  <si>
    <t>RU0011003CRX15</t>
  </si>
  <si>
    <t>189516</t>
  </si>
  <si>
    <t>Sedia Resina Pieghevole Birki Verde</t>
  </si>
  <si>
    <t>RU0011003CRX5</t>
  </si>
  <si>
    <t>189512</t>
  </si>
  <si>
    <t>RVRLC1\2</t>
  </si>
  <si>
    <t>189511</t>
  </si>
  <si>
    <t>128242</t>
  </si>
  <si>
    <t>RVRLC1\2X3</t>
  </si>
  <si>
    <t>KL326D2-8S</t>
  </si>
  <si>
    <t>Grattugia Multiuso</t>
  </si>
  <si>
    <t>KL324K1-9S</t>
  </si>
  <si>
    <t>RVRLC1\2X5</t>
  </si>
  <si>
    <t>PF-14076</t>
  </si>
  <si>
    <t>PF-128191A</t>
  </si>
  <si>
    <t>RVRLC1\2X9</t>
  </si>
  <si>
    <t>6562050</t>
  </si>
  <si>
    <t>Insalatiera L Forme Verde</t>
  </si>
  <si>
    <t>6562049</t>
  </si>
  <si>
    <t>Insalatiera L Forme Bianco</t>
  </si>
  <si>
    <t>RZ11\4X1\2</t>
  </si>
  <si>
    <t>6562048</t>
  </si>
  <si>
    <t>Insalatiera L Forme Rosso</t>
  </si>
  <si>
    <t>RZ1X1\2</t>
  </si>
  <si>
    <t>6562047</t>
  </si>
  <si>
    <t>Insalatiera M Forme Verde</t>
  </si>
  <si>
    <t>RZ1X3\4</t>
  </si>
  <si>
    <t>6562041</t>
  </si>
  <si>
    <t>Insalatiera M Forme Bianco</t>
  </si>
  <si>
    <t>RZ3\4X1\2</t>
  </si>
  <si>
    <t>6562029</t>
  </si>
  <si>
    <t>Insalatiera M Forme Rosso</t>
  </si>
  <si>
    <t>S107A04W</t>
  </si>
  <si>
    <t>MLD5000</t>
  </si>
  <si>
    <t>Lattina Per Olio Da 5 Litri Dim. 148X120X315 Mm 386G Foro 42 Mm + Foro Sfiatozz</t>
  </si>
  <si>
    <t>S107A05W</t>
  </si>
  <si>
    <t>MLD500</t>
  </si>
  <si>
    <t>Lattina Per Olio Da 0,5 Litri Dim. 96X42X155 Mm 92G Foro 42 Mm + Foro Sfiatozz</t>
  </si>
  <si>
    <t>S107A06W</t>
  </si>
  <si>
    <t>ML5000</t>
  </si>
  <si>
    <t>Latta Per Olio Da 5 Litri Dim. 148X120X315 Mm 386G Foro 42 Mm Zz</t>
  </si>
  <si>
    <t>S107A07W</t>
  </si>
  <si>
    <t>ML500</t>
  </si>
  <si>
    <t>Latta Per Olio Da  0,500 Litri Dim. 96X42X155 Mm 92G Foro 24 Mm Zz</t>
  </si>
  <si>
    <t>S107A08W</t>
  </si>
  <si>
    <t>ML3000</t>
  </si>
  <si>
    <t>Latta Per Olio Da 3 Litri Dim. 148X120X205 Mm 286G Foro 42 Mm Zz</t>
  </si>
  <si>
    <t>S140FM</t>
  </si>
  <si>
    <t>ML250</t>
  </si>
  <si>
    <t>Latta Per Olio Da  0,250 Litri Dim. 75X39X120 Mm 66G Foro 24 Mm Zz</t>
  </si>
  <si>
    <t>S140OP</t>
  </si>
  <si>
    <t>ML2000</t>
  </si>
  <si>
    <t>Latta Per Olio Da  2 Litri Dim. 150X92X195 Mm 221G Foro 42 Mm Zz</t>
  </si>
  <si>
    <t>S145</t>
  </si>
  <si>
    <t>ML175</t>
  </si>
  <si>
    <t>Latta Per Olio Da  0,175 Litri Dim. 75X39X88 Mm 48G Foro 24 Mm Zz</t>
  </si>
  <si>
    <t>S146</t>
  </si>
  <si>
    <t>ML10000</t>
  </si>
  <si>
    <t>Latta Per Olio Da 10 Litri  Zz</t>
  </si>
  <si>
    <t>S150</t>
  </si>
  <si>
    <t>ML1000</t>
  </si>
  <si>
    <t>Latta Per Olio Da  1 Litr0 Dim. 115X59X182 Mm 126G Foro 24 Mm Zz</t>
  </si>
  <si>
    <t>S1V11\2</t>
  </si>
  <si>
    <t>581709</t>
  </si>
  <si>
    <t>Orologio Da Muro Nero Ass.</t>
  </si>
  <si>
    <t>S1V11\2M</t>
  </si>
  <si>
    <t>531505</t>
  </si>
  <si>
    <t>Orologio Da Muro 40 Cm.</t>
  </si>
  <si>
    <t>S2100FM</t>
  </si>
  <si>
    <t>521615</t>
  </si>
  <si>
    <t>Orologio Da Muro Mp3</t>
  </si>
  <si>
    <t>S2100OP</t>
  </si>
  <si>
    <t>521604</t>
  </si>
  <si>
    <t>Orologio Sveglia Rettang.</t>
  </si>
  <si>
    <t>S24C</t>
  </si>
  <si>
    <t>PF38523</t>
  </si>
  <si>
    <t>Pattumiera Pedalina Quadra Tortora</t>
  </si>
  <si>
    <t>PF38517</t>
  </si>
  <si>
    <t>Pattumiera Pedalina Quadra Blu Ottanio</t>
  </si>
  <si>
    <t>S24C24</t>
  </si>
  <si>
    <t>PF38505</t>
  </si>
  <si>
    <t>Pattumiera Pedalina Quadra Bianca</t>
  </si>
  <si>
    <t>PF30826</t>
  </si>
  <si>
    <t>Pattumiera Elegance Cipria 20 Lt</t>
  </si>
  <si>
    <t>S250</t>
  </si>
  <si>
    <t>PF30814</t>
  </si>
  <si>
    <t>Pattumiera Elegance Blu Navy 20 Lt</t>
  </si>
  <si>
    <t>S280FM</t>
  </si>
  <si>
    <t>PF30802</t>
  </si>
  <si>
    <t>Pattumiera Elegance Tortora 20 Lt</t>
  </si>
  <si>
    <t>S280OP</t>
  </si>
  <si>
    <t>PF30801</t>
  </si>
  <si>
    <t>Pattumiera Elegance Moka 20 Lt</t>
  </si>
  <si>
    <t>S2V11\2</t>
  </si>
  <si>
    <t>PF30800</t>
  </si>
  <si>
    <t>Pattumiera Elegance Bianca 20 Lt</t>
  </si>
  <si>
    <t>S2V11\2M</t>
  </si>
  <si>
    <t>PF30130</t>
  </si>
  <si>
    <t>Pattumiera Da Bagno Elegance Grigio Ardesia 6 Lt</t>
  </si>
  <si>
    <t>S2V11\4C</t>
  </si>
  <si>
    <t>PF30127</t>
  </si>
  <si>
    <t>Pattumiera Da Bagno Elegance Cipria 6 Lt</t>
  </si>
  <si>
    <t>S3100FM</t>
  </si>
  <si>
    <t>PF30118</t>
  </si>
  <si>
    <t>Pattumiera Da Bagno Elegance Blu Navy 6 Lt</t>
  </si>
  <si>
    <t>S3100OP</t>
  </si>
  <si>
    <t>PF30102</t>
  </si>
  <si>
    <t>Pattumiera Da Bagno Elegance Moka 6 Lt</t>
  </si>
  <si>
    <t>S45X80B</t>
  </si>
  <si>
    <t>PF30101</t>
  </si>
  <si>
    <t>Pattumiera Da Bagno Elegance Tortora 6 Lt</t>
  </si>
  <si>
    <t>S45X80C</t>
  </si>
  <si>
    <t>PF30100</t>
  </si>
  <si>
    <t>Pattumiera Da Bagno Elegance Bianca 6 Lt</t>
  </si>
  <si>
    <t>S45X80OF</t>
  </si>
  <si>
    <t>PF21277</t>
  </si>
  <si>
    <t>Pattumiera Margherita A Pedale Bianca</t>
  </si>
  <si>
    <t>S50X110B</t>
  </si>
  <si>
    <t>PF21275</t>
  </si>
  <si>
    <t>Pattumiera Margherita A Pedale Rosso</t>
  </si>
  <si>
    <t>S50X140B</t>
  </si>
  <si>
    <t>PF21268</t>
  </si>
  <si>
    <t>Pattumiera Margherita A Pedale Blu Ottanio</t>
  </si>
  <si>
    <t>S50X80B</t>
  </si>
  <si>
    <t>PF21255</t>
  </si>
  <si>
    <t>Pattumiera Margherita A Pedale Tortora</t>
  </si>
  <si>
    <t>S50X80C</t>
  </si>
  <si>
    <t>PF20262</t>
  </si>
  <si>
    <t>Pattumiera "Eureka" C/Cop.Lt.25 Blu Ottanio</t>
  </si>
  <si>
    <t>S60FM</t>
  </si>
  <si>
    <t>PF20261</t>
  </si>
  <si>
    <t>Pattumiera "Eureka" C/Cop.Lt.25 Verde Primavera</t>
  </si>
  <si>
    <t>S60OP</t>
  </si>
  <si>
    <t>PF20255</t>
  </si>
  <si>
    <t>Pattumiera "Eureka" C/Cop.Lt.25 Rosso</t>
  </si>
  <si>
    <t>S9008</t>
  </si>
  <si>
    <t>PF20211</t>
  </si>
  <si>
    <t>Pattumiera "Eureka" C/Cop.Lt.20 Blu Ottanio</t>
  </si>
  <si>
    <t>SA3040Z</t>
  </si>
  <si>
    <t>PF20210</t>
  </si>
  <si>
    <t>Pattumiera "Eureka" C/Cop.Lt.20 Verde Primavera</t>
  </si>
  <si>
    <t>SAS009</t>
  </si>
  <si>
    <t>PF20205</t>
  </si>
  <si>
    <t>Pattumiera "Eureka" C/Cop.Lt.20 Rosso</t>
  </si>
  <si>
    <t>SAT1</t>
  </si>
  <si>
    <t>PF20161</t>
  </si>
  <si>
    <t>Pattumiera "Eureka" C/Cop.Lt.15 Blu Ottanio</t>
  </si>
  <si>
    <t>PF20160</t>
  </si>
  <si>
    <t>Pattumiera "Eureka" C/Cop.Lt.15 Verde Primavera</t>
  </si>
  <si>
    <t>SAT10</t>
  </si>
  <si>
    <t>PF20155</t>
  </si>
  <si>
    <t>Pattumiera "Eureka" C/Cop.Lt.15 Rosso</t>
  </si>
  <si>
    <t>SAT11</t>
  </si>
  <si>
    <t>PF-1210634</t>
  </si>
  <si>
    <t>SAT12</t>
  </si>
  <si>
    <t>PF-1197801</t>
  </si>
  <si>
    <t>SAT13</t>
  </si>
  <si>
    <t>PF-11829</t>
  </si>
  <si>
    <t>PF-1126523</t>
  </si>
  <si>
    <t>PF-1126501</t>
  </si>
  <si>
    <t>DUP172</t>
  </si>
  <si>
    <t>Pattumiera Vulcano Eco 16Lt</t>
  </si>
  <si>
    <t>727424</t>
  </si>
  <si>
    <t>Bidone Immondizia 5L C/Acc.</t>
  </si>
  <si>
    <t>SAT14</t>
  </si>
  <si>
    <t>726093</t>
  </si>
  <si>
    <t>Bidone Tondo C/Pe 5 Lt. Europa</t>
  </si>
  <si>
    <t>1733B</t>
  </si>
  <si>
    <t>Pattumiera Inox 5 Lt</t>
  </si>
  <si>
    <t>1733</t>
  </si>
  <si>
    <t>Pattumiera Inox 3 Lt</t>
  </si>
  <si>
    <t>810PC</t>
  </si>
  <si>
    <t>Pelapatate Inox</t>
  </si>
  <si>
    <t>547802</t>
  </si>
  <si>
    <t>Batteria 12 Pz Acciaio A Induzione</t>
  </si>
  <si>
    <t>SAT15</t>
  </si>
  <si>
    <t>JC-418</t>
  </si>
  <si>
    <t>Bilancia Pesa Bagagli Verde</t>
  </si>
  <si>
    <t>SAT16</t>
  </si>
  <si>
    <t>JC-417</t>
  </si>
  <si>
    <t>Bilancia Pesa Bagagli Viola</t>
  </si>
  <si>
    <t>SAT17</t>
  </si>
  <si>
    <t>JC-416</t>
  </si>
  <si>
    <t>Bilancia Pesa Bagagli Nero</t>
  </si>
  <si>
    <t>SAT18</t>
  </si>
  <si>
    <t>JC-414</t>
  </si>
  <si>
    <t>Bilancia Pesa Bagagli Silver</t>
  </si>
  <si>
    <t>SAT19</t>
  </si>
  <si>
    <t>JC-413</t>
  </si>
  <si>
    <t>Bilancia Pesa Bagagli Bianco</t>
  </si>
  <si>
    <t>PF-14079</t>
  </si>
  <si>
    <t>PF-14078</t>
  </si>
  <si>
    <t>PF-14068</t>
  </si>
  <si>
    <t>SAT2</t>
  </si>
  <si>
    <t>PF-12550</t>
  </si>
  <si>
    <t>578300</t>
  </si>
  <si>
    <t>Box 18 Pei Dec Raggi Verdi</t>
  </si>
  <si>
    <t>SAT20</t>
  </si>
  <si>
    <t>SAT21</t>
  </si>
  <si>
    <t>SAT22</t>
  </si>
  <si>
    <t>PF70234</t>
  </si>
  <si>
    <t>Portabianc L.Prim.Lt.50 Chiuso Tortora</t>
  </si>
  <si>
    <t>SAT23</t>
  </si>
  <si>
    <t>PF70232</t>
  </si>
  <si>
    <t>Portabianc L.Prim.Lt.50 Chiuso Blu Ottanio</t>
  </si>
  <si>
    <t>SAT24</t>
  </si>
  <si>
    <t>PF70125</t>
  </si>
  <si>
    <t>Portabianc. L.Prim.Lt.50 Chiuso Rosso</t>
  </si>
  <si>
    <t>SAT25</t>
  </si>
  <si>
    <t>PF70120</t>
  </si>
  <si>
    <t>Portabianc L.Prim.Lt.50 Chiuso Bianco</t>
  </si>
  <si>
    <t>SAT26</t>
  </si>
  <si>
    <t>PF30080</t>
  </si>
  <si>
    <t>Portabianc. Elegance Lt.50 Grigio Ardesia</t>
  </si>
  <si>
    <t>PF30078</t>
  </si>
  <si>
    <t>Portabianc. Elegance Lt.50 Cipria</t>
  </si>
  <si>
    <t>PF30070</t>
  </si>
  <si>
    <t>Portabianc. Elegance Lt.50  Blu Navy</t>
  </si>
  <si>
    <t>PF30052</t>
  </si>
  <si>
    <t>Portabianc. Elegance Lt.50  Moka</t>
  </si>
  <si>
    <t>PF30051</t>
  </si>
  <si>
    <t>Portabianc. Elegance Lt.50  Tortora</t>
  </si>
  <si>
    <t>PF30050</t>
  </si>
  <si>
    <t>Portabianc. Elegance Lt.50  Bianco</t>
  </si>
  <si>
    <t>SAT3</t>
  </si>
  <si>
    <t>PF-1148940</t>
  </si>
  <si>
    <t>PF-1148928</t>
  </si>
  <si>
    <t>PF-1148923</t>
  </si>
  <si>
    <t>PF55901</t>
  </si>
  <si>
    <t>Portabicchieri Tosca Bianco/Palace Blue</t>
  </si>
  <si>
    <t>PF55900</t>
  </si>
  <si>
    <t>Portabicchieri Tosca Bianco/Tortoa Chiaro Plus</t>
  </si>
  <si>
    <t>SAT4</t>
  </si>
  <si>
    <t>6591011</t>
  </si>
  <si>
    <t>Portabicchieri Forme Bianco</t>
  </si>
  <si>
    <t>3859010</t>
  </si>
  <si>
    <t>P/Candela Lanterna Rattan B.Co Cm. 22X21</t>
  </si>
  <si>
    <t>3859003</t>
  </si>
  <si>
    <t>P/Candela Lanterna Rattan Nat.Cm. 22X21</t>
  </si>
  <si>
    <t>6566012</t>
  </si>
  <si>
    <t>Portaformaggio Forme Verde</t>
  </si>
  <si>
    <t>6566011</t>
  </si>
  <si>
    <t>Portaformaggio Forme Bianco</t>
  </si>
  <si>
    <t>SAT5</t>
  </si>
  <si>
    <t>6566010</t>
  </si>
  <si>
    <t>Portaformaggio Forme Rosso</t>
  </si>
  <si>
    <t>SAT6</t>
  </si>
  <si>
    <t>PPS</t>
  </si>
  <si>
    <t>Porta Posate</t>
  </si>
  <si>
    <t>PF-1180001</t>
  </si>
  <si>
    <t>PF-1176312</t>
  </si>
  <si>
    <t>PF-117630G</t>
  </si>
  <si>
    <t>PF-1209834</t>
  </si>
  <si>
    <t>SAT7</t>
  </si>
  <si>
    <t>PF-120981A</t>
  </si>
  <si>
    <t>SAT8</t>
  </si>
  <si>
    <t>PF-12098</t>
  </si>
  <si>
    <t>SAT9</t>
  </si>
  <si>
    <t>PF-1154334</t>
  </si>
  <si>
    <t>SATCE</t>
  </si>
  <si>
    <t>PF-115431A</t>
  </si>
  <si>
    <t>SATCH</t>
  </si>
  <si>
    <t>PF-1154301</t>
  </si>
  <si>
    <t>SATCP</t>
  </si>
  <si>
    <t>PF-11543</t>
  </si>
  <si>
    <t>SATCR</t>
  </si>
  <si>
    <t>PF-12135T2</t>
  </si>
  <si>
    <t>SATCZ</t>
  </si>
  <si>
    <t>PF-12135T0</t>
  </si>
  <si>
    <t>SATSP</t>
  </si>
  <si>
    <t>PF-12135A6</t>
  </si>
  <si>
    <t>SATSU</t>
  </si>
  <si>
    <t>PF-1213501</t>
  </si>
  <si>
    <t>6566009</t>
  </si>
  <si>
    <t>Portatorta Forme Verde</t>
  </si>
  <si>
    <t>6566008</t>
  </si>
  <si>
    <t>Portatorta Forme Bianco</t>
  </si>
  <si>
    <t>6566007</t>
  </si>
  <si>
    <t>Portatorta Forme Rosso</t>
  </si>
  <si>
    <t>SB1</t>
  </si>
  <si>
    <t>PF55801</t>
  </si>
  <si>
    <t>Portatovaglioli Orizzontale Tosca Bianco/Palace Blue</t>
  </si>
  <si>
    <t>SB11\4</t>
  </si>
  <si>
    <t>PF55800</t>
  </si>
  <si>
    <t>Portatovaglioli Orizzontale Tosca Bianco/Tortora Chiaro Plus</t>
  </si>
  <si>
    <t>SB11\445</t>
  </si>
  <si>
    <t>PF-1194205</t>
  </si>
  <si>
    <t>A01190/54</t>
  </si>
  <si>
    <t>Portatovaglioli Florence</t>
  </si>
  <si>
    <t>6589019</t>
  </si>
  <si>
    <t>Portarotolo Forme Bianco 2016</t>
  </si>
  <si>
    <t>6588019</t>
  </si>
  <si>
    <t>Portatovaglioli Forme Bianco 2016</t>
  </si>
  <si>
    <t>292082</t>
  </si>
  <si>
    <t>Porta Tovaglioli</t>
  </si>
  <si>
    <t>606414</t>
  </si>
  <si>
    <t>Portabiti</t>
  </si>
  <si>
    <t>SB11\447</t>
  </si>
  <si>
    <t>V24ZE/79</t>
  </si>
  <si>
    <t>C/24 Posate Zen Arancio</t>
  </si>
  <si>
    <t>P13WH/INOX</t>
  </si>
  <si>
    <t>Vetrina 24 Pz Posate White</t>
  </si>
  <si>
    <t>PF-12429</t>
  </si>
  <si>
    <t>3321024000</t>
  </si>
  <si>
    <t>Custodia Materassi</t>
  </si>
  <si>
    <t>3306024000</t>
  </si>
  <si>
    <t>5 Sacchetti Maglioni E Felpe</t>
  </si>
  <si>
    <t>SB145</t>
  </si>
  <si>
    <t>3303024000</t>
  </si>
  <si>
    <t>2 Custodie Coperte E Trapunte</t>
  </si>
  <si>
    <t>3302024000</t>
  </si>
  <si>
    <t>8 Sacchetti Maglie E Camicie</t>
  </si>
  <si>
    <t>556104</t>
  </si>
  <si>
    <t>Rotolo 40 Sacchetti 62X90Cm Vaniglia</t>
  </si>
  <si>
    <t>SCALA LIBELLULA 8 GRADINI</t>
  </si>
  <si>
    <t>SCALA LIBELLULA 7 GRADINI</t>
  </si>
  <si>
    <t>SCALA LIBELLULA 6 GRADINI</t>
  </si>
  <si>
    <t>SB147</t>
  </si>
  <si>
    <t>SCALA LIBELLULA 5 GRADINI</t>
  </si>
  <si>
    <t>SCALA LIBELLULA 4 GRADINI</t>
  </si>
  <si>
    <t>SCALA A SFILO IN ACCIAIO GR. 5+5</t>
  </si>
  <si>
    <t>SCALA A SFILO IN ACCIAIO GR. 4+5</t>
  </si>
  <si>
    <t>SCALA A SFILO IN ACCIAIO GR. 4+4</t>
  </si>
  <si>
    <t>SB165</t>
  </si>
  <si>
    <t>G120L03W</t>
  </si>
  <si>
    <t>SGABELLO STABILO 3 GRADINI</t>
  </si>
  <si>
    <t>SGABELLO STABILO 2 GRADINI</t>
  </si>
  <si>
    <t>SC104</t>
  </si>
  <si>
    <t>646604</t>
  </si>
  <si>
    <t>Scaletta Richiudibile 4 Scalini 3 Ass</t>
  </si>
  <si>
    <t>SC11\404</t>
  </si>
  <si>
    <t>646603</t>
  </si>
  <si>
    <t>Scaletta Richiudibile 3 Scalini 3 Ass</t>
  </si>
  <si>
    <t>SC11\447</t>
  </si>
  <si>
    <t>646602</t>
  </si>
  <si>
    <t>Scaletta Richiudibile 2 Scalini 3 Ass.</t>
  </si>
  <si>
    <t>166425</t>
  </si>
  <si>
    <t>Framar Piuma 4 Grad. Alluminio  1 Pz</t>
  </si>
  <si>
    <t>166415</t>
  </si>
  <si>
    <t>Framar Piuma  7 Grad. Alluminio  1 Pz</t>
  </si>
  <si>
    <t>166413</t>
  </si>
  <si>
    <t>Framar Piuma 6 Grad. Alluminio  1 Pz</t>
  </si>
  <si>
    <t>SC165</t>
  </si>
  <si>
    <t>166389</t>
  </si>
  <si>
    <t>Framar Piuma 5 Grad. Alluminio  1 Pz</t>
  </si>
  <si>
    <t>154100</t>
  </si>
  <si>
    <t>Framar Slimmy 4 Grad. Blu  3 Pz</t>
  </si>
  <si>
    <t>154095</t>
  </si>
  <si>
    <t>Framar Slimmy 3 Grad. Blu  4 Pz</t>
  </si>
  <si>
    <t>154089</t>
  </si>
  <si>
    <t>Framar Slimmy 2 Grad. Blu  6 Pz</t>
  </si>
  <si>
    <t>SD3922</t>
  </si>
  <si>
    <t>8033406549769</t>
  </si>
  <si>
    <t>Tris Scarpiera Mod. Ass.</t>
  </si>
  <si>
    <t>PF13056</t>
  </si>
  <si>
    <t>Visual Box Xxl High Scatola Multiuso</t>
  </si>
  <si>
    <t>PF13055</t>
  </si>
  <si>
    <t>Visual Box Xl High Scatola Multiuso</t>
  </si>
  <si>
    <t>PF13052</t>
  </si>
  <si>
    <t>Visual Box Xl Scatola Multiuso</t>
  </si>
  <si>
    <t>SD4062</t>
  </si>
  <si>
    <t>PF13006</t>
  </si>
  <si>
    <t>SD4072</t>
  </si>
  <si>
    <t>PF12990</t>
  </si>
  <si>
    <t>Visual Box S Scatola Multiuso</t>
  </si>
  <si>
    <t>PF72326</t>
  </si>
  <si>
    <t>Scolapasta D.32  Assortito Colori 2020</t>
  </si>
  <si>
    <t>PF72286</t>
  </si>
  <si>
    <t>Scolapasta D.28  Assortito Colori 2020</t>
  </si>
  <si>
    <t>PF72267</t>
  </si>
  <si>
    <t>Scolapasta D.26  Assortito Colori 2020</t>
  </si>
  <si>
    <t>SD4914</t>
  </si>
  <si>
    <t>PF72238</t>
  </si>
  <si>
    <t>Scolapasta D.23  Assortito Colori 2020</t>
  </si>
  <si>
    <t>PF55251</t>
  </si>
  <si>
    <t>Scolapasta Tosca D.28 Cm Bianco/Palace Blue</t>
  </si>
  <si>
    <t>PF55250</t>
  </si>
  <si>
    <t>Scolapasta Tosca D.28 Cm Bianco/Tortora Chiaro Plus</t>
  </si>
  <si>
    <t>PF-11352</t>
  </si>
  <si>
    <t>SE1</t>
  </si>
  <si>
    <t>PF-11351</t>
  </si>
  <si>
    <t>PF-11141</t>
  </si>
  <si>
    <t>SE11\4</t>
  </si>
  <si>
    <t>6553014</t>
  </si>
  <si>
    <t>Scolapasta Forme Bianco</t>
  </si>
  <si>
    <t>SPR</t>
  </si>
  <si>
    <t>Scola Posate</t>
  </si>
  <si>
    <t>SE11\403</t>
  </si>
  <si>
    <t>PF55701</t>
  </si>
  <si>
    <t>Scolaposate Tosca Bianco/Palace Blue</t>
  </si>
  <si>
    <t>PF55700</t>
  </si>
  <si>
    <t>Scolaposate Tosca Bianco/Tortora Chiaro Plus</t>
  </si>
  <si>
    <t>PF46137</t>
  </si>
  <si>
    <t>Scolaposate D.13X12H Assortito Colori 2020</t>
  </si>
  <si>
    <t>PF-12251</t>
  </si>
  <si>
    <t>SE11\445</t>
  </si>
  <si>
    <t>PF-12250</t>
  </si>
  <si>
    <t>PF-11522AB</t>
  </si>
  <si>
    <t>PF-11522</t>
  </si>
  <si>
    <t>PF-11200</t>
  </si>
  <si>
    <t>PF-11182</t>
  </si>
  <si>
    <t>PF55751</t>
  </si>
  <si>
    <t>Scolariso Tosca Bianco/Palace Blue</t>
  </si>
  <si>
    <t>SE11\447</t>
  </si>
  <si>
    <t>PF55750</t>
  </si>
  <si>
    <t>Scolariso Tosca Bianco/Tortora Chiaro Plus</t>
  </si>
  <si>
    <t>SE11\465</t>
  </si>
  <si>
    <t>PF22181</t>
  </si>
  <si>
    <t>Secchio Casalingo Lt 18 Neutro</t>
  </si>
  <si>
    <t>PF22180</t>
  </si>
  <si>
    <t>Secchio Casalingo Lt 18 Azzurro</t>
  </si>
  <si>
    <t>PF22152</t>
  </si>
  <si>
    <t>Secchio Casalingo Lt 15 Neutro</t>
  </si>
  <si>
    <t>PF22150</t>
  </si>
  <si>
    <t>Secchio Casalingo Lt 15 Azzurro</t>
  </si>
  <si>
    <t>SE145</t>
  </si>
  <si>
    <t>PF22123</t>
  </si>
  <si>
    <t>Secchio Casalingo Lt 12 Neutro</t>
  </si>
  <si>
    <t>PF22120</t>
  </si>
  <si>
    <t>Secchio Casalingo Lt 12 Azzurro</t>
  </si>
  <si>
    <t>PF22092</t>
  </si>
  <si>
    <t>Secchio Casalingo Lt   9 Neutro</t>
  </si>
  <si>
    <t>PF22090</t>
  </si>
  <si>
    <t>Secchio Casalingo Lt   9 Azzurro</t>
  </si>
  <si>
    <t>PF22071</t>
  </si>
  <si>
    <t>Secchio Casalingo Lt   7 Neutro</t>
  </si>
  <si>
    <t>PF22070</t>
  </si>
  <si>
    <t>Secchio Casalingo Lt   7 Azzurro</t>
  </si>
  <si>
    <t>SE147</t>
  </si>
  <si>
    <t>PF22301</t>
  </si>
  <si>
    <t>Sgabello Elfo Tortora</t>
  </si>
  <si>
    <t>SE165</t>
  </si>
  <si>
    <t>PF22300</t>
  </si>
  <si>
    <t>Sgabello Elfo Bianco</t>
  </si>
  <si>
    <t>GF2845</t>
  </si>
  <si>
    <t>Sotto Pentola D. 16 Cm</t>
  </si>
  <si>
    <t>749599</t>
  </si>
  <si>
    <t>Sotto Pentola 26 Cm Paglia</t>
  </si>
  <si>
    <t>749505</t>
  </si>
  <si>
    <t>Sottopentola Cm 26</t>
  </si>
  <si>
    <t>SE302A</t>
  </si>
  <si>
    <t>748570</t>
  </si>
  <si>
    <t>Sotto Pentola Rettangolare</t>
  </si>
  <si>
    <t>SE302AX10</t>
  </si>
  <si>
    <t>2846-2830</t>
  </si>
  <si>
    <t>Sottopentola Assortiti Cm23</t>
  </si>
  <si>
    <t>SE302AX15</t>
  </si>
  <si>
    <t>752812</t>
  </si>
  <si>
    <t>Spago 50 Mt 4 Ass.</t>
  </si>
  <si>
    <t>SE302AX5</t>
  </si>
  <si>
    <t>PF55951</t>
  </si>
  <si>
    <t>Spremiagrumi Tosca Bianco/Palace Blue</t>
  </si>
  <si>
    <t>SE4GC</t>
  </si>
  <si>
    <t>PF55950</t>
  </si>
  <si>
    <t>Spremiagrumi Tosca Bianco7Tortora Chiaro Plus</t>
  </si>
  <si>
    <t>SE4GCX10</t>
  </si>
  <si>
    <t>PF-11793</t>
  </si>
  <si>
    <t>SE4GCX15</t>
  </si>
  <si>
    <t>PFPR180C</t>
  </si>
  <si>
    <t>SE4GCX5</t>
  </si>
  <si>
    <t>PFPR180A</t>
  </si>
  <si>
    <t>SE502A</t>
  </si>
  <si>
    <t>PFPR163N</t>
  </si>
  <si>
    <t>Supercesto Vento Quadrato  Traforato Verde Primav. Bianco Blu Ottani  Prezzo Singolo
Ogni Espositore Contiene: 30 Supercesto Quadrato Trafo Rato Con Manici Ean 8003507001633  (Verde Primavera+Bianco+Blu Ottanio)</t>
  </si>
  <si>
    <t>SE502AX10</t>
  </si>
  <si>
    <t>PFPR145A</t>
  </si>
  <si>
    <t>Stefanbox Vasco 104 Pz  Assortiti E Senza Ruote Montate Prezzo Singolo(Pallet)  Cm. 80 X 120 X 270H  Ogni Pallet Contiene:  104 Stefanbox Vasco Assortiti Ean:8003507130319</t>
  </si>
  <si>
    <t>SE502AX15</t>
  </si>
  <si>
    <t>PFPR137U</t>
  </si>
  <si>
    <t>Stefanbox Mario Assortito Senza Ruote Montate Prezzo Singolo  (Pallet)  Cm. 80 X 120 X 255 H Ogni Pallet Contiene:  116 Stefanbox Mario Ean 8003507130210</t>
  </si>
  <si>
    <t>SE502AX5</t>
  </si>
  <si>
    <t>PF76032</t>
  </si>
  <si>
    <t>Ciotola Fiorella D.30 Verde</t>
  </si>
  <si>
    <t>SE802A</t>
  </si>
  <si>
    <t>PF76026</t>
  </si>
  <si>
    <t>Ciotola Fiorella D.26 Neutro</t>
  </si>
  <si>
    <t>SE802AX10</t>
  </si>
  <si>
    <t>PF55351</t>
  </si>
  <si>
    <t>Portatovaglioli Tosca Bianco/Palace Blue</t>
  </si>
  <si>
    <t>SE802AX15</t>
  </si>
  <si>
    <t>PF55350</t>
  </si>
  <si>
    <t>Portatovaglioli Tosca Bianco/Tortora Chiaro Plus</t>
  </si>
  <si>
    <t>SE802AX5</t>
  </si>
  <si>
    <t>PF55301</t>
  </si>
  <si>
    <t>Portarotolo Da Cucina Tosca Bianco/Palace Blue</t>
  </si>
  <si>
    <t>SELB</t>
  </si>
  <si>
    <t>PF55300</t>
  </si>
  <si>
    <t>Portarotolo Da Cucina Tosca Bianco/Tortora Chiaro Plus</t>
  </si>
  <si>
    <t>SELC</t>
  </si>
  <si>
    <t>PF55101</t>
  </si>
  <si>
    <t>Ciotola Tosca D.29 Cm Bianco/Palace Blue</t>
  </si>
  <si>
    <t>SENEH09</t>
  </si>
  <si>
    <t>PF55100</t>
  </si>
  <si>
    <t>Ciotola Tosca D.29 Cm Bianco/Tortora Chiaro Plus</t>
  </si>
  <si>
    <t>SENEH12</t>
  </si>
  <si>
    <t>PF55051</t>
  </si>
  <si>
    <t>Ciotola Tosca D.23 Cm Bianco/Palace Blue</t>
  </si>
  <si>
    <t>SFLEXCH26</t>
  </si>
  <si>
    <t>PF55050</t>
  </si>
  <si>
    <t>SFLEXCH32</t>
  </si>
  <si>
    <t>PF55002</t>
  </si>
  <si>
    <t>Ciotola Tosca D.19 Cm Bianco/Palace Blue</t>
  </si>
  <si>
    <t>SFLEXCHB32</t>
  </si>
  <si>
    <t>PF55001</t>
  </si>
  <si>
    <t>Ciotola Tosca D.19 Cm Bianco/Tortora Chiaro Plus</t>
  </si>
  <si>
    <t>SFLEXCHB40</t>
  </si>
  <si>
    <t>PF50845</t>
  </si>
  <si>
    <t>SFLEXCHD32</t>
  </si>
  <si>
    <t>PF47157</t>
  </si>
  <si>
    <t>Portaposate  5 Posti Linea Primavera Assortito Colori 2020</t>
  </si>
  <si>
    <t>SFLEXCHD40</t>
  </si>
  <si>
    <t>PF47106</t>
  </si>
  <si>
    <t>Portaposate  4 Posti Linea Primavera Assortito Colori 2020</t>
  </si>
  <si>
    <t>SFLEXH32</t>
  </si>
  <si>
    <t>PF44050</t>
  </si>
  <si>
    <t>Caraffa Dosatrice Lt 5  Neutra</t>
  </si>
  <si>
    <t>SFLEXHB32</t>
  </si>
  <si>
    <t>PF44030</t>
  </si>
  <si>
    <t>Caraffa Dosatrice Lt 3  Neutra</t>
  </si>
  <si>
    <t>SFLEXHD40</t>
  </si>
  <si>
    <t>PF44020</t>
  </si>
  <si>
    <t>Caraffa Dosatrice Lt 2  Neutra</t>
  </si>
  <si>
    <t>SFN54BKN</t>
  </si>
  <si>
    <t>PF44010</t>
  </si>
  <si>
    <t>Caraffa Dosatrice Lt  1 Neutra</t>
  </si>
  <si>
    <t>PF43300</t>
  </si>
  <si>
    <t>Imbuto Neutro D.30</t>
  </si>
  <si>
    <t>SG6040Z</t>
  </si>
  <si>
    <t>PF43210</t>
  </si>
  <si>
    <t>Imbuto Neutro D.21</t>
  </si>
  <si>
    <t>SHR</t>
  </si>
  <si>
    <t>PF43150</t>
  </si>
  <si>
    <t>Imbuto Neutro D.15</t>
  </si>
  <si>
    <t>PF43120</t>
  </si>
  <si>
    <t>Imbuto Neutro D.12</t>
  </si>
  <si>
    <t>PF42217</t>
  </si>
  <si>
    <t>Cestello Portabottiglie 6X Lt 1  Rosso</t>
  </si>
  <si>
    <t>SHRX5</t>
  </si>
  <si>
    <t>PF42213</t>
  </si>
  <si>
    <t>Cestello Portabottiglie 6X Lt 1 Palace Blue</t>
  </si>
  <si>
    <t>SHVA</t>
  </si>
  <si>
    <t>PF40200</t>
  </si>
  <si>
    <t>Cesta Tonda Lt 20 C/Man Plastica</t>
  </si>
  <si>
    <t>PF35343</t>
  </si>
  <si>
    <t>Insalatiera Costolata  34 Assortita Colori 2020</t>
  </si>
  <si>
    <t>PF35323</t>
  </si>
  <si>
    <t>Insalatiera Costolata  32 Assortita Colori 2020</t>
  </si>
  <si>
    <t>SHVAX5</t>
  </si>
  <si>
    <t>PF35305</t>
  </si>
  <si>
    <t>Insalatiera Costolata  30 Assortita Colori 2020</t>
  </si>
  <si>
    <t>SI24</t>
  </si>
  <si>
    <t>PF35285</t>
  </si>
  <si>
    <t>Insalatiera Costolata  28 Assortita Colori 2020</t>
  </si>
  <si>
    <t>SIFQZ</t>
  </si>
  <si>
    <t>PF35267</t>
  </si>
  <si>
    <t>Insalatiera Costolata  26 Assortita Colori 2020</t>
  </si>
  <si>
    <t>PF35247</t>
  </si>
  <si>
    <t>Insalatiera Costolata  24 Assortita Colori 2020</t>
  </si>
  <si>
    <t>PF35227</t>
  </si>
  <si>
    <t>Insalatiera Costolata  22 Assortita Colori 2020</t>
  </si>
  <si>
    <t>PF35207</t>
  </si>
  <si>
    <t>Insalatiera Costolata  20 Assortita Colori 2020</t>
  </si>
  <si>
    <t>SIFT</t>
  </si>
  <si>
    <t>PF35187</t>
  </si>
  <si>
    <t>Insalatiera Costolata  18 Assortita Colori 2020</t>
  </si>
  <si>
    <t>PF35165</t>
  </si>
  <si>
    <t>Insalatiera Costolata  16 Assortita Colori 2020</t>
  </si>
  <si>
    <t>PF32651</t>
  </si>
  <si>
    <t>Mastello Tre Manici D.65 Neutro</t>
  </si>
  <si>
    <t>PF32650</t>
  </si>
  <si>
    <t>Mastello Tre Manici D.65 Azzurro</t>
  </si>
  <si>
    <t>SILO11\403</t>
  </si>
  <si>
    <t>PF30406</t>
  </si>
  <si>
    <t>Cassettiera Elegance 4 Blu Navy</t>
  </si>
  <si>
    <t>SILO11\404</t>
  </si>
  <si>
    <t>PF30402</t>
  </si>
  <si>
    <t>Cassettiera Elegance 4 Moka</t>
  </si>
  <si>
    <t>SILO11\447</t>
  </si>
  <si>
    <t>PF30401</t>
  </si>
  <si>
    <t>Cassettiera Elegance 4 Tortora</t>
  </si>
  <si>
    <t>SILPEHHD40</t>
  </si>
  <si>
    <t>PF30400</t>
  </si>
  <si>
    <t>Cassettiera Elegance 4 Bianca</t>
  </si>
  <si>
    <t>PF26360</t>
  </si>
  <si>
    <t>Catino Pp D.36 Bianco</t>
  </si>
  <si>
    <t>PF26320</t>
  </si>
  <si>
    <t>Catino Pp D.32 Bianco</t>
  </si>
  <si>
    <t>PF26280</t>
  </si>
  <si>
    <t>Catino Pp D.28 Bianco</t>
  </si>
  <si>
    <t>SILPEHIHD40</t>
  </si>
  <si>
    <t>PF25995</t>
  </si>
  <si>
    <t>Coperchio Bidone Lt 100/120 Bianco Neutro</t>
  </si>
  <si>
    <t>PF25990</t>
  </si>
  <si>
    <t>Coperchio Bidone Lt  100/120 Nero</t>
  </si>
  <si>
    <t>PF25985</t>
  </si>
  <si>
    <t>Coperchio Bidone Lt  50/ 70 Neutro</t>
  </si>
  <si>
    <t>PF25980</t>
  </si>
  <si>
    <t>Coperchio Bidone Lt  50/ 70 Nero</t>
  </si>
  <si>
    <t>PF13402</t>
  </si>
  <si>
    <t>Family Box Fusto Trasparente + Coperchio Verde Mela</t>
  </si>
  <si>
    <t>PF13401</t>
  </si>
  <si>
    <t>Family Box Fusto Trasparente + Coperchio Silver</t>
  </si>
  <si>
    <t>PF13400</t>
  </si>
  <si>
    <t>Family Box Fusto Trasparente + Coperchio Blu Capri</t>
  </si>
  <si>
    <t>PF10590</t>
  </si>
  <si>
    <t>Portascopino Cucciolo Bianco</t>
  </si>
  <si>
    <t>SL104</t>
  </si>
  <si>
    <t>PF10575</t>
  </si>
  <si>
    <t>SLE80\3</t>
  </si>
  <si>
    <t>PF10540</t>
  </si>
  <si>
    <t>Portascopino Nuovo Storno Bianco</t>
  </si>
  <si>
    <t>SLG</t>
  </si>
  <si>
    <t>PF01541</t>
  </si>
  <si>
    <t>Cont.Re Frigo "Ciao Fresco" Lt. 5,4 Cop.Bianco/Tortora Chiaro</t>
  </si>
  <si>
    <t>PF01361</t>
  </si>
  <si>
    <t>Cont.Re Frigo "Ciao Fresco" Lt. 3,6 Cop.Bianco/Tortora Chiaro</t>
  </si>
  <si>
    <t>PF01241</t>
  </si>
  <si>
    <t>Cont.Re Frigo "Ciao Fresco" Lt. 2,4 Cop.Bianco/Tortora Chiaro</t>
  </si>
  <si>
    <t>PF01181</t>
  </si>
  <si>
    <t>Cont.Re Frigo "Ciao Fresco" Lt. 1,8 Cop.Bianco/Tortora Chiaro</t>
  </si>
  <si>
    <t>SM080</t>
  </si>
  <si>
    <t>PF01121</t>
  </si>
  <si>
    <t>Cont.Re Frigo "Ciao Fresco" Lt. 1,2 Cop.Bianco/Tortora Chiaro</t>
  </si>
  <si>
    <t>SM100</t>
  </si>
  <si>
    <t>PF01061</t>
  </si>
  <si>
    <t>Cont.Re Frigo "Ciao Fresco" Lt. 0,6 Cop.Bianco/Tortora Chiaro</t>
  </si>
  <si>
    <t>SM120</t>
  </si>
  <si>
    <t>PF01041</t>
  </si>
  <si>
    <t>Cont.Re Frigo "Ciao Fresco" Lt. 0,4 Cop.Bianco/Tortora Chiaro</t>
  </si>
  <si>
    <t>SM150</t>
  </si>
  <si>
    <t>ST194/3</t>
  </si>
  <si>
    <t>STENDIBIANCHERIA ICARO 3 P.</t>
  </si>
  <si>
    <t>SM180</t>
  </si>
  <si>
    <t>ST188</t>
  </si>
  <si>
    <t>STENDIBIANCHERIA BALCONY 10 m</t>
  </si>
  <si>
    <t>SM200</t>
  </si>
  <si>
    <t>ST186</t>
  </si>
  <si>
    <t>STENDI GLAM 18</t>
  </si>
  <si>
    <t>SMC4GC</t>
  </si>
  <si>
    <t>PF-12938</t>
  </si>
  <si>
    <t>SMC4GCX10</t>
  </si>
  <si>
    <t>PF-11211</t>
  </si>
  <si>
    <t>SMC4GCX15</t>
  </si>
  <si>
    <t>726177</t>
  </si>
  <si>
    <t>Stendino 18 Mt C/Assortiti</t>
  </si>
  <si>
    <t>SMC4GCX5</t>
  </si>
  <si>
    <t>726168</t>
  </si>
  <si>
    <t>Stendino Da Balcone Jolly 3 Mt</t>
  </si>
  <si>
    <t>SMEB</t>
  </si>
  <si>
    <t>167304</t>
  </si>
  <si>
    <t>Gimi Terso Up Cap</t>
  </si>
  <si>
    <t>SMILE80BE</t>
  </si>
  <si>
    <t>155960</t>
  </si>
  <si>
    <t>Gimi Brio Super 100 Sca  10 Pz</t>
  </si>
  <si>
    <t>SMILE80BT</t>
  </si>
  <si>
    <t>155869</t>
  </si>
  <si>
    <t>Gimi Brio Super 80 Sca  10 Pz</t>
  </si>
  <si>
    <t>SMILE80DV</t>
  </si>
  <si>
    <t>154495</t>
  </si>
  <si>
    <t>Gimi Modular 4 Up Cap  4 Pz</t>
  </si>
  <si>
    <t>SMILE80OS</t>
  </si>
  <si>
    <t>153945</t>
  </si>
  <si>
    <t>Gimi Trio 12 Mollette  20 Pz</t>
  </si>
  <si>
    <t>SMILE80SH</t>
  </si>
  <si>
    <t>153943</t>
  </si>
  <si>
    <t>Gimi Eco 20 Mollette  20 Pz</t>
  </si>
  <si>
    <t>SMILE80SI</t>
  </si>
  <si>
    <t>153873</t>
  </si>
  <si>
    <t>Gimi Zaffiro V1 Pz.</t>
  </si>
  <si>
    <t>153871</t>
  </si>
  <si>
    <t>Gimi Virgola Sca  6 Pz</t>
  </si>
  <si>
    <t>SO802ASX</t>
  </si>
  <si>
    <t>153730</t>
  </si>
  <si>
    <t>Gimi Brezza 100 Sca  6 Pz</t>
  </si>
  <si>
    <t>SO802ASXX10</t>
  </si>
  <si>
    <t>153644</t>
  </si>
  <si>
    <t>Gimi Pliko Sca  20 Pz</t>
  </si>
  <si>
    <t>SO802ASXX15</t>
  </si>
  <si>
    <t>153622</t>
  </si>
  <si>
    <t>Gimi Vip 4 Cap  4 Pz</t>
  </si>
  <si>
    <t>SO802ASXX5</t>
  </si>
  <si>
    <t>153612</t>
  </si>
  <si>
    <t>Gimi Vip 3 Cap  4 Pz</t>
  </si>
  <si>
    <t>SOFIA18AN</t>
  </si>
  <si>
    <t>153508</t>
  </si>
  <si>
    <t>Gimi Jolly Silver Stendipanni  6 Pz</t>
  </si>
  <si>
    <t>SOFIA18BO</t>
  </si>
  <si>
    <t>153505</t>
  </si>
  <si>
    <t>Gimi Jolly Gambe Blu/Verdi Cap  6 Pz.</t>
  </si>
  <si>
    <t>SOO100</t>
  </si>
  <si>
    <t>00398</t>
  </si>
  <si>
    <t>Stendino Alicante Bianco 194X58X108 Cm</t>
  </si>
  <si>
    <t>SOO125</t>
  </si>
  <si>
    <t>QSG022</t>
  </si>
  <si>
    <t>2 Tae Caffe'</t>
  </si>
  <si>
    <t>SP5</t>
  </si>
  <si>
    <t>DY1632W-6</t>
  </si>
  <si>
    <t>SP7</t>
  </si>
  <si>
    <t>558703</t>
  </si>
  <si>
    <t>Tagliapia Tondo 3 Assortiti</t>
  </si>
  <si>
    <t>SPIW309L</t>
  </si>
  <si>
    <t>552922</t>
  </si>
  <si>
    <t>Taglia Pizza  4 As.</t>
  </si>
  <si>
    <t>548354</t>
  </si>
  <si>
    <t>Taglia Pia Display 4 As.</t>
  </si>
  <si>
    <t>SPIW318L</t>
  </si>
  <si>
    <t>PF91312</t>
  </si>
  <si>
    <t>PF51513</t>
  </si>
  <si>
    <t>Tagliere Italian Chef Xl Bianco/Palace Blue</t>
  </si>
  <si>
    <t>SPS080</t>
  </si>
  <si>
    <t>PF51512</t>
  </si>
  <si>
    <t>Tagliere Italian Chef Xl Bianco/Tortora Chiaro</t>
  </si>
  <si>
    <t>SPS100</t>
  </si>
  <si>
    <t>PF51316</t>
  </si>
  <si>
    <t>Tagliere Italian Chef M Bianco/Tortora Chiaro</t>
  </si>
  <si>
    <t>SPS120</t>
  </si>
  <si>
    <t>PF-1158201</t>
  </si>
  <si>
    <t>SPS150</t>
  </si>
  <si>
    <t>8960</t>
  </si>
  <si>
    <t>Tagliere Gb</t>
  </si>
  <si>
    <t>SPS180</t>
  </si>
  <si>
    <t>689343</t>
  </si>
  <si>
    <t>Tagliere Legno</t>
  </si>
  <si>
    <t>SPS200</t>
  </si>
  <si>
    <t>689342</t>
  </si>
  <si>
    <t>SPUBO</t>
  </si>
  <si>
    <t>10620</t>
  </si>
  <si>
    <t>Taglia Pia</t>
  </si>
  <si>
    <t>SR100</t>
  </si>
  <si>
    <t>10325</t>
  </si>
  <si>
    <t>Tagliere 31X18</t>
  </si>
  <si>
    <t>SR80</t>
  </si>
  <si>
    <t>847507</t>
  </si>
  <si>
    <t>SRRCND1265</t>
  </si>
  <si>
    <t>PF75034</t>
  </si>
  <si>
    <t>Tappeto Lavello Grande Bianco</t>
  </si>
  <si>
    <t>PF75030</t>
  </si>
  <si>
    <t>Tappeto Lavello Medio Bianco</t>
  </si>
  <si>
    <t>752021</t>
  </si>
  <si>
    <t>Set 3 Tappeti Lavello 4 Ass.</t>
  </si>
  <si>
    <t>S7090B</t>
  </si>
  <si>
    <t>Tavolo Boheme Bianco 90X90</t>
  </si>
  <si>
    <t>SS24C</t>
  </si>
  <si>
    <t>52010009</t>
  </si>
  <si>
    <t>Teiera Juanita 8 Tz</t>
  </si>
  <si>
    <t>SSA20</t>
  </si>
  <si>
    <t>52010008</t>
  </si>
  <si>
    <t>Teiera Juanita 6 Tz</t>
  </si>
  <si>
    <t>SSA25</t>
  </si>
  <si>
    <t>52010007</t>
  </si>
  <si>
    <t>Teiera Juanita 4 Tz</t>
  </si>
  <si>
    <t>SSBN</t>
  </si>
  <si>
    <t>52010006</t>
  </si>
  <si>
    <t>Teiera Juanita 2 Tz</t>
  </si>
  <si>
    <t>SSE</t>
  </si>
  <si>
    <t>2929</t>
  </si>
  <si>
    <t>Teiera/Tisaniera 350 Ml</t>
  </si>
  <si>
    <t>SSM</t>
  </si>
  <si>
    <t>0404</t>
  </si>
  <si>
    <t>SSMVZ</t>
  </si>
  <si>
    <t>W93A</t>
  </si>
  <si>
    <t>Vaso H 25 Trasparente</t>
  </si>
  <si>
    <t>SSP</t>
  </si>
  <si>
    <t>W271DBAT</t>
  </si>
  <si>
    <t>Vaso Ogiva H35 Dec.Baccarat</t>
  </si>
  <si>
    <t>SSPU</t>
  </si>
  <si>
    <t>W163</t>
  </si>
  <si>
    <t>Vaso H 20 Trasparente</t>
  </si>
  <si>
    <t>SSS</t>
  </si>
  <si>
    <t>W136</t>
  </si>
  <si>
    <t>SSSU</t>
  </si>
  <si>
    <t>W131</t>
  </si>
  <si>
    <t>W110A</t>
  </si>
  <si>
    <t>Vaso H 29 Trasparente</t>
  </si>
  <si>
    <t>QSG023</t>
  </si>
  <si>
    <t>Vasetto Margherite</t>
  </si>
  <si>
    <t>KK219</t>
  </si>
  <si>
    <t>Vaso H 19 Trasparente</t>
  </si>
  <si>
    <t>ST-13-11M</t>
  </si>
  <si>
    <t>531308</t>
  </si>
  <si>
    <t>Vaso Svasato</t>
  </si>
  <si>
    <t>ST-13-16T</t>
  </si>
  <si>
    <t>531306</t>
  </si>
  <si>
    <t>Vaso Centrotavola</t>
  </si>
  <si>
    <t>ST-13-21T</t>
  </si>
  <si>
    <t>410727</t>
  </si>
  <si>
    <t>Vasetto 6 Pz Assortito</t>
  </si>
  <si>
    <t>STS64BK</t>
  </si>
  <si>
    <t>27769</t>
  </si>
  <si>
    <t>Vaso Lucido Disegno Mare</t>
  </si>
  <si>
    <t>14009G</t>
  </si>
  <si>
    <t>Vaso Girasole</t>
  </si>
  <si>
    <t>SUDB</t>
  </si>
  <si>
    <t>13920B</t>
  </si>
  <si>
    <t>Vaso Medio</t>
  </si>
  <si>
    <t>PF-140621A</t>
  </si>
  <si>
    <t>PF-11869</t>
  </si>
  <si>
    <t>PF-115001A</t>
  </si>
  <si>
    <t>PF-11443</t>
  </si>
  <si>
    <t>JCA4227</t>
  </si>
  <si>
    <t>Vassoio</t>
  </si>
  <si>
    <t>JCA3523</t>
  </si>
  <si>
    <t>Vassoio C/Man. 34X22 Cm.</t>
  </si>
  <si>
    <t>SVLUIB</t>
  </si>
  <si>
    <t>B0101</t>
  </si>
  <si>
    <t>Vassoio Rett.C/Man.Florence</t>
  </si>
  <si>
    <t>SVM100</t>
  </si>
  <si>
    <t>A03449R</t>
  </si>
  <si>
    <t>Vassoio Tondo Grande Arag.</t>
  </si>
  <si>
    <t>SVM80</t>
  </si>
  <si>
    <t>757100</t>
  </si>
  <si>
    <t>SX120CBDX</t>
  </si>
  <si>
    <t>695111</t>
  </si>
  <si>
    <t>Vassoio Tondo33 Cm Pia</t>
  </si>
  <si>
    <t>T100X1</t>
  </si>
  <si>
    <t>564556</t>
  </si>
  <si>
    <t>Vassoio Happy Casa</t>
  </si>
  <si>
    <t>T100X2</t>
  </si>
  <si>
    <t>564553</t>
  </si>
  <si>
    <t>T100X3</t>
  </si>
  <si>
    <t>564547</t>
  </si>
  <si>
    <t>T125X1</t>
  </si>
  <si>
    <t>564532</t>
  </si>
  <si>
    <t>Vassoio  Happy Casa</t>
  </si>
  <si>
    <t>T125X2</t>
  </si>
  <si>
    <t>52428</t>
  </si>
  <si>
    <t>Vassoio Rett. Trasp. Color.</t>
  </si>
  <si>
    <t>T125X3</t>
  </si>
  <si>
    <t>52398</t>
  </si>
  <si>
    <t>Vassoio Ovale</t>
  </si>
  <si>
    <t>T140X1</t>
  </si>
  <si>
    <t>14003G</t>
  </si>
  <si>
    <t>Vassoio Girasole</t>
  </si>
  <si>
    <t>T140X2</t>
  </si>
  <si>
    <t>13925B</t>
  </si>
  <si>
    <t>Vassoio Sacco</t>
  </si>
  <si>
    <t>T140X3</t>
  </si>
  <si>
    <t>Cassetta Alta Completa Cat.</t>
  </si>
  <si>
    <t>T160X1</t>
  </si>
  <si>
    <t>PPI</t>
  </si>
  <si>
    <t>Pedale Sollevamento Pneu Cr</t>
  </si>
  <si>
    <t>T160X2</t>
  </si>
  <si>
    <t>PPE</t>
  </si>
  <si>
    <t>Pedale Sollevamento Pneu Cr.</t>
  </si>
  <si>
    <t>T160X3</t>
  </si>
  <si>
    <t>PIC</t>
  </si>
  <si>
    <t>T16M</t>
  </si>
  <si>
    <t>PI</t>
  </si>
  <si>
    <t>Pulsante Sollevamento Pneu Cr</t>
  </si>
  <si>
    <t>T16MP</t>
  </si>
  <si>
    <t>PEC</t>
  </si>
  <si>
    <t>T16MPG</t>
  </si>
  <si>
    <t>PE</t>
  </si>
  <si>
    <t>T200X1</t>
  </si>
  <si>
    <t>1408X</t>
  </si>
  <si>
    <t>Kit Pneu Per Cassette Expo</t>
  </si>
  <si>
    <t>T200X2</t>
  </si>
  <si>
    <t>1408G</t>
  </si>
  <si>
    <t>Kit Pneu Per Cassette Genius</t>
  </si>
  <si>
    <t>T200X3</t>
  </si>
  <si>
    <t>T20M</t>
  </si>
  <si>
    <t>Cassetta Incasso Fusion Per Muratura E Vaso A Pavimento</t>
  </si>
  <si>
    <t>T20MP</t>
  </si>
  <si>
    <t>1065F</t>
  </si>
  <si>
    <t>Placca Cr Porta Leverismi Fusion2</t>
  </si>
  <si>
    <t>T20MPG</t>
  </si>
  <si>
    <t>Placca Cromataa 2 Tasti X Cassetta Fusion Cr</t>
  </si>
  <si>
    <t>T20PB</t>
  </si>
  <si>
    <t>Placca Bianca A 2 Tasti X Cassetta Fusion Cr</t>
  </si>
  <si>
    <t>T25PB</t>
  </si>
  <si>
    <t>Wc Valvola Pulsar Dual +
Pulsante</t>
  </si>
  <si>
    <t>T26M</t>
  </si>
  <si>
    <t>PECN90</t>
  </si>
  <si>
    <t>Pull Nera C/Catenella Cm. 90</t>
  </si>
  <si>
    <t>T26MP</t>
  </si>
  <si>
    <t>PECN80</t>
  </si>
  <si>
    <t>Pull Nera C/Catenella Cm. 80</t>
  </si>
  <si>
    <t>T26MPG</t>
  </si>
  <si>
    <t>PECN70</t>
  </si>
  <si>
    <t>Pull Nera C/Catenella Cm. 70</t>
  </si>
  <si>
    <t>T32M</t>
  </si>
  <si>
    <t>PECN100</t>
  </si>
  <si>
    <t>Pull Nera C/Catenella Cm. 100</t>
  </si>
  <si>
    <t>T32MP</t>
  </si>
  <si>
    <t>PECN</t>
  </si>
  <si>
    <t>Pool &amp; Catena Nylon</t>
  </si>
  <si>
    <t>T32PB</t>
  </si>
  <si>
    <t>PECC</t>
  </si>
  <si>
    <t>Pool &amp; Catena Cromata</t>
  </si>
  <si>
    <t>T32X1</t>
  </si>
  <si>
    <t>PECB90</t>
  </si>
  <si>
    <t>Pull Bianca C/Catenella Cm. 90</t>
  </si>
  <si>
    <t>T32X2</t>
  </si>
  <si>
    <t>PECB80</t>
  </si>
  <si>
    <t>Pull Bianca C/Catenella Cm. 80</t>
  </si>
  <si>
    <t>T32X3</t>
  </si>
  <si>
    <t>Pull Bianca C/Catenella Cm. 70</t>
  </si>
  <si>
    <t>T40PB</t>
  </si>
  <si>
    <t>PECB100</t>
  </si>
  <si>
    <t>Pull Bianca C/Catenella Cm.100</t>
  </si>
  <si>
    <t>T40X1</t>
  </si>
  <si>
    <t>MCA</t>
  </si>
  <si>
    <t>Meccanismo Cassetta Alta</t>
  </si>
  <si>
    <t>T40X2</t>
  </si>
  <si>
    <t>LCAA</t>
  </si>
  <si>
    <t>Leva Cassetta Alta Alfa</t>
  </si>
  <si>
    <t>T40X3</t>
  </si>
  <si>
    <t>1533A</t>
  </si>
  <si>
    <t>Controdado Bianco D. 32</t>
  </si>
  <si>
    <t>T50X1</t>
  </si>
  <si>
    <t>1532A</t>
  </si>
  <si>
    <t>Dado Fissaggio Meccanismo Alfa</t>
  </si>
  <si>
    <t>T50X2</t>
  </si>
  <si>
    <t>1522B</t>
  </si>
  <si>
    <t>Kit Per Genius In Vers. Alta</t>
  </si>
  <si>
    <t>T50X3</t>
  </si>
  <si>
    <t>Meccanismo Cassetta Alta Alfa</t>
  </si>
  <si>
    <t>T63X1</t>
  </si>
  <si>
    <t>1044</t>
  </si>
  <si>
    <t>Kit Alfa Con Meccanismo</t>
  </si>
  <si>
    <t>T63X2</t>
  </si>
  <si>
    <t>1042</t>
  </si>
  <si>
    <t>Coperchio Alfa</t>
  </si>
  <si>
    <t>T63X3</t>
  </si>
  <si>
    <t>1007GA</t>
  </si>
  <si>
    <t>Coperchio Con Copriforo Alta</t>
  </si>
  <si>
    <t>T80X1</t>
  </si>
  <si>
    <t>MCZP</t>
  </si>
  <si>
    <t>Meccanismo Cassetta Zaino Plus</t>
  </si>
  <si>
    <t>T80X2</t>
  </si>
  <si>
    <t>MCZD</t>
  </si>
  <si>
    <t>Meccanismo Cassetta Cr Duplo</t>
  </si>
  <si>
    <t>T80X3</t>
  </si>
  <si>
    <t>MCZ</t>
  </si>
  <si>
    <t>Meccanismo Cassetta A Zaino</t>
  </si>
  <si>
    <t>TA100</t>
  </si>
  <si>
    <t>LCZB</t>
  </si>
  <si>
    <t>Leva Cassetta Zaino Bian.</t>
  </si>
  <si>
    <t>TA100TF40</t>
  </si>
  <si>
    <t>KSCG</t>
  </si>
  <si>
    <t>Canotto Completo Di Rosone E Morsetto Tipo/Geberit</t>
  </si>
  <si>
    <t>TA120</t>
  </si>
  <si>
    <t>GSC</t>
  </si>
  <si>
    <t>Gruppo Sollevamento Pneu</t>
  </si>
  <si>
    <t>TA130</t>
  </si>
  <si>
    <t>Guarnizione  Meccanismo Cassetta Cr 1540</t>
  </si>
  <si>
    <t>TA140</t>
  </si>
  <si>
    <t>Galleggiante Blu Rambo 3/8"</t>
  </si>
  <si>
    <t>TA150</t>
  </si>
  <si>
    <t>GBGS</t>
  </si>
  <si>
    <t>Guarn. Bombetta X Gruppo Soll.</t>
  </si>
  <si>
    <t>TA160</t>
  </si>
  <si>
    <t>1533</t>
  </si>
  <si>
    <t>Controdado Bianco Tubo D. 50</t>
  </si>
  <si>
    <t>TA180</t>
  </si>
  <si>
    <t>1532</t>
  </si>
  <si>
    <t>Dado Fissaggio Meccanismo</t>
  </si>
  <si>
    <t>TA20</t>
  </si>
  <si>
    <t>1531S2</t>
  </si>
  <si>
    <t>Pulsante Plus 2</t>
  </si>
  <si>
    <t>TA200</t>
  </si>
  <si>
    <t>1531M2</t>
  </si>
  <si>
    <t>Gruppo Pulsante Sfera 2</t>
  </si>
  <si>
    <t>TA20X3,4</t>
  </si>
  <si>
    <t>1531M1</t>
  </si>
  <si>
    <t>Gruppo Pulsante Sfera 1</t>
  </si>
  <si>
    <t>TA25</t>
  </si>
  <si>
    <t>1530B</t>
  </si>
  <si>
    <t>Gruppo Pulsante Pneu Batt. Monob.</t>
  </si>
  <si>
    <t>TA25X4,2</t>
  </si>
  <si>
    <t>1524A</t>
  </si>
  <si>
    <t>Morsetto Wc 55-60 Int. 40</t>
  </si>
  <si>
    <t>TA300</t>
  </si>
  <si>
    <t>1523</t>
  </si>
  <si>
    <t>Morsetto Wc  48-50 D.32</t>
  </si>
  <si>
    <t>TA32</t>
  </si>
  <si>
    <t>1521</t>
  </si>
  <si>
    <t>Tappino Laterale</t>
  </si>
  <si>
    <t>TA32X5,4</t>
  </si>
  <si>
    <t>1513</t>
  </si>
  <si>
    <t>TA40</t>
  </si>
  <si>
    <t>1400D</t>
  </si>
  <si>
    <t>Meccanismo Completo Dado</t>
  </si>
  <si>
    <t>TA40X6,7</t>
  </si>
  <si>
    <t>1400C</t>
  </si>
  <si>
    <t>Meccanismo Genius 2 Pulsanti</t>
  </si>
  <si>
    <t>TA50</t>
  </si>
  <si>
    <t>1400B</t>
  </si>
  <si>
    <t>Meccanismo Beta Smart Polo Ang</t>
  </si>
  <si>
    <t>TA63</t>
  </si>
  <si>
    <t>1400A</t>
  </si>
  <si>
    <t>Meccanismo Completo Genius Alt</t>
  </si>
  <si>
    <t>TA75</t>
  </si>
  <si>
    <t>1057</t>
  </si>
  <si>
    <t>Coperchio Angolo Completo Pul.</t>
  </si>
  <si>
    <t>TA80</t>
  </si>
  <si>
    <t>1037S2</t>
  </si>
  <si>
    <t>Coperchio Plus 2 C/Pulsante</t>
  </si>
  <si>
    <t>TATZASW</t>
  </si>
  <si>
    <t>1037S</t>
  </si>
  <si>
    <t>Coperchio Plus C/Pulsante</t>
  </si>
  <si>
    <t>TATZAVW</t>
  </si>
  <si>
    <t>1037</t>
  </si>
  <si>
    <t>Coperchio Export Comp. Pulsan.</t>
  </si>
  <si>
    <t>TBJ1803CB</t>
  </si>
  <si>
    <t>1007S2</t>
  </si>
  <si>
    <t>Coperchio Con Pulsante Sfera 2</t>
  </si>
  <si>
    <t>TC1</t>
  </si>
  <si>
    <t>1007G</t>
  </si>
  <si>
    <t>Coperchio Genius 1 Pulsante</t>
  </si>
  <si>
    <t>TC1\2</t>
  </si>
  <si>
    <t>SCR</t>
  </si>
  <si>
    <t>Stantuffo Cassetta Ramo Compl.</t>
  </si>
  <si>
    <t>GSCR</t>
  </si>
  <si>
    <t>Guarnizione Stantuffo C/Ramo</t>
  </si>
  <si>
    <t>TC16X100</t>
  </si>
  <si>
    <t>TCZS80R</t>
  </si>
  <si>
    <t>Tubo Cassetta A Zaino D. 48 Sag. 80 Uscita D. 32</t>
  </si>
  <si>
    <t>TC16X25</t>
  </si>
  <si>
    <t>TCZS80</t>
  </si>
  <si>
    <t>Tubo Cassetta A Zaino D. 50 Sag. 80 Uscita D. 32</t>
  </si>
  <si>
    <t>TC16X50</t>
  </si>
  <si>
    <t>TCZ60</t>
  </si>
  <si>
    <t>Tubo Cassetta A Zaino Plus B.Zx</t>
  </si>
  <si>
    <t>TCZ37R</t>
  </si>
  <si>
    <t>Tubo Cassetta A Zaino D. 48X47X32</t>
  </si>
  <si>
    <t>TC20X100</t>
  </si>
  <si>
    <t>TCZ100R</t>
  </si>
  <si>
    <t>Tubo Cassetta A Zaino D. 100X50</t>
  </si>
  <si>
    <t>TC20X25</t>
  </si>
  <si>
    <t>TCZ100</t>
  </si>
  <si>
    <t>TC20X50</t>
  </si>
  <si>
    <t>1501A</t>
  </si>
  <si>
    <t>Tubo 50X40 L. 370X210</t>
  </si>
  <si>
    <t>TC3\4</t>
  </si>
  <si>
    <t>1501</t>
  </si>
  <si>
    <t>Tubo Cassetta A Zaino D. 50X32</t>
  </si>
  <si>
    <t>TC3\8</t>
  </si>
  <si>
    <t>TCZ60R</t>
  </si>
  <si>
    <t>Tubo Cassetta A Zaino 48X60X32</t>
  </si>
  <si>
    <t>TCAE</t>
  </si>
  <si>
    <t>TCCA45</t>
  </si>
  <si>
    <t>Tubo Cassetta 2 Pei Usc. 45</t>
  </si>
  <si>
    <t>TCAI</t>
  </si>
  <si>
    <t>Tubo Cassetta Alta Incasso</t>
  </si>
  <si>
    <t>Tubo Cassetta Alta Esterno</t>
  </si>
  <si>
    <t>VS0872837</t>
  </si>
  <si>
    <t>Placca Abs 215X145 Tasto Ov.</t>
  </si>
  <si>
    <t>VS0872835</t>
  </si>
  <si>
    <t>TCCA45X10</t>
  </si>
  <si>
    <t>VS0872801</t>
  </si>
  <si>
    <t>TCCA45X15</t>
  </si>
  <si>
    <t>VS0872601</t>
  </si>
  <si>
    <t>Placca Abs 215X145 Tasto Ret B. Pneu</t>
  </si>
  <si>
    <t>TCCA45X5</t>
  </si>
  <si>
    <t>VS0871337</t>
  </si>
  <si>
    <t>Placca Abs 215X145 Tasto Re.</t>
  </si>
  <si>
    <t>TCF1</t>
  </si>
  <si>
    <t>VS0871335</t>
  </si>
  <si>
    <t>TCF1\2</t>
  </si>
  <si>
    <t>VS0871301</t>
  </si>
  <si>
    <t>TCF3\4</t>
  </si>
  <si>
    <t>VS0870230</t>
  </si>
  <si>
    <t>Kit Adattatore Tropea3 Abs Completo</t>
  </si>
  <si>
    <t>TCF3\8</t>
  </si>
  <si>
    <t>VS0866805</t>
  </si>
  <si>
    <t>Kit Aggiornam. Gallegiante  T2 2004/2012</t>
  </si>
  <si>
    <t>TCM1</t>
  </si>
  <si>
    <t>VS0866801</t>
  </si>
  <si>
    <t>Kit Aggiornamento Valvola T2 2004/2012</t>
  </si>
  <si>
    <t>TCM1\2</t>
  </si>
  <si>
    <t>VS0866792</t>
  </si>
  <si>
    <t>Meccanismo Pneumatico Tropea2</t>
  </si>
  <si>
    <t>TCM3\4</t>
  </si>
  <si>
    <t>VS0866698</t>
  </si>
  <si>
    <t>Kit Valvola T3 Per T2</t>
  </si>
  <si>
    <t>TCM3\8</t>
  </si>
  <si>
    <t>VS0866696</t>
  </si>
  <si>
    <t>Kit Trasformazione Pneumatico A Meccanico</t>
  </si>
  <si>
    <t>TCP03</t>
  </si>
  <si>
    <t>VS0866694</t>
  </si>
  <si>
    <t>Blocco Centrale Tropea3</t>
  </si>
  <si>
    <t>VS0866693</t>
  </si>
  <si>
    <t>Rub.Gall.Compact C/Att.Vert.</t>
  </si>
  <si>
    <t>VS0866692</t>
  </si>
  <si>
    <t>Kit Pneumatico Tropea3</t>
  </si>
  <si>
    <t>VS0866690</t>
  </si>
  <si>
    <t>Valvola Tropea3 C/Piletta</t>
  </si>
  <si>
    <t>TCP04</t>
  </si>
  <si>
    <t>VS0866603</t>
  </si>
  <si>
    <t>Guarn. X Valv.Di Scar. Unif.</t>
  </si>
  <si>
    <t>VS0866163</t>
  </si>
  <si>
    <t>VS0866154</t>
  </si>
  <si>
    <t>Valvola Tropea 7,5/4Lt Mecc. S.Piletta</t>
  </si>
  <si>
    <t>VS0859052</t>
  </si>
  <si>
    <t>Tropea3 Murare C/Fodera+Rete</t>
  </si>
  <si>
    <t>TCP45</t>
  </si>
  <si>
    <t>VS0859002</t>
  </si>
  <si>
    <t>Tropea 3 Murare C/Fod+Rete M.</t>
  </si>
  <si>
    <t>VS0846001</t>
  </si>
  <si>
    <t>Cassetta Perk Bianco S/Rub.T50/40</t>
  </si>
  <si>
    <t>VS0821805</t>
  </si>
  <si>
    <t>Kit Trasf.Mecc.Angel 2 Q.Ta  2003/2004</t>
  </si>
  <si>
    <t>VS0802301</t>
  </si>
  <si>
    <t>Pulsante Pneus-Mod.Incasso  Bianco</t>
  </si>
  <si>
    <t>TCP47</t>
  </si>
  <si>
    <t>VS0801017</t>
  </si>
  <si>
    <t>Guarnizione Per Valvola Di Scarico Zc"</t>
  </si>
  <si>
    <t>VS0800218</t>
  </si>
  <si>
    <t>Rubinetto Gallegiante 3/8   Mono Esterne</t>
  </si>
  <si>
    <t>VS0110433</t>
  </si>
  <si>
    <t>Testina Termoelettr. 24Volt</t>
  </si>
  <si>
    <t>CZSB</t>
  </si>
  <si>
    <t>Cassetta A Zaino Smart Bian.</t>
  </si>
  <si>
    <t>TCRP</t>
  </si>
  <si>
    <t>CZPEB</t>
  </si>
  <si>
    <t>Casset Zaino 2 Puls. Plus B.</t>
  </si>
  <si>
    <t>TCS080</t>
  </si>
  <si>
    <t>CZPC</t>
  </si>
  <si>
    <t>Cassetta A Zaino Plus Cham.</t>
  </si>
  <si>
    <t>TCS100</t>
  </si>
  <si>
    <t>Cassetta Zaino Beta Plus</t>
  </si>
  <si>
    <t>TCS130</t>
  </si>
  <si>
    <t>Cassetta Plus Doppio Scar. B</t>
  </si>
  <si>
    <t>TCS150</t>
  </si>
  <si>
    <t>CZGB</t>
  </si>
  <si>
    <t>Casset A Zaino Genius 2 Puls</t>
  </si>
  <si>
    <t>TCS180</t>
  </si>
  <si>
    <t>CZEB</t>
  </si>
  <si>
    <t>Cassetta Zaino Export B.Ca S/Rub</t>
  </si>
  <si>
    <t>TCS200</t>
  </si>
  <si>
    <t>CZCB</t>
  </si>
  <si>
    <t>Cassetta A Zaino Bianca  Completa A Conchiglia</t>
  </si>
  <si>
    <t>TCZ100X10</t>
  </si>
  <si>
    <t>CZBC</t>
  </si>
  <si>
    <t>Cassetta Z Zaino Champagne</t>
  </si>
  <si>
    <t>TCZ100X15</t>
  </si>
  <si>
    <t>Cassetta A Zaino Beta S/Rub</t>
  </si>
  <si>
    <t>TCZ100X5</t>
  </si>
  <si>
    <t>CZAB</t>
  </si>
  <si>
    <t>Cassetta A Zaino Angolo Bianca</t>
  </si>
  <si>
    <t>Cassetta A Zaino Delta 2 Pulsanti Silenziata Bianca</t>
  </si>
  <si>
    <t>TCZ60X10</t>
  </si>
  <si>
    <t>1000S2</t>
  </si>
  <si>
    <t>Cassetta Cr Sfera 2Riv.S/Rub</t>
  </si>
  <si>
    <t>TCZ60X15</t>
  </si>
  <si>
    <t>Cassetta Cr Sfera 1Riv.S/Rub</t>
  </si>
  <si>
    <t>TCZ60X5</t>
  </si>
  <si>
    <t>TED00</t>
  </si>
  <si>
    <t>CZRC</t>
  </si>
  <si>
    <t>Casset A Zaino Ramo Champagn</t>
  </si>
  <si>
    <t>CZRBPF</t>
  </si>
  <si>
    <t>Cassetta Ramo Puls. Frontale Bianca</t>
  </si>
  <si>
    <t>TED47</t>
  </si>
  <si>
    <t>CZRB</t>
  </si>
  <si>
    <t>Cassetta Zaino Bianca Ramo</t>
  </si>
  <si>
    <t>0835B</t>
  </si>
  <si>
    <t>Beccuccio Per Asta Cass. Ramo</t>
  </si>
  <si>
    <t>TED65</t>
  </si>
  <si>
    <t>DREN90</t>
  </si>
  <si>
    <t>Tubi Corrugati  Drenaggio 90</t>
  </si>
  <si>
    <t>DREN75</t>
  </si>
  <si>
    <t>Tubi Corrugati  Drenaggio 75</t>
  </si>
  <si>
    <t>TESLL200</t>
  </si>
  <si>
    <t>DREN63</t>
  </si>
  <si>
    <t>Tubi Corrugati  Drenaggio 63</t>
  </si>
  <si>
    <t>TESLL300</t>
  </si>
  <si>
    <t>DREN200</t>
  </si>
  <si>
    <t>Tubi Corrugati  Drenaggio 200</t>
  </si>
  <si>
    <t>TF1\2X16M</t>
  </si>
  <si>
    <t>DREN160</t>
  </si>
  <si>
    <t>Tubi Corrugati  Drenaggio 160</t>
  </si>
  <si>
    <t>TF1\2X16MP</t>
  </si>
  <si>
    <t>DREN140</t>
  </si>
  <si>
    <t>Tubi Corrugati  Drenaggio 140</t>
  </si>
  <si>
    <t>TF1\2X16MPG</t>
  </si>
  <si>
    <t>DREN125</t>
  </si>
  <si>
    <t>Tubi Corrugati  Drenaggio 125</t>
  </si>
  <si>
    <t>TF1\2X20M</t>
  </si>
  <si>
    <t>DREN110</t>
  </si>
  <si>
    <t>Tubi Corrugati  Drenaggio 110</t>
  </si>
  <si>
    <t>TF1\2X20MP</t>
  </si>
  <si>
    <t>CAV90</t>
  </si>
  <si>
    <t>Tubi Corrugati In Hpde Cav 90</t>
  </si>
  <si>
    <t>TF1\2X20MPG</t>
  </si>
  <si>
    <t>CAV75</t>
  </si>
  <si>
    <t>Tubi Corrugati In Hpde Cav 75</t>
  </si>
  <si>
    <t>TF20PB</t>
  </si>
  <si>
    <t>Tubi Corrugati In Hpde Cav 63</t>
  </si>
  <si>
    <t>TF25PB</t>
  </si>
  <si>
    <t>Tubi Corrugati In Hpde Cav 50</t>
  </si>
  <si>
    <t>TF3\4X20M</t>
  </si>
  <si>
    <t>Tubi Corrugati In Hpde Cav 40</t>
  </si>
  <si>
    <t>TF3\4X20MP</t>
  </si>
  <si>
    <t>CAV200</t>
  </si>
  <si>
    <t>Tubi Corrugati In Hpde Cav 200</t>
  </si>
  <si>
    <t>TF3\4X20MPG</t>
  </si>
  <si>
    <t>CAV160</t>
  </si>
  <si>
    <t>Tubi Corrugati In Hpde Cav 160</t>
  </si>
  <si>
    <t>TF3\4X26M</t>
  </si>
  <si>
    <t>CAV140</t>
  </si>
  <si>
    <t>Tubi Corrugati In Hpde Cav 140</t>
  </si>
  <si>
    <t>TF3\4X26MP</t>
  </si>
  <si>
    <t>CAV125</t>
  </si>
  <si>
    <t>Tubi Corrugati In Hpde Cav 125</t>
  </si>
  <si>
    <t>TF3\4X26MPG</t>
  </si>
  <si>
    <t>CAV110</t>
  </si>
  <si>
    <t>Tubi Corrugati In Hpde Cav 110</t>
  </si>
  <si>
    <t>TF32PB</t>
  </si>
  <si>
    <t>629CR8</t>
  </si>
  <si>
    <t>Giravite A Bussola 8 Mm</t>
  </si>
  <si>
    <t>TF40PB</t>
  </si>
  <si>
    <t>629CR10</t>
  </si>
  <si>
    <t>Giravite A Bussola 10 Mm Unior</t>
  </si>
  <si>
    <t>TFA1\2X20</t>
  </si>
  <si>
    <t>31744</t>
  </si>
  <si>
    <t>Chiave Combinata Mm 30</t>
  </si>
  <si>
    <t>TFA1X32</t>
  </si>
  <si>
    <t>31743</t>
  </si>
  <si>
    <t>Chiave Combinata Mm 29</t>
  </si>
  <si>
    <t>TFA3\4X25</t>
  </si>
  <si>
    <t>31742</t>
  </si>
  <si>
    <t>Chiave Combinata Mm 28</t>
  </si>
  <si>
    <t>TFA3\4X32</t>
  </si>
  <si>
    <t>31741</t>
  </si>
  <si>
    <t>Chiave Combinata Mm 27</t>
  </si>
  <si>
    <t>TFS32</t>
  </si>
  <si>
    <t>31740</t>
  </si>
  <si>
    <t>Chiave Combinata Mm 26</t>
  </si>
  <si>
    <t>TFS40</t>
  </si>
  <si>
    <t>31739</t>
  </si>
  <si>
    <t>Chiave Combinata Mm 25</t>
  </si>
  <si>
    <t>TFS50</t>
  </si>
  <si>
    <t>31738</t>
  </si>
  <si>
    <t>Chiave Combinata Mm 24</t>
  </si>
  <si>
    <t>TG1</t>
  </si>
  <si>
    <t>31737</t>
  </si>
  <si>
    <t>Chiave Combinata Mm 23</t>
  </si>
  <si>
    <t>31736</t>
  </si>
  <si>
    <t>Chiave Combinata Mm 22</t>
  </si>
  <si>
    <t>TG1\2</t>
  </si>
  <si>
    <t>31735</t>
  </si>
  <si>
    <t>Chiave Combinata Mm 21</t>
  </si>
  <si>
    <t>31734</t>
  </si>
  <si>
    <t>Chiave Combinata Mm 20</t>
  </si>
  <si>
    <t>TG11\4</t>
  </si>
  <si>
    <t>31733</t>
  </si>
  <si>
    <t>Chiave Combinata Mm 19</t>
  </si>
  <si>
    <t>31732</t>
  </si>
  <si>
    <t>Chiave Combinata Mm 18</t>
  </si>
  <si>
    <t>TG1M</t>
  </si>
  <si>
    <t>31731</t>
  </si>
  <si>
    <t>Chiave Combinata Mm 17</t>
  </si>
  <si>
    <t>TG3\4</t>
  </si>
  <si>
    <t>31730</t>
  </si>
  <si>
    <t>Chiave Combinata Mm 16</t>
  </si>
  <si>
    <t>31729</t>
  </si>
  <si>
    <t>Chiave Combinata Mm 15</t>
  </si>
  <si>
    <t>TGAS20E</t>
  </si>
  <si>
    <t>31728</t>
  </si>
  <si>
    <t>Chiave Combinata Mm 14</t>
  </si>
  <si>
    <t>TGAS25E</t>
  </si>
  <si>
    <t>31727</t>
  </si>
  <si>
    <t>Chiave Combinata Mm 13</t>
  </si>
  <si>
    <t>TGAS30E</t>
  </si>
  <si>
    <t>31726</t>
  </si>
  <si>
    <t>Chiave Combinata Mm 12</t>
  </si>
  <si>
    <t>TGAS40E</t>
  </si>
  <si>
    <t>31725</t>
  </si>
  <si>
    <t>Chiave Combinata Mm 11</t>
  </si>
  <si>
    <t>TGF1</t>
  </si>
  <si>
    <t>31724</t>
  </si>
  <si>
    <t>Chiave Combinata Mm 10</t>
  </si>
  <si>
    <t>31723</t>
  </si>
  <si>
    <t>Chiave Combinata Mm  9</t>
  </si>
  <si>
    <t>TGF1\2</t>
  </si>
  <si>
    <t>31722</t>
  </si>
  <si>
    <t>Chiave Combinata Mm  8</t>
  </si>
  <si>
    <t>31721</t>
  </si>
  <si>
    <t>Chiave Combinata Mm  7</t>
  </si>
  <si>
    <t>TGF1\4</t>
  </si>
  <si>
    <t>31720</t>
  </si>
  <si>
    <t>Chiave Combinata Mm  6</t>
  </si>
  <si>
    <t>770218</t>
  </si>
  <si>
    <t>Chiave Regolabile A Rullino 250 Mm</t>
  </si>
  <si>
    <t>TGF11\4</t>
  </si>
  <si>
    <t>1015A</t>
  </si>
  <si>
    <t>Chiave Crescente Cromata Mm. 200</t>
  </si>
  <si>
    <t>31713</t>
  </si>
  <si>
    <t>Chiave Fissa T/Lucida 30X32</t>
  </si>
  <si>
    <t>TGF3\4</t>
  </si>
  <si>
    <t>31712</t>
  </si>
  <si>
    <t>Chiave Fissa T/Lucida 27X32</t>
  </si>
  <si>
    <t>31711</t>
  </si>
  <si>
    <t>Chiave Fissa T/Lucida 25X28</t>
  </si>
  <si>
    <t>TGF3\8</t>
  </si>
  <si>
    <t>31710</t>
  </si>
  <si>
    <t>Chiave Fissa T/Lucida 24X27</t>
  </si>
  <si>
    <t>31709</t>
  </si>
  <si>
    <t>Chiave Fissa T/Lucida 24X26</t>
  </si>
  <si>
    <t>TGGPL</t>
  </si>
  <si>
    <t>31708</t>
  </si>
  <si>
    <t>Chiave Fissa T/Lucida 21X23</t>
  </si>
  <si>
    <t>TGM</t>
  </si>
  <si>
    <t>31707</t>
  </si>
  <si>
    <t>Chiave Fissa T/Lucida 20X22</t>
  </si>
  <si>
    <t>TGM1</t>
  </si>
  <si>
    <t>31706</t>
  </si>
  <si>
    <t>Chiave Fissa T/Lucida 18X19</t>
  </si>
  <si>
    <t>31705</t>
  </si>
  <si>
    <t>Chiave Fissa T/Lucida 16X17</t>
  </si>
  <si>
    <t>TGM1\2</t>
  </si>
  <si>
    <t>31704</t>
  </si>
  <si>
    <t>Chiave Fissa T/Lucida 14X15</t>
  </si>
  <si>
    <t>31703</t>
  </si>
  <si>
    <t>Chiave Fissa T/Lucida 12X13</t>
  </si>
  <si>
    <t>TGM1\4</t>
  </si>
  <si>
    <t>31702</t>
  </si>
  <si>
    <t>Chiave Fissa T/Lucida 10X11</t>
  </si>
  <si>
    <t>31701</t>
  </si>
  <si>
    <t>Chiave Fissa T/Lucida 6X7</t>
  </si>
  <si>
    <t>TGM11\4</t>
  </si>
  <si>
    <t>31700</t>
  </si>
  <si>
    <t>CS30X32</t>
  </si>
  <si>
    <t>Chiave A Stella 30X32</t>
  </si>
  <si>
    <t>TGM3\4</t>
  </si>
  <si>
    <t>CS27X29</t>
  </si>
  <si>
    <t>Chiave A Stella 27X29</t>
  </si>
  <si>
    <t>CS24X26</t>
  </si>
  <si>
    <t>Chiave A Stella 24X26</t>
  </si>
  <si>
    <t>TGM3\8</t>
  </si>
  <si>
    <t>CS21X23</t>
  </si>
  <si>
    <t>Chiave A Stella 21X23</t>
  </si>
  <si>
    <t>CS20X22</t>
  </si>
  <si>
    <t>Chiave A Stella 20X22</t>
  </si>
  <si>
    <t>TGR0800</t>
  </si>
  <si>
    <t>CS18X19</t>
  </si>
  <si>
    <t>Chiave A Stella 18X19</t>
  </si>
  <si>
    <t>TGR0900</t>
  </si>
  <si>
    <t>CS16X17</t>
  </si>
  <si>
    <t>Chiave A Stella 16X17</t>
  </si>
  <si>
    <t>TGR2005F</t>
  </si>
  <si>
    <t>CS14X15</t>
  </si>
  <si>
    <t>Chiave A Stella 14X15</t>
  </si>
  <si>
    <t>TGR3005F</t>
  </si>
  <si>
    <t>CS12X13</t>
  </si>
  <si>
    <t>Chiave A Stella 12X13</t>
  </si>
  <si>
    <t>TLC3047</t>
  </si>
  <si>
    <t>CS10X11</t>
  </si>
  <si>
    <t>Chiave A Stella 10X11</t>
  </si>
  <si>
    <t>TLD3045</t>
  </si>
  <si>
    <t>30021</t>
  </si>
  <si>
    <t>Chiavi Torx Resir Cv Set 9 Pz</t>
  </si>
  <si>
    <t>TLD3047</t>
  </si>
  <si>
    <t>30020</t>
  </si>
  <si>
    <t>Chiavi Torx Cv Set 9Pz T10T50</t>
  </si>
  <si>
    <t>TM16X2</t>
  </si>
  <si>
    <t>30018</t>
  </si>
  <si>
    <t>Chiavi Torx Tascabili 7 Pz</t>
  </si>
  <si>
    <t>TM16X2E</t>
  </si>
  <si>
    <t>WIFI</t>
  </si>
  <si>
    <t>Control Box Wifi</t>
  </si>
  <si>
    <t>TM16X2G</t>
  </si>
  <si>
    <t>MISTRAL9200</t>
  </si>
  <si>
    <t>Clima Mistral 9000 Inverter Akai Gas R32A++</t>
  </si>
  <si>
    <t>TM20X2</t>
  </si>
  <si>
    <t>MISTRAL18000</t>
  </si>
  <si>
    <t>Clima Mistral 18000 Inverter Akai Gas R32A++</t>
  </si>
  <si>
    <t>TM20X2E</t>
  </si>
  <si>
    <t>MISTRAL12200</t>
  </si>
  <si>
    <t>Clima Mistral 12000 Inverter Akai Gas R32A++</t>
  </si>
  <si>
    <t>TM20X2G</t>
  </si>
  <si>
    <t>3381272</t>
  </si>
  <si>
    <t>Clima Ariston Alys R32 50 Mud0</t>
  </si>
  <si>
    <t>TM26X3</t>
  </si>
  <si>
    <t>3381271</t>
  </si>
  <si>
    <t>Clima Ariston Alys R32 35 Mud0</t>
  </si>
  <si>
    <t>TM26X3E</t>
  </si>
  <si>
    <t>3381270</t>
  </si>
  <si>
    <t>Clima Ariston Alys R32 25 Mud0</t>
  </si>
  <si>
    <t>TM26X3G</t>
  </si>
  <si>
    <t>ASW-H24A4-FHR3D</t>
  </si>
  <si>
    <t>Climatizzatore  Aux Btu 24000 Classe A++ /A+</t>
  </si>
  <si>
    <t>TM32X3</t>
  </si>
  <si>
    <t>ASW-H18A4-FHR3D</t>
  </si>
  <si>
    <t>Climatizzatore  Aux Btu 18000 Classe A++ /A+</t>
  </si>
  <si>
    <t>TM32X3E</t>
  </si>
  <si>
    <t>ASW-H12A4-FHR3D</t>
  </si>
  <si>
    <t>Climatizzatore  Aux Btu 12000 Classe A++ /A+</t>
  </si>
  <si>
    <t>TMA1\2X20</t>
  </si>
  <si>
    <t>ASW-H09A4-FHR3D</t>
  </si>
  <si>
    <t>Climatizzatore  Aux Btu 9000 Classe A++ /A+</t>
  </si>
  <si>
    <t>TMA3\4X25</t>
  </si>
  <si>
    <t>Barriera D'Aria Cm. 90</t>
  </si>
  <si>
    <t>TMCR</t>
  </si>
  <si>
    <t>OIB601</t>
  </si>
  <si>
    <t>Barriera D'Aria Cm. 60</t>
  </si>
  <si>
    <t>Barriera D'Aria Cm. 150</t>
  </si>
  <si>
    <t>TMCRX10</t>
  </si>
  <si>
    <t>Barriera D'Aria Cm. 120</t>
  </si>
  <si>
    <t>TMCRX20</t>
  </si>
  <si>
    <t>RZGT70</t>
  </si>
  <si>
    <t>Ue Mono Lc 24000 Rzgt70 R32 Baxi</t>
  </si>
  <si>
    <t>TMCRX5</t>
  </si>
  <si>
    <t>RZGT50</t>
  </si>
  <si>
    <t>Ue Mono Lc 18000 Rzgt50 R32 Baxi</t>
  </si>
  <si>
    <t>TP114CP</t>
  </si>
  <si>
    <t>RZGT35</t>
  </si>
  <si>
    <t>Ue Mono Lc 12000 Rzgt50 R32 Baxi</t>
  </si>
  <si>
    <t>RZGT100</t>
  </si>
  <si>
    <t>Ue Mono Lc 36000 Rzgt100 R32 Baxi</t>
  </si>
  <si>
    <t>RZGND70</t>
  </si>
  <si>
    <t>Ui Mono Canalizz 24000 Rzgnd70 Baxi</t>
  </si>
  <si>
    <t>RZGND100</t>
  </si>
  <si>
    <t>Ui Mono Canalizz 36000 Rzgnd100 Baxi</t>
  </si>
  <si>
    <t>TPCL150</t>
  </si>
  <si>
    <t>RZGNC70</t>
  </si>
  <si>
    <t>Ui Mono Cpav/Soff 24000 Rzgnc70 Baxi</t>
  </si>
  <si>
    <t>TPCL200</t>
  </si>
  <si>
    <t>RZGNC50</t>
  </si>
  <si>
    <t>Ui Mono Cpav/Soff 18000 Rzgnc50 Baxi</t>
  </si>
  <si>
    <t>TPCLC150</t>
  </si>
  <si>
    <t>RZGNC100</t>
  </si>
  <si>
    <t>Ui Mono Cpav/Soff 36000 Rzgnc100 Baxi</t>
  </si>
  <si>
    <t>TPCLC200</t>
  </si>
  <si>
    <t>RZGBK70</t>
  </si>
  <si>
    <t>Ui Mono Cassetta 24000 Rzgbk70 Baxi</t>
  </si>
  <si>
    <t>TPCLC300</t>
  </si>
  <si>
    <t>RZGBK50</t>
  </si>
  <si>
    <t>Ui Mono Cassetta 18000 Rzgbk50 Baxi</t>
  </si>
  <si>
    <t>TPIBD</t>
  </si>
  <si>
    <t>LSGT50-2M</t>
  </si>
  <si>
    <t>Ue Dual 18000 Lsgt50-2M R32 Baxi</t>
  </si>
  <si>
    <t>TPIRD</t>
  </si>
  <si>
    <t>LSGT100-4M</t>
  </si>
  <si>
    <t>Ue Quadri 36000 Lsgt100-4M Baxi</t>
  </si>
  <si>
    <t>TPSVU</t>
  </si>
  <si>
    <t>LSGND35-XM</t>
  </si>
  <si>
    <t>Ui Mult. Canalizz 9000 Lsgnd35-Xm Baxi</t>
  </si>
  <si>
    <t>LSGND25-XM</t>
  </si>
  <si>
    <t>Ui Mult. Canalizz 9000 Lsgnd25-Xm Baxi</t>
  </si>
  <si>
    <t>LSGBK35-XM</t>
  </si>
  <si>
    <t>Ui Mult. Cassetta 12000 Lsgbk35-Xm Baxi</t>
  </si>
  <si>
    <t>LSGBK25-XM</t>
  </si>
  <si>
    <t>Ui Mult. Cassetta 9000 Lsgbk25-Xm Baxi</t>
  </si>
  <si>
    <t>TRC2005</t>
  </si>
  <si>
    <t>ASTRA24</t>
  </si>
  <si>
    <t>Clima Monosplit Baxi Astra Residenziale 24000 R32</t>
  </si>
  <si>
    <t>TRC3005</t>
  </si>
  <si>
    <t>ASTRA18</t>
  </si>
  <si>
    <t>Clima Monosplit Baxi Astra Residenziale 18000 R32</t>
  </si>
  <si>
    <t>TSBP</t>
  </si>
  <si>
    <t>ASTRA12</t>
  </si>
  <si>
    <t>Clima Monosplit Baxi Astra Residenziale 12000 R32</t>
  </si>
  <si>
    <t>TSBPX120</t>
  </si>
  <si>
    <t>ASTRA09</t>
  </si>
  <si>
    <t>Clima Monosplit Baxi Astra Residenziale 9000 R32</t>
  </si>
  <si>
    <t>TSBPX30</t>
  </si>
  <si>
    <t>7678703</t>
  </si>
  <si>
    <t>Telec+Ricevit Rxac R32-R410A</t>
  </si>
  <si>
    <t>TSBPX60</t>
  </si>
  <si>
    <t>G+OHV012W5</t>
  </si>
  <si>
    <t>Unita' Esterna 12000 Btu Gas 410A</t>
  </si>
  <si>
    <t>T-SPR</t>
  </si>
  <si>
    <t>SB.I-CHYHBH05/33A2</t>
  </si>
  <si>
    <t>T-SPRX2</t>
  </si>
  <si>
    <t>SB.HBX08/EVLQ/33A2</t>
  </si>
  <si>
    <t>FTXS71K</t>
  </si>
  <si>
    <t>Daikin Btu 24424</t>
  </si>
  <si>
    <t>FTXS60K</t>
  </si>
  <si>
    <t>Daikin Btu 20640</t>
  </si>
  <si>
    <t>TSTP</t>
  </si>
  <si>
    <t>FTXS50K</t>
  </si>
  <si>
    <t>Daikin Btu 17200</t>
  </si>
  <si>
    <t>TSTPX120</t>
  </si>
  <si>
    <t>FTXS42K</t>
  </si>
  <si>
    <t>Daikin Btu 14448</t>
  </si>
  <si>
    <t>TSTPX30</t>
  </si>
  <si>
    <t>FTXS35K</t>
  </si>
  <si>
    <t>Daikin Btu 12040</t>
  </si>
  <si>
    <t>TSTPX60</t>
  </si>
  <si>
    <t>FTXS25K</t>
  </si>
  <si>
    <t>Daikin Btu 8600</t>
  </si>
  <si>
    <t>TTF1E00</t>
  </si>
  <si>
    <t>FTXS20K</t>
  </si>
  <si>
    <t>Daikin Btu 6880</t>
  </si>
  <si>
    <t>TTF3\4E00</t>
  </si>
  <si>
    <t>FTXM35M</t>
  </si>
  <si>
    <t>Daikin</t>
  </si>
  <si>
    <t>FTXM20M</t>
  </si>
  <si>
    <t>Unita' Interna Bluevolution 7000 Btu</t>
  </si>
  <si>
    <t>TV100</t>
  </si>
  <si>
    <t>FTXG50JW</t>
  </si>
  <si>
    <t>Daikin Emura Bianco Btu 17200</t>
  </si>
  <si>
    <t>TV125</t>
  </si>
  <si>
    <t>FTXG50JA</t>
  </si>
  <si>
    <t>Daikin Emura All. Btu 17200</t>
  </si>
  <si>
    <t>TV140</t>
  </si>
  <si>
    <t>FTXG35JW</t>
  </si>
  <si>
    <t>Daikin Emura Bianco Btu 12040</t>
  </si>
  <si>
    <t>TV160</t>
  </si>
  <si>
    <t>FTXG35JA</t>
  </si>
  <si>
    <t>Daikin Emura All. Btu 12040</t>
  </si>
  <si>
    <t>TV200</t>
  </si>
  <si>
    <t>FTXG25JW</t>
  </si>
  <si>
    <t>Daikin Emura Bianco Btu 8600</t>
  </si>
  <si>
    <t>TV32</t>
  </si>
  <si>
    <t>FTXG25JA</t>
  </si>
  <si>
    <t>Daikin Emura All. Btu 8600</t>
  </si>
  <si>
    <t>TV40</t>
  </si>
  <si>
    <t>FTX35KM</t>
  </si>
  <si>
    <t>Clima Daikin Gsi Km 35000  Compreso Raee</t>
  </si>
  <si>
    <t>TV50</t>
  </si>
  <si>
    <t>FTX25KM</t>
  </si>
  <si>
    <t>Clima Daikin Gsi Km 25000  Compreso Raee</t>
  </si>
  <si>
    <t>TV63</t>
  </si>
  <si>
    <t>FDXM50F3-I</t>
  </si>
  <si>
    <t>Fdxm50F3 Canalizzata Ultrapiatta U Brc4C65 Infr. Fxsq, Fxmq, Fxlq, F</t>
  </si>
  <si>
    <t>TV80</t>
  </si>
  <si>
    <t>FDXM25F3-I</t>
  </si>
  <si>
    <t>Fdxm25F3 Canalizzata Ultrapiatta U  Brc4C65 Infr. Fxsq, Fxmq, Fxlq, F</t>
  </si>
  <si>
    <t>TX-9730</t>
  </si>
  <si>
    <t>3MXM52M</t>
  </si>
  <si>
    <t>Unita' Esterna Trial Split</t>
  </si>
  <si>
    <t>TZ1</t>
  </si>
  <si>
    <t>2MXM50M9</t>
  </si>
  <si>
    <t>Multi 2 Attacchi 5Kw Blue</t>
  </si>
  <si>
    <t>TZ1\2</t>
  </si>
  <si>
    <t>EXI18HD1W</t>
  </si>
  <si>
    <t>Climatizzatore  Ecocool 18000 Btu Modello X3 A++/A+</t>
  </si>
  <si>
    <t>TZ1\2E</t>
  </si>
  <si>
    <t>EXI12HLIW</t>
  </si>
  <si>
    <t>Climatizzatore  Ecocool 12000 Btu Modello X5 A+++/A++</t>
  </si>
  <si>
    <t>TZ11\2E</t>
  </si>
  <si>
    <t>EXI12HD1W</t>
  </si>
  <si>
    <t>Climatizzatore  Ecocool 12000 Btu Gas R 410 X3 A++/A+</t>
  </si>
  <si>
    <t>TZ11\4</t>
  </si>
  <si>
    <t>EXI09HLIW</t>
  </si>
  <si>
    <t>Climatizzatore  Ecocool 9000 Btu Modello X5 A+++/A++</t>
  </si>
  <si>
    <t>TZ11\4E</t>
  </si>
  <si>
    <t>EXI09HD1W</t>
  </si>
  <si>
    <t>Climatizzatore  Ecocool 9000 Btu Gas R410  Modello X3 A++/A+Zz Ex</t>
  </si>
  <si>
    <t>TZ1E</t>
  </si>
  <si>
    <t>EPS24V38HW</t>
  </si>
  <si>
    <t>Climatizzatore  Ecocool Zz 24000 Btu  Gas R32 Modello X3 A++/A+ Zz Ex Cod. Exi22Hd1W</t>
  </si>
  <si>
    <t>TZ2E</t>
  </si>
  <si>
    <t>EPS12V38HW</t>
  </si>
  <si>
    <t>Climatizzatore  Ecocool 12000 Btu Gas R 32Modello X3 A++/A+Zz Ex Cod . Exi12Hd1W</t>
  </si>
  <si>
    <t>TZ3\4</t>
  </si>
  <si>
    <t>EPS09V38HW</t>
  </si>
  <si>
    <t>Climatizzatore  Ecocool 9000 Btu Gas R32 Modello X3 A++/A+ Zz Ex Cod. Exi09Hd1W</t>
  </si>
  <si>
    <t>TZ3\4E</t>
  </si>
  <si>
    <t>GES-NIG35IN</t>
  </si>
  <si>
    <t>Climatizzatore Condizionatore General Electric Ge Appliances Inverter Serie Energy Ges-Nig25In Da 12000 Btu In A++/A+ E Gas R32</t>
  </si>
  <si>
    <t>TZ4V1</t>
  </si>
  <si>
    <t>GES-NIG25IN</t>
  </si>
  <si>
    <t>Climatizzatore Condizionatore General Electric Ge Appliances Inverter Serie Energy Ges-Nig25In Da 9000 Btu In A++/A+ E Gas R32</t>
  </si>
  <si>
    <t>TZ4V1\2</t>
  </si>
  <si>
    <t>8733500813</t>
  </si>
  <si>
    <t>U.E. Bosch Climate 5000 Ms R32 36000 Multisplit O/D 5.3Kw</t>
  </si>
  <si>
    <t>TZ4V3\4</t>
  </si>
  <si>
    <t>8733500812</t>
  </si>
  <si>
    <t>U.E. Bosch Climate 5000 Ms R32 27000 Multisplit O/D 5.3Kw</t>
  </si>
  <si>
    <t>TZF1</t>
  </si>
  <si>
    <t>8733500811</t>
  </si>
  <si>
    <t>U.E. Bosch Climate 5000 Ms R32 18000 Multisplit O/D 5.3Kw</t>
  </si>
  <si>
    <t>TZF1\2</t>
  </si>
  <si>
    <t>Climatizzatore Condizionatore Bosch Inverter Serie Climate 3000I 24000 Btu Cl3000I-Set 70 We Kit</t>
  </si>
  <si>
    <t>TZF11\4</t>
  </si>
  <si>
    <t>Climatizzatore Condizionatore Bosch Inverter Serie Climate 3000I 18000 Btu Cl3000I-Set 53 We Kit</t>
  </si>
  <si>
    <t>TZF3\4</t>
  </si>
  <si>
    <t>Climatizzatore Condizionatore Bosch Inverter Serie Climate 3000I 12000 Btu Cl3000I-Set 35 We Kit</t>
  </si>
  <si>
    <t>TZM1</t>
  </si>
  <si>
    <t>Climatizzatore Condizionatore Bosch Inverter Serie Climate 3000I 9000 Btu Cl3000I-Set 26 We Kit</t>
  </si>
  <si>
    <t>TZM1\2</t>
  </si>
  <si>
    <t>7733701568</t>
  </si>
  <si>
    <t>U.I. Bosch 18000 Climate 3000Iu W 53</t>
  </si>
  <si>
    <t>TZM11\4</t>
  </si>
  <si>
    <t>7733701566</t>
  </si>
  <si>
    <t>U.I. Bosch 12000 Climate 3000Iu W 35</t>
  </si>
  <si>
    <t>TZM3\4</t>
  </si>
  <si>
    <t>7733701564</t>
  </si>
  <si>
    <t>U.I. Bosch 9000 Climate 3000Iu W 26</t>
  </si>
  <si>
    <t>UE-02022</t>
  </si>
  <si>
    <t>UE-02023</t>
  </si>
  <si>
    <t>UE-02025</t>
  </si>
  <si>
    <t>Clima Convertibile Lg 9000 Zz
Insta.A Soff. O A Pav.Inverter</t>
  </si>
  <si>
    <t>V1\2</t>
  </si>
  <si>
    <t>SUZ-SWM80VA</t>
  </si>
  <si>
    <t>Mitsubishi Electric Suz-Swm80Va Motore Esterno Monofase Per Sistemi Split Hydrobox Reversibile - 7,5 Kw Gas R32</t>
  </si>
  <si>
    <t>V1\2D</t>
  </si>
  <si>
    <t>SUZ-SWM60VA</t>
  </si>
  <si>
    <t>Mitsubishi Electric Suz-Swm60Va Motore Esterno Monofase Per Sistemi Split Hydrobox Reversibile - 6.0 Kw Gas R32</t>
  </si>
  <si>
    <t>SUZ-SWM40VA</t>
  </si>
  <si>
    <t>Mitsubishi Electric Suz-Swm40Va Motore Esterno Monofase Per Sistemi Split Hydrobox Reversibile - 4.0 Kw Gas R32</t>
  </si>
  <si>
    <t>SUZ-M71VA</t>
  </si>
  <si>
    <t>Mitsubishi Unità Esterna R32 Monosplit 7,1 Kw Suz-M71Va 26000 Btu</t>
  </si>
  <si>
    <t>SUZ-M60VA</t>
  </si>
  <si>
    <t>Mitsubishi Unità Esterna R32 Monosplit 5,6 Kw Suz-M60Va 24000 Btu</t>
  </si>
  <si>
    <t>SUZ-M50VA</t>
  </si>
  <si>
    <t>Mitsubishi Unità Esterna R32 Monosplit Suz-M50Var2.Th 5,0Kw  18000 Btu</t>
  </si>
  <si>
    <t>SUZ-M35VA</t>
  </si>
  <si>
    <t>Mitsubishi Unità Esterna R32 Monosplit 3.5 Kw Suz-M35Va 12000 Btu</t>
  </si>
  <si>
    <t>SUZ-M25VA</t>
  </si>
  <si>
    <t>Mitsubishi Unità Esterna R32 Monosplit 2.5 Kw Suz-M25Va 9000 Btu</t>
  </si>
  <si>
    <t>SLZ-M60FAUI</t>
  </si>
  <si>
    <t>Mitsubishi Slz-M60Fa Serie S Unita' Interna  Cassetta 4 Vie 60X60 24000 Btu Pc Dc Inverter Senza Griglia Zz"</t>
  </si>
  <si>
    <t>SLZ-M50FAUI</t>
  </si>
  <si>
    <t>Mitsubishi Slz-M50Fa Serie S Unita' Interna  Cassetta 4 Vie 60X60 18000 Btu Pc Dc Inverter Senza Griglia Zz"</t>
  </si>
  <si>
    <t>V19\19</t>
  </si>
  <si>
    <t>SLZ-M35FAUI</t>
  </si>
  <si>
    <t>Mitsubishi Slz-M35Fa Serie S Unita' Interna  Cassetta 4 Vie 60X60 12000 Btu Pc Dc Inverter Senza Griglia Zz"</t>
  </si>
  <si>
    <t>V250</t>
  </si>
  <si>
    <t>SLZ-M25FAUI</t>
  </si>
  <si>
    <t>Mitsubishi Slz-M25Fa Serie S Unita' Interna Cassetta 4 Vie 60X60 9000 Btu Pc Dc Inverter Senza Griglia Zz"</t>
  </si>
  <si>
    <t>SLP-2FALM</t>
  </si>
  <si>
    <t>Mitsubishi Slp-2Falm</t>
  </si>
  <si>
    <t>SEZ-M71DALUI</t>
  </si>
  <si>
    <t>Mitsubishi Sez-M71Dal Serie S Unita' Interna Canalizzabile Pc Dc Inverter 26000 Btu Con Comando Infrarossi</t>
  </si>
  <si>
    <t>SEZ-M60DALUI</t>
  </si>
  <si>
    <t>Mitsubishi Sez-M60Dal Serie S Unita' Interna Canalizzabile Pc Dc Inverter 24000 Btu Con Comando Infrarossi</t>
  </si>
  <si>
    <t>V280</t>
  </si>
  <si>
    <t>SEZ-M50DALUI</t>
  </si>
  <si>
    <t>Mitsubishi Sez-M50Dal Serie S Unita' Interna Canalizzabile Pc Dc Inverter 18000 Btu Con Comando Infrarossi</t>
  </si>
  <si>
    <t>SEZ-M35DALUI</t>
  </si>
  <si>
    <t>Mitsubishi Sez-M35Dal Serie S Unita' Interna Canalizzabile Pc Dc Inverter 12000 Btu Con Comando Infrarossi</t>
  </si>
  <si>
    <t>SEZ-M25DALUI</t>
  </si>
  <si>
    <t>Mitsubishi Sez-M25Dal Serie S Unita' Interna Canalizzabile Pc Dc Inverter 9000 Btu Con Comando Infrarossi</t>
  </si>
  <si>
    <t>PUZ-ZM100VKAR1</t>
  </si>
  <si>
    <t>Mitsubishi Electric  U.E. Ata 2</t>
  </si>
  <si>
    <t>V3\8</t>
  </si>
  <si>
    <t>PUZ-SWM75VAA</t>
  </si>
  <si>
    <t>Mitsubishi Electric  Motore Esterno Monofase Per Sistemi Split Hydrobox Reversibile - 8,0 Kw Gas R410</t>
  </si>
  <si>
    <t>VA1</t>
  </si>
  <si>
    <t>PUZ-M100VKA</t>
  </si>
  <si>
    <t>Mitsubishi Electric  Motore Esterno Puz-M100Vka.Th Inverter</t>
  </si>
  <si>
    <t>VA1\2</t>
  </si>
  <si>
    <t>PUMY-SP140VKMR2</t>
  </si>
  <si>
    <t>Pumy-Sp140Vkmr2 Ue Smy Cpct R410 15,5 Kw</t>
  </si>
  <si>
    <t>VA100</t>
  </si>
  <si>
    <t>PUHZ-SW80VAA</t>
  </si>
  <si>
    <t>Mitsubishi Electric Zubadan Puhz-Shw80Vaa Motore Esterno Inverter Monofase Per Pompe Di Calore 8 Kw Gas R410</t>
  </si>
  <si>
    <t>VA125</t>
  </si>
  <si>
    <t>PUHZ-SW140YHA</t>
  </si>
  <si>
    <t>Mitsubishi Electric Zubadan Puhz-Sw112Y Motore Esterno Inverter 3 Fasi Per Pompe Di Calore 11,2 Kw Gas R410</t>
  </si>
  <si>
    <t>VA140</t>
  </si>
  <si>
    <t>PUHZ-SW120YAA</t>
  </si>
  <si>
    <t>Mitsubishi Electric  Motore Esterno 3 Fasi  Per Sistemi Split Hydrobox Reversibile - 16 Kw Gas R410</t>
  </si>
  <si>
    <t>VA160</t>
  </si>
  <si>
    <t>PUHZ-SW120VHA</t>
  </si>
  <si>
    <t>Mitsubishi Electric  Motore Esterno Monofase  Per Sistemi Split Hydrobox Reversibile - 16 Kw Gas R410</t>
  </si>
  <si>
    <t>VA200</t>
  </si>
  <si>
    <t>PUHZ-SW112YAA</t>
  </si>
  <si>
    <t>VA3\4</t>
  </si>
  <si>
    <t>PUHZ-SW112VAA</t>
  </si>
  <si>
    <t>Mitsubishi Electric Zubadan Puhz-Sw112V Motore Esterno Inverter Monofase Per Pompe Di Calore 11,2 Kw Gas R410</t>
  </si>
  <si>
    <t>VB1</t>
  </si>
  <si>
    <t>PUHZ-SW100YAA</t>
  </si>
  <si>
    <t>Mitsubishi Electric  Motore Esterno 3 Fasi  Per Sistemi Split Hydrobox Reversibile - 11,2 Kw Gas R410</t>
  </si>
  <si>
    <t>VB1\2</t>
  </si>
  <si>
    <t>PUHZ-SW100VAA</t>
  </si>
  <si>
    <t>Mitsubishi Electric  Motore Esterno Monofase Per Sistemi Split Hydrobox Reversibile - 11,2 Kw Gas R410</t>
  </si>
  <si>
    <t>VB3\4</t>
  </si>
  <si>
    <t>PSA-RP71KA</t>
  </si>
  <si>
    <t>Mitsubishi Electric Psa-Rp71Ka Unità Interna A Colonna Dc Inverter - 25000 Btu</t>
  </si>
  <si>
    <t>VC1</t>
  </si>
  <si>
    <t>PSA-RP140KA3</t>
  </si>
  <si>
    <t>Mitsubishi Electric Psa-Rp140Ka Unità Interna A Colonna Dc Inverter - 49000 Btu 3 Fasi</t>
  </si>
  <si>
    <t>VC1\2</t>
  </si>
  <si>
    <t>PSA-RP140KA</t>
  </si>
  <si>
    <t>Mitsubishi Electric Psa-Rp140Ka Unità Interna A Colonna Dc Inverter - 49000 Btu Monofase</t>
  </si>
  <si>
    <t>VC11\4</t>
  </si>
  <si>
    <t>PSA-RP125KA3</t>
  </si>
  <si>
    <t>Mitsubishi Electric Psa-Rp125Ka Unità Interna A Colonna  Dc Inverter - 44000 Btu 3 Fasi</t>
  </si>
  <si>
    <t>VC3\4</t>
  </si>
  <si>
    <t>PSA-RP125KA</t>
  </si>
  <si>
    <t>Mitsubishi Electric Psa-Rp125Ka Unità Interna A Colonna Monofase Dc Inverter - 44000 Btu</t>
  </si>
  <si>
    <t>VE1\2A</t>
  </si>
  <si>
    <t>PSA-RP100KA3</t>
  </si>
  <si>
    <t>Mitsubishi - Monosplit Colonna 35.000 Btu/H Standard Inverter 3 Fasi</t>
  </si>
  <si>
    <t>VE11\4A</t>
  </si>
  <si>
    <t>PSA-RP100KA</t>
  </si>
  <si>
    <t>Mitsubishi - Monosplit Colonna 35.000 Btu/H Standard Inverter Psa-Rp100Ka/Puhz-P100Vka Monofase</t>
  </si>
  <si>
    <t>VE1A</t>
  </si>
  <si>
    <t>PEAD-M60JA</t>
  </si>
  <si>
    <t>Pead-M60Ja U.I.Mr.Slim Canal.R32/R410</t>
  </si>
  <si>
    <t>VE3\4A</t>
  </si>
  <si>
    <t>PEAD-M100JA</t>
  </si>
  <si>
    <t>Pead-M100Ja  Un.Int.Mr. Slim Canal. R 32 Mitsubishi Zz"</t>
  </si>
  <si>
    <t>VF26H33</t>
  </si>
  <si>
    <t>PCA-M50KA</t>
  </si>
  <si>
    <t>Mitsubishi Electric Pca-M50Ka U.I. Mr. Slim Soffitto R 32</t>
  </si>
  <si>
    <t>PAR-40MAA</t>
  </si>
  <si>
    <t>Comando Remoto</t>
  </si>
  <si>
    <t>VF27H33</t>
  </si>
  <si>
    <t>PAC-YT52CRA-K</t>
  </si>
  <si>
    <t>Pac-Yt52Cra-K Comando Remoto Design " Zz "</t>
  </si>
  <si>
    <t>PAC-SJ71FM-E</t>
  </si>
  <si>
    <t>Mitsubishi Electric Pac-Sj71Fm-E Fan Motor 30 Pa Prevalenza Per Puhz-Zrp100-140</t>
  </si>
  <si>
    <t>PAC-SF1ME-E</t>
  </si>
  <si>
    <t>Mitsubishi Electric Pac-Sf1Me-E Angolare 3D I-See Sensor Per Unità A Cassetta A 4 Vie Serie M</t>
  </si>
  <si>
    <t>PAC-MK54BC</t>
  </si>
  <si>
    <t>Mitsubishi Electric Pac-Mk54Bcfan 5 Att. Pumy-Sp/P-V</t>
  </si>
  <si>
    <t>MXZ-5F102VFUE</t>
  </si>
  <si>
    <t>Mxz-5F102Vf-E1 Multisplit 5 Att. R3</t>
  </si>
  <si>
    <t>VF28H33</t>
  </si>
  <si>
    <t>MXZ-4F80VF3</t>
  </si>
  <si>
    <t>Mxz-4F80Vf3-E1 Multisplit 4 Att. R32</t>
  </si>
  <si>
    <t>MXZ-4F80VF2</t>
  </si>
  <si>
    <t>Unita' Multisplit Mitsubishi 4 Attacchi 8,0 Kw Serie Mxz Dc Inverter/Pompa Di Calore A++</t>
  </si>
  <si>
    <t>VF29H33</t>
  </si>
  <si>
    <t>MXZ-4F72VF2</t>
  </si>
  <si>
    <t>Unita' Multisplit Mitsubishi 4 Attacchi 7,2 Kw Mxz-4F72Vf3 Serie Mxz Dc Inverter/Pompa Di Calore A++</t>
  </si>
  <si>
    <t>MXZ-4E83VA</t>
  </si>
  <si>
    <t>Unita' Multisplit Mitsubishi 4 Attacchi Serie Mxz Dc Inverter/Pompa Di Calore A++</t>
  </si>
  <si>
    <t>VF30H33</t>
  </si>
  <si>
    <t>MXZ-3F68VF2</t>
  </si>
  <si>
    <t>Unita' Multisplit Mitsubishi 3 Attacchi 6,8 Kw Serie Mxz Dc Inverter/Pompa Di Calore A++</t>
  </si>
  <si>
    <t>MXZ-3F54VF2</t>
  </si>
  <si>
    <t>Unita' Multisplit Mitsubishi 3 Attacchi 5,4 Kw Serie Mxz Dc Inverter/Pompa Di Calore A+++</t>
  </si>
  <si>
    <t>MXZ-2F53VF2</t>
  </si>
  <si>
    <t>Unita' Multisplit Mitsubishi Mxz-2F53Vf3  2 Attacchi 5,3 Kw Serie Mxz Dc Inverter/Pompa Di Calore A+++</t>
  </si>
  <si>
    <t>MXZ-2F42VF2</t>
  </si>
  <si>
    <t>Unita' Multisplit Mitsubishi 2 Attacchi 4,2 Kw Serie Mxz Dc Inverter/Pompa Di Calore A+++</t>
  </si>
  <si>
    <t>MXZ-2F33VF2</t>
  </si>
  <si>
    <t>Unita' Multisplit Mitsubishi 2 Attacchi 3,3 Kw Serie Mxz Dc Inverter/Pompa Di Calore A++</t>
  </si>
  <si>
    <t>VF32H33</t>
  </si>
  <si>
    <t>MUZ-LN50VG</t>
  </si>
  <si>
    <t>Muz-Ln50Vg-E1 Unit.Est. 5,8 Kw R32 18000 Btu</t>
  </si>
  <si>
    <t>MUZ-LN35VG</t>
  </si>
  <si>
    <t>Muz-Ln35Vg2-E2 Unit.Est. 3,5 Kw R32 12000 Btu</t>
  </si>
  <si>
    <t>MUZ-LN25VG</t>
  </si>
  <si>
    <t>Muz-Ln25Vg-E1 Unit.Est. 3,2 Kw R32 9000 Btu</t>
  </si>
  <si>
    <t>MUZ-EF50VG</t>
  </si>
  <si>
    <t>Muz-Ef50Vg-E1 Unit.Est. 5,0 Kw 18000 Btu R32</t>
  </si>
  <si>
    <t>VM1\2BN</t>
  </si>
  <si>
    <t>MUZ-EF42VG</t>
  </si>
  <si>
    <t>Muz-Ef42Vg-E1 Unit.Est. 4,2 Kw 16000 Btu R32</t>
  </si>
  <si>
    <t>VM1\2FBN</t>
  </si>
  <si>
    <t>MUZ-EF35VG</t>
  </si>
  <si>
    <t>Muz-Ef35Vg-E1 Unit.Est. 3,5Kw 12000 Btu R32</t>
  </si>
  <si>
    <t>VM1\2FN</t>
  </si>
  <si>
    <t>MUZ-EF25VG</t>
  </si>
  <si>
    <t>Muz-Ef25Vg-E1 Unit.Est. 2,5Kw 9000 Btu R32</t>
  </si>
  <si>
    <t>VM1\2N</t>
  </si>
  <si>
    <t>MUZ-BT35VG</t>
  </si>
  <si>
    <t>Mitsubishi Msz-Bt R32 Unità Esterna Monosplit 3.5 Kw  12000 Btu</t>
  </si>
  <si>
    <t>VM3\8</t>
  </si>
  <si>
    <t>MUZ-BT25VG</t>
  </si>
  <si>
    <t>Mitsubishi Msz-Bt R32 Unità Esterna Monosplit 2.5 Kw  9000 Btu</t>
  </si>
  <si>
    <t>VM3\8F</t>
  </si>
  <si>
    <t>MUZ-AP71VG</t>
  </si>
  <si>
    <t>Muz-Ap71Vg-E6 Unita' Est. Rac  R32 28000 Btu</t>
  </si>
  <si>
    <t>MUZ-AP60VG</t>
  </si>
  <si>
    <t>Muz-Ap60Vg-E6 Unita' Est. Rac  R32 24000 Btu</t>
  </si>
  <si>
    <t>VS0501005</t>
  </si>
  <si>
    <t>MUZ-AP50VG</t>
  </si>
  <si>
    <t>Muz-Ap50Vg-E6 Unita' Est. Rac  R32 18000 Btu</t>
  </si>
  <si>
    <t>VS0501009</t>
  </si>
  <si>
    <t>MUZ-AP42VG</t>
  </si>
  <si>
    <t>Muz-Ap42Vg-E6 Unita' Est. Rac 4,2Kw R32 16000 Btu</t>
  </si>
  <si>
    <t>VS0501013</t>
  </si>
  <si>
    <t>MUZ-AP35VG</t>
  </si>
  <si>
    <t>Muz-Ap35Vg-E6 Unita' Est. Rac 3,5Kw R32 12000 Btu</t>
  </si>
  <si>
    <t>VS0501015</t>
  </si>
  <si>
    <t>MUZ-AP25VG</t>
  </si>
  <si>
    <t>Muz-Ap25Vg-E6 Unita' Est. Rac 2,5Kw R32 9000 Btu</t>
  </si>
  <si>
    <t>VS0501025</t>
  </si>
  <si>
    <t>MUZ-AP20VG</t>
  </si>
  <si>
    <t>Muz-Ap20Vg-E1 Unit.Est. 2,0 Kw R32 8000 Btu</t>
  </si>
  <si>
    <t>VS0501029</t>
  </si>
  <si>
    <t>MSZ-LN50VGWUI</t>
  </si>
  <si>
    <t>Msz-Ln50Vg2V-E1 Ui Par. 5,0 Kw Onyx White 18000 Btu</t>
  </si>
  <si>
    <t>VS0501033</t>
  </si>
  <si>
    <t>MSZ-LN50VGRUI</t>
  </si>
  <si>
    <t>Msz-Ln50Vgr-E1 Ui Par. 5,0 Kw Onyx Red 18000 Btu</t>
  </si>
  <si>
    <t>VS0501035</t>
  </si>
  <si>
    <t>MSZ-LN50VGBUI</t>
  </si>
  <si>
    <t>Msz-Ln50Vgb-E1 Ui Par. 5,0 Kw Onyx Black 18000 Btu</t>
  </si>
  <si>
    <t>VS0501045</t>
  </si>
  <si>
    <t>MSZ-LN35VGWUI</t>
  </si>
  <si>
    <t>Msz-Ln35Vgv-E1 Ui Par. 3,5Kw Pearl White 12000 Btu</t>
  </si>
  <si>
    <t>VS0501049</t>
  </si>
  <si>
    <t>MSZ-LN35VGRUI</t>
  </si>
  <si>
    <t>Msz-Ln35Vgr-E1 Ui Par. 3,5Kw Onyx Red 12000 Btu</t>
  </si>
  <si>
    <t>VS0501053</t>
  </si>
  <si>
    <t>MSZ-LN35VGBUI</t>
  </si>
  <si>
    <t>Msz-Ln35Vgb-E1 Ui Par. 3,5Kw Onyx Black 12000 Btu</t>
  </si>
  <si>
    <t>VS0501055</t>
  </si>
  <si>
    <t>MSZ-LN25VGWUI</t>
  </si>
  <si>
    <t>Msz-Ln25Vgv-E1 Ui Par.2,5Kw Pearl White 9000 Btu</t>
  </si>
  <si>
    <t>VS0501085</t>
  </si>
  <si>
    <t>MSZ-LN25VGRUI</t>
  </si>
  <si>
    <t>Msz-Ln25Vgr-E1 Ui Par.2,5Kw Pearl Red 9000 Btu</t>
  </si>
  <si>
    <t>VS0501089</t>
  </si>
  <si>
    <t>MSZ-LN25VGBUI</t>
  </si>
  <si>
    <t>VS0501093</t>
  </si>
  <si>
    <t>MSZ-KT50VGUI</t>
  </si>
  <si>
    <t>Mitsubishi Electric Unità Interna A Pavimento  Inverter P/C 18000 Btu/H</t>
  </si>
  <si>
    <t>VS0501095</t>
  </si>
  <si>
    <t>MSZ-KT35VGUI</t>
  </si>
  <si>
    <t>Mitsubishi Electric Unità Interna A Pavimento  Inverter P/C 12000 Btu/H</t>
  </si>
  <si>
    <t>VS0501145</t>
  </si>
  <si>
    <t>MSZ-KT25VGUI</t>
  </si>
  <si>
    <t>Mitsubishi Electric Unità Interna A Pavimento  Inverter P/C 9000 Btu/H</t>
  </si>
  <si>
    <t>VS0501149</t>
  </si>
  <si>
    <t>MSZ-HR50VF</t>
  </si>
  <si>
    <t>Climatizzatore Condizionatore Mitsubishi Electric Inverter
U.I. Btu 18000</t>
  </si>
  <si>
    <t>VS0501153</t>
  </si>
  <si>
    <t>MSZ-HR42VF</t>
  </si>
  <si>
    <t>Climatizzatore Condizionatore Mitsubishi Electric Inverter
U.I. Btu 15000</t>
  </si>
  <si>
    <t>VS0501155</t>
  </si>
  <si>
    <t>MSZ-HR35VF</t>
  </si>
  <si>
    <t>Climatizzatore Condizionatore Mitsubishi Electric Inverter
U.I. Btu 12000</t>
  </si>
  <si>
    <t>VS0501201</t>
  </si>
  <si>
    <t>MSZ-HR25VF</t>
  </si>
  <si>
    <t>Climatizzatore Condizionatore Mitsubishi Electric Inverter
U.I. Btu 9000</t>
  </si>
  <si>
    <t>VS0501203</t>
  </si>
  <si>
    <t>MSZ-EF50VGKWUI</t>
  </si>
  <si>
    <t>Mitsubishi Kirigamine Zen Msz-Ef R32 Unità Interna A Parete Multisplit Wi-Fi, Bianco 18000  Btu</t>
  </si>
  <si>
    <t>VS0501205</t>
  </si>
  <si>
    <t>MSZ-EF50VGKSUI</t>
  </si>
  <si>
    <t>Mitsubishi Kirigamine Zen Msz-Ef R32 Unità Interna A Parete Multisplit Wi-Fi, Argento 18000  Btu</t>
  </si>
  <si>
    <t>VS0501207</t>
  </si>
  <si>
    <t>MSZ-EF50VGKBUI</t>
  </si>
  <si>
    <t>Mitsubishi Kirigamine Zen Msz-Ef R32 Unità Interna A Parete Multisplit Wi-Fi, Nero 18000  Btu</t>
  </si>
  <si>
    <t>VS0501213</t>
  </si>
  <si>
    <t>MSZ-EF42VGKWUI</t>
  </si>
  <si>
    <t>Mitsubishi Kirigamine Zen Msz-Ef R32 Unità Interna A Parete Multisplit Wi-Fi, Bianco 16000  Btu</t>
  </si>
  <si>
    <t>VS0501215</t>
  </si>
  <si>
    <t>MSZ-EF42VGKSUI</t>
  </si>
  <si>
    <t>Mitsubishi Kirigamine Zen Msz-Ef R32 Unità Interna A Parete Multisplit Wi-Fi, Argento 16000  Btu</t>
  </si>
  <si>
    <t>VS0501217</t>
  </si>
  <si>
    <t>MSZ-EF42VGKBUI</t>
  </si>
  <si>
    <t>Mitsubishi Kirigamine Zen Msz-Ef R32 Unità Interna A Parete Multisplit Wi-Fi, Nero 16000  Btu</t>
  </si>
  <si>
    <t>VS0501219</t>
  </si>
  <si>
    <t>MSZ-EF35VGKWUI</t>
  </si>
  <si>
    <t>Mitsubishi Kirigamine Zen Msz-Ef R32 Unità Interna A Parete Multisplit Wi-Fi, Bianco 12000  Btu</t>
  </si>
  <si>
    <t>VS0501225</t>
  </si>
  <si>
    <t>MSZ-EF35VGKSUI</t>
  </si>
  <si>
    <t>Mitsubishi Kirigamine Zen Msz-Ef R32 Unità Interna A Parete Multisplit Wi-Fi, Argento 12000  Btu</t>
  </si>
  <si>
    <t>VS0501227</t>
  </si>
  <si>
    <t>MSZ-EF35VGKBUI</t>
  </si>
  <si>
    <t>Mitsubishi Kirigamine Zen Msz-Ef R32 Unità Interna A Parete Multisplit Wi-Fi, Nero 12000  Btu</t>
  </si>
  <si>
    <t>VS0501229</t>
  </si>
  <si>
    <t>MSZ-EF25VGKWUI</t>
  </si>
  <si>
    <t>Mitsubishi Kirigamine Zen Msz-Ef R32 Unità Interna A Parete Multisplit Wi-Fi, Bianco 9000  Btu</t>
  </si>
  <si>
    <t>VS0501231</t>
  </si>
  <si>
    <t>MSZ-EF25VGKSUI</t>
  </si>
  <si>
    <t>Mitsubishi Kirigamine Zen Msz-Ef R32 Unità Interna A Parete Multisplit Wi-Fi, Argento 9000  Btu</t>
  </si>
  <si>
    <t>VS0501249</t>
  </si>
  <si>
    <t>MSZ-EF25VGKBUI</t>
  </si>
  <si>
    <t>Mitsubishi Kirigamine Zen Msz-Ef R32 Unità Interna A Parete Multisplit Wi-Fi, Nero 9000  Btu</t>
  </si>
  <si>
    <t>VS0501251</t>
  </si>
  <si>
    <t>MSZ-EF22VGKW</t>
  </si>
  <si>
    <t>Mitsubishi Msz-Ef R32 Unità Interna A Parete Solo Multisplit Wi-Fi, Bianco 7200 Btu</t>
  </si>
  <si>
    <t>VS0501253</t>
  </si>
  <si>
    <t>MSZ-EF22VGKS</t>
  </si>
  <si>
    <t>Mitsubishi Msz-Ef R32 Unità Interna A Parete Solo Multisplit Wi-Fi, Argento 7200 Btu</t>
  </si>
  <si>
    <t>VS0501255</t>
  </si>
  <si>
    <t>MSZ-EF22VGKB</t>
  </si>
  <si>
    <t>Mitsubishi Msz-Ef R32 Unità Interna A Parete Solo Multisplit Wi-Fi, Nero 7200 Btu</t>
  </si>
  <si>
    <t>VS0501281</t>
  </si>
  <si>
    <t>MSZ-EF18VGKW</t>
  </si>
  <si>
    <t>Mitsubishi Msz-Ef R32 Unità Interna A Parete Solo Multisplit Wi-Fi, Bianco 6000 Btu</t>
  </si>
  <si>
    <t>VS0501283</t>
  </si>
  <si>
    <t>MSZ-BT35VGUI</t>
  </si>
  <si>
    <t>Mitsubishi Msz-Bt R32 Unità Interna A Parete Mono/Multisplit 12000 Btu Msz-Bt35Vgzz"</t>
  </si>
  <si>
    <t>VS0501285</t>
  </si>
  <si>
    <t>MSZ-BT35VGKUI</t>
  </si>
  <si>
    <t>Mitsubishi Msz-Bt R32 Unità Interna A Parete Mono/Multisplit 12000 Btu Con Scheda Wi Fi Integratazz"</t>
  </si>
  <si>
    <t>VS0501287</t>
  </si>
  <si>
    <t>MSZ-BT25VGUI</t>
  </si>
  <si>
    <t>Mitsubishi Msz-Bt R32 Unità Interna A Parete Mono/Multisplit 9000 Btu</t>
  </si>
  <si>
    <t>VS0504005</t>
  </si>
  <si>
    <t>MSZ-BT25VGKUI</t>
  </si>
  <si>
    <t>Mitsubishi Msz-Bt R32 Unità Interna A Parete Mono/Multisplit 9000 Btu Con Scheda Wifi Integrata</t>
  </si>
  <si>
    <t>VS0504011</t>
  </si>
  <si>
    <t>MSZ-BT20VGUI</t>
  </si>
  <si>
    <t>Mitsubishi Msz-Bt R32 Unità Interna A Parete Multisplit 8000 Btu</t>
  </si>
  <si>
    <t>VS0504017</t>
  </si>
  <si>
    <t>MSZ-AP71VGUI</t>
  </si>
  <si>
    <t>Msz-Ap71Vg-E6 Un.Int.Parete 8,1 Kw 28000 Btuzz"</t>
  </si>
  <si>
    <t>VS0504023</t>
  </si>
  <si>
    <t>MSZ-AP60VGUI</t>
  </si>
  <si>
    <t>Msz-Ap60Vg-E6 Un.Int.Parete 6,8 Kw 24000 Btuzz"</t>
  </si>
  <si>
    <t>VS0504029</t>
  </si>
  <si>
    <t>MSZ-AP50VGUI</t>
  </si>
  <si>
    <t>Msz-Ap50Vg-E6 Un.Int.Parete 5,0Kw 18000 Btuzz"</t>
  </si>
  <si>
    <t>VS0504035</t>
  </si>
  <si>
    <t>MSZ-AP42VGUI</t>
  </si>
  <si>
    <t>Msz-Ap42Vgk-E6 Un.Parete Wifi 4,2Kwn 16000 Btu</t>
  </si>
  <si>
    <t>VS0504053</t>
  </si>
  <si>
    <t>MSZ-AP35VGUI</t>
  </si>
  <si>
    <t>Msz-Ap35Vgk-E6 Un.Parete Wifi 3,5Kw 12000 Btu</t>
  </si>
  <si>
    <t>VS0504059</t>
  </si>
  <si>
    <t>MSZ-AP25VGUI</t>
  </si>
  <si>
    <t>Msz-Ap25Vgk-E6 Un.Parete Wifi 2,5Kw 9000 Btu</t>
  </si>
  <si>
    <t>VS0508001</t>
  </si>
  <si>
    <t>MSZ-AP20VGUI</t>
  </si>
  <si>
    <t>Msz-Ap20Vg-E1 Un.Int.Parete 2,0Kw 8000 Btu</t>
  </si>
  <si>
    <t>VS0508005</t>
  </si>
  <si>
    <t>MSDD-50WR2E</t>
  </si>
  <si>
    <t>Msdd-50Wr2E Giunto Distrib. Duak Mitsubishi</t>
  </si>
  <si>
    <t>VS0508007</t>
  </si>
  <si>
    <t>MFZ-KT50VGUI</t>
  </si>
  <si>
    <t>Mfz-Kt50Vg-E1 Unita' Interna Pavimento Mitsubishi</t>
  </si>
  <si>
    <t>VS0508011</t>
  </si>
  <si>
    <t>MAC-567IF-E1</t>
  </si>
  <si>
    <t>Mitsubishi Electric Controllo Interfaccia Melcloud Wifi Mac-567If-E Per Climatizzatori (25-20) Zz"</t>
  </si>
  <si>
    <t>VS0508013</t>
  </si>
  <si>
    <t>MAC-397IF-E</t>
  </si>
  <si>
    <t>Interfaccia Segnali Esterni</t>
  </si>
  <si>
    <t>VS0508017</t>
  </si>
  <si>
    <t>MAC-3010FT-E</t>
  </si>
  <si>
    <t>Filtro Deodorizzante Mitsubishi Electric Mac-3010Ft-E Per Split A Parete Kirigamine Style (Msz-Ln).Zz"</t>
  </si>
  <si>
    <t>VS0508025</t>
  </si>
  <si>
    <t>MAC-2390FT-E</t>
  </si>
  <si>
    <t>Filtro Purificazione Aria Agli Ioni D'Argento Mitsubishi Electric Mac-2390Ft-E Per Unità Interne Kirigamine Style Msz-Ln. Zz"</t>
  </si>
  <si>
    <t>VS0508029</t>
  </si>
  <si>
    <t>MAC-2370FT-E</t>
  </si>
  <si>
    <t>Mitsubishi Electric Mac-2370Ft-E Filtro Purificazione Aria Agli Ioni D'Argento Per Serie M Zz"</t>
  </si>
  <si>
    <t>VS0510001</t>
  </si>
  <si>
    <t>MAC-1702RA-E</t>
  </si>
  <si>
    <t>Connettore Contatto Finestra Per Unità Interne Serie Mzz"</t>
  </si>
  <si>
    <t>VS0510025</t>
  </si>
  <si>
    <t>I-BX-N013MH</t>
  </si>
  <si>
    <t>VS0510029</t>
  </si>
  <si>
    <t>HR71VF</t>
  </si>
  <si>
    <t>Climatizzatore Condizionatore Mitsubishi Electric Inverter Msz-Ap Plus 24000 Btu Msz-Ap71Vg R-32 A++ Wi-Fi Optional</t>
  </si>
  <si>
    <t>VS0510031</t>
  </si>
  <si>
    <t>HR60VF</t>
  </si>
  <si>
    <t>Climatizzatore Condizionatore Mitsubishi Electric Inverter Msz-Ap Plus 21000 Btu Msz-Ap60Vg R-32 A++ Wi-Fi Optional</t>
  </si>
  <si>
    <t>VS0510035</t>
  </si>
  <si>
    <t>HR50VF</t>
  </si>
  <si>
    <t>Climatizzatore Condizionatore Mitsubishi Electric Inverter Msz-Ap Plus 18000 Btu Msz-Ap50Vg R-32 A++ Wi-Fi Optional</t>
  </si>
  <si>
    <t>VS0514001</t>
  </si>
  <si>
    <t>HR42VF</t>
  </si>
  <si>
    <t>Climatizzatore Condizionatore Mitsubishi Electric Inverter Msz-Hr 15000 Btu Msz-42Hrvf R-32 A++ Wi-Fi Optional</t>
  </si>
  <si>
    <t>VS0514002</t>
  </si>
  <si>
    <t>Climatizzatore Condizionatore Mitsubishi Electric Inverter 12000 Btu Msz-Sf35Ve3 A++ New</t>
  </si>
  <si>
    <t>VS0514003</t>
  </si>
  <si>
    <t>Climatizzatore Condizionatore Mitsubishi Electric Inverter Linea Smart Msz-Hr 9000 Btu Msz-Hr25Vf R-32 A++/A+ Wi-Fi Optional - New</t>
  </si>
  <si>
    <t>VS0530001</t>
  </si>
  <si>
    <t>587767</t>
  </si>
  <si>
    <t>Mitsubishi Electric Kit Comando Iksw2</t>
  </si>
  <si>
    <t>VS0530003</t>
  </si>
  <si>
    <t>506193</t>
  </si>
  <si>
    <t>Mitsubishi Electric Kit Scheda Ihbs2</t>
  </si>
  <si>
    <t>VS0530007</t>
  </si>
  <si>
    <t>497323</t>
  </si>
  <si>
    <t>Kit Comando Ik Climaveneta</t>
  </si>
  <si>
    <t>VS0599045</t>
  </si>
  <si>
    <t>496700</t>
  </si>
  <si>
    <t>VS0599051</t>
  </si>
  <si>
    <t>487816</t>
  </si>
  <si>
    <t>Kit Scheda Potenza I-Hb "I-Life2"</t>
  </si>
  <si>
    <t>VS0599061</t>
  </si>
  <si>
    <t>409033</t>
  </si>
  <si>
    <t>Sonda E Terminale Ambiente</t>
  </si>
  <si>
    <t>VS0599065</t>
  </si>
  <si>
    <t>408064</t>
  </si>
  <si>
    <t>I-Life2 Hp 2T Dfio 0602</t>
  </si>
  <si>
    <t>VS0599071</t>
  </si>
  <si>
    <t>408063</t>
  </si>
  <si>
    <t>I-Life2 Hp 2T Dfio 0802</t>
  </si>
  <si>
    <t>VS0599073</t>
  </si>
  <si>
    <t>403307</t>
  </si>
  <si>
    <t>I-Life2 Hp 2T Dfio 0202</t>
  </si>
  <si>
    <t>VS0599075</t>
  </si>
  <si>
    <t>401475</t>
  </si>
  <si>
    <t>Pompa Calore 10,5Kw Monofase I-Bx-N010Mh Pdc</t>
  </si>
  <si>
    <t>VS0599077</t>
  </si>
  <si>
    <t>401127</t>
  </si>
  <si>
    <t>Btb30L. Acc .Inerziale Taglie 04-013</t>
  </si>
  <si>
    <t>VS0599089</t>
  </si>
  <si>
    <t>401124</t>
  </si>
  <si>
    <t>Valvola A 3 Vie Acs</t>
  </si>
  <si>
    <t>VS0599121</t>
  </si>
  <si>
    <t>3HA50VF</t>
  </si>
  <si>
    <t>Climatizzatore Condizionatore Mitsubishi Electric Inverter U.E. 3 Attacch Mxz-3Ha50Vf</t>
  </si>
  <si>
    <t>VS1</t>
  </si>
  <si>
    <t>338560</t>
  </si>
  <si>
    <t>Pumy-Sp112Vkmr1 Ue Smy Cpct R410 12</t>
  </si>
  <si>
    <t>VS1\2</t>
  </si>
  <si>
    <t>327399</t>
  </si>
  <si>
    <t>Pac-Mk53Bc Distr 5 Att. Pumy-Sp/P-V</t>
  </si>
  <si>
    <t>VS1\2MF</t>
  </si>
  <si>
    <t>327398</t>
  </si>
  <si>
    <t>Pac-Mk33Bc Distr 3 Att. Pumy-Sp/P-V</t>
  </si>
  <si>
    <t>VS11\4</t>
  </si>
  <si>
    <t>2HA50VF</t>
  </si>
  <si>
    <t>Climatizzatore Condizionatore Mitsubishi Electric Inverter U.E. 2 Attacch Mxz-2Ha50Vf</t>
  </si>
  <si>
    <t>VS11\4MF</t>
  </si>
  <si>
    <t>2HA40VF</t>
  </si>
  <si>
    <t>Climatizzatore Condizionatore Mitsubishi Electric Inverter U.E. 2 Attacchi Mxz-2Ha40Vf</t>
  </si>
  <si>
    <t>VS1MF</t>
  </si>
  <si>
    <t>Sherpa Monobloc S1 E 16 Kw</t>
  </si>
  <si>
    <t>VS3\4</t>
  </si>
  <si>
    <t>VS3\4MF</t>
  </si>
  <si>
    <t>Sherpa Monobloc S1 E 8 Kw</t>
  </si>
  <si>
    <t>VSG1\2F</t>
  </si>
  <si>
    <t>Ui Nexya S4 E Inverter 12</t>
  </si>
  <si>
    <t>VSG1\2FMF</t>
  </si>
  <si>
    <t>Ui Nexya S4 E Inverter 9</t>
  </si>
  <si>
    <t>VSG1\2FPPP</t>
  </si>
  <si>
    <t>SEDIH24EI</t>
  </si>
  <si>
    <t>Ui Nexya S4 E Duct 24</t>
  </si>
  <si>
    <t>VSG1\2P</t>
  </si>
  <si>
    <t>VSG1\2PMF</t>
  </si>
  <si>
    <t>OS-SEFIH18EI</t>
  </si>
  <si>
    <t>Ui Nexya S4 E Ceiling 18</t>
  </si>
  <si>
    <t>VSG1F</t>
  </si>
  <si>
    <t>OS-SECIH24EI</t>
  </si>
  <si>
    <t>Ui Nexya S4 E Cassette 24</t>
  </si>
  <si>
    <t>VSG1FMF</t>
  </si>
  <si>
    <t>OS-SECIH18EI</t>
  </si>
  <si>
    <t>Nexya S4 E Cassette Compact 18</t>
  </si>
  <si>
    <t>VSG1FPPP</t>
  </si>
  <si>
    <t>OS-CESHH24EI</t>
  </si>
  <si>
    <t>U.E. Sherpa S1 7Kw</t>
  </si>
  <si>
    <t>VSG1P</t>
  </si>
  <si>
    <t>OS-CEMYH14EI</t>
  </si>
  <si>
    <t>Ue Nexya S4 E Dual Inverter 14 Olimpia</t>
  </si>
  <si>
    <t>VSG1PMF</t>
  </si>
  <si>
    <t>OS-CECIH24EI</t>
  </si>
  <si>
    <t>Ue Nexya S4 E Commercial 24</t>
  </si>
  <si>
    <t>VSG3\4F</t>
  </si>
  <si>
    <t>OS-CECIH18EI</t>
  </si>
  <si>
    <t>Ue Nexya S4 E Commercial 18</t>
  </si>
  <si>
    <t>VSG3\4FMF</t>
  </si>
  <si>
    <t>Clima Nexya S4 E Inverter 24000 R32</t>
  </si>
  <si>
    <t>VSG3\4FPPP</t>
  </si>
  <si>
    <t>Clima Nexya S4 E Inverter 18000 R32</t>
  </si>
  <si>
    <t>VSG3\4P</t>
  </si>
  <si>
    <t>Clima Nexya S4 E Inverter 12000 R32</t>
  </si>
  <si>
    <t>VSG3\4PMF</t>
  </si>
  <si>
    <t>Clima Nexya S4 E Inverter 9000 R32</t>
  </si>
  <si>
    <t>CEMYH21EI</t>
  </si>
  <si>
    <t>Ue Nexya S4 E Trial Inverter 21</t>
  </si>
  <si>
    <t>Ue Nexya S4 E Dual Inverter 18</t>
  </si>
  <si>
    <t>CECIH24EI</t>
  </si>
  <si>
    <t>B1016</t>
  </si>
  <si>
    <t>Olimpia Splendid B1016 Kit Split Smart Home, Usb Per Controllo Intelligente Con Wi-Fi E Connessione 3G/4G</t>
  </si>
  <si>
    <t>B0834</t>
  </si>
  <si>
    <t>Kit Valvola 3Vie 4 Fili</t>
  </si>
  <si>
    <t>B0832</t>
  </si>
  <si>
    <t>Olimpia  Kit Gruppo Valvole 2 Vie</t>
  </si>
  <si>
    <t>B0736</t>
  </si>
  <si>
    <t>Olimpia Kit Cronotermostato Lcd</t>
  </si>
  <si>
    <t>B0732</t>
  </si>
  <si>
    <t>Olimpia Pannello Radiante Slir 400</t>
  </si>
  <si>
    <t>B0731</t>
  </si>
  <si>
    <t>Olimpia Pannello Radiante Slir 200</t>
  </si>
  <si>
    <t>B0658</t>
  </si>
  <si>
    <t>Olimpia Kit Elettronico Per Remotizzaione</t>
  </si>
  <si>
    <t>B0581</t>
  </si>
  <si>
    <t>Olimpia Pannello Di Chiusura Sli 800</t>
  </si>
  <si>
    <t>B0580</t>
  </si>
  <si>
    <t>Olimpia Pannello Di Chiusura Sli 600</t>
  </si>
  <si>
    <t>VXP400</t>
  </si>
  <si>
    <t>B0579</t>
  </si>
  <si>
    <t>Olimpia Pannello Di Chiusura Sli 400</t>
  </si>
  <si>
    <t>VXP550</t>
  </si>
  <si>
    <t>B0578</t>
  </si>
  <si>
    <t>Olimpia Pannello Di Chiusura Sli 200</t>
  </si>
  <si>
    <t>VXP750</t>
  </si>
  <si>
    <t>B0571</t>
  </si>
  <si>
    <t>Olimpia Kit Incasso Per Sli 800</t>
  </si>
  <si>
    <t>VXP900X</t>
  </si>
  <si>
    <t>B0570</t>
  </si>
  <si>
    <t>Olimpia Kit Incasso Per Sli 600</t>
  </si>
  <si>
    <t>VXS1000</t>
  </si>
  <si>
    <t>B0569</t>
  </si>
  <si>
    <t>Olimpia Kit Incasso Per Sli 400</t>
  </si>
  <si>
    <t>B0568</t>
  </si>
  <si>
    <t>Olimpia Kit Incasso Per Sli 200</t>
  </si>
  <si>
    <t>99422</t>
  </si>
  <si>
    <t>Sitali Sfe 100</t>
  </si>
  <si>
    <t>99283</t>
  </si>
  <si>
    <t>599513A</t>
  </si>
  <si>
    <t>Sherpa Aquadue Tower Small</t>
  </si>
  <si>
    <t>599510A</t>
  </si>
  <si>
    <t>U.I. Sherpa Aquadue Small</t>
  </si>
  <si>
    <t>01680</t>
  </si>
  <si>
    <t>Pompa Di Calore Sherpa Monobloc 15T Olimpia Splendid Mini Chiller Inverter Da 16 Kw In A++ Trifase</t>
  </si>
  <si>
    <t>01679</t>
  </si>
  <si>
    <t>Pompa Di Calore Sherpa Monobloc 12T Olimpia Splendid Mini Chiller Inverter Da 16 Kw In A++ Trifase</t>
  </si>
  <si>
    <t>01678</t>
  </si>
  <si>
    <t>Sherpa Monobloc 15</t>
  </si>
  <si>
    <t>01677</t>
  </si>
  <si>
    <t>Sherpa Monobloc 12</t>
  </si>
  <si>
    <t>01676</t>
  </si>
  <si>
    <t>Sherpa Monobloc 8</t>
  </si>
  <si>
    <t>01675</t>
  </si>
  <si>
    <t>Sherpa Monobloc 6</t>
  </si>
  <si>
    <t>01674</t>
  </si>
  <si>
    <t>Sherpa Monobloc 4</t>
  </si>
  <si>
    <t>01640</t>
  </si>
  <si>
    <t>Olimpia Fancoil Sli Radiante 400</t>
  </si>
  <si>
    <t>01639</t>
  </si>
  <si>
    <t>Olimpia Fancoil Sli Radiante 200</t>
  </si>
  <si>
    <t>Olimpia Splendid Bi2 Sl Smart Inverter 400, Ventilconvettore Total Flat Per Installazione Verticale Ed Orizzontale, Colore Bianco 01635</t>
  </si>
  <si>
    <t>Olimpia Splendid Bi2 Sl Smart Inverter 200, Ventilconvettore Total Flat Per Installazione Verticale Ed Orizzontale, Colore Bianco 01634</t>
  </si>
  <si>
    <t>01516</t>
  </si>
  <si>
    <t>Olimpia Fancoil Sli Inverter 800 Incasso</t>
  </si>
  <si>
    <t>01515</t>
  </si>
  <si>
    <t>Olimpia Fancoil Sli Inverter 600 Incasso</t>
  </si>
  <si>
    <t>01514</t>
  </si>
  <si>
    <t>Olimpia Fancoil Sli Inverter 400 Incasso</t>
  </si>
  <si>
    <t>01513</t>
  </si>
  <si>
    <t>Olimpia Fancoil Sli Inverter 200 Incasso</t>
  </si>
  <si>
    <t>01199</t>
  </si>
  <si>
    <t>Olimpia Termoaccumulo 50 Lt</t>
  </si>
  <si>
    <t>EXP12HN1W6</t>
  </si>
  <si>
    <t>Condizionatore Portatile Chillflex Plus 12000 Btu A/A+</t>
  </si>
  <si>
    <t>EXP09HN1W6</t>
  </si>
  <si>
    <t>Condizionatore Portatile Chillflex Plus 9000 Btu A/A++</t>
  </si>
  <si>
    <t>EXP09CN1W7</t>
  </si>
  <si>
    <t>Condizionatore Portatile 9000 Btu Solo Freddo</t>
  </si>
  <si>
    <t>EXP08CN1W6</t>
  </si>
  <si>
    <t>Condizionatore Portatile 8000 Btu Solo Freddo</t>
  </si>
  <si>
    <t>EXC650EIWA24</t>
  </si>
  <si>
    <t>Filtro Electrolux Per Clima A Cassetta Da 24000</t>
  </si>
  <si>
    <t>EXC650EIWA</t>
  </si>
  <si>
    <t>Filtro Electrolux Per Clima A Cassetta Da 9000 12000</t>
  </si>
  <si>
    <t>SOU-24UAU1E</t>
  </si>
  <si>
    <t>Unita' Esterna Uni Lcac, 24000Btu/H, R32 Nordic F.</t>
  </si>
  <si>
    <t>SND-24IKSL</t>
  </si>
  <si>
    <t>Clima Sendo Serie Iharos 24000 Btu</t>
  </si>
  <si>
    <t>SND-24ALSI</t>
  </si>
  <si>
    <t>Climatizzatori New Aelos Classe A++/A+ (A+++) Btu 24000 U.I.</t>
  </si>
  <si>
    <t>SND-18IKSL</t>
  </si>
  <si>
    <t>Clima Sendo Serie Iharos 18000 Btu</t>
  </si>
  <si>
    <t>SND-18ARSL</t>
  </si>
  <si>
    <t>Clima Residenziale Sendo Serie Aris 18000 Btu R32</t>
  </si>
  <si>
    <t>SND-18ALSI</t>
  </si>
  <si>
    <t>Climatizzatori New Aelos Classe A++/A+ (A+++) Btu 18000 U.I.</t>
  </si>
  <si>
    <t>SND-12IKSL</t>
  </si>
  <si>
    <t>Clima Sendo Serie Iharos 12000 Btu</t>
  </si>
  <si>
    <t>SND-12HRSB</t>
  </si>
  <si>
    <t>Clima Sendo Serie Hermes Black 12000 Btu</t>
  </si>
  <si>
    <t>SND-12ARSL</t>
  </si>
  <si>
    <t>Clima Residenziale Sendo Serie Aris 12000 Btu R32</t>
  </si>
  <si>
    <t>SND-12ALSI</t>
  </si>
  <si>
    <t>Climatizzatori New Aelos Classe A++/A+ (A+++) Btu 12000 U.I. 792X201X292</t>
  </si>
  <si>
    <t>SND-09IKSL</t>
  </si>
  <si>
    <t>Clima Sendo Serie Iharos 9000 Btu</t>
  </si>
  <si>
    <t>SND-09HRSB</t>
  </si>
  <si>
    <t>Clima Sendo Serie Hermes Black 9000 Btu</t>
  </si>
  <si>
    <t>SND-09ARSL</t>
  </si>
  <si>
    <t>Clima Residenziale Sendo Serie Aris 9000 Btu R32</t>
  </si>
  <si>
    <t>SND-09ALSI</t>
  </si>
  <si>
    <t>Climatizzatori New Aelos Classe A++/A+ (A+++) Btu 9000 U.I. 792X201X292</t>
  </si>
  <si>
    <t>SFM-36OU4</t>
  </si>
  <si>
    <t>U.E. Multisplit R32 U.E. 4 Attacchi, 36000 Btu</t>
  </si>
  <si>
    <t>SFM-27OU3</t>
  </si>
  <si>
    <t>U.E. Multisplit R32 27000 Btu 3 Attacchi</t>
  </si>
  <si>
    <t>SFM-21OU3</t>
  </si>
  <si>
    <t>U.E. Multisplit R32 21000 Btu 3 Attacchi</t>
  </si>
  <si>
    <t>SFM-18OU2-AU2E</t>
  </si>
  <si>
    <t>U.E. Multisplit R32 18000 Btu 2 Attacchi  Nordic F</t>
  </si>
  <si>
    <t>SFM-18OU2</t>
  </si>
  <si>
    <t>U.E. Multisplit R32 18000 Btu 2 Attacchi</t>
  </si>
  <si>
    <t>SFM-18IKSL</t>
  </si>
  <si>
    <t>U.I. Multisplit R32 Ikaros L 18000 Btu  "Con Wi Fizz"</t>
  </si>
  <si>
    <t>SFM-18CU</t>
  </si>
  <si>
    <t>U.I. Multisplit Cassetta Round Flow 18000 Btu</t>
  </si>
  <si>
    <t>SFM-18CFU</t>
  </si>
  <si>
    <t>U.I. Multisplit R32 Soffitto/Pavimento 18000 Btu</t>
  </si>
  <si>
    <t>SFM-12IKSL</t>
  </si>
  <si>
    <t>U.I. Multisplit R32 Ikaros L 12000 Btu  "Con Wi Fizz"</t>
  </si>
  <si>
    <t>SFM-12CU</t>
  </si>
  <si>
    <t>U.I. Multisplit Cassetta Round Flow 12000 Btu</t>
  </si>
  <si>
    <t>SFM-12CFU</t>
  </si>
  <si>
    <t>U.I. Multisplit R32 Soffitto/Pavimento 12000 Btu</t>
  </si>
  <si>
    <t>SFM-09IKSL</t>
  </si>
  <si>
    <t>U.I. Multisplit R32 Ikaros L 9000 Btu  "Con Wi Fizz"</t>
  </si>
  <si>
    <t>SCU-24RTAU1</t>
  </si>
  <si>
    <t>Cassetta Flusso Circolare 24000Btu/H R32 Inverter</t>
  </si>
  <si>
    <t>SCU-04RTAU1</t>
  </si>
  <si>
    <t>Pannello Round Flow Cassette 24/36/48/60K Commerciale</t>
  </si>
  <si>
    <t>SCU-01RTAU1</t>
  </si>
  <si>
    <t>Pannello Round Flow Cassette 9/12/18K</t>
  </si>
  <si>
    <t>M07206</t>
  </si>
  <si>
    <t>Climatizzatore 12000 Btu Serie Pretty Tudor R 32</t>
  </si>
  <si>
    <t>SYP9000</t>
  </si>
  <si>
    <t>Clima Sysplit Prime 9000 Btu System Air</t>
  </si>
  <si>
    <t>SYP12000</t>
  </si>
  <si>
    <t>Clima Sysplit Prime 12000 Btu System Air</t>
  </si>
  <si>
    <t>Ui Prime Multi Evo 12000 Btu Systemair</t>
  </si>
  <si>
    <t>Ui Prime Multi Evo 9000 Btu Systemair</t>
  </si>
  <si>
    <t>U.E. Prime Multi Evo 2-18</t>
  </si>
  <si>
    <t>CS-61V3G</t>
  </si>
  <si>
    <t>Climatizzatore  Tachiair-Chigo Btu 24000 Classe A++ /A+</t>
  </si>
  <si>
    <t>CS-50V3G</t>
  </si>
  <si>
    <t>Climatizzatore  Tachiair-Chigo Btu 18000 Classe A++ /A+</t>
  </si>
  <si>
    <t>CS-35V3G</t>
  </si>
  <si>
    <t>Climatizzatore  Tachiair-Chigo Btu 12000 Classe A++ /A+</t>
  </si>
  <si>
    <t>CS-25V3G</t>
  </si>
  <si>
    <t>Climatizzatore  Tachiair-Chigo Btu 9000 Classe A++ /A+</t>
  </si>
  <si>
    <t>EXO42HEIWE</t>
  </si>
  <si>
    <t>Unita' Esterna 42000 Electrolux 5 Attacchi</t>
  </si>
  <si>
    <t>EXO36HEIWE</t>
  </si>
  <si>
    <t>Unita' Esterna 36000 Electrolux 4 Attacchi</t>
  </si>
  <si>
    <t>EXO27HEIWE</t>
  </si>
  <si>
    <t>Unita' Esterna 27000 Electrolux 3 Attacchi</t>
  </si>
  <si>
    <t>EXO18HEIWE</t>
  </si>
  <si>
    <t>Unita' Esterna 18000 Electrolux 2 Attacchi</t>
  </si>
  <si>
    <t>EXU18JEIWI</t>
  </si>
  <si>
    <t>Unita' Interna Canalizzato 18000 Electrolux</t>
  </si>
  <si>
    <t>EXU12JEIWI</t>
  </si>
  <si>
    <t>Unita' Interna Canalizzato 12000 Electrolux</t>
  </si>
  <si>
    <t>EXU09JEIWI</t>
  </si>
  <si>
    <t>Unita' Interna Canalizzato  9000 Electrolux</t>
  </si>
  <si>
    <t>EXC24JEIWI</t>
  </si>
  <si>
    <t>Unita' Interna Cassette 24000 Electrolux</t>
  </si>
  <si>
    <t>EXC18JEIWI</t>
  </si>
  <si>
    <t>Unita' Interna Cassette 18000 Electrolux</t>
  </si>
  <si>
    <t>EXC12JEIWI</t>
  </si>
  <si>
    <t>Unita' Interna Cassette 12000 Electrolux</t>
  </si>
  <si>
    <t>EXC09JEIWI</t>
  </si>
  <si>
    <t>Unita' Interna Cassette   9000 Electrolux</t>
  </si>
  <si>
    <t>EXS18JEIWI</t>
  </si>
  <si>
    <t>Unita' Interna Console 18000 Electrolux</t>
  </si>
  <si>
    <t>EXS12JEIWI</t>
  </si>
  <si>
    <t>Unita' Interna Console 12000 Electrolux</t>
  </si>
  <si>
    <t>EXS09JEIWI</t>
  </si>
  <si>
    <t>Unita' Interna Console   9000 Electrolux</t>
  </si>
  <si>
    <t>EXI18JEIWI</t>
  </si>
  <si>
    <t>Unita' Interna Split 18000 Electrolux</t>
  </si>
  <si>
    <t>EXI12JEIWI</t>
  </si>
  <si>
    <t>Unita' Interna Split 12000 Electrolux</t>
  </si>
  <si>
    <t>EXI09JEIWI</t>
  </si>
  <si>
    <t>Unita' Interna Split   9000 Electrolux</t>
  </si>
  <si>
    <t>VAI8-35WNI</t>
  </si>
  <si>
    <t>Climatizzatore Vaillant Clima  Unita' Interna 12000 Btu</t>
  </si>
  <si>
    <t>VAI8-065WN</t>
  </si>
  <si>
    <t>Climatizzatore Vaillant Clima Vair R 32 Btu 24000</t>
  </si>
  <si>
    <t>VAI8-050WN</t>
  </si>
  <si>
    <t>Climatizzatore Vaillant Clima Vair R 32 Btu 18000</t>
  </si>
  <si>
    <t>VAI8-035WN</t>
  </si>
  <si>
    <t>Climatizzatore Vaillant Clima Vair R 32 Btu 12000</t>
  </si>
  <si>
    <t>VAI8-025WNI</t>
  </si>
  <si>
    <t>Climatizzatore Vaillant Clima  Unita' Interna 9000 Btu</t>
  </si>
  <si>
    <t>VAI8-025WN</t>
  </si>
  <si>
    <t>Climatizzatore Vaillant Clima Vair R 32 Btu 9000</t>
  </si>
  <si>
    <t>VAF8080W4NO</t>
  </si>
  <si>
    <t>Climatizzatore Vaillant Clima  Unita' Estrna</t>
  </si>
  <si>
    <t>Clima Whirlpool 18000 Btu A+/A++ R 32</t>
  </si>
  <si>
    <t>Clima Whirlpool 9000 Btu A+/A++ R 32</t>
  </si>
  <si>
    <t>CSA2271IT</t>
  </si>
  <si>
    <t>Kit Composto Da:
Volantino Collettore: C1/2I
Targhetta Caldo / Freddo: Fronte Rossa - Retro Blu Per L’Articolo: 76.
Targhetta: Fronte Sanitario, Retro Riscaldamento Per L’Articolo: 76.</t>
  </si>
  <si>
    <t>Collettore Icma Ang.Usc.1/2""</t>
  </si>
  <si>
    <t>CRC4GD</t>
  </si>
  <si>
    <t>Collettore C/Rub. 3/4"X1/2" V.4</t>
  </si>
  <si>
    <t>CRC2GD</t>
  </si>
  <si>
    <t>Collettore Con Rubinetto Comap 3/4"X1/2"Mf 2</t>
  </si>
  <si>
    <t>CR9GD</t>
  </si>
  <si>
    <t>Collettore C/Rub. 3/4"X1/2" V.9</t>
  </si>
  <si>
    <t>CR9GC</t>
  </si>
  <si>
    <t>Collettore C/Rub. 3/4"X3/8" V.9</t>
  </si>
  <si>
    <t>CR8GD</t>
  </si>
  <si>
    <t>Collettore C/Rub. 3/4"X1/2" V.8</t>
  </si>
  <si>
    <t>CR8GC</t>
  </si>
  <si>
    <t>Collettore C/Rub. 3/4"X3/8" V.8</t>
  </si>
  <si>
    <t>CR7GD</t>
  </si>
  <si>
    <t>Collettore C/Rub. 3/4"X1/2" V.7</t>
  </si>
  <si>
    <t>CR7GC</t>
  </si>
  <si>
    <t>Collettore C/Rub. 3/4"X3/8" V.7</t>
  </si>
  <si>
    <t>CR6GD</t>
  </si>
  <si>
    <t>Collettore C/Rub. 3/4"X1/2" V.6</t>
  </si>
  <si>
    <t>CR6GC</t>
  </si>
  <si>
    <t>Collettore C/Rub. 3/4"X3/8" V.6</t>
  </si>
  <si>
    <t>CR5GD</t>
  </si>
  <si>
    <t>Collettore C/Rub. 3/4"X1/2" V.5</t>
  </si>
  <si>
    <t>CR5GC</t>
  </si>
  <si>
    <t>Collettore C/Rub. 3/4"X3/8" V.5</t>
  </si>
  <si>
    <t>CR4VGD</t>
  </si>
  <si>
    <t>Collettore Far 4 V.3/4"X1/2" Cr</t>
  </si>
  <si>
    <t>CR4GD</t>
  </si>
  <si>
    <t>CR4GC</t>
  </si>
  <si>
    <t>Collettore C/Rub. 3/4"X3/8" V.4</t>
  </si>
  <si>
    <t>CR3GDMF</t>
  </si>
  <si>
    <t>Collettore C/Rub. 3/4"X1/2"Mf 3</t>
  </si>
  <si>
    <t>CR3GD</t>
  </si>
  <si>
    <t>Collettore C/Rub. 3/4"X1/2" V.3Zsz</t>
  </si>
  <si>
    <t>CR3GCMF</t>
  </si>
  <si>
    <t>Collettore C/Rub. 3/4"X3/8"Mf 3</t>
  </si>
  <si>
    <t>CR3GC</t>
  </si>
  <si>
    <t>Collettore C/Rub. 3/4"X3/8" V.3</t>
  </si>
  <si>
    <t>CR2GDMF</t>
  </si>
  <si>
    <t>Collettore C/Rub. 3/4"X1/2"Mf 2</t>
  </si>
  <si>
    <t>CR2GD</t>
  </si>
  <si>
    <t>Collettore C/Rub. 3/4"X1/2" V.2</t>
  </si>
  <si>
    <t>CR2GCMF</t>
  </si>
  <si>
    <t>Collettore C/Rub. 3/4"X3/8"Mf 2</t>
  </si>
  <si>
    <t>CR2GC</t>
  </si>
  <si>
    <t>Collettore C/Rub. 3/4"X3/8" V.2</t>
  </si>
  <si>
    <t>CR1GDMF</t>
  </si>
  <si>
    <t>Collettore Chiusura 1 Via Mf</t>
  </si>
  <si>
    <t>CR1GCMF</t>
  </si>
  <si>
    <t>CR10GD</t>
  </si>
  <si>
    <t>Collettore C/Rub. 3/4"X1/2" V.10</t>
  </si>
  <si>
    <t>CR10GC</t>
  </si>
  <si>
    <t>Collettore C/Rub. 3/4"X3/8" V.1</t>
  </si>
  <si>
    <t>CG3DMF</t>
  </si>
  <si>
    <t>Collettore Da Barra 3X1/2" Mf</t>
  </si>
  <si>
    <t>CG3CMF</t>
  </si>
  <si>
    <t>Collettore Da Barra 2X3/8" Mf</t>
  </si>
  <si>
    <t>CG2DMF</t>
  </si>
  <si>
    <t>Collettore Da Barra 2X1/2" Mf</t>
  </si>
  <si>
    <t>CG2CMF</t>
  </si>
  <si>
    <t>CG9D</t>
  </si>
  <si>
    <t>Collettore Barra 3/4"X1/2"  V.9</t>
  </si>
  <si>
    <t>CG9C</t>
  </si>
  <si>
    <t>Collettore Barra 3/4"X3/8" V.9</t>
  </si>
  <si>
    <t>CG8D</t>
  </si>
  <si>
    <t>Collettore Barra 3/4"X1/2"  V.8</t>
  </si>
  <si>
    <t>CG8C</t>
  </si>
  <si>
    <t>Collettore Barra 3/4"X3/8" V.8</t>
  </si>
  <si>
    <t>CG7D</t>
  </si>
  <si>
    <t>Collettore Barra 3/4"X1/2"  V.7</t>
  </si>
  <si>
    <t>CG7C</t>
  </si>
  <si>
    <t>Collettore Barra 3/4"X3/8" V.7</t>
  </si>
  <si>
    <t>CG6D</t>
  </si>
  <si>
    <t>Collettore Barra 3/4"X1/2"  V.6</t>
  </si>
  <si>
    <t>CG6C</t>
  </si>
  <si>
    <t>Collettore Barra 3/4"X3/8" V.6</t>
  </si>
  <si>
    <t>CG5D</t>
  </si>
  <si>
    <t>Collettore Barra 3/4"X1/2"  V.5</t>
  </si>
  <si>
    <t>CG5C</t>
  </si>
  <si>
    <t>Collettore Barra 3/4"X3/8" V.5</t>
  </si>
  <si>
    <t>CG4D</t>
  </si>
  <si>
    <t>Collettore Barra 3/4"X1/2"  V.4</t>
  </si>
  <si>
    <t>CG4C</t>
  </si>
  <si>
    <t>Collettore Barra 3/4"X3/8" V.4</t>
  </si>
  <si>
    <t>CG3D</t>
  </si>
  <si>
    <t>Collettore Barra 3/4"X1/2"  V.3</t>
  </si>
  <si>
    <t>CG3C</t>
  </si>
  <si>
    <t>Collettore Barra 3/4"X3/8" V.3</t>
  </si>
  <si>
    <t>CG2D</t>
  </si>
  <si>
    <t>Collettore Barra 3/4"X1/2"  V.2</t>
  </si>
  <si>
    <t>CG2C</t>
  </si>
  <si>
    <t>Collettore Barra 3/4"X3/8" V.2</t>
  </si>
  <si>
    <t>CG10D</t>
  </si>
  <si>
    <t>Collettore Barra 3/4"X1/2"  V.10</t>
  </si>
  <si>
    <t>CG10C</t>
  </si>
  <si>
    <t>Collettore Barra 3/4"X3/8" V.10</t>
  </si>
  <si>
    <t>CB9HD</t>
  </si>
  <si>
    <t>Collettore Barra 1X1/2" V. 9</t>
  </si>
  <si>
    <t>CB9HBD</t>
  </si>
  <si>
    <t>Collettore Barra 1"1/4X1/2" V. 9</t>
  </si>
  <si>
    <t>CB9GD</t>
  </si>
  <si>
    <t>Collettore Barra 3/4"X1/2" V. 9</t>
  </si>
  <si>
    <t>CB8HD</t>
  </si>
  <si>
    <t>Collettore Barra 1X1/2" V. 8</t>
  </si>
  <si>
    <t>CB8HBD</t>
  </si>
  <si>
    <t>Collettore Barra 1"1/4X1/2" V. 8</t>
  </si>
  <si>
    <t>CB8GD</t>
  </si>
  <si>
    <t>Collettore Barra 3/4"X1/2" V. 8</t>
  </si>
  <si>
    <t>CB7HD</t>
  </si>
  <si>
    <t>Collettore Barra 1X1/2" V. 7</t>
  </si>
  <si>
    <t>CB7HBD</t>
  </si>
  <si>
    <t>Collettore Barra 1"1/4X1/2" V. 7</t>
  </si>
  <si>
    <t>CB7GD</t>
  </si>
  <si>
    <t>Collettore Barra 3/4"X1/2" V. 7</t>
  </si>
  <si>
    <t>CB6HD</t>
  </si>
  <si>
    <t>Collettore Barra 1X1/2" V. 6</t>
  </si>
  <si>
    <t>CB6HBD</t>
  </si>
  <si>
    <t>Collettore Barra 1"1/4X1/2" V. 6</t>
  </si>
  <si>
    <t>CB6GD</t>
  </si>
  <si>
    <t>Collettore Barra 3/4"X1/2" V. 6</t>
  </si>
  <si>
    <t>CB5HD</t>
  </si>
  <si>
    <t>Collettore Barra 1X1/2" V.5</t>
  </si>
  <si>
    <t>CB5HBD</t>
  </si>
  <si>
    <t>Collettore Barra 1"1/4X1/2" V. 5</t>
  </si>
  <si>
    <t>CB5GD</t>
  </si>
  <si>
    <t>Collettore Barra 3/4"X1/2" V. 5</t>
  </si>
  <si>
    <t>CB4HD</t>
  </si>
  <si>
    <t>Collettore Barra 1X1/2" V. 4</t>
  </si>
  <si>
    <t>CB4HBD</t>
  </si>
  <si>
    <t>Collettore Barra 1"1/4X1/2" V. 4</t>
  </si>
  <si>
    <t>CB4GD</t>
  </si>
  <si>
    <t>Collettore Barra 3/4"X1/2" V. 4</t>
  </si>
  <si>
    <t>CB3HD</t>
  </si>
  <si>
    <t>Collettore Barra 1X1/2" V. 3</t>
  </si>
  <si>
    <t>CB3HBD</t>
  </si>
  <si>
    <t>Collettore Barra 1"1/4X1/2" V. 3</t>
  </si>
  <si>
    <t>CB3GD</t>
  </si>
  <si>
    <t>Collettore Barra 3/4"X1/2" V. 3</t>
  </si>
  <si>
    <t>CB2HD</t>
  </si>
  <si>
    <t>Collettore Barra 1X1/2" V. 2</t>
  </si>
  <si>
    <t>CB2HBD</t>
  </si>
  <si>
    <t>Collettore Barra 1"1/4X1/2" V. 2</t>
  </si>
  <si>
    <t>CB2GD</t>
  </si>
  <si>
    <t>Collettore Barra 1"X1/2"" V. 2</t>
  </si>
  <si>
    <t>CB12HD</t>
  </si>
  <si>
    <t>Collettore Barra 1X1/2" V. 12</t>
  </si>
  <si>
    <t>CB12HBD</t>
  </si>
  <si>
    <t>Collettore Barra 1"1/4X1/2" V.12</t>
  </si>
  <si>
    <t>CB12GD</t>
  </si>
  <si>
    <t>Collettore Barra 3/4"X1/2" V. 12</t>
  </si>
  <si>
    <t>CB11HD</t>
  </si>
  <si>
    <t>Collettore Barra 1X1/2" V. 11</t>
  </si>
  <si>
    <t>CB11HBD</t>
  </si>
  <si>
    <t>Collettore Barra 1"1/4X1/2" V.11</t>
  </si>
  <si>
    <t>CB11GD</t>
  </si>
  <si>
    <t>Collettore Barra 3/4"X1/2" V. 11</t>
  </si>
  <si>
    <t>CB10HD</t>
  </si>
  <si>
    <t>Collettore Barra 1X1/2" V.10</t>
  </si>
  <si>
    <t>CB10HBD</t>
  </si>
  <si>
    <t>Collettore Barra 1"1/4X1/2" V.10</t>
  </si>
  <si>
    <t>CB10GD</t>
  </si>
  <si>
    <t>Collettore Barra 3/4"X1/2" V. 10</t>
  </si>
  <si>
    <t>C3\4X3\8MF</t>
  </si>
  <si>
    <t>Collettore 3/4"X3/8" Mf</t>
  </si>
  <si>
    <t>C3\4X3\8</t>
  </si>
  <si>
    <t>Collettore S /Rub. 3/4"X3/8" Pos.</t>
  </si>
  <si>
    <t>C3\4X1\2MF</t>
  </si>
  <si>
    <t>Collettore S /Rub. 3/4"X1/2" Mf</t>
  </si>
  <si>
    <t>C3\4X1\2</t>
  </si>
  <si>
    <t>Collettore S /Rub. 3/4"X1/2" Pos.</t>
  </si>
  <si>
    <t>FLAT3-60</t>
  </si>
  <si>
    <t>Cassetta Piegata Collettore 600X310X95</t>
  </si>
  <si>
    <t>FLAT3-50</t>
  </si>
  <si>
    <t>Cassetta Piegata Collettore  500X265X95</t>
  </si>
  <si>
    <t>FLAT3-40</t>
  </si>
  <si>
    <t>Cassetta Piegata Collettore  400X265X95</t>
  </si>
  <si>
    <t>FLAT3-32</t>
  </si>
  <si>
    <t>Cassetta Piegata Collettore  320X265X95</t>
  </si>
  <si>
    <t>C6024</t>
  </si>
  <si>
    <t>Cassetta X Coll. 600X240X80</t>
  </si>
  <si>
    <t>C5024</t>
  </si>
  <si>
    <t>Cassetta X Coll. 500X240X80</t>
  </si>
  <si>
    <t>C4024</t>
  </si>
  <si>
    <t>Cassetta X Coll. 400X240X80</t>
  </si>
  <si>
    <t>C3024</t>
  </si>
  <si>
    <t>Cassetta X Coll. 300X240X80</t>
  </si>
  <si>
    <t>Collettore Inclinato 5 Vie</t>
  </si>
  <si>
    <t>CI4AGG</t>
  </si>
  <si>
    <t>Collettore Inclinato 4 Vie 3/4X3/4 Con Chiusura</t>
  </si>
  <si>
    <t>Collettore Inclinato 4 Vie</t>
  </si>
  <si>
    <t>CI3AGG</t>
  </si>
  <si>
    <t>Collettore Inclinato 3 Vie 3/4X3/4 Con Chiusura</t>
  </si>
  <si>
    <t>Collettore Inclinato 3 Vie</t>
  </si>
  <si>
    <t>CI2AGG</t>
  </si>
  <si>
    <t>Collettore Inclinato 2 Vie 3/4X3/4 Con Chiusura</t>
  </si>
  <si>
    <t>Collettore Inclinato 2 Vie</t>
  </si>
  <si>
    <t>9533224</t>
  </si>
  <si>
    <t>Collettore Co Chiusura Comap A 4 Vie</t>
  </si>
  <si>
    <t>9533223</t>
  </si>
  <si>
    <t>Collettore Co Chiusura Comap A 3 Vie</t>
  </si>
  <si>
    <t>9533222</t>
  </si>
  <si>
    <t>Collettore Co Chiusura Comap A 2 Vie</t>
  </si>
  <si>
    <t>TM-150</t>
  </si>
  <si>
    <t>Ricambi X Collettori Ottone</t>
  </si>
  <si>
    <t>BC3\8</t>
  </si>
  <si>
    <t>Bocchetta Collettore Us. 1/2""</t>
  </si>
  <si>
    <t>BC1\2</t>
  </si>
  <si>
    <t>CS8V11\4X1\2</t>
  </si>
  <si>
    <t>Collettore 11/4"X1/2" 8 V. In 50</t>
  </si>
  <si>
    <t>CS7V11\4X1\2</t>
  </si>
  <si>
    <t>CS6V11\4X1\2</t>
  </si>
  <si>
    <t>CS5V3\4X1\2</t>
  </si>
  <si>
    <t>Collettore Mf 3/4"" T5 1/2""</t>
  </si>
  <si>
    <t>CS5V11\4X1\2</t>
  </si>
  <si>
    <t>Collettore 11/4"X1/2" 5 V. In.50</t>
  </si>
  <si>
    <t>Collettore Mf 3/4"" T4 1/2""</t>
  </si>
  <si>
    <t>Collettore Mf 1" T4 1/2""</t>
  </si>
  <si>
    <t>CS4V11\4X3\4</t>
  </si>
  <si>
    <t>Collettore 11/4"X1/2" 4 V. In.50</t>
  </si>
  <si>
    <t>CS4GGD</t>
  </si>
  <si>
    <t>Collettore Mf 3/4"" T4 1/2"" Giallo</t>
  </si>
  <si>
    <t>Collettore Mf 3/4"" T3 1/2""</t>
  </si>
  <si>
    <t>Collettore Mf 1" T3 1/2""</t>
  </si>
  <si>
    <t>CS3V11\4X3\4</t>
  </si>
  <si>
    <t>Collettore 11/4"X3/4" 3 V. In.50</t>
  </si>
  <si>
    <t>Collettore 11/4"X1/2" 3 V. In.50</t>
  </si>
  <si>
    <t>CS3GGD</t>
  </si>
  <si>
    <t>Collettore Mf 3/4"" T3 1/2"" Giallo</t>
  </si>
  <si>
    <t>Collettore Mf 3/4"" T2 1/2""</t>
  </si>
  <si>
    <t>Collettore Mf 1" T2 1/2""</t>
  </si>
  <si>
    <t>CS2V11\4X3\4</t>
  </si>
  <si>
    <t>Collettore 11/4"X3/4" 2 V. In.50</t>
  </si>
  <si>
    <t>Collettore 11/4"X1/2" 2 V. In.50</t>
  </si>
  <si>
    <t>CS2GGD</t>
  </si>
  <si>
    <t>Collettore Mf 3/4"" T2 1/2"" Giallo</t>
  </si>
  <si>
    <t>COINSC4HB24</t>
  </si>
  <si>
    <t>Collettore Stam. Cromo 1"1/4 Mf 4 Vie Uscita 24-22</t>
  </si>
  <si>
    <t>COINSC4H24C</t>
  </si>
  <si>
    <t>Collettore Stam. Cromo 1" F Cieco 4 Vie Uscita 24-22</t>
  </si>
  <si>
    <t>COINSC4H24</t>
  </si>
  <si>
    <t>Collettore Stam. Cromo 1" Mf 4 Vie Uscita 24-22</t>
  </si>
  <si>
    <t>COINSC4GD</t>
  </si>
  <si>
    <t>Collettore Stam. Cromo 3/4"X1/2"</t>
  </si>
  <si>
    <t>COINSC3HB24</t>
  </si>
  <si>
    <t>Collettore Stam. Cromo 1"1/4 Mf 3 Vie Uscita 24-22</t>
  </si>
  <si>
    <t>COINSC3H24C</t>
  </si>
  <si>
    <t>Collettore Stam. Cromo 1" F Cieco 3 Vie Uscita 24-22</t>
  </si>
  <si>
    <t>COINSC3H24</t>
  </si>
  <si>
    <t>Collettore Stam. Cromo 1" Mf 3 Vie Uscita 24-22</t>
  </si>
  <si>
    <t>COINSC3GD</t>
  </si>
  <si>
    <t>COINSC2HB24</t>
  </si>
  <si>
    <t>Collettore Stam. Cromo 1"1/4 Mf 2 Vie Uscita 24-22</t>
  </si>
  <si>
    <t>COINSC2H24C</t>
  </si>
  <si>
    <t>Collettore Stam. Cromo 1" F Cieco 2 Vie Uscita 24-22</t>
  </si>
  <si>
    <t>COINSC2H24</t>
  </si>
  <si>
    <t>Collettore Stam. Cromo 1" Mf 2 Vie Uscita 24-22</t>
  </si>
  <si>
    <t>COINSC2GD</t>
  </si>
  <si>
    <t>COINSC2G24</t>
  </si>
  <si>
    <t>Collettore Stam. Cromo 3/4" Mf 4 Vie Uscita 24-22</t>
  </si>
  <si>
    <t>CB8V11\4X1\2</t>
  </si>
  <si>
    <t>Collettore F 1"1/4 T8 1/2"" 50Mm</t>
  </si>
  <si>
    <t>CB7V11\4X1\2</t>
  </si>
  <si>
    <t>Collettore F 1"1/4 T7 1/2"" 50Mm</t>
  </si>
  <si>
    <t>CB6V11\4X1\2</t>
  </si>
  <si>
    <t>Collettore F 1"1/4 T6 1/2"" 50Mm</t>
  </si>
  <si>
    <t>CB5V11\4X1\2</t>
  </si>
  <si>
    <t>Collettore F 1"1/4 T5 1/2"" 50Mm</t>
  </si>
  <si>
    <t>CB4V11\4X1\2</t>
  </si>
  <si>
    <t>Collettore F 1"1/4 T4 1/2"" 50Mm</t>
  </si>
  <si>
    <t>CB3V11\4X1\2</t>
  </si>
  <si>
    <t>Collettore F 1"1/4 T3 1/2"" 50Mm</t>
  </si>
  <si>
    <t>CB2V11\4X1\2</t>
  </si>
  <si>
    <t>Collettore F 1"1/4 T2 1/2"" 50Mm</t>
  </si>
  <si>
    <t>RCOLHD</t>
  </si>
  <si>
    <t>Raccordo Per Contatore D. 11/2"</t>
  </si>
  <si>
    <t>RCOLDOL</t>
  </si>
  <si>
    <t>Raccordo Per Contatore D. 2"</t>
  </si>
  <si>
    <t>RCHG</t>
  </si>
  <si>
    <t>RCHDHB</t>
  </si>
  <si>
    <t>Raccordo Per Contatore D. 11/4"</t>
  </si>
  <si>
    <t>RCHBH</t>
  </si>
  <si>
    <t>Raccordo Per Contatore D. 1"</t>
  </si>
  <si>
    <t>RCGD</t>
  </si>
  <si>
    <t>Contatore Asciutto D. 1" Getto Unico Completo Cop. Rac.</t>
  </si>
  <si>
    <t>Contatore Asciutto D. 3/4" Getto Unico Completo Cop. Rac.</t>
  </si>
  <si>
    <t>Contatore Asciutto D. 1/2"" Getto Unico Completo Cop. Rac.</t>
  </si>
  <si>
    <t>CAUCG</t>
  </si>
  <si>
    <t>Contatore Asciutto D. 3/4" Getto Unico Compl.Cop.Rac. Acqua Calda</t>
  </si>
  <si>
    <t>CAUCD</t>
  </si>
  <si>
    <t>Contatore Asciutto D. 1/2" Getto Unico Compl.Cop.Rac. Acqua Calda</t>
  </si>
  <si>
    <t>CAMOL</t>
  </si>
  <si>
    <t>Contatore Asciutto D. 2" Getto Multiplio Compl.Cop.Rac.</t>
  </si>
  <si>
    <t>CAMHD</t>
  </si>
  <si>
    <t>Contatore Asciutto D. 11/2"" Getto Multiplio Compl.Cop.Rac.</t>
  </si>
  <si>
    <t>Contatore Asciutto D. 11/4" Getto Multiplio Compl.Cop.Rac.</t>
  </si>
  <si>
    <t>Contatore Asciutto D. 1" Getto Multiplio Compl.Cop.Rac.</t>
  </si>
  <si>
    <t>Contatore Asciutto D. 3/4" Getto Multiplio Compl.Cop.Rac.</t>
  </si>
  <si>
    <t>Contatore Asciutto D. 1/2" Getto Multiplio Compl.Cop.Rac.</t>
  </si>
  <si>
    <t>1983-HBD</t>
  </si>
  <si>
    <t>1983C-DHBD</t>
  </si>
  <si>
    <t>UNF20Y130CR80CB</t>
  </si>
  <si>
    <t>UNF15Y110BR80CB</t>
  </si>
  <si>
    <t>78811933</t>
  </si>
  <si>
    <t>78801933</t>
  </si>
  <si>
    <t>PP18</t>
  </si>
  <si>
    <t>Pinza Per Piombi Cm. 18</t>
  </si>
  <si>
    <t>P14C3PZ</t>
  </si>
  <si>
    <t>Piombi C /3 Mm. 14  Al Pzpz "Xx"</t>
  </si>
  <si>
    <t>P14C3</t>
  </si>
  <si>
    <t>Piombi C /3 Mm. 14 N° 145 X 1 K</t>
  </si>
  <si>
    <t>8RSGMM</t>
  </si>
  <si>
    <t>Rubinetto Sicilia Presa 3/4" Mm</t>
  </si>
  <si>
    <t>8RSDMM</t>
  </si>
  <si>
    <t>Rubinetto Sicilia Presa 1/2" Mm</t>
  </si>
  <si>
    <t>8RSDMF</t>
  </si>
  <si>
    <t>Rubinetto Sicilia Presa 1/2" Mf</t>
  </si>
  <si>
    <t>7RMDMM</t>
  </si>
  <si>
    <t>7RMDMF</t>
  </si>
  <si>
    <t>SZ1B</t>
  </si>
  <si>
    <t>Spiralina Zincata 1Kg</t>
  </si>
  <si>
    <t>SZ1</t>
  </si>
  <si>
    <t>WDE80</t>
  </si>
  <si>
    <t>Contatore Woltman Dn 80 3"</t>
  </si>
  <si>
    <t>WDE65</t>
  </si>
  <si>
    <t>Contatore Woltman Dn 65 2"1/2"</t>
  </si>
  <si>
    <t>WDE120</t>
  </si>
  <si>
    <t>Contatore Woltman Dn 120 4"</t>
  </si>
  <si>
    <t>TR148ACR</t>
  </si>
  <si>
    <t>Soffione Antivandalo Da 1/2" F.</t>
  </si>
  <si>
    <t>TR10LPCR</t>
  </si>
  <si>
    <t>Rubinetto Cigno A Tempo</t>
  </si>
  <si>
    <t>I-0915</t>
  </si>
  <si>
    <t>Rubinetto D'Arresto Con Filtro</t>
  </si>
  <si>
    <t>I-08145</t>
  </si>
  <si>
    <t>Rubinetto A Leva Esterno Con Comando Ginocchio</t>
  </si>
  <si>
    <t>I-0424\1</t>
  </si>
  <si>
    <t>Piletta Di Scarico Automatica Da 11/4" Versione Scatto</t>
  </si>
  <si>
    <t>09033</t>
  </si>
  <si>
    <t>01025</t>
  </si>
  <si>
    <t>Dosatore Di Sapone Idral</t>
  </si>
  <si>
    <t>08055/E</t>
  </si>
  <si>
    <t>Dispenser X Sapone Schiumogeno A Batteria</t>
  </si>
  <si>
    <t>OB111</t>
  </si>
  <si>
    <t>Dosasapone Batteria</t>
  </si>
  <si>
    <t>Dispenser Genius Sanificante</t>
  </si>
  <si>
    <t>DSLI</t>
  </si>
  <si>
    <t>Dispenser Sapone Liquido Inox</t>
  </si>
  <si>
    <t>DSLD</t>
  </si>
  <si>
    <t>Dosa Sapone Liquido Cr. Doppio</t>
  </si>
  <si>
    <t>DSLB</t>
  </si>
  <si>
    <t>Dispenser Sapone Liquido Bianco River</t>
  </si>
  <si>
    <t>DSL</t>
  </si>
  <si>
    <t>Dosa Sapone Liquido Cromo</t>
  </si>
  <si>
    <t>D1P</t>
  </si>
  <si>
    <t>Dispenser Plus 1 Pulsante Cr.</t>
  </si>
  <si>
    <t>AP5035001</t>
  </si>
  <si>
    <t>Erogatore Con Fotocellula Da Tavolo Per Prodotto Gel</t>
  </si>
  <si>
    <t>AP5031001</t>
  </si>
  <si>
    <t>Erogatore Per Igienizzante In Gel Con Piedistallo</t>
  </si>
  <si>
    <t>Dispenser X Sapone A Muro 2</t>
  </si>
  <si>
    <t>Dispenser Per Sapone A Muro</t>
  </si>
  <si>
    <t>747689</t>
  </si>
  <si>
    <t>747687</t>
  </si>
  <si>
    <t>Dispenser X Sapone A Muro</t>
  </si>
  <si>
    <t>BO013</t>
  </si>
  <si>
    <t>Bocca Doccia Chiusa Inclinaz. Variabile A Parete 1/2"" M</t>
  </si>
  <si>
    <t>BO012</t>
  </si>
  <si>
    <t>Bocca Doccia Chiusa A Parete</t>
  </si>
  <si>
    <t>BO011</t>
  </si>
  <si>
    <t>Bocca Vasca Chiusa Inclinaz. Variabile 1/2"" M</t>
  </si>
  <si>
    <t>BO010</t>
  </si>
  <si>
    <t>Bocca Vasca Aperta Parete 1/2""</t>
  </si>
  <si>
    <t>BO009</t>
  </si>
  <si>
    <t>Bocca Vasca Chiusa Parete 1/2""</t>
  </si>
  <si>
    <t>BO008</t>
  </si>
  <si>
    <t>Bordo Vasca Aperta 1/2"" M</t>
  </si>
  <si>
    <t>BO007</t>
  </si>
  <si>
    <t>Bocca Bordo Vasca Chiusa 1/2""M</t>
  </si>
  <si>
    <t>BO006</t>
  </si>
  <si>
    <t>Bocca Lavabo Aperta 1/2""M</t>
  </si>
  <si>
    <t>BO005</t>
  </si>
  <si>
    <t>Bocca Lavabo Lunga</t>
  </si>
  <si>
    <t>BO004</t>
  </si>
  <si>
    <t>Bocca Lavabo Aperta A Parete 1/2"" M.</t>
  </si>
  <si>
    <t>BO003</t>
  </si>
  <si>
    <t>Bocca Lavabo Chiusa 1/2""M</t>
  </si>
  <si>
    <t>BO002</t>
  </si>
  <si>
    <t>BO001</t>
  </si>
  <si>
    <t>BA3099</t>
  </si>
  <si>
    <t>Base Bordo Vasca In Ottone  Foro D. 22</t>
  </si>
  <si>
    <t>BDT40</t>
  </si>
  <si>
    <t>Braccio Doccia A Tubo Cm. 40</t>
  </si>
  <si>
    <t>BDT30</t>
  </si>
  <si>
    <t>Braccio Doccia A Tubo Cm. 30</t>
  </si>
  <si>
    <t>BDT25</t>
  </si>
  <si>
    <t>Braccio Doccia A Tubo 25 Cm.</t>
  </si>
  <si>
    <t>BD6060</t>
  </si>
  <si>
    <t>Braccio Doccia Everest</t>
  </si>
  <si>
    <t>BD6051CR30</t>
  </si>
  <si>
    <t>Braccio Doccia Cm 30 Lusso</t>
  </si>
  <si>
    <t>BD6051CR20</t>
  </si>
  <si>
    <t>Braccio Doccia Cm 20 Lusso</t>
  </si>
  <si>
    <t>BD6049CR35</t>
  </si>
  <si>
    <t>Braccio Doccia Lusso Cm.35</t>
  </si>
  <si>
    <t>BD6048CR35</t>
  </si>
  <si>
    <t>BD6047CR30</t>
  </si>
  <si>
    <t>Braccio Doccia Lusso Cm.30</t>
  </si>
  <si>
    <t>BD6047CR20</t>
  </si>
  <si>
    <t>Braccio Doccia Lusso Cm.20</t>
  </si>
  <si>
    <t>BD6047CR10</t>
  </si>
  <si>
    <t>Braccio Doccia Lusso Cm.10</t>
  </si>
  <si>
    <t>BD6046303CR</t>
  </si>
  <si>
    <t>Braccio Doccia Lusso Diritto Incasso In Scatola Lunghea</t>
  </si>
  <si>
    <t>BD6046003CR</t>
  </si>
  <si>
    <t>Braccio Doccia Lusso Diritto  Incasso In Scatola Lunghea</t>
  </si>
  <si>
    <t>BD6045OA35</t>
  </si>
  <si>
    <t>Braccio Doccia Lusso Cm.35 Ottone Antico</t>
  </si>
  <si>
    <t>BD6045CR50</t>
  </si>
  <si>
    <t>Braccio Doccia Lusso Cm.50</t>
  </si>
  <si>
    <t>BD6045CR40</t>
  </si>
  <si>
    <t>Braccio Doccia Lusso Cm.40</t>
  </si>
  <si>
    <t>BD6045CR35</t>
  </si>
  <si>
    <t>BD6045CR30</t>
  </si>
  <si>
    <t>BD6045CR20</t>
  </si>
  <si>
    <t>BD60450A35</t>
  </si>
  <si>
    <t>BD6044CR45</t>
  </si>
  <si>
    <t>Braccio Doccia Lusso Cm.45</t>
  </si>
  <si>
    <t>BD6044CR35</t>
  </si>
  <si>
    <t>BD6044003CR</t>
  </si>
  <si>
    <t>Braccio Doccia Lusso Diritto Incasso Cm35 D.25 In Scatola</t>
  </si>
  <si>
    <t>BD6042CR20</t>
  </si>
  <si>
    <t>BD6042003CR</t>
  </si>
  <si>
    <t>Braccio Doccia Lusso Sezione Quadrata  In Scatola</t>
  </si>
  <si>
    <t>BD6041</t>
  </si>
  <si>
    <t>Braccio Doccia Vesuvio Ottone</t>
  </si>
  <si>
    <t>BD6040</t>
  </si>
  <si>
    <t>Braccio Doccia Vesuvio Zama</t>
  </si>
  <si>
    <t>BD6039003CR</t>
  </si>
  <si>
    <t>Braccio Doccia Lusso Incasso  Piegato In Scatola Cromo</t>
  </si>
  <si>
    <t>BD6038303CR</t>
  </si>
  <si>
    <t>Braccio Doccia A Soffitto Attacco 1/2"Mm In Scatola</t>
  </si>
  <si>
    <t>BD6038003CR</t>
  </si>
  <si>
    <t>Braccio Doccia Sphera 6037 40 Cm</t>
  </si>
  <si>
    <t>BD6037353CR</t>
  </si>
  <si>
    <t>Braccio Doccia Sphera 6037 35 Cm</t>
  </si>
  <si>
    <t>Braccio Doccia Sphera 6037 30 Cm</t>
  </si>
  <si>
    <t>Braccio Doccia Sphera 6037 25 Cm</t>
  </si>
  <si>
    <t>BD6035</t>
  </si>
  <si>
    <t>Braccio Doccia Conico Femmina</t>
  </si>
  <si>
    <t>BD6034003CR</t>
  </si>
  <si>
    <t>Braccio Doccia Lusso Esterno Piegato 3/4 In Scatola Cromo</t>
  </si>
  <si>
    <t>BD603303CR</t>
  </si>
  <si>
    <t>Braccio Doccia Lusso Curvo Esterno In Scatola Cromo</t>
  </si>
  <si>
    <t>BD6033003OA</t>
  </si>
  <si>
    <t>Braccio Doccia Lusso Curvo Incasso In Scatola Ott.Antico</t>
  </si>
  <si>
    <t>BD6033003NS</t>
  </si>
  <si>
    <t>Braccio Doccia Lusso Curvo  Esterno In Scatola Nichel Sp.</t>
  </si>
  <si>
    <t>BD6033003DR</t>
  </si>
  <si>
    <t>Braccio Doccia Curvo Esterno In Scatola Oro</t>
  </si>
  <si>
    <t>BD6033003CR</t>
  </si>
  <si>
    <t>BD6032OA35</t>
  </si>
  <si>
    <t>BD6032CR35</t>
  </si>
  <si>
    <t>BD6032003OA</t>
  </si>
  <si>
    <t>BD6032003NS</t>
  </si>
  <si>
    <t>Braccio Doccia Lusso Curvo Incasso In Scatola Nichel Sp</t>
  </si>
  <si>
    <t>BD6032003DR</t>
  </si>
  <si>
    <t>Braccio Doccia Lusso Curvo Incasso In Scatola Oro</t>
  </si>
  <si>
    <t>BD6032003CR</t>
  </si>
  <si>
    <t>Braccio Doccia Lusso Curvo Incasso In Scatola Cromo</t>
  </si>
  <si>
    <t>BD6031003OA</t>
  </si>
  <si>
    <t>Braccio Doccia Lusso Diritto Esterno Cm35 In Scatola</t>
  </si>
  <si>
    <t>BD6031003NS</t>
  </si>
  <si>
    <t>BD6031003DR</t>
  </si>
  <si>
    <t>Braccio Doccia Lusso Diritto Esterno 35Cm In Scatola Oro</t>
  </si>
  <si>
    <t>BD6031003CR</t>
  </si>
  <si>
    <t>Braccio Doccia Lusso Diritto Esterno Cm35 In Scatola Cromo</t>
  </si>
  <si>
    <t>BD6030003NS</t>
  </si>
  <si>
    <t>Braccio Doccia Lusso Diritto Incasso Cm35 In Scatola</t>
  </si>
  <si>
    <t>BD6030003DR</t>
  </si>
  <si>
    <t>Braccio Doccia Lusso Diritto Incasso Cm35 In Scatola Oro</t>
  </si>
  <si>
    <t>BD6030003CR</t>
  </si>
  <si>
    <t>Braccio Doccia Lusso Diritto Incasso Cm35 In Scatola Cromo</t>
  </si>
  <si>
    <t>BD603000</t>
  </si>
  <si>
    <t>Braccio Doccia Lusso Cm 35 Cr.</t>
  </si>
  <si>
    <t>BD6025CR</t>
  </si>
  <si>
    <t>Braccio Doccia Lusso Ovale 40</t>
  </si>
  <si>
    <t>BD6010CR</t>
  </si>
  <si>
    <t>Braccio Doccia Lusso 1/2"" Mm</t>
  </si>
  <si>
    <t>BD30SS</t>
  </si>
  <si>
    <t>Braccio Doccia Tubo 30 Cm. Con Soffione Standard</t>
  </si>
  <si>
    <t>BD30SA</t>
  </si>
  <si>
    <t>Braccio Doccia Tubo 30 Cm. Soffione America</t>
  </si>
  <si>
    <t>4010CR</t>
  </si>
  <si>
    <t>4003CR</t>
  </si>
  <si>
    <t>4002CR</t>
  </si>
  <si>
    <t>4001CR</t>
  </si>
  <si>
    <t>DGO-08735</t>
  </si>
  <si>
    <t>Braccio Doccia 35 Cm Import</t>
  </si>
  <si>
    <t>DGO-08630</t>
  </si>
  <si>
    <t>Braccio Doccia 30 Cm Import</t>
  </si>
  <si>
    <t>DGO-08525</t>
  </si>
  <si>
    <t>Braccio Doccia 25 Cm Import</t>
  </si>
  <si>
    <t>SK096C-CS</t>
  </si>
  <si>
    <t>Colonna Venere Con Led</t>
  </si>
  <si>
    <t>SETC560A</t>
  </si>
  <si>
    <t>Colonna Doccia Valentina Silver</t>
  </si>
  <si>
    <t>SETC2409</t>
  </si>
  <si>
    <t>Colonna Doccia Valentina Red</t>
  </si>
  <si>
    <t>J5005</t>
  </si>
  <si>
    <t>Colonna Doccaia Light Idrobric</t>
  </si>
  <si>
    <t>CL2140003CR</t>
  </si>
  <si>
    <t>Colonna Doccia Regolabile  Diam.20 Sup.Diam.24 Inf.Att.</t>
  </si>
  <si>
    <t>CL2135003CR</t>
  </si>
  <si>
    <t>CL2130003CR</t>
  </si>
  <si>
    <t>Colonna Supporto Quadri - Diam.21 Cm.120 1/2"M Con</t>
  </si>
  <si>
    <t>CL2125003CR</t>
  </si>
  <si>
    <t>Colonna Doccia Ellittica Cm120 1/2"M Con Deviatore Cromo</t>
  </si>
  <si>
    <t>CL2120003CR</t>
  </si>
  <si>
    <t>Colonna Doccia Diam.21 - H. Cm.120 1/2"M Con Deviatore</t>
  </si>
  <si>
    <t>CL2115003CR</t>
  </si>
  <si>
    <t>Colonna Doccia Diam.20 H. Cm.120 1/2"Mx3/4F Cromo</t>
  </si>
  <si>
    <t>CL2110003CR</t>
  </si>
  <si>
    <t>Colonna Doccia Diam.20 H. Cm120 1/2"M 3/4F Cromo</t>
  </si>
  <si>
    <t>CL2000001CR</t>
  </si>
  <si>
    <t>Colonna Asta Eccentrica  Diam.18 Cm.110 Att.3/4 F</t>
  </si>
  <si>
    <t>CENE</t>
  </si>
  <si>
    <t>Colonna Doccia Elegant Nero</t>
  </si>
  <si>
    <t>CEJNE</t>
  </si>
  <si>
    <t>Colonna Doccia El.Jet Nero</t>
  </si>
  <si>
    <t>CEJAS</t>
  </si>
  <si>
    <t>Colonna Doccia Elegant Jet</t>
  </si>
  <si>
    <t>CEJAC</t>
  </si>
  <si>
    <t>CEAS</t>
  </si>
  <si>
    <t>Colonna Doccia Elegant Acciaio</t>
  </si>
  <si>
    <t>CEAC</t>
  </si>
  <si>
    <t>CDV</t>
  </si>
  <si>
    <t>Colonna Doccia Valentina</t>
  </si>
  <si>
    <t>CDROP</t>
  </si>
  <si>
    <t>Colonna Doccia Drop</t>
  </si>
  <si>
    <t>Colonna Doccia Magicconfort</t>
  </si>
  <si>
    <t>CDD00</t>
  </si>
  <si>
    <t>Colonna Doccia Drop Cromo</t>
  </si>
  <si>
    <t>CBAB</t>
  </si>
  <si>
    <t>Colonna Bristol Alluminio B.Ca</t>
  </si>
  <si>
    <t>050580101</t>
  </si>
  <si>
    <t>Colonna Doccia Da 74 2 Funz. Getto Soffione Doccetta A Mano</t>
  </si>
  <si>
    <t>DGO-078</t>
  </si>
  <si>
    <t>Colonna Doccia Completa Di Soffione E Doccetta Con Portasapone Cromato Linea Tonda  Import</t>
  </si>
  <si>
    <t>DGO-077</t>
  </si>
  <si>
    <t>Colonna Doccia Completa Di Soffione E Doccetta Con Portasapone Cromato Linea Quadra  Import</t>
  </si>
  <si>
    <t>DGO-076</t>
  </si>
  <si>
    <t>DGO-075</t>
  </si>
  <si>
    <t>Colonna Doccia Completa Di Soffione  E Doccetta Con Portasapone Cromato Linea Tonda  Import</t>
  </si>
  <si>
    <t>DV3800</t>
  </si>
  <si>
    <t>Deviatore 3/4M-3/4M-3/4F</t>
  </si>
  <si>
    <t>DC02</t>
  </si>
  <si>
    <t>Deviatore Colonna In Ottone 3/4"Mx1/2""Mx3/4"F</t>
  </si>
  <si>
    <t>DC01</t>
  </si>
  <si>
    <t>Deviatore Colonna In Ottone 1/2""Mx1/2""Mx1/2""F</t>
  </si>
  <si>
    <t>D2PS</t>
  </si>
  <si>
    <t>Dispenser 2 Puls. Saliscendi 25</t>
  </si>
  <si>
    <t>D2P</t>
  </si>
  <si>
    <t>Dispenser Plus 2 Pulsante Cr.</t>
  </si>
  <si>
    <t>0399BD</t>
  </si>
  <si>
    <t>SHWSP12003405</t>
  </si>
  <si>
    <t>Spyrit 3 G. Doccia In Abs Cromato.
120Mm Di Diametro, 1 Getto Anticalcare.
Completo Di Filtro Anti Intasamento "Xx"</t>
  </si>
  <si>
    <t>SHWSP12001405</t>
  </si>
  <si>
    <t>Spyrit 1 G. Doccia In Abs Cromato.
120Mm Di Diametro, 1 Getto Anticalcare.
Completo Di Filtro Anti Intasamento "Xx"</t>
  </si>
  <si>
    <t>SHWRU15001305</t>
  </si>
  <si>
    <t>Rubinia 150 Doccia In Abs Cromato.
150 Mm Di Diametro, 1 Getto Anticalcare.
Completo Di Filtro Anti Intasamento. "Xx"</t>
  </si>
  <si>
    <t>SHWRU12003405</t>
  </si>
  <si>
    <t>Rubinia 3 G.Doccia In Abs Cromato.
120Mm Di Diametro, 3 Getti Anticalcare.
Completo Di Filtro Anti Intasamento.. "Xx"</t>
  </si>
  <si>
    <t>SHWRU12001305</t>
  </si>
  <si>
    <t>Rubinia 120 Doccia In Abs Cromato.
120Mm Di Diametro, 1 Getto Anticalcare.
Completo Di Filtro Anti Intasamento. "Xx"</t>
  </si>
  <si>
    <t>SHWPU05301405</t>
  </si>
  <si>
    <t>Purerain 1 G. Doccia 1 Getto "Xx"</t>
  </si>
  <si>
    <t>SHWPT08003405</t>
  </si>
  <si>
    <t>Pepite 3 G.Doccia In Abs Cromato 3 Getti "Xx"</t>
  </si>
  <si>
    <t>SHWPT08001405</t>
  </si>
  <si>
    <t>Pepite 1 G.Doccia In Abs Cromato 1 Getto "Xx"</t>
  </si>
  <si>
    <t>SHWLU12003405</t>
  </si>
  <si>
    <t>Lunetta 3 G. Doccia In Abs Cromato.
120Mm Di Diametro, 3 Getti Anticalcare.
Completo Di Filtro Anti Intasamento. "Xx"</t>
  </si>
  <si>
    <t>SHWLU12001305</t>
  </si>
  <si>
    <t>Lunetta 1 G.Doccia In Abs Cromato.
120Mm Di Diametro, 1 Getto Anticalcare.
Completo Di Filtro Anti Intasamento. "Xx"</t>
  </si>
  <si>
    <t>SHWGL16005405</t>
  </si>
  <si>
    <t>Go Line 5 G. Doccia Abs 5 Getti "Xx"</t>
  </si>
  <si>
    <t>SHWGL13501405</t>
  </si>
  <si>
    <t>Go Line 1 G. Doccia Abs 1 Getto "Xx"</t>
  </si>
  <si>
    <t>SHWGL11003405</t>
  </si>
  <si>
    <t>Go Line 3 G. Doccia Abs 1 Getti "Xx"</t>
  </si>
  <si>
    <t>SHWEQ07001416</t>
  </si>
  <si>
    <t>Equity Cgn Doccia Abs 1 Getto "Xx"</t>
  </si>
  <si>
    <t>SHWEQ07001405</t>
  </si>
  <si>
    <t>Equity  1 G.Doccia In Abs Grigia Cromato 1 Getto "Xx"</t>
  </si>
  <si>
    <t>SHWBA11001405</t>
  </si>
  <si>
    <t>Babylon 1 G.Doccia In Abs Cromato 1 Getto "Xx"</t>
  </si>
  <si>
    <t>RACKET3</t>
  </si>
  <si>
    <t>Doccia Completa Duplex 3 Funz.</t>
  </si>
  <si>
    <t>DT3GI</t>
  </si>
  <si>
    <t>Doccia Tennis 3 Getti Idrom.</t>
  </si>
  <si>
    <t>DSM</t>
  </si>
  <si>
    <t>Doccia Monogetto "Simpathy"</t>
  </si>
  <si>
    <t>Doccetta Econ. Retta Nera</t>
  </si>
  <si>
    <t>Doccetta Retta Ec. Bianca</t>
  </si>
  <si>
    <t>DOC0600</t>
  </si>
  <si>
    <t>Doccia Primula 1 Getto Antic.</t>
  </si>
  <si>
    <t>DOC0500</t>
  </si>
  <si>
    <t>Doccia Idromassaggio Cromo Anticalcare 5 Funzioni In Abs</t>
  </si>
  <si>
    <t>DOC0300</t>
  </si>
  <si>
    <t>Doccia Idromassaggio 3 Getti Anticalcare In Abs</t>
  </si>
  <si>
    <t>DOC0200</t>
  </si>
  <si>
    <t>Doccia Idromassaggio 5 Getti In Abs Anticalcare</t>
  </si>
  <si>
    <t>DOC0145</t>
  </si>
  <si>
    <t>Doccia Idromassaggio 5 Getti Cromo Satinato Nebuliato</t>
  </si>
  <si>
    <t>DO5GC</t>
  </si>
  <si>
    <t>Doccia Lilla 3 Getti Zx</t>
  </si>
  <si>
    <t>DM47</t>
  </si>
  <si>
    <t>Doccia Matilde Ottone Bronzo</t>
  </si>
  <si>
    <t>DM2G</t>
  </si>
  <si>
    <t>Doccetta Mon. 2 Getti Parruch.</t>
  </si>
  <si>
    <t>DI3GI</t>
  </si>
  <si>
    <t>Doggia Iris 3 Getti Idro-Ant.</t>
  </si>
  <si>
    <t>DG3GI</t>
  </si>
  <si>
    <t>Doggia Gardenia 3Getti Idr-Ant</t>
  </si>
  <si>
    <t>DE5GI</t>
  </si>
  <si>
    <t>Doggia Erica 5 Getti Idro-Ant.</t>
  </si>
  <si>
    <t>DD3GI</t>
  </si>
  <si>
    <t>Doccia Dalia 3 Getti Idrom. Dc5025001Cr</t>
  </si>
  <si>
    <t>DCLED2</t>
  </si>
  <si>
    <t>Doccia Tokio Monogetto</t>
  </si>
  <si>
    <t>Doccia Shangai Monogetto</t>
  </si>
  <si>
    <t>Doccia Kit Marine Cromo In Scatola Idromassaggio</t>
  </si>
  <si>
    <t>DCEB</t>
  </si>
  <si>
    <t>DC5217</t>
  </si>
  <si>
    <t>Doccia Monogetto Anticalcare In Abs. Celeste</t>
  </si>
  <si>
    <t>DC5216</t>
  </si>
  <si>
    <t>Doccia Idromassaggio Anticalcare In Abs Diamante 4 Getti + Funzione Chiusura Acqua Temporanea, 
Display Temperatura E Indicatore Di Portata.</t>
  </si>
  <si>
    <t>DC5215</t>
  </si>
  <si>
    <t>Doccia Idromassaggio Anticalcare In Abs Jasmine Con Pulsante Per Cambio 3 Getti</t>
  </si>
  <si>
    <t>DC5214</t>
  </si>
  <si>
    <t>Doccia Idromassaggio Anticalcare In Abs Turchese
Con Pulsante Per Cambio 3 Getti.</t>
  </si>
  <si>
    <t>Doccia Opale 5 Funzioni Inabs Cromato</t>
  </si>
  <si>
    <t>Doccia 2 Funzioni Con Getto A Cascata In Abs.
 Gemma</t>
  </si>
  <si>
    <t>DC5083</t>
  </si>
  <si>
    <t>Doccetta Idromassaggio Anticalcare Multigetto Per Doccia Corallo</t>
  </si>
  <si>
    <t>DC5078CR</t>
  </si>
  <si>
    <t>Doccia Ali' Cromo</t>
  </si>
  <si>
    <t>DC5078B</t>
  </si>
  <si>
    <t>Doccia Ali' Bianca</t>
  </si>
  <si>
    <t>DC5075RA</t>
  </si>
  <si>
    <t>Manopola Pvc Bianca Disco/Ott. Rame</t>
  </si>
  <si>
    <t>DC5075OA</t>
  </si>
  <si>
    <t>Manopola Pvc Bianca Disco/Ott. Ottone Antico</t>
  </si>
  <si>
    <t>DC5075CR</t>
  </si>
  <si>
    <t>Manopola Pvc Bianca Disco/Ott.</t>
  </si>
  <si>
    <t>DC5075ACR</t>
  </si>
  <si>
    <t>Manopola Ottone Anticalcare</t>
  </si>
  <si>
    <t>DC5075</t>
  </si>
  <si>
    <t>Manopola Bianca Disco Ottone</t>
  </si>
  <si>
    <t>DC5069</t>
  </si>
  <si>
    <t>Doccia Peonia 5 Getti Ant-Idro</t>
  </si>
  <si>
    <t>DC5056001CR</t>
  </si>
  <si>
    <t>Doccia Trendy Monoget.Antic.Linea Minimale Quadrato</t>
  </si>
  <si>
    <t>DC5039</t>
  </si>
  <si>
    <t>Doccia Star Monoget.Antic.Tonda</t>
  </si>
  <si>
    <t>DC5035N</t>
  </si>
  <si>
    <t>Doccia Shut Off Con Fermo Leva Nera</t>
  </si>
  <si>
    <t>DC5015CR</t>
  </si>
  <si>
    <t>Doccia Uovo Cucina</t>
  </si>
  <si>
    <t>DC5014CR</t>
  </si>
  <si>
    <t>Doccia Cucina 2 Getti Cromo "Xx"</t>
  </si>
  <si>
    <t>DC5014B</t>
  </si>
  <si>
    <t>Doccia Cucina 2 Getti Bianca</t>
  </si>
  <si>
    <t>DC5009</t>
  </si>
  <si>
    <t>Doccia Salome'</t>
  </si>
  <si>
    <t>DC5003</t>
  </si>
  <si>
    <t>Doccia Parrucchiere 2 Getti</t>
  </si>
  <si>
    <t>DC5002</t>
  </si>
  <si>
    <t>Doccia Parrucchiere Getto Fiss</t>
  </si>
  <si>
    <t>DC5000RA</t>
  </si>
  <si>
    <t>Manopola Ottone Disco Ottone Rame</t>
  </si>
  <si>
    <t>DC5000OA</t>
  </si>
  <si>
    <t>Manopola Violetta Ottone Antico Tutta Ottone</t>
  </si>
  <si>
    <t>DC5000CS</t>
  </si>
  <si>
    <t>Doccetta In Ottone Cromato  Disco  E Raccordo Ott. Satinato Anticalcare</t>
  </si>
  <si>
    <t>DC5000CR</t>
  </si>
  <si>
    <t>Manopola Ottone Disco Ottone</t>
  </si>
  <si>
    <t>DC5000C</t>
  </si>
  <si>
    <t>Manopola Pvc Bianca Disco Ott. Anticalcare</t>
  </si>
  <si>
    <t>DC5000</t>
  </si>
  <si>
    <t>Manopola Pvc Bianca Disco Ott.</t>
  </si>
  <si>
    <t>DAVB</t>
  </si>
  <si>
    <t>Doccia Antica Violetta M. B.Ca</t>
  </si>
  <si>
    <t>DAMB</t>
  </si>
  <si>
    <t>Doccia Antica Matilde M. Bian.</t>
  </si>
  <si>
    <t>DAISY</t>
  </si>
  <si>
    <t>Doccetta Daisy</t>
  </si>
  <si>
    <t>D5GC</t>
  </si>
  <si>
    <t>Doccetta 5 Getti Camelia</t>
  </si>
  <si>
    <t>D2GMC</t>
  </si>
  <si>
    <t>Doccia Margherita 2 Getti Idr.</t>
  </si>
  <si>
    <t>Doccetta Primula  Cromo Ant.</t>
  </si>
  <si>
    <t>C-AD1013</t>
  </si>
  <si>
    <t>Doccetta Vega Ad-1013</t>
  </si>
  <si>
    <t>Doccietta Aurora</t>
  </si>
  <si>
    <t>AD-2001</t>
  </si>
  <si>
    <t>Doccetta Bek</t>
  </si>
  <si>
    <t>SDCP00</t>
  </si>
  <si>
    <t>Duplex Con Forcellino Conico Pesante Cromo</t>
  </si>
  <si>
    <t>DPAD</t>
  </si>
  <si>
    <t>Duplex Esterno Forcellino Attacco 1/2" Indasso</t>
  </si>
  <si>
    <t>DP352</t>
  </si>
  <si>
    <t>Duplex Arte Incasso</t>
  </si>
  <si>
    <t>DP3064</t>
  </si>
  <si>
    <t>Duplex Glamour Fisso</t>
  </si>
  <si>
    <t>DP3059</t>
  </si>
  <si>
    <t>Duplex Glamour Snodato</t>
  </si>
  <si>
    <t>DP3057</t>
  </si>
  <si>
    <t>DP3054</t>
  </si>
  <si>
    <t>Duplex Classic In Ottone</t>
  </si>
  <si>
    <t>DP3053</t>
  </si>
  <si>
    <t>Duplex Classic Classico Ottone</t>
  </si>
  <si>
    <t>DP3052</t>
  </si>
  <si>
    <t>Duplex Arte Fisso</t>
  </si>
  <si>
    <t>DP3049</t>
  </si>
  <si>
    <t>Duplex Esterno Snodato Abs</t>
  </si>
  <si>
    <t>DP3046</t>
  </si>
  <si>
    <t>Duplex Vesuvio In Ottone</t>
  </si>
  <si>
    <t>DP3043</t>
  </si>
  <si>
    <t>Duplex Tondo In Ottone</t>
  </si>
  <si>
    <t>DP3041</t>
  </si>
  <si>
    <t>Duplex Esterno Forcella Abs</t>
  </si>
  <si>
    <t>DP3040</t>
  </si>
  <si>
    <t>Duplex Conico Incasso Ottone</t>
  </si>
  <si>
    <t>DP3038</t>
  </si>
  <si>
    <t>Duplex Esterno Fuso</t>
  </si>
  <si>
    <t>DP3037CR</t>
  </si>
  <si>
    <t>Duplex In Abs Fisso Cromo</t>
  </si>
  <si>
    <t>DP3037BR</t>
  </si>
  <si>
    <t>Duplex In Abs Fisso Bisanco</t>
  </si>
  <si>
    <t>Duplex Esterno Forcellino</t>
  </si>
  <si>
    <t>DP3035</t>
  </si>
  <si>
    <t>Duplex Conico In Ottone</t>
  </si>
  <si>
    <t>Duplex Esterno Abs</t>
  </si>
  <si>
    <t>DP3031</t>
  </si>
  <si>
    <t>CFD</t>
  </si>
  <si>
    <t>Curva Doccia Fissa X Doccetta</t>
  </si>
  <si>
    <t>Flex Monoforo  120 Conico 1/2"" Cono 3/8" Maschio</t>
  </si>
  <si>
    <t>FLE110</t>
  </si>
  <si>
    <t>Flessibile Doccia Doppia Aggraffatura Estensibile 150-180 Cm Ff1/2 X1/2 Acciaio Inox</t>
  </si>
  <si>
    <t>FDS200</t>
  </si>
  <si>
    <t>Flex Doccia Spirolex Cm. 200</t>
  </si>
  <si>
    <t>FDS150</t>
  </si>
  <si>
    <t>Flex Doccia Spirolex Cm. 150</t>
  </si>
  <si>
    <t>FDP200</t>
  </si>
  <si>
    <t>Flex Doccia Pvc 1/2" Cm. 200</t>
  </si>
  <si>
    <t>FDP150</t>
  </si>
  <si>
    <t>Flex Doccia Pvc 1/2" Cm. 150</t>
  </si>
  <si>
    <t>FDNA20000</t>
  </si>
  <si>
    <t>Flessibile Doccia Normale Agg. Ff Cromo Cm. 200</t>
  </si>
  <si>
    <t>FDNA15000</t>
  </si>
  <si>
    <t>Flessibile Doccia Normale Agg. F.F. Cromo Cm. 150</t>
  </si>
  <si>
    <t>FDE200S</t>
  </si>
  <si>
    <t>Flex Doccia Estensibile Scatola 150-200 Conico</t>
  </si>
  <si>
    <t>FDE200</t>
  </si>
  <si>
    <t>Flex Doccia Estensibile  150-200 Conico</t>
  </si>
  <si>
    <t>FDDAE00</t>
  </si>
  <si>
    <t>Flessibile Doccia Doppia Aggr. Ff Estensibile 150 A 200 Mm</t>
  </si>
  <si>
    <t>FDDAA20000</t>
  </si>
  <si>
    <t>Flessibile Doccia Doppia Aggr. Antitorsione Ff Cm. 200</t>
  </si>
  <si>
    <t>FDDAA15000</t>
  </si>
  <si>
    <t>Flessibile Doccia Doppia Aggr. Antitorsione Ff Cm. 150</t>
  </si>
  <si>
    <t>FDDA200S</t>
  </si>
  <si>
    <t>Flex Doccia D/Gaf. 200 Scatola</t>
  </si>
  <si>
    <t>FDDA20000</t>
  </si>
  <si>
    <t>Flessibile Doccia Doppia Aggr. Ff 200 Cm. Cromo</t>
  </si>
  <si>
    <t>FDDA150S</t>
  </si>
  <si>
    <t>Flex Doccia D/Gaf. 150 Scatola</t>
  </si>
  <si>
    <t>FDDA15000</t>
  </si>
  <si>
    <t>Flessibile Doccia Doppia Aggr. Ff 150 Cm. Cromo</t>
  </si>
  <si>
    <t>FDA200S</t>
  </si>
  <si>
    <t>Flex Doccia D/A Cm. 200 1/2"  Conico Antitorsione</t>
  </si>
  <si>
    <t>FDA150S</t>
  </si>
  <si>
    <t>Flex Doccia D/A Cm. 150 1/2" Conico Antitorsione</t>
  </si>
  <si>
    <t>FD200C60</t>
  </si>
  <si>
    <t>Flex Doccia 200 Conico Oro</t>
  </si>
  <si>
    <t>FD200C47</t>
  </si>
  <si>
    <t>Flex Doccia 200 Conico Bronzo</t>
  </si>
  <si>
    <t>Fle Doccia Cm. 200 Cz. Cromo</t>
  </si>
  <si>
    <t>Flex Doccia Da 200 Ff</t>
  </si>
  <si>
    <t>Flex Doccia 150 Conico</t>
  </si>
  <si>
    <t>Flex Doccia Da 150 Ff</t>
  </si>
  <si>
    <t>FA200C</t>
  </si>
  <si>
    <t>Flex Acciaio 200 Conico</t>
  </si>
  <si>
    <t>FA150C</t>
  </si>
  <si>
    <t>Flex Acciaio 150 Conico</t>
  </si>
  <si>
    <t>02246</t>
  </si>
  <si>
    <t>Flessibile Doccia A Molla Universale Hand</t>
  </si>
  <si>
    <t>RUIS19121CR</t>
  </si>
  <si>
    <t>Miscelatore Per Idroscopino Cromo C/Innesto Conico 1/2Mm Quadro</t>
  </si>
  <si>
    <t>RUIS18121CR</t>
  </si>
  <si>
    <t>Miscelatore Per Idroscopino Cromo C/Innesto Conico 1/2Mm Tondo</t>
  </si>
  <si>
    <t>02427/C</t>
  </si>
  <si>
    <t>Doccia Igienica Pl.Cromo C/R</t>
  </si>
  <si>
    <t>02425/C</t>
  </si>
  <si>
    <t>Iperscopino Abs Cromo C/Rub.</t>
  </si>
  <si>
    <t>02421C</t>
  </si>
  <si>
    <t>Idroscopino 1/2" Idral Cromo</t>
  </si>
  <si>
    <t>02421B</t>
  </si>
  <si>
    <t>Idroscopino 1/2" Bianco</t>
  </si>
  <si>
    <t>Idroscopino Att/Muro Idral Cr.</t>
  </si>
  <si>
    <t>02420B</t>
  </si>
  <si>
    <t>02419/C</t>
  </si>
  <si>
    <t>Idroscopino Con Attacco Doccia Muro S/Alimentazione Cromo</t>
  </si>
  <si>
    <t>02419/B</t>
  </si>
  <si>
    <t>Idroscopino Con Attacco Doccia Muro S/Alimentazione Bianco</t>
  </si>
  <si>
    <t>DC9261</t>
  </si>
  <si>
    <t>Set Idroscopino Doccia Shut</t>
  </si>
  <si>
    <t>DC9121</t>
  </si>
  <si>
    <t>Set Idroscopino Doccia Salome'</t>
  </si>
  <si>
    <t>DC5035B</t>
  </si>
  <si>
    <t>DC5028</t>
  </si>
  <si>
    <t>PAPL00</t>
  </si>
  <si>
    <t>Presa Acqua Pesante Mm Lusso</t>
  </si>
  <si>
    <t>PA3170</t>
  </si>
  <si>
    <t>Presa Acqua Fashion 1/2"" Mm</t>
  </si>
  <si>
    <t>PA3160</t>
  </si>
  <si>
    <t>Presa Glamour 1/2""</t>
  </si>
  <si>
    <t>PA3150</t>
  </si>
  <si>
    <t>Presa Acqua Arte 1/2" Mm</t>
  </si>
  <si>
    <t>PA311047</t>
  </si>
  <si>
    <t>Presa Acqua Tonda 1/2"Mm Bronzo</t>
  </si>
  <si>
    <t>PA3110</t>
  </si>
  <si>
    <t>Presa Acqua Tonda 1/2"Mm Cromo</t>
  </si>
  <si>
    <t>GS1\247</t>
  </si>
  <si>
    <t>Gomito Mm Presa Acqua 1/2""  Bronzo</t>
  </si>
  <si>
    <t>GS1\2</t>
  </si>
  <si>
    <t>Gomito Saliscendi Mm 1/2" C.Ros</t>
  </si>
  <si>
    <t>DV3816</t>
  </si>
  <si>
    <t>Deviatore 3/4M-1/2"M-3/4"F</t>
  </si>
  <si>
    <t>DV3815</t>
  </si>
  <si>
    <t>Deviatore 3/4M-1/2"M-1/2"F</t>
  </si>
  <si>
    <t>DV3812</t>
  </si>
  <si>
    <t>Deviatore 1/2"M-1/2"M-1/2"F</t>
  </si>
  <si>
    <t>CU7125</t>
  </si>
  <si>
    <t>Curvetta Per Doccia 30° 1/2""</t>
  </si>
  <si>
    <t>CU7100</t>
  </si>
  <si>
    <t>Curvetta Per Doccia Estr.  1/2"" F X 15/1 F</t>
  </si>
  <si>
    <t>CU7050</t>
  </si>
  <si>
    <t>Curvetta Girevole 1/2"" Mf</t>
  </si>
  <si>
    <t>CU7025</t>
  </si>
  <si>
    <t>Curvetta Fisso 1/2"" Mf</t>
  </si>
  <si>
    <t>CSMM</t>
  </si>
  <si>
    <t>Curvetta Cromo 1/2"" Saliscendi</t>
  </si>
  <si>
    <t>763300OC</t>
  </si>
  <si>
    <t>Curvetta Con Dado Girevole 1/2"" Mf  Con Porta Aggangio</t>
  </si>
  <si>
    <t>49610050</t>
  </si>
  <si>
    <t>Pedana Doccia C/Gomm. 58X58</t>
  </si>
  <si>
    <t>SOS</t>
  </si>
  <si>
    <t>Snodo Orientabile X Saliscendi</t>
  </si>
  <si>
    <t>SCS</t>
  </si>
  <si>
    <t>DV2117003CR</t>
  </si>
  <si>
    <t>760701OC</t>
  </si>
  <si>
    <t>Rubinetto Con Chiusura Per Doccette 1/2" Mf</t>
  </si>
  <si>
    <t>SMC4GCR</t>
  </si>
  <si>
    <t>Saliscendi Magic Confort 4 G. Completo Asta Regolabile</t>
  </si>
  <si>
    <t>Saliscendi Magic Confort Senza Asta Regolabile</t>
  </si>
  <si>
    <t>SLRAMR0060005</t>
  </si>
  <si>
    <t>SL9A00RA</t>
  </si>
  <si>
    <t>Saliscendi Otello Doccia Violetta Ra Rame</t>
  </si>
  <si>
    <t>SL9A00OA</t>
  </si>
  <si>
    <t>Saliscendi Otello Doccia Violetta Oa Ottone Antico</t>
  </si>
  <si>
    <t>SL9A00CR</t>
  </si>
  <si>
    <t>Saliscendi Otello Doccia Violetta 00 Cromato</t>
  </si>
  <si>
    <t>SL8S00DS</t>
  </si>
  <si>
    <t>Saliscendi "Star" Asta D. 18 Ds Doccia Star Anticalcare</t>
  </si>
  <si>
    <t>SL8A00CR</t>
  </si>
  <si>
    <t>Saliscendi Arte Asta D.18</t>
  </si>
  <si>
    <t>SL7G45603CR</t>
  </si>
  <si>
    <t>Saliscendi Glamour Ottone D/Trendy Ottone Flex Cm 150 D/A Cromo</t>
  </si>
  <si>
    <t>SL7D00CR</t>
  </si>
  <si>
    <t>Saliscendi Trendy Asta Quadra Doccia Trendy Completo</t>
  </si>
  <si>
    <t>SL5Y467T5CR</t>
  </si>
  <si>
    <t>Saliscendi Rally C/Centrale A Puls. D/Alisso 3</t>
  </si>
  <si>
    <t>SL5S122T5CR</t>
  </si>
  <si>
    <t>Saliscendi Asta Diam.25 D/Iris 3 Flex Cm150 N/A+Psap Cromo</t>
  </si>
  <si>
    <t>SL5P120T5CR</t>
  </si>
  <si>
    <t>Saliscendi Serie  Planet Doccia Idromassaggio Gardenia Con Portasapone</t>
  </si>
  <si>
    <t>SL5N420T5CR</t>
  </si>
  <si>
    <t>Saliscendi NEOS Doccia AMBRA in abs 4 funzioni
cromata con sistema anticalcare
autopulente</t>
  </si>
  <si>
    <t>SL5E420T5CG</t>
  </si>
  <si>
    <t>Saliscendi Asta Diam.25 D/Iris  Flex Cm150 D/A+Psap Cr</t>
  </si>
  <si>
    <t>SL3F00</t>
  </si>
  <si>
    <t>Saliscendi Fashion Asta Ovale</t>
  </si>
  <si>
    <t>SL3D432CICR</t>
  </si>
  <si>
    <t>Saliscendi Asta Ellittica Serie  Diva Doccia /Tennis Idromassaggio  Flex Cm150 D/A+P.Sapone</t>
  </si>
  <si>
    <t>SL2M441T3CR</t>
  </si>
  <si>
    <t>Saliscendi Serie Marbella Asta Minimale  Idromassaggio Doccia Girasole 3 Getti + Flex 150 D..A  Portasapone</t>
  </si>
  <si>
    <t>SL1V45603CR</t>
  </si>
  <si>
    <t>Saliscendi Ø 12 Vogue Doccia Trendy Flex Cm 150 D/A Cxz Cromo In Scatola</t>
  </si>
  <si>
    <t>Saliscendi Europa 4 Getti Cr.</t>
  </si>
  <si>
    <t>SDA220</t>
  </si>
  <si>
    <t>Soffione Denis Anticalcare 220</t>
  </si>
  <si>
    <t>SA3GIR</t>
  </si>
  <si>
    <t>Saliscendi 3 Getti Alisso  Completo Asta Regolabile</t>
  </si>
  <si>
    <t>S5GC</t>
  </si>
  <si>
    <t>Saliscendi 5 Getti Cromo Rillo</t>
  </si>
  <si>
    <t>S04DOC0600</t>
  </si>
  <si>
    <t>Saliscendi Asta S04 Ottone Doccetta Doc06 Cromo</t>
  </si>
  <si>
    <t>S04DOC0500</t>
  </si>
  <si>
    <t>Saliscendi Asta S04 Ottone Doccetta Doc05 Cromo</t>
  </si>
  <si>
    <t>S04DOC0300</t>
  </si>
  <si>
    <t>Saliscendi Asta S04 Ottone Doccetta Doc03 Cromo</t>
  </si>
  <si>
    <t>S04DOC</t>
  </si>
  <si>
    <t>Sal. "So4" Flex+Portasapone</t>
  </si>
  <si>
    <t>S03DOC0300</t>
  </si>
  <si>
    <t>Saliscendi Asta S03 Ottone Doccetta Doc03 Cromo</t>
  </si>
  <si>
    <t>S03DOC0145</t>
  </si>
  <si>
    <t>Saliscendi Asta S03 Ottone Doccetta Doc01 Cromo Satinato</t>
  </si>
  <si>
    <t>S03DOC</t>
  </si>
  <si>
    <t>Sal. "So3" Flex+Portasapone</t>
  </si>
  <si>
    <t>S02DOC0300</t>
  </si>
  <si>
    <t>Saliscendi Asta S02 Ottone Doccetta Doc03 Cromo</t>
  </si>
  <si>
    <t>S02DOC0145</t>
  </si>
  <si>
    <t>Saliscendi Asta S02 Ottone Doccetta Doc01 Cromo Satinato</t>
  </si>
  <si>
    <t>S02DOC</t>
  </si>
  <si>
    <t>Sal. "So2" Flex + Portasapone</t>
  </si>
  <si>
    <t>S01DOC0300</t>
  </si>
  <si>
    <t>Saliscendi Asta S01 Ellittica Doccia Doc03 Cromo</t>
  </si>
  <si>
    <t>S01DOC0200</t>
  </si>
  <si>
    <t>Saliscendi Asta S01 Ellittica Doccia Doc02 Cromo</t>
  </si>
  <si>
    <t>S01DOC</t>
  </si>
  <si>
    <t>Sal. "So1" Flex+Portasapone</t>
  </si>
  <si>
    <t>New Saliscendi Docc.5 Getti  Con Porta Sapone</t>
  </si>
  <si>
    <t>RACKET1</t>
  </si>
  <si>
    <t>Saliscendi Racket 1</t>
  </si>
  <si>
    <t>Saliscendi Lilia Completa</t>
  </si>
  <si>
    <t>Saliscendi Asta Ellittica  Con Portasapone E Doccetta</t>
  </si>
  <si>
    <t>INDY</t>
  </si>
  <si>
    <t>Saliscendi Asta Ellettica D/Dalia Flex Cm150 D/A Cromo</t>
  </si>
  <si>
    <t>GIUSY2</t>
  </si>
  <si>
    <t>Saliscendi 5 Getti C/Idromass.</t>
  </si>
  <si>
    <t>GIUSY1</t>
  </si>
  <si>
    <t>DORY</t>
  </si>
  <si>
    <t>Saliscendi Docc. 3 Getti  Con Porta Sapone</t>
  </si>
  <si>
    <t>Saliscendi Completo Dalia</t>
  </si>
  <si>
    <t>C-N0837</t>
  </si>
  <si>
    <t>Saliscendi Mod.Marte N083-7</t>
  </si>
  <si>
    <t>C-AD6031</t>
  </si>
  <si>
    <t>Saliscendi Mod. Style</t>
  </si>
  <si>
    <t>BLISAL0001VO</t>
  </si>
  <si>
    <t>BLISAL0001SA</t>
  </si>
  <si>
    <t>Saliscendi Funny Satinato</t>
  </si>
  <si>
    <t>BLISAL0001RA</t>
  </si>
  <si>
    <t>Saliscendi Funny Rame</t>
  </si>
  <si>
    <t>AD-7076</t>
  </si>
  <si>
    <t>Saliscendi Prestige Cromo</t>
  </si>
  <si>
    <t>AD-6031</t>
  </si>
  <si>
    <t>Saliscendi New Stile</t>
  </si>
  <si>
    <t>27598001</t>
  </si>
  <si>
    <t>Saliscendi Cromato Per Doccia Serie Tempesta Grohe 
 Asta Doccia 600Mm</t>
  </si>
  <si>
    <t>110E84100</t>
  </si>
  <si>
    <t>110E36100</t>
  </si>
  <si>
    <t>101H33100</t>
  </si>
  <si>
    <t>101H32100</t>
  </si>
  <si>
    <t>SS</t>
  </si>
  <si>
    <t>Soffione Standard 1/2"</t>
  </si>
  <si>
    <t>SD4918CR</t>
  </si>
  <si>
    <t>Soffione London Cm. 20 Cromo</t>
  </si>
  <si>
    <t>Soffione Derby 20X20</t>
  </si>
  <si>
    <t>SD4911CR</t>
  </si>
  <si>
    <t>Soffione Dover Ovale Abs</t>
  </si>
  <si>
    <t>SD4908CR</t>
  </si>
  <si>
    <t>Soffione London Cm. 15 Cromo</t>
  </si>
  <si>
    <t>SD4907CR</t>
  </si>
  <si>
    <t>Soffione Ireland Mm.30</t>
  </si>
  <si>
    <t>SD4905CR</t>
  </si>
  <si>
    <t>Soffione Galles D. 22 Abs</t>
  </si>
  <si>
    <t>SD4902CR</t>
  </si>
  <si>
    <t>Soffione Bristol Quadro</t>
  </si>
  <si>
    <t>SD4802003CR</t>
  </si>
  <si>
    <t>Soffione Dublin Diam.20 In Ottone Con Snodo Cromo</t>
  </si>
  <si>
    <t>SD4720OA</t>
  </si>
  <si>
    <t>Soffione Brigton Ottone Antico</t>
  </si>
  <si>
    <t>SD4720CR</t>
  </si>
  <si>
    <t>Soffione Brighton D. 20</t>
  </si>
  <si>
    <t>SD4520003OA</t>
  </si>
  <si>
    <t>Soffione London Diam.20 In Ottone Con Snodo Ott.Antico</t>
  </si>
  <si>
    <t>SD4520003CR</t>
  </si>
  <si>
    <t>Soffione London  Diam.20 In Ottone Con Snodo Cromo</t>
  </si>
  <si>
    <t>SD4420CR</t>
  </si>
  <si>
    <t>Soffione Stella</t>
  </si>
  <si>
    <t>SD4320CR</t>
  </si>
  <si>
    <t>Soffione Princess D. 20</t>
  </si>
  <si>
    <t>SD4220OA</t>
  </si>
  <si>
    <t>Soffione Milady Cm.20 Ott./Ant</t>
  </si>
  <si>
    <t>SD4220CR</t>
  </si>
  <si>
    <t>Soffione Milady Cm. 20 Cromo</t>
  </si>
  <si>
    <t>SD4130OA</t>
  </si>
  <si>
    <t>Soffione Lord Cm. 30 Ott./Ant.</t>
  </si>
  <si>
    <t>SD4130CR</t>
  </si>
  <si>
    <t>Soffione Lord Cm. 30 Cromo</t>
  </si>
  <si>
    <t>SD4120OA</t>
  </si>
  <si>
    <t>Soffione Lord Cm. 20 Ott./Ant.</t>
  </si>
  <si>
    <t>SD4120CR</t>
  </si>
  <si>
    <t>Soffione Lord Cm. 20 Cromo</t>
  </si>
  <si>
    <t>SD4115OA</t>
  </si>
  <si>
    <t>Soffione Lord Cm. 15 Ott./Ant.</t>
  </si>
  <si>
    <t>SD4115CR</t>
  </si>
  <si>
    <t>Soffione Lord Cm. 15 Cromo</t>
  </si>
  <si>
    <t>SD4112OA</t>
  </si>
  <si>
    <t>Soffione Lord Cm. 12 Ott./Ant.</t>
  </si>
  <si>
    <t>SD4112CR</t>
  </si>
  <si>
    <t>Soffione Lord Cm. 12 Cromo</t>
  </si>
  <si>
    <t>SD4102CR</t>
  </si>
  <si>
    <t>Soffione Lord Anticalcare</t>
  </si>
  <si>
    <t>SD4097</t>
  </si>
  <si>
    <t>Soffione Doccia A Parete Mod. Oslo In Ottone Cromato Con Cascata Mm 485X204</t>
  </si>
  <si>
    <t>SD4081</t>
  </si>
  <si>
    <t>Soffione Americano Ant.</t>
  </si>
  <si>
    <t>SD4080</t>
  </si>
  <si>
    <t>Soffione Vesuvio</t>
  </si>
  <si>
    <t>SD4075</t>
  </si>
  <si>
    <t>Soffione A Campana Anticalcare</t>
  </si>
  <si>
    <t>SD4073</t>
  </si>
  <si>
    <t>Soffione Magic5 Anticalcare</t>
  </si>
  <si>
    <t>Soffione Magic Anticalcare</t>
  </si>
  <si>
    <t>SD4063</t>
  </si>
  <si>
    <t>Soffione Glicine Ant.</t>
  </si>
  <si>
    <t>Soffione Ninfea 3 Getti Anticalcare Cromato</t>
  </si>
  <si>
    <t>SD4061</t>
  </si>
  <si>
    <t>Soffione Erica 5 Funzioni</t>
  </si>
  <si>
    <t>SD4032</t>
  </si>
  <si>
    <t>Soffione Sole 5 Funzioni Idro Anticalcare</t>
  </si>
  <si>
    <t>SD4031</t>
  </si>
  <si>
    <t>Soffione Luna 5 Funzioni</t>
  </si>
  <si>
    <t>SD4025</t>
  </si>
  <si>
    <t>Soffione Dalia 3 Getti</t>
  </si>
  <si>
    <t>SD4020</t>
  </si>
  <si>
    <t>Soffione Gardenia 5 Getti</t>
  </si>
  <si>
    <t>SD4017</t>
  </si>
  <si>
    <t>Soffione Cucina 2 Getti</t>
  </si>
  <si>
    <t>Soffione Tondo 20X20 Chelsea</t>
  </si>
  <si>
    <t>SD3440</t>
  </si>
  <si>
    <t>SD3430</t>
  </si>
  <si>
    <t>SD3425</t>
  </si>
  <si>
    <t>SD3420</t>
  </si>
  <si>
    <t>SD3330</t>
  </si>
  <si>
    <t>SD3325</t>
  </si>
  <si>
    <t>SD3320</t>
  </si>
  <si>
    <t>SD3210</t>
  </si>
  <si>
    <t>Soffioncino Body Spray Parigi Quadro Cm 10X10 Cromato</t>
  </si>
  <si>
    <t>SD2832003CR</t>
  </si>
  <si>
    <t>Soffione Alicante Rettangolare Acciaio Ultrasottile Cromato Anticalcare Mm 300 X 200</t>
  </si>
  <si>
    <t>SCA</t>
  </si>
  <si>
    <t>Soffione Campana Anticalcare</t>
  </si>
  <si>
    <t>SA</t>
  </si>
  <si>
    <t>Soffione America A Campana</t>
  </si>
  <si>
    <t>S1GAS</t>
  </si>
  <si>
    <t>Soffione Iris Antic. Scatole</t>
  </si>
  <si>
    <t>S1GA</t>
  </si>
  <si>
    <t>Soffione Iris Anticalcare Sac.</t>
  </si>
  <si>
    <t>Kit Soffione Doccia Asta 24/25</t>
  </si>
  <si>
    <t>0894CR</t>
  </si>
  <si>
    <t>0893CR</t>
  </si>
  <si>
    <t>0892CR</t>
  </si>
  <si>
    <t>S-3040T</t>
  </si>
  <si>
    <t>S-3040Q</t>
  </si>
  <si>
    <t>Soffione Minimale In Acciaio Anticalcare Import Quadrato 30X30 Zx Size 12"</t>
  </si>
  <si>
    <t>S-2540T</t>
  </si>
  <si>
    <t>S-2540Q</t>
  </si>
  <si>
    <t>Soffione Minimale In Acciaio Anticalcare Import Quadrato 25X25 Zx Sixe 10"</t>
  </si>
  <si>
    <t>S-2040T</t>
  </si>
  <si>
    <t>S-2040Q</t>
  </si>
  <si>
    <t>Soffione Minimale In Acciaio Anticalcare Import Quadrato 20X20 Zx Size 8"</t>
  </si>
  <si>
    <t>S-1540T</t>
  </si>
  <si>
    <t>Soffione Minimale In Acciaio Anticalcare Import Tondo D. 15 Zx Size 6"</t>
  </si>
  <si>
    <t>S-1540Q</t>
  </si>
  <si>
    <t>Soffione Minimale In Acciaio Anticalcare Import Quadrato 15X15 Zx</t>
  </si>
  <si>
    <t>S-1040T</t>
  </si>
  <si>
    <t>Soffione Minimale In Acciaio Anticalcare Import Tondo D. 10 Zx</t>
  </si>
  <si>
    <t>S-1040Q</t>
  </si>
  <si>
    <t>Soffione Minimale In Acciaio Anticalcare Import Quadrato 10X10 Zx</t>
  </si>
  <si>
    <t>8827</t>
  </si>
  <si>
    <t>Doccia A Mano Doccetta Portatile Per Lavandino Tubo Anticalcare Campeggio 8827</t>
  </si>
  <si>
    <t>59272</t>
  </si>
  <si>
    <t>59269</t>
  </si>
  <si>
    <t>Soffione Minimale In Acciaio Anticalcare Import Tondo D. 20 Size 8"</t>
  </si>
  <si>
    <t>02038</t>
  </si>
  <si>
    <t>D48641556CR</t>
  </si>
  <si>
    <t>Completo Doccia Glamour Dp3064 Cromo E Flex Pvc Argento Cm 150 In Scatola</t>
  </si>
  <si>
    <t>BCRN</t>
  </si>
  <si>
    <t>Busta Cemento Rapido Nero Da 1 Kg.</t>
  </si>
  <si>
    <t>BCRB</t>
  </si>
  <si>
    <t>Busta Cemento Rapido Bianco Da 1 Kg.</t>
  </si>
  <si>
    <t>BCN</t>
  </si>
  <si>
    <t>Busta Cemento  Bianco Da 1 Kg.</t>
  </si>
  <si>
    <t>BCB</t>
  </si>
  <si>
    <t>Busta Cemento  Nero Da 1 Kg.</t>
  </si>
  <si>
    <t>6600113</t>
  </si>
  <si>
    <t>Duracell Plus Power 4 Batterie Mini Stilo Aa 1,5V Alcaline</t>
  </si>
  <si>
    <t>FR515</t>
  </si>
  <si>
    <t>Cavo Fs18Or18 5X1.5 Marrone Fr515</t>
  </si>
  <si>
    <t>FR315</t>
  </si>
  <si>
    <t>Cavo Fs18Or18 3X1.5 Marrone Fr315</t>
  </si>
  <si>
    <t>CQ4X6</t>
  </si>
  <si>
    <t>Cavo Quadripolare Tipo 4X6</t>
  </si>
  <si>
    <t>CQ4X4</t>
  </si>
  <si>
    <t>Cavo Quadripolare Tipo 4X4</t>
  </si>
  <si>
    <t>CQ4X2,5</t>
  </si>
  <si>
    <t>Cavo Quadripolare Tipo 4X2,5</t>
  </si>
  <si>
    <t>CQ4X1,5</t>
  </si>
  <si>
    <t>Cavo Quadripolare Tipo 4X1,5</t>
  </si>
  <si>
    <t>10006139</t>
  </si>
  <si>
    <t>Cavo Tripolare Gommato Sez. 3X1,50  Mm Bianco</t>
  </si>
  <si>
    <t>622049</t>
  </si>
  <si>
    <t>10030237</t>
  </si>
  <si>
    <t>Lampadina Goccia Smer 10W Led 1055  L 6500K E 27</t>
  </si>
  <si>
    <t>10030236</t>
  </si>
  <si>
    <t>Lampadina Goccia Smer 15W Led 1521L 6500K E 27</t>
  </si>
  <si>
    <t>10025508</t>
  </si>
  <si>
    <t>Lampadina Goccia Smer 8,5W Led 806 L6500K E 27</t>
  </si>
  <si>
    <t>10022309</t>
  </si>
  <si>
    <t>Lampadina Goccia Smer 14W Led 1521L 6500K E 27</t>
  </si>
  <si>
    <t>10022243</t>
  </si>
  <si>
    <t>Lampadina Goccia Smer 20W Led 1901L 6500K E 27</t>
  </si>
  <si>
    <t>10022233</t>
  </si>
  <si>
    <t>Tubo Led Plastica T8W 18 Lm 1700 K6500 Mm 1200</t>
  </si>
  <si>
    <t>10022232</t>
  </si>
  <si>
    <t>Tubo Led Plastica T8W 9 Lm 800 K6500 Mm 600</t>
  </si>
  <si>
    <t>10016459</t>
  </si>
  <si>
    <t>Lampadina Mini Globo Smer 5W Led 470 L 6500K E 14
Canc</t>
  </si>
  <si>
    <t>10016452</t>
  </si>
  <si>
    <t>Lampadina Oliva 5W Led 470 L 6500K E 14</t>
  </si>
  <si>
    <t>586021</t>
  </si>
  <si>
    <t>Adattatore Triplo Spina 2P+T 16A</t>
  </si>
  <si>
    <t>586020</t>
  </si>
  <si>
    <t>Adattatore Triplo/Schuko Sp</t>
  </si>
  <si>
    <t>586017</t>
  </si>
  <si>
    <t>Adattatore 4 Posizioni 10/16A</t>
  </si>
  <si>
    <t>586015</t>
  </si>
  <si>
    <t>Multiprsa 9  Pos.10/16 A/Schuko</t>
  </si>
  <si>
    <t>586014</t>
  </si>
  <si>
    <t>Multiprsa 6  Pos.10/16 A/Schuko</t>
  </si>
  <si>
    <t>586013</t>
  </si>
  <si>
    <t>586012</t>
  </si>
  <si>
    <t>Multiprsa 5 Pos.10/16 A/Schuko</t>
  </si>
  <si>
    <t>586011</t>
  </si>
  <si>
    <t>Multiprsa 4 Pos.10/16 A/Schuko</t>
  </si>
  <si>
    <t>35096-20</t>
  </si>
  <si>
    <t>Multiprese 6 Prese C/Interrut.Schuko/Bipasso 90° Bianco 10A</t>
  </si>
  <si>
    <t>35090-10</t>
  </si>
  <si>
    <t>Multiprese 4 Prese Vigor Bipasso Spina 16A</t>
  </si>
  <si>
    <t>5089990</t>
  </si>
  <si>
    <t>Portalampada E27 In Bakelite Nero</t>
  </si>
  <si>
    <t>XSL1003N</t>
  </si>
  <si>
    <t>Spina Dritta 2Pt 16A 250 V Nera</t>
  </si>
  <si>
    <t>5090902</t>
  </si>
  <si>
    <t>Spina Salvaspazio 2Pt 10A Bianca</t>
  </si>
  <si>
    <t>449914</t>
  </si>
  <si>
    <t>Presa C/Timer</t>
  </si>
  <si>
    <t>134610</t>
  </si>
  <si>
    <t>Presa Cee 220V Ip44</t>
  </si>
  <si>
    <t>134600</t>
  </si>
  <si>
    <t>Spina Cee 220V Ip44</t>
  </si>
  <si>
    <t>12493</t>
  </si>
  <si>
    <t>Spina 16A+T Nera</t>
  </si>
  <si>
    <t>10030238</t>
  </si>
  <si>
    <t>Tubo Led Vetro T8 24W Lm 2400 K6500 Mm 1200</t>
  </si>
  <si>
    <t>10007531</t>
  </si>
  <si>
    <t>Presa Mobile Calpestabile 22Pt 10/16A 250V Bianca</t>
  </si>
  <si>
    <t>10007529</t>
  </si>
  <si>
    <t>Spina Dritta Calpestabile 2Pt 16A 250 V Bianca</t>
  </si>
  <si>
    <t>10007528</t>
  </si>
  <si>
    <t>Spina Dritta Calpestabile 2Pt 10A 250 V Bianca</t>
  </si>
  <si>
    <t>OBU7A000112</t>
  </si>
  <si>
    <t>OBU2A000112</t>
  </si>
  <si>
    <t>770175</t>
  </si>
  <si>
    <t>Torcia 3 Luci Led</t>
  </si>
  <si>
    <t>752632</t>
  </si>
  <si>
    <t>Torcia Nera C/3 Luci Led</t>
  </si>
  <si>
    <t>751662</t>
  </si>
  <si>
    <t>Torcia Led 4 Ass.</t>
  </si>
  <si>
    <t>WGFS-EDS</t>
  </si>
  <si>
    <t>Self Balance Wheel Black</t>
  </si>
  <si>
    <t>YTM1182KRXIT</t>
  </si>
  <si>
    <t>Asciugatrice A Condensazione
Classe Energetica "A++""Carica Frontale Capacità Carico 8 Kg.
Pompa Di Calorelarg. 59,5 Cm Alt. 84,9 Prof. 64,9 Cm.</t>
  </si>
  <si>
    <t>YTM1091REU</t>
  </si>
  <si>
    <t>Asciugatrice Ytm1091Reu 9 Kg Classe A+ Con Pompa Di Calore Profondità 65 Cm Spia Serbatoio Pieno Larg. 59.5 Alt. 84.9 Prof. 64.9 Cm</t>
  </si>
  <si>
    <t>YTM1081REU</t>
  </si>
  <si>
    <t>Asciugatrice Indesit 8 Kg. A+ Pompa Di Calore</t>
  </si>
  <si>
    <t>EDPEG45A1</t>
  </si>
  <si>
    <t>NTM1081EU</t>
  </si>
  <si>
    <t>Asciugatrice A Pompa Di Calore Hotpoint: A Libera Installazione, 8 Kg A+</t>
  </si>
  <si>
    <t>DHT71EIT-1</t>
  </si>
  <si>
    <t>Asciugatrice Smeg 7 Kg A+D. 84,6X59,5X54 Cm 16 Progr.</t>
  </si>
  <si>
    <t>CE210EG</t>
  </si>
  <si>
    <t>Congelatore Ignis 200 Lt</t>
  </si>
  <si>
    <t>CE140EG</t>
  </si>
  <si>
    <t>Congelatore Ignis 140 Lt</t>
  </si>
  <si>
    <t>CE1050</t>
  </si>
  <si>
    <t>Congelatore Ignis 100 Lt</t>
  </si>
  <si>
    <t>OS1A300H2</t>
  </si>
  <si>
    <t>Congelatore Indesit Oriz. 300Lt. A+</t>
  </si>
  <si>
    <t>OS1A200H2</t>
  </si>
  <si>
    <t>Congelatore Indesit Oriz. 200Lt. A+</t>
  </si>
  <si>
    <t>OS1A1002</t>
  </si>
  <si>
    <t>Congelatore Indesit Oriz. 100Lt. A+</t>
  </si>
  <si>
    <t>CV102AP</t>
  </si>
  <si>
    <t>Congelatore 3 Cassetti Smeg Zz Verticale 54,5 Cm</t>
  </si>
  <si>
    <t>CO202</t>
  </si>
  <si>
    <t>Congelatore Orizz.Smeg 185Ltzz Bianco A+ D. 86X75X72,5 Cm</t>
  </si>
  <si>
    <t>CO142</t>
  </si>
  <si>
    <t>Congelatore Orizz.Smeg 136Ltzz Bianco A++ D. 86X75X72,5Cm</t>
  </si>
  <si>
    <t>CO103</t>
  </si>
  <si>
    <t>Congelatore Orizzontale Smegzz 86X54X61 Cm</t>
  </si>
  <si>
    <t>OS1A450H</t>
  </si>
  <si>
    <t>Congelatore Indesit Oriz. 450Lt. A+</t>
  </si>
  <si>
    <t>OS1A400H</t>
  </si>
  <si>
    <t>Congelatore Indesit Oriz. 400Lt. A+</t>
  </si>
  <si>
    <t>BO951EE/L</t>
  </si>
  <si>
    <t>Cucina Porta Bombola 90X60 Marronezz, 4 Fuochi Gas, Forno Gas Con Grill Elettrico, Accensione Automatica, Coperchio In Cristallo</t>
  </si>
  <si>
    <t>BO950EE/L</t>
  </si>
  <si>
    <t>Cucina Porta Bombola 90X60 Biancazz, 4 Fuochi Gas, Forno Gas Con Grill Elettrico, Accensione Automatica, Coperchio In Cristallo</t>
  </si>
  <si>
    <t>BO943CD/L</t>
  </si>
  <si>
    <t>BO943CA/L</t>
  </si>
  <si>
    <t>BO941EB/L</t>
  </si>
  <si>
    <t>Cucina Porta Bombola 90X 60 Marrone, 4 Fuochigas + 2 Piastre Elettriche , Forno
Elettrico* Multifunzione 8 Funzioni,
Griglie In Piattina, Accensione
Automatica, Coperchio In Cristallo Zz</t>
  </si>
  <si>
    <t>BO940EA/L</t>
  </si>
  <si>
    <t>Cucina Porta Bombola 90X60, 4 Fuochi Gas + 1 Piastra Elettrica , Forno Elettrico* Multifunzione 8 Funzioni,Griglie In Piattina, Accensione
Automatica, Coperchio In Cristallo</t>
  </si>
  <si>
    <t>BO853EC/N</t>
  </si>
  <si>
    <t>Cucina Bo Maxi Forno Inox</t>
  </si>
  <si>
    <t>BO683DC/N</t>
  </si>
  <si>
    <t>Cucina Bo 90Cm Tech Inox 5Fczz
Forno Elettr.Multif. 105 Lt</t>
  </si>
  <si>
    <t>BO643ME/N</t>
  </si>
  <si>
    <t>Cucine Diva 60 Cm Inox Con Tripla Corona Forno Elettrico Multifunzione - Piano 4 Fuochi Con Bruciatore Tripla Corona - Acc. Coass. Piano - Cop.Cristallo</t>
  </si>
  <si>
    <t>BI961YA/L</t>
  </si>
  <si>
    <t>Cucina Bo Marr. 4F Piattina Zz 85X45X85 Vano Portabombola</t>
  </si>
  <si>
    <t>BI960YA/L</t>
  </si>
  <si>
    <t>Cucina Bo Bianca 4F Piattinazz 85X45X85 Vano Portabombola</t>
  </si>
  <si>
    <t>BI951EA/L</t>
  </si>
  <si>
    <t>Cucina Bo Marrone 4Fc 52Lt Zz 90X60X85 Vano Portabombola</t>
  </si>
  <si>
    <t>BI950EA/L</t>
  </si>
  <si>
    <t>Cucina Bo Bianca 4Fc 52Lt Zz 90X60X85 Vano Portabombola</t>
  </si>
  <si>
    <t>BI940EA/L</t>
  </si>
  <si>
    <t>BI910AA/N</t>
  </si>
  <si>
    <t>Cucina Stb 3Fdv Rfv Piattina</t>
  </si>
  <si>
    <t>BI900YA/L</t>
  </si>
  <si>
    <t>BI643KA/N</t>
  </si>
  <si>
    <t>BI640KA/N</t>
  </si>
  <si>
    <t>Cucina Bo 60 Cm Bianca Fornozz Elettrico Statico</t>
  </si>
  <si>
    <t>BI613KA/N</t>
  </si>
  <si>
    <t>Cucina Bompani 60X60X85 Inoxzz 4 Fuochi  Forno A Elettrico</t>
  </si>
  <si>
    <t>BI610KA/N</t>
  </si>
  <si>
    <t>Cucina Bompani 60X60X85 B.Cazz Forno A Gas</t>
  </si>
  <si>
    <t>BI543GA/N</t>
  </si>
  <si>
    <t>Cucina Bo 50 Cm Inox Forno Elettrico Statico</t>
  </si>
  <si>
    <t>H64MH2AFXIT</t>
  </si>
  <si>
    <t>Cucina Hotpoint 60X60 Forno Elettrico Grill Elettrico Ventilato Inox</t>
  </si>
  <si>
    <t>KN1G21SXIS</t>
  </si>
  <si>
    <t>Cucina Indesit 50X50 Forno A Gas  Grill Elettrico Inox</t>
  </si>
  <si>
    <t>KN1G20SWI</t>
  </si>
  <si>
    <t>Cucina Indesit 50X50 Forno A Gas No Grilltermometro Bianca</t>
  </si>
  <si>
    <t>K9B11SBBIS</t>
  </si>
  <si>
    <t>Cucina Indesit 90X60 Forno Elettrico Grill Elettrico Portabombola Marrone</t>
  </si>
  <si>
    <t>I6TMH2AFXI</t>
  </si>
  <si>
    <t>Cucina Indesit 60X60 Forno Elettrico Grill Elettrico Vent Inox</t>
  </si>
  <si>
    <t>I6GG1FX</t>
  </si>
  <si>
    <t>Cucina Indesit 60X60 Forno A Gas Grill Elettrico Inox</t>
  </si>
  <si>
    <t>I6GG1F1W</t>
  </si>
  <si>
    <t>Cucina Indesit 60X60 Forno A Gas Grill Elettrico Bianca</t>
  </si>
  <si>
    <t>C91GVXI-2</t>
  </si>
  <si>
    <t>Cucina Serie Sinfonia 90X60 Classe A</t>
  </si>
  <si>
    <t>B9GMXI</t>
  </si>
  <si>
    <t>Cucina Smeg 90X60 Cm 6F Inoxforno Elettrico Cl.A G20</t>
  </si>
  <si>
    <t>B6GMXI9</t>
  </si>
  <si>
    <t>Cucina Smeg 60X60 Cm 4Zone 9 F. Inox Forno Elettrico Cl.A G20</t>
  </si>
  <si>
    <t>PT899XS</t>
  </si>
  <si>
    <t>Cucina 80 X 60 Inox 5 Fuochi Gas (Di Cui 1 Tripla Cor.) Forno Elettr. Multif. 8 F. Cl. A Accensione Sotto Manopola
Termocoppia Griglie Smaltate Mat 
Senza Coperchio Alzatina 
Taratura: Gas Naturale Kit Gpl: In Dotazione Grill Elettrico Girarrosto
Volume Forno 86 L</t>
  </si>
  <si>
    <t>P965MX</t>
  </si>
  <si>
    <t>Cucina 90 X 60 Inox 5 Fuochi Gas (Di Cui 1 Tripla Cor.) Forno Elettr. Multif. 8 F. Cl A Accensione Sotto Manopola Termocoppia Griglie Smaltate Mat
Coperchio Cristallo Autofrenato
Taratura: Gas Naturale Kit Gpl: In Dotazione Grill Elettrico Girarrosto
Volume Forno 86 L</t>
  </si>
  <si>
    <t>D982WS</t>
  </si>
  <si>
    <t>Cucina 90 X 60 Bianca 4 Fuochi
Forno Gas Cl. A Vano Portabombola 15 Kg Accensione Sottomanopola Termocoppia Griglie Smaltate Coperchio In Cristallo Autofrenato Taratura: Gas Gpl Kit Gas Naturale: In Dotazione Grill Elettrico Volume Forno 49 L</t>
  </si>
  <si>
    <t>D923XS</t>
  </si>
  <si>
    <t>Cucina 90 X 60 Inox 4 Fuochi Gas + 2 P.El. Forno El. Multif. 6 F. Cl. A 
Vano Portabombola 15 Kg Accensione Sotto Manopola Termocoppia Griglie Smaltate Coperchio In Cristallo 
Taratura: Gas Gpl Kit Gas Naturale: In Dotazione Grill Elettrico Volume Forno 59 L</t>
  </si>
  <si>
    <t>D921WS</t>
  </si>
  <si>
    <t>Cucina 90 X 60 Bianca 4 Fuochi Gas + 1 P.El.Forno El. Multif. 6 F. Cl. A 
Vano Portabombola 15 Kg Accensione Sotto Manopola Termocoppia Griglie Smaltate Coperchio In Cristallo Vano Sottoforno; Gas Gpl
Kit Gas Naturale: In Dotazione
Grill Elettrico Volume Forno 59 L</t>
  </si>
  <si>
    <t>D53NXS</t>
  </si>
  <si>
    <t>Cucina 60 X 50 Inox 4 Fuochi Gas 
Forno El. Multif. 6 F. Cl. A
Accensione Sotto Manopola 
Termocoppia Griglie Smaltate Coperchio In Cristallo Autofrenato Taratura: Gas Naturale Kit Gpl: In Dotazione Grill Elettrico Volume Forno 52 L</t>
  </si>
  <si>
    <t>D53NWS</t>
  </si>
  <si>
    <t>Cucina 60 X 50 Bianca 4 Fuochi Gas Forno El. Multif. 6 F. Cl. A 
Accensione Sotto Manopola 
Termocoppia Griglie Smaltate 
Coperchio In Cristallo Autofrenato
Taratura: Gas Naturale Kit Gpl: In Dotazione Grill Elettrico Volume Forno 52 L</t>
  </si>
  <si>
    <t>BCB7030AA</t>
  </si>
  <si>
    <t>Frigo Combi. Cl A+ Ariston</t>
  </si>
  <si>
    <t>ATDP260WH</t>
  </si>
  <si>
    <t>Frigo Gn2601 Atlantic 230 Lt Porte Reversibili 54X59X114 Dp</t>
  </si>
  <si>
    <t>BOMP114/K</t>
  </si>
  <si>
    <t>Frigorifero Monoporta Rame 270 Lt Dx A++</t>
  </si>
  <si>
    <t>BOMP112/A</t>
  </si>
  <si>
    <t>Frigorifero Monoporta Arancio 315 Lt Dx</t>
  </si>
  <si>
    <t>BOMP111/C</t>
  </si>
  <si>
    <t>Frigorifero Monoporta Crema 315 Lt Sx</t>
  </si>
  <si>
    <t>BOMP107/R</t>
  </si>
  <si>
    <t>Frigorifero Monoporta Rosso 315 Lt Sx</t>
  </si>
  <si>
    <t>BOMP105/V</t>
  </si>
  <si>
    <t>Frigorifero Monoporta Verde Lime 315 Lt Dx</t>
  </si>
  <si>
    <t>BOMP104/B</t>
  </si>
  <si>
    <t>Frigorifero Monoporta Blu 315 Lt Dx</t>
  </si>
  <si>
    <t>BOMP103/R</t>
  </si>
  <si>
    <t>Frigorifero Monoporta Rosso 315 Lt Dx</t>
  </si>
  <si>
    <t>BOMP101/C</t>
  </si>
  <si>
    <t>Frigorifero Monoporta Crema 315 Lt Dx</t>
  </si>
  <si>
    <t>BOK32NF/B</t>
  </si>
  <si>
    <t>Frigo Bo Comb.No Frost320Lt Bianco</t>
  </si>
  <si>
    <t>BODP740/R</t>
  </si>
  <si>
    <t>Frigo Bompani  Doppia Porta  Rosso  400 Lt Ventilato</t>
  </si>
  <si>
    <t>BODP281/A</t>
  </si>
  <si>
    <t>Frigo Bompani  Doppia Porta  Arancia  311 Lt Ventilato</t>
  </si>
  <si>
    <t>BODP280/R</t>
  </si>
  <si>
    <t>Frigo Bompani  Doppia Porta  Rosso 311 Lt Ventilato</t>
  </si>
  <si>
    <t>BODP278/C</t>
  </si>
  <si>
    <t>Frigorifero Doppia Porta Crema Ap Sx</t>
  </si>
  <si>
    <t>BODP272/T</t>
  </si>
  <si>
    <t>Frigo Bompani  Doppia Porta  Turchese 311 Lt Ventilato</t>
  </si>
  <si>
    <t>BODP271/G</t>
  </si>
  <si>
    <t>Frigo Bompani  Doppia Porta  Grigio Platino 311 Lt Ventilato</t>
  </si>
  <si>
    <t>BODP270/T</t>
  </si>
  <si>
    <t>BODP270/N</t>
  </si>
  <si>
    <t>Frigo Bompani  Doppia Porta  Nero Antracite  311 Lt Ventilato</t>
  </si>
  <si>
    <t>BODP269/V</t>
  </si>
  <si>
    <t>Frigo Bompani  Doppia Porta  Verde Lime  311 Lt Ventilato</t>
  </si>
  <si>
    <t>BODP268/B</t>
  </si>
  <si>
    <t>Frigo Bompani  Doppia Porta  Blu  311 Lt Ventilato</t>
  </si>
  <si>
    <t>BODP266/R</t>
  </si>
  <si>
    <t>Frigo 2P Rosso 311L Vent/St.</t>
  </si>
  <si>
    <t>BODP262/C</t>
  </si>
  <si>
    <t>Frigorifero Doppia Porta Crema Ap Dx</t>
  </si>
  <si>
    <t>BOCB740/R</t>
  </si>
  <si>
    <t>Frigo Bo Rosso 382L No Frost</t>
  </si>
  <si>
    <t>BOCB740/N</t>
  </si>
  <si>
    <t>Frigo Bo Nero 382L No Frost</t>
  </si>
  <si>
    <t>BOCB740/C</t>
  </si>
  <si>
    <t>Frigo Combi Crema Bompani</t>
  </si>
  <si>
    <t>BOCB698/R</t>
  </si>
  <si>
    <t>Frigo Bo Comb.No Frost 60Cm Rosso Apertura Sinistra</t>
  </si>
  <si>
    <t>BOCB697/R</t>
  </si>
  <si>
    <t>Frigo Bo Comb.No Frost 60Cm Rosso</t>
  </si>
  <si>
    <t>BOCB691/V</t>
  </si>
  <si>
    <t>Frigo Bo Comb.No Frost 60Cm Verde Lime</t>
  </si>
  <si>
    <t>BOCB680/C</t>
  </si>
  <si>
    <t>Frigo Bo Comb.No Frost 60Cm Crema Apertura Sinistra</t>
  </si>
  <si>
    <t>BOCB675/C</t>
  </si>
  <si>
    <t>Frigo Bo Comb.No Frost 60Cm Crema</t>
  </si>
  <si>
    <t>BOCB672/T</t>
  </si>
  <si>
    <t>Frigo Bo Comb.No Frost 60Cm 316 Lt Turchese</t>
  </si>
  <si>
    <t>BOCB671/G</t>
  </si>
  <si>
    <t>Frigo Bo Comb.No Frost 60Cm 316 Lt Grigio Platino</t>
  </si>
  <si>
    <t>BOCB670/N</t>
  </si>
  <si>
    <t>Frigo Bo Comb.No Frost 60Cm 316 Lt Nero Antracite</t>
  </si>
  <si>
    <t>BOCB669/D</t>
  </si>
  <si>
    <t>Frigo Bo Comb.No Frost 60Cm Avena</t>
  </si>
  <si>
    <t>BOCB662/B</t>
  </si>
  <si>
    <t>Frigo Bo Comb.No Frost 60Cm Blue</t>
  </si>
  <si>
    <t>BOCB660/A</t>
  </si>
  <si>
    <t>Frigo Bo Comb.No Frost 60Cm Arancio</t>
  </si>
  <si>
    <t>BO06443/E</t>
  </si>
  <si>
    <t>Frigo Built 2 Porte 217Lt.A+Zz Dim. 144,5X54X54,5</t>
  </si>
  <si>
    <t>34002448</t>
  </si>
  <si>
    <t>Frigorifero Doppia Porta Candy 240 Lt Cvds 5162W Bianco A+ Statico Largo 54 Cm L X 57 Cm P X 160 Cm H</t>
  </si>
  <si>
    <t>HDP28</t>
  </si>
  <si>
    <t>Frigorifero Doppia Porta Hightec Bianco 217 Lt.</t>
  </si>
  <si>
    <t>SXBHAE930</t>
  </si>
  <si>
    <t>Hotpoint Ariston Frigorifero Americano Side By Side Capacità 510 Litri Classe Energetica A++ Raffreddamento Total No Frost Colore Inox - Sxbhae930</t>
  </si>
  <si>
    <t>SXBHAE925</t>
  </si>
  <si>
    <t>Hotpoint Ariston Frigorifero Americano Side By Side Capacità 510 Litri Classe Energetica A+ Raffreddamento No Frost Colore Nero - Sxb Hae 925</t>
  </si>
  <si>
    <t>SXBHAE924WD</t>
  </si>
  <si>
    <t>Frigorífico Americano Hotpoint Sxbhae 924 Wd Frigorífico Side By Side Con Sistema De Enfriamiento Total Nofrost Y 176 Cm De Alto. Frigorífico Hotpoint Con Display, 90 Cm</t>
  </si>
  <si>
    <t>HA70BE31X</t>
  </si>
  <si>
    <t>FXD822F</t>
  </si>
  <si>
    <t>Fxd 822 F Hotpoint/Ariston Frigorifero Side By Side 542 Litri Classe A+ Total No Frost Inox</t>
  </si>
  <si>
    <t>F074438</t>
  </si>
  <si>
    <t>Frigorifero Ebm18210F Comb.To</t>
  </si>
  <si>
    <t>ENXTM18322XF</t>
  </si>
  <si>
    <t>ENTM182AOVW</t>
  </si>
  <si>
    <t>Frigo Doppia Porta A+ 70 Cm</t>
  </si>
  <si>
    <t>ENBLH19221FW</t>
  </si>
  <si>
    <t>Frigo Combi Hotpoint 70 Cm No Frost Silver A+ 190H</t>
  </si>
  <si>
    <t>E4DGAAAXMTZ</t>
  </si>
  <si>
    <t>Hotpoint Frigorifero 4 Porte E4Dg Aaa X Mtz Quadrio Total No Frost Classe A++ Capacità Lorda 468 Litri Colore Inox</t>
  </si>
  <si>
    <t>E4DAAAXC</t>
  </si>
  <si>
    <t>Hotpoint E4D Aaa X Libera Installazione 402L A++ Acciaio Inossidabile Frigorifero Side-By-Side</t>
  </si>
  <si>
    <t>DPA42VA++IS</t>
  </si>
  <si>
    <t>Frigo Ignis 2 Porte 430 Lt Zz Ventilato</t>
  </si>
  <si>
    <t>DPA300V/EG/IS</t>
  </si>
  <si>
    <t>Frigo Ignis 2 Porte 318Lt A+Zz Silver</t>
  </si>
  <si>
    <t>BM0903DCW</t>
  </si>
  <si>
    <t>Frigo Ignis Combinato  Ventilato H. 89 P 66 Classe A+</t>
  </si>
  <si>
    <t>BM0903DCOX</t>
  </si>
  <si>
    <t>Frigo Ignis Combi A+ 359 Lt Zz Colore Inox Serie Today</t>
  </si>
  <si>
    <t>BM0903DCOW</t>
  </si>
  <si>
    <t>BM0900NFW</t>
  </si>
  <si>
    <t>Frigorifero Combinato Total No Frost 319 L.</t>
  </si>
  <si>
    <t>BM0900NFOX</t>
  </si>
  <si>
    <t>XI8T1IX</t>
  </si>
  <si>
    <t>Frigorifero Combinato ·Volume Utile Frigorifero 235 Lt· Volume Utile Congelatore 105 L·  No Frost·</t>
  </si>
  <si>
    <t>WQ9B1L</t>
  </si>
  <si>
    <t>Side-By-Side Whirlpool Frigorifero Sbs</t>
  </si>
  <si>
    <t>TIAA12VSI</t>
  </si>
  <si>
    <t>TEAAN5S</t>
  </si>
  <si>
    <t>Frigo Indesit 70 Cm Ventilato Silver A+</t>
  </si>
  <si>
    <t>TEAA5</t>
  </si>
  <si>
    <t>Frigo Indesit 70 Cm Ventilato Bianco A+</t>
  </si>
  <si>
    <t>TAAN6FNFS</t>
  </si>
  <si>
    <t>Frigo Indesit 70 Cm No Frost Silver A+</t>
  </si>
  <si>
    <t>TAAN6FNF</t>
  </si>
  <si>
    <t>Frigo Indesit 70 Cm No Frost B.Co A+</t>
  </si>
  <si>
    <t>RAA29</t>
  </si>
  <si>
    <t>Frigoriferi 2 Porte Cap Netta 212 Lt Statico Classe Energetica A+
3 Ripiani Cristallo Bianco</t>
  </si>
  <si>
    <t>LR8S1W</t>
  </si>
  <si>
    <t>Frigo Indesit Combi 60 Cm Statico Bianco A+</t>
  </si>
  <si>
    <t>LI8SN1EX</t>
  </si>
  <si>
    <t>LI8S1W</t>
  </si>
  <si>
    <t>LI80FF2SB</t>
  </si>
  <si>
    <t>Frigo Indesit Combi 60 Cm 1/2" No Frost Silver A++</t>
  </si>
  <si>
    <t>INFC8TI21X</t>
  </si>
  <si>
    <t>Indesit Frigorifero Combinato Infc8 Ti21X Classe F Capacità Netta 335 Litri Colore Inox Larghezza 596 Mm Profondità	678 Mm Altezza 1912 Mm</t>
  </si>
  <si>
    <t>I55TM4110W</t>
  </si>
  <si>
    <t>Frigorifero Doppia Porta A Libera Installazione Indesit Zz 213 Lt
Larghezza (Cm): 54.0
Altezza (Cm): 144.0
Classe Energetica: A+</t>
  </si>
  <si>
    <t>HAQ9E1L</t>
  </si>
  <si>
    <t>Side-By-Side Hotpoint Frigorifero A+</t>
  </si>
  <si>
    <t>ENTMH192A1FW</t>
  </si>
  <si>
    <t>Frigo Hotpoint 70 Cm No Frost Silver A+</t>
  </si>
  <si>
    <t>SD24SW</t>
  </si>
  <si>
    <t>Frigo San Giorgio Doppia Porta 218 Lt Statico Bianco</t>
  </si>
  <si>
    <t>SC36SW</t>
  </si>
  <si>
    <t>Frigo San Giorgio Combi 336 Lt Statico Bianco</t>
  </si>
  <si>
    <t>SC36SS</t>
  </si>
  <si>
    <t>Frigo San Giorgio Combi 336 Lt Statico Silver</t>
  </si>
  <si>
    <t>SB54NFXD</t>
  </si>
  <si>
    <t>Side B Side San Giorgio 568Lt No Frost Inox Dsp</t>
  </si>
  <si>
    <t>FQ60XPE</t>
  </si>
  <si>
    <t>Frigo Side By Side 4 Porte 92 Cm Inox Antimpronta Smeg</t>
  </si>
  <si>
    <t>FQ60XDF</t>
  </si>
  <si>
    <t>Frigo Side By Side Inox Smeg Classe F A++</t>
  </si>
  <si>
    <t>FQ60NPE</t>
  </si>
  <si>
    <t>Frigo Sbs 4Porte Nero Lucidozz Smeg</t>
  </si>
  <si>
    <t>FQ60BPE</t>
  </si>
  <si>
    <t>Frigo Side By Side 4 Porte 92 Cm Bianco Smeg</t>
  </si>
  <si>
    <t>FQ55FXE</t>
  </si>
  <si>
    <t>Frigo/Cong. 4Porte Inox Smegzz 600 Lt 79 Cm Con Maniglia</t>
  </si>
  <si>
    <t>FD54PXNE4</t>
  </si>
  <si>
    <t>Frigo Smeg 2P Inox 81 Nf A++</t>
  </si>
  <si>
    <t>FD541MNED4</t>
  </si>
  <si>
    <t>Frigo 2Porte 498Lt A+ Smeg  Effetto Marmo Dispenser Acqua</t>
  </si>
  <si>
    <t>FD48PXNF4</t>
  </si>
  <si>
    <t>Combi Inox 484 I No Frost. Largo 76 Cm</t>
  </si>
  <si>
    <t>FD48PXNF3</t>
  </si>
  <si>
    <t>Frigo 2Porte Inox A+ Smeg  484 Lt 71 Cm Con Maniglia</t>
  </si>
  <si>
    <t>FD43PXNF4</t>
  </si>
  <si>
    <t>Frigo 2 Porte Acciaio Inox Antimpronta Smeg</t>
  </si>
  <si>
    <t>FD43PXNF3</t>
  </si>
  <si>
    <t>Frigo 2Porte Inox A+ Smeg  435Lt 71 Cm Con Maniglia</t>
  </si>
  <si>
    <t>FD43PSNF4</t>
  </si>
  <si>
    <t>Frigo 2 Porte Silver 70 A+</t>
  </si>
  <si>
    <t>FD43PSNF2</t>
  </si>
  <si>
    <t>Frigo 2 Porte Acciaio Inox Antimpronta Cm. 70 435 Lt Smeg</t>
  </si>
  <si>
    <t>FD43PMNF4</t>
  </si>
  <si>
    <t>Frigo 2 Porte Marmorizzato  Smeg</t>
  </si>
  <si>
    <t>FD239APS</t>
  </si>
  <si>
    <t>Frigo Smeg 2P 227Lt A+Silver 54 Cm</t>
  </si>
  <si>
    <t>FD239AP</t>
  </si>
  <si>
    <t>Frigo Smeg 2P 227Lt A+Bianco 54 Cm</t>
  </si>
  <si>
    <t>FC40PXNF3</t>
  </si>
  <si>
    <t>Frigo Combi Inox A+ 70 Cm Smegzz 66,3 Cm Con Maniglia</t>
  </si>
  <si>
    <t>FC40MNE</t>
  </si>
  <si>
    <t>Frigo Combinato Cm. 70 A+ Sabbia</t>
  </si>
  <si>
    <t>FC381XNE</t>
  </si>
  <si>
    <t>Frigo Smeg Combi 60 Cm Inox</t>
  </si>
  <si>
    <t>FC370X2PE</t>
  </si>
  <si>
    <t>Combi Inox 370Lt A++ Smeg   Zz Porte Reversibili</t>
  </si>
  <si>
    <t>FC34XPNF1</t>
  </si>
  <si>
    <t>Frigo Combi Smeg Freest.Inox Largo 60 Cm</t>
  </si>
  <si>
    <t>FC34SPNF1</t>
  </si>
  <si>
    <t>Frigo Combi Smeg Silver 60</t>
  </si>
  <si>
    <t>FC34MPNF1</t>
  </si>
  <si>
    <t>Frigo Smeg Combi Free St No Frost Effetto Marmo</t>
  </si>
  <si>
    <t>FC34BPNF1</t>
  </si>
  <si>
    <t>Frigo Combi Smeg A+ Bianco</t>
  </si>
  <si>
    <t>CF37X2PNF</t>
  </si>
  <si>
    <t>Frigo Smeg Combi 2Porte Inox 231 Lt 60X200,6 Cm</t>
  </si>
  <si>
    <t>CF33SP</t>
  </si>
  <si>
    <t>Frigo Combi Silver Smeg</t>
  </si>
  <si>
    <t>CF33BP</t>
  </si>
  <si>
    <t>Frigo Combi Smeg Bianco</t>
  </si>
  <si>
    <t>WTV4598NFCIXA</t>
  </si>
  <si>
    <t>Frigorifero Doppia Porta Whirlpool Con Dispenser Acqua Su Porta Frigorifero, Inox, Classe A+, No Frost Parte Congelatore, Freshcontrol Parte Frigorifero Per Cibi Conservati Più A Lungo, Display Esterno, Cassetto Carne E Pesce, Maxi Capacit&amp;Ag</t>
  </si>
  <si>
    <t>WTV4529NFTS</t>
  </si>
  <si>
    <t>Combinato, Posizionamento: Libera Installazione, Colore: Grigio, Efficienza Energetica: Classe A+, Larghezza: 71, Volume Scomparto Freschi: 341, Volume Scomparto Surgelati: 109, Sistema Raffreddamento Frigo: No Frost, Dispenser: N</t>
  </si>
  <si>
    <t>TTNF8212OX</t>
  </si>
  <si>
    <t>Frigo Doppia Porta Whirlpool A++ 332 Lt Inox</t>
  </si>
  <si>
    <t>RSG923EU</t>
  </si>
  <si>
    <t>Lavatrice Hotpoint Carica Frontale Capacità 9 Kg Zz
Classe Energetica A+++
Max 1200 Giri</t>
  </si>
  <si>
    <t>LTB6B019CEU</t>
  </si>
  <si>
    <t>Lavastoviglie 60Cm Ariston A+ 11 Lt</t>
  </si>
  <si>
    <t>LTB6M019EU</t>
  </si>
  <si>
    <t>Lavastoviglie Incasso 14 Cop</t>
  </si>
  <si>
    <t>LFB5B019XEU</t>
  </si>
  <si>
    <t>Lavastoviglie Lfb5B019Xeu A+</t>
  </si>
  <si>
    <t>LFB5B019EU</t>
  </si>
  <si>
    <t>Lavastoviglie Lfb 5B019 Eu Bianca</t>
  </si>
  <si>
    <t>HFC2B19X</t>
  </si>
  <si>
    <t>GIE2B19</t>
  </si>
  <si>
    <t>Lavastoviglie Ignis</t>
  </si>
  <si>
    <t>DFG15B1SIT</t>
  </si>
  <si>
    <t>Lavastoviglie Indesit 13 Coperti A+Silver</t>
  </si>
  <si>
    <t>DFG15B1IT</t>
  </si>
  <si>
    <t>Lavastoviglie Indesit 13 Coperti A+ Bianca</t>
  </si>
  <si>
    <t>DFE1B19S</t>
  </si>
  <si>
    <t>DFE1B1914</t>
  </si>
  <si>
    <t>BTWA71253EU</t>
  </si>
  <si>
    <t>Indesit Lavatrice Carica Dall'Alto Zz Btw A71253  Eu 7 Kg Classe A+++ Centrifuga 1200 Giri</t>
  </si>
  <si>
    <t>LVS319S</t>
  </si>
  <si>
    <t>Lavastoviglie Lvst Smeg Sil.Zz 12 Cop. A+ D. 85X59,8X60 Cm</t>
  </si>
  <si>
    <t>LVS319B</t>
  </si>
  <si>
    <t>Lavastoviglie Lvst Smeg B.Cazz 12 Cop. A+ D. 85X59,8X60Cm</t>
  </si>
  <si>
    <t>LSP433XIT</t>
  </si>
  <si>
    <t>Smeg Lavastoviglie Lsp433Xit Classe A+++ Capacità 13 Coperti Colore Inox Antimpronta A Libera Installazione</t>
  </si>
  <si>
    <t>LSP222BIT</t>
  </si>
  <si>
    <t>Smeg Lavastoviglie Lsp222Bit Classe A++ Capacità 13 Coperti Colore Bianco A Libera Installazione</t>
  </si>
  <si>
    <t>WRIC3C26PF</t>
  </si>
  <si>
    <t>Lavastoviglia 14 Coperti 8Programmi Classe A++</t>
  </si>
  <si>
    <t>WRIC3C26P</t>
  </si>
  <si>
    <t>WIO3T321P</t>
  </si>
  <si>
    <t>Lavastoviglia 14 Coperti 10 Programmi Classe A++</t>
  </si>
  <si>
    <t>31010551</t>
  </si>
  <si>
    <t>31007197</t>
  </si>
  <si>
    <t>Lavatrice Candy 10 Kg 1400 G Classe A 16 Pr.Cs14102D3</t>
  </si>
  <si>
    <t>NFR428WIT</t>
  </si>
  <si>
    <t>NF923WKIT</t>
  </si>
  <si>
    <t>Lavatrice Hotpoint Ariston Nf923Wk Carica Frontale 9Kg 1200G A+++</t>
  </si>
  <si>
    <t>NF823WKIT</t>
  </si>
  <si>
    <t>FML903ITC</t>
  </si>
  <si>
    <t>Lavatrice Hotpoint 9Kg</t>
  </si>
  <si>
    <t>FMG923BIT</t>
  </si>
  <si>
    <t>Lavatrice Hotpoint 9 Kg. 1200G. A+++ Bianca Inverter</t>
  </si>
  <si>
    <t>FMF703</t>
  </si>
  <si>
    <t>Lavatrice Hotpoint 7 Kg. 1000G. A+++ Bianca Inverter</t>
  </si>
  <si>
    <t>F082611</t>
  </si>
  <si>
    <t>Lavatrice Xwa 61051 Wwg It A+ 6 Kg. Dim. H85Xl59,5Xp54 100 Giri</t>
  </si>
  <si>
    <t>LOE8001</t>
  </si>
  <si>
    <t>Lavatrice Ignis A++1000G 8Kg.</t>
  </si>
  <si>
    <t>LOE7001</t>
  </si>
  <si>
    <t>Lavatrice Ignis A++1000G 7Kg.</t>
  </si>
  <si>
    <t>DPA300V/EG</t>
  </si>
  <si>
    <t>Frigo Ignis 2 Porte 318Lt A+ Bianco</t>
  </si>
  <si>
    <t>MTWA91283WIT</t>
  </si>
  <si>
    <t>MTWA81283WIT</t>
  </si>
  <si>
    <t>Lavatrice Indesit Carica Frontale 8Kg 1200 Giri Motore Inverter Classe A+++ Colore Bianco</t>
  </si>
  <si>
    <t>MTWA71252WIT</t>
  </si>
  <si>
    <t>IWUD41051CECO</t>
  </si>
  <si>
    <t>Lavatrice Indesit Slim 4,5 Kg. 33Cm  A+  Bianca</t>
  </si>
  <si>
    <t>IWC81051CECO</t>
  </si>
  <si>
    <t>Lavatrice Indesit 8Kg.1000G. A+ Bianca</t>
  </si>
  <si>
    <t>IWC71051CECO</t>
  </si>
  <si>
    <t>Lavatrice Indesit 7Kg.1000G. A+ Bianca</t>
  </si>
  <si>
    <t>IWC61052CECO</t>
  </si>
  <si>
    <t>Lavatrice A Libera Installazione A Carica Frontale Indesit 6 Kg A++ 1000 Giri</t>
  </si>
  <si>
    <t>IWC60851CECO</t>
  </si>
  <si>
    <t>Lavatrice Indesit 6 Kg. 800G. A+ Bianca</t>
  </si>
  <si>
    <t>IWB51051CECO</t>
  </si>
  <si>
    <t>Lavatrice Indesit 5 Kg. 1000G. A+  Bianca</t>
  </si>
  <si>
    <t>ITWD61052W</t>
  </si>
  <si>
    <t>Lavatrice Carico Alto Indesit 6Kg.1000G. A++ Bianca</t>
  </si>
  <si>
    <t>EWE61252WEU</t>
  </si>
  <si>
    <t>Lavatrice Indesit 6 Kg. 1200G. A++ Bianca Display Digitale</t>
  </si>
  <si>
    <t>EWD81252WIT</t>
  </si>
  <si>
    <t>Lavatrice Carica Frontale, Capacità Di Carico 8Kg, Centrifuga Fino A 1200 Giri, Classe Energetica A++</t>
  </si>
  <si>
    <t>EWD61051WIT</t>
  </si>
  <si>
    <t>Lavatrice Indesit 6 Kg.1000G. A++  Bianca</t>
  </si>
  <si>
    <t>EWC91083BS</t>
  </si>
  <si>
    <t>Lavatrice Indesit 9Kg.1000G. A+++ Inverter Bianca</t>
  </si>
  <si>
    <t>EWC81283WIT</t>
  </si>
  <si>
    <t>Lavatrice Indesit Carica Frontale
Capacità 8 Kg A+++ Max 1200 Giri
Con Displaycon Giri Centrifuga Regolabili</t>
  </si>
  <si>
    <t>EWC71252WIT</t>
  </si>
  <si>
    <t>Lavatrice Indesit 7Kg.1200G. A+++  Bianca</t>
  </si>
  <si>
    <t>EWC61051WIT</t>
  </si>
  <si>
    <t>BWSA71051WIT</t>
  </si>
  <si>
    <t>BWSA61053WIT</t>
  </si>
  <si>
    <t>Lavatrice Indesit Slim 6 Kg. 1000G. A+++  Bianca</t>
  </si>
  <si>
    <t>BWE101484XWSSS</t>
  </si>
  <si>
    <t>Lavatrice Indesit 10Kg.1400G. A+++ Inverter Bianca</t>
  </si>
  <si>
    <t>BWD71253WEU</t>
  </si>
  <si>
    <t>Lavatrice Indesit Capacità 7 Kg - Centrifuga Max 1200 Giri - Classe Energetica A+++ Display Led</t>
  </si>
  <si>
    <t>BWA71083XWIT</t>
  </si>
  <si>
    <t>BWA71052WEU</t>
  </si>
  <si>
    <t>Lavatrice Indesit 7 Kg. 1000G. A++  Bianca Innex</t>
  </si>
  <si>
    <t>BTWL60300IT</t>
  </si>
  <si>
    <t>BTWL50300IT</t>
  </si>
  <si>
    <t>BTWA61052IT</t>
  </si>
  <si>
    <t>Lavatrice Carica Dall'Alto A ++ 6 Kg
1000 Giri/Min
Profondità 60 Cm
Larghezza 40 Cm</t>
  </si>
  <si>
    <t>FC1012</t>
  </si>
  <si>
    <t>Lavatrice 10 Kg 1200 Giri A+++ Fc1012 Sangiorgio Farago'</t>
  </si>
  <si>
    <t>S5510B</t>
  </si>
  <si>
    <t>Sangiorgio S5510B Libera Installazione Caricamento Frontale 7Kg 1000Rpm A Bianco Lavatrice</t>
  </si>
  <si>
    <t>S4208B</t>
  </si>
  <si>
    <t>Sangiorgio Lavatrice Carica Frontale Capacità Di Carico 5 Kg Classe Energetica A+ Profondità 51 Cm Centrifuga 800 Giri</t>
  </si>
  <si>
    <t>10007C</t>
  </si>
  <si>
    <t>Kit Staffe Orient. Lcd 60"</t>
  </si>
  <si>
    <t>10007B</t>
  </si>
  <si>
    <t>Kit Staffe Orient. Lcd 48"</t>
  </si>
  <si>
    <t>10007A</t>
  </si>
  <si>
    <t>Kit Staffe Orient. Lcd 32"</t>
  </si>
  <si>
    <t>10002C</t>
  </si>
  <si>
    <t>Porta Tv Orientabile Silver</t>
  </si>
  <si>
    <t>10002B</t>
  </si>
  <si>
    <t>Porta Tv Orientabile 14-16</t>
  </si>
  <si>
    <t>10002A</t>
  </si>
  <si>
    <t>Reggimensola Pesante 35/45</t>
  </si>
  <si>
    <t>0020308350</t>
  </si>
  <si>
    <t>Phi 55Pus6554  Tv</t>
  </si>
  <si>
    <t>PCO60Z</t>
  </si>
  <si>
    <t>Piano Cottura 60 4 Fuochi</t>
  </si>
  <si>
    <t>FGSC70152C</t>
  </si>
  <si>
    <t>P. Cottura Classic 70 6 Fg 52 (Tcc) Bianco</t>
  </si>
  <si>
    <t>ACM938NE</t>
  </si>
  <si>
    <t>Piano A Induzione 77 Cm.</t>
  </si>
  <si>
    <t>ACM829NE</t>
  </si>
  <si>
    <t>Piano A Induzione 60 Cm.</t>
  </si>
  <si>
    <t>ACM806NE</t>
  </si>
  <si>
    <t>FKVQ60286NS</t>
  </si>
  <si>
    <t>FGSB60262NY</t>
  </si>
  <si>
    <t>Forno Bombe'600X600Mm B.Ant 5 Funzioni Classe Energetica A</t>
  </si>
  <si>
    <t>FGSB60159NY</t>
  </si>
  <si>
    <t>Forno 60 5 Funzioni Bombe' 59 Antracite Manopole Ottone</t>
  </si>
  <si>
    <t>FPE502/6X</t>
  </si>
  <si>
    <t>Forno Candy 5 Funzioni Inox 33701246</t>
  </si>
  <si>
    <t>FPE502/6N</t>
  </si>
  <si>
    <t>Forno Candy 5 Funzioni Nero 33701247</t>
  </si>
  <si>
    <t>FLG203/1X</t>
  </si>
  <si>
    <t>FCP625WXL</t>
  </si>
  <si>
    <t>Candy - Fcp625Wxl/E - Sostituisce Fcp625Wxl - - Forno Elettrico Multifunzione Digitale, 8 Funzioni Colore Bianco</t>
  </si>
  <si>
    <t>FCP625NXL</t>
  </si>
  <si>
    <t>Forno Incasso Multifunzione Nero Candy Fcp625Nxl
Forno Incasso Multifunzione Nero Candy Fcp625Nxl
Forno Candy Fcp 625 Nxl
Ean: 8016361913943
Colore: Nero Finiture Inox
Classe Energetica: A+
Codice Prodotto:  33701665</t>
  </si>
  <si>
    <t>FCP502X</t>
  </si>
  <si>
    <t>Forno Candy Ventilato Inox 65 Lt.</t>
  </si>
  <si>
    <t>FCP502W</t>
  </si>
  <si>
    <t>FCP502N</t>
  </si>
  <si>
    <t>FCI614AV</t>
  </si>
  <si>
    <t>Forno Incasso Multifunzione Avena Candy 33701298</t>
  </si>
  <si>
    <t>FCC604AV</t>
  </si>
  <si>
    <t>Candy - Fcc604Av - Forno Zzelettrico Multifunzione Ventilato, 65 Lt,  Avenaclasse Di Efficienza Energetica A, 8 Funzioni, Illuminazione Alogena, Dispositivi Comandi Con Manopole</t>
  </si>
  <si>
    <t>CELF602X/E</t>
  </si>
  <si>
    <t>Forno Candy Ventilato Inox 65 Lt. 33702138 A+ 8 Funzioni</t>
  </si>
  <si>
    <t>33702098</t>
  </si>
  <si>
    <t>Forno Candy Statico Nero Fcs100N 33702098</t>
  </si>
  <si>
    <t>33701198</t>
  </si>
  <si>
    <t>Forno Incasso Statico Candy Fst201/6X</t>
  </si>
  <si>
    <t>FT8501RAME/HA</t>
  </si>
  <si>
    <t>Forno Multifunzione Ar. Rame</t>
  </si>
  <si>
    <t>FT8501AV/HAS</t>
  </si>
  <si>
    <t>Forno 7 Cuochi Ariston Avena</t>
  </si>
  <si>
    <t>FT8501AN/HAS</t>
  </si>
  <si>
    <t>Forno Multifunzione Ar. Antracite</t>
  </si>
  <si>
    <t>FT8201AV/HAS</t>
  </si>
  <si>
    <t>Forno 820 1 Av Ha S 7 Cuochi</t>
  </si>
  <si>
    <t>FA3530HIXHA</t>
  </si>
  <si>
    <t>Colore : Inox  Volume F. (I) : 59 Elettrico 6 Funzioni:5 Funzioni Tradizionali + 1 Sistema Pulizia  Comandi : Contaminuti Classe Di Eff. Energetica : A Cavità Da 66 Lt.</t>
  </si>
  <si>
    <t>BO249SR/E</t>
  </si>
  <si>
    <t>BO249SC/E</t>
  </si>
  <si>
    <t>Forno Pari Cold Sc Rame</t>
  </si>
  <si>
    <t>BO247SR/E</t>
  </si>
  <si>
    <t>Forno Elettrico Antracite Combinato
8 Funzioni, 2 Manopole,
Programmatore Analogico Di Inizio
E Fine Cottura, Porta Fredda Con
Triplo Vetro</t>
  </si>
  <si>
    <t>BO247SM/E</t>
  </si>
  <si>
    <t>BO247SL/E</t>
  </si>
  <si>
    <t>Forno Bo Multifunzione 6 Funz. Vetro Nero7Acciaio</t>
  </si>
  <si>
    <t>BO246SR/E</t>
  </si>
  <si>
    <t>Forno Elettrico Crema Combinato
8 Funzioni, 2 Manopole,
Programmatore Analogico Di Inizio
E Fine Cottura, Porta Fredda Con
Triplo Vetro</t>
  </si>
  <si>
    <t>BO246SD/E</t>
  </si>
  <si>
    <t>BO244SR/E</t>
  </si>
  <si>
    <t>Forno Elettrico Avena Combinato
8 Funzioni, 2 Manopole,
Programmatore Analogico Di Inizio
E Fine Cottura, Porta Fredda Con
Triplo Vetro</t>
  </si>
  <si>
    <t>BO243ZY/E</t>
  </si>
  <si>
    <t>Forno Bo. Multifunzione 6 Funz. Vetro/Acciaio</t>
  </si>
  <si>
    <t>BO243ZS/E</t>
  </si>
  <si>
    <t>Forno Pari Cold Sc S Multi6T Out Inox/Vetro Stop Sol</t>
  </si>
  <si>
    <t>BO243ZL/E</t>
  </si>
  <si>
    <t>Forno Pari Cold Sc S Multi6T</t>
  </si>
  <si>
    <t>BO243XE/E</t>
  </si>
  <si>
    <t>Forno Pari Cold Sc S Multi6T Inox/Vetro Stop</t>
  </si>
  <si>
    <t>BO240SL/E</t>
  </si>
  <si>
    <t>FO60ZX</t>
  </si>
  <si>
    <t>Forno Incasso 60 Ignis</t>
  </si>
  <si>
    <t>ARL878A+</t>
  </si>
  <si>
    <t>Frigorifero Doppia Porta 231 Lt</t>
  </si>
  <si>
    <t>AKS293/IX</t>
  </si>
  <si>
    <t>Forno 11 Funzioni Inox</t>
  </si>
  <si>
    <t>AKS291/IX</t>
  </si>
  <si>
    <t>Forno 9 Funzioni Inox</t>
  </si>
  <si>
    <t>AKS186/IXWH</t>
  </si>
  <si>
    <t>Forno 6 Funzioni Ventilato</t>
  </si>
  <si>
    <t>AKS186/IXNB</t>
  </si>
  <si>
    <t>AKS185WH</t>
  </si>
  <si>
    <t>Forno 6 Funzioni Bianco Ignis</t>
  </si>
  <si>
    <t>AKS185NB</t>
  </si>
  <si>
    <t>Forno 6 Funzioni Nero</t>
  </si>
  <si>
    <t>AKS185IX</t>
  </si>
  <si>
    <t>Forno 6 Funzioni Inox Ignis</t>
  </si>
  <si>
    <t>EHS51IX/HA</t>
  </si>
  <si>
    <t>AKZM8480IX</t>
  </si>
  <si>
    <t>Forno Multikook 17, 6° Senso Pirolitico</t>
  </si>
  <si>
    <t>AKZM8410IX</t>
  </si>
  <si>
    <t>Forno Multikook 17, 6° Senso Smartclean</t>
  </si>
  <si>
    <t>AKZM8400IX</t>
  </si>
  <si>
    <t>Forno Multikook 9 Smartclean</t>
  </si>
  <si>
    <t>AKS290/IX</t>
  </si>
  <si>
    <t>Forno 9 Funzioni</t>
  </si>
  <si>
    <t>AKP745IX</t>
  </si>
  <si>
    <t>Forno Multicook 10 Smartclean Con Display</t>
  </si>
  <si>
    <t>AKP740IX</t>
  </si>
  <si>
    <t>AKP738IX</t>
  </si>
  <si>
    <t>AKP288NA</t>
  </si>
  <si>
    <t>Forno Multicook 9 Pizza Pasticceria Antracite</t>
  </si>
  <si>
    <t>AKP288AE01</t>
  </si>
  <si>
    <t>Forno Multicook 9 Pizza Pasticceria Avena</t>
  </si>
  <si>
    <t>FMSP60279NS</t>
  </si>
  <si>
    <t>Forno Plano 600X600 Mm Aluminium 6 Funzioni Classe Energetica A</t>
  </si>
  <si>
    <t>FMSP60273NS</t>
  </si>
  <si>
    <t>Forno Plano 600X600 Mm Titanium 6 Funzioni Classe Energetica A</t>
  </si>
  <si>
    <t>FMPP60273NS</t>
  </si>
  <si>
    <t>Forno Plano Plus 600X600 Mm Titanium 10 Funzioni Classe Energetica A+</t>
  </si>
  <si>
    <t>FIPP602INNS</t>
  </si>
  <si>
    <t>Forno Plano Plus 600X600 Mm Inox  10 Funzioni 78 Lt</t>
  </si>
  <si>
    <t>FIAP602INNS</t>
  </si>
  <si>
    <t>Forno Plano 600X600 Mm Inox 6 Funzioni Classe Energetica A</t>
  </si>
  <si>
    <t>FGSP60268NS</t>
  </si>
  <si>
    <t>Forno Plano 600X600 Mm Bianco 6 Funzioni Classe Energetica A</t>
  </si>
  <si>
    <t>FGSP60251NS</t>
  </si>
  <si>
    <t>Forno Plano 600X600 Mm Avena 6 Funzioni Classe Energetica A</t>
  </si>
  <si>
    <t>FGSP60243NS</t>
  </si>
  <si>
    <t>Forno Plano 600X600 Mm Tortora 6 Funzioni Classe Energetica A</t>
  </si>
  <si>
    <t>FGSP60240NS</t>
  </si>
  <si>
    <t>FGSP60168NS</t>
  </si>
  <si>
    <t>FGSP60151NS</t>
  </si>
  <si>
    <t>Forno Plano 600X600 Mm Avena 5 Funzioni Classe Energetica A</t>
  </si>
  <si>
    <t>FGSP60140NS</t>
  </si>
  <si>
    <t>FO60R2</t>
  </si>
  <si>
    <t>Forno Incasso 60 Rex F5650 Ex</t>
  </si>
  <si>
    <t>FO60R1</t>
  </si>
  <si>
    <t>Forno Incasso 60 Rex F50X</t>
  </si>
  <si>
    <t>SFPV21IXN</t>
  </si>
  <si>
    <t>Forno A Gas Ventilato 6 Zzfunzioni Cruscotto Inox 63 Lt.
1 Griglia + 1 Leccarda
Inox</t>
  </si>
  <si>
    <t>SFP62IX</t>
  </si>
  <si>
    <t>Forno Primus F606 Inox</t>
  </si>
  <si>
    <t>SFP521XN</t>
  </si>
  <si>
    <t>Forno Multifunzione 5 Funzioni</t>
  </si>
  <si>
    <t>SFN54BKCN</t>
  </si>
  <si>
    <t>Forno New England 5 Funz. Nero</t>
  </si>
  <si>
    <t>SFN5458N</t>
  </si>
  <si>
    <t>SFN5407CN</t>
  </si>
  <si>
    <t>Forno New England 5 Funz. Bianco Alpine</t>
  </si>
  <si>
    <t>CKBBS100</t>
  </si>
  <si>
    <t>Frigo Combinato Candy Frigocongelatore Combinato 
Sky Led Con Controllo Elettronico 
4 Ripiani In Vetro 
3 Balconcini Controporta Trasp.
1 Cassetto Trasp. Per Frutta E Verdura 
Freezer A 3 Scomparti Con Cassetti Trasparenti 
Termostato Regolabile Elettronico 
Porte Reversibili 
Volume Totale Netto: 250 Litri 
Volume Netto Frigorifero: 190 Litri 
Volume Netto Congelatore: 60 Litri 
Classe: N-St  Classe : A+</t>
  </si>
  <si>
    <t>CKBBF172</t>
  </si>
  <si>
    <t>Frigorifero Combinato Da Incasso Ckbbf 172 Classe A+ Capacità Netta 190 Litri No Frost
- Classe Energetica A+
- Classe Climatica N-T
- Sky Led Con Controllo Elettronico  - Volume Totale Netto 240 Litri- Volume Netto Frigorifero 190 Litri- Volume Netto Congelatore 50 Litri- Tecnologia No Frost- 4 Ripiani In Vetro Trasparente- 3 Balconcini Controporta Trasparenti
- Cassetto Beauty Suite
- 1 Cassetto Crisper Con Guide
Telescopiche
- Portabottiglie In Metallo
- Cassetto Fresh Zone
- Freezer A 3 Scomparti
- Porte Reversibili
- Sistema Di Ventilazione Air Fan</t>
  </si>
  <si>
    <t>BCBS172HP</t>
  </si>
  <si>
    <t>Frigorifero Combinato Da Incasso Bcbs172Hp Classe A+ Capacità 259 L Altezza184.5 Cm Arghezza57.5 Cm
Raffreddamento Vano Frigostatico
Profondità56 Cm
Cardini Portareversibili</t>
  </si>
  <si>
    <t>34900349</t>
  </si>
  <si>
    <t>FI1501</t>
  </si>
  <si>
    <t>Frigorifero Sottotavolo Electrolux 820X600X550 Mm A+ 130 Lt</t>
  </si>
  <si>
    <t>ARL6502/A++</t>
  </si>
  <si>
    <t>Frigo Combinato 275 L A++</t>
  </si>
  <si>
    <t>IND2412D</t>
  </si>
  <si>
    <t>Frigo Congelatore Classe A+ Doppia Porta 184 Lt Indesit</t>
  </si>
  <si>
    <t>PC060Z</t>
  </si>
  <si>
    <t>Piano Cottura Cm 60 4 Fuochi Zanussi</t>
  </si>
  <si>
    <t>ART9910A+SF</t>
  </si>
  <si>
    <t>Frigorifero Everest / Combinati310 Lt</t>
  </si>
  <si>
    <t>ART9812A+SF</t>
  </si>
  <si>
    <t>Combinato Everest 193 Cm. Stop Frost</t>
  </si>
  <si>
    <t>ART963A+NF</t>
  </si>
  <si>
    <t>Combinato Everest 193 Cm. No Frost</t>
  </si>
  <si>
    <t>ART6601A+</t>
  </si>
  <si>
    <t>Combinato Everest 177 Cm. Ventilato</t>
  </si>
  <si>
    <t>ART459A+NF1</t>
  </si>
  <si>
    <t>Combinato Everest 177 Cm. No Frost</t>
  </si>
  <si>
    <t>ART380A+</t>
  </si>
  <si>
    <t>Doppia Porta</t>
  </si>
  <si>
    <t>ART367A+</t>
  </si>
  <si>
    <t>ARL782A+1</t>
  </si>
  <si>
    <t>Frigorifero Doppia Porta 220 Lt</t>
  </si>
  <si>
    <t>ARL6501/A+</t>
  </si>
  <si>
    <t>Frigo Combinato 275 L A+</t>
  </si>
  <si>
    <t>BOLT946/E</t>
  </si>
  <si>
    <t>Lavastoviglie Tot.Integ.45 Cm 9 Cop.</t>
  </si>
  <si>
    <t>BOLT945/E</t>
  </si>
  <si>
    <t>Lavastoviglie 9 Coperti Bompani Tot.Integ.Nera</t>
  </si>
  <si>
    <t>BOLT127/E</t>
  </si>
  <si>
    <t>Lavastoviglie Tot.Inte.60Cm A+ Aa Capacita' 12 Coperti</t>
  </si>
  <si>
    <t>BOLT126/E</t>
  </si>
  <si>
    <t>CDIM5146T</t>
  </si>
  <si>
    <t>Candy Cdim 5146. Installazione: A Scomparsa Totale, Dimensione Massima (60 Cm), Colore Pannello Di Controllo: Nero. Numero Di Coperti: 16 Coperti, Emissione Acustica: 43 Db, Classe A++</t>
  </si>
  <si>
    <t>CDIH2T1047</t>
  </si>
  <si>
    <t>CDI3615</t>
  </si>
  <si>
    <t>Candy Cdi3615 - 32900459A Zzlavastoviglie Da Incasso A Scomparsa Totale 16 Coperti, Classe A+, 44 Db, 10 Programmi, 60 Cm</t>
  </si>
  <si>
    <t>CDI1L949E</t>
  </si>
  <si>
    <t>Candy Lavastoviglie Da Incasso Da 45Cm;New Classe Energetica Nel: E; 9 Coperti; Silenziosità: Db(A) 49; Display Led; Programmi: 6; Cesto Inferiore Xxl, Superiore Xl</t>
  </si>
  <si>
    <t>CDI1L38-02</t>
  </si>
  <si>
    <t>LTB4B019EU</t>
  </si>
  <si>
    <t>Lavastoviglie Ltb 4B019Eu  Zz
60 Cm A+ 11 Lt Ariston</t>
  </si>
  <si>
    <t>LTB4B019CEU</t>
  </si>
  <si>
    <t>Lavastoviglie Incasso 13 Cop.</t>
  </si>
  <si>
    <t>GKIE2B19</t>
  </si>
  <si>
    <t>Lavastoviglie 13 Cop. A+Aa Zz 60 Cm Bianca 4 Programmi Ignis</t>
  </si>
  <si>
    <t>GBE1B19X</t>
  </si>
  <si>
    <t>Lavastoviglie 13 C. Con Cruscotto Inox</t>
  </si>
  <si>
    <t>GBE1B19B</t>
  </si>
  <si>
    <t>Lavastoviglie Incasso 13 Copertizz  Cuscotto Inox</t>
  </si>
  <si>
    <t>SDI543AS</t>
  </si>
  <si>
    <t>Lavastoviglie Incasso Schock 60Cm 13 Cop 5 Programmi</t>
  </si>
  <si>
    <t>CBWM814D-S</t>
  </si>
  <si>
    <t>Lavabiancheria Incasso Candy- Classe Energetica A+++
- Capacità Di Carico 8 Kg- 
-Velocità Centrifuga 1400 Giri
- 15+1 Programmi-Display 2D
-Motore Standard</t>
  </si>
  <si>
    <t>CBWM712D-S</t>
  </si>
  <si>
    <t>Lavabiancheria Incasso Candy
- Classe Energetica A+++ Capacità Di Carico 7 -Velocità Centrifuga 1200 Giri
- 15+1 Programmi -Motore Standard</t>
  </si>
  <si>
    <t>MIC20GDFX</t>
  </si>
  <si>
    <t>Forno Microonde Mic20Gdfx Da Incasso Capacità 20 Litri Potenza 800 W Colore Inox 3 Tipi Di Cottura Scongelamento Automatico Potenza Grill 1000 W</t>
  </si>
  <si>
    <t>MIC201EX</t>
  </si>
  <si>
    <t>FMSP28179WS</t>
  </si>
  <si>
    <t>Forno Microonde 28 Lt Con Grill 1100W 8 Funzioni Led Aluminium 79</t>
  </si>
  <si>
    <t>FMSP28173WS</t>
  </si>
  <si>
    <t>Forno Microonde 28 Lt Con Grill 1100W 8 Funzioni Led Titanium 73</t>
  </si>
  <si>
    <t>FIAP281INWS</t>
  </si>
  <si>
    <t>Forno Microonde 28 Lt Con Grill 1100W 8 Funzioni Led Inox</t>
  </si>
  <si>
    <t>FGSP28168WS</t>
  </si>
  <si>
    <t>Forno Microonde 28 Lt Con Grill 1100W 8 Funzioni Led Bianco G68</t>
  </si>
  <si>
    <t>FGSP28151WS</t>
  </si>
  <si>
    <t>Forno Microonde 28 Lt Con Grill 1100W 8 Funzioni Led Avena G51</t>
  </si>
  <si>
    <t>FGSP28143WS</t>
  </si>
  <si>
    <t>Forno Microonde 28 Lt Con Grill 1100W 8 Funzioni Led Tortora G43</t>
  </si>
  <si>
    <t>FGSP28140WS</t>
  </si>
  <si>
    <t>Forno Microonde 28 Lt Con Grill 1100W 8 Funzioni Led Nero G40</t>
  </si>
  <si>
    <t>PGSB75259CY</t>
  </si>
  <si>
    <t>PGSB60259WY</t>
  </si>
  <si>
    <t>P.Cottura Bombe' 60Tcl Antr. 620X520 Mm 4 Fc Grigl.In Ghisa</t>
  </si>
  <si>
    <t>PGSB60251WY</t>
  </si>
  <si>
    <t>P.Cottura Bombe' 60Tcl Avena 620X520 Mm 4 Fc Grigl.In Ghisa</t>
  </si>
  <si>
    <t>BO374AA/E</t>
  </si>
  <si>
    <t>Piano Induzione Bo 77 Cm</t>
  </si>
  <si>
    <t>BO332AA/E</t>
  </si>
  <si>
    <t>Domino Induzione Bo 33Cm</t>
  </si>
  <si>
    <t>BO299MB/N</t>
  </si>
  <si>
    <t>Piano Cottura 90 Cm Rame Bo</t>
  </si>
  <si>
    <t>BO299MA/N</t>
  </si>
  <si>
    <t>Piano Rustico Rame 75 Ghisa</t>
  </si>
  <si>
    <t>BO297MH/N</t>
  </si>
  <si>
    <t>Piano Cottura Bo 75 Cm Ghisazz Antracite</t>
  </si>
  <si>
    <t>BO297MB/N</t>
  </si>
  <si>
    <t>Piano Cottura 90 Antracite</t>
  </si>
  <si>
    <t>BO297MA/N</t>
  </si>
  <si>
    <t>BO296MB/N</t>
  </si>
  <si>
    <t>Piano Cottura 90 Crema</t>
  </si>
  <si>
    <t>BO296MA/N</t>
  </si>
  <si>
    <t>Piano Cottura Bo 75 Cm Crema Grighie In Ghisa</t>
  </si>
  <si>
    <t>BO294MB/N</t>
  </si>
  <si>
    <t>Piano Cottura 5F 90Cm Avena Ghi.Zz Bompani</t>
  </si>
  <si>
    <t>BO294MA/N</t>
  </si>
  <si>
    <t>Piano Rustico Avena 75 Ghisa</t>
  </si>
  <si>
    <t>BO293NA/N</t>
  </si>
  <si>
    <t>P.Cottura Bompani 75 (Tc)</t>
  </si>
  <si>
    <t>BO293MQ/N</t>
  </si>
  <si>
    <t>Piano 75 Bo I 5Fv(Tc)Ac5 Inox Front 2007</t>
  </si>
  <si>
    <t>BO293MD/N</t>
  </si>
  <si>
    <t>Piano 75 Bo I 5Fv(Tc)Ac5 Inox Front 2005</t>
  </si>
  <si>
    <t>BO264LA/N</t>
  </si>
  <si>
    <t>Piano Avena 2 Fuochi Ghisa</t>
  </si>
  <si>
    <t>BO263LF/N</t>
  </si>
  <si>
    <t>Piano 2 Fuochi Inox</t>
  </si>
  <si>
    <t>BO263EB/E</t>
  </si>
  <si>
    <t>Piano Cottura 2 Piani</t>
  </si>
  <si>
    <t>BO253JD/E</t>
  </si>
  <si>
    <t>Piano Cottura Bo 4 Piastre</t>
  </si>
  <si>
    <t>BO219MA/N</t>
  </si>
  <si>
    <t>Piano Bo Rustico Rame 60 Griglie In Ghisa</t>
  </si>
  <si>
    <t>BO217MA/N</t>
  </si>
  <si>
    <t>Piano Bo Rustico Antracite60</t>
  </si>
  <si>
    <t>BO217LA/N</t>
  </si>
  <si>
    <t>Piano 60 Bompani Nero 4Fdv</t>
  </si>
  <si>
    <t>BO217JG/N</t>
  </si>
  <si>
    <t>Piano 60 Bo N&gt;Al 4Fdv Ac4</t>
  </si>
  <si>
    <t>BO216MA/N</t>
  </si>
  <si>
    <t>Piano Bo Rustico Crema 60 Griglie In Ghisa</t>
  </si>
  <si>
    <t>BO214MF/N</t>
  </si>
  <si>
    <t>Piano Bo Rustico Avena 60 Griglie In Ghisa</t>
  </si>
  <si>
    <t>BO210VC/N</t>
  </si>
  <si>
    <t>Piano Gas In Cristallo Bianco E Nero, Larghezza 70 Cm, 5 Fuochi, Comandi Frontali, Griglie In Ghisa,</t>
  </si>
  <si>
    <t>BO210LA/N</t>
  </si>
  <si>
    <t>Piano 60 Bompani B.Co 4Fdv Zz Ac4 Arco Piat. 14</t>
  </si>
  <si>
    <t>BI213JA/L</t>
  </si>
  <si>
    <t>Piano 60I 4Fdv Ac4 Arco Com.Zz Later. Acciaio</t>
  </si>
  <si>
    <t>BI213CL/N</t>
  </si>
  <si>
    <t>CVG75SWGNX</t>
  </si>
  <si>
    <t>Piano Cottura A Gas 5 Fuochi
Accensione Elettrica Fuochi Sicurezza Fuochi
Piano In Cristallo Griglie Ghisa Comandi Frontali
Larg. 74,5 Cm Prof. 51 Cm.</t>
  </si>
  <si>
    <t>CVG75SWGB</t>
  </si>
  <si>
    <t>CVG64SPX</t>
  </si>
  <si>
    <t>CVG64SPN</t>
  </si>
  <si>
    <t>CPG75SWPX</t>
  </si>
  <si>
    <t>CPG75SWGX</t>
  </si>
  <si>
    <t>CPG64SPX</t>
  </si>
  <si>
    <t>P.Cottura Candy Cm. 60 Inox</t>
  </si>
  <si>
    <t>CLG64SPX</t>
  </si>
  <si>
    <t>Piano Cottura Gas 4 Fuochi Gas Colore Acciaio Inox
Larghezza 60 Cm Tipologia Pianogas Zone Di Cottura 4 Griglie Piattino</t>
  </si>
  <si>
    <t>CHW7AV4WGT</t>
  </si>
  <si>
    <t>CHW74WX</t>
  </si>
  <si>
    <t>Piano Cottura Candy Zone Di Cottura 5 Grigliepiattino
Coloreacciaio Inox Larghezza75 Cm Bruciatoredoppia Corona</t>
  </si>
  <si>
    <t>CHW74WGTAV</t>
  </si>
  <si>
    <t>Candy - Chw74Wgtav - Sostituisce Cpgc75Swpavg - 75 Cm Tripla Corona Avena</t>
  </si>
  <si>
    <t>CHW6BR4WGTAV</t>
  </si>
  <si>
    <t>Candy - Chw6Br4Wgtav - Sostituisce Cpgc64Swpavg - 4 Gas Tripla Corona Avena Piastrina Semi Ghisa</t>
  </si>
  <si>
    <t>CHG7WLWPX</t>
  </si>
  <si>
    <t>Piano Cottura Candy Zone Di Cottura5 Griglieghisa Coloreinox
Larghezza Vano Incasso81 Cm
Larghezza74,5 Cm Bruciatoredoppia Corona
Profondità Vano Incasso60 Cm
Profondità51 Cm</t>
  </si>
  <si>
    <t>33801978</t>
  </si>
  <si>
    <t>33801977</t>
  </si>
  <si>
    <t>33801973</t>
  </si>
  <si>
    <t>Candy Chw6Brx Piano Cottura Inox 60 Cm Chw 6 Brx 33801973</t>
  </si>
  <si>
    <t>33800970</t>
  </si>
  <si>
    <t>Piano Cottura Candy  Inox Clg64Spx Comandi Lat. 33801477-33801976 Chw6Lbx</t>
  </si>
  <si>
    <t>TD640SICEIXHA</t>
  </si>
  <si>
    <t>Piano Cottura 60 Cm Ariston</t>
  </si>
  <si>
    <t>PK750TLGH/HA</t>
  </si>
  <si>
    <t>P.Cottura 75 Luce Ix Ariston</t>
  </si>
  <si>
    <t>PCN752TIXHA</t>
  </si>
  <si>
    <t>Tipo Piano 75 Cm : Gas  Numero Zone Cottura :5 Accensione Elettronica</t>
  </si>
  <si>
    <t>PCN642TWHHA</t>
  </si>
  <si>
    <t>Tipo Piano 60 Cm : Gas  Numero Zone Cottura :4 Accensione Elettronica</t>
  </si>
  <si>
    <t>PCN642TIX/HA</t>
  </si>
  <si>
    <t>PCN642IXHA</t>
  </si>
  <si>
    <t>PC750TX/HA</t>
  </si>
  <si>
    <t>P.Cottura Da 75 Cm Newstyle Inox Hotpoint Ariston</t>
  </si>
  <si>
    <t>PC750TAVR/HA</t>
  </si>
  <si>
    <t>P. Cottura 750 T Av R Ha Hotpoint</t>
  </si>
  <si>
    <t>PC750TANRHA</t>
  </si>
  <si>
    <t>PC640TWH/HA</t>
  </si>
  <si>
    <t>Piano Cottura Ariston 60Cm Bianco</t>
  </si>
  <si>
    <t>PC640TAVRHA</t>
  </si>
  <si>
    <t>Tipo Piano 60 Cm Zz: Gas  Numero Zone Cottura :4 Accensione Elettronica</t>
  </si>
  <si>
    <t>PC640TANRHA</t>
  </si>
  <si>
    <t>PC640AVRHA</t>
  </si>
  <si>
    <t>PC631X/HA</t>
  </si>
  <si>
    <t>Piano Cottura 3 Fc + 1 Piastra Ariston</t>
  </si>
  <si>
    <t>C6CBK</t>
  </si>
  <si>
    <t>Coperchio I Pc 60 Nero Aris.</t>
  </si>
  <si>
    <t>AKS342IX</t>
  </si>
  <si>
    <t>Piano Cottura 5 Fuochi 70 Cm. Griglie Smaltate</t>
  </si>
  <si>
    <t>AKS213IX</t>
  </si>
  <si>
    <t>Piano Cottura 4 Fuochi Griglie Ghisa</t>
  </si>
  <si>
    <t>AKL710IX</t>
  </si>
  <si>
    <t>Piano Cottura 4 Fuochi Laterale</t>
  </si>
  <si>
    <t>AKF115IX</t>
  </si>
  <si>
    <t>Piano Cottura 4 Fuochi Comandi Frontali Griglie In Ghisa</t>
  </si>
  <si>
    <t>IP751SIX</t>
  </si>
  <si>
    <t>Piano Cottura Indesit Ip 751</t>
  </si>
  <si>
    <t>IP640ANR</t>
  </si>
  <si>
    <t>Piano Cottura Indesit 60 Antracite</t>
  </si>
  <si>
    <t>PMSP75179CS</t>
  </si>
  <si>
    <t>P.Cottura Plano 75Tcc Alum .Zz 750X510 Mm 5 Fc Grig.In Ghisa</t>
  </si>
  <si>
    <t>PMSP75173CS</t>
  </si>
  <si>
    <t>P.Cottura Plano 75Tcc Titan.Zz 750X510 Mm 5 Fc Grig.In Ghisa</t>
  </si>
  <si>
    <t>PMSP60179WS</t>
  </si>
  <si>
    <t>P.Cottura Plano 60Tcl  Alum. 600X510Mm 4 Fc Grigl. In Ghisa</t>
  </si>
  <si>
    <t>PMSP60173WS</t>
  </si>
  <si>
    <t>P.Cottura Plano 60Tcl Titan. 600X510Mm 4 Fc Grigl. In Ghisa</t>
  </si>
  <si>
    <t>PIAP601INWS</t>
  </si>
  <si>
    <t>P.Cottura Plano 60 Tcl Inox 600X510Mm 4 Fc Grigl. In Ghisa</t>
  </si>
  <si>
    <t>PGSP75168CS</t>
  </si>
  <si>
    <t>P.Cottura Plano 75Tcc B.Tit 750X510 Mm 5 Fc Grig.In Ghisa</t>
  </si>
  <si>
    <t>PGSP75151CS</t>
  </si>
  <si>
    <t>P.Cottura Plano 75 Tcc Avena 750X510 Mm 5 Fc Grig.In Ghisa</t>
  </si>
  <si>
    <t>PGSP75143CS</t>
  </si>
  <si>
    <t>P.Cottura Plano 75Tccf 43 .Tortora 750X510 Mm 5 Fc Grig.In Ghisa</t>
  </si>
  <si>
    <t>PGSP75140CS</t>
  </si>
  <si>
    <t>P.Cottura Plano 75Tccf.Black 750X510 Mm 5 Fc Grig.In Ghisa</t>
  </si>
  <si>
    <t>PGSP60168WS</t>
  </si>
  <si>
    <t>P.Cottura Plano 60Tcl B.Tit. 600X510Mm 4 Fc Grigl. In Ghisa</t>
  </si>
  <si>
    <t>PGSP60151WS</t>
  </si>
  <si>
    <t>P.Cottura Plano 60Tcl Avena 600X510Mm 4 Fc Grigl. In Ghisa</t>
  </si>
  <si>
    <t>PGSP60143WS</t>
  </si>
  <si>
    <t>P.Cottura Plano 60Tclf.Tortora</t>
  </si>
  <si>
    <t>PGSP60140WS</t>
  </si>
  <si>
    <t>P.Cottura Plano 60Tclf.Black 600X510Mm 4 Fc Grigl. In Ghisa</t>
  </si>
  <si>
    <t>PVCQ70186CS</t>
  </si>
  <si>
    <t>P.Cottura Quadro 70Tcc Blackzz Full Black 685X510 Mm 5 Fuochi</t>
  </si>
  <si>
    <t>PVCQ60186WS</t>
  </si>
  <si>
    <t>P.Cottura Quadro 60Tcl Blackzz Full Black 580X510 Mm Griglie</t>
  </si>
  <si>
    <t>PKCQ90296DS</t>
  </si>
  <si>
    <t>P.Cottura Elleci Quadro 90 882X520 White</t>
  </si>
  <si>
    <t>STS855IX</t>
  </si>
  <si>
    <t>Piano Cottura 75 5 Fuochi Schock Inox</t>
  </si>
  <si>
    <t>STS855BK</t>
  </si>
  <si>
    <t>Piano Cottura 75 5 Fuochi Schock Nero</t>
  </si>
  <si>
    <t>STS85599</t>
  </si>
  <si>
    <t>Piano Cottura 75 5 Fuochi Schock Polaris  Extrawhite 99</t>
  </si>
  <si>
    <t>STS85558</t>
  </si>
  <si>
    <t>Piano Cottura 75 5 Fuochi Schock Avena 58</t>
  </si>
  <si>
    <t>STS85513</t>
  </si>
  <si>
    <t>Piano Cottura 75 5 Fuochi Schock Crema</t>
  </si>
  <si>
    <t>STS85507</t>
  </si>
  <si>
    <t>Piano Cottura 75 5 Fuochi Schock Bianco Alpine 07</t>
  </si>
  <si>
    <t>STS85504</t>
  </si>
  <si>
    <t>Piano Cottura 75 5 Fuochi Schock Alluminia</t>
  </si>
  <si>
    <t>STS64RM</t>
  </si>
  <si>
    <t>Piano Cottura 60 4 Fuochi Schock Rame</t>
  </si>
  <si>
    <t>STS64IX</t>
  </si>
  <si>
    <t>Piano Cottura 60 4 Fuochi Schock Inox</t>
  </si>
  <si>
    <t>Piano Cottura Silver Pc 60 Black</t>
  </si>
  <si>
    <t>STS6499</t>
  </si>
  <si>
    <t>Piano Cottura Silver Pc 60 Bianco Puro</t>
  </si>
  <si>
    <t>STS6458</t>
  </si>
  <si>
    <t>Piano Cottura Silver Pc60 58 Avena</t>
  </si>
  <si>
    <t>STS6451</t>
  </si>
  <si>
    <t>Piano Cottura 60 4 Fuochi Schock Antracite 51</t>
  </si>
  <si>
    <t>STS6412</t>
  </si>
  <si>
    <t>Piano Cottura 60 4 Fuochi Schock Steell</t>
  </si>
  <si>
    <t>STS6407</t>
  </si>
  <si>
    <t>Piano Cottura 60 4 Fuochi Schock Bianco Alpine</t>
  </si>
  <si>
    <t>STS6404</t>
  </si>
  <si>
    <t>Piano Cottura 60 4 Fuochi Schock Alluminia</t>
  </si>
  <si>
    <t>STP855H51</t>
  </si>
  <si>
    <t>Primus 75 Antracite Piano Cottura Da 75 Cm 5 Fuochi Gas Accensione Sottomanopola</t>
  </si>
  <si>
    <t>STI32</t>
  </si>
  <si>
    <t>Piano A Induzione Pc30 2 Zone Schock</t>
  </si>
  <si>
    <t>SRI30CA</t>
  </si>
  <si>
    <t>Combinato Incasso 264 Lt</t>
  </si>
  <si>
    <t>PCN642TIXHA</t>
  </si>
  <si>
    <t>Piano Cottura 60 4 Fuochi Schock Steel 12</t>
  </si>
  <si>
    <t>PCN642IX/HA</t>
  </si>
  <si>
    <t>Tipo Piano 60 Cm : Gas  Numero Zone Cottura :          4 Accensione Elettronica</t>
  </si>
  <si>
    <t>C75NG</t>
  </si>
  <si>
    <t>Coperchio Per Piano  Zz Zzcottura 75 5 Fuochi Schock Universale</t>
  </si>
  <si>
    <t>C60NG</t>
  </si>
  <si>
    <t>Coperchio  60 Schock Universale</t>
  </si>
  <si>
    <t>5G66G07</t>
  </si>
  <si>
    <t>Piano Cottura Primus Schock 60 Cm Griglie In Ghisa Bianco Alpina 07</t>
  </si>
  <si>
    <t>PMSR75272CY</t>
  </si>
  <si>
    <t>P.Cottura Style Rustico 75 5Fg 72 Rame Manopole In Ottone</t>
  </si>
  <si>
    <t>PMSR60172WY</t>
  </si>
  <si>
    <t>P.Cottura Style Rustico 60 4Fg 72 Rame Manopole In Ottone</t>
  </si>
  <si>
    <t>PMSC75272CN</t>
  </si>
  <si>
    <t>P.Cottura Style 75 Tcc Rame 720X522 Mm Manopola Nera</t>
  </si>
  <si>
    <t>PMSC60172WN</t>
  </si>
  <si>
    <t>P.Cottura Style 60 Tcl Rame 620X522 Mm Manopola Nera</t>
  </si>
  <si>
    <t>PIAS603INNS</t>
  </si>
  <si>
    <t>P. Cottura Style 60 Inox 4 Fc 620X510 Mm Griglie Lamellari</t>
  </si>
  <si>
    <t>PIAC901INCS</t>
  </si>
  <si>
    <t>P.Cottura Style 90 Tcc Inox 909X522 Mm Griglie  In Ghisa</t>
  </si>
  <si>
    <t>PIAC752INCS</t>
  </si>
  <si>
    <t>P.Cottura Style 75 Tcc Inox 720X522 Mm Manopola Silver</t>
  </si>
  <si>
    <t>PIAC751INLS</t>
  </si>
  <si>
    <t>P.Cottura Style 75 Tcl Inox 720X522 Mm Manopola Silver</t>
  </si>
  <si>
    <t>PIAC602INNS</t>
  </si>
  <si>
    <t>P.Cottura Style 60 Inox 620X522 Mm Manopola Silver</t>
  </si>
  <si>
    <t>PIAC601INWS</t>
  </si>
  <si>
    <t>P.Cottura Style 60 Tcl Inox 620X522 Mm Manopola Silver</t>
  </si>
  <si>
    <t>PGSS90251CNG</t>
  </si>
  <si>
    <t>P. Cottura Style 90Tcc Avena   909X510 Mm Griglie In Ghisa</t>
  </si>
  <si>
    <t>PGSC75151LN</t>
  </si>
  <si>
    <t>Piano Cottura Style 75 Tcl Elleci Pgsc75151Ln Incasso Cucina 5 Fuochi Valvolato 51 Avena Manopole Nere</t>
  </si>
  <si>
    <t>PGSC60159WN</t>
  </si>
  <si>
    <t>P.Cottura Style 60 Tcl 620X522 59 Antracite Manopola Nera</t>
  </si>
  <si>
    <t>AKG03302</t>
  </si>
  <si>
    <t>Griglie Piano Style 75 Tcl In Ghisa</t>
  </si>
  <si>
    <t>AKG03301</t>
  </si>
  <si>
    <t>Griglie Piano Style 75 Tcc In Ghisa</t>
  </si>
  <si>
    <t>AKG02300</t>
  </si>
  <si>
    <t>Griglie Piano Da 70 Cm In Ghisa</t>
  </si>
  <si>
    <t>AKG01302</t>
  </si>
  <si>
    <t>Griglie Piano Style 60 Tcl In Ghisa</t>
  </si>
  <si>
    <t>AKG01300</t>
  </si>
  <si>
    <t>Griglie Piano Da 60 Cm In Ghisa</t>
  </si>
  <si>
    <t>GMR9542IXL</t>
  </si>
  <si>
    <t>Piano Cottura Cm. 90</t>
  </si>
  <si>
    <t>GMR7542IXL</t>
  </si>
  <si>
    <t>Piano Cottura Ixelium Da 75 Cm Piastre In Ghisa</t>
  </si>
  <si>
    <t>GMR7541IXL</t>
  </si>
  <si>
    <t>Piano Cottura Ixelium Da 75 Cm</t>
  </si>
  <si>
    <t>GMR6442IXL</t>
  </si>
  <si>
    <t>Piano Cottura Ixelium Da 60 Cm Piastre In Ghisa</t>
  </si>
  <si>
    <t>GMR6441IXL</t>
  </si>
  <si>
    <t>Piano Cottura Ixelium Da 60 Cm</t>
  </si>
  <si>
    <t>AKS343IX</t>
  </si>
  <si>
    <t>Piano Cottura 5 Fuochi 70 Cm. Griglie In Ghisa</t>
  </si>
  <si>
    <t>AKS338IX</t>
  </si>
  <si>
    <t>AKR330IX</t>
  </si>
  <si>
    <t>Piano Cottura In Acciaio 60 Cm</t>
  </si>
  <si>
    <t>AKR318IX</t>
  </si>
  <si>
    <t>Piano Cottura In Acciaio 75 Cm Piastre In Ghisa</t>
  </si>
  <si>
    <t>AKR317IX</t>
  </si>
  <si>
    <t>Piano Cottura In Acciaio 75 Cm</t>
  </si>
  <si>
    <t>AKR313IX</t>
  </si>
  <si>
    <t>Piano Cottura In Acciaio 60 Cm Piastre In Ghisa</t>
  </si>
  <si>
    <t>AKR312IX</t>
  </si>
  <si>
    <t>AKR310IX</t>
  </si>
  <si>
    <t>AKM526AE</t>
  </si>
  <si>
    <t>Piano Smaltato Avena 60 Cm</t>
  </si>
  <si>
    <t>AKM394NA</t>
  </si>
  <si>
    <t>Piano Smaltato Antracite 70 Cm</t>
  </si>
  <si>
    <t>AKM394AE</t>
  </si>
  <si>
    <t>Piano Smaltato Avena 70 Cm</t>
  </si>
  <si>
    <t>CE4Z</t>
  </si>
  <si>
    <t>CE3Z</t>
  </si>
  <si>
    <t>CE2Z</t>
  </si>
  <si>
    <t>682FI</t>
  </si>
  <si>
    <t>Corpo Valvola 2 Vie 4"</t>
  </si>
  <si>
    <t>672FI</t>
  </si>
  <si>
    <t>Corpo Valvola 2 Vie 3"</t>
  </si>
  <si>
    <t>662FI</t>
  </si>
  <si>
    <t>Corpo Valvola 2 Vie 2"1/2"</t>
  </si>
  <si>
    <t>652FI</t>
  </si>
  <si>
    <t>Corpo Valvola Zona 2 Vie 2"</t>
  </si>
  <si>
    <t>643V</t>
  </si>
  <si>
    <t>Corpo Valvola 3 Vie 11/2" Mmm</t>
  </si>
  <si>
    <t>643M</t>
  </si>
  <si>
    <t>642FI</t>
  </si>
  <si>
    <t>633U</t>
  </si>
  <si>
    <t>Corpo Valvola 3 Vie C /Boc. 1/2"</t>
  </si>
  <si>
    <t>633T</t>
  </si>
  <si>
    <t>Corpo Valvola 3 Vie  1/2"</t>
  </si>
  <si>
    <t>633S</t>
  </si>
  <si>
    <t>Corpo Valvola 3 V. By Pass 1/2" C /Bocchettone</t>
  </si>
  <si>
    <t>633R</t>
  </si>
  <si>
    <t>Corpo Valvola 3 V. By Pass 1/2"</t>
  </si>
  <si>
    <t>633F</t>
  </si>
  <si>
    <t>Corpo Valvola 3 Vie 1/2"</t>
  </si>
  <si>
    <t>633B</t>
  </si>
  <si>
    <t>Corpo Valvola 3 Vie 1/2" C /Boc.</t>
  </si>
  <si>
    <t>632FI</t>
  </si>
  <si>
    <t>Corpo Valvola 2 Vie 1/2"</t>
  </si>
  <si>
    <t>632FB</t>
  </si>
  <si>
    <t>Corpo Valvola 2 Vie 1/2" Mf C /Bocchettone</t>
  </si>
  <si>
    <t>632F</t>
  </si>
  <si>
    <t>Corpo Valvola 1/2"</t>
  </si>
  <si>
    <t>632B</t>
  </si>
  <si>
    <t>Corpo Valvola 1/2" Bocchettone</t>
  </si>
  <si>
    <t>623V</t>
  </si>
  <si>
    <t>Corpo Valvola 3 Vie 11/4" Mmm</t>
  </si>
  <si>
    <t>623U</t>
  </si>
  <si>
    <t>Corpo Valvola 3 Vie C /Boc.11/4"</t>
  </si>
  <si>
    <t>623T</t>
  </si>
  <si>
    <t>Corpo Valvola 3 Vie  11/4"</t>
  </si>
  <si>
    <t>623S</t>
  </si>
  <si>
    <t>Corpo Valvola 3 V. By Pass11/4"</t>
  </si>
  <si>
    <t>623R</t>
  </si>
  <si>
    <t>623M</t>
  </si>
  <si>
    <t>Corpo Valvola 3 Vie 1" Mmm</t>
  </si>
  <si>
    <t>623F</t>
  </si>
  <si>
    <t>Corpo Valvola 3 Vie 11/4"</t>
  </si>
  <si>
    <t>623B</t>
  </si>
  <si>
    <t>Corpo Valvola 11/4" 3 Vie C /B.</t>
  </si>
  <si>
    <t>622FI</t>
  </si>
  <si>
    <t>Corpo Valvola Zona 2 Vie 11/4"</t>
  </si>
  <si>
    <t>622FB</t>
  </si>
  <si>
    <t>Corpo Valvola 2 Vie 11/4" Mf C /Bocchettone</t>
  </si>
  <si>
    <t>622F</t>
  </si>
  <si>
    <t>Corpo Valvola 11/4" F</t>
  </si>
  <si>
    <t>622B</t>
  </si>
  <si>
    <t>Corpo Valvola 11/4" Bocchettone</t>
  </si>
  <si>
    <t>613V</t>
  </si>
  <si>
    <t>613U</t>
  </si>
  <si>
    <t>Corpo Valvola 3 Vie C /Boc. 1"Zz</t>
  </si>
  <si>
    <t>613T</t>
  </si>
  <si>
    <t>Corpo Valvola 3 Vie  1"</t>
  </si>
  <si>
    <t>613S</t>
  </si>
  <si>
    <t>Corpo Valvola 3 V. By Pass 1" C /Bocchettone</t>
  </si>
  <si>
    <t>613R</t>
  </si>
  <si>
    <t>Corpo Valvola 3 V. By Pass 1"</t>
  </si>
  <si>
    <t>613M</t>
  </si>
  <si>
    <t>613F</t>
  </si>
  <si>
    <t>Corpo Valvola 3 Vie 1"</t>
  </si>
  <si>
    <t>613B</t>
  </si>
  <si>
    <t>Corpo Valvola 3 Vie 1" C /Boc.</t>
  </si>
  <si>
    <t>612FI</t>
  </si>
  <si>
    <t>Corpo Valvola Zona 2 Vie 1"</t>
  </si>
  <si>
    <t>612FB</t>
  </si>
  <si>
    <t>Corpo Valvola 2 Vie 1" Mf C /Bocchettone</t>
  </si>
  <si>
    <t>612F</t>
  </si>
  <si>
    <t>Corpo Valvoa 1"</t>
  </si>
  <si>
    <t>612B</t>
  </si>
  <si>
    <t>Corpo Valvola 1" Bocchettone</t>
  </si>
  <si>
    <t>603V</t>
  </si>
  <si>
    <t>Corpo Valvola 3 Vie 3/4" Mmm</t>
  </si>
  <si>
    <t>603U</t>
  </si>
  <si>
    <t>Corpo Valvola 3 Vie C /Boc. 3/4"Zz</t>
  </si>
  <si>
    <t>603T</t>
  </si>
  <si>
    <t>Corpo Valvola 3 Vie  3/4"Zz</t>
  </si>
  <si>
    <t>603S</t>
  </si>
  <si>
    <t>Corpo Valvola 3 V. By Pass 3/4" C /Bocchettone</t>
  </si>
  <si>
    <t>603R</t>
  </si>
  <si>
    <t>Corpo Valvola 3 V. By Pass 3/4"</t>
  </si>
  <si>
    <t>603M</t>
  </si>
  <si>
    <t>603FN</t>
  </si>
  <si>
    <t>Corpo Valvola Sfera 3 Via 3/4"</t>
  </si>
  <si>
    <t>603F</t>
  </si>
  <si>
    <t>Corpo Valvola 3 Vie 3/4"</t>
  </si>
  <si>
    <t>603B</t>
  </si>
  <si>
    <t>Corpo Valvola 3 Vie 3/4" C /Boc. Zz</t>
  </si>
  <si>
    <t>602M</t>
  </si>
  <si>
    <t>Corpo Valvola 3/4" Maschio</t>
  </si>
  <si>
    <t>602FI</t>
  </si>
  <si>
    <t>Corpo Valvola 2 Vie 3/4"</t>
  </si>
  <si>
    <t>602FB</t>
  </si>
  <si>
    <t>Corpo Valvola 2 Vie 3/4" Mf A Bocchettone</t>
  </si>
  <si>
    <t>602F</t>
  </si>
  <si>
    <t>Corpo Valvola 3/4""</t>
  </si>
  <si>
    <t>602B</t>
  </si>
  <si>
    <t>Corpo Valvola 3/4" Bocchettone</t>
  </si>
  <si>
    <t>ENA3\4</t>
  </si>
  <si>
    <t>Elettrovalvola N/Aperta Da 3/4"</t>
  </si>
  <si>
    <t>ENA1\2</t>
  </si>
  <si>
    <t>Elettrovalvola N/Aperta Da 1/2"</t>
  </si>
  <si>
    <t>ENA1</t>
  </si>
  <si>
    <t>Elettrovalvola N/Aperta Da 1"</t>
  </si>
  <si>
    <t>042300</t>
  </si>
  <si>
    <t>Elettrovalvola Gas Normalmente Aperta D. 1/2"</t>
  </si>
  <si>
    <t>T7B3</t>
  </si>
  <si>
    <t>Servomotori Abbinabili 2 Fili</t>
  </si>
  <si>
    <t>T7A3</t>
  </si>
  <si>
    <t>T6B3</t>
  </si>
  <si>
    <t>Servomotori Abbinabili 2 Fili Corpo Valvole Da 1/2" A 11/4"</t>
  </si>
  <si>
    <t>T6B2</t>
  </si>
  <si>
    <t>T6A3</t>
  </si>
  <si>
    <t>T6A2</t>
  </si>
  <si>
    <t>R9IB9</t>
  </si>
  <si>
    <t>Servomotori Abbinati 230 V 2 F.</t>
  </si>
  <si>
    <t>R8IB9</t>
  </si>
  <si>
    <t>Motore Val. Zona 2-3 Vie</t>
  </si>
  <si>
    <t>R7IB3</t>
  </si>
  <si>
    <t>Servomotori Abbinati 230V 2 F.</t>
  </si>
  <si>
    <t>R7B3C12VCC</t>
  </si>
  <si>
    <t>Servomotore Per Valvola Zz Motorizzata 3 Vie Deviatrice A 3 Fori 3 Vie Deviatrice Laterale (Alimentazione 12 Vdc – Corrente Continua)</t>
  </si>
  <si>
    <t>R6B3</t>
  </si>
  <si>
    <t>Servomotore Abbinabile 2 Fili Corpo Valvole Da 1/2" A 11/4"</t>
  </si>
  <si>
    <t>R6B2</t>
  </si>
  <si>
    <t>R6A3</t>
  </si>
  <si>
    <t>R6A2</t>
  </si>
  <si>
    <t>P7B3</t>
  </si>
  <si>
    <t>Servomotori Abbinabili 3 Fili</t>
  </si>
  <si>
    <t>P7A3</t>
  </si>
  <si>
    <t>Servomotori Abbinabili 3 Fili Corpo Valvole Da 1/2" A 11/4"</t>
  </si>
  <si>
    <t>P6B3</t>
  </si>
  <si>
    <t>Servomotore Abbinabile 3 Vie Corpo Valvole Da 1/2" A 11/4"</t>
  </si>
  <si>
    <t>P6B2</t>
  </si>
  <si>
    <t>P6A3</t>
  </si>
  <si>
    <t>P6A2</t>
  </si>
  <si>
    <t>MTA106B</t>
  </si>
  <si>
    <t>MTA105B</t>
  </si>
  <si>
    <t>M9IB9</t>
  </si>
  <si>
    <t>Servomotori Abbinati 230V 3 F.</t>
  </si>
  <si>
    <t>M8IB9</t>
  </si>
  <si>
    <t>Motore Valvola Zona Sfera 2"</t>
  </si>
  <si>
    <t>M7S3</t>
  </si>
  <si>
    <t>Servomotore Abbinati Normale</t>
  </si>
  <si>
    <t>M7IB3</t>
  </si>
  <si>
    <t>M7B3C12V</t>
  </si>
  <si>
    <t>Motore Comando 3 Fili 1 Zzc.Aux. Ap=25 X 3 Vie Dev.3 Fori/Lat/By Pass 12V Cc Corr. Continua</t>
  </si>
  <si>
    <t>M7B3C</t>
  </si>
  <si>
    <t>M7B3</t>
  </si>
  <si>
    <t>Servomotore Abbinati Com.Pompa</t>
  </si>
  <si>
    <t>M7A3</t>
  </si>
  <si>
    <t>M6IB3</t>
  </si>
  <si>
    <t>Motore Valv. Zona 2 Vie T /N</t>
  </si>
  <si>
    <t>M6C2</t>
  </si>
  <si>
    <t>M6B3C12V</t>
  </si>
  <si>
    <t>Motore Comando 3 Fili 12 V</t>
  </si>
  <si>
    <t>M6B3</t>
  </si>
  <si>
    <t>M6B2</t>
  </si>
  <si>
    <t>M6A3</t>
  </si>
  <si>
    <t>M6A2</t>
  </si>
  <si>
    <t>GC02</t>
  </si>
  <si>
    <t>F7B3</t>
  </si>
  <si>
    <t>Servomotori Freddo Com. Pompa</t>
  </si>
  <si>
    <t>F7A3</t>
  </si>
  <si>
    <t>Servomotore Freddo Normale</t>
  </si>
  <si>
    <t>F6B3</t>
  </si>
  <si>
    <t>Servomotore Freddo Com. Pompa</t>
  </si>
  <si>
    <t>F6B2</t>
  </si>
  <si>
    <t>Servomotore Freddo Com.Pompa</t>
  </si>
  <si>
    <t>F6A3</t>
  </si>
  <si>
    <t>F6A2</t>
  </si>
  <si>
    <t>D3S7</t>
  </si>
  <si>
    <t>Prolunga Per Coibentazione 3V</t>
  </si>
  <si>
    <t>D3S6</t>
  </si>
  <si>
    <t>D3M7</t>
  </si>
  <si>
    <t>Prolunga Per Coibentazione 3V Con Manovra Manuale</t>
  </si>
  <si>
    <t>D3M6</t>
  </si>
  <si>
    <t>D2S6</t>
  </si>
  <si>
    <t>Prolunga Per Coibentazione 2V</t>
  </si>
  <si>
    <t>D2M6</t>
  </si>
  <si>
    <t>Prolunga Per Coibentazione 2V Con Manovra Manuale</t>
  </si>
  <si>
    <t>65FPI+M8IB9</t>
  </si>
  <si>
    <t>Valvola Isol Serv.M8Ib9 D. 2"</t>
  </si>
  <si>
    <t>64FPI+M8IB9</t>
  </si>
  <si>
    <t>63FPI+M6IB3</t>
  </si>
  <si>
    <t>Valvola Isol Serv.M6Ib3 D. 1/2"</t>
  </si>
  <si>
    <t>62PFI+M6IB5</t>
  </si>
  <si>
    <t>61FPI+M6IB5</t>
  </si>
  <si>
    <t>Valvola Isol Serv.M6Ib5 D. 1"</t>
  </si>
  <si>
    <t>60FPI+M6IB3</t>
  </si>
  <si>
    <t>Valvola Isol Serv.M6Ib3 D. 3/4"</t>
  </si>
  <si>
    <t>VDT34</t>
  </si>
  <si>
    <t>Valvola Deviatrice Da 3/4"</t>
  </si>
  <si>
    <t>VDT10</t>
  </si>
  <si>
    <t>Valvola Deviatrice Da 1"Zz</t>
  </si>
  <si>
    <t>VMB30</t>
  </si>
  <si>
    <t>Fan-Coil Fer Magnifico 30 Kw</t>
  </si>
  <si>
    <t>VMB20</t>
  </si>
  <si>
    <t>Fan-Coil Fer Magnifico 20 Kw</t>
  </si>
  <si>
    <t>VMB15</t>
  </si>
  <si>
    <t>Fan-Coil Fer Magnifico 15 Kw</t>
  </si>
  <si>
    <t>FL2</t>
  </si>
  <si>
    <t>Venticonvettore Galletti Fl2 Kw 3,7</t>
  </si>
  <si>
    <t>79GEYCB</t>
  </si>
  <si>
    <t>Commutatore Di Velocita'Xestro</t>
  </si>
  <si>
    <t>79GEF09LL</t>
  </si>
  <si>
    <t>Fan-Coil Galletti Estro F9L Kw</t>
  </si>
  <si>
    <t>79FEVMB60</t>
  </si>
  <si>
    <t>Fan-Coil Fer Magnificio Vmb-60 Kw 9,40 R. Basso</t>
  </si>
  <si>
    <t>79FEVMB50</t>
  </si>
  <si>
    <t>Fan-Coil Fer Magnificio Vmb-50 Kw 7,80 R. Basso</t>
  </si>
  <si>
    <t>79FEVMB40</t>
  </si>
  <si>
    <t>Fan-Coil Fer Magnificio Vmb-40 Kw 6,5 R. Basso</t>
  </si>
  <si>
    <t>79FEVMB30</t>
  </si>
  <si>
    <t>Fan-Coil Fer Magnifico Vmb-30 Kw 5,5 R. Basso</t>
  </si>
  <si>
    <t>79FEVMB20</t>
  </si>
  <si>
    <t>Fan-Coil X Magnifico Vmb-20  Kw. 3,65 R.Basso</t>
  </si>
  <si>
    <t>79FEVMB15</t>
  </si>
  <si>
    <t>Fan-Coil Fer Magnificio Vmb-15 Kw 2,80 R. Basso</t>
  </si>
  <si>
    <t>79FERCMF</t>
  </si>
  <si>
    <t>Comando Semplice Tre Velocita'</t>
  </si>
  <si>
    <t>79FEK3V</t>
  </si>
  <si>
    <t>Fer K3V Kit 3 Velocita' X Slam</t>
  </si>
  <si>
    <t>SLIMDLMV370</t>
  </si>
  <si>
    <t>I-Life2 Slim Dlmv 370 Fan Coil Mitsubishi</t>
  </si>
  <si>
    <t>SLIMDLMV270</t>
  </si>
  <si>
    <t>I-Life2 Slim Dlmv 270 Fan Coil Mitsubishi</t>
  </si>
  <si>
    <t>MHD2-60</t>
  </si>
  <si>
    <t>Mhd2-60 Terminale Idronico Per Installazione Murale - 4,63 Kw</t>
  </si>
  <si>
    <t>MHD2-50</t>
  </si>
  <si>
    <t>Mhd2-50 Terminale Idronico Per Installazione Murale - 4,00 Kw</t>
  </si>
  <si>
    <t>MHD2-40</t>
  </si>
  <si>
    <t>Mhd2-40 Terminale Idronico Per Installazione Murale - 2,67 Kw</t>
  </si>
  <si>
    <t>411407</t>
  </si>
  <si>
    <t>Piedini Copertura Ilife2 Slim Fan Coil Mitsubishi</t>
  </si>
  <si>
    <t>VCE27</t>
  </si>
  <si>
    <t>Fan Coil Ventilconvettore Vce27 Attacchi Sx Con Sonda Acqua</t>
  </si>
  <si>
    <t>SML</t>
  </si>
  <si>
    <t>Sfera Mareco Luce</t>
  </si>
  <si>
    <t>PWL702</t>
  </si>
  <si>
    <t>Lampada Ispezione Filo 10 Mt</t>
  </si>
  <si>
    <t>PWL701</t>
  </si>
  <si>
    <t>Lampada Ispezione Filo 5 Mt</t>
  </si>
  <si>
    <t>OSLEVELG</t>
  </si>
  <si>
    <t>OISATG</t>
  </si>
  <si>
    <t>Sistema Vuoto Carica Multigas</t>
  </si>
  <si>
    <t>HKWBC9</t>
  </si>
  <si>
    <t>Chiavi Torx 9 Pz C.V.</t>
  </si>
  <si>
    <t>FW200</t>
  </si>
  <si>
    <t>Cavi Batteria 200A</t>
  </si>
  <si>
    <t>FW100</t>
  </si>
  <si>
    <t>Cavi Batteria 100A</t>
  </si>
  <si>
    <t>FLO2R-S</t>
  </si>
  <si>
    <t>Nice Telecomando 2 Canali</t>
  </si>
  <si>
    <t>DC2MM</t>
  </si>
  <si>
    <t>Distanziatori A Croce Mm. 2 Conf. Da 500 Pz</t>
  </si>
  <si>
    <t>C20X100</t>
  </si>
  <si>
    <t>Chiodi T.P. 20X100</t>
  </si>
  <si>
    <t>C16X60</t>
  </si>
  <si>
    <t>Chiodi T.P. 16X60 Pacco</t>
  </si>
  <si>
    <t>C-035-14</t>
  </si>
  <si>
    <t>Film Estensibile</t>
  </si>
  <si>
    <t>C-03500</t>
  </si>
  <si>
    <t>Mandr. Autoserr.10Mm 3/8 Elist.</t>
  </si>
  <si>
    <t>C-00107</t>
  </si>
  <si>
    <t>Kit Qualita' Extra 100X40 Scaffale</t>
  </si>
  <si>
    <t>BK990B</t>
  </si>
  <si>
    <t>770116</t>
  </si>
  <si>
    <t>Set 5 Matite Da Lavoro</t>
  </si>
  <si>
    <t>770002</t>
  </si>
  <si>
    <t>Set Chiodi 2,5X40 Mm Go Gr.Zsz</t>
  </si>
  <si>
    <t>Set 5 Giraviti Unior - 4,01 5,5X1,25 6,5X 150 + 1X80</t>
  </si>
  <si>
    <t>56630</t>
  </si>
  <si>
    <t>Forbici Elettricista</t>
  </si>
  <si>
    <t>56464</t>
  </si>
  <si>
    <t>Cercafase 190 Mm</t>
  </si>
  <si>
    <t>56462</t>
  </si>
  <si>
    <t>Cercafase 140 Mm</t>
  </si>
  <si>
    <t>56330</t>
  </si>
  <si>
    <t>Pinza Spelafili Regolabile</t>
  </si>
  <si>
    <t>55480</t>
  </si>
  <si>
    <t>Forbici Multiuso 200 Mm</t>
  </si>
  <si>
    <t>5540</t>
  </si>
  <si>
    <t>Portautensile 18" L45Xp38Xh195</t>
  </si>
  <si>
    <t>54141001</t>
  </si>
  <si>
    <t>Er Grasso Multiuso 75 Ml</t>
  </si>
  <si>
    <t>28798</t>
  </si>
  <si>
    <t>Lupetto Seamlessl</t>
  </si>
  <si>
    <t>28113</t>
  </si>
  <si>
    <t>Coppia Tappi C/Bordino</t>
  </si>
  <si>
    <t>28090</t>
  </si>
  <si>
    <t>Guanti Basic Touch Tg.10</t>
  </si>
  <si>
    <t>28057</t>
  </si>
  <si>
    <t>Guanti Mod. Driver Tg.9</t>
  </si>
  <si>
    <t>25750</t>
  </si>
  <si>
    <t>Spugna 11,5X18X7 Grigia</t>
  </si>
  <si>
    <t>25650</t>
  </si>
  <si>
    <t>25600</t>
  </si>
  <si>
    <t>Lame Segonc. Cm.53 Castello</t>
  </si>
  <si>
    <t>25590</t>
  </si>
  <si>
    <t>Segoncino C/Lama Cm.53</t>
  </si>
  <si>
    <t>25248</t>
  </si>
  <si>
    <t>Ciabattone Piastrellista</t>
  </si>
  <si>
    <t>25113</t>
  </si>
  <si>
    <t>Filo Muratore Mt100 Arancio</t>
  </si>
  <si>
    <t>25112</t>
  </si>
  <si>
    <t>Filo Muratore Mt 100 Giallo</t>
  </si>
  <si>
    <t>15520</t>
  </si>
  <si>
    <t>Oliatore Canna Flessibile</t>
  </si>
  <si>
    <t>138511</t>
  </si>
  <si>
    <t>Miscelatore Kdm1200E C/Mandr.</t>
  </si>
  <si>
    <t>09691</t>
  </si>
  <si>
    <t>Tubo Giallo Tricolux 1/2"X15Mt</t>
  </si>
  <si>
    <t>09527</t>
  </si>
  <si>
    <t>Pattumiera Con Ruote Lt 120</t>
  </si>
  <si>
    <t>035-14</t>
  </si>
  <si>
    <t>02916</t>
  </si>
  <si>
    <t>Scopa Industr.Setole Nere 38</t>
  </si>
  <si>
    <t>0205407</t>
  </si>
  <si>
    <t>Set Cacciaviti 10 Pei</t>
  </si>
  <si>
    <t>0001367</t>
  </si>
  <si>
    <t>Paglietta Lana D'Acciaio</t>
  </si>
  <si>
    <t>0000995</t>
  </si>
  <si>
    <t>Kit Acqua Stop</t>
  </si>
  <si>
    <t>00008459</t>
  </si>
  <si>
    <t>Pannelli Forati Cm.50X100  Aurri</t>
  </si>
  <si>
    <t>00006145</t>
  </si>
  <si>
    <t>Punte Piane 16-60 Chiodi Da 6 Preo Al Kg.</t>
  </si>
  <si>
    <t>00005942</t>
  </si>
  <si>
    <t>Chiodi Acc. Naz Tb 3,5X50  Titibi</t>
  </si>
  <si>
    <t>00005374</t>
  </si>
  <si>
    <t>Lame Bimetalliche Kapman Sandvik</t>
  </si>
  <si>
    <t>00005149</t>
  </si>
  <si>
    <t>Ganci X Pannelli 710 Cm. 20</t>
  </si>
  <si>
    <t>00003675</t>
  </si>
  <si>
    <t>Filo Zincato N*16 Mm 2,7 Fz16</t>
  </si>
  <si>
    <t>749135</t>
  </si>
  <si>
    <t>Accetta C/Manico Legno Piccola</t>
  </si>
  <si>
    <t>SPPE</t>
  </si>
  <si>
    <t>Seghetto Puk Manico Pvc Ec.</t>
  </si>
  <si>
    <t>SPE</t>
  </si>
  <si>
    <t>Seghetto Puk Economico</t>
  </si>
  <si>
    <t>SAFP</t>
  </si>
  <si>
    <t>Sega Arco Fabbro Manicato Pvc</t>
  </si>
  <si>
    <t>SAF</t>
  </si>
  <si>
    <t>Seghetto Arco Fabbro M /Legno</t>
  </si>
  <si>
    <t>Lama Puk Pz 12</t>
  </si>
  <si>
    <t>LT1E</t>
  </si>
  <si>
    <t>Lama Un Taglio Economico</t>
  </si>
  <si>
    <t>LDT</t>
  </si>
  <si>
    <t>Lama Doppio Taglio Arco Fabbro</t>
  </si>
  <si>
    <t>1144</t>
  </si>
  <si>
    <t>Lama Cutter A Speare Mm. 18X110</t>
  </si>
  <si>
    <t>1129</t>
  </si>
  <si>
    <t>Sega Arco Fabbro Manicato Tubolare Mm. 300 Pvc</t>
  </si>
  <si>
    <t>0267111</t>
  </si>
  <si>
    <t>Mini Archetto 150 Mm.</t>
  </si>
  <si>
    <t>00004484</t>
  </si>
  <si>
    <t>Archetto Puk Ap Ape</t>
  </si>
  <si>
    <t>TOO8</t>
  </si>
  <si>
    <t>TOO6</t>
  </si>
  <si>
    <t>TOG8</t>
  </si>
  <si>
    <t>TOG6</t>
  </si>
  <si>
    <t>SCE7</t>
  </si>
  <si>
    <t>Set Chiavi Esagonali 7  Pz Unior 610986</t>
  </si>
  <si>
    <t>8031715511118</t>
  </si>
  <si>
    <t>770296</t>
  </si>
  <si>
    <t>Giravite A Croce 3X100 Mm</t>
  </si>
  <si>
    <t>770294</t>
  </si>
  <si>
    <t>Cacciavite A Taglio 4X100 Mm</t>
  </si>
  <si>
    <t>770195</t>
  </si>
  <si>
    <t>Pinza Universale 150 Mm</t>
  </si>
  <si>
    <t>770193</t>
  </si>
  <si>
    <t>Tronchese A Becchi Arrotondati</t>
  </si>
  <si>
    <t>770139</t>
  </si>
  <si>
    <t>Set 6 Giraviti Punta Magnetica</t>
  </si>
  <si>
    <t>770134</t>
  </si>
  <si>
    <t>Set Avvitatore 25 Pz</t>
  </si>
  <si>
    <t>750054</t>
  </si>
  <si>
    <t>Set 2 Cacciaviti Cerca Fase</t>
  </si>
  <si>
    <t>749375</t>
  </si>
  <si>
    <t>Set Taglierino C/5 Ricambi 3 Ass.</t>
  </si>
  <si>
    <t>Tubo Per Travaso</t>
  </si>
  <si>
    <t>Imbuto Flessibile Con Filtro</t>
  </si>
  <si>
    <t>748168</t>
  </si>
  <si>
    <t>Set 2 Cercafase Con Luce</t>
  </si>
  <si>
    <t>Metro Avvolgibile Mt. 2</t>
  </si>
  <si>
    <t>7108050</t>
  </si>
  <si>
    <t>Zappa Tipo Sicilia Gr. 1000</t>
  </si>
  <si>
    <t>7108048</t>
  </si>
  <si>
    <t>Zappa Tipo Sicilia Gr. 800
5</t>
  </si>
  <si>
    <t>7106005</t>
  </si>
  <si>
    <t>Scopa Giardino Acciaio Manicata
22 Lamine, Registrabile A Leva, Tutto
Acciaio, Con Manico</t>
  </si>
  <si>
    <t>7105077</t>
  </si>
  <si>
    <t>Rastrello Vernic. 14 De Cm/130 83706 Papillon</t>
  </si>
  <si>
    <t>7105075</t>
  </si>
  <si>
    <t>Rastrello Vernic. 12 De Cm/130 83705 Papillon</t>
  </si>
  <si>
    <t>69935-10</t>
  </si>
  <si>
    <t>Cesoie P/Potatura Vigor Mm. 680</t>
  </si>
  <si>
    <t>69750-23</t>
  </si>
  <si>
    <t>Forbici P/Vigna Vigor Acciaio Chius.Cuoio Mm. 230</t>
  </si>
  <si>
    <t>59703-15</t>
  </si>
  <si>
    <t>Carrelli Portacasse Vigor Mod.Base Ruote Piene</t>
  </si>
  <si>
    <t>58560-50</t>
  </si>
  <si>
    <t>Flessometri Hu-Firma Abs C/Block Nastro 19 Mm 5 Metri</t>
  </si>
  <si>
    <t>58290-10</t>
  </si>
  <si>
    <t>Doppimetri Hu-Firma Bicol-Eco Bicolore 10 Stecche 16 Mm</t>
  </si>
  <si>
    <t>44015-35</t>
  </si>
  <si>
    <t>44015-30</t>
  </si>
  <si>
    <t>44004-25</t>
  </si>
  <si>
    <t>Coltelli Lama Speare Vigor Gommato Prof Large Lama Mm.25</t>
  </si>
  <si>
    <t>44003-20</t>
  </si>
  <si>
    <t>Coltelli Lama Speare Vigor Alluminio Medium Lama Mm.18</t>
  </si>
  <si>
    <t>44002-18</t>
  </si>
  <si>
    <t>Coltelli Lama Speare Hufirmalega Zinco Medium Lama Mm.18</t>
  </si>
  <si>
    <t>Multimetro Tester Analogico Portatile Voltmetro Amperometro Ohmmetro M-133</t>
  </si>
  <si>
    <t>Pinza Manici Super Grip Da 200</t>
  </si>
  <si>
    <t>38935-10</t>
  </si>
  <si>
    <t>Serie Cacciaviti Vigor Crv Taglio/Croce Isolati Pei 7</t>
  </si>
  <si>
    <t>38929-10</t>
  </si>
  <si>
    <t>Serie Cacciaviti Vigor Crv Taglio/Croce Pei 6</t>
  </si>
  <si>
    <t>35822-08</t>
  </si>
  <si>
    <t>Serie Chiavi Fisse Vigor Crv-Din3110 Pei 8</t>
  </si>
  <si>
    <t>32075</t>
  </si>
  <si>
    <t>Chiave A Tubo 55X55</t>
  </si>
  <si>
    <t>25670</t>
  </si>
  <si>
    <t>Ventosa Per Piastrelle</t>
  </si>
  <si>
    <t>25250</t>
  </si>
  <si>
    <t>Ginoccheria "Pu" Arancione</t>
  </si>
  <si>
    <t>220PB</t>
  </si>
  <si>
    <t>188BBI</t>
  </si>
  <si>
    <t>Set 44 Pei Unior Art. 188Bbi</t>
  </si>
  <si>
    <t>1237</t>
  </si>
  <si>
    <t>Utensili In Valigia 100 Pz</t>
  </si>
  <si>
    <t>0500989</t>
  </si>
  <si>
    <t>Filo Carpentiere Bo/Gr. 300 Ca N.4(Mm 0,9) Maurer</t>
  </si>
  <si>
    <t>20999</t>
  </si>
  <si>
    <t>120999</t>
  </si>
  <si>
    <t>Badile Titanium Quadra M/Salic</t>
  </si>
  <si>
    <t>120996</t>
  </si>
  <si>
    <t>Badile Titanium Punta M/Salice</t>
  </si>
  <si>
    <t>1240A</t>
  </si>
  <si>
    <t>Banco Da Lavoro Hobby</t>
  </si>
  <si>
    <t>6600112</t>
  </si>
  <si>
    <t>Duracell Plus Power 4 Batterie Stilo Aa 1,5V Alcaline</t>
  </si>
  <si>
    <t>56160-20</t>
  </si>
  <si>
    <t>Saldatori Gas C/Impugnatura Accensione Piezo Art.1131</t>
  </si>
  <si>
    <t>35630</t>
  </si>
  <si>
    <t>Cannello Turbostar 2100° C</t>
  </si>
  <si>
    <t>32632</t>
  </si>
  <si>
    <t>Cannello Professionale Stan.</t>
  </si>
  <si>
    <t>15650</t>
  </si>
  <si>
    <t>Forcella Per Cannelli Ricambio Saldatore A Gas D. 40</t>
  </si>
  <si>
    <t>0039070</t>
  </si>
  <si>
    <t>Carta Ovatta Multiuso
Bobine Di Carta In Pura Cellulosa 2 Veli. Idoneo A
Contatto Con Alimenti.</t>
  </si>
  <si>
    <t>10001777</t>
  </si>
  <si>
    <t>Cassaforte Elettronica H200X L310X P200 Mm.R</t>
  </si>
  <si>
    <t>10000S</t>
  </si>
  <si>
    <t>Cassaforte A Muro Mm.23X36X1</t>
  </si>
  <si>
    <t>BK136C</t>
  </si>
  <si>
    <t>Cassetta Chiave Cilindro 380Mm</t>
  </si>
  <si>
    <t>UT081193</t>
  </si>
  <si>
    <t>Borsa Usag Professionale Porta Utensili</t>
  </si>
  <si>
    <t>C5S</t>
  </si>
  <si>
    <t>Cassetta 5 Scomparti Unior</t>
  </si>
  <si>
    <t>748180</t>
  </si>
  <si>
    <t>Cassetta Per Attrezzi  H.11X30X14Cm.</t>
  </si>
  <si>
    <t>B3061BC</t>
  </si>
  <si>
    <t>Cassetta Portattrei Prof. In Metallo Con 3 Cass Scorr+1 Fisso</t>
  </si>
  <si>
    <t>27100-70</t>
  </si>
  <si>
    <t>Cassette Portavalori Blinky Pv-30 Vassoio+Monete 30X24X9</t>
  </si>
  <si>
    <t>27100-30</t>
  </si>
  <si>
    <t>Cassette Portavalori Vigor V-Pv2A Vassoio 20X16X9</t>
  </si>
  <si>
    <t>C1203</t>
  </si>
  <si>
    <t>Cassetta Postale  In Alluminio</t>
  </si>
  <si>
    <t>C1202</t>
  </si>
  <si>
    <t>Cassetta Postale 300X200X60</t>
  </si>
  <si>
    <t>C1201</t>
  </si>
  <si>
    <t>Cassetta Postale 250X175X50</t>
  </si>
  <si>
    <t>BK409A</t>
  </si>
  <si>
    <t>Cassetta Postale Ghisa Arcobaleno Rosso</t>
  </si>
  <si>
    <t>27303-20</t>
  </si>
  <si>
    <t>Cassette P/Lettere Vigor Mod.Ezra Antracite Cm.21X7X30</t>
  </si>
  <si>
    <t>27303-10</t>
  </si>
  <si>
    <t>Cassette P/Lettere Vigor Mod.Cora Antracite Cm.18X6X26</t>
  </si>
  <si>
    <t>27290-40</t>
  </si>
  <si>
    <t>Cassette P/Lettere Vigor Residencia Antracite 26X9X41H</t>
  </si>
  <si>
    <t>Cazzuolino Foglio Ulivo Cm.14 Expo</t>
  </si>
  <si>
    <t>3048</t>
  </si>
  <si>
    <t>23472</t>
  </si>
  <si>
    <t>Cazzuolino P.Quadra Cm16 M/Pvc</t>
  </si>
  <si>
    <t>123611</t>
  </si>
  <si>
    <t>Cazzuola P.Q. 18 Progrip</t>
  </si>
  <si>
    <t>Cazzuola Pt 18 Progrip</t>
  </si>
  <si>
    <t>Cazzuolino Foglio Olivo Cm.14</t>
  </si>
  <si>
    <t>123462</t>
  </si>
  <si>
    <t>Cazzuolino P.Quadra Cm.14M Pvc</t>
  </si>
  <si>
    <t>123460</t>
  </si>
  <si>
    <t>Cazzuolino P.Tonda Cm.14 M/Pvc</t>
  </si>
  <si>
    <t>Cazzuola P.T. 19.1  Ghiera</t>
  </si>
  <si>
    <t>11162</t>
  </si>
  <si>
    <t>Cazzuolino P/Tonda 16 Cm.</t>
  </si>
  <si>
    <t>11151</t>
  </si>
  <si>
    <t>Cazzuola Punta Quadra 20 Cm.</t>
  </si>
  <si>
    <t>11150</t>
  </si>
  <si>
    <t>Cazzuola Punta Quadra 18 Cm.</t>
  </si>
  <si>
    <t>11147</t>
  </si>
  <si>
    <t>Cazzuola Italia P/Tonda 20 Cm.</t>
  </si>
  <si>
    <t>11145</t>
  </si>
  <si>
    <t>Cazzuola Punta Tonda Stretta</t>
  </si>
  <si>
    <t>11140</t>
  </si>
  <si>
    <t>Cazzuola Italia P/Tonda 18 Cm.</t>
  </si>
  <si>
    <t>770097</t>
  </si>
  <si>
    <t>Kit Bricolage Chiodi 3 Ass</t>
  </si>
  <si>
    <t>770005</t>
  </si>
  <si>
    <t>Set Chiodi 1.8X30 Mm 60 Gr.</t>
  </si>
  <si>
    <t>770004</t>
  </si>
  <si>
    <t>Set Chiodi 3.3*63 Mm 60 Gr.</t>
  </si>
  <si>
    <t>770003</t>
  </si>
  <si>
    <t>Set Chiodi 2.5*50 Mm 60 Gr.</t>
  </si>
  <si>
    <t>00001514</t>
  </si>
  <si>
    <t>Punte Piane 20-100 Chiodi 10</t>
  </si>
  <si>
    <t>56520-10</t>
  </si>
  <si>
    <t>Kit P/Compressori Hu-Firma Set 4 Pei</t>
  </si>
  <si>
    <t>56520-05</t>
  </si>
  <si>
    <t>Kit P/Compressori Hu-Firma Set 3 Pei</t>
  </si>
  <si>
    <t>56350-12</t>
  </si>
  <si>
    <t>Compressori Vigor 220V Vca-24L 1Cil/Dir 2Hp 24 L</t>
  </si>
  <si>
    <t>CREOLINA</t>
  </si>
  <si>
    <t>Cresosolina Da 1</t>
  </si>
  <si>
    <t>Z11N080B17P</t>
  </si>
  <si>
    <t>Disco Lamell.Zirc.115X22 Z080 Ner</t>
  </si>
  <si>
    <t>UW2000</t>
  </si>
  <si>
    <t>Workdiamond Disco Diamantato D.230 Cgs Taglio A Secco Smerigliatrici</t>
  </si>
  <si>
    <t>TB230</t>
  </si>
  <si>
    <t>Diamantato 230Cc Turbo Profes</t>
  </si>
  <si>
    <t>TB115</t>
  </si>
  <si>
    <t>Diamantato 115Cc Turbo Profes</t>
  </si>
  <si>
    <t>DM230</t>
  </si>
  <si>
    <t>Disco Marmo 230 Saratoga</t>
  </si>
  <si>
    <t>DM115G</t>
  </si>
  <si>
    <t>Disco Marmo 115X1,6X22 Gold</t>
  </si>
  <si>
    <t>DM115</t>
  </si>
  <si>
    <t>Disco Marmo 115X3,2X22 Saratoga</t>
  </si>
  <si>
    <t>DI230G</t>
  </si>
  <si>
    <t>Disco Inox 230X2,0X22 Gold</t>
  </si>
  <si>
    <t>DI115G1</t>
  </si>
  <si>
    <t>Disco Inox 115X1,0X22 Gold</t>
  </si>
  <si>
    <t>DI115G</t>
  </si>
  <si>
    <t>Disco Inox 115X1,6X22 Gold</t>
  </si>
  <si>
    <t>DF300</t>
  </si>
  <si>
    <t>Disco Abras. 300X4X30 Ferro</t>
  </si>
  <si>
    <t>DF230</t>
  </si>
  <si>
    <t>Disco Abras. 230X3X22 Ferro</t>
  </si>
  <si>
    <t>DF115R</t>
  </si>
  <si>
    <t>Disco Abras. 115X6,4X22 Ferro Rinforzato</t>
  </si>
  <si>
    <t>DF115</t>
  </si>
  <si>
    <t>Disco Abras. 115X3X22 Ferro</t>
  </si>
  <si>
    <t>DDU230</t>
  </si>
  <si>
    <t>Disco Diamante Univ. 230</t>
  </si>
  <si>
    <t>DDU115</t>
  </si>
  <si>
    <t>Disco Diamante Univ. 115</t>
  </si>
  <si>
    <t>DCP230</t>
  </si>
  <si>
    <t>Disco Ferro Centro Piano 230</t>
  </si>
  <si>
    <t>DCP115</t>
  </si>
  <si>
    <t>Disco Ferro Centro Piano 115</t>
  </si>
  <si>
    <t>D115MG</t>
  </si>
  <si>
    <t>Disco 115X1,6X22 Multiuso Gold</t>
  </si>
  <si>
    <t>A11N08B17P</t>
  </si>
  <si>
    <t>Disco Lamell. Corindone 115X22 A080 Ner</t>
  </si>
  <si>
    <t>54361</t>
  </si>
  <si>
    <t>Disco C/Cont.Jc190 230 22,2</t>
  </si>
  <si>
    <t>3033B</t>
  </si>
  <si>
    <t>Disco Diamantato Mm. 115</t>
  </si>
  <si>
    <t>3033A</t>
  </si>
  <si>
    <t>154400</t>
  </si>
  <si>
    <t>Disco C/Cont. Thincut 115 22,2</t>
  </si>
  <si>
    <t>154360</t>
  </si>
  <si>
    <t>Disco C/Cont. Jc190 115 22,2</t>
  </si>
  <si>
    <t>SS25</t>
  </si>
  <si>
    <t>Fb1100157156Sacco Sosiva Bianco Kg. 25</t>
  </si>
  <si>
    <t>PG30</t>
  </si>
  <si>
    <t>Intonaco Pronto Greo Kg. 30</t>
  </si>
  <si>
    <t>KERABOND</t>
  </si>
  <si>
    <t>Colla Piastrelle Kerabond Kg. 25</t>
  </si>
  <si>
    <t>FB25</t>
  </si>
  <si>
    <t>Finitura Bianco Kg. 20</t>
  </si>
  <si>
    <t>CR25V</t>
  </si>
  <si>
    <t>Cemento Rapido 25 Kg Vicat</t>
  </si>
  <si>
    <t>CN25</t>
  </si>
  <si>
    <t>Cemento Nero 325 Kg. 25</t>
  </si>
  <si>
    <t>25641</t>
  </si>
  <si>
    <t>Coppia Ric. Fratt.Pul.Nero</t>
  </si>
  <si>
    <t>25640</t>
  </si>
  <si>
    <t>Coppia Ric. Fratt.Pul.Bianco</t>
  </si>
  <si>
    <t>125650</t>
  </si>
  <si>
    <t>Frattao Gomma Rigida 85X245</t>
  </si>
  <si>
    <t>125007</t>
  </si>
  <si>
    <t>Borsa Carp. Nylon 2 Tasche</t>
  </si>
  <si>
    <t>12200</t>
  </si>
  <si>
    <t>Maa Coppia 4000 M/Legno   Fsc100%</t>
  </si>
  <si>
    <t>07113001</t>
  </si>
  <si>
    <t>Z3. 2 Gesso Fine Kg. 1</t>
  </si>
  <si>
    <t>90242-10</t>
  </si>
  <si>
    <t>Multifunzione Vigor Vum-220 Multi Watt 220</t>
  </si>
  <si>
    <t>89530-10</t>
  </si>
  <si>
    <t>Smerigliatrici Makita Ga4530R 115Mm Watt 720</t>
  </si>
  <si>
    <t>71730-10</t>
  </si>
  <si>
    <t>Aspira-Soffiatori Vigor Vas-2400 Watt 2400</t>
  </si>
  <si>
    <t>5091349</t>
  </si>
  <si>
    <t>Pistola Termica Pt2000
W/2000, Temperature Aria 350°C ( I ),
Temperatura 550°C ( Ii), Volume Aria 300 -
500 Lt. Min.</t>
  </si>
  <si>
    <t>45122-10</t>
  </si>
  <si>
    <t>Elettroseghe Vigor Ves-35 Watt 1800</t>
  </si>
  <si>
    <t>138621</t>
  </si>
  <si>
    <t>Miscelatore M1200</t>
  </si>
  <si>
    <t>10002382</t>
  </si>
  <si>
    <t>Aspiratore/Soffiat Asso250 W/2500 Papillon</t>
  </si>
  <si>
    <t>7064270</t>
  </si>
  <si>
    <t>7064049</t>
  </si>
  <si>
    <t>7063994</t>
  </si>
  <si>
    <t>7063915</t>
  </si>
  <si>
    <t>7063907</t>
  </si>
  <si>
    <t>7063905</t>
  </si>
  <si>
    <t>7063826</t>
  </si>
  <si>
    <t>7063765</t>
  </si>
  <si>
    <t>7063554</t>
  </si>
  <si>
    <t>7063455</t>
  </si>
  <si>
    <t>7063096</t>
  </si>
  <si>
    <t>7063094</t>
  </si>
  <si>
    <t>7062515</t>
  </si>
  <si>
    <t>Jig Saw Seghetto Alternativo Bat</t>
  </si>
  <si>
    <t>7062512</t>
  </si>
  <si>
    <t>000003</t>
  </si>
  <si>
    <t>Batteria 4 Ah Sost. 2 Ah</t>
  </si>
  <si>
    <t>000001</t>
  </si>
  <si>
    <t>Caricabatterie 4 Ah Sost. 2,4 Ah Bat</t>
  </si>
  <si>
    <t>FSKIT001</t>
  </si>
  <si>
    <t>Scatola 34 Pz Fascette (10-16)8P-(12-19)8P-(14-22)6P-     Zx</t>
  </si>
  <si>
    <t>FS35-51</t>
  </si>
  <si>
    <t>Fascetta Stringitubo 35&lt;&gt;51</t>
  </si>
  <si>
    <t>FS25-38</t>
  </si>
  <si>
    <t>Fascetta Stringitubo 25&lt;&gt;38</t>
  </si>
  <si>
    <t>FS22-32</t>
  </si>
  <si>
    <t>Fascetta Stringitubo 22&lt;&gt;32</t>
  </si>
  <si>
    <t>FS16-27</t>
  </si>
  <si>
    <t>Fascetta Stringitubo 16&lt;&gt;27</t>
  </si>
  <si>
    <t>FS16-25</t>
  </si>
  <si>
    <t>Fascetta Stringitubo 16&lt;&gt;25</t>
  </si>
  <si>
    <t>FS13-19</t>
  </si>
  <si>
    <t>Fascetta Stringitubo 13&lt;&gt;19</t>
  </si>
  <si>
    <t>FS12-22</t>
  </si>
  <si>
    <t>Fascetta Stringitubo 12&lt;&gt;22</t>
  </si>
  <si>
    <t>FS10-16</t>
  </si>
  <si>
    <t>Fascetta Stringitubo 10&lt;&gt;16</t>
  </si>
  <si>
    <t>Set 10 Fascette Per Tubi</t>
  </si>
  <si>
    <t>751637</t>
  </si>
  <si>
    <t>Set 80 Fascette 12 Cm 2 Ass.</t>
  </si>
  <si>
    <t>Set 6 Fascette Per Tubi</t>
  </si>
  <si>
    <t>6570136</t>
  </si>
  <si>
    <t>Fascetta Nera Maurer Bl. 100 Pz 200X4,5</t>
  </si>
  <si>
    <t>6570132</t>
  </si>
  <si>
    <t>Fascetta Nera Maurer Bl. 100 Pz 280X3,5</t>
  </si>
  <si>
    <t>6570131</t>
  </si>
  <si>
    <t>Fascetta Nera Maurer Bl. 100 Pz 140X3,5</t>
  </si>
  <si>
    <t>6570128</t>
  </si>
  <si>
    <t>Fascetta Nera Maurer Bl. 100 Pz 100X2,5</t>
  </si>
  <si>
    <t>6115028</t>
  </si>
  <si>
    <t>Fascetta Cstringitubo Fe/Zinc. Im 86906Mm 25X40</t>
  </si>
  <si>
    <t>6115025</t>
  </si>
  <si>
    <t>Fascetta Cstringitubo Fe/Zinc. Im 86906Mm 16X25</t>
  </si>
  <si>
    <t>6115023</t>
  </si>
  <si>
    <t>Fascetta Cstringitubo Fe/Zinc. Im 86906Mm 10X16</t>
  </si>
  <si>
    <t>5088503</t>
  </si>
  <si>
    <t>5088502</t>
  </si>
  <si>
    <t>Fascetta Nera Maurer Bl. 100 Pz 200X3,5</t>
  </si>
  <si>
    <t>5088501</t>
  </si>
  <si>
    <t>5088497</t>
  </si>
  <si>
    <t>Fascetta Nera Maurer Bl. 100 Pz 100X 2,5</t>
  </si>
  <si>
    <t>5088492</t>
  </si>
  <si>
    <t>Fascetta Nera Maurer Bl. 100 Pz 360X4,5</t>
  </si>
  <si>
    <t>10015503</t>
  </si>
  <si>
    <t>Fascetta Clips Fissatubo Diametro 8-32 Mm Cf. Peo</t>
  </si>
  <si>
    <t>10005584</t>
  </si>
  <si>
    <t>Fascetta Nera Maurer Bl. 100 Pz 450X7,5</t>
  </si>
  <si>
    <t>10010273</t>
  </si>
  <si>
    <t>Raccogli Fichi D'India Con Manico Mt/2</t>
  </si>
  <si>
    <t>21741</t>
  </si>
  <si>
    <t>21740</t>
  </si>
  <si>
    <t>10016252</t>
  </si>
  <si>
    <t>Tassello Nylon Maurer Mxv 8 Ø8X40Mm (Secchiello 100Pz)</t>
  </si>
  <si>
    <t>10016251</t>
  </si>
  <si>
    <t>Tassello Nylon Maurer 6X30 Con Vite 6X30 In Secchio</t>
  </si>
  <si>
    <t>25645</t>
  </si>
  <si>
    <t>Fratt. Pulitura Spugna 130X290</t>
  </si>
  <si>
    <t>25630</t>
  </si>
  <si>
    <t>Frattao Per Raschiatura</t>
  </si>
  <si>
    <t>23090</t>
  </si>
  <si>
    <t>Frattone Plastica 14X44</t>
  </si>
  <si>
    <t>123050</t>
  </si>
  <si>
    <t>123046</t>
  </si>
  <si>
    <t>Frattone G.P. Rossa 14X21</t>
  </si>
  <si>
    <t>123030</t>
  </si>
  <si>
    <t>Frattone Usa B/Plastica Bianca</t>
  </si>
  <si>
    <t>123015</t>
  </si>
  <si>
    <t>Frattone Usa Lisc. M/Pvc</t>
  </si>
  <si>
    <t>123012</t>
  </si>
  <si>
    <t>Fratt. Usa Dent. 10Sx M/Pvc</t>
  </si>
  <si>
    <t>BK386</t>
  </si>
  <si>
    <t>Fresa Per Rubinetti Set 6 Pz</t>
  </si>
  <si>
    <t>MPK1020</t>
  </si>
  <si>
    <t>Fresatrice Verticale 1020 Watt In Valigetta</t>
  </si>
  <si>
    <t>23750</t>
  </si>
  <si>
    <t>Frusta Kapriol Cm. 60</t>
  </si>
  <si>
    <t>23700</t>
  </si>
  <si>
    <t>Frusta Kapriol Cm. 50</t>
  </si>
  <si>
    <t>81055001</t>
  </si>
  <si>
    <t>81011001</t>
  </si>
  <si>
    <t>81010001</t>
  </si>
  <si>
    <t>Falo' Accendifuoco Tavolette</t>
  </si>
  <si>
    <t>81008001</t>
  </si>
  <si>
    <t>81006001</t>
  </si>
  <si>
    <t>Falo' Accendifuoco Cubetti</t>
  </si>
  <si>
    <t>54150-10</t>
  </si>
  <si>
    <t>Guanti Vigor Nitrile Monouso 100 Pei Mis. L</t>
  </si>
  <si>
    <t>54150-05</t>
  </si>
  <si>
    <t>Guanti Vigor Nitrile Monouso 100 Pei Mis. M</t>
  </si>
  <si>
    <t>54095-10</t>
  </si>
  <si>
    <t>Guanti Vigor Jap Nb-37 Grigio Aerato Ce2 Mis. 10</t>
  </si>
  <si>
    <t>54095-09</t>
  </si>
  <si>
    <t>Guanti Vigor Jap Nb-37 Grigio Aerato Ce2 Mis. 9</t>
  </si>
  <si>
    <t>7405207</t>
  </si>
  <si>
    <t>Bidone Inox Lt. 50 Minox B/Larg+Pred.Alimentari</t>
  </si>
  <si>
    <t>57031001</t>
  </si>
  <si>
    <t>49676001</t>
  </si>
  <si>
    <t>Pratico Lavello 26X31Cm/2Pz.</t>
  </si>
  <si>
    <t>13010001</t>
  </si>
  <si>
    <t>Stucco Sanitari Gr. 850</t>
  </si>
  <si>
    <t>11531</t>
  </si>
  <si>
    <t>50260</t>
  </si>
  <si>
    <t>Roncola Manico In Cuoio</t>
  </si>
  <si>
    <t>25660</t>
  </si>
  <si>
    <t>Frattazzo Battipiastrelle</t>
  </si>
  <si>
    <t>20722</t>
  </si>
  <si>
    <t>192495</t>
  </si>
  <si>
    <t>Scopa X Cantiere Cm. 60</t>
  </si>
  <si>
    <t>192490</t>
  </si>
  <si>
    <t>Scopa X Cantiere Cm40</t>
  </si>
  <si>
    <t>150306</t>
  </si>
  <si>
    <t>Scopa Ind. Piatta C/Man. 130</t>
  </si>
  <si>
    <t>125600</t>
  </si>
  <si>
    <t>Lama Segoncino Cm. 53 Castello</t>
  </si>
  <si>
    <t>125590</t>
  </si>
  <si>
    <t>Segoncino C/Lama Cm. 53</t>
  </si>
  <si>
    <t>125113</t>
  </si>
  <si>
    <t>Filo Muratore Mt.100 Arancio</t>
  </si>
  <si>
    <t>125112</t>
  </si>
  <si>
    <t>Filo Muratore Mt.100 Giallo</t>
  </si>
  <si>
    <t>125111</t>
  </si>
  <si>
    <t>Filo Muratore Mt.100 Verde</t>
  </si>
  <si>
    <t>125016</t>
  </si>
  <si>
    <t>Portatenaglia</t>
  </si>
  <si>
    <t>125015</t>
  </si>
  <si>
    <t>Portamartello</t>
  </si>
  <si>
    <t>124475</t>
  </si>
  <si>
    <t>Squadra Muratore Cm. 60</t>
  </si>
  <si>
    <t>124474</t>
  </si>
  <si>
    <t>Squadra Muratore Cm. 50</t>
  </si>
  <si>
    <t>124411</t>
  </si>
  <si>
    <t>Regola Par. C/Pedale 220/330</t>
  </si>
  <si>
    <t>123320</t>
  </si>
  <si>
    <t>Pialla X Gesso Mm 65X430</t>
  </si>
  <si>
    <t>121016</t>
  </si>
  <si>
    <t>Piccone Economico C/M. 1700</t>
  </si>
  <si>
    <t>120210</t>
  </si>
  <si>
    <t>Ciseaux A Brisques Mm 50</t>
  </si>
  <si>
    <t>120170</t>
  </si>
  <si>
    <t>Punta Mm 16X350</t>
  </si>
  <si>
    <t>111030</t>
  </si>
  <si>
    <t>7405104</t>
  </si>
  <si>
    <t>Bidone Inox Lt. 30 Minox B/Larg+Pred.Alimentari</t>
  </si>
  <si>
    <t>715804</t>
  </si>
  <si>
    <t>Levigatrice 500 W Disco 115</t>
  </si>
  <si>
    <t>LA90</t>
  </si>
  <si>
    <t>Lucchetto Antitorsione Da 90 M</t>
  </si>
  <si>
    <t>LA60</t>
  </si>
  <si>
    <t>Lucchetto Arco Mm 60</t>
  </si>
  <si>
    <t>LA50</t>
  </si>
  <si>
    <t>Lucchetto Antitorsione Da 50 M</t>
  </si>
  <si>
    <t>LA40</t>
  </si>
  <si>
    <t>Lucchetto Arco Mm 40</t>
  </si>
  <si>
    <t>LA30</t>
  </si>
  <si>
    <t>Lucchetto Arco Mm 30</t>
  </si>
  <si>
    <t>LA25</t>
  </si>
  <si>
    <t>Lucchetto Arco Mm 25</t>
  </si>
  <si>
    <t>LA20</t>
  </si>
  <si>
    <t>Lucchetto Arco Mm 20</t>
  </si>
  <si>
    <t>CL90</t>
  </si>
  <si>
    <t>Lucchetto Mm. 90</t>
  </si>
  <si>
    <t>8233660</t>
  </si>
  <si>
    <t>Catenaccio A Traversa Ott / L Cm-6</t>
  </si>
  <si>
    <t>748213</t>
  </si>
  <si>
    <t>Lucchetto C/Chiavi</t>
  </si>
  <si>
    <t>26690-60</t>
  </si>
  <si>
    <t>Lucchetti Blinky Ottone Extra-Pesante Mm.60</t>
  </si>
  <si>
    <t>26690-50</t>
  </si>
  <si>
    <t>Lucchetti Blinky Ottone Extra-Pesante Mm. 50</t>
  </si>
  <si>
    <t>26690-40</t>
  </si>
  <si>
    <t>Lucchetti Blinky Ottone Extra-Pesante Mm. 40</t>
  </si>
  <si>
    <t>26690-30</t>
  </si>
  <si>
    <t>Lucchetti Blinky Ottone Extra-Pesante Mm. 30</t>
  </si>
  <si>
    <t>26690-25</t>
  </si>
  <si>
    <t>Lucchetti Blinky Ottone Extra-Pesante Mm. 25</t>
  </si>
  <si>
    <t>26640-80</t>
  </si>
  <si>
    <t>Lucchetti Vigor P/Serrande Coraati Mm. 90</t>
  </si>
  <si>
    <t>26525-87</t>
  </si>
  <si>
    <t>Lucchetti Blinky P/Serrande Ottone Pesante Mm. 90</t>
  </si>
  <si>
    <t>26525-75</t>
  </si>
  <si>
    <t>Lucchetti Blinky P/Serrande Ottone Pesante Mm. 75</t>
  </si>
  <si>
    <t>26525-62</t>
  </si>
  <si>
    <t>Lucchetti Blinky P/Serrande Ottone Pesante Mm. 65</t>
  </si>
  <si>
    <t>26525-50</t>
  </si>
  <si>
    <t>Lucchetti Blinky P/Serrande Ottone Pesante Mm. 50</t>
  </si>
  <si>
    <t>81200-10</t>
  </si>
  <si>
    <t>Manici P/Rastrelli E Scope Faggio Tornito Cm. 150</t>
  </si>
  <si>
    <t>1030011</t>
  </si>
  <si>
    <t>Manico Legno Zappa Tp/Enna Cm/110 O/Quadro</t>
  </si>
  <si>
    <t>12196-R</t>
  </si>
  <si>
    <t>Pennarello Indelebile Rosso</t>
  </si>
  <si>
    <t>12196-N</t>
  </si>
  <si>
    <t>Pennarello Indelebile Nero</t>
  </si>
  <si>
    <t>12196-B</t>
  </si>
  <si>
    <t>Pennarello Indelebile Blu</t>
  </si>
  <si>
    <t>11190-V</t>
  </si>
  <si>
    <t>Marcatore A Vernice Verde</t>
  </si>
  <si>
    <t>11190-R</t>
  </si>
  <si>
    <t>Marcatore A Vernice Rosso</t>
  </si>
  <si>
    <t>11190-N</t>
  </si>
  <si>
    <t>Marcatore A Vernice Nero</t>
  </si>
  <si>
    <t>11190-G</t>
  </si>
  <si>
    <t>Marcatore A Vernice Giallo</t>
  </si>
  <si>
    <t>11190-BI</t>
  </si>
  <si>
    <t>11190-B</t>
  </si>
  <si>
    <t>Marcatore A Vernice Bianco</t>
  </si>
  <si>
    <t>C-42230</t>
  </si>
  <si>
    <t>Martello Din1041 A Pen. Gr.300</t>
  </si>
  <si>
    <t>42603</t>
  </si>
  <si>
    <t>Martello Carpentiere Gr. 300 In Fibbra Expo</t>
  </si>
  <si>
    <t>Martello Carpentiere Gr. 300 Faggio Expo</t>
  </si>
  <si>
    <t>Martellina Catania Gr.400</t>
  </si>
  <si>
    <t>110010</t>
  </si>
  <si>
    <t>Martello Carp. Madrid Gr. 300</t>
  </si>
  <si>
    <t>10153</t>
  </si>
  <si>
    <t>10150</t>
  </si>
  <si>
    <t>10140</t>
  </si>
  <si>
    <t>2553</t>
  </si>
  <si>
    <t>112220</t>
  </si>
  <si>
    <t>112200</t>
  </si>
  <si>
    <t>10181</t>
  </si>
  <si>
    <t>Mazzetta Club C/M Gr. 1000</t>
  </si>
  <si>
    <t>Mazzetta Master Gr.1000 Progrip</t>
  </si>
  <si>
    <t>3019C</t>
  </si>
  <si>
    <t>Livella Base Fresata Mm. 500</t>
  </si>
  <si>
    <t>3019B</t>
  </si>
  <si>
    <t>Livella Base Fresata Mm. 400</t>
  </si>
  <si>
    <t>3019A</t>
  </si>
  <si>
    <t>Livella Base Fresata Mm. 300</t>
  </si>
  <si>
    <t>124130</t>
  </si>
  <si>
    <t>Livello Spirit Cm.80 2  Bolle</t>
  </si>
  <si>
    <t>124128</t>
  </si>
  <si>
    <t>Livello Spirit Cm.60 2  Bolle</t>
  </si>
  <si>
    <t>124126</t>
  </si>
  <si>
    <t>Livello Spirit Cm.40 2  Bolle</t>
  </si>
  <si>
    <t>01030</t>
  </si>
  <si>
    <t>Rotella Metrica Mt. 30</t>
  </si>
  <si>
    <t>01020</t>
  </si>
  <si>
    <t>Rotella Metrica Mt. 20</t>
  </si>
  <si>
    <t>01010</t>
  </si>
  <si>
    <t>Rotella Metrica Mt. 10</t>
  </si>
  <si>
    <t>46350-05</t>
  </si>
  <si>
    <t>Protettivo P/Motoseghe 1 Litro Ca</t>
  </si>
  <si>
    <t>45130-30</t>
  </si>
  <si>
    <t>Motoseghe Vigor Fox-40 Barra 400</t>
  </si>
  <si>
    <t>45130-25</t>
  </si>
  <si>
    <t>Motoseghe Vigor Vms-30 Barra 300</t>
  </si>
  <si>
    <t>NIT</t>
  </si>
  <si>
    <t>Nastro Imballagio 66X50 Trasp.</t>
  </si>
  <si>
    <t>FET2,4</t>
  </si>
  <si>
    <t>Film Estensibile Trasparente Manuale Bobina 2,4 Kg Zz</t>
  </si>
  <si>
    <t>FEB2,4</t>
  </si>
  <si>
    <t>Film Estensibile Bianco Manuale Bobina 2,4 Kg Zz</t>
  </si>
  <si>
    <t>AMERICGR0050</t>
  </si>
  <si>
    <t>9004E</t>
  </si>
  <si>
    <t>Nastro Segnaletico Mt. 200</t>
  </si>
  <si>
    <t>753012</t>
  </si>
  <si>
    <t>Nastro Da Imballaggio Marr.</t>
  </si>
  <si>
    <t>753011</t>
  </si>
  <si>
    <t>Nastro Da Imballaggio Trasp.</t>
  </si>
  <si>
    <t>747600</t>
  </si>
  <si>
    <t>Rotolo Per Imballare 3 Mtx30 Cm</t>
  </si>
  <si>
    <t>49620001</t>
  </si>
  <si>
    <t>Antiscivolo Sforza</t>
  </si>
  <si>
    <t>4609709</t>
  </si>
  <si>
    <t>Nastro Adesivo Isolante Pvc Mm 50 Mt 25</t>
  </si>
  <si>
    <t>4609708</t>
  </si>
  <si>
    <t>Nastro Adesivo Isolante Pvc Mm 38 Mt 25</t>
  </si>
  <si>
    <t>4609706</t>
  </si>
  <si>
    <t>Nastro Adesivo Isolante Pvc Mm 25 Mt 25</t>
  </si>
  <si>
    <t>4609705</t>
  </si>
  <si>
    <t>Nastro Adesivo Isolante Pvc Mm 19 Mt 25</t>
  </si>
  <si>
    <t>2279085</t>
  </si>
  <si>
    <t>Plastica Imballo Est. Tras 23 My Kg. 2,4/50 Cm</t>
  </si>
  <si>
    <t>10024554</t>
  </si>
  <si>
    <t>Nastro Ades. X Imballo Standard Mm.50X66/Mt Avana</t>
  </si>
  <si>
    <t>10024553</t>
  </si>
  <si>
    <t>Nastro Ades. X Imballo Standard Mm.50X66/Mt Trasp.A</t>
  </si>
  <si>
    <t>10004704</t>
  </si>
  <si>
    <t>Nastro Adesivo Isolante Pvc Mm 15 Mt 25</t>
  </si>
  <si>
    <t>035-13</t>
  </si>
  <si>
    <t>Nastro Adesivo Bianco</t>
  </si>
  <si>
    <t>035-07</t>
  </si>
  <si>
    <t>Nastro Adesivo Trasparente</t>
  </si>
  <si>
    <t>035-01</t>
  </si>
  <si>
    <t>Nastro Adesivo Avana</t>
  </si>
  <si>
    <t>7405500</t>
  </si>
  <si>
    <t>Base Bidone Olio Lt30-50 H36Cm.Minox</t>
  </si>
  <si>
    <t>7405220</t>
  </si>
  <si>
    <t>Rubinetto Per Olio Ott/Cromato 1/2"</t>
  </si>
  <si>
    <t>10018488</t>
  </si>
  <si>
    <t>Base Bidone Per Olio Lt 15/20 H36Cm.Minox</t>
  </si>
  <si>
    <t>10008476</t>
  </si>
  <si>
    <t>Lattina Verde X Olio Lt. 5 Alta Rettang C/Tappo</t>
  </si>
  <si>
    <t>10008437</t>
  </si>
  <si>
    <t>Manina Plast.Gialla Raccolta Olive 9 Denti Cm.14</t>
  </si>
  <si>
    <t>PPR50</t>
  </si>
  <si>
    <t>Pennello Piatto Termolegno S/B Pura Setola 50</t>
  </si>
  <si>
    <t>PPR40</t>
  </si>
  <si>
    <t>Pennello Piatto Termolegno S/B Pura Setola 40</t>
  </si>
  <si>
    <t>PO16</t>
  </si>
  <si>
    <t>Pennello Ovalino Pura Setola 
D. 14</t>
  </si>
  <si>
    <t>PO14</t>
  </si>
  <si>
    <t>PO12</t>
  </si>
  <si>
    <t>Pennello Ovalino Pura Setola 
D. 12</t>
  </si>
  <si>
    <t>ASTAER3</t>
  </si>
  <si>
    <t>Asta Porta Rullo Estensibile  3 Mt Circa</t>
  </si>
  <si>
    <t>ASTAER2</t>
  </si>
  <si>
    <t>Asta Porta Rullo Estensibile  2 Mt Circa</t>
  </si>
  <si>
    <t>23006</t>
  </si>
  <si>
    <t>Pennellessa Plaf.Setola  4X140</t>
  </si>
  <si>
    <t>00011123</t>
  </si>
  <si>
    <t>Rulli Tamponato Manico Biconponente</t>
  </si>
  <si>
    <t>00011122</t>
  </si>
  <si>
    <t>Pennello Per  Tamponato Manico In Legno Biconponente</t>
  </si>
  <si>
    <t>00011112</t>
  </si>
  <si>
    <t>Rullo Cordonato Poliacrilico Verde Con Manico Sfilabile Gr 25 Rulli Per Pittura</t>
  </si>
  <si>
    <t>00011111</t>
  </si>
  <si>
    <t>Rulli Rulli Sint.Cordonato Cm.25 C/Manico</t>
  </si>
  <si>
    <t>00010153</t>
  </si>
  <si>
    <t>Rullino  Lan.Ras. Cm.10</t>
  </si>
  <si>
    <t>00005915</t>
  </si>
  <si>
    <t>Rullo Giallo In Spugna</t>
  </si>
  <si>
    <t>00005901</t>
  </si>
  <si>
    <t>Rullino Tessuto Cm.10</t>
  </si>
  <si>
    <t>00005890</t>
  </si>
  <si>
    <t>Manico Per Rullino Cm. 10</t>
  </si>
  <si>
    <t>PSS</t>
  </si>
  <si>
    <t>Pistola Silicone A Stelo</t>
  </si>
  <si>
    <t>PSP</t>
  </si>
  <si>
    <t>Pistola Silicone Professionale</t>
  </si>
  <si>
    <t>Pistola Silicone Ec. Lamiera</t>
  </si>
  <si>
    <t>32840-16</t>
  </si>
  <si>
    <t>Pistole P/Silicone Vigor Mod. Irish</t>
  </si>
  <si>
    <t>SPB</t>
  </si>
  <si>
    <t>Schiumarapida Ml750 Saratoga</t>
  </si>
  <si>
    <t>OL1</t>
  </si>
  <si>
    <t>Olio Lino Puro Lt/ 1</t>
  </si>
  <si>
    <t>MISTR400E</t>
  </si>
  <si>
    <t>Mistral Spray Aria Compressa 400 Ml</t>
  </si>
  <si>
    <t>FP280</t>
  </si>
  <si>
    <t>Forte Presa 280 Ml Saratoga</t>
  </si>
  <si>
    <t>DN1</t>
  </si>
  <si>
    <t>Diluente Nitro 1 Lt</t>
  </si>
  <si>
    <t>C-037-03</t>
  </si>
  <si>
    <t>Bomboletta Sbollaccante 400 Ml</t>
  </si>
  <si>
    <t>AR1</t>
  </si>
  <si>
    <t>Acqua Raggia 1 Lt</t>
  </si>
  <si>
    <t>ACIDO</t>
  </si>
  <si>
    <t>Acido Cloridrico 30-33% Kg. 30</t>
  </si>
  <si>
    <t>ACIDMUR5</t>
  </si>
  <si>
    <t>Acido Muriatico Cartone 5Lt.</t>
  </si>
  <si>
    <t>ACIDMUR1</t>
  </si>
  <si>
    <t>Acido Muriatico Da 1Lt.</t>
  </si>
  <si>
    <t>Spurgo Biologico</t>
  </si>
  <si>
    <t>57007115</t>
  </si>
  <si>
    <t>Supercolla Bis 3+3 Ballon</t>
  </si>
  <si>
    <t>46335-20</t>
  </si>
  <si>
    <t>Olio Sintetico Vigor Miscela Motori 2T Lt. 1</t>
  </si>
  <si>
    <t>33474-40</t>
  </si>
  <si>
    <t>Sbloccanti Lubrificanti Vigor Antiblock Spray Ml. 400</t>
  </si>
  <si>
    <t>33468-40</t>
  </si>
  <si>
    <t>Grasso Lubrificante Vigor Generalpurpose Spray Ml. 400</t>
  </si>
  <si>
    <t>33462-20</t>
  </si>
  <si>
    <t>Olio Silicone Vigor Silfluid Spray Ml. 400</t>
  </si>
  <si>
    <t>19041001</t>
  </si>
  <si>
    <t>Forte Presa Poliestere 300Ml</t>
  </si>
  <si>
    <t>10022514</t>
  </si>
  <si>
    <t>Sbloccante Multiuso Wd-40 Ml.500
10/10. Portata Kg. 80 Kg./Ripiano.Montaggio A
Bulloni - In Lamiera D'Acciaio Pressopiegato
Verniciato Colore Grigio - 4 Angolari Cm.2,00</t>
  </si>
  <si>
    <t>08870</t>
  </si>
  <si>
    <t>Colla Topicida Alt Tubi 135 Cc</t>
  </si>
  <si>
    <t>05557</t>
  </si>
  <si>
    <t>Acido Muriatico Concent. Lt 1 (30-32%)</t>
  </si>
  <si>
    <t>0008247</t>
  </si>
  <si>
    <t>Sigillit Marmo Pietre Graniti 500 Ml</t>
  </si>
  <si>
    <t>0008220</t>
  </si>
  <si>
    <t>Sigillit Marmo Pietre Graniti 125 Ml</t>
  </si>
  <si>
    <t>0004264</t>
  </si>
  <si>
    <t>Svitante Sbloccante Sv44 400Ml</t>
  </si>
  <si>
    <t>0004263</t>
  </si>
  <si>
    <t>Zincante E33 400 Ml</t>
  </si>
  <si>
    <t>0004262</t>
  </si>
  <si>
    <t>Grease Multiuso F14 400 Ml</t>
  </si>
  <si>
    <t>0001921</t>
  </si>
  <si>
    <t>Sigillante Trasparente 50 Ml</t>
  </si>
  <si>
    <t>0001236</t>
  </si>
  <si>
    <t>Grasso Di Silicone In Tubetto</t>
  </si>
  <si>
    <t>8850005</t>
  </si>
  <si>
    <t>Saldatrice Elettrofusione Universale Athena V160</t>
  </si>
  <si>
    <t>54925-40</t>
  </si>
  <si>
    <t>Saldatori Istantanei Vigor V-Sc100 Taglio Curvo Watt 100</t>
  </si>
  <si>
    <t>54925-30</t>
  </si>
  <si>
    <t>Saldatori Istantanei Vigor V-Sc60 Taglio Curvo Watt 60</t>
  </si>
  <si>
    <t>54925-10</t>
  </si>
  <si>
    <t>Saldatori Istantanei Vigor V-Sd Punta Diritta Watt 30</t>
  </si>
  <si>
    <t>54620-25</t>
  </si>
  <si>
    <t>Elettrodi Hu-Firma Hu-41 Rutile Blister 50 Pz Mm.2,5X300</t>
  </si>
  <si>
    <t>53562-07</t>
  </si>
  <si>
    <t>Saldatrici Vigor Compact Mma Inverter Kit 160 Amp</t>
  </si>
  <si>
    <t>53562-05</t>
  </si>
  <si>
    <t>Saldatrici Vigor Compact Mma Inverter Kit 125 Amp</t>
  </si>
  <si>
    <t>40208-30</t>
  </si>
  <si>
    <t>Pistole Incollatrici Vigor V -Pi/60 Prof 11,2Mm Watt 60</t>
  </si>
  <si>
    <t>00006667</t>
  </si>
  <si>
    <t>Vetri Verdi Protaner Maschera Din. 10</t>
  </si>
  <si>
    <t>00006666</t>
  </si>
  <si>
    <t>Vetri Trasparenti X Maschera</t>
  </si>
  <si>
    <t>00006661</t>
  </si>
  <si>
    <t>Pinze Portaelettrodi Perfecta3</t>
  </si>
  <si>
    <t>00006659</t>
  </si>
  <si>
    <t>Maschera X Saldare Art.501+503</t>
  </si>
  <si>
    <t>00006648</t>
  </si>
  <si>
    <t>Pinze X Massa Iron-5</t>
  </si>
  <si>
    <t>00003553</t>
  </si>
  <si>
    <t>Saldatrice Telwin Nordika 4,185-2Tens/ 160A</t>
  </si>
  <si>
    <t>00003552</t>
  </si>
  <si>
    <t>Saldatrice Telwin Nordika 4,161-Itens. 140A</t>
  </si>
  <si>
    <t>00002592</t>
  </si>
  <si>
    <t>Elettrodi Sider F D. 2,5 Al Pz E2,5 Preo Singolo</t>
  </si>
  <si>
    <t>95073001</t>
  </si>
  <si>
    <t>Pasta Lavamani Lt. 5</t>
  </si>
  <si>
    <t>95072001</t>
  </si>
  <si>
    <t>Pasta Lavamani Ml750 Microniz</t>
  </si>
  <si>
    <t>88158001</t>
  </si>
  <si>
    <t>Happy Color Per Radiatori Bianco Ml 400</t>
  </si>
  <si>
    <t>88150078</t>
  </si>
  <si>
    <t>Happy Color Giallo Seg. Ral 1003</t>
  </si>
  <si>
    <t>88150071</t>
  </si>
  <si>
    <t>Happy Color Tes Moro Cio. Ral 8017 Lu</t>
  </si>
  <si>
    <t>88150068</t>
  </si>
  <si>
    <t>Happy Colorbianco Per. Ral 1013</t>
  </si>
  <si>
    <t>88150050</t>
  </si>
  <si>
    <t>Happy Color Marr. Arancio Ral 8023</t>
  </si>
  <si>
    <t>88150030</t>
  </si>
  <si>
    <t>Happy Color Antiruggine Grigio</t>
  </si>
  <si>
    <t>88150025</t>
  </si>
  <si>
    <t>Happy Color Blu Scuro Ral 5013</t>
  </si>
  <si>
    <t>88150023</t>
  </si>
  <si>
    <t>Happy Color Aurro</t>
  </si>
  <si>
    <t>88150019</t>
  </si>
  <si>
    <t>Happy Color Verde Prato</t>
  </si>
  <si>
    <t>88150014</t>
  </si>
  <si>
    <t>Happy Color Grigio Ch. Ral 7035</t>
  </si>
  <si>
    <t>88150009</t>
  </si>
  <si>
    <t>Happy Color Rosso Ral 3000</t>
  </si>
  <si>
    <t>88150008</t>
  </si>
  <si>
    <t>Happy Color Trasparente Lucido</t>
  </si>
  <si>
    <t>88150004</t>
  </si>
  <si>
    <t>Happy Color Bianco Nero Lucido</t>
  </si>
  <si>
    <t>88150003</t>
  </si>
  <si>
    <t>Happy Color Bianco Nero Opaco Ral 9005</t>
  </si>
  <si>
    <t>88150002</t>
  </si>
  <si>
    <t>Happy Color Bianco Bianco Lucido Extra</t>
  </si>
  <si>
    <t>88150001</t>
  </si>
  <si>
    <t>Happy Color Bianco Bianco Op. Ral 9010</t>
  </si>
  <si>
    <t>85236001</t>
  </si>
  <si>
    <t>Schiuma Piatti Doccia 500 Ml.</t>
  </si>
  <si>
    <t>75076002</t>
  </si>
  <si>
    <t>Saratoga Green Home Disodorante Igieniante Ml 400 Per Condizionatori</t>
  </si>
  <si>
    <t>57410001</t>
  </si>
  <si>
    <t>Sigilla Lavello 182X22S Saratoga</t>
  </si>
  <si>
    <t>57307001</t>
  </si>
  <si>
    <t>Unicol Barattolo Kg. 1 Saratoga</t>
  </si>
  <si>
    <t>57292001</t>
  </si>
  <si>
    <t>57172002</t>
  </si>
  <si>
    <t>New Stick Tubetto Grande</t>
  </si>
  <si>
    <t>54467001</t>
  </si>
  <si>
    <t>Duralux Ml 150 Pasta Abrasiva</t>
  </si>
  <si>
    <t>54325001</t>
  </si>
  <si>
    <t>Disotturante Professionale 750 Ml</t>
  </si>
  <si>
    <t>54317001</t>
  </si>
  <si>
    <t>Grasso Litio Nl Gi3/2 900G</t>
  </si>
  <si>
    <t>54263001</t>
  </si>
  <si>
    <t>Olio Da Taglio Ml 400</t>
  </si>
  <si>
    <t>54127001</t>
  </si>
  <si>
    <t>Olio Svitante Ml 400</t>
  </si>
  <si>
    <t>3652</t>
  </si>
  <si>
    <t>25203200</t>
  </si>
  <si>
    <t>Legabagaglio Cm. 200 Elasstico</t>
  </si>
  <si>
    <t>07131001</t>
  </si>
  <si>
    <t>Z10 Antimuffa 500 Ml</t>
  </si>
  <si>
    <t>07129001</t>
  </si>
  <si>
    <t>Z10 Antimuffa 1000 Ml</t>
  </si>
  <si>
    <t>10013383</t>
  </si>
  <si>
    <t>Scaff.Kit Grigio 5 Rip.+ 4 Mont.
Unishelf-Ferrikit Asse Intero.Clinciato A
Pieghe Fuse.Spessore: Ripiani 4/10 Angolari
10/10. Portata Kg. 80 Kg./Ripiano.Montaggio A
Bulloni - In Lamiera D'Acciaio Pressopiegato
Verniciato Colore Grigio - 4 Angolari Cm.2,00</t>
  </si>
  <si>
    <t>96895-30</t>
  </si>
  <si>
    <t>Scale Facal Eurobriko-16 Bk/3 Lunga 4+5Gr Mt. 4,56</t>
  </si>
  <si>
    <t>96895-20</t>
  </si>
  <si>
    <t>Scale Facal Eurobriko-16 Bk/2 Media 4+4Gr Mt. 4,00</t>
  </si>
  <si>
    <t>96895-10</t>
  </si>
  <si>
    <t>Scale Facal Eurobriko-16 Bk/1,5 Normale 3+4Gr Mt. 3,44</t>
  </si>
  <si>
    <t>96860-08</t>
  </si>
  <si>
    <t>Scale Vigor Ercole Alluminio En-131 Gradini 8</t>
  </si>
  <si>
    <t>96860-07</t>
  </si>
  <si>
    <t>Scale Vigor Ercole Alluminio En-131 Gradini 7</t>
  </si>
  <si>
    <t>96860-06</t>
  </si>
  <si>
    <t>Scale Vigor Ercole Alluminio En-131 Gradini 6</t>
  </si>
  <si>
    <t>96860-05</t>
  </si>
  <si>
    <t>Scale Vigor Ercole Alluminio En-131 Gradini 5</t>
  </si>
  <si>
    <t>96860-04</t>
  </si>
  <si>
    <t>Scale Vigor Ercole Alluminio En-131 Gradini 4</t>
  </si>
  <si>
    <t>96860-03</t>
  </si>
  <si>
    <t>Scale Vigor Ercole Alluminio En-131 Gradini 3</t>
  </si>
  <si>
    <t>59846-20</t>
  </si>
  <si>
    <t>Scale Facal Stilo 3 Rampe 9+9+9 Gra 2,58-5,94</t>
  </si>
  <si>
    <t>59846-10</t>
  </si>
  <si>
    <t>Scale Facal Stilo 3 Rampe 7+7+7 Gra 2,02-4,26</t>
  </si>
  <si>
    <t>027-30</t>
  </si>
  <si>
    <t>Scala La Leggera 5 Gradini</t>
  </si>
  <si>
    <t>3010C</t>
  </si>
  <si>
    <t>Scalpello Punta Paracolpi Mm. 350 Expo</t>
  </si>
  <si>
    <t>3010A</t>
  </si>
  <si>
    <t>Scalpello Punta Paracolpi Mm. 250 Expo</t>
  </si>
  <si>
    <t>3009C</t>
  </si>
  <si>
    <t>Scalpello Taglio Paracolpi Mm. 350 Expo</t>
  </si>
  <si>
    <t>3009A</t>
  </si>
  <si>
    <t>Scalpello Taglio Paracolpi Mm. 250 Expo</t>
  </si>
  <si>
    <t>120070</t>
  </si>
  <si>
    <t>Scalpello Mm. 16X350</t>
  </si>
  <si>
    <t>120060</t>
  </si>
  <si>
    <t>Scalpello Mm. 16X300  Ar3009C</t>
  </si>
  <si>
    <t>120050</t>
  </si>
  <si>
    <t>Scalpello Mm. 16X250</t>
  </si>
  <si>
    <t>72400-20</t>
  </si>
  <si>
    <t>Scope Raccoglifoglie Vigor Zincate Att.Conico</t>
  </si>
  <si>
    <t>672500</t>
  </si>
  <si>
    <t>Scopa Paglia 30 Cm.</t>
  </si>
  <si>
    <t>7302076</t>
  </si>
  <si>
    <t>Cesta Agricola Per Agrumi Lt/15 M/Fisso Extra</t>
  </si>
  <si>
    <t>25221</t>
  </si>
  <si>
    <t>Secchio Kapriol Arancio</t>
  </si>
  <si>
    <t>25210</t>
  </si>
  <si>
    <t>Secchio X Muratore Nero 34   Z</t>
  </si>
  <si>
    <t>Sil 3004 Trasparente Antim.</t>
  </si>
  <si>
    <t>TSPTS</t>
  </si>
  <si>
    <t>Tubetto Silicone Trasp. San</t>
  </si>
  <si>
    <t>TSPTM</t>
  </si>
  <si>
    <t>Silicone Neutro Testa Di Moro</t>
  </si>
  <si>
    <t>TSPR</t>
  </si>
  <si>
    <t>Silicone Neutro Rame</t>
  </si>
  <si>
    <t>TSPG</t>
  </si>
  <si>
    <t>Silicone Neutro Grigio</t>
  </si>
  <si>
    <t>TSPBS</t>
  </si>
  <si>
    <t>Tubetto Silicone Bianco San</t>
  </si>
  <si>
    <t>TSBT</t>
  </si>
  <si>
    <t>Tubetto Silicone Blister Tr.</t>
  </si>
  <si>
    <t>Sil 3004 Bianco Antimuffa</t>
  </si>
  <si>
    <t>TSBB</t>
  </si>
  <si>
    <t>Tubetto Silicone Blister Bian.</t>
  </si>
  <si>
    <t>85409001</t>
  </si>
  <si>
    <t>Silicone Alta Temper. Nero</t>
  </si>
  <si>
    <t>85285002</t>
  </si>
  <si>
    <t>Biancosan Tub.Trasp.90 Ml Cd</t>
  </si>
  <si>
    <t>85285001</t>
  </si>
  <si>
    <t>Biancosan Tub.Bianco 90Ml Cd</t>
  </si>
  <si>
    <t>85134001</t>
  </si>
  <si>
    <t>Silicone A Temp.Rosso Pz.15</t>
  </si>
  <si>
    <t>57712001</t>
  </si>
  <si>
    <t>Unicum 130Gr Colla Di Montaggio Trasparente</t>
  </si>
  <si>
    <t>57711001</t>
  </si>
  <si>
    <t>Unicum Ad. Bianco 460 Gr.</t>
  </si>
  <si>
    <t>29988-30</t>
  </si>
  <si>
    <t>Ancorante Chimico Vigor 2 Mix Poly-Sf 300 Eta-Ce Ml. 300</t>
  </si>
  <si>
    <t>90227-05</t>
  </si>
  <si>
    <t>Smerigliatrici Vigor Vsm 115 Watt 900</t>
  </si>
  <si>
    <t>10214</t>
  </si>
  <si>
    <t>Spatola Manico Legno Mm. 140</t>
  </si>
  <si>
    <t>10211</t>
  </si>
  <si>
    <t>Spatole Giapponesi Inox Set 4</t>
  </si>
  <si>
    <t>10209</t>
  </si>
  <si>
    <t>Spatola Manico Legno Mm. 120</t>
  </si>
  <si>
    <t>10208</t>
  </si>
  <si>
    <t>Spatola Manico Legno Mm. 100</t>
  </si>
  <si>
    <t>10206</t>
  </si>
  <si>
    <t>Spatola Manico Legno Mm. 80</t>
  </si>
  <si>
    <t>10204</t>
  </si>
  <si>
    <t>Spatola Manico Legno Mm. 60</t>
  </si>
  <si>
    <t>10203</t>
  </si>
  <si>
    <t>Spatola Manico Legno Mm. 50</t>
  </si>
  <si>
    <t>10202</t>
  </si>
  <si>
    <t>Spatola Manico Legno Mm. 40</t>
  </si>
  <si>
    <t>10201</t>
  </si>
  <si>
    <t>Spatola Manico Legno Mm. 30</t>
  </si>
  <si>
    <t>0004803</t>
  </si>
  <si>
    <t>Spatola Lama Sicodur Manico Legno Mm. 200 Ancora</t>
  </si>
  <si>
    <t>23326</t>
  </si>
  <si>
    <t>Spatolone Doppia Gomma 55 Cm</t>
  </si>
  <si>
    <t>23325</t>
  </si>
  <si>
    <t>Spatolone Doppia Gomma 45 Cm</t>
  </si>
  <si>
    <t>770178</t>
  </si>
  <si>
    <t>Set 3 Spazzole Metallo</t>
  </si>
  <si>
    <t>749539</t>
  </si>
  <si>
    <t>Spazzola Di Ottone</t>
  </si>
  <si>
    <t>749006</t>
  </si>
  <si>
    <t>Spazzola In Acciaio Manico Di Legno</t>
  </si>
  <si>
    <t>190440</t>
  </si>
  <si>
    <t>Spazzola Hobby Curva Ottonata</t>
  </si>
  <si>
    <t>124396</t>
  </si>
  <si>
    <t>Stadia All. 20X80 Con Punta A Taglio Cm. 200</t>
  </si>
  <si>
    <t>124395</t>
  </si>
  <si>
    <t>Stadia All. 20X80 Con Punta A Taglio Cm. 150</t>
  </si>
  <si>
    <t>124370</t>
  </si>
  <si>
    <t>Stadia All. 20X80 Cm. 300</t>
  </si>
  <si>
    <t>124360</t>
  </si>
  <si>
    <t>Stadia All. 20X80 Cm. 250</t>
  </si>
  <si>
    <t>124350</t>
  </si>
  <si>
    <t>Stadia All. 20X80 Cm. 200</t>
  </si>
  <si>
    <t>63418</t>
  </si>
  <si>
    <t>Tagliabulloni Mm 480 Import</t>
  </si>
  <si>
    <t>120860</t>
  </si>
  <si>
    <t>Tagliabulloni Mm 900</t>
  </si>
  <si>
    <t>120850</t>
  </si>
  <si>
    <t>Tagliabulloni Mm 750</t>
  </si>
  <si>
    <t>120840</t>
  </si>
  <si>
    <t>Tagliabulloni Mm 650</t>
  </si>
  <si>
    <t>120830</t>
  </si>
  <si>
    <t>Tagliabulloni Mm 480</t>
  </si>
  <si>
    <t>7109041</t>
  </si>
  <si>
    <t>Papillon Cesoia Raccoclifrutta Mt.1.5 80694</t>
  </si>
  <si>
    <t>70912-30</t>
  </si>
  <si>
    <t>Tagliasiepi Vigor Vts-610 600W Mm. 610</t>
  </si>
  <si>
    <t>OITRAP24V</t>
  </si>
  <si>
    <t>Tassellatrice Percussore Batteria</t>
  </si>
  <si>
    <t>C-095</t>
  </si>
  <si>
    <t>Telone Occhiellato Mt. 5X8</t>
  </si>
  <si>
    <t>C-094</t>
  </si>
  <si>
    <t>Telone Occhiellato Mt. 4X5</t>
  </si>
  <si>
    <t>C-089</t>
  </si>
  <si>
    <t>Telo Copritutto 4X4 90 Gr</t>
  </si>
  <si>
    <t>79850-35</t>
  </si>
  <si>
    <t>Teloni Antistrappo Pesanti Bicolor Blu/Verde 4X6 M</t>
  </si>
  <si>
    <t>79850-30</t>
  </si>
  <si>
    <t>Teloni Antistrappo Pesanti Bicolor Blu/Verde 4X5 M</t>
  </si>
  <si>
    <t>79850-25</t>
  </si>
  <si>
    <t>Teloni Antistrappo Pesanti Bicolor Blu/Verde 3X5 M</t>
  </si>
  <si>
    <t>79850-20</t>
  </si>
  <si>
    <t>Teloni Antistrappo Pesanti Bicolor Blu/Verde 3X4 M</t>
  </si>
  <si>
    <t>79850-15</t>
  </si>
  <si>
    <t>Teloni Antistrappo Pesanti Bicolor Blu/Verde 2X3 M</t>
  </si>
  <si>
    <t>750412</t>
  </si>
  <si>
    <t>Telo Plastica Verde 180X240 Cm</t>
  </si>
  <si>
    <t>747655</t>
  </si>
  <si>
    <t>Telo Copritutto 4X5 Mt Bianco</t>
  </si>
  <si>
    <t>747653</t>
  </si>
  <si>
    <t>Telo Copritutto 3X3 Mt Bianco</t>
  </si>
  <si>
    <t>6056G</t>
  </si>
  <si>
    <t>Telo Occhiellato Mt. 8X12Zx</t>
  </si>
  <si>
    <t>6056F</t>
  </si>
  <si>
    <t>Telo Occhiellato Mt. 6X10Zx</t>
  </si>
  <si>
    <t>6056E</t>
  </si>
  <si>
    <t>Telo Occhiellato Mt. 6X4Zx</t>
  </si>
  <si>
    <t>6056D</t>
  </si>
  <si>
    <t>Telo Occhiellato Mt. 5X8Zx</t>
  </si>
  <si>
    <t>6056C</t>
  </si>
  <si>
    <t>Telo Occhiellato Mt. 4X5Zx</t>
  </si>
  <si>
    <t>6056B</t>
  </si>
  <si>
    <t>Telo Occhiellato Mt. 3X4Zx</t>
  </si>
  <si>
    <t>6056A</t>
  </si>
  <si>
    <t>Telo Occhiellato Mt. 2X3Zx</t>
  </si>
  <si>
    <t>38007016</t>
  </si>
  <si>
    <t>Telo Protettivo Hd 4X4</t>
  </si>
  <si>
    <t>2169</t>
  </si>
  <si>
    <t>Telo Copritutto 150 Gr</t>
  </si>
  <si>
    <t>10005102</t>
  </si>
  <si>
    <t>Cappucci Protezione Piante Tnt D/Cm. 160Xh200</t>
  </si>
  <si>
    <t>10005101</t>
  </si>
  <si>
    <t>Cappucci Protezione Piante Tnt D/Cm. 160Xh100 Cf. 3Pz</t>
  </si>
  <si>
    <t>10005100</t>
  </si>
  <si>
    <t>Cappucci Protezione Piante Tnt D/Cm. 160Xh80 Cf. 6Pz</t>
  </si>
  <si>
    <t>0096</t>
  </si>
  <si>
    <t>Teloni Con Occhielli Mt. 6X10</t>
  </si>
  <si>
    <t>0095</t>
  </si>
  <si>
    <t>Teloni Con Occhielli Mt. 5X8</t>
  </si>
  <si>
    <t>0094</t>
  </si>
  <si>
    <t>Teloni Con Occhielli Mt. 4X5</t>
  </si>
  <si>
    <t>0093</t>
  </si>
  <si>
    <t>Teloni Con Occhielli Mt. 3X4</t>
  </si>
  <si>
    <t>0092</t>
  </si>
  <si>
    <t>Teloni Con Occhielli Mt. 2X3</t>
  </si>
  <si>
    <t>0091</t>
  </si>
  <si>
    <t>Telo Coipritutto 3X2 Neutro Alta Spessore Antipioggia</t>
  </si>
  <si>
    <t>0090</t>
  </si>
  <si>
    <t>120355</t>
  </si>
  <si>
    <t>Tenaglia Kapriol Extra 280</t>
  </si>
  <si>
    <t>120340</t>
  </si>
  <si>
    <t>Tenaglia Kapriol Extra 220</t>
  </si>
  <si>
    <t>53019990</t>
  </si>
  <si>
    <t>Tov Europa Madreperla 01/3</t>
  </si>
  <si>
    <t>53019914</t>
  </si>
  <si>
    <t>53019910</t>
  </si>
  <si>
    <t>Tov Europa C1510/01 Cm 140</t>
  </si>
  <si>
    <t>53019862</t>
  </si>
  <si>
    <t>53019835</t>
  </si>
  <si>
    <t>53019801</t>
  </si>
  <si>
    <t>53019751</t>
  </si>
  <si>
    <t>53019711</t>
  </si>
  <si>
    <t>53019703</t>
  </si>
  <si>
    <t>53019700</t>
  </si>
  <si>
    <t>53019690</t>
  </si>
  <si>
    <t>53019642</t>
  </si>
  <si>
    <t>53019405</t>
  </si>
  <si>
    <t>53019201</t>
  </si>
  <si>
    <t>53019100</t>
  </si>
  <si>
    <t>120350</t>
  </si>
  <si>
    <t>Tenaglia Kapriol Extra 250</t>
  </si>
  <si>
    <t>OICAR</t>
  </si>
  <si>
    <t>Trapano Carotatrice Perc.</t>
  </si>
  <si>
    <t>NPF500</t>
  </si>
  <si>
    <t>Trapano A Percussione 500 W</t>
  </si>
  <si>
    <t>KR450</t>
  </si>
  <si>
    <t>Trapano Percussione Kr450 B&amp;D</t>
  </si>
  <si>
    <t>90210-20</t>
  </si>
  <si>
    <t>Trapani Vigor Batteria Samsungvst-1800 Percussione 18V 1,3Ah</t>
  </si>
  <si>
    <t>89512-40</t>
  </si>
  <si>
    <t>Trapani Makita Batteria Dhp453Rfe 18V3Ah Li-Perc 2B</t>
  </si>
  <si>
    <t>715803</t>
  </si>
  <si>
    <t>Trapano 500 W</t>
  </si>
  <si>
    <t>PW8RJ</t>
  </si>
  <si>
    <t>Punta Per Muro Rex Jumbo Da 8</t>
  </si>
  <si>
    <t>PW8</t>
  </si>
  <si>
    <t>Punta Wideo Da 8 Standard</t>
  </si>
  <si>
    <t>PW6RJ</t>
  </si>
  <si>
    <t>Punta Per Muro Rex Jumbo Da 6</t>
  </si>
  <si>
    <t>PW6</t>
  </si>
  <si>
    <t>Punta Wideo Da 6 Standard</t>
  </si>
  <si>
    <t>PW16X400E</t>
  </si>
  <si>
    <t>Ecef Punta Scudo X Muro 12X400</t>
  </si>
  <si>
    <t>PW16X400</t>
  </si>
  <si>
    <t>Punta Wideo Scudo 16X400</t>
  </si>
  <si>
    <t>PW14X400E</t>
  </si>
  <si>
    <t>Ecef Punta Scudo X Muro 14X400</t>
  </si>
  <si>
    <t>PW14RJ</t>
  </si>
  <si>
    <t>Punta Per Muro Rex Jumbo Da 12</t>
  </si>
  <si>
    <t>PW14</t>
  </si>
  <si>
    <t>Punta Wideo Da 14</t>
  </si>
  <si>
    <t>PW12X400E</t>
  </si>
  <si>
    <t>PW12RJ</t>
  </si>
  <si>
    <t>PW12</t>
  </si>
  <si>
    <t>Punta Wideo Da 12 Standard</t>
  </si>
  <si>
    <t>PW10RJ</t>
  </si>
  <si>
    <t>Punta Per Muro Rex Jumbo Da 10</t>
  </si>
  <si>
    <t>PW10</t>
  </si>
  <si>
    <t>Punta Wideo Da 10 Standard</t>
  </si>
  <si>
    <t>PHSS4,5</t>
  </si>
  <si>
    <t>Punta Per Trapano  Hss 4,5</t>
  </si>
  <si>
    <t>770106</t>
  </si>
  <si>
    <t>Set 5 Punte Trapano</t>
  </si>
  <si>
    <t>C2066</t>
  </si>
  <si>
    <t>Cavalletto In Acciaio D.40</t>
  </si>
  <si>
    <t>C2065</t>
  </si>
  <si>
    <t>Cavalletto In Acciaio D.32</t>
  </si>
  <si>
    <t>C2064</t>
  </si>
  <si>
    <t>Cavalletto In Acciaio D.25</t>
  </si>
  <si>
    <t>C2063</t>
  </si>
  <si>
    <t>Cavalletto In Acciaio D.22</t>
  </si>
  <si>
    <t>C2062</t>
  </si>
  <si>
    <t>Cavalletto In Acciaio D.20</t>
  </si>
  <si>
    <t>C2061</t>
  </si>
  <si>
    <t>Cavalletto In Acciaio D.16</t>
  </si>
  <si>
    <t>C2060</t>
  </si>
  <si>
    <t>Cavalletto In Acciaio D.14</t>
  </si>
  <si>
    <t>C2059</t>
  </si>
  <si>
    <t>Cavalletto In Acciaio D.12</t>
  </si>
  <si>
    <t>C2191V</t>
  </si>
  <si>
    <t>Collare Regolabile 140-200  B.</t>
  </si>
  <si>
    <t>C2110V</t>
  </si>
  <si>
    <t>Collare Fiss. Tubi Fumo D.100</t>
  </si>
  <si>
    <t>C2108V</t>
  </si>
  <si>
    <t>Collare Fiss. Tubi Fumo D. 80</t>
  </si>
  <si>
    <t>C2090V</t>
  </si>
  <si>
    <t>Collare Regolabile 80-140 B.Co</t>
  </si>
  <si>
    <t>C2065S</t>
  </si>
  <si>
    <t>Graffetta In Acciaio D.25</t>
  </si>
  <si>
    <t>C2064S</t>
  </si>
  <si>
    <t>Graffetta In Acciaio D.22</t>
  </si>
  <si>
    <t>C2063S</t>
  </si>
  <si>
    <t>Graffetta In Acciaio D.20</t>
  </si>
  <si>
    <t>C2062S</t>
  </si>
  <si>
    <t>Graffetta In Acciaio D.16</t>
  </si>
  <si>
    <t>C2061S</t>
  </si>
  <si>
    <t>Graffetta In Acciaio D.14</t>
  </si>
  <si>
    <t>C2060S</t>
  </si>
  <si>
    <t>Graffetta In Acciaio D.12</t>
  </si>
  <si>
    <t>C2059S</t>
  </si>
  <si>
    <t>Graffetta In Acciaio D.10</t>
  </si>
  <si>
    <t>C2058</t>
  </si>
  <si>
    <t>Coll. Pes.X Tub.Pehd-Pvc D. 315</t>
  </si>
  <si>
    <t>C2057</t>
  </si>
  <si>
    <t>Coll. Pes.X Tub.Pehd-Pvc D. 250</t>
  </si>
  <si>
    <t>C2056</t>
  </si>
  <si>
    <t>Coll. Pes.X Tub.Pehd-Pvc D. 200</t>
  </si>
  <si>
    <t>C2055</t>
  </si>
  <si>
    <t>Coll. Pes.X Tub.Pehd-Pvc D. 160</t>
  </si>
  <si>
    <t>C2054</t>
  </si>
  <si>
    <t>Coll. Pes.X Tub.Pehd-Pvc D. 140</t>
  </si>
  <si>
    <t>C2053</t>
  </si>
  <si>
    <t>Coll. Pes.X Tub.Pehd-Pvc D. 125</t>
  </si>
  <si>
    <t>C2052</t>
  </si>
  <si>
    <t>Coll. Pes.X Tub.Pehd-Pvc D. 110</t>
  </si>
  <si>
    <t>C2051</t>
  </si>
  <si>
    <t>Coll. Pes.X Tub.Pehd-Pvc D. 100</t>
  </si>
  <si>
    <t>C2050</t>
  </si>
  <si>
    <t>Coll. Pes.X Tub.Pehd-Pvc D. 90</t>
  </si>
  <si>
    <t>C2049</t>
  </si>
  <si>
    <t>Coll. Pes.X Tub.Pehd-Pvc D. 80</t>
  </si>
  <si>
    <t>C2048</t>
  </si>
  <si>
    <t>Coll. Pes.X Tub.Pehd-Pvc D. 75</t>
  </si>
  <si>
    <t>C2047</t>
  </si>
  <si>
    <t>Coll. Pes.X Tub.Pehd-Pvc D. 63</t>
  </si>
  <si>
    <t>C2046</t>
  </si>
  <si>
    <t>Coll. Pes.X Tub.Pehd-Pvc D. 50</t>
  </si>
  <si>
    <t>C2045</t>
  </si>
  <si>
    <t>Coll. Pes.X Tub.Pehd-Pvc D. 40</t>
  </si>
  <si>
    <t>10256B</t>
  </si>
  <si>
    <t>Coll. C/Snodo Tubo Fumi Bianco 100 C/Barra M8X180 Tass.Metrico Kit</t>
  </si>
  <si>
    <t>Collare Compl. Leggero Da 50</t>
  </si>
  <si>
    <t>Collare Leggero Da 40</t>
  </si>
  <si>
    <t>Collare Leggero Da 32</t>
  </si>
  <si>
    <t>CL28</t>
  </si>
  <si>
    <t>Collare Leggero Da 28</t>
  </si>
  <si>
    <t>CL26</t>
  </si>
  <si>
    <t>Collare Leggero Da 26</t>
  </si>
  <si>
    <t>CL24</t>
  </si>
  <si>
    <t>Collare Leggero Da 24</t>
  </si>
  <si>
    <t>CL22</t>
  </si>
  <si>
    <t>Collare Leggero Da 22</t>
  </si>
  <si>
    <t>CL20</t>
  </si>
  <si>
    <t>Collare Leggero Da 20</t>
  </si>
  <si>
    <t>CL18</t>
  </si>
  <si>
    <t>Collare Leggero Da 18</t>
  </si>
  <si>
    <t>CL16</t>
  </si>
  <si>
    <t>Collare Leg. Tropic. Da 16 C.</t>
  </si>
  <si>
    <t>CL14</t>
  </si>
  <si>
    <t>Collare Leg. Tropic. Da 14 C.</t>
  </si>
  <si>
    <t>CL12</t>
  </si>
  <si>
    <t>Coll.Trop. X Tubo Compl. 12</t>
  </si>
  <si>
    <t>C2074S</t>
  </si>
  <si>
    <t>Collare Nylon D. 28</t>
  </si>
  <si>
    <t>C2073S</t>
  </si>
  <si>
    <t>Collare Nylon D. 22</t>
  </si>
  <si>
    <t>C2072S</t>
  </si>
  <si>
    <t>Collare Nylon D. 20</t>
  </si>
  <si>
    <t>C2071S</t>
  </si>
  <si>
    <t>Collare Nylon D. 18</t>
  </si>
  <si>
    <t>C2070S</t>
  </si>
  <si>
    <t>Collare Nylon D. 16</t>
  </si>
  <si>
    <t>C2069S</t>
  </si>
  <si>
    <t>Collare Nylon D. 14</t>
  </si>
  <si>
    <t>C2068S</t>
  </si>
  <si>
    <t>Collare Nylon D. 12</t>
  </si>
  <si>
    <t>C2067S</t>
  </si>
  <si>
    <t>Collare Nylon D. 10</t>
  </si>
  <si>
    <t>CPT4</t>
  </si>
  <si>
    <t>Colare Pesante Compl. Da 4"</t>
  </si>
  <si>
    <t>Collare Pesante Da 3/4"</t>
  </si>
  <si>
    <t>CPT3</t>
  </si>
  <si>
    <t>Collare Pesante Da 3"</t>
  </si>
  <si>
    <t>CPT21\2</t>
  </si>
  <si>
    <t>Collare Pesante Da Cpt2"1/2"</t>
  </si>
  <si>
    <t>Collare Pesante 2"</t>
  </si>
  <si>
    <t>Collare Pesante Cpt 11/4"</t>
  </si>
  <si>
    <t>Collare Pesante 11/2"</t>
  </si>
  <si>
    <t>Collare Pesante Da Cpt1/2"</t>
  </si>
  <si>
    <t>Collare Pesante Da 1"</t>
  </si>
  <si>
    <t>CP200</t>
  </si>
  <si>
    <t>Collare Pesante Pehd Completo Da 200</t>
  </si>
  <si>
    <t>CP160</t>
  </si>
  <si>
    <t>Collare Pesante Pehd Completo Da 160</t>
  </si>
  <si>
    <t>CP140</t>
  </si>
  <si>
    <t>CL80R</t>
  </si>
  <si>
    <t>Collare Pluviale Rame Tondo D.80</t>
  </si>
  <si>
    <t>CL80QM</t>
  </si>
  <si>
    <t>Collare Quadro Marrone D.80X80</t>
  </si>
  <si>
    <t>CL80M</t>
  </si>
  <si>
    <t>Collare Tondo Marrone D. 80Zx</t>
  </si>
  <si>
    <t>Collare X Pluviale Da 80Zx</t>
  </si>
  <si>
    <t>Collare X Pluviale Da 63</t>
  </si>
  <si>
    <t>Collare X Pluviale Da 200</t>
  </si>
  <si>
    <t>Collare X Pluviale Da 160</t>
  </si>
  <si>
    <t>Collare X Pluviale Da 140</t>
  </si>
  <si>
    <t>CL125R</t>
  </si>
  <si>
    <t>Collare Pluviale Rame Tondo D.125</t>
  </si>
  <si>
    <t>Collare X Pluviale Da 125</t>
  </si>
  <si>
    <t>CL100R</t>
  </si>
  <si>
    <t>Collare Pluviale Rame Tondo D.100</t>
  </si>
  <si>
    <t>CL100QM</t>
  </si>
  <si>
    <t>Collare Quadro Marrone D.10X10</t>
  </si>
  <si>
    <t>CL100M</t>
  </si>
  <si>
    <t>Collare Tondo Marrone D. 100 Zx</t>
  </si>
  <si>
    <t>Collare X Pluviale Da 100</t>
  </si>
  <si>
    <t>C2188Z</t>
  </si>
  <si>
    <t>Collare Quadro Zincato D. 100X100</t>
  </si>
  <si>
    <t>C2188R</t>
  </si>
  <si>
    <t>Collare Quadro Rame D. 100X100</t>
  </si>
  <si>
    <t>C2188M</t>
  </si>
  <si>
    <t>Collare Quadro Testa Di Moro D. 100X100</t>
  </si>
  <si>
    <t>C2187Z</t>
  </si>
  <si>
    <t>Collare Quadro Zincato D.80X80</t>
  </si>
  <si>
    <t>C2187R</t>
  </si>
  <si>
    <t>Collare Quadro Rame  D.80X80</t>
  </si>
  <si>
    <t>C2187M</t>
  </si>
  <si>
    <t>Collare Quadro Testa Di Moro  D.80X80</t>
  </si>
  <si>
    <t>C2185M</t>
  </si>
  <si>
    <t>Collare Pluviale Testa Moro Tondo D.120</t>
  </si>
  <si>
    <t>C2184M</t>
  </si>
  <si>
    <t>Collare Pluviale Testa Moro Tondo D.100</t>
  </si>
  <si>
    <t>C2183M</t>
  </si>
  <si>
    <t>Collare Pluviale Testa Moro Tondo D.80</t>
  </si>
  <si>
    <t>CMRG</t>
  </si>
  <si>
    <t>Coppia Mensola  Rad. Ghisa</t>
  </si>
  <si>
    <t>Coppia Mensola Rad. All. Piat.</t>
  </si>
  <si>
    <t>1209G000023</t>
  </si>
  <si>
    <t>Mensola Zincata Radiatore Ghisa Cm. 23</t>
  </si>
  <si>
    <t>1209G000020</t>
  </si>
  <si>
    <t>Mensola Zincata Radiatore Ghisa Cm. 20</t>
  </si>
  <si>
    <t>120960AC20</t>
  </si>
  <si>
    <t>Mensola Verniciata Tubolari D. 60 Cm. 20</t>
  </si>
  <si>
    <t>120953AC20</t>
  </si>
  <si>
    <t>Mensola Verniciata Tubolari D. 53 Cm. 20</t>
  </si>
  <si>
    <t>1207000023</t>
  </si>
  <si>
    <t>Mensola Zincata Radiatore Chisa Cm. 23</t>
  </si>
  <si>
    <t>1207000019</t>
  </si>
  <si>
    <t>Mensola Zincata Radiatore Chisa Cm. 19</t>
  </si>
  <si>
    <t>SSTO</t>
  </si>
  <si>
    <t>Supporto Sanitari Terra 4 Pz Ottone</t>
  </si>
  <si>
    <t>SST</t>
  </si>
  <si>
    <t>Supporto Sanitari Terra 4 Pz</t>
  </si>
  <si>
    <t>SSL</t>
  </si>
  <si>
    <t>Supporto Sanitari Laterale Multiforo</t>
  </si>
  <si>
    <t>SS140</t>
  </si>
  <si>
    <t>Supporto Scaldabagno 10X140</t>
  </si>
  <si>
    <t>SS120</t>
  </si>
  <si>
    <t>Supporto Scaldabagno 10X75</t>
  </si>
  <si>
    <t>SS100</t>
  </si>
  <si>
    <t>Supporto Scaldino 8X70 Tas. 10</t>
  </si>
  <si>
    <t>SL230</t>
  </si>
  <si>
    <t>Supporto Per Lavabo 230X10  Tassello D.14</t>
  </si>
  <si>
    <t>SL180</t>
  </si>
  <si>
    <t>Supporto Per Lavabo 180X10  Tassello D.14</t>
  </si>
  <si>
    <t>SL140</t>
  </si>
  <si>
    <t>Supporto Per Lavabo 140X10  Tassello D.14</t>
  </si>
  <si>
    <t>SL120</t>
  </si>
  <si>
    <t>Supporto Per Lavabo 100X10  Tassello D.12</t>
  </si>
  <si>
    <t>SL100</t>
  </si>
  <si>
    <t>Supporto Con Dado 100X10 Tassello D. 10</t>
  </si>
  <si>
    <t>VT8</t>
  </si>
  <si>
    <t>Vite E Tassello 5X50 D. 8</t>
  </si>
  <si>
    <t>VT6</t>
  </si>
  <si>
    <t>Vite E Tassello 4X40 D. 6</t>
  </si>
  <si>
    <t>VT10</t>
  </si>
  <si>
    <t>Vite E Tassello 6X60 D.10</t>
  </si>
  <si>
    <t>RM9</t>
  </si>
  <si>
    <t>Tassello Rampino Medio D.9</t>
  </si>
  <si>
    <t>RM12</t>
  </si>
  <si>
    <t>Tassello Rampino Medio D.12</t>
  </si>
  <si>
    <t>RL9</t>
  </si>
  <si>
    <t>Tassello Rampino Lungo D.9</t>
  </si>
  <si>
    <t>RL12</t>
  </si>
  <si>
    <t>Tassello Rampino Lungo D.12</t>
  </si>
  <si>
    <t>RC9</t>
  </si>
  <si>
    <t>Tassello Rampino Corto D.9</t>
  </si>
  <si>
    <t>RC12</t>
  </si>
  <si>
    <t>Tassello Rampino Corto D.12</t>
  </si>
  <si>
    <t>P283220</t>
  </si>
  <si>
    <t>Mensola Staffa A Parete Saldata In Prrofilato 32X20X2,5 Lungh. 280 Mm</t>
  </si>
  <si>
    <t>OC9</t>
  </si>
  <si>
    <t>Tassello Occhio Chiuso D.9</t>
  </si>
  <si>
    <t>OC12</t>
  </si>
  <si>
    <t>Tassello Occhio Chiuso D.12</t>
  </si>
  <si>
    <t>OA9</t>
  </si>
  <si>
    <t>Tassello Occhio Aperto D.9</t>
  </si>
  <si>
    <t>OA12</t>
  </si>
  <si>
    <t>Tassello Occhio Aperto D. 12</t>
  </si>
  <si>
    <t>DD9</t>
  </si>
  <si>
    <t>Tassello Doppio Dado D.9</t>
  </si>
  <si>
    <t>DD12</t>
  </si>
  <si>
    <t>Tassello Doppio Dado D.12</t>
  </si>
  <si>
    <t>AV9</t>
  </si>
  <si>
    <t>Tassello Nylon A Vite D.9</t>
  </si>
  <si>
    <t>AV12</t>
  </si>
  <si>
    <t>Tassello Nylon A Vite D.12</t>
  </si>
  <si>
    <t>770033</t>
  </si>
  <si>
    <t>Set 15 Tasselli C/Rampino</t>
  </si>
  <si>
    <t>AC1X80</t>
  </si>
  <si>
    <t>Antivibrante Curvo 1"X80 Cm</t>
  </si>
  <si>
    <t>AC1X60</t>
  </si>
  <si>
    <t>Antivibrante Curvo 1"X60 Cm</t>
  </si>
  <si>
    <t>AC1X50</t>
  </si>
  <si>
    <t>Antivibrante Curvo 1"X50 Cm</t>
  </si>
  <si>
    <t>AC1X40</t>
  </si>
  <si>
    <t>Antivibrante Curvo 1"X40 Cm</t>
  </si>
  <si>
    <t>AC11\4X80</t>
  </si>
  <si>
    <t>Antivibrante Curvo 1"1 /4X80 Cm</t>
  </si>
  <si>
    <t>AC11\4X60</t>
  </si>
  <si>
    <t>Antivibrante Curvo 1"1 /4X60 Cm</t>
  </si>
  <si>
    <t>AC11\4X50</t>
  </si>
  <si>
    <t>Antivibrante Curvo 1"1 /4X40 Cm</t>
  </si>
  <si>
    <t>AC11\4X40</t>
  </si>
  <si>
    <t>AC11\2X60</t>
  </si>
  <si>
    <t>Antivibrante Curvo 1"1/2"X60 Cm</t>
  </si>
  <si>
    <t>AC11\2X50</t>
  </si>
  <si>
    <t>Antivibrante Curvo 1"1/2"X50 Cm</t>
  </si>
  <si>
    <t>AC11\2X40</t>
  </si>
  <si>
    <t>Antivibrante Curvo 1"1/2"X40 Cm</t>
  </si>
  <si>
    <t>AC1\2X50</t>
  </si>
  <si>
    <t>Antivibrante Curvo 1/2"X50Cm</t>
  </si>
  <si>
    <t>A3\4X80</t>
  </si>
  <si>
    <t>Antivivrante 3/4"X80 Cm.</t>
  </si>
  <si>
    <t>A3\4X70</t>
  </si>
  <si>
    <t>Antivibrante 3/4"X70 Cm. Mf</t>
  </si>
  <si>
    <t>A3\4X60</t>
  </si>
  <si>
    <t>Antivibrante 3/4"X60 Cm. Mf</t>
  </si>
  <si>
    <t>A3\4X50</t>
  </si>
  <si>
    <t>Antivibrante 3/4"X50 Cm. Mf</t>
  </si>
  <si>
    <t>Antivibrante 3/4"X40 Cm. Mf</t>
  </si>
  <si>
    <t>Antivibrante 3/4"X35 Cm. Mf</t>
  </si>
  <si>
    <t>Antivibrante 3/4"X30 Cm. Mf</t>
  </si>
  <si>
    <t>Antivibrante 3/4"X25 Cm. Mf</t>
  </si>
  <si>
    <t>A3\4X20</t>
  </si>
  <si>
    <t>Antivibrante 3/4"X20 Cm. Mf</t>
  </si>
  <si>
    <t>A3\4X100</t>
  </si>
  <si>
    <t>Antivibrante 3/4"X100 Cm. Mf</t>
  </si>
  <si>
    <t>A2X80</t>
  </si>
  <si>
    <t>Antivibrante 2"X80 Cm.</t>
  </si>
  <si>
    <t>A2X60</t>
  </si>
  <si>
    <t>Antivibrante 2"X60 Cm.</t>
  </si>
  <si>
    <t>A2X50</t>
  </si>
  <si>
    <t>Antivibrante 2"X50 Cm.</t>
  </si>
  <si>
    <t>A2X40</t>
  </si>
  <si>
    <t>Antivibrante 2"X40 Cm.</t>
  </si>
  <si>
    <t>A2X35</t>
  </si>
  <si>
    <t>Antivibrante 2"X35 Cm.</t>
  </si>
  <si>
    <t>A2X30</t>
  </si>
  <si>
    <t>Antivibrante 2"X30 Cm.</t>
  </si>
  <si>
    <t>A2X25</t>
  </si>
  <si>
    <t>Antivibrante 2"X25 Cm.</t>
  </si>
  <si>
    <t>A2X20</t>
  </si>
  <si>
    <t>A2X100</t>
  </si>
  <si>
    <t>Antivibrante 2"X100 Cm.</t>
  </si>
  <si>
    <t>A1X80</t>
  </si>
  <si>
    <t>Antivibrante 1"X80 Cm.</t>
  </si>
  <si>
    <t>A1X60</t>
  </si>
  <si>
    <t>Antivibrante 1"X60 Cm.</t>
  </si>
  <si>
    <t>Antivibrante 1"X50 Cm. Mf</t>
  </si>
  <si>
    <t>Antivibrante 1"X40 Cm. Mf</t>
  </si>
  <si>
    <t>Antivibrante 1"X35 Cm</t>
  </si>
  <si>
    <t>Antivibrante 1"X30 Cm.</t>
  </si>
  <si>
    <t>Antivibrante 1"X25 Cm.</t>
  </si>
  <si>
    <t>A1X20</t>
  </si>
  <si>
    <t>Antivibrante 1"X1" 20 Cm.</t>
  </si>
  <si>
    <t>A1X1500</t>
  </si>
  <si>
    <t>Antivibrante 1  X 150 Cm. Mf</t>
  </si>
  <si>
    <t>A1X100</t>
  </si>
  <si>
    <t>Antivibrante 1"X100 Cm.</t>
  </si>
  <si>
    <t>A11\4X80</t>
  </si>
  <si>
    <t>Antivibrante 11/4"X80 Cm.</t>
  </si>
  <si>
    <t>A11\4X60</t>
  </si>
  <si>
    <t>Antivibrante 11/4"X60 Cm.</t>
  </si>
  <si>
    <t>Antivibrante 11/4"X50 Cm.</t>
  </si>
  <si>
    <t>Antivibrante 11/4"X40 Cm.</t>
  </si>
  <si>
    <t>Antivibrante 11/4"X35 Cm.</t>
  </si>
  <si>
    <t>Antivibrante 11/4"X30 Cm.</t>
  </si>
  <si>
    <t>Antivibrante 11/4"X25 Cm.</t>
  </si>
  <si>
    <t>A11\4X20</t>
  </si>
  <si>
    <t>Antivibrante 11/4"X20 Cm.</t>
  </si>
  <si>
    <t>A11\4X100</t>
  </si>
  <si>
    <t>Antivibrante 11/4"X100 Cm.</t>
  </si>
  <si>
    <t>A11\2X80</t>
  </si>
  <si>
    <t>Antivibrante 11/2"X80 Cm.</t>
  </si>
  <si>
    <t>A11\2X60</t>
  </si>
  <si>
    <t>Antivibrante 11/2"X60 Cm.</t>
  </si>
  <si>
    <t>A11\2X50</t>
  </si>
  <si>
    <t>Antivibrante 11/2"X50 Cm.</t>
  </si>
  <si>
    <t>A11\2X40</t>
  </si>
  <si>
    <t>Antivibrante 11/2"X40 Cm.</t>
  </si>
  <si>
    <t>A11\2X35</t>
  </si>
  <si>
    <t>Antivibrante 11/2"X35 Cm.</t>
  </si>
  <si>
    <t>A11\2X30</t>
  </si>
  <si>
    <t>Antivibrante 11/2"X30 Cm.</t>
  </si>
  <si>
    <t>A11\2X25</t>
  </si>
  <si>
    <t>Antivibrante 11/2"X25 Cm.</t>
  </si>
  <si>
    <t>A11\2X20</t>
  </si>
  <si>
    <t>Antivibrante 11/2"X20 Cm.</t>
  </si>
  <si>
    <t>A11\2X100</t>
  </si>
  <si>
    <t>Antivibrante 11/2"X100 Cm.</t>
  </si>
  <si>
    <t>A1\2X80</t>
  </si>
  <si>
    <t>Antivibrante 1/2"X80 Cm. Mf</t>
  </si>
  <si>
    <t>A1\2x70</t>
  </si>
  <si>
    <t>Antivibrante 1/2"X70 Cm. Mf</t>
  </si>
  <si>
    <t>A1\2X60</t>
  </si>
  <si>
    <t>Antivibrante 1/2"X60 Cm. Mf</t>
  </si>
  <si>
    <t>Antivibrante 1/2"X50 Cm. Mf</t>
  </si>
  <si>
    <t>Antivibrante 1/2"X40 Cm. Mf</t>
  </si>
  <si>
    <t>Antivibrante 1/2"X35 Cm. Mf</t>
  </si>
  <si>
    <t>Antivibrante 1/2"X30 Cm. Mf</t>
  </si>
  <si>
    <t>Antivibrante 1/2"X25 Cm. Mf</t>
  </si>
  <si>
    <t>A1\2X20</t>
  </si>
  <si>
    <t>Antivibrante 1/2"X20 Cm. Mf</t>
  </si>
  <si>
    <t>A1\2X1500</t>
  </si>
  <si>
    <t>Antivibrante 1/2"X 150 Cm. Mf</t>
  </si>
  <si>
    <t>A1\2X100</t>
  </si>
  <si>
    <t>Antivibrante 1/2"X100 Cm. Mf</t>
  </si>
  <si>
    <t>TLD4047</t>
  </si>
  <si>
    <t>Tubetto Liscio C/Dado Bronzo 1/2"" Cm. 40</t>
  </si>
  <si>
    <t>Tubetto Liscio C/Dado Bronzo 1/2"" Cm. 30</t>
  </si>
  <si>
    <t>Tubetto Liscio C/Dado Satinato 1/2"" Cm. 40</t>
  </si>
  <si>
    <t>Tubetto Liscio C/Dado Bronzo 3/8"" Cm. 30</t>
  </si>
  <si>
    <t>TCNDGD400</t>
  </si>
  <si>
    <t>Tubetto Compl. Cr. 1/2"X10X40</t>
  </si>
  <si>
    <t>TCNDGD300</t>
  </si>
  <si>
    <t>Tubetto Compl. Cr. 1/2"X10X30</t>
  </si>
  <si>
    <t>TCNDGC400</t>
  </si>
  <si>
    <t>Tubetto Cromato 3/8X400 Dado Girev F E Nipples Maschio</t>
  </si>
  <si>
    <t>TCNDGC300</t>
  </si>
  <si>
    <t>Tubetto Cromato 3/8X300 Dado Girev F E Nipples Maschio</t>
  </si>
  <si>
    <t>TCDD400</t>
  </si>
  <si>
    <t>Tubetto Completo 1/2"X400 Ex Cc1/2X10X40</t>
  </si>
  <si>
    <t>TCDD300</t>
  </si>
  <si>
    <t>Tubetto Completo 1/2""X300</t>
  </si>
  <si>
    <t>TCDC400</t>
  </si>
  <si>
    <t>Tubetto Completo 1/2"X3/8X400</t>
  </si>
  <si>
    <t>TCDC300</t>
  </si>
  <si>
    <t>Tubetto Completo 1/2"X3/8X300</t>
  </si>
  <si>
    <t>SCND12</t>
  </si>
  <si>
    <t>Squadretta Completa Cromo D.12 150X250</t>
  </si>
  <si>
    <t>Rame Cotto Cromato Da 10 Mm</t>
  </si>
  <si>
    <t>PTRCC1047</t>
  </si>
  <si>
    <t>Prolunga Per Tubetti Bronzato 3/8"X10 Bicono</t>
  </si>
  <si>
    <t>PTC10X50</t>
  </si>
  <si>
    <t>Prolunga Cr. D.10 Bicon0 Cm.50</t>
  </si>
  <si>
    <t>PTC10X40</t>
  </si>
  <si>
    <t>Prolunga Cr. D.10 Bicon0 Cm.40</t>
  </si>
  <si>
    <t>PTC10X35</t>
  </si>
  <si>
    <t>Prolunga Cr. D.10 Bicon0 Cm.35</t>
  </si>
  <si>
    <t>KCS</t>
  </si>
  <si>
    <t>Kit Completo Scalda</t>
  </si>
  <si>
    <t>Canna X Mix M10X21X35 Ramato</t>
  </si>
  <si>
    <t>Canna X Mix M10X21X35 Bronzo</t>
  </si>
  <si>
    <t>CM12H21X30</t>
  </si>
  <si>
    <t>Canna Mix M12 H21 X 30 Cm.</t>
  </si>
  <si>
    <t>CM11H21X40</t>
  </si>
  <si>
    <t>Canotto Rigido Rame Cr 40 Cm Terminale Maschio</t>
  </si>
  <si>
    <t>CM11H21X35</t>
  </si>
  <si>
    <t>Canotto Rigido Rame Cr 35 Cm Terminale Maschio</t>
  </si>
  <si>
    <t>CM10H21X40</t>
  </si>
  <si>
    <t>Canotta 1/4 Maschio X 10X40</t>
  </si>
  <si>
    <t>CM10H21X35</t>
  </si>
  <si>
    <t>Canotta 1/4 Maschio X 10X35</t>
  </si>
  <si>
    <t>CM1\4X10X40</t>
  </si>
  <si>
    <t>CM1\4X10X3565</t>
  </si>
  <si>
    <t>Canotta X Mix 1/2"X10X35 Rame</t>
  </si>
  <si>
    <t>CM1\4X10X3547</t>
  </si>
  <si>
    <t>Canotta Per Mix 1/2"X10X35 Br.</t>
  </si>
  <si>
    <t>CM1\4X10X35</t>
  </si>
  <si>
    <t>CM1\4X10X30</t>
  </si>
  <si>
    <t>Canotta 1/4 Maschio X 10X30</t>
  </si>
  <si>
    <t>C3\8X10X3065</t>
  </si>
  <si>
    <t>Canotta 3/8 F.Gir.X10X30 Rame</t>
  </si>
  <si>
    <t>C1\2X10X4047</t>
  </si>
  <si>
    <t>Canotta Compl. 1/2"X10X40 Bronz</t>
  </si>
  <si>
    <t>C1\2X10X3065</t>
  </si>
  <si>
    <t>Canotta 1/2
F. X10X30 Rame</t>
  </si>
  <si>
    <t>C1\2X10X3003</t>
  </si>
  <si>
    <t>Canotta 1/2 F.Gir.X10X30 Cm.Oro</t>
  </si>
  <si>
    <t>Squadretta Completa Con Rosone D.12 150X250 Rame</t>
  </si>
  <si>
    <t>SRRCND1247</t>
  </si>
  <si>
    <t>Squadretta Completa Con Rosone D.12 150X250 Bronzo</t>
  </si>
  <si>
    <t>RFSV</t>
  </si>
  <si>
    <t>Rubinetto Sottolavabo Vitone Con Filtro 1/2""X10</t>
  </si>
  <si>
    <t>RFSS</t>
  </si>
  <si>
    <t>Rubinetto Sottolavabo Sfera Con Filtro 1/2""X10</t>
  </si>
  <si>
    <t>Rubinetto Filtro 1/2"X10 Bronzo</t>
  </si>
  <si>
    <t>Rubinetto Filtro 1/2"X10 Vitone</t>
  </si>
  <si>
    <t>RF1\2X10M</t>
  </si>
  <si>
    <t>Rubinetto Filtro Da 1/2" Con Maniglia</t>
  </si>
  <si>
    <t>Rubinetto Filtro 1/2"X10 Rame</t>
  </si>
  <si>
    <t>Rub. Filtro Snodo 1/2"X10</t>
  </si>
  <si>
    <t>F1\2X10</t>
  </si>
  <si>
    <t>Filtro Cromo 1/2"X10</t>
  </si>
  <si>
    <t>DCLCATA</t>
  </si>
  <si>
    <t>Curvetta Scarico Lavatrice In Ottone Con Attacco
Asciugatrice E Tappo Supplementare</t>
  </si>
  <si>
    <t>Curvetta 1/2"X10 Cromo Esag.</t>
  </si>
  <si>
    <t>Curvetta 1/2"X10 Rame</t>
  </si>
  <si>
    <t>C1\2X1047</t>
  </si>
  <si>
    <t>Curvetta Bronzo 1/2"X10 Bronzo</t>
  </si>
  <si>
    <t>Curvette 1/2"X10 A 45° Satinato</t>
  </si>
  <si>
    <t>Curvette 1/2"X10  Bianca</t>
  </si>
  <si>
    <t>C1\2X10</t>
  </si>
  <si>
    <t>Curvetta Cromo 1/2"X10</t>
  </si>
  <si>
    <t>B7PFD040</t>
  </si>
  <si>
    <t>Flex 7F Inox Mpf1/2"X3/8" Cm40 2 Pz In Blister + Ros.E Guarn.</t>
  </si>
  <si>
    <t>B7PFD035</t>
  </si>
  <si>
    <t>Flex 7F Inox Mpf1/2"X3/8" Cm35 2 Pz In Blister + Ros.E Guarn.</t>
  </si>
  <si>
    <t>B7PFD030</t>
  </si>
  <si>
    <t>Flex 7F Inox Mpf1/2"X3/8" Cm30 2 Pz In Blister + Ros.E Guarn.</t>
  </si>
  <si>
    <t>B7PFD025</t>
  </si>
  <si>
    <t>Flex 7F Inox Mpf1/2"X3/8" Cm25 2 Pz In Blister + Ros.E Guarn.</t>
  </si>
  <si>
    <t>B7PFD020</t>
  </si>
  <si>
    <t>Flex 7F Inox Mpf1/2"X3/8" Cm20 2 Pz In Blister + Ros.E Guarn.</t>
  </si>
  <si>
    <t>B7PFA040</t>
  </si>
  <si>
    <t>Flex 7F Inox Mpf 1/2" Cm 40 2 Pz In Blister + Ros.E Guarn.</t>
  </si>
  <si>
    <t>B7PFA035</t>
  </si>
  <si>
    <t>Flex 7F Inox Mpf 1/2" Cm 35 2 Pz In Blister + Ros.E Guarn.</t>
  </si>
  <si>
    <t>B7PFA030</t>
  </si>
  <si>
    <t>Flex 7F Inox Mpf 1/2" Cm 30 2 Pz In Blister + Ros.E Guarn.</t>
  </si>
  <si>
    <t>B7PFA025</t>
  </si>
  <si>
    <t>Flex 7F Inox Mpf 1/2" Cm 25 2 Pz In Blister + Ros.E Guarn.</t>
  </si>
  <si>
    <t>B7MFD035</t>
  </si>
  <si>
    <t>Flex 7F Inox Mf 1/2"X3/8" Cm35 2 Pz In Blister + Ros.E Guarn.</t>
  </si>
  <si>
    <t>B7MFD030</t>
  </si>
  <si>
    <t>Flex 7F Inox Mf 1/2"X3/8" Cm30 2 Pz In Blister + Ros.E Guarn.</t>
  </si>
  <si>
    <t>B7MFD025</t>
  </si>
  <si>
    <t>Flex 7F Inox Mf 1/2"X3/8" Cm25 2 Pz In Blister + Ros.E Guarn.</t>
  </si>
  <si>
    <t>B7MFD020</t>
  </si>
  <si>
    <t>Flex 7F Inox Mf 1/2"X3/8" Cm20 2 Pz In Blister + Ros.E Guarn.</t>
  </si>
  <si>
    <t>B7MFA040</t>
  </si>
  <si>
    <t>Flex 7F Inox Mf 1/2" Cm 40 2 Pz In Blister + Ros.E Guarn.</t>
  </si>
  <si>
    <t>B7MFA035</t>
  </si>
  <si>
    <t>Flex 7F Inox Mf 1/2" Cm 35 2 Pz In Blister + Ros.E Guarn.</t>
  </si>
  <si>
    <t>B7MFA030</t>
  </si>
  <si>
    <t>Flex 7F Inox Mf 1/2" Cm 30 2 Pz In Blister + Ros.E Guarn.</t>
  </si>
  <si>
    <t>B7MFA025</t>
  </si>
  <si>
    <t>Flex 7F Inox Mf 1/2" Cm 25 2 Pz In Blister + Ros.E Guarn.</t>
  </si>
  <si>
    <t>6023479</t>
  </si>
  <si>
    <t>Flex X Mix Inox 1 /4X1/2"Fx60</t>
  </si>
  <si>
    <t>FIGFFDC25</t>
  </si>
  <si>
    <t>Flex Inox Gigante 1/2"X3/8 Ff Cm 25</t>
  </si>
  <si>
    <t>FIGFFDC20</t>
  </si>
  <si>
    <t>Flex Inox Gigante 1/2"X3/8 Ff Cm 20</t>
  </si>
  <si>
    <t>FIGFFD40</t>
  </si>
  <si>
    <t>Flex Inox Gigante Ff 40Cm Dn13,D.16 Inox. Raccordi Otton</t>
  </si>
  <si>
    <t>FIGFFD35</t>
  </si>
  <si>
    <t>Flex Inox Gigante Ff 35Cm Dn13,D.16 Inox. Raccordi Otton</t>
  </si>
  <si>
    <t>FIGFFD30</t>
  </si>
  <si>
    <t>Flex Inox Gigante Ff 30Cm Dn13,D.16 Inox. Raccordi Otton</t>
  </si>
  <si>
    <t>FIGFFD25</t>
  </si>
  <si>
    <t>Flex Inox Gigante Ff 25Cm Dn13,D.16 Inox. Raccordi Otton</t>
  </si>
  <si>
    <t>FIGFFD20</t>
  </si>
  <si>
    <t>Flex Inox Gigante Ff 20Cm Dn13,D.16 Inox. Raccordi Otton</t>
  </si>
  <si>
    <t>FI60GFF</t>
  </si>
  <si>
    <t>Flex Inox 1/2""Ff Gigante Cm 60</t>
  </si>
  <si>
    <t>FI50GFF</t>
  </si>
  <si>
    <t>Flex Inox 1/2""Ff Gigante Cm 50</t>
  </si>
  <si>
    <t>FI40GFF</t>
  </si>
  <si>
    <t>Flex Inox 1/2""Ff Gigante Cm 40</t>
  </si>
  <si>
    <t>FI35GFF</t>
  </si>
  <si>
    <t>Flex Inox 1/2""Ff Gigante Cm 35</t>
  </si>
  <si>
    <t>FI30GFF</t>
  </si>
  <si>
    <t>Flex Inox 1/2""Ff Gigante Cm 30</t>
  </si>
  <si>
    <t>FI25GFF</t>
  </si>
  <si>
    <t>Flex Inox 1/2""Ff Gigante Cm 20</t>
  </si>
  <si>
    <t>FI20GFF</t>
  </si>
  <si>
    <t>FIGMFD80</t>
  </si>
  <si>
    <t>Flex Gigante Mf Dn13 D.16 80Cm Inox. Raccordi Ottone</t>
  </si>
  <si>
    <t>FIGMFD70</t>
  </si>
  <si>
    <t>Flex Gigante Mf Dn13 D.16 70Cm Inox. Raccordi Ottone</t>
  </si>
  <si>
    <t>FIGMFD60</t>
  </si>
  <si>
    <t>Flex Gigante Mf Dn13 D.16 60Cm Inox. Raccordi Ottone</t>
  </si>
  <si>
    <t>FIGMFD50</t>
  </si>
  <si>
    <t>Flex Gigante Mf Dn13 D.16 50Cm Inox. Raccordi Ottone</t>
  </si>
  <si>
    <t>FIGMFD40</t>
  </si>
  <si>
    <t>Flex Gigante Mf Dn13 D.16 40Cm Inox. Raccordi Ottone</t>
  </si>
  <si>
    <t>FIGMFD35</t>
  </si>
  <si>
    <t>Flex Gigante Mf Dn13 D.16 35Cm Inox. Raccordi Ottone</t>
  </si>
  <si>
    <t>FIGMFD30</t>
  </si>
  <si>
    <t>Flex Gigante Mf Dn13 D.16 30Cm Inox. Raccordi Ottone</t>
  </si>
  <si>
    <t>FIGMFD25</t>
  </si>
  <si>
    <t>Flex Gigante Mf Dn13 D.16 25Cm Inox. Raccordi Ottone</t>
  </si>
  <si>
    <t>FIGMFD20</t>
  </si>
  <si>
    <t>Flex Gigante Mf Dn13 D.16 20Cm Inox. Raccordi Ottone</t>
  </si>
  <si>
    <t>FIGMFD100</t>
  </si>
  <si>
    <t>Flex Gigante Mf Dn13 D.16 100Cm Inox. Raccordi Ottone</t>
  </si>
  <si>
    <t>FI80G</t>
  </si>
  <si>
    <t>Flex Inox 1/2""Mf Gigante Cm 80</t>
  </si>
  <si>
    <t>FI60G</t>
  </si>
  <si>
    <t>Flex Inox 1/2""Mf Gigante Cm 60</t>
  </si>
  <si>
    <t>FI50G</t>
  </si>
  <si>
    <t>Flex Inox 1/2""Mf Gigante Cm 50</t>
  </si>
  <si>
    <t>FI40G</t>
  </si>
  <si>
    <t>Flex Inox 1/2""Mf Gigante Cm 40</t>
  </si>
  <si>
    <t>FI35G</t>
  </si>
  <si>
    <t>Flex Inox 1/2""Mf Gigante Cm 35</t>
  </si>
  <si>
    <t>FI30G</t>
  </si>
  <si>
    <t>Flex Inox 1/2""Mf Gigante Cm 30</t>
  </si>
  <si>
    <t>FI3\8X80G</t>
  </si>
  <si>
    <t>Flex Gigante 1/2"X3/8 Mf Cm.80</t>
  </si>
  <si>
    <t>FI3\8X60G</t>
  </si>
  <si>
    <t>Flex Gigante 1/2"X3/8 Mf Cm.60</t>
  </si>
  <si>
    <t>FI3\8X50G</t>
  </si>
  <si>
    <t>Flex Gigante 1/2"X3/8 Mf Cm.50</t>
  </si>
  <si>
    <t>FI3\8X40G</t>
  </si>
  <si>
    <t>Flex Gigante 1/2"X3/8 Mf Cm.40</t>
  </si>
  <si>
    <t>FI3\8X35G</t>
  </si>
  <si>
    <t>Flex Gigante 1/2"X3/8 Mf Cm.35</t>
  </si>
  <si>
    <t>FI3\8X30G</t>
  </si>
  <si>
    <t>Flex Gigante 1/2"X3/8 Mf Cm.30</t>
  </si>
  <si>
    <t>FI3\8X25G</t>
  </si>
  <si>
    <t>Flex Gigante 1/2"X3/8 Mf Cm.25</t>
  </si>
  <si>
    <t>FI3\8X20G</t>
  </si>
  <si>
    <t>Flex Gigante 1/2"X3/8 Mf Cm.20</t>
  </si>
  <si>
    <t>FI3\8X100G</t>
  </si>
  <si>
    <t>Flex Gigante 1/2"X3/8 Mf Cm.100</t>
  </si>
  <si>
    <t>FI25G</t>
  </si>
  <si>
    <t>Flex Inox 1/2""Mf Gigante Cm 25</t>
  </si>
  <si>
    <t>FI20G</t>
  </si>
  <si>
    <t>Flex Inox 1/2""Mf Gigante Cm 20</t>
  </si>
  <si>
    <t>FI100G</t>
  </si>
  <si>
    <t>Flex Inox 1/2""Mf Gigante Cm100</t>
  </si>
  <si>
    <t>FI80GP</t>
  </si>
  <si>
    <t>Flex Gig. Prol. 1/2""Mf Cm.80</t>
  </si>
  <si>
    <t>FI60GP</t>
  </si>
  <si>
    <t>Flex Gig. Prol. 1/2""Mf Cm.60</t>
  </si>
  <si>
    <t>FI50GP</t>
  </si>
  <si>
    <t>Flex Gig. Prol. 1/2""Mf Cm.50</t>
  </si>
  <si>
    <t>FI40GP</t>
  </si>
  <si>
    <t>Flex Gig. Prol. 1/2""Mf Cm.40</t>
  </si>
  <si>
    <t>FI35GP</t>
  </si>
  <si>
    <t>Flex Gig. Prol. 1/2""Mf Cm.35</t>
  </si>
  <si>
    <t>FI30GP</t>
  </si>
  <si>
    <t>Flex Gig. Prol. 1/2""Mf Cm.30</t>
  </si>
  <si>
    <t>FI3\8X80GP</t>
  </si>
  <si>
    <t>Flex Gig. Pr. 1/2"X3/8 Mf Cm.80</t>
  </si>
  <si>
    <t>FI3\8X60GP</t>
  </si>
  <si>
    <t>Flex Gig. Pr. 1/2"X3/8 Mf Cm.60</t>
  </si>
  <si>
    <t>FI3\8X50GP</t>
  </si>
  <si>
    <t>Flex Gig. Pr. 1/2"X3/8 Mf Cm.50</t>
  </si>
  <si>
    <t>FI3\8X40GP</t>
  </si>
  <si>
    <t>Flex Gig. Pr. 1/2"X3/8 Mf Cm.40</t>
  </si>
  <si>
    <t>FI3\8X35GP</t>
  </si>
  <si>
    <t>Flex Gig. Pr. 1/2"X3/8 Mf Cm.35</t>
  </si>
  <si>
    <t>FI3\8X30GP</t>
  </si>
  <si>
    <t>Flex Gig. Pr. 1/2"X3/8 Mf Cm.30</t>
  </si>
  <si>
    <t>FI3\8X25GP</t>
  </si>
  <si>
    <t>Flex Gig. Pr. 1/2"X3/8 Mf Cm.25</t>
  </si>
  <si>
    <t>FI3\8X20GP</t>
  </si>
  <si>
    <t>Flex Gig. Pr. 1/2"X3/8 Mf Cm.20</t>
  </si>
  <si>
    <t>FI3\8X100GP</t>
  </si>
  <si>
    <t>Flex Gig. Pr. 1/2"X3/8 Mf Cm100</t>
  </si>
  <si>
    <t>FI25GP</t>
  </si>
  <si>
    <t>Flex Gig. Prol. 1/2""Mf Cm.25</t>
  </si>
  <si>
    <t>FI20GP</t>
  </si>
  <si>
    <t>Flex Gig. Prol. 1/2""Mf Cm.20</t>
  </si>
  <si>
    <t>FI100GP</t>
  </si>
  <si>
    <t>Flex Gig. Prol. 1/2""Mf Cm.100</t>
  </si>
  <si>
    <t>DGO-178</t>
  </si>
  <si>
    <t>Kit Flessibili Per Miscelatori H10 Uno Universale + Uno Prolungato Cm. 40</t>
  </si>
  <si>
    <t>FM12X25</t>
  </si>
  <si>
    <t>Flex Mon.M12 F. 1/2"" X Cm.25</t>
  </si>
  <si>
    <t>FI80FF</t>
  </si>
  <si>
    <t>Flex Inox 1/2" X 80   Cm. Ff</t>
  </si>
  <si>
    <t>FI60FF</t>
  </si>
  <si>
    <t>Flex Inox 1/2" X 60   Cm. Ff</t>
  </si>
  <si>
    <t>FI50FF</t>
  </si>
  <si>
    <t>Flex Inox 1/2" X 50   Cm. Ff</t>
  </si>
  <si>
    <t>FI40FF</t>
  </si>
  <si>
    <t>Flex Inox 1/2" X 40 Cm Ff</t>
  </si>
  <si>
    <t>FI35FF</t>
  </si>
  <si>
    <t>Flex Inox 1/2" X 35 Cm. Ff</t>
  </si>
  <si>
    <t>FI30FF</t>
  </si>
  <si>
    <t>Flex Inox 1/2" X 30   Cm. Ff</t>
  </si>
  <si>
    <t>FI3\8X80</t>
  </si>
  <si>
    <t>Flex Inox 1/2"X3/8" Mf Cm. 80</t>
  </si>
  <si>
    <t>FI3\8X30FF</t>
  </si>
  <si>
    <t>Flex Inox 3/8""X25  Cm. Ff</t>
  </si>
  <si>
    <t>FI3\8X25FF</t>
  </si>
  <si>
    <t>FI3\8X100</t>
  </si>
  <si>
    <t>Flex Inox 1/2"X3/8" X 100 Cm. Mf</t>
  </si>
  <si>
    <t>FI3\8FF50</t>
  </si>
  <si>
    <t>Flex Inox 1/2"X3/8 Cm. 50 Ff Zx</t>
  </si>
  <si>
    <t>FI3\8FF40</t>
  </si>
  <si>
    <t>Flex Inox 1/2"X3/8 Cm. 40 Ff Zx</t>
  </si>
  <si>
    <t>FI3\8FF35</t>
  </si>
  <si>
    <t>Flex Inox 1/2"X3/8 Cm. 35 Ff Zx</t>
  </si>
  <si>
    <t>FI3\8FF30</t>
  </si>
  <si>
    <t>Flex Inox 1/2"X3/8 Cm. 30 Ff Zx</t>
  </si>
  <si>
    <t>FI3\8FF25</t>
  </si>
  <si>
    <t>Flex Inox 3/8" Ff X 25 Cm.  Zx</t>
  </si>
  <si>
    <t>FI3\8FF20</t>
  </si>
  <si>
    <t>Flex Inox 3/8" Ff X 20 Cm.  Zx</t>
  </si>
  <si>
    <t>FI25FF</t>
  </si>
  <si>
    <t>Flex Inox 1/2" X 25   Cm. Ff</t>
  </si>
  <si>
    <t>FI20FF</t>
  </si>
  <si>
    <t>Flex Inox 1/2"" Ff Cm. 20</t>
  </si>
  <si>
    <t>FI100FF</t>
  </si>
  <si>
    <t>Flex Inox 1/2" X 100  Cm. Mf</t>
  </si>
  <si>
    <t>F1\2X3\8X30FF</t>
  </si>
  <si>
    <t>Flex Inox 1/2"X3/8""X30  Cm. Ff</t>
  </si>
  <si>
    <t>F1\2X3\8X25FF</t>
  </si>
  <si>
    <t>Flex Inox 1/2"X3/8""X25  Cm. Ff</t>
  </si>
  <si>
    <t>F1\2X3\8X20FF</t>
  </si>
  <si>
    <t>Flex Inox 1/2"X3/8""X20  Cm. Ff</t>
  </si>
  <si>
    <t>F1\2X3\8X10FF</t>
  </si>
  <si>
    <t>Flex Inox 1/2"X3/8""X10  Cm. Ff</t>
  </si>
  <si>
    <t>FI80</t>
  </si>
  <si>
    <t>Flex Inox 1/2" X 80   Cm. Mf</t>
  </si>
  <si>
    <t>FI70</t>
  </si>
  <si>
    <t>Flex Inox 1/2" X 70   Cm. Mf</t>
  </si>
  <si>
    <t>FI60</t>
  </si>
  <si>
    <t>Flex Inox 1/2" X 60   Cm. Mf</t>
  </si>
  <si>
    <t>Flex Inox 1/2" X 50   Cm. Mf</t>
  </si>
  <si>
    <t>Flex Inox 1/2" X 40   Cm. Mf</t>
  </si>
  <si>
    <t>Flex Inox 1/2" X 35 Cm. Mf</t>
  </si>
  <si>
    <t>Flex Inox 1/2" X 30   Cm. Mf</t>
  </si>
  <si>
    <t>FI3\8X70</t>
  </si>
  <si>
    <t>Flex Inox 1/2" X 3/8" 70 Cm. Mf</t>
  </si>
  <si>
    <t>FI3\8X60</t>
  </si>
  <si>
    <t>Flex Inox 1/2" X 3/8" 60 Cm. Mf</t>
  </si>
  <si>
    <t>Flex Inox 1/2" X 3/8" 50 Cm. Mf</t>
  </si>
  <si>
    <t>Flex Inox 1/2" X 3/8" 40 Cm. Mf</t>
  </si>
  <si>
    <t>Flex Inox 1/2" X 3/8" 35 Cm. Mf</t>
  </si>
  <si>
    <t>Flex Inox 1/2" X 3/8" 30 Cm. Mf</t>
  </si>
  <si>
    <t>Flex Inox 1/2" X 3/8" 25 Cm. Mf</t>
  </si>
  <si>
    <t>FI3\8X20</t>
  </si>
  <si>
    <t>Flex Inox 1/2" X 3/8" 20 Cm. Mf</t>
  </si>
  <si>
    <t>FI3\8MF60</t>
  </si>
  <si>
    <t>Flex Inox 3/8" Mf X 60 Cm.  Zx</t>
  </si>
  <si>
    <t>FI3\8MF50</t>
  </si>
  <si>
    <t>Flex Inox 3/8" Mf X 50 Cm.  Zx</t>
  </si>
  <si>
    <t>FI3\8MF40</t>
  </si>
  <si>
    <t>Flex Inox 3/8" Mf X 40 Cm.  Zx</t>
  </si>
  <si>
    <t>FI3\8MF35</t>
  </si>
  <si>
    <t>Flex Inox 3/8" Mf X 35 Cm.  Zx</t>
  </si>
  <si>
    <t>FI3\8MF30</t>
  </si>
  <si>
    <t>Flex Inox 3/8" Mf X 30 Cm.  Zx</t>
  </si>
  <si>
    <t>FI3\8MF25</t>
  </si>
  <si>
    <t>Flex Inox 3/8" Mf X 25 Cm.  Zx</t>
  </si>
  <si>
    <t>FI3\8MF20</t>
  </si>
  <si>
    <t>Flex Inox 3/8" Mf X 20 Cm.  Zx</t>
  </si>
  <si>
    <t>Flex Inox 1/2" X 25   Cm. Mf</t>
  </si>
  <si>
    <t>FI20</t>
  </si>
  <si>
    <t>Flex Inox 1/2" X 20   Cm. Mf</t>
  </si>
  <si>
    <t>FI100</t>
  </si>
  <si>
    <t>FI1\2X10X25</t>
  </si>
  <si>
    <t>Flex Inox 1/2"X10X25 Cm.</t>
  </si>
  <si>
    <t>FI1\2X10X20</t>
  </si>
  <si>
    <t>Flex Inox 1/2"X10X20 Cm.</t>
  </si>
  <si>
    <t>FI80P</t>
  </si>
  <si>
    <t>Flex Inox Prol. Mf 1/2"X80 Cm</t>
  </si>
  <si>
    <t>FI60P</t>
  </si>
  <si>
    <t>Flex Inox 1/2"X60 M. Prol. F.</t>
  </si>
  <si>
    <t>FI50P</t>
  </si>
  <si>
    <t>Flex Inox 1/2"X50 M. Prol. F.</t>
  </si>
  <si>
    <t>FI40P</t>
  </si>
  <si>
    <t>Flex Inox 1/2"X40 M. Prol. F.</t>
  </si>
  <si>
    <t>FI35P</t>
  </si>
  <si>
    <t>Flex Inox 1/2"X35 M. Prol. F.</t>
  </si>
  <si>
    <t>FI30P</t>
  </si>
  <si>
    <t>Flex Inox 1/2"X30 M. Prol. F.</t>
  </si>
  <si>
    <t>FI3\8X80P</t>
  </si>
  <si>
    <t>Flex Inox Prol. Mf 1/2"X3/8"X80</t>
  </si>
  <si>
    <t>FI3\8X70P</t>
  </si>
  <si>
    <t>Flex Inox 1/2"X3/8"X70 M.Prol.F.</t>
  </si>
  <si>
    <t>FI3\8X60P</t>
  </si>
  <si>
    <t>Flex Inox 1/2"X3/8"X60 M.Prol.F.</t>
  </si>
  <si>
    <t>FI3\8X50P</t>
  </si>
  <si>
    <t>Flex Inox 1/2"X3/8"X50 M.Prol.F.</t>
  </si>
  <si>
    <t>FI3\8X40P</t>
  </si>
  <si>
    <t>Flex Inox 1/2"X3/8"X40 M.Prol.F.</t>
  </si>
  <si>
    <t>FI3\8X35P</t>
  </si>
  <si>
    <t>Flex Inox 1/2"X3/8"X35 M.Prol.F.</t>
  </si>
  <si>
    <t>FI3\8X30P</t>
  </si>
  <si>
    <t>Flex Inox 1/2"X3/8"X30 M.Prol.F.</t>
  </si>
  <si>
    <t>FI3\8X25P</t>
  </si>
  <si>
    <t>Flex Inox 1/2"X3/8"X25 M.Prol.F.</t>
  </si>
  <si>
    <t>FI3\8X20P</t>
  </si>
  <si>
    <t>Flex Inox 1/2"X3/8"X20 M.Prol.F.</t>
  </si>
  <si>
    <t>FI3\8X100P</t>
  </si>
  <si>
    <t>Flex Inox Prol. Mf 1/2"X3/8 Z100</t>
  </si>
  <si>
    <t>FI25P</t>
  </si>
  <si>
    <t>Flex Inox 1/2"X25 M. Prol. F.</t>
  </si>
  <si>
    <t>FI20P</t>
  </si>
  <si>
    <t>Flex Inox 1/2"X20 M. Prol. F.</t>
  </si>
  <si>
    <t>FI100P</t>
  </si>
  <si>
    <t>Flex Inox Prol. Mf 1/2"X100 Cm</t>
  </si>
  <si>
    <t>FI1\2X10X40P</t>
  </si>
  <si>
    <t>Flex Inox 1/2"X10X40 M.Prol.F.</t>
  </si>
  <si>
    <t>FI1\2X10X35P</t>
  </si>
  <si>
    <t>Flex Inox 1/2"X10X35 M.Prol.F.</t>
  </si>
  <si>
    <t>FI1\2X10X30P</t>
  </si>
  <si>
    <t>Flex Inox 1/2"X10X30 M.Prol.F.</t>
  </si>
  <si>
    <t>TC10</t>
  </si>
  <si>
    <t>Tees Cromata Bicono D. 10</t>
  </si>
  <si>
    <t>R3C3\8MF</t>
  </si>
  <si>
    <t>Raccordo Retto 3 Pz 3/8" Mf</t>
  </si>
  <si>
    <t>R12C</t>
  </si>
  <si>
    <t>Rame Cotto Cromato Da 12 Mm</t>
  </si>
  <si>
    <t>PTRCC10</t>
  </si>
  <si>
    <t>Prolunga X Tub Rame Cr 3/8X10 Rond.Spaccata Ottone 10X300Mm</t>
  </si>
  <si>
    <t>PCF3\4X3\8</t>
  </si>
  <si>
    <t>Prolungo Cromo 3/4"X3/8" Mf</t>
  </si>
  <si>
    <t>Nipples Esag.1/2"X3/8"X10 C/Ro</t>
  </si>
  <si>
    <t>NMC3\8X10</t>
  </si>
  <si>
    <t>Niples Maschio Cromo 3/8"X10</t>
  </si>
  <si>
    <t>Niplo Cromo Mon.1/2""X 3/8""X10</t>
  </si>
  <si>
    <t>NFC3\8X10</t>
  </si>
  <si>
    <t>Niples Femmina Cromo 3/8"X10</t>
  </si>
  <si>
    <t>NFC1\2X12</t>
  </si>
  <si>
    <t>Niples Cromo F. 1/2"X12</t>
  </si>
  <si>
    <t>Nipples Cromo F. 1/2"X10</t>
  </si>
  <si>
    <t>NDC10</t>
  </si>
  <si>
    <t>Niples Doppia Cromato 10 X 10</t>
  </si>
  <si>
    <t>NCR1X3\4</t>
  </si>
  <si>
    <t>Niples Ottone Cromo 1"X3/4"</t>
  </si>
  <si>
    <t>Niples  Cromata  Plrolungata 1/2"X1/2"</t>
  </si>
  <si>
    <t>Niples Ridotta Plrolungata Cromata 1/2"X3/8</t>
  </si>
  <si>
    <t>NCEDD</t>
  </si>
  <si>
    <t>Nipples Cromo 1/2" Esagono Prolungato</t>
  </si>
  <si>
    <t>NCEDC</t>
  </si>
  <si>
    <t>Nipples Cromo Rid. 1/2"X3/8"  Esagono Prolungato</t>
  </si>
  <si>
    <t>GCFL1\2X10</t>
  </si>
  <si>
    <t>Gomito Cromo Flang. 1/2"X10</t>
  </si>
  <si>
    <t>G3C3\8MF</t>
  </si>
  <si>
    <t>Raccordo Curvo 3 Pz 3/8" Mf</t>
  </si>
  <si>
    <t>FR60</t>
  </si>
  <si>
    <t>Flex Rame 1/2"Mx1/2"F X 60 Cm.</t>
  </si>
  <si>
    <t>Flex Rame 1/2"Mx1/2"F X 50 Cm.</t>
  </si>
  <si>
    <t>Flex Rame 1/2"Mx1/2"F X 40 Cm.</t>
  </si>
  <si>
    <t>Flex Rame 1/2"Mx1/2"F X 35 Cm.</t>
  </si>
  <si>
    <t>Flex Rame 1/2"Mx1/2"F X 30 Cm.</t>
  </si>
  <si>
    <t>FR3\8X60</t>
  </si>
  <si>
    <t>Flex Rame 1/2"Mx3/8"F X 60 Cm.</t>
  </si>
  <si>
    <t>FR3\8X50</t>
  </si>
  <si>
    <t>Flex Rame 1/2"Mx3/8"F X 50 Cm.</t>
  </si>
  <si>
    <t>FR3\8X40</t>
  </si>
  <si>
    <t>Flex Rame 1/2"Mx3/8"F X 40 Cm.</t>
  </si>
  <si>
    <t>FR3\8X35</t>
  </si>
  <si>
    <t>Flex Rame 1/2"Mx3/8"F X 35 Cm.</t>
  </si>
  <si>
    <t>FR3\8X30</t>
  </si>
  <si>
    <t>Flex Rame 1/2"Mx3/8"F X 30 Cm.</t>
  </si>
  <si>
    <t>FR3\8X25</t>
  </si>
  <si>
    <t>Flex Rame 1/2"Mx3/8"F X 25 Cm.</t>
  </si>
  <si>
    <t>Flex Rame 1/2"Mx1/2"F X 25 Cm.</t>
  </si>
  <si>
    <t>FMU10X50</t>
  </si>
  <si>
    <t>Flex Mon.M10 Usc.10 X Cm.25</t>
  </si>
  <si>
    <t>FMU10X40</t>
  </si>
  <si>
    <t>Flex Mon.M10 Usc.10 X Cm.40</t>
  </si>
  <si>
    <t>FMU10X35</t>
  </si>
  <si>
    <t>Flex Mon.M10 Usc.10 X Cm.35</t>
  </si>
  <si>
    <t>FMU10X30</t>
  </si>
  <si>
    <t>Flex Mon.M10 Usc.10 X Cm.30</t>
  </si>
  <si>
    <t>FMU10X25</t>
  </si>
  <si>
    <t>FM8X40L</t>
  </si>
  <si>
    <t>Flex Mix 8X12 M10X1 Lungo ( 44 Mm) X F.1/2"" 40 Cm</t>
  </si>
  <si>
    <t>FM8X40</t>
  </si>
  <si>
    <t>Flex Mix 8X12 M10X1  X F.1/2"" 40 Cm</t>
  </si>
  <si>
    <t>FM8X35L</t>
  </si>
  <si>
    <t>Flex Mix 8X12 M10X1 Lungo ( 44 Mm) X F.1/2"" 35 Cm</t>
  </si>
  <si>
    <t>FM8X35</t>
  </si>
  <si>
    <t>Flex Mix 8X12 M10X1  X F.1/2"" 35 Cm</t>
  </si>
  <si>
    <t>FM8X30L</t>
  </si>
  <si>
    <t>Flex Mix 8X12 M10X1Lungo (44 Mm) X F.1/2"" 30 Cm</t>
  </si>
  <si>
    <t>FM8X30</t>
  </si>
  <si>
    <t>Flex Mix 8X12 M10X1  X F.1/2"" 30 Cm</t>
  </si>
  <si>
    <t>FM70</t>
  </si>
  <si>
    <t>Flex X Mix Inox 1 /4X1/2"Fx70</t>
  </si>
  <si>
    <t>FM60</t>
  </si>
  <si>
    <t>FM50L</t>
  </si>
  <si>
    <t>Flex Mix M10 Lungo F.1/2""X50 Zx</t>
  </si>
  <si>
    <t>FM50</t>
  </si>
  <si>
    <t>Flex X Mix Inox 1 /4X1/2"Fx50</t>
  </si>
  <si>
    <t>FM40L</t>
  </si>
  <si>
    <t>Flex Mix M10 Lungo F.1/2""X40 Zx</t>
  </si>
  <si>
    <t>FM40</t>
  </si>
  <si>
    <t>Flex X Mix Inox 1 /4X1/2"Fx40</t>
  </si>
  <si>
    <t>FM35L</t>
  </si>
  <si>
    <t>Flex Mix M10 Lungo F.1/2""X35Zx</t>
  </si>
  <si>
    <t>Flex X Mix Inox 1 /4X1/2"Fx35</t>
  </si>
  <si>
    <t>FM30L</t>
  </si>
  <si>
    <t>Flex Mix M10 Lungo F.1/2""X30</t>
  </si>
  <si>
    <t>Flex X Mix Inox 1 /4X1/2"Fx30</t>
  </si>
  <si>
    <t>FM3\8X50L</t>
  </si>
  <si>
    <t>Flex Mix M10 Lungo F.3/8X50</t>
  </si>
  <si>
    <t>FM3\8X50</t>
  </si>
  <si>
    <t>Flex X Mix Inox 1 /4X3/8"Fx50Zx</t>
  </si>
  <si>
    <t>FM3\8X40L</t>
  </si>
  <si>
    <t>Flex Mix M10 Lungo F.3/8""X40Zx</t>
  </si>
  <si>
    <t>FM3\8X40</t>
  </si>
  <si>
    <t>Flex X Mix Inox 1 /4X3/8"Fx40</t>
  </si>
  <si>
    <t>FM3\8X35L</t>
  </si>
  <si>
    <t>Flex Mix M10 Lungo F.3/8"X35Zx</t>
  </si>
  <si>
    <t>FM3\8X35</t>
  </si>
  <si>
    <t>Flex X Mix Inox 1 /4X3/8"Fx35</t>
  </si>
  <si>
    <t>FM3\8X30L</t>
  </si>
  <si>
    <t>Flex Mix M10 Lungo F.3/8"X30</t>
  </si>
  <si>
    <t>FM3\8X30</t>
  </si>
  <si>
    <t>Flex Mix M10 H21 F.3/8"X30</t>
  </si>
  <si>
    <t>FM3\8X25L</t>
  </si>
  <si>
    <t>Flex Mix M10 Lungo F.3/8"X25</t>
  </si>
  <si>
    <t>FM3\8X25</t>
  </si>
  <si>
    <t>Flex Mix M10 F.3/8"X25</t>
  </si>
  <si>
    <t>FM3\8X12X40</t>
  </si>
  <si>
    <t>Flex Mon.M12 F. 3/8" X Cm.40</t>
  </si>
  <si>
    <t>FM3\8X12X35</t>
  </si>
  <si>
    <t>Flex Mon.M12 F. 3/8" X Cm.35</t>
  </si>
  <si>
    <t>FM3\8X12X30</t>
  </si>
  <si>
    <t>Flex Mon.M12 F. 3/8" X Cm.30</t>
  </si>
  <si>
    <t>FM3\8X12X25</t>
  </si>
  <si>
    <t>Flex Mon.M12 F. 3/8" X Cm.25</t>
  </si>
  <si>
    <t>FM25L</t>
  </si>
  <si>
    <t>Flex Mix M10 Lungo F.1/2""X25</t>
  </si>
  <si>
    <t>Flex X Mix Inox 1 /4X1/2"Fx25</t>
  </si>
  <si>
    <t>FM12X40</t>
  </si>
  <si>
    <t>Flex Mon.M12 F. 1/2"" X Cm.40</t>
  </si>
  <si>
    <t>FM12X35</t>
  </si>
  <si>
    <t>Flex Mon.M12 F. 1/2"" X Cm.35</t>
  </si>
  <si>
    <t>FM12X30</t>
  </si>
  <si>
    <t>Flex Mon.M12 F. 1/2"" X Cm.30</t>
  </si>
  <si>
    <t>FM1\2XMG15120</t>
  </si>
  <si>
    <t>Flex Mon. 1/2"Fxmg15X1 Nylon N.</t>
  </si>
  <si>
    <t>FI3\8FX10X50</t>
  </si>
  <si>
    <t>Flex Inox F. 3/8X10X50 Cm.</t>
  </si>
  <si>
    <t>FI3\8FX10X40</t>
  </si>
  <si>
    <t>Flex Inox F. 3/8X10X40 Cm.</t>
  </si>
  <si>
    <t>FI3\8FX10X35</t>
  </si>
  <si>
    <t>Flex Inox F. 3/8X10X35 Cm.</t>
  </si>
  <si>
    <t>FI3\8FX10X30</t>
  </si>
  <si>
    <t>Flex Inox F. 3/8X10X30 Cm.</t>
  </si>
  <si>
    <t>FI3\8FX10X25</t>
  </si>
  <si>
    <t>Flex Inox F. 3/8X10X25 Cm.</t>
  </si>
  <si>
    <t>FI1\2X10X40</t>
  </si>
  <si>
    <t>Flex Inox M. 1/2"X10X40 Cm.</t>
  </si>
  <si>
    <t>FI1\2X10X35</t>
  </si>
  <si>
    <t>Flex Inox 1/2"X10X35 Cm.</t>
  </si>
  <si>
    <t>FI1\2X10X30</t>
  </si>
  <si>
    <t>Flex Inox 1/2"X10X30 Cm.</t>
  </si>
  <si>
    <t>FI1\2FX10X50</t>
  </si>
  <si>
    <t>Flex Inox F. 1/2"X10X50 Cm.</t>
  </si>
  <si>
    <t>FI1\2FX10X40</t>
  </si>
  <si>
    <t>Flex Inox F. 1/2"X10X40 Cm.</t>
  </si>
  <si>
    <t>FI1\2FX10X35</t>
  </si>
  <si>
    <t>Flex Inox F. 1/2"X10X35 Cm.</t>
  </si>
  <si>
    <t>FI1\2FX10X30</t>
  </si>
  <si>
    <t>Flex Inox F. 1/2"X10X30 Cm.</t>
  </si>
  <si>
    <t>FI1\2FX10X25</t>
  </si>
  <si>
    <t>Flex Inox F. 1/2"X10X25 Cm.</t>
  </si>
  <si>
    <t>Forno Casetta 81X103 Sp.Lat. Kg. 6 X Uso Domestico</t>
  </si>
  <si>
    <t>Forno Retto 81X103 Spor.Lat. Kg. 6 X Uso Domestico</t>
  </si>
  <si>
    <t>200-ARTV81</t>
  </si>
  <si>
    <t>Vetro Per Forno Da 81 60,5X19,5</t>
  </si>
  <si>
    <t>200-ARTM81</t>
  </si>
  <si>
    <t>Mattoni Per Forno Da 81 60,5X19,5</t>
  </si>
  <si>
    <t>3318932</t>
  </si>
  <si>
    <t>Sft Horizontal Completeflue Kit Scarico Fumi X Next Evo</t>
  </si>
  <si>
    <t>3318517</t>
  </si>
  <si>
    <t>Kit Scarico Fumi Concentrico Oriontale X Fast Premium</t>
  </si>
  <si>
    <t>KHG71410181</t>
  </si>
  <si>
    <t>Kit Terminale Asp./Sc. Baxi Coass. 60/100 Per Acquaproject</t>
  </si>
  <si>
    <t>KHG71410141</t>
  </si>
  <si>
    <t>Kit Curva Coassiale  Baxi 60/100 90° Per Acquaproject</t>
  </si>
  <si>
    <t>KHG714059717</t>
  </si>
  <si>
    <t>Kit Cur.Coas.60/100 87Gcond.-  X Caldaia Baxi Nuvoal Duo Tec</t>
  </si>
  <si>
    <t>KHG71405971</t>
  </si>
  <si>
    <t>Kit Curva Coassiale  Baxi 60/100 87° Caldaie Cond.</t>
  </si>
  <si>
    <t>KHG714059613</t>
  </si>
  <si>
    <t>Kit Term.Co.60/100 Or.Cond.-A X Nuvola Duo Tec</t>
  </si>
  <si>
    <t>KHG71405961</t>
  </si>
  <si>
    <t>Kit Term.Co. Baxi 60/100 Or. Cond.</t>
  </si>
  <si>
    <t>KCCSF45B</t>
  </si>
  <si>
    <t>Curva 45° Coassiale B. 60-100</t>
  </si>
  <si>
    <t>KCC610B</t>
  </si>
  <si>
    <t>Curva 90° Coassiale 60-100  2 Manicotti E Fascette</t>
  </si>
  <si>
    <t>KA00047</t>
  </si>
  <si>
    <t>Kit Adattatore Baxi Solo Per Caldaia Prime</t>
  </si>
  <si>
    <t>TERM08I</t>
  </si>
  <si>
    <t>Terminale Inox Da 80</t>
  </si>
  <si>
    <t>TAE85B</t>
  </si>
  <si>
    <t>TAE81B</t>
  </si>
  <si>
    <t>Tubo All. Estruso 80X1 Mt B. X Caldaia Convenzionale</t>
  </si>
  <si>
    <t>S08VMFFB</t>
  </si>
  <si>
    <t>Sdoppiatore Monoblocco Mff B.</t>
  </si>
  <si>
    <t>S0863FFB</t>
  </si>
  <si>
    <t>Sdoppiatore Monoblocco
Compatibilità: Beretta-Riello</t>
  </si>
  <si>
    <t>RCEP10</t>
  </si>
  <si>
    <t>Rosone Opritubo D. 100
Gomma Bianca</t>
  </si>
  <si>
    <t>RCEP08</t>
  </si>
  <si>
    <t>Rosone Coprimuro Epdm D. 80</t>
  </si>
  <si>
    <t>PVCH610FFB</t>
  </si>
  <si>
    <t>Partenza Verticale Coassiale Flangiata F-F-F 60-100 X C&amp;M</t>
  </si>
  <si>
    <t>PACTT01</t>
  </si>
  <si>
    <t>Camino Verticale Coassiale Ø 60/100 Da Abbinare Partenza
Caldaia</t>
  </si>
  <si>
    <t>PACKITU1D60-100</t>
  </si>
  <si>
    <t>Kit Universal 1 Dn60-100 Pac</t>
  </si>
  <si>
    <t>PACGA01</t>
  </si>
  <si>
    <t>Griglia Di Aspirazione Coassiale  D.60/100</t>
  </si>
  <si>
    <t>PACFPC01</t>
  </si>
  <si>
    <t>Kit Camino Fuori Tetto D. 60/100 Da Abbinare Partenza Caldaia</t>
  </si>
  <si>
    <t>PABSD10</t>
  </si>
  <si>
    <t>PABSD08</t>
  </si>
  <si>
    <t>PABGS01D80</t>
  </si>
  <si>
    <t>Terminale Plastica Da 80</t>
  </si>
  <si>
    <t>KSFV1</t>
  </si>
  <si>
    <t>Kit Scar. Fumo Vaillant Tubo Mt 1 Curva 90"</t>
  </si>
  <si>
    <t>KSFTV</t>
  </si>
  <si>
    <t>Kit Scarico Fumo Tipo Vaillant Kit 8 Coass. C /Ter.Pbt 1,00</t>
  </si>
  <si>
    <t>KSFA</t>
  </si>
  <si>
    <t>Kit Scarico Fumo Ariston</t>
  </si>
  <si>
    <t>KPCPPS6100B</t>
  </si>
  <si>
    <t>Prol. Coass. C/Fasc.Mt.1,00</t>
  </si>
  <si>
    <t>KPCPPS6050B</t>
  </si>
  <si>
    <t>Prol. Coass. C/Fasc. Mt. 0,50</t>
  </si>
  <si>
    <t>KPC650B</t>
  </si>
  <si>
    <t>Kit Prolun. Coassiale 60-100 Cm 50</t>
  </si>
  <si>
    <t>KPC610B</t>
  </si>
  <si>
    <t>Kit Prolun. Coassiale 60-100 Cm. 100</t>
  </si>
  <si>
    <t>KITCPPS73P</t>
  </si>
  <si>
    <t>Kit 3 Coass. C/Temp.Pp Mt.0.75</t>
  </si>
  <si>
    <t>KCC610B1</t>
  </si>
  <si>
    <t>Curva 90° Coassiale 60-100 Per Caldaie Convenzionali</t>
  </si>
  <si>
    <t>FMPV10SV</t>
  </si>
  <si>
    <t>Manicotto &amp; Fascetta Ff D. 100 Con Guarnizione In Gomma</t>
  </si>
  <si>
    <t>FMPV10B</t>
  </si>
  <si>
    <t>Fascetta Manicotto Edpm Bianca Per Tubo Tubo 100-100</t>
  </si>
  <si>
    <t>FMPV08SV</t>
  </si>
  <si>
    <t>Manicotto &amp; Fascetta Ff D. 80 Con Guarnizione In Gomma</t>
  </si>
  <si>
    <t>FMCC610B</t>
  </si>
  <si>
    <t>Raccordi Collegamento 60-100</t>
  </si>
  <si>
    <t>FM10MC06</t>
  </si>
  <si>
    <t>Kit Raccordi X Tubo Coassiale D.60/100</t>
  </si>
  <si>
    <t>EURF908B</t>
  </si>
  <si>
    <t>Curva 90° Ff D. 80 Bianca Per Covenzionali</t>
  </si>
  <si>
    <t>EURF458B</t>
  </si>
  <si>
    <t>Curva 45° Ff D. 80 Bianco Per Covenzionali</t>
  </si>
  <si>
    <t>EUR9008B</t>
  </si>
  <si>
    <t>Curva 90° Mf D. 80 Bianca Per Caldaie Condensazione</t>
  </si>
  <si>
    <t>EUR85MFB</t>
  </si>
  <si>
    <t>Tubo Euro 0,5 Mt D.80 Bianco</t>
  </si>
  <si>
    <t>EUR825MFB</t>
  </si>
  <si>
    <t>Tubo Euro 0,25 Mt D.80 Bianco</t>
  </si>
  <si>
    <t>EUR81MFB</t>
  </si>
  <si>
    <t>Tubo Euro 1 Mt D.80 Bianco</t>
  </si>
  <si>
    <t>EUR4508B</t>
  </si>
  <si>
    <t>Curva 45° Mf D. 80 Bianco Per Caldaia Condensazione</t>
  </si>
  <si>
    <t>CL100B</t>
  </si>
  <si>
    <t>Collare Fascetta Murale Acciaio Zincato Vernicioato Bianco Da 100</t>
  </si>
  <si>
    <t>CCSF610B</t>
  </si>
  <si>
    <t>Curva Coassiale 60/100/90* Acciaio Stampato S / Ispezione</t>
  </si>
  <si>
    <t>CCP6145MFB</t>
  </si>
  <si>
    <t>Curva 45° Coassiale B. Mf</t>
  </si>
  <si>
    <t>CCP610MFB</t>
  </si>
  <si>
    <t>Curva Coassiale 60/100 90°</t>
  </si>
  <si>
    <t>CCP61045MFB</t>
  </si>
  <si>
    <t>Curva Coassiale 60/100 45° Per Caldaie Covenzionali</t>
  </si>
  <si>
    <t>ALCFL01</t>
  </si>
  <si>
    <t>Flangia Di Partenza Prt Tubo Coassiale Caldaie Condensazione Mf 60/100</t>
  </si>
  <si>
    <t>3011141</t>
  </si>
  <si>
    <t>Kit Tronchetto Flangiato    D. 100-60 Ad Innesto X Uscita</t>
  </si>
  <si>
    <t>3010950</t>
  </si>
  <si>
    <t>3010949</t>
  </si>
  <si>
    <t>Kit Gomito D.100-60 A 90 Per Prolunga</t>
  </si>
  <si>
    <t>3010938</t>
  </si>
  <si>
    <t>Kit Tubo Prolunga D.100-60 L.500 Ad Innesto G</t>
  </si>
  <si>
    <t>108322</t>
  </si>
  <si>
    <t>Flangia Di Partenza Coassiale 60/100 Immergas</t>
  </si>
  <si>
    <t>108321</t>
  </si>
  <si>
    <t>Flangia Di Partenza Coassiale 60/100 Junckers</t>
  </si>
  <si>
    <t>108320</t>
  </si>
  <si>
    <t>Flangia Di Partenza Coassiale 60/100 Duval - Vaillant</t>
  </si>
  <si>
    <t>108316</t>
  </si>
  <si>
    <t>Sdoppiatore Per Caldaie A Condensazione Mts</t>
  </si>
  <si>
    <t>107699</t>
  </si>
  <si>
    <t>Kit1 Kit Coassiale M/F D. 60/100
Compatibilità: Radiant</t>
  </si>
  <si>
    <t>107698</t>
  </si>
  <si>
    <t>Kit1 Kit Coassiale M/F D. 60/100
Compatibilità: Arca-Biasi-Savio-Thermona</t>
  </si>
  <si>
    <t>Kit1 Kit Coassiale M/F D. 60/100
Compatibilità: Junckers Bosch-Buderus</t>
  </si>
  <si>
    <t>107696</t>
  </si>
  <si>
    <t>Kit1 Kit Coassiale M/F D. 60/100
Compatibilità: Immergas</t>
  </si>
  <si>
    <t>107695</t>
  </si>
  <si>
    <t>Kit1 Kit Coassiale M/F D. 60/100
Compatibilità: Saunier Duval- Hermann - Atom</t>
  </si>
  <si>
    <t>107694</t>
  </si>
  <si>
    <t>Kit1 Kit Coassiale M/F D. 60/100
Compatibilità: Ferroli-Fonditallamborghini-
Nova Florida-Unicaljoannes-
Bongioanni-Invent</t>
  </si>
  <si>
    <t>107693</t>
  </si>
  <si>
    <t>Kit1 Kit Coassiale M/F D. 60/100
Compatibilità: Argo-Baxi-Rocaviessmann-
Remeha-Rotex-Rinnai
Zen</t>
  </si>
  <si>
    <t>Kit1 Kit Coassiale M/F D. 60/100
Compatibilità: Ariston-Berettariello--
Vaillant-Atlanticthermital</t>
  </si>
  <si>
    <t>107691</t>
  </si>
  <si>
    <t>Kit1 Kit Coassiale'Kit1 Kit Coassiale M/F D. 60/100 Compatibilità: Simeitaltherm-
Baltur-Airfel</t>
  </si>
  <si>
    <t>107614</t>
  </si>
  <si>
    <t>Curva Coassiale
Condensazione D. 60-100 45°</t>
  </si>
  <si>
    <t>107613</t>
  </si>
  <si>
    <t>Curva Coassiale
Condensazione D. 60-100 90°</t>
  </si>
  <si>
    <t>107612</t>
  </si>
  <si>
    <t>Prolunga Coassiale Mf 100 D. 60/100</t>
  </si>
  <si>
    <t>107611</t>
  </si>
  <si>
    <t>Prolunga Coassiale Mf 50 D. 60/100</t>
  </si>
  <si>
    <t>107610</t>
  </si>
  <si>
    <t>Tronchetti Di Partenza D. Mf 60/100 Mts</t>
  </si>
  <si>
    <t>107609</t>
  </si>
  <si>
    <t>Curva Coassiale Partenza M/F D. 60/100
Compatibilità: Radiant "Zc</t>
  </si>
  <si>
    <t>107608</t>
  </si>
  <si>
    <t>Curva Coassiale Partenza M/F D. 60/100
Compatibilità: Arca-Biasi-Savio-Thermona</t>
  </si>
  <si>
    <t>107607</t>
  </si>
  <si>
    <t>Curva Coassiale Partenza M/F D. 60/100
Compatibilità: Junckers Bosch-Buderus</t>
  </si>
  <si>
    <t>107606</t>
  </si>
  <si>
    <t>Curva Coassiale Partenza M/F D. 60/100 Compatibilità: Immergas</t>
  </si>
  <si>
    <t>107602</t>
  </si>
  <si>
    <t>Curva Coassiale Partenza M/F D. 60/100 Compatibilità: Aristonberetta-
Riello--Vaillantatlantic-
Thermital 55</t>
  </si>
  <si>
    <t>107597</t>
  </si>
  <si>
    <t>Flangia Di Partenza Coassiale Caldaie Condensazione Mf 60/100</t>
  </si>
  <si>
    <t>107596</t>
  </si>
  <si>
    <t>Partenza Coassiale
Partenza M/F D. 60/100
Compatibilità: Junckersbuderus</t>
  </si>
  <si>
    <t>107594</t>
  </si>
  <si>
    <t>Partenza Coassiale
Partenza M/F D. 60/100
Compatibilità: Immergas</t>
  </si>
  <si>
    <t>107593</t>
  </si>
  <si>
    <t>Partenza Coassiale
Partenza M/F D. 60/100
Compatibilità: Aristonvaillant-
Beretta-Riell " Zc"</t>
  </si>
  <si>
    <t>107592</t>
  </si>
  <si>
    <t>Partenza Coassiale
Partenza M/F D. 60/100
Compatibilità: Argo-Baxi-Roca-Viesmann-Remeha-Rotex</t>
  </si>
  <si>
    <t>107591</t>
  </si>
  <si>
    <t>Partenza Coassiale
Partenza M/F D. 60/100
Compatibilità: Sime-Italthermbaltur-
Airfel-Ferroli-</t>
  </si>
  <si>
    <t>106975</t>
  </si>
  <si>
    <t>Tronchetti Di Partenza D80</t>
  </si>
  <si>
    <t>KSFIC</t>
  </si>
  <si>
    <t>Kit Scarico Fumo Condensa</t>
  </si>
  <si>
    <t>3012095</t>
  </si>
  <si>
    <t>Kit Curva D.100-60 A 45 Per Caldaie A Condensazione</t>
  </si>
  <si>
    <t>KSFI</t>
  </si>
  <si>
    <t>Kit Scarico Fumo Immergas</t>
  </si>
  <si>
    <t>3024295</t>
  </si>
  <si>
    <t>Kit Scarico Fumo Immergas Verticale D. 80 Acciaio Inox</t>
  </si>
  <si>
    <t>3012093</t>
  </si>
  <si>
    <t>Kit Curva D.100-60 Per Caldaie A Condensazione</t>
  </si>
  <si>
    <t>Copricaldaia 1120X700X510 Caldaie Con Bollitore</t>
  </si>
  <si>
    <t>Copricaldaia 1080X550X440 B.Attacco Laterale</t>
  </si>
  <si>
    <t>Copricaldaia 1000X550X440 B. Project Verticale</t>
  </si>
  <si>
    <t>Copriscaldino 870X500X350 B.</t>
  </si>
  <si>
    <t>Copriscaldino 870X500X300 B.</t>
  </si>
  <si>
    <t>Copriscaldino 800X480X300 B.</t>
  </si>
  <si>
    <t>BC125</t>
  </si>
  <si>
    <t>Copricaldaia 600X450X1250</t>
  </si>
  <si>
    <t>BC108S</t>
  </si>
  <si>
    <t>Copricaldaia 700X320X1080</t>
  </si>
  <si>
    <t>BC108L</t>
  </si>
  <si>
    <t>Copricaldaia 700X450X1080</t>
  </si>
  <si>
    <t>BC108G</t>
  </si>
  <si>
    <t>Copricaldaia 700X530X1080</t>
  </si>
  <si>
    <t>BC108</t>
  </si>
  <si>
    <t>Copricaldaia 600X450X1080</t>
  </si>
  <si>
    <t>Esalatore Da 140</t>
  </si>
  <si>
    <t>E130F</t>
  </si>
  <si>
    <t>Esalatore Da 130</t>
  </si>
  <si>
    <t>E120F</t>
  </si>
  <si>
    <t>Esalatore Da 120 Con Fascia</t>
  </si>
  <si>
    <t>Esalatore Da 120</t>
  </si>
  <si>
    <t>Esalatore Da 110</t>
  </si>
  <si>
    <t>E100</t>
  </si>
  <si>
    <t>Esalatore Da 100</t>
  </si>
  <si>
    <t>3014643</t>
  </si>
  <si>
    <t>Kit Tubo Prolunga M /F Conc. D.60-100 L.500 Cald.A Condens.</t>
  </si>
  <si>
    <t>3012089</t>
  </si>
  <si>
    <t>Kit Tubo Prolunga D. 100-60 L.1000 X Caldaie A Condens.</t>
  </si>
  <si>
    <t>3012086</t>
  </si>
  <si>
    <t>Kit Tronchetto Flang.X Cald.</t>
  </si>
  <si>
    <t>3.014147</t>
  </si>
  <si>
    <t>Kit Fumo Per Scaldabagni Immergas</t>
  </si>
  <si>
    <t>3.010740</t>
  </si>
  <si>
    <t>Kit Tubo Prolnga D.100-60 Ad Innesto</t>
  </si>
  <si>
    <t>7738112499</t>
  </si>
  <si>
    <t>Kit Bosch Base C13X D. 60/100 Pp Est. 295&lt;&gt;515 Mm</t>
  </si>
  <si>
    <t>7738112497</t>
  </si>
  <si>
    <t>Kit Bosch Base D. 60/100 Est. 500&lt;&gt;1000 Mm Azb916</t>
  </si>
  <si>
    <t>7716050044</t>
  </si>
  <si>
    <t>Kit Bosch Camino Fuori Tetto D. 60/100 Incluso Adattatore Verticale E Presa Analisi</t>
  </si>
  <si>
    <t>7716050036</t>
  </si>
  <si>
    <t>Kit Bosch Base C13  D. 60/100 Alluminio Rigido Telescopico Oriontale 425-725 Az361</t>
  </si>
  <si>
    <t>TG100</t>
  </si>
  <si>
    <t>Terminale Oriontale  Inox D. 80</t>
  </si>
  <si>
    <t>TG080</t>
  </si>
  <si>
    <t>Tappo Con Scarico E/O Cieco  Inox D. 200</t>
  </si>
  <si>
    <t>Tappo Con Scarico E/O Cieco  Inox D. 180</t>
  </si>
  <si>
    <t>Tappo Con Scarico E/O Cieco  Inox D. 150</t>
  </si>
  <si>
    <t>TCS140</t>
  </si>
  <si>
    <t>Tappo Con Scarico E/O Cieco  Inox D. 130</t>
  </si>
  <si>
    <t>TCS120</t>
  </si>
  <si>
    <t>Tappo Con Scarico E/O Cieco  Inox D. 120</t>
  </si>
  <si>
    <t>Tappo Con Scarico E/O Cieco  Inox D. 100</t>
  </si>
  <si>
    <t>Tappo Con Scarico E/O Cieco  Inox D. 80</t>
  </si>
  <si>
    <t>Supporto Per Solaio E/O Muro D. 200</t>
  </si>
  <si>
    <t>Supporto Per Solaio E/O Muro D. 180</t>
  </si>
  <si>
    <t>Supporto Per Solaio E/O Muro D. 150</t>
  </si>
  <si>
    <t>SPS140</t>
  </si>
  <si>
    <t>Supporto Per Solaio E/O Muro D. 140</t>
  </si>
  <si>
    <t>SPS130</t>
  </si>
  <si>
    <t>Supporto Per Solaio E/O Muro D. 130</t>
  </si>
  <si>
    <t>Supporto Per Solaio E/O Muro D. 120</t>
  </si>
  <si>
    <t>Supporto Per Solaio E/O Muro D. 100</t>
  </si>
  <si>
    <t>Supporto Per Solaio E/O Muro D. 80</t>
  </si>
  <si>
    <t>Staffa A Muro  Inox D. 200</t>
  </si>
  <si>
    <t>Staffa A Muro  Inox D. 180 Regolabile</t>
  </si>
  <si>
    <t>Staffa A Muro  Inox D. 150 Regolabile</t>
  </si>
  <si>
    <t>SM140</t>
  </si>
  <si>
    <t>Staffa A Muro  Inox D. 140 Regolabile</t>
  </si>
  <si>
    <t>Staffa A Muro  Inox D. 120 Regolabile</t>
  </si>
  <si>
    <t>Staffa A Muro  Inox D. 100</t>
  </si>
  <si>
    <t>Staffa A Muro  Inox D. 80</t>
  </si>
  <si>
    <t>RT90A304200</t>
  </si>
  <si>
    <t>Raccordo T 90° Acciaio Aisi 304 D. 200</t>
  </si>
  <si>
    <t>Raccordo A T 90°   Inox D. 200</t>
  </si>
  <si>
    <t>Raccordo A T 90°   Inox D. 180</t>
  </si>
  <si>
    <t>Raccordo A T 90°   Inox D. 150</t>
  </si>
  <si>
    <t>RT90140</t>
  </si>
  <si>
    <t>Raccordo A T 90°   Inox D. 140</t>
  </si>
  <si>
    <t>RT90130</t>
  </si>
  <si>
    <t>Raccordo A T 90°   Inox D. 130</t>
  </si>
  <si>
    <t>Raccordo A T 90°   Inox D. 120</t>
  </si>
  <si>
    <t>Raccordo A T 90°   Inox D. 100</t>
  </si>
  <si>
    <t>Raccordo A T 90°   Inox D. 80</t>
  </si>
  <si>
    <t>Raccordo A T 135°   Inox D. 200</t>
  </si>
  <si>
    <t>Raccordo A T 135°   Inox D. 180</t>
  </si>
  <si>
    <t>Raccordo A T 135°   Inox D. 150</t>
  </si>
  <si>
    <t>RT135140</t>
  </si>
  <si>
    <t>Raccordo A T 135°   Inox D. 140</t>
  </si>
  <si>
    <t>RT135130</t>
  </si>
  <si>
    <t>Raccordo A T 135°   Inox D. 130</t>
  </si>
  <si>
    <t>Raccordo A T 135°   Inox D. 120</t>
  </si>
  <si>
    <t>Raccordo A T 135°   Inox D. 100</t>
  </si>
  <si>
    <t>Raccordo A T 135°   Inox D. 80</t>
  </si>
  <si>
    <t>RMRI100</t>
  </si>
  <si>
    <t>Rosone Inox D. 100</t>
  </si>
  <si>
    <t>RMRI080</t>
  </si>
  <si>
    <t>Rosone Inox D. 80</t>
  </si>
  <si>
    <t>NPSTC85D80</t>
  </si>
  <si>
    <t>MV140</t>
  </si>
  <si>
    <t>Modulo Con Valvola Da 140 Mm Per Spostamento Di 30°</t>
  </si>
  <si>
    <t>MSM200</t>
  </si>
  <si>
    <t>Mensole Per Supporto A Muro Coppia D. 200</t>
  </si>
  <si>
    <t>MPT200</t>
  </si>
  <si>
    <t>Modulo Telescopico H. 330 D. 200</t>
  </si>
  <si>
    <t>MPT160</t>
  </si>
  <si>
    <t>Modulo Telescopico H. 330 D. 080</t>
  </si>
  <si>
    <t>MPT140</t>
  </si>
  <si>
    <t>MPT120</t>
  </si>
  <si>
    <t>Modulo Telescopico H. 330 D. 120</t>
  </si>
  <si>
    <t>MPT100</t>
  </si>
  <si>
    <t>Modulo Telescopico H. 330 D. 100</t>
  </si>
  <si>
    <t>MPT080</t>
  </si>
  <si>
    <t>MLDPH50080</t>
  </si>
  <si>
    <t>Tubo Inox Doppia Parete 80 Interno Mt. 0,50</t>
  </si>
  <si>
    <t>MLDPH10080</t>
  </si>
  <si>
    <t>Tubo Inox Doppia Parete 80 Interno Mt. 1</t>
  </si>
  <si>
    <t>Tubo Acciaio Inox Cm. 50 D. 200</t>
  </si>
  <si>
    <t>Tubo Acciaio Inox Cm. 50 D. 180</t>
  </si>
  <si>
    <t>Tubo Acciaio Inox Cm. 050 D. 150</t>
  </si>
  <si>
    <t>MLA500140</t>
  </si>
  <si>
    <t>Tubo Acciaio Inox Cm. 050 D. 140</t>
  </si>
  <si>
    <t>Tubo Acciaio Inox Cm. 050 D. 120</t>
  </si>
  <si>
    <t>Tubo Acciaio Inox Cm. 050 D. 100</t>
  </si>
  <si>
    <t>Tubo Acciaio Inox Cm. 050 D. 80</t>
  </si>
  <si>
    <t>MLA304200</t>
  </si>
  <si>
    <t>Modulo Lineare Acciaio A304 H1000 D.200</t>
  </si>
  <si>
    <t>Tubo Acciaio Inox Cm. 0,25  D. 80</t>
  </si>
  <si>
    <t>Tubo Acciaio Inox Cm. 25 D. 200</t>
  </si>
  <si>
    <t>Tubo Acciaio Inox Cm. 025 D. 180</t>
  </si>
  <si>
    <t>Tubo Acciaio Inox Cm.0,25 D. 150</t>
  </si>
  <si>
    <t>MLA250140</t>
  </si>
  <si>
    <t>Tubo Acciaio Inox Cm.0,25 D. 140</t>
  </si>
  <si>
    <t>Tubo Acciaio Inox Cm.0,25 D. 120</t>
  </si>
  <si>
    <t>Tubo Acciaio Inox Cm. 025 D. 100</t>
  </si>
  <si>
    <t>MLA250080</t>
  </si>
  <si>
    <t>Tubo Acciaio Inox Cm. 100 D. 200</t>
  </si>
  <si>
    <t>Tubo Acciaio Inox Cm. 100 D. 180</t>
  </si>
  <si>
    <t>Tubo Acciaio Inox Cm. 100 D. 150</t>
  </si>
  <si>
    <t>MLA100140</t>
  </si>
  <si>
    <t>Tubo Acciaio Inox Cm. 100 D. 140</t>
  </si>
  <si>
    <t>Tubo Acciaio Inox Cm. 100 D. 120</t>
  </si>
  <si>
    <t>Tubo Acciaio Inox Cm. 100 D. 100</t>
  </si>
  <si>
    <t>Tubo Acciaio Inox Cm. 100 D. 80</t>
  </si>
  <si>
    <t>MFFI80</t>
  </si>
  <si>
    <t>Manicotto Raccordo Di Giunzione Monoparete Per Canna Fumaria In Acciaio Inox Femmina Femmina D. 80</t>
  </si>
  <si>
    <t>Guarnizione Siliconica D.  80 Pz. 1</t>
  </si>
  <si>
    <t>GS0140</t>
  </si>
  <si>
    <t>GS0130</t>
  </si>
  <si>
    <t>Guarnizione Siliconica D. 100 Pz. 1</t>
  </si>
  <si>
    <t>FBDP80-130</t>
  </si>
  <si>
    <t>Fascetta Stringitubo Per Tubi Inox Da 80 Interno Esterno 130</t>
  </si>
  <si>
    <t>Fascetta Di Bloccaggio  Inox D. 200</t>
  </si>
  <si>
    <t>Fascetta Di Bloccaggio  Inox D. 180 Pz. 1</t>
  </si>
  <si>
    <t>Fascetta Di Bloccaggio  Inox D. 150 Pz. 1</t>
  </si>
  <si>
    <t>FB140</t>
  </si>
  <si>
    <t>Fascetta Di Bloccaggio  Inox D. 140 Pz. 1</t>
  </si>
  <si>
    <t>Fascetta Di Bloccaggio  Inox D. 120 Pz. 1</t>
  </si>
  <si>
    <t>Fascetta Di Bloccaggio  Inox D. 100 Pz. 1</t>
  </si>
  <si>
    <t>Fascetta Di Bloccaggio  Inox D. 80 Pz. 1</t>
  </si>
  <si>
    <t>CR125</t>
  </si>
  <si>
    <t>Cappello Parapioggia Inox D. 200</t>
  </si>
  <si>
    <t>CPP180</t>
  </si>
  <si>
    <t>Cappello Parapioggia Inox D. 180</t>
  </si>
  <si>
    <t>Cappello Parapioggia Inox D. 150</t>
  </si>
  <si>
    <t>CPP140</t>
  </si>
  <si>
    <t>Cappello Parapioggia Inox D. 140</t>
  </si>
  <si>
    <t>CPP130</t>
  </si>
  <si>
    <t>Cappello Parapioggia Inox D. 130</t>
  </si>
  <si>
    <t>Cappello Parapioggia Inox D. 120</t>
  </si>
  <si>
    <t>Cappello Parapioggia Inox D. 100</t>
  </si>
  <si>
    <t>Cappello Parapioggia Inox D. 80</t>
  </si>
  <si>
    <t>CG100</t>
  </si>
  <si>
    <t>Terminale Gas  Inox D. 100</t>
  </si>
  <si>
    <t>CG080</t>
  </si>
  <si>
    <t>Terminale Gas  Inox D. 80</t>
  </si>
  <si>
    <t>CED150</t>
  </si>
  <si>
    <t>Cappello Eolico Inox D. 150</t>
  </si>
  <si>
    <t>CE200</t>
  </si>
  <si>
    <t>Cappello Eolico A.304 D.200</t>
  </si>
  <si>
    <t>CE140</t>
  </si>
  <si>
    <t>Cappello Eolico Inox D. 140</t>
  </si>
  <si>
    <t>CE130</t>
  </si>
  <si>
    <t>Cappello Eolico Inox D. 130</t>
  </si>
  <si>
    <t>CE120</t>
  </si>
  <si>
    <t>Cappello Eolico Inox D. 120</t>
  </si>
  <si>
    <t>CE100</t>
  </si>
  <si>
    <t>Cappello Eolico Inox D. 100</t>
  </si>
  <si>
    <t>Collare Con Tassello Inox D. 200 Pz. 1</t>
  </si>
  <si>
    <t>Collare Con Tassello Inox D. 180 Pz. 1</t>
  </si>
  <si>
    <t>Collare Con Tassello Inox D. 150 Pz. 1</t>
  </si>
  <si>
    <t>CCTE140</t>
  </si>
  <si>
    <t>Collare Con Tassello Inox D. 140 Pz. 1</t>
  </si>
  <si>
    <t>CCTE130</t>
  </si>
  <si>
    <t>Collare Con Tassello Inox D. 130 Pz. 1</t>
  </si>
  <si>
    <t>Collare Con Tassello Inox D. 120 Pz. 1</t>
  </si>
  <si>
    <t>Collare Con Tassello Inox D. 100 Pz. 1</t>
  </si>
  <si>
    <t>Collare Con Tassello Inox D. 80 Pz. 1</t>
  </si>
  <si>
    <t>Cappello A Botte Inox D. 200</t>
  </si>
  <si>
    <t>Cappello A  Botte Acciaio Antivento D. 180</t>
  </si>
  <si>
    <t>Cappello A  Botte Acciaio Antivento D. 150</t>
  </si>
  <si>
    <t>CB140</t>
  </si>
  <si>
    <t>Cappello A  Botte Acciaio Antivento D. 140</t>
  </si>
  <si>
    <t>CB130</t>
  </si>
  <si>
    <t>Cappello A  Botte Acciaio Antivento D. 130</t>
  </si>
  <si>
    <t>Cappello A  Botte Acciaio Antivento D. 120</t>
  </si>
  <si>
    <t>Cappello A Botte Inox D. 100</t>
  </si>
  <si>
    <t>CB080</t>
  </si>
  <si>
    <t>Cappello A Botte Inox D. 80</t>
  </si>
  <si>
    <t>Curva 90° O Inox D. 200</t>
  </si>
  <si>
    <t>Curva 90° O Inox D. 180</t>
  </si>
  <si>
    <t>Curva 90° O Inox D. 150</t>
  </si>
  <si>
    <t>C90140</t>
  </si>
  <si>
    <t>Curva 90° O Inox D. 140</t>
  </si>
  <si>
    <t>C90130</t>
  </si>
  <si>
    <t>Curva 90° O Inox D. 130</t>
  </si>
  <si>
    <t>Curva 90° O Inox D. 120</t>
  </si>
  <si>
    <t>Curva 90° O Inox D. 100</t>
  </si>
  <si>
    <t>Curva 90° O Inox D. 80</t>
  </si>
  <si>
    <t>Curva 45° O Inox D. 200</t>
  </si>
  <si>
    <t>Curva 45° O  Inox D. 180</t>
  </si>
  <si>
    <t>C45160</t>
  </si>
  <si>
    <t>Curva 45° O  Inox D. 160</t>
  </si>
  <si>
    <t>Curva 45° O  Inox D. 150</t>
  </si>
  <si>
    <t>C45140</t>
  </si>
  <si>
    <t>Curva 45° O  Inox D. 140</t>
  </si>
  <si>
    <t>C45130</t>
  </si>
  <si>
    <t>Curva 45° O  Inox D. 130</t>
  </si>
  <si>
    <t>Curva 45° O Inox D. 100</t>
  </si>
  <si>
    <t>Curva 45° O Inox D. 80</t>
  </si>
  <si>
    <t>AS80-120</t>
  </si>
  <si>
    <t>AS80-100</t>
  </si>
  <si>
    <t>AS180-200</t>
  </si>
  <si>
    <t>AS120-200</t>
  </si>
  <si>
    <t>AS120-180</t>
  </si>
  <si>
    <t>AS120-150</t>
  </si>
  <si>
    <t>AS120-140</t>
  </si>
  <si>
    <t>AS100-150</t>
  </si>
  <si>
    <t>AS100-140</t>
  </si>
  <si>
    <t>AS100-120</t>
  </si>
  <si>
    <t>104015</t>
  </si>
  <si>
    <t>Raccordo A T D. 100 Nero Mfm</t>
  </si>
  <si>
    <t>104013</t>
  </si>
  <si>
    <t>Raccordo A T D. 100 Nero Mff</t>
  </si>
  <si>
    <t>104011</t>
  </si>
  <si>
    <t>Manicotto Giunz. Ff 100</t>
  </si>
  <si>
    <t>104009</t>
  </si>
  <si>
    <t>Curva 90° D. 100 Nero</t>
  </si>
  <si>
    <t>104007</t>
  </si>
  <si>
    <t>Curva 45° D. 100 Nero</t>
  </si>
  <si>
    <t>104005</t>
  </si>
  <si>
    <t>Tubo D. 100 Nero L. 1,00</t>
  </si>
  <si>
    <t>104003</t>
  </si>
  <si>
    <t>Tubo D. 100 Nero L. 0,50</t>
  </si>
  <si>
    <t>103997</t>
  </si>
  <si>
    <t>Raccordo A Y D. 80 Nero</t>
  </si>
  <si>
    <t>103996</t>
  </si>
  <si>
    <t>Griglia Scarico Fumo D. 100</t>
  </si>
  <si>
    <t>103995</t>
  </si>
  <si>
    <t>Griglia Scarico Fumo D. 80</t>
  </si>
  <si>
    <t>103992</t>
  </si>
  <si>
    <t>Cappello Terminale D. 100</t>
  </si>
  <si>
    <t>103991</t>
  </si>
  <si>
    <t>Collare A Muro D. 100</t>
  </si>
  <si>
    <t>103990</t>
  </si>
  <si>
    <t>103982</t>
  </si>
  <si>
    <t>Manicotto Giunz. Ff 80</t>
  </si>
  <si>
    <t>103980E</t>
  </si>
  <si>
    <t>Cappello Terminale D.80</t>
  </si>
  <si>
    <t>103979E</t>
  </si>
  <si>
    <t>Collare A Muro D. 80</t>
  </si>
  <si>
    <t>103978E</t>
  </si>
  <si>
    <t>103977E</t>
  </si>
  <si>
    <t>Curva 45° D. 80 Nero</t>
  </si>
  <si>
    <t>103976E</t>
  </si>
  <si>
    <t>Curva 90° D. 80 Nero</t>
  </si>
  <si>
    <t>103975E</t>
  </si>
  <si>
    <t>Raccordo A T D. 80 Nero Mff</t>
  </si>
  <si>
    <t>103974E</t>
  </si>
  <si>
    <t>Raccordo A T D. 80 Nero Mmf</t>
  </si>
  <si>
    <t>103973E</t>
  </si>
  <si>
    <t>Tubo D. 80 Nero L. 1,00</t>
  </si>
  <si>
    <t>103972E</t>
  </si>
  <si>
    <t>Tubo D. 80 Nero L. 0,50</t>
  </si>
  <si>
    <t>103971E</t>
  </si>
  <si>
    <t>Tubo D. 80 Nero L. 0,25</t>
  </si>
  <si>
    <t>103969</t>
  </si>
  <si>
    <t>Elemento Telescopico D. 80</t>
  </si>
  <si>
    <t>103967</t>
  </si>
  <si>
    <t>Elemento Flangiato Sof. 80</t>
  </si>
  <si>
    <t>3027263</t>
  </si>
  <si>
    <t>Kit Copertura Superiore Victrix Kw Tt-Tera</t>
  </si>
  <si>
    <t>3016364</t>
  </si>
  <si>
    <t>Kit Tronchetti Flangiato 80</t>
  </si>
  <si>
    <t>3012087</t>
  </si>
  <si>
    <t>Kit Tronchetti Flangiati 80/80</t>
  </si>
  <si>
    <t>TA90</t>
  </si>
  <si>
    <t>Tubo Alluminio Ec. 90 Mt. 3</t>
  </si>
  <si>
    <t>Tubo Alluminio Ec. 80 Mt. 3</t>
  </si>
  <si>
    <t>Tubo Alluminio Ec. 300 Mt. 3</t>
  </si>
  <si>
    <t>TA250</t>
  </si>
  <si>
    <t>Tubo Alluminio Ec. 250 Mt. 3</t>
  </si>
  <si>
    <t>TA225</t>
  </si>
  <si>
    <t>Tubo Alluminio Ec. 225 Mt. 3</t>
  </si>
  <si>
    <t>TA220</t>
  </si>
  <si>
    <t>Tubo Alluminio Ec. 220 Mt. 3</t>
  </si>
  <si>
    <t>Tubo Alluminio Ec. 200 Mt. 3</t>
  </si>
  <si>
    <t>Tubo Alluminio Ec. 180 Mt. 3</t>
  </si>
  <si>
    <t>TA175</t>
  </si>
  <si>
    <t>Tubo Alluminio Ec. 175 Mt. 3</t>
  </si>
  <si>
    <t>Tubo Alluminio Ec. 160 Mt. 3</t>
  </si>
  <si>
    <t>TA155</t>
  </si>
  <si>
    <t>Tubo Alluminio Ec. 155 Mt. 3</t>
  </si>
  <si>
    <t>Tubo Alluminio Ec. 150 Mt. 3</t>
  </si>
  <si>
    <t>Tubo Alluminio Ec. 140 Mt. 3</t>
  </si>
  <si>
    <t>TA135</t>
  </si>
  <si>
    <t>Tubo Alluminio Ec. 125 Mt. 3</t>
  </si>
  <si>
    <t>Tubo Alluminio Ec. 130 Mt. 3</t>
  </si>
  <si>
    <t>TA125</t>
  </si>
  <si>
    <t>Tubo Alluminio Ec. 120 Mt. 3</t>
  </si>
  <si>
    <t>TA110</t>
  </si>
  <si>
    <t>Tubo Alluminio Ec. 110 Mt. 3</t>
  </si>
  <si>
    <t>Tubo Alluminio Ec. 100 Mt. 3</t>
  </si>
  <si>
    <t>TI120X50</t>
  </si>
  <si>
    <t>Tubo Inox D.120X50 Cm</t>
  </si>
  <si>
    <t>GSAB3\4</t>
  </si>
  <si>
    <t>Gallegiante Silenzioso 3/4"" Sede Inox</t>
  </si>
  <si>
    <t>GSAB1</t>
  </si>
  <si>
    <t>Gallegiante Silenzioso Da 1" Sede Inox</t>
  </si>
  <si>
    <t>GDL3\4</t>
  </si>
  <si>
    <t>Gallegiante Silenzioso Alta Pressione Da 3/4"</t>
  </si>
  <si>
    <t>GDL2</t>
  </si>
  <si>
    <t>Gallegiante Silenzioso Alta Pressione Da 2"</t>
  </si>
  <si>
    <t>GDL11\4</t>
  </si>
  <si>
    <t>Gallegiante Silenzioso Alta Pressione Da 1"1 /4</t>
  </si>
  <si>
    <t>GDL11\2</t>
  </si>
  <si>
    <t>Gallegiante Silenzioso Alta Pressione Da 1"1/2"</t>
  </si>
  <si>
    <t>GDL1</t>
  </si>
  <si>
    <t>Gallegiante Silenzioso Alta Pressione Da 1"</t>
  </si>
  <si>
    <t>GAP3\4M</t>
  </si>
  <si>
    <t>Gall. Alta Press. Molla 3/4""</t>
  </si>
  <si>
    <t>GAP2M</t>
  </si>
  <si>
    <t>Gall. Alta Press. Molla 2"</t>
  </si>
  <si>
    <t>GAP1M</t>
  </si>
  <si>
    <t>Gall. Alta Press. Molla 1"</t>
  </si>
  <si>
    <t>GAP11\4M</t>
  </si>
  <si>
    <t>Gall. Alta Press. Molla 1"1 /4</t>
  </si>
  <si>
    <t>GAP11\2M</t>
  </si>
  <si>
    <t>Gall. Alta Press. Molla 1"1/2"</t>
  </si>
  <si>
    <t>G5C4</t>
  </si>
  <si>
    <t>Gallegiante 5 Coppiglie 4"</t>
  </si>
  <si>
    <t>Gallegiante 5 Copp.Pes. D. 3/8"</t>
  </si>
  <si>
    <t>Gallegiante 5 Copp.Pes. D. 3/4"</t>
  </si>
  <si>
    <t>G5C3</t>
  </si>
  <si>
    <t>Gallegiante 5 Coppiglie 3"</t>
  </si>
  <si>
    <t>G5C21\2</t>
  </si>
  <si>
    <t>Gallegiante 5 Coppiglie 21/2"</t>
  </si>
  <si>
    <t>Gallegiante 5 Copp. Da 2"</t>
  </si>
  <si>
    <t>Gallegiante 5 Copp. Da 11/4""</t>
  </si>
  <si>
    <t>Gallegiante 5 Copp. Da 11/2""</t>
  </si>
  <si>
    <t>Gallegiante 5 Copp.Pes. D. 1/2"</t>
  </si>
  <si>
    <t>Gallegiante 5 Copp.Pes. D. 1"</t>
  </si>
  <si>
    <t>GEI710A</t>
  </si>
  <si>
    <t>Galleggiante Minimatic C 10A+Contr. +7Mt Cavo Pvc 0,5 Hp</t>
  </si>
  <si>
    <t>GEI510A</t>
  </si>
  <si>
    <t>Galleggiante Minimatic C 10A+Contr. +5Mt Cavo Pvc 0,5 Hp</t>
  </si>
  <si>
    <t>RB3\4PB</t>
  </si>
  <si>
    <t>Riduttore Pressione 3 Pz 3/4"</t>
  </si>
  <si>
    <t>RB3\4P</t>
  </si>
  <si>
    <t>Riduttore Pressione 3 Pes.</t>
  </si>
  <si>
    <t>RB3\4NI</t>
  </si>
  <si>
    <t>Riduttore Pressione Inox 3/4"</t>
  </si>
  <si>
    <t>RB3\4N</t>
  </si>
  <si>
    <t>Riduttore Pressione Norm. 3/4"</t>
  </si>
  <si>
    <t>RB3\4M</t>
  </si>
  <si>
    <t>Riduttore Pres. Tipo Mign. 3/4"</t>
  </si>
  <si>
    <t>RB2PB</t>
  </si>
  <si>
    <t>Riduttore Pressione 3 Pz 2"</t>
  </si>
  <si>
    <t>RB2P</t>
  </si>
  <si>
    <t>Riduttore Pressione 2" Pes.</t>
  </si>
  <si>
    <t>RB2NI</t>
  </si>
  <si>
    <t>Riduttore Pressione Inox 2"</t>
  </si>
  <si>
    <t>RB1PB</t>
  </si>
  <si>
    <t>Riduttore Press. 1" 3 Pz.</t>
  </si>
  <si>
    <t>RB1P</t>
  </si>
  <si>
    <t>Riduttore Press. Tipo Pesan 1"</t>
  </si>
  <si>
    <t>RB1NI</t>
  </si>
  <si>
    <t>Riduttore Pressione Inox 1"</t>
  </si>
  <si>
    <t>RB11\4PB</t>
  </si>
  <si>
    <t>Riduttore Pressione 1"1 /4 3 Pz</t>
  </si>
  <si>
    <t>RB11\4P</t>
  </si>
  <si>
    <t>Riduttore Pressione 1"1 /4 Pes.</t>
  </si>
  <si>
    <t>RB11\4NI</t>
  </si>
  <si>
    <t>Riduttore Pressione Inox 1"1 /4</t>
  </si>
  <si>
    <t>RB11\2PB</t>
  </si>
  <si>
    <t>Riduttore Pressione 3 Pz 1"1/2"</t>
  </si>
  <si>
    <t>RB11\2P</t>
  </si>
  <si>
    <t>Riduttore Pressione 1"1/2" Pes.</t>
  </si>
  <si>
    <t>RB11\2NI</t>
  </si>
  <si>
    <t>Riduttore Pressione Inox 1"1/2"</t>
  </si>
  <si>
    <t>RB1\2PB</t>
  </si>
  <si>
    <t>Riduttore Pressione 1/2" 3 Pz</t>
  </si>
  <si>
    <t>RB1\2P</t>
  </si>
  <si>
    <t>Riduttore Pressione 1/2" Pes.</t>
  </si>
  <si>
    <t>RB1\2NI</t>
  </si>
  <si>
    <t>Riduttore Pressione Inox 1/2"</t>
  </si>
  <si>
    <t>RB1\2N</t>
  </si>
  <si>
    <t>Riduttore Pressione Norm. 1/2"</t>
  </si>
  <si>
    <t>RB1\2M</t>
  </si>
  <si>
    <t>SGI150</t>
  </si>
  <si>
    <t>Sfera Gallegiante Inglese 150</t>
  </si>
  <si>
    <t>SGI120</t>
  </si>
  <si>
    <t>Sfera Gallegiante Inglese 120</t>
  </si>
  <si>
    <t>SG90T</t>
  </si>
  <si>
    <t>Sfera Gallegiante Da 90 Tonda</t>
  </si>
  <si>
    <t>SG90R</t>
  </si>
  <si>
    <t>SG90P</t>
  </si>
  <si>
    <t>Sfera Gallegiante 90 Piatta</t>
  </si>
  <si>
    <t>SG300RP</t>
  </si>
  <si>
    <t>Sfera Asta Piatta Rame 300</t>
  </si>
  <si>
    <t>SG300</t>
  </si>
  <si>
    <t>Sfera Gall. Asta Pass. D.300</t>
  </si>
  <si>
    <t>SG250RP</t>
  </si>
  <si>
    <t>Sfera Asta Piatta Rame 250</t>
  </si>
  <si>
    <t>SG220RP</t>
  </si>
  <si>
    <t>Sfera Asta Piatta Rame 220</t>
  </si>
  <si>
    <t>SG220</t>
  </si>
  <si>
    <t>Sfera Gall. Asta Pass. D.220</t>
  </si>
  <si>
    <t>SG200RP</t>
  </si>
  <si>
    <t>Sfera Asta Piatta Rame 200</t>
  </si>
  <si>
    <t>SG180RP</t>
  </si>
  <si>
    <t>Sfera Asta Piatta Rame 180</t>
  </si>
  <si>
    <t>SG180</t>
  </si>
  <si>
    <t>Sfera Gall.Asta Pass.D.180</t>
  </si>
  <si>
    <t>SG150RP</t>
  </si>
  <si>
    <t>Sfera Asta Piatta Rame 150</t>
  </si>
  <si>
    <t>SG150</t>
  </si>
  <si>
    <t>Sfera Gall. Asta Pass. D. 150</t>
  </si>
  <si>
    <t>SG120RP</t>
  </si>
  <si>
    <t>Sfera Asta Piatta Rame 120 "Xx"</t>
  </si>
  <si>
    <t>SG120R</t>
  </si>
  <si>
    <t>SG120</t>
  </si>
  <si>
    <t>Sfera Gall. Asta Pass. D. 120</t>
  </si>
  <si>
    <t>SG100RP</t>
  </si>
  <si>
    <t>Sfera Asta Piatta Rame 100</t>
  </si>
  <si>
    <t>SG100R</t>
  </si>
  <si>
    <t>SC220</t>
  </si>
  <si>
    <t>Sfera Combi Da 220 Barra + In.</t>
  </si>
  <si>
    <t>SC180</t>
  </si>
  <si>
    <t>Sfera Combi Da 180 Barra + In.</t>
  </si>
  <si>
    <t>SC150</t>
  </si>
  <si>
    <t>Sfera Combi Da 150 Barra + In.</t>
  </si>
  <si>
    <t>SC120</t>
  </si>
  <si>
    <t>Sfera Combi Da 120 Barra + In.</t>
  </si>
  <si>
    <t>SGCA12DTV</t>
  </si>
  <si>
    <t>Asta Completa Cassetta T-Dora</t>
  </si>
  <si>
    <t>Rubinetto Gallegian. Att.Basso Da 3/8" Con Sfera T /Ottone</t>
  </si>
  <si>
    <t>Rubinetto Gallegian. Att.Basso Da 1/2" Con Sfera T /Ottone</t>
  </si>
  <si>
    <t>GLPC38</t>
  </si>
  <si>
    <t>Galleggiante X Cass Wc 3/8 C/Sfera</t>
  </si>
  <si>
    <t>GCZR</t>
  </si>
  <si>
    <t>Galleggiante Cassetta Zaino Rambo 3/8"</t>
  </si>
  <si>
    <t>GCZ3\8</t>
  </si>
  <si>
    <t>Galleggiante Cassetta Zaino 3/8" Zx</t>
  </si>
  <si>
    <t>GCTP</t>
  </si>
  <si>
    <t>Gallegiante X Cassetta Pucci</t>
  </si>
  <si>
    <t>GCC3\8</t>
  </si>
  <si>
    <t>Galleggiante Cassetta Catis 3/8"</t>
  </si>
  <si>
    <t>GCC1\2</t>
  </si>
  <si>
    <t>Gallegiante Cassetta Catis</t>
  </si>
  <si>
    <t>Wc Galleggiante Magnetic Esterne-Incasso</t>
  </si>
  <si>
    <t>2022</t>
  </si>
  <si>
    <t>Gallegiante Attacco Basso 1/2"" Con Sfera</t>
  </si>
  <si>
    <t>2021</t>
  </si>
  <si>
    <t>Gallegiante 1/2"" Con Sfera</t>
  </si>
  <si>
    <t>2020</t>
  </si>
  <si>
    <t>Gallegiante 3/8" Con Sfera</t>
  </si>
  <si>
    <t>GDG3\4MF</t>
  </si>
  <si>
    <t>Giunto Diel. Gas Pn10 3/4" Mf</t>
  </si>
  <si>
    <t>GDG1MF</t>
  </si>
  <si>
    <t>Giunto Diel. Gas Pn10 1" Mf</t>
  </si>
  <si>
    <t>GDG1\2MF</t>
  </si>
  <si>
    <t>Giunto Diel. Gas Pn10 1/2" Mf</t>
  </si>
  <si>
    <t>369563/F</t>
  </si>
  <si>
    <t>Adattatore Di Transizione Acqua-Gas F. D. 63</t>
  </si>
  <si>
    <t>369563</t>
  </si>
  <si>
    <t>Adattatore Di Transizione Acqua-Gas M. D. 63</t>
  </si>
  <si>
    <t>369550/F</t>
  </si>
  <si>
    <t>Adattatore Di Transizione Acqua-Gas F. D. 50</t>
  </si>
  <si>
    <t>369550</t>
  </si>
  <si>
    <t>Adattatore Di Transizione Acqua-Gas M. D. 50</t>
  </si>
  <si>
    <t>369540/F</t>
  </si>
  <si>
    <t>Adattatore Di Transizione Acqua-Gas F. D. 40</t>
  </si>
  <si>
    <t>369540</t>
  </si>
  <si>
    <t>Adattatore Di Transizione Acqua-Gas M. D. 40</t>
  </si>
  <si>
    <t>369532/F</t>
  </si>
  <si>
    <t>Adattatore Di Transizione Acqua-Gas F. D. 32</t>
  </si>
  <si>
    <t>369532</t>
  </si>
  <si>
    <t>Adattatore Di Transizione Acqua-Gas M. D. 32</t>
  </si>
  <si>
    <t>369525/F</t>
  </si>
  <si>
    <t>Adattatore Di Transizione Acqua-Gas F. D. 25</t>
  </si>
  <si>
    <t>369525</t>
  </si>
  <si>
    <t>Adattatore Di Transizione Acqua-Gas M. D. 25</t>
  </si>
  <si>
    <t>369520/F</t>
  </si>
  <si>
    <t>Adattatore Di Transizione Acqua-Gas F. D. 20</t>
  </si>
  <si>
    <t>369520</t>
  </si>
  <si>
    <t>Adattatore Di Transizione Acqua-Gas M. D. 20</t>
  </si>
  <si>
    <t>306563</t>
  </si>
  <si>
    <t>Adattatore Di Transizione Acqua-Gas M. 2" Pe 63</t>
  </si>
  <si>
    <t>306550</t>
  </si>
  <si>
    <t>Adattatore Di Transizione Acqua-Gas M. 11/2"" Pe 50</t>
  </si>
  <si>
    <t>306540</t>
  </si>
  <si>
    <t>Adattatore Di Transizione Acqua-Gas M. 11/4" Pe 40</t>
  </si>
  <si>
    <t>306532</t>
  </si>
  <si>
    <t>Adattatore Di Transizione Acqua-Gas M. 1"  Pe 32</t>
  </si>
  <si>
    <t>306525</t>
  </si>
  <si>
    <t>Adattatore Di Transizione Acqua-Gas M. 3/4" Pe 25</t>
  </si>
  <si>
    <t>304063</t>
  </si>
  <si>
    <t>Gomito Elettrosaldabile  Acqua-Gas D. 63</t>
  </si>
  <si>
    <t>304050</t>
  </si>
  <si>
    <t>Gomito Elettrosaldabile  Acqua-Gas D. 50</t>
  </si>
  <si>
    <t>304040</t>
  </si>
  <si>
    <t>Gomito Elettrosaldabile  Acqua-Gas D. 40</t>
  </si>
  <si>
    <t>304032</t>
  </si>
  <si>
    <t>Gomito Elettrosaldabile  Acqua-Gas D. 32</t>
  </si>
  <si>
    <t>304025</t>
  </si>
  <si>
    <t>Gomito Elettrosaldabile  Acqua-Gas D. 25</t>
  </si>
  <si>
    <t>304020</t>
  </si>
  <si>
    <t>Gomito Elettrosaldabile  Acqua-Gas D. 20</t>
  </si>
  <si>
    <t>300063</t>
  </si>
  <si>
    <t>Manicotto In Linea Elettrosaldabile</t>
  </si>
  <si>
    <t>300050</t>
  </si>
  <si>
    <t>300040</t>
  </si>
  <si>
    <t>300032</t>
  </si>
  <si>
    <t>300025</t>
  </si>
  <si>
    <t>300020</t>
  </si>
  <si>
    <t>036563</t>
  </si>
  <si>
    <t>Raccordo Di Transizione Ottone Retto M. 2" Pe 63</t>
  </si>
  <si>
    <t>036550</t>
  </si>
  <si>
    <t>Raccordo Di Transizione Ottone Retto M. 11/2"" Pe 50</t>
  </si>
  <si>
    <t>036540</t>
  </si>
  <si>
    <t>Raccordo Di Transizione Ottone Retto M. 11/4" Pe 40</t>
  </si>
  <si>
    <t>036532</t>
  </si>
  <si>
    <t>Raccordo Di Transizione Ottone Retto M. 1"  Pe 32</t>
  </si>
  <si>
    <t>036525</t>
  </si>
  <si>
    <t>Raccordo Di Transizione Ottone Retto M. 3/4" Pe 25</t>
  </si>
  <si>
    <t>034024/G</t>
  </si>
  <si>
    <t>Ecogiunto Curvo  Per Gas 2" Pe 63</t>
  </si>
  <si>
    <t>034023/G</t>
  </si>
  <si>
    <t>Ecogiunto Curvo  Per Gas 11/2"" Pe 50</t>
  </si>
  <si>
    <t>034022/G</t>
  </si>
  <si>
    <t>Ecogiunto Curvo  Per Gas 11/4" Pe 40</t>
  </si>
  <si>
    <t>034021/G</t>
  </si>
  <si>
    <t>Ecogiunto Curvo  Per Gas 1"  Pe 32</t>
  </si>
  <si>
    <t>034020/G</t>
  </si>
  <si>
    <t>Ecogiunto Curvo  Per Gas 3/4" Pe 25</t>
  </si>
  <si>
    <t>034004/G</t>
  </si>
  <si>
    <t>Ecogiunto Retto  Per Gas 2" Pe 63</t>
  </si>
  <si>
    <t>034003/G</t>
  </si>
  <si>
    <t>Ecogiunto Retto  Per Gas 11/2"" Pe 50</t>
  </si>
  <si>
    <t>034002/G</t>
  </si>
  <si>
    <t>Ecogiunto Retto  Per Gas 11/4" Pe 40</t>
  </si>
  <si>
    <t>034001/G</t>
  </si>
  <si>
    <t>Ecogiunto Retto  Per Gas 1"  Pe 32</t>
  </si>
  <si>
    <t>034000/G</t>
  </si>
  <si>
    <t>CGR3VHG</t>
  </si>
  <si>
    <t>Collettore Gas C/R 3 V. 1"X3/4"</t>
  </si>
  <si>
    <t>CGR2VHG</t>
  </si>
  <si>
    <t>Collettore Gas C/R 2 V. 1"X3/4"</t>
  </si>
  <si>
    <t>CMCHG</t>
  </si>
  <si>
    <t>Coppia Mensola C /Valv. Cont. 11/4" Attacco Contatore Uscita 3/4" M Entrata 1" F</t>
  </si>
  <si>
    <t>CMCGD</t>
  </si>
  <si>
    <t>Coppia Mensola C /Valv. Cont. 11/4" Attacco Contatore Uscita 1/2" M Entrata 3/4" F</t>
  </si>
  <si>
    <t>CMCG</t>
  </si>
  <si>
    <t>Coppia Mensola C /Valv. Cont. 11/4" Attacco Contatore Uscita 3/4" M Entrata 3/4" F</t>
  </si>
  <si>
    <t>CG4</t>
  </si>
  <si>
    <t>Contatore  Gas Cl.G4-6 Gpl.Met</t>
  </si>
  <si>
    <t>CG2,5</t>
  </si>
  <si>
    <t>Contatore  Gas Cl.G2,5 Gpl.Met</t>
  </si>
  <si>
    <t>TGAS50</t>
  </si>
  <si>
    <t>Guaina Flessibile Spiralata D. 50 Autoestinguente Ul 94 V.O.</t>
  </si>
  <si>
    <t>Tubo Gas Estensibile Autoest.  D. 40 Mm</t>
  </si>
  <si>
    <t>TGAS40</t>
  </si>
  <si>
    <t>Guaina Flessibile Spiralata D. 40 Autoestinguente Ul 94 V.O.</t>
  </si>
  <si>
    <t>TGAS35</t>
  </si>
  <si>
    <t>Guaina Flessibile Spiralata D. 35 Autoestinguente Ul 94 V.O.</t>
  </si>
  <si>
    <t>Tubo Gas Estensibile Autoest.  D. 30 Mm</t>
  </si>
  <si>
    <t>TGAS30</t>
  </si>
  <si>
    <t>Guaina Flessibile Spiralata D. 30 Autoestinguente Ul 94 V.O.</t>
  </si>
  <si>
    <t>Tubo Gas Estensibile Autoest.  D. 25 Mm.</t>
  </si>
  <si>
    <t>TGAS25</t>
  </si>
  <si>
    <t>Guaina Flessibile Spiralata D. 25 Autoestinguente Ul 94 V.O.</t>
  </si>
  <si>
    <t>Tubo Gas Estensibile Autoest. D. 20 Mm</t>
  </si>
  <si>
    <t>TGAS20</t>
  </si>
  <si>
    <t>Guaina Flessibile Spiralata D. 20 Autoestinguente Ul 94 V.O.</t>
  </si>
  <si>
    <t>FG3\4E</t>
  </si>
  <si>
    <t>Filtro Gas Da 3/4"" Zx</t>
  </si>
  <si>
    <t>FG1E</t>
  </si>
  <si>
    <t>Filtro Gas Da 1"</t>
  </si>
  <si>
    <t>FG1\2E</t>
  </si>
  <si>
    <t>Filtro Gas Da 1\2"" Zx</t>
  </si>
  <si>
    <t>VAC</t>
  </si>
  <si>
    <t>Valigetta Kit Tube Completa Per Tubi Acciaio Acom Emiflex</t>
  </si>
  <si>
    <t>TA3\4X4</t>
  </si>
  <si>
    <t>Tubo Acom 3/4" X4 Mt</t>
  </si>
  <si>
    <t>TA1\2X4</t>
  </si>
  <si>
    <t>Tubo Acom 1/2" X 4 Mt.</t>
  </si>
  <si>
    <t>RFEUNIH3</t>
  </si>
  <si>
    <t>Flex Gas Estensib 1"200-400 Imbustati Da 5 Pz</t>
  </si>
  <si>
    <t>RFEUNIH2</t>
  </si>
  <si>
    <t>Flex Gas Estensib 1"100-200 Imbustati Da 5 Pz</t>
  </si>
  <si>
    <t>RFEUNIH1</t>
  </si>
  <si>
    <t>Flex Gas Estensib 1" 90-130 Imbustati Da 5 Pz</t>
  </si>
  <si>
    <t>RFEUNIG3</t>
  </si>
  <si>
    <t>Flex Gas Estensib 3/4 200-400 Imbustati Da 5 Pz</t>
  </si>
  <si>
    <t>RFEUNIG2</t>
  </si>
  <si>
    <t>Flex Gas Estensib 3/4 100-200 Imbustati Da 5 Pz</t>
  </si>
  <si>
    <t>RFEUNIG1</t>
  </si>
  <si>
    <t>Flex Gas Estensib 3/4 90-130 Imbustati Da 5 Pz</t>
  </si>
  <si>
    <t>RFEUNID3</t>
  </si>
  <si>
    <t>Flex Gas Estensib 1/2" 200-400 Imbustati Da 5 Pz</t>
  </si>
  <si>
    <t>RFEUNID2</t>
  </si>
  <si>
    <t>Flex Gas Estensib 1/2" 100-200 Ignifuga Atossica</t>
  </si>
  <si>
    <t>MG90</t>
  </si>
  <si>
    <t>Manichetta Gas Da 90 Cm. Inox  Zx</t>
  </si>
  <si>
    <t>MG80</t>
  </si>
  <si>
    <t>Manichetta Gas Da 80 Cm Inox</t>
  </si>
  <si>
    <t>MG70</t>
  </si>
  <si>
    <t>Manichetta Gas Da 70 Cm. Inox</t>
  </si>
  <si>
    <t>MG60</t>
  </si>
  <si>
    <t>Manichetta Gas Da 60 Cm. Inox</t>
  </si>
  <si>
    <t>MG50</t>
  </si>
  <si>
    <t>Manichetta Gas Da 50 Cm. Inox</t>
  </si>
  <si>
    <t>MG100</t>
  </si>
  <si>
    <t>Manichetta Gas Da 100 Cm Inox</t>
  </si>
  <si>
    <t>KCPD</t>
  </si>
  <si>
    <t>Kit Caldaia Universale 5 Pz 20&lt;&gt;40 Cm. Da 1/2 Zx</t>
  </si>
  <si>
    <t>KCP</t>
  </si>
  <si>
    <t>Kit Caldaia Universale 5 Pz 20&lt;&gt;40 Cm. Zx</t>
  </si>
  <si>
    <t>KC</t>
  </si>
  <si>
    <t>Kit Caldaia Universale 5 Pz  10&lt;&gt;20 Cm.</t>
  </si>
  <si>
    <t>GASFED6</t>
  </si>
  <si>
    <t>Flex Gas Mf 1000-2000 Ignifuca,Atossica, Uni Cig9891</t>
  </si>
  <si>
    <t>GASFED3</t>
  </si>
  <si>
    <t>Flex Gas Ff Est.100-200 Mm</t>
  </si>
  <si>
    <t>GA3426B</t>
  </si>
  <si>
    <t>Flex Riv. Bianco 26-52 1"</t>
  </si>
  <si>
    <t>GA3402B</t>
  </si>
  <si>
    <t>Flex Riv. Bianco 20-40 3/4"</t>
  </si>
  <si>
    <t>GA3401B</t>
  </si>
  <si>
    <t>Flex Riv. Bianco 10-20 3/4"</t>
  </si>
  <si>
    <t>GA1203B</t>
  </si>
  <si>
    <t>Flex Riv. Bianco 1/2" 260&lt;&lt;520</t>
  </si>
  <si>
    <t>GA1202B</t>
  </si>
  <si>
    <t>Flex Riv. Bianco 20-40 1/2"</t>
  </si>
  <si>
    <t>GA1201B</t>
  </si>
  <si>
    <t>Flex Riv. Bianco 10-20 1/2"</t>
  </si>
  <si>
    <t>FL28002</t>
  </si>
  <si>
    <t>FGR3\4X1\230</t>
  </si>
  <si>
    <t>Flex Gas Rid.  3/4"" F. X 1/2"" M 15&lt;&gt;30</t>
  </si>
  <si>
    <t>FGR3\4X1\226</t>
  </si>
  <si>
    <t>Flex Gas Rid.  3/4"" F. X 1/2"" M 13&lt;&gt;26</t>
  </si>
  <si>
    <t>FGR3\4X1\220</t>
  </si>
  <si>
    <t>Flex Gas Rid.  3/4"" F. X 1/2"" M 10&lt;&gt;20</t>
  </si>
  <si>
    <t>FG3\460</t>
  </si>
  <si>
    <t>Flex Gas  Estensibile Gas D. 3/4" 300&lt;&gt;600</t>
  </si>
  <si>
    <t>Flex Gas  Estensibile Gas D. 3/4" 200&lt;&gt;410</t>
  </si>
  <si>
    <t>Flex Gas  Estensibile Gas D. 3/4" 100&lt;&gt;200</t>
  </si>
  <si>
    <t>FG3\413</t>
  </si>
  <si>
    <t>Flex Gas 3/4" Mf 8-13</t>
  </si>
  <si>
    <t>FG3\410</t>
  </si>
  <si>
    <t>FG200</t>
  </si>
  <si>
    <t>Flex Gas 1000-2000 Ff</t>
  </si>
  <si>
    <t>FG150</t>
  </si>
  <si>
    <t>Flex Gas 75-150 Ff 1/2"</t>
  </si>
  <si>
    <t>FG140</t>
  </si>
  <si>
    <t>FG100</t>
  </si>
  <si>
    <t>Flex Gas 50-100 Ff 1/2"</t>
  </si>
  <si>
    <t>Flex Gas  Estensibile Gas D. 1/2" 200&lt;&gt;400</t>
  </si>
  <si>
    <t>Flex Gas  Estensibile Gas D. 1/2" 100&lt;&gt;200</t>
  </si>
  <si>
    <t>FG1\213</t>
  </si>
  <si>
    <t>FG1\210</t>
  </si>
  <si>
    <t>FCG3\4X11\4</t>
  </si>
  <si>
    <t>Flex Contatore Gas F.3/4"X11/4""</t>
  </si>
  <si>
    <t>FCG3\4X1</t>
  </si>
  <si>
    <t>Flex Contatore Gas F.3/4"X1"</t>
  </si>
  <si>
    <t>FAR3\4X1\220</t>
  </si>
  <si>
    <t>Flex Acqua Rid.  3/4"" F. X 1/2"" M 10&lt;&gt;20</t>
  </si>
  <si>
    <t>FAR3\4X1\216</t>
  </si>
  <si>
    <t>Flex Acqua Rid.  3/4"" F. X 1/2"" M 8&lt;&gt;16</t>
  </si>
  <si>
    <t>FA3\416</t>
  </si>
  <si>
    <t>FA220MM</t>
  </si>
  <si>
    <t>Flex Acqua 2" Mm 10&lt;&gt; 20</t>
  </si>
  <si>
    <t>FA120MM</t>
  </si>
  <si>
    <t>Flex Acqua 1" Mm 10&lt;&gt; 20</t>
  </si>
  <si>
    <t>FA11\420MM</t>
  </si>
  <si>
    <t>Flex Acqua 11/4" Mm 10&lt;&gt; 20</t>
  </si>
  <si>
    <t>FA11\250</t>
  </si>
  <si>
    <t>FA11\220MM</t>
  </si>
  <si>
    <t>Flex Acqua 11/2" Mm 10&lt;&gt; 20</t>
  </si>
  <si>
    <t>FA1\225FF</t>
  </si>
  <si>
    <t>Flessibile Acqua In Acciao Ff 1/2" 12,5&lt;&gt;25 Cm.</t>
  </si>
  <si>
    <t>EMITEG75</t>
  </si>
  <si>
    <t>Nuovo Tubo Gas Rivestito 75 Mm</t>
  </si>
  <si>
    <t>Nuovo Tubo Gas Rivestito 50 Mm</t>
  </si>
  <si>
    <t>EMITEG300</t>
  </si>
  <si>
    <t>Nuovo Tubo Gas Rivestito 200Mm</t>
  </si>
  <si>
    <t>Nuovo Tubo Gas Rivestito 150Mm</t>
  </si>
  <si>
    <t>EMITEG125</t>
  </si>
  <si>
    <t>Nuovo Tubo Gas Rivestito 125Mm</t>
  </si>
  <si>
    <t>Nuovo Tubo Gas Rivestito 100Mm</t>
  </si>
  <si>
    <t>DCA</t>
  </si>
  <si>
    <t>Dima Per Tubi Acciaio 1/2" &amp;3/4" Tubi Acom &amp; Emiflex</t>
  </si>
  <si>
    <t>D3\4</t>
  </si>
  <si>
    <t>Dado Dn 3/4"" Guarn.Conf.Pz.1</t>
  </si>
  <si>
    <t>D1\2</t>
  </si>
  <si>
    <t>Dado Dn 1/2"" Con Guarn.Pz.1</t>
  </si>
  <si>
    <t>CD1\2X3\4</t>
  </si>
  <si>
    <t>Cartellatrice Per Tubi Acciaio 1/2" &amp; 3/4" Acom Emiflex</t>
  </si>
  <si>
    <t>070181</t>
  </si>
  <si>
    <t>Calotta Gas F-Dn 15-3/4 F</t>
  </si>
  <si>
    <t>070180</t>
  </si>
  <si>
    <t>Calotta Gas F-Dn 12-1/2 F</t>
  </si>
  <si>
    <t>070123</t>
  </si>
  <si>
    <t>Nipples Gas M/M-Dn 15-3/4M Cilindrico Iso 288-1 G</t>
  </si>
  <si>
    <t>070122</t>
  </si>
  <si>
    <t>Nipples Gas M/M-Dn 12-1/2M Cilindrico Iso 288-1 G</t>
  </si>
  <si>
    <t>070114</t>
  </si>
  <si>
    <t>Tubo Acciaio Inox Con Guaina 3/4 10 Mt</t>
  </si>
  <si>
    <t>070111</t>
  </si>
  <si>
    <t>Tubo Acciaio Inox Con Guaina 1/2 10 Mt</t>
  </si>
  <si>
    <t>GDG2MF</t>
  </si>
  <si>
    <t>Giunto Diel. Gas Pn10 2" Mf</t>
  </si>
  <si>
    <t>GDG21\2MF</t>
  </si>
  <si>
    <t>Giunto Diel. Gas Pn10 2"1\2 Mf</t>
  </si>
  <si>
    <t>GDG11\4MM</t>
  </si>
  <si>
    <t>Giunto Diel. Gas Pn10 1"1 /4 Mm</t>
  </si>
  <si>
    <t>GDG11\4MF</t>
  </si>
  <si>
    <t>Giunto Diel. Gas Pn10 1"1 /4 Mf</t>
  </si>
  <si>
    <t>GDG11\2MM</t>
  </si>
  <si>
    <t>Giunto Diel. Gas Pn10 1"1/2" Mm</t>
  </si>
  <si>
    <t>GDG11\2MF</t>
  </si>
  <si>
    <t>Giunto Diel. Gas Pn10 1"1/2" Mf</t>
  </si>
  <si>
    <t>5020NBR</t>
  </si>
  <si>
    <t>Guarnizione Gas Nbr 1/2"X17X10,5</t>
  </si>
  <si>
    <t>5020CUOIO</t>
  </si>
  <si>
    <t>Guarnizione Gpl Cuoio 17X10X2</t>
  </si>
  <si>
    <t>MG1\8R</t>
  </si>
  <si>
    <t>Manometro Per Gas 1/8" Radiale</t>
  </si>
  <si>
    <t>MG1\4R</t>
  </si>
  <si>
    <t>Manometro Per Gas 1/4" Radiale</t>
  </si>
  <si>
    <t>SV0349E.01/18</t>
  </si>
  <si>
    <t>RYMET</t>
  </si>
  <si>
    <t>Raccordo A "Y" Metano</t>
  </si>
  <si>
    <t>RYGPL</t>
  </si>
  <si>
    <t>Raccordo A "Y" Gpl</t>
  </si>
  <si>
    <t>RTGPL</t>
  </si>
  <si>
    <t>Raccordo A Tee Gpl D. 10</t>
  </si>
  <si>
    <t>RG110001</t>
  </si>
  <si>
    <t>Raccordo A Gomito G 1/2” M-M</t>
  </si>
  <si>
    <t>RG100001</t>
  </si>
  <si>
    <t>RCGPL</t>
  </si>
  <si>
    <t>Raccordo Gpl A Croce</t>
  </si>
  <si>
    <t>RB1610.01</t>
  </si>
  <si>
    <t>PRB1\4</t>
  </si>
  <si>
    <t>Riduttore Per Bombola Usc.1 /4</t>
  </si>
  <si>
    <t>PG911406</t>
  </si>
  <si>
    <t>PG911006</t>
  </si>
  <si>
    <t>PG901406</t>
  </si>
  <si>
    <t>PG901006</t>
  </si>
  <si>
    <t>NM3\8G</t>
  </si>
  <si>
    <t>Niples Maschio 3/8"X10 Gpl</t>
  </si>
  <si>
    <t>NM1\2M</t>
  </si>
  <si>
    <t>Niples Maschio 1/2"X14 Met</t>
  </si>
  <si>
    <t>NM1\2G</t>
  </si>
  <si>
    <t>Niples Maschio 1/2"X10 Gpl</t>
  </si>
  <si>
    <t>NGR1\2X1\4DS</t>
  </si>
  <si>
    <t>Niples Rid. Gialla 1/2"X1 /4 Ds</t>
  </si>
  <si>
    <t>NG1\2DS</t>
  </si>
  <si>
    <t>Niples Gialla 1/2" Ds Sx</t>
  </si>
  <si>
    <t>NG1\2DD</t>
  </si>
  <si>
    <t>Niples Gialla 1/2" Ds Ds</t>
  </si>
  <si>
    <t>NF1\2M</t>
  </si>
  <si>
    <t>Niples Femmina 1/2"X14 Met</t>
  </si>
  <si>
    <t>NF1\2G</t>
  </si>
  <si>
    <t>Niples Femmina 1/2"X10 Gpl</t>
  </si>
  <si>
    <t>IGGPL</t>
  </si>
  <si>
    <t>Iniettore Gpl + Dado E25</t>
  </si>
  <si>
    <t>IG1\4</t>
  </si>
  <si>
    <t>Iniettore Da 1 /4M. + Dado E25</t>
  </si>
  <si>
    <t>GM1\2M</t>
  </si>
  <si>
    <t>Gomito M. 1/2" X Met.</t>
  </si>
  <si>
    <t>Gomito M. 1/2" X Gpl</t>
  </si>
  <si>
    <t>GF1\2M</t>
  </si>
  <si>
    <t>Gomito F. 1/2" X Met.</t>
  </si>
  <si>
    <t>GF1\2G</t>
  </si>
  <si>
    <t>Gomito F. 1/2" X Gpl</t>
  </si>
  <si>
    <t>ACG11\4</t>
  </si>
  <si>
    <t>Adattatore Contatore Gas 11/4"</t>
  </si>
  <si>
    <t>1916084</t>
  </si>
  <si>
    <t>Acquastilla 110925 Raccordo In Ottone Per Gas Niples E Bicono, Multicolo 1/2"X14</t>
  </si>
  <si>
    <t>186.030</t>
  </si>
  <si>
    <t>Riduzione M.16X1,5 M.W20X1/14"</t>
  </si>
  <si>
    <t>186.012</t>
  </si>
  <si>
    <t>Riduzione M.3/8" X M. 3/8"</t>
  </si>
  <si>
    <t>186.011</t>
  </si>
  <si>
    <t>Riduzione M.3/8"Xm. 1/4"</t>
  </si>
  <si>
    <t>186.003</t>
  </si>
  <si>
    <t>Raccordo Riduzione M.1/2""X1/2""</t>
  </si>
  <si>
    <t>186.002</t>
  </si>
  <si>
    <t>Raccordo Riduzione M.1/2""X3/8"</t>
  </si>
  <si>
    <t>186.001</t>
  </si>
  <si>
    <t>Raccordo Riduzione M.1/2""X1/4"</t>
  </si>
  <si>
    <t>180.001</t>
  </si>
  <si>
    <t>Rubinetto Fornellone Gpl</t>
  </si>
  <si>
    <t>170.030</t>
  </si>
  <si>
    <t>Gomito Met-Gpl  F.1/2"" Uni Cig</t>
  </si>
  <si>
    <t>150.030</t>
  </si>
  <si>
    <t>Raccordo F.20X1/14" Sx M.1/2""</t>
  </si>
  <si>
    <t>150.020</t>
  </si>
  <si>
    <t>Raccordo F.20X1/14" Sx M.3/8"</t>
  </si>
  <si>
    <t>150.010</t>
  </si>
  <si>
    <t>Raccordo F.20X1/14" Sx M.1/4"</t>
  </si>
  <si>
    <t>148.010</t>
  </si>
  <si>
    <t>147.010</t>
  </si>
  <si>
    <t>Raccordo M.1/4" Dado Mm 25</t>
  </si>
  <si>
    <t>132.030</t>
  </si>
  <si>
    <t>Raccordo Bombola 2 Vie W 20X1/14" Sx</t>
  </si>
  <si>
    <t>127.010</t>
  </si>
  <si>
    <t>123.010</t>
  </si>
  <si>
    <t>Adattatori M. 1/2"" P.G.Met/Gpl</t>
  </si>
  <si>
    <t>117095</t>
  </si>
  <si>
    <t>Raccordo Di Scarico A Pipa Attacco D.32 Uscita D.20</t>
  </si>
  <si>
    <t>117094</t>
  </si>
  <si>
    <t>Raccordo Di Scarico A Pipa Attacco D.19 Uscita D.20</t>
  </si>
  <si>
    <t>Regolatore Bassa Press. Variab</t>
  </si>
  <si>
    <t>Regolatore Gas Bassa Pressione</t>
  </si>
  <si>
    <t>Riduttore Primo Stadio In Alluminio Per Serbatoi Gpl Interrati E Fuori Terra Ad Uso Domestico Ed Industriale Portata 40-60 Kg/H C/Manometro P.E. 16 Bar Max  1/4”F - 3/8”F (P.U.= 1-3 Bar)</t>
  </si>
  <si>
    <t>Riduttore Primo Stadio In Alluminio Per Serbatoi Gpl Interrati E Fuori Terra Ad Uso Domestico Ed Industriale Portata 40-60 Kg/H S/Manometro
P.E. 16 Bar Max  1/4”F - 3/8”F (P.U.= 1-3 Bar)</t>
  </si>
  <si>
    <t>Riduttore Pressione 12-14 Kg/H</t>
  </si>
  <si>
    <t>RGAP14</t>
  </si>
  <si>
    <t>Regolatore Alta Pressione</t>
  </si>
  <si>
    <t>RG7CD</t>
  </si>
  <si>
    <t>Regolatore 7Kg. Bp Ch.25 F.3/8"</t>
  </si>
  <si>
    <t>Regolatore 7Kg. Bp F.3/8"</t>
  </si>
  <si>
    <t>RG6CD</t>
  </si>
  <si>
    <t>Regolatore Gas 6 Kg En25 3/8" F</t>
  </si>
  <si>
    <t>RG6C</t>
  </si>
  <si>
    <t>Regolatore Gas 6 Kg 3/8" F</t>
  </si>
  <si>
    <t>Regolatore Gas 4 Kg Entrata Dado Ch25 Uscita G 3/8 F</t>
  </si>
  <si>
    <t>RG4C</t>
  </si>
  <si>
    <t>Regolatore Gas 4 Kg  3/8" F</t>
  </si>
  <si>
    <t>RG3CD</t>
  </si>
  <si>
    <t>Regolatore Gas 3 Kg En25 3/8" F</t>
  </si>
  <si>
    <t>RG3C</t>
  </si>
  <si>
    <t>RG18C</t>
  </si>
  <si>
    <t>Regolatore Gas 18 Kg. Nuova Comet</t>
  </si>
  <si>
    <t>Regolatore 10 Kg. Bp Ch25 F1/2"</t>
  </si>
  <si>
    <t>RG10</t>
  </si>
  <si>
    <t>Regolatore 10 Kg. Bp F1/2" F1\2</t>
  </si>
  <si>
    <t>RAPM10</t>
  </si>
  <si>
    <t>Regolatore Alta Press. 1O Kg/H Con Manometro</t>
  </si>
  <si>
    <t>Ridutt. Apn 40 Kg. 0 /3 Bar Con Manometro</t>
  </si>
  <si>
    <t>RAP40</t>
  </si>
  <si>
    <t>Ridutt. Apn 40 Kg. 0 /3 Bar Senza Manometro</t>
  </si>
  <si>
    <t>RAP25M</t>
  </si>
  <si>
    <t>Ridutt. Apn 25 Kg. 0 /3 Bar Con Manometro</t>
  </si>
  <si>
    <t>RAP25</t>
  </si>
  <si>
    <t>Ridutt. Apn 25 Kg. 0 /3 Bar Senza Manometro</t>
  </si>
  <si>
    <t>MCG4</t>
  </si>
  <si>
    <t>Minicentralina Gas Un. Reg. 4 2 Vie Senza Flessibili</t>
  </si>
  <si>
    <t>MCG34F</t>
  </si>
  <si>
    <t>Minicentralina Gas 3 V.  Reg. 4 Kg. Con Flessibili</t>
  </si>
  <si>
    <t>MCG27F</t>
  </si>
  <si>
    <t>Minicentralina Gas 2 Vie Con Regolatore 7 Kg</t>
  </si>
  <si>
    <t>Minicentralina Gas 2 V.  Reg.  4 Kg. Con Flessibili</t>
  </si>
  <si>
    <t>MCG212F</t>
  </si>
  <si>
    <t>Minicentralina Gas 2 Vie Con Regolatore 12 Kg</t>
  </si>
  <si>
    <t>MC230214F</t>
  </si>
  <si>
    <t>Minicentralina Per 2 Bombole Modello Y + Reg Bp 10Kg Con Manometro E Riduttori Di 1° E 2° Stadio (Completa Di Staffa E Tasselli) Con Membrana In Viton + Fless Ch25-Ch25</t>
  </si>
  <si>
    <t>Minicentralina Per 2 Bombole Modello Y + Reg Bp 4Kg Con Manometro E Riduttori Di 1° E 2° Stadio (Completa Di Staffa E Tasselli) Con Membrana In Viton + Fless</t>
  </si>
  <si>
    <t>MC230212</t>
  </si>
  <si>
    <t>Minicentralina Per 2 Bombole Modello Y + Reg Bp 4Kg Con Manometro E Riduttori Di 1° E 2° Stadio (Completa Di Staffa E Tasselli) Con Membrana In Viton S-Fless</t>
  </si>
  <si>
    <t>KRT</t>
  </si>
  <si>
    <t>Kit Reg.Bassa Press+Tubo 1,5 + Chiave &amp; Fascette</t>
  </si>
  <si>
    <t>IRV</t>
  </si>
  <si>
    <t>Indicatore Riserva Vert. Per Inversore</t>
  </si>
  <si>
    <t>INVERSORE</t>
  </si>
  <si>
    <t>Riduttore Di A.P.Con Inversore Kg /H 10</t>
  </si>
  <si>
    <t>CG3F</t>
  </si>
  <si>
    <t>Centralina Gas 3V. Man.+Flex</t>
  </si>
  <si>
    <t>CG2F</t>
  </si>
  <si>
    <t>Centralina Gas 2V. Man.+Flex</t>
  </si>
  <si>
    <t>BP2402</t>
  </si>
  <si>
    <t>Regolatore Gas 40  Kg. Nuova Comet</t>
  </si>
  <si>
    <t>BP2302</t>
  </si>
  <si>
    <t>Regolatore Gas 20  Kg.  1/2"F - 3/4"F Nuova Comet</t>
  </si>
  <si>
    <t>Regolatore Gas Alta Pressione Pesante</t>
  </si>
  <si>
    <t>941.001</t>
  </si>
  <si>
    <t>Inversore Automatico 8 Kg/H M W 20X1/14" Sx</t>
  </si>
  <si>
    <t>911.002</t>
  </si>
  <si>
    <t>Riduttore Alta Pressione 10 Kg W 20X1/14" Sx 0-3 Bar</t>
  </si>
  <si>
    <t>030430</t>
  </si>
  <si>
    <t>Kit Inversore Automatico Gpl 6 Kg B.</t>
  </si>
  <si>
    <t>030410N</t>
  </si>
  <si>
    <t>Kit Minic.5Kg Doppio Stadio Senza Flessibili</t>
  </si>
  <si>
    <t>010803</t>
  </si>
  <si>
    <t>Riduttore Pressione 40 Kg/H Con Manometro</t>
  </si>
  <si>
    <t>040300</t>
  </si>
  <si>
    <t>Kit Rilevatore Fughe Gas Metano</t>
  </si>
  <si>
    <t>RFGM</t>
  </si>
  <si>
    <t>Kit Rilevatore Fughe Gas Met. Comando Elettrovalvola Na 3/4"</t>
  </si>
  <si>
    <t>Rilevatore Fughe Gas 400 Ml</t>
  </si>
  <si>
    <t>O40299</t>
  </si>
  <si>
    <t>Rilevatore Di Fughe Gas Gplcomando Elettrovalvola Completa Di Valvola</t>
  </si>
  <si>
    <t>KSG3\4M</t>
  </si>
  <si>
    <t>Kit Sicurea Met. El. 3/4" N.A</t>
  </si>
  <si>
    <t>KSG3\4G</t>
  </si>
  <si>
    <t>Kit Sicurea Gpl El. 3/4" N.A</t>
  </si>
  <si>
    <t>KSG1\2</t>
  </si>
  <si>
    <t>Kit Sicurea Gas Centralina + Valvola Gas 1/2"</t>
  </si>
  <si>
    <t>BRFG</t>
  </si>
  <si>
    <t>Detective Bombola 400 Ml</t>
  </si>
  <si>
    <t>042302</t>
  </si>
  <si>
    <t>Elettrovalvola Da 1" Dn25</t>
  </si>
  <si>
    <t>040299</t>
  </si>
  <si>
    <t>Kit Rilevatore Fughe Gas Gpl</t>
  </si>
  <si>
    <t>040190</t>
  </si>
  <si>
    <t>Rilevatore Di Fughe Gas Metano Comando Elettrovalvola</t>
  </si>
  <si>
    <t>040189</t>
  </si>
  <si>
    <t>Rilevatore Di Fughe Gas Gplcomando Elettrovalvola</t>
  </si>
  <si>
    <t>VAMGFDD</t>
  </si>
  <si>
    <t>Rub.Ott.Sbianc Con Girello Mf 1/2"X1/2" Imbustati Da 20 Pz</t>
  </si>
  <si>
    <t>RGSYDMET</t>
  </si>
  <si>
    <t>Rubinetto Sqadra Dopppio a Y uscita D. 1/2" attacco Metano</t>
  </si>
  <si>
    <t>RGSYDGPL</t>
  </si>
  <si>
    <t>Rubinetto Sqadra Dopppio a Y uscita D. 1/2" attacco GPL</t>
  </si>
  <si>
    <t>Rubinetto Gas Sq. Mm.      1/2"</t>
  </si>
  <si>
    <t>RGSMFDG</t>
  </si>
  <si>
    <t>Rubinetto Gas Sq. 1/2""Mx3/4"F</t>
  </si>
  <si>
    <t>RGSMFDD</t>
  </si>
  <si>
    <t>Rubinetto Gas Sq. 1/2""Mx1/2""F</t>
  </si>
  <si>
    <t>RGSMF</t>
  </si>
  <si>
    <t>RGSF3\4X1G</t>
  </si>
  <si>
    <t>Rubinetto Gas Sq.3/4" F X 1" F.  Con Girello</t>
  </si>
  <si>
    <t>RGS1\2X1\2G</t>
  </si>
  <si>
    <t>Rubinetto Gas Sq.1/2"M X 1/2"Gir</t>
  </si>
  <si>
    <t>RGS1\2MET</t>
  </si>
  <si>
    <t>Rubinetto Gas Sq. 1/2"M. Met.</t>
  </si>
  <si>
    <t>RGS1\2GPL</t>
  </si>
  <si>
    <t>Rubinetto Sq. M. 1/2"Xgpl</t>
  </si>
  <si>
    <t>RGS1\2FMET</t>
  </si>
  <si>
    <t>Rubinetto Gas Sq. 1/2"F. X Met.</t>
  </si>
  <si>
    <t>RGREDMET</t>
  </si>
  <si>
    <t>Rubinetto Gas Retto Enolgas 
 D. 1/2" Metano</t>
  </si>
  <si>
    <t>RGR1\2MET</t>
  </si>
  <si>
    <t>Rubinetto Gas Retto 1/2"M.X Met</t>
  </si>
  <si>
    <t>RGR1\2GPL</t>
  </si>
  <si>
    <t>Rubinetto Gas Retto 1/2"M.X Gpl</t>
  </si>
  <si>
    <t>RGR1\2FMET</t>
  </si>
  <si>
    <t>Rubinetto Gas Retto 1/2"F.X Met</t>
  </si>
  <si>
    <t>RGR1\2FGPL</t>
  </si>
  <si>
    <t>Rubinetto Gas Retto 1/2"F.X Gpl</t>
  </si>
  <si>
    <t>Tubo Pvc X Gas Metano 13X20 Imq</t>
  </si>
  <si>
    <t>00007601</t>
  </si>
  <si>
    <t>Tubo Pvc X Gas Bombole Gpl8X13 Imq</t>
  </si>
  <si>
    <t>00007599</t>
  </si>
  <si>
    <t>VSG3P</t>
  </si>
  <si>
    <t>Valvola Sfera Gas 3" Piatta</t>
  </si>
  <si>
    <t>Valvola Gas 3/4" Mf Piatta Bug</t>
  </si>
  <si>
    <t>Valvola A Sfera Gas 3/4" Piatta</t>
  </si>
  <si>
    <t>VSG3\4MFC</t>
  </si>
  <si>
    <t>Valvola A Sfera Gas 3/4"" Mf</t>
  </si>
  <si>
    <t>VSG3\4LPPP</t>
  </si>
  <si>
    <t>Valvola Gas 3/4" Leva Piatta</t>
  </si>
  <si>
    <t>Valvola Gas 3/4"  Farfalla Presa Pressione</t>
  </si>
  <si>
    <t>Valvola Gas Farf.Mf 3/4" Bug</t>
  </si>
  <si>
    <t>Valvola Sfera Gas 3/4" Far.</t>
  </si>
  <si>
    <t>VSG3\4C</t>
  </si>
  <si>
    <t>Valvola A Sfera Gas 3/4""</t>
  </si>
  <si>
    <t>VSG2PMF</t>
  </si>
  <si>
    <t>Valvola Gas 2" Mf Piatta Bug</t>
  </si>
  <si>
    <t>VSG2P</t>
  </si>
  <si>
    <t>Valvola Sfera Gas 2" Piatta</t>
  </si>
  <si>
    <t>Valvola Gas 1" Mf Piatta Bug.</t>
  </si>
  <si>
    <t>Valvola A Sfera Gas 1" Piatta</t>
  </si>
  <si>
    <t>VSG1MFC</t>
  </si>
  <si>
    <t>Valvola A Sfera Gas 1" Mf</t>
  </si>
  <si>
    <t>VSG1LPPP</t>
  </si>
  <si>
    <t>Valvola Gas 1" Leva Piatta</t>
  </si>
  <si>
    <t>Valvola Gas 1" Farfalla Presa Pressione</t>
  </si>
  <si>
    <t>Valvola Gas Farfalla  1" Mf</t>
  </si>
  <si>
    <t>Valvola Sfera Gas 1" Far. Bug</t>
  </si>
  <si>
    <t>VSG1C</t>
  </si>
  <si>
    <t>Valvola A Sfera Gas 1" Ff</t>
  </si>
  <si>
    <t>VSG11\4PMF</t>
  </si>
  <si>
    <t>Valvola Gas 11/4" Mf Piatta Bug</t>
  </si>
  <si>
    <t>VSG11\4P</t>
  </si>
  <si>
    <t>Valvola Sfera Gas 11/4" Piatta</t>
  </si>
  <si>
    <t>VSG11\4LPPP</t>
  </si>
  <si>
    <t>Valvola Gas 11/4"" Leva Piatta</t>
  </si>
  <si>
    <t>VSG11\4F</t>
  </si>
  <si>
    <t>Valvola Sfera Gas 11/4" Far.Bug</t>
  </si>
  <si>
    <t>VSG11\2PMF</t>
  </si>
  <si>
    <t>Valvola Gas 11/2" Mf Piatta Bug</t>
  </si>
  <si>
    <t>VSG11\2P</t>
  </si>
  <si>
    <t>Valvola Sfera Gas 11/2" Piatta</t>
  </si>
  <si>
    <t>Valvola Gas 1/2" Mf Piatta   Bu</t>
  </si>
  <si>
    <t>Valvola A Sfera Gas 1/2" Piatta</t>
  </si>
  <si>
    <t>VSG1\2MFC</t>
  </si>
  <si>
    <t>Valvola A Sfera Gas 1/2"" Mf</t>
  </si>
  <si>
    <t>VSG1\2LPPP</t>
  </si>
  <si>
    <t>Valvola Gas 1/2" Leva Piatta</t>
  </si>
  <si>
    <t>Valvola Gas 1/2" Farfalla Presa Pressione</t>
  </si>
  <si>
    <t>Valvola Gas Farfalla 1/2" Mf</t>
  </si>
  <si>
    <t>Valvola Sfera Gas 1/2" Far. Bug</t>
  </si>
  <si>
    <t>VSG1\2C</t>
  </si>
  <si>
    <t>Valvola A Sfera Gas 1/2"" Ff</t>
  </si>
  <si>
    <t>RGSD1\2G</t>
  </si>
  <si>
    <t>Doppio Rubinetto Gas Sq.1/2" Gpl Doppio</t>
  </si>
  <si>
    <t>CGI3\4CR</t>
  </si>
  <si>
    <t>Cassetta Gas Ispezione 3/4"M</t>
  </si>
  <si>
    <t>CGI1\2CR</t>
  </si>
  <si>
    <t>Valvola Con Cassetta Gas Ispezione 1/2""F</t>
  </si>
  <si>
    <t>F12712110</t>
  </si>
  <si>
    <t>G60 Condensazione Met Arancio Ita Robur</t>
  </si>
  <si>
    <t>805702</t>
  </si>
  <si>
    <t>Pompa A Spalla 16Lt</t>
  </si>
  <si>
    <t>805701A</t>
  </si>
  <si>
    <t>Pompa A Pressione 8Lt</t>
  </si>
  <si>
    <t>752854</t>
  </si>
  <si>
    <t>Pompa A Pressione 3Lt Arancio</t>
  </si>
  <si>
    <t>750414</t>
  </si>
  <si>
    <t>Pompa A Pressione 2.0 Lt</t>
  </si>
  <si>
    <t>726116</t>
  </si>
  <si>
    <t>Sottovaso C/Ruote Ø34Cm Nero</t>
  </si>
  <si>
    <t>726115</t>
  </si>
  <si>
    <t>Sottovaso C/Ruote Ø30Cm Nero</t>
  </si>
  <si>
    <t>726114</t>
  </si>
  <si>
    <t>Sottovaso C/Ruote Ø26Cm Nero</t>
  </si>
  <si>
    <t>644104</t>
  </si>
  <si>
    <t>Staccionata Estens. Legno 90X180 Cm</t>
  </si>
  <si>
    <t>644102</t>
  </si>
  <si>
    <t>Staccionata Estens. Legno 60X180 Cm</t>
  </si>
  <si>
    <t>644101</t>
  </si>
  <si>
    <t>Staccionata Estens. Legno 45X180 Cm</t>
  </si>
  <si>
    <t>644100</t>
  </si>
  <si>
    <t>Staccionata Estens. Legno 30X180Cm</t>
  </si>
  <si>
    <t>538108</t>
  </si>
  <si>
    <t>Sottopianta C/Ruote Legno Natur. 30Cm</t>
  </si>
  <si>
    <t>VB2SKHD</t>
  </si>
  <si>
    <t>Valvola A Sfera Pvc Bighiera F/F D 1.1/2" - Man.Arancione Tasco</t>
  </si>
  <si>
    <t>T2SKHD</t>
  </si>
  <si>
    <t>Tee 90° Filettato D. 1"1/2</t>
  </si>
  <si>
    <t>T2SKHB</t>
  </si>
  <si>
    <t>Tee 90° Filettato D. 1"1/4</t>
  </si>
  <si>
    <t>R2SKOLHB</t>
  </si>
  <si>
    <t>Riduzione M/F D 2" X 1 Â¼"  Versione Lunga</t>
  </si>
  <si>
    <t>NR2SKOLHD</t>
  </si>
  <si>
    <t>Nipplo Ridotto D 2" X 1.1/2"</t>
  </si>
  <si>
    <t>NR2SKHDHB</t>
  </si>
  <si>
    <t>Nipplo Ridotto D 1"1/2 X 1.1/4"</t>
  </si>
  <si>
    <t>N2SKOL</t>
  </si>
  <si>
    <t>Nipplo Filettato D. 2"</t>
  </si>
  <si>
    <t>N2SKHD</t>
  </si>
  <si>
    <t>Nipplo Filettato D. 1"1/2</t>
  </si>
  <si>
    <t>N2SKHB</t>
  </si>
  <si>
    <t>Nipplo Filettato D. 1"1/4</t>
  </si>
  <si>
    <t>G2SKOL</t>
  </si>
  <si>
    <t>Gomito 90° Filettato D. 2"</t>
  </si>
  <si>
    <t>D2SKHDHB</t>
  </si>
  <si>
    <t>Bussola Filettata D. 1" 1/2 X 1" 1/4 M/F</t>
  </si>
  <si>
    <t>1116GARD80</t>
  </si>
  <si>
    <t>Tubo Flessibile Garden  Dm 80 In Pvc Plastificato Con Spirale Di Rinforzo In Pvc Rigido.
Superficie Interna Liscia Ed Esterna Ondulata, Adatto Al Contatto Con
Alimenti.</t>
  </si>
  <si>
    <t>1116GARD40</t>
  </si>
  <si>
    <t>Tubo Flessibile Garden  Dm 40 In Pvc Plastificato Con Spirale Di Rinforzo In Pvc Rigido.
Superficie Interna Liscia Ed Esterna Ondulata, Adatto Al Contatto Con
Alimenti.</t>
  </si>
  <si>
    <t>1116GARD25</t>
  </si>
  <si>
    <t>Tubo Flessibile Garden  Dm 25 In Pvc Plastificato Con Spirale Di Rinforzo In Pvc Rigido.
Superficie Interna Liscia Ed Esterna Ondulata, Adatto Al Contatto Con
Alimenti.</t>
  </si>
  <si>
    <t>FMR096997</t>
  </si>
  <si>
    <t>Poltrona Letto Maxi Annapaola Descrizione : Telaio 40X20 - Imbottitura 10Cm Dimensioni : Completamente Aperta  Cm72X182.. C.Barra 8009982096997</t>
  </si>
  <si>
    <t>FMR009836</t>
  </si>
  <si>
    <t>Poltrona Letto Maxi Annalisa Col. Ass. Caratteristiche Tecniche Telaio Acciaio Verniciato 35X20 Cuscino Cotone 9Cm Acrilico Bracciolo Legno Rivestito Poggiapiede Scorrevole Peso 13.0 Kg  C.Barra 8009982099448</t>
  </si>
  <si>
    <t>FMR003650</t>
  </si>
  <si>
    <t>Poltrona Sicily C/Carrello Imb. Col. Ass  C.Barra 8009982003650</t>
  </si>
  <si>
    <t>964S</t>
  </si>
  <si>
    <t>Sdraio Fratelli Mora Piedino 964S C. Barra 8009982008532</t>
  </si>
  <si>
    <t>AV-0445</t>
  </si>
  <si>
    <t>752644</t>
  </si>
  <si>
    <t>Lanterna Volante 38X58X102 Bianca</t>
  </si>
  <si>
    <t>668104</t>
  </si>
  <si>
    <t>Salvadanaio Personaggio 8Ass.40Cm</t>
  </si>
  <si>
    <t>579010</t>
  </si>
  <si>
    <t>Girandola Grande A Righe Multicolor</t>
  </si>
  <si>
    <t>150638</t>
  </si>
  <si>
    <t>Gioco Pesca Il Pesciolino</t>
  </si>
  <si>
    <t>150601</t>
  </si>
  <si>
    <t>Set Palla Jumbo 3Ass. In Display</t>
  </si>
  <si>
    <t>150504</t>
  </si>
  <si>
    <t>150034</t>
  </si>
  <si>
    <t>Pistola Ad Acqua 2Ass</t>
  </si>
  <si>
    <t>106632</t>
  </si>
  <si>
    <t>Moto D'Acqua Super Veloce B/O</t>
  </si>
  <si>
    <t>103422</t>
  </si>
  <si>
    <t>Pistola Spara Acqua 2Ass In Display</t>
  </si>
  <si>
    <t>103379</t>
  </si>
  <si>
    <t>Barca "Soccorso Nautico" B/O Lu/Suo/Mov</t>
  </si>
  <si>
    <t>102243</t>
  </si>
  <si>
    <t>Speed Motoscafo R/C 4 Funz. 4Ass</t>
  </si>
  <si>
    <t>102242</t>
  </si>
  <si>
    <t>Motoscafo B/O "Super Power" 4Ass</t>
  </si>
  <si>
    <t>102226</t>
  </si>
  <si>
    <t>Fucile Spara Acqua 2 Ass</t>
  </si>
  <si>
    <t>102222</t>
  </si>
  <si>
    <t>102216</t>
  </si>
  <si>
    <t>Fucile Spara Acqua 3 Ass</t>
  </si>
  <si>
    <t>100982</t>
  </si>
  <si>
    <t>Fly Drone R/C 4Ch.X100 C/Videoc.</t>
  </si>
  <si>
    <t>880709</t>
  </si>
  <si>
    <t>Lavagna Magnetica</t>
  </si>
  <si>
    <t>AL806771</t>
  </si>
  <si>
    <t>Trampolino Elastico Con Rete D. 244 Cm. Portata Massima</t>
  </si>
  <si>
    <t>46580000</t>
  </si>
  <si>
    <t>Cartuccia Ceramica 28Mm Cartuccia</t>
  </si>
  <si>
    <t>43992000</t>
  </si>
  <si>
    <t>Valv. Scaric. Valv. Scaric</t>
  </si>
  <si>
    <t>43486000</t>
  </si>
  <si>
    <t>42320000</t>
  </si>
  <si>
    <t>Valvola Av1 Completa Valvola Av1 Completa</t>
  </si>
  <si>
    <t>42310000</t>
  </si>
  <si>
    <t>42300000</t>
  </si>
  <si>
    <t>Riduttore Di Flusso Per Cassette</t>
  </si>
  <si>
    <t>42253000</t>
  </si>
  <si>
    <t>Valvola E Cestello Per 37594/38661</t>
  </si>
  <si>
    <t>Canotto + Morsetto X 37104K</t>
  </si>
  <si>
    <t>Set Alimentazione Acqua Canotto Per Cassetta</t>
  </si>
  <si>
    <t>37092000</t>
  </si>
  <si>
    <t>Valv. Carico Valv. Carico</t>
  </si>
  <si>
    <t>Nuova Cassetta Av1 80Mm</t>
  </si>
  <si>
    <t>Skate Cosmopolitan Piastra Di Azionamento Bianca</t>
  </si>
  <si>
    <t>Skate Cosmopolitan Piastra Di Azionamento Cromata</t>
  </si>
  <si>
    <t>Uniset 80Mm Per Wc Con Cass.Av1</t>
  </si>
  <si>
    <t>Skate Air Piastra Di Azionamento Bianca</t>
  </si>
  <si>
    <t>Skate Air Piastra Di Azionamento Cromata</t>
  </si>
  <si>
    <t>Cassetta 0,82 Cm Per 38415000 Cassetta 0,82 Cm Per Wc</t>
  </si>
  <si>
    <t>Grohe Cassetta Di Sciacquo Per Wc, Bianco</t>
  </si>
  <si>
    <t>5029GUARG</t>
  </si>
  <si>
    <t>Guarnizione In Alluminio D.3/4</t>
  </si>
  <si>
    <t>5029GUARD</t>
  </si>
  <si>
    <t>Guarnizione In Alluminio D.1/2"</t>
  </si>
  <si>
    <t>GTL-KGP</t>
  </si>
  <si>
    <t>Kit Guarnizione Pucci</t>
  </si>
  <si>
    <t>GSCBSM5</t>
  </si>
  <si>
    <t>Sfera Con Nottolino 69,5H Mm53</t>
  </si>
  <si>
    <t>GMSSN34</t>
  </si>
  <si>
    <t>Mini Sfera Senza Nottolino   Tipo Nuovo Cass. Catis</t>
  </si>
  <si>
    <t>GMSCN36</t>
  </si>
  <si>
    <t>Minisfera In Gomma Nr Per  Batteria Catis</t>
  </si>
  <si>
    <t>GMSCN34</t>
  </si>
  <si>
    <t>GMSCN</t>
  </si>
  <si>
    <t>Mini Sfera Con Nottol Fil M.34</t>
  </si>
  <si>
    <t>GFTP</t>
  </si>
  <si>
    <t>Guarnizione Fondo Pucci Sede</t>
  </si>
  <si>
    <t>17020030MM</t>
  </si>
  <si>
    <t>Guarnizione Cappellotto Mm 30</t>
  </si>
  <si>
    <t>2100ESEOL</t>
  </si>
  <si>
    <t>Guarnizione Esente Mm.2 2"</t>
  </si>
  <si>
    <t>2100ESELD</t>
  </si>
  <si>
    <t>Guarnizione Esente Mm2 D.2"1/2"</t>
  </si>
  <si>
    <t>Guarnizione Esente Mm.2 11/2" Preo Pz. 1</t>
  </si>
  <si>
    <t>Guarnizione Esente Mm2 D.1"1/4</t>
  </si>
  <si>
    <t>Guarnizione Esente Mm.2 1"</t>
  </si>
  <si>
    <t>Guarnizione Esente Mm.2 3/4"   Zx Preo Pz. 1</t>
  </si>
  <si>
    <t>Guarnizione Esente Mm.2 1/2"" Preo Pz. 1</t>
  </si>
  <si>
    <t>Guarnizione Esente Mm2 D. 3/8</t>
  </si>
  <si>
    <t>2100ESE0B</t>
  </si>
  <si>
    <t>Guarnizione Esente Mm.2 1/4"</t>
  </si>
  <si>
    <t>GC50</t>
  </si>
  <si>
    <t>Guarnizione Per Canotta  Nera Conida D. 50  Pz. 1</t>
  </si>
  <si>
    <t>GC40</t>
  </si>
  <si>
    <t>Guarnizione Per Canotta  Nera Conida D. 40 Pz. 1</t>
  </si>
  <si>
    <t>GC32</t>
  </si>
  <si>
    <t>Guarnizione Per Canotta  Nera Conida D. 32 Pz. 1</t>
  </si>
  <si>
    <t>GC30</t>
  </si>
  <si>
    <t>Guarnizione Per Canotta  Nera Conida D. 30 Pz. 1</t>
  </si>
  <si>
    <t>GC26</t>
  </si>
  <si>
    <t>Guarnizione Per Canotta  Nera Conida D. 26 Pz. 1</t>
  </si>
  <si>
    <t>Bordo Leggero Mm 2,3 D. 1"</t>
  </si>
  <si>
    <t>GGTOL</t>
  </si>
  <si>
    <t>GGTHD</t>
  </si>
  <si>
    <t>GGTHB</t>
  </si>
  <si>
    <t>GGT0H</t>
  </si>
  <si>
    <t>GGT0G</t>
  </si>
  <si>
    <t>GGT0D</t>
  </si>
  <si>
    <t>GGT0C</t>
  </si>
  <si>
    <t>Guarnizione Epdm Per Tubo Flessibile Filett H  3/8</t>
  </si>
  <si>
    <t>1342NTG</t>
  </si>
  <si>
    <t>1094RG0H</t>
  </si>
  <si>
    <t>Guarniz. X Radiatore Mm.0,5 1"</t>
  </si>
  <si>
    <t>1094RAE2HB</t>
  </si>
  <si>
    <t>Guarniz. X Radiat. 2 Mm. 1"1/4</t>
  </si>
  <si>
    <t>1094RAE20H</t>
  </si>
  <si>
    <t>1094RAE1HB</t>
  </si>
  <si>
    <t>Guarniz. X Radiat. 1 Mm. 1"1/4</t>
  </si>
  <si>
    <t>1094RAE10H</t>
  </si>
  <si>
    <t>1089VN6200</t>
  </si>
  <si>
    <t>Guarn.Per Vapore 3Mm Pn6 Dn200</t>
  </si>
  <si>
    <t>1089VN6175</t>
  </si>
  <si>
    <t>Guarn.Per Vapore 3Mm Pn6 Dn175</t>
  </si>
  <si>
    <t>1089VN6150</t>
  </si>
  <si>
    <t>Guarn.Per Vapore 3Mm Pn6 Dn150</t>
  </si>
  <si>
    <t>1089VN6125</t>
  </si>
  <si>
    <t>Guarn.Per Vapore 3Mm Pn6 Dn125</t>
  </si>
  <si>
    <t>1089VN6100</t>
  </si>
  <si>
    <t>Guarn.Per Vapore 3Mm Pn6 Dn100</t>
  </si>
  <si>
    <t>1089VN6080</t>
  </si>
  <si>
    <t>Guarn.Per Vapore 3Mm Pn6 Dn80</t>
  </si>
  <si>
    <t>1089VN6065</t>
  </si>
  <si>
    <t>Guarn.Per Vapore 3Mm Pn6 Dn65</t>
  </si>
  <si>
    <t>1089VN6050</t>
  </si>
  <si>
    <t>Guarn.Per Vapore 3Mm Pn6 Dn50</t>
  </si>
  <si>
    <t>1089VN6040</t>
  </si>
  <si>
    <t>Guarn.Per Vapore 3Mm Pn6 Dn40</t>
  </si>
  <si>
    <t>1089VN6032</t>
  </si>
  <si>
    <t>Guarn.Per Vapore 3Mm Pn6 Dn32</t>
  </si>
  <si>
    <t>1089VN6025</t>
  </si>
  <si>
    <t>Guarn.Per Vapore 3Mm Pn6 Dn25</t>
  </si>
  <si>
    <t>1089VN6020</t>
  </si>
  <si>
    <t>Guarn.Per Vapore 3Mm Pn6 Dn20</t>
  </si>
  <si>
    <t>530102</t>
  </si>
  <si>
    <t>Guarnizione X Garda /Major A32/1</t>
  </si>
  <si>
    <t>2100FIHD</t>
  </si>
  <si>
    <t>Guarn.X Raccordo Sani. D.1"1/2"</t>
  </si>
  <si>
    <t>2100FIHB</t>
  </si>
  <si>
    <t>Guarn.X Raccordo Sani. D.1"1/4</t>
  </si>
  <si>
    <t>2100FI0H</t>
  </si>
  <si>
    <t>Guarn.X Raccordo Sanitar. D.1"</t>
  </si>
  <si>
    <t>2100FI0G</t>
  </si>
  <si>
    <t>Guarn.X Raccordo Sanitar.D.3/4</t>
  </si>
  <si>
    <t>2100FI0D</t>
  </si>
  <si>
    <t>Guarn.X Raccordo Sanitar.D.1/2"</t>
  </si>
  <si>
    <t>2100FI0C</t>
  </si>
  <si>
    <t>Guarn.X Raccordo Sanitar.D.3/8</t>
  </si>
  <si>
    <t>MASKFFP2</t>
  </si>
  <si>
    <t>Mascherina Monouso Ffp2</t>
  </si>
  <si>
    <t>99983</t>
  </si>
  <si>
    <t>Mascherina Chirurgica 3 Lati On Elastici</t>
  </si>
  <si>
    <t>99982</t>
  </si>
  <si>
    <t>Visiera Protettiva</t>
  </si>
  <si>
    <t>64979</t>
  </si>
  <si>
    <t>54461-20</t>
  </si>
  <si>
    <t>Maschere Protettive Vigor Hy-8614 Ffp1</t>
  </si>
  <si>
    <t>54461-10</t>
  </si>
  <si>
    <t>Idraclean Airsan Ag Da 5 Kg Pulizia E Sanificazione Impianti Aria Condizionata 5 Lt</t>
  </si>
  <si>
    <t>Idraclean Airsan Ag Flacone  0,75 Kg</t>
  </si>
  <si>
    <t>VERSALIS500</t>
  </si>
  <si>
    <t>768077</t>
  </si>
  <si>
    <t>Igienizzante Spray Ossigeno Attivo 100 Ml</t>
  </si>
  <si>
    <t>64997</t>
  </si>
  <si>
    <t>Gel Igienizzante Mani 250 Ml</t>
  </si>
  <si>
    <t>SANITB</t>
  </si>
  <si>
    <t>Super Sanit Bottiglia Kg. 1 
Foridra Supersanit Superfici 1 Litro Perossido Di Idrogeno Virucida</t>
  </si>
  <si>
    <t>SANIT5</t>
  </si>
  <si>
    <t>Super Sanit Tanica Da Kg. 5 
Foridra Supersanit Superfici 5 Litri Perossido Di Idrogeno Virucida</t>
  </si>
  <si>
    <t>FC00078</t>
  </si>
  <si>
    <t>Igienizzante Antibatterico
Multisuperficie Lt 5</t>
  </si>
  <si>
    <t>768079</t>
  </si>
  <si>
    <t>Igienizzante Pavimenti E Superfici 1 Lt</t>
  </si>
  <si>
    <t>768074</t>
  </si>
  <si>
    <t>Igienizzante Spray Multiuso 750 Ml</t>
  </si>
  <si>
    <t>TEALA</t>
  </si>
  <si>
    <t>Tee Ala</t>
  </si>
  <si>
    <t>TE40</t>
  </si>
  <si>
    <t>Tee 40</t>
  </si>
  <si>
    <t>TE32</t>
  </si>
  <si>
    <t>Tee 32</t>
  </si>
  <si>
    <t>RAM40X11\4</t>
  </si>
  <si>
    <t>Raccordo M 40X11/4"</t>
  </si>
  <si>
    <t>RAM32X1</t>
  </si>
  <si>
    <t>Raccordo M 32X1</t>
  </si>
  <si>
    <t>RAF40X11\4</t>
  </si>
  <si>
    <t>Raccordo F 40X11/4"</t>
  </si>
  <si>
    <t>RAF32X1</t>
  </si>
  <si>
    <t>Raccordo F 32X1</t>
  </si>
  <si>
    <t>MA40C</t>
  </si>
  <si>
    <t>Manicotto 40 C.</t>
  </si>
  <si>
    <t>MA32C</t>
  </si>
  <si>
    <t>Manicotto 32 C.</t>
  </si>
  <si>
    <t>KPT1\2M</t>
  </si>
  <si>
    <t>GOF32X1</t>
  </si>
  <si>
    <t>Gomito F 32X1</t>
  </si>
  <si>
    <t>ALA2CM40MT100</t>
  </si>
  <si>
    <t>Ala Gocciolante Lt2 Cm40 Mt100</t>
  </si>
  <si>
    <t>9922016000</t>
  </si>
  <si>
    <t>Tubo Giallo 20 Mt Da Giardino</t>
  </si>
  <si>
    <t>Tubo Giallo 15 Mt Da Giardino</t>
  </si>
  <si>
    <t>Tubo Giallo 10 Mt Da Giardino</t>
  </si>
  <si>
    <t>805603</t>
  </si>
  <si>
    <t>Tubo 10 Mt/30 Mt Con Kit</t>
  </si>
  <si>
    <t>801001</t>
  </si>
  <si>
    <t>Kit 71 Pz Per Micro-Irrigaz.</t>
  </si>
  <si>
    <t>770364</t>
  </si>
  <si>
    <t>Pistola Erogatrice 6 Funzioni</t>
  </si>
  <si>
    <t>Lancia C/Getto Regolabile</t>
  </si>
  <si>
    <t>Lancia Erogatrice</t>
  </si>
  <si>
    <t>Pistola Erogatrice</t>
  </si>
  <si>
    <t>Raccordo Presa Rubinetto</t>
  </si>
  <si>
    <t>Raccordo Rapido Acqua Stop</t>
  </si>
  <si>
    <t>Raccordo Rapido</t>
  </si>
  <si>
    <t>Irrigatore Multifunzione</t>
  </si>
  <si>
    <t>Irrigatore Rotante</t>
  </si>
  <si>
    <t>Pistola Erogatore Per Tubo Da</t>
  </si>
  <si>
    <t>Set 3 Raccordi C/Erogatore Per</t>
  </si>
  <si>
    <t>Tubo 10 Mt C/Pistola + Acc.</t>
  </si>
  <si>
    <t>Tubo 15 Mt C/Pistola + Acc.</t>
  </si>
  <si>
    <t>Tubo 30 Mt C/Pistola + Acc.</t>
  </si>
  <si>
    <t>Tubo 20 Mt C/Pistola+Acc.</t>
  </si>
  <si>
    <t>Tubo Estensibile 15 Mt C/Pistola 7</t>
  </si>
  <si>
    <t>Pistola Da Giardino 9 Getti</t>
  </si>
  <si>
    <t>Avvolgitubo C/Stand</t>
  </si>
  <si>
    <t>Doccia Da Giardino C/Base   2,25 Mt</t>
  </si>
  <si>
    <t>Irrigatore X Giardino A Settore</t>
  </si>
  <si>
    <t>Irrigatore X Giardino Rot.</t>
  </si>
  <si>
    <t>Raccordo Presa Rubinetto 2 Vie</t>
  </si>
  <si>
    <t>Raccordo Rapido Acqua Stop 1/2"</t>
  </si>
  <si>
    <t>Raccordo Rapido A Innesto 1/2"</t>
  </si>
  <si>
    <t>Raccordo Per Tubi 3/4"</t>
  </si>
  <si>
    <t>Raccordo Per Tubi 1/2"</t>
  </si>
  <si>
    <t>Raccordo Rubinetto 3/4" - 1/2"</t>
  </si>
  <si>
    <t>Irrigatore 360°Turbina Fisso</t>
  </si>
  <si>
    <t>Irrigatore 360°Turbina Slit.</t>
  </si>
  <si>
    <t>Girella 3 Bracci Orientabili</t>
  </si>
  <si>
    <t>Irrigatore 9 Figure C/Pop Up</t>
  </si>
  <si>
    <t>Irrigatore 8 Figure</t>
  </si>
  <si>
    <t>33410001</t>
  </si>
  <si>
    <t>Pistola Multigetto 10 Funz.</t>
  </si>
  <si>
    <t>Pistola A Lancia Volume Var.</t>
  </si>
  <si>
    <t>Lancia C/Spruo Regolabile Zx</t>
  </si>
  <si>
    <t>33355001</t>
  </si>
  <si>
    <t>Connettore 1 Via</t>
  </si>
  <si>
    <t>33350002</t>
  </si>
  <si>
    <t>Set Presa X Rubinetti 3/4"-1</t>
  </si>
  <si>
    <t>33350001</t>
  </si>
  <si>
    <t>Set Presa Xrubinetti 1/2"-3/4"</t>
  </si>
  <si>
    <t>Giunto Ripar.Uni.1/2"-5 /8-3/4"</t>
  </si>
  <si>
    <t>Giunto Riparatore 5 /8-3/4"</t>
  </si>
  <si>
    <t>Giunto Riparatore 1/2"-5 /8</t>
  </si>
  <si>
    <t>Raccordo 1/2"-5 /8-3/4" Fermo</t>
  </si>
  <si>
    <t>Racc.5/8-3/4 Fermo Acqua Stop</t>
  </si>
  <si>
    <t>Raccordo 5 /8-3/4" Fermo Sic.</t>
  </si>
  <si>
    <t>Raccordo 1/2"-5 /8 Fermo Sicu.</t>
  </si>
  <si>
    <t>33050001</t>
  </si>
  <si>
    <t>Tubo Garden 6 Strati 1" Mt. 25</t>
  </si>
  <si>
    <t>Tubo Garden 6 Strati 3/4" Mt.  25</t>
  </si>
  <si>
    <t>Tubo Garden 6Strati 1/2"" Mt. 25</t>
  </si>
  <si>
    <t>Tubo Garden 6Strati 1/2"" Mt. 15</t>
  </si>
  <si>
    <t>2850</t>
  </si>
  <si>
    <t>Base Per Microjet</t>
  </si>
  <si>
    <t>UNF20Y130</t>
  </si>
  <si>
    <t>UNF15Y110</t>
  </si>
  <si>
    <t>CL80TSX</t>
  </si>
  <si>
    <t>CL80T2V</t>
  </si>
  <si>
    <t>CL80BSX</t>
  </si>
  <si>
    <t>CL80B2V</t>
  </si>
  <si>
    <t>CL120TSX</t>
  </si>
  <si>
    <t>CL120BSX</t>
  </si>
  <si>
    <t>P-CEISPx3</t>
  </si>
  <si>
    <t>0020256400</t>
  </si>
  <si>
    <t>G60X50B</t>
  </si>
  <si>
    <t>Mobile Lavatoio Serie Gold Alluminio 61X50X86H B.Co Opaco</t>
  </si>
  <si>
    <t>Z</t>
  </si>
  <si>
    <t>Zoccoletto Ml Colore Alluminio</t>
  </si>
  <si>
    <t>Specchio Da 80 Con Applique</t>
  </si>
  <si>
    <t>Specchio Da 90 Con Applique</t>
  </si>
  <si>
    <t>F66</t>
  </si>
  <si>
    <t>Plancia Alluminio Per Lavatoi Gimar 60X60</t>
  </si>
  <si>
    <t>F65</t>
  </si>
  <si>
    <t>Plancia Alluminio Per Lavatoi Gimar 60X50</t>
  </si>
  <si>
    <t>F64</t>
  </si>
  <si>
    <t>Plancia Alluminio Per Lavatoi Gimar 60X45</t>
  </si>
  <si>
    <t>F55</t>
  </si>
  <si>
    <t>Plancia Alluminio Per Lavatoi Gimar 50X50</t>
  </si>
  <si>
    <t>F54</t>
  </si>
  <si>
    <t>Plancia Alluminio Per Lavatoi Gimar 50X45</t>
  </si>
  <si>
    <t>AZ</t>
  </si>
  <si>
    <t>Angolo Per Zoccoletto 3X3 In Plasica Con Guarnizione Rivestita In Carta Colore Alluminio</t>
  </si>
  <si>
    <t>AR</t>
  </si>
  <si>
    <t>APZ</t>
  </si>
  <si>
    <t>Pidini Inserimento Zoccolo</t>
  </si>
  <si>
    <t>APL</t>
  </si>
  <si>
    <t>Piedini Quadrati In Abs 120 Mm Alluminio Regolabili Conf. 4 Pei</t>
  </si>
  <si>
    <t>APB</t>
  </si>
  <si>
    <t>Piedino H.120 Colore Alluminio In Abs Regolabile Basic</t>
  </si>
  <si>
    <t>AML</t>
  </si>
  <si>
    <t>Maniglie In Abs Interasse 96Mm Color Allumunio</t>
  </si>
  <si>
    <t>AMB</t>
  </si>
  <si>
    <t>Maniglie In Abs Interasse 96Mm Color Allumunio Basic</t>
  </si>
  <si>
    <t>AE</t>
  </si>
  <si>
    <t>Ammortiatore Per Anta Soft Close</t>
  </si>
  <si>
    <t>A85</t>
  </si>
  <si>
    <t>Strofinatoio  Ricambio</t>
  </si>
  <si>
    <t>A66</t>
  </si>
  <si>
    <t>Strofinatoio  Ricambio 60X60</t>
  </si>
  <si>
    <t>A65</t>
  </si>
  <si>
    <t>Strofinatoio  Ricambio 60X50</t>
  </si>
  <si>
    <t>A64</t>
  </si>
  <si>
    <t>Strofinatoio  Ricambio 45X60</t>
  </si>
  <si>
    <t>A55</t>
  </si>
  <si>
    <t>Strofinatoio  Ricambio 50X50</t>
  </si>
  <si>
    <t>A54</t>
  </si>
  <si>
    <t>Strofinatoio  Ricambio 45X50</t>
  </si>
  <si>
    <t>3010S</t>
  </si>
  <si>
    <t>Lavatoio Ricambio</t>
  </si>
  <si>
    <t>3007S</t>
  </si>
  <si>
    <t>Lavatoio Ricambio 60X60</t>
  </si>
  <si>
    <t>3006S</t>
  </si>
  <si>
    <t>Lavatoio Ricambio 45X50</t>
  </si>
  <si>
    <t>3005S</t>
  </si>
  <si>
    <t>Lavatoio Ricambio 45X60</t>
  </si>
  <si>
    <t>3003S</t>
  </si>
  <si>
    <t>Lavatoio Ricambio 50X50</t>
  </si>
  <si>
    <t>3002S</t>
  </si>
  <si>
    <t>Lavatoio Ricambio 60X50</t>
  </si>
  <si>
    <t>2800FSX</t>
  </si>
  <si>
    <t>Vasca In Polipropilene  Ricambio</t>
  </si>
  <si>
    <t>2800FDX</t>
  </si>
  <si>
    <t>2008FSX</t>
  </si>
  <si>
    <t>2008FDX</t>
  </si>
  <si>
    <t>Coprilavatrice Lady  60X109Xh90 Sx</t>
  </si>
  <si>
    <t>Coprilavatrice Lady 60X124Xh90 Dx</t>
  </si>
  <si>
    <t>Coprilavatrice Lady 60X109Xh90 Sx</t>
  </si>
  <si>
    <t>Coprilavatrice Lady  60X109Xh90 Dx</t>
  </si>
  <si>
    <t>Lavatoio 80X50 Basic Con Piedini E Strofinatoio In Legno</t>
  </si>
  <si>
    <t>Lavatoio 60X60 Basic Con Piedini E Strofinatoio In Legno</t>
  </si>
  <si>
    <t>Lavatoio 60X50 Basic Con Piedini E Strofinatoio In Legno</t>
  </si>
  <si>
    <t>Lavatoio 45X60 Basic Con Piedini E Strofinatoio In Legno</t>
  </si>
  <si>
    <t>Lavatoio 50X50 Basic Con Piedini E Strofinatoio In Legno</t>
  </si>
  <si>
    <t>Lavatoio 45X50 Basic Con Piedini E Strofinatoio In Legno</t>
  </si>
  <si>
    <t>PA60X60W</t>
  </si>
  <si>
    <t>PA60X60RS</t>
  </si>
  <si>
    <t>PA60X50RS</t>
  </si>
  <si>
    <t>PA50X50RS</t>
  </si>
  <si>
    <t>PA45X50RS</t>
  </si>
  <si>
    <t>PA45X50B16P</t>
  </si>
  <si>
    <t>Mobile Lavatoio Serie Eco Plus</t>
  </si>
  <si>
    <t>Pensile Mod. Astra Olmo Perla</t>
  </si>
  <si>
    <t>Pensile Mod. Astra Frassino Moire</t>
  </si>
  <si>
    <t>S380OP</t>
  </si>
  <si>
    <t>Solo Mobile 80 Elegance Mod. Astra Olmo Perla</t>
  </si>
  <si>
    <t>S380FM</t>
  </si>
  <si>
    <t>Solo Mobile 80 Elegance Mod. Astra Frassino Moire</t>
  </si>
  <si>
    <t>Solo Mobile 100 Elegance Mod. Astra Olmo Perla</t>
  </si>
  <si>
    <t>Solo Mobile 100 Elegance Mod. Astra Frassino Moire</t>
  </si>
  <si>
    <t>Solo Mobile 80 Elegance Mod. Cloe' Olmo Perla</t>
  </si>
  <si>
    <t>Solo Mobile 80 Elegance Mod. Cloe' Frassino Moire</t>
  </si>
  <si>
    <t>Solo Mobile 100 Elegance Mod. Cloe' Olmo Perla</t>
  </si>
  <si>
    <t>Solo Mobile 100 Elegance Mod. Cloe' Frassino Moire</t>
  </si>
  <si>
    <t>Colonna Mod. Cloe' H. 140 Olmo Perla</t>
  </si>
  <si>
    <t>Colonna Mod. Cloe' H. 140 Frassino Moire</t>
  </si>
  <si>
    <t>Lavabo In Ceramica Da 80</t>
  </si>
  <si>
    <t>Lavabo In Ceramica Da 100</t>
  </si>
  <si>
    <t>EL70RW</t>
  </si>
  <si>
    <t>Solo Mobile 70X50 Elegance Con Piedini  Rover Well</t>
  </si>
  <si>
    <t>EL70BL</t>
  </si>
  <si>
    <t>Solo Mobile 70X50 Elegance Con Piedini  Bianco Lucido</t>
  </si>
  <si>
    <t>EL7068</t>
  </si>
  <si>
    <t>Vasca Granito Bianco 70X50</t>
  </si>
  <si>
    <t>EL7054</t>
  </si>
  <si>
    <t>Vasca Nero Brillante 70X50</t>
  </si>
  <si>
    <t>EL7051</t>
  </si>
  <si>
    <t>Vasca Sand 70X50</t>
  </si>
  <si>
    <t>Lavatoio 70X50 Elegance Completo Nobile E Vasca Bianco Con Piedini E Maniglie Cromate</t>
  </si>
  <si>
    <t>EL60RW</t>
  </si>
  <si>
    <t>Solo Mobile 60X50 Elegance Con Piedini  Rover Well</t>
  </si>
  <si>
    <t>EL60BL</t>
  </si>
  <si>
    <t>Solo Mobile 60X50 Elegance Con Piedini  Bianco Lucido</t>
  </si>
  <si>
    <t>EL6068</t>
  </si>
  <si>
    <t>Vasca Granito Bianco 60X50</t>
  </si>
  <si>
    <t>EL6054</t>
  </si>
  <si>
    <t>Vasca Nero Brillante 60X50</t>
  </si>
  <si>
    <t>EL6051</t>
  </si>
  <si>
    <t>Vasca Sand 60X50</t>
  </si>
  <si>
    <t>Lavatoio 60X50 Elegance Completo Nobile E Vasca Bianco Con Piedini E Maniglie Cromate</t>
  </si>
  <si>
    <t>EL50RW</t>
  </si>
  <si>
    <t>Solo Mobile 50X50 Elegance Con Piedini  Rover Well</t>
  </si>
  <si>
    <t>EL50RS</t>
  </si>
  <si>
    <t>Solo Mobile 50X50 Elegance Con Piedini Rovere Sbiancato</t>
  </si>
  <si>
    <t>EL50FN</t>
  </si>
  <si>
    <t>Solo Mobile 50X50 Elegance Con Piedini Frassino Moiore</t>
  </si>
  <si>
    <t>EL50BL</t>
  </si>
  <si>
    <t>Solo Mobile 50X50 Elegance Con Piedini Bianco Lucido</t>
  </si>
  <si>
    <t>EL5068</t>
  </si>
  <si>
    <t>Vasca Granito Bianco 50X50</t>
  </si>
  <si>
    <t>EL5054</t>
  </si>
  <si>
    <t>Vasca Nero Brillante 50X50</t>
  </si>
  <si>
    <t>EL5051</t>
  </si>
  <si>
    <t>Vasca Sand 50X50</t>
  </si>
  <si>
    <t>Lavatoio 50X50 Elegance Completo Nobile E Vasca Bianco Con Piedini E Maniglie Cromate</t>
  </si>
  <si>
    <t>Lavatoio Pvc C/Sport. 60X60</t>
  </si>
  <si>
    <t>Lavatoio Pvc C/Sport. 45X50</t>
  </si>
  <si>
    <t>Lavatoio Pvc C/Sport. 50X50</t>
  </si>
  <si>
    <t>Lavatoio Pvc C/Sport. 60X50</t>
  </si>
  <si>
    <t>4007K</t>
  </si>
  <si>
    <t>Lavatoio Serie Compact A Serrandina 60X60</t>
  </si>
  <si>
    <t>4006K</t>
  </si>
  <si>
    <t>Lavatoio Serie Compact A Serrandina 45X50</t>
  </si>
  <si>
    <t>4003K</t>
  </si>
  <si>
    <t>Lavatoio Serie Compact A Serrandina 50X50</t>
  </si>
  <si>
    <t>4002K</t>
  </si>
  <si>
    <t>Lavatoio Serie Compact A Serrandina 60X50</t>
  </si>
  <si>
    <t>2051A</t>
  </si>
  <si>
    <t>Piloo "55" C/Sifone T/Pieno</t>
  </si>
  <si>
    <t>P60X60BL</t>
  </si>
  <si>
    <t>Mobile Lavatoio Serie Lucida 60X60</t>
  </si>
  <si>
    <t>PA45X50A</t>
  </si>
  <si>
    <t>LPW85</t>
  </si>
  <si>
    <t>Lavatoio Lux Plus  80X50X85H Rovere Well</t>
  </si>
  <si>
    <t>LPW66</t>
  </si>
  <si>
    <t>Lavatoio Lux Plus  60X60X85H Rovere Well</t>
  </si>
  <si>
    <t>LPW65</t>
  </si>
  <si>
    <t>Lavatoio Lux Plus  60X50X85H Rovere Well</t>
  </si>
  <si>
    <t>LPW64</t>
  </si>
  <si>
    <t>Lavatoio Lux Plus  45X60X85H Rovere Well</t>
  </si>
  <si>
    <t>LPW55</t>
  </si>
  <si>
    <t>Lavatoio Lux Plus  50X50X85H Rovere Well</t>
  </si>
  <si>
    <t>LPW54</t>
  </si>
  <si>
    <t>Lavatoio Lux Plus  45X50X85H Rovere Well</t>
  </si>
  <si>
    <t>LPS85</t>
  </si>
  <si>
    <t>Lavatoio Lux Plus  80X50X85H Rovere Scuro</t>
  </si>
  <si>
    <t>LPS66</t>
  </si>
  <si>
    <t>Lavatoio Lux Plus  60X60X85H Rovere Scuro</t>
  </si>
  <si>
    <t>LPS65</t>
  </si>
  <si>
    <t>Lavatoio Lux Plus  60X50X85H Rovere Scuro</t>
  </si>
  <si>
    <t>LPS64</t>
  </si>
  <si>
    <t>Lavatoio Lux Plus  45X60X85H Rovere Scuro</t>
  </si>
  <si>
    <t>LPS55</t>
  </si>
  <si>
    <t>Lavatoio Lux Plus  50X50X85H Rovere Scuro</t>
  </si>
  <si>
    <t>LPS54</t>
  </si>
  <si>
    <t>Lavatoio Lux Plus  45X50X85H Rovere Scuro</t>
  </si>
  <si>
    <t>LPR85</t>
  </si>
  <si>
    <t>Lavatoio Lux Plus  80X50X85H Rovere Sbiancato</t>
  </si>
  <si>
    <t>LPR66</t>
  </si>
  <si>
    <t>Lavatoio Lux Plus  60X60X85H Rovere Sbiancato</t>
  </si>
  <si>
    <t>LPR65</t>
  </si>
  <si>
    <t>Lavatoio Lux Plus  60X50X85H Rovere Sbiancato</t>
  </si>
  <si>
    <t>LPR64</t>
  </si>
  <si>
    <t>Lavatoio Lux Plus  45X60X85H Rovere Sbiancato</t>
  </si>
  <si>
    <t>LPR55</t>
  </si>
  <si>
    <t>Lavatoio Lux Plus  50X50X85H Rovere Sbiancato</t>
  </si>
  <si>
    <t>LPR54</t>
  </si>
  <si>
    <t>Lavatoio Lux Plus  45X50X85H Rovere Sbiancato</t>
  </si>
  <si>
    <t>LPF85</t>
  </si>
  <si>
    <t>Lavatoio Lux Plus  80X50X85H Frassino Moire</t>
  </si>
  <si>
    <t>LPF66</t>
  </si>
  <si>
    <t>Lavatoio Lux Plus  60X60X85H Frassino Moire</t>
  </si>
  <si>
    <t>LPF65</t>
  </si>
  <si>
    <t>Lavatoio Lux Plus  60X50X85H Frassino Moire</t>
  </si>
  <si>
    <t>LPF64</t>
  </si>
  <si>
    <t>Lavatoio Lux Plus  45X60X85H Frassino Moire</t>
  </si>
  <si>
    <t>LPF55</t>
  </si>
  <si>
    <t>Lavatoio Lux Plus  50X50X85H Frassino Moire</t>
  </si>
  <si>
    <t>LPF54</t>
  </si>
  <si>
    <t>Lavatoio Lux Plus  45X50X85H Frassino Moire</t>
  </si>
  <si>
    <t>LPC85</t>
  </si>
  <si>
    <t>Lavatoio Lux Plus  80X50X85H Ciliegio Grife</t>
  </si>
  <si>
    <t>LPC66</t>
  </si>
  <si>
    <t>Lavatoio Lux Plus  60X60X85H Ciliegio Grife</t>
  </si>
  <si>
    <t>LPC65</t>
  </si>
  <si>
    <t>Lavatoio Lux Plus  60X50X85H Ciliegio Grife</t>
  </si>
  <si>
    <t>LPC64</t>
  </si>
  <si>
    <t>Lavatoio Lux Plus  45X60X85H Ciliegio Grife</t>
  </si>
  <si>
    <t>LPC55</t>
  </si>
  <si>
    <t>Lavatoio Lux Plus  50X50X85H Ciliegio Grife</t>
  </si>
  <si>
    <t>LPC54</t>
  </si>
  <si>
    <t>Lavatoio Lux Plus  45X50X85H Ciliegio Grife</t>
  </si>
  <si>
    <t>LPB85</t>
  </si>
  <si>
    <t>Lavatoio Lux Plus  80X50X85H Bianco</t>
  </si>
  <si>
    <t>LPB66</t>
  </si>
  <si>
    <t>Lavatoio Lux Plus  60X60X85H Bianco</t>
  </si>
  <si>
    <t>LPB65</t>
  </si>
  <si>
    <t>Lavatoio Lux Plus  60X50X85H Bianco</t>
  </si>
  <si>
    <t>LPB64</t>
  </si>
  <si>
    <t>Lavatoio Lux Plus  45X60X85H Bianco</t>
  </si>
  <si>
    <t>LPB55</t>
  </si>
  <si>
    <t>Lavatoio Lux Plus  50X50X85H Bianco</t>
  </si>
  <si>
    <t>LPB54</t>
  </si>
  <si>
    <t>Lavatoio Lux Plus  45X50X85H Bianco</t>
  </si>
  <si>
    <t>07131</t>
  </si>
  <si>
    <t>Lavatoio Sirena 80X50+Abs Bianco  2 Ante</t>
  </si>
  <si>
    <t>07130</t>
  </si>
  <si>
    <t>Lavatoio Sirena 70X40+Abs Bianco  2 Ante</t>
  </si>
  <si>
    <t>07129</t>
  </si>
  <si>
    <t>Lavatoio Sirena 55X45+ Abs Bianco 2 Ante</t>
  </si>
  <si>
    <t>07128</t>
  </si>
  <si>
    <t>Lavatoio Sirena 50X40+ Abs Bianco  2 Ante</t>
  </si>
  <si>
    <t>07104</t>
  </si>
  <si>
    <t>Lavatoio Sirena 50X50+ Abs Bianco 2 Ante</t>
  </si>
  <si>
    <t>07101</t>
  </si>
  <si>
    <t>Lavatoio Sirena 45X60+ Abs Bianco 1 Anta Dx</t>
  </si>
  <si>
    <t>GS</t>
  </si>
  <si>
    <t>Lavello In Granito: Avena ( Spessore 22Mm 120X50)</t>
  </si>
  <si>
    <t>GB</t>
  </si>
  <si>
    <t>Lavello In Granito: Bianco ( Spessore 22Mm 120X50)</t>
  </si>
  <si>
    <t>PS80T</t>
  </si>
  <si>
    <t>Scolapiatti Teck Cm 80</t>
  </si>
  <si>
    <t>PS80B</t>
  </si>
  <si>
    <t>Scolapiatti Bianco Cm 80 Bianco</t>
  </si>
  <si>
    <t>P80T</t>
  </si>
  <si>
    <t>Pensili Teck Cm 80</t>
  </si>
  <si>
    <t>P80B</t>
  </si>
  <si>
    <t>Pensili Bianco Cm 80</t>
  </si>
  <si>
    <t>P60X17RSV</t>
  </si>
  <si>
    <t>Pensile Con Anta A Specchio</t>
  </si>
  <si>
    <t>P60X17RSR</t>
  </si>
  <si>
    <t>P60X17RSG</t>
  </si>
  <si>
    <t>Pesile Con Anta A Specchio</t>
  </si>
  <si>
    <t>P60X17RSBL</t>
  </si>
  <si>
    <t>Pensile Con Anta A Specchio A Ribalta</t>
  </si>
  <si>
    <t>P60X17RSB</t>
  </si>
  <si>
    <t>P45BIA</t>
  </si>
  <si>
    <t>Pensile Cm 45 Dx - Sx Bianco</t>
  </si>
  <si>
    <t>P45AADX</t>
  </si>
  <si>
    <t>Pensile Cm 45 Dx Arancio</t>
  </si>
  <si>
    <t>P45AA</t>
  </si>
  <si>
    <t>Pensile Cm 45 Dx - Sx Arancio</t>
  </si>
  <si>
    <t>P40TSX</t>
  </si>
  <si>
    <t>Pensili Bianco E Teck 40</t>
  </si>
  <si>
    <t>P40TDX</t>
  </si>
  <si>
    <t>Pensile Teck Cm 40 Dx</t>
  </si>
  <si>
    <t>P40BSX</t>
  </si>
  <si>
    <t>P40BDX</t>
  </si>
  <si>
    <t>EP60RW</t>
  </si>
  <si>
    <t>Pensile Elegance Da 60 Rovere Well</t>
  </si>
  <si>
    <t>BT9S</t>
  </si>
  <si>
    <t>Pensile 40 Con 1 Ante H. 60 Teck Sx</t>
  </si>
  <si>
    <t>BT9D</t>
  </si>
  <si>
    <t>Pensile 40 Con 1 Ante H. 60 Teck Dx</t>
  </si>
  <si>
    <t>BT8</t>
  </si>
  <si>
    <t>Pensile 80 Con 2 Ante H. 60 Teck</t>
  </si>
  <si>
    <t>BT7</t>
  </si>
  <si>
    <t>Colapiatti 80 Con 2 Ante H. 60 Teck</t>
  </si>
  <si>
    <t>BT12</t>
  </si>
  <si>
    <t>Pensile Cappa Da 60 2 Ante Teck</t>
  </si>
  <si>
    <t>BT11</t>
  </si>
  <si>
    <t>Pensile Cappa Da 90 2 Ante Teck</t>
  </si>
  <si>
    <t>BT10S</t>
  </si>
  <si>
    <t>Pensile 70X70 Con 1 Ante H. 60 Teck Sx</t>
  </si>
  <si>
    <t>BT10D</t>
  </si>
  <si>
    <t>Pensile 70X70 Con 1 Ante H. 60 Teck Dx</t>
  </si>
  <si>
    <t>BB9S</t>
  </si>
  <si>
    <t>Pensile 40 Con 1 Ante H. 60 Bianco Sx</t>
  </si>
  <si>
    <t>BB9D</t>
  </si>
  <si>
    <t>Pensile 40 Con 1 Ante H. 60 Bianco Dx</t>
  </si>
  <si>
    <t>BB8</t>
  </si>
  <si>
    <t>Pensile 80 Con 2 Ante H. 60 Bianco</t>
  </si>
  <si>
    <t>BB7</t>
  </si>
  <si>
    <t>Colapiatti 80 Con 2 Ante H. 60 Bianco</t>
  </si>
  <si>
    <t>BB12</t>
  </si>
  <si>
    <t>Pensile Cappa Da 60 2 Ante Bianco</t>
  </si>
  <si>
    <t>BB11</t>
  </si>
  <si>
    <t>Pensile Cappa Da 90 2 Ante Bianco</t>
  </si>
  <si>
    <t>BB10S</t>
  </si>
  <si>
    <t>Pensile 70X70 Con 1 Ante H. 60 Bianco Sx</t>
  </si>
  <si>
    <t>BB10D</t>
  </si>
  <si>
    <t>Pensile 70X70 Con 1 Ante H. 60 Bianco Dx</t>
  </si>
  <si>
    <t>V50X50V</t>
  </si>
  <si>
    <t>Vasca 50X50 Mod.V Per Lavatoio</t>
  </si>
  <si>
    <t>V45X50V</t>
  </si>
  <si>
    <t>Vasca 45X50 Mod.V Per Lavatoio</t>
  </si>
  <si>
    <t>19143</t>
  </si>
  <si>
    <t>Piedino Per Lavatoi (Confezione Da 4 Pei) Cromo</t>
  </si>
  <si>
    <t>19040</t>
  </si>
  <si>
    <t>Maniglia Per Serie Sofia ( Kitchen) / Sirena Cromo</t>
  </si>
  <si>
    <t>19032</t>
  </si>
  <si>
    <t>Vaschetta Raccogligocce L. 90 Cm</t>
  </si>
  <si>
    <t>19031</t>
  </si>
  <si>
    <t>Vaschetta Raccogligocce L. 80 Cm</t>
  </si>
  <si>
    <t>19005</t>
  </si>
  <si>
    <t>Griglia Per Scolapiatti Alluminio  Completa 90 Cm</t>
  </si>
  <si>
    <t>19004</t>
  </si>
  <si>
    <t>Griglia Per Scolapiatti Alluminio  Completa 80 Cm</t>
  </si>
  <si>
    <t>PA60X60FAV</t>
  </si>
  <si>
    <t>Mobile Lavatoio Serie   Alluminio Chiusura Soft Verde</t>
  </si>
  <si>
    <t>PA60X60FAR</t>
  </si>
  <si>
    <t>Mobile Lavatoio Serie Alluminio Chiusura Soft Rosso</t>
  </si>
  <si>
    <t>PA60X60FAG</t>
  </si>
  <si>
    <t>Mobile Lavatoio Serie  Alluminio Chiusura Soft Giallo</t>
  </si>
  <si>
    <t>PA60X60FAB</t>
  </si>
  <si>
    <t>Mobile Lavatoio Serie   Alluminio Chiusura Soft Blue</t>
  </si>
  <si>
    <t>PA60X60FAA</t>
  </si>
  <si>
    <t>Mobile Lavatoio Serie Arancio  Alluminio Chiusura Soft</t>
  </si>
  <si>
    <t>PA60X50FAA</t>
  </si>
  <si>
    <t>Mobile Lavatoio Serie Arancio Alluminio Chiusura Soft</t>
  </si>
  <si>
    <t>Sottolavello Con Cassetti  Teck Basic 80X50 Sx</t>
  </si>
  <si>
    <t>Sottolavello Con Cassetti  Teck Basic 80X50 Dx</t>
  </si>
  <si>
    <t>BT5</t>
  </si>
  <si>
    <t>Sottolavello 2 Ante Teck Basic 80X50</t>
  </si>
  <si>
    <t>BT42</t>
  </si>
  <si>
    <t>Sottolavello Con Cassetto Teck Basic 120X50 Sx</t>
  </si>
  <si>
    <t>BT41</t>
  </si>
  <si>
    <t>Sottolavello Con Cassetto Teck Basic 120X50 Dx</t>
  </si>
  <si>
    <t>BT1S</t>
  </si>
  <si>
    <t>Sottolavello 3 Ante Teck Basic 120X50 Sx</t>
  </si>
  <si>
    <t>BT1D</t>
  </si>
  <si>
    <t>Sottolavello 3 Ante Teck Basic 120X50 Dx</t>
  </si>
  <si>
    <t>Sottolavello Con Cassetti  Bianco Basic 80X50 Sx</t>
  </si>
  <si>
    <t>Sottolavello Con Cassetti  Bianco Basic 80X50 Dx</t>
  </si>
  <si>
    <t>BB5</t>
  </si>
  <si>
    <t>Sottolavello 2 Ante Bianco Basic 80X50</t>
  </si>
  <si>
    <t>BB42</t>
  </si>
  <si>
    <t>Sottolavello Con Cassetto Bianco Basic 120X50 Sx</t>
  </si>
  <si>
    <t>BB41</t>
  </si>
  <si>
    <t>Sottolavello Con Cassetto Bianco Basic 120X50 Dx</t>
  </si>
  <si>
    <t>BB1S</t>
  </si>
  <si>
    <t>Sottolavello 3 Ante Bianco Basic 120X50 Sx</t>
  </si>
  <si>
    <t>BB1D</t>
  </si>
  <si>
    <t>Sottolavello 3 Ante Bianco Basic 120X50 Dx</t>
  </si>
  <si>
    <t>SX80CBSX</t>
  </si>
  <si>
    <t>Sott.X In.80X50 C/C Sx B. Sofia</t>
  </si>
  <si>
    <t>SX80CBDX</t>
  </si>
  <si>
    <t>Sott.X In.80X50 C/C Dx Bianco Sofia</t>
  </si>
  <si>
    <t>SX80B</t>
  </si>
  <si>
    <t>Sottolavelli Monolitici  80X50 Sofia Bianco</t>
  </si>
  <si>
    <t>SX120CBSX</t>
  </si>
  <si>
    <t>Sottolavelli C/Cass.Sx120X50</t>
  </si>
  <si>
    <t>Sottolavelli C/Cass.Dx120X50</t>
  </si>
  <si>
    <t>SX120BSX</t>
  </si>
  <si>
    <t>Sottolavelli Monolitici 120</t>
  </si>
  <si>
    <t>SX120BDX</t>
  </si>
  <si>
    <t>SP117B</t>
  </si>
  <si>
    <t>03086</t>
  </si>
  <si>
    <t>Sottolavello X In/Sp Sofia 120X50 Bianco</t>
  </si>
  <si>
    <t>03080</t>
  </si>
  <si>
    <t>Sottolavello X In/Sp Sofia 80X50 Bianco</t>
  </si>
  <si>
    <t>SX80T</t>
  </si>
  <si>
    <t>Sottolavelli Monolitici80X50</t>
  </si>
  <si>
    <t>SX80CTSX</t>
  </si>
  <si>
    <t>Sott.X In.80X50 C/C Dx Teck Sofia</t>
  </si>
  <si>
    <t>SX80CTDX</t>
  </si>
  <si>
    <t>SX120TSX</t>
  </si>
  <si>
    <t>SX120TDX</t>
  </si>
  <si>
    <t>SX120CTSX</t>
  </si>
  <si>
    <t>Sottolavelli Monolitici Teck Piedi E Maniglie Color</t>
  </si>
  <si>
    <t>SX120CTDX</t>
  </si>
  <si>
    <t>Sottolavelli C/Cass.Dx120X50 Teck Piedi E Maniglie Color</t>
  </si>
  <si>
    <t>07127</t>
  </si>
  <si>
    <t>Base Zeus 60X50 H90 Bianco Opaco Completo Di Lavabo Metacrilato+ Tavola</t>
  </si>
  <si>
    <t>RYNCL</t>
  </si>
  <si>
    <t>Raccordo "Y" Carico Lavatrice 3/4"Fx3/4"Mx3/4"F</t>
  </si>
  <si>
    <t>RCLNMF</t>
  </si>
  <si>
    <t>Racc.Curvo Nylon X Lav 3/4X3/4</t>
  </si>
  <si>
    <t>RCLDNFMM</t>
  </si>
  <si>
    <t>Racc.Dop.Nylon Lav 3/4X3/4X3/4</t>
  </si>
  <si>
    <t>NCLPVC</t>
  </si>
  <si>
    <t>Nipples Doppio Mm 3/4 Pvc</t>
  </si>
  <si>
    <t>N3\4L</t>
  </si>
  <si>
    <t>Nipples Da 3/4" In Abs Per Lav.</t>
  </si>
  <si>
    <t>DGELFT</t>
  </si>
  <si>
    <t>Tronchetto Magnetico Antic. Freecal</t>
  </si>
  <si>
    <t>SCSL180</t>
  </si>
  <si>
    <t>Supp.Curvo Plastic.A 180°X Lav</t>
  </si>
  <si>
    <t>RYSL</t>
  </si>
  <si>
    <t>Raccordo "Y" Sc. Lavatrice Pvc</t>
  </si>
  <si>
    <t>RPLCH</t>
  </si>
  <si>
    <t>RPLBH</t>
  </si>
  <si>
    <t>Raccordo Lavatrice Bianco 1"</t>
  </si>
  <si>
    <t>RDTSL2222</t>
  </si>
  <si>
    <t>Raccordo Diritto Sc. Pvc 22X22</t>
  </si>
  <si>
    <t>RDTSL1922</t>
  </si>
  <si>
    <t>Racc.Diritto Tubo Sc.Lav 19X22</t>
  </si>
  <si>
    <t>RDTSL1919</t>
  </si>
  <si>
    <t>Racc.Diritto Tubo Sc.Lav 19X19</t>
  </si>
  <si>
    <t>RDL1</t>
  </si>
  <si>
    <t>CSL1</t>
  </si>
  <si>
    <t>Curva Abs  X Lavatrice Bianco 1" Fx22 Vedi Articolo Rplbh</t>
  </si>
  <si>
    <t>BSL22</t>
  </si>
  <si>
    <t>Bocchetta Sc. Lav. Pvc 22X22</t>
  </si>
  <si>
    <t>BSL19</t>
  </si>
  <si>
    <t>Bocchetta Sc. Lav. Pvc 19X19</t>
  </si>
  <si>
    <t>SILPVCI40</t>
  </si>
  <si>
    <t>Sifone Incas.Lav Pvc Inox Mm40</t>
  </si>
  <si>
    <t>SILPVCB40</t>
  </si>
  <si>
    <t>Sifone Inc.Lav Pvc Placca Bianca Mm40</t>
  </si>
  <si>
    <t>Sif.Inc.Lav.Inox Usci.11/2""X40</t>
  </si>
  <si>
    <t>SILPEHI40</t>
  </si>
  <si>
    <t>Sif.Inc.Lav Phed Inox + Uscita 40</t>
  </si>
  <si>
    <t>Sif.Inc.Lav B. Uscita 11/2""X40</t>
  </si>
  <si>
    <t>SILPEHDI4050</t>
  </si>
  <si>
    <t>Sifone Inc. Lav. Inox Mm.40/50</t>
  </si>
  <si>
    <t>SILPEHDB4050</t>
  </si>
  <si>
    <t>Sifone Incasso Lav. Phed 40/50 Placca Inox</t>
  </si>
  <si>
    <t>SILPEHDB40</t>
  </si>
  <si>
    <t>Sifone Incasso Lav. Mm. 40 Phed Placca Bianca</t>
  </si>
  <si>
    <t>SILPEHB40</t>
  </si>
  <si>
    <t>Sif.Inc.Lav Phed Bianco+Uscita 40 Liscia</t>
  </si>
  <si>
    <t>Sifone Incasso  11/4" Lavatrice In Ottone Uscita 11/4" Bronzo</t>
  </si>
  <si>
    <t>Sifone Incasso  11/4" Lavatrice In Ottone Uscita 11/4"  Bianco</t>
  </si>
  <si>
    <t>Sifone Incasso  11/4" Lavatrice In Ottone Uscita 11/4"  Oro</t>
  </si>
  <si>
    <t>SILO00</t>
  </si>
  <si>
    <t>Sifone Incasso Lavatr. Ottone</t>
  </si>
  <si>
    <t>SILL</t>
  </si>
  <si>
    <t>Sifone Inc. Lav. Pl. B. Liscio</t>
  </si>
  <si>
    <t>SIL11\4</t>
  </si>
  <si>
    <t>Sifone Incasso Lav. 11/4""X32</t>
  </si>
  <si>
    <t>SIL11\2</t>
  </si>
  <si>
    <t>Sifone Incasso Lav.11/2"" C /R. 40 Vedi Codice Silpvcb40</t>
  </si>
  <si>
    <t>SESLABSC</t>
  </si>
  <si>
    <t>Sifone Esterno Cromo Mm. 25</t>
  </si>
  <si>
    <t>SESLABS</t>
  </si>
  <si>
    <t>Sifone Esterno Bianco Mm. 25</t>
  </si>
  <si>
    <t>SELOC</t>
  </si>
  <si>
    <t>Sifone Esterno Lav. Ott. Cromo</t>
  </si>
  <si>
    <t>SELD</t>
  </si>
  <si>
    <t>Sifone Esterno Lavatr. Doppio</t>
  </si>
  <si>
    <t>Sifone Esterno Lav. Pvc Cromo</t>
  </si>
  <si>
    <t>Sifone Esterno X Lav Bianco</t>
  </si>
  <si>
    <t>SEL</t>
  </si>
  <si>
    <t>Sifone Est. Lav. Pvc D. 32 Bi.</t>
  </si>
  <si>
    <t>TPCLC500</t>
  </si>
  <si>
    <t>Tubo Car. Lav.Con Curva Cm.500  Ex Tcl500C</t>
  </si>
  <si>
    <t>TPCLC400</t>
  </si>
  <si>
    <t>Tubo Car. Lav.Con Curva Cm.400  Ex Tcl400C</t>
  </si>
  <si>
    <t>TPCLC350</t>
  </si>
  <si>
    <t>Tubo Car. Lav.Con Curva Cm.350  Ex Tcl350C</t>
  </si>
  <si>
    <t>Tubo Car. Lav.Con Curva Cm.300  Ex Tcl300C</t>
  </si>
  <si>
    <t>TPCLC250</t>
  </si>
  <si>
    <t>Tubo Car. Lav.Con Curva Cm.250  Ex Tcl250C</t>
  </si>
  <si>
    <t>Tubo Car. Lav.Con Curva Cm.200  Ex Tcl200C</t>
  </si>
  <si>
    <t>Tubo Car. Lav.Con Curvacm.150  Ex Tcl150C</t>
  </si>
  <si>
    <t>TPCLC100</t>
  </si>
  <si>
    <t>Tubo Car. Lav.Con Curva Cm.100 Ex Tcl100C</t>
  </si>
  <si>
    <t>TPCL500</t>
  </si>
  <si>
    <t>Tubo Carico Lavatrice 500 Cm. Ex Tcl500C</t>
  </si>
  <si>
    <t>TPCL400</t>
  </si>
  <si>
    <t>Tubo Carico Lavatrice 400 Cm. Ex Tcl400C</t>
  </si>
  <si>
    <t>TPCL350</t>
  </si>
  <si>
    <t>Tubo Carico Lavatrice Ff Senza Curva 350 Cm.  Ex Tcl350</t>
  </si>
  <si>
    <t>TPCL300</t>
  </si>
  <si>
    <t>Tubo Carico Lavatrice Ff Senza Curva 300 Cm.  Ex Tcl300</t>
  </si>
  <si>
    <t>TPCL250</t>
  </si>
  <si>
    <t>Tubo Carico Lavatrice Ff Senza Curva 250 Cm.  Ex Tcl250</t>
  </si>
  <si>
    <t>Tubo Carico Lavatrice Ff Senza Curva 200 Cm.  Ex Tcl200</t>
  </si>
  <si>
    <t>Tubo Carico Lavatrice Ff Senza Curva 150 Cm.  Ex Tcl150</t>
  </si>
  <si>
    <t>TPCL100</t>
  </si>
  <si>
    <t>Tubo Carico Lavatrice Ff Senza Curva 100 Cm.  Ex Tcl100</t>
  </si>
  <si>
    <t>TSL300E</t>
  </si>
  <si>
    <t>Tubo Scarico Lav.Lav. 300 Est.</t>
  </si>
  <si>
    <t>TPSL500</t>
  </si>
  <si>
    <t>Tubo Scarico Lavatrice Cm.500</t>
  </si>
  <si>
    <t>TPSL400</t>
  </si>
  <si>
    <t>Tubo Scarico Lavatrice Cm.400</t>
  </si>
  <si>
    <t>TPSL350</t>
  </si>
  <si>
    <t>Tubo Scarico Lavatrice Cm.350</t>
  </si>
  <si>
    <t>TPSL300</t>
  </si>
  <si>
    <t>Tubo Scarico Lavatrice Cm.300</t>
  </si>
  <si>
    <t>TPSL250</t>
  </si>
  <si>
    <t>Tubo Scarico Lavatrice Cm.250</t>
  </si>
  <si>
    <t>TPSL200</t>
  </si>
  <si>
    <t>Tubo Scarico Lavatrice Cm.200</t>
  </si>
  <si>
    <t>TPSL150</t>
  </si>
  <si>
    <t>Tubo Scarico Lavatrice Cm.150</t>
  </si>
  <si>
    <t>TPSL100</t>
  </si>
  <si>
    <t>Tubo Scarico Lavatrice Cm.100</t>
  </si>
  <si>
    <t>TESLL400</t>
  </si>
  <si>
    <t>Tubo Sca.Wash Fless Lav120A400</t>
  </si>
  <si>
    <t>Tubo Sca.Wash Fless Lav 90A300</t>
  </si>
  <si>
    <t>Tubo Sca.Wash Fless Lav 60A200 Tsl200E</t>
  </si>
  <si>
    <t>TECSLL200</t>
  </si>
  <si>
    <t>Tubo Sca.Wash Fless Lav 60A200</t>
  </si>
  <si>
    <t>SQ72ISC</t>
  </si>
  <si>
    <t>Vasca Incasso Sq72I-1 Inox  Amalthea</t>
  </si>
  <si>
    <t>SQ50ISC</t>
  </si>
  <si>
    <t>Lavello Amalthea 567X498 H21 Apell</t>
  </si>
  <si>
    <t>SQ3838ISC</t>
  </si>
  <si>
    <t>Lavello Amalthea 86X51 H21</t>
  </si>
  <si>
    <t>TM862IPC</t>
  </si>
  <si>
    <t>Lavello Inc.Atmosfera 86 2V  Inox Prelucido</t>
  </si>
  <si>
    <t>TM861IRPC</t>
  </si>
  <si>
    <t>Lavello Inc.Atmosfera 1Vasca Gocc. Destro Inox Prelucido</t>
  </si>
  <si>
    <t>TM861ILPC</t>
  </si>
  <si>
    <t>Lavello Inc.Atmosfera 1Vasca Gocc. Sinistro Inox Prelucido</t>
  </si>
  <si>
    <t>TM1162IRPC</t>
  </si>
  <si>
    <t>Lavello Inc.Atmosfera 2 V.  Gocc. Destro Inox Prelucido</t>
  </si>
  <si>
    <t>TM1162ILPC</t>
  </si>
  <si>
    <t>Lavello Inc. Atmosfera 2 V.  Gocc. Sinistro Inox Prelucido</t>
  </si>
  <si>
    <t>TM1002IRPC</t>
  </si>
  <si>
    <t>TM1002ILPC</t>
  </si>
  <si>
    <t>LMB36079</t>
  </si>
  <si>
    <t>Lav. Best 360 86X51 1Vg Metal M79 Aluminium</t>
  </si>
  <si>
    <t>LMB36073</t>
  </si>
  <si>
    <t>Lav. Best 360 86X51 1Vg Metal M73 Titanium</t>
  </si>
  <si>
    <t>LGB36048</t>
  </si>
  <si>
    <t>Lav. Best 360 86X51 1Vg Cemento 48</t>
  </si>
  <si>
    <t>LGB36040</t>
  </si>
  <si>
    <t>Lav. Best 360 86X51 1Vg Full Black 40</t>
  </si>
  <si>
    <t>LMB40079</t>
  </si>
  <si>
    <t>Lavello Best 86X500 Mm 1 Vasca Gocciolatoio Aluminium M79</t>
  </si>
  <si>
    <t>LMB40078</t>
  </si>
  <si>
    <t>Lavello Best 86X500 Mm 1 Vasca Gocciolatoio Espresso M78</t>
  </si>
  <si>
    <t>LMB40073</t>
  </si>
  <si>
    <t>Lavello Best 86X500 Mm 1 Vasca Gocciolatoio Titanium M73</t>
  </si>
  <si>
    <t>LKB40096</t>
  </si>
  <si>
    <t>Lavello Best 86X500 Mm 1 Vasca Gocciolatoio White K96</t>
  </si>
  <si>
    <t>LKB40086</t>
  </si>
  <si>
    <t>Lavello Best 86X500 Mm 1 Vasca Gocciolatoio Black K86</t>
  </si>
  <si>
    <t>LGB40068</t>
  </si>
  <si>
    <t>Lavello Best 86X500 Mm 1 Vasca Gocciolatoio Bianco Titano G68</t>
  </si>
  <si>
    <t>LGB40062</t>
  </si>
  <si>
    <t>Lavello Best 86X500 Mm 1 Vasca Gocciolatoio Bianco Antico G62</t>
  </si>
  <si>
    <t>LGB40059</t>
  </si>
  <si>
    <t>Lavello Best 86X500 Mm 1 Vasca Gocciolatoio Antracite G59</t>
  </si>
  <si>
    <t>LGB40051</t>
  </si>
  <si>
    <t>Lavello Best 86X500 Mm 1 Vasca Gocciolatoio Avena G51</t>
  </si>
  <si>
    <t>LGB40043</t>
  </si>
  <si>
    <t>Lavello Best 86X500 Mm 1 Vasca Gocciolatoio Tortora G43</t>
  </si>
  <si>
    <t>LGB40040</t>
  </si>
  <si>
    <t>Lavello Best 86X500 Mm 1 Vasca Gocciolatoio Full Black G40</t>
  </si>
  <si>
    <t>LMB45079</t>
  </si>
  <si>
    <t>Lavello Best 86X500 Mm 2 Vasche Aluminium M79</t>
  </si>
  <si>
    <t>LMB45078</t>
  </si>
  <si>
    <t>Lavello Best 86X500 Mm 2 Vasche Espresso M78</t>
  </si>
  <si>
    <t>LMB45073</t>
  </si>
  <si>
    <t>Lavello Best 86X500 Mm 2 Vasche Titanium M73</t>
  </si>
  <si>
    <t>LKB45096</t>
  </si>
  <si>
    <t>Lavello Best 86X500 Mm 2 Vasche White K96</t>
  </si>
  <si>
    <t>LKB45086</t>
  </si>
  <si>
    <t>Lavello Best 86X500 Mm 2 Vasche Black K86</t>
  </si>
  <si>
    <t>LGB45068</t>
  </si>
  <si>
    <t>Lavello Best 86X500 Mm 2 Vasche Bianco Titano G68</t>
  </si>
  <si>
    <t>LGB45062</t>
  </si>
  <si>
    <t>Lavello Best 86X500 Mm 2 Vasche Bianco Antico G62</t>
  </si>
  <si>
    <t>LGB45059</t>
  </si>
  <si>
    <t>Lavello Best 86X500 Mm 2 Vasche Antracite G59</t>
  </si>
  <si>
    <t>LGB45051</t>
  </si>
  <si>
    <t>Lavello Best 86X500 Mm 2 Vasche Avena G51</t>
  </si>
  <si>
    <t>LGB45048</t>
  </si>
  <si>
    <t>Lavello Best 86X500 Mm 2 Vasche Grigio Cemento 48</t>
  </si>
  <si>
    <t>LGB45043</t>
  </si>
  <si>
    <t>Lavello Best 86X500 Mm 2 Vasche Tortora 43</t>
  </si>
  <si>
    <t>LGB45040</t>
  </si>
  <si>
    <t>Lavello Best 86X500 Mm 2 Vasche Full Black G40</t>
  </si>
  <si>
    <t>LGB45040BSO</t>
  </si>
  <si>
    <t>Lavello Best 86X500 Mm 2 Vasche Full Black G40 Sottotop</t>
  </si>
  <si>
    <t>LMB50079</t>
  </si>
  <si>
    <t>Lavello Best 116X500 Mm 2 Vasche Piu' Goccialatoio Aluminium M79</t>
  </si>
  <si>
    <t>LMB50078</t>
  </si>
  <si>
    <t>Lavello Best 116X500 Mm 2 Vasche Piu' Goccialatoio Espresso M78</t>
  </si>
  <si>
    <t>LMB50073</t>
  </si>
  <si>
    <t>Lavello Best 116X500 Mm 2 Vasche Piu' Goccialatoio Titanium M73</t>
  </si>
  <si>
    <t>LKB50096</t>
  </si>
  <si>
    <t>Lavello Best 116X500 Mm 2 Vasche Piu' Goccialatoio White K96</t>
  </si>
  <si>
    <t>LKB50086</t>
  </si>
  <si>
    <t>Lavello Best 116X500 Mm 2 Vasche Piu' Goccialatoio Black K86</t>
  </si>
  <si>
    <t>LGB50068</t>
  </si>
  <si>
    <t>Lavello Best 116X500 Mm 2 Vasche Piu' Goccialatoio Bianco Titano G68</t>
  </si>
  <si>
    <t>LGB50062</t>
  </si>
  <si>
    <t>Lavello Best 116X500 Mm 2 Vasche Piu' Goccialatoio Bianco Antico G62</t>
  </si>
  <si>
    <t>LGB50059</t>
  </si>
  <si>
    <t>Lavello Best 116X500 Mm 2 Vasche Piu' Goccialatoio Antracite G59</t>
  </si>
  <si>
    <t>LGB50051</t>
  </si>
  <si>
    <t>Lavello Best 116X500 Mm 2 Vasche Piu' Goccialatoio Avena G51</t>
  </si>
  <si>
    <t>LGB50043</t>
  </si>
  <si>
    <t>Lavello Best 116X500 Mm 2 Vasche Piu' Goccialatoio Tortora G43</t>
  </si>
  <si>
    <t>LGB50040</t>
  </si>
  <si>
    <t>Lavello Best 116X500 Mm 2 Vasche Piu' Goccialatoio Full Black G40</t>
  </si>
  <si>
    <t>LMY50070</t>
  </si>
  <si>
    <t>Lavello Easy 500 116X50 2 Vg+G Ghisa 70</t>
  </si>
  <si>
    <t>LMY31073</t>
  </si>
  <si>
    <t>Lavello Easy 310 78X50 1 Vg Titanium 73</t>
  </si>
  <si>
    <t>LGYR6051</t>
  </si>
  <si>
    <t>Lavello Easy Round 600 60X47 1 Vg Avena 51</t>
  </si>
  <si>
    <t>LGY50068</t>
  </si>
  <si>
    <t>Lavello Easy 500 116X50 2V+G 68 Bianco</t>
  </si>
  <si>
    <t>LGY50059</t>
  </si>
  <si>
    <t>Lavello Easy 500 116X50 2V+G59 Antracite</t>
  </si>
  <si>
    <t>LGY48051</t>
  </si>
  <si>
    <t>Lavello Easy 480 100X50 1Vg Avena 51</t>
  </si>
  <si>
    <t>LGY48040</t>
  </si>
  <si>
    <t>Lavello Easy 480 100X50 1Vg Nero 40</t>
  </si>
  <si>
    <t>LGY32559</t>
  </si>
  <si>
    <t>Lavello Easy 325 78X50 2V+G 59 Antracite</t>
  </si>
  <si>
    <t>LGY31040</t>
  </si>
  <si>
    <t>Lavello Easy 310 78X50 1Vg Full Black 40</t>
  </si>
  <si>
    <t>LME40079</t>
  </si>
  <si>
    <t>Ego 400 860X500 Mm 1 Vasca C/Gocciolatoio 79 Aluminium</t>
  </si>
  <si>
    <t>LME40073</t>
  </si>
  <si>
    <t>Ego 400 860X500 Mm 1 Vasca C/Gocciolatoio 73 Titanium</t>
  </si>
  <si>
    <t>LME40070</t>
  </si>
  <si>
    <t>Ego 400 860X500 Mm 1 Vasca C/Gocciolatoio 70 Ghisa</t>
  </si>
  <si>
    <t>LGE40068</t>
  </si>
  <si>
    <t>Ego 400 860X500 Mm 1 Vasca C/Gocciolatoio 68 Titano</t>
  </si>
  <si>
    <t>LGE40062</t>
  </si>
  <si>
    <t>Ego 400 860X500 Mm 1 Vasca C/Gocciolatoio 62 B.Antico</t>
  </si>
  <si>
    <t>LGE40059</t>
  </si>
  <si>
    <t>Ego 400 860X500 Mm 1 Vasca C/Gocciolatoio 59 Antracite</t>
  </si>
  <si>
    <t>LGE40054</t>
  </si>
  <si>
    <t>Ego 400 860X500 Mm 1 Vasca  C/Gocciolatoio 54 Nero</t>
  </si>
  <si>
    <t>LGE40052</t>
  </si>
  <si>
    <t>Ego 400 860X500 Mm 1 Vasca C/Gocciolatoio 52 Bianco</t>
  </si>
  <si>
    <t>LGE40051</t>
  </si>
  <si>
    <t>Ego 400 860X500 Mm 1 Vasca  C/Gocciolatoio 51 Avena</t>
  </si>
  <si>
    <t>LME45079</t>
  </si>
  <si>
    <t>Ego 450 860X500 Mm 2 Vasche 79 Aluminium</t>
  </si>
  <si>
    <t>LME45073</t>
  </si>
  <si>
    <t>Ego 450 860X500 Mm 2 Vasche 73 Titanium</t>
  </si>
  <si>
    <t>LME45070</t>
  </si>
  <si>
    <t>Ego 450 860X500 Mm 2 Vasche  70 Ghisa</t>
  </si>
  <si>
    <t>LGE45068</t>
  </si>
  <si>
    <t>Ego 450 860X500 Mm 2 Vasche 68 Titano</t>
  </si>
  <si>
    <t>LGE45062</t>
  </si>
  <si>
    <t>Ego 450 860X500 Mm 2 Vasche 62 Bianco Antico</t>
  </si>
  <si>
    <t>LGE45059</t>
  </si>
  <si>
    <t>Ego 450 860X500 Mm 2 Vasche 59 Antracite</t>
  </si>
  <si>
    <t>LGE45054</t>
  </si>
  <si>
    <t>Ego 450 860X500 Mm 2 Vasche 54 Nero</t>
  </si>
  <si>
    <t>LGE45052</t>
  </si>
  <si>
    <t>Ego 450 860X500 Mm 2 Vasche 52 Bianco</t>
  </si>
  <si>
    <t>LGE45051</t>
  </si>
  <si>
    <t>Ego 450 860X500 Mm 2 Vasche 51 Avena</t>
  </si>
  <si>
    <t>LME47579</t>
  </si>
  <si>
    <t>Ego 475 1000X500 1 Vasca 1/2" C/Gocciolatoio 79 Aluminium</t>
  </si>
  <si>
    <t>LME47573</t>
  </si>
  <si>
    <t>Ego 475 1000X500 1 Vasca 1/2" C/Gocciolatoio 73 Titanium</t>
  </si>
  <si>
    <t>LME47570</t>
  </si>
  <si>
    <t>Ego 475 1000X500 1 Vasca 1/2" C/Gocciolatoio 70 Ghisa</t>
  </si>
  <si>
    <t>LGE47568</t>
  </si>
  <si>
    <t>Ego 475 1000X500 1 Vasca 1/2" C/Gocciolatoio 68 Titano</t>
  </si>
  <si>
    <t>LGE47562</t>
  </si>
  <si>
    <t>Ego 475 1000X500 1 Vasca 1/2" C/Gocciolatoio 62 B.Antico</t>
  </si>
  <si>
    <t>LGE47559</t>
  </si>
  <si>
    <t>Ego 475 1000X500 1 Vasca 1/2" C/Gocciolatoio 59 Antracite</t>
  </si>
  <si>
    <t>LGE47554</t>
  </si>
  <si>
    <t>Ego 475 1000X500 1 Vasca 1/2" C/Gocciolatoio 54 Nero</t>
  </si>
  <si>
    <t>LGE47552</t>
  </si>
  <si>
    <t>Ego 475 1000X500 1 Vasca 1/2" C/Gocciolatoio 52 Bianco</t>
  </si>
  <si>
    <t>LGE47551</t>
  </si>
  <si>
    <t>Ego 475 1000X500 1 Vasca 1/2" C/Gocciolatoio 51 Avena</t>
  </si>
  <si>
    <t>LME48079</t>
  </si>
  <si>
    <t>Ego 480 980X485 Mm 1 Vasca C/Gocciolatoio 79 Aluminium</t>
  </si>
  <si>
    <t>LME48073</t>
  </si>
  <si>
    <t>Ego 480 980X485 Mm 1 Vasca C/Gocciolatoio 73 Titanium</t>
  </si>
  <si>
    <t>LME48070</t>
  </si>
  <si>
    <t>Ego 480 980X485 Mm 1 Vasca C/Gocciolatoio 70 Ghisa</t>
  </si>
  <si>
    <t>LGE48068</t>
  </si>
  <si>
    <t>Ego 480 980X485 Mm 1 Vasca C/Gocciolatoio 68 Titano</t>
  </si>
  <si>
    <t>LGE48062</t>
  </si>
  <si>
    <t>Ego 480 980X485 Mm 1 Vasca C/Gocciolatoio 62 B.Antico</t>
  </si>
  <si>
    <t>LGE48059</t>
  </si>
  <si>
    <t>Ego 480 980X485 Mm 1 Vasca C/Gocciolatoio 59 Antracite</t>
  </si>
  <si>
    <t>LGE48054</t>
  </si>
  <si>
    <t>Ego 480 980X485 Mm 1 Vasca C/Gocciolatoio 54 Nero</t>
  </si>
  <si>
    <t>LGE48052</t>
  </si>
  <si>
    <t>Ego 480 980X485 Mm 1 Vasca C/Gocciolatoio 52 Bianco</t>
  </si>
  <si>
    <t>LGE48051</t>
  </si>
  <si>
    <t>Ego 480 980X485 Mm 1 Vasca C/Gocciolatoio 51 Avena</t>
  </si>
  <si>
    <t>LME50079</t>
  </si>
  <si>
    <t>Ego 500 1160X500 Mm 2 Vasche C/Gocciolatoio 79 Aluminium</t>
  </si>
  <si>
    <t>LME50073</t>
  </si>
  <si>
    <t>Ego 500 1160X500 Mm 2 Vasche C/Gocciolatoio 73 Titanium</t>
  </si>
  <si>
    <t>LME50070</t>
  </si>
  <si>
    <t>Ego 500 1160X500 Mm 2 Vasche C/Gocciolatoio 70 Ghisa</t>
  </si>
  <si>
    <t>LGE50068</t>
  </si>
  <si>
    <t>Ego 500 1160X500 Mm 2 Vasche C/Gocciolatoio 68 Titano</t>
  </si>
  <si>
    <t>LGE50062</t>
  </si>
  <si>
    <t>Ego 500 1160X500 Mm 2 Vasche C/Gocciolatoio 62 B.Antico</t>
  </si>
  <si>
    <t>LGE50059</t>
  </si>
  <si>
    <t>Ego 500 1160X500 Mm 2 Vasche C/Gocciolatoio 59 Antracite</t>
  </si>
  <si>
    <t>LGE50054</t>
  </si>
  <si>
    <t>Ego 500 1160X500 Mm 2 Vasche C/Gocciolatoio 54 Nero</t>
  </si>
  <si>
    <t>LGE50052</t>
  </si>
  <si>
    <t>Ego 500 1160X500 Mm 2 Vasche C/Gocciolatoio 52 Bianco</t>
  </si>
  <si>
    <t>LGE50051</t>
  </si>
  <si>
    <t>Ego 500 1160X500 Mm 2 Vasche C/Gocciolatoio 51 Avena</t>
  </si>
  <si>
    <t>LMECOR79</t>
  </si>
  <si>
    <t>Ego Corner 1000X500 2 Vasche C/Gocciolatoio 79 Aluminium</t>
  </si>
  <si>
    <t>LMECOR73</t>
  </si>
  <si>
    <t>Ego Corner 1000X500 2 Vasche C/Gocciolatoio 73 Titanium</t>
  </si>
  <si>
    <t>LMECOR70</t>
  </si>
  <si>
    <t>Ego Corner 1000X500 2 Vasche C/Gocciolatoio 70 Ghisa</t>
  </si>
  <si>
    <t>LGECOR68</t>
  </si>
  <si>
    <t>Ego Corner 1000X500 2 Vasche C/Gocciolatoio 68 Titano</t>
  </si>
  <si>
    <t>LGECOR62</t>
  </si>
  <si>
    <t>Ego Corner 1000X500 2 Vasche C/Gocciolatoio 62 B.Antico</t>
  </si>
  <si>
    <t>LGECOR59</t>
  </si>
  <si>
    <t>Ego Corner 1000X500 2 Vasche C/Gocciolatoio 59 Antracite</t>
  </si>
  <si>
    <t>LGECOR51</t>
  </si>
  <si>
    <t>Ego Corner 1000X500 2 Vasche C/Gocciolatoio 51 Avena</t>
  </si>
  <si>
    <t>LMEESA79</t>
  </si>
  <si>
    <t>Ego Esa 1000X500 Mm 2 Vasche C/Gocciolatoio 79 Aluminium</t>
  </si>
  <si>
    <t>LMEESA73</t>
  </si>
  <si>
    <t>Ego Esa 1000X500 Mm 2 Vasche C/Gocciolatoio 73 Titanium</t>
  </si>
  <si>
    <t>LMEESA70</t>
  </si>
  <si>
    <t>Ego Esa 1000X500 Mm 2 Vasche C/Gocciolatoio 70 Ghisa</t>
  </si>
  <si>
    <t>LGEESA68</t>
  </si>
  <si>
    <t>Ego Esa 1000X500 Mm 2 Vasche C/Gocciolatoio 68 Titano</t>
  </si>
  <si>
    <t>LGEESA62</t>
  </si>
  <si>
    <t>Ego Esa 1000X500 Mm 2 Vasche C/Gocciolatoio 62 B.Antico</t>
  </si>
  <si>
    <t>LGEESA59</t>
  </si>
  <si>
    <t>Ego Esa 1000X500 Mm 2 Vasche C/Gocciolatoio 59 Antracite</t>
  </si>
  <si>
    <t>LGEESA51</t>
  </si>
  <si>
    <t>Ego Esa 1000X500 Mm 2 Vasche C/Gocciolatoio 51 Avena</t>
  </si>
  <si>
    <t>LMEROU79</t>
  </si>
  <si>
    <t>Ego Round 485 Mm 1 Vasca 79 Aluminium</t>
  </si>
  <si>
    <t>LMEROU73</t>
  </si>
  <si>
    <t>Ego Round 485 Mm 1 Vasca 73 Titanium</t>
  </si>
  <si>
    <t>LMEROU70</t>
  </si>
  <si>
    <t>Ego Round 485 Mm 1 Vasca 70 Ghisa</t>
  </si>
  <si>
    <t>LGEROU68</t>
  </si>
  <si>
    <t>Ego Round 485 Mm 1 Vasca 68 Titano</t>
  </si>
  <si>
    <t>LGEROU62</t>
  </si>
  <si>
    <t>Ego Round 485 Mm 1 Vasca 62 Bianco Antico</t>
  </si>
  <si>
    <t>LGEROU59</t>
  </si>
  <si>
    <t>Ego Round 485 Mm 1 Vasca 59 Antracite</t>
  </si>
  <si>
    <t>LGEROU51</t>
  </si>
  <si>
    <t>Ego Round 485 Mm 1 Vasca 51 Avena</t>
  </si>
  <si>
    <t>LITD100A04N</t>
  </si>
  <si>
    <t>Lavello Lithos D100A Alluminia 04</t>
  </si>
  <si>
    <t>FOMN200A58</t>
  </si>
  <si>
    <t>Lavello Formhaus 2 V. Avena</t>
  </si>
  <si>
    <t>FOMN200A51</t>
  </si>
  <si>
    <t>Lavello Fhormaus A 51 Cm. 860 Antracite</t>
  </si>
  <si>
    <t>FOMN200A14</t>
  </si>
  <si>
    <t>Lavello Formhaus 2 V. Nero Mat</t>
  </si>
  <si>
    <t>FOMN200A07</t>
  </si>
  <si>
    <t>Lavello Fhormaus A 07  Cm. 860 Bianco Alpine</t>
  </si>
  <si>
    <t>FOMD200A58</t>
  </si>
  <si>
    <t>Lavello Formhaus 2V+G Avena</t>
  </si>
  <si>
    <t>FOMD200A51</t>
  </si>
  <si>
    <t>Lavello Fhormaus A 51 Cm. 116 Antracite</t>
  </si>
  <si>
    <t>FOMD200A14</t>
  </si>
  <si>
    <t>Lavello Formhaus 2V+G Nero Mat</t>
  </si>
  <si>
    <t>FOMD200A07</t>
  </si>
  <si>
    <t>Lavello Fhormaus A 07 Cm. 116
Bianco Alpinete</t>
  </si>
  <si>
    <t>FOMD100A58</t>
  </si>
  <si>
    <t>Lavello Formhaus 1V+G Avena</t>
  </si>
  <si>
    <t>FOMD100A51</t>
  </si>
  <si>
    <t>FOMD100A14</t>
  </si>
  <si>
    <t>Lavello Formhaus 1V+G  Nero Mat</t>
  </si>
  <si>
    <t>FOMD100A07</t>
  </si>
  <si>
    <t>Lavello Fhormaus A 07 Cm. 860 Bianco Alpine</t>
  </si>
  <si>
    <t>FH862IPC</t>
  </si>
  <si>
    <t>Lavello Apell Incasso 86 2V  Inox H. 14,5</t>
  </si>
  <si>
    <t>FH861MIRPC</t>
  </si>
  <si>
    <t>Lavello Apell Incasso 86 1V  Gocc. Destro</t>
  </si>
  <si>
    <t>FH861MILPC</t>
  </si>
  <si>
    <t>Lavello Apell Incasso 86 1V  Gocc. Sinistro</t>
  </si>
  <si>
    <t>FH1162MIRPC</t>
  </si>
  <si>
    <t>Lavello 116 Inox 2Vasche+Goc. Destro</t>
  </si>
  <si>
    <t>FH1162MILPC</t>
  </si>
  <si>
    <t>Lavello 116 Inox 2Vasche+Goc. Sinistro</t>
  </si>
  <si>
    <t>1961762</t>
  </si>
  <si>
    <t>Lavello Foster Inox 86X50 1V+G Dx</t>
  </si>
  <si>
    <t>1961761</t>
  </si>
  <si>
    <t>Lavello Foster Inox 86X50 1V+G Sx</t>
  </si>
  <si>
    <t>1961061</t>
  </si>
  <si>
    <t>1912761</t>
  </si>
  <si>
    <t>Lavello Foster Inox 116X50 2V+G Dx</t>
  </si>
  <si>
    <t>1662001</t>
  </si>
  <si>
    <t>1661201</t>
  </si>
  <si>
    <t>1561401</t>
  </si>
  <si>
    <t>1561201</t>
  </si>
  <si>
    <t>PTSH862Go</t>
  </si>
  <si>
    <t>Lavello 50.86 2V Gran.Avena</t>
  </si>
  <si>
    <t>PTSH861GO</t>
  </si>
  <si>
    <t>Lavello 50.86 1 V+G Granito Avena</t>
  </si>
  <si>
    <t>PTSH1162GO</t>
  </si>
  <si>
    <t>PTPL862GW</t>
  </si>
  <si>
    <t>Lavello 50.86 2V Bianco</t>
  </si>
  <si>
    <t>PTPL862GO</t>
  </si>
  <si>
    <t>PTPL862GB</t>
  </si>
  <si>
    <t>Lavello 50.86 2V Gran.Nero</t>
  </si>
  <si>
    <t>PTPL862GA</t>
  </si>
  <si>
    <t>Lavello 50.86 2V Alluminio</t>
  </si>
  <si>
    <t>PTPL861GW</t>
  </si>
  <si>
    <t>Lavello 50.86 1 V+G Bianco</t>
  </si>
  <si>
    <t>PTPL861GO</t>
  </si>
  <si>
    <t>PTPL861GB</t>
  </si>
  <si>
    <t>Lavello 50.86 1 V+G Granito Nero</t>
  </si>
  <si>
    <t>PTPL861GA</t>
  </si>
  <si>
    <t>Lavello 50.86 1 V+G Alluminio</t>
  </si>
  <si>
    <t>PTPL780GW</t>
  </si>
  <si>
    <t>PTPL780GO</t>
  </si>
  <si>
    <t>Lavello Sink 78 R10 Granito Avena Apell</t>
  </si>
  <si>
    <t>PTPL780GG</t>
  </si>
  <si>
    <t>Lavello Sink 78 R10 Antracite Granito Apell</t>
  </si>
  <si>
    <t>PTPL560GW</t>
  </si>
  <si>
    <t>Lavello 1V 60 Cm Avena</t>
  </si>
  <si>
    <t>PTPL560GO</t>
  </si>
  <si>
    <t>PTPL560GG</t>
  </si>
  <si>
    <t>Lavello 1V 60 Cm Antracite</t>
  </si>
  <si>
    <t>PTPL400GW</t>
  </si>
  <si>
    <t>Lavello 1V 40 Cm  Bianco</t>
  </si>
  <si>
    <t>PTPL400GO</t>
  </si>
  <si>
    <t>PTPL400GG</t>
  </si>
  <si>
    <t>PTPL1162GW</t>
  </si>
  <si>
    <t>Lavello 50.116  2V+G Bianco</t>
  </si>
  <si>
    <t>Lavello 50.116  2V+G Gran.Avena</t>
  </si>
  <si>
    <t>PTPL1162GB</t>
  </si>
  <si>
    <t>Lavello 50.116  2V+G Gran.Nero</t>
  </si>
  <si>
    <t>PTPL1162GA</t>
  </si>
  <si>
    <t>Lavello 50.116  2V+G Aluminio</t>
  </si>
  <si>
    <t>PTPL1002GW</t>
  </si>
  <si>
    <t>Lavello 1V + 1/2 Con Goc. Bianco</t>
  </si>
  <si>
    <t>PTPL1002GO</t>
  </si>
  <si>
    <t>Lavello 1V + 1/2 Con Goc. Gran.Avena</t>
  </si>
  <si>
    <t>PTPL1002GB</t>
  </si>
  <si>
    <t>Lavello 1V + 1/2 Con Goc. Gran.Nero</t>
  </si>
  <si>
    <t>PTPL1002GA</t>
  </si>
  <si>
    <t>Lavello 1V + 1/2 Con Goc. Alluminio</t>
  </si>
  <si>
    <t>PTPL1001GW</t>
  </si>
  <si>
    <t>Lavello 1V Con Goc. Bianco</t>
  </si>
  <si>
    <t>PTPL1001GO</t>
  </si>
  <si>
    <t>Lavello 1V Con Goc. Gran.Avena</t>
  </si>
  <si>
    <t>PTPL1001GB</t>
  </si>
  <si>
    <t>Lavello 1V Con Goc. Gran.Nero</t>
  </si>
  <si>
    <t>PTPL1001GA</t>
  </si>
  <si>
    <t>Lavello 1V Con Goc. Alluminio</t>
  </si>
  <si>
    <t>PT790TM</t>
  </si>
  <si>
    <t>Lavello 1V 80 Cm Titanio</t>
  </si>
  <si>
    <t>CTP643C</t>
  </si>
  <si>
    <t>Candy Ctp 643C - Cod.33801943 Piano Cottura Piano A Induzione Comandi Elettronici Touch 4 Zone Cottura 1 Zona Twin Power Controllo Centrale Booster Su Ogni Zona Potenza Totale 7 Kw 9 Livelli Di Potenza</t>
  </si>
  <si>
    <t>Lavello Inox 86X50 Sx</t>
  </si>
  <si>
    <t>Lavello Inox 86X50 Dx</t>
  </si>
  <si>
    <t>AI11502GSX</t>
  </si>
  <si>
    <t>Lavello Inox 116X50 Sx</t>
  </si>
  <si>
    <t>LITN200A58N</t>
  </si>
  <si>
    <t>Lavello Lithos 2 Vasche N200A Avena58</t>
  </si>
  <si>
    <t>LITN200A51N</t>
  </si>
  <si>
    <t>Lavello Lithos N200A 51</t>
  </si>
  <si>
    <t>LITN200A07N</t>
  </si>
  <si>
    <t>LITN200A04N</t>
  </si>
  <si>
    <t>Lavello Lithos N200A Alumina</t>
  </si>
  <si>
    <t>LITD200A58N</t>
  </si>
  <si>
    <t>Lavello Lithos D200A 2 Vasche + Gocc. Avena58</t>
  </si>
  <si>
    <t>LITD200A51N</t>
  </si>
  <si>
    <t>Lavello Lithos D200A 51  2 Vasche + Gocc    Antracite</t>
  </si>
  <si>
    <t>LITD200A07N</t>
  </si>
  <si>
    <t>LITD200A04N</t>
  </si>
  <si>
    <t>Lithos D 200 Cm. 116 Allumina 04</t>
  </si>
  <si>
    <t>LITD100A58N</t>
  </si>
  <si>
    <t>Lavello Lithos D100A Avena58</t>
  </si>
  <si>
    <t>LITD100A51N</t>
  </si>
  <si>
    <t>Lavello Lithos D100A Antracite 51</t>
  </si>
  <si>
    <t>LITD100A14N</t>
  </si>
  <si>
    <t>Lavello Lithos D100A Nero Mat 14</t>
  </si>
  <si>
    <t>LITD100A12N</t>
  </si>
  <si>
    <t>Lavello Lithos D100A Steel 12</t>
  </si>
  <si>
    <t>LITD100A07N</t>
  </si>
  <si>
    <t>Lavello Lithos D100A B.Co 07 Bianco Alpina</t>
  </si>
  <si>
    <t>NEMN100S58</t>
  </si>
  <si>
    <t>Lavello Nemo N100S Avena 58</t>
  </si>
  <si>
    <t>NEMN100S51</t>
  </si>
  <si>
    <t>Lavello Nemo N100S Antracite 51</t>
  </si>
  <si>
    <t>NEMN100S07</t>
  </si>
  <si>
    <t>Lavello 490X510 Mm
Nemo 7 Bianco Alpine</t>
  </si>
  <si>
    <t>NEMN10007</t>
  </si>
  <si>
    <t>Lavello Nemo N-100 Bianco</t>
  </si>
  <si>
    <t>NEMN100058</t>
  </si>
  <si>
    <t>Lavello Nemo N-100 Avena</t>
  </si>
  <si>
    <t>NEMN100008</t>
  </si>
  <si>
    <t>Lavello 550X490 Mm
Nemo Crema</t>
  </si>
  <si>
    <t>NEMN100007</t>
  </si>
  <si>
    <t>Lavello 550X490 Mm
Nemo 07 Bianco Alpine</t>
  </si>
  <si>
    <t>PRIN100AP58</t>
  </si>
  <si>
    <t>Lavello Primus N-100Xl Large Avena</t>
  </si>
  <si>
    <t>PRIN100AP51</t>
  </si>
  <si>
    <t>Lavello Primus N-100Xl Larga Antracite</t>
  </si>
  <si>
    <t>PRIN100AP07</t>
  </si>
  <si>
    <t>Lavello Primus N-100Xl Largebianco Alpina</t>
  </si>
  <si>
    <t>PRIN100AP04</t>
  </si>
  <si>
    <t>Lavello Primus Ap 04 Aluminia Cm. 770X480</t>
  </si>
  <si>
    <t>LNP77FBC</t>
  </si>
  <si>
    <t>Lavello Incasso Linear Plus  77 1 Vasca Inox</t>
  </si>
  <si>
    <t>LI86PPS</t>
  </si>
  <si>
    <t>Lavello Incasso 86X50 Sx  Piletta Piccola</t>
  </si>
  <si>
    <t>LI86PPD</t>
  </si>
  <si>
    <t>Lavello Incasso 86X50 Dx Piletta Piccola</t>
  </si>
  <si>
    <t>LI86PGS</t>
  </si>
  <si>
    <t>Lavello Incasso 86X50 Sx</t>
  </si>
  <si>
    <t>LI86PGD</t>
  </si>
  <si>
    <t>Lavello Incasso 86X50 Dx Piletta Grande</t>
  </si>
  <si>
    <t>LI116PPS</t>
  </si>
  <si>
    <t>Lavello Incasso 116X50 Sx Piletta Piccola</t>
  </si>
  <si>
    <t>LI116PPD</t>
  </si>
  <si>
    <t>Lavello Incasso 116X50 Dxpiletta Piccola</t>
  </si>
  <si>
    <t>LI116PGS</t>
  </si>
  <si>
    <t>Lavello Incasso 116X50 Sx Piletta Grande</t>
  </si>
  <si>
    <t>LI116PGD</t>
  </si>
  <si>
    <t>Lavello Incasso 116X50 Dx Piletta Grande</t>
  </si>
  <si>
    <t>LML12579</t>
  </si>
  <si>
    <t>Lavello Ellecci Living  125 79 Aluminium</t>
  </si>
  <si>
    <t>LGL12551</t>
  </si>
  <si>
    <t>Lavello Living 125 51 Avena</t>
  </si>
  <si>
    <t>LGL30051</t>
  </si>
  <si>
    <t>Lavello Ellecci Living  300 51 Avena</t>
  </si>
  <si>
    <t>LSL40014</t>
  </si>
  <si>
    <t>Living 400 860X500 Mm 1 Vasca C/Gocc. 14 Bianco Antico</t>
  </si>
  <si>
    <t>LSL40012</t>
  </si>
  <si>
    <t>LML40072</t>
  </si>
  <si>
    <t>LGL40052</t>
  </si>
  <si>
    <t>Living 400 860X500 1 Vasca  Con Gocciolatoio 52Bianco</t>
  </si>
  <si>
    <t>LGL40040</t>
  </si>
  <si>
    <t>Living 400 860X500 1 Vasca  Con Gocciolatoio 40 Full Black</t>
  </si>
  <si>
    <t>LSL45012</t>
  </si>
  <si>
    <t>Living 450 860X500 Mm 2 Vasche 12 Terra Di Francia</t>
  </si>
  <si>
    <t>LML45072</t>
  </si>
  <si>
    <t>Lavello Ellecci Living  450 72 Rame</t>
  </si>
  <si>
    <t>LGL45052</t>
  </si>
  <si>
    <t>Living 450 860X500 2 Vasche  52 Bianco</t>
  </si>
  <si>
    <t>Living 450 860X500 2 Vasche  51 Avena</t>
  </si>
  <si>
    <t>LGL47551</t>
  </si>
  <si>
    <t>Lavello Ellecci Living  475 51 Avena</t>
  </si>
  <si>
    <t>LGL47540</t>
  </si>
  <si>
    <t>Lavello Ellecci Living  475 40 Full Black</t>
  </si>
  <si>
    <t>LML50079</t>
  </si>
  <si>
    <t>LML50072</t>
  </si>
  <si>
    <t>LGL50061</t>
  </si>
  <si>
    <t>LGL50059</t>
  </si>
  <si>
    <t>LGL50054</t>
  </si>
  <si>
    <t>LGL50052</t>
  </si>
  <si>
    <t>LMM30079</t>
  </si>
  <si>
    <t>Master 300 790X500 Mm 1 Vasca C/Gocciolatoio 79 Aluminium</t>
  </si>
  <si>
    <t>LMM30073</t>
  </si>
  <si>
    <t>Master 300 790X500 Mm 1 Vasca C/Gocciolatoio 73 Titanium</t>
  </si>
  <si>
    <t>LGM30068</t>
  </si>
  <si>
    <t>Master 300 790X500 Mm 1 Vasca C/Gocciolatoio 68 Titano</t>
  </si>
  <si>
    <t>LGM30062</t>
  </si>
  <si>
    <t>Master 300 790X500 Mm 1 Vasca C/Gocc. 62 Bianco Antico</t>
  </si>
  <si>
    <t>LGM30059</t>
  </si>
  <si>
    <t>Master 300 790X500 Mm 1 Vasca C/Gocciolatoio 59 Antracite</t>
  </si>
  <si>
    <t>LGM30055</t>
  </si>
  <si>
    <t>Master 300 790X500 Mm 1 Vasca C/Gocciolatoio 55 Grigio</t>
  </si>
  <si>
    <t>LGM30054</t>
  </si>
  <si>
    <t>Master 300 790X500 Mm 1 Vasca  C/Gocciolatoio 54 Nero</t>
  </si>
  <si>
    <t>LGM30052</t>
  </si>
  <si>
    <t>Master 300 790X500 Mm 1 Vasca C/Gocciolatoio 52 Bianco</t>
  </si>
  <si>
    <t>LGM30051</t>
  </si>
  <si>
    <t>Master 300 790X500 Mm 1 Vasca C/Gocciolatoio 51 Avena</t>
  </si>
  <si>
    <t>LMM35079</t>
  </si>
  <si>
    <t>Master 350 790X500 Mm 2 Vasche 79 Aluminium</t>
  </si>
  <si>
    <t>LMM35073</t>
  </si>
  <si>
    <t>Master 350 790X500 Mm 2 Vasche 73 Titanium</t>
  </si>
  <si>
    <t>LGM35068</t>
  </si>
  <si>
    <t>Master 350 790X500 Mm 2 Vasche 68 Titano</t>
  </si>
  <si>
    <t>LGM35062</t>
  </si>
  <si>
    <t>Master 350 790X500 Mm 2 Vasche 62 Bianco Antico</t>
  </si>
  <si>
    <t>LGM35059</t>
  </si>
  <si>
    <t>Master 350 790X500 Mm 2 Vasche 59 Antracite</t>
  </si>
  <si>
    <t>LGM35055</t>
  </si>
  <si>
    <t>Master 350 790X500 Mm 2 Vasche 55 Grigio</t>
  </si>
  <si>
    <t>LGM35054</t>
  </si>
  <si>
    <t>Master 350 790X500 Mm 2 Vasche 54 Nero</t>
  </si>
  <si>
    <t>LGM35052</t>
  </si>
  <si>
    <t>LGM35051</t>
  </si>
  <si>
    <t>Master 350 790X500 Mm 2 Vasche 51 Avena</t>
  </si>
  <si>
    <t>LMM40079</t>
  </si>
  <si>
    <t>Master 400 860X500 Mm 1 Vasca C/Gocciolatoio 79 Aluminium</t>
  </si>
  <si>
    <t>LMM40073</t>
  </si>
  <si>
    <t>Master 400 860X500 Mm 1 Vasca C/Gocciolatoio 73 Titanium</t>
  </si>
  <si>
    <t>LGM40068</t>
  </si>
  <si>
    <t>Master 400 860X500 Mm 1 Vasca C/Gocciolatoio 68 Titano</t>
  </si>
  <si>
    <t>LGM40062</t>
  </si>
  <si>
    <t>Master 400 860X500 Mm 1 Vasca C/Gocciolatoio 62 B. Antico</t>
  </si>
  <si>
    <t>LGM40059</t>
  </si>
  <si>
    <t>Master 400 860X500 Mm 1 Vasca C/Gocciolatoio 59 Antracite</t>
  </si>
  <si>
    <t>LGM40057</t>
  </si>
  <si>
    <t>LGM40055</t>
  </si>
  <si>
    <t>Master 400 860X500 Mm 1 Vasca C/Gocciolatoio 55 Grigio</t>
  </si>
  <si>
    <t>LGM40054</t>
  </si>
  <si>
    <t>Master 400 860X500 Mm 1 Vasca C/Gocciolatoio 54 Nero</t>
  </si>
  <si>
    <t>LGM40052</t>
  </si>
  <si>
    <t>Master 400 860X500 Mm 1 Vasca C/Gocciolatoio 52 Bianco</t>
  </si>
  <si>
    <t>LGM40040</t>
  </si>
  <si>
    <t>Master 400 860X500 Mm 1 Vasca C/Gocciolatoio 40 Nero</t>
  </si>
  <si>
    <t>LGM45068</t>
  </si>
  <si>
    <t>Master 450 860X500 Mm 2 Vasche 68 Titano</t>
  </si>
  <si>
    <t>LGM45062</t>
  </si>
  <si>
    <t>Master 450 860X500 Mm 2 Vasche 62 Bianco Antico</t>
  </si>
  <si>
    <t>LGM45059</t>
  </si>
  <si>
    <t>Master 450 860X500 Mm 2 Vasche 59 Antracite</t>
  </si>
  <si>
    <t>LGM45055</t>
  </si>
  <si>
    <t>Master 450 860X500 Mm 2 Vasche 55 Grigio</t>
  </si>
  <si>
    <t>LGM45054</t>
  </si>
  <si>
    <t>Master 450 860X500 Mm 2 Vasche 54 Nero</t>
  </si>
  <si>
    <t>LGM45052</t>
  </si>
  <si>
    <t>Master 450 860X500 Mm 2 Vasche 52 Bianco</t>
  </si>
  <si>
    <t>Master 450 860X500 Mm 2 Vasche 51 Avena</t>
  </si>
  <si>
    <t>LGM45040</t>
  </si>
  <si>
    <t>Master 450 860X500 Mm 2 Vasche 40 Nero</t>
  </si>
  <si>
    <t>LMM47579</t>
  </si>
  <si>
    <t>Master 475 1000X500 1Vasca 1/2" C/Gocciolatoio 79 Aluminium</t>
  </si>
  <si>
    <t>LMM47573</t>
  </si>
  <si>
    <t>Master 475 1000X500 1Vasca 1/2" C/Gocciolatoio 73 Titanium</t>
  </si>
  <si>
    <t>LMM45079</t>
  </si>
  <si>
    <t>Master 450 860X500 Mm 2 Vasche 79 Aluminium</t>
  </si>
  <si>
    <t>LMM45073</t>
  </si>
  <si>
    <t>Master 450 860X500 Mm 2 Vasche 73 Titanium</t>
  </si>
  <si>
    <t>LGM47568</t>
  </si>
  <si>
    <t>Master 475 1000X500 1Vasca 1/2" C/Gocciolatoio 68 Titano</t>
  </si>
  <si>
    <t>LGM47562</t>
  </si>
  <si>
    <t>Master 475 1000X500 1Vasca 1/2" C/Gocciolatoio B. Antico</t>
  </si>
  <si>
    <t>LGM47559</t>
  </si>
  <si>
    <t>Master 475 1000X500 1Vasca 1/2" C/Gocciolatoio 59 Antracite</t>
  </si>
  <si>
    <t>LGM47555</t>
  </si>
  <si>
    <t>Master 475 1000X500 1Vasca 1/2" C/Gocciolatoio 55 Grigio</t>
  </si>
  <si>
    <t>LGM47554</t>
  </si>
  <si>
    <t>Master 475 1000X500 1Vasca 1/2" C/Gocciolatoio 54 Nero</t>
  </si>
  <si>
    <t>LGM47552</t>
  </si>
  <si>
    <t>Master 475 1000X500 1Vasca 1/2" C/Gocciolatoio 52 Bianco</t>
  </si>
  <si>
    <t>LGM47551</t>
  </si>
  <si>
    <t>Master 475 1000X500 1Vasca 1/2" C/Gocciolatoio 51 Avena</t>
  </si>
  <si>
    <t>LMM50079</t>
  </si>
  <si>
    <t>Master 500 1160X500 2 Vasche C/Gocciolatoio 79 Aluminium</t>
  </si>
  <si>
    <t>LMM50073</t>
  </si>
  <si>
    <t>Master 500 1160X500 2 Vasche C/Gocciolatoio 73 Titanium</t>
  </si>
  <si>
    <t>LMM50070</t>
  </si>
  <si>
    <t>Master 500 1160X500 2 Vasche C/Gocciolatoio 70 Ghisa</t>
  </si>
  <si>
    <t>LGM55051</t>
  </si>
  <si>
    <t>Master 550 1000X500 2 Vasc.1/2" 51 Avena</t>
  </si>
  <si>
    <t>LGM50068</t>
  </si>
  <si>
    <t>Master 500 1160X500 2 Vasche C/Gocciolatoio 68 Titano</t>
  </si>
  <si>
    <t>LGM50062</t>
  </si>
  <si>
    <t>Master 500 1160X500 2 Vasche C/Gocciolatoio 62 B. Antico</t>
  </si>
  <si>
    <t>LGM50059</t>
  </si>
  <si>
    <t>Master 500 1160X500 2 Vasche C/Gocciolatoio 59 Antracite</t>
  </si>
  <si>
    <t>LGM50055</t>
  </si>
  <si>
    <t>Master 500 1160X500 2 Vasche C/Gocciolatoio 55 Grigio</t>
  </si>
  <si>
    <t>LGM50054</t>
  </si>
  <si>
    <t>Master 500 1160X500 2 Vasche C/Gocciolatoio 54 Nero</t>
  </si>
  <si>
    <t>LGM50052</t>
  </si>
  <si>
    <t>LGMCOR59</t>
  </si>
  <si>
    <t>Master Corner 830X830 2 Vasche C/Gocciolatoio 59 Antracite</t>
  </si>
  <si>
    <t>LGMCOR52</t>
  </si>
  <si>
    <t>Master Corner 830X830 2 Vasche C/Gocciolatoio 52 Bianco</t>
  </si>
  <si>
    <t>LGMCOR51</t>
  </si>
  <si>
    <t>Master Corner 830X830 2 Vasche C/Gocciolatoio 51 Avena</t>
  </si>
  <si>
    <t>MLE1002IRBC</t>
  </si>
  <si>
    <t>Lavello Melodia 500X1000 Dx H.16 Spazzolato</t>
  </si>
  <si>
    <t>MLE1002ILBC</t>
  </si>
  <si>
    <t>Lavello Melodia 500X1000 Sx H.16 Spazzolato</t>
  </si>
  <si>
    <t>ML862IBC</t>
  </si>
  <si>
    <t>Lavello Melodia 2V. 50.86   H.16 Spazzolato</t>
  </si>
  <si>
    <t>ML861IRBC</t>
  </si>
  <si>
    <t>Lavello Melodia 1V.+Gocc.Dx  50.86 34 H.16 Spazzolato</t>
  </si>
  <si>
    <t>ML861ILBC</t>
  </si>
  <si>
    <t>Lavello Melodia 1V.+Gocc.Sx  50.86 34 H.16 Spazzolato</t>
  </si>
  <si>
    <t>ML1162IRBC</t>
  </si>
  <si>
    <t>Lavello Melodia 2V.+Gocc.Dx  50.116 34+34 H.17,5 Spazzolato</t>
  </si>
  <si>
    <t>ML1162ILBC</t>
  </si>
  <si>
    <t>Lavello Melodia 2V.+Gocc.Sx  50.116 34+34 H.16 Spazzolato</t>
  </si>
  <si>
    <t>OH501IPC</t>
  </si>
  <si>
    <t>FT501IPC</t>
  </si>
  <si>
    <t>Monovasca C1Sa 500X500 Apell</t>
  </si>
  <si>
    <t>PUG861IBC</t>
  </si>
  <si>
    <t>Lavello Apell Pura 86 1 Vasca</t>
  </si>
  <si>
    <t>LMQ10079</t>
  </si>
  <si>
    <t>Quadra 100 Standard 410X500 Mm 1 Vasca 79 Aluminium</t>
  </si>
  <si>
    <t>LMQ10078BSO</t>
  </si>
  <si>
    <t>Quadra 100 Sottotop 410X500 Mm 1 Vasca 70 Espresso</t>
  </si>
  <si>
    <t>LMQ10073</t>
  </si>
  <si>
    <t>Quadra 100 Standard 410X500 Mm 1 Vasca 73 Titanium</t>
  </si>
  <si>
    <t>LMQ10070</t>
  </si>
  <si>
    <t>Quadra 100 Standard 410X500 Mm 1 Vasca 70 Ghisa</t>
  </si>
  <si>
    <t>LGQ10068</t>
  </si>
  <si>
    <t>Quadra 100 Standard 410X500 Mm 1 Vasca 68 Titano</t>
  </si>
  <si>
    <t>LGQ10062</t>
  </si>
  <si>
    <t>Quadra 100 Standard 410X500 Mm 1 Vasca 62 Bianco Antico</t>
  </si>
  <si>
    <t>LGQ10059</t>
  </si>
  <si>
    <t>Quadra 100 Standard 410X500 Mm 1 Vasca 59 Antracite</t>
  </si>
  <si>
    <t>LGQ10054</t>
  </si>
  <si>
    <t>Quadra 100 Standard 410X500 Mm 1 Vasca 54 Nero</t>
  </si>
  <si>
    <t>LGQ10052</t>
  </si>
  <si>
    <t>Quadra 100 Standard 410X500 Mm 1 Vasca 52 Bianco</t>
  </si>
  <si>
    <t>LGQ10051</t>
  </si>
  <si>
    <t>Quadra 100 Standard 410X500 Mm 1 Vasca 51 Avena</t>
  </si>
  <si>
    <t>LGQ10040</t>
  </si>
  <si>
    <t>Quadra 100 Standard 410X500 Mm 1 Vasca 40 Black</t>
  </si>
  <si>
    <t>LMQ10579</t>
  </si>
  <si>
    <t>LMQ10573</t>
  </si>
  <si>
    <t>LMQ10570</t>
  </si>
  <si>
    <t>Quadra 105 57X50 1 V Ghisa 70</t>
  </si>
  <si>
    <t>LGQ10568BSO</t>
  </si>
  <si>
    <t>Quadra 105 Sottotop 54X44 Mm 1 Vasca 68 Bianco Titano</t>
  </si>
  <si>
    <t>LGQ10568</t>
  </si>
  <si>
    <t>Quadra 105 Standard 57X50 Mm 1 Vasca 68 Bianco Titano</t>
  </si>
  <si>
    <t>LGQ10559</t>
  </si>
  <si>
    <t>Quadra 105 Standard 57X50 Mm 1 Vasca 59 Antracite</t>
  </si>
  <si>
    <t>LGQ10554</t>
  </si>
  <si>
    <t>Quadra 105 Standard 57X50 Mm 1 Vasca 54 Nero Pietra</t>
  </si>
  <si>
    <t>LGQ10552</t>
  </si>
  <si>
    <t>Quadra 105 Standard 57X50 Mm 1 Vasca 52 Bianco</t>
  </si>
  <si>
    <t>LGQ10551</t>
  </si>
  <si>
    <t>Quadra 105 Standard 57X50 Mm 1 Vasca 51 Avena</t>
  </si>
  <si>
    <t>LGQ10540BSO</t>
  </si>
  <si>
    <t>Quadra 105 Sottotop 57X50 Mm 1 Vasca 40 Full Black</t>
  </si>
  <si>
    <t>LGQ10540</t>
  </si>
  <si>
    <t>Quadra 105 Standard 57X50 Mm 1 Vasca 40 Full Black</t>
  </si>
  <si>
    <t>LMQ11079</t>
  </si>
  <si>
    <t>Quadra 110 Standard 610X500 Mm 1 Vasca 79 Aluminium</t>
  </si>
  <si>
    <t>LMQ11073</t>
  </si>
  <si>
    <t>Quadra 110 Standard 610X500 Mm 1 Vasca 73 Titanium</t>
  </si>
  <si>
    <t>LMQ11070</t>
  </si>
  <si>
    <t>Quadra 110 Standard 610X500 Mm 1 Vasca 70 Ghisa</t>
  </si>
  <si>
    <t>LKQ11097</t>
  </si>
  <si>
    <t>Lavello Ellecci Serie "Quadra Std" Kera "110 Light Grey</t>
  </si>
  <si>
    <t>LGQ11068</t>
  </si>
  <si>
    <t>Quadra 110 Standard 610X500 Mm 1 Vasca 68 Titano</t>
  </si>
  <si>
    <t>LGQ11062</t>
  </si>
  <si>
    <t>Quadra 110 Standard 610X500 Mm 1 Vasca 62 Bianco Antico</t>
  </si>
  <si>
    <t>LGQ11059</t>
  </si>
  <si>
    <t>Quadra 110 Standard 610X500 Mm 1 Vasca 59 Antracite</t>
  </si>
  <si>
    <t>LGQ11054</t>
  </si>
  <si>
    <t>Quadra 110 Standard 610X500 Mm 1 Vasca 54 Nero</t>
  </si>
  <si>
    <t>LGQ11052</t>
  </si>
  <si>
    <t>Quadra 110 Standard 610X500 Mm 1 Vasca 52 Bianco</t>
  </si>
  <si>
    <t>LGQ11051</t>
  </si>
  <si>
    <t>Quadra 110 Standard 610X500 Mm 1 Vasca 51 Avena</t>
  </si>
  <si>
    <t>LGQ11043</t>
  </si>
  <si>
    <t>Quadra 110 Standard 610X500 Mm 1 Vasca 43 Tortora</t>
  </si>
  <si>
    <t>LGQ11040</t>
  </si>
  <si>
    <t>Quadra 110 Standard 610X500 Mm 1 Vasca 40 Nero</t>
  </si>
  <si>
    <t>LVQ13096BSO</t>
  </si>
  <si>
    <t>Quadra 130 Sottotop White 96</t>
  </si>
  <si>
    <t>LVQ13096</t>
  </si>
  <si>
    <t>Quadra 130 Standard 790X500 Mm 1 Vasca 96 White</t>
  </si>
  <si>
    <t>LMQ13079</t>
  </si>
  <si>
    <t>Quadra 130 Standard 790X500 Mm 1 Vasca 79 Aluminium</t>
  </si>
  <si>
    <t>LMQ13073</t>
  </si>
  <si>
    <t>Quadra 130 Standard 790X500 Mm 1 Vasca 73 Titanium</t>
  </si>
  <si>
    <t>LMQ13070</t>
  </si>
  <si>
    <t>Quadra 130 Standard 790X500 Mm 1 Vasca 70 Ghisa</t>
  </si>
  <si>
    <t>LKQ13096</t>
  </si>
  <si>
    <t>LGQ13068BSO</t>
  </si>
  <si>
    <t>Quadra 130 Sottotop 760X440 Mm  1 Vasca 68 Bianco</t>
  </si>
  <si>
    <t>LGQ13068</t>
  </si>
  <si>
    <t>Quadra 130 Standard 790X500 Mm 1 Vasca 68 Titano</t>
  </si>
  <si>
    <t>LGQ13062</t>
  </si>
  <si>
    <t>Quadra 130 Standard 790X500 Mm 1 Vasca 62 Bianco Antico</t>
  </si>
  <si>
    <t>LGQ13059</t>
  </si>
  <si>
    <t>Quadra 130 Standard 790X500 Mm 1 Vasca 59 Antracite</t>
  </si>
  <si>
    <t>LGQ13054</t>
  </si>
  <si>
    <t>LGQ13052</t>
  </si>
  <si>
    <t>Quadra 130 Standard 790X500 Mm 1 Vasca 52 Bianco</t>
  </si>
  <si>
    <t>LGQ13051</t>
  </si>
  <si>
    <t>Quadra 130 Standard 790X500 Mm 1 Vasca 51 Avena</t>
  </si>
  <si>
    <t>LGQ13043BSO</t>
  </si>
  <si>
    <t>Quadra 130 Sottotop 760X440 Mm  1 Vasca 43 Tortora</t>
  </si>
  <si>
    <t>LGQ13043</t>
  </si>
  <si>
    <t>Quadra 130 Standard 790X500 Mm  1 Vasca 43 Tortora</t>
  </si>
  <si>
    <t>LGQ13040BSO</t>
  </si>
  <si>
    <t>Quadra 130 Sottotop 760X440 Mm  1 Vasca 40 Full Black</t>
  </si>
  <si>
    <t>LGQ13040</t>
  </si>
  <si>
    <t>LMQ15079</t>
  </si>
  <si>
    <t>Quadra 150 Standard 590X500 Mm 2 Vasche 79 Aluminium</t>
  </si>
  <si>
    <t>LMQ15073</t>
  </si>
  <si>
    <t>Quadra 150 Standard 590X500 Mm 2 Vasche 73 Titanium</t>
  </si>
  <si>
    <t>LMQ15070</t>
  </si>
  <si>
    <t>Quadra 150 Standard 590X500 Mm 2 Vasche 70 Ghisa</t>
  </si>
  <si>
    <t>LGQ15068</t>
  </si>
  <si>
    <t>Quadra 150 Standard 590X500 Mm 2 Vasche 68 Titano</t>
  </si>
  <si>
    <t>LGQ15062</t>
  </si>
  <si>
    <t>Quadra 150 Standard 590X500 Mm 2 Vasche 62 Bianco Antico</t>
  </si>
  <si>
    <t>LGQ15059</t>
  </si>
  <si>
    <t>Quadra 150 Standard 590X500 Mm 2 Vasche 59 Antracite</t>
  </si>
  <si>
    <t>LGQ15054</t>
  </si>
  <si>
    <t>Quadra 150 Standard 590X500 Mm 2 Vasche 54 Nero</t>
  </si>
  <si>
    <t>LGQ15052</t>
  </si>
  <si>
    <t>Quadra 150 Standard 590X500 Mm 2 Vasche 52 Bianco</t>
  </si>
  <si>
    <t>LGQ15051</t>
  </si>
  <si>
    <t>Quadra 150 Standard 590X500 Mm 2 Vasche 51 Avena</t>
  </si>
  <si>
    <t>LMQ20079</t>
  </si>
  <si>
    <t>Quadra 200 Standard 410X500 Mm 2 Vasche 79 Aluminium</t>
  </si>
  <si>
    <t>LMQ20073</t>
  </si>
  <si>
    <t>Quadra 200 Standard 410X500 Mm 2 Vasche 73 Titanium</t>
  </si>
  <si>
    <t>LMQ20070</t>
  </si>
  <si>
    <t>Quadra 200 Standard 410X500 Mm 2 Vasche 70 Ghisa</t>
  </si>
  <si>
    <t>LGQ20068</t>
  </si>
  <si>
    <t>Quadra 200 Standard 410X500 Mm 2 Vasche 68 Titano</t>
  </si>
  <si>
    <t>LGQ20062</t>
  </si>
  <si>
    <t>Quadra 200 Standard 410X500 Mm 2 Vasche 62 Bianco Antico</t>
  </si>
  <si>
    <t>LGQ20059</t>
  </si>
  <si>
    <t>Quadra 200 Standard 410X500 Mm 2 Vasche 59 Antracite</t>
  </si>
  <si>
    <t>LGQ20054</t>
  </si>
  <si>
    <t>Quadra 200 Standard 410X500 Mm 2 Vasche 54 Nero</t>
  </si>
  <si>
    <t>LGQ20052</t>
  </si>
  <si>
    <t>Quadra 200 Standard 410X500 Mm 2 Vasche 52 Bianco</t>
  </si>
  <si>
    <t>LGQ20051</t>
  </si>
  <si>
    <t>Quadra 200 Standard 410X500 Mm 2 Vasche 51 Avena</t>
  </si>
  <si>
    <t>LGQ35059</t>
  </si>
  <si>
    <t>Quadra 350 Standard 770X480 Mm 2 Vasche 59 Antracite</t>
  </si>
  <si>
    <t>LGQ35043</t>
  </si>
  <si>
    <t>Quadra 350 Standard 770X480 Mm 2 Vasche 43 Tortora</t>
  </si>
  <si>
    <t>LGQ35040</t>
  </si>
  <si>
    <t>Quadra 350 Standard 770X480 Mm 2 Vasche 40 Nero</t>
  </si>
  <si>
    <t>LMQ05079</t>
  </si>
  <si>
    <t>Quadra 50 Standard 230X500 Mm 1 Vasca 79 Aluminium</t>
  </si>
  <si>
    <t>LMQ05073</t>
  </si>
  <si>
    <t>Quadra 50 Standard 230X500 Mm 1 Vasca 73 Titanium</t>
  </si>
  <si>
    <t>LGQ05068</t>
  </si>
  <si>
    <t>Quadra 50 Standard 230X500 Mm 1 Vasca 68 Titano</t>
  </si>
  <si>
    <t>LGQ05062</t>
  </si>
  <si>
    <t>Quadra 50 Standard 230X500 Mm 1 Vasca 62 Bianco Antico</t>
  </si>
  <si>
    <t>LGQ05059</t>
  </si>
  <si>
    <t>Quadra 50 Standard 230X500 Mm 1 Vasca 59 Antracite</t>
  </si>
  <si>
    <t>LGQ05054</t>
  </si>
  <si>
    <t>Quadra 50 Standard 230X500 Mm 1 Vasca 54 Nero</t>
  </si>
  <si>
    <t>LGQ05052</t>
  </si>
  <si>
    <t>Quadra 50 Standard 230X500 Mm 1 Vasca 52 Bianco</t>
  </si>
  <si>
    <t>LGQ05051</t>
  </si>
  <si>
    <t>Quadra 50 Standard 230X500 Mm 1 Vasca 51 Avena</t>
  </si>
  <si>
    <t>LNR75FBC</t>
  </si>
  <si>
    <t>Lavelli Radius Raggio 12   Bordo Piatto Con  Foro Miscelatore  , Possibilita' Di Installazione Incasso E Filotop. 
Misure 750X510 Mm
Piletta 3,5"
Incasso 735X495 Mm
Base 800 Mm
Profondità Vasche 200 Mm
Finitura Spazzolato</t>
  </si>
  <si>
    <t>LNR74FSFR</t>
  </si>
  <si>
    <t>Lavelli Radius Raggio 12   Bordo Piatto Senza Foro Miscelatore  ,  Possibilita' Di Installazione Incasso E Filotop E Sottotop Misure 740X440 Mm
Piletta 3,5"
Incasso 730X430 Mm
Base 800 Mm
Profondità Vasche 200 Mm
Finitura Spazzolato</t>
  </si>
  <si>
    <t>LNR55FBC</t>
  </si>
  <si>
    <t>Lavelli Radius Raggio 12   Bordo Piatto Con  Foro Miscelatore  , Possibilita' Di Installazione Incasso E Filotop. 
Misure 550X510 Mm
Piletta 3,5"
Incasso 535X495 Mm
Base 600 Mm
Profondità Vasche 200 Mm
Finitura Spazzolato</t>
  </si>
  <si>
    <t>LNR54FSFR</t>
  </si>
  <si>
    <t>Lavelli Radius Raggio 12   Bordo Piatto Senza Foro Miscelatore  ,  Possibilita' Di Installazione Incasso E Filotop E Sottotop Misure 540X440 Mm
Piletta 3,5"
Incasso 530X430 Mm
Base 600 Mm
Profondità Vasche 200 Mm
Finitura Spazzolato</t>
  </si>
  <si>
    <t>LNR39FSFR</t>
  </si>
  <si>
    <t>Lavelli Radius Raggio 12   Bordo Piatto Con  Foro Miscelatore  , Possibilita' Di Installazione Incasso E Filotop. 
Incasso 375X495 Mm
Base 450 Mm
Profondità Vasche 200 Mm
Finitura Spazzolato</t>
  </si>
  <si>
    <t>LNR38FSFR</t>
  </si>
  <si>
    <t>Lavelli Radius Raggio 12   Bordo Piatto Senza Foro Miscelatore  ,  Possibilita' Di Installazione Incasso E Filotop E Sottotop Misure 380X440 Mm
Piletta 3,5"
Incasso 370X430 Mm
Base 450 Mm
Profondità Vasche 200 Mm
Finitura Spazzolato</t>
  </si>
  <si>
    <t>LIRCORSAC</t>
  </si>
  <si>
    <t>River Corner 830X830 2 Vasche C/Gocc.In Scatola Satinato</t>
  </si>
  <si>
    <t>LMF20079</t>
  </si>
  <si>
    <t>Fox 200 580X500 Mm 1 Vasca 79 Aluminium</t>
  </si>
  <si>
    <t>LMF20073</t>
  </si>
  <si>
    <t>Fox 200 580X500 Mm 1 Vasca 73 Titanium</t>
  </si>
  <si>
    <t>LMF20072</t>
  </si>
  <si>
    <t>Fox 200 580X500 Mm 1 Vasca 72 Rame</t>
  </si>
  <si>
    <t>LGF20068</t>
  </si>
  <si>
    <t>Fox 200 580X500 Mm 1 Vasca 68 Titano</t>
  </si>
  <si>
    <t>LGF20062</t>
  </si>
  <si>
    <t>Fox 200 580X500 Mm 1 Vasca 62 Bianco Antico</t>
  </si>
  <si>
    <t>LGF20061</t>
  </si>
  <si>
    <t>Fox 200 580X500 Mm 1 Vasca 61 Pietra Antica</t>
  </si>
  <si>
    <t>LGF20059</t>
  </si>
  <si>
    <t>Fox 200 580X500 Mm 1 Vasca 59 Antracite</t>
  </si>
  <si>
    <t>LGF20055</t>
  </si>
  <si>
    <t>Fox 200 580X500 Mm 1 Vasca 55 Grigio</t>
  </si>
  <si>
    <t>LGF20054</t>
  </si>
  <si>
    <t>Fox 200 580X500 Mm 1 Vasca 54 Nero</t>
  </si>
  <si>
    <t>LGF20052</t>
  </si>
  <si>
    <t>Fox 200 580X500 Mm 1 Vasca 52 Bianco</t>
  </si>
  <si>
    <t>LGF20051</t>
  </si>
  <si>
    <t>Fox 200 580X500 Mm 1 Vasca  51 Avena</t>
  </si>
  <si>
    <t>LGF20040</t>
  </si>
  <si>
    <t>Fox 200 580X500 Mm 1 Vasca  40 Full Black</t>
  </si>
  <si>
    <t>LGF33062BTP</t>
  </si>
  <si>
    <t>Fox 330 700X530 Mm 2 Vasche 62 Bianco Antico</t>
  </si>
  <si>
    <t>LGF33059BTP</t>
  </si>
  <si>
    <t>Fox 330 700X530 Mm 2 Vasche 59 Antracite</t>
  </si>
  <si>
    <t>LGF33051BTP</t>
  </si>
  <si>
    <t>Fox 330 700X530 Mm 2 Vasche 51 Avena</t>
  </si>
  <si>
    <t>LGF34062BTP</t>
  </si>
  <si>
    <t>Fox 340 800X530 Mm 2 Vasche 62 Bianco Antico</t>
  </si>
  <si>
    <t>LGF34059BTP</t>
  </si>
  <si>
    <t>Fox 340 800X530 Mm 2 Vasche 59 Antracite</t>
  </si>
  <si>
    <t>LGF34052BTP</t>
  </si>
  <si>
    <t>Fox 340 800X530 Mm 2 Vasche 52 Bianco</t>
  </si>
  <si>
    <t>LGF34051BTP</t>
  </si>
  <si>
    <t>Fox 340 800X530 Mm 2 Vasche 51 Avena</t>
  </si>
  <si>
    <t>LMF36079</t>
  </si>
  <si>
    <t>Fox 360 860X500 Mm 1 Vasca 79 Aluminium</t>
  </si>
  <si>
    <t>LMF36073</t>
  </si>
  <si>
    <t>Fox 360 860X500 Mm 1 Vasca 73 Titanium</t>
  </si>
  <si>
    <t>LMF36072</t>
  </si>
  <si>
    <t>Fox 360 860X500 Mm 1 Vasca 72 Rame</t>
  </si>
  <si>
    <t>LGF36068</t>
  </si>
  <si>
    <t>Fox 360 860X500 Mm 1 Vasca  68 Titano</t>
  </si>
  <si>
    <t>LGF36062</t>
  </si>
  <si>
    <t>Fox 360 860X500 Mm 1 Vasca  62 Bianco Antico</t>
  </si>
  <si>
    <t>LGF36061</t>
  </si>
  <si>
    <t>Fox 360 860X500 Mm 1 Vasca 61 Pietra Antica</t>
  </si>
  <si>
    <t>LGF36059</t>
  </si>
  <si>
    <t>Fox 360 860X500 Mm 1 Vasca 59 Antracite</t>
  </si>
  <si>
    <t>LGF36055</t>
  </si>
  <si>
    <t>Fox 360 860X500 Mm 1 Vasca 55 Grigio</t>
  </si>
  <si>
    <t>LGF36054</t>
  </si>
  <si>
    <t>Fox 360 860X500 Mm 1 Vasca 54 Nero</t>
  </si>
  <si>
    <t>LGF36052</t>
  </si>
  <si>
    <t>Fox 360 860X500 Mm 1 Vasca  52 Bianco</t>
  </si>
  <si>
    <t>Fox 360 860X500 Mm 1 Vasca   51 Avena</t>
  </si>
  <si>
    <t>LGF36040</t>
  </si>
  <si>
    <t>Fox 360 860X500 Mm 1 Vasca   40 Full Black</t>
  </si>
  <si>
    <t>LGF43062</t>
  </si>
  <si>
    <t>Fox 430 860X500 Mm 2 Vasche 62 Bianco Antico</t>
  </si>
  <si>
    <t>LGF43059</t>
  </si>
  <si>
    <t>Fox 430 860X500 Mm 2 Vasche 59 Antracite</t>
  </si>
  <si>
    <t>LGF43051</t>
  </si>
  <si>
    <t>Fox 430 860X500 Mm 2 Vasche 51 Avena</t>
  </si>
  <si>
    <t>LSFROU11</t>
  </si>
  <si>
    <t>Fox Round 450 Mm 1 Vasca 11 Bianco</t>
  </si>
  <si>
    <t>LGFROU68</t>
  </si>
  <si>
    <t>Fox Round 450 Mm 1 Vasca 68 Titano</t>
  </si>
  <si>
    <t>LGFROU62</t>
  </si>
  <si>
    <t>LGFROU59</t>
  </si>
  <si>
    <t>LGFROU54</t>
  </si>
  <si>
    <t>Fox Round 450 Mm 1 Vasca 54 Nero</t>
  </si>
  <si>
    <t>LGFROU52</t>
  </si>
  <si>
    <t>LGFROU51</t>
  </si>
  <si>
    <t>LGFROU40</t>
  </si>
  <si>
    <t>Fox Round 450 Mm 1 Vasca 40 Full Black</t>
  </si>
  <si>
    <t>LGF45068</t>
  </si>
  <si>
    <t>Fox 450 860X500 Mm 2 Vasche 68 Titano</t>
  </si>
  <si>
    <t>LGF45062</t>
  </si>
  <si>
    <t>Fox 450 860X500 Mm 2 Vasche 62 Bianco Antico</t>
  </si>
  <si>
    <t>LGF45059</t>
  </si>
  <si>
    <t>Fox 450 860X500 Mm 2 Vasche 59 Antracite</t>
  </si>
  <si>
    <t>LGF45051</t>
  </si>
  <si>
    <t>Fox 450 860X500 Mm 2 Vasche 51 Avena</t>
  </si>
  <si>
    <t>LGF45040</t>
  </si>
  <si>
    <t>Fox 450 860X500 Mm 2 Vasche 40 Full Black</t>
  </si>
  <si>
    <t>SOLN200014</t>
  </si>
  <si>
    <t>Lavello Solido Nero Mat 14</t>
  </si>
  <si>
    <t>NEMN100051</t>
  </si>
  <si>
    <t>Lavello Nemo N-100 Antracite</t>
  </si>
  <si>
    <t>SIGD200A82</t>
  </si>
  <si>
    <t>Lavello Signus D 200 Colore Tortora</t>
  </si>
  <si>
    <t>LIK360SAC</t>
  </si>
  <si>
    <t>Sky 360 860X500Mm 1 Vasca Scatola Finitura Satinata</t>
  </si>
  <si>
    <t>LIK400SACSX</t>
  </si>
  <si>
    <t>Sky 400 860X500 Mm 1 Vasca C/Gocc. Sx Scatola Satinato</t>
  </si>
  <si>
    <t>LIK400SACDX</t>
  </si>
  <si>
    <t>Sky 400 860X500 Mm 1 Vasca C/Gocc. Dx Scatola Satinato</t>
  </si>
  <si>
    <t>LIK450SAC</t>
  </si>
  <si>
    <t>Sky 450 860X500 Mm 2 Vasche Scatola Finitura Satinata</t>
  </si>
  <si>
    <t>LIK480SACSX</t>
  </si>
  <si>
    <t>Sky 480 1000X500 Mm 1 Vasca C/Gocc.Sx Scatola Satinato</t>
  </si>
  <si>
    <t>LIK480SACDX</t>
  </si>
  <si>
    <t>Sky 480 1000X500 Mm 1 Vasca C/Gocc.Dx Scatola Satinato</t>
  </si>
  <si>
    <t>LIK500SACSX</t>
  </si>
  <si>
    <t>Sky 500 1160X500 Mm 2 Vasche  C/Gocc.Sx Scatola Satinato</t>
  </si>
  <si>
    <t>LIK500SACDX</t>
  </si>
  <si>
    <t>Sky 500 1160X500 Mm 2 Vasche  C/Gocc.Dx Scatola Satinato</t>
  </si>
  <si>
    <t>LIKCORSACSX</t>
  </si>
  <si>
    <t>Sky Corner 830X830 Mm 2 Vasche C/Gocc. Sx Scatola Satinato</t>
  </si>
  <si>
    <t>LIKCORSACDX</t>
  </si>
  <si>
    <t>Sky Corner 830X830 Mm 2 Vasche C/Gocc. Dx Scatola Satinato</t>
  </si>
  <si>
    <t>LIKROUSAC</t>
  </si>
  <si>
    <t>Sky Round 435 Mm  1 Vasca  Scatola Finitura Satinata</t>
  </si>
  <si>
    <t>LMI40073SMT</t>
  </si>
  <si>
    <t>Lavello Smart 400 73 Titanium</t>
  </si>
  <si>
    <t>LMI45079SMT</t>
  </si>
  <si>
    <t>Lavello Smart 450 86X51,6 2 V Aluminium 79</t>
  </si>
  <si>
    <t>LMI50079SMT</t>
  </si>
  <si>
    <t>Lavello Smart 500 79 Aluminium</t>
  </si>
  <si>
    <t>LIQ720SAC14</t>
  </si>
  <si>
    <t>Square 720 R14 780X440 1 Vasca  Satinata Standard Scatola</t>
  </si>
  <si>
    <t>LIW400SACMU</t>
  </si>
  <si>
    <t>Lavello Inox W-Square 40X40</t>
  </si>
  <si>
    <t>LMT40079</t>
  </si>
  <si>
    <t>Tekno 400 860X500 Mm 1 Vasca C/Gocciolatoio 79 Aluminium</t>
  </si>
  <si>
    <t>LMT40073</t>
  </si>
  <si>
    <t>Tekno 400 860X500 Mm 1 Vasca C/Gocciolatoio 73 Titanium</t>
  </si>
  <si>
    <t>LGT40068</t>
  </si>
  <si>
    <t>Tekno 400 860X500 Mm 1 Vasca C/Gocciolatoio 68 Titano</t>
  </si>
  <si>
    <t>LGT40059</t>
  </si>
  <si>
    <t>Tekno 400 860X500 Mm 1 Vasca C/Gocciolatoio 59 Antracite</t>
  </si>
  <si>
    <t>LGT40051</t>
  </si>
  <si>
    <t>Tekno 400 860X500 Mm 1 Vasca C/Gocciolatoio 51 Avena</t>
  </si>
  <si>
    <t>LVT45096</t>
  </si>
  <si>
    <t>Tekno 450 860X500 2 Vasche 96 White</t>
  </si>
  <si>
    <t>LMT45079</t>
  </si>
  <si>
    <t>Tekno 450 860X500 2 Vasche 79 Aluminium</t>
  </si>
  <si>
    <t>LMT45073</t>
  </si>
  <si>
    <t>Tekno 450 860X500 2 Vasche 73 Titanium</t>
  </si>
  <si>
    <t>LGT45068</t>
  </si>
  <si>
    <t>Tekno 450 860X500 2 Vasche 68  Titano</t>
  </si>
  <si>
    <t>LGT45059</t>
  </si>
  <si>
    <t>Tekno 450 860X500 2 Vasche 59 Antracite</t>
  </si>
  <si>
    <t>LGT45051</t>
  </si>
  <si>
    <t>Tekno 450 860X500 2 Vasche 51 Avena  52 Bianco</t>
  </si>
  <si>
    <t>LMT47579</t>
  </si>
  <si>
    <t>Tekno 475 1000X500 1 Vasca 1/2" C/Gocciolatoio 79 Aluminium</t>
  </si>
  <si>
    <t>LMT47573</t>
  </si>
  <si>
    <t>Tekno 475 1000X500 1 Vasca 1/2" C/Gocciolatoio 73 Titanium</t>
  </si>
  <si>
    <t>LGT47568</t>
  </si>
  <si>
    <t>Tekno 475 1000X500 1 Vasca 1/2" C/Gocciolatoio 68 Titano</t>
  </si>
  <si>
    <t>LGT47559</t>
  </si>
  <si>
    <t>Tekno 475 1000X500 1 Vasca 1/2" C/Gocciolatoio 59 Antracite</t>
  </si>
  <si>
    <t>LGT47551</t>
  </si>
  <si>
    <t>Tekno 475 1000X500 1 Vasca 1/2" C/Gocciolatoio 51 Avena</t>
  </si>
  <si>
    <t>LMT48079</t>
  </si>
  <si>
    <t>Tekno 480 1000X500 Mm 1 Vasca C/Gocciolatoio 79 Aluminium</t>
  </si>
  <si>
    <t>LMT48073</t>
  </si>
  <si>
    <t>Tekno 480 1000X500 Mm 1 Vasca C/Gocciolatoio 73 Titanium</t>
  </si>
  <si>
    <t>LGT48068</t>
  </si>
  <si>
    <t>Tekno 480 1000X500 Mm 1 Vasca C/Gocciolatoio 68 Titano</t>
  </si>
  <si>
    <t>LGT48059</t>
  </si>
  <si>
    <t>Tekno 480 1000X500 Mm 1 Vasca C/Gocciolatoio 59 Antracite</t>
  </si>
  <si>
    <t>LGT48051</t>
  </si>
  <si>
    <t>Tekno 480 1000X500 Mm 1 Vasca C/Gocciolatoio 51 Avena</t>
  </si>
  <si>
    <t>LMT49079</t>
  </si>
  <si>
    <t>Tekno 490 1000X500 2 Vasche 79 Aluminium</t>
  </si>
  <si>
    <t>LMT49073</t>
  </si>
  <si>
    <t>Tekno 490 1000X500 2 Vasche 73 Titanium</t>
  </si>
  <si>
    <t>LGT49068</t>
  </si>
  <si>
    <t>Tekno 490 1000X500 2 Vasche 68 Titano</t>
  </si>
  <si>
    <t>LGT49059</t>
  </si>
  <si>
    <t>Tekno 490 1000X500 2 Vasche 59 Antracite</t>
  </si>
  <si>
    <t>LGT49051</t>
  </si>
  <si>
    <t>Tekno 490 1000X500 2 Vasche 51 Avena</t>
  </si>
  <si>
    <t>LMT50079</t>
  </si>
  <si>
    <t>Tekno 500 1160X500 2 Vasche C/Gocciolatoio 79 Alluminio</t>
  </si>
  <si>
    <t>LMT50073</t>
  </si>
  <si>
    <t>Tekno 500 1160X500 2 Vasche C/Gocciolatoio 73 Titanium</t>
  </si>
  <si>
    <t>LGT50068</t>
  </si>
  <si>
    <t>Tekno 500 1160X500 2 Vasche C/Gocciolatoio 68 Titano</t>
  </si>
  <si>
    <t>LGT50059</t>
  </si>
  <si>
    <t>Tekno 500 1160X500 2 Vasche C/Gocciolatoio 59 Antracite</t>
  </si>
  <si>
    <t>LGT50051</t>
  </si>
  <si>
    <t>Tekno 500 1160X500 2 Vasche C/Gocciolatoio 51 Avena</t>
  </si>
  <si>
    <t>LVTCOR97</t>
  </si>
  <si>
    <t>Tekno Corner 830X830 2 Vasche C/Gocciolatoio 97 Silver</t>
  </si>
  <si>
    <t>LVTCOR96</t>
  </si>
  <si>
    <t>Tekno Corner 830X830 2 Vasche C/Gocciolatoio 96 White</t>
  </si>
  <si>
    <t>LVTCOR94</t>
  </si>
  <si>
    <t>Tekno Corner 830X830 2 Vasche C/Gocciolatoio 94 Ice</t>
  </si>
  <si>
    <t>LVTCOR92</t>
  </si>
  <si>
    <t>Tekno Corner 830X830 2 Vasche C/Gocciolatoio 92 Old White</t>
  </si>
  <si>
    <t>LVTCOR91</t>
  </si>
  <si>
    <t>Tekno Corner 830X830 2 Vasche C/Gocciolatoio 91 Jada</t>
  </si>
  <si>
    <t>LVTCOR86</t>
  </si>
  <si>
    <t>Tekno Corner 830X830 2 Vasche C/Gocciolatoio 86 Black</t>
  </si>
  <si>
    <t>LMTCOR79</t>
  </si>
  <si>
    <t>Tekno Corner 830X830 2 Vasche C/Gocciolatoio 79 Aluminium</t>
  </si>
  <si>
    <t>LMTCOR77</t>
  </si>
  <si>
    <t>Tekno Corner 830X830 2 Vasche C/Gocciolatoio 77 Chromium</t>
  </si>
  <si>
    <t>LMTCOR73</t>
  </si>
  <si>
    <t>Tekno Corner 830X830 2 Vasche C/Gocciolatoio 73 Titanium</t>
  </si>
  <si>
    <t>LMTCOR71</t>
  </si>
  <si>
    <t>Tekno Corner 830X830 2 Vasche C/Gocciolatoio 71 Alluminio</t>
  </si>
  <si>
    <t>LMTCOR70</t>
  </si>
  <si>
    <t>Tekno Corner 830X830 2 Vasche C/Gocciolatoio 70 Ghisa</t>
  </si>
  <si>
    <t>CIVIIBC</t>
  </si>
  <si>
    <t>Lavello Tondo Apell Inox D. 43</t>
  </si>
  <si>
    <t>CIVIFRIPC</t>
  </si>
  <si>
    <t>Lavello Tondo Apell Inox D. 42 Con Foro Rub</t>
  </si>
  <si>
    <t>3901632</t>
  </si>
  <si>
    <t>Lavello Tondo Apell Antigraffio</t>
  </si>
  <si>
    <t>3211146C1SA</t>
  </si>
  <si>
    <t>Lavello Tondo Apell Lucido</t>
  </si>
  <si>
    <t>TO1003IBC</t>
  </si>
  <si>
    <t>Lavello Inc. 3 Spz Vas  Inox Prelucido</t>
  </si>
  <si>
    <t>LMU30079</t>
  </si>
  <si>
    <t>Lavello Unico 300 1 V+G Aluminium 79</t>
  </si>
  <si>
    <t>LGU30040</t>
  </si>
  <si>
    <t>Lavello Unico 300 79X50 1V+G 40 Nero</t>
  </si>
  <si>
    <t>LGU41051</t>
  </si>
  <si>
    <t>Lavello Unico 410 86X50 1V+G Avena 5841</t>
  </si>
  <si>
    <t>LGU48051</t>
  </si>
  <si>
    <t>Lavello Unico 480 100X50 1V+G Avena 51</t>
  </si>
  <si>
    <t>LGU48040</t>
  </si>
  <si>
    <t>Lavello Unico 480 100X50 1V+G Nero 40</t>
  </si>
  <si>
    <t>LMU50073</t>
  </si>
  <si>
    <t>Lavello Unico 500 116X51 2V+G Titanium 73</t>
  </si>
  <si>
    <t>LGU50043</t>
  </si>
  <si>
    <t>Lavello Unico 500 116X50 2V+G Tortora 43</t>
  </si>
  <si>
    <t>12002V-75</t>
  </si>
  <si>
    <t>Maniglione Ad Angolo 750X750</t>
  </si>
  <si>
    <t>12002V-65</t>
  </si>
  <si>
    <t>Maniglione Ad Angolo 650X650</t>
  </si>
  <si>
    <t>12002V-100</t>
  </si>
  <si>
    <t>Maniglione Angolare 100X100</t>
  </si>
  <si>
    <t>IS60</t>
  </si>
  <si>
    <t>Impugnatura Di Sostegno Cm 60</t>
  </si>
  <si>
    <t>15503</t>
  </si>
  <si>
    <t>Coppia Di Braccioli Pieghevoli</t>
  </si>
  <si>
    <t>12005IS-90</t>
  </si>
  <si>
    <t>Maniglione Lineare Cm. 90  Zz</t>
  </si>
  <si>
    <t>12004V-80SX</t>
  </si>
  <si>
    <t>Barra Sostegno Idral Sx 80 Cm</t>
  </si>
  <si>
    <t>12004V-80DX</t>
  </si>
  <si>
    <t>Barra Sostegno Idral Dx 80 Cm.</t>
  </si>
  <si>
    <t>12004V-70SX</t>
  </si>
  <si>
    <t>Barra Sostegno Idral Sx 70 Cm.</t>
  </si>
  <si>
    <t>12004V-70DX</t>
  </si>
  <si>
    <t>Barra Sostegno Idral Dx 70 Cm.</t>
  </si>
  <si>
    <t>12000V-90</t>
  </si>
  <si>
    <t>Maniglione Lineare Cm. 90 Verniciato Bianco Idral</t>
  </si>
  <si>
    <t>12000V-80</t>
  </si>
  <si>
    <t>Maniglione Lineare Cm. 80 Verniciato Bianco Idral</t>
  </si>
  <si>
    <t>12000V-70</t>
  </si>
  <si>
    <t>Maniglione Lineare Cm. 70 Verniciato Bianco Idral Zz</t>
  </si>
  <si>
    <t>12000V-60</t>
  </si>
  <si>
    <t>12000V-45</t>
  </si>
  <si>
    <t>12000V-200</t>
  </si>
  <si>
    <t>Maniglione Lineare Cm. 200 Verniciato Bianco Idral</t>
  </si>
  <si>
    <t>12000V-180</t>
  </si>
  <si>
    <t>Maniglione Lineare Cm. 180 Verniciato Bianco Idral</t>
  </si>
  <si>
    <t>12000V-150</t>
  </si>
  <si>
    <t>Maniglione Lineare Cm. 150 Verniciato Bianco Idral</t>
  </si>
  <si>
    <t>12000V-120</t>
  </si>
  <si>
    <t>Maniglione Lineare Cm. 120 Verniciato Bianco Idral</t>
  </si>
  <si>
    <t>12000IS-60</t>
  </si>
  <si>
    <t>Maniglione Lineare Cm. 60  Zz</t>
  </si>
  <si>
    <t>12000IS-40</t>
  </si>
  <si>
    <t>Maniglione Lineare Cm. 40   Zz</t>
  </si>
  <si>
    <t>12000IS-30</t>
  </si>
  <si>
    <t>Maniglione Lineare Cm. 30  Zz</t>
  </si>
  <si>
    <t>12001V-SX</t>
  </si>
  <si>
    <t>Maniglione Montante Sx 30X60</t>
  </si>
  <si>
    <t>12001V-DX</t>
  </si>
  <si>
    <t>Maniglione Montante Dx 30X60</t>
  </si>
  <si>
    <t>ISRP80</t>
  </si>
  <si>
    <t>Impugnatura Ribaltabile Cm 80 Portarotolo.</t>
  </si>
  <si>
    <t>ISRP60</t>
  </si>
  <si>
    <t>Impugnatura Sost. Ribalt. 60  Portarotolo.</t>
  </si>
  <si>
    <t>ISR80</t>
  </si>
  <si>
    <t>Impugnatura Ribaltabile 80 Con P/Ta Rotolo</t>
  </si>
  <si>
    <t>ISR60</t>
  </si>
  <si>
    <t>Impugnatura Sost. Ribalt. 60 B</t>
  </si>
  <si>
    <t>12014S</t>
  </si>
  <si>
    <t>Kit Doccia Appilcabile A Maniglione</t>
  </si>
  <si>
    <t>12006V-80</t>
  </si>
  <si>
    <t>Ribaltabile A Colonna 80 Cm.</t>
  </si>
  <si>
    <t>12006V-70</t>
  </si>
  <si>
    <t>Ribaltabile A Colonna 70 Cm.</t>
  </si>
  <si>
    <t>12005V-80</t>
  </si>
  <si>
    <t>12005V-70</t>
  </si>
  <si>
    <t>12005IS-80</t>
  </si>
  <si>
    <t>Ribaltabile Mm. 800 Inox Spaz.</t>
  </si>
  <si>
    <t>12003V-PT</t>
  </si>
  <si>
    <t>Maniglione Verticale H. 180 Attacco Parete - Pavimento</t>
  </si>
  <si>
    <t>12003V-PP</t>
  </si>
  <si>
    <t>Maniglione Verticale H. 180 Attacco Parete - Parete</t>
  </si>
  <si>
    <t>D-6004</t>
  </si>
  <si>
    <t>Batteria Aria Bassa Kit Guarnizioni Per Monoblocco</t>
  </si>
  <si>
    <t>BABP47</t>
  </si>
  <si>
    <t>Batteria Aria Bassa Pulsante</t>
  </si>
  <si>
    <t>BAB47</t>
  </si>
  <si>
    <t>Batteria Aria Bassa Bronzo</t>
  </si>
  <si>
    <t>Tubo Esterno Rame Diba</t>
  </si>
  <si>
    <t>Tubo Esterno Bronzo Diba</t>
  </si>
  <si>
    <t>Tubo Esterno Cromo Diba</t>
  </si>
  <si>
    <t>LCAD00</t>
  </si>
  <si>
    <t>Leva In Ottone Cromo Diba</t>
  </si>
  <si>
    <t>IQ5001/K</t>
  </si>
  <si>
    <t>Batteria Completa Di Kit Salva Pulsante I Quadro</t>
  </si>
  <si>
    <t>IQ5001</t>
  </si>
  <si>
    <t>Batteria Con Pulsante Iquadro</t>
  </si>
  <si>
    <t>IQ003</t>
  </si>
  <si>
    <t>Pulsante Iquadro Con Kit Salvapulsante</t>
  </si>
  <si>
    <t>IQ002</t>
  </si>
  <si>
    <t>Pulsante Iquadro C/Tubo Ramezz</t>
  </si>
  <si>
    <t>IQ001</t>
  </si>
  <si>
    <t>Pulsante Iquadro Senza Tubo Rame</t>
  </si>
  <si>
    <t>IC1012</t>
  </si>
  <si>
    <t>Pulsante C/T Rame Ic1012 Diba</t>
  </si>
  <si>
    <t>D-3012</t>
  </si>
  <si>
    <t>Astina Di Sollevamento</t>
  </si>
  <si>
    <t>D-3011</t>
  </si>
  <si>
    <t>O-Ring Per Dado Di Serraggio</t>
  </si>
  <si>
    <t>D-3010\K</t>
  </si>
  <si>
    <t>Kit Guarnizione X Monoblocco</t>
  </si>
  <si>
    <t>D-3010</t>
  </si>
  <si>
    <t>Kit Guar. Rondellone Art. 5001</t>
  </si>
  <si>
    <t>D-3009</t>
  </si>
  <si>
    <t>Gruppo Cilindretto S /Astina</t>
  </si>
  <si>
    <t>D-3008</t>
  </si>
  <si>
    <t>Gruppo Cilindretto C /Astina</t>
  </si>
  <si>
    <t>D-3006</t>
  </si>
  <si>
    <t>Valvola Tenuta Semisfera Gomma</t>
  </si>
  <si>
    <t>D-3005</t>
  </si>
  <si>
    <t>Tubo Rame Saldato Inserto Ott.</t>
  </si>
  <si>
    <t>D-3004</t>
  </si>
  <si>
    <t>Molla Per Cilindretto Di Soll.</t>
  </si>
  <si>
    <t>D-3003</t>
  </si>
  <si>
    <t>Molla Per Pulsante</t>
  </si>
  <si>
    <t>D-3002</t>
  </si>
  <si>
    <t>Pulsante Senza Tubo Di Rame</t>
  </si>
  <si>
    <t>BACTE65</t>
  </si>
  <si>
    <t>Batteria Aria Compl. Tubo Est.</t>
  </si>
  <si>
    <t>BACTE47</t>
  </si>
  <si>
    <t>BACTE00</t>
  </si>
  <si>
    <t>BABPP</t>
  </si>
  <si>
    <t>Batteria Monoblocco Con Pulsante Pneumatico</t>
  </si>
  <si>
    <t>BABPM</t>
  </si>
  <si>
    <t>Batteria Monoblocco Con Pulsante Meccanica</t>
  </si>
  <si>
    <t>BABP</t>
  </si>
  <si>
    <t>BAB</t>
  </si>
  <si>
    <t>Batteria Aria X Cass. Bassa</t>
  </si>
  <si>
    <t>Sifone Diba</t>
  </si>
  <si>
    <t>Batteria Alta Catinella "Rame"</t>
  </si>
  <si>
    <t>Batteria Aria Con Kit Bronzo</t>
  </si>
  <si>
    <t>BAA65</t>
  </si>
  <si>
    <t>Batteria Aria Rame</t>
  </si>
  <si>
    <t>BAA47</t>
  </si>
  <si>
    <t>Batteria Aria Bronzo</t>
  </si>
  <si>
    <t>BAA</t>
  </si>
  <si>
    <t>6004</t>
  </si>
  <si>
    <t>Batteria Monoblocco Con Tirante S/Gall.</t>
  </si>
  <si>
    <t>5002</t>
  </si>
  <si>
    <t>Batteria Mezzaltezza</t>
  </si>
  <si>
    <t>3011</t>
  </si>
  <si>
    <t>Piletta E Controdado In Ottone Cromato</t>
  </si>
  <si>
    <t>3010/K</t>
  </si>
  <si>
    <t>Kit Guarnizioni Per Monoblocco</t>
  </si>
  <si>
    <t>3010</t>
  </si>
  <si>
    <t>Kit Guarnizioni Con Rondellone Per Art. 5001</t>
  </si>
  <si>
    <t>3009</t>
  </si>
  <si>
    <t>Gruppo Cilindretto Senza Astina Di Sollevamento</t>
  </si>
  <si>
    <t>3008</t>
  </si>
  <si>
    <t>Gruppo Cilindretto Con Astina Di Sollevamento</t>
  </si>
  <si>
    <t>3007</t>
  </si>
  <si>
    <t>Sfera Gallegiante</t>
  </si>
  <si>
    <t>3006</t>
  </si>
  <si>
    <t>Valvola Di Tenuta A Semisfera In Gomma</t>
  </si>
  <si>
    <t>3005</t>
  </si>
  <si>
    <t>Tubo Rame Saldato Con Inserto Ottone Cm. 150</t>
  </si>
  <si>
    <t>3004</t>
  </si>
  <si>
    <t>Molla Per Cilindretto Di Sollevamento</t>
  </si>
  <si>
    <t>3003</t>
  </si>
  <si>
    <t>3002</t>
  </si>
  <si>
    <t>Pulsante Colore Bronzo Con Tubo Rame</t>
  </si>
  <si>
    <t>3001/K</t>
  </si>
  <si>
    <t>Kit Salva Pulsante</t>
  </si>
  <si>
    <t>1400B2</t>
  </si>
  <si>
    <t>Meccanismo Compl. Plus 2</t>
  </si>
  <si>
    <t>TSLMT</t>
  </si>
  <si>
    <t>Rotolo Tubo Sca.Lav.Termoplas.</t>
  </si>
  <si>
    <t>TRPB</t>
  </si>
  <si>
    <t>Trafilato Retrolavello 25 Ml Silicone Bianco</t>
  </si>
  <si>
    <t>TGI</t>
  </si>
  <si>
    <t>Tappa Guasti Inox</t>
  </si>
  <si>
    <t>TCP</t>
  </si>
  <si>
    <t>Tubo Cacciata Pucci D.30 Mm.55</t>
  </si>
  <si>
    <t>STSNC01</t>
  </si>
  <si>
    <t>Stucco Nero Caldaia Gr950 Imbustati Da 24 Pz</t>
  </si>
  <si>
    <t>STSB01</t>
  </si>
  <si>
    <t>STMS1006</t>
  </si>
  <si>
    <t>Disotturatore Molla D.10 500Cm</t>
  </si>
  <si>
    <t>STMBS</t>
  </si>
  <si>
    <t>Mastice Bianco Stick L 500 Mm 4 Barrette</t>
  </si>
  <si>
    <t>STGR01</t>
  </si>
  <si>
    <t>Grasso Per Rubinetti Gr100 Imbustati Da 10 Pz</t>
  </si>
  <si>
    <t>STFVA05</t>
  </si>
  <si>
    <t>Fascia Vinil Avvolg.Tubi Grigi 100Mmx25 Mt</t>
  </si>
  <si>
    <t>STFVA01</t>
  </si>
  <si>
    <t>Fascia Vinil Avvolg.Tubi Verde 100Mmx25 Mt</t>
  </si>
  <si>
    <t>SORP</t>
  </si>
  <si>
    <t>Scatolo O'Ring Piccolo</t>
  </si>
  <si>
    <t>SORM</t>
  </si>
  <si>
    <t>Scatolo O'Ring Medio</t>
  </si>
  <si>
    <t>SORG</t>
  </si>
  <si>
    <t>Scatolo O'Ring Grande</t>
  </si>
  <si>
    <t>SMB01</t>
  </si>
  <si>
    <t>Saldakit - Mastice Gr. 60</t>
  </si>
  <si>
    <t>RTSLMT</t>
  </si>
  <si>
    <t>Racc. Gomma Diritto X Sca.Lav</t>
  </si>
  <si>
    <t>RTSGPHD40</t>
  </si>
  <si>
    <t>Racc.Con Ghiera In Pla.11/2"X40</t>
  </si>
  <si>
    <t>RTSGPHB40</t>
  </si>
  <si>
    <t>Racc.Con Ghiera In Pla.11/4X40</t>
  </si>
  <si>
    <t>RTSGPHB32</t>
  </si>
  <si>
    <t>Racc.Con Ghiera In Pla.11/4X32</t>
  </si>
  <si>
    <t>RTSGPH40</t>
  </si>
  <si>
    <t>Racc.Con Ghiera In Plast.1"X40</t>
  </si>
  <si>
    <t>RTSGPH32</t>
  </si>
  <si>
    <t>Racc.Con Ghiera In Plas. 1"X32</t>
  </si>
  <si>
    <t>RTSGCHB40</t>
  </si>
  <si>
    <t>Racc.In Abs Con Ghiera 11/4X40</t>
  </si>
  <si>
    <t>RTSGCHB32</t>
  </si>
  <si>
    <t>Racc.In Abs Con Ghiera 11/4X32</t>
  </si>
  <si>
    <t>RTSGCH40</t>
  </si>
  <si>
    <t>Racc. In Abs Con Ghiera 1"X40</t>
  </si>
  <si>
    <t>RTSGCH32</t>
  </si>
  <si>
    <t>Racc. In Abs Con Ghiera 1"X32</t>
  </si>
  <si>
    <t>RRS</t>
  </si>
  <si>
    <t>Rompigetto Regolabile Snodo</t>
  </si>
  <si>
    <t>RRPPC50</t>
  </si>
  <si>
    <t>Rosone In Pp Cromato Mm 50</t>
  </si>
  <si>
    <t>RRPPC40</t>
  </si>
  <si>
    <t>Rosone In Pp Cromato Mm 40</t>
  </si>
  <si>
    <t>RRPPC32</t>
  </si>
  <si>
    <t>Rosone In Pp Cromato Mm 32</t>
  </si>
  <si>
    <t>RRPPC26</t>
  </si>
  <si>
    <t>Rosone In Pp Cromato Mm26</t>
  </si>
  <si>
    <t>ROCSHHB</t>
  </si>
  <si>
    <t>Riduz.X Sifon.Cromo Fm 1"X11/4</t>
  </si>
  <si>
    <t>ROCSHBHD</t>
  </si>
  <si>
    <t>Riduz.X Sif.Cromo Fm 11/4X11/2"</t>
  </si>
  <si>
    <t>RFT20X28</t>
  </si>
  <si>
    <t>Rosone Flussometro Tondo 20X28</t>
  </si>
  <si>
    <t>RFT20X25</t>
  </si>
  <si>
    <t>Rosone X Fluss. Tondo 20X25</t>
  </si>
  <si>
    <t>RA2G</t>
  </si>
  <si>
    <t>Rompigetto Aerflux 2 Getti</t>
  </si>
  <si>
    <t>RA1\2C</t>
  </si>
  <si>
    <t>Rubinetto Arresto Cromato 1/2"</t>
  </si>
  <si>
    <t>Cestello Univ.X Pil.Autom 11/4</t>
  </si>
  <si>
    <t>Cestello Univ.X Pilet.Autom 1"</t>
  </si>
  <si>
    <t>NPSAG02</t>
  </si>
  <si>
    <t>Nastro Polietil H125X L 200Mt Segnalatore Gas</t>
  </si>
  <si>
    <t>NPSAG01</t>
  </si>
  <si>
    <t>Nastro Polietil H125X L 200Mt Segnalatore Acqua</t>
  </si>
  <si>
    <t>MAU</t>
  </si>
  <si>
    <t>Manicotto Astine Salt. 4-5-6</t>
  </si>
  <si>
    <t>M4BX50</t>
  </si>
  <si>
    <t>Mastice Barretta 4 Barre 50 Cm Ela0450</t>
  </si>
  <si>
    <t>KOLGBA0460</t>
  </si>
  <si>
    <t>Kolagas Mastice Per Gas</t>
  </si>
  <si>
    <t>GUKIT01</t>
  </si>
  <si>
    <t>Scatola 419 Pz Assortiti    Zx</t>
  </si>
  <si>
    <t>GTL-MGAS</t>
  </si>
  <si>
    <t>Manicotti Giunzione Asta Salt. 4-5-6 Mm</t>
  </si>
  <si>
    <t>GTL-GGT1\2R</t>
  </si>
  <si>
    <t>Guarnizione 1/2" Gomma C /Rete</t>
  </si>
  <si>
    <t>GSTP</t>
  </si>
  <si>
    <t>Guarn. Scodellino T /Pucci 18,5 Pz. 100</t>
  </si>
  <si>
    <t>GSRINT</t>
  </si>
  <si>
    <t>Guarn.X Resist.Scald.42X35,5X4</t>
  </si>
  <si>
    <t>GSREST</t>
  </si>
  <si>
    <t>Guarn.X Resisten.Scald.53X42X4</t>
  </si>
  <si>
    <t>GSGNR23</t>
  </si>
  <si>
    <t>Guarn. Scodellino Gall Mm 23</t>
  </si>
  <si>
    <t>GSGNR21</t>
  </si>
  <si>
    <t>Guar. Scodellino Gall. Mm 21</t>
  </si>
  <si>
    <t>GSFOP</t>
  </si>
  <si>
    <t>Guarn.Piccola X Scald. Ariston</t>
  </si>
  <si>
    <t>GSFOG</t>
  </si>
  <si>
    <t>Guarn. Grande X Scald. Ariston</t>
  </si>
  <si>
    <t>GSF</t>
  </si>
  <si>
    <t>Guarn.X Flangia Scald Univers.</t>
  </si>
  <si>
    <t>GRS3/8</t>
  </si>
  <si>
    <t>Guarn. Stamp. X Rubi. D.3/8X4</t>
  </si>
  <si>
    <t>GRS3/4</t>
  </si>
  <si>
    <t>Guarni. Stamp. X Rubi. D.3/4X5</t>
  </si>
  <si>
    <t>GRS1/2</t>
  </si>
  <si>
    <t>Guarni. Stamp. X Rubi. D.1/2"X4</t>
  </si>
  <si>
    <t>GRF3/8</t>
  </si>
  <si>
    <t>Guarnizione Per Rubinetto 3/8 In Gomma Nr Nera 70 Sh A 6 Atm</t>
  </si>
  <si>
    <t>GRF3/4</t>
  </si>
  <si>
    <t>Guarnizione Per Rubinetto 3/4 In Gomma Nr Nera 70 Sh A 6 Atm</t>
  </si>
  <si>
    <t>GRF1/2</t>
  </si>
  <si>
    <t>Guarnizione Per Rubinetto 1/2" In Gomma Nr Nera 70 Sh A 6 Atm</t>
  </si>
  <si>
    <t>GR3\8C</t>
  </si>
  <si>
    <t>Guar.Rubin.Da 3/8" Cieco Pz 100</t>
  </si>
  <si>
    <t>GR1\2C</t>
  </si>
  <si>
    <t>Guar. Rubin. 1/2" Cieco Pz. 100</t>
  </si>
  <si>
    <t>GR1</t>
  </si>
  <si>
    <t>Guar. Rubinetto Da 1" Pz 100</t>
  </si>
  <si>
    <t>GPD</t>
  </si>
  <si>
    <t>Guarnizione Para Doppia</t>
  </si>
  <si>
    <t>GPC</t>
  </si>
  <si>
    <t>Guarn. Para D.88X54 X Cassetta</t>
  </si>
  <si>
    <t>GLI</t>
  </si>
  <si>
    <t>Griglietta Per Lavelli Inox</t>
  </si>
  <si>
    <t>GIP</t>
  </si>
  <si>
    <t>Guarnizione Imbuto Para</t>
  </si>
  <si>
    <t>GILF</t>
  </si>
  <si>
    <t>Griglia Inox Fissa Per Lavello</t>
  </si>
  <si>
    <t>GIL</t>
  </si>
  <si>
    <t>Griglia Inox Per Lavello Molla</t>
  </si>
  <si>
    <t>GFS5FI</t>
  </si>
  <si>
    <t>Guarn.X Flangia Scald 5F.Inte.</t>
  </si>
  <si>
    <t>GFS5F</t>
  </si>
  <si>
    <t>Guarn.Flangia X Scalda. 5 Fori</t>
  </si>
  <si>
    <t>GCLI</t>
  </si>
  <si>
    <t>GCGNR19,7</t>
  </si>
  <si>
    <t>Guar. Cilindrica Gomma Nr 19,7</t>
  </si>
  <si>
    <t>GAM</t>
  </si>
  <si>
    <t>Guarnizione Da Mm. 21X16X3  Aeratore Maschio</t>
  </si>
  <si>
    <t>G1S</t>
  </si>
  <si>
    <t>Guarnizione C.Bordo B. Pz. 100</t>
  </si>
  <si>
    <t>G1\2G</t>
  </si>
  <si>
    <t>Guarnizione X Rid. Bombole Gpl Cuoio 17X10X2 Pz. 100</t>
  </si>
  <si>
    <t>G0465</t>
  </si>
  <si>
    <t>Cono Semplice In Gomma Para</t>
  </si>
  <si>
    <t>DALKAL</t>
  </si>
  <si>
    <t>Blocchet.Anticalc.X Lav 3/4 Ff</t>
  </si>
  <si>
    <t>CIP02</t>
  </si>
  <si>
    <t>Cestello Inox X Pilette</t>
  </si>
  <si>
    <t>CIP01</t>
  </si>
  <si>
    <t>CFC</t>
  </si>
  <si>
    <t>Completo X Fissaggio Cassette</t>
  </si>
  <si>
    <t>1313RETG</t>
  </si>
  <si>
    <t>1313RETD</t>
  </si>
  <si>
    <t>1094RGHB</t>
  </si>
  <si>
    <t>Guarn.X Radiatore Mm.0,5 1"1/4</t>
  </si>
  <si>
    <t>1094RGE2HB</t>
  </si>
  <si>
    <t>Guarn.X Radia.Ghisa 2 Mm 1"1/4</t>
  </si>
  <si>
    <t>1094RGE20H</t>
  </si>
  <si>
    <t>1094RGE1HB</t>
  </si>
  <si>
    <t>Guarn.X Radia.Ghisa 1 Mm 1"1/4</t>
  </si>
  <si>
    <t>1094RGE10H</t>
  </si>
  <si>
    <t>1094RAHB</t>
  </si>
  <si>
    <t>Guarn.X Radi.All. Mm.0,5 1"1/4</t>
  </si>
  <si>
    <t>1094RA25H</t>
  </si>
  <si>
    <t>Guarn.Epdm Radiat.Acc 2,5Mm 1"</t>
  </si>
  <si>
    <t>1094RA15H</t>
  </si>
  <si>
    <t>Guarn.Epdm Radiat Acc.1,5Mm 1"</t>
  </si>
  <si>
    <t>1094RA0H</t>
  </si>
  <si>
    <t>Guarn.X Radia.Allum. Mm.0,5 1"</t>
  </si>
  <si>
    <t>1090G0HD</t>
  </si>
  <si>
    <t>Guarn.Rac.Contator.110°C 1"1/2"</t>
  </si>
  <si>
    <t>1090G0HB</t>
  </si>
  <si>
    <t>Guarn.Rac.Contator.110°C 1"1/4</t>
  </si>
  <si>
    <t>1090G00H</t>
  </si>
  <si>
    <t>Guarn.Racc.Contatori 110°C 1"</t>
  </si>
  <si>
    <t>1090G00G</t>
  </si>
  <si>
    <t>Guarn.Racc.Contatori 110°C 3/4</t>
  </si>
  <si>
    <t>1090G00D</t>
  </si>
  <si>
    <t>Guarn.Racc.Contator 110°C 1/2"</t>
  </si>
  <si>
    <t>08350000</t>
  </si>
  <si>
    <t>Sfera In Gomma Antical.50X62,5</t>
  </si>
  <si>
    <t>STFVA04</t>
  </si>
  <si>
    <t>Benda Vinilica Bianca Mt. 25</t>
  </si>
  <si>
    <t>STFVA03</t>
  </si>
  <si>
    <t>Benda Vinilica Blue Cm.10X25</t>
  </si>
  <si>
    <t>STFVA02</t>
  </si>
  <si>
    <t>Benda Vinilica Rossa Cm.10X25</t>
  </si>
  <si>
    <t>Benda Vinilica Rossa H.10 25M</t>
  </si>
  <si>
    <t>Benda Vinilica Grigio Chiaro H.10 25M</t>
  </si>
  <si>
    <t>Benda Vinilica Blu H.10 25M</t>
  </si>
  <si>
    <t>Benda Vinilica Bianca H.10 25M</t>
  </si>
  <si>
    <t>B57</t>
  </si>
  <si>
    <t>Borchietta Copriforo</t>
  </si>
  <si>
    <t>B56</t>
  </si>
  <si>
    <t>Borchietta Specchio</t>
  </si>
  <si>
    <t>B55</t>
  </si>
  <si>
    <t>Borchietta D. 14 Zz</t>
  </si>
  <si>
    <t>B54</t>
  </si>
  <si>
    <t>Borchietta D. 19Zz</t>
  </si>
  <si>
    <t>B53</t>
  </si>
  <si>
    <t>Borchietta D. 24 Zz</t>
  </si>
  <si>
    <t>B52</t>
  </si>
  <si>
    <t>Borchietta D. 28 Zz</t>
  </si>
  <si>
    <t>08350SC</t>
  </si>
  <si>
    <t>Asta X Cassetta Esterna Mm260</t>
  </si>
  <si>
    <t>MSC34X14</t>
  </si>
  <si>
    <t>Mors.X Scarico Conden. M.34X14</t>
  </si>
  <si>
    <t>SFLEXHD4050</t>
  </si>
  <si>
    <t>Racc.Rap.Con Ghiera 11/2"X40/50Zz</t>
  </si>
  <si>
    <t>SFLEXHD3240</t>
  </si>
  <si>
    <t>Sat Flex 11/4"X32-40</t>
  </si>
  <si>
    <t>SFLEXH26</t>
  </si>
  <si>
    <t>ITS50X40</t>
  </si>
  <si>
    <t>Imbuto X Tubi Spiralati 50X40</t>
  </si>
  <si>
    <t>ITS40X40</t>
  </si>
  <si>
    <t>Imbuto X Tubi Spiralati 40X40</t>
  </si>
  <si>
    <t>ITS40X32</t>
  </si>
  <si>
    <t>Imbuto X Tubi Spiralati 40X32</t>
  </si>
  <si>
    <t>ITS32X40</t>
  </si>
  <si>
    <t>Imbuto X Tubi Spiralati 32X40</t>
  </si>
  <si>
    <t>ITS26X32</t>
  </si>
  <si>
    <t>Imbuto X Tubi Spiralati 26X32</t>
  </si>
  <si>
    <t>TWINE0175</t>
  </si>
  <si>
    <t>Twine Seal Filo P.T.F.E.175Mzz</t>
  </si>
  <si>
    <t>GR3\8F</t>
  </si>
  <si>
    <t>GR3\4</t>
  </si>
  <si>
    <t>GR1\2F</t>
  </si>
  <si>
    <t>GG3\4F</t>
  </si>
  <si>
    <t>Guarn. Gomma Rete /Inox 3/4"</t>
  </si>
  <si>
    <t>GG1\2F</t>
  </si>
  <si>
    <t>Guarn. Gomma Rete /Inox 1/2"</t>
  </si>
  <si>
    <t>D7004</t>
  </si>
  <si>
    <t>Bussola M6X25 Mm</t>
  </si>
  <si>
    <t>CLBI</t>
  </si>
  <si>
    <t>Cestello Inox X Lavel.Pil Baskzz</t>
  </si>
  <si>
    <t>Morsetto Int. 50X40</t>
  </si>
  <si>
    <t>Mors.Gomma Sotto Vaso 50X26/32</t>
  </si>
  <si>
    <t>Mors. Gomma Sotto Vaso 46X40</t>
  </si>
  <si>
    <t>MI46X32</t>
  </si>
  <si>
    <t>Morsetto In Gomma Nr 46X32</t>
  </si>
  <si>
    <t>MI46X30</t>
  </si>
  <si>
    <t>Morsetto In Gomma 46X30</t>
  </si>
  <si>
    <t>MI46X26\32</t>
  </si>
  <si>
    <t>Morsetto Interno 46X26/32</t>
  </si>
  <si>
    <t>MI46X26/35</t>
  </si>
  <si>
    <t>Mors.Gomma Sotto Vaso 46X26/35</t>
  </si>
  <si>
    <t>MI46X26/32</t>
  </si>
  <si>
    <t>Mors.Gomma Sotto Vaso 46X26/32</t>
  </si>
  <si>
    <t>MI40</t>
  </si>
  <si>
    <t>Morsetto Int. 40X30X26 Pz.100Zz</t>
  </si>
  <si>
    <t>MI32X25/26</t>
  </si>
  <si>
    <t>MI32</t>
  </si>
  <si>
    <t>Morsetto Interno 32 Conf. 100</t>
  </si>
  <si>
    <t>MGNR4040</t>
  </si>
  <si>
    <t>Manicotto Gomma Nero Antical. 40/40</t>
  </si>
  <si>
    <t>MGNR4032</t>
  </si>
  <si>
    <t>Manicotto Gomma Nero Antical. 40/32</t>
  </si>
  <si>
    <t>MGNR4026</t>
  </si>
  <si>
    <t>Manicotto Gomma Nero Antical. 40/26</t>
  </si>
  <si>
    <t>MGNR3232</t>
  </si>
  <si>
    <t>Manicotto Gomma Nero Antical. 32/32</t>
  </si>
  <si>
    <t>MGNR3226</t>
  </si>
  <si>
    <t>Manicotto Gomma Nero Antical. 32/26</t>
  </si>
  <si>
    <t>MGNR2626</t>
  </si>
  <si>
    <t>ME40X30/35</t>
  </si>
  <si>
    <t>Morsetto In Gomma M. 40X30/35</t>
  </si>
  <si>
    <t>ME40X25/26</t>
  </si>
  <si>
    <t>Morsetto In Gomma M. 40X25/26Zz</t>
  </si>
  <si>
    <t>ME40</t>
  </si>
  <si>
    <t>Morsetto Esterno Da 40 Pz. 100Zz</t>
  </si>
  <si>
    <t>ME32X25/26</t>
  </si>
  <si>
    <t>Morsetto In Gomma M. 32X25/26</t>
  </si>
  <si>
    <t>Morsetto Esterno 32 Pz. 100</t>
  </si>
  <si>
    <t>XG-TAPE</t>
  </si>
  <si>
    <t>PSATAPES50</t>
  </si>
  <si>
    <t>Nastro Psa Armachek S 50X50</t>
  </si>
  <si>
    <t>NNA</t>
  </si>
  <si>
    <t>Nastro Neoprene Ml 10 Zz</t>
  </si>
  <si>
    <t>NEA</t>
  </si>
  <si>
    <t>Nastro Elastoplastica Rt.10 Ml Sp. 3Mm</t>
  </si>
  <si>
    <t>NAA01</t>
  </si>
  <si>
    <t>Nastro Alluminio Adesivo</t>
  </si>
  <si>
    <t>NA50</t>
  </si>
  <si>
    <t>Nastro In Alluminio H50 Ml50</t>
  </si>
  <si>
    <t>COP</t>
  </si>
  <si>
    <t>Cassetta Oring Piccola</t>
  </si>
  <si>
    <t>COG</t>
  </si>
  <si>
    <t>602508</t>
  </si>
  <si>
    <t>Set Oring 36 Pz 
pz. 10 d. 17
pz. 10 d. 19
pz. 8 d, 25
pz. 8 d. 26</t>
  </si>
  <si>
    <t>STPVEG01</t>
  </si>
  <si>
    <t>Pasta Verde Extra Gas Gr. 460</t>
  </si>
  <si>
    <t>STPV01</t>
  </si>
  <si>
    <t>Pasta Verde Gr. 460</t>
  </si>
  <si>
    <t>SST1415</t>
  </si>
  <si>
    <t>SIBA0460</t>
  </si>
  <si>
    <t>Pasta Silicon Siba Gr. 460  Zz</t>
  </si>
  <si>
    <t>SIBA0150</t>
  </si>
  <si>
    <t>Silicon Barattoli 150 Gr    Zz</t>
  </si>
  <si>
    <t>PVS</t>
  </si>
  <si>
    <t>Pasta Siliconica X Filetti</t>
  </si>
  <si>
    <t>PV</t>
  </si>
  <si>
    <t>Pasta Verde Giun. Fil. Sicurverde 460 Gr Zz</t>
  </si>
  <si>
    <t>ECOGRYP</t>
  </si>
  <si>
    <t>Pasta Verde Gr. 400        Zz</t>
  </si>
  <si>
    <t>CPM</t>
  </si>
  <si>
    <t>Canapa Pettinata  Prezzo A Matassina Piccola Ogni 16 Matassine Corrispondono 1 Kg.</t>
  </si>
  <si>
    <t>STST33</t>
  </si>
  <si>
    <t>Verga In Lega Stagno 33% Kg. 1</t>
  </si>
  <si>
    <t>STPS01</t>
  </si>
  <si>
    <t>Pasta Saldante Gr 130 Imbustati Da 40 Pz</t>
  </si>
  <si>
    <t>STCS01</t>
  </si>
  <si>
    <t>Stearina In Pani Kg. 1</t>
  </si>
  <si>
    <t>S33</t>
  </si>
  <si>
    <t>Stagno 33%  In Verghetta Zz Prezzo A Verghetta Singola Ogni 10 Verghette Corrispondono 1 Kg.</t>
  </si>
  <si>
    <t>PK5</t>
  </si>
  <si>
    <t>Lega Saldante Cu-P-Ag. 5%Corac</t>
  </si>
  <si>
    <t>PK2</t>
  </si>
  <si>
    <t>Lega Saldante Cu-P-Ag. 2%Corac</t>
  </si>
  <si>
    <t>LSS5</t>
  </si>
  <si>
    <t>Lega A Sald. Rothenberger S5</t>
  </si>
  <si>
    <t>LS</t>
  </si>
  <si>
    <t>Lega A Saldare S 94</t>
  </si>
  <si>
    <t>L-1000</t>
  </si>
  <si>
    <t>Rotolo Lega Saldante Corac</t>
  </si>
  <si>
    <t>CS</t>
  </si>
  <si>
    <t>Cera A Saldare Stearina Prezzo A Barra Singola Ogni 10 Barre Corrispondono 1 Kg. Zz</t>
  </si>
  <si>
    <t>BS</t>
  </si>
  <si>
    <t>Borace Rothenberger</t>
  </si>
  <si>
    <t>60W</t>
  </si>
  <si>
    <t>Disossidante 60W Corac</t>
  </si>
  <si>
    <t>10W</t>
  </si>
  <si>
    <t>Lega Saldante Cu-P Corac</t>
  </si>
  <si>
    <t>Tappo Provaimpian. Blu Da 1/2""</t>
  </si>
  <si>
    <t>MWC76X50</t>
  </si>
  <si>
    <t>Mors.Gomma B. X Sifoni M.76X50</t>
  </si>
  <si>
    <t>Mors.Gomma B. X Sifoni M.76X40</t>
  </si>
  <si>
    <t>MWC76X30</t>
  </si>
  <si>
    <t>Mors.Gomma B. X Sifoni M.76X30</t>
  </si>
  <si>
    <t>MWC70X50</t>
  </si>
  <si>
    <t>Mors.Gomma B. X Sifoni M.70X50</t>
  </si>
  <si>
    <t>Mors. In Gomma X Vaso 60X40/44</t>
  </si>
  <si>
    <t>Mors. Maggiorato X Wc M. 55X30</t>
  </si>
  <si>
    <t>Morsetto Gomma B. Wc 50X30Zz</t>
  </si>
  <si>
    <t>MSWC110/120</t>
  </si>
  <si>
    <t>Mors. Gomma Sotto Vaso 110/120 Zz</t>
  </si>
  <si>
    <t>M60X40-45W</t>
  </si>
  <si>
    <t>Morsetto 40X40-45 Wc Pz. 100  Zz</t>
  </si>
  <si>
    <t>M60W</t>
  </si>
  <si>
    <t>Morsetto Wc 60X30 Pz 100</t>
  </si>
  <si>
    <t>M55W</t>
  </si>
  <si>
    <t>Morsetto Wc Da 55 Pz.100</t>
  </si>
  <si>
    <t>M50W</t>
  </si>
  <si>
    <t>Morsetto 50 Wc Conf. 100</t>
  </si>
  <si>
    <t>GWC</t>
  </si>
  <si>
    <t>Guarnizione Morsetto Wc 110X90</t>
  </si>
  <si>
    <t>EWCNFNABS</t>
  </si>
  <si>
    <t>Tubo Este.X Wc 200-540 Ter.Abs</t>
  </si>
  <si>
    <t>STSA02</t>
  </si>
  <si>
    <t>Sigillante Anaerobico Gr. 100</t>
  </si>
  <si>
    <t>STSA01</t>
  </si>
  <si>
    <t>Sigillante Anaerobico Gr. 75</t>
  </si>
  <si>
    <t>SG75</t>
  </si>
  <si>
    <t>Sigillante Gas Gr.75 Fermofil</t>
  </si>
  <si>
    <t>SG50</t>
  </si>
  <si>
    <t>Sigillante Liquido Gas 50 Ml</t>
  </si>
  <si>
    <t>ELA0450</t>
  </si>
  <si>
    <t>Strisce 8 X 15 X 490 Mm X 4 Sigillante Per Lavelli Zx</t>
  </si>
  <si>
    <t>120990</t>
  </si>
  <si>
    <t>Butil Strip Z Grigio 10X2Mm Rotolo 180 Mt</t>
  </si>
  <si>
    <t>TCOCHD</t>
  </si>
  <si>
    <t>Tappo Copripiletta Cromo 1"1/2"</t>
  </si>
  <si>
    <t>TCL</t>
  </si>
  <si>
    <t>Tappo Copriforo Leggero Cromo</t>
  </si>
  <si>
    <t>TCEOCHD</t>
  </si>
  <si>
    <t>TCEOCHB</t>
  </si>
  <si>
    <t>Tappo Copripiletta Cromo 1"1/4</t>
  </si>
  <si>
    <t>TCEOCH</t>
  </si>
  <si>
    <t>Tappo Copripiletta Cromo 1"</t>
  </si>
  <si>
    <t>TMNR52</t>
  </si>
  <si>
    <t>Tappo Nero Con Maniglia Mm. 52</t>
  </si>
  <si>
    <t>TMNR40</t>
  </si>
  <si>
    <t>Tappo Nero Con Maniglia Mm.40</t>
  </si>
  <si>
    <t>TMNR31</t>
  </si>
  <si>
    <t>Tappo Nero Con Maniglia Mm.31</t>
  </si>
  <si>
    <t>TMNI52</t>
  </si>
  <si>
    <t>Tappo In Gommanr C/Placca 52</t>
  </si>
  <si>
    <t>TM52P</t>
  </si>
  <si>
    <t>Tappo Con Placchetta Man. 52</t>
  </si>
  <si>
    <t>TM52</t>
  </si>
  <si>
    <t>Tappo Con Maniglia Da 52</t>
  </si>
  <si>
    <t>TGMCRID</t>
  </si>
  <si>
    <t>Tappo Giallo Maschio Ros. Inox</t>
  </si>
  <si>
    <t>TCSPI31</t>
  </si>
  <si>
    <t>Tappo C/Cat.25 Con Flangia Nr</t>
  </si>
  <si>
    <t>TCNRI57</t>
  </si>
  <si>
    <t>Tappo Gomma Nera+Ros Inox Mm57</t>
  </si>
  <si>
    <t>TCNRI52</t>
  </si>
  <si>
    <t>Tappo Gomma Nera+Ros Inox Mm52Zz</t>
  </si>
  <si>
    <t>TCNRI47</t>
  </si>
  <si>
    <t>TCNRI44</t>
  </si>
  <si>
    <t>Tappo Gomma Nera+Ros Inox Mm44</t>
  </si>
  <si>
    <t>TCNRI40</t>
  </si>
  <si>
    <t>Tappo Gomma Nera+Ros Inox Mm40</t>
  </si>
  <si>
    <t>TCNRI31</t>
  </si>
  <si>
    <t>Tappo Gomma Nera+Ros Inox Mm31</t>
  </si>
  <si>
    <t>TCNRI27</t>
  </si>
  <si>
    <t>Tappo Gomma Nera+Ros Inox Mm27</t>
  </si>
  <si>
    <t>TCNR57</t>
  </si>
  <si>
    <t>Tappo Gomma Nera + Catena Mm57</t>
  </si>
  <si>
    <t>TCNR52</t>
  </si>
  <si>
    <t>Tappo Gomma Nera+Catena Mm52Zx</t>
  </si>
  <si>
    <t>TCNR47</t>
  </si>
  <si>
    <t>Tappo Gomma Nera+Catena Mm47Zx</t>
  </si>
  <si>
    <t>TCNR44</t>
  </si>
  <si>
    <t>Tappo Gomma Nera + Catena Mm44</t>
  </si>
  <si>
    <t>TCNR40</t>
  </si>
  <si>
    <t>Tappo Gomma Nera + Catena Mm40</t>
  </si>
  <si>
    <t>TCNR31</t>
  </si>
  <si>
    <t>Tappo Gomma Nera + Catena Mm31</t>
  </si>
  <si>
    <t>TCNR27</t>
  </si>
  <si>
    <t>Tappo Gomma Nera + Catena Mm27</t>
  </si>
  <si>
    <t>TCF52F</t>
  </si>
  <si>
    <t>Tappo In Gomma Con Catena E Flangia Copriforo Da 52</t>
  </si>
  <si>
    <t>TCF47F</t>
  </si>
  <si>
    <t>Tappo In Gomma Con Catenae Flangia Copriforo Da 47</t>
  </si>
  <si>
    <t>TCF40F</t>
  </si>
  <si>
    <t>Tappo In Gomma Con Catena E Flangia Copriforo Da 40</t>
  </si>
  <si>
    <t>TCF31F</t>
  </si>
  <si>
    <t>Tappo In Gomma Con Catena E Flangia Copriforo Da 31</t>
  </si>
  <si>
    <t>TCCPI31</t>
  </si>
  <si>
    <t>Tappo C/Cat.31 C/Flang. Placca Inox</t>
  </si>
  <si>
    <t>TCCPI27</t>
  </si>
  <si>
    <t>Tappo C/Cat.27 C/Flang. Placca Inox</t>
  </si>
  <si>
    <t>TCCP31</t>
  </si>
  <si>
    <t>Tappo C/Cat.31 C/Flang.</t>
  </si>
  <si>
    <t>TCCP27</t>
  </si>
  <si>
    <t>Tappo C/Cat.27 C/Flang.</t>
  </si>
  <si>
    <t>TCBII57</t>
  </si>
  <si>
    <t>Tappo Gom.Bian+Roset Inox Mm57</t>
  </si>
  <si>
    <t>TCBII52</t>
  </si>
  <si>
    <t>Tappo Gom.Bian+Roset Inox Mm52</t>
  </si>
  <si>
    <t>TCBII47</t>
  </si>
  <si>
    <t>Tappo Gom.Bian+Roset Inox Mm47</t>
  </si>
  <si>
    <t>TCBII44</t>
  </si>
  <si>
    <t>Tappo Gom.Bian+Roset Inox Mm44</t>
  </si>
  <si>
    <t>TCBII40</t>
  </si>
  <si>
    <t>Tappo Gom.Bian+Roset Inox Mm40</t>
  </si>
  <si>
    <t>TCBII31</t>
  </si>
  <si>
    <t>Tappo Gom.Bian+Roset Inox Mm31</t>
  </si>
  <si>
    <t>TCBII27</t>
  </si>
  <si>
    <t>Tappo Gom.Bian+Roset Inox Mm27</t>
  </si>
  <si>
    <t>TCBI57</t>
  </si>
  <si>
    <t>Tappo Gomma Bianca+Catena Mm57</t>
  </si>
  <si>
    <t>TCBI52</t>
  </si>
  <si>
    <t>Tappo Gomma Bianca+Catena Mm52</t>
  </si>
  <si>
    <t>TCBI47</t>
  </si>
  <si>
    <t>Tappo Gomma Bianca+Catena Mm47Zz</t>
  </si>
  <si>
    <t>TCBI44</t>
  </si>
  <si>
    <t>Tappo Gomma Bianca+Catena Mm44</t>
  </si>
  <si>
    <t>TCBI40</t>
  </si>
  <si>
    <t>Tappo Gomma Bianca+Catena Mm40</t>
  </si>
  <si>
    <t>TCBI31</t>
  </si>
  <si>
    <t>Tappo Gomma Bianca+Catena Mm31</t>
  </si>
  <si>
    <t>TCBI27</t>
  </si>
  <si>
    <t>Tappo Gomma Bianca+Catena Mm27</t>
  </si>
  <si>
    <t>TC52P</t>
  </si>
  <si>
    <t>Tappo Catena 52 Placca Inox</t>
  </si>
  <si>
    <t>TC52M</t>
  </si>
  <si>
    <t>Tappo E Catena Da  52 Maniglia</t>
  </si>
  <si>
    <t>TC52F</t>
  </si>
  <si>
    <t>Tappo In Gomma Con Catena E Anello Faris Da 52</t>
  </si>
  <si>
    <t>TC47P</t>
  </si>
  <si>
    <t>Tappo Catena 47 C /Placca Inox</t>
  </si>
  <si>
    <t>TC47F</t>
  </si>
  <si>
    <t>Tappo In Gomma Con Catena E Anello Da 47</t>
  </si>
  <si>
    <t>TC44P</t>
  </si>
  <si>
    <t>Tappo Catena 44 C /Placca Inox</t>
  </si>
  <si>
    <t>TC40P</t>
  </si>
  <si>
    <t>Tappo Catena 40 C /Placca Inox</t>
  </si>
  <si>
    <t>TC40F</t>
  </si>
  <si>
    <t>Tappo In Gomma Con Catena E Anello Faris Da 40</t>
  </si>
  <si>
    <t>TC35F</t>
  </si>
  <si>
    <t>Tappo In Gomma Con Catena E Anello Da 35</t>
  </si>
  <si>
    <t>TC31P</t>
  </si>
  <si>
    <t>Tappo E Catena 31C /Placca Inox</t>
  </si>
  <si>
    <t>TC31F</t>
  </si>
  <si>
    <t>Tappo In Gomma Con Catena E Anello Faris</t>
  </si>
  <si>
    <t>TPOR12</t>
  </si>
  <si>
    <t>Tappo Provaimpianti 1/2"-3/4" R.</t>
  </si>
  <si>
    <t>TPOB12</t>
  </si>
  <si>
    <t>Tappo Provaimpianti 1/2"-3/4" B.</t>
  </si>
  <si>
    <t>Tappo Provaimpi. Rosso Da 1/2""</t>
  </si>
  <si>
    <t>RAFUTPRO</t>
  </si>
  <si>
    <t>Tappo Per Collaudi 1/2" Rosso</t>
  </si>
  <si>
    <t>RAFUTPAZ</t>
  </si>
  <si>
    <t>Tappo Per Collaudi 1/2" Azzurro</t>
  </si>
  <si>
    <t>RTSE</t>
  </si>
  <si>
    <t>Rotolo Teflon Superelastico 50</t>
  </si>
  <si>
    <t>RTSA</t>
  </si>
  <si>
    <t>Sigillante Sup.Elas.Teflon Uni</t>
  </si>
  <si>
    <t>RTPTFE04</t>
  </si>
  <si>
    <t>Teflon Ptfe 24X12X0,76 Imbustati Da 25 Pz</t>
  </si>
  <si>
    <t>RTPTFE03</t>
  </si>
  <si>
    <t>Teflon Ptfe 19X12 Ml X 0,075</t>
  </si>
  <si>
    <t>RTPTFE02</t>
  </si>
  <si>
    <t>Teflon Ptfe 1/2""X12X0,076</t>
  </si>
  <si>
    <t>RTPTFE01</t>
  </si>
  <si>
    <t>Rot.Nastro X Filet.12X12X0,075 Zz</t>
  </si>
  <si>
    <t>RTPS50</t>
  </si>
  <si>
    <t>Teflon Superelastico 50 Mt.</t>
  </si>
  <si>
    <t>RTP</t>
  </si>
  <si>
    <t>Rotolo Teflon Ptfe Profess.Vedi Codice Rtgas02</t>
  </si>
  <si>
    <t>RTGASD03</t>
  </si>
  <si>
    <t>Rotolo Teflon P.T.F.E. Uso Gas</t>
  </si>
  <si>
    <t>RTGASD02</t>
  </si>
  <si>
    <t>Rotolo Teflon P.T.F.E. Uso Gas Piccolo 12X15X0,10</t>
  </si>
  <si>
    <t>RTGASD01</t>
  </si>
  <si>
    <t>Rotolo Teflon P.T.F.E. Uso Gas Grande 19X15X0,20</t>
  </si>
  <si>
    <t>RTGAS02</t>
  </si>
  <si>
    <t>Rotolo Nastro X Gas 19X15X0,20 Zx</t>
  </si>
  <si>
    <t>Rotolo Nastro X Gas 12X12X0,10Zz</t>
  </si>
  <si>
    <t>RTG</t>
  </si>
  <si>
    <t>Rotolo Teflon Piccolo Gas 12Mmx12Mmx0,1</t>
  </si>
  <si>
    <t>RTE</t>
  </si>
  <si>
    <t>Rot. Teflon 1/2"X0,075 Ec.Zc"</t>
  </si>
  <si>
    <t>RTAT</t>
  </si>
  <si>
    <t>Rotolo Nastro Ptfe 12X12X0,10 Per Vapore E Alte Temperature</t>
  </si>
  <si>
    <t>12056MV</t>
  </si>
  <si>
    <t>Rotolo Teflon Superelastico 50 Minival</t>
  </si>
  <si>
    <t>TSPIR40</t>
  </si>
  <si>
    <t>Tubo Spiralato In Pvc Mm. 40</t>
  </si>
  <si>
    <t>TSPIR32</t>
  </si>
  <si>
    <t>Tubo Spiralato In Pvc Mm. 32</t>
  </si>
  <si>
    <t>40463</t>
  </si>
  <si>
    <t>Appliche Led Mod. Lucy Ip 44 Clii 5 Watt</t>
  </si>
  <si>
    <t>54165</t>
  </si>
  <si>
    <t>Copricolonna Mult. 70X58 B2P</t>
  </si>
  <si>
    <t>44694</t>
  </si>
  <si>
    <t>Colonna Bianca 35X140 Larice</t>
  </si>
  <si>
    <t>44675</t>
  </si>
  <si>
    <t>Colonna Bianca 35X140 Bianco Lucido</t>
  </si>
  <si>
    <t>44672</t>
  </si>
  <si>
    <t>Colonna Bianca 35X140 Grigio Scuro Ven.</t>
  </si>
  <si>
    <t>CUBOBE</t>
  </si>
  <si>
    <t>AU46/100CA</t>
  </si>
  <si>
    <t>Mobile Sosp. L100.5Xp46X53.5 Caffe' Rigato 2 Cassetti</t>
  </si>
  <si>
    <t>AU46/100BIR</t>
  </si>
  <si>
    <t>Mobile Sosp. L100.5Xp46X53.5 Bianco Rigato 2 Cassetti</t>
  </si>
  <si>
    <t>AU46/100BE</t>
  </si>
  <si>
    <t>Mobile Sosp. L100.5Xp46X53.5 Beige Rigato 2 Cassetti</t>
  </si>
  <si>
    <t>19125</t>
  </si>
  <si>
    <t>Lampada Stella 25X4X2 Cr. Luce Led A Trasformatore Incorporato</t>
  </si>
  <si>
    <t>00343</t>
  </si>
  <si>
    <t>Composizione Gemma 65 Cm</t>
  </si>
  <si>
    <t>00154</t>
  </si>
  <si>
    <t>Comp. Gemma Cm. 100 C/Pens.</t>
  </si>
  <si>
    <t>50201</t>
  </si>
  <si>
    <t>Lavabo Integrale Ceramica 75X46 Vaschetta Rettangolare</t>
  </si>
  <si>
    <t>50149</t>
  </si>
  <si>
    <t>Lavabo - Ceramica Integrale 100X55 London</t>
  </si>
  <si>
    <t>00367</t>
  </si>
  <si>
    <t>Mobile Leo 75 Bianco  
Comp. 54257 Base 70
Comp. 50104 Lavabo Int. 75X50
Comp. 54344 Sp. Clara 70X103
Comp. 84321 Tettino Con Led 
Comp. 44490 Pensile Leo Dx Sx</t>
  </si>
  <si>
    <t>00303</t>
  </si>
  <si>
    <t>Mobile Leo 65 Bianco  
Comp. 54158 Base 60
Comp. 50102 Lavabo Int. 65X50
Comp. 54309 Sp. Clara 60X103
Comp. 84316 Tettino Con Led</t>
  </si>
  <si>
    <t>00259</t>
  </si>
  <si>
    <t>Comp. Leo Cm 105 3A/3C Int.P/D
Comp. 54540 Base 100
Comp. 50107 Lavabo Int. 100X50
Comp. 34114 Sp. Clara 100X103
Comp. 84311 Tettino Con Led 
Comp. 44490 Pensile Leo Dx Sx</t>
  </si>
  <si>
    <t>00137</t>
  </si>
  <si>
    <t>Mobile Leo 85 Bianco 
Comp. 54262 Base 80
Comp. 50101 Lavabo Int. 80X50
Comp. 34105 Sp. Clara 80X103
Comp. 84316 Tettino Con Led 
Comp. 44490 Pensile Leo Dx Sx</t>
  </si>
  <si>
    <t>MM-005L</t>
  </si>
  <si>
    <t>Multiuso 2Ante+1 Cassetto Bianco Lucido Cm. 69X35X84H</t>
  </si>
  <si>
    <t>DREAM80APPSI</t>
  </si>
  <si>
    <t>DREAM80APPSH</t>
  </si>
  <si>
    <t>DREAM80APPOS</t>
  </si>
  <si>
    <t>DREAM80APPDV</t>
  </si>
  <si>
    <t>DREAM80APPBT</t>
  </si>
  <si>
    <t>DREAM10APPSI</t>
  </si>
  <si>
    <t>DREAM10APPSH</t>
  </si>
  <si>
    <t>DREAM10APPOS</t>
  </si>
  <si>
    <t>DREAM10APPDV</t>
  </si>
  <si>
    <t>DREAM10APPBT</t>
  </si>
  <si>
    <t>DREAM10APPBE</t>
  </si>
  <si>
    <t>DREA80APPBE</t>
  </si>
  <si>
    <t>DREAM80SI</t>
  </si>
  <si>
    <t>DREAM80SH</t>
  </si>
  <si>
    <t>DREAM80OS</t>
  </si>
  <si>
    <t>DREAM80DV</t>
  </si>
  <si>
    <t>DREAM80BT</t>
  </si>
  <si>
    <t>DREAM80BE</t>
  </si>
  <si>
    <t>EIRENE80APP3COSBE</t>
  </si>
  <si>
    <t>EIRENE80APP3CBISH</t>
  </si>
  <si>
    <t>EIRENE80APP3CBIOS</t>
  </si>
  <si>
    <t>EIRENE80APP3CBIDV</t>
  </si>
  <si>
    <t>EIRENE10APP3CSI</t>
  </si>
  <si>
    <t>EIRENE10APP3CSH</t>
  </si>
  <si>
    <t>EIRENE10APP3COSBE</t>
  </si>
  <si>
    <t>EIRENE10APP3COS</t>
  </si>
  <si>
    <t>EIRENE10APP3CDV</t>
  </si>
  <si>
    <t>EIRENE10APP3CBT</t>
  </si>
  <si>
    <t>EIRENE10APP3CBISH</t>
  </si>
  <si>
    <t>EIRENE10APP3CBIOS</t>
  </si>
  <si>
    <t>EIRENE10APP3CBIDV</t>
  </si>
  <si>
    <t>EIRENE10APP3CBE</t>
  </si>
  <si>
    <t>EIRENE80SI</t>
  </si>
  <si>
    <t>EIRENE80SH</t>
  </si>
  <si>
    <t>EIRENE80OS</t>
  </si>
  <si>
    <t>EIRENE80DV</t>
  </si>
  <si>
    <t>EIRENE80BT</t>
  </si>
  <si>
    <t>EIRENE80BE</t>
  </si>
  <si>
    <t>EIRENE10SI</t>
  </si>
  <si>
    <t>EIRENE10SH</t>
  </si>
  <si>
    <t>EIRENE10OS</t>
  </si>
  <si>
    <t>EIRENE10DV</t>
  </si>
  <si>
    <t>EIRENE10BT</t>
  </si>
  <si>
    <t>EIRENE10BE</t>
  </si>
  <si>
    <t>FLY80SI</t>
  </si>
  <si>
    <t>FLY80OSBE</t>
  </si>
  <si>
    <t>FLY80OS</t>
  </si>
  <si>
    <t>FLY80BT</t>
  </si>
  <si>
    <t>FLY80BISH</t>
  </si>
  <si>
    <t>FLY80BIDV</t>
  </si>
  <si>
    <t>FLY80BIBE</t>
  </si>
  <si>
    <t>54572</t>
  </si>
  <si>
    <t>Base Lav. Cm. 100 Ludovica Bianco Lucido</t>
  </si>
  <si>
    <t>54192</t>
  </si>
  <si>
    <t>Base Lav. Cm. 74 Ludovica Bianco Lucido</t>
  </si>
  <si>
    <t>50132</t>
  </si>
  <si>
    <t>Lavabo - Ceramica Integrale 75X52 Kristal</t>
  </si>
  <si>
    <t>42194</t>
  </si>
  <si>
    <t>Base Lav. Cm. 100 Ludovica Nero Lucido</t>
  </si>
  <si>
    <t>42193</t>
  </si>
  <si>
    <t>Base Lav. Cm. 100 Ludovica Frassino Bianco</t>
  </si>
  <si>
    <t>42191</t>
  </si>
  <si>
    <t>Base Lav. Cm. 74 Ludovica Nero Lucido</t>
  </si>
  <si>
    <t>42190</t>
  </si>
  <si>
    <t>Base Lav. Cm. 74 Ludovica Frassino Bianco</t>
  </si>
  <si>
    <t>41666</t>
  </si>
  <si>
    <t>Base Lav. Cm. 100 Ludovica Grigio Scuro V.</t>
  </si>
  <si>
    <t>41665</t>
  </si>
  <si>
    <t>Base Lav. Cm. 100 Ludovica Larice</t>
  </si>
  <si>
    <t>41663</t>
  </si>
  <si>
    <t>Base Lav. Cm. 74 Ludovica Grigio Scuro V.</t>
  </si>
  <si>
    <t>41662</t>
  </si>
  <si>
    <t>Base Lav. Cm. 74 Ludovica Larice</t>
  </si>
  <si>
    <t>54688</t>
  </si>
  <si>
    <t>Base Lav. Cm. 74 Milano Grigio Scuro</t>
  </si>
  <si>
    <t>54687</t>
  </si>
  <si>
    <t>Base Lav. Cm. 74 Milano Larice</t>
  </si>
  <si>
    <t>54686</t>
  </si>
  <si>
    <t>Base Lav. Cm. 74 Milano Bianco Frassino</t>
  </si>
  <si>
    <t>54685</t>
  </si>
  <si>
    <t>Base Lav. Cm. 100  Milano Frassino Bianco</t>
  </si>
  <si>
    <t>54634</t>
  </si>
  <si>
    <t>Base Lav. Cm. 100  Milano Larice</t>
  </si>
  <si>
    <t>54632</t>
  </si>
  <si>
    <t>Base Lav. Cm. 100  Milano Grigio Scuro V.</t>
  </si>
  <si>
    <t>50200</t>
  </si>
  <si>
    <t>Lavabo Integrale Ceramica 101X46 Vaschetta Rettangolare</t>
  </si>
  <si>
    <t>PANAMA</t>
  </si>
  <si>
    <t>Mobile Panama 90 Cm Rovere  Bruges Base Lav. Cm. 90
Comp. 54742 Base 90
Comp. 50180 Lavabo Int. 91X46
Comp. 44779 Sp. Clara70X90 Fl
Comp. 40463 Applique Led Lucy</t>
  </si>
  <si>
    <t>53186</t>
  </si>
  <si>
    <t>Colonna Piana 35X140 Panama Rovere Bruges</t>
  </si>
  <si>
    <t>54630</t>
  </si>
  <si>
    <t>Base Lav. Cm. 74 Rio Larice</t>
  </si>
  <si>
    <t>54629</t>
  </si>
  <si>
    <t>Base Lav. Cm. 74 Rio Grigio Scuro V.</t>
  </si>
  <si>
    <t>54628</t>
  </si>
  <si>
    <t>Base Lav. Cm. 74 Rio Bianco</t>
  </si>
  <si>
    <t>SR85B</t>
  </si>
  <si>
    <t>Mobile Rovereto Cm 85 B.</t>
  </si>
  <si>
    <t>SR105B</t>
  </si>
  <si>
    <t>Mobile Rovereto Cm 105 B.</t>
  </si>
  <si>
    <t>44705</t>
  </si>
  <si>
    <t>Colonna Rovereto 30X190 2A Dx Grigio Scuro Venato</t>
  </si>
  <si>
    <t>44704</t>
  </si>
  <si>
    <t>Colonna Rovereto 30X190 2A Dx Bianco</t>
  </si>
  <si>
    <t>41754</t>
  </si>
  <si>
    <t>Colonna Rovereto 30X190 2A Dx Larice</t>
  </si>
  <si>
    <t>00613</t>
  </si>
  <si>
    <t>Mobile Rovereto C/Piedi Cm.85 
Larice Piu' Un Cassetto.  
Comp. 41669 Base 80
Comp. 50101 Lavabo Int. 80X50
Comp. 34124 Sp. Clara 80X103
Comp. 84381 Tettino Con Led 
Comp. 44049 Pensile Rovereto Dx Sx</t>
  </si>
  <si>
    <t>00552</t>
  </si>
  <si>
    <t>Mobile Rovereto 105 Dx Larice 3A Piu' Un Cassetto. 
Comp. 41603 Base 100
Comp. 50107 Lavabo Int. 80X50
Comp. 34133 Sp. Clara 80X103
Comp. 84385 Tettino Con Led 
Comp. 44087 Pensile Rovereto Dx Sx</t>
  </si>
  <si>
    <t>00475</t>
  </si>
  <si>
    <t>Mobile Rovereto C/Piedi Cm.85  Grigio Scuro Piu' Un Cassetto. 
Comp. 41601 Base 80
Comp. 50101 Lavabo Int. 80X50
Comp. 34131 Sp. Clara 80X103
Comp. 84383 Tettino Con Led 
Comp. 44087 Pensile Rovereto Dx Sx</t>
  </si>
  <si>
    <t>00474</t>
  </si>
  <si>
    <t>Mobile Rovereto C/Piedi Cm.85  Bianco Piu' Un Cassetto. 
Comp. 41667 Base 80
Comp. 50101 Lavabo Int. 80X50
Comp. 34105 Sp. Clara 80X103
Comp. 84316 Tettino Con Led 
Comp. 44048 Pensile Rovereto Dx Sx</t>
  </si>
  <si>
    <t>00472</t>
  </si>
  <si>
    <t>Mobile Rovereto 105 Dx Grigio Scuro 3A Piu' Un Cassetto. 
Comp. 41671 Base 100
Comp. 50107 Lavabo Int. 80X50
Comp. 34125 Sp. Clara 80X103
Comp. 84382 Tettino Con Led 
Comp. 44049 Pensile Rovereto Dx Sx</t>
  </si>
  <si>
    <t>00471</t>
  </si>
  <si>
    <t>SIRIO75</t>
  </si>
  <si>
    <t>Comp. Sirio 75 Ondulato B.</t>
  </si>
  <si>
    <t>SP80-100</t>
  </si>
  <si>
    <t>SP60-80</t>
  </si>
  <si>
    <t>ROMA</t>
  </si>
  <si>
    <t>Specchio 2 Ante C/Illum.</t>
  </si>
  <si>
    <t>RIMINI</t>
  </si>
  <si>
    <t>RIETI</t>
  </si>
  <si>
    <t>ASTI</t>
  </si>
  <si>
    <t>Specchio Asti 2 Ante Applique 40463 Cm. 60X60</t>
  </si>
  <si>
    <t>AOSTA</t>
  </si>
  <si>
    <t>Specchio Asti 2 Ante Applique 40463 Cm. 60X45</t>
  </si>
  <si>
    <t>54349</t>
  </si>
  <si>
    <t>Specchio Montecarlo 70Z100 Fl</t>
  </si>
  <si>
    <t>14248/L</t>
  </si>
  <si>
    <t>Specchio 60Xh74 Con Led Laterale Retroilluminato</t>
  </si>
  <si>
    <t>14243</t>
  </si>
  <si>
    <t>Specchio 80Xh74 F.Lucido</t>
  </si>
  <si>
    <t>14242</t>
  </si>
  <si>
    <t>Specchio 70Xh74 F.Lucido</t>
  </si>
  <si>
    <t>14223</t>
  </si>
  <si>
    <t>Specchio L90Xh80 F.Lucido</t>
  </si>
  <si>
    <t>14221</t>
  </si>
  <si>
    <t>Specchio L100Xh80 F.Lucido</t>
  </si>
  <si>
    <t>14219</t>
  </si>
  <si>
    <t>Specchio L70Xh80 F.Lucido</t>
  </si>
  <si>
    <t>00026</t>
  </si>
  <si>
    <t>Mob. Firenze Arte Povera</t>
  </si>
  <si>
    <t>00740</t>
  </si>
  <si>
    <t>Mobile Stella Cm.100 Bianco</t>
  </si>
  <si>
    <t>00694L</t>
  </si>
  <si>
    <t>Mob. Stella 100 Larice Led</t>
  </si>
  <si>
    <t>00694</t>
  </si>
  <si>
    <t>Mobile Stella Cm.100 Larice</t>
  </si>
  <si>
    <t>00618</t>
  </si>
  <si>
    <t>Mobile Stella Frassino B.Co</t>
  </si>
  <si>
    <t>00738L</t>
  </si>
  <si>
    <t>Mob. Teresa 100 Grigio Led</t>
  </si>
  <si>
    <t>00738</t>
  </si>
  <si>
    <t>00734</t>
  </si>
  <si>
    <t>Mob. Teresa 100 Bianco</t>
  </si>
  <si>
    <t>00657</t>
  </si>
  <si>
    <t>Mob. Teresa 100 Larice</t>
  </si>
  <si>
    <t>MM-004L</t>
  </si>
  <si>
    <t>Multiuso 1Anta+5 Cassetti Bianco Lucido Cm.60X35X84H</t>
  </si>
  <si>
    <t>MM-003L</t>
  </si>
  <si>
    <t>Multiuso 2 Ante+1 Cassetto 60X35X84H</t>
  </si>
  <si>
    <t>MM-002L</t>
  </si>
  <si>
    <t>Multiuso 5 Cassetti 35X35X84H</t>
  </si>
  <si>
    <t>MM-001L</t>
  </si>
  <si>
    <t>Multiuso 1 Anta+1 Cassetto 35X35X84H</t>
  </si>
  <si>
    <t>PAP100</t>
  </si>
  <si>
    <t>Pellet Abete Puro 100%</t>
  </si>
  <si>
    <t>JC-1301</t>
  </si>
  <si>
    <t>Apparecchio X Aerosolterapia</t>
  </si>
  <si>
    <t>G30016</t>
  </si>
  <si>
    <t>893900</t>
  </si>
  <si>
    <t>Affettatrice 200W Ø19Cm Acciaio</t>
  </si>
  <si>
    <t>872600</t>
  </si>
  <si>
    <t>Affettatrice 100W Lama 19 Cm</t>
  </si>
  <si>
    <t>8060</t>
  </si>
  <si>
    <t>Affettatrice In Alluminio Anodiato,  Con Lama Da 19 Cm In Acciaio Inox - Lama Solingen -Piedini Antiscivolo -Potenza 120Wpotenza 180Wpotenza 150W</t>
  </si>
  <si>
    <t>8030</t>
  </si>
  <si>
    <t>8005A</t>
  </si>
  <si>
    <t>Affettatrice Con Lama Da 22 Cm In Acciaio Inox -Spessore Del Taglio Fino Ad Un Massimo Di Max 15 Mm - Lama Removibile E Carrello Ribaltabile Potenza 180Wpotenza 150W</t>
  </si>
  <si>
    <t>8003A</t>
  </si>
  <si>
    <t>Affettatrice Con Lama Da 19 Cm In Acciaio Inox -Spessore Del Taglio Fino Ad Un Massimo Di Max 15 Mm - Lama Removibile E Carrello Ribaltabile Potenza 150W</t>
  </si>
  <si>
    <t>THD1500-QS</t>
  </si>
  <si>
    <t>Asciugacapelli   Contenitore Da Viaggio  - Potenza 1500 W</t>
  </si>
  <si>
    <t>SC800-QS</t>
  </si>
  <si>
    <t>Asciugacapelli 1800W C/Diff.</t>
  </si>
  <si>
    <t>PH4607</t>
  </si>
  <si>
    <t>PH4604</t>
  </si>
  <si>
    <t>M07457</t>
  </si>
  <si>
    <t>Phon Con Diffusore 2000W Colori Ass.Ti Tudor</t>
  </si>
  <si>
    <t>M01734</t>
  </si>
  <si>
    <t>JC-497</t>
  </si>
  <si>
    <t>Asciugacapelli Da Viaggio</t>
  </si>
  <si>
    <t>JC-478</t>
  </si>
  <si>
    <t>Asciugacapelli 2000W Nero</t>
  </si>
  <si>
    <t>JC-280</t>
  </si>
  <si>
    <t>ES64900</t>
  </si>
  <si>
    <t>Asciugacapelli Professionale    2000W    Hair Fashion 2000</t>
  </si>
  <si>
    <t>ES641</t>
  </si>
  <si>
    <t>Phon Trevi 2000 W</t>
  </si>
  <si>
    <t>ARM353</t>
  </si>
  <si>
    <t>Asciugacapelli Da Viaggio  Doppia Tensione</t>
  </si>
  <si>
    <t>ARM350</t>
  </si>
  <si>
    <t>73043</t>
  </si>
  <si>
    <t>Phon Termozeta Iono Silver Air Diff</t>
  </si>
  <si>
    <t>73042</t>
  </si>
  <si>
    <t>Phon Da Viaggio Termozeta  -Air Voyage 2000</t>
  </si>
  <si>
    <t>73041</t>
  </si>
  <si>
    <t>Phon Termozeta Iono Classic Air 2000</t>
  </si>
  <si>
    <t>73022</t>
  </si>
  <si>
    <t>Phon Termozeta Silver Air 2000</t>
  </si>
  <si>
    <t>583609</t>
  </si>
  <si>
    <t>Phon 1600W Nero</t>
  </si>
  <si>
    <t>583608</t>
  </si>
  <si>
    <t>Phon 1600W Bianco</t>
  </si>
  <si>
    <t>WW100-QW</t>
  </si>
  <si>
    <t>Lavavetri Integratain Micro Fibra-
Capacità Aspiragocce Da 280Mm</t>
  </si>
  <si>
    <t>WDC115WA-QW</t>
  </si>
  <si>
    <t>WDB215WA-QW</t>
  </si>
  <si>
    <t>Dustbusterml - 10,8 Wh Aspirazione Solidi E
Liquidi 370 Ml</t>
  </si>
  <si>
    <t>WDB115WA-QW</t>
  </si>
  <si>
    <t>Dustbuster Ml - 5,4 Wh Aspirazione Solidi E  Liquidi 370 Ml</t>
  </si>
  <si>
    <t>WBV1450-QS</t>
  </si>
  <si>
    <t>Bidone Aspiratutto C/Sacco Potenza 1400W Cap.Fino A 20 Lt</t>
  </si>
  <si>
    <t>WBV1405P-QS</t>
  </si>
  <si>
    <t>Bidone20Lt - 5 Mtaspiratuttocavo - Accessori- Con-Adattatore Sacco -Potenza 1400W Cap.Fino A 20 Lt</t>
  </si>
  <si>
    <t>VH780-QS</t>
  </si>
  <si>
    <t>PD1200AV-XJ</t>
  </si>
  <si>
    <t>Dustbuster Flexi Auto 12 V</t>
  </si>
  <si>
    <t>NVC215W-QW</t>
  </si>
  <si>
    <t>Mini Aspirapolvere 7,2 Volt
Autonomia 10 Minuti
Contenitore 0,385 Lt.
Batteria Litio
Bocchetta A Lancia</t>
  </si>
  <si>
    <t>NVC115WA-QW</t>
  </si>
  <si>
    <t>Aspiratore Ricaricabile Aspirabriciole Litio 3,6V - 5,4Wh, Capacità Contenitore 370Ml, Con Accessori</t>
  </si>
  <si>
    <t>NVC115JL-QW</t>
  </si>
  <si>
    <t>NVB215WA-QS</t>
  </si>
  <si>
    <t>Dustbuster Aspiratore 10,8 Litio 370Ml Con Accessori</t>
  </si>
  <si>
    <t>NVB115W-QW</t>
  </si>
  <si>
    <t>NV1999N-QW</t>
  </si>
  <si>
    <t>NV1200AV-XJ</t>
  </si>
  <si>
    <t>HOOLY05</t>
  </si>
  <si>
    <t>Scopa 700W Ciclon Hepa Cl A</t>
  </si>
  <si>
    <t>DVJ325J-QW</t>
  </si>
  <si>
    <t>Dustbuster-27 Wh Tecnologia Litio C. 500 Ml</t>
  </si>
  <si>
    <t>DVJ325BF-QW</t>
  </si>
  <si>
    <t>Dustbuster-27 Wh Tecnologia Smart Tech</t>
  </si>
  <si>
    <t>DVJ315J-QW</t>
  </si>
  <si>
    <t>Aspiratore Ricaricabile Aspirabriciole 10,8V Litio - 16,2Wh, Capacità Contenitore 500Ml, Con Accessori, Azione Ciclonica</t>
  </si>
  <si>
    <t>DVJ215J-QW</t>
  </si>
  <si>
    <t>Dustbuster Aspirabriciole 5.4 Wh, Ricaricabile, Batteria Litio 1.5 Ah, Capacità Da 500 Ml + Filtro Di Ricambio</t>
  </si>
  <si>
    <t>DVA325JP07-QW</t>
  </si>
  <si>
    <t>DVA315J-QW</t>
  </si>
  <si>
    <t>Aspirabriciole 16.2 Wh, Ricaricabile, Batteria Al Litio Potenza Di 10.8 V/16.2 Wh. Capacità Del Serbatoio: 500 Ml.
Autonomia: 15 Minuti.</t>
  </si>
  <si>
    <t>DV9610NF-QW</t>
  </si>
  <si>
    <t>Dustbusterdoppiadiduriutilioe Tappetiazionecome-</t>
  </si>
  <si>
    <t>DV7210NF-QW</t>
  </si>
  <si>
    <t>Dustbuster Doppia Diduriutilioe Tappetiazion Ecome Plusl Ed Aspirabriciole Indicatore 10,80 V</t>
  </si>
  <si>
    <t>BHHV320B-QW</t>
  </si>
  <si>
    <t>Aspiratore Ricaricabile Aspirabriciole, 24Wh, Capacità Contenitore 700Ml, Azione Ciclonica, Con Accessori E Base Di Ricarica, 12V</t>
  </si>
  <si>
    <t>BHFEB362DA</t>
  </si>
  <si>
    <t>Scopa Ricaricabile Black &amp; Decker  Power 36</t>
  </si>
  <si>
    <t>ASP461</t>
  </si>
  <si>
    <t>Bidone Aspira Solidi E Liqu. 1000 W</t>
  </si>
  <si>
    <t>ADV1200-XJ</t>
  </si>
  <si>
    <t>72368M</t>
  </si>
  <si>
    <t>Aspirapolveri E Liquidi Ricaricabie Termozeta 30W</t>
  </si>
  <si>
    <t>72143</t>
  </si>
  <si>
    <t>Scopa Cordless Mylibera 22</t>
  </si>
  <si>
    <t>72141B</t>
  </si>
  <si>
    <t>517301</t>
  </si>
  <si>
    <t>Aspirapolvere/Liquidi Auto 45W</t>
  </si>
  <si>
    <t>0020315398</t>
  </si>
  <si>
    <t>Iro 980</t>
  </si>
  <si>
    <t>75319</t>
  </si>
  <si>
    <t>Barbecue  2000</t>
  </si>
  <si>
    <t>623700</t>
  </si>
  <si>
    <t>Barbecue 2 In 1 2000 W Nero</t>
  </si>
  <si>
    <t>M06474</t>
  </si>
  <si>
    <t>Barbecue Elettrico 2000W Con Gambe</t>
  </si>
  <si>
    <t>M06473</t>
  </si>
  <si>
    <t>Barbecue Elettrico 2000W</t>
  </si>
  <si>
    <t>CL254</t>
  </si>
  <si>
    <t>Bistecchiera 2000W</t>
  </si>
  <si>
    <t>AR1S40</t>
  </si>
  <si>
    <t>Bistecc Amo Bistecchiera 4 Fette, Finitura Acciaio Inox, Piastre Rigate Antiaderenti Amovibili Dimensioni 30X24 Cm., Basculante E Adattabile A Diversi Spessori, Apertura 180°, Termostato Di Regolazione Della Temperatura, Avvolgicavo, Facile Da Riporre Anche In Posizione Verticale, Bicchiere Raccogli Grassi. Potenza 2000W.</t>
  </si>
  <si>
    <t>AR1B02</t>
  </si>
  <si>
    <t>AR1B01</t>
  </si>
  <si>
    <t>832012</t>
  </si>
  <si>
    <t>Bistecchiera C/Piastra 1800 W</t>
  </si>
  <si>
    <t>832011</t>
  </si>
  <si>
    <t>Bistecchiera 2000W Con Term.</t>
  </si>
  <si>
    <t>792906</t>
  </si>
  <si>
    <t>Bistecchiera 2 Posti 1500W</t>
  </si>
  <si>
    <t>602072</t>
  </si>
  <si>
    <t>Bistecchiera Elettrica 1600W</t>
  </si>
  <si>
    <t>00C191400AR0</t>
  </si>
  <si>
    <t>La Grigliata Ariete 1800 W  1914</t>
  </si>
  <si>
    <t>0020315397</t>
  </si>
  <si>
    <t>Sfmeh220K-Qs  Martillo Demoledor 5Kg Sds-Max 1.010W</t>
  </si>
  <si>
    <t>DC75-QS</t>
  </si>
  <si>
    <t>Bollitore1.7 Lt - Potenza2000 W - Filtro Anticalcare</t>
  </si>
  <si>
    <t>DC1005-QS</t>
  </si>
  <si>
    <t>Bollitore Da Viaggio</t>
  </si>
  <si>
    <t>BXKE2200E</t>
  </si>
  <si>
    <t>AR1K36</t>
  </si>
  <si>
    <t>517300</t>
  </si>
  <si>
    <t>Bollitore 1,7 Lt. 2200W 3 Ass</t>
  </si>
  <si>
    <t>G2006400</t>
  </si>
  <si>
    <t>Centrifuga   400 Watt  Inox
2 Vel.   "Naturella</t>
  </si>
  <si>
    <t>ETG340</t>
  </si>
  <si>
    <t>Bistecchiera Elettrica
-Potenza 2200 Watt - 5 Temperature
-Rivestimento Antiaderente Colore Nero
- Etg340 Prestazione- Potenza Totale 2200 W</t>
  </si>
  <si>
    <t>RC1860-QS</t>
  </si>
  <si>
    <t>Cuoci Riso - Potenza 700 W - Contenitore Cottura</t>
  </si>
  <si>
    <t>EK90</t>
  </si>
  <si>
    <t>Cuoci Uovo</t>
  </si>
  <si>
    <t>JC-368</t>
  </si>
  <si>
    <t>JC-350</t>
  </si>
  <si>
    <t>Sauna Viso E Naso 80-100 W</t>
  </si>
  <si>
    <t>ARM1000</t>
  </si>
  <si>
    <t>G2006900</t>
  </si>
  <si>
    <t>BOJ01IA/E</t>
  </si>
  <si>
    <t>G2006300</t>
  </si>
  <si>
    <t>Fabbricatore Di Ghiaccio A Cubetti
Eco 100 Watt     "Artiko"</t>
  </si>
  <si>
    <t>XT2200-QS</t>
  </si>
  <si>
    <t>Ferro Autopulizia Da Stiro- Funzione A
Vapore- Potenza- Vapore2200Verticale</t>
  </si>
  <si>
    <t>XT2200CP-QS</t>
  </si>
  <si>
    <t>Ferro Autopulizia Da Stiro- Funzione A
Vaporeanticalcare- Potenza- Vapore2200Verticale</t>
  </si>
  <si>
    <t>XT2040-QS</t>
  </si>
  <si>
    <t>XT2030-QS</t>
  </si>
  <si>
    <t>X815-QS</t>
  </si>
  <si>
    <t>Ferro Da Stiro X 815</t>
  </si>
  <si>
    <t>X715-QS</t>
  </si>
  <si>
    <t>Ferro Da Stiro A Vap.1800 W</t>
  </si>
  <si>
    <t>ST330</t>
  </si>
  <si>
    <t>Ferro Da Stiro Gonzalo 360Cc. A Secco E A Vapore</t>
  </si>
  <si>
    <t>ST323</t>
  </si>
  <si>
    <t>Ferro Da Stiro 1800W Basic</t>
  </si>
  <si>
    <t>ST302</t>
  </si>
  <si>
    <t>Sistema Stirante 1200W</t>
  </si>
  <si>
    <t>M07193</t>
  </si>
  <si>
    <t>Ferro A Caldaia 2200W Piastra In Acciaio Inox Tudor</t>
  </si>
  <si>
    <t>G4060200</t>
  </si>
  <si>
    <t>Sistema Stirante Professionale    850+1250 Watt
Made In Italy   "Professional Vap"</t>
  </si>
  <si>
    <t>G40601</t>
  </si>
  <si>
    <t>Ferro Da Stiro 280Cc. A Secco E A Vapore Manico Ergonomico</t>
  </si>
  <si>
    <t>E7801</t>
  </si>
  <si>
    <t>Ferro A Vapore Imetec</t>
  </si>
  <si>
    <t>BXSS2200E</t>
  </si>
  <si>
    <t>BXIR2802E</t>
  </si>
  <si>
    <t>BXIR2602E</t>
  </si>
  <si>
    <t>Ferro Da Stiro 2600W, Vapore B&amp;D</t>
  </si>
  <si>
    <t>BXIR2402E</t>
  </si>
  <si>
    <t>Ferro Da Stiro 2400W, Serb. 370 Ml Vapore B&amp;D</t>
  </si>
  <si>
    <t>BXIR2200E</t>
  </si>
  <si>
    <t>898303</t>
  </si>
  <si>
    <t>Ferro Da Stiro 2400 W Vapor Top</t>
  </si>
  <si>
    <t>872506</t>
  </si>
  <si>
    <t>Ferro Da Stiro 2800 W C/Caldaia</t>
  </si>
  <si>
    <t>790301</t>
  </si>
  <si>
    <t>Ferro Da Stiro In Cer.2200W</t>
  </si>
  <si>
    <t>74359</t>
  </si>
  <si>
    <t>Caldaia No Limits 3000 Ricarica Continua Vapore Pronto In 2 Min</t>
  </si>
  <si>
    <t>74354V</t>
  </si>
  <si>
    <t>Caldaia Termozeta 2250W Verde</t>
  </si>
  <si>
    <t>74353</t>
  </si>
  <si>
    <t>Caldaia Professionale</t>
  </si>
  <si>
    <t>73611</t>
  </si>
  <si>
    <t>Caldaia A Vapore Termozeta 2000W Es3500</t>
  </si>
  <si>
    <t>73468</t>
  </si>
  <si>
    <t>Ferro Da Stiro Termozeta Milord 7800</t>
  </si>
  <si>
    <t>73467M</t>
  </si>
  <si>
    <t>Ferro Da Stiro Termozeta 2000W A Vapore</t>
  </si>
  <si>
    <t>73466N</t>
  </si>
  <si>
    <t>Ferro Da Stiro Termozeta Iono Ceramic New</t>
  </si>
  <si>
    <t>73463M</t>
  </si>
  <si>
    <t>Ferro Da Stiro Termozeta Anticalc 7700 Professional Blu/Lilla/Verde</t>
  </si>
  <si>
    <t>72062</t>
  </si>
  <si>
    <t>Caldaia Termozeta 2100W</t>
  </si>
  <si>
    <t>1561A</t>
  </si>
  <si>
    <t>Ferro A Vapore 1200 W Inox</t>
  </si>
  <si>
    <t>00S623500AR0</t>
  </si>
  <si>
    <t>Ferro Da Stiro 300Ml Ariete  2000W 6235</t>
  </si>
  <si>
    <t>00S623400AR0</t>
  </si>
  <si>
    <t>Ferro Da Stiro 250Ml Ariete  2000W 6234</t>
  </si>
  <si>
    <t>G10122</t>
  </si>
  <si>
    <t>Fornello elettrico 2 piastre</t>
  </si>
  <si>
    <t>G10121</t>
  </si>
  <si>
    <t>Fornello Elettrico 1 Piastra potenza 1500 Watt con termostato</t>
  </si>
  <si>
    <t>G10061</t>
  </si>
  <si>
    <t>Fornello A Induzione 1 Piastratouch Digital Display 2000Wwatt "</t>
  </si>
  <si>
    <t>G1004700</t>
  </si>
  <si>
    <t>Fornello A Induzione Doppio Soft-Touch Digital Display 2000+1500 Watt "Hi-Tech Chef"</t>
  </si>
  <si>
    <t>ARTK20</t>
  </si>
  <si>
    <t>Fornello 2 Piastre 2500W</t>
  </si>
  <si>
    <t>ARTK19</t>
  </si>
  <si>
    <t>Cucinetta 1 Piastra 1500W</t>
  </si>
  <si>
    <t>AR1F62I</t>
  </si>
  <si>
    <t>Ardes Ar1F62I Fornello A Induzione Risparmio Energetico Del 30%
Display Digitale Con Controlli Touch
Sicurea Totale: Togliendo La Pentola Si Spegne Automaticamente</t>
  </si>
  <si>
    <t>AR1F602</t>
  </si>
  <si>
    <t>Kookie Duo - Fornello A Induzione - 2 Piastre, 2000 &amp; 1500 W. Risparmio Energetico Del 30% Grazie Alla Sensibile Riduzione Dei Tempi Di Cottura. Dispaly Digitale Con Controlli Touch Per Gestione Del Timer, Le 10 Potenze E Temperatura Da 60 A 240°C.  Sicurea Totale: Togliendo La Pentola Si Spegne Automaticamente</t>
  </si>
  <si>
    <t>AR1F601</t>
  </si>
  <si>
    <t>Kookie One - Fornello A Induzione - 1 Piastra 2000 W. Risparmio Energetico Del 30% Grazie Alla Sensibile Riduzione Dei Tempi Di Cottura. Dispaly Digitale Con Controlli Touch Per Gestione Del Timer, Le 10 Potenze E Temperatura Da 60 A 240°C.  Sicurea Totale: Togliendo La Pentola Si Spegne Automaticamente</t>
  </si>
  <si>
    <t>AR1F402</t>
  </si>
  <si>
    <t>Ceramico Duo - Fornello Vetroceramica A Due Piastre, 2400 W, Con Piano In Ceramica Facile Da Pulire, Selettore A 5 Livelli Di Potenza, Utiliabile Con Qualsiasi Pentola.</t>
  </si>
  <si>
    <t>AR1F401</t>
  </si>
  <si>
    <t>Ceramico - Fornello Vetroceramica Una Piastra, 1200 W, Con Piano In Ceramica Facile Da Pulire, Selettore A 5 Livelli Di Potenza, Utiliabile Con Qualsiasi Pentola.</t>
  </si>
  <si>
    <t>AR1F20</t>
  </si>
  <si>
    <t>Fornello Elettrico 2 Piastre</t>
  </si>
  <si>
    <t>AR1F19</t>
  </si>
  <si>
    <t>Fornello Elettrico In Acciaio Con Termostato Per La Regolazione Della Temperatura E Piastra In Ghisa.</t>
  </si>
  <si>
    <t>AR053</t>
  </si>
  <si>
    <t>Fornello Brasero Pistra 220 1500W</t>
  </si>
  <si>
    <t>ARTK22</t>
  </si>
  <si>
    <t>Cucinetta Acciaio Inox 2500W 2 Piastre</t>
  </si>
  <si>
    <t>ARTK21</t>
  </si>
  <si>
    <t>Cucinetta Acciaio Inox 1500W 1 Piastra</t>
  </si>
  <si>
    <t>ARTK18</t>
  </si>
  <si>
    <t>Fornello 1 Piastra 300W</t>
  </si>
  <si>
    <t>AR9S03FG</t>
  </si>
  <si>
    <t>Fornello Gpl 3Fuochi Griglia In Filo</t>
  </si>
  <si>
    <t>AR9S02FM</t>
  </si>
  <si>
    <t>Fornello Metano 2Fuochi Griglia In Filo</t>
  </si>
  <si>
    <t>AR9S02FG</t>
  </si>
  <si>
    <t>Fornello Gpl 2Fuochi Griglia In Filo</t>
  </si>
  <si>
    <t>AR9S01PM</t>
  </si>
  <si>
    <t>Fornello Metano 1 Fuoco Griglia In Filo</t>
  </si>
  <si>
    <t>AR9S01FG</t>
  </si>
  <si>
    <t>Fornello Gpl 1 Fuoco Griglia In Filo</t>
  </si>
  <si>
    <t>ST6100</t>
  </si>
  <si>
    <t>Ferro da stiro piastra ceramica</t>
  </si>
  <si>
    <t>PS2500</t>
  </si>
  <si>
    <t>Bilancia da cucina elettronica</t>
  </si>
  <si>
    <t>IM9100</t>
  </si>
  <si>
    <t>Macchina per la pasta con motore</t>
  </si>
  <si>
    <t>IM9000</t>
  </si>
  <si>
    <t>Macchina tagliapasta manuale</t>
  </si>
  <si>
    <t>GH7801</t>
  </si>
  <si>
    <t>Fabbricatore di ghiaccio</t>
  </si>
  <si>
    <t>GH0200</t>
  </si>
  <si>
    <t>Gelatiera</t>
  </si>
  <si>
    <t>FE6000</t>
  </si>
  <si>
    <t>FE4500</t>
  </si>
  <si>
    <t>BOF35RA/E</t>
  </si>
  <si>
    <t>Fornetto Bo Rosso Ventilato</t>
  </si>
  <si>
    <t>BOF35CA/E</t>
  </si>
  <si>
    <t>Fornetto Bo Crema Ventilato</t>
  </si>
  <si>
    <t>BOF20RA/E</t>
  </si>
  <si>
    <t>Fornetto Bom.Rosso Ventilato</t>
  </si>
  <si>
    <t>BOF20NA/E</t>
  </si>
  <si>
    <t>Fornetto Bom.Nero  Ventilato</t>
  </si>
  <si>
    <t>BOF20CA/E</t>
  </si>
  <si>
    <t>Fornetto Bom.Crema Ventilato</t>
  </si>
  <si>
    <t>AR9S03FM</t>
  </si>
  <si>
    <t>Fornello Metano 3 Fuochi Griglia In Filo</t>
  </si>
  <si>
    <t>AR6342</t>
  </si>
  <si>
    <t>Forno Elettrico 42 L Bianco</t>
  </si>
  <si>
    <t>AR6325</t>
  </si>
  <si>
    <t>Forno Elettrico 25L Bianco</t>
  </si>
  <si>
    <t>AR6319</t>
  </si>
  <si>
    <t>Forno Elettrico 19 L Bianco</t>
  </si>
  <si>
    <t>AR6260</t>
  </si>
  <si>
    <t>Forno Elettrico Ventil.60Lt</t>
  </si>
  <si>
    <t>AR6245</t>
  </si>
  <si>
    <t>Forno Elettrico Ventil.45Lt</t>
  </si>
  <si>
    <t>AR6240B</t>
  </si>
  <si>
    <t>Forno Elettr.Ventilato 40Lt 
Sostituisce Ar6236</t>
  </si>
  <si>
    <t>AR6236</t>
  </si>
  <si>
    <t>Forno Elettr.Ventilato 36Lt 
Sostituito Da Ar6240B</t>
  </si>
  <si>
    <t>AR6230</t>
  </si>
  <si>
    <t>Forno Elettrico Ventilato 30 Lt</t>
  </si>
  <si>
    <t>AR6210</t>
  </si>
  <si>
    <t>Forno Elettr.Capacita' 10Lt Ar6210B</t>
  </si>
  <si>
    <t>AR1K3000</t>
  </si>
  <si>
    <t>AP7200</t>
  </si>
  <si>
    <t>Scopa elettrica e Aspirapolvere portatile 2IN1</t>
  </si>
  <si>
    <t>G1000600</t>
  </si>
  <si>
    <t>AR6120</t>
  </si>
  <si>
    <t>Easy Pia Forno Elettrico</t>
  </si>
  <si>
    <t>MOUAF179D</t>
  </si>
  <si>
    <t>Friggitrice Stat L 2Kg C/Tim Filtro Anti Odore Moulinex</t>
  </si>
  <si>
    <t>M06469</t>
  </si>
  <si>
    <t>M06468</t>
  </si>
  <si>
    <t>Friggitrice 3,5Lt</t>
  </si>
  <si>
    <t>G1004400</t>
  </si>
  <si>
    <t>Friggitrice 2,5 Litri Contenitore  Estraibile 1800W  Reg. Temp. Cestello Inox  "Dorata"</t>
  </si>
  <si>
    <t>CL269</t>
  </si>
  <si>
    <t>Friggitrice 1Lt Grigio 900W</t>
  </si>
  <si>
    <t>AR1K33</t>
  </si>
  <si>
    <t>AR1K32</t>
  </si>
  <si>
    <t>592702</t>
  </si>
  <si>
    <t>Friggitrice 2Lt 1200W Verde</t>
  </si>
  <si>
    <t>592700</t>
  </si>
  <si>
    <t>Friggitrice 2 Lt 1200W Bianca</t>
  </si>
  <si>
    <t>585600</t>
  </si>
  <si>
    <t>Friggitrice 1Lt 950W Lilla</t>
  </si>
  <si>
    <t>BOMP548/R</t>
  </si>
  <si>
    <t>Frigo 1P Rosso 48 Lt Pelt</t>
  </si>
  <si>
    <t>BOMP548/C</t>
  </si>
  <si>
    <t>Frigo 1P Crema 48 Lt Pelt</t>
  </si>
  <si>
    <t>AR5I67</t>
  </si>
  <si>
    <t>AR5I45</t>
  </si>
  <si>
    <t>Frigorifero Con Compressore 45 Lt</t>
  </si>
  <si>
    <t>PR152</t>
  </si>
  <si>
    <t>Frullatore Frullesto 180W</t>
  </si>
  <si>
    <t>PR101</t>
  </si>
  <si>
    <t>Frullatore Frull Up 1Lt 250W</t>
  </si>
  <si>
    <t>M00591</t>
  </si>
  <si>
    <t>Frullatore A Bicchiere 1,5 Lt  Potenza 250 Watt</t>
  </si>
  <si>
    <t>FR4600</t>
  </si>
  <si>
    <t>FR0305</t>
  </si>
  <si>
    <t>FR0303</t>
  </si>
  <si>
    <t>FR0301</t>
  </si>
  <si>
    <t>ESB3200</t>
  </si>
  <si>
    <t>Easy Compact Frullatore Electrolux</t>
  </si>
  <si>
    <t>ESB2400</t>
  </si>
  <si>
    <t>Frullatore Elctrolux Sport</t>
  </si>
  <si>
    <t>ESB2200</t>
  </si>
  <si>
    <t>Frullatore 450 W 1,5 Lt</t>
  </si>
  <si>
    <t>BXJB500E</t>
  </si>
  <si>
    <t>Frullatore Con Caraffa Black &amp; Decker, 500W, 1.5 Litri, Plastic, Bianco</t>
  </si>
  <si>
    <t>BL300-QS</t>
  </si>
  <si>
    <t>Frullatore 300Wcapacita1,5Lt</t>
  </si>
  <si>
    <t>SB500W-QS</t>
  </si>
  <si>
    <t>Frullatore Immersione B&amp;D   Whisk</t>
  </si>
  <si>
    <t>SB500-QS</t>
  </si>
  <si>
    <t>Frullatore Imme. B&amp;D 500 W</t>
  </si>
  <si>
    <t>SB500F-QS</t>
  </si>
  <si>
    <t>Frullatore Immersione 500W Con Accessori</t>
  </si>
  <si>
    <t>SB30-QS</t>
  </si>
  <si>
    <t>Frullatore A Immersione 300 W</t>
  </si>
  <si>
    <t>PR107</t>
  </si>
  <si>
    <t>Mixer Immers.Basic Gigolo'</t>
  </si>
  <si>
    <t>MX0105</t>
  </si>
  <si>
    <t>MX0103</t>
  </si>
  <si>
    <t>MX0102</t>
  </si>
  <si>
    <t>MX0101</t>
  </si>
  <si>
    <t>ESTM7300S</t>
  </si>
  <si>
    <t>Minipimer Ad Immersione 700 W Colore Acciaio</t>
  </si>
  <si>
    <t>ESTM3400</t>
  </si>
  <si>
    <t>Frullatore Ad Immersione  Electrolux</t>
  </si>
  <si>
    <t>BXHBA600E</t>
  </si>
  <si>
    <t>Frullatore A Immersione Black &amp; Decker, 600 W, Acciaio Inox, Bianco Con Accessori</t>
  </si>
  <si>
    <t>BXHB500E</t>
  </si>
  <si>
    <t>Frullatore A Immersione Black &amp; Decker, 500 W, Plastica, Bianco</t>
  </si>
  <si>
    <t>BOM06RA/E</t>
  </si>
  <si>
    <t>Frullatore Immers. Bo Rosso  0,6 Kw</t>
  </si>
  <si>
    <t>BOM06NA/E</t>
  </si>
  <si>
    <t>Frullatore Immers. Bo Nero  0,6 Kw</t>
  </si>
  <si>
    <t>BOM06CA/E</t>
  </si>
  <si>
    <t>Frullatore Immers. Bo Crema  0,6 Kw</t>
  </si>
  <si>
    <t>887G</t>
  </si>
  <si>
    <t>Pimmy 700 Metal Giallo</t>
  </si>
  <si>
    <t>887A</t>
  </si>
  <si>
    <t>Pimmy 700 Metal Orange</t>
  </si>
  <si>
    <t>76011</t>
  </si>
  <si>
    <t>M07089</t>
  </si>
  <si>
    <t>Grattugia Ricaricabile 2 Colori</t>
  </si>
  <si>
    <t>AR7350</t>
  </si>
  <si>
    <t>AR7300A</t>
  </si>
  <si>
    <t>Grattuggia In Alluminio   Pressofuso</t>
  </si>
  <si>
    <t>814006</t>
  </si>
  <si>
    <t>Grattuggia Elett.Con Caric.</t>
  </si>
  <si>
    <t>814003</t>
  </si>
  <si>
    <t>Grattuggia Elett.Con Caric. Bianca</t>
  </si>
  <si>
    <t>516807</t>
  </si>
  <si>
    <t>Grattugia Elettrica 3 Ass. 250W</t>
  </si>
  <si>
    <t>10053N</t>
  </si>
  <si>
    <t>00C044522AR0</t>
  </si>
  <si>
    <t>Grati' Ariete Professional  445</t>
  </si>
  <si>
    <t>00C0440A1AR0</t>
  </si>
  <si>
    <t>Grati' Bianco/Arancio Ariete Art. 440</t>
  </si>
  <si>
    <t>TKGHDM1000</t>
  </si>
  <si>
    <t>Macchina Per Hot Dog</t>
  </si>
  <si>
    <t>SLB22AA0</t>
  </si>
  <si>
    <t>Trolley Multi Care-Sl B22 Aa0 Colore Bianco</t>
  </si>
  <si>
    <t>16731500</t>
  </si>
  <si>
    <t>Idropulitrice A Freddo K 2</t>
  </si>
  <si>
    <t>TKGSFC</t>
  </si>
  <si>
    <t>Elettrodomestico Bimar Scopa Generatore A Vapore Tkg. Sfc 1002 Watt 1180</t>
  </si>
  <si>
    <t>C26001000</t>
  </si>
  <si>
    <t>Pulitore A Vapore Con Accessori Mod. Rapidissimo Clean Casals 3 Bar 38 Gr/Min</t>
  </si>
  <si>
    <t>891900</t>
  </si>
  <si>
    <t>Pulitrice Supervapor 900W C/Acc.4Ass</t>
  </si>
  <si>
    <t>00P413300AR0</t>
  </si>
  <si>
    <t>Vaporiere 4133 Ariete C/Acc.</t>
  </si>
  <si>
    <t>00P413200AR0</t>
  </si>
  <si>
    <t>Vaporiere 4132 Ariete</t>
  </si>
  <si>
    <t>PR172</t>
  </si>
  <si>
    <t>Impastatore Maciste 1200W6,5</t>
  </si>
  <si>
    <t>PR151</t>
  </si>
  <si>
    <t>Impastatore Pastamor 600W4Lt</t>
  </si>
  <si>
    <t>IM3000</t>
  </si>
  <si>
    <t>G2P01800</t>
  </si>
  <si>
    <t>Impastatore Professionale,   Capacità 7 Lt, 6 Velocità, Comandi Digitali Di Display Lcd Retroilluminato</t>
  </si>
  <si>
    <t>G20056</t>
  </si>
  <si>
    <t>Impastatore 1300W 8F. 5,2Lt</t>
  </si>
  <si>
    <t>891601</t>
  </si>
  <si>
    <t>Impastatrice Power 1200W 5 Lt 3 Acc.</t>
  </si>
  <si>
    <t>891600</t>
  </si>
  <si>
    <t>Impastatrice 600W Silv. 4Lt</t>
  </si>
  <si>
    <t>870600</t>
  </si>
  <si>
    <t>Impastatrice 800W 4.2 Lt</t>
  </si>
  <si>
    <t>8950N</t>
  </si>
  <si>
    <t>PP1606</t>
  </si>
  <si>
    <t>Scaccia Topi E Ghiri Elettronico Con Alimentatore 230 V~ / 14 V~, Provvisto Di Spia Luminosa Che Indica Il Corretto Funzionamento Emette Ultrasuoni Che Esercitano Un’Azione Di Disturbo Nei Confronti Dei Roditori (Topi, Ghiri, Ecc), Allontanandoli Dall’Ambiente Nel Quale È In Funzione Il Dispositivo. Raggio D’Azione: 16 M. Area Copertura: 60 – 80 M³. Consumo: 5 W</t>
  </si>
  <si>
    <t>PP1605</t>
  </si>
  <si>
    <t>Scaccia Mosche Elettronico Con Alimentatore 230 V~ / 14 V~, Provvisto Di Spia Luminosa Che Indica Il Corretto Funzionamento Emette Ultrasuoni Che Esercitano Un’Azione Di Disturbo Nei Confronti Delle Mosche, Allontanandole Dall’Ambiente Nel Quale È In Funzione Il Dispositivo. Area Copertura: 60 – 80 M³. Consumo: 5 W.</t>
  </si>
  <si>
    <t>PP1602</t>
  </si>
  <si>
    <t>Scaccia Zanzare Elettronico Portatile Alimentazione Con Batteria 9 V (Inclusa), Provvisto Di Manopola Per La Regolazione Del Raggio D’Azione, Emette Frequenze Acustiche Continue E Regolabili Che Allontanano Le Zanzare Femmine</t>
  </si>
  <si>
    <t>PP1601</t>
  </si>
  <si>
    <t>Scaccia Zanzare Elettronico 230 V~ Con Spina 10 A 2P, Provvisto Di Manopola Per La Regolazione Del Raggio D’Azione,Emette Frequenze Acustiche Continue E Regolabili Che Allontanano Le Zanzare Femmine</t>
  </si>
  <si>
    <t>NSVA315J-QW</t>
  </si>
  <si>
    <t>Scopa Ricaricabil 16Wh</t>
  </si>
  <si>
    <t>FSMH13E5-QS</t>
  </si>
  <si>
    <t>Steam-Mop 5In1 1300W</t>
  </si>
  <si>
    <t>FSMH1321JMD-QS</t>
  </si>
  <si>
    <t>Lavapavimenti B&amp;D 17 In 1 Gen 3</t>
  </si>
  <si>
    <t>IL848</t>
  </si>
  <si>
    <t>Torcione 3000 Lampada A 6 Led Ricaricabile</t>
  </si>
  <si>
    <t>513235</t>
  </si>
  <si>
    <t>Lampada 4Led Rotante C/Clip</t>
  </si>
  <si>
    <t>ES200</t>
  </si>
  <si>
    <t>Macchina Del Caffe' Espresso Nera Di Krea 4 Adatt. Nespresso Dolce Gusto, Polvere, Calde</t>
  </si>
  <si>
    <t>ECAM23125B</t>
  </si>
  <si>
    <t>Macchina Caffe' Automatica C/Cappuc.Nera</t>
  </si>
  <si>
    <t>BXCO1200E</t>
  </si>
  <si>
    <t>Macchina Per Caffe' Espresso B&amp;D</t>
  </si>
  <si>
    <t>74527A</t>
  </si>
  <si>
    <t>Barcaffe' 9000 Con Autospegnimento</t>
  </si>
  <si>
    <t>00M136570AR0</t>
  </si>
  <si>
    <t>Macc. Caffe' Ariete 1365/B  Picasso Polv/Ciald No Capp.</t>
  </si>
  <si>
    <t>00M133950AR0</t>
  </si>
  <si>
    <t>Macc. Caffe' Ariete 1339B  Miro' Polvere/Cialde Cappucc.</t>
  </si>
  <si>
    <t>ME83X</t>
  </si>
  <si>
    <t>Forno Microonde 23L 800W Samsung Me83X Displey A Led Argento</t>
  </si>
  <si>
    <t>M07210</t>
  </si>
  <si>
    <t>Forno Microonde 20 Lt 700W</t>
  </si>
  <si>
    <t>M01626</t>
  </si>
  <si>
    <t>G1010900</t>
  </si>
  <si>
    <t>Forno Microonde Combinato 20 Litri Nero Specchio 700 + 1000 W     "Allblack"</t>
  </si>
  <si>
    <t>G100300</t>
  </si>
  <si>
    <t>Forno Microonde Combinato 20  Litri 
700+1000 Watt     "Sapormio Grill"</t>
  </si>
  <si>
    <t>G1002900</t>
  </si>
  <si>
    <t>Forno Microonde Combinato 20 Litri Base 700 Att "Sapormiol"</t>
  </si>
  <si>
    <t>FM0401</t>
  </si>
  <si>
    <t>FM0400</t>
  </si>
  <si>
    <t>CL233</t>
  </si>
  <si>
    <t>Microonde 20Lt Hotello Grill</t>
  </si>
  <si>
    <t>AKMW203R</t>
  </si>
  <si>
    <t>Microonde Con Grill 20Lt.  230V / 50 Hz. 1200W (Microonde) 900W (Grill) Rosso Pannello Digitale. Piatto Girevole</t>
  </si>
  <si>
    <t>AKMW203G</t>
  </si>
  <si>
    <t>Microonde Con Grill 20Lt.  230V / 50 Hz. 1200W (Microonde) 900W (Grill) Green Pannello Digitale. Piatto Girevole</t>
  </si>
  <si>
    <t>AKMW203C</t>
  </si>
  <si>
    <t>Microonde Con Grill 20Lt.  230V / 50 Hz. 1200W (Microonde) 900W (Grill) Crema Pannello Digitale. Piatto Girevole</t>
  </si>
  <si>
    <t>AKMW202N</t>
  </si>
  <si>
    <t>AKMW201S</t>
  </si>
  <si>
    <t>AKMW200B</t>
  </si>
  <si>
    <t>790500</t>
  </si>
  <si>
    <t>Forno Microonde 20L 700W Bianco</t>
  </si>
  <si>
    <t>75318</t>
  </si>
  <si>
    <t>JC-1321</t>
  </si>
  <si>
    <t>G30015</t>
  </si>
  <si>
    <t>ARM253</t>
  </si>
  <si>
    <t>D12513</t>
  </si>
  <si>
    <t>Spazzolino Elettrico Braun 
Oral-B Vitality White &amp; Clean
D12.513</t>
  </si>
  <si>
    <t>ARTUSS25</t>
  </si>
  <si>
    <t>Passapomodoro Premipomodoro 550 Watt</t>
  </si>
  <si>
    <t>ARTUSS15</t>
  </si>
  <si>
    <t>Passapomodoro Premipomodoro 300 Watt</t>
  </si>
  <si>
    <t>AR7488</t>
  </si>
  <si>
    <t>AR7480</t>
  </si>
  <si>
    <t>Passapomodoro Elettrico</t>
  </si>
  <si>
    <t>AR7450R</t>
  </si>
  <si>
    <t>AR7400</t>
  </si>
  <si>
    <t>9008N</t>
  </si>
  <si>
    <t>9004N</t>
  </si>
  <si>
    <t>8603N</t>
  </si>
  <si>
    <t>Passapomodoro Premipomodoro N. 3 A Mano I.I.I..</t>
  </si>
  <si>
    <t>8502N</t>
  </si>
  <si>
    <t>00C026101AR0</t>
  </si>
  <si>
    <t>00C026100AR0</t>
  </si>
  <si>
    <t>JC-630</t>
  </si>
  <si>
    <t>Set Decora Dolci 2 Velocita'</t>
  </si>
  <si>
    <t>JC-475</t>
  </si>
  <si>
    <t>Piastra Con Riv.In Ceramica</t>
  </si>
  <si>
    <t>JC-463</t>
  </si>
  <si>
    <t>Piastra Stiracapelli</t>
  </si>
  <si>
    <t>JC-460</t>
  </si>
  <si>
    <t>Ferro Arricciacapelli</t>
  </si>
  <si>
    <t>JC-456W</t>
  </si>
  <si>
    <t>Piastra Per Capelli Bianca</t>
  </si>
  <si>
    <t>JC-454</t>
  </si>
  <si>
    <t>Piastra Per Capelli</t>
  </si>
  <si>
    <t>ARM361</t>
  </si>
  <si>
    <t>Micro Piastra</t>
  </si>
  <si>
    <t>73266</t>
  </si>
  <si>
    <t>Piastra Termozeta Capelli Hair Style 2000</t>
  </si>
  <si>
    <t>585519</t>
  </si>
  <si>
    <t>Piastra Elettrica C/Spazzola 2 In 1</t>
  </si>
  <si>
    <t>1550B</t>
  </si>
  <si>
    <t>Piastra Elettrica 700 Watt</t>
  </si>
  <si>
    <t>1550A</t>
  </si>
  <si>
    <t>Piastra Elettrica 750 Watt</t>
  </si>
  <si>
    <t>619500</t>
  </si>
  <si>
    <t>Piastra Crepes C/2 Acc.1000W Nero</t>
  </si>
  <si>
    <t>621400</t>
  </si>
  <si>
    <t>Piastra Muffin 1000 W</t>
  </si>
  <si>
    <t>792903A</t>
  </si>
  <si>
    <t>Pop Corn Maker 1200W 3 Ass.</t>
  </si>
  <si>
    <t>S311006</t>
  </si>
  <si>
    <t>Rasoio Ricar. C/Lame Comfortcut Lavabile 45 Min</t>
  </si>
  <si>
    <t>PT711/17</t>
  </si>
  <si>
    <t>Rasoio Rete 3 Test Lavabile Power Touch</t>
  </si>
  <si>
    <t>M05079</t>
  </si>
  <si>
    <t>Set Beauty 3 In 1 Tudor</t>
  </si>
  <si>
    <t>871400</t>
  </si>
  <si>
    <t>Rasoio 2 In 1 Ric. 3 W 2 Ass.</t>
  </si>
  <si>
    <t>749461</t>
  </si>
  <si>
    <t>Mini Rasoio C/Accessori</t>
  </si>
  <si>
    <t>SSML</t>
  </si>
  <si>
    <t>Scaldaletto Letto Singolo Lana</t>
  </si>
  <si>
    <t>SMML</t>
  </si>
  <si>
    <t>Scaldaletto Matr. M /Lana</t>
  </si>
  <si>
    <t>M07412</t>
  </si>
  <si>
    <t>Stufa Al Carbonio</t>
  </si>
  <si>
    <t>M07411</t>
  </si>
  <si>
    <t>M07170</t>
  </si>
  <si>
    <t>Termoventilatore Ceramico</t>
  </si>
  <si>
    <t>M07106</t>
  </si>
  <si>
    <t>M07092</t>
  </si>
  <si>
    <t>M04252</t>
  </si>
  <si>
    <t>Turboconvettore</t>
  </si>
  <si>
    <t>M02544</t>
  </si>
  <si>
    <t>Stufa Alogena 3 Tubi</t>
  </si>
  <si>
    <t>M02543</t>
  </si>
  <si>
    <t>M02542</t>
  </si>
  <si>
    <t>M02540</t>
  </si>
  <si>
    <t>Termoconvettore Da Muro</t>
  </si>
  <si>
    <t>M02538</t>
  </si>
  <si>
    <t>Stufa Portabombola Col.Antracite</t>
  </si>
  <si>
    <t>Stufa Portabombola Bordeaux</t>
  </si>
  <si>
    <t>CR5000</t>
  </si>
  <si>
    <t>Stufa Elettrica Cataliata Con Termostato 3000</t>
  </si>
  <si>
    <t>ATLAS150</t>
  </si>
  <si>
    <t>Macchina Pasta Atlas 150</t>
  </si>
  <si>
    <t>ARC03</t>
  </si>
  <si>
    <t>Convettore Turbo 2000W Vedi New Codice Ar4C03</t>
  </si>
  <si>
    <t>AR4R11S</t>
  </si>
  <si>
    <t>Radiatori A Olio Ardes 11 Elementi Grigio</t>
  </si>
  <si>
    <t>AR4R09S</t>
  </si>
  <si>
    <t>Radiatori A Olio Ardes 9 Elementi Grigio</t>
  </si>
  <si>
    <t>AR4R07S</t>
  </si>
  <si>
    <t>Radiatori A Olio Ardes 7 Elementi Grigio</t>
  </si>
  <si>
    <t>AR4P01</t>
  </si>
  <si>
    <t>Termoventilatore Ceramico 1500W, Con Oscillazione Automatico</t>
  </si>
  <si>
    <t>AR475</t>
  </si>
  <si>
    <t>Stufa Fibra Di Carbonio 800W</t>
  </si>
  <si>
    <t>AR474T</t>
  </si>
  <si>
    <t>Radiatore A Olio 9 Elementi 230V 50Hz 2000W Dim. 15X58 Cm</t>
  </si>
  <si>
    <t>AR473B</t>
  </si>
  <si>
    <t>Radiatore 11 Elementi 2500W El. 15X58 Cm.</t>
  </si>
  <si>
    <t>AR472B</t>
  </si>
  <si>
    <t>Radiatore 9 Elementi 2000W El. 15X58 Cm.</t>
  </si>
  <si>
    <t>AR471B</t>
  </si>
  <si>
    <t>Radiatore 7 Elementi 1500W El. 15X58 Cm.</t>
  </si>
  <si>
    <t>AR471A</t>
  </si>
  <si>
    <t>Radiatore A Olio 7 Elementi 230V 50Hz 1500W Dim. 15X58 Cm</t>
  </si>
  <si>
    <t>AR461</t>
  </si>
  <si>
    <t>Termoconvettore 750-1250-2000 W Installabile A Muro</t>
  </si>
  <si>
    <t>AR454A</t>
  </si>
  <si>
    <t>Stufa Alogena 400-800-1200W Con Comando Manuale</t>
  </si>
  <si>
    <t>AR451A</t>
  </si>
  <si>
    <t>Termoventilatore 1000/2000 W Ventilazione Estiva</t>
  </si>
  <si>
    <t>AR435A</t>
  </si>
  <si>
    <t>Stufa Quarzo 2 Elementi 800 W</t>
  </si>
  <si>
    <t>AR380</t>
  </si>
  <si>
    <t>Stufa A Gas C/Raggi Infrar.</t>
  </si>
  <si>
    <t>AR371</t>
  </si>
  <si>
    <t>Camino Elettrico C/Comando   A Distanza 1500W</t>
  </si>
  <si>
    <t>AR356</t>
  </si>
  <si>
    <t>Camino Elettrico</t>
  </si>
  <si>
    <t>AR353</t>
  </si>
  <si>
    <t>Stufa Elettrica Con Effetto Ceppo Ardente</t>
  </si>
  <si>
    <t>AR350</t>
  </si>
  <si>
    <t>10008087</t>
  </si>
  <si>
    <t>Stufa A Gas Gpl Ad Ombrello "Zante"
Maurer.Stufa A Gas Per Uso Esclusivo Esterno.
Utilia Solo Gas Butano, Propano O Gpl. Potenza
5:12Kw. Consumo 870 G/H. In Acciaio Verniciato
Nero. Ideale Per Terrai E Giardini. Trasportabile</t>
  </si>
  <si>
    <t>KENKM283</t>
  </si>
  <si>
    <t>Robot Prof 900W Inox L 5 Lt C/Frullat Fruste Kenwo0D</t>
  </si>
  <si>
    <t>FX400-QS</t>
  </si>
  <si>
    <t>Midi Food Pro With 18 Funz. 400 W</t>
  </si>
  <si>
    <t>BOR11RA/E</t>
  </si>
  <si>
    <t>Robot Multi Bo Rosso 1,1 Kw</t>
  </si>
  <si>
    <t>BOR11CA/E</t>
  </si>
  <si>
    <t>Robot Multi Bo Crema 1,1 Kw</t>
  </si>
  <si>
    <t>ARI15961</t>
  </si>
  <si>
    <t>Robot Impastatore 550 W</t>
  </si>
  <si>
    <t>1767/02</t>
  </si>
  <si>
    <t>Ariete Robot Robomix 1767, 500 Watt, Giallo Tipologia: Robot Da Cucina· Potenza: 350 W· Colore Primario:Giallo</t>
  </si>
  <si>
    <t>1767/01</t>
  </si>
  <si>
    <t>Ariete Robot Robomix 1767, 500 Watt, Viola Tipologia: Robot Da Cucina· Potenza: 350 W· Colore Primario:Viola</t>
  </si>
  <si>
    <t>1767</t>
  </si>
  <si>
    <t>Ariete Robot Robomix 1767, 500 Watt, Arancio Tipologia: Robot Da Cucina· Potenza: 350 W· Colore Primario: Arancione</t>
  </si>
  <si>
    <t>SB0205</t>
  </si>
  <si>
    <t>SB0203</t>
  </si>
  <si>
    <t>SB0202</t>
  </si>
  <si>
    <t>SB0201</t>
  </si>
  <si>
    <t>M300-QS</t>
  </si>
  <si>
    <t>Sbattitore Potenza 250 W</t>
  </si>
  <si>
    <t>M270N-QS</t>
  </si>
  <si>
    <t>Sbattitore - Potenza 140 W - 6 Velocità + Funzione</t>
  </si>
  <si>
    <t>M07356</t>
  </si>
  <si>
    <t>Sbattitore A Fruste C/Ciotola 300W Telefunken</t>
  </si>
  <si>
    <t>HM300-QS</t>
  </si>
  <si>
    <t>Sbattitore Elettrico B&amp;D</t>
  </si>
  <si>
    <t>HM300BL</t>
  </si>
  <si>
    <t>Sbattitore Con Ciotola Rotante</t>
  </si>
  <si>
    <t>BXMX500E</t>
  </si>
  <si>
    <t>Sbattitore Elettrico Black &amp; Decker A 5 Velocità Per Montare, 500 W, Acciaio Inox/Plastica, Nero</t>
  </si>
  <si>
    <t>73996E</t>
  </si>
  <si>
    <t>Sbattitore Dall’Impugnatura
Ergonomica 5 Velocità 2 Fruste Ad Anelli Per Sbattere,
Miscelare, Emulsionare
 2 Fruste A Spirale Per Mpastare
 Potenza: 15</t>
  </si>
  <si>
    <t>1568</t>
  </si>
  <si>
    <t>Ariete Sbattitore Elettrico Mixer Display Digitale Con Timer 16 Velocità - 1568 Digimix Metal</t>
  </si>
  <si>
    <t>892123</t>
  </si>
  <si>
    <t>Set Tritatutto+Sbattitore + Frullino 180W</t>
  </si>
  <si>
    <t>889700</t>
  </si>
  <si>
    <t>Scopa Elettrica A Vapore 1500W</t>
  </si>
  <si>
    <t>IME7590</t>
  </si>
  <si>
    <t>Mixer 150W Imetec</t>
  </si>
  <si>
    <t>ARTUSV06</t>
  </si>
  <si>
    <t>Apparecchio Per Sottovuoto Magnetico</t>
  </si>
  <si>
    <t>6723N</t>
  </si>
  <si>
    <t>Sacchetti Goffrati 20X30 100 Pz.</t>
  </si>
  <si>
    <t>D12513CROSS</t>
  </si>
  <si>
    <t>Spaolino Vitality Crossaction Plus 2 Testine</t>
  </si>
  <si>
    <t>M07349</t>
  </si>
  <si>
    <t>Spremiagrumi 30W Col.Ass.Ti Tudor</t>
  </si>
  <si>
    <t>G20051</t>
  </si>
  <si>
    <t>Spremiagrumi 800Cc 40W</t>
  </si>
  <si>
    <t>ESF1000</t>
  </si>
  <si>
    <t>Spremiagrumi Electrolux Esf1000 600W Nero, Acciaio Inossidabile</t>
  </si>
  <si>
    <t>EJP5000</t>
  </si>
  <si>
    <t>Spremiagrumi Electrolux Ergopress - Acciaio Inox
Satinato/Nero
Potenza W 65 Max
Con Avviamento A Pressione
Con Doppio Cono</t>
  </si>
  <si>
    <t>CJ650-QS</t>
  </si>
  <si>
    <t>Spremiagrumi - Capacità 500 Ml - 2 Conidispremitura</t>
  </si>
  <si>
    <t>CJ200-QS</t>
  </si>
  <si>
    <t>Spremiagrumi Da 500 Ml  Potenza Automatica A Pressione</t>
  </si>
  <si>
    <t>BXCJ25E</t>
  </si>
  <si>
    <t>Spremiagrumi Black &amp; Decker, 25 W, 350 Milliliters, Plastica, Bianco</t>
  </si>
  <si>
    <t>891503</t>
  </si>
  <si>
    <t>Spremiagrumi 1Lt Gt</t>
  </si>
  <si>
    <t>JY4604</t>
  </si>
  <si>
    <t>Taglia Capelli El. Jy4604</t>
  </si>
  <si>
    <t>JC-506</t>
  </si>
  <si>
    <t>Tagliacapelli A Rete Profes.</t>
  </si>
  <si>
    <t>ES66000</t>
  </si>
  <si>
    <t>Tagliacapelli Ricaricabile 
Taglio 4-20 Mm   Razor</t>
  </si>
  <si>
    <t>ES62100</t>
  </si>
  <si>
    <t>Tagliacapelli Ricaricabile Professionale
Ceramica/Titanio  Razor Active</t>
  </si>
  <si>
    <t>ARM289</t>
  </si>
  <si>
    <t>85720</t>
  </si>
  <si>
    <t>Tagliacapelli A Rete 4 Posizioni Taglio Alt. Taglio 4Mm  Termozeta</t>
  </si>
  <si>
    <t>85719</t>
  </si>
  <si>
    <t>Tagliacapelli Super Con Accessori Termozeta</t>
  </si>
  <si>
    <t>85716G</t>
  </si>
  <si>
    <t>Tagliacapelli Ricaricabile 5000 Termozeta Grigio</t>
  </si>
  <si>
    <t>85716B</t>
  </si>
  <si>
    <t>Tagliacapelli Ricaricabile 5000 Termozeta Bronzo</t>
  </si>
  <si>
    <t>85716A</t>
  </si>
  <si>
    <t>Tagliacapelli Ricaricabile 5000 Termozeta Aurro</t>
  </si>
  <si>
    <t>85714</t>
  </si>
  <si>
    <t>Tagliacapellia Rete 4 Posizioni Taglio Termozeta</t>
  </si>
  <si>
    <t>585512</t>
  </si>
  <si>
    <t>Taglia Capelli 8 Pz. Silver /Nero 10W</t>
  </si>
  <si>
    <t>85721</t>
  </si>
  <si>
    <t>Taglia Peli Termozeta Trimmer 100</t>
  </si>
  <si>
    <t>85690B</t>
  </si>
  <si>
    <t>Specchio Illuminato Termozeta</t>
  </si>
  <si>
    <t>TS2020-QS</t>
  </si>
  <si>
    <t>Tostiera - Potenza 750 W - Design Compatto - Piastre</t>
  </si>
  <si>
    <t>T700-QS</t>
  </si>
  <si>
    <t>Tostapane  B&amp;D</t>
  </si>
  <si>
    <t>G1030400</t>
  </si>
  <si>
    <t>Tostapane Elettronico Con Pinze
650 Watt   "Tostante"</t>
  </si>
  <si>
    <t>EAT7100</t>
  </si>
  <si>
    <t>Tostapane Elctrolux 980 W</t>
  </si>
  <si>
    <t>EAT5110</t>
  </si>
  <si>
    <t>Tostapane Electrolux Tostapane Elctrolux 2Fetta/E 1050W 
Bianco Custodia Cavo
Funzione Riscalda
Funzione Scongelamento</t>
  </si>
  <si>
    <t>CL259</t>
  </si>
  <si>
    <t>Tostapane Tosto' 800W</t>
  </si>
  <si>
    <t>BXTOA820E</t>
  </si>
  <si>
    <t>619807</t>
  </si>
  <si>
    <t>Tostiera Galaxy 750W</t>
  </si>
  <si>
    <t>1551A</t>
  </si>
  <si>
    <t>Tostapane 750 Watt</t>
  </si>
  <si>
    <t>00C012412AR0</t>
  </si>
  <si>
    <t>Tostapane Ariete Verde124/12</t>
  </si>
  <si>
    <t>00C012411AR0</t>
  </si>
  <si>
    <t>Tostapane Ariete Arancio</t>
  </si>
  <si>
    <t>00C012410AR0</t>
  </si>
  <si>
    <t>Tostapane Ariete Nero 124</t>
  </si>
  <si>
    <t>619800</t>
  </si>
  <si>
    <t>Tostiera 800 W Bianca</t>
  </si>
  <si>
    <t>AR7440</t>
  </si>
  <si>
    <t>8820N</t>
  </si>
  <si>
    <t>Accessorio Tritacarne Optional N° 5</t>
  </si>
  <si>
    <t>8811N</t>
  </si>
  <si>
    <t>Accessorio Tritacarne Optional N. 12 Piatto Inox</t>
  </si>
  <si>
    <t>619816</t>
  </si>
  <si>
    <t>Tritacarne Elettr.350W 3Lame</t>
  </si>
  <si>
    <t>G2005200</t>
  </si>
  <si>
    <t>Tritaghiaccio 500Gr/Minuto  60 Watt   "Granita Gran"</t>
  </si>
  <si>
    <t>TR1500</t>
  </si>
  <si>
    <t>SC350-QS</t>
  </si>
  <si>
    <t>Minitritatutto Potenza 120 W Capacita' 350 Ml</t>
  </si>
  <si>
    <t>PR102</t>
  </si>
  <si>
    <t>Tritatutto Sminu' 150W 350Ml</t>
  </si>
  <si>
    <t>FX250-QS</t>
  </si>
  <si>
    <t>Tritatutto Verticale 400 W Capacita' 1 Lt C/Disco Misc.</t>
  </si>
  <si>
    <t>BXCH260E</t>
  </si>
  <si>
    <t>76006T</t>
  </si>
  <si>
    <t>619814</t>
  </si>
  <si>
    <t>Macchina Zucchero Filato500W</t>
  </si>
  <si>
    <t>881000</t>
  </si>
  <si>
    <t>Piastra A Induzione Elettrica 1P. 1800W</t>
  </si>
  <si>
    <t>871702</t>
  </si>
  <si>
    <t>Fornello A Gas 3 Fuochi C/Cop.</t>
  </si>
  <si>
    <t>871701</t>
  </si>
  <si>
    <t>Fornello A Gas 2 Fuochi C/Cop.</t>
  </si>
  <si>
    <t>871700</t>
  </si>
  <si>
    <t>Fornello A Gas 1 Fuoco</t>
  </si>
  <si>
    <t>871503</t>
  </si>
  <si>
    <t>802901</t>
  </si>
  <si>
    <t>Bistecchiera 2000 W C/Termost. "Chef"</t>
  </si>
  <si>
    <t>802900</t>
  </si>
  <si>
    <t>Griglia Elettrica 1600W</t>
  </si>
  <si>
    <t>602073</t>
  </si>
  <si>
    <t>Griglia Elettrica</t>
  </si>
  <si>
    <t>515419</t>
  </si>
  <si>
    <t>Padella Crepes C/Manico</t>
  </si>
  <si>
    <t>OSPA</t>
  </si>
  <si>
    <t>Multitester Amperometrico Con Temperatura Orieme</t>
  </si>
  <si>
    <t>SPIN</t>
  </si>
  <si>
    <t>Ventilatore Da Terra Brea Griglia Rotante Telec. 3 Vel.</t>
  </si>
  <si>
    <t>G5002300</t>
  </si>
  <si>
    <t>Ventilatore Raffresc.D'Aria</t>
  </si>
  <si>
    <t>G5002200</t>
  </si>
  <si>
    <t>Ventilatore Piantana Nebul.</t>
  </si>
  <si>
    <t>AR5R05</t>
  </si>
  <si>
    <t>Raffresca E Umidifica. Telecomando. 3 Velocità. Oscillazione Automatica Delle Alette Verticali. Timer 7,5 Ore.
Filtro Anti Polvere. Base Con Ruote. I Raffrescatori Evaporativi Sono Versatili, Leggeri E Dal Basso Consumo
Energetico. Possono Essere Usati Ovunque E, Grazie Alle Alette Oscillanti, Possono Distribuire Uniformemente
Aria Fresca Nella Stanza. Funzionano Con Acqua Fresca E Ghiaccio.W</t>
  </si>
  <si>
    <t>AR5M41</t>
  </si>
  <si>
    <t>Variel - Raffrerscatore Con Tecnologia A Ultrasuoni, 5 Pale Semi-Trasparenti Diam. 40 Cm, Griglia A Raggiera, Oscillazione Automatica, 3 Velocità, Pannello Di Controllo Digitale Touch, Indicatore Livello Acqua, Timer 7,5H E Telecomando. Umidificatore A Ultrasuoni Con Autonomia 15H, Capacità Serbatoio 3Litri, Potenza 90W</t>
  </si>
  <si>
    <t>AR5M39</t>
  </si>
  <si>
    <t>Ventilatore A Piantana Con Umidificatore</t>
  </si>
  <si>
    <t>AR5F02P</t>
  </si>
  <si>
    <t>Acquaspray Pink – Mini Ventilatore Spray</t>
  </si>
  <si>
    <t>AR5B29</t>
  </si>
  <si>
    <t>Ventilatore Box Con 6 Pale Da 26 Cm. 3 Velocità. Rotazione Della Griglia A 360°. Timer 60 Minuti</t>
  </si>
  <si>
    <t>AR5B24</t>
  </si>
  <si>
    <t>23735</t>
  </si>
  <si>
    <t>Bora Ventilatore Piant.Cm40</t>
  </si>
  <si>
    <t>AR5W40R</t>
  </si>
  <si>
    <t>Ventilatore A Parete Ø 40 Cm, Griglia A Nido D’Ape, Oscillazione Laterale Automatica. Potenza 50W, 3 Velocità, Look
Total Black. Telecomando. Timer 7,5 Ore. Funzione Brea E Modalità Notturna.</t>
  </si>
  <si>
    <t>AR5W40</t>
  </si>
  <si>
    <t>S90</t>
  </si>
  <si>
    <t>Ventilatore Da Soffitta  Senòrita Da 90 K19954</t>
  </si>
  <si>
    <t>S140</t>
  </si>
  <si>
    <t>Ventilatore Da Soffitta  Senòrita Da 140 K19978</t>
  </si>
  <si>
    <t>S120N</t>
  </si>
  <si>
    <t>Ventilatore Da Soffitta  Senòrita Da 120 K19985</t>
  </si>
  <si>
    <t>S120</t>
  </si>
  <si>
    <t>Ventilatore Da Soffitta  Senòrita Da 120 K19961</t>
  </si>
  <si>
    <t>MSL</t>
  </si>
  <si>
    <t>Accessorio Per Ventilatore</t>
  </si>
  <si>
    <t>MR</t>
  </si>
  <si>
    <t>AR5A90L</t>
  </si>
  <si>
    <t>Ventilatore Da Soffitto Con Luce. Ø Pale 90 Cm, In Metallo Bianco. 4 Pale, 3 Velocità, Comando Murale. Potenza
65W.</t>
  </si>
  <si>
    <t>AR5A130D</t>
  </si>
  <si>
    <t>Ventilatore Decorativo Da Soffitto. Ø Pale 130 Cm, In Legno E Paglia Di Vienna. 5 Pale, 3 Velocità, Luce, Comando
A Cordicella E Funzione Reversibilità Per Invertire I Flussi D'Aria. Potenza 70W.</t>
  </si>
  <si>
    <t>AR5A107D</t>
  </si>
  <si>
    <t>Ventilatore Decorativo Da Soffitto. Ø Pale 107 Cm, In Legno E Paglia Di Vienna. 4 Pale, 3 Velocità, Luce, Comando
A Cordicella, Potenza 70W.</t>
  </si>
  <si>
    <t>586008</t>
  </si>
  <si>
    <t>Ventilatore Da Soffitto Da Soffitto Portatile</t>
  </si>
  <si>
    <t>AR5EA40</t>
  </si>
  <si>
    <t>Ventilatore Da Tavolo Ø 40 Cm, Pala Colorata In Semitrasparenza Turchese, Griglia A Nido D'Ape, Oscillazione
Laterale Automatica. Potenza 50W, 3 Velocità, Look Total Black.</t>
  </si>
  <si>
    <t>AR5EA30</t>
  </si>
  <si>
    <t>Ventilatore Da Tavolo Ø 30 Cm, Pala Colorata In Semitrasparenza Turchese, Griglia A Nido D'Ape, Oscillazione
Laterale Automatica. Potenza 40W, 2 Velocità, Look Total Black</t>
  </si>
  <si>
    <t>586009</t>
  </si>
  <si>
    <t>Ventilatore Portatile</t>
  </si>
  <si>
    <t>AR5T75</t>
  </si>
  <si>
    <t>Ventilatore A Torre, 3 Velocità, Oscillazione, Timer Con Autospegnimento A 2 H, Cavo Extra Longh Da 1,8 Mt, Motore In Rame Da 40 W.  Dimensioni (Lxhxw Cm) : 25,5X75X25,5. Colore Bianco</t>
  </si>
  <si>
    <t>586122</t>
  </si>
  <si>
    <t>Ventilatore A Colonna 45 W</t>
  </si>
  <si>
    <t>TZWZ02PLUS</t>
  </si>
  <si>
    <t>TXWZ01</t>
  </si>
  <si>
    <t>G5001506</t>
  </si>
  <si>
    <t>G3 Ferrari Ventil.Piant.Marino Cromato Diam.40Cm.50Watt, 3 Vel.,</t>
  </si>
  <si>
    <t>G5001500</t>
  </si>
  <si>
    <t>G3 Ferrari Ventil.Piant.Marino Canna Di Fucile Diam.40Cm.50Watt,3 Vel.</t>
  </si>
  <si>
    <t>AR5S41PB</t>
  </si>
  <si>
    <t>Piantana Style - Diametro 40 Cm,   H150, 5 Pale Ad Alta Velocità In Semitrasparenza Fumè, Griglia A Raggiera, Chiusura Ad Anello, Motore Con Potenza Da 50W, 3 Velocità, Base Tonda Con Contrappeso, Black Look Con Particolari Cromo</t>
  </si>
  <si>
    <t>AR5BR40P</t>
  </si>
  <si>
    <t>Ventilatore A Piantana Ø 40 Cm, Pala E Dettagli Grigi, Griglia A Nido D'Ape, Oscillazione Laterale Automatica.
Potenza 40W, 3 Velocità, Ampia Base A Croce.</t>
  </si>
  <si>
    <t>586000</t>
  </si>
  <si>
    <t>-Ventilatore Plus C/Asta 140Cm 45W</t>
  </si>
  <si>
    <t>TA16</t>
  </si>
  <si>
    <t>TFA3\4X20</t>
  </si>
  <si>
    <t>TFA1\2X25</t>
  </si>
  <si>
    <t>TFA1\2X16</t>
  </si>
  <si>
    <t>TAF1\2X25</t>
  </si>
  <si>
    <t>TAR63X40X63</t>
  </si>
  <si>
    <t>TAR50X32X50</t>
  </si>
  <si>
    <t>TAR50X25X50</t>
  </si>
  <si>
    <t>TAR50X20X50</t>
  </si>
  <si>
    <t>TAR40X32X40</t>
  </si>
  <si>
    <t>TAR40X25X40</t>
  </si>
  <si>
    <t>TAR40X20X40</t>
  </si>
  <si>
    <t>TAR32X25X32</t>
  </si>
  <si>
    <t>TAR32X20X32</t>
  </si>
  <si>
    <t>TAR25X16X25</t>
  </si>
  <si>
    <t>TAR20X16X20</t>
  </si>
  <si>
    <t>M63A</t>
  </si>
  <si>
    <t>M50A</t>
  </si>
  <si>
    <t>M40A</t>
  </si>
  <si>
    <t>M32A</t>
  </si>
  <si>
    <t>M25A</t>
  </si>
  <si>
    <t>M20A</t>
  </si>
  <si>
    <t>M16A</t>
  </si>
  <si>
    <t>AQ63</t>
  </si>
  <si>
    <t>Polifusore Con Temperatura
Prefissata A 260°C.
Capacità Di Saldatura Fino Ad Un Ø 63 Mm.
Volt 220 - Watt 800 - Adatto X La Saldatura
A Bicchiere Dei Tubi E Raccordi In (Pp-R)-(Pb)-
(Hdpe)
Fornito Con Valigetta In Metallo,
Cavalletto
In Metallo E Matrici Da: Ø 20/25/32 Mm</t>
  </si>
  <si>
    <t>50337</t>
  </si>
  <si>
    <t>TMA3\4X32</t>
  </si>
  <si>
    <t>TMA1X32</t>
  </si>
  <si>
    <t>TMA1\2X25</t>
  </si>
  <si>
    <t>TDM053000</t>
  </si>
  <si>
    <t>TDM041000</t>
  </si>
  <si>
    <t>LUBRP250</t>
  </si>
  <si>
    <t>Pp Lubrificante Gr 250</t>
  </si>
  <si>
    <t>BTR114040</t>
  </si>
  <si>
    <t>Pp Tampone Rid Dop Dn110-40-40</t>
  </si>
  <si>
    <t>Pp Curva Wc Prolung Dn 90-90'</t>
  </si>
  <si>
    <t>Pp Curva Wc Prolung Dn 110-90'</t>
  </si>
  <si>
    <t>BPV1110CO</t>
  </si>
  <si>
    <t>Pvc-Pp Racc Pass Dn 110-100 Co</t>
  </si>
  <si>
    <t>Pvc Curva Ridotta 110-100-87'</t>
  </si>
  <si>
    <t>Pvc-Pp Racc Passagg Dn 100-110</t>
  </si>
  <si>
    <t>BPV090100</t>
  </si>
  <si>
    <t>Pvc-Pp Racc Passagg Dn 90-100</t>
  </si>
  <si>
    <t>BEA323287</t>
  </si>
  <si>
    <t>BEA323245</t>
  </si>
  <si>
    <t>BEA111145</t>
  </si>
  <si>
    <t>BEA040487</t>
  </si>
  <si>
    <t>Pp Braga Doppia 110-110-110-67</t>
  </si>
  <si>
    <t>Pp Braga Doppia 90-90-90-87'</t>
  </si>
  <si>
    <t>BBO110045</t>
  </si>
  <si>
    <t>BA63</t>
  </si>
  <si>
    <t>BA50</t>
  </si>
  <si>
    <t>BA40</t>
  </si>
  <si>
    <t>BA32</t>
  </si>
  <si>
    <t>NA30</t>
  </si>
  <si>
    <t>Nastro Protezione 30 Mm</t>
  </si>
  <si>
    <t>CAFFFF40</t>
  </si>
  <si>
    <t>CAFFFF32</t>
  </si>
  <si>
    <t>CAFFFF25</t>
  </si>
  <si>
    <t>CAFFFF20</t>
  </si>
  <si>
    <t>CAA90</t>
  </si>
  <si>
    <t>CAA1607,4</t>
  </si>
  <si>
    <t>CAA16011</t>
  </si>
  <si>
    <t>CAA16</t>
  </si>
  <si>
    <t>CAA125</t>
  </si>
  <si>
    <t>CAA110</t>
  </si>
  <si>
    <t>GFLA3\4X25</t>
  </si>
  <si>
    <t>GFLA3\4X20</t>
  </si>
  <si>
    <t>GFLA1\2X25</t>
  </si>
  <si>
    <t>GFLA1\2X16</t>
  </si>
  <si>
    <t>GFA1\2X25</t>
  </si>
  <si>
    <t>GFA1\2X16</t>
  </si>
  <si>
    <t>GFGA3\4X20</t>
  </si>
  <si>
    <t>Gomito Ff Filettato A Ghiera Libera 3/4X20</t>
  </si>
  <si>
    <t>GFGA1X25</t>
  </si>
  <si>
    <t>Gomito Ff Filettato A Ghiera Libera 1X25</t>
  </si>
  <si>
    <t>Gomito Filettat Masch. 1"X32</t>
  </si>
  <si>
    <t>GA90</t>
  </si>
  <si>
    <t>GA1607,4</t>
  </si>
  <si>
    <t>GA16011</t>
  </si>
  <si>
    <t>GA16</t>
  </si>
  <si>
    <t>GA125</t>
  </si>
  <si>
    <t>GA110</t>
  </si>
  <si>
    <t>Gomito Filettato Maschio 3/4"X32</t>
  </si>
  <si>
    <t>Gomito Filettato Maschio 3/4"X25</t>
  </si>
  <si>
    <t>Gomito Filettato Maschio 3/4"X20</t>
  </si>
  <si>
    <t>GAM2X63</t>
  </si>
  <si>
    <t>Gomito Filettato Maschio 1/2"X25</t>
  </si>
  <si>
    <t>Gomito Filettato Maschio 1/2"X20</t>
  </si>
  <si>
    <t>GAM1\2X16</t>
  </si>
  <si>
    <t>Gomito Filettato Maschio 1/2"X16</t>
  </si>
  <si>
    <t>GAMF40</t>
  </si>
  <si>
    <t>GAMF32</t>
  </si>
  <si>
    <t>GAMF25</t>
  </si>
  <si>
    <t>GAMF20</t>
  </si>
  <si>
    <t>GAMF16</t>
  </si>
  <si>
    <t>VMO25010</t>
  </si>
  <si>
    <t>Modulo 2 Attacchi File Mfemm Dn 1/2X25</t>
  </si>
  <si>
    <t>VMO20010</t>
  </si>
  <si>
    <t>Modulo 2 Attacchi File Mfemm Dn 1/2X20</t>
  </si>
  <si>
    <t>MA90</t>
  </si>
  <si>
    <t>MA16</t>
  </si>
  <si>
    <t>MA125</t>
  </si>
  <si>
    <t>MA110</t>
  </si>
  <si>
    <t>NFA3\4X32</t>
  </si>
  <si>
    <t>NFA1X40</t>
  </si>
  <si>
    <t>NFA1X32</t>
  </si>
  <si>
    <t>NFA11\4X50</t>
  </si>
  <si>
    <t>NFA11\2X63</t>
  </si>
  <si>
    <t>NFA1\2X16</t>
  </si>
  <si>
    <t>NMA3X90</t>
  </si>
  <si>
    <t>NMA3\4X32</t>
  </si>
  <si>
    <t>NMA1X40</t>
  </si>
  <si>
    <t>NMA1X32</t>
  </si>
  <si>
    <t>NMA11\4X50</t>
  </si>
  <si>
    <t>NMA11\2X63</t>
  </si>
  <si>
    <t>NMA1\2X16</t>
  </si>
  <si>
    <t>NMA1/2X20</t>
  </si>
  <si>
    <t>03TNIRRFG7574</t>
  </si>
  <si>
    <t>Tubo In Ppr Con Fibra Dn75</t>
  </si>
  <si>
    <t>03TNIRRFG6374</t>
  </si>
  <si>
    <t>Tubo In Ppr Con Fibra Dn63</t>
  </si>
  <si>
    <t>03TNIRRFG4074</t>
  </si>
  <si>
    <t>Tubo In Ppr Con Fibra Dn40</t>
  </si>
  <si>
    <t>03TNIRRFG3274</t>
  </si>
  <si>
    <t>Tubo In Ppr Con Fibra Dn32</t>
  </si>
  <si>
    <t>03TNIRRFG2074</t>
  </si>
  <si>
    <t>Tubo In Ppr Con Fibra Dn20</t>
  </si>
  <si>
    <t>03TNIRRFG11074</t>
  </si>
  <si>
    <t>Tubo In Ppr Con Fibra Dn110</t>
  </si>
  <si>
    <t>03NRFM321</t>
  </si>
  <si>
    <t>Raccordo F/M D. 32X1 Blu</t>
  </si>
  <si>
    <t>03NMAN75</t>
  </si>
  <si>
    <t>Manicotto D. 75 Blu</t>
  </si>
  <si>
    <t>03NG63</t>
  </si>
  <si>
    <t>Gomito 90° D. 63 Blu</t>
  </si>
  <si>
    <t>RRGA3\4X25</t>
  </si>
  <si>
    <t>Raccordo Retto Con Dado Girevole 3/4 F X 25</t>
  </si>
  <si>
    <t>Raccordo Retto Con Dado Girevole 3/4 F X 20</t>
  </si>
  <si>
    <t>Raccordo Retto Con Dado Girevole 21/2 F X 63</t>
  </si>
  <si>
    <t>Raccordo Retto Con Dado Girevole 1 F X 32</t>
  </si>
  <si>
    <t>Raccordo Retto Con Dado Girevole 11/2 F X 40</t>
  </si>
  <si>
    <t>Z1440PP</t>
  </si>
  <si>
    <t>Curva Htb 87° Redi Dm. 40</t>
  </si>
  <si>
    <t>Z1432PP</t>
  </si>
  <si>
    <t>Curva Htb 87° Redi Dm. 32</t>
  </si>
  <si>
    <t>Z1240PP</t>
  </si>
  <si>
    <t>Curva Htb 45° Redi Dm. 40</t>
  </si>
  <si>
    <t>Z1232PP</t>
  </si>
  <si>
    <t>Curva Htb 45° Redi Dm. 32</t>
  </si>
  <si>
    <t>RA90X50</t>
  </si>
  <si>
    <t>RA75X50</t>
  </si>
  <si>
    <t>RA75X40</t>
  </si>
  <si>
    <t>RA75X32</t>
  </si>
  <si>
    <t>RA75X25</t>
  </si>
  <si>
    <t>RA75X20</t>
  </si>
  <si>
    <t>RA63X40</t>
  </si>
  <si>
    <t>RA63X32</t>
  </si>
  <si>
    <t>RA63X25</t>
  </si>
  <si>
    <t>RA63X20</t>
  </si>
  <si>
    <t>RA50X25</t>
  </si>
  <si>
    <t>RA50X20</t>
  </si>
  <si>
    <t>RA40X25</t>
  </si>
  <si>
    <t>RA40X20</t>
  </si>
  <si>
    <t>RA25X16</t>
  </si>
  <si>
    <t>RA20X16</t>
  </si>
  <si>
    <t>RA32X25MM</t>
  </si>
  <si>
    <t>RA32X20MM</t>
  </si>
  <si>
    <t>RA25X20MM</t>
  </si>
  <si>
    <t>RICA32</t>
  </si>
  <si>
    <t>Rubinetto D'Arresto A Spera Con Cappuccio D. 32</t>
  </si>
  <si>
    <t>Rubinetto D'Arresto A Spera Con Cappuccio D. 25</t>
  </si>
  <si>
    <t>Rubinetto D'Arresto A Spera Con Cappuccio D. 20</t>
  </si>
  <si>
    <t>RIAP32</t>
  </si>
  <si>
    <t>Rubinetto D'Arresto A Vitone Con Maniglia D 20</t>
  </si>
  <si>
    <t>Rubinetto D'Arresto A Vitone Con Maniglia D 25</t>
  </si>
  <si>
    <t>RIA32</t>
  </si>
  <si>
    <t>Rubinetto A Sfera Con Maniglia Dn 25</t>
  </si>
  <si>
    <t>Rubinetto A Sfera Con Maniglia Dn 20</t>
  </si>
  <si>
    <t>RCA32</t>
  </si>
  <si>
    <t>Rubinetto D'Arresto A Vitone Con Cappuccio D. 25</t>
  </si>
  <si>
    <t>Rubinetto D'Arresto A Vitone Con Cappuccio D. 20</t>
  </si>
  <si>
    <t>SSA32</t>
  </si>
  <si>
    <t>SSA16</t>
  </si>
  <si>
    <t>TPIA</t>
  </si>
  <si>
    <t>TFA63</t>
  </si>
  <si>
    <t>Tappo Femmina Polipropilene D. 63</t>
  </si>
  <si>
    <t>TFA50</t>
  </si>
  <si>
    <t>Tappo Femmina Polipropilene D. 50</t>
  </si>
  <si>
    <t>TFA40</t>
  </si>
  <si>
    <t>Tappo Femmina Polipropilene D.  40</t>
  </si>
  <si>
    <t>TFA32</t>
  </si>
  <si>
    <t>Tappo Femmina Polipropilene D. 32</t>
  </si>
  <si>
    <t>TFA25</t>
  </si>
  <si>
    <t>Tappo Femmina Polipropilene D.  25</t>
  </si>
  <si>
    <t>TFA20</t>
  </si>
  <si>
    <t>Tappo Femmina Polipropilene D. 20</t>
  </si>
  <si>
    <t>TA90X12,3F</t>
  </si>
  <si>
    <t>TA63X8,6N</t>
  </si>
  <si>
    <t>TA50X6,9N</t>
  </si>
  <si>
    <t>Tubo Polipropilene 40X6,7 Zz Fusiotherm Faser Sdr 6 Barra 4 Mt Prezzo Metro</t>
  </si>
  <si>
    <t>Tubo Polipropilene 32X5,4 Zzfusiotherm Faser Sdr 6 Barra 4 Mt Prezzo Metro</t>
  </si>
  <si>
    <t>TA32X4,4F</t>
  </si>
  <si>
    <t>TA32X4,4</t>
  </si>
  <si>
    <t>TA32X3,6F</t>
  </si>
  <si>
    <t>Tubo Polipropilene  25X4,2 Fusiotherm Faser Sdr 6 / 7,4 S Zz Barra 4 Mt Prezzo Metro</t>
  </si>
  <si>
    <t>TA25X3,5</t>
  </si>
  <si>
    <t>Tubo Polipropilene 20X3,4 Fusiotherm Faser Sdr 6 / 7,4 S Zz Barra 4 Mt Prezzo Metro</t>
  </si>
  <si>
    <t>TA16X2,7</t>
  </si>
  <si>
    <t>TA16X2,2</t>
  </si>
  <si>
    <t>TA160X21,9</t>
  </si>
  <si>
    <t>TA125X17,1</t>
  </si>
  <si>
    <t>TA110X15,1</t>
  </si>
  <si>
    <t>TA110X12,3</t>
  </si>
  <si>
    <t>TA90X15,0</t>
  </si>
  <si>
    <t>TA90X10,1</t>
  </si>
  <si>
    <t>TA75X8,4</t>
  </si>
  <si>
    <t>TA75X12,5</t>
  </si>
  <si>
    <t>TA63X7,1</t>
  </si>
  <si>
    <t>TA63X10,5</t>
  </si>
  <si>
    <t>Tubo Polipropilene 63X10,5 Zz Fusiotherm Faser Sdr 6 / 7,4 S Barra 4 Mt Prezzo Metro</t>
  </si>
  <si>
    <t>TA50X8,3</t>
  </si>
  <si>
    <t>Tubo Polipropilene 50X8,3 Zz Fusiotherm Faser Sdr 6 / 7,4 S
Barra 4 Mt Prezzo Metro</t>
  </si>
  <si>
    <t>TA50X6,9</t>
  </si>
  <si>
    <t>TA50X5,6</t>
  </si>
  <si>
    <t>TA40X4,5</t>
  </si>
  <si>
    <t>TA32X3,6</t>
  </si>
  <si>
    <t>TA32X3,0</t>
  </si>
  <si>
    <t>Tubo Sdr11 32X3,0 Fusiotherm
Prezzo Al Metro</t>
  </si>
  <si>
    <t>TA20X2,8</t>
  </si>
  <si>
    <t>VS5008041</t>
  </si>
  <si>
    <t>Braga Pp Htea D.160/160 87°30°</t>
  </si>
  <si>
    <t>VS0599161</t>
  </si>
  <si>
    <t>Aumento Concentrico 90/110</t>
  </si>
  <si>
    <t>VS0599141</t>
  </si>
  <si>
    <t>Tappo Di Chiusura Pp Htm D. 90</t>
  </si>
  <si>
    <t>VS0599133</t>
  </si>
  <si>
    <t>Riduzione Ecc.Pp Htr D.90/50</t>
  </si>
  <si>
    <t>VS0599131</t>
  </si>
  <si>
    <t>Riduzione Ecc.Pp Htr D.90/40</t>
  </si>
  <si>
    <t>Tronchetto Attacco Al Pvc D.90</t>
  </si>
  <si>
    <t>VS0599111</t>
  </si>
  <si>
    <t>Manicotto Pp Htmm 2 Bicchieri  D.90</t>
  </si>
  <si>
    <t>VS0599101</t>
  </si>
  <si>
    <t>Braga Rid.Pp Htea D.110/90 45°</t>
  </si>
  <si>
    <t>Braga Rid.Pp Htea D.90/50 90°</t>
  </si>
  <si>
    <t>Braga Rid.Pp Htea D.90/40 90°</t>
  </si>
  <si>
    <t>Braga Rid.Pp Htea D.90/50 45°</t>
  </si>
  <si>
    <t>Braga Rid.Pp Htea D.90/40 45°</t>
  </si>
  <si>
    <t>Braga Pp Htea D.90/90 87°</t>
  </si>
  <si>
    <t>Braga Pp Htea D.90/90 45°</t>
  </si>
  <si>
    <t>Curva Pp Htb D.90 87°30'</t>
  </si>
  <si>
    <t>Curva Pp Htb D.90 45°</t>
  </si>
  <si>
    <t>VS0564190</t>
  </si>
  <si>
    <t>Tronchetto Attacco Al Pvc D.90/110</t>
  </si>
  <si>
    <t>VS0564123</t>
  </si>
  <si>
    <t>Tronchetto Attacco Al Pvc D.50/50</t>
  </si>
  <si>
    <t>VS0564121</t>
  </si>
  <si>
    <t>Tronchetto Attacco Al Pvc D.40/40</t>
  </si>
  <si>
    <t>VS0564101</t>
  </si>
  <si>
    <t>Tronchetto Attacco Al Pvc D.110/110</t>
  </si>
  <si>
    <t>VS0536001</t>
  </si>
  <si>
    <t>Raccordo Wc Pp Htsk D.110X230</t>
  </si>
  <si>
    <t>VS0534001</t>
  </si>
  <si>
    <t>Curva Wc Pp Htsb D.110 90°</t>
  </si>
  <si>
    <t>VS0533110</t>
  </si>
  <si>
    <t>Sifone Firenze Pp  D.110</t>
  </si>
  <si>
    <t>VS0532001</t>
  </si>
  <si>
    <t>Curva  Ridotta  Pp  Htrb D. 40/50</t>
  </si>
  <si>
    <t>Tronchetto Attacco Al Pvc D.110</t>
  </si>
  <si>
    <t>Tronchetto Attacco Al Pvc D.50</t>
  </si>
  <si>
    <t>Tronchetto Attacco Al Pvc D.40</t>
  </si>
  <si>
    <t>VS0528007</t>
  </si>
  <si>
    <t>Manicotto Pp Htmm 2 Bicchieri  D.110</t>
  </si>
  <si>
    <t>VS0528003</t>
  </si>
  <si>
    <t>Manicotto Pp Htmm 2 Bicchieri  D.50</t>
  </si>
  <si>
    <t>VS0528001</t>
  </si>
  <si>
    <t>Manicotto Pp Htmm 2 Bicchieri  D.40</t>
  </si>
  <si>
    <t>VS0528000</t>
  </si>
  <si>
    <t>Manicotto Pp Htmm 2 Bicchieri  D.32</t>
  </si>
  <si>
    <t>VS0526011</t>
  </si>
  <si>
    <t>Manicotto Pp Htu D.160</t>
  </si>
  <si>
    <t>VS0526007</t>
  </si>
  <si>
    <t>Manicotto Pp Htu D.110</t>
  </si>
  <si>
    <t>VS0526003</t>
  </si>
  <si>
    <t>Manicotto Pp Htu D.50</t>
  </si>
  <si>
    <t>VS0526001</t>
  </si>
  <si>
    <t>Manicotto Pp Htu D.40</t>
  </si>
  <si>
    <t>VS0526000</t>
  </si>
  <si>
    <t>Manicotto Pp Htu D.32</t>
  </si>
  <si>
    <t>VS0525003</t>
  </si>
  <si>
    <t>Aumento Uscita Doppiia 110/40/40</t>
  </si>
  <si>
    <t>VS0525001</t>
  </si>
  <si>
    <t>Aumento Uscita Doppiia 110/40/32</t>
  </si>
  <si>
    <t>VS0524007</t>
  </si>
  <si>
    <t>Tappo Di Chiusura Pp Htm D. 110</t>
  </si>
  <si>
    <t>VS0524003</t>
  </si>
  <si>
    <t>Tappo Di Chiusura Pp Htm D. 50</t>
  </si>
  <si>
    <t>VS0524001</t>
  </si>
  <si>
    <t>Tappo Di Chiusura Pp Htm D. 40</t>
  </si>
  <si>
    <t>VS0518117</t>
  </si>
  <si>
    <t>Curva Tec.Pp Htsw D.50/53,5 + Tappo</t>
  </si>
  <si>
    <t>VS0518113</t>
  </si>
  <si>
    <t>Curva Tec.Pp Htsw D.40/53,5 + Tappozz Cod. Redi Z2914Pp</t>
  </si>
  <si>
    <t>VS0518107</t>
  </si>
  <si>
    <t>Curva Tec.Pp Htsw D.40/46 + Tappo</t>
  </si>
  <si>
    <t>VS0516007</t>
  </si>
  <si>
    <t>Ispezione Pp Htre D. 110</t>
  </si>
  <si>
    <t>VS0514017</t>
  </si>
  <si>
    <t>Riduzione Ecc.Pp Htr D.160/110</t>
  </si>
  <si>
    <t>VS0514015</t>
  </si>
  <si>
    <t>Riduzione Ecc.Pp Htr D.125/110</t>
  </si>
  <si>
    <t>VS0514009</t>
  </si>
  <si>
    <t>Riduzione Ecc.Pp Htr D.110/50</t>
  </si>
  <si>
    <t>VS0514008</t>
  </si>
  <si>
    <t>Riduzione Ecc.Pp Htr D. 110/40</t>
  </si>
  <si>
    <t>Riduzione  Ecc.Pp Htr D.50/40</t>
  </si>
  <si>
    <t>Riduzione  Ecc.Pp Htr D. 50/32</t>
  </si>
  <si>
    <t>Riduzione Ecc.Pp Htr D. 40/32</t>
  </si>
  <si>
    <t>VS05140008</t>
  </si>
  <si>
    <t>Riduzione Ecc.Pp Htr D.110/40</t>
  </si>
  <si>
    <t>VS0513001</t>
  </si>
  <si>
    <t>Bicchiere Riduzione 50/40</t>
  </si>
  <si>
    <t>VS0510065</t>
  </si>
  <si>
    <t>Braga Rid.Pp Htea D.160/110 90°</t>
  </si>
  <si>
    <t>VS0510061</t>
  </si>
  <si>
    <t>Braga Rid.Pp Htea D.160/110 45°</t>
  </si>
  <si>
    <t>VS0510049</t>
  </si>
  <si>
    <t>Braga Rid.Pp Htea D.125/110 45°</t>
  </si>
  <si>
    <t>Braga Rid.Pp Htea D.110/50 90°</t>
  </si>
  <si>
    <t>Braga Rid.Pp Htea D.110/50 45°</t>
  </si>
  <si>
    <t>Braga Rid.Pp Htea D.110/40 90°</t>
  </si>
  <si>
    <t>Braga Rid.Pp Htea D.110/40 45°</t>
  </si>
  <si>
    <t>Braga Rid.Pp Htea D.40/32 45°</t>
  </si>
  <si>
    <t>VS0508037</t>
  </si>
  <si>
    <t>Braga Pp Htea D.160/160 45°</t>
  </si>
  <si>
    <t>Braga Pp Htea D.110/110 87°</t>
  </si>
  <si>
    <t>Braga Pp Htea D.110/110 45°</t>
  </si>
  <si>
    <t>Braga Pp Htea D.50/50 87°30'</t>
  </si>
  <si>
    <t>Braga Pp Htea D.50/50 45°</t>
  </si>
  <si>
    <t>Braga Pp Htea D.40/40 87°30'</t>
  </si>
  <si>
    <t>Braga Pp Htea D.40/40 45°</t>
  </si>
  <si>
    <t>Braga Pp Htea D.32/32 87°30'</t>
  </si>
  <si>
    <t>Braga Pp Htea D.32/32 45°</t>
  </si>
  <si>
    <t>VS0504083</t>
  </si>
  <si>
    <t>Curva Pp Htb D.160 87°30'</t>
  </si>
  <si>
    <t>VS0504077</t>
  </si>
  <si>
    <t>Curva Pp Htb D.160 45°</t>
  </si>
  <si>
    <t>VS0504065</t>
  </si>
  <si>
    <t>Curva Pp Htb D.125 45°</t>
  </si>
  <si>
    <t>Curva Pp Htb D.110 87°30'</t>
  </si>
  <si>
    <t>VS0504055</t>
  </si>
  <si>
    <t>Curva Pp Htb D.110 67°30'</t>
  </si>
  <si>
    <t>Curva Pp Htb D.110 45°</t>
  </si>
  <si>
    <t>Curva Pp Htb D.50 87°30'</t>
  </si>
  <si>
    <t>Curva Pp Htb D.50 45°</t>
  </si>
  <si>
    <t>Curva Pp Htb D.40 87°30'</t>
  </si>
  <si>
    <t>Curva Pp Htb D.40 45°</t>
  </si>
  <si>
    <t>Curva Pp Htb D.32 87°30'</t>
  </si>
  <si>
    <t>Curva Pp Htb D.32 45°</t>
  </si>
  <si>
    <t>Tubo Pp 3 Strati - 2 Bic. D.90 L.3000</t>
  </si>
  <si>
    <t>Tubo Pp 3 Strati - 2 Bic. D.90 L.2000</t>
  </si>
  <si>
    <t>Tubo Pp 3 Strati - 2 Bic. D.90 L.1000</t>
  </si>
  <si>
    <t>Tubo Pp 3 Strati - 2 Bic. D.90 L.500</t>
  </si>
  <si>
    <t>Tubo Pp 3 Strati - 2 Bic. D.110 L.3000</t>
  </si>
  <si>
    <t>Tubo Pp 3 Strati - 2 Bic. D.110 L.2000</t>
  </si>
  <si>
    <t>Tubo Pp 3 Strati - 2 Bic. D.110 L.1000</t>
  </si>
  <si>
    <t>Tubo Pp 3 Strati - 2 Bic. D.110 L.500</t>
  </si>
  <si>
    <t>Tubo Pp 3 Strati - 2 Bic. D.50 L.3000</t>
  </si>
  <si>
    <t>Tubo Pp 3 Strati - 2 Bic. D.50 L.2000</t>
  </si>
  <si>
    <t>Tubo Pp 3 Strati - 2 Bic. D.50 L.1000</t>
  </si>
  <si>
    <t>Tubo Pp 3 Strati - 2 Bic. D.50 L.500</t>
  </si>
  <si>
    <t>Tubo Pp 3 Strati - 2 Bic. D.40 L.3000</t>
  </si>
  <si>
    <t>Tubo Pp 3 Strati - 2 Bic. D.40 L.2000</t>
  </si>
  <si>
    <t>Tubo Pp 3 Strati - 2 Bic. D.40 L.1000 Zz</t>
  </si>
  <si>
    <t>Tubo Pp 3 Strati - 2 Bic. D.40 L. 500</t>
  </si>
  <si>
    <t>Tubo Pp 3 Strati - 2 Bic. D.32 L.3000</t>
  </si>
  <si>
    <t>Tubo Pp 3 Strati - 2 Bic. D.32 L.2000</t>
  </si>
  <si>
    <t>Tubo Pp 3 Strati - 2 Bic. D.32 L.1000</t>
  </si>
  <si>
    <t>Tubo Pp 3 Strati - 2 Bic. D.32 L.50</t>
  </si>
  <si>
    <t>Tubo Pp 3 Strati - 1 Bic. D.90 L.3000</t>
  </si>
  <si>
    <t>Tubo Pp 3 Strati - 1 Bic. D.90 L.2000</t>
  </si>
  <si>
    <t>Tubo Pp 3 Strati - 1 Bic. D.90 L.1000</t>
  </si>
  <si>
    <t>Tubo Pp 3 Strati - 1 Bic. D.90 L.500</t>
  </si>
  <si>
    <t>VS0501135</t>
  </si>
  <si>
    <t>Tubo Pp 3 Strati - 1 Bic. D.160 L.3000</t>
  </si>
  <si>
    <t>VS0501133</t>
  </si>
  <si>
    <t>Tubo Pp 3 Strati - 1 Bic. D.160 L.2000</t>
  </si>
  <si>
    <t>VS0501129</t>
  </si>
  <si>
    <t>Tubo Pp 3 Strati - 1 Bic. D.160 L.1000</t>
  </si>
  <si>
    <t>VS0501125</t>
  </si>
  <si>
    <t>Tubo Pp 3 Strati - 1 Bic. D.160 L.500</t>
  </si>
  <si>
    <t>VS0501115</t>
  </si>
  <si>
    <t>Tubo Pp 3 Strati - 1 Bic. D.125 L.3000</t>
  </si>
  <si>
    <t>Tubo Pp 3 Strati - 1 Bic. D.110 L.3000</t>
  </si>
  <si>
    <t>Tubo Pp 3 Strati - 1 Bic. D.110 L.2000</t>
  </si>
  <si>
    <t>Tubo Pp 3 Strati - 1 Bic. D.110 L.1000</t>
  </si>
  <si>
    <t>Tubo Pp 3 Strati - 1 Bic. D.110 L.500</t>
  </si>
  <si>
    <t>Tubo Pp 3 Strati - 1 Bic. D.50 L.3000</t>
  </si>
  <si>
    <t>Tubo Pp 3 Strati - 1 Bic. D.50 L.2000</t>
  </si>
  <si>
    <t>Tubo Pp 3 Strati - 1 Bic. D.50 L.1000</t>
  </si>
  <si>
    <t>Tubo Pp 3 Strati - 1 Bic. D.50 L.500</t>
  </si>
  <si>
    <t>Tubo Pp 3 Strati - 1 Bic. D.40 L.3000</t>
  </si>
  <si>
    <t>Tubo Pp 3 Strati - 1 Bic. D.40 L.2000</t>
  </si>
  <si>
    <t>Tubo Pp 3 Strati - 1 Bic. D.40 L.1000</t>
  </si>
  <si>
    <t>Tubo Pp 3 Strati - 1 Bic. D.40 L.500</t>
  </si>
  <si>
    <t>Tubo Pp 3 Strati - 1 Bic. D.32 L.3000</t>
  </si>
  <si>
    <t>Tubo Pp 3 Strati - 1 Bic. D.32 L.2000</t>
  </si>
  <si>
    <t>Tubo Pp 3 Strati - 1 Bic. D.32 L.1000</t>
  </si>
  <si>
    <t>Tubo Pp 3 Strati - 1 Bic. D.32 L.500</t>
  </si>
  <si>
    <t>VS0394005</t>
  </si>
  <si>
    <t>Torretta Di Ventilazione D.110</t>
  </si>
  <si>
    <t>VS0364015</t>
  </si>
  <si>
    <t>Curva Wc Per Vaso Sospeso C7 Guarn. E Tappo 90/100</t>
  </si>
  <si>
    <t>TP9</t>
  </si>
  <si>
    <t>Htm Tappo Ø 90 Zx</t>
  </si>
  <si>
    <t>TP5</t>
  </si>
  <si>
    <t>Htm Tappo Ø 50 Zx</t>
  </si>
  <si>
    <t>TP4</t>
  </si>
  <si>
    <t>Htm Tappo Ø 40 Zx</t>
  </si>
  <si>
    <t>TP11</t>
  </si>
  <si>
    <t>Htm Tappo Ø 110 Zx</t>
  </si>
  <si>
    <t>RDEC95</t>
  </si>
  <si>
    <t>Htr Aumento Ø 50 X 90 Zx</t>
  </si>
  <si>
    <t>RDEC94</t>
  </si>
  <si>
    <t>Htr Aumento Ø 40 X 90 Zx</t>
  </si>
  <si>
    <t>RDEC54C</t>
  </si>
  <si>
    <t>Htr Bicchiere Aumento Ø 40/50 Zx</t>
  </si>
  <si>
    <t>RDEC53</t>
  </si>
  <si>
    <t>RDEC43</t>
  </si>
  <si>
    <t>Htr Aumento Ø 40 X 32 Zx</t>
  </si>
  <si>
    <t>RDEC19</t>
  </si>
  <si>
    <t>Htr Aumento Ø 90 X 110 Zx</t>
  </si>
  <si>
    <t>RDEC14C</t>
  </si>
  <si>
    <t>Htr Bicchiere Aumento Ø 40/110 Zx</t>
  </si>
  <si>
    <t>DBR454</t>
  </si>
  <si>
    <t>DBR419</t>
  </si>
  <si>
    <t>DBR415</t>
  </si>
  <si>
    <t>CTMF45</t>
  </si>
  <si>
    <t>Htsw Curva Tecn. Ø 40X50 Zx</t>
  </si>
  <si>
    <t>VVS63040</t>
  </si>
  <si>
    <t>Valvola Sfera Imp Est  Dn  63</t>
  </si>
  <si>
    <t>VVS50040</t>
  </si>
  <si>
    <t>Valvola Sfera Imp Est  Dn 50</t>
  </si>
  <si>
    <t>VVS40040</t>
  </si>
  <si>
    <t>Valvola Sfera Imp Est  Dn 40</t>
  </si>
  <si>
    <t>VVS32040</t>
  </si>
  <si>
    <t>Valvola Sfera Imp Est  Dn 32</t>
  </si>
  <si>
    <t>VVS25040</t>
  </si>
  <si>
    <t>Valvola Sfera Imp Est Dn 25</t>
  </si>
  <si>
    <t>VVS20040</t>
  </si>
  <si>
    <t>Valvola Sfera Imp Est Dn 20</t>
  </si>
  <si>
    <t>P90G</t>
  </si>
  <si>
    <t>P75G</t>
  </si>
  <si>
    <t>P63G</t>
  </si>
  <si>
    <t>P50G</t>
  </si>
  <si>
    <t>P40G</t>
  </si>
  <si>
    <t>P32G</t>
  </si>
  <si>
    <t>P25G</t>
  </si>
  <si>
    <t>Politil. Gas Uni4437 S5 D.25</t>
  </si>
  <si>
    <t>P20G</t>
  </si>
  <si>
    <t>P110G</t>
  </si>
  <si>
    <t>PN6310</t>
  </si>
  <si>
    <t>PN5010</t>
  </si>
  <si>
    <t>P110A</t>
  </si>
  <si>
    <t>Politilene  Iip Pn 10 D. 110</t>
  </si>
  <si>
    <t>P50</t>
  </si>
  <si>
    <t>Politilene Riplast Pn 10 D50</t>
  </si>
  <si>
    <t>PN9016</t>
  </si>
  <si>
    <t>PN7516</t>
  </si>
  <si>
    <t>PN6316</t>
  </si>
  <si>
    <t>PN5016</t>
  </si>
  <si>
    <t>PN11016</t>
  </si>
  <si>
    <t>PN5025</t>
  </si>
  <si>
    <t>Politilene D. 50 Pn 25 Ad Pe100 Sdr 7,4</t>
  </si>
  <si>
    <t>Politilene D. 40 Pn 25 Ad Pe100 Sdr 7,4</t>
  </si>
  <si>
    <t>Politilene D. 32 Pn 25 Ad Pe100 Sdr 7,4</t>
  </si>
  <si>
    <t>Politilene D.25 Pn 25 Ad Pe100 Sdr 7,4</t>
  </si>
  <si>
    <t>Politilene D. 20 Pn 25 Ad Pe100 Sdr 7,4</t>
  </si>
  <si>
    <t>P690</t>
  </si>
  <si>
    <t>Politilene Riplast Pn 6 D.90</t>
  </si>
  <si>
    <t>P675</t>
  </si>
  <si>
    <t>Politilene Riplast Pn 6 D.75</t>
  </si>
  <si>
    <t>P663</t>
  </si>
  <si>
    <t>P650</t>
  </si>
  <si>
    <t>P616</t>
  </si>
  <si>
    <t>P6110</t>
  </si>
  <si>
    <t>Politilene Riplast Pn6 D.110</t>
  </si>
  <si>
    <t>P166</t>
  </si>
  <si>
    <t>Tubo Politilene Db 16</t>
  </si>
  <si>
    <t>P1620</t>
  </si>
  <si>
    <t>Politilene Pn16 Da 20</t>
  </si>
  <si>
    <t>BSV-500</t>
  </si>
  <si>
    <t>Bollitore Verticale A Serpentino Fisso Lt. 500</t>
  </si>
  <si>
    <t>BSV-400</t>
  </si>
  <si>
    <t>Bollitore Verticale A Serpentino Fisso Lt. 400</t>
  </si>
  <si>
    <t>BSV-300</t>
  </si>
  <si>
    <t>Bollitore Verticale A Serpentino Fisso Lt. 300</t>
  </si>
  <si>
    <t>BSV-200</t>
  </si>
  <si>
    <t>Bollitore Verticale A Serpentino Fisso Lt. 200</t>
  </si>
  <si>
    <t>BST-500</t>
  </si>
  <si>
    <t>Bollitore Verticale A Doppio Serpentino Per Solare Lt. 500</t>
  </si>
  <si>
    <t>BST-400</t>
  </si>
  <si>
    <t>Bollitore Verticale A Doppio Serpentino Per Solare Lt. 400</t>
  </si>
  <si>
    <t>BST-300</t>
  </si>
  <si>
    <t>Bollitore Verticale A Doppio Serpentino Per Solare Lt. 300</t>
  </si>
  <si>
    <t>BST-200</t>
  </si>
  <si>
    <t>Bollitore Verticale A Doppio Serpentino Per Solare Lt. 200</t>
  </si>
  <si>
    <t>BSR00500</t>
  </si>
  <si>
    <t>Bollitore Zinc.500 Lt Coiben.</t>
  </si>
  <si>
    <t>BSH-300</t>
  </si>
  <si>
    <t>Bollitore Oriontale A Serpentino Fisso Lt. 300</t>
  </si>
  <si>
    <t>BSH-200</t>
  </si>
  <si>
    <t>Bollitore Oriontale A Serpentino Fisso Lt. 200</t>
  </si>
  <si>
    <t>BSH-150</t>
  </si>
  <si>
    <t>Bollitore Oriontale A Serpentino Fisso Lt. 150</t>
  </si>
  <si>
    <t>BSH-100</t>
  </si>
  <si>
    <t>Bollitore Oriontale A Serpentino Fisso Lt. 100</t>
  </si>
  <si>
    <t>POO100</t>
  </si>
  <si>
    <t>Polmone Omolog. Orzziontale 100 8 /Bar</t>
  </si>
  <si>
    <t>PO750</t>
  </si>
  <si>
    <t>Polmone Omolog. Da 750 8 /Bar</t>
  </si>
  <si>
    <t>PO500</t>
  </si>
  <si>
    <t>Polmone Omolog. Da 500 8 /Bar</t>
  </si>
  <si>
    <t>PO300</t>
  </si>
  <si>
    <t>Polmone Omolog. Da 300 8 /Bar</t>
  </si>
  <si>
    <t>PO200</t>
  </si>
  <si>
    <t>Polmone Omolog. Da 200 8 /Bar</t>
  </si>
  <si>
    <t>PO1000</t>
  </si>
  <si>
    <t>Polmone Omolog. Da 1000 8 /Bar</t>
  </si>
  <si>
    <t>PO100</t>
  </si>
  <si>
    <t>Polmone Omolog. Da 100 8 /Bar</t>
  </si>
  <si>
    <t>PZ750</t>
  </si>
  <si>
    <t>Polmone Zincato Vert. Non Collaudato 6 B.  Da 750 Lt.</t>
  </si>
  <si>
    <t>PZ500</t>
  </si>
  <si>
    <t>Polmone Zincato Vert. Non Collaudato 6 B.  Da 500 Lt.</t>
  </si>
  <si>
    <t>PZ50</t>
  </si>
  <si>
    <t>Polmone Zincato Vert. Non Collaudato 6 B.  Da 50 Lt.</t>
  </si>
  <si>
    <t>PZ300</t>
  </si>
  <si>
    <t>Polmone Zincato Vert. Non Collaudato 6 B.  Da 300 Lt.</t>
  </si>
  <si>
    <t>PZ200</t>
  </si>
  <si>
    <t>Polmone Zincato Vert. Non Collaudato 6 B.  Da 200 Lt.</t>
  </si>
  <si>
    <t>PZ100B</t>
  </si>
  <si>
    <t>Polmone Zincato Vert. Non Collaudato 6 B.  Da 100 Lt. Basso</t>
  </si>
  <si>
    <t>PZ1000</t>
  </si>
  <si>
    <t>Polmone Zincato Vert. Non Collaudato 6 B.  Da 1000 Lt.</t>
  </si>
  <si>
    <t>PZ100</t>
  </si>
  <si>
    <t>Polmone Zincato Vert. Non Collaudato 6 B.  Da 100 Lt.</t>
  </si>
  <si>
    <t>CEN2200M</t>
  </si>
  <si>
    <t>Pompa Bigirante Cen 2200 Mon</t>
  </si>
  <si>
    <t>CEN2150MNL</t>
  </si>
  <si>
    <t>Espa Bigirante Cen2150 Mon.</t>
  </si>
  <si>
    <t>TGR4005F</t>
  </si>
  <si>
    <t>Tiger 400F Man Tri 4Hp 380V 50Hz 10Mt</t>
  </si>
  <si>
    <t>TGR2005</t>
  </si>
  <si>
    <t>TGR2002</t>
  </si>
  <si>
    <t>TGR1505</t>
  </si>
  <si>
    <t>TGR1502</t>
  </si>
  <si>
    <t>TECNH10.00</t>
  </si>
  <si>
    <t>Galleggiante Tecno 250Vac 10(4)A Mt.10 C
Avo Ho7Rnf+Contrappeso
Non Montati</t>
  </si>
  <si>
    <t>TBC2005</t>
  </si>
  <si>
    <t>Tiger-Bc 200 Man Tri 2Hp 380V 50Hz 10Mt H07Rnf</t>
  </si>
  <si>
    <t>TBC1505</t>
  </si>
  <si>
    <t>Tiger-Bc 150 Tri 1,5Hp 380V 50Hz 10Mt</t>
  </si>
  <si>
    <t>TBC1502</t>
  </si>
  <si>
    <t>Tiger-Bc 150 Aut Mono 1,5Hp 230V 50Hz 10 Mt H07Rnf</t>
  </si>
  <si>
    <t>ST-40-32T</t>
  </si>
  <si>
    <t>Pompe Sommerse Per P O Z Z I Da 4 ” Hp. 7,5 Trifase</t>
  </si>
  <si>
    <t>ST-40-23T</t>
  </si>
  <si>
    <t>Pompe Sommerse Per P O Z Z I Da 4 ” Hp. 5,5 Trifase</t>
  </si>
  <si>
    <t>ST-40-17T</t>
  </si>
  <si>
    <t>Pompe Sommerse Per P O Z Z I Da 4 ” Hp. 4,00 Trifase</t>
  </si>
  <si>
    <t>ST-18-27T</t>
  </si>
  <si>
    <t>Pompe Sommerse Per P O Z Z I Da 4 ” Hp. 3,00 Trifase</t>
  </si>
  <si>
    <t>ST-18-18T</t>
  </si>
  <si>
    <t>Pompe Sommerse Per P O Z Z I Da 4 ” Hp. 2,00 Trifase</t>
  </si>
  <si>
    <t>ST-18-18M</t>
  </si>
  <si>
    <t>Pompe Sommerse Per P O Z Z I Da 4 ” Hp. 2,00 Monofase</t>
  </si>
  <si>
    <t>ST-18-14T</t>
  </si>
  <si>
    <t>Pompe Sommerse Per P O Z Z I Da 4 ” Hp. 1,5 Trifase</t>
  </si>
  <si>
    <t>ST-18-14M</t>
  </si>
  <si>
    <t>Pompe Sommerse Per P O Z Z I Da 4 ” Hp. 1,5 Monofase</t>
  </si>
  <si>
    <t>ST-13-32T</t>
  </si>
  <si>
    <t>ST-13-21M</t>
  </si>
  <si>
    <t>Pompe Sommerse Per P O Z Z I Da 4 ” Hp. 2,00</t>
  </si>
  <si>
    <t>Pompe Sommerse Per P O Z Z I Da 4 ” Hp. 1,50</t>
  </si>
  <si>
    <t>ST-13-16M</t>
  </si>
  <si>
    <t>Pompe Sommerse Per P O Z Z I Da 4 ” Hp. 1,00</t>
  </si>
  <si>
    <t>ST-13-08M</t>
  </si>
  <si>
    <t>Pompe Sommerse Per P O Z Z I Da 4 ” Hp. 0,75</t>
  </si>
  <si>
    <t>RXY1602CB</t>
  </si>
  <si>
    <t>Roxy 160 5" Aut Mono 1,6Hp 230V 50Hz 20M H07 Rnf 1"1/4 + C.B.</t>
  </si>
  <si>
    <t>RXY1202CB</t>
  </si>
  <si>
    <t>Roxy 120 5" Aut Mono 1,2Hp 230V 50Hz 20M H07 Rnf 1"1/4 + C.B.</t>
  </si>
  <si>
    <t>RXY0802CB</t>
  </si>
  <si>
    <t>Roxy 80 5" Aut Mono 0,8Hp 230V 50Hz 20M
H07 Rnf 1"1/4 + C.B.</t>
  </si>
  <si>
    <t>REDMZR0600</t>
  </si>
  <si>
    <t>Elettropompe Sommergibili Drenaggio Per Acque Chiare Hp. 0,6</t>
  </si>
  <si>
    <t>REDMZR0300</t>
  </si>
  <si>
    <t>Elettropompe Sommergibili Drenaggio Per Acque Chiare Hp. 0,33</t>
  </si>
  <si>
    <t>RBT7500</t>
  </si>
  <si>
    <t>Elettropompe Centrifughe Bigiranti  Hp. 7,5 Trifase</t>
  </si>
  <si>
    <t>RBT5500</t>
  </si>
  <si>
    <t>Elettropompe Centrifughe Bigiranti  Hp. 5,5 Trifase</t>
  </si>
  <si>
    <t>Elettropompe Centrifughe Bigiranti  Hp. 4 Trifase</t>
  </si>
  <si>
    <t>Elettropompe Centrifughe Bigiranti  Hp. 3 Trifase</t>
  </si>
  <si>
    <t>Elettropompe Centrifughe Bigiranti  Hp. 2 Trifase</t>
  </si>
  <si>
    <t>Elettropompe Centrifughe Bigiranti  Hp. 1,5 Trifase</t>
  </si>
  <si>
    <t>RBM2000AR</t>
  </si>
  <si>
    <t>Elettropompe Centrifughe Bigiranti  Hp. 2</t>
  </si>
  <si>
    <t>RBM1500AR</t>
  </si>
  <si>
    <t>Elettropompe Centrifughe Bigiranti  Hp. 1</t>
  </si>
  <si>
    <t>PMF100</t>
  </si>
  <si>
    <t>Elettropompe In Ghisa  Periferica  Hp. 1</t>
  </si>
  <si>
    <t>Elettropompe In Ghisa  Periferica  Hp. 0,5</t>
  </si>
  <si>
    <t>MZV0602</t>
  </si>
  <si>
    <t>Elettropompe Sommergibili Drenaggio Vox Per Acque Sporche  Hp. 0,6</t>
  </si>
  <si>
    <t>MZR0752</t>
  </si>
  <si>
    <t>Elettropompe Sommergibili Drenaggio Per Acque Chiare E Serie  Hp. 0,75</t>
  </si>
  <si>
    <t>MZR0602</t>
  </si>
  <si>
    <t>Elettropompe Sommergibili Drenaggio Per Acque Chiare E Serie  Hp. 0,6</t>
  </si>
  <si>
    <t>MZR0302</t>
  </si>
  <si>
    <t>Elettropompe Sommergibili Drenaggio Per Acque Chiare E Serie  Hp. 0,33</t>
  </si>
  <si>
    <t>Elettropompe Sommergibili Monoblocco Multistadio Verticali,Per Pozzi 4” Hp 1.5 230 Hz50 Mt. 20H 05Vvf-Aut+C.B.</t>
  </si>
  <si>
    <t>MJET100M</t>
  </si>
  <si>
    <t>Elettropompe Sommergibili Monoblocco Multistadio Verticali,Per Pozzi 4” Hp 1.0 230 Hz50 Mt. 20H 05Vvf-Aut+C.B.</t>
  </si>
  <si>
    <t>Elettropompa Autodescante In Ghisa Hp. 1</t>
  </si>
  <si>
    <t>Elettropompa Autodescante In Ghisa Hp. 075</t>
  </si>
  <si>
    <t>KTC2505</t>
  </si>
  <si>
    <t>Kontract 250 Man Tri 2,5Hp 380V 50Hz 10Mt</t>
  </si>
  <si>
    <t>KTC1805</t>
  </si>
  <si>
    <t>Kontract 180 Man Tri 1,5Hp 380V 50Hz 10M</t>
  </si>
  <si>
    <t>KTC1802CB</t>
  </si>
  <si>
    <t>Kontract 180 Aut Mono 1,5Hp 230V 50Hz 10
Mt + Control Bo</t>
  </si>
  <si>
    <t>I726OPM200000</t>
  </si>
  <si>
    <t>Cont.Box Plast. Motore Sommerso Monofase
2 Hp 55Uf Amp.14</t>
  </si>
  <si>
    <t>I726OPM150000</t>
  </si>
  <si>
    <t>Cont.Box Plast. Motore Sommerso Monofase
1.5 Hp 45Uf Amp.10</t>
  </si>
  <si>
    <t>Turbo J Man Mono 1Hp 230V 50Hz Con Control Box</t>
  </si>
  <si>
    <t>GPVRMM0600</t>
  </si>
  <si>
    <t>Elettropompa Multistadio 3 Giranti Rm 60 Hp. 0,6 V. 230 50 Hz</t>
  </si>
  <si>
    <t>GPVJTX1000</t>
  </si>
  <si>
    <t>Elettropompe Autodescante Inox  Monogirante  Hp. 1</t>
  </si>
  <si>
    <t>GPVJTG1500T</t>
  </si>
  <si>
    <t>Elettropompe Autodescante Inox  Monogirante  Hp. 1,5 Trifase</t>
  </si>
  <si>
    <t>GPVJTG1500</t>
  </si>
  <si>
    <t>Elettropompe Autodescante Inox  Monogirante  Hp. 1,5</t>
  </si>
  <si>
    <t>GPIRMM1200AR</t>
  </si>
  <si>
    <t>GPIRMM0900AR</t>
  </si>
  <si>
    <t>Elettropompa Multicellulare Pressuriazionei  Hp. 0,9</t>
  </si>
  <si>
    <t>GPIRMM0600AR</t>
  </si>
  <si>
    <t>Elettropompa Multicellulare Pressuriazionei  Hp. 0,6</t>
  </si>
  <si>
    <t>GPIRMC2000AR</t>
  </si>
  <si>
    <t>R 200 Mono 2Hp 230V 50Hz</t>
  </si>
  <si>
    <t>GPIRMC1500AR</t>
  </si>
  <si>
    <t>R 150 Mono 1,5Hp 230V 50Hz Arven</t>
  </si>
  <si>
    <t>Elettropompa Multicellulare Autodescante Sistema Venturi Hp. 1,5</t>
  </si>
  <si>
    <t>GPIRMA1200AR</t>
  </si>
  <si>
    <t>Elettropompa Multicellulare Autodescante Sistema Venturi Hp. 1</t>
  </si>
  <si>
    <t>GPIRMA0600AR</t>
  </si>
  <si>
    <t>GPIPRES22000</t>
  </si>
  <si>
    <t>Regolatore Di Pressione Per Elettropompe</t>
  </si>
  <si>
    <t>Elettropompe Autodescante Ghisa  Monogirante  Hp. 1</t>
  </si>
  <si>
    <t>Elettropompe Autodescante Ghisa  Monogirante  Hp. 0,8</t>
  </si>
  <si>
    <t>AVX1000</t>
  </si>
  <si>
    <t>AVX0800</t>
  </si>
  <si>
    <t>ARVSTAFFA</t>
  </si>
  <si>
    <t>Staffa Fissaggio</t>
  </si>
  <si>
    <t>ARVCHIAV</t>
  </si>
  <si>
    <t>Chiave Per Smontaggio Contenitore Portafiltri</t>
  </si>
  <si>
    <t>0789SWITCH200</t>
  </si>
  <si>
    <t>Pressostato - Pressione Di Partenza Regolabili</t>
  </si>
  <si>
    <t>0789SWITCH100</t>
  </si>
  <si>
    <t>0789PRESC2P00</t>
  </si>
  <si>
    <t>Regolatore Di Pressione Per Elettropompe Con Manometro (Completo Di Micro Accumulo)</t>
  </si>
  <si>
    <t>0789PRESC2C00</t>
  </si>
  <si>
    <t>Regolatore Di Pressione Per Elettropompe Con Manometro</t>
  </si>
  <si>
    <t>0726OPM100000</t>
  </si>
  <si>
    <t>Cont.Box Plast.Cond.35 Hp 1,00 Inter.Luminoso+Protez.Termica 8A</t>
  </si>
  <si>
    <t>0726KTC300000</t>
  </si>
  <si>
    <t>Cont.Box Edil.Trif.Commu.Man-Aut+Tel.+Tr
Asform.+Spie Hp.1.5-3Hp</t>
  </si>
  <si>
    <t>0317TGF200000</t>
  </si>
  <si>
    <t>Kit Di Discesa Dn80 2 Tubi Guida</t>
  </si>
  <si>
    <t>0317TGF100000</t>
  </si>
  <si>
    <t>Kit Di Discesa Dn50 2 Tubi Guida</t>
  </si>
  <si>
    <t>TM61T</t>
  </si>
  <si>
    <t>Pompa Calpeda Con Girante Periferica Tm 61/E Trifase Pompa Volumetrica Serie Tm Albero In Acciaio Aisi 316 E Corpo In Ghisa
Tm 61/E Monofase - 0,33 Kw</t>
  </si>
  <si>
    <t>T100A</t>
  </si>
  <si>
    <t>Elettropompa Calpeda  T 100/A 230/400/50 Hz</t>
  </si>
  <si>
    <t>Elettropompa Calpeda Nmdm 20/140Be 230/50 Hz</t>
  </si>
  <si>
    <t>Elettropompa Nmdm 20/140Ae Calpeda</t>
  </si>
  <si>
    <t>NMDM20110Z</t>
  </si>
  <si>
    <t>Elettropompa Calpeda  Nmdm 20/110Z/A 230/50 Hz</t>
  </si>
  <si>
    <t>NMDM20110B</t>
  </si>
  <si>
    <t>Elettropompa Calpeda  Nmdm 20/110B/A 230/50 Hz</t>
  </si>
  <si>
    <t>Elettropompa Calpeda  Nmdm 20/110A/A 230/50 Hz</t>
  </si>
  <si>
    <t>Pompa Calpeda Ngxm 4/110</t>
  </si>
  <si>
    <t>Pompa Calpeda Ngxm 3/100</t>
  </si>
  <si>
    <t>Pompa Calpeda Ngxm 2/80</t>
  </si>
  <si>
    <t>NGM4A</t>
  </si>
  <si>
    <t>Elettropompa Ngm 4/A Hp 1.00 Calpeda</t>
  </si>
  <si>
    <t>NGM3A</t>
  </si>
  <si>
    <t>Pompa Calpeda Ngm 3A</t>
  </si>
  <si>
    <t>Pompa Calpeda Nglm 4/110</t>
  </si>
  <si>
    <t>Pompa Calpeda Nglm 3/100</t>
  </si>
  <si>
    <t>Pompa Calpeda Nglm 2/80</t>
  </si>
  <si>
    <t>MXSM304CG</t>
  </si>
  <si>
    <t>Elettropompa Calpeda Mxsm 304 In Acciaio Inox Con Galleggiante</t>
  </si>
  <si>
    <t>MXSM204CG</t>
  </si>
  <si>
    <t>Pompa Calpeda Mxpm 405</t>
  </si>
  <si>
    <t>Pompa Calpeda Mxpm 404/A</t>
  </si>
  <si>
    <t>Pompa Calpeda Mxpm 205</t>
  </si>
  <si>
    <t>Pompa Calpeda Mxpm 204</t>
  </si>
  <si>
    <t>Pompa Calpeda Mxpm 203</t>
  </si>
  <si>
    <t>Pompa Calpeda Mgpm 205</t>
  </si>
  <si>
    <t>Pompa Calpeda Mgpm 204</t>
  </si>
  <si>
    <t>Pompa Calpeda Mgpm 203</t>
  </si>
  <si>
    <t>GXRM9</t>
  </si>
  <si>
    <t>Elettropompa Gxrm9 Calpeda</t>
  </si>
  <si>
    <t>GXRM13</t>
  </si>
  <si>
    <t>GQSM40-9</t>
  </si>
  <si>
    <t>Elettropompa Gqsm40-9 Calpeda</t>
  </si>
  <si>
    <t>GEOTRIT</t>
  </si>
  <si>
    <t>GEOCOMP</t>
  </si>
  <si>
    <t>Elettropompa Geocomp Stazione Di Sollevamento Domestica Calpeda</t>
  </si>
  <si>
    <t>GEOCLEAN</t>
  </si>
  <si>
    <t>Elettropompa Geoclean Stazione Di Sollevamento Domestica Calpeda v230/50 monofase</t>
  </si>
  <si>
    <t>Pompa Calpeda Ctm 61</t>
  </si>
  <si>
    <t>CTM60</t>
  </si>
  <si>
    <t>Elettropompa Calpeda Ctm 60/A 230/50 Hz</t>
  </si>
  <si>
    <t>Elettropompa Calpeda Cam 91/A-R 230/50 Hz Gir: 89,6'</t>
  </si>
  <si>
    <t>Elettropompa Calpeda  Cam 90/A 230/50 Hz</t>
  </si>
  <si>
    <t>Elettropompa Calpeda Cam 80E 230/50 Hz</t>
  </si>
  <si>
    <t>RIGHT/A75MA</t>
  </si>
  <si>
    <t>Ebara Pompa Right/A 75 Ma</t>
  </si>
  <si>
    <t>RIGHT/A100MA</t>
  </si>
  <si>
    <t>Ebara Pompa Right/A 100 Ma</t>
  </si>
  <si>
    <t>OPTIMAMS</t>
  </si>
  <si>
    <t>Ebara Pompa Optima Ms</t>
  </si>
  <si>
    <t>OPTIMAMA</t>
  </si>
  <si>
    <t>Ebara Pompa Optima Ma</t>
  </si>
  <si>
    <t>JEXMA10</t>
  </si>
  <si>
    <t>Ebara Pompa Jexm/A 100</t>
  </si>
  <si>
    <t>JESXM8</t>
  </si>
  <si>
    <t>Ebara Pompa Jesx M8</t>
  </si>
  <si>
    <t>JESXM6</t>
  </si>
  <si>
    <t>Ebara Pompa Jesx M6</t>
  </si>
  <si>
    <t>IDROGOM80/15</t>
  </si>
  <si>
    <t>Ebara Pompa Idrogo M80/15 A 20 Mt H07Rn-F</t>
  </si>
  <si>
    <t>IDROGOM80/12</t>
  </si>
  <si>
    <t>Ebara Pompa Idrogo M80/12 A 20 Mt H07Rn-F</t>
  </si>
  <si>
    <t>IDROGOM40/8</t>
  </si>
  <si>
    <t>Ebara Pompa Idrogo M40/8 A 20 Mt H07Rn-F</t>
  </si>
  <si>
    <t>IDROGOM40/10</t>
  </si>
  <si>
    <t>Ebara Pompa Idrogo M40/10 A 20 Mt H07Rn-F</t>
  </si>
  <si>
    <t>EGO32/8018</t>
  </si>
  <si>
    <t>Ebara Pompa Cda/I 3.00 T Ie3</t>
  </si>
  <si>
    <t>EGO25/8018</t>
  </si>
  <si>
    <t>Ebara Pompa Cda/I 2,00 T Ie3</t>
  </si>
  <si>
    <t>EGO25/6018</t>
  </si>
  <si>
    <t>Ebara Pompa Cda/A 2.00 M</t>
  </si>
  <si>
    <t>EGO25/6013</t>
  </si>
  <si>
    <t>Ebara Pompa Cda/B 1,50 M</t>
  </si>
  <si>
    <t>CDA/I300</t>
  </si>
  <si>
    <t>Ebara Pompa  Cda/B 3.00 T Ie3</t>
  </si>
  <si>
    <t>CDA/I200T</t>
  </si>
  <si>
    <t>Ebara Pompa  Cda/B 2.00 T Ie3</t>
  </si>
  <si>
    <t>CDA/B150M</t>
  </si>
  <si>
    <t>Ebara Pompa  Cda/B 1.50 M</t>
  </si>
  <si>
    <t>CDA/A200</t>
  </si>
  <si>
    <t>Ebara Pompa  Cda/B 2.00 M</t>
  </si>
  <si>
    <t>BM/15</t>
  </si>
  <si>
    <t>Ebara Pompa Compact/A Bm/15</t>
  </si>
  <si>
    <t>BM/12</t>
  </si>
  <si>
    <t>Ebara Pompa Compact/A Bm/12</t>
  </si>
  <si>
    <t>BESTONEMA</t>
  </si>
  <si>
    <t>Ebara Pompa Best One Ma</t>
  </si>
  <si>
    <t>AM/8</t>
  </si>
  <si>
    <t>Ebara Pompa Compact/A Am/8</t>
  </si>
  <si>
    <t>AM/6</t>
  </si>
  <si>
    <t>Ebara Pompa Compact/A Am/6</t>
  </si>
  <si>
    <t>AM/15</t>
  </si>
  <si>
    <t>Ebara Pompa Compact/A Am/15</t>
  </si>
  <si>
    <t>AM/12</t>
  </si>
  <si>
    <t>Ebara Pompa Compact/A Am/12</t>
  </si>
  <si>
    <t>AM/10</t>
  </si>
  <si>
    <t>Ebara Pompa Compact/A Am/10</t>
  </si>
  <si>
    <t>AGA200</t>
  </si>
  <si>
    <t>Ebara Pompa Aga/A 2,00 M Tuv Sud</t>
  </si>
  <si>
    <t>AGA150</t>
  </si>
  <si>
    <t>Ebara Pompa Aga/B 1,50 M Tuv Sud</t>
  </si>
  <si>
    <t>AGA100</t>
  </si>
  <si>
    <t>Ebara Pompa Aga 1,00 M Tuv Sud</t>
  </si>
  <si>
    <t>AGA075</t>
  </si>
  <si>
    <t>Ebara Pompa Aga 0,75 M Tuv Sud</t>
  </si>
  <si>
    <t>50DAR/A51.1</t>
  </si>
  <si>
    <t>Ebara Pompa  50Dar51.1 Vmfs</t>
  </si>
  <si>
    <t>VIGILEX600MA</t>
  </si>
  <si>
    <t>Espa Vigilex600Ma</t>
  </si>
  <si>
    <t>VIGILEX300MA</t>
  </si>
  <si>
    <t>Espa Vigilex300Ma</t>
  </si>
  <si>
    <t>VIGILEX1350M</t>
  </si>
  <si>
    <t>Espa Vigilex Ss 1350 Mon.</t>
  </si>
  <si>
    <t>VIGILA100MCA</t>
  </si>
  <si>
    <t>Vigila 100 Drenaggio
Pompe Sommergibili Per Acque Chiare 5 Mt 10 Lt. Minuto</t>
  </si>
  <si>
    <t>VIGICOR150MA</t>
  </si>
  <si>
    <t>Espa Vigicor 150 Mon. Aut.</t>
  </si>
  <si>
    <t>TECNOPRES255M</t>
  </si>
  <si>
    <t>Tecnopres Pressuriazione
Pompa Multicellulare A Funzionamento Automatico Hp. 1,5</t>
  </si>
  <si>
    <t>TECNOPRES154M</t>
  </si>
  <si>
    <t>Tecnopres Pressuriazione
Pompa Multicellulare A Funzionamento Automatico Hp. 0,9</t>
  </si>
  <si>
    <t>TECNOPLUSN</t>
  </si>
  <si>
    <t>Elettropompa Centrifuga A Velocità Variabile, Multistadio, In Unità Monoblocco Oriontale, Utiliando Il Sistema Speed ??Driver Espa.  Le Versioni N Sono Dotate Di Inverter Espa</t>
  </si>
  <si>
    <t>SILENPRES274M</t>
  </si>
  <si>
    <t>Elettropompa Multistadio  1,5   Kw  Verticale Monoblocco Inox  H. 40&lt;&gt;15 Q. Lt 51&lt;&gt;120 Lt.</t>
  </si>
  <si>
    <t>SILENPRES177M</t>
  </si>
  <si>
    <t>Elettropompa Multistadio  2,2  Kw  3 Hp Verticale Monoblocco Inox  H. 90&lt;&gt;20 Q. Lt 24&lt;&gt;87 Lt.</t>
  </si>
  <si>
    <t>SILENPRES175M</t>
  </si>
  <si>
    <t>Elettropompa Multistadio  1,6  Kw  Verticale Monoblocco Inox  H. 65&lt;&gt;10 Q. Lt 24&lt;&gt;87 Lt.</t>
  </si>
  <si>
    <t>SILEN2100</t>
  </si>
  <si>
    <t>Silen2 Piscina Autedescante</t>
  </si>
  <si>
    <t>SILEN100M</t>
  </si>
  <si>
    <t>Pompa Swimmey Espa Silen 100 M Jardino 1Cv Di Depurazione 125584</t>
  </si>
  <si>
    <t>Q2PTE08EI</t>
  </si>
  <si>
    <t>Quad. Avv. 2P. Trifase 8A Max 230/400V</t>
  </si>
  <si>
    <t>NEPTUNFL60-75M</t>
  </si>
  <si>
    <t>Neptun Fl Sommerse
Pompe Sommerse Monoblocco Per Poi Da 4” Hp. 1,2</t>
  </si>
  <si>
    <t>NEPTUNFL60-100M</t>
  </si>
  <si>
    <t>Neptun Fl Sommerse
Pompe Sommerse Monoblocco Per Poi Da 4” Pompa Per Poo Espa Neptun Neptun Fl60 100M 140 M4,2 M3 / Ora</t>
  </si>
  <si>
    <t>LG577303</t>
  </si>
  <si>
    <t>Pompa Sv. Apcp-1700 230V Mon.</t>
  </si>
  <si>
    <t>DRX100MA</t>
  </si>
  <si>
    <t>Pompa Drenaggio 1 Hp 230 V</t>
  </si>
  <si>
    <t>DRAINEX301MA</t>
  </si>
  <si>
    <t>Espa Drainex 301 Ma Sommergibile</t>
  </si>
  <si>
    <t>DRAINEX201MA</t>
  </si>
  <si>
    <t>Elett. Som. Per Fogna Hp 1,5  Con Gallegiante Eletrico</t>
  </si>
  <si>
    <t>BAT2200M</t>
  </si>
  <si>
    <t>Pompa Espa Bigirante Cen2</t>
  </si>
  <si>
    <t>BAT1300</t>
  </si>
  <si>
    <t>Pompa Monogirant Bat1 300 Tri</t>
  </si>
  <si>
    <t>BAT1200M</t>
  </si>
  <si>
    <t>Pompa Monog. Bat 1 200 Mon.</t>
  </si>
  <si>
    <t>BAT1200</t>
  </si>
  <si>
    <t>Pompa Monogirant Bat1200 Trif</t>
  </si>
  <si>
    <t>ASPRI355M</t>
  </si>
  <si>
    <t>Espa Aspri 355 Monofase</t>
  </si>
  <si>
    <t>ASPRI355</t>
  </si>
  <si>
    <t>Espa Aspri 355 Trif.</t>
  </si>
  <si>
    <t>AQUABOX300AC074M</t>
  </si>
  <si>
    <t>Elettropompa Aquabox 300 Lt Completo Di Pompa Sommersa Ac074M</t>
  </si>
  <si>
    <t>ACUAA455MA</t>
  </si>
  <si>
    <t>Pompe Sommerse Monoblocco Per Poi Da 4” Hp 0,75</t>
  </si>
  <si>
    <t>ACUA475M</t>
  </si>
  <si>
    <t>Pompe Sommerse Monoblocco Per Poi Da 4” Hp 1,2</t>
  </si>
  <si>
    <t>3539</t>
  </si>
  <si>
    <t>Tecnopres Pressuriazione
Pompa Multicellulare A Funzionamento Automatico Hp. 1</t>
  </si>
  <si>
    <t>TMI2</t>
  </si>
  <si>
    <t>RIVAPRESS80</t>
  </si>
  <si>
    <t>Gruppo Completo Sfera 24 Lt Hp. 0,80</t>
  </si>
  <si>
    <t>RIVAPRESS100</t>
  </si>
  <si>
    <t>Gruppo Completo Sfera 24 Lt Hp. 1,0</t>
  </si>
  <si>
    <t>MCX-G6</t>
  </si>
  <si>
    <t>Gruppo A Controllo Elettronico Hp3 X 2 Pompe</t>
  </si>
  <si>
    <t>MCX-G5</t>
  </si>
  <si>
    <t>Gruppo A Controllo Elettronico Hp2,5 X 2 Pompe</t>
  </si>
  <si>
    <t>MCX-G4</t>
  </si>
  <si>
    <t>Gruppo A Controllo Elettronico Hp2  X 2 Pompe</t>
  </si>
  <si>
    <t>MCX-G3</t>
  </si>
  <si>
    <t>Gruppo A Controllo Elettronico Hp1,5  X 2 Pompe</t>
  </si>
  <si>
    <t>MCN-G6</t>
  </si>
  <si>
    <t>Gruppo A Controllo Elettronico Hp2,0 X 2 Pompe</t>
  </si>
  <si>
    <t>MCN-G5</t>
  </si>
  <si>
    <t>Gruppo A Controllo Elettronico Hp1,7 X 2 Pompe</t>
  </si>
  <si>
    <t>MCN-G4</t>
  </si>
  <si>
    <t>Gruppo A Controllo Elettronico Hp1,4 X 2 Pompe</t>
  </si>
  <si>
    <t>MCN-G3</t>
  </si>
  <si>
    <t>Gruppo A Controllo Elettronico Hp1 X 2 Pompe</t>
  </si>
  <si>
    <t>IDRAPRESS80</t>
  </si>
  <si>
    <t>IDRAPRESS140</t>
  </si>
  <si>
    <t>Gruppo Completo Sfera 24 Lt Hp. 1,2</t>
  </si>
  <si>
    <t>IDRAPRESS100</t>
  </si>
  <si>
    <t>B-JETPRESS150</t>
  </si>
  <si>
    <t>Gruppo Completo Sfera 24 Lt Hp. 1,5</t>
  </si>
  <si>
    <t>WONDERGRIND1,2-15MGS</t>
  </si>
  <si>
    <t>Pompa Trituratrice Hp. 1,2 220 W</t>
  </si>
  <si>
    <t>TRX1,2-15TS</t>
  </si>
  <si>
    <t>Pompa Trituratrice Hp. 1,2 380 W</t>
  </si>
  <si>
    <t>MINISUBMG</t>
  </si>
  <si>
    <t>Pompa Sommersa Acque Piovane Hp. 0,5 220 W Minisub</t>
  </si>
  <si>
    <t>MINISUBM/T380V</t>
  </si>
  <si>
    <t>Pompa Sommersa Acque Piovane Hp. 0,5 380 W Minisub</t>
  </si>
  <si>
    <t>EUROSUB/P61,5T380V120lt.</t>
  </si>
  <si>
    <t>Pompa Sommersa 5" Hp. 1,5 380 W</t>
  </si>
  <si>
    <t>EUROSUB/P61,5MG120lt.</t>
  </si>
  <si>
    <t>Pompa Sommersa 5" Hp. 1,5 220 W</t>
  </si>
  <si>
    <t>EUROSUB/P41T380V120 lt.</t>
  </si>
  <si>
    <t>Pompa Sommersa 5" Hp. 1,0 380 W</t>
  </si>
  <si>
    <t>EUROSUB/P41MG120lt.</t>
  </si>
  <si>
    <t>Pompa Sommersa 5" Hp. 1,0 220 W</t>
  </si>
  <si>
    <t>EUROSUB/P1T380V</t>
  </si>
  <si>
    <t>EUROSUB/P1MG</t>
  </si>
  <si>
    <t>EUROSUB/P1,5T380V</t>
  </si>
  <si>
    <t>EUROSUB/P1,5MG</t>
  </si>
  <si>
    <t>AX2-20T380V</t>
  </si>
  <si>
    <t>Pompa Sommersa Acque Luride Girante Arretrata Hp. 2,00 380 W</t>
  </si>
  <si>
    <t>AX2-20MG</t>
  </si>
  <si>
    <t>Pompa Sommersa Acque Luride Girante Arretrata Hp. 2,00 220 W</t>
  </si>
  <si>
    <t>AX1,5-20T380V</t>
  </si>
  <si>
    <t>Pompa Sommersa Acque Luride Girante Arretrata Hp. 1,50 380 W</t>
  </si>
  <si>
    <t>AX1,5-20MG</t>
  </si>
  <si>
    <t>Pompa Sommersa Acque Luride Girante Arretrata Hp. 1,50 220 W</t>
  </si>
  <si>
    <t>AX1,2-15T380V</t>
  </si>
  <si>
    <t>Pompa Sommersa Acque Luride Girante Arretrata Hp. 1,20 380 W</t>
  </si>
  <si>
    <t>AX1,2-15MG</t>
  </si>
  <si>
    <t>Pompa Sommersa Acque Luride Girante Arretrata Hp. 1,20 220 W</t>
  </si>
  <si>
    <t>AX0,8-15T</t>
  </si>
  <si>
    <t>Pompa Sommersa Acque Luride Girante Arretrata Hp. 0,80 380 W</t>
  </si>
  <si>
    <t>AX0,8-15MG</t>
  </si>
  <si>
    <t>Pompa Sommersa Acque Luride Girante Arretrata Hp. 0,80 220 W</t>
  </si>
  <si>
    <t>APF1,2-20T</t>
  </si>
  <si>
    <t>APF1,2-20MG</t>
  </si>
  <si>
    <t>APF1,2-14T</t>
  </si>
  <si>
    <t>APF1,2-14MG</t>
  </si>
  <si>
    <t>APF0,8-14T</t>
  </si>
  <si>
    <t>APF0,8-14MG</t>
  </si>
  <si>
    <t>APF/P1,2-14T</t>
  </si>
  <si>
    <t>APF/P0,8-14T</t>
  </si>
  <si>
    <t>APD1T380V</t>
  </si>
  <si>
    <t>Pompa Sommersa Acque Piovane Hp. 1,0 380 W</t>
  </si>
  <si>
    <t>APD1MG</t>
  </si>
  <si>
    <t>Pompa Sommersa Acque Piovane Hp. 1,0 220 W</t>
  </si>
  <si>
    <t>APD1,5-20T</t>
  </si>
  <si>
    <t>Pompa Sommersa Acque Piovane Hp. 1,5 380 W</t>
  </si>
  <si>
    <t>APD1,5-20MG</t>
  </si>
  <si>
    <t>Pompa Sommersa Acque Piovane Hp. 1,5 220 W</t>
  </si>
  <si>
    <t>APD0,5T380V</t>
  </si>
  <si>
    <t>Pompa Sommersa Acque Piovane Hp. 0,5 380 W</t>
  </si>
  <si>
    <t>APD0,5MG</t>
  </si>
  <si>
    <t>Pompa Sommersa Acque Piovane Hp. 0,5 220 W</t>
  </si>
  <si>
    <t>Elettropompa Autoadescante 0,75 Kw 1  Hp</t>
  </si>
  <si>
    <t>Elettropompa Autoadescante 0,55 Kw 0,75  Hp</t>
  </si>
  <si>
    <t>Elettropompe Periferica 0,3  Kw 0,4 Hp</t>
  </si>
  <si>
    <t>Lowara Genyo 8A/F22 Sistema Di Comando Pr Elettropompe 109120180</t>
  </si>
  <si>
    <t>Elettropompa Drenaggio Acque Sporche E Chiare 0,55 Kw 0,75 Hp</t>
  </si>
  <si>
    <t>Elettropompa Drenaggio Acque Sporche E Chiare 0,75 Kw 1 Hp</t>
  </si>
  <si>
    <t>Elettropompa Drenaggio Acque Sporche E Chiare 0,25 Kw 0,33 Hp</t>
  </si>
  <si>
    <t>Elettropompe Centrifughe Con Bocche Filetatte In Acciaio Inox 0,9 Kw 1,2 Hp</t>
  </si>
  <si>
    <t>Elettropompe Centrifughe Con Bocche Filetatte In Acciaio Inox 0,75 Kw 1 Hp</t>
  </si>
  <si>
    <t>Elettropompe Centrifuga Autoadescante 0,75 Kw 1Hp</t>
  </si>
  <si>
    <t>Elettropompe Centrifuga Autoadescante 0,55 Kw 0,75Hp</t>
  </si>
  <si>
    <t>4OS30T405/C</t>
  </si>
  <si>
    <t>4OS15M235/C</t>
  </si>
  <si>
    <t>Mot 220-240 50 4Os15M235/C</t>
  </si>
  <si>
    <t>4OS11M235/C</t>
  </si>
  <si>
    <t>Mot 220-240 50 4Os11M235/C</t>
  </si>
  <si>
    <t>4OS07M235/C</t>
  </si>
  <si>
    <t>Mot 220-240 50 4Os07M235/C</t>
  </si>
  <si>
    <t>4OS05M235/C</t>
  </si>
  <si>
    <t>4GS15</t>
  </si>
  <si>
    <t>Pompa Sommersa 4Gs15</t>
  </si>
  <si>
    <t>4GS11</t>
  </si>
  <si>
    <t>Pompa Sommersa 4Gs11</t>
  </si>
  <si>
    <t>4GS07</t>
  </si>
  <si>
    <t>Pompa Sommersa 4Gs07</t>
  </si>
  <si>
    <t>Elettropompa Sommersa 5" Con Galleggiante 0,75 Kw 1 Hp</t>
  </si>
  <si>
    <t>Elettropompa Sommersa 5" Con Galleggiante 0,55 Kw 0,75 Hp</t>
  </si>
  <si>
    <t>Elettropompe Multistadio E Multigirante 0,75 Kw 1 Hp</t>
  </si>
  <si>
    <t>Elettropompe Multistadio E Multigirante 0,5 Kw 0,75 Hp</t>
  </si>
  <si>
    <t>YMI24V</t>
  </si>
  <si>
    <t>Elettropompe Sommerse A Corrente Continua 24 V 100 W</t>
  </si>
  <si>
    <t>YMI12V</t>
  </si>
  <si>
    <t>Elettropompe Sommerse A Corrente Continua 12 V 50 W</t>
  </si>
  <si>
    <t>YMA24V</t>
  </si>
  <si>
    <t>YMA12V</t>
  </si>
  <si>
    <t>Elettropompe Sommerse A Corrente Continua 12 V 100 W</t>
  </si>
  <si>
    <t>V180OT</t>
  </si>
  <si>
    <t>Elettropompe Sommera Periferica 4" Senza Sabbia Hp. 1,80</t>
  </si>
  <si>
    <t>V100OT</t>
  </si>
  <si>
    <t>Elettropompe Sommera Periferica 4" Senza Sabbia Hp. 1,00</t>
  </si>
  <si>
    <t>TN100</t>
  </si>
  <si>
    <t>Elettrpompe Autodescanti "Jet"I Hp 1,00</t>
  </si>
  <si>
    <t>TFXN200</t>
  </si>
  <si>
    <t>Elettrpompe Autodescanti "Jet" Hp 2,00</t>
  </si>
  <si>
    <t>TEXN150</t>
  </si>
  <si>
    <t>Elettrpompe Autodescanti "Jet" Hp 1,50</t>
  </si>
  <si>
    <t>TDN80</t>
  </si>
  <si>
    <t>Elettrpompe Autodescanti "Jet"I Hp 0,80</t>
  </si>
  <si>
    <t>TB91BR</t>
  </si>
  <si>
    <t>Elettropompe Volumetriche Autoadescanti Hp 1,00</t>
  </si>
  <si>
    <t>TB90BR</t>
  </si>
  <si>
    <t>Elettropompe Volumetriche Autoadescanti Hp 0,80</t>
  </si>
  <si>
    <t>PILNR50CB</t>
  </si>
  <si>
    <t>Pompa X Circolaz.Pilnr 50 C/B Kw 0,75 230/400V</t>
  </si>
  <si>
    <t>P4SM8029</t>
  </si>
  <si>
    <t>Elettrpompe Sommersa Corpo P4Sm8029+ Motore Kmsm300 Hp. 3,0 11/4" G  Q(Ltm) 25-80 (Hm) 180-58</t>
  </si>
  <si>
    <t>P4SM8020</t>
  </si>
  <si>
    <t>Elettrpompe Sommersa Corpo P4Sm8020+ Motore Kmsm200 Hp. 2,0 11/4" G  Q(Ltm) 25-80 (Hm) 124-40</t>
  </si>
  <si>
    <t>P4SM8015</t>
  </si>
  <si>
    <t>Elettrpompe Sommersa Corpo P4Sm8015+ Motore Kmsm150 Hp. 1,50 11/4" G  Q(Ltm) 25-80 (Hm) 93-30</t>
  </si>
  <si>
    <t>P4SM5042</t>
  </si>
  <si>
    <t>Elettrpompe Sommersa Corpo P4Sm5042+ Motore Kmst300 Hp. 3,0 11/4" G  Q(Ltm) 10-50 (Hm) 239-73</t>
  </si>
  <si>
    <t>P4SM5029</t>
  </si>
  <si>
    <t>Elettrpompe Sommersa Corpo P4Sm5042+ Motore Kmst200 Hp. 2,0 11/4" G  Q(Ltm) 10-50 (Hm) 168-51</t>
  </si>
  <si>
    <t>P4SM5022</t>
  </si>
  <si>
    <t>Elettrpompe Sommersa Corpo P4Sm5022+ Motore Kmst150 Hp. 1,5 11/4" G  Q(Ltm) 10-50 (Hm) 128-39</t>
  </si>
  <si>
    <t>MP1205A</t>
  </si>
  <si>
    <t>Elettropompe Centrifughe Multistadio Orionta Hp 1,20</t>
  </si>
  <si>
    <t>MP1004A</t>
  </si>
  <si>
    <t>Elettropompe Centrifughe Multistadio Orionta Hp 1.00</t>
  </si>
  <si>
    <t>MP0803A</t>
  </si>
  <si>
    <t>Elettropompe Centrifughe Multistadio Oriontali Autodescanti Hp 0.80 Mp803A</t>
  </si>
  <si>
    <t>Elettropompe Centrifughe Mutigiranti Hp 0,80</t>
  </si>
  <si>
    <t>Elettropompe Centrifughe Mutigiranti Hp 0,60</t>
  </si>
  <si>
    <t>KCPDA3280180</t>
  </si>
  <si>
    <t>Circolatore Cpd-A32/80-18</t>
  </si>
  <si>
    <t>INOX100</t>
  </si>
  <si>
    <t>Elettropompe Autodescanti Hp. 1,00</t>
  </si>
  <si>
    <t>G200/16</t>
  </si>
  <si>
    <t>Elettropompe Sommera Periferica 4" Hp. 2,00</t>
  </si>
  <si>
    <t>G150/14</t>
  </si>
  <si>
    <t>Elettropompe Sommera Periferica 4" Hp. 1,50</t>
  </si>
  <si>
    <t>G100/10</t>
  </si>
  <si>
    <t>Elettropompe Sommera Periferica 4" Hp. 1,00</t>
  </si>
  <si>
    <t>CS200/3T</t>
  </si>
  <si>
    <t>Elettropompe Centrifughe Monogirante Hp 2 3" G.</t>
  </si>
  <si>
    <t>CM64N</t>
  </si>
  <si>
    <t>Elettropompe Periferiche Hp 1,00</t>
  </si>
  <si>
    <t>CM62N</t>
  </si>
  <si>
    <t>Elettropompe Periferiche Hp 0,50</t>
  </si>
  <si>
    <t>AQUABOX800</t>
  </si>
  <si>
    <t>Pompa Aqua-Box 800 288W</t>
  </si>
  <si>
    <t>2GK-2CD69</t>
  </si>
  <si>
    <t>Gruppo Autoclave 2 Pompe Hp 2,00 Completo Di Quadro Senza Polmone</t>
  </si>
  <si>
    <t>2GK-2CD68</t>
  </si>
  <si>
    <t>Gruppo Autoclave 2 Pompe Hp 1,50 Completo Di Quadro Senza Polmone</t>
  </si>
  <si>
    <t>2GK-2CD67</t>
  </si>
  <si>
    <t>Gruppo Autoclave 2 Pompe Hp 1,00 Completo Di Quadro Senza Polmone</t>
  </si>
  <si>
    <t>2CD69S</t>
  </si>
  <si>
    <t>Elettropompe Centrifughe Hp 2,00</t>
  </si>
  <si>
    <t>2CD68S</t>
  </si>
  <si>
    <t>Elettropompe Centrifughe Hp 1,50</t>
  </si>
  <si>
    <t>2CD67S</t>
  </si>
  <si>
    <t>Elettropompe Centrifughe Hp 1,00</t>
  </si>
  <si>
    <t>2CB73PT</t>
  </si>
  <si>
    <t>Elettropompe Centrifughe Trifase Hp 7,50</t>
  </si>
  <si>
    <t>2CB72PT</t>
  </si>
  <si>
    <t>Elettropompe Centrifughe Trifase Hp 5,50</t>
  </si>
  <si>
    <t>2CB71PT</t>
  </si>
  <si>
    <t>Elettropompe Centrifughe Trifase Hp 4,00</t>
  </si>
  <si>
    <t>2CB70PT</t>
  </si>
  <si>
    <t>Elettropompe Centrifughe Trifase Hp 3,00</t>
  </si>
  <si>
    <t>VX150R</t>
  </si>
  <si>
    <t>Vortinox Elettr.Sommerg.1,5 Hp</t>
  </si>
  <si>
    <t>VX150A</t>
  </si>
  <si>
    <t>Vorinox Elettr. Somm. 1,5 Hp</t>
  </si>
  <si>
    <t>VX100T</t>
  </si>
  <si>
    <t>Vortinox Elettr.Sommerg.1 Hp</t>
  </si>
  <si>
    <t>VX100R</t>
  </si>
  <si>
    <t>VX100A</t>
  </si>
  <si>
    <t>Vorinox Elettr. Somm. 1 Hp</t>
  </si>
  <si>
    <t>ROMTBEM30</t>
  </si>
  <si>
    <t>Pompa Di Travaso Rpm 1450 1 Hp</t>
  </si>
  <si>
    <t>ROMTBEM25</t>
  </si>
  <si>
    <t>Pompa Di Travaso Rpm 1450 0,6</t>
  </si>
  <si>
    <t>PXC1100CE</t>
  </si>
  <si>
    <t>Diffusore Per Jx 100 Xx "Xx"</t>
  </si>
  <si>
    <t>PWPM120M</t>
  </si>
  <si>
    <t>Elettropompa Centrifuga  Periferica Kw 0,75  Pm120</t>
  </si>
  <si>
    <t>PVST1807</t>
  </si>
  <si>
    <t>Corpo Pompa Somm. 4" 0.75</t>
  </si>
  <si>
    <t>PSPJX100</t>
  </si>
  <si>
    <t>Pompa Centrifuga Hp 1 Kw0,75 230V 50Hz 1Ph Gir. Inox Corpo Inox</t>
  </si>
  <si>
    <t>PSPJM100</t>
  </si>
  <si>
    <t>Pompa Jet 100 Hp1 Mon.</t>
  </si>
  <si>
    <t>PS5SCM6A</t>
  </si>
  <si>
    <t>Pompa Sommersa 5" Maxima</t>
  </si>
  <si>
    <t>PS5SCM5A</t>
  </si>
  <si>
    <t>Pompa Sommersa 5"  Maxima</t>
  </si>
  <si>
    <t>PS5SCM3A</t>
  </si>
  <si>
    <t>PM60M</t>
  </si>
  <si>
    <t>Pompa Centrifuga Hp 0,5</t>
  </si>
  <si>
    <t>PKK4SKM150</t>
  </si>
  <si>
    <t>Pompa Sommersa 4"+15 Cavo</t>
  </si>
  <si>
    <t>PKK4SKM100</t>
  </si>
  <si>
    <t>Pompa Sommersa 4" +15 Cavo Hp1 Vedi Anche Il Codice Pkktm10C</t>
  </si>
  <si>
    <t>PCPM60</t>
  </si>
  <si>
    <t>Elettropompa Centrifuga Per.Hp 0,50 Kw 0,37 230V 50Hz 1Ph</t>
  </si>
  <si>
    <t>PCJM100</t>
  </si>
  <si>
    <t>Elettropompa Autoadescante Jet Hp 1,0 Kw 0,75 230V 50Kz</t>
  </si>
  <si>
    <t>JP12</t>
  </si>
  <si>
    <t>Jolly Pump 12 Circol. Aut.</t>
  </si>
  <si>
    <t>4ACM75</t>
  </si>
  <si>
    <t>Elettropompa Multicellulare Hp. 1  Orlando</t>
  </si>
  <si>
    <t>4ACM60</t>
  </si>
  <si>
    <t>Elettropompa Multicellulare Hp. 0,8 Orlando</t>
  </si>
  <si>
    <t>3ACM45</t>
  </si>
  <si>
    <t>Elettropompa Multicellulare Hp. 0,6 Orlando</t>
  </si>
  <si>
    <t>ZP300</t>
  </si>
  <si>
    <t>Elettropompa Centrifuga Hp. 3,0</t>
  </si>
  <si>
    <t>ZP200</t>
  </si>
  <si>
    <t>Elettropompa Centrifuga Hp. 2,0</t>
  </si>
  <si>
    <t>ZP150</t>
  </si>
  <si>
    <t>Elettropompa Centrifuga Hp. 1,50</t>
  </si>
  <si>
    <t>ZP100</t>
  </si>
  <si>
    <t>Elettropompa Centrifuga Hp. 1,2</t>
  </si>
  <si>
    <t>ZM50</t>
  </si>
  <si>
    <t>Elettropompa Centrifuga Hp. 0,75</t>
  </si>
  <si>
    <t>ZM440</t>
  </si>
  <si>
    <t>Elettropompa Centrifuga Hp. 4,0</t>
  </si>
  <si>
    <t>ZM330</t>
  </si>
  <si>
    <t>ZM150</t>
  </si>
  <si>
    <t>ZM100</t>
  </si>
  <si>
    <t>Elettropompa Centrifuga Hp. 1,0</t>
  </si>
  <si>
    <t>ZH500</t>
  </si>
  <si>
    <t>Elettropompa Centrifuga Doppia Girante Hp. 5,0 Trifase</t>
  </si>
  <si>
    <t>ZH400</t>
  </si>
  <si>
    <t>Elettropompa Centrifuga Doppia Girante Hp. 4,0 Trifase</t>
  </si>
  <si>
    <t>ZH300</t>
  </si>
  <si>
    <t>Elettropompa Centrifuga Doppia Girante Hp. 3,0</t>
  </si>
  <si>
    <t>ZH200T</t>
  </si>
  <si>
    <t>Elettropompa Centrifuga Doppia Girante Hp. 2,0 Trifase</t>
  </si>
  <si>
    <t>ZH200</t>
  </si>
  <si>
    <t>Elettropompa Centrifuga Doppia Girante Hp. 2,0 Monofase</t>
  </si>
  <si>
    <t>ZH150</t>
  </si>
  <si>
    <t>Elettropompa Centrifuga Doppia Girante Hp. 1,5</t>
  </si>
  <si>
    <t>ZH100</t>
  </si>
  <si>
    <t>Elettropompa Centrifuga Doppia Girante Hp. 1,0</t>
  </si>
  <si>
    <t>XVS900</t>
  </si>
  <si>
    <t>Elettropompa Vortex Acque Sporche  Hp. 1,30</t>
  </si>
  <si>
    <t>XVS700</t>
  </si>
  <si>
    <t>Elettropompa Vortex Acque Sporche  Hp. 0,95</t>
  </si>
  <si>
    <t>XVS500</t>
  </si>
  <si>
    <t>Elettropompa Vortex Acque Sporche  Hp. 0,70</t>
  </si>
  <si>
    <t>XVS1100</t>
  </si>
  <si>
    <t>Elettropompa Vortex Acque Sporche  Hp. 1,50</t>
  </si>
  <si>
    <t>XRS900</t>
  </si>
  <si>
    <t>Elettropompa Vortex Lequame Hp. 1,30</t>
  </si>
  <si>
    <t>XRS700</t>
  </si>
  <si>
    <t>Elettropompa Vortex Lequame Hp. 0,95</t>
  </si>
  <si>
    <t>XRS500</t>
  </si>
  <si>
    <t>Elettropompa Vortex Lequame Hp. 0,70</t>
  </si>
  <si>
    <t>XRS1100</t>
  </si>
  <si>
    <t>Elettropompa Vortex Lequame Hp. 1,50</t>
  </si>
  <si>
    <t>VENUS700</t>
  </si>
  <si>
    <t>Elettropmpa Per Idromassaggio Hp. 0,70</t>
  </si>
  <si>
    <t>VENUS500</t>
  </si>
  <si>
    <t>Elettropmpa Per Idromassaggio Hp. 0,50</t>
  </si>
  <si>
    <t>VENUS3000</t>
  </si>
  <si>
    <t>Elettropmpa Per Idromassaggio Hp. 2,00</t>
  </si>
  <si>
    <t>VENUS2000</t>
  </si>
  <si>
    <t>Elettropmpa Per Idromassaggio Hp. 1,50</t>
  </si>
  <si>
    <t>VENUS1500</t>
  </si>
  <si>
    <t>Elettropmpa Per Idromassaggio Hp. 1,20</t>
  </si>
  <si>
    <t>VENUS1200</t>
  </si>
  <si>
    <t>Elettropmpa Per Idromassaggio Hp. 1,00</t>
  </si>
  <si>
    <t>VENUS1000</t>
  </si>
  <si>
    <t>Elettropmpa Per Idromassaggio Hp. 0,90</t>
  </si>
  <si>
    <t>VC80</t>
  </si>
  <si>
    <t>Elettropompa Periferica Hp. 0,80</t>
  </si>
  <si>
    <t>VC50</t>
  </si>
  <si>
    <t>Elettropompa Periferica Hp. 0,50</t>
  </si>
  <si>
    <t>VC100</t>
  </si>
  <si>
    <t>Elettropompa Periferica Hp. 1,00</t>
  </si>
  <si>
    <t>TECNO4</t>
  </si>
  <si>
    <t>Elettropompa Vortex Multicanale Hp. 1,00</t>
  </si>
  <si>
    <t>TECNO3</t>
  </si>
  <si>
    <t>Elettropompa Vortex Multicanale Hp. 0,80</t>
  </si>
  <si>
    <t>TECNO2</t>
  </si>
  <si>
    <t>Elettropompa Vortex Multicanale Hp. 0,50</t>
  </si>
  <si>
    <t>TECNO1</t>
  </si>
  <si>
    <t>Elettropompa Vortex Multicanale Hp. 0,40</t>
  </si>
  <si>
    <t>SPM9000</t>
  </si>
  <si>
    <t>Elettropompa Sommergibile Plastica Hp. 1,10 Acque Sporche</t>
  </si>
  <si>
    <t>SPM7000</t>
  </si>
  <si>
    <t>Elettropompa Sommergibile Plastica Hp. 0,80 Acque Sporche</t>
  </si>
  <si>
    <t>SPM5000</t>
  </si>
  <si>
    <t>Elettropompa Sommergibile Plastica Hp. 0,60 Acque Sporche</t>
  </si>
  <si>
    <t>SPA9000</t>
  </si>
  <si>
    <t>Elettropompa Sommergibile Plastica Hp. 1,10 Acque Bianche</t>
  </si>
  <si>
    <t>SPA7000</t>
  </si>
  <si>
    <t>Elettropompa Sommergibile Plastica Hp. 0,80 Acque Bianche</t>
  </si>
  <si>
    <t>SPA5000</t>
  </si>
  <si>
    <t>Elettropompa Sommergibile Plastica Hp. 0,60 Acque Bianche</t>
  </si>
  <si>
    <t>RIVAGARDEN80</t>
  </si>
  <si>
    <t>Elettropompa Portatile Hp. 0,80</t>
  </si>
  <si>
    <t>RIVAGARDEN100</t>
  </si>
  <si>
    <t>Elettropompa Portatile Hp. 1,00</t>
  </si>
  <si>
    <t>RIVA80</t>
  </si>
  <si>
    <t>Elettropompe Autodescanti Riva Corpo Noryl Hp 0,8</t>
  </si>
  <si>
    <t>RIVA100</t>
  </si>
  <si>
    <t>Elettropompe Autodescanti Riva Corpo Noryl Hp 1,0</t>
  </si>
  <si>
    <t>OPTIMATIC</t>
  </si>
  <si>
    <t>Optimatic Rmc (Con Regolatore Manometro E Cavo)</t>
  </si>
  <si>
    <t>NCC24T</t>
  </si>
  <si>
    <t>Elettropompa Sommergibile Plastica Hp. 0,48 Acque Bianche 24V</t>
  </si>
  <si>
    <t>NCC24</t>
  </si>
  <si>
    <t>Elettropompa Sommergibile Plastica Hp. 0,37 Acque Bianche 24V</t>
  </si>
  <si>
    <t>MULTIMATIC</t>
  </si>
  <si>
    <t>Multimatic 2110 Monofase</t>
  </si>
  <si>
    <t>MC75</t>
  </si>
  <si>
    <t>Elettropompa Centrifuga Pluristadio Hp. 0,75</t>
  </si>
  <si>
    <t>MC130-N6</t>
  </si>
  <si>
    <t>Elettropompa Centrifuga Pluristadio Hp. 2</t>
  </si>
  <si>
    <t>MC130-N5</t>
  </si>
  <si>
    <t>Elettropompa Centrifuga Pluristadio Hp. 1,7</t>
  </si>
  <si>
    <t>MC130-N4</t>
  </si>
  <si>
    <t>Elettropompa Centrifuga Pluristadio Hp. 1,4</t>
  </si>
  <si>
    <t>MC105</t>
  </si>
  <si>
    <t>Elettropompa Centrifuga Pluristadio Hp. 1,2</t>
  </si>
  <si>
    <t>MC103-N3</t>
  </si>
  <si>
    <t>Elettropompa Centrifuga Pluristadio Hp. 1,0</t>
  </si>
  <si>
    <t>LB100</t>
  </si>
  <si>
    <t>Elettropompa Autodescante Corpo In Ottone Hp. 0,8</t>
  </si>
  <si>
    <t>Elettropompa Jet Press 80  Blu 24F 230/50 Hp 0,8 Kw 0,6</t>
  </si>
  <si>
    <t>JETPRESS140</t>
  </si>
  <si>
    <t>Elettropompa Jet Press 100 Blu 24F 230/50 Hp 1 Kw 0,75</t>
  </si>
  <si>
    <t>JET80</t>
  </si>
  <si>
    <t>Elettropompe Autodescanti Jet Corpo Ghisa Hp. 0,80</t>
  </si>
  <si>
    <t>JET140</t>
  </si>
  <si>
    <t>Elettropompe Autodescanti Jet Corpo Ghisa  Hp. 1,2</t>
  </si>
  <si>
    <t>JET100</t>
  </si>
  <si>
    <t>Elettropompe Autodescanti Jet Corpo Ghisa  Hp. 1,0</t>
  </si>
  <si>
    <t>IDRAGARDEN80</t>
  </si>
  <si>
    <t>IDRAGARDEN140</t>
  </si>
  <si>
    <t>Elettropompa Portatile Hp. 1,20</t>
  </si>
  <si>
    <t>IDRAGARDEN100</t>
  </si>
  <si>
    <t>IDRA80</t>
  </si>
  <si>
    <t>Elettropompe Autodescanti Idra Corpo Acciaio  Hp. ,80</t>
  </si>
  <si>
    <t>IDRA140</t>
  </si>
  <si>
    <t>Elettropompe Autodescanti Idra Corpo Acciaio  Hp 1,2</t>
  </si>
  <si>
    <t>IDRA100</t>
  </si>
  <si>
    <t>Elettropompe Autodescanti Idra Corpo Acciaio  Hp. 1,0</t>
  </si>
  <si>
    <t>F6-7</t>
  </si>
  <si>
    <t>Elettropompa Sommergibile 4"  Hp. 0,75</t>
  </si>
  <si>
    <t>F6-50</t>
  </si>
  <si>
    <t>Elettropompa Sommergibile 4"  Hp. 5,50</t>
  </si>
  <si>
    <t>F6-5</t>
  </si>
  <si>
    <t>Elettropompa Sommergibile 4"  Hp. 0,50</t>
  </si>
  <si>
    <t>F6-40</t>
  </si>
  <si>
    <t>Elettropompa Sommergibile 4"  Hp. 4,00</t>
  </si>
  <si>
    <t>F6-30</t>
  </si>
  <si>
    <t>Elettropompa Sommergibile 4"  Hp. 3,00</t>
  </si>
  <si>
    <t>F6-20</t>
  </si>
  <si>
    <t>Elettropompa Sommergibile 4"  Hp. 2,00</t>
  </si>
  <si>
    <t>F6-15</t>
  </si>
  <si>
    <t>Elettropompa Sommergibile 4"  Hp. 1,50</t>
  </si>
  <si>
    <t>F6-10</t>
  </si>
  <si>
    <t>Elettropompa Sommergibile 4"  Hp. 1,00</t>
  </si>
  <si>
    <t>F3-60</t>
  </si>
  <si>
    <t>F3-46</t>
  </si>
  <si>
    <t>F3-32</t>
  </si>
  <si>
    <t>F3-22</t>
  </si>
  <si>
    <t>F3-16</t>
  </si>
  <si>
    <t>F3-11</t>
  </si>
  <si>
    <t>F2-55</t>
  </si>
  <si>
    <t>F2-37</t>
  </si>
  <si>
    <t>F2-27</t>
  </si>
  <si>
    <t>F2-18</t>
  </si>
  <si>
    <t>EVOLUX700</t>
  </si>
  <si>
    <t>EVOLUX2000</t>
  </si>
  <si>
    <t>EVOLUX1500</t>
  </si>
  <si>
    <t>EVOLUX1200</t>
  </si>
  <si>
    <t>EVOLUX1000</t>
  </si>
  <si>
    <t>ENERGY8</t>
  </si>
  <si>
    <t>Elettropompa Vortex Lequame Hp. 2,00</t>
  </si>
  <si>
    <t>ENERGY7</t>
  </si>
  <si>
    <t>ENERGY6</t>
  </si>
  <si>
    <t>Elettropompa Vortex Lequame Hp. 1,00</t>
  </si>
  <si>
    <t>ENERGY5</t>
  </si>
  <si>
    <t>Elettropompa Vortex Lequame Hp. 0,80</t>
  </si>
  <si>
    <t>ENERGY4</t>
  </si>
  <si>
    <t>ENERGY3</t>
  </si>
  <si>
    <t>ENERGY2</t>
  </si>
  <si>
    <t>Elettropompa Vortex Lequame Hp. 0,50</t>
  </si>
  <si>
    <t>ENERGY1</t>
  </si>
  <si>
    <t>Elettropompa Vortex Lequame Hp. 0,40</t>
  </si>
  <si>
    <t>DWS80</t>
  </si>
  <si>
    <t>Elettropompe Autodescanti Dws Corpo Ghisa Hp. 0,8</t>
  </si>
  <si>
    <t>DWS100</t>
  </si>
  <si>
    <t>Elettropompe Autodescanti Dws Corpo Ghisa  Hp. 1,0</t>
  </si>
  <si>
    <t>DW-JET300</t>
  </si>
  <si>
    <t>Elettropompe Autodescanti Dws- Jet Corpo Ghisa  Hp. 23,0</t>
  </si>
  <si>
    <t>DW-JET200</t>
  </si>
  <si>
    <t>Elettropompe Autodescanti Dws- Jet Corpo Ghisa  Hp. 2,0</t>
  </si>
  <si>
    <t>DW-JET150</t>
  </si>
  <si>
    <t>Elettropompe Autodescanti Dws-Jet  Corpo Ghisa Hp. 1,5</t>
  </si>
  <si>
    <t>DOGE800</t>
  </si>
  <si>
    <t>Elettropmpa Per Idromassaggio Hp. 0,80</t>
  </si>
  <si>
    <t>DOGE700</t>
  </si>
  <si>
    <t>DOGE500</t>
  </si>
  <si>
    <t>COMPACT</t>
  </si>
  <si>
    <t>Compact2 Rmc  (Con Regolatore Manometro E Cavo)</t>
  </si>
  <si>
    <t>B-JET300</t>
  </si>
  <si>
    <t>Elettropompe Autodescanti B-Jet Corpo Ghisa  Hp. 3,0</t>
  </si>
  <si>
    <t>B-JET200B</t>
  </si>
  <si>
    <t>Elettropompe Autodescanti B-Jet Corpo Ghisa  Hp. 2,0</t>
  </si>
  <si>
    <t>B-JET200</t>
  </si>
  <si>
    <t>B-JET150B</t>
  </si>
  <si>
    <t>Elettropompe Autodescanti B-Jet Corpo Ghisa  Hp. 1,5</t>
  </si>
  <si>
    <t>B-JET150</t>
  </si>
  <si>
    <t>Elettropompe Autodescanti B-Jet Corpo Ghisa Hp. 1,5</t>
  </si>
  <si>
    <t>56BNJOL000005</t>
  </si>
  <si>
    <t>Girante Jol140 H7.8 D.130          Noryl</t>
  </si>
  <si>
    <t>56BNJOL000004</t>
  </si>
  <si>
    <t>Girante J75/80 H4,3 D.130          Noryl</t>
  </si>
  <si>
    <t>56BNJOL000003</t>
  </si>
  <si>
    <t>Girante Jol100 H6 D.130 E1000      Noryl</t>
  </si>
  <si>
    <t>54BTJET000003</t>
  </si>
  <si>
    <t>Testata Ghisa Evojet   Lav. Te3007</t>
  </si>
  <si>
    <t>50BSCU7100004</t>
  </si>
  <si>
    <t>Scudo Anteriore Per Cassa M71 Lav.Sc3001</t>
  </si>
  <si>
    <t>44BTBUD000002</t>
  </si>
  <si>
    <t>Testata Budi       Std    Lucidata</t>
  </si>
  <si>
    <t>44BFLAJ000001</t>
  </si>
  <si>
    <t>Flangia Jolly/Eurostar Inox</t>
  </si>
  <si>
    <t>3513R00000002</t>
  </si>
  <si>
    <t>Tenuta R.      13       Dutr Pr/Ar Bpff</t>
  </si>
  <si>
    <t>3512F00000002</t>
  </si>
  <si>
    <t>Tenuta F. 29,5X12  H6,5 Hf Allumina</t>
  </si>
  <si>
    <t>34ROM00000003</t>
  </si>
  <si>
    <t>Rompigoccia 23X11,5  H2   Nbr</t>
  </si>
  <si>
    <t>34PAS00000006</t>
  </si>
  <si>
    <t>Passacavo X Scatola Cond. Foro D.9</t>
  </si>
  <si>
    <t>3415800000001</t>
  </si>
  <si>
    <t>Or 158,35X3,53 Nbr 70 4625</t>
  </si>
  <si>
    <t>3401300000002</t>
  </si>
  <si>
    <t>Or  13,10X2,62 Nbr 70 3053</t>
  </si>
  <si>
    <t>24BVEN0000003</t>
  </si>
  <si>
    <t>Ventola Mec71   Con Anello</t>
  </si>
  <si>
    <t>24BTAPP000007</t>
  </si>
  <si>
    <t>Tappo 3/8 Gas Testata Jet-Pom +Or Ac3010</t>
  </si>
  <si>
    <t>24BTAPP000006</t>
  </si>
  <si>
    <t>Tappo 1/4 Gas Testata Jet-Pom +Or Ac3009</t>
  </si>
  <si>
    <t>24BSCA0000010</t>
  </si>
  <si>
    <t>Scatola Porta-Cond.M71 Senza Foro Ac3003</t>
  </si>
  <si>
    <t>24BGHI0000002</t>
  </si>
  <si>
    <t>Ghiera Pressacavo Scatol.Cond.Nylon Rohs</t>
  </si>
  <si>
    <t>24BFER0000011</t>
  </si>
  <si>
    <t>Ferma-Condensatore Scorrevole     Ac3007</t>
  </si>
  <si>
    <t>24BFER0000004</t>
  </si>
  <si>
    <t>Fermacavo A Gabbia X Coprimors.</t>
  </si>
  <si>
    <t>24BEIEM000003</t>
  </si>
  <si>
    <t>Eiettore+Vent. 11-16  Budi-Mega150 Sv</t>
  </si>
  <si>
    <t>24BEIEM000002</t>
  </si>
  <si>
    <t>Eiettore+Vent. 7.7-11   Budi-Mega 80 Sv</t>
  </si>
  <si>
    <t>24BEIEM000001</t>
  </si>
  <si>
    <t>Eiettore+Vent. 8.2-12  Budi-Mega100 Sv</t>
  </si>
  <si>
    <t>24BEIEA000003</t>
  </si>
  <si>
    <t>Eiettore+Vent. 10.5-15  Ag 140-200 Sv</t>
  </si>
  <si>
    <t>24BEIEA000002</t>
  </si>
  <si>
    <t>Eiettore+Vent. 9.3-13.5  Ag 100 Sv</t>
  </si>
  <si>
    <t>24BEIEA000001</t>
  </si>
  <si>
    <t>Eiettore+Vent. 8 -11   Ag  75-80 Sv</t>
  </si>
  <si>
    <t>24BDIFJ000001</t>
  </si>
  <si>
    <t>Diffusore Jolly/Eurostar Pbt</t>
  </si>
  <si>
    <t>24BCPM7100005</t>
  </si>
  <si>
    <t>Copri-Ventola M71 Pp Nero + Piede Ac3005</t>
  </si>
  <si>
    <t>24BCOP7100010</t>
  </si>
  <si>
    <t>Coperchio X Scat.Portacond.M71    Ac3004</t>
  </si>
  <si>
    <t>216202C000001</t>
  </si>
  <si>
    <t>Anello Compensatore D.35B X 6202</t>
  </si>
  <si>
    <t>2162020000006</t>
  </si>
  <si>
    <t>Cuscinetto 6202 2Rs</t>
  </si>
  <si>
    <t>11MAM00000001</t>
  </si>
  <si>
    <t>Mammut 3X2 (Fibra Vetro 3 Poli)C/Lamella</t>
  </si>
  <si>
    <t>10CON00000006</t>
  </si>
  <si>
    <t>Condensatore Mf 20  Vl450</t>
  </si>
  <si>
    <t>10CON00000005</t>
  </si>
  <si>
    <t>Condensatore Mf 14  Vl450</t>
  </si>
  <si>
    <t>10CON00000004</t>
  </si>
  <si>
    <t>Condensatore Mf 16  Vl450</t>
  </si>
  <si>
    <t>10CON00000002</t>
  </si>
  <si>
    <t>Condensatore Mf 12  Vl450 D.36</t>
  </si>
  <si>
    <t>PKSM65</t>
  </si>
  <si>
    <t>Elettropompa Pksm 65 Hp 0.70 Pedrollo</t>
  </si>
  <si>
    <t>4CPM80</t>
  </si>
  <si>
    <t>Elettropompa Multigiranti Jet 4Cpm80</t>
  </si>
  <si>
    <t>4CPM100</t>
  </si>
  <si>
    <t>Elettropompa Multigiranti Jet 4Cpm100</t>
  </si>
  <si>
    <t>3CPM80</t>
  </si>
  <si>
    <t>Elettropompa Multigiranti Jet 3Cpm80</t>
  </si>
  <si>
    <t>ND28M</t>
  </si>
  <si>
    <t>Pompe Da Piscina Centrifughe</t>
  </si>
  <si>
    <t>ND24M</t>
  </si>
  <si>
    <t>ND19M</t>
  </si>
  <si>
    <t>MINI100M</t>
  </si>
  <si>
    <t>APM200001</t>
  </si>
  <si>
    <t>Pompa Filtrazione Piscina Niger 200 Raccordi Ø 5 Cm - Da Hp 2,0</t>
  </si>
  <si>
    <t>APM150001</t>
  </si>
  <si>
    <t>Pompa Filtrazione Piscina Niger 150 Raccordi Ø 5 Cm - Da Hp 1,5</t>
  </si>
  <si>
    <t>APM100001</t>
  </si>
  <si>
    <t>Pompa Filtrazione Piscina Niger 100 Raccordi Ø 5 Cm - Da Hp 1</t>
  </si>
  <si>
    <t>VT550-750</t>
  </si>
  <si>
    <t>Quadro Elettrico Per Pompe Sommerse Hp.5,5&lt;&gt;7</t>
  </si>
  <si>
    <t>VT50-400</t>
  </si>
  <si>
    <t>Quadro Elettrico Per Pompe Sommerse Hp. 0,5&lt;&gt;4</t>
  </si>
  <si>
    <t>VT1000</t>
  </si>
  <si>
    <t>Quadro Elettrico Per Pompe Sommerse Hp. 10</t>
  </si>
  <si>
    <t>QSM11</t>
  </si>
  <si>
    <t>Quadro Elettrico Monofase Elettropompe Lowara QSM/11 kW 1,1</t>
  </si>
  <si>
    <t>QSM07</t>
  </si>
  <si>
    <t>Lowara quadro elettrico monofase QSM/07 kw 0,75 codice 108124830</t>
  </si>
  <si>
    <t>Q2PME16EI</t>
  </si>
  <si>
    <t>CBS4750</t>
  </si>
  <si>
    <t>Quadro Elettrico Per Pompe Sommerse Hp. 1,00</t>
  </si>
  <si>
    <t>CBS4550</t>
  </si>
  <si>
    <t>Quadro Elettrico Per Pompe Sommerse Hp. 0,75</t>
  </si>
  <si>
    <t>CBS4370</t>
  </si>
  <si>
    <t>Quadro Elettrico Per Pompe Sommerse Hp. 0,50</t>
  </si>
  <si>
    <t>CBS41500</t>
  </si>
  <si>
    <t>Quadro Elettrico Per Pompe Sommerse Hp. 2,00</t>
  </si>
  <si>
    <t>CBS41100</t>
  </si>
  <si>
    <t>Quadro Elettrico Per Pompe Sommerse Hp. 1,50</t>
  </si>
  <si>
    <t>0719BOX210T00</t>
  </si>
  <si>
    <t>Cont.Box Trif X Doppia Pompa Compl.Stazioni Soll.Box 2</t>
  </si>
  <si>
    <t>0719BOX210M00</t>
  </si>
  <si>
    <t>Cont.Box Mono Per 2 Pompe Sommergibili
/Superficie</t>
  </si>
  <si>
    <t>JRC208-15</t>
  </si>
  <si>
    <t>Elettropompa Verticale 5,5 Salmson</t>
  </si>
  <si>
    <t>Pompa Sommergibile 900W Ph1</t>
  </si>
  <si>
    <t>VXP850</t>
  </si>
  <si>
    <t>Pompa Sommergibile 850W Ph1</t>
  </si>
  <si>
    <t>Pompa Sommergibile 750W Ph1</t>
  </si>
  <si>
    <t>Pompa Sommergibile 550W Ph1</t>
  </si>
  <si>
    <t>Pompa Sommergibile 400W Ph1</t>
  </si>
  <si>
    <t>F3-20T380V</t>
  </si>
  <si>
    <t>Pompa Sommersa Acque Fogna Girante Arretrata Hp. 3,00 220 W</t>
  </si>
  <si>
    <t>F2-20T380V</t>
  </si>
  <si>
    <t>Pompa Sommersa Acque Fogna Girante Arretrata Hp. 2,00 220 W</t>
  </si>
  <si>
    <t>F2-20MG</t>
  </si>
  <si>
    <t>Pompa Sommersa Acque Fogna Girante Arretrata Hp. 1,50 220 W</t>
  </si>
  <si>
    <t>F1,5-20T</t>
  </si>
  <si>
    <t>Pompa Sommersa Acque Fogna Girante Arretrata Hp. 1,50 380 W</t>
  </si>
  <si>
    <t>F1,5-20MG</t>
  </si>
  <si>
    <t>VX-80M</t>
  </si>
  <si>
    <t>Pompe Sommergibili Per Acque Sporche (Semi Aperto A Vortex) Hp 0,8 Con Interruttore A Galleggiante</t>
  </si>
  <si>
    <t>VX-35M</t>
  </si>
  <si>
    <t>Pompe Sommergibili Per Acque Sporche (Semi Aperto A Vortex) Hp0,35  Con Interruttore A Galleggiante</t>
  </si>
  <si>
    <t>VX-25M</t>
  </si>
  <si>
    <t>Pompe Sommergibili Per Acque Sporche (Semi Aperto A Vortex) Hp0,25  Con Interruttore A Galleggiante</t>
  </si>
  <si>
    <t>VX-150M</t>
  </si>
  <si>
    <t>Pompe Sommergibili Per Acque Sporche (Semi Aperto A Vortex) Hp 1,5 Con Interruttore A Galleggiante</t>
  </si>
  <si>
    <t>VX-120M</t>
  </si>
  <si>
    <t>Pompe Sommergibili Per Acque Sporche (Semi Aperto A Vortex) Hp 1 Con Interruttore A Galleggiante</t>
  </si>
  <si>
    <t>VTM15MON</t>
  </si>
  <si>
    <t>Pompa Sommergibile Hp 1,5 Da 4 "Con Cavo Da 20 Metri E Scatola Di Controllo: (Girante In Ottone)</t>
  </si>
  <si>
    <t>VTM10M</t>
  </si>
  <si>
    <t>Pompa Sommergibile Hp 1 Da 4 "Con Cavo Da 20 Metri E Scatola Di Controllo: (Girante In Ottone)</t>
  </si>
  <si>
    <t>VTM08MON</t>
  </si>
  <si>
    <t>Pompa Sommergibile Hp 0,8 Da 4 "Con Cavo Da 20 Metri E Scatola Di Controllo: (Girante In Ottone)</t>
  </si>
  <si>
    <t>VPJ100</t>
  </si>
  <si>
    <t>Pompe Jet 9 Mt. Hp. 1 Aspirazione (Girante In Ottone) 230V Con Protezione Termica</t>
  </si>
  <si>
    <t>VPJ080</t>
  </si>
  <si>
    <t>Pompe Jet 9 Mt. Hp. 0,8 Aspirazione (Girante In Ottone) 230V Con Protezione Termica</t>
  </si>
  <si>
    <t>VPI100INOXS/S</t>
  </si>
  <si>
    <t>Pompe Jet 9 Mt. Hp 1 Aspirazione (Girante In Acciaio Inox) 230V Con Protezione Termica</t>
  </si>
  <si>
    <t>VP45</t>
  </si>
  <si>
    <t>Pompe Periferiche Hp 0,5 6,5 Mt Aspirazione (Girante In Ottone) 230 V Con Protezione Termica</t>
  </si>
  <si>
    <t>VKS200M</t>
  </si>
  <si>
    <t>Per Pompe Sommerse Per Poi E Poi Hp 2</t>
  </si>
  <si>
    <t>VKS150M</t>
  </si>
  <si>
    <t>Per Pompe Sommerse Per Poi E Poie Hp 1,5</t>
  </si>
  <si>
    <t>VKPS/S9-04M</t>
  </si>
  <si>
    <t>Pompe Horizantal Multistadio Hp 1,6(Girante In Acciaio Inox) 6,5Mt Aspirazione (7M3 / H)</t>
  </si>
  <si>
    <t>VKPS/S7-06M</t>
  </si>
  <si>
    <t>Pompe Horizantal Multistadio Hp 2 (Girante In Acciaio Inox) 6,5Mt Aspirazione (7M3 / H)</t>
  </si>
  <si>
    <t>VKPS/S7-05M</t>
  </si>
  <si>
    <t>Pompe Horizantal Multistadio Hp 1,6 (Girante In Acciaio Inox) 6,5Mt Aspirazione (7M3 / H)</t>
  </si>
  <si>
    <t>VKPS/S7-04M</t>
  </si>
  <si>
    <t>Pompe Horizantal Multistadio Hp 1,3 (Girante In Acciaio Inox) 6,5Mt Aspirazione (7M3 / H)</t>
  </si>
  <si>
    <t>VKD150M</t>
  </si>
  <si>
    <t>Pompe Centrifughe A Doppia Girante In Ottone 6,5Mt. Aspirazione Hp 1,5</t>
  </si>
  <si>
    <t>VKD100M</t>
  </si>
  <si>
    <t>Pompe Centrifughe A Doppia Girante In Ottone 6,5Mt. Aspirazione Hp 1</t>
  </si>
  <si>
    <t>UPA90AUTO</t>
  </si>
  <si>
    <t>Pompa Uso Domestico Per Energia Solare Acqua Calda: + 100 ° C)</t>
  </si>
  <si>
    <t>UPA120AUTO</t>
  </si>
  <si>
    <t>TM45</t>
  </si>
  <si>
    <t>Pompe Periferiche Hp 0.5 6,5 Mt Aspirazione (Girante In Ottone) 230 V Con Protezione Termica</t>
  </si>
  <si>
    <t>SCM2-55</t>
  </si>
  <si>
    <t>Pompe Centrifughe A Doppia Girante Hp 2  In Ottone 6,5Mt. Aspirazione 230V Con Protezione Termica</t>
  </si>
  <si>
    <t>SCM2-52</t>
  </si>
  <si>
    <t>Pompe Centrifughe A Doppia Girante Hp 1.5 In Ottone 6,5Mt. Aspirazione 230V Con Protezione Termica</t>
  </si>
  <si>
    <t>NAV10</t>
  </si>
  <si>
    <t>Filtro Al Cotone 10"</t>
  </si>
  <si>
    <t>JTM150</t>
  </si>
  <si>
    <t>Pompe Jet 9 Mt. Hp 1,5 Aspirazione (Girante In Ottone) 230V Con Protezione Termica</t>
  </si>
  <si>
    <t>JTM100</t>
  </si>
  <si>
    <t>Pompe Jet 9 Mt. Hp 1 Aspirazione (Girante In Ottone) 230V Con Protezione Termica</t>
  </si>
  <si>
    <t>GRLN2000M</t>
  </si>
  <si>
    <t>Pompe Per Piscina Hp 2</t>
  </si>
  <si>
    <t>GRLN1500M</t>
  </si>
  <si>
    <t>Pompe Per Piscina Hp 1,5</t>
  </si>
  <si>
    <t>GRL-1200</t>
  </si>
  <si>
    <t>Per Pompe Sommerse Per Poi E Poi Hp 1,2</t>
  </si>
  <si>
    <t>GRL-1000</t>
  </si>
  <si>
    <t>Per Pompe Sommerse Per Poi E Poi Hp 1</t>
  </si>
  <si>
    <t>FV103\4</t>
  </si>
  <si>
    <t>Contenitore Filtro Acqua 10", Inserti In Ottone 3/4" 3 Pei: (18 Bar)</t>
  </si>
  <si>
    <t>FV101</t>
  </si>
  <si>
    <t>Contenitore Filtro Acqua 10", Inserti In Ottone 1" 3 Pei: (18 Bar)</t>
  </si>
  <si>
    <t>CSAV10</t>
  </si>
  <si>
    <t>Cartuccia Sali Minerali 10"</t>
  </si>
  <si>
    <t>CCAV10</t>
  </si>
  <si>
    <t>Cartuccia Al Carbonio 10"</t>
  </si>
  <si>
    <t>6GMP14</t>
  </si>
  <si>
    <t>Pompa Sommergibile Da 4 " Hp 1,5 Con Cavo Da 25 Metri E Scatola Di Controllo: Pronta Per L'Uso</t>
  </si>
  <si>
    <t>2011011</t>
  </si>
  <si>
    <t>Pompa Dietro Vaso Kh 32 - 0,4 X 230 Stazione Sollevamento</t>
  </si>
  <si>
    <t>IF</t>
  </si>
  <si>
    <t>Idraulico Facile Sgorgradip Disotturante</t>
  </si>
  <si>
    <t>DISLIQU</t>
  </si>
  <si>
    <t>Disgorgante Liquido Cartone 12 X 750 Ml</t>
  </si>
  <si>
    <t>DIS1000E</t>
  </si>
  <si>
    <t>Dissol Flacone 1 Lt         Zz Disotturante</t>
  </si>
  <si>
    <t>708001ITSP</t>
  </si>
  <si>
    <t>Disgorgante Liquido Melt X 750 Ml</t>
  </si>
  <si>
    <t>400010</t>
  </si>
  <si>
    <t>Solargel Pronto Kg. 10 Glicole</t>
  </si>
  <si>
    <t>P-9962</t>
  </si>
  <si>
    <t>Comando Man.Pneu Parete Est. Cr.Conf.1</t>
  </si>
  <si>
    <t>P-9960</t>
  </si>
  <si>
    <t>Comando Man.Pneu Parete Est. B.Conf.1</t>
  </si>
  <si>
    <t>P-9945</t>
  </si>
  <si>
    <t>Comando Pneu Mont.Incasso Pav. Pl.Inox Conf.1</t>
  </si>
  <si>
    <t>P-9940</t>
  </si>
  <si>
    <t>Comando Man.Pneu Pav.Esterno  Pl.Inox Conf.1</t>
  </si>
  <si>
    <t>P-9932</t>
  </si>
  <si>
    <t>Comando Man.Pneu Par.Incasso  Cromo Conf.1</t>
  </si>
  <si>
    <t>P-9930</t>
  </si>
  <si>
    <t>Comando Man.Pneu Par.Incasso Bianco Conf.1</t>
  </si>
  <si>
    <t>P-9929</t>
  </si>
  <si>
    <t>Completamento Trasf Pneu Basso</t>
  </si>
  <si>
    <t>P-9925</t>
  </si>
  <si>
    <t>Pulsante Pneu Pedale Mot. Inc.+Pav.Placca Inox Conf. 1</t>
  </si>
  <si>
    <t>P-9920</t>
  </si>
  <si>
    <t>Pulsante Pneu Pedale Mont. Est+Pav+Par.Placca Inox Conf.1</t>
  </si>
  <si>
    <t>P-9912</t>
  </si>
  <si>
    <t>Pulsante Pneu A Parete Mont. Incasso Cromo  Conf.1</t>
  </si>
  <si>
    <t>P-9910</t>
  </si>
  <si>
    <t>Pulsante Pneu A Parete Mont. Incasso Bianco Conf.1</t>
  </si>
  <si>
    <t>P-9902</t>
  </si>
  <si>
    <t>Pulsante Pneu A Parete Mont. Esterno Cromo Conf.1</t>
  </si>
  <si>
    <t>P-9900</t>
  </si>
  <si>
    <t>Pulsante Pneu A Parete Mont. Esterno Bianco Conf.1</t>
  </si>
  <si>
    <t>P-4962</t>
  </si>
  <si>
    <t>Comando Manuale Parete Per Mon. Est. Cromo</t>
  </si>
  <si>
    <t>P-4960</t>
  </si>
  <si>
    <t>Comando Manuale Parete Per  Montaggio Esterno Bianco</t>
  </si>
  <si>
    <t>P-4925</t>
  </si>
  <si>
    <t>Comando A Pedale Mont. Incasso A Pavimento Inox</t>
  </si>
  <si>
    <t>P-4920</t>
  </si>
  <si>
    <t>Comando A Pedale Esterno Pav. O Parete Acciaio Inox</t>
  </si>
  <si>
    <t>P-4912</t>
  </si>
  <si>
    <t>Comando Manuale A Parete  Per Montaggio Incasso Cromo</t>
  </si>
  <si>
    <t>P-4910</t>
  </si>
  <si>
    <t>Comando Manuale A Parete Per  Montaggio Inc.Conf.1 Bianc0</t>
  </si>
  <si>
    <t>P-3962</t>
  </si>
  <si>
    <t>Comando Pneu Parete Est. Cromo</t>
  </si>
  <si>
    <t>P-3960</t>
  </si>
  <si>
    <t>Comando Pneu Parete Est. Bianco</t>
  </si>
  <si>
    <t>P-3925</t>
  </si>
  <si>
    <t>Comando Pneu Parete Inc. Inox</t>
  </si>
  <si>
    <t>P-3920</t>
  </si>
  <si>
    <t>Comando Pneu Pav. Est. Inox</t>
  </si>
  <si>
    <t>P-3912</t>
  </si>
  <si>
    <t>Comando Pneu Parete Inc. Cromo</t>
  </si>
  <si>
    <t>P-3910</t>
  </si>
  <si>
    <t>Comando Pneu A Parete Inc. B.</t>
  </si>
  <si>
    <t>P-CABS</t>
  </si>
  <si>
    <t>Cassetta Pucci "Abs" C /Rub.</t>
  </si>
  <si>
    <t>P-0322</t>
  </si>
  <si>
    <t>Abs Senza Tubo S/Rub.Bianca</t>
  </si>
  <si>
    <t>P-0320</t>
  </si>
  <si>
    <t>Abs Senza Rubinetto Bianca</t>
  </si>
  <si>
    <t>P-0133</t>
  </si>
  <si>
    <t>Abs Pull Senza Cop.Con Rub. Conf.1</t>
  </si>
  <si>
    <t>P-0123</t>
  </si>
  <si>
    <t>Abs Pull Con Cop.E Rub.Conf.1</t>
  </si>
  <si>
    <t>P-0122</t>
  </si>
  <si>
    <t>Abs S /Tubo Con Rub. Bianca</t>
  </si>
  <si>
    <t>Cassetta New Eco Esterna</t>
  </si>
  <si>
    <t>P-CVB</t>
  </si>
  <si>
    <t>Cassetta Viva Bianca Esterna</t>
  </si>
  <si>
    <t>P-20080230</t>
  </si>
  <si>
    <t>T.V.S. Modulo Conf. 1</t>
  </si>
  <si>
    <t>P-1315490201</t>
  </si>
  <si>
    <t>Pucci Eco®  9 L - 4 L Anticondensa Senza Placca</t>
  </si>
  <si>
    <t>P-1315360201</t>
  </si>
  <si>
    <t>Eco 6 L. Incasso Anticondensa</t>
  </si>
  <si>
    <t>P-1315360001</t>
  </si>
  <si>
    <t>Eco 6 L. Incasso Conf. 1</t>
  </si>
  <si>
    <t>P-1020</t>
  </si>
  <si>
    <t>Pucci Tronic Antivandalo</t>
  </si>
  <si>
    <t>P-0492</t>
  </si>
  <si>
    <t>Eco Esterna Senza Tubo Conf.1</t>
  </si>
  <si>
    <t>P-0290</t>
  </si>
  <si>
    <t>Eco Esterna Attacco Basso</t>
  </si>
  <si>
    <t>P-021490200</t>
  </si>
  <si>
    <t>T.V.S. Eco Parete Prefabr. Anticondensa Conf. 1</t>
  </si>
  <si>
    <t>P-021490000</t>
  </si>
  <si>
    <t>T.V.S. Eco Parete Prefab.</t>
  </si>
  <si>
    <t>P-020490200</t>
  </si>
  <si>
    <t>T.V.S. Eco Anticondensa Conf.1</t>
  </si>
  <si>
    <t>P-020490000</t>
  </si>
  <si>
    <t>T.V.S. Eco Conf. 1</t>
  </si>
  <si>
    <t>P-020360200</t>
  </si>
  <si>
    <t>T.V.S. Eco 6 L. Anticondensa</t>
  </si>
  <si>
    <t>P-020360000</t>
  </si>
  <si>
    <t>T.V.S. Eco 6 L. Conf. 1</t>
  </si>
  <si>
    <t>P-015490200</t>
  </si>
  <si>
    <t>Eco Incasso Anticondensa</t>
  </si>
  <si>
    <t>P-015490001</t>
  </si>
  <si>
    <t>Pucci Eco Incasso New S/Placca</t>
  </si>
  <si>
    <t>P-015490000</t>
  </si>
  <si>
    <t>Eco Incasso</t>
  </si>
  <si>
    <t>P-015360200</t>
  </si>
  <si>
    <t>P-015360000</t>
  </si>
  <si>
    <t>1323490201</t>
  </si>
  <si>
    <t>Cassetta Incasso Pucci Rame  Senza Placca</t>
  </si>
  <si>
    <t>P-CPDPSP</t>
  </si>
  <si>
    <t>Cassetta Doppio Pulsante  Senza Placche</t>
  </si>
  <si>
    <t>Pulsante Pucci Univ. Ottone</t>
  </si>
  <si>
    <t>P-8030</t>
  </si>
  <si>
    <t>Pulsante Cassetta Rame 6/8 Conf.1</t>
  </si>
  <si>
    <t>P-65031400</t>
  </si>
  <si>
    <t>Politilene 14 L. Pulsante Alto</t>
  </si>
  <si>
    <t>P-60421440</t>
  </si>
  <si>
    <t>Politilene 14 L. Puls. Basso</t>
  </si>
  <si>
    <t>P-60421040</t>
  </si>
  <si>
    <t>Politilene 10 L. Puls. Basso</t>
  </si>
  <si>
    <t>P-55031000</t>
  </si>
  <si>
    <t>Rame 1O Lt. Pulsante Alto</t>
  </si>
  <si>
    <t>P-50321440</t>
  </si>
  <si>
    <t>Rame Doppio Pulsante Conf. 1</t>
  </si>
  <si>
    <t>P-50121440</t>
  </si>
  <si>
    <t>Rame 14 L. Pulsante Basso</t>
  </si>
  <si>
    <t>Sara Inc. New Model S/Placca</t>
  </si>
  <si>
    <t>P-021000200</t>
  </si>
  <si>
    <t>T.V.S. Sara Parete Prefab. Anticondensa Conf. 1</t>
  </si>
  <si>
    <t>P-021000000</t>
  </si>
  <si>
    <t>T.V.S. Sara Parete Prefabr.</t>
  </si>
  <si>
    <t>P-020060200</t>
  </si>
  <si>
    <t>T.V.S. Sara 6 L. Anticondensa</t>
  </si>
  <si>
    <t>P-020060000</t>
  </si>
  <si>
    <t>T.V.S. Sara 6 L. Conf. 1</t>
  </si>
  <si>
    <t>P-020000200</t>
  </si>
  <si>
    <t>T.V.S. Sara Anticondensa</t>
  </si>
  <si>
    <t>P-020000000</t>
  </si>
  <si>
    <t>T.V.S. Sara Conf. 1</t>
  </si>
  <si>
    <t>P-015060200</t>
  </si>
  <si>
    <t>Sara 6 L. Anticondensa Conf. 1</t>
  </si>
  <si>
    <t>P-015060000</t>
  </si>
  <si>
    <t>Sara 6 L. Con Rete Conf. 1</t>
  </si>
  <si>
    <t>P-015010030</t>
  </si>
  <si>
    <t>Sara Pneu Conf. 1</t>
  </si>
  <si>
    <t>P-015000200</t>
  </si>
  <si>
    <t>Sara Anticondensa Conf. 1</t>
  </si>
  <si>
    <t>P-015000000</t>
  </si>
  <si>
    <t>Sara Inc. New 330X180 S/Placca</t>
  </si>
  <si>
    <t>P-9202</t>
  </si>
  <si>
    <t>Kit Rinnova Rame 10L. In Eco P. B. 5412</t>
  </si>
  <si>
    <t>P-9200</t>
  </si>
  <si>
    <t>Kit Rinnova Rame 10L. In Eco P. B. 5410</t>
  </si>
  <si>
    <t>P-5702</t>
  </si>
  <si>
    <t>Kit Rinnova Eco Con Placca  Cromo Conf.1</t>
  </si>
  <si>
    <t>P-5700</t>
  </si>
  <si>
    <t>Kit Rinnova Eco Con Placca Bianca Conf.1</t>
  </si>
  <si>
    <t>80140093</t>
  </si>
  <si>
    <t>Placca Sfioro Nera</t>
  </si>
  <si>
    <t>80140092</t>
  </si>
  <si>
    <t>Placca Sfioro Verde</t>
  </si>
  <si>
    <t>80140091</t>
  </si>
  <si>
    <t>Placca Sfioro Bianca</t>
  </si>
  <si>
    <t>80140003</t>
  </si>
  <si>
    <t>80140002</t>
  </si>
  <si>
    <t>80140001</t>
  </si>
  <si>
    <t>P-7200</t>
  </si>
  <si>
    <t>Placca Acciaio Inox Antiv  Andalo Conf.1</t>
  </si>
  <si>
    <t>P-0800</t>
  </si>
  <si>
    <t>Placca Bianca Con Telaio</t>
  </si>
  <si>
    <t>P-0720</t>
  </si>
  <si>
    <t>Placca Acciaio Inox Antivandalo</t>
  </si>
  <si>
    <t>P-9580</t>
  </si>
  <si>
    <t>Placca Eco Compl. Telaio -sport.Bianca</t>
  </si>
  <si>
    <t>P-9562</t>
  </si>
  <si>
    <t>Placca Eco Linea Cromata 280X180Mm  4,7 Mm Spessore + Sportello Eco</t>
  </si>
  <si>
    <t>P-9560</t>
  </si>
  <si>
    <t>P-59193/1</t>
  </si>
  <si>
    <t>Placca Eco Completa Di Telaio Nichelata</t>
  </si>
  <si>
    <t>P-5919</t>
  </si>
  <si>
    <t>Placca Eco Completa Di Telaio  Cromo/Satinata</t>
  </si>
  <si>
    <t>P-5918</t>
  </si>
  <si>
    <t>Placca Eco Completa Di Telaio Canna Fucile</t>
  </si>
  <si>
    <t>P-5916</t>
  </si>
  <si>
    <t>Placca Eco Completa Di Telaio Champagne</t>
  </si>
  <si>
    <t>P-5915</t>
  </si>
  <si>
    <t>Conf. Placca Eco Dorata</t>
  </si>
  <si>
    <t>P-5914</t>
  </si>
  <si>
    <t>Placca Eco Completa Di Telaio Grea</t>
  </si>
  <si>
    <t>P-5913\3</t>
  </si>
  <si>
    <t>Conf. Eco I Placca Ramata</t>
  </si>
  <si>
    <t>P-5913\2</t>
  </si>
  <si>
    <t>Conf. Eco I Placca Bronzo</t>
  </si>
  <si>
    <t>P-5913\1</t>
  </si>
  <si>
    <t>Placca Eco Completa Nichelata</t>
  </si>
  <si>
    <t>P-5912</t>
  </si>
  <si>
    <t>Conf. Eco I Placca Cromo 330X180 Fuori Produzione</t>
  </si>
  <si>
    <t>P-5910</t>
  </si>
  <si>
    <t>Conf. Eco Placca Eco Pucci 330X180  Fuori Produzione</t>
  </si>
  <si>
    <t>P-5719</t>
  </si>
  <si>
    <t>Placca Eco C/Telaio C.1 Cromo Satinata</t>
  </si>
  <si>
    <t>P-5718</t>
  </si>
  <si>
    <t>P-5716</t>
  </si>
  <si>
    <t>Placca Eco C/Telaio C.1 Champagne</t>
  </si>
  <si>
    <t>P-5715</t>
  </si>
  <si>
    <t>Placca Eco C/Telaio C.1 Dorata</t>
  </si>
  <si>
    <t>P-5714</t>
  </si>
  <si>
    <t>Placca Eco C/Telaio C.1 Grea</t>
  </si>
  <si>
    <t>P-5713\3</t>
  </si>
  <si>
    <t>Placca Eco C/Telaio Ramata</t>
  </si>
  <si>
    <t>P-5713\2</t>
  </si>
  <si>
    <t>Placca Eco Ottonata</t>
  </si>
  <si>
    <t>P-5713\1</t>
  </si>
  <si>
    <t>Placca Eco Completa Telaio  Nichelata</t>
  </si>
  <si>
    <t>P-5712</t>
  </si>
  <si>
    <t>Placca Eco Compl. Telaio   Conf. 1 Cromo</t>
  </si>
  <si>
    <t>P-5710</t>
  </si>
  <si>
    <t>Placca Eco Compl. Telaio   Conf. 1 Bianca Fuori Produzione</t>
  </si>
  <si>
    <t>P-5419</t>
  </si>
  <si>
    <t>Conf. Eco Placca Cr/Satinato</t>
  </si>
  <si>
    <t>P-5418</t>
  </si>
  <si>
    <t>Conf. Eco Placca C/Fucile</t>
  </si>
  <si>
    <t>P-5416</t>
  </si>
  <si>
    <t>Conf. Eco Placca Champagne</t>
  </si>
  <si>
    <t>P-5415</t>
  </si>
  <si>
    <t>Conf. Eco Placca Dorata</t>
  </si>
  <si>
    <t>P-5414</t>
  </si>
  <si>
    <t>Conf. Eco Placca Grea</t>
  </si>
  <si>
    <t>P-5413\3</t>
  </si>
  <si>
    <t>Conf. Eco Placca Ramata</t>
  </si>
  <si>
    <t>P-5413\2</t>
  </si>
  <si>
    <t>Conf. Eco Placca Ottonata</t>
  </si>
  <si>
    <t>P-5413\1</t>
  </si>
  <si>
    <t>Placca Eco Compl. Nichelata</t>
  </si>
  <si>
    <t>P-5412</t>
  </si>
  <si>
    <t>Conf. Eco Placca Cromata</t>
  </si>
  <si>
    <t>P-5410</t>
  </si>
  <si>
    <t>Conf. Eco Placca Eco Pucci</t>
  </si>
  <si>
    <t>P-5310</t>
  </si>
  <si>
    <t>Conf. Eco Batteria Completa</t>
  </si>
  <si>
    <t>P-0579</t>
  </si>
  <si>
    <t>Placca Eco 4,7  Serie Tratto Satinata</t>
  </si>
  <si>
    <t>P-0572</t>
  </si>
  <si>
    <t>Placca Eco 4,7  Serie Tratto Cromato</t>
  </si>
  <si>
    <t>P-0570</t>
  </si>
  <si>
    <t>Placca Eco 4,7  Serie Tratto Bianca</t>
  </si>
  <si>
    <t>P-0569</t>
  </si>
  <si>
    <t>Placca Eco Linea 280X180 Sat</t>
  </si>
  <si>
    <t>P-0568</t>
  </si>
  <si>
    <t>Placca Eco Linea 280X180 Lamina Inox</t>
  </si>
  <si>
    <t>Placca Eco Linea 280X180 Cr</t>
  </si>
  <si>
    <t>P-0561</t>
  </si>
  <si>
    <t>Placca Eco Linea 280X180 Nero</t>
  </si>
  <si>
    <t>P-0560C8881</t>
  </si>
  <si>
    <t>Placca Eco 4,7  Serie Linea Nero Opaco</t>
  </si>
  <si>
    <t>P-0560C4881</t>
  </si>
  <si>
    <t>P-0560C4193</t>
  </si>
  <si>
    <t>Placca Eco 4,7  Serie Linea Oro</t>
  </si>
  <si>
    <t>Placca Eco Linea 280X180 B.</t>
  </si>
  <si>
    <t>P-0559</t>
  </si>
  <si>
    <t>Placca Eco Ellisse 280X180 Sat</t>
  </si>
  <si>
    <t>Placca Eco Ellisse 280X180 Cr</t>
  </si>
  <si>
    <t>Placca Eco Ellisse 280X180 B.</t>
  </si>
  <si>
    <t>P-0529</t>
  </si>
  <si>
    <t>Placca Eco 280X180 Cr/Sat New</t>
  </si>
  <si>
    <t>P-0522</t>
  </si>
  <si>
    <t>Placca Eco 280X180 Cromo New</t>
  </si>
  <si>
    <t>P-0520</t>
  </si>
  <si>
    <t>Placca Eco 280X180 Bianca New</t>
  </si>
  <si>
    <t>P-0519</t>
  </si>
  <si>
    <t>P-0513\2</t>
  </si>
  <si>
    <t>Placca Eco Pucci Ottonata</t>
  </si>
  <si>
    <t>P-0512</t>
  </si>
  <si>
    <t>P-0510</t>
  </si>
  <si>
    <t>P-0211</t>
  </si>
  <si>
    <t>Placca Eco I Sport.280Mm Viti</t>
  </si>
  <si>
    <t>P-9092</t>
  </si>
  <si>
    <t>Placca Ottone Grea Da Dorare</t>
  </si>
  <si>
    <t>P-9089</t>
  </si>
  <si>
    <t>Placca Ottone Dorata Conf.1</t>
  </si>
  <si>
    <t>P-9069</t>
  </si>
  <si>
    <t>Placca Champagne Conf.1</t>
  </si>
  <si>
    <t>P-9068</t>
  </si>
  <si>
    <t>Placca Inox Cromo Vecchio Tipo</t>
  </si>
  <si>
    <t>P-9067</t>
  </si>
  <si>
    <t>Placca Nera Conf.1</t>
  </si>
  <si>
    <t>P-9066</t>
  </si>
  <si>
    <t>Conf. Placca Bianca Pucci</t>
  </si>
  <si>
    <t>P-8071</t>
  </si>
  <si>
    <t>Placca Export Inox Conf.1</t>
  </si>
  <si>
    <t>P-8070</t>
  </si>
  <si>
    <t>Placca Export Nera Conf.1</t>
  </si>
  <si>
    <t>P-8069</t>
  </si>
  <si>
    <t>Placca Export Bianca Conf.1</t>
  </si>
  <si>
    <t>P-7712</t>
  </si>
  <si>
    <t>Placca Completa Di Viti E  Tappi Cromata Conf.1</t>
  </si>
  <si>
    <t>P-7710</t>
  </si>
  <si>
    <t>Placca Completa Di Viti  Tappo Bianco Conf. 1</t>
  </si>
  <si>
    <t>P-7529</t>
  </si>
  <si>
    <t>Placca Compl.Di Telaio,2Ros. Fil.Bott.E Prol.A 3 Cm.</t>
  </si>
  <si>
    <t>P-7528</t>
  </si>
  <si>
    <t>Placca Compl.Di Telaio,2Ros. Fil.Bott.E Prol.A 3 Cm.Cann.</t>
  </si>
  <si>
    <t>P-7526</t>
  </si>
  <si>
    <t>Placca C/Di Telaio,2Ros.Fil. Bott.E Prol.A 3 Cm.Champ.C.1</t>
  </si>
  <si>
    <t>P-7525</t>
  </si>
  <si>
    <t>Placca C/Di Telaio, 2Ros.Fil. Bott.E Prol.A 3 Cm.Dorata C.1</t>
  </si>
  <si>
    <t>P-7524</t>
  </si>
  <si>
    <t>Placca C/Di Telaio,2 Ros.Fil. Bott.E Prol.A 3 Cm.Grea C.1</t>
  </si>
  <si>
    <t>P-7523\3</t>
  </si>
  <si>
    <t>Placca C/Di Telaio,2 Ros.Fil. Bott.E Prol. A 3 Cm. Ramata</t>
  </si>
  <si>
    <t>P-7523\2</t>
  </si>
  <si>
    <t>Placca C/Di Telaio,2 Ros.Fil. Bott.E Prol. A 3 Cm. Ottonata</t>
  </si>
  <si>
    <t>P-7523\1</t>
  </si>
  <si>
    <t>Placca C/Di Telaio,2 Ros.Fil. Bott.E Prol. A 3 Cm. Nichelata</t>
  </si>
  <si>
    <t>P-7523/3</t>
  </si>
  <si>
    <t>Placca C/Di Telaio, 2 Ros.Fil. Bott.E Prol.A 3 Cm Ramata C.1</t>
  </si>
  <si>
    <t>P-7523/2</t>
  </si>
  <si>
    <t>Placca C/Di Telaio,2 Ros.Fil. Bott.E Prol.A 3 Cm.Ottonata C1</t>
  </si>
  <si>
    <t>P-7523/1</t>
  </si>
  <si>
    <t>Placca C/Di Telaio,2 Ros.Fil. Bott.E Prol.A 3 Cm.Nichelato</t>
  </si>
  <si>
    <t>P-7522</t>
  </si>
  <si>
    <t>Placca C/Di Telaio,2 Ros.Fil. Bott.E Prol. A 3 Cm.Cromo C.1</t>
  </si>
  <si>
    <t>P-7519</t>
  </si>
  <si>
    <t>Placca C/Di Telaio,Ros.Fil. Bott.E Prol.A 3 Cm.Cromo Sat.</t>
  </si>
  <si>
    <t>P-7518</t>
  </si>
  <si>
    <t>Placca C/Di Telaio,Ros.Fil. Bott.E Prol.A 3 Cm.Canna  Bott.E Prol.A 3 Cm.Canna</t>
  </si>
  <si>
    <t>P-7516</t>
  </si>
  <si>
    <t>Placca C/Di Telaio,Ros.Fil. Bott.E Prol.A 3 Cm.Champagne</t>
  </si>
  <si>
    <t>P-7515</t>
  </si>
  <si>
    <t>Placca C/Di Telaio,Ros.Fil. Bott.E Prol.A 3 Cm.Dorata C.1</t>
  </si>
  <si>
    <t>P-7514</t>
  </si>
  <si>
    <t>Placca C/Di Telaio,Ros.Fil. Bott.E Prol.A 3 Cm.Grea C.1</t>
  </si>
  <si>
    <t>P-7513\3</t>
  </si>
  <si>
    <t>Placca C /Telaio Ros. Fil.  Bot. E Prol. A 3 Cm. Ramata</t>
  </si>
  <si>
    <t>P-7513\2</t>
  </si>
  <si>
    <t>Placca C /Telaio Ros. Fil.  Bot. E Prol. A 3 Cm. Ottonata</t>
  </si>
  <si>
    <t>P-7513\1</t>
  </si>
  <si>
    <t>Placca C /Telaio Ros. Fil. Bot. E Prol. A 3 Cm. Nichelata</t>
  </si>
  <si>
    <t>Placca Pucci C /Telaio Ros. Fil.  Bot. E Prol. A 3 Cm.Cromo 7512 Pz 1</t>
  </si>
  <si>
    <t>Placca C /Telaio Ros. Fil.  Bot. E Prol. A 3 Cm. Bianca</t>
  </si>
  <si>
    <t>P-7119</t>
  </si>
  <si>
    <t>Placca Compl.C.1 Cromo Satinata</t>
  </si>
  <si>
    <t>P-7118</t>
  </si>
  <si>
    <t>Placca Compl.C.1 Canna Di  Fucile</t>
  </si>
  <si>
    <t>P-7116</t>
  </si>
  <si>
    <t>Placca Compl.C.1 Champagne</t>
  </si>
  <si>
    <t>P-7115</t>
  </si>
  <si>
    <t>Placca Compl.C.1 Dorata</t>
  </si>
  <si>
    <t>P-7114</t>
  </si>
  <si>
    <t>Placca Compl.C.1 Grea</t>
  </si>
  <si>
    <t>P-7113\3</t>
  </si>
  <si>
    <t>Placca Completa Ramata</t>
  </si>
  <si>
    <t>P-7113\2</t>
  </si>
  <si>
    <t>Placca Completa Ottonata</t>
  </si>
  <si>
    <t>P-7113\1</t>
  </si>
  <si>
    <t>Placca Completa Nichelata</t>
  </si>
  <si>
    <t>P-7112</t>
  </si>
  <si>
    <t>Placca Compl.C.1 Cromo</t>
  </si>
  <si>
    <t>P-7110</t>
  </si>
  <si>
    <t>Placca Compl.C.1 Bianca</t>
  </si>
  <si>
    <t>P-0802</t>
  </si>
  <si>
    <t>Placca Cromo Con Telaio</t>
  </si>
  <si>
    <t>P-9662</t>
  </si>
  <si>
    <t>Placca Sara Linea Cromata 280X180Mm 4,7 Mm Spessore + Sportello</t>
  </si>
  <si>
    <t>P-9660</t>
  </si>
  <si>
    <t>Placca Sara Linea Bianca 280X180Mm 4,7 Mm Spessore + Sportello</t>
  </si>
  <si>
    <t>P-6919</t>
  </si>
  <si>
    <t>Placca Sara Completa Di Telaio Cromo/Satinata</t>
  </si>
  <si>
    <t>P-6918</t>
  </si>
  <si>
    <t>Placca Sara Completa Di Telaio Champagne</t>
  </si>
  <si>
    <t>P-6916</t>
  </si>
  <si>
    <t>P-6915</t>
  </si>
  <si>
    <t>Placca Sara Completa Di Telaio Dorata</t>
  </si>
  <si>
    <t>P-6914</t>
  </si>
  <si>
    <t>Placca Sara Completa Di Telaio Grea</t>
  </si>
  <si>
    <t>P-6913\3</t>
  </si>
  <si>
    <t>Placca Sara Comp. Ramata</t>
  </si>
  <si>
    <t>P-6913\2</t>
  </si>
  <si>
    <t>Placca Sara Completa Di Telaio Ottonata</t>
  </si>
  <si>
    <t>P-6913\1</t>
  </si>
  <si>
    <t>Placca Sara Completa Nichelata</t>
  </si>
  <si>
    <t>P-6912</t>
  </si>
  <si>
    <t>Conf. Sara Placca C /Tel. Cromo  Fuori Produzione</t>
  </si>
  <si>
    <t>P-6910</t>
  </si>
  <si>
    <t>Conf. Sara Placca C /Telaio  Fuori Produzione</t>
  </si>
  <si>
    <t>P-6752</t>
  </si>
  <si>
    <t>Placca Sara C.1 Cromo</t>
  </si>
  <si>
    <t>P-6750</t>
  </si>
  <si>
    <t>Placca Sara C.1 Bianca</t>
  </si>
  <si>
    <t>P-6719</t>
  </si>
  <si>
    <t>Placca Sara Compl.C 1Cromo</t>
  </si>
  <si>
    <t>P-6718</t>
  </si>
  <si>
    <t>Placca Sara Compl.C 1  Canna Di Fucile</t>
  </si>
  <si>
    <t>P-6716</t>
  </si>
  <si>
    <t>Placca Sara Compl.C.1 Champagne</t>
  </si>
  <si>
    <t>P-6715</t>
  </si>
  <si>
    <t>Placca Sara Compl.C.1 Dorata</t>
  </si>
  <si>
    <t>P-6714</t>
  </si>
  <si>
    <t>Placca Sara Compl.C.1 Grea</t>
  </si>
  <si>
    <t>P-6713\3</t>
  </si>
  <si>
    <t>Placca Sara Compl. Rame</t>
  </si>
  <si>
    <t>P-6713\2</t>
  </si>
  <si>
    <t>Placca Sara Compl. C. 1 Ott</t>
  </si>
  <si>
    <t>P-6713\1</t>
  </si>
  <si>
    <t>P-6712</t>
  </si>
  <si>
    <t>Placca Sara Completa Cromo</t>
  </si>
  <si>
    <t>P-6710</t>
  </si>
  <si>
    <t>Placca Sara Compl. Conf. 1  Bianca</t>
  </si>
  <si>
    <t>P-0912</t>
  </si>
  <si>
    <t>Sportello Sara</t>
  </si>
  <si>
    <t>P-0712</t>
  </si>
  <si>
    <t>Placca Pneu Cromo</t>
  </si>
  <si>
    <t>P-0710</t>
  </si>
  <si>
    <t>Placca Pneu Bianca</t>
  </si>
  <si>
    <t>P-0679</t>
  </si>
  <si>
    <t>Placca Sara Tratto 280X180 Satinata</t>
  </si>
  <si>
    <t>P-0672</t>
  </si>
  <si>
    <t>Placca Sara Tratto 280X180 Cromata</t>
  </si>
  <si>
    <t>P-0670</t>
  </si>
  <si>
    <t>Placca Sara Tratto 280X180 Bianca</t>
  </si>
  <si>
    <t>P-0669</t>
  </si>
  <si>
    <t>Placca Sara Linea Satinata</t>
  </si>
  <si>
    <t>P-0668</t>
  </si>
  <si>
    <t>Placca Sara Linea 280X180 Lamina Inox</t>
  </si>
  <si>
    <t>Placca Sara Linea Cromo</t>
  </si>
  <si>
    <t>Placca Sara Linea 280X180 B.</t>
  </si>
  <si>
    <t>P-0629</t>
  </si>
  <si>
    <t>Placca Sara New Cr/Sat.280X180</t>
  </si>
  <si>
    <t>P-0622</t>
  </si>
  <si>
    <t>Placca Sara New Cromo 280X180</t>
  </si>
  <si>
    <t>P-0620</t>
  </si>
  <si>
    <t>Placca Sara New Bianca 280X180</t>
  </si>
  <si>
    <t>P-0619</t>
  </si>
  <si>
    <t>P-0613\2</t>
  </si>
  <si>
    <t>Placca Sara Compl. Ottonata</t>
  </si>
  <si>
    <t>P-0612</t>
  </si>
  <si>
    <t>P-0610</t>
  </si>
  <si>
    <t>P-0212</t>
  </si>
  <si>
    <t>Placca Sara Sport.280 Mm Vite</t>
  </si>
  <si>
    <t>1415490201</t>
  </si>
  <si>
    <t>Cassetta Sfioro Eco Anticondensa</t>
  </si>
  <si>
    <t>80140013</t>
  </si>
  <si>
    <t>80140012</t>
  </si>
  <si>
    <t>Sportello Servomotore</t>
  </si>
  <si>
    <t>80140011</t>
  </si>
  <si>
    <t>Gruppo Completo</t>
  </si>
  <si>
    <t>P-0012</t>
  </si>
  <si>
    <t>Sportello Con Servomotore</t>
  </si>
  <si>
    <t>P-5320</t>
  </si>
  <si>
    <t>Coperchio Bianco Con Pulasanti 9L E 4L</t>
  </si>
  <si>
    <t>P-5020</t>
  </si>
  <si>
    <t>Coperchio Bianco Con Pulsante 9 Lt. &amp; 4 Lt.</t>
  </si>
  <si>
    <t>P-7790</t>
  </si>
  <si>
    <t>Curva 60-40Mm 10X12Cm.Conf.1</t>
  </si>
  <si>
    <t>P-6554</t>
  </si>
  <si>
    <t>Raccordo Valvola Con Sede Interna</t>
  </si>
  <si>
    <t>P-5130</t>
  </si>
  <si>
    <t>Codulo Valvola, Sede Or Pz. 1</t>
  </si>
  <si>
    <t>P-5110</t>
  </si>
  <si>
    <t>Ghiera Valvola Filettata Pz. 1</t>
  </si>
  <si>
    <t>P-5010</t>
  </si>
  <si>
    <t>Conf. Nova Coperch. Bianco C /P</t>
  </si>
  <si>
    <t>P-4340</t>
  </si>
  <si>
    <t>Curva 60X21 Mm Bianco</t>
  </si>
  <si>
    <t>P-4335</t>
  </si>
  <si>
    <t>Curva Di Riasciaq. 37X21 Cm. D. 50-32</t>
  </si>
  <si>
    <t>P-4330</t>
  </si>
  <si>
    <t>Curva 37X21 Cm. D.50-32 Mm B.</t>
  </si>
  <si>
    <t>P-4116</t>
  </si>
  <si>
    <t>Raccordino Cromato 3/8” Mf Eco®  - Viva®  - Abs Pz. 1</t>
  </si>
  <si>
    <t>P-4045</t>
  </si>
  <si>
    <t>Pull E Leva Conf.1</t>
  </si>
  <si>
    <t>P-4010</t>
  </si>
  <si>
    <t>Coperchio Bianco Conf.1</t>
  </si>
  <si>
    <t>Curva 31X19,5Cm. 50-40 Bianca</t>
  </si>
  <si>
    <t>P-3310</t>
  </si>
  <si>
    <t>Curva 37X23Cm.50-40 Bianca Conf.1</t>
  </si>
  <si>
    <t>P-3230</t>
  </si>
  <si>
    <t>Ganci Di Supporto Con Tasselli Eco® - Viva® - Nova  Pz. 1</t>
  </si>
  <si>
    <t>P-3170</t>
  </si>
  <si>
    <t>Ghiera Bianca Conf.1</t>
  </si>
  <si>
    <t>P-3120</t>
  </si>
  <si>
    <t>Coperchio Bianco Con Pulsante</t>
  </si>
  <si>
    <t>P-20001105</t>
  </si>
  <si>
    <t>Curva Di Allacciamento Vaso  Sosp.90 Conf.1</t>
  </si>
  <si>
    <t>P-20001100</t>
  </si>
  <si>
    <t>Curva Di Allacciamento Vaso Sosp.110 Conf.1</t>
  </si>
  <si>
    <t>P-0213</t>
  </si>
  <si>
    <t>Ric.Flangetta Cieca</t>
  </si>
  <si>
    <t>P-9027</t>
  </si>
  <si>
    <t>Forcelle E Funghetti Pz. 1</t>
  </si>
  <si>
    <t>P-7540</t>
  </si>
  <si>
    <t>Pulsante Compl. Pvc 3 Cm.</t>
  </si>
  <si>
    <t>P-6596</t>
  </si>
  <si>
    <t>P-6111</t>
  </si>
  <si>
    <t>Corredo Aliment. Eco -Sara</t>
  </si>
  <si>
    <t>P-5533</t>
  </si>
  <si>
    <t>Serie Viti Distanz. Vite Reg. M8 Prolungata Cm. X Eco</t>
  </si>
  <si>
    <t>P-0911</t>
  </si>
  <si>
    <t>Sportello Eco</t>
  </si>
  <si>
    <t>P-9776</t>
  </si>
  <si>
    <t>Sportello Con Inserti D. 6</t>
  </si>
  <si>
    <t>P-9532</t>
  </si>
  <si>
    <t>Galleggiante In Polisterolo  Conf.1</t>
  </si>
  <si>
    <t>P-9251</t>
  </si>
  <si>
    <t>Galleggiante Att.Centrale  Conf.1</t>
  </si>
  <si>
    <t>P-9250</t>
  </si>
  <si>
    <t>Galleggiante Att.Centrale  Fino 89 Conf.1</t>
  </si>
  <si>
    <t>P-9244</t>
  </si>
  <si>
    <t>Rubinetto Ottone Att.Central. Dado 1/2" Conf. 1</t>
  </si>
  <si>
    <t>P-9214</t>
  </si>
  <si>
    <t>Valvola Attacco Centrale  Conf.1</t>
  </si>
  <si>
    <t>P-9151</t>
  </si>
  <si>
    <t>Galleg.Completo Att.Laterale Conf.1</t>
  </si>
  <si>
    <t>Gallegiante Pucci Universale</t>
  </si>
  <si>
    <t>P-9143</t>
  </si>
  <si>
    <t>Prolunga Pucci Cm. 1</t>
  </si>
  <si>
    <t>P-9113</t>
  </si>
  <si>
    <t>Corpo Valvola Con Sede Or113</t>
  </si>
  <si>
    <t>P-9083</t>
  </si>
  <si>
    <t>Serie Guarniz.Conf.1</t>
  </si>
  <si>
    <t>P-9082</t>
  </si>
  <si>
    <t>Gambetti E Dadini Pz. 1</t>
  </si>
  <si>
    <t>P-9081</t>
  </si>
  <si>
    <t>Pastiglie Cromo Pz. 1</t>
  </si>
  <si>
    <t>P-9080</t>
  </si>
  <si>
    <t>Rosone Cromo Conf.1</t>
  </si>
  <si>
    <t>P-9078</t>
  </si>
  <si>
    <t>Galleggiante In Polistirolo</t>
  </si>
  <si>
    <t>P-9076</t>
  </si>
  <si>
    <t>P-9049</t>
  </si>
  <si>
    <t>Gambetti Prolung.10Cm. Dadini &amp; Pastiglie Pz. 1</t>
  </si>
  <si>
    <t>P-9048</t>
  </si>
  <si>
    <t>Gambetti Prolung.7Cm. Dadini &amp; Pastiglie Pz. 1</t>
  </si>
  <si>
    <t>P-9047</t>
  </si>
  <si>
    <t>Prolunga Pulsante Cm.5 Conf.1</t>
  </si>
  <si>
    <t>P-9046</t>
  </si>
  <si>
    <t>Prolunga Pulsante Cm.4 Conf.1</t>
  </si>
  <si>
    <t>P-9045</t>
  </si>
  <si>
    <t>Prolunga Pulsante Cm.3Conf.1</t>
  </si>
  <si>
    <t>P-9044</t>
  </si>
  <si>
    <t>Prolunga Pulsante Cm.2 Conf.1</t>
  </si>
  <si>
    <t>P-9041</t>
  </si>
  <si>
    <t>Raccordino Dado Dx-Sx Dado Guarn.3/8"Conf.1</t>
  </si>
  <si>
    <t>P-9035</t>
  </si>
  <si>
    <t>Pulsante Completo Cassetta 6/8 Conf.1</t>
  </si>
  <si>
    <t>P-9032</t>
  </si>
  <si>
    <t>Boccola Cromo Fissa Rosone Pz. 1</t>
  </si>
  <si>
    <t>P-9030</t>
  </si>
  <si>
    <t>Serie Pulsante Conf.1</t>
  </si>
  <si>
    <t>P-9028</t>
  </si>
  <si>
    <t>Gambetti, Dadini, Pastiglie Cromate Pz. 1</t>
  </si>
  <si>
    <t>P-9024</t>
  </si>
  <si>
    <t>P-9021</t>
  </si>
  <si>
    <t>Boccolina Interna Or 119 Conf.1</t>
  </si>
  <si>
    <t>P-9020</t>
  </si>
  <si>
    <t>Codulo In Ottone Dado Codulo  E Guarnizioni Conica Conf.1</t>
  </si>
  <si>
    <t>P-9018</t>
  </si>
  <si>
    <t>Bullone 1 /4" Fissa Pulsante  Al Manicotto Pz. 1</t>
  </si>
  <si>
    <t>P-9016</t>
  </si>
  <si>
    <t>Dado Dx/Sx Guarn.3/8" Conf.1</t>
  </si>
  <si>
    <t>P-9004</t>
  </si>
  <si>
    <t>Guarniz.Sede Sfera Pz. 1</t>
  </si>
  <si>
    <t>P-9003</t>
  </si>
  <si>
    <t>P-9002</t>
  </si>
  <si>
    <t>Menbrana E 2 Guarn. Pz. 1</t>
  </si>
  <si>
    <t>P-9001</t>
  </si>
  <si>
    <t>P-8064</t>
  </si>
  <si>
    <t>Batteria 6/8 Export 14L Conf.1</t>
  </si>
  <si>
    <t>P-8063</t>
  </si>
  <si>
    <t>Batteria 6/8 Export 10L Conf.1</t>
  </si>
  <si>
    <t>P-8062</t>
  </si>
  <si>
    <t>Batteria Rame Export 14L Conf1</t>
  </si>
  <si>
    <t>P-8061</t>
  </si>
  <si>
    <t>Batteria Rame Export 10L Conf1</t>
  </si>
  <si>
    <t>P-8029</t>
  </si>
  <si>
    <t>Boccolina E Rosonino Cromo  Conf.1</t>
  </si>
  <si>
    <t>P-7547</t>
  </si>
  <si>
    <t>Prolunga Pulsante Da 3Cm A5</t>
  </si>
  <si>
    <t>P-7545</t>
  </si>
  <si>
    <t>P-7541</t>
  </si>
  <si>
    <t>Serie Puls.Con Pist.Molla Guarn.A Labro Sieger E Prol.</t>
  </si>
  <si>
    <t>P-7532</t>
  </si>
  <si>
    <t>Rosone Filettato E Bott.Cromo Conf.1</t>
  </si>
  <si>
    <t>P-7530</t>
  </si>
  <si>
    <t>Pucci Rosone Bottone Bian.7530</t>
  </si>
  <si>
    <t>P-7520</t>
  </si>
  <si>
    <t>Placca C / Di Telaio, 2 Ros. Fil. Bott. E Prol. A 3 Cm. B.</t>
  </si>
  <si>
    <t>P-7037</t>
  </si>
  <si>
    <t>Pulsante Man.Emergenza Ac. Inx Conf.1</t>
  </si>
  <si>
    <t>P-7036</t>
  </si>
  <si>
    <t>Pulsante Manuale D'Emergenza</t>
  </si>
  <si>
    <t>P-0930</t>
  </si>
  <si>
    <t>Serie Viti Registro E Viti Fissaggio Placca Prolungate 7 Cm</t>
  </si>
  <si>
    <t>P-0004</t>
  </si>
  <si>
    <t>Estrattore X Guarn. Sede Pz 1</t>
  </si>
  <si>
    <t>KGFTP</t>
  </si>
  <si>
    <t>Serie Guarnizzione fondo piu' guarnizione scodellino gallegiante più membrana</t>
  </si>
  <si>
    <t>SGTP</t>
  </si>
  <si>
    <t>Serie Guarnizione T/Pucci</t>
  </si>
  <si>
    <t>P-9994</t>
  </si>
  <si>
    <t>Rubinetto Tre Vie Con Filtro  Conf.1</t>
  </si>
  <si>
    <t>P-9992</t>
  </si>
  <si>
    <t>Elettrovalvola Comando Velo  D'Acqua Conf.1</t>
  </si>
  <si>
    <t>P-9991</t>
  </si>
  <si>
    <t>Elettromagnete Sollevameto  Sfera Conf.1</t>
  </si>
  <si>
    <t>P-9984</t>
  </si>
  <si>
    <t>Comando Elettr.Acciaio Inox  Cavo Lungo Conf.1</t>
  </si>
  <si>
    <t>P-9983</t>
  </si>
  <si>
    <t>Comando Elett.Bianco Conf.1</t>
  </si>
  <si>
    <t>P-9981</t>
  </si>
  <si>
    <t>Comando Elettronico Acciaio  Inox Conf.1</t>
  </si>
  <si>
    <t>P-9980</t>
  </si>
  <si>
    <t>Comando Elettr.Con Puls.Emerg. Bianco Conf.1</t>
  </si>
  <si>
    <t>P-9972</t>
  </si>
  <si>
    <t>Gruppo Sollevamento A Sfera Conf.1</t>
  </si>
  <si>
    <t>P-9971</t>
  </si>
  <si>
    <t>Trasformatore 220-24  Vac Conf.1</t>
  </si>
  <si>
    <t>P-9970</t>
  </si>
  <si>
    <t>Gruppo Sollevamento Con Sfera</t>
  </si>
  <si>
    <t>P-9969</t>
  </si>
  <si>
    <t>Supporto A Cannocchiale Conf.1</t>
  </si>
  <si>
    <t>P-9954</t>
  </si>
  <si>
    <t>Guarn. Scatola Pulsante  Pedale Pz. 1</t>
  </si>
  <si>
    <t>P-9953</t>
  </si>
  <si>
    <t>Guarnizione Semisfera E  Antifrizione Pz. 1</t>
  </si>
  <si>
    <t>P-9952</t>
  </si>
  <si>
    <t>Guarnizione Labbro Pz. 1</t>
  </si>
  <si>
    <t>P-9795</t>
  </si>
  <si>
    <t>Scheda Comando Matic</t>
  </si>
  <si>
    <t>P-9772</t>
  </si>
  <si>
    <t>Gruppo Sollev. Sfera Matic</t>
  </si>
  <si>
    <t>P-9565</t>
  </si>
  <si>
    <t>Riduzione Portata Xsede 38X27</t>
  </si>
  <si>
    <t>P-9537</t>
  </si>
  <si>
    <t>Staffa Sostegno E Forcella Prol. Conf.1</t>
  </si>
  <si>
    <t>P-9536</t>
  </si>
  <si>
    <t>Staffa Sostegno Vaschetta Con Vite E Rondella Zincata Pz. 1</t>
  </si>
  <si>
    <t>P-9535</t>
  </si>
  <si>
    <t>Vaschetta Con Valvolina Conf.1</t>
  </si>
  <si>
    <t>P-9243</t>
  </si>
  <si>
    <t>Rubinetto Ottone Att.Centrale Dado 3/8" Conf.1</t>
  </si>
  <si>
    <t>P-9225</t>
  </si>
  <si>
    <t>Testina Valvola Att. Centrale  Conf.1</t>
  </si>
  <si>
    <t>P-9195</t>
  </si>
  <si>
    <t>Sede Estraibile Per Doppio  Pulsante Pz. 1</t>
  </si>
  <si>
    <t>P-9142</t>
  </si>
  <si>
    <t>Rubinetto Ottone Att. Laterale Dado 1/2" 6 /8 Lt</t>
  </si>
  <si>
    <t>P-9141</t>
  </si>
  <si>
    <t>Rubinetto Ottone Attacco Lat. Dado 1/2" Rame 10-14- Lt</t>
  </si>
  <si>
    <t>P-9125</t>
  </si>
  <si>
    <t>Testina Valvola Att. Laterale</t>
  </si>
  <si>
    <t>P-9115</t>
  </si>
  <si>
    <t>Pistoncino Pz. 1</t>
  </si>
  <si>
    <t>P-9114</t>
  </si>
  <si>
    <t>Valvola Attacco Laterale</t>
  </si>
  <si>
    <t>P-9105</t>
  </si>
  <si>
    <t>Conf.Modifica Valvola Compl. Forc.Prol.Conf.1</t>
  </si>
  <si>
    <t>P-9100</t>
  </si>
  <si>
    <t>Gruppo Per Modifica Valvola Ottone Vasch.Conf.1</t>
  </si>
  <si>
    <t>P-9096</t>
  </si>
  <si>
    <t>Or161 Per Sede Estraibile Pz. 1</t>
  </si>
  <si>
    <t>P-9095</t>
  </si>
  <si>
    <t>Sede Estraibile Con Or161  Conf.1</t>
  </si>
  <si>
    <t>P-9090</t>
  </si>
  <si>
    <t>Serie Ottone Dorata Conf.1</t>
  </si>
  <si>
    <t>P-9088</t>
  </si>
  <si>
    <t>Tubo Silenziatore Tutti I  Modelli Pz. 1</t>
  </si>
  <si>
    <t>P-9079</t>
  </si>
  <si>
    <t>Serie Ottone Grea Da Dorare (Rosone,Boccola,Pulsante)</t>
  </si>
  <si>
    <t>P-9075</t>
  </si>
  <si>
    <t>Set Viti E Dadini Pucci 80009075 Pz. 1</t>
  </si>
  <si>
    <t>P-9074</t>
  </si>
  <si>
    <t>P-9065</t>
  </si>
  <si>
    <t>Telaio Con Tubetti Conf.1</t>
  </si>
  <si>
    <t>P-9057</t>
  </si>
  <si>
    <t>Telaio Guida Sfera Pz. 1</t>
  </si>
  <si>
    <t>P-9056</t>
  </si>
  <si>
    <t>Sede Scarico Estraib.Per Rame 6/8 Conf.1</t>
  </si>
  <si>
    <t>P-9054</t>
  </si>
  <si>
    <t>Serie Manicotto Per Rame E 6/8 Con Sede Estraibile Conf.1</t>
  </si>
  <si>
    <t>P-9051</t>
  </si>
  <si>
    <t>Astine Per Galleggianti Pz. 1</t>
  </si>
  <si>
    <t>P-9043</t>
  </si>
  <si>
    <t>Rubinetto Ottone Att.Laterale 3/8"-6/8 14 I.Conf.1</t>
  </si>
  <si>
    <t>P-9042</t>
  </si>
  <si>
    <t>Rubinetto Ottone Attacco Later 3/8"-6/8 10 I.Conf.1</t>
  </si>
  <si>
    <t>Sfera Di Tenuta Conf. 1</t>
  </si>
  <si>
    <t>Rosone Boccola Cromo Pucci</t>
  </si>
  <si>
    <t>P-9025</t>
  </si>
  <si>
    <t>Molle Acciaio Pulsante Basso Pz. 1</t>
  </si>
  <si>
    <t>P-9009</t>
  </si>
  <si>
    <t>Guarniz.Conica Codulo Pz. 1</t>
  </si>
  <si>
    <t>P-9006</t>
  </si>
  <si>
    <t>Serie Guarn. Con Or Conf 1</t>
  </si>
  <si>
    <t>P-9005</t>
  </si>
  <si>
    <t>Serie Guarniz.Con Menbrana Conf.1</t>
  </si>
  <si>
    <t>P-8077</t>
  </si>
  <si>
    <t>Sportello Con Foropz. 1</t>
  </si>
  <si>
    <t>P-8040</t>
  </si>
  <si>
    <t>Sfera Con Filo E Niples Conf.1</t>
  </si>
  <si>
    <t>P-7770</t>
  </si>
  <si>
    <t>Gruppo A Sollevamento Sfera Conf.1</t>
  </si>
  <si>
    <t>P-7769</t>
  </si>
  <si>
    <t>Supporto A Cannocchiale  Conf.1</t>
  </si>
  <si>
    <t>P-7754</t>
  </si>
  <si>
    <t>Attacco Laterale Da 1/2"" Con Rub.Conf.1</t>
  </si>
  <si>
    <t>P-7750</t>
  </si>
  <si>
    <t>Gruppo Valvola Completa Conf.1</t>
  </si>
  <si>
    <t>P-7740</t>
  </si>
  <si>
    <t>Sportello Conf.1</t>
  </si>
  <si>
    <t>P-7548</t>
  </si>
  <si>
    <t>Anelli Prolunga Per Rosone Da 0,6 Cm. Z. 1</t>
  </si>
  <si>
    <t>P-7543</t>
  </si>
  <si>
    <t>Sieger Pulsante Pz. 1</t>
  </si>
  <si>
    <t>P-7542</t>
  </si>
  <si>
    <t>Molla Cilindrica In Acciaio  Pz. 1</t>
  </si>
  <si>
    <t>P-7491</t>
  </si>
  <si>
    <t>Tubo 50X45Mm 13X12</t>
  </si>
  <si>
    <t>P-7490</t>
  </si>
  <si>
    <t>Tubo 50-40 Mm 23X25 Tvs</t>
  </si>
  <si>
    <t>P-7489</t>
  </si>
  <si>
    <t>Morsetto D.55X44 Tvs Rapido Pz.1</t>
  </si>
  <si>
    <t>P-6670</t>
  </si>
  <si>
    <t>Gruppo Sollevamento Sfera Pz.1</t>
  </si>
  <si>
    <t>P-6661</t>
  </si>
  <si>
    <t>Gruppo Completo Sfera Con  Astina Conf.1</t>
  </si>
  <si>
    <t>P-6595</t>
  </si>
  <si>
    <t>Estraibile Con 2Or 147 E Guar. Sede Econf.1</t>
  </si>
  <si>
    <t>P-6570</t>
  </si>
  <si>
    <t>Tubo Risc.45Cm.Conf.1</t>
  </si>
  <si>
    <t>Tubo Risc.35Cm.Conf.1</t>
  </si>
  <si>
    <t>P-6556</t>
  </si>
  <si>
    <t>Leve Per Valvola Conf.5</t>
  </si>
  <si>
    <t>P-6555</t>
  </si>
  <si>
    <t>Pistoncino Con Guarnizione 10X5 Mm Pz. 1</t>
  </si>
  <si>
    <t>P-6550</t>
  </si>
  <si>
    <t>Gruppo Valvola Completo Conf.1</t>
  </si>
  <si>
    <t>P-6544</t>
  </si>
  <si>
    <t>Rubinetto Ottone Da 1/2""Conf.1</t>
  </si>
  <si>
    <t>P-6543</t>
  </si>
  <si>
    <t>P-6535</t>
  </si>
  <si>
    <t>Conf. Staffa Sost. Vaschetta Pz. 1</t>
  </si>
  <si>
    <t>P-6530</t>
  </si>
  <si>
    <t>Telaio Porta Placca Conf.1</t>
  </si>
  <si>
    <t>P-65151020</t>
  </si>
  <si>
    <t>Tronic Antivandalo Conf. 1</t>
  </si>
  <si>
    <t>P-6501</t>
  </si>
  <si>
    <t>Serie Di 4 Staffe Con Bulloni Fissaggio Cassetta Muro Conf.1</t>
  </si>
  <si>
    <t>P-6491</t>
  </si>
  <si>
    <t>Tubo 50X40 23X12 T.V.S Eco -Sara 6L.Conf.1</t>
  </si>
  <si>
    <t>P-6490</t>
  </si>
  <si>
    <t>Tubo 50X40 23X12 T.V.S.Eco -Sara 9L.Conf.1</t>
  </si>
  <si>
    <t>P-6489</t>
  </si>
  <si>
    <t>Morsetto 60X40 Pz. 1</t>
  </si>
  <si>
    <t>P-6476</t>
  </si>
  <si>
    <t>Tubo Risc.Kit Compl.Conf.1 45X11</t>
  </si>
  <si>
    <t>P-6466</t>
  </si>
  <si>
    <t>Tubo Risc.Kit Compl.Conf.1 35X11</t>
  </si>
  <si>
    <t>P-6400</t>
  </si>
  <si>
    <t>Tubo Cacciata 35X11 D.50-40  Con Rivestimento E Tappo</t>
  </si>
  <si>
    <t>P-6330</t>
  </si>
  <si>
    <t>Serie Boccola Guida Viti Dist. Vite R.8M 7Cm Conf.1</t>
  </si>
  <si>
    <t>P-6320</t>
  </si>
  <si>
    <t>Vite Per Telaio D.5M Conf.1</t>
  </si>
  <si>
    <t>P-6281</t>
  </si>
  <si>
    <t>Viti Per Telaio Pz. 1</t>
  </si>
  <si>
    <t>P-6265</t>
  </si>
  <si>
    <t>Riduttore Portata Per Sede Estraibile D.40X30 Conf.1</t>
  </si>
  <si>
    <t>P-6261</t>
  </si>
  <si>
    <t>P-6260</t>
  </si>
  <si>
    <t>Sfera Tirantino Conf.1</t>
  </si>
  <si>
    <t>P-6240</t>
  </si>
  <si>
    <t>Sportello Completo, Vite  Registro 8M Conf.1</t>
  </si>
  <si>
    <t>P-6233</t>
  </si>
  <si>
    <t>Vite Registro D.8M Pz. 1</t>
  </si>
  <si>
    <t>P-6232</t>
  </si>
  <si>
    <t>Vite Registro D.6-M8 Conf.2+2</t>
  </si>
  <si>
    <t>P-6231</t>
  </si>
  <si>
    <t>Vite Registro D.6M Pz. 1</t>
  </si>
  <si>
    <t>P-6230</t>
  </si>
  <si>
    <t>Telaio Porta Placca Con Viti D.5 Distanz.Vite Registro</t>
  </si>
  <si>
    <t>P-6180</t>
  </si>
  <si>
    <t>Saltarello Per Sportello Conf1</t>
  </si>
  <si>
    <t>P-6150</t>
  </si>
  <si>
    <t>Valvola Ott.Compl.Sara Conf.1</t>
  </si>
  <si>
    <t>P-6110</t>
  </si>
  <si>
    <t>Sacchetto Corredo Wc Eco Sara</t>
  </si>
  <si>
    <t>P-6010</t>
  </si>
  <si>
    <t>P-5670</t>
  </si>
  <si>
    <t>Batteria Completa Con Sfera Per Eco 6L.Conf.1</t>
  </si>
  <si>
    <t>P-5570</t>
  </si>
  <si>
    <t>Batteria Completa Con Sfera Conf.1</t>
  </si>
  <si>
    <t>P-5560</t>
  </si>
  <si>
    <t>Sfera Con Tiratino Conf.1</t>
  </si>
  <si>
    <t>P-5541</t>
  </si>
  <si>
    <t>Sportello Completo, 2Viti Registro M.8 Conf.1</t>
  </si>
  <si>
    <t>P-5540</t>
  </si>
  <si>
    <t>Sportello Completo (Per Eco  Fino Al 2001) Conf.1</t>
  </si>
  <si>
    <t>P-5532</t>
  </si>
  <si>
    <t>Viti Registro Pz. 1</t>
  </si>
  <si>
    <t>P-5531</t>
  </si>
  <si>
    <t>Viti Registro (Per Eco Fino Al 2001) Pz. 1</t>
  </si>
  <si>
    <t>P-5530</t>
  </si>
  <si>
    <t>Telaio Porta Placca Con Viti D.M5 (Per Eco) Fino Al 2001</t>
  </si>
  <si>
    <t>P-5529</t>
  </si>
  <si>
    <t>Telaio Porta Placca Con Viti  D.M5 Conf.1</t>
  </si>
  <si>
    <t>P-5380</t>
  </si>
  <si>
    <t>Supporto Attacco Valvola Centrale Eco® - Viva® Pz. 1</t>
  </si>
  <si>
    <t>P-5340</t>
  </si>
  <si>
    <t>Supporto A Leve 4L E 9 L</t>
  </si>
  <si>
    <t>P-5300</t>
  </si>
  <si>
    <t>Batteria Scarico Parte  Estraibile Eco</t>
  </si>
  <si>
    <t>P-5256</t>
  </si>
  <si>
    <t>Leve Per Valvola 1+1</t>
  </si>
  <si>
    <t>Gruppo Valvola Compl. Conf.1</t>
  </si>
  <si>
    <t>P-5245</t>
  </si>
  <si>
    <t>Sacchetto Attacco Universale</t>
  </si>
  <si>
    <t>P-5210</t>
  </si>
  <si>
    <t>Batteria Scarico Completa  Conf.1</t>
  </si>
  <si>
    <t>P-5200</t>
  </si>
  <si>
    <t>Batteria Scarico  (Parte Estraibile) Conf.1</t>
  </si>
  <si>
    <t>P-5181</t>
  </si>
  <si>
    <t>Supporto Valvola Attacco Centrale - Nova Pz. 1</t>
  </si>
  <si>
    <t>P-5180</t>
  </si>
  <si>
    <t>Supporto Valvola Attacco Centrale - Eco®  Pz. 1</t>
  </si>
  <si>
    <t>P-5120</t>
  </si>
  <si>
    <t>Pistoncino Con Guarn. Pz. 1</t>
  </si>
  <si>
    <t>P-5045</t>
  </si>
  <si>
    <t>Supporto A Leva 9 Leva</t>
  </si>
  <si>
    <t>P-5040</t>
  </si>
  <si>
    <t>Supporto A Leva 4 Lt.</t>
  </si>
  <si>
    <t>Gruppo Sollevamento Batteria</t>
  </si>
  <si>
    <t>P-4390</t>
  </si>
  <si>
    <t>Tubo 1/2" Altea 2Pz.Man.99X25 D.50-32 Conf.1</t>
  </si>
  <si>
    <t>P-4370</t>
  </si>
  <si>
    <t>Tubo 1/2" Altea 2 Pz Man. 78X25 D. 78X25 D. 50-32</t>
  </si>
  <si>
    <t>P-4350</t>
  </si>
  <si>
    <t>Tubo Un Peo 80X25 50-32 B.</t>
  </si>
  <si>
    <t>P-4270</t>
  </si>
  <si>
    <t>Sede Dado E Guarnizione Ghiera Conf.5</t>
  </si>
  <si>
    <t>P-4265</t>
  </si>
  <si>
    <t>Riduttore Di Portata Per  Batteria Scarico 50X38 Conf.1</t>
  </si>
  <si>
    <t>P-4231</t>
  </si>
  <si>
    <t>Guarnizione Di Fondo Ø 63X31X3 Mm Nova - Abs Pz. 1</t>
  </si>
  <si>
    <t>P-4230</t>
  </si>
  <si>
    <t>Guarnizione Di Fondo Ø 54X26X3 Mm Fino Al ‘91 Abs Pz. 1</t>
  </si>
  <si>
    <t>P-4211</t>
  </si>
  <si>
    <t>Batteria Scarico Completa Conf.1</t>
  </si>
  <si>
    <t>P-4210</t>
  </si>
  <si>
    <t>Batteria Scarico Completa Nova/Abs Pz. 1</t>
  </si>
  <si>
    <t>P-4200</t>
  </si>
  <si>
    <t>Batteria Scarico (Parte Estraibile) Nova - Abs Pz. 1</t>
  </si>
  <si>
    <t>P-4195</t>
  </si>
  <si>
    <t>Attacco Laterale Fisso Cromo</t>
  </si>
  <si>
    <t>P-4180</t>
  </si>
  <si>
    <t>Inserto Sostegno Vaschetta Pz. 1</t>
  </si>
  <si>
    <t>P-4150</t>
  </si>
  <si>
    <t>Gruppo Valvola Galleggiante</t>
  </si>
  <si>
    <t>P-4115</t>
  </si>
  <si>
    <t>Pistoncino Valvola Conf.10</t>
  </si>
  <si>
    <t>P-4046</t>
  </si>
  <si>
    <t>Tappo Copriforo Leva Bianco  Conf.2</t>
  </si>
  <si>
    <t>P-4040</t>
  </si>
  <si>
    <t>Leva Comando Scarico Abs Pz. 1</t>
  </si>
  <si>
    <t>P-3970</t>
  </si>
  <si>
    <t>P-3835</t>
  </si>
  <si>
    <t>Kit Alta Posizione Tubo Incas. Completo</t>
  </si>
  <si>
    <t>P-3830</t>
  </si>
  <si>
    <t>P-3735</t>
  </si>
  <si>
    <t>P-3730</t>
  </si>
  <si>
    <t>P-3630</t>
  </si>
  <si>
    <t>Kit Alta Posizione Tubo Ester. Completo</t>
  </si>
  <si>
    <t>P-3500</t>
  </si>
  <si>
    <t>Alta Posizione Per Turca Tubo Esterno D. 200 D. 32-32</t>
  </si>
  <si>
    <t>P-3498</t>
  </si>
  <si>
    <t>Spandiacqua Per Turca D. 32</t>
  </si>
  <si>
    <t>P-3425</t>
  </si>
  <si>
    <t>Spostamento Fino 6 Cm. 28X34 D.50-40 Conf.1</t>
  </si>
  <si>
    <t>P-3390</t>
  </si>
  <si>
    <t>Tubo A 1/2"Alt.2Pz Man.99X25 D.50-40 Conf.1</t>
  </si>
  <si>
    <t>P-3370</t>
  </si>
  <si>
    <t>Tubo A 1/2"Alt.2Pz Man.78X25 D.50-40 Conf.1</t>
  </si>
  <si>
    <t>P-3360</t>
  </si>
  <si>
    <t>Fascetta Inossidabile D.40</t>
  </si>
  <si>
    <t>P-3352</t>
  </si>
  <si>
    <t>Manicotto Con 4 Or3125 Conf.1</t>
  </si>
  <si>
    <t>P-3325</t>
  </si>
  <si>
    <t>Morsetto Con 4 Or3125 Conf.1</t>
  </si>
  <si>
    <t>P-3260</t>
  </si>
  <si>
    <t>Riduzione Gomma D.50-26-32Mm Pz. 1</t>
  </si>
  <si>
    <t>P-3210</t>
  </si>
  <si>
    <t>Batteria Scarico Completa Pz.1</t>
  </si>
  <si>
    <t>Guarnizione Fondo In Para Pz.1</t>
  </si>
  <si>
    <t>P-3110</t>
  </si>
  <si>
    <t>Batteria Scarico Completa Viva</t>
  </si>
  <si>
    <t>P-3100</t>
  </si>
  <si>
    <t>Batteria Scarico Porta Estr.</t>
  </si>
  <si>
    <t>P-21001004</t>
  </si>
  <si>
    <t>Telaio Bidet Sospeso Con Kit Mont.Par.Pref.Conf.1</t>
  </si>
  <si>
    <t>P-21001003</t>
  </si>
  <si>
    <t>Telaio Lavabo Sospeso Con Kit Mont.Par.Pref.Conf.1</t>
  </si>
  <si>
    <t>P-20001110</t>
  </si>
  <si>
    <t>Spostamento Eccentrico Per Braga D.110 Conf.1</t>
  </si>
  <si>
    <t>P-20001107</t>
  </si>
  <si>
    <t>Guarnizione Wc D.110 Conf.5</t>
  </si>
  <si>
    <t>P-20001106</t>
  </si>
  <si>
    <t>Aumento D.90-110Mm Da Saldare Conf.1</t>
  </si>
  <si>
    <t>P-20001015</t>
  </si>
  <si>
    <t>Dima Per Bidet Conf.1</t>
  </si>
  <si>
    <t>P-20001014</t>
  </si>
  <si>
    <t>Dima Per Wc Conf.1</t>
  </si>
  <si>
    <t>P-20001004</t>
  </si>
  <si>
    <t>Telaio Vaso/Bidet Sospesi Conf.1</t>
  </si>
  <si>
    <t>P-20001003</t>
  </si>
  <si>
    <t>Telaio Lavabo Sospeso Con Kit Di Mont.Per Pareti Mur.Conf.1</t>
  </si>
  <si>
    <t>P-20001002</t>
  </si>
  <si>
    <t>Telaio Bidet Sospeso Con Kit Di Mont.Per Pareti Mur.Conf.1</t>
  </si>
  <si>
    <t>P-20000902</t>
  </si>
  <si>
    <t>Diduzione D.110-90Mm Per T.V.S Conf.1</t>
  </si>
  <si>
    <t>P-20000901</t>
  </si>
  <si>
    <t>Serie Bulloni Per T.V.S.Conf.1</t>
  </si>
  <si>
    <t>P-1571</t>
  </si>
  <si>
    <t>Cannotto Prol.29Cm.Or143  Cromo Conf.1</t>
  </si>
  <si>
    <t>P-1570</t>
  </si>
  <si>
    <t>Cannotto Prol.29Cm.Or143 Bianco Conf.1</t>
  </si>
  <si>
    <t>P-1560</t>
  </si>
  <si>
    <t>Kit Tubo Risc.56Cm.Riv.Tappo Conf.1 Bianco</t>
  </si>
  <si>
    <t>P-1551</t>
  </si>
  <si>
    <t>Cannotto Prol.Ecc 24Cm. Con Or143 Cromo Conf.1</t>
  </si>
  <si>
    <t>P-1550</t>
  </si>
  <si>
    <t>Cannotto Prol.Ecc.24Cm. Con Or143 Bianco Conf.1</t>
  </si>
  <si>
    <t>P-1541</t>
  </si>
  <si>
    <t>Cannotto Prol.26Cm.Con Or143 Conf.1 Cromo</t>
  </si>
  <si>
    <t>P-1540</t>
  </si>
  <si>
    <t>Cannotto Prol.26Cm.Conf.5 Bianco</t>
  </si>
  <si>
    <t>P-1471</t>
  </si>
  <si>
    <t>Cannotto Prol.29Cm.Con Or143  Cromo Pz. 1</t>
  </si>
  <si>
    <t>P-1470</t>
  </si>
  <si>
    <t>Cannotto Prol.29Cm.Con Or143 Pz. 1  Bianco</t>
  </si>
  <si>
    <t>P-1460</t>
  </si>
  <si>
    <t>Kit Tubo Risc.56X11 Riv. Completo Bianco Conf.1</t>
  </si>
  <si>
    <t>P-1451</t>
  </si>
  <si>
    <t>Cannotto Prol.Ecc.24Cm.Or143 Cromo Pz. 1</t>
  </si>
  <si>
    <t>P-1450</t>
  </si>
  <si>
    <t>Cannotto Prol.Ecc.24Cm.Or143 Bianco Pz. 1</t>
  </si>
  <si>
    <t>P-1441</t>
  </si>
  <si>
    <t>Cannotto Prol.26Cm.Or143 Cromo Pz. 1</t>
  </si>
  <si>
    <t>P-1440</t>
  </si>
  <si>
    <t>P-1430</t>
  </si>
  <si>
    <t>Morsetto Universale Da48 A 58M Bianco Conf.1</t>
  </si>
  <si>
    <t>P-1391</t>
  </si>
  <si>
    <t>Gruppo Rosone Ecc.Or143  Can.22Cm. Cromo Conf.1</t>
  </si>
  <si>
    <t>P-1390</t>
  </si>
  <si>
    <t>Gruppo Rosone Ecc. Or 143 Can.22 Cm. Bianco Conf.1</t>
  </si>
  <si>
    <t>P-1386</t>
  </si>
  <si>
    <t>Sacchetto A Corredo Manicotto D.40-50Mm D. 45Mm</t>
  </si>
  <si>
    <t>P-1385</t>
  </si>
  <si>
    <t>Riduzione D.50-40Mm Per Tubo Di Risciacq.Conf.1</t>
  </si>
  <si>
    <t>P-1372</t>
  </si>
  <si>
    <t>Manicotto F/F Dm 40-45Mm Con 1 Or 143 E 1 Or 148 Pz. 1</t>
  </si>
  <si>
    <t>P-1371</t>
  </si>
  <si>
    <t>Manicotto F/F Dm 45Mm Con 2 Or 148 Pz. 1</t>
  </si>
  <si>
    <t>P-1370</t>
  </si>
  <si>
    <t>Canotto 22Cm Or143 Bianco Pz.1</t>
  </si>
  <si>
    <t>P-1361</t>
  </si>
  <si>
    <t>Rosone Eccentrico Cromo Pz. 1</t>
  </si>
  <si>
    <t>P-1360</t>
  </si>
  <si>
    <t>Rosone Eccentrico Bianco Pz. 1</t>
  </si>
  <si>
    <t>P-1350</t>
  </si>
  <si>
    <t>Tubo Risciac.56X11Cm. 50-40 Con Riv.+Tappo Conf.1</t>
  </si>
  <si>
    <t>P-1343</t>
  </si>
  <si>
    <t>Codulo In Plastica 20Cm.Guar. Con.Or3168 Conf.1</t>
  </si>
  <si>
    <t>P-133325</t>
  </si>
  <si>
    <t>Morsetto Ø 55-44 Mm Conf.1</t>
  </si>
  <si>
    <t>P-1331</t>
  </si>
  <si>
    <t>Morsetto Comb.48-58 Cromo Pz.1</t>
  </si>
  <si>
    <t>P-1330</t>
  </si>
  <si>
    <t>Morsetto Comb.48-58 Bianco</t>
  </si>
  <si>
    <t>P-0981</t>
  </si>
  <si>
    <t>Viti Fissaggio Placca Pz 1</t>
  </si>
  <si>
    <t>P-0933</t>
  </si>
  <si>
    <t>P-0910</t>
  </si>
  <si>
    <t>Dima Per Montaggio Vitoni</t>
  </si>
  <si>
    <t>P-0494</t>
  </si>
  <si>
    <t>Ric.Pulsante Ottone Greo</t>
  </si>
  <si>
    <t>P-0201</t>
  </si>
  <si>
    <t>Telaio Porta Placca Eco/Sara Con Viti M5</t>
  </si>
  <si>
    <t>US091000</t>
  </si>
  <si>
    <t>Us 5759000100 Tubo 1 Bic 90-1000</t>
  </si>
  <si>
    <t>US090987</t>
  </si>
  <si>
    <t>Us 7070799870 Braga Dn 90-90-87'</t>
  </si>
  <si>
    <t>US090087</t>
  </si>
  <si>
    <t>Us 7070090870 Curva Dn 90-87'</t>
  </si>
  <si>
    <t>US090045</t>
  </si>
  <si>
    <t>Us 7070090470 Curva Dn 90-45'</t>
  </si>
  <si>
    <t>T80X40</t>
  </si>
  <si>
    <t>Aumento Tampone 80X40</t>
  </si>
  <si>
    <t>T63X40</t>
  </si>
  <si>
    <t>Aumento Tampone 63X40</t>
  </si>
  <si>
    <t>T125X40</t>
  </si>
  <si>
    <t>Aumento Tampone 125X40</t>
  </si>
  <si>
    <t>T125X100</t>
  </si>
  <si>
    <t>Aumento Tampone 125X100</t>
  </si>
  <si>
    <t>Aumento Conc. Pvc 80X100</t>
  </si>
  <si>
    <t>Aumento Conc. Pvc 63X80</t>
  </si>
  <si>
    <t>Aumento Conc. Pvc 63X100</t>
  </si>
  <si>
    <t>A50X80</t>
  </si>
  <si>
    <t>Aumento Pvc 50X80</t>
  </si>
  <si>
    <t>A50X63</t>
  </si>
  <si>
    <t>Aumento Pvc 50X63</t>
  </si>
  <si>
    <t>A50X100</t>
  </si>
  <si>
    <t>Aumento Pvc 50X100</t>
  </si>
  <si>
    <t>Aumento Pvc 40X80</t>
  </si>
  <si>
    <t>Aumento Pvc 40X63</t>
  </si>
  <si>
    <t>Aumento Pvc 40X50</t>
  </si>
  <si>
    <t>Aumento Pvc 40X100</t>
  </si>
  <si>
    <t>Aumento Pvc 32X40</t>
  </si>
  <si>
    <t>Aumento Pvc 160X200</t>
  </si>
  <si>
    <t>Aumento Pvc 140X160</t>
  </si>
  <si>
    <t>A125X200</t>
  </si>
  <si>
    <t>Aumento Pvc 125X200</t>
  </si>
  <si>
    <t>A125X160</t>
  </si>
  <si>
    <t>Aumento Pvc 125X160</t>
  </si>
  <si>
    <t>Aumento Pvc 125X140</t>
  </si>
  <si>
    <t>A100X200</t>
  </si>
  <si>
    <t>Aumento 100X200</t>
  </si>
  <si>
    <t>A100X160</t>
  </si>
  <si>
    <t>Aumento 100 A 160</t>
  </si>
  <si>
    <t>Aumento 100X140 Pvc</t>
  </si>
  <si>
    <t>Aumento Ecc. Pvc 100X125</t>
  </si>
  <si>
    <t>BR80</t>
  </si>
  <si>
    <t>Bocchettone Retto Nero 80X240</t>
  </si>
  <si>
    <t>BR100</t>
  </si>
  <si>
    <t>Bocchettone Retto Nero 100X240</t>
  </si>
  <si>
    <t>BPA80</t>
  </si>
  <si>
    <t>Bocchettone Angolo 80 Pvc</t>
  </si>
  <si>
    <t>Bocchettone Angolo 125 Pvc</t>
  </si>
  <si>
    <t>Bocchettone Angolo 100 Pvc</t>
  </si>
  <si>
    <t>BP80</t>
  </si>
  <si>
    <t>Bocchettone Pavimento 80 Pvc</t>
  </si>
  <si>
    <t>Bocchettone Pavimento 125 Pvc</t>
  </si>
  <si>
    <t>Bocchettone Pavimento 100 Pvc "Xx"</t>
  </si>
  <si>
    <t>BAT80</t>
  </si>
  <si>
    <t>Bocchetta Angolo 80 Pvc Nero</t>
  </si>
  <si>
    <t>BAT100</t>
  </si>
  <si>
    <t>Bocchetta Angolo 100 Pvc Nero</t>
  </si>
  <si>
    <t>BAA80</t>
  </si>
  <si>
    <t>BAA100</t>
  </si>
  <si>
    <t>Braga A Tee Da 90° Da 80</t>
  </si>
  <si>
    <t>Braga A Tee Da 90° Da 63</t>
  </si>
  <si>
    <t>Braga A Tee Da 90° Da 50</t>
  </si>
  <si>
    <t>Braga A Tee Da 90° Da 40</t>
  </si>
  <si>
    <t>Braga A Tee Da 90° Da 32</t>
  </si>
  <si>
    <t>Braga A Tee Da 90° Da 200Zc"</t>
  </si>
  <si>
    <t>Braga A Tee Da 90° Da 160</t>
  </si>
  <si>
    <t>Braga A Tee Da 90° Da 140</t>
  </si>
  <si>
    <t>Braga A Tee Da 90° Da 125</t>
  </si>
  <si>
    <t>Braga A Tee Da 90° Da 100</t>
  </si>
  <si>
    <t>DTIS80</t>
  </si>
  <si>
    <t>Derivazione A Tee 87°30' Con Tappo Di Ispezione Da 80</t>
  </si>
  <si>
    <t>DTIS63</t>
  </si>
  <si>
    <t>Derivazione A Tee 87°30' Con Tappo Di Ispezione Da 63</t>
  </si>
  <si>
    <t>DTIS50</t>
  </si>
  <si>
    <t>Derivazione A Tee 87°30' Con Tappo Di Ispezione Da 50</t>
  </si>
  <si>
    <t>DTIS40</t>
  </si>
  <si>
    <t>Derivazione A Tee 87°30' Con Tappo Di Ispezione Da 40</t>
  </si>
  <si>
    <t>DTIS200</t>
  </si>
  <si>
    <t>DTIS160</t>
  </si>
  <si>
    <t>Derivazione A Tee 87°30' Con Tappo Di Ispezione Da 160</t>
  </si>
  <si>
    <t>DTIS140</t>
  </si>
  <si>
    <t>Derivazione A Tee 87°30' Con Tappo Di Ispezione Da 140</t>
  </si>
  <si>
    <t>DTIS125</t>
  </si>
  <si>
    <t>Derivazione A Tee 87°30' Con Tappo Di Ispezione Da 125</t>
  </si>
  <si>
    <t>DTIS100</t>
  </si>
  <si>
    <t>Derivazione A Tee 87°30' Con Tappo Di Ispezione Da 100</t>
  </si>
  <si>
    <t>DSTVS87125</t>
  </si>
  <si>
    <t>Derivazone A Tee 87° Con Tappo Di Ispezione Da 125 Sx</t>
  </si>
  <si>
    <t>DSTVS87100</t>
  </si>
  <si>
    <t>Derivazone A Tee 87° Con Tappo Di Ispezione Da 100 Sx</t>
  </si>
  <si>
    <t>DSTVD87125</t>
  </si>
  <si>
    <t>Derivazone A Tee 87° Con Tappo Di Ispezione Da 125 Dx</t>
  </si>
  <si>
    <t>DSTVD87100</t>
  </si>
  <si>
    <t>Derivazone A Tee 87° Con Tappo Di Ispezione Da 100 Dx</t>
  </si>
  <si>
    <t>BT80M</t>
  </si>
  <si>
    <t>Braga T Marrone 90° D. 80</t>
  </si>
  <si>
    <t>BT100M</t>
  </si>
  <si>
    <t>Braga T Marrone 90° D. 100</t>
  </si>
  <si>
    <t>DR4TS10040</t>
  </si>
  <si>
    <t>Derivazione Ridotta 87° D.100 Angolo 2+2 Da 40</t>
  </si>
  <si>
    <t>DR4T10040</t>
  </si>
  <si>
    <t>Derivazione Ridotta 87° D.100 Angolo 1+1+1+1 Da 40</t>
  </si>
  <si>
    <t>DR3T10040</t>
  </si>
  <si>
    <t>Derivazione Ridotta 87° D.100 Angolo 1+1+1 Da 40</t>
  </si>
  <si>
    <t>DR2TS10040</t>
  </si>
  <si>
    <t>Derivazione Ridotta 87° D.100 Angolo 1+1 Da 40</t>
  </si>
  <si>
    <t>DR2T10040</t>
  </si>
  <si>
    <t>DR1T10040</t>
  </si>
  <si>
    <t>Derivazione Ridotta 87° D.100 Angolo 1 Da 40</t>
  </si>
  <si>
    <t>Braga Tee 90°Ridotta 125X80</t>
  </si>
  <si>
    <t>Braga Tee 90°Ridotta 125X63</t>
  </si>
  <si>
    <t>Braga Tee 90°Ridotta 125X50</t>
  </si>
  <si>
    <t>Braga Tee 90°Ridotta 125X40</t>
  </si>
  <si>
    <t>Braga Tee 90°Ridotta 125X100</t>
  </si>
  <si>
    <t>Braga Tee 90°Ridotta 100X80</t>
  </si>
  <si>
    <t>Braga A T Ridotta 100 X 63</t>
  </si>
  <si>
    <t>Braga A T Ridotta 100 X 50</t>
  </si>
  <si>
    <t>Braga A T Ridotta 100 X 40</t>
  </si>
  <si>
    <t>Braga A "V" Da 45° Da  32 Pvc</t>
  </si>
  <si>
    <t>BV250G</t>
  </si>
  <si>
    <t>Braga A "V" Da 45° Da 250 Grigio</t>
  </si>
  <si>
    <t>Braga A "V" Da 45° Da 200</t>
  </si>
  <si>
    <t>Braga A "V" Da 45° Da 160</t>
  </si>
  <si>
    <t>Braga A "V" Da 45° Da 140</t>
  </si>
  <si>
    <t>Braga A "V" Da 45° Da 125</t>
  </si>
  <si>
    <t>Braga A "V" Da 45° Da 100</t>
  </si>
  <si>
    <t>DSTVS45125</t>
  </si>
  <si>
    <t>Derivazone A Vee 45° Con Tappo Di Ispezione Da 100 Sx</t>
  </si>
  <si>
    <t>DSTVS45100</t>
  </si>
  <si>
    <t>DSTVD45125</t>
  </si>
  <si>
    <t>Derivazone A Vee 45° Con Tappo Di Ispezione Da 125 Dx</t>
  </si>
  <si>
    <t>DSTVD45100</t>
  </si>
  <si>
    <t>Derivazone A Vee 45° Con Tappo Di Ispezione Da 100 Dx</t>
  </si>
  <si>
    <t>BV80QM</t>
  </si>
  <si>
    <t>Braga A "V" Da 45° Marrone Quadro D.80X80</t>
  </si>
  <si>
    <t>BV80M</t>
  </si>
  <si>
    <t>Braga A "V" Da 45° Marrone 45° D.80</t>
  </si>
  <si>
    <t>BV100QM</t>
  </si>
  <si>
    <t>Braga A "V" Marrone Da 45° Quadro D.10X10</t>
  </si>
  <si>
    <t>BV100M</t>
  </si>
  <si>
    <t>Braga A "V" Marrone Da 45° D.100</t>
  </si>
  <si>
    <t>Braga V 45° C/Rame D. 80</t>
  </si>
  <si>
    <t>BV100R</t>
  </si>
  <si>
    <t>Braga A "V" C/Rame Da 45° D. 100</t>
  </si>
  <si>
    <t>DR4V10040</t>
  </si>
  <si>
    <t>Derivazione A V 45° Ridotta  1000 X 40X40X40X40</t>
  </si>
  <si>
    <t>DR3V10040</t>
  </si>
  <si>
    <t>Derivazone A Vee 45° Ridotta 100X40X40X40</t>
  </si>
  <si>
    <t>DR2V10050</t>
  </si>
  <si>
    <t>Derivazone A Vee 45° Ridotta 100 X 50 X 50</t>
  </si>
  <si>
    <t>DR2V10040</t>
  </si>
  <si>
    <t>Derivazone A Vee 45° Ridotta 100 X 40 X 40</t>
  </si>
  <si>
    <t>DR1V10040</t>
  </si>
  <si>
    <t>Braga A V Ridotta 100 X 40</t>
  </si>
  <si>
    <t>BVR80X40</t>
  </si>
  <si>
    <t>Braga A V Ridotta 80X40</t>
  </si>
  <si>
    <t>BVR50X100X50</t>
  </si>
  <si>
    <t>Braga A Vee Rid. 50X100X50</t>
  </si>
  <si>
    <t>BVR40X100X40X40</t>
  </si>
  <si>
    <t>Derivazone A Vee 45° Ridotta 40X100X40X40</t>
  </si>
  <si>
    <t>BVR40X100X40</t>
  </si>
  <si>
    <t>Braga A Vee Rid. 40X100X40</t>
  </si>
  <si>
    <t>Braga A V Ridotta 125X80</t>
  </si>
  <si>
    <t>Braga A V Ridotta 125X63</t>
  </si>
  <si>
    <t>Braga A V Ridotta 125X50</t>
  </si>
  <si>
    <t>Braga A V Ridotta 125X40</t>
  </si>
  <si>
    <t>Braga A V Ridotta 125X100</t>
  </si>
  <si>
    <t>Braga A V Ridotta 100 X 80</t>
  </si>
  <si>
    <t>Braga A V Ridotta 100 X 63</t>
  </si>
  <si>
    <t>BVR100X50X50</t>
  </si>
  <si>
    <t>Braga A Vee Ridotto 100X50X50</t>
  </si>
  <si>
    <t>Braga A V Ridotta 100 X 50</t>
  </si>
  <si>
    <t>BVR100X40X40</t>
  </si>
  <si>
    <t>Braga A Vee Ridotto 100X40X40</t>
  </si>
  <si>
    <t>Braga A "V" Da 45° Da 80</t>
  </si>
  <si>
    <t>Braga A "V" Da 45° Da 63</t>
  </si>
  <si>
    <t>Braga A "V" Da 45° Da 50</t>
  </si>
  <si>
    <t>Braga A "V" Da 45° Da 40</t>
  </si>
  <si>
    <t>Braga Doppia Vee Da 125</t>
  </si>
  <si>
    <t>Braga A Vee Doppia Da 100</t>
  </si>
  <si>
    <t>Braga A Scagno A  V Da 125</t>
  </si>
  <si>
    <t>Braga A Scagno A  V Da 100</t>
  </si>
  <si>
    <t>BC100</t>
  </si>
  <si>
    <t>Braga 87° A Croce Da 100</t>
  </si>
  <si>
    <t>VS0900003</t>
  </si>
  <si>
    <t>Scivolante Valsir 250 Gr.</t>
  </si>
  <si>
    <t>TTCF</t>
  </si>
  <si>
    <t>Tubetto Colla Tcf Da 125 Gr.</t>
  </si>
  <si>
    <t>TSTM</t>
  </si>
  <si>
    <t>Tubetto Colla Testa Di Moro</t>
  </si>
  <si>
    <t>TCVC</t>
  </si>
  <si>
    <t>Tubetto Colla Gr. 125 Vc</t>
  </si>
  <si>
    <t>TCRPM</t>
  </si>
  <si>
    <t>Tubetto Colla Marrone Gr 125</t>
  </si>
  <si>
    <t>Tubetto Colla Rp Da 125 Gr.</t>
  </si>
  <si>
    <t>Scivolina Ml 250</t>
  </si>
  <si>
    <t>Scivolina Ml 150</t>
  </si>
  <si>
    <t>BCVC1</t>
  </si>
  <si>
    <t>Barattolo Colla Vc Kg.1</t>
  </si>
  <si>
    <t>BCVC</t>
  </si>
  <si>
    <t>Barattolo Colla Vc270 Gr 500</t>
  </si>
  <si>
    <t>Barattolo Colla Rp Da 700 Gr.</t>
  </si>
  <si>
    <t>Barattolo Colla Rp Gr. 500</t>
  </si>
  <si>
    <t>4000TG</t>
  </si>
  <si>
    <t>Colla Tangit Gr. 125</t>
  </si>
  <si>
    <t>CSTVS45160</t>
  </si>
  <si>
    <t>Curva Aperta 45°C/Ispezione Da 160 Sx</t>
  </si>
  <si>
    <t>CSTVS45125</t>
  </si>
  <si>
    <t>Curva Aperta 45°C/Ispezione Da 125 Sx</t>
  </si>
  <si>
    <t>CSTVS45100</t>
  </si>
  <si>
    <t>Curva Aperta 45°C/Ispezione Da 100 Sx</t>
  </si>
  <si>
    <t>CSTVD45160</t>
  </si>
  <si>
    <t>Curva Aperta 45°C/Ispezione Da 160 Dx</t>
  </si>
  <si>
    <t>CSTVD45125</t>
  </si>
  <si>
    <t>Curva Aperta 45°C/Ispezione  Da 125 Dx</t>
  </si>
  <si>
    <t>CSTVD45100</t>
  </si>
  <si>
    <t>Curva Aperta 45°C/Ispezione Da 100 Dx</t>
  </si>
  <si>
    <t>CA80QM</t>
  </si>
  <si>
    <t>Curva Aperta 45° D. 80X80 Marrone Quadra</t>
  </si>
  <si>
    <t>CA80M</t>
  </si>
  <si>
    <t>Curva Aperta Marrone 45°D. 80</t>
  </si>
  <si>
    <t>CA100QM</t>
  </si>
  <si>
    <t>Curva Aperta 45° D. 100X100 Marrone Quadra</t>
  </si>
  <si>
    <t>CA100M</t>
  </si>
  <si>
    <t>Curva Aperta Marrone 45°D.100</t>
  </si>
  <si>
    <t>Curva Aperta 45° Rame D. 80</t>
  </si>
  <si>
    <t>CA100R</t>
  </si>
  <si>
    <t>Curva Aperta 45° Rame D. 100</t>
  </si>
  <si>
    <t>CSTVS87160</t>
  </si>
  <si>
    <t>Curva Chiusa 90° C/Ispezione Da 160 Sx</t>
  </si>
  <si>
    <t>CSTVS87125</t>
  </si>
  <si>
    <t>Curva Chiusa 90° C/Ispezione Da 125 Sx</t>
  </si>
  <si>
    <t>CSTVS87100</t>
  </si>
  <si>
    <t>Curva Chiusa 90° C/Ispezione Da 100 Sx</t>
  </si>
  <si>
    <t>CSTVD87160</t>
  </si>
  <si>
    <t>Curva Chiusa 90° C/Ispezione Da 160 Dx</t>
  </si>
  <si>
    <t>CSTVD87125</t>
  </si>
  <si>
    <t>Curva Chiusa 90° C/Ispezione Da 125 Dx</t>
  </si>
  <si>
    <t>CSTVD87100</t>
  </si>
  <si>
    <t>Curva Chiusa 90° C/Ispezione Da 100 Dx</t>
  </si>
  <si>
    <t>CSTV87100</t>
  </si>
  <si>
    <t>Curva 90°Ispezione Testa D.100</t>
  </si>
  <si>
    <t>CC80QM</t>
  </si>
  <si>
    <t>Curva Chiusa 87° D. 80X80 Marrone Quadra</t>
  </si>
  <si>
    <t>CC80M</t>
  </si>
  <si>
    <t>Curva Chiusa Marrone 90°D. 80</t>
  </si>
  <si>
    <t>CC100QM</t>
  </si>
  <si>
    <t>Curva Chiusa 87° D. 100X100 Marrone Quadra</t>
  </si>
  <si>
    <t>CC100M</t>
  </si>
  <si>
    <t>Curva Chiusa Marrone 90°D.100</t>
  </si>
  <si>
    <t>Curva Chiusa 90° C/Rame D. 80</t>
  </si>
  <si>
    <t>CC100R</t>
  </si>
  <si>
    <t>Curva Chiusa 90° C/Rame D. 100</t>
  </si>
  <si>
    <t>Curva Aperta Da 80</t>
  </si>
  <si>
    <t>Curva Aperta Da 63</t>
  </si>
  <si>
    <t>Curva Aperta Da 50</t>
  </si>
  <si>
    <t>Curva Aperta Da 40</t>
  </si>
  <si>
    <t>Curva Aperta Da 32</t>
  </si>
  <si>
    <t>Curva Aperta Da 200</t>
  </si>
  <si>
    <t>Curva Aperta Da 160</t>
  </si>
  <si>
    <t>Curva Aperta Da 140</t>
  </si>
  <si>
    <t>Curva Aperta Da 125</t>
  </si>
  <si>
    <t>Curva Aperta Da 100</t>
  </si>
  <si>
    <t>Curva Chiusa Da 80</t>
  </si>
  <si>
    <t>Curva Chiusa Da 63</t>
  </si>
  <si>
    <t>Curva Chiusa Da 50</t>
  </si>
  <si>
    <t>CC40R</t>
  </si>
  <si>
    <t>Curva Incolg Ar. Redi D. 40 87° 30'</t>
  </si>
  <si>
    <t>Curva Chiusa Da 40</t>
  </si>
  <si>
    <t>CC32R</t>
  </si>
  <si>
    <t>Curva Incolg Ar. Redi D.32 87°30'</t>
  </si>
  <si>
    <t>Curva Chiusa Da 32</t>
  </si>
  <si>
    <t>Curva Chiusa Da 200</t>
  </si>
  <si>
    <t>Curva Chiusa Da 160</t>
  </si>
  <si>
    <t>Curva Chiusa Da 140</t>
  </si>
  <si>
    <t>Curva Chiusa Da 125</t>
  </si>
  <si>
    <t>Curva Chiusa Da  100</t>
  </si>
  <si>
    <t>WCLR</t>
  </si>
  <si>
    <t>Curva 90° Wc Uscita 110 Alta Pvc Arancio</t>
  </si>
  <si>
    <t>S1PWOR</t>
  </si>
  <si>
    <t>Curva Wc Orientabile Scarico Incollaggio Pvc 100 Nicoll</t>
  </si>
  <si>
    <t>CWCTV80</t>
  </si>
  <si>
    <t>Curva Wc 100 Tappo A Vite 80</t>
  </si>
  <si>
    <t>CWCRS50</t>
  </si>
  <si>
    <t>CWCRS40</t>
  </si>
  <si>
    <t>CWCRD50</t>
  </si>
  <si>
    <t>Curva Wc D. 110 Uscita 50 Dx</t>
  </si>
  <si>
    <t>CWCRD40</t>
  </si>
  <si>
    <t>CWCR250</t>
  </si>
  <si>
    <t>Curva Wc D. 110 Laterale 2 Uscite 50</t>
  </si>
  <si>
    <t>CWCR240</t>
  </si>
  <si>
    <t>Curva Wc D. 110 Laterale 2 Uscite 40</t>
  </si>
  <si>
    <t>CWCLRS50</t>
  </si>
  <si>
    <t>Curva  110 Wc Uscita 50 Sx</t>
  </si>
  <si>
    <t>CWCLRS40</t>
  </si>
  <si>
    <t>Curva  110 Wc  Uscita 40 Sx</t>
  </si>
  <si>
    <t>CWCLRD50</t>
  </si>
  <si>
    <t>Curva  110 Wc Uscita 50 Dx</t>
  </si>
  <si>
    <t>CWCLRD40</t>
  </si>
  <si>
    <t>CWCLR250</t>
  </si>
  <si>
    <t>Curva Wc Alta D. 110 Laterale 2 Uscite 50</t>
  </si>
  <si>
    <t>CWCLR240</t>
  </si>
  <si>
    <t>Curva Wc Alta D. 110 Laterale 2 Uscite 40</t>
  </si>
  <si>
    <t>CWCLR</t>
  </si>
  <si>
    <t>Curva 90° Wc Uscita 110 Alta Pvc Bianco</t>
  </si>
  <si>
    <t>CWCA</t>
  </si>
  <si>
    <t>Curva 90° Wc Uscita Alta 100 Pvc Arancio</t>
  </si>
  <si>
    <t>CWC90</t>
  </si>
  <si>
    <t>Curva Sottovaso In Plas. D.90</t>
  </si>
  <si>
    <t>CWC40S</t>
  </si>
  <si>
    <t>Curva Wc 40 Sx</t>
  </si>
  <si>
    <t>CWC40D</t>
  </si>
  <si>
    <t>Curva  100 Wc Uscita 40 Dx</t>
  </si>
  <si>
    <t>CWC3L40</t>
  </si>
  <si>
    <t>Curva Wc Laterale 3 Uscite 40</t>
  </si>
  <si>
    <t>CWC2L40</t>
  </si>
  <si>
    <t>Curva Wc Laterale 2 Uscite 40</t>
  </si>
  <si>
    <t>CWC110M</t>
  </si>
  <si>
    <t>CWC110</t>
  </si>
  <si>
    <t>Curva Sottovaso In Plas. D.110</t>
  </si>
  <si>
    <t>CWC100X40</t>
  </si>
  <si>
    <t>Curva Wc Bianca L. 40 Cm.</t>
  </si>
  <si>
    <t>CWC100X20</t>
  </si>
  <si>
    <t>Curva Wc 100X20 Cm. B.Co S/R</t>
  </si>
  <si>
    <t>CWC100</t>
  </si>
  <si>
    <t>Curva Wc “Cigno”
Ingresso Ø 80-110 Mm.
Applicazione: Per Vasi Wc Sospesi
Materiale: Polipropilene Pp + Tpe
Colore: Bianco/Giallo</t>
  </si>
  <si>
    <t>CWC</t>
  </si>
  <si>
    <t>Curva 90° Wc Uscita 100 Pvc Arancio</t>
  </si>
  <si>
    <t>CRWC100505050</t>
  </si>
  <si>
    <t>Curva Wc Pvc Rid.100X50X50X50</t>
  </si>
  <si>
    <t>CRWC1005050</t>
  </si>
  <si>
    <t>Curva Wc Pvc Rid. 100X50X50</t>
  </si>
  <si>
    <t>CRWC100404040</t>
  </si>
  <si>
    <t>Curva Wc Pvc Rid.100X40X40X40</t>
  </si>
  <si>
    <t>CRWC1004040</t>
  </si>
  <si>
    <t>Curva Wc Pvc Rid. 100X40X40</t>
  </si>
  <si>
    <t>GR80</t>
  </si>
  <si>
    <t>Giunto Riparazione Pvc Da 80</t>
  </si>
  <si>
    <t>GR40</t>
  </si>
  <si>
    <t>Giunto Riparazione Pvc Da 40</t>
  </si>
  <si>
    <t>GR140</t>
  </si>
  <si>
    <t>Giunto Di Riparazione Pvc 140</t>
  </si>
  <si>
    <t>Giunto Riparazione Da 125</t>
  </si>
  <si>
    <t>Giunto Riparazione Da 100</t>
  </si>
  <si>
    <t>Giunto Scorrevole Da 80</t>
  </si>
  <si>
    <t>GS50</t>
  </si>
  <si>
    <t>Giunto Scorrevole Da 50</t>
  </si>
  <si>
    <t>GS140</t>
  </si>
  <si>
    <t>Giunto Scorrevole Da 140</t>
  </si>
  <si>
    <t>Giunto Scorrevole Da 125</t>
  </si>
  <si>
    <t>Giunto Scorrevole Da 100</t>
  </si>
  <si>
    <t>MS80</t>
  </si>
  <si>
    <t>Manicotto Pvc Scorrevole D. 80</t>
  </si>
  <si>
    <t>MS125</t>
  </si>
  <si>
    <t>Manicotto Pvc Scorrevole D.125</t>
  </si>
  <si>
    <t>MS100</t>
  </si>
  <si>
    <t>Manicotto Pvc Scorrevole D.100</t>
  </si>
  <si>
    <t>MFS40</t>
  </si>
  <si>
    <t>Manicotto Pvc Con Fermo D. 40</t>
  </si>
  <si>
    <t>MFS32</t>
  </si>
  <si>
    <t>Manicotto Pvc Con Fermo D. 32</t>
  </si>
  <si>
    <t>PFU</t>
  </si>
  <si>
    <t>Parafoglie Univ. D. 80</t>
  </si>
  <si>
    <t>PF60-125</t>
  </si>
  <si>
    <t>Parafoglie Nero Da 60&lt;&gt;125</t>
  </si>
  <si>
    <t>PUC55PP</t>
  </si>
  <si>
    <t>Pozzetto C/Coperchio D.55X55</t>
  </si>
  <si>
    <t>Pozzetto C/Coperchio D.40X40</t>
  </si>
  <si>
    <t>Pozzetto C/Coperchio D.30X30</t>
  </si>
  <si>
    <t>Pozzetto C/Coperchio D.20X20</t>
  </si>
  <si>
    <t>PPU</t>
  </si>
  <si>
    <t>Pozzetto Pluviale Un. Grigio</t>
  </si>
  <si>
    <t>PO5555</t>
  </si>
  <si>
    <t>Pozzetto  D.55X55</t>
  </si>
  <si>
    <t>PO4040</t>
  </si>
  <si>
    <t>Pozzetto  D.40X40</t>
  </si>
  <si>
    <t>PO3030</t>
  </si>
  <si>
    <t>Pozzetto  D.30X30</t>
  </si>
  <si>
    <t>PO2020</t>
  </si>
  <si>
    <t>Pozzetto  D.20X20</t>
  </si>
  <si>
    <t>CP5555</t>
  </si>
  <si>
    <t>CP4040</t>
  </si>
  <si>
    <t>CP3030</t>
  </si>
  <si>
    <t>CP2020</t>
  </si>
  <si>
    <t>TPGA100</t>
  </si>
  <si>
    <t>Tronchetto Pvs D.100 Bianco Wc</t>
  </si>
  <si>
    <t>RRPP40</t>
  </si>
  <si>
    <t>Rosetta 40Mm Bianco</t>
  </si>
  <si>
    <t>GTV140</t>
  </si>
  <si>
    <t>Guarnizione Per Tappo A Vite 140</t>
  </si>
  <si>
    <t>GTV125</t>
  </si>
  <si>
    <t>Guarnizione Per Tappo A Vite</t>
  </si>
  <si>
    <t>GTV110</t>
  </si>
  <si>
    <t>Guarnizione Per Tappo A Vite D. 110</t>
  </si>
  <si>
    <t>GTV100</t>
  </si>
  <si>
    <t>RPP40</t>
  </si>
  <si>
    <t>Raccordo Piombo Pvc Da 40</t>
  </si>
  <si>
    <t>RPP32</t>
  </si>
  <si>
    <t>Raccordo Piombo Pvc Da 32</t>
  </si>
  <si>
    <t>SL124</t>
  </si>
  <si>
    <t>Sella Dm.125/40 Pvc Grigio L7037</t>
  </si>
  <si>
    <t>Sella Dm.100/40 Pvc Grigio</t>
  </si>
  <si>
    <t>CR50X40MF</t>
  </si>
  <si>
    <t>Curva Ridotta 50X40 Mf Arancio</t>
  </si>
  <si>
    <t>CR40X32MF</t>
  </si>
  <si>
    <t>Curva Ridotta 40X32 Mf Arancio</t>
  </si>
  <si>
    <t>CR40X32FF</t>
  </si>
  <si>
    <t>Curva Ridotta 40X32 Ff Grigia</t>
  </si>
  <si>
    <t>CA40R</t>
  </si>
  <si>
    <t>CA32R</t>
  </si>
  <si>
    <t>Curva Incolg Ar. Redi  D.32 45°</t>
  </si>
  <si>
    <t>C40FF</t>
  </si>
  <si>
    <t>Curva 40 Ff Grigia Redi</t>
  </si>
  <si>
    <t>Riduzione Pvc 80X63</t>
  </si>
  <si>
    <t>R80X50</t>
  </si>
  <si>
    <t>Riduzione 80X50 Pvc</t>
  </si>
  <si>
    <t>Riduzione Pvc 80X40</t>
  </si>
  <si>
    <t>R63X50</t>
  </si>
  <si>
    <t>Riduzione Pvc 63X50</t>
  </si>
  <si>
    <t>Riduzione Pvc 63X40</t>
  </si>
  <si>
    <t>R50X40B</t>
  </si>
  <si>
    <t>Adattatore Da Ø40 A Ø50 Bianco</t>
  </si>
  <si>
    <t>Riduzione Pvc 50X40 Conica</t>
  </si>
  <si>
    <t>R40X32B</t>
  </si>
  <si>
    <t>Adattatore Da Ø40 A Ø32 Bianco</t>
  </si>
  <si>
    <t>Riduzione Pvc 40X32 Coniche</t>
  </si>
  <si>
    <t>R315X250</t>
  </si>
  <si>
    <t>Riduzione 315X250 Avorio</t>
  </si>
  <si>
    <t>R250x200</t>
  </si>
  <si>
    <t>Riduzione 250X200 Avorio</t>
  </si>
  <si>
    <t>Riduzione Pvc 200X160</t>
  </si>
  <si>
    <t>Riduzione Pvc 160X140</t>
  </si>
  <si>
    <t>R160X125</t>
  </si>
  <si>
    <t>Riduzione Pvc 160X125</t>
  </si>
  <si>
    <t>R160X100</t>
  </si>
  <si>
    <t>Riduzione 160X100 Pvc</t>
  </si>
  <si>
    <t>Riduzione Pvc 140X125</t>
  </si>
  <si>
    <t>Riduzione Pvc 140X100</t>
  </si>
  <si>
    <t>Riduzione Pvc 125X100</t>
  </si>
  <si>
    <t>Riduzione Pvc 100X80</t>
  </si>
  <si>
    <t>Riduzione Pvc 100X63</t>
  </si>
  <si>
    <t>R100X50</t>
  </si>
  <si>
    <t>Riduzione Pvc 100X50</t>
  </si>
  <si>
    <t>Riduzione Pvc 100X40</t>
  </si>
  <si>
    <t>SVV100</t>
  </si>
  <si>
    <t>Sifone Vv Da 100 Monolotico</t>
  </si>
  <si>
    <t>SVO125</t>
  </si>
  <si>
    <t>Sifone V-O Da 125</t>
  </si>
  <si>
    <t>SVO100</t>
  </si>
  <si>
    <t>Sifone V-O Da 100</t>
  </si>
  <si>
    <t>Sifone Verticale Martino 80</t>
  </si>
  <si>
    <t>SVM140</t>
  </si>
  <si>
    <t>Sifone Verticale Martino 140</t>
  </si>
  <si>
    <t>Sifone Verticale Martino 100</t>
  </si>
  <si>
    <t>Sifone Roma Da 80 Pvc</t>
  </si>
  <si>
    <t>Sifone Roma Da 100 Pvc</t>
  </si>
  <si>
    <t>SOO160</t>
  </si>
  <si>
    <t>Sifone Pvc O-O Da 160</t>
  </si>
  <si>
    <t>SOO140</t>
  </si>
  <si>
    <t>Sifone Monolitico Da 140</t>
  </si>
  <si>
    <t>Sifone Pvc Da 125 O-O</t>
  </si>
  <si>
    <t>Sifone O-O Da 100</t>
  </si>
  <si>
    <t>Tampone 100 Tre Uscite 40 Ciec</t>
  </si>
  <si>
    <t>T40X32</t>
  </si>
  <si>
    <t>Tanpone 40X32 Pvc</t>
  </si>
  <si>
    <t>T100X50</t>
  </si>
  <si>
    <t>Tampone 100X50 Pvc</t>
  </si>
  <si>
    <t>T100X40X40X40</t>
  </si>
  <si>
    <t>Tampone Cieco 100X40X40X40</t>
  </si>
  <si>
    <t>T100X40X40</t>
  </si>
  <si>
    <t>Tampone 100X40X40</t>
  </si>
  <si>
    <t>T100X40X32X32</t>
  </si>
  <si>
    <t>Tampone 100X40X32X32</t>
  </si>
  <si>
    <t>T100X40X32</t>
  </si>
  <si>
    <t>Tampone Pvc 100X40X32</t>
  </si>
  <si>
    <t>T100X40</t>
  </si>
  <si>
    <t>Tampone 100X40 Pvc</t>
  </si>
  <si>
    <t>T100X32X32</t>
  </si>
  <si>
    <t>Tampone Pvc 100X32X32</t>
  </si>
  <si>
    <t>Tappo A Vite Pvc Da 80</t>
  </si>
  <si>
    <t>Tappo A Vite Da 40 Pvc</t>
  </si>
  <si>
    <t>Tapo A Vite 32 Ispezionabile</t>
  </si>
  <si>
    <t>Tappo A Vite Da 200 Pvc</t>
  </si>
  <si>
    <t>Tappo A Vite Da 160</t>
  </si>
  <si>
    <t>Tappo A Vite Pvc Da 140</t>
  </si>
  <si>
    <t>Tappo A Vite Pvc Da 125</t>
  </si>
  <si>
    <t>Tappo A Vite Da 100 Pvc</t>
  </si>
  <si>
    <t>Tappo Fisso In Pvc D. 50</t>
  </si>
  <si>
    <t>Tappo Fisso In Pvc D. 40</t>
  </si>
  <si>
    <t>Tappo Fisso In Pvc D. 32</t>
  </si>
  <si>
    <t>UTG55PP</t>
  </si>
  <si>
    <t>Telaio + Griglia 55X55</t>
  </si>
  <si>
    <t>UTG40PP</t>
  </si>
  <si>
    <t>Telaio + Griglia 40X40</t>
  </si>
  <si>
    <t>UTG30PP</t>
  </si>
  <si>
    <t>Telaio + Griglia 30X30</t>
  </si>
  <si>
    <t>UTG20PP</t>
  </si>
  <si>
    <t>Telaio + Griglia 20X20</t>
  </si>
  <si>
    <t>UTC55PP</t>
  </si>
  <si>
    <t>Telaio + Coperchio 55X55</t>
  </si>
  <si>
    <t>UTC40PP</t>
  </si>
  <si>
    <t>Telaio + Coperchio 40X40</t>
  </si>
  <si>
    <t>UTC30PP</t>
  </si>
  <si>
    <t>Telaio + Coperchio 30X30</t>
  </si>
  <si>
    <t>UTC20PP</t>
  </si>
  <si>
    <t>Telaio + Coperchio 20X20</t>
  </si>
  <si>
    <t>TE5555</t>
  </si>
  <si>
    <t>TE4040</t>
  </si>
  <si>
    <t>TE3030</t>
  </si>
  <si>
    <t>TE2020</t>
  </si>
  <si>
    <t>GR5555</t>
  </si>
  <si>
    <t>Griglia 55X55</t>
  </si>
  <si>
    <t>GR4040</t>
  </si>
  <si>
    <t>Griglia 40X40</t>
  </si>
  <si>
    <t>GR3030</t>
  </si>
  <si>
    <t>Griglia 30X30</t>
  </si>
  <si>
    <t>GR2020</t>
  </si>
  <si>
    <t>Griglia 20X20</t>
  </si>
  <si>
    <t>Tubo Pvc Aragosta 80X3</t>
  </si>
  <si>
    <t>Tubo Pvc Aragosta 80X2</t>
  </si>
  <si>
    <t>Tubo Pvc Aragosta 80X1</t>
  </si>
  <si>
    <t>Tubo Pvc Aragosta 63X3</t>
  </si>
  <si>
    <t>Tubo Pvc 63X2 Mt.</t>
  </si>
  <si>
    <t>Tubo Pvc Aragosta 63X1</t>
  </si>
  <si>
    <t>Tubo Pvc Aragosta 50X3</t>
  </si>
  <si>
    <t>Tubo Pvc Aragosta 50X2</t>
  </si>
  <si>
    <t>Tubo Pvc Aragosta 50X1</t>
  </si>
  <si>
    <t>Tubo Pvc Aragosta 40X3</t>
  </si>
  <si>
    <t>Tubo Pvc Aragosta 40X2</t>
  </si>
  <si>
    <t>Tubo Pvc Aragosta 40X1</t>
  </si>
  <si>
    <t>Tubo Pvc  32X3</t>
  </si>
  <si>
    <t>Tubo Pvc 32X2 L. Blu</t>
  </si>
  <si>
    <t>Tubo Pvc Aragosta 32X1</t>
  </si>
  <si>
    <t>Tubo Pvc Aragosta 200X3</t>
  </si>
  <si>
    <t>Tubo Pvc 200X2 Mt.</t>
  </si>
  <si>
    <t>Tubo Pvc 200X1 Mt.</t>
  </si>
  <si>
    <t>Tubo Pvc Aragosta 160X3</t>
  </si>
  <si>
    <t>Tubo Pvc 160X2 Mt.</t>
  </si>
  <si>
    <t>Tubo Pvc 160X1 Mt.</t>
  </si>
  <si>
    <t>Tubo Pvc Aragosta 140X3</t>
  </si>
  <si>
    <t>Tubo Pvc 140X2 Mt.</t>
  </si>
  <si>
    <t>Tubo Pvc Aragosta 140X1</t>
  </si>
  <si>
    <t>Tubo Pvc Aragosta 125X3</t>
  </si>
  <si>
    <t>Tubo Pvc Aragosta 125X2</t>
  </si>
  <si>
    <t>Tubo Pvc Aragosta 125X1</t>
  </si>
  <si>
    <t>Tubo Pvc Aragosta 100X3</t>
  </si>
  <si>
    <t>Tubo Pvc Aragosta 100X2</t>
  </si>
  <si>
    <t>Tubo Pvc Aragosta 100X1</t>
  </si>
  <si>
    <t>T80X3QM</t>
  </si>
  <si>
    <t>Tubo Marrone Quadro D. 80X3</t>
  </si>
  <si>
    <t>T80X3M</t>
  </si>
  <si>
    <t>Tubo Marrone D. 80X3</t>
  </si>
  <si>
    <t>T80X2QM</t>
  </si>
  <si>
    <t>Tubo Marrone Quadro D. 80X2</t>
  </si>
  <si>
    <t>T80X2M</t>
  </si>
  <si>
    <t>Tubo Marrone D. 80X2</t>
  </si>
  <si>
    <t>T80X1QM</t>
  </si>
  <si>
    <t>Tubo Marrone Quadro D. 80X1</t>
  </si>
  <si>
    <t>T80X1M</t>
  </si>
  <si>
    <t>Tubo Marrone D. 80X1</t>
  </si>
  <si>
    <t>T100X3QM</t>
  </si>
  <si>
    <t>Tubo Marrone Quadro D. 100X3</t>
  </si>
  <si>
    <t>T100X3M</t>
  </si>
  <si>
    <t>Tubo Marrone D.100X3</t>
  </si>
  <si>
    <t>T100X2QM</t>
  </si>
  <si>
    <t>Tubo Marrone Quadro D. 100X1</t>
  </si>
  <si>
    <t>T100X2M</t>
  </si>
  <si>
    <t>Tubo Marrone D.100X2</t>
  </si>
  <si>
    <t>T100X1QM</t>
  </si>
  <si>
    <t>T100X1M</t>
  </si>
  <si>
    <t>Tubo Marrone D.100X1</t>
  </si>
  <si>
    <t>T80X3R</t>
  </si>
  <si>
    <t>Tubo Color Rame D. 80X3</t>
  </si>
  <si>
    <t>T80X2R</t>
  </si>
  <si>
    <t>Tubo Color Rame D. 80X2</t>
  </si>
  <si>
    <t>T80X1R</t>
  </si>
  <si>
    <t>Tubo Color Rame D. 80X1</t>
  </si>
  <si>
    <t>T100X3R</t>
  </si>
  <si>
    <t>Tubo Color Rame D. 100X3</t>
  </si>
  <si>
    <t>T100X2R</t>
  </si>
  <si>
    <t>Tubo Color Rame D. 100X2</t>
  </si>
  <si>
    <t>T100X1R</t>
  </si>
  <si>
    <t>Tubo Color Rame D. 100X1</t>
  </si>
  <si>
    <t>Valvola Antiriflusso D.200</t>
  </si>
  <si>
    <t>Valvola Antiriflusso D.160</t>
  </si>
  <si>
    <t>Valvola Antiriflusso D.140</t>
  </si>
  <si>
    <t>Valvola Antiriflusso D.125</t>
  </si>
  <si>
    <t>Valvola Antiriflusso D.100</t>
  </si>
  <si>
    <t>Valvola Antiriflusso Bianca 40X40</t>
  </si>
  <si>
    <t>Valvola Antiriflusso Bianca 32X32</t>
  </si>
  <si>
    <t>R22OR</t>
  </si>
  <si>
    <t>Ricambio Per Raccordo Or Da 22</t>
  </si>
  <si>
    <t>R18OR</t>
  </si>
  <si>
    <t>Ricambio Per Raccordo Or Da 18</t>
  </si>
  <si>
    <t>R16OR</t>
  </si>
  <si>
    <t>Ricambio Per Raccordo Or Da 16</t>
  </si>
  <si>
    <t>R14OR</t>
  </si>
  <si>
    <t>Ricambio Per Raccordo Or Da 14</t>
  </si>
  <si>
    <t>R12ROR</t>
  </si>
  <si>
    <t>Ricambio X Raccordo Or Rinf.12</t>
  </si>
  <si>
    <t>R12OR</t>
  </si>
  <si>
    <t>Ricambio Per Raccordo Or Da 12</t>
  </si>
  <si>
    <t>PH4992028030</t>
  </si>
  <si>
    <t>O-Ring 28,3X3,1 Fkm Solar</t>
  </si>
  <si>
    <t>PH4992022030</t>
  </si>
  <si>
    <t>O-Ring 22,25X3,1 Fkm Solar</t>
  </si>
  <si>
    <t>PH4992018020</t>
  </si>
  <si>
    <t>O-Ring 18,2X2,70 Fkm Solar</t>
  </si>
  <si>
    <t>IG617H28</t>
  </si>
  <si>
    <t>Tee 2 Lati Bicono F. Centrale  Con Oring D. 1"X28</t>
  </si>
  <si>
    <t>IG617G22</t>
  </si>
  <si>
    <t>Tee 2 Lati Bicono F. Centrale  Con Oring D. 3/4"X22</t>
  </si>
  <si>
    <t>IG617G18</t>
  </si>
  <si>
    <t>Tee 2 Lati Bicono F. Centrale  Con Oring D. 3/4"X18</t>
  </si>
  <si>
    <t>IG617D18</t>
  </si>
  <si>
    <t>Tee 2 Lati Bicono F. Centrale  Con Oring D. 1/2"X18</t>
  </si>
  <si>
    <t>IG617D16</t>
  </si>
  <si>
    <t>Tee 2 Lati Bicono F. Centrale  Con Oring D. 1/2"X16</t>
  </si>
  <si>
    <t>IG617D14</t>
  </si>
  <si>
    <t>Tee 2 Lati Bicono F. Centrale  Con Oring D. 1/2"X14</t>
  </si>
  <si>
    <t>IG617D12</t>
  </si>
  <si>
    <t>Tee 2 Lati Bicono F. Centrale  Con Oring D. 1/2"X12</t>
  </si>
  <si>
    <t>IG601MD18</t>
  </si>
  <si>
    <t>IG601MD16</t>
  </si>
  <si>
    <t>IG601MD14</t>
  </si>
  <si>
    <t>IG601MD12</t>
  </si>
  <si>
    <t>IG601D16</t>
  </si>
  <si>
    <t>IG60128</t>
  </si>
  <si>
    <t>Tee 3 Lati  Con Oring D. 28</t>
  </si>
  <si>
    <t>IG60122</t>
  </si>
  <si>
    <t>Tee 3 Lati  Con Oring D. 22</t>
  </si>
  <si>
    <t>IG60118</t>
  </si>
  <si>
    <t>Tee 3 Lati  Con Oring D. 18</t>
  </si>
  <si>
    <t>IG60116</t>
  </si>
  <si>
    <t>Tee 3 Lati  Con Oring D. 16</t>
  </si>
  <si>
    <t>IG60114</t>
  </si>
  <si>
    <t>Tee 3 Lati  Con Oring D. 14</t>
  </si>
  <si>
    <t>IG60112</t>
  </si>
  <si>
    <t>Tee 3 Lati  Con Oring D. 12</t>
  </si>
  <si>
    <t>IG60110</t>
  </si>
  <si>
    <t>Tee 3 Lati  Con Oring D. 10</t>
  </si>
  <si>
    <t>IG403LD18</t>
  </si>
  <si>
    <t>Gomito Femmina Con Oring D. 1/2"X18</t>
  </si>
  <si>
    <t>IG403LD16</t>
  </si>
  <si>
    <t>Gomito Femmina Con Oring D. 1/2"X16</t>
  </si>
  <si>
    <t>IG403LD14</t>
  </si>
  <si>
    <t>Gomito Femmina Con Oring D. 1/2"X14</t>
  </si>
  <si>
    <t>IG403LD12</t>
  </si>
  <si>
    <t>Gomito Femmina Con Oring D. 1/2"X12</t>
  </si>
  <si>
    <t>IG403H28</t>
  </si>
  <si>
    <t>Gomito Femmina Con Oring D. 1"X22</t>
  </si>
  <si>
    <t>IG403H22</t>
  </si>
  <si>
    <t>IG403G22</t>
  </si>
  <si>
    <t>Gomito Femmina Con Oring D. 3/4"X22</t>
  </si>
  <si>
    <t>IG403G18</t>
  </si>
  <si>
    <t>Gomito Femmina Con Oring D. 3/4"X18</t>
  </si>
  <si>
    <t>IG403G16</t>
  </si>
  <si>
    <t>Gomito Femmina Con Oring D. 3/4"X16</t>
  </si>
  <si>
    <t>IG403G14</t>
  </si>
  <si>
    <t>Gomito Femmina Con Oring D. 3/4"X14</t>
  </si>
  <si>
    <t>IG403G12</t>
  </si>
  <si>
    <t>Gomito Femmina Con Oring D. 3/4"X12</t>
  </si>
  <si>
    <t>IG403D22</t>
  </si>
  <si>
    <t>Gomito Femmina Con Oring D. 1/2"X22</t>
  </si>
  <si>
    <t>IG403D18</t>
  </si>
  <si>
    <t>IG403D16</t>
  </si>
  <si>
    <t>IG403D14</t>
  </si>
  <si>
    <t>IG403D12</t>
  </si>
  <si>
    <t>IG403D10</t>
  </si>
  <si>
    <t>Gomito Femmina Con Oring D. 1/2"X10</t>
  </si>
  <si>
    <t>IG403C12</t>
  </si>
  <si>
    <t>Gomito Bicono Maschio Con Oring D. 3/8"X12</t>
  </si>
  <si>
    <t>IG402H28</t>
  </si>
  <si>
    <t>Gomito Bicono Maschio Con Oring D. 1"X28</t>
  </si>
  <si>
    <t>IG402H22</t>
  </si>
  <si>
    <t>Gomito Bicono Maschio Con Oring D. 1"X22</t>
  </si>
  <si>
    <t>IG402G22</t>
  </si>
  <si>
    <t>Gomito Bicono Maschio Con Oring D. 3/4"X22</t>
  </si>
  <si>
    <t>IG402G18</t>
  </si>
  <si>
    <t>Gomito Bicono Maschio Con Oring D. 3/4"X18</t>
  </si>
  <si>
    <t>IG402G16</t>
  </si>
  <si>
    <t>Gomito Bicono Maschio Con Oring D. 3/4"X16</t>
  </si>
  <si>
    <t>IG402G14</t>
  </si>
  <si>
    <t>Gomito Bicono Maschio Con Oring D. 3/4"X14</t>
  </si>
  <si>
    <t>IG402D22</t>
  </si>
  <si>
    <t>Gomito Bicono Maschio Con Oring D. 1/2"X22</t>
  </si>
  <si>
    <t>IG402D18</t>
  </si>
  <si>
    <t>Gomito Bicono Maschio Con Oring D. 1/2"X18</t>
  </si>
  <si>
    <t>IG402D16</t>
  </si>
  <si>
    <t>Gomito Bicono Maschio Con Oring D. 1/2"X16</t>
  </si>
  <si>
    <t>IG402D14</t>
  </si>
  <si>
    <t>Gomito Bicono Maschio Con Oring D. 1/2"X14</t>
  </si>
  <si>
    <t>IG402D12</t>
  </si>
  <si>
    <t>Gomito Bicono Maschio Con Oring D. 1/2"X12</t>
  </si>
  <si>
    <t>IG402D10</t>
  </si>
  <si>
    <t>Gomito Bicono Maschio Con Oring D. 1/2"X10</t>
  </si>
  <si>
    <t>IG402C12</t>
  </si>
  <si>
    <t>Gomito Bicono Maschio Con Oring D. 3\8"X12</t>
  </si>
  <si>
    <t>IG40128</t>
  </si>
  <si>
    <t>Gomito Bicono Doppio  Con Oring D. 28</t>
  </si>
  <si>
    <t>IG40122</t>
  </si>
  <si>
    <t>Gomito Bicono Doppio  Con Oring D. 22</t>
  </si>
  <si>
    <t>IG40118</t>
  </si>
  <si>
    <t>Gomito Bicono Doppio  Con Oring D. 18</t>
  </si>
  <si>
    <t>IG40116</t>
  </si>
  <si>
    <t>Gomito Bicono Doppio  Con Oring D. 16</t>
  </si>
  <si>
    <t>IG40114</t>
  </si>
  <si>
    <t>Gomito Bicono Doppio  Con Oring D. 14</t>
  </si>
  <si>
    <t>IG40112</t>
  </si>
  <si>
    <t>Gomito Bicono Doppio  Con Oring D. 12</t>
  </si>
  <si>
    <t>IG40110</t>
  </si>
  <si>
    <t>Gomito Bicono Doppio  Con Oring D. 10</t>
  </si>
  <si>
    <t>IG303H28</t>
  </si>
  <si>
    <t>Niples Femmina Con Oring D.1"X28</t>
  </si>
  <si>
    <t>IG303H22</t>
  </si>
  <si>
    <t>Niples Femmina Con Oring D. 1"X22</t>
  </si>
  <si>
    <t>IG303H18</t>
  </si>
  <si>
    <t>Niples Femmina Con Oring D. 1"X18</t>
  </si>
  <si>
    <t>IG303G28</t>
  </si>
  <si>
    <t>Niples Femmina Con Oring D. 3/4"X28</t>
  </si>
  <si>
    <t>IG303G22</t>
  </si>
  <si>
    <t>Niples Femmina Con Oring D. 3/4"X22</t>
  </si>
  <si>
    <t>IG303G18</t>
  </si>
  <si>
    <t>Niples Femmina Con Oring D. 3/4"X18</t>
  </si>
  <si>
    <t>IG303G16</t>
  </si>
  <si>
    <t>Niples Femmina Con Oring D. 3/4"X16</t>
  </si>
  <si>
    <t>IG303G14</t>
  </si>
  <si>
    <t>Niples Femmina Con Oring D. 3/4"X14</t>
  </si>
  <si>
    <t>IG303D18</t>
  </si>
  <si>
    <t>Niples Femmina Con Oring D. 1/2"X18</t>
  </si>
  <si>
    <t>IG303D16</t>
  </si>
  <si>
    <t>Niples Femmina Con Oring D. 1/2"X16</t>
  </si>
  <si>
    <t>IG303D14</t>
  </si>
  <si>
    <t>Niples Femmina Con Oring D. 1/2"X14</t>
  </si>
  <si>
    <t>IG303D12</t>
  </si>
  <si>
    <t>Niples Femmina Con Oring D. 1/2"X12</t>
  </si>
  <si>
    <t>IG303C14</t>
  </si>
  <si>
    <t>Niples Femmina Con Oring D. 3\8"X14</t>
  </si>
  <si>
    <t>IG303C12</t>
  </si>
  <si>
    <t>Niples Femmina Con Oring D. 3\8"X12</t>
  </si>
  <si>
    <t>IG302H28</t>
  </si>
  <si>
    <t>Niples Maschio Con Oring D. 1"X28</t>
  </si>
  <si>
    <t>IG302H22</t>
  </si>
  <si>
    <t>Niples Maschio Con Oring D. 1"X22</t>
  </si>
  <si>
    <t>IG302H18</t>
  </si>
  <si>
    <t>Niples Maschio Con Oring D. 1"X18</t>
  </si>
  <si>
    <t>IG302G28</t>
  </si>
  <si>
    <t>Niples Maschio Con Oring D. 3/4"X28</t>
  </si>
  <si>
    <t>IG302G22</t>
  </si>
  <si>
    <t>Niples Maschio Con Oring D. 3/4"X22</t>
  </si>
  <si>
    <t>IG302G18</t>
  </si>
  <si>
    <t>Niples Maschio Con Oring D. 3/4"X18</t>
  </si>
  <si>
    <t>IG302G16</t>
  </si>
  <si>
    <t>Niples Maschio Con Oring D. 3/4"X16</t>
  </si>
  <si>
    <t>IG302G14</t>
  </si>
  <si>
    <t>Niples Maschio Con Oring D. 3/4"X14</t>
  </si>
  <si>
    <t>IG302G12</t>
  </si>
  <si>
    <t>Niples Maschio Con Oring D. 3/4"X12</t>
  </si>
  <si>
    <t>IG302D22</t>
  </si>
  <si>
    <t>Niples Maschio Con Oring D. 1/2"X22 Nm1/2X22Or</t>
  </si>
  <si>
    <t>IG302D18</t>
  </si>
  <si>
    <t>Niples Maschio Con Oring D. 1/2"X18</t>
  </si>
  <si>
    <t>IG302D16</t>
  </si>
  <si>
    <t>Niples Maschio Con Oring D. 1/2"X16</t>
  </si>
  <si>
    <t>IG302D14</t>
  </si>
  <si>
    <t>Niples Maschio Con Oring D. 1/2"X14</t>
  </si>
  <si>
    <t>IG302D12</t>
  </si>
  <si>
    <t>Niples Maschio Con Oring D. 1/2"X12</t>
  </si>
  <si>
    <t>IG302C16</t>
  </si>
  <si>
    <t>Niples Maschio Con Oring D. 3/8"X16 Nm3/8X14Or</t>
  </si>
  <si>
    <t>IG302C14</t>
  </si>
  <si>
    <t>Niples Maschio Con Oring D. 3/8"X14 Nm3/8X14Or</t>
  </si>
  <si>
    <t>IG302C12</t>
  </si>
  <si>
    <t>Niples Maschio Con Oring D. 3/8"X12</t>
  </si>
  <si>
    <t>IG30128</t>
  </si>
  <si>
    <t>Niples Doppia Con Oring D. 28</t>
  </si>
  <si>
    <t>IG30122</t>
  </si>
  <si>
    <t>Niples Doppia Con Oring D. 22</t>
  </si>
  <si>
    <t>IG30118</t>
  </si>
  <si>
    <t>Niples Doppia Con Oring D. 18</t>
  </si>
  <si>
    <t>IG30116</t>
  </si>
  <si>
    <t>Niples Doppia Con Oring D. 16</t>
  </si>
  <si>
    <t>IG30114</t>
  </si>
  <si>
    <t>Niples Doppia Con Oring D. 14</t>
  </si>
  <si>
    <t>IG30112</t>
  </si>
  <si>
    <t>Niples Doppia Con Oring D. 12</t>
  </si>
  <si>
    <t>IG30110</t>
  </si>
  <si>
    <t>Niples Doppia Con Oring D. 10</t>
  </si>
  <si>
    <t>65O54</t>
  </si>
  <si>
    <t>Ogiva In Ottone D. 54</t>
  </si>
  <si>
    <t>65O42</t>
  </si>
  <si>
    <t>Ogiva In Ottone D. 42</t>
  </si>
  <si>
    <t>65O35</t>
  </si>
  <si>
    <t>Ogiva In Ottone D. 35</t>
  </si>
  <si>
    <t>65O28</t>
  </si>
  <si>
    <t>Ogiva In Ottone D. 28</t>
  </si>
  <si>
    <t>65O22</t>
  </si>
  <si>
    <t>Ogiva In Ottone D. 22</t>
  </si>
  <si>
    <t>65O18</t>
  </si>
  <si>
    <t>Ogiva In Ottone D. 18</t>
  </si>
  <si>
    <t>65O16</t>
  </si>
  <si>
    <t>Ogiva In Ottone D. 16</t>
  </si>
  <si>
    <t>65O14</t>
  </si>
  <si>
    <t>Ogiva In Ottone D. 14</t>
  </si>
  <si>
    <t>65O12</t>
  </si>
  <si>
    <t>Ogiva In Ottone D. 12</t>
  </si>
  <si>
    <t>65O10</t>
  </si>
  <si>
    <t>Ogiva In Ottone D. 10</t>
  </si>
  <si>
    <t>617G22</t>
  </si>
  <si>
    <t>Tee 2 Lati Compressione Centrale Femmina  3/4"X22</t>
  </si>
  <si>
    <t>617G18</t>
  </si>
  <si>
    <t>Tee 2 Lati Compressione Centrale Femmina  3/4"X18</t>
  </si>
  <si>
    <t>617G16</t>
  </si>
  <si>
    <t>Tee 2 Lati Compressione Centrale Femmina  3/4"X16</t>
  </si>
  <si>
    <t>617D14</t>
  </si>
  <si>
    <t>Tee 2 Lati Compressione Centrale Femmina  1/2"X14</t>
  </si>
  <si>
    <t>617D12</t>
  </si>
  <si>
    <t>Tee 2 Lati Compressione Centrale Femmina  1/2"X12</t>
  </si>
  <si>
    <t>601MD18</t>
  </si>
  <si>
    <t>Tee 2 Lati Compressione D. 18 Uscita Centrale 1/2" Maschio</t>
  </si>
  <si>
    <t>601MD16</t>
  </si>
  <si>
    <t>Tee 2 Lati Compressione D. 16 Uscita Centrale 1/2" Maschio Tm1/2X16Or</t>
  </si>
  <si>
    <t>601MD14</t>
  </si>
  <si>
    <t>Tee 2 Lati Compressione D. 14 Uscita Centrale 1/2" Maschio Tm1/2X14Or</t>
  </si>
  <si>
    <t>601MD12</t>
  </si>
  <si>
    <t>Tee 2 Lati Compressione D. 12 Uscita Centrale 1/2" Maschio Tm1/2X12Or</t>
  </si>
  <si>
    <t>601EQ8</t>
  </si>
  <si>
    <t>Tee 3 Lati Compressione D. 8</t>
  </si>
  <si>
    <t>601EQ6</t>
  </si>
  <si>
    <t>Tee 3 Lati Compressione D. 6</t>
  </si>
  <si>
    <t>601EQ54</t>
  </si>
  <si>
    <t>Tee 3 Lati Compressione D. 54</t>
  </si>
  <si>
    <t>601EQ42</t>
  </si>
  <si>
    <t>Tee 3 Lati Compressione D. 42</t>
  </si>
  <si>
    <t>601EQ35</t>
  </si>
  <si>
    <t>Tee 3 Lati Compressione D. 35</t>
  </si>
  <si>
    <t>601EQ28</t>
  </si>
  <si>
    <t>Tee 3 Lati Compressione D. 28</t>
  </si>
  <si>
    <t>601EQ22</t>
  </si>
  <si>
    <t>Tee 3 Lati Compressione D. 22</t>
  </si>
  <si>
    <t>601EQ18</t>
  </si>
  <si>
    <t>Tee 3 Lati Compressione D. 18</t>
  </si>
  <si>
    <t>601EQ16</t>
  </si>
  <si>
    <t>Tee 3 Lati Compressione D. 16</t>
  </si>
  <si>
    <t>601EQ14</t>
  </si>
  <si>
    <t>Tee 3 Lati Compressione D. 14</t>
  </si>
  <si>
    <t>601EQ12</t>
  </si>
  <si>
    <t>Tee 3 Lati Compressione D. 12 T12Or</t>
  </si>
  <si>
    <t>601EQ10</t>
  </si>
  <si>
    <t>Tee 3 Lati Compressione D. 10 T10Or</t>
  </si>
  <si>
    <t>403WD14</t>
  </si>
  <si>
    <t>403WD12</t>
  </si>
  <si>
    <t>403OL54</t>
  </si>
  <si>
    <t>Gomito Femmina A Compressione In Ottone Tenuta Metallica  D. 2"X54</t>
  </si>
  <si>
    <t>403HD42</t>
  </si>
  <si>
    <t>Gomito Femmina A Compressione In Ottone Tenuta Metallica  D. 11/2"X42</t>
  </si>
  <si>
    <t>403HB35</t>
  </si>
  <si>
    <t>Gomito Femmina A Compressione In Ottone Tenuta Metallica  D. 11/4"X35</t>
  </si>
  <si>
    <t>403H28</t>
  </si>
  <si>
    <t>Gomito Femmina A Compressione In Ottone Tenuta Metallica  D. 1"X28</t>
  </si>
  <si>
    <t>403H22</t>
  </si>
  <si>
    <t>Gomito Femmina A Compressione In Ottone Tenuta Metallica  D. 1"X22</t>
  </si>
  <si>
    <t>403G22</t>
  </si>
  <si>
    <t>Gomito Femmina A Compressione In Ottone Tenuta Metallica  D. 22X3/4"</t>
  </si>
  <si>
    <t>403G18</t>
  </si>
  <si>
    <t>Gomito Femmina A Compressione In Ottone Tenuta Metallica  D. 18X3/4"</t>
  </si>
  <si>
    <t>403G16</t>
  </si>
  <si>
    <t>Gomito A Compressione In Ottone Tenuta Metallica Fem.16X3/4</t>
  </si>
  <si>
    <t>403G12</t>
  </si>
  <si>
    <t>Gomito Femmina A Compressione In Ottone Tenuta Metallica  D. 12X3/4"</t>
  </si>
  <si>
    <t>403D22</t>
  </si>
  <si>
    <t>Gomito Femmina A Compressione In Ottone Tenuta Metallica  D. 1/2"X22 Gf1/2X22Or</t>
  </si>
  <si>
    <t>403D18</t>
  </si>
  <si>
    <t>Gomito Femmina A Compressione In Ottone Tenuta Metallica  D. 18X1/2" Gf1/2X18Or</t>
  </si>
  <si>
    <t>403D16</t>
  </si>
  <si>
    <t>Gomito Femmina A Compressione In Ottone Tenuta Metallica  D. 16X1/2" Gf1/2X16Or</t>
  </si>
  <si>
    <t>403D14</t>
  </si>
  <si>
    <t>Gomito Femmina A Compressione In Ottone Tenuta Metallica  D. 14X1/2" Gf1/2X14Or</t>
  </si>
  <si>
    <t>403D12</t>
  </si>
  <si>
    <t>Gomito Femmina A Compressione In Ottone Tenuta Metallica  D. 12X1/2" Gf1/2X12Or</t>
  </si>
  <si>
    <t>403D10</t>
  </si>
  <si>
    <t>Gomito Femmina A Compressione In Ottone Tenuta Metallica  D. 10X1/2" Gf1/2X10Or</t>
  </si>
  <si>
    <t>403C12</t>
  </si>
  <si>
    <t>Gomito Femmina A Compressione In Ottone Tenuta Metallica  D. 3/8"X12 Gf3/8X10Or</t>
  </si>
  <si>
    <t>402TAD16</t>
  </si>
  <si>
    <t>Gomito Maschio A Compressione In Ottone Tenuta Metallica  D. 1/2"X16 Gm1/2X16Or</t>
  </si>
  <si>
    <t>402TAD14</t>
  </si>
  <si>
    <t>Gomito Maschio A Compressione In Ottone Tenuta Metallica  D. 1/2"X14 Gm1/2X14Or</t>
  </si>
  <si>
    <t>402OL54</t>
  </si>
  <si>
    <t>Gomito Maschio A Compressione In Ottone Tenuta Metallica  D. 2"X54 Gm2X54Or</t>
  </si>
  <si>
    <t>402HD42</t>
  </si>
  <si>
    <t>Gomito Maschio A Compressione In Ottone Tenuta Metallica  D. 11/4"X42 Gm11/2X42Or</t>
  </si>
  <si>
    <t>402HB35</t>
  </si>
  <si>
    <t>Gomito Maschio A Compressione In Ottone Tenuta Metallica  D. 11/4"X35 Gm11/4X35Or</t>
  </si>
  <si>
    <t>402H28</t>
  </si>
  <si>
    <t>Gomito Maschio A Compressione In Ottone Tenuta Metallica  D. 1"X28 Gm1X28Or</t>
  </si>
  <si>
    <t>402G28</t>
  </si>
  <si>
    <t>Gomito Maschio A Compressione In Ottone Tenuta Metallica  D. 3/4"X28 Gm3/4X28Or</t>
  </si>
  <si>
    <t>402G22</t>
  </si>
  <si>
    <t>Gomito Maschio A Compressione In Ottone Tenuta Metallica  D. 3/4"X22 Gm3/4X22Or</t>
  </si>
  <si>
    <t>402G18</t>
  </si>
  <si>
    <t>Gomito Maschio A Compressione In Ottone Tenuta Metallica  D. 3/4"X18 Gm3/4X18Or</t>
  </si>
  <si>
    <t>402D22</t>
  </si>
  <si>
    <t>Gomito Maschio A Compressione In Ottone Tenuta Metallica  D. 1/2"X22 Gm1/2X22Or</t>
  </si>
  <si>
    <t>402D18</t>
  </si>
  <si>
    <t>Gomito Maschio A Compressione In Ottone Tenuta Metallica  D. 1/2"X18 Gm1/2X18Or</t>
  </si>
  <si>
    <t>402D12</t>
  </si>
  <si>
    <t>Gomito Maschio A Compressione In Ottone Tenuta Metallica  D. 12X1/2" Gm1/2X12Or</t>
  </si>
  <si>
    <t>402D10</t>
  </si>
  <si>
    <t>Gomito Maschio A Compressione In Ottone Tenuta Metallica  D. 10X1/2" Gm1/2X10Or</t>
  </si>
  <si>
    <t>40122</t>
  </si>
  <si>
    <t>Gomito Doppio 90° 22</t>
  </si>
  <si>
    <t>40118</t>
  </si>
  <si>
    <t>Gomito Doppio 90° 18</t>
  </si>
  <si>
    <t>303OL54</t>
  </si>
  <si>
    <t>Niples Femmina A Compressione In Ottone Tenuta Metallica  D. 2"X54 Nf2X54Or</t>
  </si>
  <si>
    <t>303HD42</t>
  </si>
  <si>
    <t>Niples Femmina A Compressione In Ottone Tenuta Metallica  D. 11/2"X42 Nf11/2X42Or</t>
  </si>
  <si>
    <t>303HB35</t>
  </si>
  <si>
    <t>Niples Femmina A Compressione In Ottone Tenuta Metallica  D. 11/4"X35 Nf11/4"X35Or</t>
  </si>
  <si>
    <t>303H28</t>
  </si>
  <si>
    <t>Niples Femmina A Compressione In Ottone Tenuta Metallica  D. 1"X28 Nf1"X28Or</t>
  </si>
  <si>
    <t>303H22</t>
  </si>
  <si>
    <t>Niples Femmina A Compressione In Ottone Tenuta Metallica  D. 1"X22 Nf1"X22Or</t>
  </si>
  <si>
    <t>303G28</t>
  </si>
  <si>
    <t>Niples Femmina A Compressione In Ottone Tenuta Metallica  D. 3/4"X28 Nf3/4"X28Or</t>
  </si>
  <si>
    <t>303G22</t>
  </si>
  <si>
    <t>Niples Femmina A Compressione In Ottone Tenuta Metallica  D. 22X3/4" Nf3/4"X22Or</t>
  </si>
  <si>
    <t>303G18</t>
  </si>
  <si>
    <t>Niples Femmina A Compressione In Ottone Tenuta Metallica  D. 18X3/4" Nf3/4"X18Or</t>
  </si>
  <si>
    <t>303G16</t>
  </si>
  <si>
    <t>Niples Femmina A Compressione In Ottone Tenuta Metallica  D. 16X3/4" Nf3/4"X16Or</t>
  </si>
  <si>
    <t>303D22</t>
  </si>
  <si>
    <t>Niples Femmina A Compressione In Ottone Tenuta Metallica  D. 1/2"X22 Nf1/2X22Or</t>
  </si>
  <si>
    <t>303D18</t>
  </si>
  <si>
    <t>Niples Femmina A Compressione In Ottone Tenuta Metallica  D. 18X1/2" Nf1/2X18Or</t>
  </si>
  <si>
    <t>303D16</t>
  </si>
  <si>
    <t>Niples Femmina A Compressione In Ottone Tenuta Metallica  D. 16X1/2" Nf1/2X16Or</t>
  </si>
  <si>
    <t>303D14</t>
  </si>
  <si>
    <t>Niples Femmina A Compressione In Ottone Tenuta Metallica  D. 14X1/2" Nf1/2X14Or</t>
  </si>
  <si>
    <t>303D12</t>
  </si>
  <si>
    <t>Niples Femmina A Compressione In Ottone Tenuta Metallica  D. 12X1/2" Nf1/2X12Or</t>
  </si>
  <si>
    <t>302TAG16</t>
  </si>
  <si>
    <t>Niples Maschio A Compressione In Ottone Tenuta Metallica  D. 16X3/4"</t>
  </si>
  <si>
    <t>302TAD18</t>
  </si>
  <si>
    <t>Niples Maschio A Compressione In Ottone Tenuta Metallica  D. 18X1/2"</t>
  </si>
  <si>
    <t>302TAD16</t>
  </si>
  <si>
    <t>Niples Maschio A Compressione In Ottone Tenuta Metallica  D. 16X1/2"</t>
  </si>
  <si>
    <t>302OL54</t>
  </si>
  <si>
    <t>Niples Maschio A Compressione In Ottone Tenuta Metallica  D. 2"X54</t>
  </si>
  <si>
    <t>302HD42</t>
  </si>
  <si>
    <t>Niples Maschio A Compressione In Ottone Tenuta Metallica  D. 11/2"X42</t>
  </si>
  <si>
    <t>302HB35</t>
  </si>
  <si>
    <t>Niples Maschio A Compressione In Ottone Tenuta Metallica  D. 11/4"X35</t>
  </si>
  <si>
    <t>302HB28</t>
  </si>
  <si>
    <t>Niples Maschio A Compressione In Ottone Tenuta Metallica  D. 11/4"X28</t>
  </si>
  <si>
    <t>302H28</t>
  </si>
  <si>
    <t>Niples Maschio A Compressione In Ottone Tenuta Metallica  D. 1"X28</t>
  </si>
  <si>
    <t>302H22</t>
  </si>
  <si>
    <t>Niples Maschio A Compressione In Ottone Tenuta Metallica  D. 1"X22"</t>
  </si>
  <si>
    <t>302G28</t>
  </si>
  <si>
    <t>Niples Maschio A Compressione In Ottone Tenuta Metallica  D. 3/4"X18</t>
  </si>
  <si>
    <t>302G22</t>
  </si>
  <si>
    <t>Niples Maschio A Compressione In Ottone Tenuta Metallica  D. 22X3/4"</t>
  </si>
  <si>
    <t>302G18</t>
  </si>
  <si>
    <t>Niples Maschio A Compressione In Ottone Tenuta Metallica  D. 18X3/4" Nm3/4X18Or</t>
  </si>
  <si>
    <t>302G12</t>
  </si>
  <si>
    <t>Niples Maschio A Compressione In Ottone Tenuta Metallica  D. 3/4"X12 Nm3/4X12Or</t>
  </si>
  <si>
    <t>302D22</t>
  </si>
  <si>
    <t>Niples Maschio A Compressione In Ottone Tenuta Metallica  D. 1/2"X22 Nm1/2X22Or</t>
  </si>
  <si>
    <t>302D14</t>
  </si>
  <si>
    <t>Niples Maschio A Compressione In Ottone Tenuta Metallica  D. 14X1/2"</t>
  </si>
  <si>
    <t>302D12</t>
  </si>
  <si>
    <t>Niples Maschio A Compressione In Ottone Tenuta Metallica  D. 12X1/2"</t>
  </si>
  <si>
    <t>302D10</t>
  </si>
  <si>
    <t>Niples Maschio A Compressione In Ottone Tenuta Metallica  D. 1/2"X10</t>
  </si>
  <si>
    <t>302C8</t>
  </si>
  <si>
    <t>Niples Maschio A Compressione In Ottone Tenuta Metallica  D. 3/8"X8 Nm3/8X8</t>
  </si>
  <si>
    <t>302C16</t>
  </si>
  <si>
    <t>302C14</t>
  </si>
  <si>
    <t>Niples Maschio A Compressione In Ottone Tenuta Metallica  D. 3/8"X14 Nm3/8X14Or</t>
  </si>
  <si>
    <t>302C12</t>
  </si>
  <si>
    <t>Niples Maschio A Compressione In Ottone Tenuta Metallica  D. 3/8"X12</t>
  </si>
  <si>
    <t>302B8</t>
  </si>
  <si>
    <t>Niples Maschio A Compressione In Ottone Tenuta Metallica  D. 1/4"X8 Nm1/4X8Org</t>
  </si>
  <si>
    <t>302B6</t>
  </si>
  <si>
    <t>Niples Maschio A Compressione In Ottone Tenuta Metallica  D. 1/4"X6 Nm1/4X6Org</t>
  </si>
  <si>
    <t>302A6</t>
  </si>
  <si>
    <t>Niples Maschio A Compressione In Ottone Tenuta Metallica  D. 1/8"X6 Nm1/8X6Org</t>
  </si>
  <si>
    <t>3018</t>
  </si>
  <si>
    <t>Niples Doppia A Compressione In Ottone Tenuta Metallica  D. 8 Nd8Org</t>
  </si>
  <si>
    <t>3016</t>
  </si>
  <si>
    <t>Niples Doppia A Compressione In Ottone Tenuta Metallica  D. 6 Nd6Org</t>
  </si>
  <si>
    <t>30154</t>
  </si>
  <si>
    <t>Niples Doppia A Compressione In Ottone Tenuta Metallica  D. 54 Nd54Org</t>
  </si>
  <si>
    <t>30142</t>
  </si>
  <si>
    <t>Niples Doppia A Compressione In Ottone Tenuta Metallica  D. 42 Nd42Org</t>
  </si>
  <si>
    <t>30135</t>
  </si>
  <si>
    <t>Niples Doppia A Compressione In Ottone Tenuta Metallica  D. 35 Nd35Org</t>
  </si>
  <si>
    <t>30128</t>
  </si>
  <si>
    <t>Niples Doppia A Compressione In Ottone Tenuta Metallica  D. 28 Nd28Org</t>
  </si>
  <si>
    <t>30122</t>
  </si>
  <si>
    <t>Niples Doppia A Compressione In Ottone Tenuta Metallica  D. 22 Nd22Org</t>
  </si>
  <si>
    <t>30118</t>
  </si>
  <si>
    <t>Niples Doppia A Compressione In Ottone Tenuta Metallica  D. 18 Nd18Org</t>
  </si>
  <si>
    <t>30116</t>
  </si>
  <si>
    <t>Niples Doppia A Compressione In Ottone Tenuta Metallica  D. 16 Nd16Org</t>
  </si>
  <si>
    <t>30114</t>
  </si>
  <si>
    <t>Niples Doppia A Compressione In Ottone Tenuta Metallica  D. 14 Nd14Org</t>
  </si>
  <si>
    <t>30112</t>
  </si>
  <si>
    <t>Niples Doppia A Compressione In Ottone Tenuta Metallica  D. 12 Nd12Org</t>
  </si>
  <si>
    <t>30110</t>
  </si>
  <si>
    <t>Niples Doppia A Compressione In Ottone Tenuta Metallica  D. 10 Nd10Org</t>
  </si>
  <si>
    <t>TF22</t>
  </si>
  <si>
    <t>TF18</t>
  </si>
  <si>
    <t>Tee Femmina 3/4"X18 Bicono</t>
  </si>
  <si>
    <t>TF16</t>
  </si>
  <si>
    <t>TF14</t>
  </si>
  <si>
    <t>Tee Femmina 1/2"X14 Bicono</t>
  </si>
  <si>
    <t>TF12</t>
  </si>
  <si>
    <t>Tee Femmina 1/2"X12 Bicono</t>
  </si>
  <si>
    <t>T22</t>
  </si>
  <si>
    <t>T18</t>
  </si>
  <si>
    <t>T16</t>
  </si>
  <si>
    <t>T14</t>
  </si>
  <si>
    <t>T12R</t>
  </si>
  <si>
    <t>T12</t>
  </si>
  <si>
    <t>T10</t>
  </si>
  <si>
    <t>A22</t>
  </si>
  <si>
    <t>Anima Di Rinforzo 22X1</t>
  </si>
  <si>
    <t>A18</t>
  </si>
  <si>
    <t>Anima Di Rinforzo 18X1</t>
  </si>
  <si>
    <t>A16</t>
  </si>
  <si>
    <t>Anima Di Rinforzo 16X1</t>
  </si>
  <si>
    <t>A14</t>
  </si>
  <si>
    <t>Anima Di Rinforzo 14X1</t>
  </si>
  <si>
    <t>A12</t>
  </si>
  <si>
    <t>Anima Di Rinforzo 12X1</t>
  </si>
  <si>
    <t>A10</t>
  </si>
  <si>
    <t>Anima Di Rinforzo 10X1</t>
  </si>
  <si>
    <t>CTF16</t>
  </si>
  <si>
    <t>Corpo Tee Femmina 1/2"X16</t>
  </si>
  <si>
    <t>CTF1\2X16</t>
  </si>
  <si>
    <t>C16</t>
  </si>
  <si>
    <t>Croce Bicono 4 Lati Da 16</t>
  </si>
  <si>
    <t>C14</t>
  </si>
  <si>
    <t>Croce Bicono 4 Lati Da 14</t>
  </si>
  <si>
    <t>C12R</t>
  </si>
  <si>
    <t>Croce Bicono 4 Lati Da 12 Rin.</t>
  </si>
  <si>
    <t>D22</t>
  </si>
  <si>
    <t>Dado Di Serraggio 22</t>
  </si>
  <si>
    <t>D18</t>
  </si>
  <si>
    <t>Dado Di Serraggio 18 (3/4")</t>
  </si>
  <si>
    <t>D16</t>
  </si>
  <si>
    <t>Dado Stringitubo 1/2"X16</t>
  </si>
  <si>
    <t>D14</t>
  </si>
  <si>
    <t>Dado Stringitubo 1/2"X14</t>
  </si>
  <si>
    <t>D12R</t>
  </si>
  <si>
    <t>Dado Di Serraggio 1/2"X12</t>
  </si>
  <si>
    <t>D12</t>
  </si>
  <si>
    <t>Dado Di Serraggio 3/8"X12</t>
  </si>
  <si>
    <t>D10R</t>
  </si>
  <si>
    <t>Dado Di Serraggio 10 (1/2")</t>
  </si>
  <si>
    <t>D10</t>
  </si>
  <si>
    <t>Dado Di Serraggio 10 (3/8")</t>
  </si>
  <si>
    <t>T28OO</t>
  </si>
  <si>
    <t>Tee Tre Lati 28X28X28 A Stringere Ogiva In Ottone</t>
  </si>
  <si>
    <t>T22OO</t>
  </si>
  <si>
    <t>Tee Tre Lati 22X22X22 A Stringere Ogiva In Ottone</t>
  </si>
  <si>
    <t>T18OO</t>
  </si>
  <si>
    <t>Tee Tre Lati 18X18X18 A Stringere Ogiva In Ottone</t>
  </si>
  <si>
    <t>T16OO</t>
  </si>
  <si>
    <t>Tee Tre Lati 16X16X16 A Stringere Ogiva In Ottone</t>
  </si>
  <si>
    <t>T12OO</t>
  </si>
  <si>
    <t>Tee Tre Lati 12X12X12 A Stringere Ogiva In Ottone</t>
  </si>
  <si>
    <t>GM3\4X22OO</t>
  </si>
  <si>
    <t>Gomito Maschio 3\4"X22 A Stringere Ogiva In Ottone</t>
  </si>
  <si>
    <t>GM3\4X22</t>
  </si>
  <si>
    <t>Gomito Maschio Bicono 3/4"X22</t>
  </si>
  <si>
    <t>GM3\4X16</t>
  </si>
  <si>
    <t>Gomito Maschio Bicono 3/4"X16</t>
  </si>
  <si>
    <t>GM3\4X14</t>
  </si>
  <si>
    <t>Gomito Maschio Bicono 3/4"X14</t>
  </si>
  <si>
    <t>GM3\4X12</t>
  </si>
  <si>
    <t>Gomito Maschio Bicono 3/4"X12</t>
  </si>
  <si>
    <t>GM1X28OO</t>
  </si>
  <si>
    <t>Gomito Maschio 1"X28 A Stringere Ogiva In Ottone</t>
  </si>
  <si>
    <t>GFL1\2X16</t>
  </si>
  <si>
    <t>Gomito Flangiato Bic.F. 1/2"X16</t>
  </si>
  <si>
    <t>GFL1\2X14</t>
  </si>
  <si>
    <t>Gomito Flangiato Bic.F. 1/2"X14</t>
  </si>
  <si>
    <t>GFL1\2X12</t>
  </si>
  <si>
    <t>Gomito Flangiato Bic.F. 1/2"X12</t>
  </si>
  <si>
    <t>GF3\8X14</t>
  </si>
  <si>
    <t>Gomito Femmina Bicono 3/8"X14</t>
  </si>
  <si>
    <t>GF3\8X12OO</t>
  </si>
  <si>
    <t>Gomito Femmina 3\8"X12 A Stringere Ogiva In Ottone</t>
  </si>
  <si>
    <t>GF3\8X12</t>
  </si>
  <si>
    <t>Gomito Femmina Bicono 3/8"X12</t>
  </si>
  <si>
    <t>GF3\8X10</t>
  </si>
  <si>
    <t>Gomito Femmina Bicono 3/8"X10</t>
  </si>
  <si>
    <t>GF3\4X22OO</t>
  </si>
  <si>
    <t>Gomito Femmina 3\4"X22 A Stringere Ogiva In Ottone</t>
  </si>
  <si>
    <t>GF3\4X22</t>
  </si>
  <si>
    <t>Gomito Femmina Bic. 3/4"X22"</t>
  </si>
  <si>
    <t>GF3\4X18</t>
  </si>
  <si>
    <t>Gomito Femmina Bic. 3/4"X18</t>
  </si>
  <si>
    <t>GF3\4X16</t>
  </si>
  <si>
    <t>Gomito Fem. Bic. 3/4"X16 "</t>
  </si>
  <si>
    <t>GF3\4X14</t>
  </si>
  <si>
    <t>Gomito F. 3/4"X14 Bicono</t>
  </si>
  <si>
    <t>GF3\4X12</t>
  </si>
  <si>
    <t>GF1X28OO</t>
  </si>
  <si>
    <t>Gomito Femmina 1"X28 A Stringere Ogiva In Ottone</t>
  </si>
  <si>
    <t>GF1X22</t>
  </si>
  <si>
    <t>Gomito Femmina Bicono 1"X22</t>
  </si>
  <si>
    <t>GF1X18</t>
  </si>
  <si>
    <t>Gomito Femmina Bicono 1"X18</t>
  </si>
  <si>
    <t>GF1\2X22</t>
  </si>
  <si>
    <t>Gomito Femmina Bicono 1/2"X22</t>
  </si>
  <si>
    <t>GF1\2X18OO</t>
  </si>
  <si>
    <t>Gomito Femmina 1\2"X18 A Stringere Ogiva In Ottone</t>
  </si>
  <si>
    <t>GF1\2X18</t>
  </si>
  <si>
    <t>Gomito F. 1/2"X18 Bicono</t>
  </si>
  <si>
    <t>GF1\2X16OO</t>
  </si>
  <si>
    <t>Gomito Femmina 1\2"X16 A Stringere Ogiva In Ottone</t>
  </si>
  <si>
    <t>GF1\2X16</t>
  </si>
  <si>
    <t>Gomito Femmina 1/2"X16 Bic."</t>
  </si>
  <si>
    <t>GF1\2X14</t>
  </si>
  <si>
    <t>Gomito Femmina 1/2"X14 Bic.</t>
  </si>
  <si>
    <t>GF1\2X12OO</t>
  </si>
  <si>
    <t>Gomito Femmina 1\2"X12 A Stringere Ogiva In Ottone</t>
  </si>
  <si>
    <t>GF1\2X12</t>
  </si>
  <si>
    <t>Gomito Femmina 1/2"X12 Bic.</t>
  </si>
  <si>
    <t>GF1\2X10</t>
  </si>
  <si>
    <t>Gomito Femmina Bicono 1/2"X10</t>
  </si>
  <si>
    <t>GD28OO</t>
  </si>
  <si>
    <t>Gomito Doppio 28X28 A Stringere Ogiva In Ottone</t>
  </si>
  <si>
    <t>GD22OO</t>
  </si>
  <si>
    <t>Gomito Doppio 22X22 A Stringere Ogiva In Ottone</t>
  </si>
  <si>
    <t>GD18OO</t>
  </si>
  <si>
    <t>Gomito Doppio 18X18 A Stringere Ogiva In Ottone</t>
  </si>
  <si>
    <t>GD16OO</t>
  </si>
  <si>
    <t>Gomito Doppio 16X16 A Stringere Ogiva In Ottone</t>
  </si>
  <si>
    <t>GD12OO</t>
  </si>
  <si>
    <t>Gomito Doppio 12X12 A Stringere Ogiva In Ottone</t>
  </si>
  <si>
    <t>G22</t>
  </si>
  <si>
    <t>Gomito Doppio Da 22 Bicono</t>
  </si>
  <si>
    <t>G18</t>
  </si>
  <si>
    <t>G16</t>
  </si>
  <si>
    <t>Gomito Doppio Da 16 Bicono</t>
  </si>
  <si>
    <t>G14</t>
  </si>
  <si>
    <t>Gomito Doppio Da 14 Bicono Sqa</t>
  </si>
  <si>
    <t>G12R</t>
  </si>
  <si>
    <t>Gomito Doppio 12 Rinf. Bic.Sqa</t>
  </si>
  <si>
    <t>G12</t>
  </si>
  <si>
    <t>Gomito Doppio Da 12 (3/8")</t>
  </si>
  <si>
    <t>G10R</t>
  </si>
  <si>
    <t>Gomito Doppio Da 10 (1/2")</t>
  </si>
  <si>
    <t>G10</t>
  </si>
  <si>
    <t>Gomito Doppio Da 10 (3/8")</t>
  </si>
  <si>
    <t>8850G2230</t>
  </si>
  <si>
    <t>Kit A Compressione Tubo Rame Con Calotta 24-19 D. 22</t>
  </si>
  <si>
    <t>8850G1830</t>
  </si>
  <si>
    <t>Kit A Compressione Tubo Rame Con Calotta 24-19 D. 12</t>
  </si>
  <si>
    <t>842916</t>
  </si>
  <si>
    <t>Kit A Compressione Tubo Rame Con Calotta 24-19 D. 16</t>
  </si>
  <si>
    <t>842714</t>
  </si>
  <si>
    <t>Kit A Compressione Tubo Rame Con Calotta 24-19 D. 14</t>
  </si>
  <si>
    <t>842712</t>
  </si>
  <si>
    <t>842710</t>
  </si>
  <si>
    <t>Kit A Compressione Tubo Rame Con Calotta 24-19 D. 10</t>
  </si>
  <si>
    <t>NF3\8X14</t>
  </si>
  <si>
    <t>Niples Femmina Bicono 3/8"X14</t>
  </si>
  <si>
    <t>NF3\8X12OO</t>
  </si>
  <si>
    <t>Niples Femmina 3\8"X12 A Stringere Ogiva In Ottone</t>
  </si>
  <si>
    <t>NF3\8X12</t>
  </si>
  <si>
    <t>Niples Femmina Bicono 3/8"X12</t>
  </si>
  <si>
    <t>NF3\8X10OO</t>
  </si>
  <si>
    <t>Niples Femmina 3\8"X10 A Stringere Ogiva In Ottone</t>
  </si>
  <si>
    <t>NF3\8X10</t>
  </si>
  <si>
    <t>Niples Femmina Bicono 3/8"X10</t>
  </si>
  <si>
    <t>NF3\4X22OO</t>
  </si>
  <si>
    <t>Niples Femmina 3\4"X22 A Stringere Ogiva In Ottone</t>
  </si>
  <si>
    <t>NF3\4X22</t>
  </si>
  <si>
    <t>Niples Femm. 3/4"X22 Bicono</t>
  </si>
  <si>
    <t>NF3\4X18OO</t>
  </si>
  <si>
    <t>Niples Femmina 3\4"X18 A Stringere Ogiva In Ottone</t>
  </si>
  <si>
    <t>NF3\4X18</t>
  </si>
  <si>
    <t>Niples Femm. 3/4"X18 Bicono</t>
  </si>
  <si>
    <t>NF3\4X16</t>
  </si>
  <si>
    <t>Niples Femm. 3/4"X16 Bicono</t>
  </si>
  <si>
    <t>NF3\4X14</t>
  </si>
  <si>
    <t>Niples Femm. 3/4"X14 Bicono</t>
  </si>
  <si>
    <t>NF3\4X12</t>
  </si>
  <si>
    <t>Niples Femm. 3/4"X12 Bicono</t>
  </si>
  <si>
    <t>NF2X54</t>
  </si>
  <si>
    <t>Niples Femminabicono 2"X54</t>
  </si>
  <si>
    <t>NF1X28OO</t>
  </si>
  <si>
    <t>Niples Femmina 1"X28 A Stringere Ogiva In Ottone</t>
  </si>
  <si>
    <t>NF1X28</t>
  </si>
  <si>
    <t>Niples Femminabicono 1"X28</t>
  </si>
  <si>
    <t>NF1X22OO</t>
  </si>
  <si>
    <t>Niples Femmina 1"X22 A Stringere Ogiva In Ottone</t>
  </si>
  <si>
    <t>NF1X22</t>
  </si>
  <si>
    <t>Niples Femm. 1"X22 Bicono</t>
  </si>
  <si>
    <t>NF11\4X35</t>
  </si>
  <si>
    <t>Niples Femminabic. 11/4"X35</t>
  </si>
  <si>
    <t>NF11\2X42</t>
  </si>
  <si>
    <t>Niples Femminabic. 11/2"X42</t>
  </si>
  <si>
    <t>NF1\2X22OO</t>
  </si>
  <si>
    <t>Niples Femmina 1\2"X22 A Stringere Ogiva In Ottone</t>
  </si>
  <si>
    <t>NF1\2X22</t>
  </si>
  <si>
    <t>Niples Femmina Bicono 1/2"X22</t>
  </si>
  <si>
    <t>NF1\2X18OO</t>
  </si>
  <si>
    <t>Niples Femmina 1\2"X18 A Stringere Ogiva In Ottone</t>
  </si>
  <si>
    <t>NF1\2X18</t>
  </si>
  <si>
    <t>Niples Femm. 1/2"X18 Bicono</t>
  </si>
  <si>
    <t>NF1\2X16OO</t>
  </si>
  <si>
    <t>Niples Femmina 1\2"X16 A Stringere Ogiva In Ottone</t>
  </si>
  <si>
    <t>NF1\2X16</t>
  </si>
  <si>
    <t>Niples Femm. 1/2"X16 Bicono</t>
  </si>
  <si>
    <t>NF1\2X14</t>
  </si>
  <si>
    <t>Niples Femm. 1/2"X14 Bicono</t>
  </si>
  <si>
    <t>NF1\2X12OO</t>
  </si>
  <si>
    <t>Niples Femmina 1\2"X12 A Stringere Ogiva In Ottone</t>
  </si>
  <si>
    <t>NF1\2X12</t>
  </si>
  <si>
    <t>Niples Femm. 1/2"X12 Bicono</t>
  </si>
  <si>
    <t>NF1\2X10</t>
  </si>
  <si>
    <t>Niples Femmina Bicono 1/2"X10</t>
  </si>
  <si>
    <t>ND28OO</t>
  </si>
  <si>
    <t>Niples Doppio 28X28 A Stringere Ogiva In Ottone</t>
  </si>
  <si>
    <t>ND22OO</t>
  </si>
  <si>
    <t>Niples Doppio 22X22 A Stringere Ogiva In Ottone</t>
  </si>
  <si>
    <t>ND18OO</t>
  </si>
  <si>
    <t>Niples Doppio 18X18 A Stringere Ogiva In Ottone</t>
  </si>
  <si>
    <t>ND16OO</t>
  </si>
  <si>
    <t>Niples Doppio 16X16 A Stringere Ogiva In Ottone</t>
  </si>
  <si>
    <t>ND12OO</t>
  </si>
  <si>
    <t>Niples Doppio 12X12 A Stringere Ogiva In Ottone</t>
  </si>
  <si>
    <t>N8</t>
  </si>
  <si>
    <t>Niples Doppio Da 8</t>
  </si>
  <si>
    <t>N22</t>
  </si>
  <si>
    <t>Niples Doppia Da 22 Bicono</t>
  </si>
  <si>
    <t>N18</t>
  </si>
  <si>
    <t>N16</t>
  </si>
  <si>
    <t>Niples Doppia Da 16 Bic.</t>
  </si>
  <si>
    <t>N14</t>
  </si>
  <si>
    <t>Niples Doppia Da 14 Bic.</t>
  </si>
  <si>
    <t>N12R</t>
  </si>
  <si>
    <t>Niples Doppia Da 12 Rinf. "</t>
  </si>
  <si>
    <t>N12</t>
  </si>
  <si>
    <t>Niples Doppia Da 12 (3/8")</t>
  </si>
  <si>
    <t>N10R</t>
  </si>
  <si>
    <t>Niples Doppia Da 10 Rinf.(1/2")</t>
  </si>
  <si>
    <t>N10</t>
  </si>
  <si>
    <t>Niples Doppia Da 10 (3/8")</t>
  </si>
  <si>
    <t>NM3\8X8</t>
  </si>
  <si>
    <t>NM3\8X16</t>
  </si>
  <si>
    <t>Raccordo Semplice M. 3/8"X16</t>
  </si>
  <si>
    <t>NM3\8X14</t>
  </si>
  <si>
    <t>Raccordo Semplice M. 3/8"X14</t>
  </si>
  <si>
    <t>NM3\8X12OO</t>
  </si>
  <si>
    <t>Niples Maschio 3\8"X12 A Stringere Ogiva In Ottone</t>
  </si>
  <si>
    <t>NM3\8X12</t>
  </si>
  <si>
    <t>NM3\8X10OO</t>
  </si>
  <si>
    <t>Niples Maschio 3\8"X10 A Stringere Ogiva In Ottone</t>
  </si>
  <si>
    <t>NM3\4X22OO</t>
  </si>
  <si>
    <t>NM3\4X22</t>
  </si>
  <si>
    <t>Niples Maschio Bicono 3/4"X22</t>
  </si>
  <si>
    <t>NM3\4X18OO</t>
  </si>
  <si>
    <t>Niples Maschio 3\4"X18 A Stringere Ogiva In Ottone</t>
  </si>
  <si>
    <t>NM3\4X18</t>
  </si>
  <si>
    <t>Niples Maschio Bicono 3/4"X18</t>
  </si>
  <si>
    <t>NM3\4X16</t>
  </si>
  <si>
    <t>Niples Maschio Bicono 3/4"X16</t>
  </si>
  <si>
    <t>NM3\4X14</t>
  </si>
  <si>
    <t>Niples Maschio Bicono 3/4"X14</t>
  </si>
  <si>
    <t>NM3\4X12</t>
  </si>
  <si>
    <t>Niples Maschio Bicono 3/4"X12</t>
  </si>
  <si>
    <t>NM2X54</t>
  </si>
  <si>
    <t>Niples Maschio Bicono 2"X54</t>
  </si>
  <si>
    <t>NM1X28OO</t>
  </si>
  <si>
    <t>Niples Maschio 1"X28 A Stringere Ogiva In Ottone</t>
  </si>
  <si>
    <t>NM1X28</t>
  </si>
  <si>
    <t>Niples Maschio Bicono 1"X28</t>
  </si>
  <si>
    <t>NM1X22OO</t>
  </si>
  <si>
    <t>Niples Maschio 1"X22 A Stringere Ogiva In Ottone</t>
  </si>
  <si>
    <t>NM1X22</t>
  </si>
  <si>
    <t>Niples Maschio Bicono 1"X22</t>
  </si>
  <si>
    <t>NM1X18</t>
  </si>
  <si>
    <t>NM11\4X35</t>
  </si>
  <si>
    <t>NM11\2X42</t>
  </si>
  <si>
    <t>NM1\4X8</t>
  </si>
  <si>
    <t>NM1\4X6</t>
  </si>
  <si>
    <t>Niples Maschio 1 /4"X6 Bicono</t>
  </si>
  <si>
    <t>NM1\2X22OO</t>
  </si>
  <si>
    <t>Niples Maschio 1\2"X22 A Stringere Ogiva In Ottone</t>
  </si>
  <si>
    <t>NM1\2X22</t>
  </si>
  <si>
    <t>Niples Maschio Bicono 1/2"X22</t>
  </si>
  <si>
    <t>NM1\2X18OO</t>
  </si>
  <si>
    <t>Niples Maschio 1\2"X18 A Stringere Ogiva In Ottone</t>
  </si>
  <si>
    <t>NM1\2X18</t>
  </si>
  <si>
    <t>Niples Maschio Bicono 1/2"X18</t>
  </si>
  <si>
    <t>NM1\2X16OO</t>
  </si>
  <si>
    <t>Niples Maschio 1\2"X16 A Stringere Ogiva In Ottone</t>
  </si>
  <si>
    <t>NM1\2X16</t>
  </si>
  <si>
    <t>Niples Maschio Bicono 1/2"X16</t>
  </si>
  <si>
    <t>NM1\2X14</t>
  </si>
  <si>
    <t>Niples Maschio Bicono 1/2"X14</t>
  </si>
  <si>
    <t>NM1\2X12OO</t>
  </si>
  <si>
    <t>Niples Maschio 1\2"X12 A Stringere Ogiva In Ottone</t>
  </si>
  <si>
    <t>NM1\2X12</t>
  </si>
  <si>
    <t>Niples Maschio Bicono 1/2"X12</t>
  </si>
  <si>
    <t>NM1\2X10</t>
  </si>
  <si>
    <t>OO22</t>
  </si>
  <si>
    <t>Ogiva In Ottone Da 22</t>
  </si>
  <si>
    <t>OO18</t>
  </si>
  <si>
    <t>Ogiva In Ottone Da 18</t>
  </si>
  <si>
    <t>OO16</t>
  </si>
  <si>
    <t>Ogiva In Ottone Da 16</t>
  </si>
  <si>
    <t>OO14</t>
  </si>
  <si>
    <t>Ogiva In Ottone Da 14 "</t>
  </si>
  <si>
    <t>OO12R</t>
  </si>
  <si>
    <t>Ogiva In Ottone Da 12 (1/2)</t>
  </si>
  <si>
    <t>OO12</t>
  </si>
  <si>
    <t>Ogiva In Ottone Da 12 (3/8)</t>
  </si>
  <si>
    <t>OO10</t>
  </si>
  <si>
    <t>Ogiva In Ottone Da 10</t>
  </si>
  <si>
    <t>OT22</t>
  </si>
  <si>
    <t>Ogiva Teflon P.T.F.E. 22</t>
  </si>
  <si>
    <t>OT18</t>
  </si>
  <si>
    <t>Ogiva Teflon P.T.F.E. 3/4"X18</t>
  </si>
  <si>
    <t>OT16</t>
  </si>
  <si>
    <t>Ogiva Teflon P.T.F.E. 1/2"X16</t>
  </si>
  <si>
    <t>OT14</t>
  </si>
  <si>
    <t>Ogiva Teflon P.T.F.E. 1/2X14</t>
  </si>
  <si>
    <t>OT12R</t>
  </si>
  <si>
    <t>Ogiva Teflon P.T.F.E. 1/2"X12</t>
  </si>
  <si>
    <t>OT12</t>
  </si>
  <si>
    <t>Ogiva Teflon Ptfe 3/8"X12</t>
  </si>
  <si>
    <t>OT10R</t>
  </si>
  <si>
    <t>Ogiva Teflon P.T.F.E. 1/2X10</t>
  </si>
  <si>
    <t>OT10</t>
  </si>
  <si>
    <t>Ogiva Teflon P.T.F.E. 3/8"X10</t>
  </si>
  <si>
    <t>MO14X12</t>
  </si>
  <si>
    <t>MO1\2X14</t>
  </si>
  <si>
    <t>MO1\2X12</t>
  </si>
  <si>
    <t>M3\8X10</t>
  </si>
  <si>
    <t>Monocono 3/8"X10 P.T.F.E. 12X10</t>
  </si>
  <si>
    <t>M14X12</t>
  </si>
  <si>
    <t>Monocono 14-12 P.T.F.E.</t>
  </si>
  <si>
    <t>M1\2X14</t>
  </si>
  <si>
    <t>Monocono 1/2"X14 P.T.F.E. 16-14</t>
  </si>
  <si>
    <t>M1\2X12</t>
  </si>
  <si>
    <t>Monocono In P.T.F.E. 1/2"X12</t>
  </si>
  <si>
    <t>M1\2X10</t>
  </si>
  <si>
    <t>Monocono 1/2"X10 P.T.F.E. 16-10</t>
  </si>
  <si>
    <t>CT16</t>
  </si>
  <si>
    <t>Corpo Tee Da 16 Tre Lati</t>
  </si>
  <si>
    <t>CNM3\8X16</t>
  </si>
  <si>
    <t>Corpo Niplo Maschio 3/8"X16</t>
  </si>
  <si>
    <t>CNM3\4X16</t>
  </si>
  <si>
    <t>Corpo Niples Maschio 3/4"X16</t>
  </si>
  <si>
    <t>CNM16</t>
  </si>
  <si>
    <t>Corpo Niplo Maschio 1/2"X16</t>
  </si>
  <si>
    <t>CNF3\8X16</t>
  </si>
  <si>
    <t>Corpo Niples 3/8"X16</t>
  </si>
  <si>
    <t>CNF3\4X16</t>
  </si>
  <si>
    <t>Corpo Niples Femmina 3/4"X16</t>
  </si>
  <si>
    <t>CNF16</t>
  </si>
  <si>
    <t>Corpo Nplo Femmina 1/2"X16</t>
  </si>
  <si>
    <t>CN16</t>
  </si>
  <si>
    <t>Corpo Niplo Doppio Da 16</t>
  </si>
  <si>
    <t>CGM3\4X16</t>
  </si>
  <si>
    <t>Corpo Gomito Maschio 3/4"X16</t>
  </si>
  <si>
    <t>CGM16</t>
  </si>
  <si>
    <t>Corpo Gomito Maschio 1/2"X16</t>
  </si>
  <si>
    <t>CGFL16</t>
  </si>
  <si>
    <t>Corpo Gomito F. Flang. 1/2"X16</t>
  </si>
  <si>
    <t>CGF3\4X16</t>
  </si>
  <si>
    <t>Corpo Gomito Femmina 3/4"X16</t>
  </si>
  <si>
    <t>CGF16</t>
  </si>
  <si>
    <t>Corpo Gomito Femmina 1/2"X16</t>
  </si>
  <si>
    <t>CG16</t>
  </si>
  <si>
    <t>Corpo Gomito Doppio 16</t>
  </si>
  <si>
    <t>CCTF16</t>
  </si>
  <si>
    <t>Corpo Cromo Tee F. 1/2"X16</t>
  </si>
  <si>
    <t>CCT16</t>
  </si>
  <si>
    <t>Corpo Cromo T 16X16X16</t>
  </si>
  <si>
    <t>CCNM3\4X16</t>
  </si>
  <si>
    <t>Corpo Cromo Niples M. 3/4"X16</t>
  </si>
  <si>
    <t>CCNM16</t>
  </si>
  <si>
    <t>Corpo Cromo Niples M. 1/2"X16</t>
  </si>
  <si>
    <t>CCNF3\4X16</t>
  </si>
  <si>
    <t>CCNF16</t>
  </si>
  <si>
    <t>Corpo Cromo Niples F. 1/2"X16</t>
  </si>
  <si>
    <t>CCN16</t>
  </si>
  <si>
    <t>Corpo Cromo Niples Doppio 16</t>
  </si>
  <si>
    <t>CCGM3\4X16</t>
  </si>
  <si>
    <t>Corpo Cromo Gomito M. 3/4"X16</t>
  </si>
  <si>
    <t>CCGM1\2X16</t>
  </si>
  <si>
    <t>Corpo Cromo Gomito M. 1/2"X16</t>
  </si>
  <si>
    <t>CCGFL16</t>
  </si>
  <si>
    <t>Corpo Cromo Gomito F.Fl.1/2"X16</t>
  </si>
  <si>
    <t>CCGF3\4X16</t>
  </si>
  <si>
    <t>CCGF16</t>
  </si>
  <si>
    <t>Corpo Cromo Gomito F. 1/2"X16</t>
  </si>
  <si>
    <t>CCG16</t>
  </si>
  <si>
    <t>Corpo Cromo Gomito Doppio 16</t>
  </si>
  <si>
    <t>TM3\4X20M</t>
  </si>
  <si>
    <t>Tee Maschio 3/4X20 Multistrato</t>
  </si>
  <si>
    <t>TM1\2X20M</t>
  </si>
  <si>
    <t>Tee Maschio 1/2"X20 Multistrato</t>
  </si>
  <si>
    <t>TF3\4X26MS</t>
  </si>
  <si>
    <t>Tee Femmina 3/4X26  Multistrato Smontabile</t>
  </si>
  <si>
    <t>TF3\4X20MS</t>
  </si>
  <si>
    <t>Tee Femmina 3/4X20  Multistrato Smontabile</t>
  </si>
  <si>
    <t>TF1X32M</t>
  </si>
  <si>
    <t>TF1X26MS</t>
  </si>
  <si>
    <t>Tee Femmina 1X26  Multistrato Smontabile</t>
  </si>
  <si>
    <t>TF1X26M</t>
  </si>
  <si>
    <t>TF16M</t>
  </si>
  <si>
    <t>TF1\2X20MS</t>
  </si>
  <si>
    <t>Tee Femmina 1/2X20  Multistrato Smontabile</t>
  </si>
  <si>
    <t>TF1\2X16MS</t>
  </si>
  <si>
    <t>T32MS</t>
  </si>
  <si>
    <t>Tee Multistrato I/Est 32</t>
  </si>
  <si>
    <t>Tee Mult. 32X32X32 X 3,0</t>
  </si>
  <si>
    <t>T26MS</t>
  </si>
  <si>
    <t>Tee D. 26 3 Lati Multistrato Smontabile</t>
  </si>
  <si>
    <t>Tee Tre Vie Nich. 26X26X26</t>
  </si>
  <si>
    <t>T20MS</t>
  </si>
  <si>
    <t>Tee D. 20 3 Lati Multistrato Smontabile</t>
  </si>
  <si>
    <t>Tee Per Multistrato 20X2,0</t>
  </si>
  <si>
    <t>T16MS</t>
  </si>
  <si>
    <t>Tee D. 16 3 Lati Multistrato Smontabile</t>
  </si>
  <si>
    <t>Tee Tre Vie Multistrato 16X2</t>
  </si>
  <si>
    <t>TF1X32MS</t>
  </si>
  <si>
    <t>Tee F Multistrato I/Est 32 1"</t>
  </si>
  <si>
    <t>C16M</t>
  </si>
  <si>
    <t>Croce Da 16 Multistrato</t>
  </si>
  <si>
    <t>GD32MS</t>
  </si>
  <si>
    <t>Gomito Doppio Multistrato I/Est 32</t>
  </si>
  <si>
    <t>Gomito Doppio Mult. 32X3,0</t>
  </si>
  <si>
    <t>GD26MS</t>
  </si>
  <si>
    <t>Gomito Doppio D. 26 Multistrato Smontabile</t>
  </si>
  <si>
    <t>GD20MS</t>
  </si>
  <si>
    <t>Gomito Doppio D. 20 Multistrato Smontabile</t>
  </si>
  <si>
    <t>Gomito Doppio 20 Multistrato</t>
  </si>
  <si>
    <t>GD16MS</t>
  </si>
  <si>
    <t>Gomito Doppio D. 16 Multistrato Smontabile</t>
  </si>
  <si>
    <t>Gomito Doppio 16 Multistrato</t>
  </si>
  <si>
    <t>GFL1\2X20MS</t>
  </si>
  <si>
    <t>Gomito Femmina 1/2X20 Flangiato Multistrato Smontabile</t>
  </si>
  <si>
    <t>Gomito Flangiato 1/2"X20 Mult "Zc"</t>
  </si>
  <si>
    <t>GFL1\2X16MS</t>
  </si>
  <si>
    <t>Gomito Femmina 1/2X16 Flangiato Multistrato Smontabile</t>
  </si>
  <si>
    <t>Gomito Flangiato 1/2"X16 Mult</t>
  </si>
  <si>
    <t>GF3\4X26MS</t>
  </si>
  <si>
    <t>Gomito Femmina 3/4X26  Multistrato Smontabile</t>
  </si>
  <si>
    <t>GF3\4X26M</t>
  </si>
  <si>
    <t>Gomito Femm. 3/4"X26 Mult. "</t>
  </si>
  <si>
    <t>GF3\4X20MS</t>
  </si>
  <si>
    <t>Gomito Femmina 3/4X20  Multistrato Smontabile</t>
  </si>
  <si>
    <t>Gomito Femm. 3/4"X16 Mult.</t>
  </si>
  <si>
    <t>GF1X32MS</t>
  </si>
  <si>
    <t>Gomito F Multistrato I/Est 32 X 1"</t>
  </si>
  <si>
    <t>GF1X32M</t>
  </si>
  <si>
    <t>Gomito Femm. Mult. 1"X32X3,0</t>
  </si>
  <si>
    <t>GF1X26MS</t>
  </si>
  <si>
    <t>Gomito Femmina 1X26  Multistrato Smontabile</t>
  </si>
  <si>
    <t>GF1X26M</t>
  </si>
  <si>
    <t>Gomito Femm. Mult. 1"X26</t>
  </si>
  <si>
    <t>GF1\2X20MS</t>
  </si>
  <si>
    <t>Gomito Femmina 1/2X20  Multistrato Smontabile</t>
  </si>
  <si>
    <t>Gomito F. 1/2"X20 Multistrato</t>
  </si>
  <si>
    <t>GF1\2X16MS</t>
  </si>
  <si>
    <t>Gomito Femmina 1/2X16 Multistrato Smontabile</t>
  </si>
  <si>
    <t>Gomito F. 1/2"X16 Mult. "</t>
  </si>
  <si>
    <t>GM3\4X26MS</t>
  </si>
  <si>
    <t>Gomito Maschio 3/4X26 Multistrato Smontabile</t>
  </si>
  <si>
    <t>GM3\4X26M</t>
  </si>
  <si>
    <t>Gomito Maschio 3/4"X26 Mult.</t>
  </si>
  <si>
    <t>GM3\4X20MS</t>
  </si>
  <si>
    <t>Gomito Maschio 3/4X20 Multistrato Smontabile</t>
  </si>
  <si>
    <t>Gomito Maschio 3/4"X20 Multis</t>
  </si>
  <si>
    <t>Gomito Maschio 3/4"X16 Mult.</t>
  </si>
  <si>
    <t>GM1X32MS</t>
  </si>
  <si>
    <t>Gomito M Multistrato I/Est 32 X 1"</t>
  </si>
  <si>
    <t>GM1X32M</t>
  </si>
  <si>
    <t>Gomito Maschio 1"X32 Mult.</t>
  </si>
  <si>
    <t>GM1X26MS</t>
  </si>
  <si>
    <t>Gomito Maschio 1X26 Multistrato Smontabile</t>
  </si>
  <si>
    <t>GM1X26M</t>
  </si>
  <si>
    <t>Gomito Maschio 1"X26 Mult.</t>
  </si>
  <si>
    <t>GM1\2X20MS</t>
  </si>
  <si>
    <t>Gomito Maschio 1/2X20 Multistrato Smontabile</t>
  </si>
  <si>
    <t>Gomito Maschio 1/2"X20 Mult.</t>
  </si>
  <si>
    <t>GM1\2X16MS</t>
  </si>
  <si>
    <t>Gomito Maschio 1/2X16 Multistrato Smontabile</t>
  </si>
  <si>
    <t>Gomito Maschio 1/2"X16 Mult.,</t>
  </si>
  <si>
    <t>I16MI</t>
  </si>
  <si>
    <t>Inserti X Multistrato Da 16X2</t>
  </si>
  <si>
    <t>DLIM16</t>
  </si>
  <si>
    <t>Dado Icma 24X1,5 X Mul. 16X2</t>
  </si>
  <si>
    <t>DI16M</t>
  </si>
  <si>
    <t>Dado+Inserto Multistrato Italy</t>
  </si>
  <si>
    <t>605558190</t>
  </si>
  <si>
    <t>Kit A Compressione Tubo Multistrato Con Calotta 24-19 D. 16</t>
  </si>
  <si>
    <t>6055241920</t>
  </si>
  <si>
    <t>Kit A Compressione Tubo Multistrato Con Calotta 24-19 D. 20</t>
  </si>
  <si>
    <t>ND32MS</t>
  </si>
  <si>
    <t>Manicotto Multistrato I/Est 32</t>
  </si>
  <si>
    <t>Niples Doppia Mult. 32X3,0</t>
  </si>
  <si>
    <t>ND26MS</t>
  </si>
  <si>
    <t>Niples Doppia 26 Multistrato Smontabile</t>
  </si>
  <si>
    <t>Niples Doppio Mult. 26X3,0</t>
  </si>
  <si>
    <t>ND20MS</t>
  </si>
  <si>
    <t>Niples Doppia 20 Multistrato Smontabile</t>
  </si>
  <si>
    <t>Niplo Doppio Multistrato 20</t>
  </si>
  <si>
    <t>ND16MS</t>
  </si>
  <si>
    <t>Niples Doppia 16 Multistrato Smontabile</t>
  </si>
  <si>
    <t>Niples Doppia 16 Multistrato</t>
  </si>
  <si>
    <t>NF3\4X26MS</t>
  </si>
  <si>
    <t>Niples F. 3/4X26 Multistrato Smontabile</t>
  </si>
  <si>
    <t>NF3\4X26M</t>
  </si>
  <si>
    <t>Niplo Fem. Nic.Mul.3/4"X26X3</t>
  </si>
  <si>
    <t>NF3\4X20MS</t>
  </si>
  <si>
    <t>Niples F. 3/4X20 Multistrato Smontabile</t>
  </si>
  <si>
    <t>Niples F. 3/4"X20 Multistrato</t>
  </si>
  <si>
    <t>Niples Femm. Mult. 3/4"X16X20</t>
  </si>
  <si>
    <t>NF1X32MS</t>
  </si>
  <si>
    <t>Raccordo F Multistrato I/Est 32 X 1"</t>
  </si>
  <si>
    <t>NF1X32M</t>
  </si>
  <si>
    <t>Niples Femm. Mult. 1"X32X3,0</t>
  </si>
  <si>
    <t>NF1X26MS</t>
  </si>
  <si>
    <t>Niples F. 1X26 Multistrato Smontabile</t>
  </si>
  <si>
    <t>NF1X26M</t>
  </si>
  <si>
    <t>Niples Femm. Mult. 1"X26X3,0</t>
  </si>
  <si>
    <t>NF1\2X20MS</t>
  </si>
  <si>
    <t>Niples F.. 1/2"X20 Multistrato Smontabile</t>
  </si>
  <si>
    <t>Niples F. 1/2"X20 Multistrato</t>
  </si>
  <si>
    <t>NF1\2X16MS</t>
  </si>
  <si>
    <t>Niples F.. 1/2"X16 Multistrato Smontabile</t>
  </si>
  <si>
    <t>Niplo F. Nich. Mult.1/2"X16X2,0</t>
  </si>
  <si>
    <t>NM3\4X26MS</t>
  </si>
  <si>
    <t>Niples M. 3/4X26 Multistrato Smontabile</t>
  </si>
  <si>
    <t>NM3\4X26M</t>
  </si>
  <si>
    <t>NM3\4X20MS</t>
  </si>
  <si>
    <t>Niples M. 3/4X20 Multistrato Smontabile</t>
  </si>
  <si>
    <t>Niples Maschio Mult. 3/4"X16</t>
  </si>
  <si>
    <t>NM1X32M</t>
  </si>
  <si>
    <t>Niples Maschio Mult. 1"X32X3,0</t>
  </si>
  <si>
    <t>NM1X26MS</t>
  </si>
  <si>
    <t>Niples M. 1X26 Multistrato Smontabile</t>
  </si>
  <si>
    <t>NM1X26M</t>
  </si>
  <si>
    <t>Niples Maschio Mult. 12X26X3,0</t>
  </si>
  <si>
    <t>NM1\2X20MS</t>
  </si>
  <si>
    <t>Niples M. 1/2"X20 Multistrato Smontabile</t>
  </si>
  <si>
    <t>Niples M. 1/2"X20 Multistrato</t>
  </si>
  <si>
    <t>NM1\2X16MS</t>
  </si>
  <si>
    <t>Niples M. 1/2"X16 Multistrato Smontabile</t>
  </si>
  <si>
    <t>T32TMP</t>
  </si>
  <si>
    <t>Tee A Pressare  Tiemme 32</t>
  </si>
  <si>
    <t>T32MTP</t>
  </si>
  <si>
    <t>Tee D. 32 Mul. Pinsare</t>
  </si>
  <si>
    <t>T26TMP</t>
  </si>
  <si>
    <t>Tee A Pressare Tiemme 26</t>
  </si>
  <si>
    <t>T26MTP</t>
  </si>
  <si>
    <t>Tee D. 26 Mul. Pinsare</t>
  </si>
  <si>
    <t>T20TMP</t>
  </si>
  <si>
    <t>Tee A Pressare  Tiemme 20</t>
  </si>
  <si>
    <t>T20MTP</t>
  </si>
  <si>
    <t>Tee D. 20 Mul. Pinsare</t>
  </si>
  <si>
    <t>T16TMP</t>
  </si>
  <si>
    <t>Tee A Pressare  Tiemme 16</t>
  </si>
  <si>
    <t>T16MTP</t>
  </si>
  <si>
    <t>Tee D. 16 Mul. Pinsare</t>
  </si>
  <si>
    <t>MP402640</t>
  </si>
  <si>
    <t>Mp T Intermedio 40X26X40</t>
  </si>
  <si>
    <t>TF3\4X32TMP</t>
  </si>
  <si>
    <t>Tee F A Pressare  Tiemme 32 3/4</t>
  </si>
  <si>
    <t>TF3\4X26TMP</t>
  </si>
  <si>
    <t>Tee F A Pressare  Tiemme 26 X 3/4</t>
  </si>
  <si>
    <t>TF3\4X26MTP</t>
  </si>
  <si>
    <t>Tee F. 3/4"X26 Mul. Press.</t>
  </si>
  <si>
    <t>TF3\4X20MTP</t>
  </si>
  <si>
    <t>Tee F A Pressare Tiemme 26 1/2</t>
  </si>
  <si>
    <t>Tee F. 3/4"X20 Mul. Press.</t>
  </si>
  <si>
    <t>TF3\4X16MP</t>
  </si>
  <si>
    <t>Tee F. 3/4"X16 Mul. Press.</t>
  </si>
  <si>
    <t>TF1X32TMP</t>
  </si>
  <si>
    <t>Tee F A Pressare  Tiemme 32 X 1"</t>
  </si>
  <si>
    <t>TF1X32MTP</t>
  </si>
  <si>
    <t>TF1X32MP</t>
  </si>
  <si>
    <t>Tee F. 1"X32 Mult. Press.</t>
  </si>
  <si>
    <t>TF1X26MTP</t>
  </si>
  <si>
    <t>TF1X26MP</t>
  </si>
  <si>
    <t>Tee F. 1"X26 Mul Press.</t>
  </si>
  <si>
    <t>TF1\2X26TMP</t>
  </si>
  <si>
    <t>TF1\2X20MTP</t>
  </si>
  <si>
    <t>Tee F A Pressare  Tiemme 20 1/2</t>
  </si>
  <si>
    <t>Tee F. 1/2"X20 M. Press.</t>
  </si>
  <si>
    <t>TF1\2X16MTP</t>
  </si>
  <si>
    <t>Tee F A Pressare  Tiemme 16 1/2</t>
  </si>
  <si>
    <t>TF1\2x16MP</t>
  </si>
  <si>
    <t>Tee F. 1/2"X16 Mul. Press.</t>
  </si>
  <si>
    <t>TM3\4X26MP</t>
  </si>
  <si>
    <t>Tee Maschio 3/4"X26 M. Press.</t>
  </si>
  <si>
    <t>TM3\4X20MP</t>
  </si>
  <si>
    <t>Tee M. 3/4"X20 Mul. Press.</t>
  </si>
  <si>
    <t>TM3\4X16MP</t>
  </si>
  <si>
    <t>Tee M. 3/4"X16 Mul. Press.</t>
  </si>
  <si>
    <t>TM1X32MP</t>
  </si>
  <si>
    <t>Tee M. 1"X32 Mul. Press.</t>
  </si>
  <si>
    <t>TM1X26MP</t>
  </si>
  <si>
    <t>Tee M. 1"X26 Mul. Press.</t>
  </si>
  <si>
    <t>TM1\2X6MP</t>
  </si>
  <si>
    <t>Tee M. 1/2"X16 Mul. Press.</t>
  </si>
  <si>
    <t>TM1\2X20MP</t>
  </si>
  <si>
    <t>Tee M. 1/2"X20 Mul. Press.</t>
  </si>
  <si>
    <t>TR32X32X26MP</t>
  </si>
  <si>
    <t>Tee Rid. 32X32X26 M. Press.</t>
  </si>
  <si>
    <t>TR32X32X20MP</t>
  </si>
  <si>
    <t>Tee Rid. 32X32X20 M. Press.</t>
  </si>
  <si>
    <t>TR32X26X32MP</t>
  </si>
  <si>
    <t>Tee Rid. 32X26X32 M. Press.</t>
  </si>
  <si>
    <t>TR32X26X26MP</t>
  </si>
  <si>
    <t>Tee Rid. 32X26X26 M. Press.</t>
  </si>
  <si>
    <t>TR32X20X32MP</t>
  </si>
  <si>
    <t>Tee Rid. 32X20X32 M. Press.</t>
  </si>
  <si>
    <t>TR32X20X26MP</t>
  </si>
  <si>
    <t>Tee Rid. 32X20X26 M. Press.</t>
  </si>
  <si>
    <t>TR32X20X20MP</t>
  </si>
  <si>
    <t>Tee Rid. 32X20X20 Mul. Press.</t>
  </si>
  <si>
    <t>TR32X16X32MP</t>
  </si>
  <si>
    <t>Tee Rid. 32X16X32 M. Press.</t>
  </si>
  <si>
    <t>TR26X32X26MP</t>
  </si>
  <si>
    <t>Tee Rid. 26X32X26 M. Press.</t>
  </si>
  <si>
    <t>TR26X26X20MP</t>
  </si>
  <si>
    <t>Tee Rid. 26X26X20 M. Press.</t>
  </si>
  <si>
    <t>TR26X26X16MP</t>
  </si>
  <si>
    <t>Tee Rid. 26X26X16 M. Press.</t>
  </si>
  <si>
    <t>TR26X20X26MP</t>
  </si>
  <si>
    <t>Tee Rid. 26X20X26 Mul.Press.</t>
  </si>
  <si>
    <t>TR26X20X20MP</t>
  </si>
  <si>
    <t>Tee Rid. 26X20X20 M. Press.</t>
  </si>
  <si>
    <t>TR26X20X16MP</t>
  </si>
  <si>
    <t>Tee Rid. 26X20X16 M. Press.</t>
  </si>
  <si>
    <t>TR26X16X26MP</t>
  </si>
  <si>
    <t>Tee Rid. 26X16X26 M. Press.</t>
  </si>
  <si>
    <t>TR26X16X20MP</t>
  </si>
  <si>
    <t>Tee Rid. 26X16X20 M. Press.</t>
  </si>
  <si>
    <t>TR26X16X16MP</t>
  </si>
  <si>
    <t>Tee Rid. 26X16X16 M. Press.</t>
  </si>
  <si>
    <t>TR20X26X20MP</t>
  </si>
  <si>
    <t>Tee Rid. 20X26X20 M. Press.</t>
  </si>
  <si>
    <t>TR20X20X26MP</t>
  </si>
  <si>
    <t>Tee Rid. 20X20X26 Mul.Press.</t>
  </si>
  <si>
    <t>TR20X20X16MP</t>
  </si>
  <si>
    <t>Tee Rid. 20X20X16 M. Press.</t>
  </si>
  <si>
    <t>TR20X16X26MP</t>
  </si>
  <si>
    <t>Tee Rid. 20X16X26 Mul.Press.</t>
  </si>
  <si>
    <t>TR20X16X20MP</t>
  </si>
  <si>
    <t>Tee Rid. 20X16X20 M. Press.</t>
  </si>
  <si>
    <t>TR20X16X16MP</t>
  </si>
  <si>
    <t>Tee Rid. 2Ox16X16 M. Press.</t>
  </si>
  <si>
    <t>TR16X26X16MP</t>
  </si>
  <si>
    <t>Tee Rid. 16X26X16 M. Press.</t>
  </si>
  <si>
    <t>TR16X20X26MP</t>
  </si>
  <si>
    <t>Tee Rid. 16X20X26 Mul.Press.</t>
  </si>
  <si>
    <t>TR16X20X16MP</t>
  </si>
  <si>
    <t>Tee Rid. 16X20X16 M. Press.</t>
  </si>
  <si>
    <t>TR16X16X26MP</t>
  </si>
  <si>
    <t>Tee Rid. 16X16X26 Mul.Press.</t>
  </si>
  <si>
    <t>TR16X16X20MP</t>
  </si>
  <si>
    <t>Tee Rid. 16X16X20 Mul.Press.</t>
  </si>
  <si>
    <t>MPGF5012</t>
  </si>
  <si>
    <t>Mp Gomito Fil Femmina 50X1"1/2</t>
  </si>
  <si>
    <t>MPGF4014</t>
  </si>
  <si>
    <t>Mp Gomito Fil Femmina 40X1"1/4</t>
  </si>
  <si>
    <t>MPG95000</t>
  </si>
  <si>
    <t>Mp Gomito Intermedio 50X50</t>
  </si>
  <si>
    <t>MPG94000</t>
  </si>
  <si>
    <t>Mp Gomito Intermedio 40X40</t>
  </si>
  <si>
    <t>GM3\4X26MP</t>
  </si>
  <si>
    <t>Gomito M. 3/4"X26 M. Pinz.</t>
  </si>
  <si>
    <t>Gomito M. 3/4"X20 M. Press.</t>
  </si>
  <si>
    <t>Gomito M. 3/4"X16 M. Press.</t>
  </si>
  <si>
    <t>GM1X32MP</t>
  </si>
  <si>
    <t>Gomito M. 1"X32 M. Press.</t>
  </si>
  <si>
    <t>GM1X26MP</t>
  </si>
  <si>
    <t>Gomito M. 1"X26 M. Press.</t>
  </si>
  <si>
    <t>GM11\4X32MP</t>
  </si>
  <si>
    <t>Gomito M. 11/4"X32 M. Press.</t>
  </si>
  <si>
    <t>Gomito Masc. 1/2"X20 M.Pins.</t>
  </si>
  <si>
    <t>Gomito M. 1/2"X16 M. Press.</t>
  </si>
  <si>
    <t>Gomito Flang.1/2"X20 Mul.Pre.</t>
  </si>
  <si>
    <t>Gomito Flang.1/2"X16 Mul.Pre.</t>
  </si>
  <si>
    <t>GF3\4X26MP</t>
  </si>
  <si>
    <t>Gomito F. 3/4"X20 M. Press.</t>
  </si>
  <si>
    <t>Gomito F. 3/4"X16 M. Press.</t>
  </si>
  <si>
    <t>GF1X32MP</t>
  </si>
  <si>
    <t>Gomito F. 1"X32 Mult. Press.</t>
  </si>
  <si>
    <t>GF1X26MP</t>
  </si>
  <si>
    <t>Gomito F. 1"X26 M. Press.</t>
  </si>
  <si>
    <t>GF11\4X32MP</t>
  </si>
  <si>
    <t>Gomito F.11/4"X32 Mult.Press.</t>
  </si>
  <si>
    <t>Gomito F. 1/2"X20 M. Press.</t>
  </si>
  <si>
    <t>Gomito Multist.Pinz. 1/2"X16</t>
  </si>
  <si>
    <t>Gomito Doppio 32 Mul.Press.</t>
  </si>
  <si>
    <t>Gomito Doppio D. 26 M.Press.</t>
  </si>
  <si>
    <t>Gomito Doppio D. 20 M.Press.</t>
  </si>
  <si>
    <t>Gomito Doppio D. 16 M.Press.</t>
  </si>
  <si>
    <t>C59415AD01</t>
  </si>
  <si>
    <t>Inserto 1/2 Icma Art. 415 Da Mettere Nei Collettori Per Una Sede Piana</t>
  </si>
  <si>
    <t>GD32MTP</t>
  </si>
  <si>
    <t>Gomito Doppio A Pressare  Tiemme 32</t>
  </si>
  <si>
    <t>GD26TMP</t>
  </si>
  <si>
    <t>Gomito Doppio A Pressare  Tiemme 26</t>
  </si>
  <si>
    <t>GD26MTP</t>
  </si>
  <si>
    <t>GD20TMP</t>
  </si>
  <si>
    <t>Gomito Doppio A Pressare  Tiemme 20</t>
  </si>
  <si>
    <t>GD20MTP</t>
  </si>
  <si>
    <t>GD16TMP</t>
  </si>
  <si>
    <t>Gomito Doppio A Pressare  Tiemme 16</t>
  </si>
  <si>
    <t>GD16MTP</t>
  </si>
  <si>
    <t>GF3\4X26TMP</t>
  </si>
  <si>
    <t>Gomito F A Pressare  Tiemme 26 3/4</t>
  </si>
  <si>
    <t>GF3\4X26MTP</t>
  </si>
  <si>
    <t>GF3\4X20TMP</t>
  </si>
  <si>
    <t>Gomito F A Pressare  Tiemme 20 3/4</t>
  </si>
  <si>
    <t>GF3\4X20MTP</t>
  </si>
  <si>
    <t>GF1X32TMP</t>
  </si>
  <si>
    <t>Gomito F A Pressare  Tiemme 32 X 1"</t>
  </si>
  <si>
    <t>GF1X32MTP</t>
  </si>
  <si>
    <t>GF1\2X20TMP</t>
  </si>
  <si>
    <t>Gomito F A Pressare  Tiemme 20 1/2</t>
  </si>
  <si>
    <t>GF1\2X20MTP</t>
  </si>
  <si>
    <t>GF1\2X16MTP</t>
  </si>
  <si>
    <t>Gomito F A Pressare Tiemme 16 1/2</t>
  </si>
  <si>
    <t>GFL1\2X20MTP</t>
  </si>
  <si>
    <t>Gomito F C/Staf Pressare  Tiemme 20 1/2</t>
  </si>
  <si>
    <t>GFL1\2X16MTP</t>
  </si>
  <si>
    <t>Gomito F C/Staf Press. Tiemme 16 X 1/2</t>
  </si>
  <si>
    <t>GM3\4X26TMP</t>
  </si>
  <si>
    <t>Gomito M A Pressare  Tiemme 26 3/4</t>
  </si>
  <si>
    <t>GM3\4X26MTP</t>
  </si>
  <si>
    <t>GM3\4X20TMP</t>
  </si>
  <si>
    <t>Gomito M A Pressare  Tiemme 20 3/4</t>
  </si>
  <si>
    <t>GM3\4X20MTP</t>
  </si>
  <si>
    <t>GM1X32TMP</t>
  </si>
  <si>
    <t>Gomito M A Pressare  Tiemme 32 X 1"</t>
  </si>
  <si>
    <t>GM1X32MTP</t>
  </si>
  <si>
    <t>GM1\2X20TMP</t>
  </si>
  <si>
    <t>Gomito M A Pressare  Tiemme 20 1/2</t>
  </si>
  <si>
    <t>GM1\2X20MTP</t>
  </si>
  <si>
    <t>GM1\2X16TMP</t>
  </si>
  <si>
    <t>Gomito M A Pressare  Tiemme 16  X 1/2</t>
  </si>
  <si>
    <t>GM1\2X16MTP</t>
  </si>
  <si>
    <t>NM3\4X26MP</t>
  </si>
  <si>
    <t>Niples M. 3/4"X26 Mul. Press.</t>
  </si>
  <si>
    <t>Niplo Maschio 3/4"X20 Press. Zx</t>
  </si>
  <si>
    <t>Niples M. 3/4"X16 Mult.Press.</t>
  </si>
  <si>
    <t>NM1X32MP</t>
  </si>
  <si>
    <t>Niplo Maschio 1 X 32 Press.</t>
  </si>
  <si>
    <t>NM1X26MP</t>
  </si>
  <si>
    <t>Niplo Maschio 1X26 Press.</t>
  </si>
  <si>
    <t>NM11\4X40MP</t>
  </si>
  <si>
    <t>Niples M. 11/4"X40 M.Press.</t>
  </si>
  <si>
    <t>NM11\4X32MP</t>
  </si>
  <si>
    <t>Niples M. 11/4"X32 Mul.Press.</t>
  </si>
  <si>
    <t>NM1\2X26MP</t>
  </si>
  <si>
    <t>Niples Maschio 1/2"X26 M. Press</t>
  </si>
  <si>
    <t>Niplo Maschio 1/2"X20 Ress.</t>
  </si>
  <si>
    <t>Niplo Maschio 1/2"X16Press.</t>
  </si>
  <si>
    <t>NFG3\4X16MP</t>
  </si>
  <si>
    <t>Niples F. Gir. 3/4"X16 M.Press.</t>
  </si>
  <si>
    <t>NFG1\2X16MP</t>
  </si>
  <si>
    <t>Niples F. Gir. 1/2"X16 M.Press.</t>
  </si>
  <si>
    <t>NF3\4X26MP</t>
  </si>
  <si>
    <t>Niples F. 3/4"X26 M. Press.</t>
  </si>
  <si>
    <t>Niples F. 3/4"X20 M. Press.</t>
  </si>
  <si>
    <t>Niples F. 3/4"X16 M. Press.</t>
  </si>
  <si>
    <t>NF1X32MP</t>
  </si>
  <si>
    <t>Niplo F. 1"X32 Mult. Press.</t>
  </si>
  <si>
    <t>NF1X26MP</t>
  </si>
  <si>
    <t>Niples F. 1"X26 Mul. Press.</t>
  </si>
  <si>
    <t>NF11\4X40MP</t>
  </si>
  <si>
    <t>Niples F. 11/4"X40 M. Press.</t>
  </si>
  <si>
    <t>NF11\4X32MP</t>
  </si>
  <si>
    <t>Niples F. 11/4"X32 M. Press.</t>
  </si>
  <si>
    <t>Niplo Femmina 1/2" X 20 Pinz.</t>
  </si>
  <si>
    <t>Niples F. 1/2"X16 M. Press.</t>
  </si>
  <si>
    <t>NDR20X16MP</t>
  </si>
  <si>
    <t>Niples D.Rid. 20X16 M.Press.</t>
  </si>
  <si>
    <t>Niplo Doppio 32 Press.</t>
  </si>
  <si>
    <t>Niples Doppio D. 26 M.Press.</t>
  </si>
  <si>
    <t>Niples Doppio D. 20 M.Press.</t>
  </si>
  <si>
    <t>Niplo Doppio 16 Press.</t>
  </si>
  <si>
    <t>MPRD5040</t>
  </si>
  <si>
    <t>Mp Diritto Ridotto 50X40</t>
  </si>
  <si>
    <t>MPRD5026</t>
  </si>
  <si>
    <t>Mp Diritto Ridotto 50X26</t>
  </si>
  <si>
    <t>MPRD4026</t>
  </si>
  <si>
    <t>Mp Diritto Ridotto 40X26</t>
  </si>
  <si>
    <t>MPRD2620</t>
  </si>
  <si>
    <t>Mp Diritto Ridotto 26X20</t>
  </si>
  <si>
    <t>MPMM5012</t>
  </si>
  <si>
    <t>Mp Diritto Fil Maschi 50X1"1/2</t>
  </si>
  <si>
    <t>MPMM4014</t>
  </si>
  <si>
    <t>Mp Diritto Fil Maschi 40X1"1/4</t>
  </si>
  <si>
    <t>MPMF5012</t>
  </si>
  <si>
    <t>Mp Diritto Fil Femmin 50X1"1/2</t>
  </si>
  <si>
    <t>MPMF4014</t>
  </si>
  <si>
    <t>Mp Diritto Fil Femmin 40X1"1/4</t>
  </si>
  <si>
    <t>MPMA5000</t>
  </si>
  <si>
    <t>Mp Diritto Intermedio 50X50</t>
  </si>
  <si>
    <t>MPMA4000</t>
  </si>
  <si>
    <t>Mp Diritto Intermedio 40X40</t>
  </si>
  <si>
    <t>ND32TMP</t>
  </si>
  <si>
    <t>Manicotto A Pressare  Tiemme 32</t>
  </si>
  <si>
    <t>ND32MTP</t>
  </si>
  <si>
    <t>ND26TMP</t>
  </si>
  <si>
    <t>Manicotto A Pressare  Tiemme 26</t>
  </si>
  <si>
    <t>ND26MTP</t>
  </si>
  <si>
    <t>ND20TMP</t>
  </si>
  <si>
    <t>Manicotto A Pressare  Tiemme 20</t>
  </si>
  <si>
    <t>ND20MTP</t>
  </si>
  <si>
    <t>ND16TMP</t>
  </si>
  <si>
    <t>Manicotto A Pressare  Tiemme 16</t>
  </si>
  <si>
    <t>ND16MTP</t>
  </si>
  <si>
    <t>NF3\4X26TMP</t>
  </si>
  <si>
    <t>Raccordo F A Pressare  Tiemme 26 3/4</t>
  </si>
  <si>
    <t>NF3\4X26MTP</t>
  </si>
  <si>
    <t>NF3\4X20TMP</t>
  </si>
  <si>
    <t>Raccordo F A Pressare  Tiemme 20 3/4</t>
  </si>
  <si>
    <t>NF3\4X20MTP</t>
  </si>
  <si>
    <t>NF1X32TMP</t>
  </si>
  <si>
    <t>Raccordo F A Pressare Tiemme 32 1"</t>
  </si>
  <si>
    <t>NF1X32MTP</t>
  </si>
  <si>
    <t>NF1\2X20TMP</t>
  </si>
  <si>
    <t>Raccordo F A Pressare  Tiemme 20 1/2</t>
  </si>
  <si>
    <t>NF1\2X20MTP</t>
  </si>
  <si>
    <t>NF1\2X16TMP</t>
  </si>
  <si>
    <t>Raccordo F A Pressare  Tiemme 16 1/2</t>
  </si>
  <si>
    <t>NF1\2X16MTP</t>
  </si>
  <si>
    <t>NM3\4X26TMP</t>
  </si>
  <si>
    <t>Raccordo M A Pressare  Tiemme 26 3/4</t>
  </si>
  <si>
    <t>NM3\4X20TMP</t>
  </si>
  <si>
    <t>Raccordo M A Pressare  Tiemme 20 3/4</t>
  </si>
  <si>
    <t>NM3\4X20MTP</t>
  </si>
  <si>
    <t>NM1\2X26TMP</t>
  </si>
  <si>
    <t>Raccordo M A Pressare  Tiemme 26 1/2</t>
  </si>
  <si>
    <t>NM1\2X20TMP</t>
  </si>
  <si>
    <t>Raccordo M A Pressare  Tiemme 20 X 1/2</t>
  </si>
  <si>
    <t>NM1\2X20MTP</t>
  </si>
  <si>
    <t>NM1\2X16MTP</t>
  </si>
  <si>
    <t>Raccordo M A Pressare  Tiemme 16 1/2</t>
  </si>
  <si>
    <t>Tee F. 3/4"X26 Mult. Gas</t>
  </si>
  <si>
    <t>Tee F. 3/4"X20 Mult/ Gas</t>
  </si>
  <si>
    <t>Tee F. 1/2"X20 Mult/ Gas</t>
  </si>
  <si>
    <t>Tee F. 1/2"X16 Mult/ Gas</t>
  </si>
  <si>
    <t>T26TMPG</t>
  </si>
  <si>
    <t>Tee Pressare Gas 26</t>
  </si>
  <si>
    <t>Tee 26 Mult. Gas</t>
  </si>
  <si>
    <t>T20TMPG</t>
  </si>
  <si>
    <t>Tee Pressare Gas 20</t>
  </si>
  <si>
    <t>Tee 20 Mult. Gas</t>
  </si>
  <si>
    <t>T16TMPG</t>
  </si>
  <si>
    <t>Tee Pressare Gas 16</t>
  </si>
  <si>
    <t>Tee 16 Mult. Gas</t>
  </si>
  <si>
    <t>TF3\4X26TMPG</t>
  </si>
  <si>
    <t>Tee F Pressare Gas 26 3/4</t>
  </si>
  <si>
    <t>TF3\4X20TMPG</t>
  </si>
  <si>
    <t>Tee F Pressare Gas 20 3/4</t>
  </si>
  <si>
    <t>TF1\2X20TMPG</t>
  </si>
  <si>
    <t>Tee F Pressare Gas 20 1/2</t>
  </si>
  <si>
    <t>TF1\2X16TMPG</t>
  </si>
  <si>
    <t>Tee F Pressare Gas 16 1/2</t>
  </si>
  <si>
    <t>TF1\2X16TMP</t>
  </si>
  <si>
    <t>TR26X20X26TMPG</t>
  </si>
  <si>
    <t>Tee Pressare Ridotta Gas 26 20</t>
  </si>
  <si>
    <t>TR26X16X26TMPG</t>
  </si>
  <si>
    <t>Tee Pressare Ridotta Gas 26 16</t>
  </si>
  <si>
    <t>TR20X16X20TMPG</t>
  </si>
  <si>
    <t>Tee Pressare Ridotta Gas 20 16</t>
  </si>
  <si>
    <t>TR20X16X20TMP</t>
  </si>
  <si>
    <t>Tee A Pressare Tiemme Rid 20 16 20</t>
  </si>
  <si>
    <t>GM3\4X26MPG</t>
  </si>
  <si>
    <t>Gomito M. 3/4"X26 Mult. Gas</t>
  </si>
  <si>
    <t>Gomito M. 3/4"X20 Mult. Gas</t>
  </si>
  <si>
    <t>Gomito M. 1/2"X20 Mult. Gas</t>
  </si>
  <si>
    <t>Gomito M. 1/2"X16 Mult. Gas</t>
  </si>
  <si>
    <t>Gomito Flang. F. 1/2"X20 Mpg</t>
  </si>
  <si>
    <t>Gomito Flang. F. 1/2"X16 Mpg</t>
  </si>
  <si>
    <t>GF3\4X26MPG</t>
  </si>
  <si>
    <t>Gomito F. 3/4"X26 Mult/ Gas</t>
  </si>
  <si>
    <t>Gomito F. 3/4"X20 Mult. Gas</t>
  </si>
  <si>
    <t>Gomito F. 1/2"X20 Mult. Gas</t>
  </si>
  <si>
    <t>Gomito F. 1/2"X16 Mult. Gas</t>
  </si>
  <si>
    <t>Gomito Doppio 26 Mult. Gas</t>
  </si>
  <si>
    <t>Gomito Doppio 20 Mult. Gas</t>
  </si>
  <si>
    <t>Gomito Doppio 16 Mult. Gas</t>
  </si>
  <si>
    <t>GD26TMPG</t>
  </si>
  <si>
    <t>Gomito Doppio Pressare Gas 20</t>
  </si>
  <si>
    <t>GD16TMPG</t>
  </si>
  <si>
    <t>Gomito Doppio Pressare Gas 16</t>
  </si>
  <si>
    <t>GF3\4X26TMPG</t>
  </si>
  <si>
    <t>Gomito F A Pressare Gas 26 3/4</t>
  </si>
  <si>
    <t>GF3\4X20TMPG</t>
  </si>
  <si>
    <t>Gomito F A Pressare Gas 20 3/4</t>
  </si>
  <si>
    <t>GF1X26TMPG</t>
  </si>
  <si>
    <t>Gomito F A Pressare Gas 26 1"</t>
  </si>
  <si>
    <t>GF1\2X20TMPG</t>
  </si>
  <si>
    <t>Gomito F A Pressare Gas 20 1/2</t>
  </si>
  <si>
    <t>GF1\2X16TMPG</t>
  </si>
  <si>
    <t>Gomito F A Pressare Gas 16 1/2</t>
  </si>
  <si>
    <t>GFL1\2X16TMPG</t>
  </si>
  <si>
    <t>Gomito F Con Staffa Pressare Gas 16 1/2</t>
  </si>
  <si>
    <t>GM3\4X26TMPG</t>
  </si>
  <si>
    <t>Gomito M A Pressare Gas 26 3/4</t>
  </si>
  <si>
    <t>GM3\4X20TMPG</t>
  </si>
  <si>
    <t>Gomito M A Pressare Gas 20 3/4</t>
  </si>
  <si>
    <t>GM1\2X20TMPG</t>
  </si>
  <si>
    <t>Gomito M A Pressare Gas 20 1/2</t>
  </si>
  <si>
    <t>GM1\2X16TMPG</t>
  </si>
  <si>
    <t>Gomito M A Pressare Gas 16 1/2</t>
  </si>
  <si>
    <t>NM3\4X26MPG</t>
  </si>
  <si>
    <t>Niples M. 3/4"X26 Mult. Gas</t>
  </si>
  <si>
    <t>Niples M. 3/4"X20 Mult. Gas</t>
  </si>
  <si>
    <t>NM1X26MPG</t>
  </si>
  <si>
    <t>Niples M. 1X26 Mult/ Gas</t>
  </si>
  <si>
    <t>Niples M 1/2"X20 Mult. Gas</t>
  </si>
  <si>
    <t>Niples M 1/2"X16 Mult. Gas</t>
  </si>
  <si>
    <t>NF3\4X26MPG</t>
  </si>
  <si>
    <t>Niples F. 3/4"X26 Mult. Gas</t>
  </si>
  <si>
    <t>Niples F. 3/4"X20 Mult. Gas</t>
  </si>
  <si>
    <t>NF3\4X20GMPG</t>
  </si>
  <si>
    <t>Niples F. Girev.3/4"X20 Mpg</t>
  </si>
  <si>
    <t>Niples F. Girev. 3/4"X16 Mpg</t>
  </si>
  <si>
    <t>Niples F. 3/4X16 Gir. Mp</t>
  </si>
  <si>
    <t>Niples F. 1/2"X20 Mult. Gas</t>
  </si>
  <si>
    <t>NF1\2X20GMP</t>
  </si>
  <si>
    <t>Niples F. 1/2"X20 Gir. Mp</t>
  </si>
  <si>
    <t>Niples F. 1/2"X16 Mult. Gas</t>
  </si>
  <si>
    <t>Niples F. 1/2"X16 Gir. Mpg</t>
  </si>
  <si>
    <t>Niples F. 1/2"X16 Gir. Mp</t>
  </si>
  <si>
    <t>Niples Doppio Mult. Gas 26X26</t>
  </si>
  <si>
    <t>Niples Doppio Mult. Gas 20X20</t>
  </si>
  <si>
    <t>Niples Doppio Mult. Gas 16X18</t>
  </si>
  <si>
    <t>ND26TMPG</t>
  </si>
  <si>
    <t>Manicotto Pressare Gas 26</t>
  </si>
  <si>
    <t>ND20TMPG</t>
  </si>
  <si>
    <t>Manicotto Pressare Gas 20</t>
  </si>
  <si>
    <t>NF3\4X26TMPG</t>
  </si>
  <si>
    <t>Raccordo F Pressare Gas 26 3/4"</t>
  </si>
  <si>
    <t>NF3\4X20TMPG</t>
  </si>
  <si>
    <t>Raccordo F Pressare Gas 20 3/4</t>
  </si>
  <si>
    <t>NF3\4X16TMPG</t>
  </si>
  <si>
    <t>Raccordo F Pressare Gas 16 3/4</t>
  </si>
  <si>
    <t>NF1X26TMPG</t>
  </si>
  <si>
    <t>Raccordo F Pressare Gas 26 1"</t>
  </si>
  <si>
    <t>NF1\2X20TMPG</t>
  </si>
  <si>
    <t>Raccordo F Pressare Gas 20 1/2</t>
  </si>
  <si>
    <t>NM3\4X26TMPG</t>
  </si>
  <si>
    <t>Raccordo M Pressare Gas 26 3/4</t>
  </si>
  <si>
    <t>NM3\4X20TMPG</t>
  </si>
  <si>
    <t>Raccordo M Pressare Gas 20 3/4</t>
  </si>
  <si>
    <t>NM3\4X16TMPG</t>
  </si>
  <si>
    <t>Raccordo M Pressare Gas 16 3/4</t>
  </si>
  <si>
    <t>NM1X26TMPG</t>
  </si>
  <si>
    <t>Raccordo M Pressare Gas 26 1"</t>
  </si>
  <si>
    <t>NM1\2X16TMPG</t>
  </si>
  <si>
    <t>Raccordo M Pressare Gas 16 1/2</t>
  </si>
  <si>
    <t>NMR20X16TMP</t>
  </si>
  <si>
    <t>Manicotto A Press. Tiemme Rid 20 16</t>
  </si>
  <si>
    <t>NDR20X16TMPG</t>
  </si>
  <si>
    <t>Manicotto Pressare Ridotto Gas 20 16</t>
  </si>
  <si>
    <t>ND26X20TMPG</t>
  </si>
  <si>
    <t>Manicotto Pressare Ridotto Gas 26 20</t>
  </si>
  <si>
    <t>NF3\4X20GTMPG</t>
  </si>
  <si>
    <t>Raccordo F Press. Gas Con Girello 20 3/4</t>
  </si>
  <si>
    <t>NF11\4X26GTMPG</t>
  </si>
  <si>
    <t>NF1\2X20GTMPG</t>
  </si>
  <si>
    <t>Raccordo F Press. Gas Con Girello 20 1/2</t>
  </si>
  <si>
    <t>NF1\2X16GTMPG</t>
  </si>
  <si>
    <t>Raccordo F Press. Gas Con Girello 16 1/2</t>
  </si>
  <si>
    <t>Tee Cromata Da 3/8""</t>
  </si>
  <si>
    <t>Tee Cromata Da 3/4""</t>
  </si>
  <si>
    <t>Tee Cromata Da 1/2"</t>
  </si>
  <si>
    <t>Tee Cromata Da 1"</t>
  </si>
  <si>
    <t>Raccordo Cromo 1/2"M "Y"Usc. F.</t>
  </si>
  <si>
    <t>R3C3\4MF</t>
  </si>
  <si>
    <t>Raccordo Retto 3 Pz 3/4" Mf</t>
  </si>
  <si>
    <t>R3C1MF</t>
  </si>
  <si>
    <t>Raccordo Retto 3 Pz 1" Mf</t>
  </si>
  <si>
    <t>R3C1\2MF</t>
  </si>
  <si>
    <t>Raccordo Retto 3 Pz 1/2" Mf</t>
  </si>
  <si>
    <t>GC2PGD</t>
  </si>
  <si>
    <t>Curva Cromo Rid. 3/4" F Gir.1/2"</t>
  </si>
  <si>
    <t>GC2PDD</t>
  </si>
  <si>
    <t>Curva Cromo Rid.1/2" F Gir.1/2"" M</t>
  </si>
  <si>
    <t>G3C3\4MF</t>
  </si>
  <si>
    <t>Raccordo Curvo 3 Pz 3/4" Mf</t>
  </si>
  <si>
    <t>G3C1MF</t>
  </si>
  <si>
    <t>Raccordo Curvo 3 Pz 1" Mf</t>
  </si>
  <si>
    <t>G3C1\2MF</t>
  </si>
  <si>
    <t>Raccordo Curvo 3 Pz 1/2" Mf</t>
  </si>
  <si>
    <t>CCR3\4FGX1\2M</t>
  </si>
  <si>
    <t>GCR3\4X1\2</t>
  </si>
  <si>
    <t>Gomito Cromo Rid. 3/4"X1/2" Mm</t>
  </si>
  <si>
    <t>Gomito Cromo 3/8" Mf Zx</t>
  </si>
  <si>
    <t>Gomito Cromato Ff 3/8</t>
  </si>
  <si>
    <t>Gomito Ottone Cromato 3/4" Mf</t>
  </si>
  <si>
    <t>Gomito Cromato Da 3/4" Ff</t>
  </si>
  <si>
    <t>Gomito Ottone Cromato 1" Mf</t>
  </si>
  <si>
    <t>Gomito Cromato 1/2" Mf</t>
  </si>
  <si>
    <t>Gomito Cromato Da 1/2" Ff</t>
  </si>
  <si>
    <t>Gomito Cromato Da 1" Ff</t>
  </si>
  <si>
    <t>MCR3\4X1\2</t>
  </si>
  <si>
    <t>Manicotto Cromo Ff 3/4"X1/2"</t>
  </si>
  <si>
    <t>Manicotto Cromo Da 3/8"</t>
  </si>
  <si>
    <t>Manicotto Cromo Da 3/4"</t>
  </si>
  <si>
    <t>Manicotto Cromo Da 1/2"</t>
  </si>
  <si>
    <t>Manicotto Cromo Da 1"</t>
  </si>
  <si>
    <t>Niples Ottone Cromo 3/4"X1/2"</t>
  </si>
  <si>
    <t>Nipples Cromo Mm 1/2"X3/8"</t>
  </si>
  <si>
    <t>Niplo Cromato Da 3/8"</t>
  </si>
  <si>
    <t>Niples Cromata Da 3/4"</t>
  </si>
  <si>
    <t>Niplo Cromato Da 1/2"</t>
  </si>
  <si>
    <t>Niples Cromata Da 1"</t>
  </si>
  <si>
    <t>RC2PHG</t>
  </si>
  <si>
    <t>Prolunga Ridotta Dado Girevole</t>
  </si>
  <si>
    <t>RC2PGD</t>
  </si>
  <si>
    <t>RC2PDC</t>
  </si>
  <si>
    <t>Prolunga Rid. Cr. F/M 3/4"X1/2"</t>
  </si>
  <si>
    <t>Prolunga Ridotta Cromo 1"X3/4"</t>
  </si>
  <si>
    <t>Prolunga Ridotta Cromo 1"X1/2"</t>
  </si>
  <si>
    <t>Prolunga Rid. Cr. F/M 1/2"X3/8"</t>
  </si>
  <si>
    <t>PC3\8X50</t>
  </si>
  <si>
    <t>Prolunga Ott. Cromato 3/8"X50</t>
  </si>
  <si>
    <t>PC3\8X40</t>
  </si>
  <si>
    <t>Prolunga Ott. Cromato 3/8"X40</t>
  </si>
  <si>
    <t>PC3\8X30</t>
  </si>
  <si>
    <t>Prolunga Ott. Cromato 3/8"X30</t>
  </si>
  <si>
    <t>Prolunga Ott. Cromato 3/8"X25</t>
  </si>
  <si>
    <t>Prolunga Ott. Cromato 3/8"X20</t>
  </si>
  <si>
    <t>Prolunga Ott. Cromato 3/8"X15</t>
  </si>
  <si>
    <t>Prolunga Ott. Cromato 3/8"X10</t>
  </si>
  <si>
    <t>PC3\4X50</t>
  </si>
  <si>
    <t>Prolunga Ott. Cromato 3/4"X50</t>
  </si>
  <si>
    <t>PC3\4X40</t>
  </si>
  <si>
    <t>Prolunga Ott. Cromato 3/4"X40</t>
  </si>
  <si>
    <t>PC3\4X30</t>
  </si>
  <si>
    <t>Prolunga Ott. Cromato 3/4"X30</t>
  </si>
  <si>
    <t>Prolunga Ott. Cromato 3/4"X25</t>
  </si>
  <si>
    <t>Prolunga Ott. Cromato 3/4"X20</t>
  </si>
  <si>
    <t>Prolunga Ott. Cromato 3/4"X15</t>
  </si>
  <si>
    <t>Prolunga Ott. Cromato 3/4"X10</t>
  </si>
  <si>
    <t>PC1X50</t>
  </si>
  <si>
    <t>Prolunga Ott. Cromato 1"X50</t>
  </si>
  <si>
    <t>PC1X40</t>
  </si>
  <si>
    <t>Prolunga Ott. Cromato 1"X40</t>
  </si>
  <si>
    <t>PC1X30</t>
  </si>
  <si>
    <t>Prolunga Ott. Cromato 1"X30</t>
  </si>
  <si>
    <t>PC1X25</t>
  </si>
  <si>
    <t>Prolunga Ott. Cromato 1"X25</t>
  </si>
  <si>
    <t>PC1X20</t>
  </si>
  <si>
    <t>Prolunga Ott. Cromato 1"X20</t>
  </si>
  <si>
    <t>PC1X15</t>
  </si>
  <si>
    <t>Prolunga Ott. Cromato 1"X15</t>
  </si>
  <si>
    <t>PC1X10</t>
  </si>
  <si>
    <t>Prolunga Ott. Cromato 1"X10</t>
  </si>
  <si>
    <t>PC1\2X50</t>
  </si>
  <si>
    <t>Prolunga Ott. Cromato 1/2"X50</t>
  </si>
  <si>
    <t>PC1\2X40</t>
  </si>
  <si>
    <t>Prolunga Ott. Cromato 1/2"X40</t>
  </si>
  <si>
    <t>PC1\2X30</t>
  </si>
  <si>
    <t>Prolunga Ott. Cromato 1/2"X30</t>
  </si>
  <si>
    <t>Prolunga Ott. Cromato 1/2"X25</t>
  </si>
  <si>
    <t>Prolunga Ott. Cromato 1/2"X20</t>
  </si>
  <si>
    <t>Prolunga Ott. Cromato 1/2"X15</t>
  </si>
  <si>
    <t>Prolunga Ott. Cromato 1/2"X10</t>
  </si>
  <si>
    <t>Riduzione Cromo 3/4"X1/2"</t>
  </si>
  <si>
    <t>Riduzione Cromo 1/2"X3/8"</t>
  </si>
  <si>
    <t>TCFH</t>
  </si>
  <si>
    <t>Tappo Femmina Cromo 1"</t>
  </si>
  <si>
    <t>TCFD</t>
  </si>
  <si>
    <t>Tappo Femmina Cromo 1/2""</t>
  </si>
  <si>
    <t>Tappo Femmina Cromo Da 3/8"</t>
  </si>
  <si>
    <t>Tappo Cromo Femmina Da 3/4"</t>
  </si>
  <si>
    <t>Tappo Cromo Femmina Da 1/2"</t>
  </si>
  <si>
    <t>Tappo Cromo Femmina Da 1"</t>
  </si>
  <si>
    <t>Tappo Maschio Con Rosetta 1/2"</t>
  </si>
  <si>
    <t>TCMH</t>
  </si>
  <si>
    <t>Tappo Maschio Cromo 1"</t>
  </si>
  <si>
    <t>TCMG</t>
  </si>
  <si>
    <t>Tappo Maschio Cromo 3/4"</t>
  </si>
  <si>
    <t>Tappo Maschio Cromo 3/8"</t>
  </si>
  <si>
    <t>Tappo Maschio Cromo 1/2"</t>
  </si>
  <si>
    <t>TGR1X3\4</t>
  </si>
  <si>
    <t>Tee Ottone Giallo 1X3/4"X1</t>
  </si>
  <si>
    <t>TGR1X1\2</t>
  </si>
  <si>
    <t>Tee Ottone Giallo 1X1\2"X1</t>
  </si>
  <si>
    <t>TG3\8</t>
  </si>
  <si>
    <t>Raccordo Tre Vie Gialla D. 3/8"</t>
  </si>
  <si>
    <t>TG3\4M</t>
  </si>
  <si>
    <t>Raccordo Tre Vie Gialla D.  3/4" Maschio</t>
  </si>
  <si>
    <t>Raccordo Tre Vie Gialla D.  3/4"</t>
  </si>
  <si>
    <t>TG2</t>
  </si>
  <si>
    <t>Raccordo Tre Vie Gialla D.  2"</t>
  </si>
  <si>
    <t>Raccordo Tre Vie Gialla D. 1" Maschio</t>
  </si>
  <si>
    <t>Raccordo Tre Vie Gialla D.  11/4""</t>
  </si>
  <si>
    <t>TG11\2</t>
  </si>
  <si>
    <t>Raccordo Tre Vie Gialla D.  11/2""</t>
  </si>
  <si>
    <t>TG1\4</t>
  </si>
  <si>
    <t>Raccordo Tre Vie Gialla D. 1/4"</t>
  </si>
  <si>
    <t>Raccordo Tre Vie Gialla D. 1/2"</t>
  </si>
  <si>
    <t>Raccordo Tre Vie Gialla D.  1"</t>
  </si>
  <si>
    <t>Barilotto Giallo 3/4"X8 Cm.</t>
  </si>
  <si>
    <t>Barilotto Giallo 3/4"X7 Cm.</t>
  </si>
  <si>
    <t>Barilotto Giallo 3/4"X6 Cm.</t>
  </si>
  <si>
    <t>Barilotto Giallo 3/4"X5 Cm.</t>
  </si>
  <si>
    <t>BG3\4X300</t>
  </si>
  <si>
    <t>Barilotto Giallo 3/4""X30 Cm.</t>
  </si>
  <si>
    <t>BG3\4X250</t>
  </si>
  <si>
    <t>Barilotto Giallo 3/4""X25 Cm.</t>
  </si>
  <si>
    <t>Barilotto Giallo 3/4""X20 Cm.</t>
  </si>
  <si>
    <t>BG3\4X175</t>
  </si>
  <si>
    <t>Barilotto Giallo 3/4"X175Mm</t>
  </si>
  <si>
    <t>BG3\4X170</t>
  </si>
  <si>
    <t>Barilotto Giallo 3/4"X170 Mm</t>
  </si>
  <si>
    <t>Barilotto Giallo 3/4"X150 Mm</t>
  </si>
  <si>
    <t>Barilotto Giallo 3/4"X10 Cm.</t>
  </si>
  <si>
    <t>Barilotto Giallo 1" X8 Cm.</t>
  </si>
  <si>
    <t>Barilotto Giallo 1" X7 Cm.</t>
  </si>
  <si>
    <t>Barilotto Giallo 1" X6 Cm.</t>
  </si>
  <si>
    <t>Barilotto Giallo 1" X5 Cm.</t>
  </si>
  <si>
    <t>BG1X300</t>
  </si>
  <si>
    <t>Barilotto Giallo 1"X30 Cm</t>
  </si>
  <si>
    <t>BG1X250</t>
  </si>
  <si>
    <t>Barilotto Giallo 1" X25 Cm.</t>
  </si>
  <si>
    <t>BG1X220</t>
  </si>
  <si>
    <t>Barilotto Giallo 1" X22 Cm.</t>
  </si>
  <si>
    <t>Barilotto Giallo 1" X20 Cm.</t>
  </si>
  <si>
    <t>BG1x170</t>
  </si>
  <si>
    <t>Barilotto Giallo 1"X17 Cm</t>
  </si>
  <si>
    <t>Barilotto Giallo 1" X 15 Cm</t>
  </si>
  <si>
    <t>Barilotto Giallo 1" X10 Cm.</t>
  </si>
  <si>
    <t>BG11\4X200</t>
  </si>
  <si>
    <t>Barilotto Giallo 11/4"X200</t>
  </si>
  <si>
    <t>BG11\4X150</t>
  </si>
  <si>
    <t>Barilotto Giallo 11/4"X150</t>
  </si>
  <si>
    <t>BG11\4X100</t>
  </si>
  <si>
    <t>Barilotto Giallo 11/4"X100</t>
  </si>
  <si>
    <t>BG11\2X200</t>
  </si>
  <si>
    <t>Barilotto Giallo 11/2"X20 Cm</t>
  </si>
  <si>
    <t>BG11\2X150</t>
  </si>
  <si>
    <t>Barilotto Giallo 11/2"X15 Cm</t>
  </si>
  <si>
    <t>BG11\2X100</t>
  </si>
  <si>
    <t>Barilotto Giallo 11/2"X10 Cm</t>
  </si>
  <si>
    <t>Barilotto Giallo 1/2""X8 Cm</t>
  </si>
  <si>
    <t>Barilotto Giallo 1/2""X7 Cm</t>
  </si>
  <si>
    <t>Barilotto Giallo 1/2""X6 Cm</t>
  </si>
  <si>
    <t>Barilotto Giallo 1/2""X5 Cm</t>
  </si>
  <si>
    <t>Barilotto Giallo 1/2""X4 Cm</t>
  </si>
  <si>
    <t>BG1\2X250</t>
  </si>
  <si>
    <t>Barilotto Giallo 1/2"" X 25 Cm</t>
  </si>
  <si>
    <t>Barilotto Giallo 1/2"X200</t>
  </si>
  <si>
    <t>BG1\2X170</t>
  </si>
  <si>
    <t>Barilotto Giallo 1/2"X170</t>
  </si>
  <si>
    <t>Barilotto Giallo 1/2""X150</t>
  </si>
  <si>
    <t>Barilotto Giallo 1/2"" X 10 Cm</t>
  </si>
  <si>
    <t>BG3\4X200P</t>
  </si>
  <si>
    <t>Barilotto Giallo 3/4""X20 Prol.</t>
  </si>
  <si>
    <t>BG3\4X150P</t>
  </si>
  <si>
    <t>Barilotto Giallo 3/4""X15 Prol.</t>
  </si>
  <si>
    <t>BG3\4X100P</t>
  </si>
  <si>
    <t>Barilotto Giallo 3/4""X10 Prol.</t>
  </si>
  <si>
    <t>BG2X150</t>
  </si>
  <si>
    <t>Barilotto Giallo 2"X 15 Prol.</t>
  </si>
  <si>
    <t>BG1X200P</t>
  </si>
  <si>
    <t>Barilotto Giallo 1"X20 Prol.</t>
  </si>
  <si>
    <t>BG1X150P</t>
  </si>
  <si>
    <t>Barilotto Giallo 1"X15 Prol.</t>
  </si>
  <si>
    <t>BG1X100P</t>
  </si>
  <si>
    <t>Barilotto Giallo 1"X10 Prol.</t>
  </si>
  <si>
    <t>BG1\2X200P</t>
  </si>
  <si>
    <t>Barilotto Giallo 1/2""X20 Prol</t>
  </si>
  <si>
    <t>BG1\2X150P</t>
  </si>
  <si>
    <t>Barilotto Giallo 1/2""X15 Prol.</t>
  </si>
  <si>
    <t>BG1\2X100P</t>
  </si>
  <si>
    <t>Barilotto Giallo 1/2""X10 Prol.</t>
  </si>
  <si>
    <t>RGC3RHG</t>
  </si>
  <si>
    <t>Raccordo Curvo 3 Pz Ridotto Con Dado Girevole 1" F. X 3/4" M.</t>
  </si>
  <si>
    <t>RGC3RHBH</t>
  </si>
  <si>
    <t>Raccordo Curvo 3 Pz Ridotto Con Dado Girevole 1"1/4" F. X 1" M.</t>
  </si>
  <si>
    <t>RGC3RGD</t>
  </si>
  <si>
    <t>Raccordo Curvo 3 Pz Ridotto Con Dado Girevole 3/4" F. X 1/2""  M.</t>
  </si>
  <si>
    <t>RG2POLH</t>
  </si>
  <si>
    <t>Prolunga Ridotta Dado Girevole 2"
F. X 11/2" M.</t>
  </si>
  <si>
    <t>RG2PHG</t>
  </si>
  <si>
    <t>Prolunga Ridotta Dado Girevole 1" F. X 3/4" M.</t>
  </si>
  <si>
    <t>RG2PHDH</t>
  </si>
  <si>
    <t>Prolunga Ridotta Dado Girevole 1"1/2 F. X 1"14"M.</t>
  </si>
  <si>
    <t>RG2PHBH</t>
  </si>
  <si>
    <t>Prolunga Ridotta Dado Girevole 1"1/4  F. X 1" M.</t>
  </si>
  <si>
    <t>RG2PGD</t>
  </si>
  <si>
    <t>Prolunga Ridotta Dado Girevole 3/4" F. X 1/2" M.</t>
  </si>
  <si>
    <t>RG2PDC</t>
  </si>
  <si>
    <t>Prolunga Ridotta Dado Girevole 1/2" F. X 3/8" M.</t>
  </si>
  <si>
    <t>Raccordo 3 Pei Giallo 3/4" Mf</t>
  </si>
  <si>
    <t>Raccordo Giallo 3 Pz 1" Mf</t>
  </si>
  <si>
    <t>Raccordo 3 Pz Ottone 11/4" Mf</t>
  </si>
  <si>
    <t>Raccordo 3 Pz. Giallo 1/2" Mf</t>
  </si>
  <si>
    <t>PRG2P3\4X1\2</t>
  </si>
  <si>
    <t>Racc.2Pz. S /Piana 3/4"Fx1/2"M G.</t>
  </si>
  <si>
    <t>PRG2P1X3\4</t>
  </si>
  <si>
    <t>Racc.2Pz. S /Piana 1" F X 3/4" M G.</t>
  </si>
  <si>
    <t>PRG2P11\4X1</t>
  </si>
  <si>
    <t>Racc.2Pz. S /Piana 11/4"Fx1"M G.</t>
  </si>
  <si>
    <t>PRG2P1\2X1\2</t>
  </si>
  <si>
    <t>Racc.2Pz. S /Piana 1/2"Fx1/2"M G.</t>
  </si>
  <si>
    <t>Gomito Giallo 3 Pz Mf Da 3/4"</t>
  </si>
  <si>
    <t>Gomito Giallo 3 Pz Mf Da 1"</t>
  </si>
  <si>
    <t>Gomito Giallo 3 Pz Mf Da 1/2"</t>
  </si>
  <si>
    <t>Raccordo 3 Pz Ott. Giallo 3\4"" Mf</t>
  </si>
  <si>
    <t>Raccordo 3 Pz Ott. Giallo 3/4""</t>
  </si>
  <si>
    <t>BG2MF</t>
  </si>
  <si>
    <t>Raccordo 3 Pz Ott. Giallo 2" Mf</t>
  </si>
  <si>
    <t>BG2</t>
  </si>
  <si>
    <t>Raccordo 3 Pz Ott. Giallo 2"</t>
  </si>
  <si>
    <t>Raccordo 3 Pz Ott. Giallo 1"" Mf</t>
  </si>
  <si>
    <t>Raccordo 3 Pz Ott. Giallo 11/4"</t>
  </si>
  <si>
    <t>BG11\2MF</t>
  </si>
  <si>
    <t>BG11\2</t>
  </si>
  <si>
    <t>Raccordo 3 Pz Ott. Giallo 11/2"</t>
  </si>
  <si>
    <t>Raccordo 3 Pz Ott. Giallo 1/2"" Mf</t>
  </si>
  <si>
    <t>Raccordo 3 Pz Ott. Giallo 1/2""</t>
  </si>
  <si>
    <t>Raccordo 3 Pz Ott. Giallo 1"</t>
  </si>
  <si>
    <t>Raccordo Cassone A Piletta 3/4"</t>
  </si>
  <si>
    <t>RCP2</t>
  </si>
  <si>
    <t>Raccordo Cassone A Piletta 2"</t>
  </si>
  <si>
    <t>Raccordo Cassone A Piletta 11/4"</t>
  </si>
  <si>
    <t>RCP11\2</t>
  </si>
  <si>
    <t>Raccordo Cassone A Piletta 11/2""</t>
  </si>
  <si>
    <t>Raccordo Cassone A Piletta 1/2""</t>
  </si>
  <si>
    <t>Raccordo Cassone A Piletta 1"</t>
  </si>
  <si>
    <t>Raccordo Cassone 3Pz Da 3/4"</t>
  </si>
  <si>
    <t>R3C2</t>
  </si>
  <si>
    <t>Raccordo Cassone 3 Pz Da 2"</t>
  </si>
  <si>
    <t>Raccordo Cassone 3 Pz Da 11/4"</t>
  </si>
  <si>
    <t>R3C11\2</t>
  </si>
  <si>
    <t>Raccordo Cassone 3 Pz Da 11/2"</t>
  </si>
  <si>
    <t>Raccordo 3 Pz Per Cassone 1/2"</t>
  </si>
  <si>
    <t>Raccordo 3 Pz Per Cassone 1"</t>
  </si>
  <si>
    <t>CF3\8</t>
  </si>
  <si>
    <t>Controdado Flangia Giallo 3/8"</t>
  </si>
  <si>
    <t>Controdado Flangia Giallo 3/4"</t>
  </si>
  <si>
    <t>CF2</t>
  </si>
  <si>
    <t>Controdado Flangia Giallo 2"</t>
  </si>
  <si>
    <t>Controdado Flangia Giallo 11/4"</t>
  </si>
  <si>
    <t>CF11\2</t>
  </si>
  <si>
    <t>Controdado Flangia Giallo 11/2"</t>
  </si>
  <si>
    <t>Controdado Flangia Giallo 1/2"</t>
  </si>
  <si>
    <t>Controdado Flangia Giallo 1"Zx</t>
  </si>
  <si>
    <t>CG3\4</t>
  </si>
  <si>
    <t>Croce Gialla Da 3/4"</t>
  </si>
  <si>
    <t>CG2</t>
  </si>
  <si>
    <t>Croce Gialla Da 2"</t>
  </si>
  <si>
    <t>CG11\2</t>
  </si>
  <si>
    <t>Croce Gialla Da 11/2""</t>
  </si>
  <si>
    <t>CG1\2</t>
  </si>
  <si>
    <t>Croce Gialla Da 1/2"</t>
  </si>
  <si>
    <t>CG1</t>
  </si>
  <si>
    <t>Croce Gialla Da 1"</t>
  </si>
  <si>
    <t>RE3\4X25</t>
  </si>
  <si>
    <t>Raccordo Exlsior 3/4"X25</t>
  </si>
  <si>
    <t>Raccordo Exlsior 3/4"X20</t>
  </si>
  <si>
    <t>Raccordo Exlsior 2"X50</t>
  </si>
  <si>
    <t>RE1X25</t>
  </si>
  <si>
    <t>Raccordo Exlsior 1"X25</t>
  </si>
  <si>
    <t>Raccordo Exlsior 11/4"X35</t>
  </si>
  <si>
    <t>Raccordo Exlsior 11/2"X40</t>
  </si>
  <si>
    <t>Raccordo Exlsior 1/2"X15</t>
  </si>
  <si>
    <t>Raccordo Exlsior 1"X30</t>
  </si>
  <si>
    <t>GGR3\4X1\2</t>
  </si>
  <si>
    <t>Ghiera Gialla Ridotta 3/4"X1/2"</t>
  </si>
  <si>
    <t>GGR2X11\2</t>
  </si>
  <si>
    <t>Ghiera Gialla Ridotta 2"X11/2"</t>
  </si>
  <si>
    <t>GGR1X3\4</t>
  </si>
  <si>
    <t>Ghiera Gialla Ridotta 1"X3/4"</t>
  </si>
  <si>
    <t>GGR1X1\2</t>
  </si>
  <si>
    <t>Ghiera Gialla Ridotta 1"X1/2"</t>
  </si>
  <si>
    <t>GGR11\4X1</t>
  </si>
  <si>
    <t>Ghiera Gialla Ridotta 11/4"X1</t>
  </si>
  <si>
    <t>GGR11\2X11\4</t>
  </si>
  <si>
    <t>Ghiera Gialla Rid. 11/2"X11/4"</t>
  </si>
  <si>
    <t>GGR1\2X3\8</t>
  </si>
  <si>
    <t>Ghiera Gialla Ridotta 1/2"X3/8"</t>
  </si>
  <si>
    <t>GGF1\2</t>
  </si>
  <si>
    <t>Gomito Ottone Giallo 1/2" Flangiato</t>
  </si>
  <si>
    <t>GG3\8</t>
  </si>
  <si>
    <t>Gomito Giallo Ff Da 3/8"</t>
  </si>
  <si>
    <t>Gomito Giallo Da 3/4" Ff</t>
  </si>
  <si>
    <t>GG2</t>
  </si>
  <si>
    <t>Gomito Giallo Da 2" Ff</t>
  </si>
  <si>
    <t>Gomito Giallo Da 1" Mf</t>
  </si>
  <si>
    <t>Gomito Giallo Da 11/4" Ff</t>
  </si>
  <si>
    <t>GG11\2</t>
  </si>
  <si>
    <t>Gomito Giallo Da 11/2" Ff</t>
  </si>
  <si>
    <t>GG1\4</t>
  </si>
  <si>
    <t>Gomito Ottone Giallo Ff Da 1 /4</t>
  </si>
  <si>
    <t>Gomito Giallo Da 1/2" Ff</t>
  </si>
  <si>
    <t>Gomito Giallo Da 1" Ff</t>
  </si>
  <si>
    <t>GG3\8MF</t>
  </si>
  <si>
    <t>Gomito Ott. Giallo 3/8" Mf</t>
  </si>
  <si>
    <t>Gomito Giallo Da 3/4" Mf</t>
  </si>
  <si>
    <t>GG2MF</t>
  </si>
  <si>
    <t>Gomito Giallo Da 2" Mf</t>
  </si>
  <si>
    <t>Gomito Giallo Da 11/4" Mf</t>
  </si>
  <si>
    <t>GG11\2MF</t>
  </si>
  <si>
    <t>Gomito Giallo Da 11/2" Mf</t>
  </si>
  <si>
    <t>GG1\4MF</t>
  </si>
  <si>
    <t>Gomito Ottone Giallo Mf Da 1 /4 Zx</t>
  </si>
  <si>
    <t>Gomito Giallo Da 1/2" Mf</t>
  </si>
  <si>
    <t>Gomito Giallo Ridotto 1"X3/4"</t>
  </si>
  <si>
    <t>Gomito Giallo Ridotto 1"X1/2"</t>
  </si>
  <si>
    <t>Gomito Giallo Ridotto 3/4"X1/2"</t>
  </si>
  <si>
    <t>MG3\8</t>
  </si>
  <si>
    <t>Manicotto Giallo 3/8"</t>
  </si>
  <si>
    <t>Manicotto Giallo 3/4"</t>
  </si>
  <si>
    <t>MG2</t>
  </si>
  <si>
    <t>Manicotto Ottone Giallo Da 2"</t>
  </si>
  <si>
    <t>Manicotto Ott. Giallo Da 11/4"</t>
  </si>
  <si>
    <t>MG11\2</t>
  </si>
  <si>
    <t>Manicotto Ottone Giallo 11/2"</t>
  </si>
  <si>
    <t>MG1\8</t>
  </si>
  <si>
    <t>Manicotto Ottone Giallo 1/8</t>
  </si>
  <si>
    <t>MG1\4</t>
  </si>
  <si>
    <t>Manicotto Ottone Giallo 1 /4</t>
  </si>
  <si>
    <t>Manicotto Giallo 1/2"</t>
  </si>
  <si>
    <t>Manicotto Giallo 1"</t>
  </si>
  <si>
    <t>MRG3\4X3\8B</t>
  </si>
  <si>
    <t>Manic. Rid. Ff 3/4"X3/8" Basso</t>
  </si>
  <si>
    <t>Manicotto Rid. G. Ff 3/4"X1/2"</t>
  </si>
  <si>
    <t>MRG2X11\4</t>
  </si>
  <si>
    <t>Manicotto Rid. G. Ff 2"X11/4"</t>
  </si>
  <si>
    <t>MRG2X11\2</t>
  </si>
  <si>
    <t>Manicotto Rid. G. Ff 2"X11/2"</t>
  </si>
  <si>
    <t>MRG2X1</t>
  </si>
  <si>
    <t>Manicotto Rid. G. Ff 2"X1"</t>
  </si>
  <si>
    <t>MRG1X3\8B</t>
  </si>
  <si>
    <t>Manic. Rid. Ff 1X3/8" Basso</t>
  </si>
  <si>
    <t>MRG1X3\8</t>
  </si>
  <si>
    <t>Manicotto Rid. G. Ff 1"X3/8"</t>
  </si>
  <si>
    <t>Manicotto Rid. G. Ff 1"X3/4"</t>
  </si>
  <si>
    <t>Manicotto R. Giallo Ff 1"X1/2"</t>
  </si>
  <si>
    <t>MRG11\4X3\4</t>
  </si>
  <si>
    <t>Manicotto Rid. G. Ff 11/4"X3/4"</t>
  </si>
  <si>
    <t>MRG11\4X1</t>
  </si>
  <si>
    <t>Manicotto Rid. G. Ff 11/4"X1"</t>
  </si>
  <si>
    <t>MRG11\2X11\4</t>
  </si>
  <si>
    <t>MRG11\2X1</t>
  </si>
  <si>
    <t>Manicotto Rid. G. Ff 11/2"X1"</t>
  </si>
  <si>
    <t>Manicotto Rid. G. Ff 1/2"X3/8"</t>
  </si>
  <si>
    <t>Niples Gialla Da 3/8"</t>
  </si>
  <si>
    <t>Niplo Giallo Da 3/4"</t>
  </si>
  <si>
    <t>NG2</t>
  </si>
  <si>
    <t>Niplo Giallo Da 2"</t>
  </si>
  <si>
    <t>Niplo Giallo Da 1"1 /4</t>
  </si>
  <si>
    <t>NG11\2</t>
  </si>
  <si>
    <t>Niplo Giallo Da 1"1/2"</t>
  </si>
  <si>
    <t>NG1\8</t>
  </si>
  <si>
    <t>Niples Ott. Giallo Da 1 /8</t>
  </si>
  <si>
    <t>Niples Gialla Da 1 /4</t>
  </si>
  <si>
    <t>Niplo Giallo Da 1/2"</t>
  </si>
  <si>
    <t>Niplo Giallo Da 1"</t>
  </si>
  <si>
    <t>NRG3\8X1\4</t>
  </si>
  <si>
    <t>Niples Rid.Ott. Giallo 3/8"X1 /4</t>
  </si>
  <si>
    <t>NRG3\4X3\8</t>
  </si>
  <si>
    <t>Niples Rid.Ott. Giallo 3/4"X3/8"</t>
  </si>
  <si>
    <t>Niples Rid.Ott. G. 3/4"X1/2"</t>
  </si>
  <si>
    <t>NRG2X11\4</t>
  </si>
  <si>
    <t>Niples Rid.Ott. Giallo 2"X11/4"</t>
  </si>
  <si>
    <t>NRG2X11\2</t>
  </si>
  <si>
    <t>Niples Rid.Ott. Giallo 2"X11/2"</t>
  </si>
  <si>
    <t>NRG2X1</t>
  </si>
  <si>
    <t>Niples Rid.Ott. Giallo 2"X1"</t>
  </si>
  <si>
    <t>Niples Rid.Ott. Giallo 1"X3/4"</t>
  </si>
  <si>
    <t>Niples Rid.Ott. Giallo 1"X1/2"</t>
  </si>
  <si>
    <t>Nipplo Ridotto Giallo 11/4"X3/4"</t>
  </si>
  <si>
    <t>NRG11\4X1\2</t>
  </si>
  <si>
    <t>Nipplo Ridotto Giallo 11/4"X1/2"</t>
  </si>
  <si>
    <t>NRG11\4X1</t>
  </si>
  <si>
    <t>Niples Rid.Ott. Giallo 11/4"X1"Zaz</t>
  </si>
  <si>
    <t>NRG11\2X3\4</t>
  </si>
  <si>
    <t>Niples Rid.Ott.Giallo 11/2"X3/4"</t>
  </si>
  <si>
    <t>NRG11\2X11\4</t>
  </si>
  <si>
    <t>Niples Rid.Ot.Giallo 11/2"X11/4"</t>
  </si>
  <si>
    <t>NRG11\2X1</t>
  </si>
  <si>
    <t>NRG1\4X1\8</t>
  </si>
  <si>
    <t>Niples Rid. Ott. G. 1 /4X1 /8</t>
  </si>
  <si>
    <t>NRG1\2X3\8</t>
  </si>
  <si>
    <t>Niples Rid.Ott. G. 1/2"X3/8"</t>
  </si>
  <si>
    <t>Niples Rid.Ott. Giallo 1/2"X1 /4</t>
  </si>
  <si>
    <t>PGM3\4X25</t>
  </si>
  <si>
    <t>PGM1X30</t>
  </si>
  <si>
    <t>PGM11\4X35</t>
  </si>
  <si>
    <t>PGM11\2X45</t>
  </si>
  <si>
    <t>PD3\4</t>
  </si>
  <si>
    <t>PD1\2</t>
  </si>
  <si>
    <t>PD1</t>
  </si>
  <si>
    <t>PG3\8</t>
  </si>
  <si>
    <t>Prigioniera Ottone Gialla 3/8"</t>
  </si>
  <si>
    <t>PG3\4</t>
  </si>
  <si>
    <t>Prigioniera Ottone Gialla 3/4"</t>
  </si>
  <si>
    <t>PG1\4</t>
  </si>
  <si>
    <t>Prigioniera Ottone Gialla 1 /4</t>
  </si>
  <si>
    <t>PG1\2</t>
  </si>
  <si>
    <t>Prigioniera Ottone Gialla 1/2"</t>
  </si>
  <si>
    <t>PG1</t>
  </si>
  <si>
    <t>Prigioniera Ottone Gialla 1"</t>
  </si>
  <si>
    <t>PG1X50P</t>
  </si>
  <si>
    <t>Prolunga Gialla Pes. 1"X50</t>
  </si>
  <si>
    <t>PG1X40P</t>
  </si>
  <si>
    <t>Prolunga Gialla Pes. 1"X40</t>
  </si>
  <si>
    <t>PG1X30P</t>
  </si>
  <si>
    <t>Prolunga Gialla  Pesante 1X30</t>
  </si>
  <si>
    <t>PG1X25P</t>
  </si>
  <si>
    <t>Prolunga Gialla Pes. 1"X25</t>
  </si>
  <si>
    <t>PG1X20P</t>
  </si>
  <si>
    <t>Prolunga Gialla Pes. 1"X20</t>
  </si>
  <si>
    <t>PG1X15P</t>
  </si>
  <si>
    <t>Prolunga Gialla Pes. 1"X15</t>
  </si>
  <si>
    <t>PG1X10P</t>
  </si>
  <si>
    <t>Prolunga Gialla Pes. 1"X10</t>
  </si>
  <si>
    <t>PG1\2X50P</t>
  </si>
  <si>
    <t>Prolunga Ott. Gialla 1/2"X50 P.</t>
  </si>
  <si>
    <t>PG1\2X40P</t>
  </si>
  <si>
    <t>Prolunga Ott. Gialla 1/2"X40 P.</t>
  </si>
  <si>
    <t>PG1\2X30P</t>
  </si>
  <si>
    <t>Prolunga Ott. Gialla 1/2"X30 P.</t>
  </si>
  <si>
    <t>Prolunga Ott. Gialla 1/2"X25 P.</t>
  </si>
  <si>
    <t>Prolunga Ott. G. 1/2"X20 P.</t>
  </si>
  <si>
    <t>Prolunga Ott. G. 1/2"X15 P.</t>
  </si>
  <si>
    <t>Prolunga Ott. G. 1/2"X10 P.</t>
  </si>
  <si>
    <t>PG3\4X50P</t>
  </si>
  <si>
    <t>Prolunga Gialla 3/4"X50 Pes.</t>
  </si>
  <si>
    <t>PG3\4X40P</t>
  </si>
  <si>
    <t>Prolunga Gialla 3/4"X40 Pesante</t>
  </si>
  <si>
    <t>PG3\4X30P</t>
  </si>
  <si>
    <t>Prolunga Giallo 3/4"X30 Pes.</t>
  </si>
  <si>
    <t>Prolunga Gialla 3/4"X25 Pes.</t>
  </si>
  <si>
    <t>Prolunga Gialla 3/4"X20 Pes.</t>
  </si>
  <si>
    <t>Prolungo Giallo 3/4"X15 Pes.</t>
  </si>
  <si>
    <t>Prolunga Gialla 3/4"X10 Pes.</t>
  </si>
  <si>
    <t>PG3\8X50P</t>
  </si>
  <si>
    <t>Prolunga Ott. Gialla 3/8"X50 P.</t>
  </si>
  <si>
    <t>PG3\8X40P</t>
  </si>
  <si>
    <t>Prolunga Ott. Gialla 3/8"X40 P.</t>
  </si>
  <si>
    <t>PG3\8X30P</t>
  </si>
  <si>
    <t>Prolunga Ott. Gialla 3/8"X30 P.</t>
  </si>
  <si>
    <t>PG3\8X25P</t>
  </si>
  <si>
    <t>Prolunga Ott. Gialla 3/8"X25 P.</t>
  </si>
  <si>
    <t>PG3\8X20P</t>
  </si>
  <si>
    <t>Prolunga Ott. Gialla 3/8"X20 P.</t>
  </si>
  <si>
    <t>PG3\8X15P</t>
  </si>
  <si>
    <t>Prolunga Ott. Gialla 3/8"X15 P.</t>
  </si>
  <si>
    <t>PG3\8X10P</t>
  </si>
  <si>
    <t>Prolunga Ott. Gialla 3/8"X10 P.</t>
  </si>
  <si>
    <t>RG3\4X1\2P</t>
  </si>
  <si>
    <t>Rid. Ott.G. 3\4"X1\2" Prolungata</t>
  </si>
  <si>
    <t>RG1\2X3\8P</t>
  </si>
  <si>
    <t>PRG3\8X1\4</t>
  </si>
  <si>
    <t>Prolunga Rid. Ott. G. 3/8"X1 /4</t>
  </si>
  <si>
    <t>PRG3\4X3\8</t>
  </si>
  <si>
    <t>Prolunga Rid. Ott. G. 3/4"X3/8"</t>
  </si>
  <si>
    <t>Prolunga Rid. Ott. G. 3/4"X1/2"</t>
  </si>
  <si>
    <t>Prolunga Rid. Ott. G. 1"X3/4"</t>
  </si>
  <si>
    <t>Prolunga Rid. Ott. G. 1"X1/2"</t>
  </si>
  <si>
    <t>PRG11\4X3\4</t>
  </si>
  <si>
    <t>Prolunga Rid. Ott. G. 11/4"X3/4"</t>
  </si>
  <si>
    <t>Prolunga Rid. Ott. G. 11/4"X1"</t>
  </si>
  <si>
    <t>PRG11\2X11\4</t>
  </si>
  <si>
    <t>Prolunga Ridotta 11/2"X11/4"</t>
  </si>
  <si>
    <t>PRG11\2X1</t>
  </si>
  <si>
    <t>Prolunga Ridotta 11/2"X1" Ott.G</t>
  </si>
  <si>
    <t>PRG1\4X1\8</t>
  </si>
  <si>
    <t>Prolunga Rid. Ott. G. 1/4"X1 /8</t>
  </si>
  <si>
    <t>PRG1\2X3\8</t>
  </si>
  <si>
    <t>Prolunga Rid. Ott.G. 1/2"X3/8"</t>
  </si>
  <si>
    <t>PRG1\2X1\4</t>
  </si>
  <si>
    <t>Prolunga Rid. Ott. G. 1/2"X1 /4</t>
  </si>
  <si>
    <t>RG3\8X1\8</t>
  </si>
  <si>
    <t>Riduzione Gialla 3/8"X1 /8</t>
  </si>
  <si>
    <t>RG3\8X1\4</t>
  </si>
  <si>
    <t>Riduzione Gialla 3/8"X1 /4</t>
  </si>
  <si>
    <t>RG3\4X3\8</t>
  </si>
  <si>
    <t>Riduzione Gialla 3/4"X3/8"</t>
  </si>
  <si>
    <t>RG3\4X1\2</t>
  </si>
  <si>
    <t>Riduzione Gialla 3/4"X1/2"</t>
  </si>
  <si>
    <t>RG2X11\4</t>
  </si>
  <si>
    <t>Riduzione Gialla 2"X11/4"</t>
  </si>
  <si>
    <t>RG2X11\2</t>
  </si>
  <si>
    <t>Riduzione Gialla 2"X11/2"</t>
  </si>
  <si>
    <t>RG2X1</t>
  </si>
  <si>
    <t>Riduzione Gialla 2X1</t>
  </si>
  <si>
    <t>RG1X3\4P</t>
  </si>
  <si>
    <t>Rid. Ott. G. 1"X3/4" Prolungata</t>
  </si>
  <si>
    <t>RG1X3\4</t>
  </si>
  <si>
    <t>Riduzione Gialla 1"X3/4"</t>
  </si>
  <si>
    <t>RG1X1\2</t>
  </si>
  <si>
    <t>Riduzione Gialla 1"X1/2"</t>
  </si>
  <si>
    <t>RG11\4X3\4</t>
  </si>
  <si>
    <t>Riduzione Gialla 11/4"X3/4"</t>
  </si>
  <si>
    <t>RG11\4X1\2</t>
  </si>
  <si>
    <t>Riduzione Gialla 11/4"X1/2"</t>
  </si>
  <si>
    <t>RG11\4X1</t>
  </si>
  <si>
    <t>Riduzione Gialla 11/4"X1</t>
  </si>
  <si>
    <t>RG11\2X3\4</t>
  </si>
  <si>
    <t>Riduzione Gialla 11/2"X3/4"</t>
  </si>
  <si>
    <t>RG11\2X11\4</t>
  </si>
  <si>
    <t>Riduzione Gialla 11/2"X11/4"</t>
  </si>
  <si>
    <t>RG11\2X1\2</t>
  </si>
  <si>
    <t>Riduzione Gialla 1"1/2"X1/2"</t>
  </si>
  <si>
    <t>RG11\2X1</t>
  </si>
  <si>
    <t>Riduzione Gialla 11/2"X1 Zx</t>
  </si>
  <si>
    <t>RG1\4X1\8</t>
  </si>
  <si>
    <t>Riduzione Gialla 1 /4X1 /8</t>
  </si>
  <si>
    <t>RG1\2X3\8</t>
  </si>
  <si>
    <t>Riduzione Gialla 1/2"X3/8"</t>
  </si>
  <si>
    <t>RG1\2X1\4</t>
  </si>
  <si>
    <t>Riduzione Gialla 1/2"X1 /4</t>
  </si>
  <si>
    <t>TGF2</t>
  </si>
  <si>
    <t>TGF11\2</t>
  </si>
  <si>
    <t>TGM2</t>
  </si>
  <si>
    <t>TGM11\2</t>
  </si>
  <si>
    <t>TGM1\8</t>
  </si>
  <si>
    <t>Tappo Giallo Maschio 1"</t>
  </si>
  <si>
    <t>T63PO</t>
  </si>
  <si>
    <t>Tee Politilene 3 Lati D. 63 Per Acqua  E Gas  Con Ogiva In Ottone</t>
  </si>
  <si>
    <t>T63PB</t>
  </si>
  <si>
    <t>Tee Politilene 3 Lati D. 63</t>
  </si>
  <si>
    <t>T50PO</t>
  </si>
  <si>
    <t>Tee Politilene 3 Lati D. 50 Per Acqua  E Gas  Con Ogiva In Ottone</t>
  </si>
  <si>
    <t>T50PB</t>
  </si>
  <si>
    <t>Tee Politilene 3 Lati D. 50</t>
  </si>
  <si>
    <t>T40PO</t>
  </si>
  <si>
    <t>Tee Politilene 3 Lati D. 40 Per Acqua  E Gas  Con Ogiva In Ottone</t>
  </si>
  <si>
    <t>T32PO</t>
  </si>
  <si>
    <t>Tee Politilene 3 Lati D. 32 Per Acqua  E Gas  Con Ogiva In Ottone</t>
  </si>
  <si>
    <t>Tee Politilene 3 Lati D. 32</t>
  </si>
  <si>
    <t>T25PO</t>
  </si>
  <si>
    <t>Tee Politilene 3 Lati D. 25 Per Acqua  E Gas  Con Ogiva In Ottone</t>
  </si>
  <si>
    <t>Tee Politilene 3 Lati D. 25</t>
  </si>
  <si>
    <t>T20PO</t>
  </si>
  <si>
    <t>Tee Politilene 3 Lati D. 20 Per Acqua  E Gas  Con Ogiva In Ottone</t>
  </si>
  <si>
    <t>Tee Politilene 3 Lati D. 20</t>
  </si>
  <si>
    <t>TFPOL63</t>
  </si>
  <si>
    <t>Tee Femmina Centrale Politilene Anello In Ottone  D. 2 X 63</t>
  </si>
  <si>
    <t>TFPHD50</t>
  </si>
  <si>
    <t>Tee Femmina Centrale Politilene Anello In Ottone  D. 1"1/2 X 50</t>
  </si>
  <si>
    <t>TFPHB40</t>
  </si>
  <si>
    <t>Tee Femmina Centrale Politilene Anello In Ottone  D. 1"1/4 X 40</t>
  </si>
  <si>
    <t>TFPH32</t>
  </si>
  <si>
    <t>Tee Femmina Centrale Politilene Anello In Ottone  D. 1" X 32</t>
  </si>
  <si>
    <t>TFPG25</t>
  </si>
  <si>
    <t>Tee Femmina Centrale Politilene Anello In Ottone  D. 3/4" X 25</t>
  </si>
  <si>
    <t>TFPD20</t>
  </si>
  <si>
    <t>Tee Femmina Centrale Politilene Anello In Ottone  D. 1/2" X 20</t>
  </si>
  <si>
    <t>TF63PO</t>
  </si>
  <si>
    <t>Tees Femmina Politilene D. 2"X 63 Per Acqua E Gas Con Ogiva In Otton</t>
  </si>
  <si>
    <t>TF63PB</t>
  </si>
  <si>
    <t>Tees Femmina Politilene D. 2" X 63</t>
  </si>
  <si>
    <t>TF50PO</t>
  </si>
  <si>
    <t>Tees Femmina Politilene D. 11\2"X 50 Per Acqua E Gas Con Ogiva In Otton</t>
  </si>
  <si>
    <t>TF50PB</t>
  </si>
  <si>
    <t>Tees Femmina Politilene D. 11/2"" X 50</t>
  </si>
  <si>
    <t>TF40PO</t>
  </si>
  <si>
    <t>Tees Femmina Politilene D. 11\4"X 40 Per Acqua E Gas Con Ogiva In Otton</t>
  </si>
  <si>
    <t>Tees Femmina Politilene D. 11/4" X 40</t>
  </si>
  <si>
    <t>TF32PO</t>
  </si>
  <si>
    <t>Tees Femmina Politilene D. 1"X 32 Per Acqua E Gas Con Ogiva In Otton</t>
  </si>
  <si>
    <t>Tees Femmina Politilene D. 1" X 32</t>
  </si>
  <si>
    <t>TF25PO</t>
  </si>
  <si>
    <t>Tees Femmina Politilene D. 3\4"X 25 Per Acqua E Gas Con Ogiva In Otton</t>
  </si>
  <si>
    <t>Tees Femmina Politilene D. 3/4" X 5</t>
  </si>
  <si>
    <t>TF20PO</t>
  </si>
  <si>
    <t>Tees Femmina Politilene D. 1/2"X 20 Per Acqua E Gas Con Ogiva In Otton</t>
  </si>
  <si>
    <t>Tees Femmina Politilene D. 1/2"" X 20</t>
  </si>
  <si>
    <t>TMPOL63</t>
  </si>
  <si>
    <t>Tee Maschio Centrale Politilene Anello In Ottone  D. 2" X 63</t>
  </si>
  <si>
    <t>TMPHD50</t>
  </si>
  <si>
    <t>Tee Maschio Centrale Politilene Anello In Ottone  D. 1"1/2 X 50</t>
  </si>
  <si>
    <t>TMPHB40</t>
  </si>
  <si>
    <t>Tee Maschio Centrale Politilene Anello In Ottone  D. 1"1/4 X 40</t>
  </si>
  <si>
    <t>TMPH32</t>
  </si>
  <si>
    <t>Tee Maschio Centrale Politilene Anello In Ottone  D. 1" X 32</t>
  </si>
  <si>
    <t>TMPG25</t>
  </si>
  <si>
    <t>Tee Maschio Centrale Politilene Anello In Ottone  D. 3"/4 X 25</t>
  </si>
  <si>
    <t>TMPD20</t>
  </si>
  <si>
    <t>Tee Maschio Centrale Politilene Anello In Ottone  D. 1/2" X 20</t>
  </si>
  <si>
    <t>TPOL63</t>
  </si>
  <si>
    <t>Tee Tre Lati Politilene Anello In Ottone  D. 63X63X63</t>
  </si>
  <si>
    <t>TPHD50</t>
  </si>
  <si>
    <t>Tee Tre Lati Politilene Anello In Ottone  D. 50X50X50</t>
  </si>
  <si>
    <t>TPHB40</t>
  </si>
  <si>
    <t>Tee Tre Lati Politilene Anello In Ottone  D. 40X40X40</t>
  </si>
  <si>
    <t>TPH32</t>
  </si>
  <si>
    <t>Tee Tre Lati Politilene Anello In Ottone  D. 32X32X32</t>
  </si>
  <si>
    <t>TPG25</t>
  </si>
  <si>
    <t>Tee Tre Lati Politilene Anello In Ottone  D. 25X25X25</t>
  </si>
  <si>
    <t>TPD20</t>
  </si>
  <si>
    <t>Tee Tre Lati Politilene Anello In Ottone  D. 20X20X20</t>
  </si>
  <si>
    <t>A63PB</t>
  </si>
  <si>
    <t>Anima Rinforzo Pol. 63</t>
  </si>
  <si>
    <t>A50PB</t>
  </si>
  <si>
    <t>Anima Rinforzo Pol. 50</t>
  </si>
  <si>
    <t>A40PB</t>
  </si>
  <si>
    <t>Anima Rinforzo Pol. 40</t>
  </si>
  <si>
    <t>A32PB</t>
  </si>
  <si>
    <t>Anima Rinforzo Pol. 32</t>
  </si>
  <si>
    <t>A25PB</t>
  </si>
  <si>
    <t>Anima Rinforzo Pol. 25</t>
  </si>
  <si>
    <t>A20PB</t>
  </si>
  <si>
    <t>Anima Rinforzo Pol. 20</t>
  </si>
  <si>
    <t>GDPOL63</t>
  </si>
  <si>
    <t>Gomito Doppio Politilene Anello In Ottone  D. 63"</t>
  </si>
  <si>
    <t>GDPHD50</t>
  </si>
  <si>
    <t>Gomito Doppio Politilene Anello In Ottone  D. 50"</t>
  </si>
  <si>
    <t>GDPHB40</t>
  </si>
  <si>
    <t>Gomito Doppio Politilene Anello In Ottone  D. 40"</t>
  </si>
  <si>
    <t>GDPH32</t>
  </si>
  <si>
    <t>Gomito Doppio Politilene Anello In Ottone  D. 32"</t>
  </si>
  <si>
    <t>GDPG25</t>
  </si>
  <si>
    <t>Gomito Doppio Politilene Anello In Ottone  D. 25"</t>
  </si>
  <si>
    <t>GDPD20</t>
  </si>
  <si>
    <t>Gomito Doppio Politilene Anello In Ottone  D. 20"</t>
  </si>
  <si>
    <t>GD63PO</t>
  </si>
  <si>
    <t>Gomito Doppio Politilene D. 63X63  Per Acqua E Gas Ogiva In Ottone</t>
  </si>
  <si>
    <t>GD50PO</t>
  </si>
  <si>
    <t>Gomito Doppio Politilene D. 50X50  Per Acqua E Gas Ogiva In Ottone</t>
  </si>
  <si>
    <t>GD40PO</t>
  </si>
  <si>
    <t>Gomito Doppio Politilene D. 40X40  Per Acqua E Gas Ogiva In Ottone</t>
  </si>
  <si>
    <t>GD32PO</t>
  </si>
  <si>
    <t>Gomito Doppio Politilene D. 32X32  Per Acqua E Gas Ogiva In Ottone</t>
  </si>
  <si>
    <t>GD25PO</t>
  </si>
  <si>
    <t>Gomito Doppio Politilene D. 25X25 Per Acqua E Gas Ogiva In Ottone</t>
  </si>
  <si>
    <t>GD20PO</t>
  </si>
  <si>
    <t>Gomito Doppio Politilene D. 20  X 20 Per Acqua E Gas Ogiva In Ottone</t>
  </si>
  <si>
    <t>G63PB</t>
  </si>
  <si>
    <t>G50PB</t>
  </si>
  <si>
    <t>GFPOL63</t>
  </si>
  <si>
    <t>GFPHD50</t>
  </si>
  <si>
    <t>Gomito Femmina Politilene Anello In Ottone  D. 1"1/2 X 50"</t>
  </si>
  <si>
    <t>GFPHB40</t>
  </si>
  <si>
    <t>Gomito Femmina Politilene Anello In Ottone  D. 1"1/4 X 40"</t>
  </si>
  <si>
    <t>GFPH32</t>
  </si>
  <si>
    <t>GFPG25</t>
  </si>
  <si>
    <t>Gomito Femmina Politilene Anello In Ottone  D. 3/4 X 25</t>
  </si>
  <si>
    <t>GFPD20</t>
  </si>
  <si>
    <t>Gomito Femmina Politilene Anello In Ottone  D. 1/2" X 20"</t>
  </si>
  <si>
    <t>GFL32PO</t>
  </si>
  <si>
    <t>Gomito Femmina Flangiato Politilene D.1"X32 Con Ogiva In Ottone</t>
  </si>
  <si>
    <t>GFL32PB</t>
  </si>
  <si>
    <t>Gomito Femmina Flangiato Politilene D. 1X32</t>
  </si>
  <si>
    <t>GFL25PO</t>
  </si>
  <si>
    <t>Gomito Femmina Flangiato Politilene D. 3\4"X25 Con Ogiva In Ottone</t>
  </si>
  <si>
    <t>GFL25PB</t>
  </si>
  <si>
    <t>Gomito Femmina Flangiato Politilene D. 3/4X25</t>
  </si>
  <si>
    <t>GFL20PO</t>
  </si>
  <si>
    <t>Gomito Femmina Flangiato Politilene D. 1/2X20 Con Ogiva In Ottone</t>
  </si>
  <si>
    <t>GFL20PB</t>
  </si>
  <si>
    <t>Gomito Femmina Flangiato Politilene D. 1/2X20</t>
  </si>
  <si>
    <t>GF63PO</t>
  </si>
  <si>
    <t>Gomito Femmina Politilene D. 2" X 63 Per Acqua E Gas Ogiva In Ottone</t>
  </si>
  <si>
    <t>GF63PB</t>
  </si>
  <si>
    <t>Gomito Femmina Politilene D. 2" X 63</t>
  </si>
  <si>
    <t>GF50PO</t>
  </si>
  <si>
    <t>Gomito Femmina Politilene D. 11\2" X 50 Per Acqua E Gas Ogiva In Ottone</t>
  </si>
  <si>
    <t>GF50PB</t>
  </si>
  <si>
    <t>Gomito Femmina Politilene D. 11/2"" X 50</t>
  </si>
  <si>
    <t>GF40PO</t>
  </si>
  <si>
    <t>Gomito Femmina Politilene D. 11\4" X 40 Per Acqua E Gas Ogiva In Ottone</t>
  </si>
  <si>
    <t>Gomito Femmina Politilene D. 11/4" X 40</t>
  </si>
  <si>
    <t>GF32PO</t>
  </si>
  <si>
    <t>Gomito Femmina Politilene D. 1" X 32 Per Acqua E Gas Ogiva In Ottone</t>
  </si>
  <si>
    <t>Gomito Femmina Politilene D. 1" X 32</t>
  </si>
  <si>
    <t>GF25PO</t>
  </si>
  <si>
    <t>Gomito Femmina Politilene D. 3\4" X 25 Per Acqua E Gas Ogiva In Ottone</t>
  </si>
  <si>
    <t>Gomito Femmina Politilene D. 3/4" X 5</t>
  </si>
  <si>
    <t>GF20PO</t>
  </si>
  <si>
    <t>Gomito Femmina Politilene D. 1/2"" X 20 Per Acqua E Gas Ogiva In Ottone</t>
  </si>
  <si>
    <t>Gomito Femmina Politilene D. 1/2"" X 20</t>
  </si>
  <si>
    <t>GFLPD32</t>
  </si>
  <si>
    <t>Gomito Femmina Flangiato Politilene Anello In Ottone  D. 1" X 32"</t>
  </si>
  <si>
    <t>GFLPD25</t>
  </si>
  <si>
    <t>Gomito Femmina Flangiato Politilene Anello In Ottone  D. 3"/4 X 25"</t>
  </si>
  <si>
    <t>GFLPD20</t>
  </si>
  <si>
    <t>Gomito Femmina Flangiato Politilene Anello In Ottone  D. 1"/2 X 20"</t>
  </si>
  <si>
    <t>GMPOL63</t>
  </si>
  <si>
    <t>Gomito Maschio Politilene Anello In Ottone  D. 2 X 63</t>
  </si>
  <si>
    <t>GMPHD50</t>
  </si>
  <si>
    <t>Gomito Maschio Politilene Anello In Ottone  D. 11/2 X 50</t>
  </si>
  <si>
    <t>GMPHB40</t>
  </si>
  <si>
    <t>Gomito Maschio Politilene Anello In Ottone  D. 11/4 X 40</t>
  </si>
  <si>
    <t>GMPH32</t>
  </si>
  <si>
    <t>Gomito Maschio Politilene Anello In Ottone  D. 1" X 32</t>
  </si>
  <si>
    <t>GMPG25</t>
  </si>
  <si>
    <t>Gomito Maschio Politilene Anello In Ottone  D. 3/4" X 25</t>
  </si>
  <si>
    <t>GMPD20</t>
  </si>
  <si>
    <t>Gomito Maschio Politilene Anello In Ottone  D. 1/2" X 20"</t>
  </si>
  <si>
    <t>GM63PO</t>
  </si>
  <si>
    <t>Gomito Maschio Politilene D. 2" X 63 Per Acqua E Gas Con Ogiva In Ottone</t>
  </si>
  <si>
    <t>GM63PB</t>
  </si>
  <si>
    <t>Gomito Maschio Politilene D. 2" X 63</t>
  </si>
  <si>
    <t>GM50PO</t>
  </si>
  <si>
    <t>Gomito Maschio Politilene D. 11\2" X 50 Per Acqua E Gas Con Ogiva In Ottone</t>
  </si>
  <si>
    <t>GM50PB</t>
  </si>
  <si>
    <t>Gomito Maschio Politilene D. 11/2"" X 50</t>
  </si>
  <si>
    <t>GM40PO</t>
  </si>
  <si>
    <t>Gomito Maschio Politilene D. 11\4" X 40 Per Acqua E Gas Con Ogiva In Ottone</t>
  </si>
  <si>
    <t>Gomito Maschio Politilene D. 11/4" X 40</t>
  </si>
  <si>
    <t>GM32PO</t>
  </si>
  <si>
    <t>Gomito Maschio Politilene D. 1" X 32 Per Acqua E Gas Con Ogiva In Ottone</t>
  </si>
  <si>
    <t>Gomito Maschio Politilene D. 1" X 32</t>
  </si>
  <si>
    <t>GM25PO</t>
  </si>
  <si>
    <t>Gomito Maschio Politilene D. 3\4" X 25 Per Acqua E Gas Con Ogiva In Ottone</t>
  </si>
  <si>
    <t>Gomito Maschio Politilene D. 3/4" X 5</t>
  </si>
  <si>
    <t>GM20PO</t>
  </si>
  <si>
    <t>Gomito Maschio Politilene D. 1/2"" X 20 Per Acqua E Gas Con Ogiva In Ottone</t>
  </si>
  <si>
    <t>Gomito Maschio Politilene D. 1/2"" X 20</t>
  </si>
  <si>
    <t>NDPOL63</t>
  </si>
  <si>
    <t>Nipples Doppia  Politilene Anello In Ottone  D. 2" X 63"</t>
  </si>
  <si>
    <t>NDPHD50</t>
  </si>
  <si>
    <t>Nipples Doppia  Politilene Anello In Ottone  D. 50"</t>
  </si>
  <si>
    <t>NDPHB40</t>
  </si>
  <si>
    <t>Nipples Doppia  Politilene Anello In Ottone  D. 40"</t>
  </si>
  <si>
    <t>NDPH32</t>
  </si>
  <si>
    <t>Nipples Doppia  Politilene Anello In Ottone  D. 32"</t>
  </si>
  <si>
    <t>NDPG25</t>
  </si>
  <si>
    <t>Nipples Doppia  Politilene Anello In Ottone  D. 3/4" X 25"</t>
  </si>
  <si>
    <t>NDPD20</t>
  </si>
  <si>
    <t>Nipples Doppia  Politilene Anello In Ottone  D. 1/2" X 20"</t>
  </si>
  <si>
    <t>ND63PO</t>
  </si>
  <si>
    <t>Nipples Doppio Politilene D. 63X63 Per Acqua E Gas Ogiva In Ottone</t>
  </si>
  <si>
    <t>ND50PO</t>
  </si>
  <si>
    <t>Nipples Doppio Politilene D. 50X50 Per Acqua E Gas Ogiva In Ottone</t>
  </si>
  <si>
    <t>ND40PO</t>
  </si>
  <si>
    <t>Nipples Doppio Politilene D. 40X40 Per Acqua E Gas Ogiva In Ottone</t>
  </si>
  <si>
    <t>ND32PO</t>
  </si>
  <si>
    <t>Nipples Doppio Politilene D. 32X32 Per Acqua E Gas Ogiva In Ottone</t>
  </si>
  <si>
    <t>ND25PO</t>
  </si>
  <si>
    <t>Nipples Doppio Politilene D. 25X25 Per Acqua E Gas Ogiva In Ottone</t>
  </si>
  <si>
    <t>ND20PO</t>
  </si>
  <si>
    <t>Nipples Doppio Politilene D. 20  X 20 Per Acqua E Gas Ogiva In Ottone</t>
  </si>
  <si>
    <t>N63PB</t>
  </si>
  <si>
    <t>Nipples Doppio Politilene D. 63</t>
  </si>
  <si>
    <t>N50PB</t>
  </si>
  <si>
    <t>Nipples Doppio Politilene D. 50</t>
  </si>
  <si>
    <t>Nipples Doppio Politilene D. 40</t>
  </si>
  <si>
    <t>Nipples Doppio Politilene D. 32</t>
  </si>
  <si>
    <t>Nipples Doppio Politilene D. 25</t>
  </si>
  <si>
    <t>Nipples Doppio Politilene D. 20</t>
  </si>
  <si>
    <t>NFPOL63</t>
  </si>
  <si>
    <t>Nipples Femmina Politilene Anello In Ottone D. 2" X 63"</t>
  </si>
  <si>
    <t>NFPHD50</t>
  </si>
  <si>
    <t>Nipples Femmina Politilene Anello In Ottone D. 1"1/2 X 50"</t>
  </si>
  <si>
    <t>NFPHB40</t>
  </si>
  <si>
    <t>Nipples Femmina Politilene Anello In Ottone D. 1"1/4 X 40"</t>
  </si>
  <si>
    <t>NFPH32</t>
  </si>
  <si>
    <t>Nipples Femmina Politilene Anello In Ottone D. 1" X 32</t>
  </si>
  <si>
    <t>NFPG25</t>
  </si>
  <si>
    <t>Nipples Femmina Politilene Anello In Ottone D. 3/4" X 25</t>
  </si>
  <si>
    <t>NFPD20</t>
  </si>
  <si>
    <t>Nipples Femmina Politilene Anello In Ottone D. 20</t>
  </si>
  <si>
    <t>NF90PB</t>
  </si>
  <si>
    <t>Nipples Femmina Politilene D. 3" X 90</t>
  </si>
  <si>
    <t>NF63PO</t>
  </si>
  <si>
    <t>Niples Femmina Politilene D. 2" X63 Per Acqua E Gas Ogiva In Ottone</t>
  </si>
  <si>
    <t>NF63PB</t>
  </si>
  <si>
    <t>Niples Femmina Politilene D. 2" X 63</t>
  </si>
  <si>
    <t>NF50PO</t>
  </si>
  <si>
    <t>Niples Femmina Politilene D. 11\2" X50 Per Acqua E Gas Ogiva In Ottone</t>
  </si>
  <si>
    <t>NF50PB</t>
  </si>
  <si>
    <t>Niples Femmina Politilene D. 11/2"" X 50</t>
  </si>
  <si>
    <t>NF40PO</t>
  </si>
  <si>
    <t>Niples Femmina Politilene D. 11\4" X40 Per Acqua E Gas Ogiva In Ottone</t>
  </si>
  <si>
    <t>Niples Femmina Politilene D. 11/4" X 40</t>
  </si>
  <si>
    <t>NF32PO</t>
  </si>
  <si>
    <t>Niples Femmina Politilene D. 1" X32 Per Acqua E Gas Ogiva In Ottone</t>
  </si>
  <si>
    <t>Niples Femmina Politilene D. 1" X 32</t>
  </si>
  <si>
    <t>NF25PO</t>
  </si>
  <si>
    <t>Niples Femmina Politilene D. 3\4"" X 25 Per Acqua E Gas Ogiva In Ottone</t>
  </si>
  <si>
    <t>Niples Femmina Politilene D. 3/4" X 5</t>
  </si>
  <si>
    <t>NF20PO</t>
  </si>
  <si>
    <t>Niples Femmina Politilene D. 1/2"" X 20 Per Acqua E Gas Ogiva In Ottone</t>
  </si>
  <si>
    <t>Niples Femmina Politilene D. 1/2"" X 20</t>
  </si>
  <si>
    <t>NMPOL63</t>
  </si>
  <si>
    <t>Nipples Maschio Politilene Con Anello In Ottone  D. 2"X63</t>
  </si>
  <si>
    <t>NMPHD50</t>
  </si>
  <si>
    <t>Nipples Maschio Politilene Con Anello In Ottone  D. 1"1/2X50</t>
  </si>
  <si>
    <t>NMPHB40</t>
  </si>
  <si>
    <t>Nipples Maschio Politilene Con Anello In Ottone  D. 1"1/4X40</t>
  </si>
  <si>
    <t>NMPH32</t>
  </si>
  <si>
    <t>Nipples Maschio Politilene Con Anello In Ottone  D. 1"X32</t>
  </si>
  <si>
    <t>NMPG25</t>
  </si>
  <si>
    <t>Nipples Maschio Politilene Con Anello In Ottone  D. 3/4"X25</t>
  </si>
  <si>
    <t>NMPD20</t>
  </si>
  <si>
    <t>Nipples Maschio Politilene Con Anello In Ottone  D. 1/2"X20</t>
  </si>
  <si>
    <t>NM90PB</t>
  </si>
  <si>
    <t>Nipples Maschio Politilene D. 3" X 90</t>
  </si>
  <si>
    <t>NM63PO</t>
  </si>
  <si>
    <t>Nipples Maschio Politilene D. 2" X 63 Per Acqua E Gas Ogiva In Ottone</t>
  </si>
  <si>
    <t>NM63PB</t>
  </si>
  <si>
    <t>Nipples Maschio Politilene D. 2" X 63</t>
  </si>
  <si>
    <t>NM50PO</t>
  </si>
  <si>
    <t>Nipples Maschio Politilene D. 11\2" X 50 Per Acqua E Gas Ogiva In Ottone</t>
  </si>
  <si>
    <t>NM50PB</t>
  </si>
  <si>
    <t>Nipples Maschio Politilene D. 11/2"" X 50</t>
  </si>
  <si>
    <t>NM40PO</t>
  </si>
  <si>
    <t>Nipples Maschio Politilene D. 11\4" X 40 Per Acqua E Gas Ogiva In Ottone</t>
  </si>
  <si>
    <t>Nipples Maschio Politilene D. 11/4" X 40</t>
  </si>
  <si>
    <t>NM32PO</t>
  </si>
  <si>
    <t>Nipples Maschio Politilene D. 1"" X 32 Per Acqua E Gas Ogiva In Ottone</t>
  </si>
  <si>
    <t>Nipples Maschio Politilene D. 1" X 32</t>
  </si>
  <si>
    <t>NM25PO</t>
  </si>
  <si>
    <t>Nipples Maschio Politilene D. 3\4"" X 25 Per Acqua E Gas Ogiva In Ottone</t>
  </si>
  <si>
    <t>Nipples Maschio Politilene D. 3/4" X 5</t>
  </si>
  <si>
    <t>NM20PO</t>
  </si>
  <si>
    <t>Nipples Maschio Politilene D. 1/2"" X 20 Per Acqua E Gas Ogiva In Ottone</t>
  </si>
  <si>
    <t>Nipples Maschio Politilene D. 1/2"" X 20</t>
  </si>
  <si>
    <t>OPOL63</t>
  </si>
  <si>
    <t>Anello Orings Ricambio Per Raccordi Polietilene D. 63</t>
  </si>
  <si>
    <t>OPHD50</t>
  </si>
  <si>
    <t>Anello Orings Ricambio Per Raccordi Polietilene D. 50</t>
  </si>
  <si>
    <t>OPHB40</t>
  </si>
  <si>
    <t>Anello Orings Ricambio Per Raccordi Polietilene D. 40</t>
  </si>
  <si>
    <t>OPH32</t>
  </si>
  <si>
    <t>Anello Orings Ricambio Per Raccordi Polietilene D. 32</t>
  </si>
  <si>
    <t>OPG25</t>
  </si>
  <si>
    <t>Anello Orings Ricambio Per Raccordi Polietilene D. 25</t>
  </si>
  <si>
    <t>OPD20</t>
  </si>
  <si>
    <t>Anello Orings Ricambio Per Raccordi Polietilene D. 20</t>
  </si>
  <si>
    <t>01080009P</t>
  </si>
  <si>
    <t>Gomito Doppio Polietilene Per Acqua &amp; Gas 63X63</t>
  </si>
  <si>
    <t>01080008P</t>
  </si>
  <si>
    <t>Gomito Doppio Polietilene Per Acqua &amp; Gas 50X50</t>
  </si>
  <si>
    <t>01080007P</t>
  </si>
  <si>
    <t>Gomito Doppio Polietilene Per Acqua &amp; Gas 40X40</t>
  </si>
  <si>
    <t>01080006P</t>
  </si>
  <si>
    <t>Gomito Doppio Polietilene Per Acqua &amp; Gas 32X32</t>
  </si>
  <si>
    <t>01080005P</t>
  </si>
  <si>
    <t>Gomito Doppio Polietilene Per Acqua &amp; Gas 25X25</t>
  </si>
  <si>
    <t>01080004P</t>
  </si>
  <si>
    <t>Gomito Doppio Polietilene Per Acqua &amp; Gas 20X20</t>
  </si>
  <si>
    <t>01070009P</t>
  </si>
  <si>
    <t>Gomito Femmina Polietilene Per Acqua &amp; Gas 2"X63</t>
  </si>
  <si>
    <t>01070008P</t>
  </si>
  <si>
    <t>Gomito Femmina Polietilene Per Acqua &amp; Gas 1"1/2X50</t>
  </si>
  <si>
    <t>01070007P</t>
  </si>
  <si>
    <t>Gomito Femmina Polietilene Per Acqua &amp; Gas 1"1/4X40</t>
  </si>
  <si>
    <t>01070006P</t>
  </si>
  <si>
    <t>Gomito Femmina Polietilene Per Acqua &amp; Gas 1"X32</t>
  </si>
  <si>
    <t>01070005P</t>
  </si>
  <si>
    <t>Gomito Femmina Polietilene Per Acqua &amp; Gas 3/4"X25</t>
  </si>
  <si>
    <t>01070004P</t>
  </si>
  <si>
    <t>Gomito Femmina Polietilene Per Acqua &amp; Gas 1/2"X20</t>
  </si>
  <si>
    <t>01060009P</t>
  </si>
  <si>
    <t>Gomito Maschio Polietilene Per Acqua &amp; Gas 2"X63</t>
  </si>
  <si>
    <t>01060008P</t>
  </si>
  <si>
    <t>Gomito Maschio Polietilene Per Acqua &amp; Gas 1"1/2X50</t>
  </si>
  <si>
    <t>01060007P</t>
  </si>
  <si>
    <t>Gomito Maschio Polietilene Per Acqua &amp; Gas 1"1/4X40</t>
  </si>
  <si>
    <t>01060006P</t>
  </si>
  <si>
    <t>Gomito Maschio Polietilene Per Acqua &amp; Gas 1"X32</t>
  </si>
  <si>
    <t>01060005P</t>
  </si>
  <si>
    <t>Gomito Maschio Polietilene Per Acqua &amp; Gas 3/4"X25</t>
  </si>
  <si>
    <t>01060004P</t>
  </si>
  <si>
    <t>Gomito Maschio Polietilene Per Acqua &amp; Gas 1/2"X20</t>
  </si>
  <si>
    <t>01050009P</t>
  </si>
  <si>
    <t>Tees Tre Lati Polietilene Per Acqua &amp; Gas 63X63X63</t>
  </si>
  <si>
    <t>01050008P</t>
  </si>
  <si>
    <t>Tees Tre Lati Polietilene Per Acqua &amp; Gas 50X50X50</t>
  </si>
  <si>
    <t>01050007P</t>
  </si>
  <si>
    <t>Tees Tre Lati Polietilene Per Acqua &amp; Gas 40X40X40</t>
  </si>
  <si>
    <t>01050006P</t>
  </si>
  <si>
    <t>Tees Tre Lati Polietilene Per Acqua &amp; Gas 32X32X32</t>
  </si>
  <si>
    <t>01050005P</t>
  </si>
  <si>
    <t>Tees Tre Lati Polietilene Per Acqua &amp; Gas 25X25X25</t>
  </si>
  <si>
    <t>01050004P</t>
  </si>
  <si>
    <t>Tees Tre Lati Polietilene Per Acqua &amp; Gas 20X20X20</t>
  </si>
  <si>
    <t>01040009P</t>
  </si>
  <si>
    <t>Tees  Femmina  Centrale Polietilene Per Acqua &amp; Gas 63X2"X63</t>
  </si>
  <si>
    <t>01040008P</t>
  </si>
  <si>
    <t>Tees  Femmina  Centrale Polietilene Per Acqua &amp; Gas 50X1"1/2X50</t>
  </si>
  <si>
    <t>01040007P</t>
  </si>
  <si>
    <t>Tees  Femmina  Centrale Polietilene Per Acqua &amp; Gas 40X1"1/4X40</t>
  </si>
  <si>
    <t>01040006P</t>
  </si>
  <si>
    <t>Tees  Femmina  Centrale Polietilene Per Acqua &amp; Gas 32X1"X32</t>
  </si>
  <si>
    <t>01040005P</t>
  </si>
  <si>
    <t>Tees  Femmina  Centrale Polietilene Per Acqua &amp; Gas 25X3/4"X25</t>
  </si>
  <si>
    <t>01040004P</t>
  </si>
  <si>
    <t>Tees  Femmina  Centrale Polietilene Per Acqua &amp; Gas 20X1/2"X20</t>
  </si>
  <si>
    <t>01030009P</t>
  </si>
  <si>
    <t>Nipples Doppio Polietilene Per Acqua &amp; Gas 63X63</t>
  </si>
  <si>
    <t>01030008P</t>
  </si>
  <si>
    <t>Nipples Doppio Polietilene Per Acqua &amp; Gas 50X50</t>
  </si>
  <si>
    <t>01030007P</t>
  </si>
  <si>
    <t>Nipples Doppio Polietilene Per Acqua &amp; Gas 40X40</t>
  </si>
  <si>
    <t>01030006P</t>
  </si>
  <si>
    <t>Nipples Doppio Polietilene Per Acqua &amp; Gas 32X32</t>
  </si>
  <si>
    <t>01030005P</t>
  </si>
  <si>
    <t>Nipples Doppio Polietilene Per Acqua &amp; Gas 25X25</t>
  </si>
  <si>
    <t>01030004P</t>
  </si>
  <si>
    <t>Nipples Doppio Polietilene  Per Acqua &amp; Gas 20X20</t>
  </si>
  <si>
    <t>01020009P</t>
  </si>
  <si>
    <t>Nipples Femmina Polietilene Per Acqua &amp; Gas 2"X63</t>
  </si>
  <si>
    <t>01020008P</t>
  </si>
  <si>
    <t>Nipples Femmina Polietilene Per Acqua &amp; Gas 1"1/2X50</t>
  </si>
  <si>
    <t>01020007P</t>
  </si>
  <si>
    <t>Nipples Femmina Polietilene Per Acqua &amp; Gas 1"1/4X40</t>
  </si>
  <si>
    <t>01020006P</t>
  </si>
  <si>
    <t>Nipples Femmina Polietilene Per Acqua &amp; Gas 1"X32</t>
  </si>
  <si>
    <t>01020005P</t>
  </si>
  <si>
    <t>Nipples Femmina Polietilene Per Acqua &amp; Gas 3/4"X25</t>
  </si>
  <si>
    <t>01020004P</t>
  </si>
  <si>
    <t>Nipples Femmina Polietilene Per Acqua &amp; Gas 1/2"X20</t>
  </si>
  <si>
    <t>01010010F</t>
  </si>
  <si>
    <t>Nipples M. Polietilene Per Acqua &amp; Gas D.75X2" 1\2</t>
  </si>
  <si>
    <t>01010009P</t>
  </si>
  <si>
    <t>Nipples Maschio Polietilene Per Acqua &amp; Gas 2"X63</t>
  </si>
  <si>
    <t>01010008P</t>
  </si>
  <si>
    <t>Nipples Maschio Polietilene Per Acqua &amp; Gas 11/2"X50</t>
  </si>
  <si>
    <t>01010007P</t>
  </si>
  <si>
    <t>Nipples Maschio Polietilene Per Acqua &amp; Gas 1"1/4X40</t>
  </si>
  <si>
    <t>01010006P</t>
  </si>
  <si>
    <t>Nipples Maschio Polietilene Per Acqua &amp; Gas 1"X32</t>
  </si>
  <si>
    <t>01010005P</t>
  </si>
  <si>
    <t>Nipples Maschio Polietilene Per Acqua &amp; Gas 3/4X25</t>
  </si>
  <si>
    <t>01010004P</t>
  </si>
  <si>
    <t>Nipples Maschio Polietilene Per Acqua &amp; Gas 1/2X20</t>
  </si>
  <si>
    <t>334-Y</t>
  </si>
  <si>
    <t>Tee 90° Tre Lati 75</t>
  </si>
  <si>
    <t>334-OLD</t>
  </si>
  <si>
    <t>Tee 90° Tre Lati 63</t>
  </si>
  <si>
    <t>334-OL</t>
  </si>
  <si>
    <t>Tee 90° Tre Lati 50</t>
  </si>
  <si>
    <t>334-HD</t>
  </si>
  <si>
    <t>Tee 90° Tre Lati 40</t>
  </si>
  <si>
    <t>334-HB</t>
  </si>
  <si>
    <t>Tee 90° Tre Lati 32</t>
  </si>
  <si>
    <t>334-H</t>
  </si>
  <si>
    <t>Tee 90° Tre Lati 25</t>
  </si>
  <si>
    <t>334-G</t>
  </si>
  <si>
    <t>Tee 90° Tre Lati 20</t>
  </si>
  <si>
    <t>334-D</t>
  </si>
  <si>
    <t>Tee 90° Tre Lati 16</t>
  </si>
  <si>
    <t>334-90</t>
  </si>
  <si>
    <t>Tee 90° Tre Lati D. 90</t>
  </si>
  <si>
    <t>334-75</t>
  </si>
  <si>
    <t>Tee 90° Tre Lati D. 75</t>
  </si>
  <si>
    <t>334-63</t>
  </si>
  <si>
    <t>Tee 90° Tre Lati D. 63</t>
  </si>
  <si>
    <t>334-50</t>
  </si>
  <si>
    <t>Tee 90° Tre Lati D. 50</t>
  </si>
  <si>
    <t>Tee 90° Tre Lati D. 40</t>
  </si>
  <si>
    <t>Tee 90° Tre Lati D. 32</t>
  </si>
  <si>
    <t>Tee 90° Tre Lati D. 25</t>
  </si>
  <si>
    <t>Tee 90° Tre Lati D. 20</t>
  </si>
  <si>
    <t>334-16</t>
  </si>
  <si>
    <t>Tee 90° Tre Lati D. 16</t>
  </si>
  <si>
    <t>334-110</t>
  </si>
  <si>
    <t>Tee 90° Tre Lati D. 110</t>
  </si>
  <si>
    <t>333-Z110</t>
  </si>
  <si>
    <t>Tee 90° F 110X4"</t>
  </si>
  <si>
    <t>333-Y90</t>
  </si>
  <si>
    <t>Tee 90° F 90X3"</t>
  </si>
  <si>
    <t>333-Y75</t>
  </si>
  <si>
    <t>Tee 90° F 75X3"</t>
  </si>
  <si>
    <t>333-OLD75</t>
  </si>
  <si>
    <t>Tee 90° F 75X21/2"</t>
  </si>
  <si>
    <t>333-OLD63</t>
  </si>
  <si>
    <t>Tee 90° F 63X21/2"</t>
  </si>
  <si>
    <t>333-OL63</t>
  </si>
  <si>
    <t>Tee 90° F 63X2"</t>
  </si>
  <si>
    <t>333-OL50</t>
  </si>
  <si>
    <t>Tee 90° F 50X2"</t>
  </si>
  <si>
    <t>333-HD50</t>
  </si>
  <si>
    <t>Tee 90° F 50X11/2"</t>
  </si>
  <si>
    <t>333-HD40</t>
  </si>
  <si>
    <t>Tee 90° F 40X11/2"</t>
  </si>
  <si>
    <t>Tee 90° F 40X11/4"</t>
  </si>
  <si>
    <t>Tee 90° F 32X1"</t>
  </si>
  <si>
    <t>333-H25</t>
  </si>
  <si>
    <t>Tee 90° F 25X1</t>
  </si>
  <si>
    <t>333-G32</t>
  </si>
  <si>
    <t>Tee 90° F 32X3/4"</t>
  </si>
  <si>
    <t>Tee 90° F 25X3/4"</t>
  </si>
  <si>
    <t>333-G20</t>
  </si>
  <si>
    <t>Tee 90° F 20X3/4"</t>
  </si>
  <si>
    <t>333-G16</t>
  </si>
  <si>
    <t>Tee 90° F 16X3/4"</t>
  </si>
  <si>
    <t>333-D25</t>
  </si>
  <si>
    <t>Tee 90° F 25X1/2"</t>
  </si>
  <si>
    <t>Tee 90° F 20X1/2"</t>
  </si>
  <si>
    <t>333-D16</t>
  </si>
  <si>
    <t>Tee 90° F 16X1/2""</t>
  </si>
  <si>
    <t>333-C16</t>
  </si>
  <si>
    <t>Tee 90° F 16X1/2"</t>
  </si>
  <si>
    <t>333A-Z110</t>
  </si>
  <si>
    <t>Tee 90° M 110X4"</t>
  </si>
  <si>
    <t>333A-Y90</t>
  </si>
  <si>
    <t>Tee 90° M 90X3"</t>
  </si>
  <si>
    <t>333A-Y75</t>
  </si>
  <si>
    <t>Tee 90° M 75X3"</t>
  </si>
  <si>
    <t>333A-OLD75</t>
  </si>
  <si>
    <t>Tee 90° M 75X21/2"</t>
  </si>
  <si>
    <t>333A-OL63</t>
  </si>
  <si>
    <t>Tee 90° M 63X2"</t>
  </si>
  <si>
    <t>333A-OL50</t>
  </si>
  <si>
    <t>Tee 90° M 50X2"</t>
  </si>
  <si>
    <t>333A-HD50</t>
  </si>
  <si>
    <t>Tee 90° M 50X11/2"</t>
  </si>
  <si>
    <t>333A-HD40</t>
  </si>
  <si>
    <t>Tee 90° M 40X11/2"</t>
  </si>
  <si>
    <t>333A-HB40</t>
  </si>
  <si>
    <t>Tee 90° M 40X11/4"</t>
  </si>
  <si>
    <t>333A-H40</t>
  </si>
  <si>
    <t>Tee 90° M 40X1"</t>
  </si>
  <si>
    <t>333A-H32</t>
  </si>
  <si>
    <t>Tee 90° M 32X1"</t>
  </si>
  <si>
    <t>333A-G32</t>
  </si>
  <si>
    <t>Tee 90° M 32X3/4"</t>
  </si>
  <si>
    <t>333A-G25</t>
  </si>
  <si>
    <t>Tee 90° M 25X3/4"</t>
  </si>
  <si>
    <t>333A-G20</t>
  </si>
  <si>
    <t>Tee 90° M 20X3/4"</t>
  </si>
  <si>
    <t>333A-G16</t>
  </si>
  <si>
    <t>Tee 90° M 16X3/4"</t>
  </si>
  <si>
    <t>333A-D25</t>
  </si>
  <si>
    <t>Tee 90° M 25X1/2"</t>
  </si>
  <si>
    <t>333A-D20</t>
  </si>
  <si>
    <t>Tee 90° M 20X1/2"</t>
  </si>
  <si>
    <t>333A-D16</t>
  </si>
  <si>
    <t>Tee 90° Maschio 1/2""X16</t>
  </si>
  <si>
    <t>333A-C16</t>
  </si>
  <si>
    <t>Tee 90° M 16X1/2"</t>
  </si>
  <si>
    <t>490-HB</t>
  </si>
  <si>
    <t>Tee 90° Mmm D. 1"1/4</t>
  </si>
  <si>
    <t>490-H</t>
  </si>
  <si>
    <t>Tee 90° Mmm D. 1"</t>
  </si>
  <si>
    <t>490-G</t>
  </si>
  <si>
    <t>Tee 90° Mmm D. 3/4"</t>
  </si>
  <si>
    <t>490-D</t>
  </si>
  <si>
    <t>Tee 90° Mmm D. 1/2""</t>
  </si>
  <si>
    <t>470-OL</t>
  </si>
  <si>
    <t>Tee Fff 90° D. 2"</t>
  </si>
  <si>
    <t>470-HD</t>
  </si>
  <si>
    <t>Tee Fff 90° D. 1"1/2"</t>
  </si>
  <si>
    <t>470-HB</t>
  </si>
  <si>
    <t>Tee Fff 90° D. 1"1/4</t>
  </si>
  <si>
    <t>470-H</t>
  </si>
  <si>
    <t>Tee Fff 90° D. 1"</t>
  </si>
  <si>
    <t>470-G</t>
  </si>
  <si>
    <t>Tee Fff 90° D. 3/4"</t>
  </si>
  <si>
    <t>470-D</t>
  </si>
  <si>
    <t>Tee Fff 90° D. 1/2""</t>
  </si>
  <si>
    <t>334A-9075</t>
  </si>
  <si>
    <t>Tee 90° Ridotto D. 90X75X90</t>
  </si>
  <si>
    <t>334A-7563</t>
  </si>
  <si>
    <t>Tee 90° Ridotto D. 75X63X75</t>
  </si>
  <si>
    <t>334A-6350</t>
  </si>
  <si>
    <t>Tee 90° Ridotto D. 63X50X63</t>
  </si>
  <si>
    <t>334A-5040</t>
  </si>
  <si>
    <t>Tee 90° Ridotto D. 50X40X50</t>
  </si>
  <si>
    <t>334A-4032</t>
  </si>
  <si>
    <t>Tee 90° Ridotto D. 40X32X40</t>
  </si>
  <si>
    <t>334A-3225</t>
  </si>
  <si>
    <t>Tee 90° Ridotto D. 32X25X32</t>
  </si>
  <si>
    <t>334A-2520</t>
  </si>
  <si>
    <t>Tee 90° Ridotto D. 25X20X25</t>
  </si>
  <si>
    <t>334A-2016</t>
  </si>
  <si>
    <t>Tee 90° Ridotto D. 16X20X16</t>
  </si>
  <si>
    <t>334A-11090</t>
  </si>
  <si>
    <t>Tee 90° Ridotto D. 110X90X110</t>
  </si>
  <si>
    <t>500-H</t>
  </si>
  <si>
    <t>Gomito 90° Mf D. 1"</t>
  </si>
  <si>
    <t>500-G</t>
  </si>
  <si>
    <t>Gomito 90° Mf D. 3/4"</t>
  </si>
  <si>
    <t>500-D</t>
  </si>
  <si>
    <t>Gomito 90° Mf D. 1/2""</t>
  </si>
  <si>
    <t>332-G32</t>
  </si>
  <si>
    <t>332D-G25</t>
  </si>
  <si>
    <t>Gomito Flangia 3/4"X25</t>
  </si>
  <si>
    <t>332D-D20</t>
  </si>
  <si>
    <t>Gomito Flangia 1/2""X20</t>
  </si>
  <si>
    <t>332-D32</t>
  </si>
  <si>
    <t>332-D25</t>
  </si>
  <si>
    <t>332C-G32</t>
  </si>
  <si>
    <t>Gomito 90° F Pop-Up 3/4"X32</t>
  </si>
  <si>
    <t>332B-Z110</t>
  </si>
  <si>
    <t>Gomito Politilene F. 4"X110</t>
  </si>
  <si>
    <t>332B-Y90</t>
  </si>
  <si>
    <t>Gomito Politilene F. 3"X90</t>
  </si>
  <si>
    <t>332B-Y75</t>
  </si>
  <si>
    <t>Gomito Politilene F. 3"X75</t>
  </si>
  <si>
    <t>332B-OLD75</t>
  </si>
  <si>
    <t>Gomito Politilene F. 21/2""X75</t>
  </si>
  <si>
    <t>332B-OL63</t>
  </si>
  <si>
    <t>Gomito Politilene F. 2"X63</t>
  </si>
  <si>
    <t>332B-OL50</t>
  </si>
  <si>
    <t>Gomito Politilene F. 2"X50</t>
  </si>
  <si>
    <t>332B-HD50</t>
  </si>
  <si>
    <t>Gomito Politilene F. 11/2""X50</t>
  </si>
  <si>
    <t>332B-HD40</t>
  </si>
  <si>
    <t>Gomito Politilene F. 11/2""X40</t>
  </si>
  <si>
    <t>Gomito Politilene F. 11/4"X40</t>
  </si>
  <si>
    <t>Gomito Politilene F. 1"X32</t>
  </si>
  <si>
    <t>332B-H25</t>
  </si>
  <si>
    <t>Gomito Politilene F. 1"X25</t>
  </si>
  <si>
    <t>Gomito Politilene F. 3/4"X25</t>
  </si>
  <si>
    <t>332B-G20</t>
  </si>
  <si>
    <t>Gomito Politilene F. 3/4"X20</t>
  </si>
  <si>
    <t>332B-D25</t>
  </si>
  <si>
    <t>Gomito Politilene F. 1/2""X25</t>
  </si>
  <si>
    <t>Gomito Politilene F. 1/2""X20</t>
  </si>
  <si>
    <t>332B-3/4X32</t>
  </si>
  <si>
    <t>332A-Z110</t>
  </si>
  <si>
    <t>Gomito 90° Maschio 4"X110</t>
  </si>
  <si>
    <t>332A-Y90</t>
  </si>
  <si>
    <t>Gomito 90° Maschio 3"X90</t>
  </si>
  <si>
    <t>332A-OLD75</t>
  </si>
  <si>
    <t>Gomito 90° Maschio 21/2"X75</t>
  </si>
  <si>
    <t>332A-OL63</t>
  </si>
  <si>
    <t>Gomito 90° Maschio 2"X63</t>
  </si>
  <si>
    <t>332A-HD50</t>
  </si>
  <si>
    <t>Gomito 90° Maschio 11/2"X50</t>
  </si>
  <si>
    <t>332A-HD40</t>
  </si>
  <si>
    <t>Gomito 90° Maschio 11/2"X40</t>
  </si>
  <si>
    <t>Gomito 90° Maschio 11/4"X40</t>
  </si>
  <si>
    <t>Gomito 90° Maschio 1"X32</t>
  </si>
  <si>
    <t>332A-H25</t>
  </si>
  <si>
    <t>Gomito 90° Maschio 1"X25</t>
  </si>
  <si>
    <t>332A-G32</t>
  </si>
  <si>
    <t>Gomito 90° Maschio 3/4"X32</t>
  </si>
  <si>
    <t>Gomito 90° Maschio 3/4"X25</t>
  </si>
  <si>
    <t>332A-G20</t>
  </si>
  <si>
    <t>Gomito 90° Maschio 3/4"X20</t>
  </si>
  <si>
    <t>332A-G16</t>
  </si>
  <si>
    <t>Gomito 90° Maschio 3/4"X16</t>
  </si>
  <si>
    <t>332A-D25</t>
  </si>
  <si>
    <t>Gomito 90° Maschio 1/2"X25</t>
  </si>
  <si>
    <t>Gomito 90° Maschio 1/2"X20</t>
  </si>
  <si>
    <t>332A-D16</t>
  </si>
  <si>
    <t>Gomito 90° Maschio 1/2"X16</t>
  </si>
  <si>
    <t>332-90</t>
  </si>
  <si>
    <t>Gomito Doppio 90° 90X90</t>
  </si>
  <si>
    <t>332-75</t>
  </si>
  <si>
    <t>Gomito Doppio 90° 75X75</t>
  </si>
  <si>
    <t>332-63</t>
  </si>
  <si>
    <t>Gomito Doppio 90° 63X63</t>
  </si>
  <si>
    <t>332-50</t>
  </si>
  <si>
    <t>Gomito Doppio 90° 50X50</t>
  </si>
  <si>
    <t>Gomito Doppio 90° 40X40</t>
  </si>
  <si>
    <t>Gomito Doppio 90° 32X32</t>
  </si>
  <si>
    <t>Gomito Doppio 90° 25X25</t>
  </si>
  <si>
    <t>Gomito Doppio 90° 20X20</t>
  </si>
  <si>
    <t>332-16</t>
  </si>
  <si>
    <t>Gomito Doppio 90° 16X16</t>
  </si>
  <si>
    <t>332-110</t>
  </si>
  <si>
    <t>Gomito Doppio 90° 110X110</t>
  </si>
  <si>
    <t>460-OL</t>
  </si>
  <si>
    <t>Gomito Ff 90° D. 2"</t>
  </si>
  <si>
    <t>460-HD</t>
  </si>
  <si>
    <t>Gomito Ff 90° D. 1"1/2"</t>
  </si>
  <si>
    <t>460-HB</t>
  </si>
  <si>
    <t>Gomito Ff 90° D. 1"1/4</t>
  </si>
  <si>
    <t>460-H</t>
  </si>
  <si>
    <t>Gomito Ff 90° D. 1"</t>
  </si>
  <si>
    <t>460-G</t>
  </si>
  <si>
    <t>Gomito Ff 90° D. 3/4"</t>
  </si>
  <si>
    <t>460-D</t>
  </si>
  <si>
    <t>Gomito Ff 90° D. 1/2""</t>
  </si>
  <si>
    <t>450-YOLD</t>
  </si>
  <si>
    <t>Manicotto Ridotto Pvc 3"X2"1/2"</t>
  </si>
  <si>
    <t>450-OLHD</t>
  </si>
  <si>
    <t>Manicotto Ridotto Pvc 2"X1"1/2"</t>
  </si>
  <si>
    <t>450-OLDOL</t>
  </si>
  <si>
    <t>Manicotto Ridotto Pvc 2"1/2"X2"</t>
  </si>
  <si>
    <t>450-HG</t>
  </si>
  <si>
    <t>Manicotto Ridotto Pvc 1"X3/4"</t>
  </si>
  <si>
    <t>450-HDHB</t>
  </si>
  <si>
    <t>Manicotto Ridotto 1"1/2"X1"1/4</t>
  </si>
  <si>
    <t>450-HBH</t>
  </si>
  <si>
    <t>Manicotto Ridotto Pvc 1"1/4X1"</t>
  </si>
  <si>
    <t>450-GD</t>
  </si>
  <si>
    <t>Manicotto Ridotto Pvc 3/4"X1/2"</t>
  </si>
  <si>
    <t>440-Y</t>
  </si>
  <si>
    <t>Manicotto Pvc Ff D. 3"</t>
  </si>
  <si>
    <t>440-OLD</t>
  </si>
  <si>
    <t>Manicotto Pvc Ff D. 2"1/2"</t>
  </si>
  <si>
    <t>440-OL</t>
  </si>
  <si>
    <t>Manicotto Pvc Ff D. 2"</t>
  </si>
  <si>
    <t>440-HD</t>
  </si>
  <si>
    <t>Manicotto Pvc Ff D. 1"1/D</t>
  </si>
  <si>
    <t>440-HB</t>
  </si>
  <si>
    <t>Manicotto Pvc Ff D. 1"1/4</t>
  </si>
  <si>
    <t>440-H</t>
  </si>
  <si>
    <t>Manicotto Pvc Ff D. 1"</t>
  </si>
  <si>
    <t>440-G</t>
  </si>
  <si>
    <t>Manicotto Pvc Ff D. 3/4"</t>
  </si>
  <si>
    <t>440-D</t>
  </si>
  <si>
    <t>Manicotto Pvc Ff D. 1/2""</t>
  </si>
  <si>
    <t>331A-9075</t>
  </si>
  <si>
    <t>Niples Doppia Ridotta 90X75</t>
  </si>
  <si>
    <t>331A-7563</t>
  </si>
  <si>
    <t>Niples Doppia Ridotta 75X63</t>
  </si>
  <si>
    <t>331A-6350</t>
  </si>
  <si>
    <t>Niples Doppia Ridotta 63X50</t>
  </si>
  <si>
    <t>331A-5040</t>
  </si>
  <si>
    <t>Niples Doppia Ridotta 50X40</t>
  </si>
  <si>
    <t>331A-4032</t>
  </si>
  <si>
    <t>Niples Doppia Ridotta 40X32</t>
  </si>
  <si>
    <t>331A-4025</t>
  </si>
  <si>
    <t>Niples Doppia Ridotta 40X25</t>
  </si>
  <si>
    <t>331A-3225</t>
  </si>
  <si>
    <t>Niples Doppia Ridotta 32X25</t>
  </si>
  <si>
    <t>331A-3220</t>
  </si>
  <si>
    <t>Niples Doppia Ridotta 32X20</t>
  </si>
  <si>
    <t>331A-2520</t>
  </si>
  <si>
    <t>Niples Doppia Ridotta 25X20</t>
  </si>
  <si>
    <t>331A-2516</t>
  </si>
  <si>
    <t>Niples Doppia Ridotta 25X16</t>
  </si>
  <si>
    <t>331A-2016</t>
  </si>
  <si>
    <t>Niples Doppia Ridotta 20X16</t>
  </si>
  <si>
    <t>331A-11090</t>
  </si>
  <si>
    <t>Niples Doppia Ridotta 110X90</t>
  </si>
  <si>
    <t>331-90</t>
  </si>
  <si>
    <t>Nipples Doppio 90X90</t>
  </si>
  <si>
    <t>331-75</t>
  </si>
  <si>
    <t>Nipples Doppio 75X75</t>
  </si>
  <si>
    <t>331-63</t>
  </si>
  <si>
    <t>Nipples Doppio 63X63</t>
  </si>
  <si>
    <t>331-50</t>
  </si>
  <si>
    <t>Nipples Doppio 50X50</t>
  </si>
  <si>
    <t>Nipples Doppio 40X40</t>
  </si>
  <si>
    <t>Nipples Doppio 32X32</t>
  </si>
  <si>
    <t>Nipples Doppio 25X25</t>
  </si>
  <si>
    <t>Nipples Doppio 20X20</t>
  </si>
  <si>
    <t>331-16</t>
  </si>
  <si>
    <t>Nipples Doppio 16X16</t>
  </si>
  <si>
    <t>331-110</t>
  </si>
  <si>
    <t>Nipples Doppio 110X110</t>
  </si>
  <si>
    <t>330-Z90</t>
  </si>
  <si>
    <t>Raccordo Compressione M 90X4"</t>
  </si>
  <si>
    <t>330-Z110</t>
  </si>
  <si>
    <t>Raccordo Compressione M 110X4"</t>
  </si>
  <si>
    <t>330-Y90</t>
  </si>
  <si>
    <t>Raccordo Compressione M 90X3"</t>
  </si>
  <si>
    <t>330-Y75</t>
  </si>
  <si>
    <t>Raccordo Compressione M 75X3"</t>
  </si>
  <si>
    <t>330-Y110</t>
  </si>
  <si>
    <t>Raccordo Compressione M 110X3"</t>
  </si>
  <si>
    <t>330-OLD90</t>
  </si>
  <si>
    <t>Raccordo Compressione 90X21/2"</t>
  </si>
  <si>
    <t>330-OLD75</t>
  </si>
  <si>
    <t>Raccordo Compressione 75X21/2"</t>
  </si>
  <si>
    <t>330-OLD63</t>
  </si>
  <si>
    <t>Raccordo Compressione 63X21/2"</t>
  </si>
  <si>
    <t>330-OL90</t>
  </si>
  <si>
    <t>Raccordo Compressione M 90X2"</t>
  </si>
  <si>
    <t>330-OL75</t>
  </si>
  <si>
    <t>Raccordo Compressione M 75X2"</t>
  </si>
  <si>
    <t>330-OL63</t>
  </si>
  <si>
    <t>Raccordo Compressione M 63X2"</t>
  </si>
  <si>
    <t>330-OL50</t>
  </si>
  <si>
    <t>Raccordo Compressione M 50X2"</t>
  </si>
  <si>
    <t>330-OL40</t>
  </si>
  <si>
    <t>Raccordo Compressione M 40X2"</t>
  </si>
  <si>
    <t>330-OL110</t>
  </si>
  <si>
    <t>Raccordo Compressione M 110X2"</t>
  </si>
  <si>
    <t>330-HD63</t>
  </si>
  <si>
    <t>Raccordo Compressione 63X11/2"</t>
  </si>
  <si>
    <t>330-HD50</t>
  </si>
  <si>
    <t>Raccordo Compressione 50X11/2"</t>
  </si>
  <si>
    <t>330-HD40</t>
  </si>
  <si>
    <t>Raccordo Compressione 40X11/2"</t>
  </si>
  <si>
    <t>330-HD32</t>
  </si>
  <si>
    <t>Raccordo Compressione 32X11/2"</t>
  </si>
  <si>
    <t>330-HB50</t>
  </si>
  <si>
    <t>Raccordo Compressione 50X11/4"</t>
  </si>
  <si>
    <t>Raccordo Compressione 40X11/4"</t>
  </si>
  <si>
    <t>330-HB32</t>
  </si>
  <si>
    <t>Raccordo Compressione 32X11/4"</t>
  </si>
  <si>
    <t>330-H50</t>
  </si>
  <si>
    <t>Raccordo Compressione M 50X1"</t>
  </si>
  <si>
    <t>330-H40</t>
  </si>
  <si>
    <t>Raccordo Compressione M 40X1"</t>
  </si>
  <si>
    <t>Raccordo Compressione M 32X1"</t>
  </si>
  <si>
    <t>330-H25</t>
  </si>
  <si>
    <t>Raccordo Compressione M 25X1"</t>
  </si>
  <si>
    <t>330-H20</t>
  </si>
  <si>
    <t>Raccordo Compressione M 20X1"</t>
  </si>
  <si>
    <t>330-G32</t>
  </si>
  <si>
    <t>Raccordo Compressione M 32X3/4"</t>
  </si>
  <si>
    <t>Raccordo Compressione M 25X3/4"</t>
  </si>
  <si>
    <t>Raccordo Compressione M 20X3/4"</t>
  </si>
  <si>
    <t>330-G16</t>
  </si>
  <si>
    <t>Raccordo Compressione M 16X3/4"</t>
  </si>
  <si>
    <t>330-D32</t>
  </si>
  <si>
    <t>Raccordo Compressione M 32X1/2"</t>
  </si>
  <si>
    <t>330-D25</t>
  </si>
  <si>
    <t>Raccordo Compressione M 25X1/2"</t>
  </si>
  <si>
    <t>330-D20</t>
  </si>
  <si>
    <t>Raccordo Compressione M 20X1/2"</t>
  </si>
  <si>
    <t>330-D16</t>
  </si>
  <si>
    <t>Raccordo Compressione M 16X1/2"</t>
  </si>
  <si>
    <t>330-C16</t>
  </si>
  <si>
    <t>Raccordo Compressione M 16X3/8"</t>
  </si>
  <si>
    <t>330A-Z110</t>
  </si>
  <si>
    <t>Raccordo Compressione F 110X4"</t>
  </si>
  <si>
    <t>330A-Y90</t>
  </si>
  <si>
    <t>Raccordo Compressione F 90X3"</t>
  </si>
  <si>
    <t>330A-Y75</t>
  </si>
  <si>
    <t>Raccordo Compressione F 75X3"</t>
  </si>
  <si>
    <t>330A-Y110</t>
  </si>
  <si>
    <t>Raccordo Compressione F 110X3"</t>
  </si>
  <si>
    <t>330A-OLD75</t>
  </si>
  <si>
    <t>330A-OLD63</t>
  </si>
  <si>
    <t>Raccordo Compressione F63X21/2"</t>
  </si>
  <si>
    <t>330A-OL75</t>
  </si>
  <si>
    <t>Raccordo Compressione F 75X2"</t>
  </si>
  <si>
    <t>330A-OL63</t>
  </si>
  <si>
    <t>Raccordo Compressione F 63X2"</t>
  </si>
  <si>
    <t>330A-OL50</t>
  </si>
  <si>
    <t>Raccordo Compressione F 50X2"</t>
  </si>
  <si>
    <t>330A-HD63</t>
  </si>
  <si>
    <t>330A-HD50</t>
  </si>
  <si>
    <t>330A-HD40</t>
  </si>
  <si>
    <t>330A-HD32</t>
  </si>
  <si>
    <t>330A-HB50</t>
  </si>
  <si>
    <t>330A-HB32</t>
  </si>
  <si>
    <t>330A-H40</t>
  </si>
  <si>
    <t>Raccordo Compressione F 40X1"</t>
  </si>
  <si>
    <t>Raccordo Compressione F 32X1"</t>
  </si>
  <si>
    <t>330A-H25</t>
  </si>
  <si>
    <t>Raccordo Compressione F 25X1"</t>
  </si>
  <si>
    <t>330A-G32</t>
  </si>
  <si>
    <t>Raccordo Compressione F 32X3/4"</t>
  </si>
  <si>
    <t>Raccordo Compressione F 25X3/4"</t>
  </si>
  <si>
    <t>330A-G20</t>
  </si>
  <si>
    <t>Raccordo Compressione F 20X3/4"</t>
  </si>
  <si>
    <t>330A-G16</t>
  </si>
  <si>
    <t>Raccordo Compressione F 16X3/4"</t>
  </si>
  <si>
    <t>330A-D32</t>
  </si>
  <si>
    <t>Raccordo Compressione F 32X1/2"</t>
  </si>
  <si>
    <t>330A-D25</t>
  </si>
  <si>
    <t>Raccordo Compressione F 25X1/2"</t>
  </si>
  <si>
    <t>Raccordo Compressione F 20X1/2"</t>
  </si>
  <si>
    <t>330A-D16</t>
  </si>
  <si>
    <t>Raccordo Compressione F 16X1/2"</t>
  </si>
  <si>
    <t>410-ZY</t>
  </si>
  <si>
    <t>Nipplo Ridotto Pvc 4"X3"</t>
  </si>
  <si>
    <t>410-YOLD</t>
  </si>
  <si>
    <t>Nipplo Ridotto Pvc 3"X1"1/2"</t>
  </si>
  <si>
    <t>410-YOL</t>
  </si>
  <si>
    <t>Nipplo Ridotto Pvc 3"X2"</t>
  </si>
  <si>
    <t>410-OLHD</t>
  </si>
  <si>
    <t>Nipplo Ridotto Pvc 2"X1"1/2"</t>
  </si>
  <si>
    <t>410-OLHB</t>
  </si>
  <si>
    <t>Nipplo Ridotto Pvc 2"X1"1/4</t>
  </si>
  <si>
    <t>410-OLH</t>
  </si>
  <si>
    <t>Nipplo Ridotto Pvc 2"X1"</t>
  </si>
  <si>
    <t>410-OLDOL</t>
  </si>
  <si>
    <t>Nipplo Ridotto Pvc 2"1/2"X2"</t>
  </si>
  <si>
    <t>410-HG</t>
  </si>
  <si>
    <t>Nipplo Ridotto Pvc 1"X3/4"</t>
  </si>
  <si>
    <t>410-HDHB</t>
  </si>
  <si>
    <t>Nipplo Ridotto Pvc 1"1/2"X1"1/4</t>
  </si>
  <si>
    <t>410-HDH</t>
  </si>
  <si>
    <t>Nipplo Ridotto Pvc 1"1/2"X1/2"</t>
  </si>
  <si>
    <t>410-HD</t>
  </si>
  <si>
    <t>Nipplo Ridotto Pvc 1"X1/2"</t>
  </si>
  <si>
    <t>410-HBH</t>
  </si>
  <si>
    <t>Nipplo Ridotto Pvc 1"1/4X1"</t>
  </si>
  <si>
    <t>410-HBG</t>
  </si>
  <si>
    <t>Nipplo Ridotto Pvc 1"1/4X3/4</t>
  </si>
  <si>
    <t>410-GD</t>
  </si>
  <si>
    <t>Nipplo Ridotto Pvc 3/4X1/2"</t>
  </si>
  <si>
    <t>400-Z</t>
  </si>
  <si>
    <t>Nipplo Pvc D. 4"</t>
  </si>
  <si>
    <t>400-Y</t>
  </si>
  <si>
    <t>Nipplo Pvc D. 3"</t>
  </si>
  <si>
    <t>400-OLD</t>
  </si>
  <si>
    <t>Nipplo Pvc D. 2"1/2"</t>
  </si>
  <si>
    <t>400-OL</t>
  </si>
  <si>
    <t>Nipplo Pvc D. 2"</t>
  </si>
  <si>
    <t>400-HD</t>
  </si>
  <si>
    <t>Nipplo Pvc D. 1"1/2"</t>
  </si>
  <si>
    <t>400-HB</t>
  </si>
  <si>
    <t>Nipplo Pvc D. 1"1/4</t>
  </si>
  <si>
    <t>400-H</t>
  </si>
  <si>
    <t>Nipplo Pvc D. 1"</t>
  </si>
  <si>
    <t>400-G</t>
  </si>
  <si>
    <t>Nipplo Pvc D. 3/4"</t>
  </si>
  <si>
    <t>400-D</t>
  </si>
  <si>
    <t>Nipplo Pvc D. 1/2""</t>
  </si>
  <si>
    <t>342-90</t>
  </si>
  <si>
    <t>Guarnizione O-Ring D. 90</t>
  </si>
  <si>
    <t>342-75</t>
  </si>
  <si>
    <t>Guarnizione O-Ring D. 75</t>
  </si>
  <si>
    <t>342-63</t>
  </si>
  <si>
    <t>Guarnizione O-Ring D. 63</t>
  </si>
  <si>
    <t>342-50</t>
  </si>
  <si>
    <t>Guarnizione O-Ring D. 50</t>
  </si>
  <si>
    <t>342-40</t>
  </si>
  <si>
    <t>Guarnizione O-Ring D. 40</t>
  </si>
  <si>
    <t>342-32</t>
  </si>
  <si>
    <t>Guarnizione O-Ring D. 32</t>
  </si>
  <si>
    <t>342-25</t>
  </si>
  <si>
    <t>Guarnizione O-Ring D. 25</t>
  </si>
  <si>
    <t>342-20</t>
  </si>
  <si>
    <t>Guarnizione O-Ring D. 20</t>
  </si>
  <si>
    <t>342-16</t>
  </si>
  <si>
    <t>Guarnizione O-Ring D. 16</t>
  </si>
  <si>
    <t>342-110</t>
  </si>
  <si>
    <t>Guarnizione O-Ring D. 110</t>
  </si>
  <si>
    <t>PMHB40-42P</t>
  </si>
  <si>
    <t>PMH30-32P</t>
  </si>
  <si>
    <t>PMD20-22P</t>
  </si>
  <si>
    <t>610-Z110</t>
  </si>
  <si>
    <t>Prese A Staffa 4"X110</t>
  </si>
  <si>
    <t>610-OL90</t>
  </si>
  <si>
    <t>Prese A Staffa 2"X90</t>
  </si>
  <si>
    <t>610-OL75</t>
  </si>
  <si>
    <t>Prese A Staffa 2"X75</t>
  </si>
  <si>
    <t>610-OL110</t>
  </si>
  <si>
    <t>Prese A Staffa 2"X110</t>
  </si>
  <si>
    <t>610-HD90</t>
  </si>
  <si>
    <t>Prese A Staffa 11/2"X90</t>
  </si>
  <si>
    <t>610-HD75</t>
  </si>
  <si>
    <t>Prese A Staffa 11/2"X75</t>
  </si>
  <si>
    <t>610-HD110</t>
  </si>
  <si>
    <t>Prese A Staffa 11/2""X110</t>
  </si>
  <si>
    <t>610-HB90</t>
  </si>
  <si>
    <t>Prese A Staffa 11/4"X90</t>
  </si>
  <si>
    <t>610-HB75</t>
  </si>
  <si>
    <t>Prese A Staffa 11/4"X75</t>
  </si>
  <si>
    <t>610-HB63</t>
  </si>
  <si>
    <t>Prese A Staffa 11/4"X63</t>
  </si>
  <si>
    <t>610-HB50</t>
  </si>
  <si>
    <t>Prese A Staffa 11/4"X50</t>
  </si>
  <si>
    <t>610-HB110</t>
  </si>
  <si>
    <t>Prese A Staffa 11/4""X110</t>
  </si>
  <si>
    <t>610-H90</t>
  </si>
  <si>
    <t>Prese A Staffa 1"X90</t>
  </si>
  <si>
    <t>610-H75</t>
  </si>
  <si>
    <t>Prese A Staffa 1"X75</t>
  </si>
  <si>
    <t>610-H63</t>
  </si>
  <si>
    <t>Prese A Staffa 1"X63</t>
  </si>
  <si>
    <t>610-H50</t>
  </si>
  <si>
    <t>Prese A Staffa 1"X50</t>
  </si>
  <si>
    <t>610-H40</t>
  </si>
  <si>
    <t>Prese A Staffa 1"X40</t>
  </si>
  <si>
    <t>610-H110</t>
  </si>
  <si>
    <t>Prese A Staffa 1"X110</t>
  </si>
  <si>
    <t>610-G90</t>
  </si>
  <si>
    <t>Prese A Staffa 3/4"X90</t>
  </si>
  <si>
    <t>610-G75</t>
  </si>
  <si>
    <t>Prese A Staffa 1/2"X75</t>
  </si>
  <si>
    <t>610-G63</t>
  </si>
  <si>
    <t>Prese A Staffa 3/4"X63</t>
  </si>
  <si>
    <t>610-G50</t>
  </si>
  <si>
    <t>Prese A Staffa 3/4"X50</t>
  </si>
  <si>
    <t>610-G40</t>
  </si>
  <si>
    <t>Prese A Staffa 3/4"X40</t>
  </si>
  <si>
    <t>610-G32</t>
  </si>
  <si>
    <t>Prese A Staffa 3/4"X32</t>
  </si>
  <si>
    <t>610-G25</t>
  </si>
  <si>
    <t>Prese A Staffa 3/4"X25</t>
  </si>
  <si>
    <t>610-G110</t>
  </si>
  <si>
    <t>Prese A Staffa 3/4"X110</t>
  </si>
  <si>
    <t>610-D90</t>
  </si>
  <si>
    <t>Prese A Staffa 1/2"X90</t>
  </si>
  <si>
    <t>610-D75</t>
  </si>
  <si>
    <t>610-D63</t>
  </si>
  <si>
    <t>Prese A Staffa 1/2"X63</t>
  </si>
  <si>
    <t>610-D50</t>
  </si>
  <si>
    <t>Prese A Staffa 1/2"X50</t>
  </si>
  <si>
    <t>610-D40</t>
  </si>
  <si>
    <t>Prese A Staffa 1/2"X40</t>
  </si>
  <si>
    <t>610-D32</t>
  </si>
  <si>
    <t>Prese A Staffa 1/2"X32</t>
  </si>
  <si>
    <t>610-D25</t>
  </si>
  <si>
    <t>Prese A Staffa 1/2"X25</t>
  </si>
  <si>
    <t>610-D20</t>
  </si>
  <si>
    <t>Prese A Staffa 1/2"X20</t>
  </si>
  <si>
    <t>610-D110</t>
  </si>
  <si>
    <t>Prese A Staffa 1/2""X110</t>
  </si>
  <si>
    <t>480-YOLD</t>
  </si>
  <si>
    <t>Riduzione Pvc Mf 3"X2"1/2"</t>
  </si>
  <si>
    <t>480-YOL</t>
  </si>
  <si>
    <t>Riduzione Pvc Mf 3"X2"</t>
  </si>
  <si>
    <t>480-OLHD</t>
  </si>
  <si>
    <t>Riduzione Pvc Mf 2"X1"1/2"</t>
  </si>
  <si>
    <t>480-OLHB</t>
  </si>
  <si>
    <t>Riduzione Pvc Mf 2"X1"1/4</t>
  </si>
  <si>
    <t>480-OLH</t>
  </si>
  <si>
    <t>Riduzione Pvc Mf 2"X1"</t>
  </si>
  <si>
    <t>480-OLG</t>
  </si>
  <si>
    <t>Riduzione Pvc Mf 2"X3/4"</t>
  </si>
  <si>
    <t>480-OLDOL</t>
  </si>
  <si>
    <t>Riduzione Pvc Mf 2"1/2"X2"</t>
  </si>
  <si>
    <t>480-OLD</t>
  </si>
  <si>
    <t>Riduzione Pvc Mf 2"X1/2""</t>
  </si>
  <si>
    <t>480-HG</t>
  </si>
  <si>
    <t>Riduzione Pvc Mf 1"X3/4"</t>
  </si>
  <si>
    <t>480-HDHB</t>
  </si>
  <si>
    <t>Riduzione Pvc Mf 1"1/2""X1"1/4</t>
  </si>
  <si>
    <t>480-HDH</t>
  </si>
  <si>
    <t>Riduzione Pvc Mf 1"1/2""X1"</t>
  </si>
  <si>
    <t>480-HDG</t>
  </si>
  <si>
    <t>Riduzione Pvc Mf 1"1/2""X3/4"</t>
  </si>
  <si>
    <t>480-HD</t>
  </si>
  <si>
    <t>Riduzione Pvc Mf 1"X1/2""</t>
  </si>
  <si>
    <t>480-HBH</t>
  </si>
  <si>
    <t>Riduzione Pvc Mf 1"1/4"X1"</t>
  </si>
  <si>
    <t>480-HBG</t>
  </si>
  <si>
    <t>Riduzione Pvc Mf 1"1/4"X3/4"</t>
  </si>
  <si>
    <t>480-HBD</t>
  </si>
  <si>
    <t>Riduzione Pvc Mf 1"1/2""X1/2""</t>
  </si>
  <si>
    <t>480-GD</t>
  </si>
  <si>
    <t>Riduzione Pvc Mf 3/4"X1/2""</t>
  </si>
  <si>
    <t>7RMDFF</t>
  </si>
  <si>
    <t>420-OLD</t>
  </si>
  <si>
    <t>Tappo Calotta Femmina D. 2"1/2"</t>
  </si>
  <si>
    <t>420-OL</t>
  </si>
  <si>
    <t>Tappo Calotta Femmina D. 2"</t>
  </si>
  <si>
    <t>420-HD</t>
  </si>
  <si>
    <t>Tappo Calotta Femmina D. 1"1/2"</t>
  </si>
  <si>
    <t>420-HB</t>
  </si>
  <si>
    <t>Tappo Calotta Femmina D. 1"1/4</t>
  </si>
  <si>
    <t>420-H</t>
  </si>
  <si>
    <t>Tappo Calotta Femmina D. 1"</t>
  </si>
  <si>
    <t>420-G</t>
  </si>
  <si>
    <t>Tappo Calotta Femmina D. 3/4"</t>
  </si>
  <si>
    <t>420-D</t>
  </si>
  <si>
    <t>Tappo Calotta Femmina D. 1/2""</t>
  </si>
  <si>
    <t>330B-90</t>
  </si>
  <si>
    <t>Tappo Fine Linea M 90</t>
  </si>
  <si>
    <t>330B-75</t>
  </si>
  <si>
    <t>Tappo Fine Linea M 75</t>
  </si>
  <si>
    <t>330B-63</t>
  </si>
  <si>
    <t>Tappo Fine Linea M 63</t>
  </si>
  <si>
    <t>330B-50</t>
  </si>
  <si>
    <t>Tappo Fine Linea M 50</t>
  </si>
  <si>
    <t>330B-40</t>
  </si>
  <si>
    <t>Tappo Fine Linea M 40</t>
  </si>
  <si>
    <t>330B-32</t>
  </si>
  <si>
    <t>Tappo Fine Linea M 32</t>
  </si>
  <si>
    <t>330B-25</t>
  </si>
  <si>
    <t>Tappo Fine Linea M 25</t>
  </si>
  <si>
    <t>330B-20</t>
  </si>
  <si>
    <t>Tappo Fine Linea M 20</t>
  </si>
  <si>
    <t>330B-16</t>
  </si>
  <si>
    <t>Tappo Fine Linea M 16</t>
  </si>
  <si>
    <t>330B-110</t>
  </si>
  <si>
    <t>Tappo Fine Linea M 110</t>
  </si>
  <si>
    <t>430-Y</t>
  </si>
  <si>
    <t>Tappo Maschio Pvc D. 3"</t>
  </si>
  <si>
    <t>430-OLD</t>
  </si>
  <si>
    <t>Tappo Maschio Pvc D. 2"1/2"</t>
  </si>
  <si>
    <t>430-OL</t>
  </si>
  <si>
    <t>Tappo Maschio Pvc D. 2"</t>
  </si>
  <si>
    <t>430-HD</t>
  </si>
  <si>
    <t>Tappo Maschio Pvc D. 1"1/2"</t>
  </si>
  <si>
    <t>430-HB</t>
  </si>
  <si>
    <t>Tappo Maschio Pvc D. 1"1/4</t>
  </si>
  <si>
    <t>430-H</t>
  </si>
  <si>
    <t>Tappo Maschio Pvc D. 1"</t>
  </si>
  <si>
    <t>430-G</t>
  </si>
  <si>
    <t>Tappo Maschio Pvc D. 3/4"</t>
  </si>
  <si>
    <t>430-D</t>
  </si>
  <si>
    <t>Tappo Maschio Pvc D. 1/2""</t>
  </si>
  <si>
    <t>RQO16</t>
  </si>
  <si>
    <t>Raccordo Quick Ottone 16</t>
  </si>
  <si>
    <t>Raccordo Retto Quick 1/2"X20 R.</t>
  </si>
  <si>
    <t>RQ20N</t>
  </si>
  <si>
    <t>Raccordo Quick 20X2 Nero</t>
  </si>
  <si>
    <t>RQ20C</t>
  </si>
  <si>
    <t>Raccordo Retto Quick 1/2"X20 B.</t>
  </si>
  <si>
    <t>RQ20B</t>
  </si>
  <si>
    <t>RQ16R</t>
  </si>
  <si>
    <t>Raccordo Retto Quick 1/2"X16 B.</t>
  </si>
  <si>
    <t>RQ16C</t>
  </si>
  <si>
    <t>Raccordo Retto Quick 1/2"X16 C.</t>
  </si>
  <si>
    <t>RCQ20R</t>
  </si>
  <si>
    <t>Raccordo Quick 20X2 Rosso</t>
  </si>
  <si>
    <t>RCQ20N</t>
  </si>
  <si>
    <t>RCQ20C</t>
  </si>
  <si>
    <t>Raccordo Quick 20X2 Celeste</t>
  </si>
  <si>
    <t>RCQ20B</t>
  </si>
  <si>
    <t>Raccordo Quick 20X2 Bianco</t>
  </si>
  <si>
    <t>RCQ16R</t>
  </si>
  <si>
    <t>Raccordo Quick 16X2 Rosso</t>
  </si>
  <si>
    <t>RCQ16N</t>
  </si>
  <si>
    <t>Raccordo Quick 16X2 Nero</t>
  </si>
  <si>
    <t>RCQ16C</t>
  </si>
  <si>
    <t>Raccordo Quick 16X2 Celeste</t>
  </si>
  <si>
    <t>RCQ16B</t>
  </si>
  <si>
    <t>Raccordo Quick 16X2 Bianco</t>
  </si>
  <si>
    <t>CPQ04</t>
  </si>
  <si>
    <t>Cassetta Predisposizione Impianti Sanitari Completa Di Accessori Bianca</t>
  </si>
  <si>
    <t>CPLQ04</t>
  </si>
  <si>
    <t>Cassetta Predisposizione Lavatrice Completa Di Accessori Bianca</t>
  </si>
  <si>
    <t>AQ20</t>
  </si>
  <si>
    <t>Anello Quick Da 20</t>
  </si>
  <si>
    <t>AQ16</t>
  </si>
  <si>
    <t>Anello Quick Da 16</t>
  </si>
  <si>
    <t>AGQ20</t>
  </si>
  <si>
    <t>Anello Graffaggio Quick 20</t>
  </si>
  <si>
    <t>AGQ16</t>
  </si>
  <si>
    <t>Anello Graffaggio Quick 16</t>
  </si>
  <si>
    <t>P513054</t>
  </si>
  <si>
    <t>Tee Fff Pinzare
P5135 D. 54</t>
  </si>
  <si>
    <t>P513042</t>
  </si>
  <si>
    <t>Tee Fff Pinzare
P5134 D. 42</t>
  </si>
  <si>
    <t>P513035</t>
  </si>
  <si>
    <t>Tee Fff Pinzare
P5133 D. 35</t>
  </si>
  <si>
    <t>P513028</t>
  </si>
  <si>
    <t>Tee Fff Pinzare
P5132 D. 28</t>
  </si>
  <si>
    <t>P513022</t>
  </si>
  <si>
    <t>Tee Fff Pinzare
P5131 D. 22</t>
  </si>
  <si>
    <t>P513018</t>
  </si>
  <si>
    <t>Tee Fff Pinzare
P5130 D. 18</t>
  </si>
  <si>
    <t>P513002818028</t>
  </si>
  <si>
    <t>Tee Fff Pinsare Ridotta  P5130R</t>
  </si>
  <si>
    <t>P513002212022</t>
  </si>
  <si>
    <t>P513001812018</t>
  </si>
  <si>
    <t>P500118</t>
  </si>
  <si>
    <t>Curva 90° Mf Pinzare P5001 D.18</t>
  </si>
  <si>
    <t>P4132G2806028</t>
  </si>
  <si>
    <t>Tee F/Filetto M/F Pinzare P4132G</t>
  </si>
  <si>
    <t>P4132G2206022</t>
  </si>
  <si>
    <t>P4132G1806018</t>
  </si>
  <si>
    <t>P4130G2806028</t>
  </si>
  <si>
    <t>Tee F/Filetto F/F Pinzare P4130G</t>
  </si>
  <si>
    <t>P4130G2206022</t>
  </si>
  <si>
    <t>P4130G2204022</t>
  </si>
  <si>
    <t>P4130G1804018</t>
  </si>
  <si>
    <t>P4130G1204012</t>
  </si>
  <si>
    <t>P4355054190</t>
  </si>
  <si>
    <t>Codolo F. Con Dado Folle Pinsare P4355</t>
  </si>
  <si>
    <t>P4355042140</t>
  </si>
  <si>
    <t>P4355035120</t>
  </si>
  <si>
    <t>P4355028100</t>
  </si>
  <si>
    <t>P4355022080</t>
  </si>
  <si>
    <t>P4355018060</t>
  </si>
  <si>
    <t>P5041054</t>
  </si>
  <si>
    <t>Curva 45° Mf Pinzare P5041 D. 54</t>
  </si>
  <si>
    <t>P5041042</t>
  </si>
  <si>
    <t>Curva 45° Mf Pinzare P5041 D. 42</t>
  </si>
  <si>
    <t>P5041035</t>
  </si>
  <si>
    <t>Curva 45° Mf Pinzare P5041 D. 35</t>
  </si>
  <si>
    <t>P5041028</t>
  </si>
  <si>
    <t>Curva 45° Mf Pinzare P5041 D. 28</t>
  </si>
  <si>
    <t>P5041022</t>
  </si>
  <si>
    <t>Curva 45° Mf Pinzare P5041 D. 22</t>
  </si>
  <si>
    <t>P5041018</t>
  </si>
  <si>
    <t>Curva 45° Mf Pinzare P5041 D. 18</t>
  </si>
  <si>
    <t>P504054</t>
  </si>
  <si>
    <t>Curva 45° Ff Pinzare P5040 D. 54</t>
  </si>
  <si>
    <t>P504042</t>
  </si>
  <si>
    <t>Curva 45° Ff Pinzare P5040 D. 42</t>
  </si>
  <si>
    <t>P504035</t>
  </si>
  <si>
    <t>Curva 45° Ff Pinzare P5040 D. 35</t>
  </si>
  <si>
    <t>P504028</t>
  </si>
  <si>
    <t>Curva 45° Ff Pinzare P5040 D. 28</t>
  </si>
  <si>
    <t>P504022</t>
  </si>
  <si>
    <t>Curva 45° Ff Pinzare P5040 D. 22</t>
  </si>
  <si>
    <t>P504018</t>
  </si>
  <si>
    <t>Curva 45° Ff Pinzare P5040 D. 18</t>
  </si>
  <si>
    <t>P500254</t>
  </si>
  <si>
    <t>Curva 90° Ff Pinzare P5002 D. 54</t>
  </si>
  <si>
    <t>P500242</t>
  </si>
  <si>
    <t>Curva 90° Ff Pinzare P5002 D. 42</t>
  </si>
  <si>
    <t>P500235</t>
  </si>
  <si>
    <t>Curva 90° Ff 
Pinzare 
P5002 D. 35</t>
  </si>
  <si>
    <t>P500228</t>
  </si>
  <si>
    <t>P500222</t>
  </si>
  <si>
    <t>P500218</t>
  </si>
  <si>
    <t>P500154</t>
  </si>
  <si>
    <t>Curva 90° Mf Pinzare P5001 D. 54</t>
  </si>
  <si>
    <t>P500142</t>
  </si>
  <si>
    <t>Curva 90° Mf Pinzare P5001 D. 42</t>
  </si>
  <si>
    <t>P500135</t>
  </si>
  <si>
    <t>Curva 90° Mf Pinzare P5001 D.35</t>
  </si>
  <si>
    <t>P500128</t>
  </si>
  <si>
    <t>Curva 90° Mf Pinzare P5001 D.28</t>
  </si>
  <si>
    <t>P500122</t>
  </si>
  <si>
    <t>Curva 90° Mf Pinzare P5001 D.22</t>
  </si>
  <si>
    <t>P4471G022060</t>
  </si>
  <si>
    <t>Gomito A 90° F/Filetto F. Pinsare  P4471G</t>
  </si>
  <si>
    <t>P4471G018040</t>
  </si>
  <si>
    <t>P4471G012040</t>
  </si>
  <si>
    <t>P4090G054160</t>
  </si>
  <si>
    <t>Gomito 90° F  Pinzare P4090G</t>
  </si>
  <si>
    <t>P4090G042120</t>
  </si>
  <si>
    <t>P4090G035100</t>
  </si>
  <si>
    <t>P4090G028080</t>
  </si>
  <si>
    <t>P4090G022080</t>
  </si>
  <si>
    <t>P4090G022060</t>
  </si>
  <si>
    <t>P4090G018060</t>
  </si>
  <si>
    <t>P4090G018040</t>
  </si>
  <si>
    <t>P4090G012040</t>
  </si>
  <si>
    <t>P4001G054160</t>
  </si>
  <si>
    <t>Gomito 90° M Pinzare P4001G</t>
  </si>
  <si>
    <t>P4001G042120</t>
  </si>
  <si>
    <t>P4001G035100</t>
  </si>
  <si>
    <t>P4001G028080</t>
  </si>
  <si>
    <t>P4001G022060</t>
  </si>
  <si>
    <t>P4001G018060</t>
  </si>
  <si>
    <t>Gomito 90° M Pinzare P4001G 18 X 3/4"</t>
  </si>
  <si>
    <t>P4001G018040</t>
  </si>
  <si>
    <t>Gomito 90° M Pinzare P4001G 18 X 1/2""</t>
  </si>
  <si>
    <t>P4001G012040</t>
  </si>
  <si>
    <t>Gomito 90° M Pinzare P4001G 12 X 1/2""</t>
  </si>
  <si>
    <t>P527054</t>
  </si>
  <si>
    <t>Manicotto A Pinzare P5270 D. 54</t>
  </si>
  <si>
    <t>P527042</t>
  </si>
  <si>
    <t>Manicotto A Pinzare P5270 D. 42</t>
  </si>
  <si>
    <t>P527035</t>
  </si>
  <si>
    <t>Manicotto A Pinzare P5270 D. 35</t>
  </si>
  <si>
    <t>P527028</t>
  </si>
  <si>
    <t>Manicotto A Pinzare P5270 D. 28</t>
  </si>
  <si>
    <t>P527022</t>
  </si>
  <si>
    <t>Manicotto A Pinzare P5270 D. 22</t>
  </si>
  <si>
    <t>P527018</t>
  </si>
  <si>
    <t>Manicotto A Pinzare P5270 D. 18</t>
  </si>
  <si>
    <t>P4270G054160</t>
  </si>
  <si>
    <t>Nipplo Femmina Pinzare P4270G</t>
  </si>
  <si>
    <t>P4270G042120</t>
  </si>
  <si>
    <t>P4270G042100</t>
  </si>
  <si>
    <t>P4270G035100</t>
  </si>
  <si>
    <t>P4270G035080</t>
  </si>
  <si>
    <t>P4270G028100</t>
  </si>
  <si>
    <t>P4270G028080</t>
  </si>
  <si>
    <t>P4270G028060</t>
  </si>
  <si>
    <t>P4270G022080</t>
  </si>
  <si>
    <t>P4270G022060</t>
  </si>
  <si>
    <t>P4270G022040</t>
  </si>
  <si>
    <t>P4270G018060</t>
  </si>
  <si>
    <t>P4270G018040</t>
  </si>
  <si>
    <t>P4243G054160</t>
  </si>
  <si>
    <t>Nipplo Maschio Pinzare P4243G</t>
  </si>
  <si>
    <t>P4243G054120</t>
  </si>
  <si>
    <t>P4243G042120</t>
  </si>
  <si>
    <t>P4243G042100</t>
  </si>
  <si>
    <t>P4243G035120</t>
  </si>
  <si>
    <t>P4243G035100</t>
  </si>
  <si>
    <t>P4243G035080</t>
  </si>
  <si>
    <t>P4243G028100</t>
  </si>
  <si>
    <t>P4243G028080</t>
  </si>
  <si>
    <t>P4243G028060</t>
  </si>
  <si>
    <t>P4243G022080</t>
  </si>
  <si>
    <t>P4243G022060</t>
  </si>
  <si>
    <t>P4243G022040</t>
  </si>
  <si>
    <t>P4243G018060</t>
  </si>
  <si>
    <t>P4243G018040</t>
  </si>
  <si>
    <t>PW4992054</t>
  </si>
  <si>
    <t>O-Ring Di Tenuta In Epdm  Pw4992</t>
  </si>
  <si>
    <t>PW4992042</t>
  </si>
  <si>
    <t>PW4992035</t>
  </si>
  <si>
    <t>PW4992028</t>
  </si>
  <si>
    <t>PW4992022</t>
  </si>
  <si>
    <t>PW4992018</t>
  </si>
  <si>
    <t>P524005442</t>
  </si>
  <si>
    <t>Riduzione Ff Pinzare P5240 D. 54X42</t>
  </si>
  <si>
    <t>P524004235</t>
  </si>
  <si>
    <t>Riduzione Ff Pinzare P5240 D. 42X35</t>
  </si>
  <si>
    <t>P524003528</t>
  </si>
  <si>
    <t>Riduzione Ff Pinzare P5240 D. 35X28</t>
  </si>
  <si>
    <t>P524002822</t>
  </si>
  <si>
    <t>Riduzione Ff Pinzare P5240 D. 28X22</t>
  </si>
  <si>
    <t>P524002218</t>
  </si>
  <si>
    <t>Riduzione Ff Pinzare P5240 D. 22X18</t>
  </si>
  <si>
    <t>P524305442</t>
  </si>
  <si>
    <t>Riduzione Mf Pinzare P5243 D. 54X42</t>
  </si>
  <si>
    <t>P524305435</t>
  </si>
  <si>
    <t>Riduzione Mf Pinzare P5243 D. 54X35</t>
  </si>
  <si>
    <t>P524304235</t>
  </si>
  <si>
    <t>Riduzione Mf Pinzare P5243 D. 42X35</t>
  </si>
  <si>
    <t>P524304228</t>
  </si>
  <si>
    <t>Riduzione Mf Pinzare P5243 D. 40X28</t>
  </si>
  <si>
    <t>P524304222</t>
  </si>
  <si>
    <t>Riduzione Mf Pinzare P5243 D. 42X22</t>
  </si>
  <si>
    <t>P524303528</t>
  </si>
  <si>
    <t>Riduzione Mf Pinzare P5243 D. 35X28</t>
  </si>
  <si>
    <t>P524303522</t>
  </si>
  <si>
    <t>Riduzione Mf Pinzare P5243 D. 35X22</t>
  </si>
  <si>
    <t>P524302822</t>
  </si>
  <si>
    <t>Riduzione Mf Pinzare P5243 D. 28X22</t>
  </si>
  <si>
    <t>P524302218</t>
  </si>
  <si>
    <t>Riduzione Mf Pinzare P5243 D. 22X18</t>
  </si>
  <si>
    <t>P524301812</t>
  </si>
  <si>
    <t>Riduzione Mf Pinzare P5243 D. 18X12</t>
  </si>
  <si>
    <t>P5085022</t>
  </si>
  <si>
    <t>Sorpao Ff Pinzare P5085 D. 22</t>
  </si>
  <si>
    <t>P5085018</t>
  </si>
  <si>
    <t>Sorpao Ff Pinzare P5085 D. 18</t>
  </si>
  <si>
    <t>P5301054</t>
  </si>
  <si>
    <t>Tappo A Pinzare Femmina P5301 D. 54</t>
  </si>
  <si>
    <t>P5301042</t>
  </si>
  <si>
    <t>Tappo A Pinzare Femmina P5301 D. 42</t>
  </si>
  <si>
    <t>P5301035</t>
  </si>
  <si>
    <t>Tappo A Pinzare Femmina P5301 D. 35</t>
  </si>
  <si>
    <t>P5301028</t>
  </si>
  <si>
    <t>Tappo A Pinzare Femmina P5301 D. 28</t>
  </si>
  <si>
    <t>P5301022</t>
  </si>
  <si>
    <t>Tappo A Pinzare Femmina P5301 D. 22</t>
  </si>
  <si>
    <t>P5301018</t>
  </si>
  <si>
    <t>Tappo A Pinzare Femmina P5301 D. 18</t>
  </si>
  <si>
    <t>PG513054</t>
  </si>
  <si>
    <t>Tee Fff Pinzare Pg5130</t>
  </si>
  <si>
    <t>PG513042</t>
  </si>
  <si>
    <t>PG513035</t>
  </si>
  <si>
    <t>PG513028</t>
  </si>
  <si>
    <t>PG513022</t>
  </si>
  <si>
    <t>PG513018</t>
  </si>
  <si>
    <t>PG513016</t>
  </si>
  <si>
    <t>PG513003544254</t>
  </si>
  <si>
    <t>Tee Fff Pinzare Pg5130R Ridotto</t>
  </si>
  <si>
    <t>PG51300352835</t>
  </si>
  <si>
    <t>PG51300352235</t>
  </si>
  <si>
    <t>PG513003422842</t>
  </si>
  <si>
    <t>PG51300282228</t>
  </si>
  <si>
    <t>PG51300221822</t>
  </si>
  <si>
    <t>PG4130G280628</t>
  </si>
  <si>
    <t>Tee F/Filetto Pinzare Pg4130G</t>
  </si>
  <si>
    <t>PG4130G220622</t>
  </si>
  <si>
    <t>PG4130G220422</t>
  </si>
  <si>
    <t>PG4130G180418</t>
  </si>
  <si>
    <t>PG5041054</t>
  </si>
  <si>
    <t>Curva 45° Ff Pinzare Pg5041</t>
  </si>
  <si>
    <t>PG5041042</t>
  </si>
  <si>
    <t>PG5041035</t>
  </si>
  <si>
    <t>PG5041028</t>
  </si>
  <si>
    <t>PG5041022</t>
  </si>
  <si>
    <t>PG5041018</t>
  </si>
  <si>
    <t>PG5041016</t>
  </si>
  <si>
    <t>PG5040054</t>
  </si>
  <si>
    <t>Curva 45° Mf Pinzare Pg5040</t>
  </si>
  <si>
    <t>PG5040042</t>
  </si>
  <si>
    <t>PG5040035</t>
  </si>
  <si>
    <t>PG5040028</t>
  </si>
  <si>
    <t>PG5040022</t>
  </si>
  <si>
    <t>PG5040018</t>
  </si>
  <si>
    <t>PG5002054</t>
  </si>
  <si>
    <t>Curva 90° Ff 
Pinzare 
Pg5002</t>
  </si>
  <si>
    <t>PG5002042</t>
  </si>
  <si>
    <t>PG5002035</t>
  </si>
  <si>
    <t>PG5002028</t>
  </si>
  <si>
    <t>PG5002022</t>
  </si>
  <si>
    <t>Curva 90° Ff 
Pinzare Pg5002</t>
  </si>
  <si>
    <t>PG5002018</t>
  </si>
  <si>
    <t>Curva 90° Ff Pinzare 
Pg5002</t>
  </si>
  <si>
    <t>PG5002016</t>
  </si>
  <si>
    <t>Curva 90° Ff Pinzare  Da 16
Pg5002</t>
  </si>
  <si>
    <t>PG5001054</t>
  </si>
  <si>
    <t>Curva 90° Mf 
Pinzare 
Pg5001</t>
  </si>
  <si>
    <t>PG5001042</t>
  </si>
  <si>
    <t>PG5001035</t>
  </si>
  <si>
    <t>PG5001028</t>
  </si>
  <si>
    <t>PG5001022</t>
  </si>
  <si>
    <t>Curva 90° Mf Pinzare Pg5001</t>
  </si>
  <si>
    <t>PG5001018</t>
  </si>
  <si>
    <t>PG5001016</t>
  </si>
  <si>
    <t>Curva 90° Mf Pinzare Da 16 Pg5001</t>
  </si>
  <si>
    <t>PG4471G022060</t>
  </si>
  <si>
    <t>Gomito A 90° F/Filetto F. Pinsare  Pg4471G</t>
  </si>
  <si>
    <t>PG4471G018040</t>
  </si>
  <si>
    <t>PG4471G015040</t>
  </si>
  <si>
    <t>PG4090G054160</t>
  </si>
  <si>
    <t>Gomito 90° F Pinzare Pg4090G</t>
  </si>
  <si>
    <t>PG4090G042120</t>
  </si>
  <si>
    <t>PG4090G035100</t>
  </si>
  <si>
    <t>PG4090G028080</t>
  </si>
  <si>
    <t>PG4090G022080</t>
  </si>
  <si>
    <t>PG4090G022060</t>
  </si>
  <si>
    <t>PG4090G018060</t>
  </si>
  <si>
    <t>PG4090G018040</t>
  </si>
  <si>
    <t>PG4001G054160</t>
  </si>
  <si>
    <t>Gomito 90° M Pinzare Pg4001G</t>
  </si>
  <si>
    <t>PG4001G042120</t>
  </si>
  <si>
    <t>PG4001G035100</t>
  </si>
  <si>
    <t>PG4001G028080</t>
  </si>
  <si>
    <t>PG4001G022060</t>
  </si>
  <si>
    <t>PG4001G018060</t>
  </si>
  <si>
    <t>PG4001G018040</t>
  </si>
  <si>
    <t>PG527054</t>
  </si>
  <si>
    <t>Manicotto A Pinzare Pg5270</t>
  </si>
  <si>
    <t>PG527042</t>
  </si>
  <si>
    <t>PG527035</t>
  </si>
  <si>
    <t>PG527028</t>
  </si>
  <si>
    <t>PG527022</t>
  </si>
  <si>
    <t>PG527018</t>
  </si>
  <si>
    <t>PG527016</t>
  </si>
  <si>
    <t>PG4270G054160</t>
  </si>
  <si>
    <t>Nipplo Femmina Pinzare Pg4270G</t>
  </si>
  <si>
    <t>PG4270G042120</t>
  </si>
  <si>
    <t>PG4270G035100</t>
  </si>
  <si>
    <t>PG4270G028080</t>
  </si>
  <si>
    <t>PG4270G022080</t>
  </si>
  <si>
    <t>PG4270G022060</t>
  </si>
  <si>
    <t>PG4270G018060</t>
  </si>
  <si>
    <t>PG4270G018040</t>
  </si>
  <si>
    <t>PG4243G054160</t>
  </si>
  <si>
    <t>Nipplo Maschio Pinzare Pg4243G</t>
  </si>
  <si>
    <t>PG4243G042120</t>
  </si>
  <si>
    <t>PG4243G042100</t>
  </si>
  <si>
    <t>PG4243G035100</t>
  </si>
  <si>
    <t>PG4243G028080</t>
  </si>
  <si>
    <t>PG4243G022080</t>
  </si>
  <si>
    <t>PG4243G022060</t>
  </si>
  <si>
    <t>PG4243G018060</t>
  </si>
  <si>
    <t>PG4243G018040</t>
  </si>
  <si>
    <t>PG524305442</t>
  </si>
  <si>
    <t>Riduzione Mf Pinzare Pg5243</t>
  </si>
  <si>
    <t>PG524305435</t>
  </si>
  <si>
    <t>PG524304235</t>
  </si>
  <si>
    <t>PG524304228</t>
  </si>
  <si>
    <t>PG524304222</t>
  </si>
  <si>
    <t>PG524303528</t>
  </si>
  <si>
    <t>PG524303522</t>
  </si>
  <si>
    <t>PG524302822</t>
  </si>
  <si>
    <t>PG524302818</t>
  </si>
  <si>
    <t>PG524302218</t>
  </si>
  <si>
    <t>PG524301816</t>
  </si>
  <si>
    <t>Riduzione Gas Mf Pinzare Pg5243 18X16</t>
  </si>
  <si>
    <t>PG530154</t>
  </si>
  <si>
    <t>Tappo A Pinzare Femmina Pg5301</t>
  </si>
  <si>
    <t>PG530142</t>
  </si>
  <si>
    <t>PG530135</t>
  </si>
  <si>
    <t>PG530128</t>
  </si>
  <si>
    <t>PG530122</t>
  </si>
  <si>
    <t>PG530118</t>
  </si>
  <si>
    <t>TS54</t>
  </si>
  <si>
    <t>Tee A Saldare 130R D. 54</t>
  </si>
  <si>
    <t>TS42</t>
  </si>
  <si>
    <t>Tee A Saldare 130R D. 42</t>
  </si>
  <si>
    <t>TS35</t>
  </si>
  <si>
    <t>Tee A Saldare 130R D. 35</t>
  </si>
  <si>
    <t>TS28</t>
  </si>
  <si>
    <t>Tee A Saldare 130R D. 28</t>
  </si>
  <si>
    <t>TS22</t>
  </si>
  <si>
    <t>Tee A Saldare 130R D. 22</t>
  </si>
  <si>
    <t>TS18</t>
  </si>
  <si>
    <t>Tee A Saldare 130R D. 18</t>
  </si>
  <si>
    <t>TS16</t>
  </si>
  <si>
    <t>Tee A Saldare 130R D. 16</t>
  </si>
  <si>
    <t>TS14</t>
  </si>
  <si>
    <t>Tee A Saldare 130R D. 14</t>
  </si>
  <si>
    <t>TS12</t>
  </si>
  <si>
    <t>Tee A Saldare 130R D. 12</t>
  </si>
  <si>
    <t>TS10</t>
  </si>
  <si>
    <t>Tee A Saldare 130R D. 10</t>
  </si>
  <si>
    <t>TFS3\4X28</t>
  </si>
  <si>
    <t>Tee Saldare 130Fr F. 3/4"X28</t>
  </si>
  <si>
    <t>TFS3\4X22</t>
  </si>
  <si>
    <t>Tee Saldare 130Fr F. 3/4"X22</t>
  </si>
  <si>
    <t>TFS3\4X18</t>
  </si>
  <si>
    <t>Tee Saldare 130Fr F. 3/4"X18</t>
  </si>
  <si>
    <t>TFS1X28</t>
  </si>
  <si>
    <t>Tee Saldare 130Fr F. 1X28</t>
  </si>
  <si>
    <t>TFS1\2X18</t>
  </si>
  <si>
    <t>Tee Saldare 130Fr F. 1/2"X18</t>
  </si>
  <si>
    <t>TFS1\2X16</t>
  </si>
  <si>
    <t>Tee Saldare 130Fr F. 1/2"X16</t>
  </si>
  <si>
    <t>TFS1\2X14</t>
  </si>
  <si>
    <t>Tee Saldare 130Fr F. 1/2"X14</t>
  </si>
  <si>
    <t>TFS1\2X12</t>
  </si>
  <si>
    <t>Tee Saldare 130Fr F. 1/2"X12</t>
  </si>
  <si>
    <t>CS54</t>
  </si>
  <si>
    <t>Curva A Saldare Ff 2R D. 54</t>
  </si>
  <si>
    <t>CS42</t>
  </si>
  <si>
    <t>Curva A Saldare Ff 2R D. 42</t>
  </si>
  <si>
    <t>CS35MF</t>
  </si>
  <si>
    <t>Curva A Saldare  2R D. 35 Mf</t>
  </si>
  <si>
    <t>CS35</t>
  </si>
  <si>
    <t>Curva A Saldare Ff 2R D. 35</t>
  </si>
  <si>
    <t>CS28</t>
  </si>
  <si>
    <t>Curva A Saldare Ff 2R D. 28</t>
  </si>
  <si>
    <t>CS22</t>
  </si>
  <si>
    <t>Curva A Saldare Ff 2R D. 22</t>
  </si>
  <si>
    <t>CS18</t>
  </si>
  <si>
    <t>Curva A Saldare 2R D. 18</t>
  </si>
  <si>
    <t>CS16</t>
  </si>
  <si>
    <t>Curva A Saldare 2R D. 16</t>
  </si>
  <si>
    <t>CS14</t>
  </si>
  <si>
    <t>Curva A Saldare 2R D. 14</t>
  </si>
  <si>
    <t>CS12</t>
  </si>
  <si>
    <t>Curva A Saldare 2R D. 12</t>
  </si>
  <si>
    <t>CS10</t>
  </si>
  <si>
    <t>Curva A Saldare 2R D. 10</t>
  </si>
  <si>
    <t>CS4535</t>
  </si>
  <si>
    <t>Curva A Saldare 45° Ff D. 35</t>
  </si>
  <si>
    <t>CS4528</t>
  </si>
  <si>
    <t>Curva A Saldare 45° Ff D. 28</t>
  </si>
  <si>
    <t>CS4522</t>
  </si>
  <si>
    <t>Curva A Saldare 45° Ff D. 22</t>
  </si>
  <si>
    <t>CS4518</t>
  </si>
  <si>
    <t>Curva A Saldare 45° Ff D. 18</t>
  </si>
  <si>
    <t>CS4516</t>
  </si>
  <si>
    <t>Curva A Saldare 45° Ff D. 16</t>
  </si>
  <si>
    <t>CS4514</t>
  </si>
  <si>
    <t>Curva A Saldare 45° Ff D. 14</t>
  </si>
  <si>
    <t>CS4512</t>
  </si>
  <si>
    <t>Curva A Saldare 45° Ff D. 12</t>
  </si>
  <si>
    <t>CS28MF</t>
  </si>
  <si>
    <t>Curva A Saldare 90°  Mf D. 28</t>
  </si>
  <si>
    <t>CS22MF</t>
  </si>
  <si>
    <t>Curva A Saldare 90°  Mf D. 22</t>
  </si>
  <si>
    <t>CS18MF</t>
  </si>
  <si>
    <t>Curva A Saldare 90°  Mf D. 18</t>
  </si>
  <si>
    <t>CS16MF</t>
  </si>
  <si>
    <t>Curva A Saldare 90°  Mf D. 16</t>
  </si>
  <si>
    <t>CS14MF</t>
  </si>
  <si>
    <t>Curva A Saldare 90°  Mf D. 14</t>
  </si>
  <si>
    <t>CS12MF</t>
  </si>
  <si>
    <t>Curva A Saldare 90°  Mf D. 12</t>
  </si>
  <si>
    <t>GFS3\8X14</t>
  </si>
  <si>
    <t>Gomito Bronzo Sald. F. 3/8"X14</t>
  </si>
  <si>
    <t>GFS3\8X12</t>
  </si>
  <si>
    <t>Gomito Bronzo Sald. F. 3/8"X12</t>
  </si>
  <si>
    <t>GFS3\8X10</t>
  </si>
  <si>
    <t>Gomito Bronzo Sal. F. 3/8"X10</t>
  </si>
  <si>
    <t>GFS3\4X28</t>
  </si>
  <si>
    <t>Gomito Bronzo Sald. F. 3/4"X28</t>
  </si>
  <si>
    <t>GFS3\4X22</t>
  </si>
  <si>
    <t>Gomito Bronzo Sald. F. 3/4"X22</t>
  </si>
  <si>
    <t>GFS3\4X18</t>
  </si>
  <si>
    <t>Gomito Bronzo Sald. F. 3/4"X18</t>
  </si>
  <si>
    <t>GFS3\4X16</t>
  </si>
  <si>
    <t>Gomito Bronzo Sald. F. 3/4"X16</t>
  </si>
  <si>
    <t>GFS3\4X14</t>
  </si>
  <si>
    <t>Gomito Bronzo Sald. F. 3/4"X14</t>
  </si>
  <si>
    <t>GFS2X54</t>
  </si>
  <si>
    <t>Gomito Bronzo Sald. F. 2"X54</t>
  </si>
  <si>
    <t>GFS1X35</t>
  </si>
  <si>
    <t>Gomito Bronzo Sald. F. 1X35</t>
  </si>
  <si>
    <t>GFS1X28</t>
  </si>
  <si>
    <t>Gomito Bronzo Sald. F. 1X28</t>
  </si>
  <si>
    <t>GFS1X22</t>
  </si>
  <si>
    <t>Gomito Bronzo Sald. F. 1X22</t>
  </si>
  <si>
    <t>GFS11\4X35</t>
  </si>
  <si>
    <t>Gomito Bronzo Sald. F. 11/4"X35</t>
  </si>
  <si>
    <t>GFS11\2X42</t>
  </si>
  <si>
    <t>Gomito Bronzo Sald. F. 11/2"X42</t>
  </si>
  <si>
    <t>GFS1\2X22</t>
  </si>
  <si>
    <t>Gomito Bronzo Sald. F. 1/2"X22</t>
  </si>
  <si>
    <t>GFS1\2X18</t>
  </si>
  <si>
    <t>Gomito Bronzo Sald. F. 1/2"X18</t>
  </si>
  <si>
    <t>GFS1\2X16</t>
  </si>
  <si>
    <t>Gomito Bronzo Sald. F. 1/2"X16</t>
  </si>
  <si>
    <t>GFS1\2X14</t>
  </si>
  <si>
    <t>Gomito Bronzo Sald. F. 1/2"X14</t>
  </si>
  <si>
    <t>GFS1\2X12</t>
  </si>
  <si>
    <t>Gomito Bronzo Sald. F. 1/2"X12</t>
  </si>
  <si>
    <t>GFS1\2X10</t>
  </si>
  <si>
    <t>Gomito Bronzo Sald. F. 1/2"X10</t>
  </si>
  <si>
    <t>GFLS1\2X18</t>
  </si>
  <si>
    <t>Gomito Sald. Flang. F. 1/2"X18</t>
  </si>
  <si>
    <t>GFLS1\2X16</t>
  </si>
  <si>
    <t>Gomito Sald. Flang. F. 1/2"X16</t>
  </si>
  <si>
    <t>GFLS1\2X14</t>
  </si>
  <si>
    <t>Gomito Sald. Flang. F. 1/2"X14</t>
  </si>
  <si>
    <t>GFLS1\2X12</t>
  </si>
  <si>
    <t>Gomito Sald. Flang. F. 1/2"X12</t>
  </si>
  <si>
    <t>MS54</t>
  </si>
  <si>
    <t>Manicotto A Saldare 270R D. 54</t>
  </si>
  <si>
    <t>MS42</t>
  </si>
  <si>
    <t>Manicotto A Saldare 270R D. 42</t>
  </si>
  <si>
    <t>MS35</t>
  </si>
  <si>
    <t>Manicotto A Saldare 270R D. 35</t>
  </si>
  <si>
    <t>MS28</t>
  </si>
  <si>
    <t>Manicotto A Saldare 270R D. 28</t>
  </si>
  <si>
    <t>MS22</t>
  </si>
  <si>
    <t>Manicotto A Saldare 270R D. 22</t>
  </si>
  <si>
    <t>MS18</t>
  </si>
  <si>
    <t>Manicotto A Saldare 270R D. 18</t>
  </si>
  <si>
    <t>MS16</t>
  </si>
  <si>
    <t>Manicotto A Saldare 270R D. 16</t>
  </si>
  <si>
    <t>MS14</t>
  </si>
  <si>
    <t>Manicotto A Saldare 270R D. 14</t>
  </si>
  <si>
    <t>MS12</t>
  </si>
  <si>
    <t>Manicotto A Saldare 270R D. 12</t>
  </si>
  <si>
    <t>MS10</t>
  </si>
  <si>
    <t>Manicotto A Saldare 270R D. 10</t>
  </si>
  <si>
    <t>NFS3\8X14</t>
  </si>
  <si>
    <t>Niples Saldare 270Fr F. 3/8"X14</t>
  </si>
  <si>
    <t>NFS3\8X12</t>
  </si>
  <si>
    <t>Niples Saldare 270Fr F. 3/8"X12</t>
  </si>
  <si>
    <t>NFS3\8X10</t>
  </si>
  <si>
    <t>Niples Saldare 270Fr M. 3/8"X10</t>
  </si>
  <si>
    <t>NFS3\4X28</t>
  </si>
  <si>
    <t>Niples Saldare 270Fr F. 3/4"X28</t>
  </si>
  <si>
    <t>NFS3\4X22</t>
  </si>
  <si>
    <t>Niples Saldare 270Fr F. 3/4"X22</t>
  </si>
  <si>
    <t>NFS3\4X18</t>
  </si>
  <si>
    <t>Niples Saldare 270Fr F. 3/4"X18</t>
  </si>
  <si>
    <t>NFS3\4X16</t>
  </si>
  <si>
    <t>Niples Saldare 270Fr F. 3/4"X16</t>
  </si>
  <si>
    <t>NFS2X54</t>
  </si>
  <si>
    <t>Niples Saldare 270Fr F. 2"X54</t>
  </si>
  <si>
    <t>NFS1X35</t>
  </si>
  <si>
    <t>Niples Saldare 270Fr F. 1X35</t>
  </si>
  <si>
    <t>NFS1X28</t>
  </si>
  <si>
    <t>Niples Saldare 270Fr F. 1X28</t>
  </si>
  <si>
    <t>NFS1X22</t>
  </si>
  <si>
    <t>Niples Saldare 270Fr F. 1X22</t>
  </si>
  <si>
    <t>NFS11\4X42</t>
  </si>
  <si>
    <t>Niples Saldare 270Fr F. 11/4"X42</t>
  </si>
  <si>
    <t>NFS11\4X35</t>
  </si>
  <si>
    <t>Niples Saldare 270Fr F.11/4"X35</t>
  </si>
  <si>
    <t>NFS11\4X28</t>
  </si>
  <si>
    <t>Niples Saldare 270Fr F.11/4"X28</t>
  </si>
  <si>
    <t>NFS11\2X42</t>
  </si>
  <si>
    <t>Niples Saldare 270Fr F.11/2"X42</t>
  </si>
  <si>
    <t>NFS1\2X22</t>
  </si>
  <si>
    <t>Niples Saldare 270Fr F. 1/2"X22</t>
  </si>
  <si>
    <t>NFS1\2X18</t>
  </si>
  <si>
    <t>Niples Saldare 270Fr F. 1/2"X18</t>
  </si>
  <si>
    <t>NFS1\2X16</t>
  </si>
  <si>
    <t>Niples Saldare 270Fr F. 1/2"X16</t>
  </si>
  <si>
    <t>NFS1\2X14</t>
  </si>
  <si>
    <t>Niples Saldare 270Fr F. 1/2"X14</t>
  </si>
  <si>
    <t>NFS1\2X12</t>
  </si>
  <si>
    <t>Niples Saldare 270Fr F. 1/2"X12</t>
  </si>
  <si>
    <t>NFS1\2X10</t>
  </si>
  <si>
    <t>Niples Saldare 270Fr F. 1/2"X10</t>
  </si>
  <si>
    <t>NMS3\8X16</t>
  </si>
  <si>
    <t>Niples Saldare M. 243Fr 3/8"X16</t>
  </si>
  <si>
    <t>NMS3\8X14</t>
  </si>
  <si>
    <t>Niples Saldare M. 243Fr 3/8"X14</t>
  </si>
  <si>
    <t>NMS3\8X12</t>
  </si>
  <si>
    <t>Niples Saldare M. 243Fr 3/8"X12</t>
  </si>
  <si>
    <t>NMS3\8X10</t>
  </si>
  <si>
    <t>Niples Saldare M. 243Fr 3/8"X10</t>
  </si>
  <si>
    <t>NMS3\4X28</t>
  </si>
  <si>
    <t>Niples Saldare M. 243Fr 3/4"X28</t>
  </si>
  <si>
    <t>NMS3\4X22</t>
  </si>
  <si>
    <t>Niples Saldare M.243Fr 3/4"X22</t>
  </si>
  <si>
    <t>NMS3\4X18</t>
  </si>
  <si>
    <t>Niples Saldare M. 243Fr 3/4"X18</t>
  </si>
  <si>
    <t>NMS3\4X16</t>
  </si>
  <si>
    <t>Niples Saldare M. 243Fr 3/4"X16</t>
  </si>
  <si>
    <t>NMS3\4X14</t>
  </si>
  <si>
    <t>Niples Saldare M. 243Fr 3/4"X14</t>
  </si>
  <si>
    <t>NMS2X54</t>
  </si>
  <si>
    <t>Niples Saldare M.243Fr 2"X54</t>
  </si>
  <si>
    <t>NMS1X35</t>
  </si>
  <si>
    <t>Niples Saldare M. 243Fr 1"X35</t>
  </si>
  <si>
    <t>NMS1X28</t>
  </si>
  <si>
    <t>Niples Saldare M. 243Fr 1X28</t>
  </si>
  <si>
    <t>NMS1X22</t>
  </si>
  <si>
    <t>Niples Saldare M. 243Fr 1X22</t>
  </si>
  <si>
    <t>NMS11\4X42</t>
  </si>
  <si>
    <t>Niples Saldare M.243Fr 11/4"X42</t>
  </si>
  <si>
    <t>NMS11\4X35</t>
  </si>
  <si>
    <t>Niples Saldare M.243Fr 11/4"X35</t>
  </si>
  <si>
    <t>NMS11\4X28</t>
  </si>
  <si>
    <t>Niples Saldare M.243Fr 11/4"X28</t>
  </si>
  <si>
    <t>NMS11\2X42</t>
  </si>
  <si>
    <t>Niples Saldare M.243Fr 11/2"X42</t>
  </si>
  <si>
    <t>NMS11\2X35</t>
  </si>
  <si>
    <t>Niples Saldare M.243Fr 11/2"X35</t>
  </si>
  <si>
    <t>NMS1\2X22</t>
  </si>
  <si>
    <t>Niples Saldare M. 243Fr 1/2"X22</t>
  </si>
  <si>
    <t>NMS1\2X18</t>
  </si>
  <si>
    <t>Niples Saldare M. 243Fr 1/2"X18</t>
  </si>
  <si>
    <t>NMS1\2X16</t>
  </si>
  <si>
    <t>Niples Saldare M. 243Fr 1/2"X16</t>
  </si>
  <si>
    <t>NMS1\2X14</t>
  </si>
  <si>
    <t>Niples Saldare M. 243Fr 1/2"X14</t>
  </si>
  <si>
    <t>NMS1\2X12</t>
  </si>
  <si>
    <t>Niples Saldare M. 243Fr 1/2"X12</t>
  </si>
  <si>
    <t>NMS1\2X10</t>
  </si>
  <si>
    <t>Niples Saldare M. 243Fr 1/2"X10</t>
  </si>
  <si>
    <t>RS54X42</t>
  </si>
  <si>
    <t>Riduzione A Saldare 243R 54X42</t>
  </si>
  <si>
    <t>RS54X35</t>
  </si>
  <si>
    <t>Riduzione A Saldare 243R 54X35</t>
  </si>
  <si>
    <t>RS54X28</t>
  </si>
  <si>
    <t>Riduzione A Saldare 243R 54X28</t>
  </si>
  <si>
    <t>RS42X35</t>
  </si>
  <si>
    <t>Riduzione A Saldare 243R 42X35</t>
  </si>
  <si>
    <t>RS42X28</t>
  </si>
  <si>
    <t>Riduzione A Saldare 243R 42X28</t>
  </si>
  <si>
    <t>RS42X22</t>
  </si>
  <si>
    <t>Riduzione A Saldare 243R 42X22</t>
  </si>
  <si>
    <t>RS35X28</t>
  </si>
  <si>
    <t>Riduzione A Saldare 243R 35X28</t>
  </si>
  <si>
    <t>RS35X22</t>
  </si>
  <si>
    <t>Riduzione A Saldare 243R 35X22</t>
  </si>
  <si>
    <t>RS35X18</t>
  </si>
  <si>
    <t>Riduzione A Saldare 243R 35X18</t>
  </si>
  <si>
    <t>RS28X22</t>
  </si>
  <si>
    <t>Riduzione A Saldare 243R 28X22</t>
  </si>
  <si>
    <t>RS28X18</t>
  </si>
  <si>
    <t>Riduzione A Saldare 243R 28X18</t>
  </si>
  <si>
    <t>RS28X16</t>
  </si>
  <si>
    <t>Riduzione A Saldare 243R 28X16</t>
  </si>
  <si>
    <t>RS28X14</t>
  </si>
  <si>
    <t>Riduzione A Saldare 243R 28X14</t>
  </si>
  <si>
    <t>RS28X12</t>
  </si>
  <si>
    <t>Riduzione A Saldare 243R 28X12</t>
  </si>
  <si>
    <t>RS22X18</t>
  </si>
  <si>
    <t>Riduzione A Saldare 243R 22X18</t>
  </si>
  <si>
    <t>RS22X16</t>
  </si>
  <si>
    <t>Riduzione A Saldare 243R 22X16</t>
  </si>
  <si>
    <t>RS22X14</t>
  </si>
  <si>
    <t>Riduzione A Saldare 243R 22X14</t>
  </si>
  <si>
    <t>RS22X12</t>
  </si>
  <si>
    <t>Riduzione A Saldare 243R 22X12</t>
  </si>
  <si>
    <t>RS18X16</t>
  </si>
  <si>
    <t>Riduzione A Saldare 243R 18X16</t>
  </si>
  <si>
    <t>RS18X14</t>
  </si>
  <si>
    <t>Riduzione A Saldare 243R 18X14</t>
  </si>
  <si>
    <t>RS18X12</t>
  </si>
  <si>
    <t>Riduzione A Saldare 243R 18X12</t>
  </si>
  <si>
    <t>RS16X14</t>
  </si>
  <si>
    <t>Riduzione A Saldare 243R 16X14</t>
  </si>
  <si>
    <t>RS16X12</t>
  </si>
  <si>
    <t>Riduzione A Saldare 243R 16X12</t>
  </si>
  <si>
    <t>RS16X10</t>
  </si>
  <si>
    <t>Riduzione A Saldare 243R 16X10</t>
  </si>
  <si>
    <t>RS14X12</t>
  </si>
  <si>
    <t>Riduzione A Saldare 243R 14X12</t>
  </si>
  <si>
    <t>RS14X10</t>
  </si>
  <si>
    <t>Riduzione A Saldare 243R 14X10</t>
  </si>
  <si>
    <t>RS12X10</t>
  </si>
  <si>
    <t>Riduzione A Saldare 243R 12X10</t>
  </si>
  <si>
    <t>TZ4</t>
  </si>
  <si>
    <t>Tee Zincato Da 4"  Fig. 130</t>
  </si>
  <si>
    <t>TZ3\8</t>
  </si>
  <si>
    <t>Tee Zincato Da 3/8"  Fig. 130</t>
  </si>
  <si>
    <t>Tee Zincato Da 3/4" Fig. 130</t>
  </si>
  <si>
    <t>TZ3</t>
  </si>
  <si>
    <t>Tee Zincato Da 3"  Fig. 130</t>
  </si>
  <si>
    <t>TZ21\2</t>
  </si>
  <si>
    <t>Tee Zincato Da 2"1/2"  Fig. 130</t>
  </si>
  <si>
    <t>TZ2</t>
  </si>
  <si>
    <t>Tee Zincato Da 2"  Fig. 130</t>
  </si>
  <si>
    <t>Tee Zincata Da 11/4" Fig. 130</t>
  </si>
  <si>
    <t>TZ11\2</t>
  </si>
  <si>
    <t>Tee Zincata 11/2" Fig. 130</t>
  </si>
  <si>
    <t>Tee Zincato Da 1/2"  Fig. 130</t>
  </si>
  <si>
    <t>Tee Zincato Da 1"  Fig. 130</t>
  </si>
  <si>
    <t>Tee Zincata 4 Vie F. 223 D.3/4"</t>
  </si>
  <si>
    <t>Tee Zincata 4 Vie F. 223 D.1/2"</t>
  </si>
  <si>
    <t>Tee Zincata 4 Vie F. 223 D. 1"</t>
  </si>
  <si>
    <t>TZR3\4X1\2</t>
  </si>
  <si>
    <t>Tee Zinc. Rid. 3/4"X1/2" F. 130R</t>
  </si>
  <si>
    <t>TZR2X3\4</t>
  </si>
  <si>
    <t>Tee Zinc. Rid. 2"X3/4" F. 130R</t>
  </si>
  <si>
    <t>TZR2X11\4</t>
  </si>
  <si>
    <t>Tee Zincata 2"X1"1/4X2"</t>
  </si>
  <si>
    <t>TZR2X1\2</t>
  </si>
  <si>
    <t>Tee Zinc. Rid. 2"X1/2"F. 130R</t>
  </si>
  <si>
    <t>TZR2X1</t>
  </si>
  <si>
    <t>Tee Zincata 2"X1"X2"</t>
  </si>
  <si>
    <t>TZR1X3\4</t>
  </si>
  <si>
    <t>Tee Zinc. Rid. 1"X3/4" F. 130R</t>
  </si>
  <si>
    <t>TZR1X1\2</t>
  </si>
  <si>
    <t>Tee Zinc. Rid. 1"X1/2" F. 130R</t>
  </si>
  <si>
    <t>TZR11\4X3\4</t>
  </si>
  <si>
    <t>Tee Zinc. Rid. 11/4"X3/4"F. 130R</t>
  </si>
  <si>
    <t>TZR11\4X1\2</t>
  </si>
  <si>
    <t>Tee Zinc. Rid. 11/4"X1/2"F. 130R</t>
  </si>
  <si>
    <t>TZR11\2X3\4</t>
  </si>
  <si>
    <t>Tee Zinc. Rid. 11/2"X3/4"F. 130R</t>
  </si>
  <si>
    <t>TZR11\2X1\2</t>
  </si>
  <si>
    <t>Tee Zinc. Rid. 11/2"X1/2"F. 130R</t>
  </si>
  <si>
    <t>TZR11\2X1</t>
  </si>
  <si>
    <t>Tee Zinc. Rid. 11/2"X1F. 130R</t>
  </si>
  <si>
    <t>Barilotto Zincato 3/4"X50 Cm.</t>
  </si>
  <si>
    <t>Barilotto Zincato 3/4"X40 Cm.</t>
  </si>
  <si>
    <t>Barilotto Zincato 3/4"X30 Cm.</t>
  </si>
  <si>
    <t>Barilotto Zincato 3/4"X25 Cm.</t>
  </si>
  <si>
    <t>Barilotto Zincato 3/4"X20 Cm.</t>
  </si>
  <si>
    <t>Barilotto Zincato 3/4"X15 Cm.</t>
  </si>
  <si>
    <t>Barilotto Zincato 3/4"X100 Cm.</t>
  </si>
  <si>
    <t>Barilotto Zincato 3/4"X10 Cm</t>
  </si>
  <si>
    <t>BZ2X500</t>
  </si>
  <si>
    <t>Barilotto Zincato 2"X50 Cm</t>
  </si>
  <si>
    <t>BZ2X400</t>
  </si>
  <si>
    <t>Barilotto Zincato 2" X 40Cm</t>
  </si>
  <si>
    <t>BZ2X300</t>
  </si>
  <si>
    <t>Barilotto Zincato 2"X30 Cm.</t>
  </si>
  <si>
    <t>BZ2X250</t>
  </si>
  <si>
    <t>Barilotto Zincato 2"X25 Cm.</t>
  </si>
  <si>
    <t>BZ2X200</t>
  </si>
  <si>
    <t>Barilotto Zincato 2"X20 Cm.</t>
  </si>
  <si>
    <t>BZ2X150</t>
  </si>
  <si>
    <t>Barilotto Zincato 2"X15 Cm.</t>
  </si>
  <si>
    <t>BZ2X1000</t>
  </si>
  <si>
    <t>Barilotto Zincato 11/4"X50 Cm.</t>
  </si>
  <si>
    <t>BZ2X100</t>
  </si>
  <si>
    <t>Barilotto Zincato 2"X10 Cm.</t>
  </si>
  <si>
    <t>Barilotto Zincato 1"X500 Cm.</t>
  </si>
  <si>
    <t>Barilotto Zincato 1"X40 Cm.</t>
  </si>
  <si>
    <t>Barilotto Zincato 1"X30 Cm.</t>
  </si>
  <si>
    <t>Barilotto Zincato 1"X25 Cm.</t>
  </si>
  <si>
    <t>Barilotto Zincato 1"X20 Cm.</t>
  </si>
  <si>
    <t>Barilotto Zincato 1"X15 Cm.</t>
  </si>
  <si>
    <t>Barilotto Zincato 1"X100 Cm.</t>
  </si>
  <si>
    <t>Barilotto Zincato 1"X10 Cm.</t>
  </si>
  <si>
    <t>BZ11\4X60</t>
  </si>
  <si>
    <t>Barilotto Zincato 11/4"X6 Cm.</t>
  </si>
  <si>
    <t>Barilotto Zincato 11/4"X40 Cm.</t>
  </si>
  <si>
    <t>Barilotto Zincato 11/4"X30 Cm.</t>
  </si>
  <si>
    <t>Barilotto Zincato 11/4"X250</t>
  </si>
  <si>
    <t>Barilotto Zincato 11/4"X20 Cm.</t>
  </si>
  <si>
    <t>Barilotto Zincato 11/4"X15 Cm.</t>
  </si>
  <si>
    <t>BZ11\4X1000</t>
  </si>
  <si>
    <t>Barilotto Zincato 11/4"X100 Cm.</t>
  </si>
  <si>
    <t>Barilotto Zincato 11/4"X10 Cm.</t>
  </si>
  <si>
    <t>BZ11\2X500</t>
  </si>
  <si>
    <t>Barilotto Zincato 11/2"X50 Cm.</t>
  </si>
  <si>
    <t>BZ11\2X50</t>
  </si>
  <si>
    <t>Barilotto Zincato 11/2"X5 Cm.</t>
  </si>
  <si>
    <t>BZ11\2X400</t>
  </si>
  <si>
    <t>Barilotto Zincato 11/2"X40 Cm.</t>
  </si>
  <si>
    <t>BZ11\2X300</t>
  </si>
  <si>
    <t>Barilotto Zincato 11/2"X30 Cm.</t>
  </si>
  <si>
    <t>BZ11\2X250</t>
  </si>
  <si>
    <t>Barilotto Zincato 11/2"X25 Cm.</t>
  </si>
  <si>
    <t>BZ11\2X200</t>
  </si>
  <si>
    <t>Barilotto Zincato 11/2"X20 Cm.</t>
  </si>
  <si>
    <t>BZ11\2X150</t>
  </si>
  <si>
    <t>Barilotto Zincato 11/2"X15 Cm.</t>
  </si>
  <si>
    <t>BZ11\2X1000</t>
  </si>
  <si>
    <t>BZ11\2X100</t>
  </si>
  <si>
    <t>Barilotto Zincato 11/2"X10 Cm.</t>
  </si>
  <si>
    <t>Barilotto Zincato 1/2"X50 Cm.</t>
  </si>
  <si>
    <t>Barilotto Zincato 1/2"X40 Cm</t>
  </si>
  <si>
    <t>Barilotto Zincato 1/2"X30 Cm</t>
  </si>
  <si>
    <t>Barilotto Zincato 1/2"X25 Cm.</t>
  </si>
  <si>
    <t>Barilotto Zincato 1/2"X20 Cm</t>
  </si>
  <si>
    <t>Barilotto Zincato 1/2"X15 Cm.</t>
  </si>
  <si>
    <t>Barilotto Zincato 1/2"X100 Cm.</t>
  </si>
  <si>
    <t>Barilotto Zincato 1/2"X10 Cm</t>
  </si>
  <si>
    <t>Barilotto Zincato Cm. 3 3/4X20 Prolungato " Scorrevole "</t>
  </si>
  <si>
    <t>Barilotto Zincato Cm. 3/4"X15 Prolungato " Scorrevole "</t>
  </si>
  <si>
    <t>BZ3\4X100P</t>
  </si>
  <si>
    <t>Barilotto Zincato Cm. 3/4"X10 Prolungato " Scorrevole "</t>
  </si>
  <si>
    <t>BZ2X300P</t>
  </si>
  <si>
    <t>Barilotto Zincato Cm. 2"X30 Prolungato " Scorrevole "</t>
  </si>
  <si>
    <t>Barilotto Zincato Cm. 2"X20 Prolungato " Scorrevole "</t>
  </si>
  <si>
    <t>Barilotto Zincato Cm. 2"X15 Prolungato " Scorrevole "</t>
  </si>
  <si>
    <t>Barilotto Zincato Cm. 1"X20 Prolungato " Scorrevole "</t>
  </si>
  <si>
    <t>Barilotto Zincato Cm. 1"X15 Prolungato " Scorrevole "</t>
  </si>
  <si>
    <t>BZ1X100P</t>
  </si>
  <si>
    <t>Barilotto Zincato Cm. 1"X10 Prolungato " Scorrevole "</t>
  </si>
  <si>
    <t>Barilotto Zincato Cm. 11/4"X20 Prolungato " Scorrevole "</t>
  </si>
  <si>
    <t>Barilotto Zincato Cm. 11/4"X15 Prolungato " Scorrevole "</t>
  </si>
  <si>
    <t>BZ11\4X100P</t>
  </si>
  <si>
    <t>Barilotto Zincato Cm. 11/4"X10 Prolungato " Scorrevole "</t>
  </si>
  <si>
    <t>BZ11\2X300P</t>
  </si>
  <si>
    <t>Barilotto Zincato Cm. 11/2"X30 Cm Prolungato " Scorrevole "</t>
  </si>
  <si>
    <t>Barilotto Zincato Cm. 11/2"X20 Prolungato " Scorrevole "</t>
  </si>
  <si>
    <t>Barilotto Zincato Cm. 11/2"X15 Prolungato " Scorrevole "</t>
  </si>
  <si>
    <t>Barilotto Zincato Cm. 1/2"X20 Prolungato " Scorrevole "</t>
  </si>
  <si>
    <t>Barilotto Zincato Cm. 1/2"X15 Prolungato " Scorrevole "</t>
  </si>
  <si>
    <t>BZ1\2X100P</t>
  </si>
  <si>
    <t>Barilotto Zincato Cm. 1/2"X10 Prolungato " Scorrevole "</t>
  </si>
  <si>
    <t>GG3A</t>
  </si>
  <si>
    <t>Giunto In Gomma 3" Ff Neoprene</t>
  </si>
  <si>
    <t>GG3\4A</t>
  </si>
  <si>
    <t>Giunto In Gomma 3/4" Ff Neoprene</t>
  </si>
  <si>
    <t>GG2A</t>
  </si>
  <si>
    <t>Giunto In Gomma 2" Ff Neoprene</t>
  </si>
  <si>
    <t>GG21\2A</t>
  </si>
  <si>
    <t>Giunto In Gomma 21/2" Ff Neoprene</t>
  </si>
  <si>
    <t>GG1A</t>
  </si>
  <si>
    <t>Giunto In Gomma 1" Ff Neoprene</t>
  </si>
  <si>
    <t>GG11\4A</t>
  </si>
  <si>
    <t>Giunto In Gomma 11/4" Ff Neoprene</t>
  </si>
  <si>
    <t>GG11\2A</t>
  </si>
  <si>
    <t>Giunto In Gomma 11/2" Ff Neoprene</t>
  </si>
  <si>
    <t>BZ4</t>
  </si>
  <si>
    <t>Rac. 3 Pz Conico Zincato Da 4"</t>
  </si>
  <si>
    <t>Rac. 3 Pz Conico Zincato 3/4"</t>
  </si>
  <si>
    <t>BZ3</t>
  </si>
  <si>
    <t>Rac. 3 Pz Conico Zincato 3"</t>
  </si>
  <si>
    <t>BZ21\2</t>
  </si>
  <si>
    <t>Rac. 3 Pz Conico Zincato 21/2"</t>
  </si>
  <si>
    <t>BZ2</t>
  </si>
  <si>
    <t>Rac. 3 Pz Conico Zincato 2"</t>
  </si>
  <si>
    <t>Rac. 3 Pz Conico Zincato 11/4"</t>
  </si>
  <si>
    <t>BZ11\2</t>
  </si>
  <si>
    <t>Rac. 3 Pz Conico Zincato 11/2"</t>
  </si>
  <si>
    <t>Rac. 3 Pz Conico Zincato 1/2"</t>
  </si>
  <si>
    <t>Rac. 3 Pz Conico Zincato 1"</t>
  </si>
  <si>
    <t>BZ4MF</t>
  </si>
  <si>
    <t>Rac. 3 Pz Conico Zinc. 4" Mf Fig. 341</t>
  </si>
  <si>
    <t>BZ3MF</t>
  </si>
  <si>
    <t>BZ3\4MF</t>
  </si>
  <si>
    <t>Rac. 3 Pz Conico Zinc. 3/4" Mf Fig. 341</t>
  </si>
  <si>
    <t>BZ2MF</t>
  </si>
  <si>
    <t>Rac. 3 Pz Conico Zinc. 2" Mf Fig. 341</t>
  </si>
  <si>
    <t>BZ21\2MF</t>
  </si>
  <si>
    <t>Rac. 3 Pz Conico Zinc. 21/2" Mf</t>
  </si>
  <si>
    <t>BZ1MF</t>
  </si>
  <si>
    <t>Bocchettone 3 Pz 1" Mf Fig.341</t>
  </si>
  <si>
    <t>BZ11\4MF</t>
  </si>
  <si>
    <t>Rac. 3 Pz Conico Zinc. 11/4"Mf Fig. 341</t>
  </si>
  <si>
    <t>BZ11\2MF</t>
  </si>
  <si>
    <t>Rac. 3 Pz Conico Zinc.11/2" Mf Fig. 341</t>
  </si>
  <si>
    <t>BZ1\2MF</t>
  </si>
  <si>
    <t>Rac. 3 Pz Conico Zinc. 1/2" Mf Fig. 341</t>
  </si>
  <si>
    <t>072037</t>
  </si>
  <si>
    <t>Collare Di Presa In A 4
Bullone</t>
  </si>
  <si>
    <t>072036</t>
  </si>
  <si>
    <t>072035</t>
  </si>
  <si>
    <t>Collare Di Presa In A 4
Bullone 125 1"1/4-2"</t>
  </si>
  <si>
    <t>072034</t>
  </si>
  <si>
    <t>Collare Di Presa In A 4
Bullone 110 1"1/4-2"</t>
  </si>
  <si>
    <t>072033</t>
  </si>
  <si>
    <t>Collare Di Presa In A 4
Bullone 90 1"-2"</t>
  </si>
  <si>
    <t>072032</t>
  </si>
  <si>
    <t>Collare Di Presa In A 4
Bullone 75 3/4"-1"1/4</t>
  </si>
  <si>
    <t>072031OL</t>
  </si>
  <si>
    <t>Collare Di Presa In A 4
Bullone 63 - 2"</t>
  </si>
  <si>
    <t>072031HD</t>
  </si>
  <si>
    <t>Collare Di Presa In A 4
Bullone 63 - 11/2""</t>
  </si>
  <si>
    <t>072031HB</t>
  </si>
  <si>
    <t>Collare Di Presa In A 4
Bullone 63 - 11/4""</t>
  </si>
  <si>
    <t>072031H</t>
  </si>
  <si>
    <t>Collare Di Presa In A 4
Bullone 63 - 1"</t>
  </si>
  <si>
    <t>072031</t>
  </si>
  <si>
    <t>Collare Di Presa In A 4
Bullone 63 3/4"-11/4""</t>
  </si>
  <si>
    <t>072030HB</t>
  </si>
  <si>
    <t>Collare Di Presa In A 4
Bullone 50 - 1"1/4</t>
  </si>
  <si>
    <t>072030H</t>
  </si>
  <si>
    <t>Collare Di Presa In A 4
Bullone 50 - 1"</t>
  </si>
  <si>
    <t>072030G</t>
  </si>
  <si>
    <t>Collare Di Presa In A 4
Bullone 50 3/4"</t>
  </si>
  <si>
    <t>072030</t>
  </si>
  <si>
    <t>Collare Di Presa In A 4
Bullone 50 3/4"-1"</t>
  </si>
  <si>
    <t>030224</t>
  </si>
  <si>
    <t>030232</t>
  </si>
  <si>
    <t>Collare Riparazione 
Permanente 112&lt;&gt;118</t>
  </si>
  <si>
    <t>030222</t>
  </si>
  <si>
    <t>Collare Riparazione 
Permanente 60/68</t>
  </si>
  <si>
    <t>030221</t>
  </si>
  <si>
    <t>Collare Riparazione 
Permanente 56/64</t>
  </si>
  <si>
    <t>030220</t>
  </si>
  <si>
    <t>Collare Riparazione 
Permanente 48/56</t>
  </si>
  <si>
    <t>030211</t>
  </si>
  <si>
    <t>Collare Riparazione 1</t>
  </si>
  <si>
    <t>030208</t>
  </si>
  <si>
    <t>030207</t>
  </si>
  <si>
    <t>030206</t>
  </si>
  <si>
    <t>Collare Riparazione 1
Tirante 60/64</t>
  </si>
  <si>
    <t>Collare Riparazione 1
Tirante 48/51</t>
  </si>
  <si>
    <t>Collare Riparazione 1
Tirante 42/45</t>
  </si>
  <si>
    <t>Collare Riparazione 1
Tirante 33/37</t>
  </si>
  <si>
    <t>Collare Riparazione 1
Tirante 26/30</t>
  </si>
  <si>
    <t>Collare Riparazione 1
Tirante 21/25</t>
  </si>
  <si>
    <t>CZ4</t>
  </si>
  <si>
    <t>Croce Zincata Da 4" F. 180</t>
  </si>
  <si>
    <t>Croce Zincata Fig. 180 Da 3/4"</t>
  </si>
  <si>
    <t>CZ3</t>
  </si>
  <si>
    <t>Croce Zincata Da 3"  Fig. 180</t>
  </si>
  <si>
    <t>CZ21\2</t>
  </si>
  <si>
    <t>Croce Zincata Da 21/2"  Fig.180</t>
  </si>
  <si>
    <t>CZ2</t>
  </si>
  <si>
    <t>Croce Zincata Da 2"  Fig. 180</t>
  </si>
  <si>
    <t>Croce Zincata Fig. 180 Da 11/4"</t>
  </si>
  <si>
    <t>CZ11\2</t>
  </si>
  <si>
    <t>Croce Zincata Fig. 180 Da 11/2"</t>
  </si>
  <si>
    <t>Croce Zincata Fig. 180 Da 1/2"</t>
  </si>
  <si>
    <t>Croce Zincata Fig. 180 Da 1"</t>
  </si>
  <si>
    <t>CZ4FF</t>
  </si>
  <si>
    <t>Curva Zincato Da 4"  Fig. 2</t>
  </si>
  <si>
    <t>CZ3FF</t>
  </si>
  <si>
    <t>Curva Zincato Da 3"  Fig. 2</t>
  </si>
  <si>
    <t>CZ3\8FF</t>
  </si>
  <si>
    <t>Curva Zincato Da 3/8"  Fig. 2</t>
  </si>
  <si>
    <t>CZ3\4FF</t>
  </si>
  <si>
    <t>Curva Zincato Da 3/4" Fig. 2</t>
  </si>
  <si>
    <t>CZ2FF</t>
  </si>
  <si>
    <t>Curva Zincato Da 2"  Fig. 2</t>
  </si>
  <si>
    <t>CZ21\2FF</t>
  </si>
  <si>
    <t>Curva Zincato Da 21/2"  Fig. 2</t>
  </si>
  <si>
    <t>CZ1FF</t>
  </si>
  <si>
    <t>Curva Zincato Da 1"  Fig. 2</t>
  </si>
  <si>
    <t>CZ11\4FF</t>
  </si>
  <si>
    <t>Curva Zincato Da 11/4""  Fig. 2</t>
  </si>
  <si>
    <t>CZ11\2FF</t>
  </si>
  <si>
    <t>CZ1\2FF</t>
  </si>
  <si>
    <t>Curva Zincato Da 1/2"  Fig. 2</t>
  </si>
  <si>
    <t>CZ4MF</t>
  </si>
  <si>
    <t>Curva Zincato 4" Mf Fig. 1</t>
  </si>
  <si>
    <t>CZ3MF</t>
  </si>
  <si>
    <t>Curva Zincata Mf 3" Fig. 1</t>
  </si>
  <si>
    <t>CZ3\8MF</t>
  </si>
  <si>
    <t>Curva Zincato Da 3/8" Mf Fig. 1</t>
  </si>
  <si>
    <t>CZ3\4MF</t>
  </si>
  <si>
    <t>Curva Zincato Da 3/4" Mf Fig. 1</t>
  </si>
  <si>
    <t>CZ2MF</t>
  </si>
  <si>
    <t>Curva Zincato 2 Mf Fig. 1</t>
  </si>
  <si>
    <t>CZ21\2MF</t>
  </si>
  <si>
    <t>Curva Zincato Da 21/2" Mf Fig.1</t>
  </si>
  <si>
    <t>CZ1MF</t>
  </si>
  <si>
    <t>CZ11\4MF</t>
  </si>
  <si>
    <t>Curva Zincato 11/4" Mf Fig. 1</t>
  </si>
  <si>
    <t>CZ11\2MF</t>
  </si>
  <si>
    <t>Curva Zincato 11/2" Mf Fig. 1</t>
  </si>
  <si>
    <t>CZ1\2MF</t>
  </si>
  <si>
    <t>Curva Zincato Da 1/2" Mf Fig. 1</t>
  </si>
  <si>
    <t>Gomito Zinc. 3 V.  3/4" F. 221</t>
  </si>
  <si>
    <t>GZ3V2</t>
  </si>
  <si>
    <t>Gomito Zinc. 3 V.  2"  F. 221</t>
  </si>
  <si>
    <t>Gomito Zinc. 3 V.  11/4"  F.221</t>
  </si>
  <si>
    <t>GZ3V11\2</t>
  </si>
  <si>
    <t>Gomito Zinc. 3 V.  11/2"  F.221</t>
  </si>
  <si>
    <t>Gomito Zinc. 3 V.  1/2"  F. 221</t>
  </si>
  <si>
    <t>Gomito Zinc. 3 V.  1"  F. 221</t>
  </si>
  <si>
    <t>GZ4</t>
  </si>
  <si>
    <t>Gomito Zincato Da 4"  Fig. 90</t>
  </si>
  <si>
    <t>GZ3\8</t>
  </si>
  <si>
    <t>Gomito Zincato Da 3/8"  Fig. 90</t>
  </si>
  <si>
    <t>Gomito Zincato Da 3/4" Fig. 90</t>
  </si>
  <si>
    <t>GZ3</t>
  </si>
  <si>
    <t>Gomito Zincato Da 3"  Fig. 90</t>
  </si>
  <si>
    <t>GZ21\2</t>
  </si>
  <si>
    <t>Gomito Zincato Da 21/2"  Fig.90</t>
  </si>
  <si>
    <t>GZ2</t>
  </si>
  <si>
    <t>Gomito Zincato Da 2"  Fig. 90</t>
  </si>
  <si>
    <t>Gomito Zincato Da 11/4"  Fig.90</t>
  </si>
  <si>
    <t>GZ11\2</t>
  </si>
  <si>
    <t>Gomito Zincato Da 11/2"  Fig.90</t>
  </si>
  <si>
    <t>Gomito Zincato Da 1/2"  Fig. 90</t>
  </si>
  <si>
    <t>Gomito Zincato Da 1"  Fig. 90</t>
  </si>
  <si>
    <t>GZ4MF</t>
  </si>
  <si>
    <t>Gomito Zincato Da 4"Mf  Fig.92</t>
  </si>
  <si>
    <t>GZ3MF</t>
  </si>
  <si>
    <t>Gomito Zincato 3"  Mf Fig. 92</t>
  </si>
  <si>
    <t>GZ3\8MF</t>
  </si>
  <si>
    <t>Gomito Zincato 3/8" Mf Fig. 92</t>
  </si>
  <si>
    <t>Gomito Zincato Da 3/4"Mf Fig.92</t>
  </si>
  <si>
    <t>GZ2MF</t>
  </si>
  <si>
    <t>Gomito Zincato 2" Mf Fig. 92</t>
  </si>
  <si>
    <t>GZ21\2MF</t>
  </si>
  <si>
    <t>Gomito Zincato 21/2" Mf Fig. 92</t>
  </si>
  <si>
    <t>Gomito Zincato Da 1" Mf Fig.92</t>
  </si>
  <si>
    <t>Gomito Zincato 11/4" Mf Fig. 92</t>
  </si>
  <si>
    <t>GZ11\2MF</t>
  </si>
  <si>
    <t>Gomito Zincato 11/2" Mf Fig. 92</t>
  </si>
  <si>
    <t>Gomito Zincato Da 1/2"Mf Fig.92</t>
  </si>
  <si>
    <t>GZR3\4X1\2</t>
  </si>
  <si>
    <t>Gomito Rid. Z. 3/4"X1/2" F. 90R</t>
  </si>
  <si>
    <t>GZR2X11\4</t>
  </si>
  <si>
    <t>Gomito Zinc. Rid. 2X11/4" Fig. 90R</t>
  </si>
  <si>
    <t>GZR2X11\2</t>
  </si>
  <si>
    <t>Gomito Rid. Z. 2"X11/2" F. 90R</t>
  </si>
  <si>
    <t>GZR2X1</t>
  </si>
  <si>
    <t>Gomito Rid. Z. 2" X1  Ff. 90R</t>
  </si>
  <si>
    <t>GZR1X3\4</t>
  </si>
  <si>
    <t>Gomito Rid. Z. 1"X3/4" F. 90R</t>
  </si>
  <si>
    <t>GZR1X1\2</t>
  </si>
  <si>
    <t>Gomito Rid. Z. 1"X1/2" F90R</t>
  </si>
  <si>
    <t>GZR11\4X3\4</t>
  </si>
  <si>
    <t>Gomito Zinc. Rid. 11/4"X3/4" Fig. 90R</t>
  </si>
  <si>
    <t>GZR11\4X1\2</t>
  </si>
  <si>
    <t>Gomito Zinc. Rid. 11/4"X1/2 Fig. 90R</t>
  </si>
  <si>
    <t>GZR11\4X1</t>
  </si>
  <si>
    <t>Gomito Zinc. Rid. 11/4"X1 Fig. 90R</t>
  </si>
  <si>
    <t>GZR11\2X11\4</t>
  </si>
  <si>
    <t>Gomito Rid. Z. 11/2""X11/4" F90R</t>
  </si>
  <si>
    <t>GZR11\2X1</t>
  </si>
  <si>
    <t>Gomito Zinc. Rid. 11/2"X1" Fig. 90R</t>
  </si>
  <si>
    <t>GZR1\2X3\8</t>
  </si>
  <si>
    <t>Gomito Zinc. Rid. 1/2"X3/8" Fig. 90R</t>
  </si>
  <si>
    <t>MZ4</t>
  </si>
  <si>
    <t>Manicotto Zincato Da 4"</t>
  </si>
  <si>
    <t>MZ3\8</t>
  </si>
  <si>
    <t>Manicotto Zingato Da 3/8" F.270</t>
  </si>
  <si>
    <t>Manicotto Zincato Da 3/4" F.270</t>
  </si>
  <si>
    <t>MZ3</t>
  </si>
  <si>
    <t>Manicotto Zingato Da 3" F.270</t>
  </si>
  <si>
    <t>MZ21\2</t>
  </si>
  <si>
    <t>Manicotto Zincato 21/2"</t>
  </si>
  <si>
    <t>MZ2</t>
  </si>
  <si>
    <t>Manicotto Zingato Da 2" F.270</t>
  </si>
  <si>
    <t>Manicotto Zincato 1 /1 /4 F. 270</t>
  </si>
  <si>
    <t>MZ11\2</t>
  </si>
  <si>
    <t>Manicotto Zincato Da 11/2"</t>
  </si>
  <si>
    <t>Manicotto Zingato Da 1/2" F.270</t>
  </si>
  <si>
    <t>Manicotto Zincato Da 1" F.270</t>
  </si>
  <si>
    <t>MZ3\4MF</t>
  </si>
  <si>
    <t>Manicotto Zinc. Mf F.529A 3/4"</t>
  </si>
  <si>
    <t>MZ2MF</t>
  </si>
  <si>
    <t>Manicotto Zinc. Mf F.529A 2"</t>
  </si>
  <si>
    <t>MZ1MF</t>
  </si>
  <si>
    <t>Manicotto Zinc. Mf F.529A 1"</t>
  </si>
  <si>
    <t>MZ11\4MF</t>
  </si>
  <si>
    <t>Manicotto Zinc. Mf F.529A 11/4"</t>
  </si>
  <si>
    <t>MZ11\2MF</t>
  </si>
  <si>
    <t>Manicotto Zinc. Mf F.529A 11/2"</t>
  </si>
  <si>
    <t>MZ1\2MF</t>
  </si>
  <si>
    <t>Manicotto Zinc. Mf F.529A 1/2"</t>
  </si>
  <si>
    <t>MZR3\4X1\2</t>
  </si>
  <si>
    <t>Manicotto Rid.Z. 3/4"X1/2" F240</t>
  </si>
  <si>
    <t>MZR2X11\4</t>
  </si>
  <si>
    <t>Manicotto Rid.Z. 2"X11/4" F240</t>
  </si>
  <si>
    <t>MZR2X11\2</t>
  </si>
  <si>
    <t>Manicotto Rid.Z. 2"X11/2" F240</t>
  </si>
  <si>
    <t>MZR1X3\4</t>
  </si>
  <si>
    <t>MZR1X1\2</t>
  </si>
  <si>
    <t>Manicotto Rid.Zin. 1"X1/2" F240</t>
  </si>
  <si>
    <t>MZR11\4X1</t>
  </si>
  <si>
    <t>Manicotto Rid.Zin. 11/4"X1 F240</t>
  </si>
  <si>
    <t>MZR11\2X3\4</t>
  </si>
  <si>
    <t>Manicotto Rid.Z. 11/2"X3/4 F240</t>
  </si>
  <si>
    <t>MZR11\2X1</t>
  </si>
  <si>
    <t>Manicotto Rid.Zin. 11/2"X1 F240</t>
  </si>
  <si>
    <t>NZ4</t>
  </si>
  <si>
    <t>Niples Zincato Da 4"  Fig. 280</t>
  </si>
  <si>
    <t>NZ3\8</t>
  </si>
  <si>
    <t>Niples Zincato Da 3/8"  Fig.280</t>
  </si>
  <si>
    <t>Niples Zincato Da 3/4" Fig.280</t>
  </si>
  <si>
    <t>NZ3</t>
  </si>
  <si>
    <t>Niples Zincato Da 3"  Fig.280</t>
  </si>
  <si>
    <t>NZ21\2</t>
  </si>
  <si>
    <t>Niples Zincato Da 21/2"</t>
  </si>
  <si>
    <t>NZ2</t>
  </si>
  <si>
    <t>Niples Zincato Da 2"  Fig. 280</t>
  </si>
  <si>
    <t>Niples Zincato Da 11/4" Fig.280</t>
  </si>
  <si>
    <t>NZ11\2</t>
  </si>
  <si>
    <t>Niples Zincata 11/2" Fig. 280</t>
  </si>
  <si>
    <t>Niples Zincato Da 1/2"  Fig.280</t>
  </si>
  <si>
    <t>Niples Zincato Da 1" Fig.280</t>
  </si>
  <si>
    <t>NZR3\4X1\2</t>
  </si>
  <si>
    <t>Niples Zinc. Rid.3/4"X1/2" F.245</t>
  </si>
  <si>
    <t>NZR2X11\4</t>
  </si>
  <si>
    <t>Niples Zinc. Rid. 2X11/4" F.245</t>
  </si>
  <si>
    <t>NZR2X11\2</t>
  </si>
  <si>
    <t>Niples Zinc. Rid.2"X11/2" F.245</t>
  </si>
  <si>
    <t>NZR2X1</t>
  </si>
  <si>
    <t>Niples Zinc.Rid.2"X1" F245</t>
  </si>
  <si>
    <t>NZR21\2X2</t>
  </si>
  <si>
    <t>Niples Zinc. Rid. 21/2"X2 F.245</t>
  </si>
  <si>
    <t>NZR1X3\4</t>
  </si>
  <si>
    <t>Niples Zinc. Rid. 1"X3/4" F.245</t>
  </si>
  <si>
    <t>NZR1X1\2</t>
  </si>
  <si>
    <t>Niples Zinc. Rid. 1X1/2" F.245</t>
  </si>
  <si>
    <t>NZR11\4X3\4</t>
  </si>
  <si>
    <t>Niples Zinc.Rid.11/4"X3/4" F245</t>
  </si>
  <si>
    <t>NZR11\4X1\2</t>
  </si>
  <si>
    <t>Niples Zinc.Rid.11/4"X1/2" F245</t>
  </si>
  <si>
    <t>NZR11\4X1</t>
  </si>
  <si>
    <t>Niples Zinc. Rid. 11/4"X1 F.245</t>
  </si>
  <si>
    <t>NZR11\2X3\4</t>
  </si>
  <si>
    <t>Niples Zinc.Rid.11/2"X3/4" F245</t>
  </si>
  <si>
    <t>NZR11\2X11\4</t>
  </si>
  <si>
    <t>Niples Zinc.Rid.11/2"X11/4" F245</t>
  </si>
  <si>
    <t>NZR11\2X1</t>
  </si>
  <si>
    <t>Niples Zinc. Rid. 11/2"X1 F.245</t>
  </si>
  <si>
    <t>PZ3\4</t>
  </si>
  <si>
    <t>Prigioniera Zinc. Fig.531 3/4"</t>
  </si>
  <si>
    <t>PZ2</t>
  </si>
  <si>
    <t>Prigioniera Zinc. Fig.531 2"</t>
  </si>
  <si>
    <t>PZ11\4</t>
  </si>
  <si>
    <t>Prigioniera Zinc. Fig.531 11/4"</t>
  </si>
  <si>
    <t>PZ11\2</t>
  </si>
  <si>
    <t>Prigioniera Zinc. Fig.531 11/2"</t>
  </si>
  <si>
    <t>PZ1\2</t>
  </si>
  <si>
    <t>Prigioniera Zinc. Fig.531 1/2"</t>
  </si>
  <si>
    <t>PZ1</t>
  </si>
  <si>
    <t>Prigioniera Zinc. Fig.531 1"</t>
  </si>
  <si>
    <t>RZ4X3</t>
  </si>
  <si>
    <t>Riduzione Zincata 4X3</t>
  </si>
  <si>
    <t>RZ4X2</t>
  </si>
  <si>
    <t>Riduzione Zincata 4X2</t>
  </si>
  <si>
    <t>RZ3X21\2</t>
  </si>
  <si>
    <t>Riduzione Zincata 3X21/2" Mf</t>
  </si>
  <si>
    <t>RZ3X2</t>
  </si>
  <si>
    <t>Riduzione Zincata 3"X2" F.241R</t>
  </si>
  <si>
    <t>RZ3X1</t>
  </si>
  <si>
    <t>Riduzione Zincata 3"X1" F.241R</t>
  </si>
  <si>
    <t>Riduzione Zincata 3/4"X1/2" Mf</t>
  </si>
  <si>
    <t>RZ2X3\4</t>
  </si>
  <si>
    <t>Riduzione Zincata 2X3/4" F.241R</t>
  </si>
  <si>
    <t>RZ2X11\4</t>
  </si>
  <si>
    <t>Riduzione Zincata 2X11/4"</t>
  </si>
  <si>
    <t>RZ2X11\2</t>
  </si>
  <si>
    <t>Riduzione Zincata 2X11/2"</t>
  </si>
  <si>
    <t>RZ2X1\2</t>
  </si>
  <si>
    <t>Riduzione Zincata 2X1/2" F.241R</t>
  </si>
  <si>
    <t>RZ2X1</t>
  </si>
  <si>
    <t>Riduzione Zincata 2X1 Mf</t>
  </si>
  <si>
    <t>RZ21\2X2</t>
  </si>
  <si>
    <t>Riduzione Zincata 21/2"X2 Mf</t>
  </si>
  <si>
    <t>RZ21\2X11\2</t>
  </si>
  <si>
    <t>Riduzione Zincata 21/2"X11/2" Mf</t>
  </si>
  <si>
    <t>Riduzione Zincata 1X3/4" Mf Fig</t>
  </si>
  <si>
    <t>Riduzione Zincata 1X1/2" Mf</t>
  </si>
  <si>
    <t>RZ11\4X3\4</t>
  </si>
  <si>
    <t>Riduzione Zincata 11/4"X3/4"</t>
  </si>
  <si>
    <t>Riduzione Zincata 11/4"X1/2"</t>
  </si>
  <si>
    <t>RZ11\4X1</t>
  </si>
  <si>
    <t>Riduzione Zincata 11/4"X1 Mf</t>
  </si>
  <si>
    <t>RZ11\2X3\4</t>
  </si>
  <si>
    <t>Riduzione Zincata 11/2"X3/4" Mf</t>
  </si>
  <si>
    <t>RZ11\2X11\4</t>
  </si>
  <si>
    <t>Riduzione Zincata 11/2"X11/4" Mf</t>
  </si>
  <si>
    <t>RZ11\2X1\2</t>
  </si>
  <si>
    <t>Riduzione Zincata 11/2"X1/2" Mf</t>
  </si>
  <si>
    <t>RZ11\2X1</t>
  </si>
  <si>
    <t>Riduzione Zincata 11/2"X1 Mf</t>
  </si>
  <si>
    <t>TZF4</t>
  </si>
  <si>
    <t>Tappo Femmina Zinc.4" F. 300</t>
  </si>
  <si>
    <t>Tappo Femmina Zinc.3/4" F. 300</t>
  </si>
  <si>
    <t>TZF3</t>
  </si>
  <si>
    <t>Tappo Femmina Zinc.3" F. 300</t>
  </si>
  <si>
    <t>TZF21\2</t>
  </si>
  <si>
    <t>Tappo Femmina Zinc.2"1/2" F.300</t>
  </si>
  <si>
    <t>TZF2</t>
  </si>
  <si>
    <t>Tappo Femmina Zinc.2" F. 300</t>
  </si>
  <si>
    <t>Tappo Femmina Zinc.11/4" F. 300</t>
  </si>
  <si>
    <t>TZF11\2</t>
  </si>
  <si>
    <t>Tappo Femmina Zinc.11/2" F. 300</t>
  </si>
  <si>
    <t>Tappo Femmina Zinc.1/2" F. 300</t>
  </si>
  <si>
    <t>Tappo Femmina Zinc.1" F. 300</t>
  </si>
  <si>
    <t>TZM4</t>
  </si>
  <si>
    <t>Tappo Maschio Zinc. 4" F. 290</t>
  </si>
  <si>
    <t>TZM3\8</t>
  </si>
  <si>
    <t>Tappo Maschio Zinc. 3/8" F. 290</t>
  </si>
  <si>
    <t>Tappo M.Zingato Da 3/4" Fig.290</t>
  </si>
  <si>
    <t>TZM3</t>
  </si>
  <si>
    <t>Tappo Maschio Zinc. 3" F. 290</t>
  </si>
  <si>
    <t>TZM21\2</t>
  </si>
  <si>
    <t>Tappo Zincato Maschio 21/2"</t>
  </si>
  <si>
    <t>TZM2</t>
  </si>
  <si>
    <t>Tappo Zincato Mashio 2" 290</t>
  </si>
  <si>
    <t>Tappo Maschio Zincato Da 11/4"</t>
  </si>
  <si>
    <t>TZM11\2</t>
  </si>
  <si>
    <t>Tappo Maschio Zincato Da 11/2"</t>
  </si>
  <si>
    <t>Tappo Maschio Zinc. Da 1/2"</t>
  </si>
  <si>
    <t>Tappo Maschio Zincato Da 1"</t>
  </si>
  <si>
    <t>TFI11\2</t>
  </si>
  <si>
    <t>Calotta Tappo Femmina  Inox Stampato  D. 11/2"  F</t>
  </si>
  <si>
    <t>TFI2</t>
  </si>
  <si>
    <t>Calotta Tappo Femmina  Inox Stampato  D. 2"  F</t>
  </si>
  <si>
    <t>VTIA2X3\8</t>
  </si>
  <si>
    <t>Valvola Ten. Presa Al.2"X3/8"</t>
  </si>
  <si>
    <t>VTIA1X3\8MF</t>
  </si>
  <si>
    <t>Valvola Tenuta Presa Al.1 X 3/8</t>
  </si>
  <si>
    <t>VTIA11\4X3\8MF</t>
  </si>
  <si>
    <t>Valvola Ten. Presa Al.11/4"X3/8"</t>
  </si>
  <si>
    <t>VTIA11\2X3\8MF</t>
  </si>
  <si>
    <t>Valvola Ten. Presa Al.11/2"X3/8"</t>
  </si>
  <si>
    <t>VTI3\4</t>
  </si>
  <si>
    <t>Valvola Tenuta Inox Idrja D. 3/4" Ff</t>
  </si>
  <si>
    <t>VTI2</t>
  </si>
  <si>
    <t>Valvola Tenuta Inox Idrja D. 2" Ff</t>
  </si>
  <si>
    <t>VTI11\4</t>
  </si>
  <si>
    <t>Valvola Tenuta Inox Idrja D. 11/4" Ff</t>
  </si>
  <si>
    <t>VTI11\2</t>
  </si>
  <si>
    <t>Valvola Tenuta Inox Idrja D. 11/2" Ff</t>
  </si>
  <si>
    <t>VTI1\2</t>
  </si>
  <si>
    <t>Valvola Tenuta Inox Idrja D. 1/2" Ff</t>
  </si>
  <si>
    <t>VTI1</t>
  </si>
  <si>
    <t>Valvola Tenuta Inox Idrja D. 1" Ff</t>
  </si>
  <si>
    <t>CVFI3\4</t>
  </si>
  <si>
    <t>Cestello Valvola Tenuta Inox Idrja D. 3/4"  M</t>
  </si>
  <si>
    <t>CVFI2</t>
  </si>
  <si>
    <t>Cestello Valvola Tenuta Inox Idrja D. 2"  M</t>
  </si>
  <si>
    <t>CVFI11\4</t>
  </si>
  <si>
    <t>Cestello Valvola Tenuta Inox Idrja D. 11/4"  M</t>
  </si>
  <si>
    <t>CVFI11\2</t>
  </si>
  <si>
    <t>Cestello Valvola Tenuta Inox Idrja D. 11/2"  M</t>
  </si>
  <si>
    <t>CVFI1</t>
  </si>
  <si>
    <t>Cestello Valvola Tenuta Inox Idrja D. 1"  M</t>
  </si>
  <si>
    <t>Rad Risc. All. Alice+ H.2000</t>
  </si>
  <si>
    <t>Rad Risc. All. Alice+ H.1800</t>
  </si>
  <si>
    <t>Rad Risc. All. Alice+ H.1600</t>
  </si>
  <si>
    <t>Rad Risc. All. Alice+ H.1400</t>
  </si>
  <si>
    <t>Rad Risc. All. Alice+ H.1200</t>
  </si>
  <si>
    <t>Rad Risc. All. Alice+ H.1000</t>
  </si>
  <si>
    <t>Rad Risc. All. Alice Princess H.800</t>
  </si>
  <si>
    <t>Rad Risc. All. Alice Princess H.700</t>
  </si>
  <si>
    <t>Rad Risc. All. Alice Princess H.600</t>
  </si>
  <si>
    <t>Rad Risc. All. Alice Princess H.500</t>
  </si>
  <si>
    <t>Rad Risc. All. Alice Princess H.350</t>
  </si>
  <si>
    <t>Rad Risc. All. Alice Royal H.800</t>
  </si>
  <si>
    <t>Rad Risc. All. Alice Royal H.700</t>
  </si>
  <si>
    <t>Rad Risc. All. Alice Royal H.600</t>
  </si>
  <si>
    <t>Rad Risc. All. Alice Royal H.500</t>
  </si>
  <si>
    <t>AR35</t>
  </si>
  <si>
    <t>Rad Risc. All. Alice Royal H.350</t>
  </si>
  <si>
    <t>V693064</t>
  </si>
  <si>
    <t>Blitz Super B4 Int.800 Alluminio Pressofuso Fondital</t>
  </si>
  <si>
    <t>V693054</t>
  </si>
  <si>
    <t>Blitz Super B4 Int.700 Alluminio Pressofuso Fondital</t>
  </si>
  <si>
    <t>V693044</t>
  </si>
  <si>
    <t>Blitz Super B4 Int.600 Alluminio Pressofuso Fondital</t>
  </si>
  <si>
    <t>V693034</t>
  </si>
  <si>
    <t>Blitz Super B4 Int.500 Alluminio Pressofuso Fondital</t>
  </si>
  <si>
    <t>V402064</t>
  </si>
  <si>
    <t>Blitz Super Radiatore In Alluminio Pressofuso I. 800</t>
  </si>
  <si>
    <t>V402054</t>
  </si>
  <si>
    <t>Blitz Super Radiatore In Alluminio Pressofuso I. 700</t>
  </si>
  <si>
    <t>V402044</t>
  </si>
  <si>
    <t>Blitz Super Radiatore In Alluminio Pressofuso I. 600</t>
  </si>
  <si>
    <t>V402034</t>
  </si>
  <si>
    <t>Blitz Super Radiatore In Alluminio Pressofuso I. 500</t>
  </si>
  <si>
    <t>Blitz Super Radiatore In Alluminio Pressofuso I. 350</t>
  </si>
  <si>
    <t>V690064</t>
  </si>
  <si>
    <t>Calidor Super B4 Int.800 Alluminio Pressofuso Fondital</t>
  </si>
  <si>
    <t>V690054</t>
  </si>
  <si>
    <t>Calidor Super B4 Int.700 Alluminio Pressofuso Fondital</t>
  </si>
  <si>
    <t>V690044</t>
  </si>
  <si>
    <t>Calidor Super B4 Int.600 Alluminio Pressofuso Fondital</t>
  </si>
  <si>
    <t>V690034</t>
  </si>
  <si>
    <t>Calidor Super B4 Int.500 Alluminio Pressofuso Fondital</t>
  </si>
  <si>
    <t>V690014</t>
  </si>
  <si>
    <t>Calidor Super B4 Int.350 Alluminio Pressofuso Fondital</t>
  </si>
  <si>
    <t>V405064</t>
  </si>
  <si>
    <t>Calidor Super Int.800 Alluminio Pressofuso Fondital</t>
  </si>
  <si>
    <t>NA90P</t>
  </si>
  <si>
    <t>NA200P</t>
  </si>
  <si>
    <t>NA180P</t>
  </si>
  <si>
    <t>NA160P</t>
  </si>
  <si>
    <t>NA140P</t>
  </si>
  <si>
    <t>NA120P</t>
  </si>
  <si>
    <t>Dual Garda Radiatore 120</t>
  </si>
  <si>
    <t>NA100P</t>
  </si>
  <si>
    <t>V710044</t>
  </si>
  <si>
    <t>Exclusivo B3 600/100 Bianco</t>
  </si>
  <si>
    <t>V710034</t>
  </si>
  <si>
    <t>Exclusivo B3 500/100 Bianco</t>
  </si>
  <si>
    <t>V680014</t>
  </si>
  <si>
    <t>Exclusivo B4 350/100 Bianco</t>
  </si>
  <si>
    <t>V666064</t>
  </si>
  <si>
    <t>Exclusivo B3 800/100 Bianco</t>
  </si>
  <si>
    <t>V666054</t>
  </si>
  <si>
    <t>Exclusivo B3 700/100 Bianco</t>
  </si>
  <si>
    <t>V69004405</t>
  </si>
  <si>
    <t>Calidor Super B4  Esposizione 600/100 Bianco</t>
  </si>
  <si>
    <t>9PGD901535</t>
  </si>
  <si>
    <t>Blitz B4 500 - Ardesia/Black C./Pearl P. Esposizione</t>
  </si>
  <si>
    <t>83G014</t>
  </si>
  <si>
    <t>83F014</t>
  </si>
  <si>
    <t>83E014</t>
  </si>
  <si>
    <t>83D014</t>
  </si>
  <si>
    <t>83C014</t>
  </si>
  <si>
    <t>83B014</t>
  </si>
  <si>
    <t>ECS045B01</t>
  </si>
  <si>
    <t>Geo 818/450 Cl.01 B01 Colore Bianco Standard</t>
  </si>
  <si>
    <t>ECM055B01</t>
  </si>
  <si>
    <t>Geo 1248/550 Cl.01 B01 Colore Bianco Standard</t>
  </si>
  <si>
    <t>57FM1080S3</t>
  </si>
  <si>
    <t>Master S3 Radiatore Int.80X100</t>
  </si>
  <si>
    <t>57FM1070S3</t>
  </si>
  <si>
    <t>Master S3 Radiatore Int.70X100</t>
  </si>
  <si>
    <t>57FM1060S3</t>
  </si>
  <si>
    <t>Master S3 Radiatore Int.60X100</t>
  </si>
  <si>
    <t>57FM1050S3</t>
  </si>
  <si>
    <t>Master S3 Radiatore Int.50X100</t>
  </si>
  <si>
    <t>Rad Risc. All. Primavera H.600</t>
  </si>
  <si>
    <t>Rad Risc. All. Primavera H.500</t>
  </si>
  <si>
    <t>RS8</t>
  </si>
  <si>
    <t>Rad Risc. All. Rs 4.0 H.800</t>
  </si>
  <si>
    <t>RS7</t>
  </si>
  <si>
    <t>Rad Risc. All. Rs 4.0 H.700</t>
  </si>
  <si>
    <t>RS6</t>
  </si>
  <si>
    <t>Rad Risc. All. Rs 4.0 H.600</t>
  </si>
  <si>
    <t>R200</t>
  </si>
  <si>
    <t>Rad Risc. All.  Rubino H.2000</t>
  </si>
  <si>
    <t>R180</t>
  </si>
  <si>
    <t>Rad Risc. All.  Rubino H.1800</t>
  </si>
  <si>
    <t>R160</t>
  </si>
  <si>
    <t>Rad Risc. All.  Rubino H.1600</t>
  </si>
  <si>
    <t>R140</t>
  </si>
  <si>
    <t>Rad Risc. All.  Rubino H.1400</t>
  </si>
  <si>
    <t>R120</t>
  </si>
  <si>
    <t>Rad Risc. All.  Rubino H.1200</t>
  </si>
  <si>
    <t>R100</t>
  </si>
  <si>
    <t>Rad Risc. All.  Rubino H.1000</t>
  </si>
  <si>
    <t>MA3/870</t>
  </si>
  <si>
    <t>Elemento In Ghisa 3 Colonne Interasse 813</t>
  </si>
  <si>
    <t>MA3/680</t>
  </si>
  <si>
    <t>Elemento In Ghisa 3 Colonne Interasse 613</t>
  </si>
  <si>
    <t>MA3/560</t>
  </si>
  <si>
    <t>Elemento In Ghisa 3 Colonne Interasse 500</t>
  </si>
  <si>
    <t>V688064</t>
  </si>
  <si>
    <t>Solar Super B4 Int.800 Alluminio Pressofuso Fondital</t>
  </si>
  <si>
    <t>V688054</t>
  </si>
  <si>
    <t>Solar Super B4 Int.700 Alluminio Pressofuso Fondital</t>
  </si>
  <si>
    <t>V688044</t>
  </si>
  <si>
    <t>Solar Super B4 Int.600 Alluminio Pressofuso Fondital</t>
  </si>
  <si>
    <t>V688034</t>
  </si>
  <si>
    <t>Solar Super B4 Int.500 Alluminio Pressofuso Fondital</t>
  </si>
  <si>
    <t>SP55X110B</t>
  </si>
  <si>
    <t>Scaldasalviette Pieve 110 I. 50  Bianco</t>
  </si>
  <si>
    <t>SNL055B18</t>
  </si>
  <si>
    <t>Soul L 1418/550 Cl.18 B01 Special Nero Grafite</t>
  </si>
  <si>
    <t>SC60X70C</t>
  </si>
  <si>
    <t>Scaldasalviette 700/600 Cromo Curvo</t>
  </si>
  <si>
    <t>SC60X70B</t>
  </si>
  <si>
    <t>Scaldasalviette 700/600 Bianco Curvo</t>
  </si>
  <si>
    <t>SC60X170C</t>
  </si>
  <si>
    <t>Scaldasalviette 170/600 Cromo Curvo</t>
  </si>
  <si>
    <t>SC60X170B</t>
  </si>
  <si>
    <t>Scaldasalviette 170/600 Bianco Curvo</t>
  </si>
  <si>
    <t>SC60X110C</t>
  </si>
  <si>
    <t>Scaldasalviette 110/600 Cromo Curvo</t>
  </si>
  <si>
    <t>SC60X110B</t>
  </si>
  <si>
    <t>Scaldasalviette 110/600 Bianco Curvo</t>
  </si>
  <si>
    <t>SC55X70C</t>
  </si>
  <si>
    <t>Scaldasalviette 700/550 Cromo Curvo</t>
  </si>
  <si>
    <t>SC55X70B</t>
  </si>
  <si>
    <t>Scaldasalviette 700/550 Bianco Curvo</t>
  </si>
  <si>
    <t>SC55X170C</t>
  </si>
  <si>
    <t>Scaldasalviette 55X170 Int. 50 Cromo Curvo</t>
  </si>
  <si>
    <t>SC55X170B</t>
  </si>
  <si>
    <t>Scaldasalviette 55X170 Int. 50 Bianco Curvo</t>
  </si>
  <si>
    <t>SC55X140C</t>
  </si>
  <si>
    <t>Scaldasalviette 55X140 Int. 50 Cromo Curvo</t>
  </si>
  <si>
    <t>SC55X140B</t>
  </si>
  <si>
    <t>Scaldasalviette 55X140 Int. 50 Bianco Curvo</t>
  </si>
  <si>
    <t>SC55X110C</t>
  </si>
  <si>
    <t>Scaldasalviette 110/550 Cromo Curvo</t>
  </si>
  <si>
    <t>SC55X110B</t>
  </si>
  <si>
    <t>Scaldasalviette 110/550 Bianco Curvo</t>
  </si>
  <si>
    <t>SC50X70C</t>
  </si>
  <si>
    <t>Scaldasalviette 700/500 Cromo Curvo</t>
  </si>
  <si>
    <t>SC50X70B</t>
  </si>
  <si>
    <t>Scaldasalviette 700/500 Bianco Curvo</t>
  </si>
  <si>
    <t>SC50X170C</t>
  </si>
  <si>
    <t>Scaldasalviette 50X170 Int. 45 Cromo Curvo</t>
  </si>
  <si>
    <t>SC50X170B</t>
  </si>
  <si>
    <t>Scaldasalviette 50X170 Int. 45 Bianco Curvo</t>
  </si>
  <si>
    <t>SC50X140C</t>
  </si>
  <si>
    <t>Scaldasalviette 14200/500 Cromo Curvo</t>
  </si>
  <si>
    <t>SC50X140B</t>
  </si>
  <si>
    <t>Scaldasalviette 50X140 Int. 45 Bianco Curvo</t>
  </si>
  <si>
    <t>SC50X110C</t>
  </si>
  <si>
    <t>Scaldasalviette 1100/500 Cromo Curvo</t>
  </si>
  <si>
    <t>SC50X110B</t>
  </si>
  <si>
    <t>Scaldasalviette 1100/500 Bianco Curvo</t>
  </si>
  <si>
    <t>SC45X70C</t>
  </si>
  <si>
    <t>Scaldasalviette 700/450 Cromo Curvo</t>
  </si>
  <si>
    <t>SC45X70B</t>
  </si>
  <si>
    <t>Scaldasalviette 700/450 Bianco Curvo</t>
  </si>
  <si>
    <t>SC45X170C</t>
  </si>
  <si>
    <t>Scaldasalvietta 45X170 Cromo Curvo</t>
  </si>
  <si>
    <t>SC45X170B</t>
  </si>
  <si>
    <t>Scaldasalvietta 45X170 Bianco Curvo</t>
  </si>
  <si>
    <t>SC45X140C</t>
  </si>
  <si>
    <t>Scaldasalvietta 45X140 Cromo Curvo</t>
  </si>
  <si>
    <t>SC45X140B</t>
  </si>
  <si>
    <t>Scaldasalvietta 45X140 Bianco Curvo</t>
  </si>
  <si>
    <t>SC45X110C</t>
  </si>
  <si>
    <t>Scaldasalvietta 45X110 Int.40 Cromo Curvo</t>
  </si>
  <si>
    <t>SC45X110B</t>
  </si>
  <si>
    <t>Scaldasalvietta 45X110 Int.40 Bianco Curvo</t>
  </si>
  <si>
    <t>S75X170C</t>
  </si>
  <si>
    <t>Scaldasalviette 170/750 Cromo</t>
  </si>
  <si>
    <t>S75X170B</t>
  </si>
  <si>
    <t>Scaldasalviette 170/750 Bianco</t>
  </si>
  <si>
    <t>S65X150B</t>
  </si>
  <si>
    <t>Scaldasalviette 65X150 Int. 60</t>
  </si>
  <si>
    <t>S65X120B</t>
  </si>
  <si>
    <t>Scaldasalviette 65X120 Int. 60</t>
  </si>
  <si>
    <t>S60X70C</t>
  </si>
  <si>
    <t>Scaldasalviette 700/600 Cromo</t>
  </si>
  <si>
    <t>S60X70B</t>
  </si>
  <si>
    <t>Scaldasalviette 700/600 Bianco Still</t>
  </si>
  <si>
    <t>S60X170C</t>
  </si>
  <si>
    <t>Scaldasalviette 170/600 Cromo</t>
  </si>
  <si>
    <t>S60X170B</t>
  </si>
  <si>
    <t>Scaldasalviette 170/600 Bianco</t>
  </si>
  <si>
    <t>S60X150B</t>
  </si>
  <si>
    <t>Scaldasalviette 1500/600 Bianco</t>
  </si>
  <si>
    <t>S60X130B</t>
  </si>
  <si>
    <t>Scaldasalviette 1300/600 Bianco Still</t>
  </si>
  <si>
    <t>S60X120B</t>
  </si>
  <si>
    <t>Scaldasalviette 60X120 Int. 55</t>
  </si>
  <si>
    <t>S60X110C</t>
  </si>
  <si>
    <t>Scaldasalviette 110/600 Cromo</t>
  </si>
  <si>
    <t>S60X110B</t>
  </si>
  <si>
    <t>S55X80C</t>
  </si>
  <si>
    <t>Scaldasalviette Cr. 55X80 I.50</t>
  </si>
  <si>
    <t>S55X80B</t>
  </si>
  <si>
    <t>Scaldasalviette 55 X 80 Int.50 Bianco Apm</t>
  </si>
  <si>
    <t>S55X70C</t>
  </si>
  <si>
    <t>Scaldasalviette 700/550 Cromo</t>
  </si>
  <si>
    <t>S55X70B</t>
  </si>
  <si>
    <t>S55X170C</t>
  </si>
  <si>
    <t>Scaldasalviette 55X170 Int. 50 Cromo</t>
  </si>
  <si>
    <t>S55X170B</t>
  </si>
  <si>
    <t>Scaldasalviette 55X170 Int. 50 Bianco</t>
  </si>
  <si>
    <t>S55X140C</t>
  </si>
  <si>
    <t>Scaldasalviette 55X140 Int. 50 Cromo</t>
  </si>
  <si>
    <t>S55X140B</t>
  </si>
  <si>
    <t>Scaldasalviette 55X140 Int. 50 Bianco</t>
  </si>
  <si>
    <t>S55X130B</t>
  </si>
  <si>
    <t>Scaldasalviette 1300/550 Bianco</t>
  </si>
  <si>
    <t>S55X120S</t>
  </si>
  <si>
    <t>S55X120C</t>
  </si>
  <si>
    <t>Scaldasalviette Cr.55X120 I.50</t>
  </si>
  <si>
    <t>S55X120B</t>
  </si>
  <si>
    <t>S55X110C</t>
  </si>
  <si>
    <t>Scaldasalvietta 55X110 I.50 Cromo</t>
  </si>
  <si>
    <t>S55X110B</t>
  </si>
  <si>
    <t>Scaldasalviette Cr. 50X80 I.45</t>
  </si>
  <si>
    <t>Scaldasalviette 50X80 Int. 45</t>
  </si>
  <si>
    <t>S50X70C</t>
  </si>
  <si>
    <t>Scaldasalviette 700/500 Cromo</t>
  </si>
  <si>
    <t>S50X70B</t>
  </si>
  <si>
    <t>Scaldasalviette 700/500 Bianco</t>
  </si>
  <si>
    <t>S50X170C</t>
  </si>
  <si>
    <t>Scaldasalviette 50X170 Int. 45 Cromo</t>
  </si>
  <si>
    <t>S50X170B</t>
  </si>
  <si>
    <t>Scaldasalviette 50X170 Int. 45 Bianco</t>
  </si>
  <si>
    <t>S50X140S</t>
  </si>
  <si>
    <t>S50X140C</t>
  </si>
  <si>
    <t>Scaldasalviette 50X140 Int. 45Cromo</t>
  </si>
  <si>
    <t>Scaldasalviette 50X140 Int. 45 Bianco</t>
  </si>
  <si>
    <t>S50X120S</t>
  </si>
  <si>
    <t>S50X120C</t>
  </si>
  <si>
    <t>Scaldasalviette Cr.50X120 I.45</t>
  </si>
  <si>
    <t>S50X120B</t>
  </si>
  <si>
    <t>Scaldasalviette 50X120 Int.45</t>
  </si>
  <si>
    <t>S50X110C</t>
  </si>
  <si>
    <t>Scaldasalviette 1100/500 Cromo</t>
  </si>
  <si>
    <t>Scaldasalviette 1100/500 Bianco</t>
  </si>
  <si>
    <t>Scaldasalvietta 45X80 Int.40 Bianco</t>
  </si>
  <si>
    <t>Scaldasalviette Cr. 45X80 I.40</t>
  </si>
  <si>
    <t>S45X70C</t>
  </si>
  <si>
    <t>Scaldasalviette 700/450 Cromo</t>
  </si>
  <si>
    <t>S45X70B</t>
  </si>
  <si>
    <t>Scaldasalviette 700/450 Bianco</t>
  </si>
  <si>
    <t>S45X170C</t>
  </si>
  <si>
    <t>Scaldasalvietta 45X170 Cromo</t>
  </si>
  <si>
    <t>S45X170B</t>
  </si>
  <si>
    <t>Scaldasalvietta 45X170 Bianco</t>
  </si>
  <si>
    <t>S45X140C</t>
  </si>
  <si>
    <t>Scaldasalvietta 45X140 Cromo</t>
  </si>
  <si>
    <t>S45X140B</t>
  </si>
  <si>
    <t>Scaldasalvietta 45X140 Bianco</t>
  </si>
  <si>
    <t>S45X120C</t>
  </si>
  <si>
    <t>Scaldasalvietta Cr.45X120 I.40 Apm/</t>
  </si>
  <si>
    <t>S45X120B</t>
  </si>
  <si>
    <t>Scaldasalvietta 45X120 Int. 40 Bianco</t>
  </si>
  <si>
    <t>S45X110C</t>
  </si>
  <si>
    <t>Scaldasalvietta 45X110 Int.40 Cromo</t>
  </si>
  <si>
    <t>S45X110B</t>
  </si>
  <si>
    <t>Scaldasalvietta 45X110 Int.40 Bianco</t>
  </si>
  <si>
    <t>REOH119B01</t>
  </si>
  <si>
    <t>Relax Ov.Power 868/1197 Cl.01
M01 Bianco Standard</t>
  </si>
  <si>
    <t>REOE065B01</t>
  </si>
  <si>
    <t>Relax Ov.Power 1663/653 Cl.01
M01 Bianco Standard</t>
  </si>
  <si>
    <t>PI215200801</t>
  </si>
  <si>
    <t>Piano2 Vertical 1520 El.8 Cl.01
M82 Bianco Standard</t>
  </si>
  <si>
    <t>PI120201601</t>
  </si>
  <si>
    <t>Piano Vertical 2020 El.16 Cl.01
M80 Bianco Standard</t>
  </si>
  <si>
    <t>PI120201201</t>
  </si>
  <si>
    <t>Piano Vertical 2020 El.12 Cl.01
M80 Bianco Standard</t>
  </si>
  <si>
    <t>PI120201001H</t>
  </si>
  <si>
    <t>Piano Horizontal 2020 El.10
M01  Bianco Standard</t>
  </si>
  <si>
    <t>PI120201001</t>
  </si>
  <si>
    <t>Piano Vertical 2020 El.10 Cl.01
M80 Bianco Standard</t>
  </si>
  <si>
    <t>PI1182010K1</t>
  </si>
  <si>
    <t>Piano Vertical 1820 El.10 Cl.K1 M01 Galileo Nero Opaco Zz"</t>
  </si>
  <si>
    <t>PI109201001H</t>
  </si>
  <si>
    <t>Piano Horizontal 920 El.10 Cl.01
M01  Bianco Standard</t>
  </si>
  <si>
    <t>GUL055B4D</t>
  </si>
  <si>
    <t>Get Up 1499/550 Cl.4D B05 Special Grigio Medio</t>
  </si>
  <si>
    <t>FLL050B01</t>
  </si>
  <si>
    <t>Funky L 1423/500 Cl.01 B01  Bianco Standard</t>
  </si>
  <si>
    <t>FCM053B01</t>
  </si>
  <si>
    <t>Like 1300/532 Cl.01 B01  Bianco Standard</t>
  </si>
  <si>
    <t>EIG073B</t>
  </si>
  <si>
    <t>Ares 1720/730 Cl.01 B01 Bianco Standard</t>
  </si>
  <si>
    <t>EIG053B01</t>
  </si>
  <si>
    <t>Ares 1720/530 Cl.01 B01 Bianco Standard</t>
  </si>
  <si>
    <t>EA52N03B</t>
  </si>
  <si>
    <t>Cool Ab 1490/500 Ardesia Test/Opaco</t>
  </si>
  <si>
    <t>A12222040K1</t>
  </si>
  <si>
    <t>Arpa12 Vertical 2220 El.40 Cl.K1 M80 Nero Opaco</t>
  </si>
  <si>
    <t>S60X180BE</t>
  </si>
  <si>
    <t>S60X160BE</t>
  </si>
  <si>
    <t>S60X120BE</t>
  </si>
  <si>
    <t>S50X80BE</t>
  </si>
  <si>
    <t>S50X180BE</t>
  </si>
  <si>
    <t>S50X160BE</t>
  </si>
  <si>
    <t>S50X120BE</t>
  </si>
  <si>
    <t>NLM050B50</t>
  </si>
  <si>
    <t>Novo Crom 1196/500 Cl.50 B01 Elegance Cromato</t>
  </si>
  <si>
    <t>NLL050B50</t>
  </si>
  <si>
    <t>Novo Crom 1520/500 Cl.50 B01 B01 Elegance Cromato</t>
  </si>
  <si>
    <t>RT218650801</t>
  </si>
  <si>
    <t>Tesi/2 1865 El8 Cl.01 T02 Bianco Standard</t>
  </si>
  <si>
    <t>RT218001501</t>
  </si>
  <si>
    <t>Tesi/2 1800 El15 Cl.01  T02 Colore Bianco Standard</t>
  </si>
  <si>
    <t>RT215000401</t>
  </si>
  <si>
    <t>Tesi/2 1500 El4 Cl.01 T02 Bianco Standard</t>
  </si>
  <si>
    <t>RT320651603</t>
  </si>
  <si>
    <t>Tesi/3 2065 El16 Cl.03 T02 Nip Colore Grigio Manhattan Nipplatura -</t>
  </si>
  <si>
    <t>RT320651403</t>
  </si>
  <si>
    <t>Tesi/3 2065 El14 Cl.03 T02 Classic Grigio Manattan</t>
  </si>
  <si>
    <t>RT320651303</t>
  </si>
  <si>
    <t>Tesi-3 2065 El13 Cl.03 T02 Classi Colore Classic Colore Grigio Manhattan</t>
  </si>
  <si>
    <t>RT320651301</t>
  </si>
  <si>
    <t>Tesi/3 2065 El13 Cl.01 T02 Bianco Standard</t>
  </si>
  <si>
    <t>RT3206512Y4</t>
  </si>
  <si>
    <t>Tesi/3 2065 El12 Cl.Y4 T02 Colore Sable</t>
  </si>
  <si>
    <t>RT320651201</t>
  </si>
  <si>
    <t>Tesi/3 2065 El12 Cl.01 T02 Bianco Standard</t>
  </si>
  <si>
    <t>RT3206510Y4</t>
  </si>
  <si>
    <t>Tesi/3 2065 El10 Cl.Y4 T0Colore Sable</t>
  </si>
  <si>
    <t>RT320650901</t>
  </si>
  <si>
    <t>Tesi/3 2065 El9 Cl.01 T02 Bianco Standard</t>
  </si>
  <si>
    <t>RT320650801</t>
  </si>
  <si>
    <t>Tesi/3 2065 El8 Cl.01 T09 Bianco Standard</t>
  </si>
  <si>
    <t>RT320650701</t>
  </si>
  <si>
    <t>Tesi/3 2065 El7 Cl.01 T09 Bianco Standard</t>
  </si>
  <si>
    <t>RT320002026</t>
  </si>
  <si>
    <t>Tesi/3 2000 El20 Cl.26 T05  Beige Cream</t>
  </si>
  <si>
    <t>RT320001001</t>
  </si>
  <si>
    <t>Tesi/3 2000 El10 Cl.01 T02 Colore Bianco Standard</t>
  </si>
  <si>
    <t>RT320000601</t>
  </si>
  <si>
    <t>Tesi/3 2000 El6 Cl.01 T02 Colore Bianco Standard</t>
  </si>
  <si>
    <t>RT318651501</t>
  </si>
  <si>
    <t>Tesi/3 1865 El15 Cl.01 T02 Bianco Standard</t>
  </si>
  <si>
    <t>RT318650901</t>
  </si>
  <si>
    <t>Tesi/3 1865 El9 Cl.01 T02 Bianco Standard</t>
  </si>
  <si>
    <t>RT318650702</t>
  </si>
  <si>
    <t>Tesi/3 1865 El7 Cl.02 T02 Classic  Avorio Ral 1013</t>
  </si>
  <si>
    <t>RT3186505Y4</t>
  </si>
  <si>
    <t>Tesi/3 1865 El5 Cl.Y4 T02 Colore Sable</t>
  </si>
  <si>
    <t>RT318001101</t>
  </si>
  <si>
    <t>Tesi/3 1800 El11 Cl.01 T02 Colore Bianco Standard</t>
  </si>
  <si>
    <t>RT318001001</t>
  </si>
  <si>
    <t>Tesi/3 1800 El10 Cl.01  T02 Colore Bianco Standard</t>
  </si>
  <si>
    <t>RT318000901</t>
  </si>
  <si>
    <t>Tesi/3 1800 El9 Cl.01 T02Colore Bianco Standard</t>
  </si>
  <si>
    <t>RT318000801</t>
  </si>
  <si>
    <t>Tesi/3 1800 El8 Cl.01 T02 Colore Bianco Standard</t>
  </si>
  <si>
    <t>RT318000601</t>
  </si>
  <si>
    <t>Tesi/3 1800 El6 Cl.01 T02 Colore Bianco Standard</t>
  </si>
  <si>
    <t>RT3180005J8</t>
  </si>
  <si>
    <t>Tesi/3 1800 El5 Cl.J8 T02 Galileo Bianco Opaco</t>
  </si>
  <si>
    <t>RT318000302</t>
  </si>
  <si>
    <t>Tesi/3 1800 El3 Cl.02 T02 Classic  Avorio Ral 1013</t>
  </si>
  <si>
    <t>RT312651501</t>
  </si>
  <si>
    <t>Tesi/3 1265 El15 Cl.01 T02 Bianco Standard</t>
  </si>
  <si>
    <t>RT312001801</t>
  </si>
  <si>
    <t>Tesi/3 1200 El18 Cl.01 T02 Bianco Standard</t>
  </si>
  <si>
    <t>RT312001401</t>
  </si>
  <si>
    <t>Tesi/3 1200 El14 Cl.01 T02 Bianco Standard</t>
  </si>
  <si>
    <t>RT310001002</t>
  </si>
  <si>
    <t>Tesi/3 1000 El10 Cl.02 T02 Classic  Avorio Ral 1013</t>
  </si>
  <si>
    <t>RT308651902</t>
  </si>
  <si>
    <t>Tesi/3 865 El19 Cl.02 T02 Avorio Ral</t>
  </si>
  <si>
    <t>RT308651501</t>
  </si>
  <si>
    <t>Tesi/3 865 El15 Cl.01 T02 Bianco Standard</t>
  </si>
  <si>
    <t>RT308651201</t>
  </si>
  <si>
    <t>Tesi/3 865 El12 Cl.01 T02 Bianco Standard</t>
  </si>
  <si>
    <t>RT308651102</t>
  </si>
  <si>
    <t>Tesi/3 865 El11 Cl.02 T02 Avorio Ral</t>
  </si>
  <si>
    <t>RT308650902</t>
  </si>
  <si>
    <t>Tesi/3 865 El9 Cl.02 T02 Avorio Ral</t>
  </si>
  <si>
    <t>RT308650702</t>
  </si>
  <si>
    <t>Tesi/3 865 El7 Cl.02 T02 Avorio Ral</t>
  </si>
  <si>
    <t>RT308650401</t>
  </si>
  <si>
    <t>Tesi/3 865 El4 Cl.01 T02 Bianco Standard</t>
  </si>
  <si>
    <t>RT307651601</t>
  </si>
  <si>
    <t>Tesi/3 765 El16 Cl.01 T02 Bianco Standard</t>
  </si>
  <si>
    <t>RT307651101</t>
  </si>
  <si>
    <t>Tesi/3 765 El11 Cl.01 T02 Bianco Standard</t>
  </si>
  <si>
    <t>RT307650801</t>
  </si>
  <si>
    <t>Tesi/3 765 El8 Cl.01 T02 Bianco Standard</t>
  </si>
  <si>
    <t>RT306654001</t>
  </si>
  <si>
    <t>Tesi/3 665 El40 Cl.01 T02 Bianco Standard</t>
  </si>
  <si>
    <t>RT306653101</t>
  </si>
  <si>
    <t>Tesi/3 665 El31 Cl.01 T02 Bianco Standard</t>
  </si>
  <si>
    <t>RT306652903</t>
  </si>
  <si>
    <t>Tesi/3 665 El29 Cl.03 T02 Grigio Manhattan</t>
  </si>
  <si>
    <t>RT306652801</t>
  </si>
  <si>
    <t>Tesi/3 665 El28 Cl.01 T02 Bianco Standard</t>
  </si>
  <si>
    <t>RT306652503</t>
  </si>
  <si>
    <t>Tesi/3 665 El25 Cl.03 T02 Grigio Manhattan</t>
  </si>
  <si>
    <t>RT306652201</t>
  </si>
  <si>
    <t>Tesi/3 665 El22 Cl.01 T02Bianco Standard</t>
  </si>
  <si>
    <t>RT306652001</t>
  </si>
  <si>
    <t>Tesi/3 665 El20 Cl.01 T02 Bianco Standard</t>
  </si>
  <si>
    <t>RT306651402</t>
  </si>
  <si>
    <t>Tesi/3 665 El14 Cl.02 T02 Classic  Avorio Ral 1013</t>
  </si>
  <si>
    <t>RT30665098N</t>
  </si>
  <si>
    <t>Tesi/3 665 El9 Cl.8N T02 Special   Grigio Chiaro Opaco</t>
  </si>
  <si>
    <t>RT306650701</t>
  </si>
  <si>
    <t>Tesi/3 665 El7 Cl.01 T02 Bianco Standard</t>
  </si>
  <si>
    <t>RT306001901</t>
  </si>
  <si>
    <t>Tesi/3 600 El19 Cl.01 T02 Colore Bianco Standard</t>
  </si>
  <si>
    <t>RT305000501</t>
  </si>
  <si>
    <t>Tesi/3 500 El5 Cl.01 T02 Colore Bianco Standard</t>
  </si>
  <si>
    <t>RT412650801</t>
  </si>
  <si>
    <t>Tesi/4 1265 El8 Cl.01 T02 Bianco Standard</t>
  </si>
  <si>
    <t>RT408651601</t>
  </si>
  <si>
    <t>Tesi/4 865 El16 Cl.01 T02 Classi Colore Bianco Standard</t>
  </si>
  <si>
    <t>RT407652703</t>
  </si>
  <si>
    <t>Tesi/4 765 El27 Cl.03 T02 Grigio Manhattan</t>
  </si>
  <si>
    <t>RT40765222D</t>
  </si>
  <si>
    <t>Tesi/4 765 El22 Cl.2D T02 Sunstone</t>
  </si>
  <si>
    <t>RT407652203</t>
  </si>
  <si>
    <t>Tesi/4 765 El22 Cl.03 T02 Grigio Manhattan</t>
  </si>
  <si>
    <t>RT407651203</t>
  </si>
  <si>
    <t>Tesi/4 765 El12 Cl.03 T02 Grigio Manhattan</t>
  </si>
  <si>
    <t>RT40765112D</t>
  </si>
  <si>
    <t>Tesi/4 765 El11 Cl.2D T02 Sunstone</t>
  </si>
  <si>
    <t>RT406653503</t>
  </si>
  <si>
    <t>Tesi/4 665 El35 Cl.03 T02 Grigio Manhattan</t>
  </si>
  <si>
    <t>RT406651601</t>
  </si>
  <si>
    <t>Tesi/4 665 El16 Cl.01 T02 Bianco Standard</t>
  </si>
  <si>
    <t>RT406001801</t>
  </si>
  <si>
    <t>Tesi/4 600 El18 Cl.01 T02 Bianco Standard</t>
  </si>
  <si>
    <t>RC7\8X1</t>
  </si>
  <si>
    <t>Rame Gelcopper Slit 7/8X1</t>
  </si>
  <si>
    <t>RC5\8X1</t>
  </si>
  <si>
    <t>Rame Gelcopper Slit 5/8X1</t>
  </si>
  <si>
    <t>RC3\8X1</t>
  </si>
  <si>
    <t>Rame Gelcopper Slit 3/8X1</t>
  </si>
  <si>
    <t>RC3\8</t>
  </si>
  <si>
    <t>Rame Gelcopper Slit 3/8X0,8</t>
  </si>
  <si>
    <t>RC3\4X1</t>
  </si>
  <si>
    <t>Rame Gelcopper Slit 3/4X1</t>
  </si>
  <si>
    <t>RC1\4X1</t>
  </si>
  <si>
    <t>Rame Gelcopper Slit 1/4X1</t>
  </si>
  <si>
    <t>RC1\4</t>
  </si>
  <si>
    <t>Rame Gelcopper Slit 1/4X0,8</t>
  </si>
  <si>
    <t>RC1\2X1</t>
  </si>
  <si>
    <t>Rame Gelcopper Slit 1/2X1</t>
  </si>
  <si>
    <t>RC1\2E</t>
  </si>
  <si>
    <t>Rame Gelcopper Slit 1/2X0,7</t>
  </si>
  <si>
    <t>RC1\2</t>
  </si>
  <si>
    <t>Rame Gelcopper Slit 1/2X0,8</t>
  </si>
  <si>
    <t>I54X9</t>
  </si>
  <si>
    <t>I54X13</t>
  </si>
  <si>
    <t>I48X10</t>
  </si>
  <si>
    <t>Tubo Isolante 48X10 Prezzo Mt. 2</t>
  </si>
  <si>
    <t>I42X9</t>
  </si>
  <si>
    <t>I42X6</t>
  </si>
  <si>
    <t>I42X19</t>
  </si>
  <si>
    <t>Tubo Isolante 424X19 Prezzo Mt. 2</t>
  </si>
  <si>
    <t>I42X13</t>
  </si>
  <si>
    <t>I40X13</t>
  </si>
  <si>
    <t>I35X9</t>
  </si>
  <si>
    <t>I35X6</t>
  </si>
  <si>
    <t>I35X19</t>
  </si>
  <si>
    <t>I35X13</t>
  </si>
  <si>
    <t>I32X13</t>
  </si>
  <si>
    <t>I28X9</t>
  </si>
  <si>
    <t>I28X6</t>
  </si>
  <si>
    <t>I28X19</t>
  </si>
  <si>
    <t>I28X13</t>
  </si>
  <si>
    <t>I22X9</t>
  </si>
  <si>
    <t>I22X6</t>
  </si>
  <si>
    <t>I22X19</t>
  </si>
  <si>
    <t>I22X13</t>
  </si>
  <si>
    <t>I18X9</t>
  </si>
  <si>
    <t>I18X6</t>
  </si>
  <si>
    <t>I18X13</t>
  </si>
  <si>
    <t>I16X9</t>
  </si>
  <si>
    <t>I16X6</t>
  </si>
  <si>
    <t>I16X13</t>
  </si>
  <si>
    <t>I15X9</t>
  </si>
  <si>
    <t>I15X13</t>
  </si>
  <si>
    <t>I14X6</t>
  </si>
  <si>
    <t>I12X6</t>
  </si>
  <si>
    <t>ST22</t>
  </si>
  <si>
    <t>Smisol Tekgas 22X1</t>
  </si>
  <si>
    <t>ST18</t>
  </si>
  <si>
    <t>Smisol Tekgas 18X1</t>
  </si>
  <si>
    <t>ST16</t>
  </si>
  <si>
    <t>Smisol Tekgas 16X1</t>
  </si>
  <si>
    <t>ST14</t>
  </si>
  <si>
    <t>Smisol Tekgas 14X1</t>
  </si>
  <si>
    <t>ST12</t>
  </si>
  <si>
    <t>Smisol Tekgas 12X1</t>
  </si>
  <si>
    <t>SO22</t>
  </si>
  <si>
    <t>Rame Smisol "One" 22X1</t>
  </si>
  <si>
    <t>SO18</t>
  </si>
  <si>
    <t>Rame Smisol "One" 18X1</t>
  </si>
  <si>
    <t>SO16</t>
  </si>
  <si>
    <t>Rame Smisol "One" 16X1</t>
  </si>
  <si>
    <t>SO14</t>
  </si>
  <si>
    <t>Rame Smisol "One" 14X1</t>
  </si>
  <si>
    <t>SO12</t>
  </si>
  <si>
    <t>Rame Smisol "One" 12X1</t>
  </si>
  <si>
    <t>SO10</t>
  </si>
  <si>
    <t>Rame Smisol "One" 10X1</t>
  </si>
  <si>
    <t>SC7\8X1</t>
  </si>
  <si>
    <t>SC5\8X1</t>
  </si>
  <si>
    <t>SC3\8X1</t>
  </si>
  <si>
    <t>SC3\8E</t>
  </si>
  <si>
    <t>SC3\8</t>
  </si>
  <si>
    <t>SC3\4X1</t>
  </si>
  <si>
    <t>SC1\4X1</t>
  </si>
  <si>
    <t>SC1\4E</t>
  </si>
  <si>
    <t>SC1\4</t>
  </si>
  <si>
    <t>SC1\2X1</t>
  </si>
  <si>
    <t>SC1\2E</t>
  </si>
  <si>
    <t>SC1\2</t>
  </si>
  <si>
    <t>S818</t>
  </si>
  <si>
    <t>Rame Smisolotto Kme 18X1</t>
  </si>
  <si>
    <t>S816</t>
  </si>
  <si>
    <t>Rame Smisolotto Kme 16X1</t>
  </si>
  <si>
    <t>S814</t>
  </si>
  <si>
    <t>Rame Smisolotto Kme 14X1</t>
  </si>
  <si>
    <t>S812</t>
  </si>
  <si>
    <t>Rame Smisolotto Kme 12X1</t>
  </si>
  <si>
    <t>S3\8C</t>
  </si>
  <si>
    <t>Smisol Clim 3/8"X0,8 Kme</t>
  </si>
  <si>
    <t>S22P</t>
  </si>
  <si>
    <t>Rame Smisol Pvc 22X1</t>
  </si>
  <si>
    <t>S18P</t>
  </si>
  <si>
    <t>Rame Smisol Pvc 18X1</t>
  </si>
  <si>
    <t>S16P</t>
  </si>
  <si>
    <t>Rame Smisol Pvc 16X1</t>
  </si>
  <si>
    <t>S14P</t>
  </si>
  <si>
    <t>Rame Smisol Pvc 14X1</t>
  </si>
  <si>
    <t>S12P</t>
  </si>
  <si>
    <t>Rame Smisol Pvc 12X1</t>
  </si>
  <si>
    <t>S10P</t>
  </si>
  <si>
    <t>Rame Smisol Pvc 10X1</t>
  </si>
  <si>
    <t>S1\4C</t>
  </si>
  <si>
    <t>Smisol Clim 1 /4X0,8 Kme</t>
  </si>
  <si>
    <t>S1\2C</t>
  </si>
  <si>
    <t>Smisol Clim 1/2"X0,8 Kme</t>
  </si>
  <si>
    <t>WF22</t>
  </si>
  <si>
    <t>Smisol  22X1 Kme Frio</t>
  </si>
  <si>
    <t>WF18</t>
  </si>
  <si>
    <t>Smisol  18X1 Kme Frio</t>
  </si>
  <si>
    <t>WF16</t>
  </si>
  <si>
    <t>Smisol 16X1 Kme Frio</t>
  </si>
  <si>
    <t>WF14</t>
  </si>
  <si>
    <t>Smisol 14X1 Kme Frio</t>
  </si>
  <si>
    <t>WF12</t>
  </si>
  <si>
    <t>Wicu  12X1 Kme Frio</t>
  </si>
  <si>
    <t>W7\8X1C</t>
  </si>
  <si>
    <t>Wicu Clim 7 /8X1</t>
  </si>
  <si>
    <t>W5\8X1C</t>
  </si>
  <si>
    <t>Wicu Clim 5 /8X1</t>
  </si>
  <si>
    <t>W3\8X1C</t>
  </si>
  <si>
    <t>Wicu Clim 3/8"X1</t>
  </si>
  <si>
    <t>W3\8C</t>
  </si>
  <si>
    <t>Wicu Clim 3/8X0,8</t>
  </si>
  <si>
    <t>W3\4X1C</t>
  </si>
  <si>
    <t>Wicu Clim 3/4"X1</t>
  </si>
  <si>
    <t>W22F</t>
  </si>
  <si>
    <t>Rame Wicu 22X1 Flex</t>
  </si>
  <si>
    <t>W22</t>
  </si>
  <si>
    <t>Rame Wicu 22X1 Special</t>
  </si>
  <si>
    <t>W18F</t>
  </si>
  <si>
    <t>Rame Wicu 18X1 Flex</t>
  </si>
  <si>
    <t>W18</t>
  </si>
  <si>
    <t>Rame Wicu 18X1 Special</t>
  </si>
  <si>
    <t>W16F</t>
  </si>
  <si>
    <t>Rame Wicu 16X1 Flex</t>
  </si>
  <si>
    <t>W16</t>
  </si>
  <si>
    <t>Rame Wicu 16X1 Special</t>
  </si>
  <si>
    <t>W14F</t>
  </si>
  <si>
    <t>Rame Wicu 14X1 Flex</t>
  </si>
  <si>
    <t>W14</t>
  </si>
  <si>
    <t>Rame Wicu 14X1 Special</t>
  </si>
  <si>
    <t>W12F</t>
  </si>
  <si>
    <t>Rame Wicu 12X1 Flex</t>
  </si>
  <si>
    <t>W12</t>
  </si>
  <si>
    <t>Rame Wicu 12X1 Special</t>
  </si>
  <si>
    <t>W10F</t>
  </si>
  <si>
    <t>Rame Wicu 10X1 Flex</t>
  </si>
  <si>
    <t>W10</t>
  </si>
  <si>
    <t>Rame Wicu 10X1 Special</t>
  </si>
  <si>
    <t>W1\4X1C</t>
  </si>
  <si>
    <t>Wicu Clim 1 /4X1</t>
  </si>
  <si>
    <t>W1\4C</t>
  </si>
  <si>
    <t>Wicu Clim 1 /4X0,8</t>
  </si>
  <si>
    <t>W1\2X1C</t>
  </si>
  <si>
    <t>Wicu Clim 1/2"X1</t>
  </si>
  <si>
    <t>W1\2C</t>
  </si>
  <si>
    <t>Wicu Clim 1/2X0,8</t>
  </si>
  <si>
    <t>SN8</t>
  </si>
  <si>
    <t>Rame Nudo Ricotto 8</t>
  </si>
  <si>
    <t>SN6</t>
  </si>
  <si>
    <t>Rame Nudo Ricotto 6</t>
  </si>
  <si>
    <t>SN22</t>
  </si>
  <si>
    <t>Rame Nudo Ricotto 22</t>
  </si>
  <si>
    <t>SN18</t>
  </si>
  <si>
    <t>Rame Nudo Ricotto 18</t>
  </si>
  <si>
    <t>SN16</t>
  </si>
  <si>
    <t>Rame Nudo Ricotto 16</t>
  </si>
  <si>
    <t>SN14</t>
  </si>
  <si>
    <t>Rame Nudo Ricotto 14</t>
  </si>
  <si>
    <t>SN12</t>
  </si>
  <si>
    <t>Rame Nudo Ricotto 12</t>
  </si>
  <si>
    <t>SN10</t>
  </si>
  <si>
    <t>Rame Nudo Ricotto 10</t>
  </si>
  <si>
    <t>SG14</t>
  </si>
  <si>
    <t>System Gas Copper 14</t>
  </si>
  <si>
    <t>SG12</t>
  </si>
  <si>
    <t>System Gas Copper 12</t>
  </si>
  <si>
    <t>N18E</t>
  </si>
  <si>
    <t>Hydrocopper 18X1 Expans</t>
  </si>
  <si>
    <t>N16E</t>
  </si>
  <si>
    <t>Hydrocopper 16X1 Expans</t>
  </si>
  <si>
    <t>N14P</t>
  </si>
  <si>
    <t>Hydrocopper Pvc 14X1</t>
  </si>
  <si>
    <t>N12E</t>
  </si>
  <si>
    <t>Hydrocopper 12X1 Expans</t>
  </si>
  <si>
    <t>N10P</t>
  </si>
  <si>
    <t>Rame Hydrocopper Pvc 10X1</t>
  </si>
  <si>
    <t>RN8X1</t>
  </si>
  <si>
    <t>Rame Nudo A Rotolo D. 8X1</t>
  </si>
  <si>
    <t>RN6X1</t>
  </si>
  <si>
    <t>Rame Nudo A Rotolo D. 6X1</t>
  </si>
  <si>
    <t>RN14X1</t>
  </si>
  <si>
    <t>Rame Nudo A Rotolo D. 14X1</t>
  </si>
  <si>
    <t>RN12X1</t>
  </si>
  <si>
    <t>Rame Nudo A Rotolo D. 12X1</t>
  </si>
  <si>
    <t>RN10X1</t>
  </si>
  <si>
    <t>Rame Nudo A Rotolo D. 10X1</t>
  </si>
  <si>
    <t>V54X1,5S</t>
  </si>
  <si>
    <t>V42X1,5I</t>
  </si>
  <si>
    <t>Verg Di Ram Sanco 42X1,5 Mt5</t>
  </si>
  <si>
    <t>V42X1,2S</t>
  </si>
  <si>
    <t>V42S</t>
  </si>
  <si>
    <t>V35X1,5I</t>
  </si>
  <si>
    <t>Verg Di Rame 22X1 Italia Mt5</t>
  </si>
  <si>
    <t>V35X1,2S</t>
  </si>
  <si>
    <t>V35S</t>
  </si>
  <si>
    <t>V28S</t>
  </si>
  <si>
    <t>V22S</t>
  </si>
  <si>
    <t>V18S</t>
  </si>
  <si>
    <t>V16S</t>
  </si>
  <si>
    <t>V14S</t>
  </si>
  <si>
    <t>V12S</t>
  </si>
  <si>
    <t>V10S</t>
  </si>
  <si>
    <t>W22WF</t>
  </si>
  <si>
    <t>Rame Wicu 22X1 Wieland Flex</t>
  </si>
  <si>
    <t>W18WF</t>
  </si>
  <si>
    <t>Rame Wicu 18X1 Wieland Flex</t>
  </si>
  <si>
    <t>W14W</t>
  </si>
  <si>
    <t>Rame Wicu 14X1 Wieland</t>
  </si>
  <si>
    <t>W12WF</t>
  </si>
  <si>
    <t>Rame Wicu 12X1 Wieland Flex</t>
  </si>
  <si>
    <t>W12W</t>
  </si>
  <si>
    <t>Rame Wicu 12X1 Wieland</t>
  </si>
  <si>
    <t>CVFI1\2</t>
  </si>
  <si>
    <t>Cestello Valvola Tenuta Inox Idrja D. 1/2"  M</t>
  </si>
  <si>
    <t>RRSC</t>
  </si>
  <si>
    <t>Areatore Reg. Snodo, Getto Areato O A Doccia, F 22/1 Cr.</t>
  </si>
  <si>
    <t>HY-241P</t>
  </si>
  <si>
    <t>Portareatore Da 24 X Bidet</t>
  </si>
  <si>
    <t>ASBM</t>
  </si>
  <si>
    <t>Aeratore Maschio Snodo Bidetzz</t>
  </si>
  <si>
    <t>ASBF</t>
  </si>
  <si>
    <t>Snodo Con Aeratore Per Bidet Vedi Anche Il Codice Aerocsf22</t>
  </si>
  <si>
    <t>APUBC</t>
  </si>
  <si>
    <t>Aeratore Prolungato Universale Bianco/Cromo</t>
  </si>
  <si>
    <t>APFCR</t>
  </si>
  <si>
    <t>APFB</t>
  </si>
  <si>
    <t>AM28L</t>
  </si>
  <si>
    <t>Aeratore Ottone 28/1 M Lux</t>
  </si>
  <si>
    <t>AM2847</t>
  </si>
  <si>
    <t>Areatore Maschio M.28 Bronzo</t>
  </si>
  <si>
    <t>AM24L</t>
  </si>
  <si>
    <t>Aeratore Ottone 24/1 M Lux</t>
  </si>
  <si>
    <t>AM2447</t>
  </si>
  <si>
    <t>Aeratore Maschio Da 24 Bronzo</t>
  </si>
  <si>
    <t>AF22V65</t>
  </si>
  <si>
    <t>Areatore Femmina D. 22  Mod. Style Rame</t>
  </si>
  <si>
    <t>AF22V47</t>
  </si>
  <si>
    <t>Areatore Femmina D. 22  Mod. Style Colore Bronzo - Ottone Antico</t>
  </si>
  <si>
    <t>AF22V00</t>
  </si>
  <si>
    <t>Areatore Femmina D. 22  Mod. Style Cromo</t>
  </si>
  <si>
    <t>AEROCSM24</t>
  </si>
  <si>
    <t>Aeratore Cromo Snodo M. 24</t>
  </si>
  <si>
    <t>AEROCSF22</t>
  </si>
  <si>
    <t>Aeratore Snodo Cromo F. 22</t>
  </si>
  <si>
    <t>AERLUXM28</t>
  </si>
  <si>
    <t>Aeratore Cromo "Lux" M28X1</t>
  </si>
  <si>
    <t>AERLUXM24</t>
  </si>
  <si>
    <t>Aeratore "Terla" M24X1 24 Lt.</t>
  </si>
  <si>
    <t>AERLUXF22</t>
  </si>
  <si>
    <t>Aeratore "Terla" F22X1 24 Lt.</t>
  </si>
  <si>
    <t>AEREXM28</t>
  </si>
  <si>
    <t>Aeratore Am28 Cromo M.28X1 Vedia Nche Il Codice Am28</t>
  </si>
  <si>
    <t>AEREXM24</t>
  </si>
  <si>
    <t>AEREXM22</t>
  </si>
  <si>
    <t>Aeretore Cromo M. 22X1 Xx Vedi Anche Il Codice Am22 "Xx"</t>
  </si>
  <si>
    <t>AEREXF22</t>
  </si>
  <si>
    <t>Aereatore Af22 Ottone Cr F 22 Xx Vedi Anche Il Codice Af22 "Xx"</t>
  </si>
  <si>
    <t>AERCASM28</t>
  </si>
  <si>
    <t>Aeratore Otton.Crom.Cascade M28X1 Senza Filtri</t>
  </si>
  <si>
    <t>AERCASM24</t>
  </si>
  <si>
    <t>Aeratore Cromo Terla M24X1 Classe 10 Lt. Min.</t>
  </si>
  <si>
    <t>AERCASF22</t>
  </si>
  <si>
    <t>Aeratore Cromo "Terla" F22X1 Classe 10 Lt. Min.</t>
  </si>
  <si>
    <t>703003</t>
  </si>
  <si>
    <t>69382</t>
  </si>
  <si>
    <t>Guarnizione per Aeratore  M24 pz 12</t>
  </si>
  <si>
    <t>69269</t>
  </si>
  <si>
    <t>ROmpigetto perLavello Risparmio acqua adattabile 22 femmina 24 maschio</t>
  </si>
  <si>
    <t>69265</t>
  </si>
  <si>
    <t>69171</t>
  </si>
  <si>
    <t>Aeretore Cromo M. 24X1
 PZ 2 in Blister</t>
  </si>
  <si>
    <t>Canna Alta A Tubo  Per Lavabo Da  Mm Da 220X170  Mm Girevole</t>
  </si>
  <si>
    <t>HY-G2403</t>
  </si>
  <si>
    <t>Canna Alta A Tubo  Per Lavabo Da  Mm Da 230X190  Mm Girevole</t>
  </si>
  <si>
    <t>Canna Alta Ombrello D.24  H 280X230</t>
  </si>
  <si>
    <t>HY-G2401</t>
  </si>
  <si>
    <t>Canna Alta A Tubo  Per Lavello 20X240</t>
  </si>
  <si>
    <t>HY-G1803</t>
  </si>
  <si>
    <t>Canna Alta Ombrello D.18 250X220 Mm Girevole</t>
  </si>
  <si>
    <t>HY-G1802</t>
  </si>
  <si>
    <t>Canna Alta Ombrello D.18 240X190 Mm Girevole</t>
  </si>
  <si>
    <t>HY-G1801</t>
  </si>
  <si>
    <t>HY-702F</t>
  </si>
  <si>
    <t>Canna Alta Old Fashion</t>
  </si>
  <si>
    <t>HY-266G</t>
  </si>
  <si>
    <t>Bocca Girevole Fusa Pesante</t>
  </si>
  <si>
    <t>HY-263G</t>
  </si>
  <si>
    <t>Bocca Girevole Tubo Sagomato Dado 3/4"" Pesante</t>
  </si>
  <si>
    <t>DGO-073</t>
  </si>
  <si>
    <t>Tubo Universale Per Monoforo 3/4" Hand Canna Per Monoforo Flessibile Con Aeratore</t>
  </si>
  <si>
    <t>CVPI85</t>
  </si>
  <si>
    <t>Canna Pesante Innesto"Vicario Rubinetterie "" Bocca Girevole  Innesto Avena Zx"</t>
  </si>
  <si>
    <t>CV182447</t>
  </si>
  <si>
    <t>Canna 18X24 "Vicario Rubinetterie "" Bocca Girevole A Tubo Ad Ombrello Attacco Innesto Bronzata Zx"</t>
  </si>
  <si>
    <t>CV182400</t>
  </si>
  <si>
    <t>Canna 18X24 "Vicario Rubinetterie "" Bocca Girevole A Tubo Ad Ombrello Attacco Innesto Cromata Zx"</t>
  </si>
  <si>
    <t>CUU30</t>
  </si>
  <si>
    <t>Canna D.18 U-300 Att.Univ.3/4"</t>
  </si>
  <si>
    <t>CUU25</t>
  </si>
  <si>
    <t>Canna D.18 U-250 Att.Univ.3/4"</t>
  </si>
  <si>
    <t>Canna Lav. Univ."U"Cr 18X20</t>
  </si>
  <si>
    <t>CUP18</t>
  </si>
  <si>
    <t>Canna A Ponte D. 18 3/4"</t>
  </si>
  <si>
    <t>CUJ20</t>
  </si>
  <si>
    <t>Canna Lavello "Jota" 18X200</t>
  </si>
  <si>
    <t>CUE30</t>
  </si>
  <si>
    <t>Canna Universale A Esse Da 30</t>
  </si>
  <si>
    <t>CUE25</t>
  </si>
  <si>
    <t>Canna Univ.A Esse Da 3/4"X25</t>
  </si>
  <si>
    <t>CUE18</t>
  </si>
  <si>
    <t>Canna Per Lavello A S,14 201/2"</t>
  </si>
  <si>
    <t>CUE16</t>
  </si>
  <si>
    <t>Canna Per Lavello A S 16</t>
  </si>
  <si>
    <t>CUE10</t>
  </si>
  <si>
    <t>Canna Per Lavello Universale A  Esse Cm. 10</t>
  </si>
  <si>
    <t>Canna Univ. Jota 3/4"X20</t>
  </si>
  <si>
    <t>Canna Universale Cm. 20 Con Bocca Orientabile</t>
  </si>
  <si>
    <t>BUTR</t>
  </si>
  <si>
    <t>Testina Rovesciabile Univ.</t>
  </si>
  <si>
    <t>BOMCS25</t>
  </si>
  <si>
    <t>Canna Esse Rialzata Cm. 25</t>
  </si>
  <si>
    <t>BOMCS20E</t>
  </si>
  <si>
    <t>Canna Esse Rialzata Cm.20 Expo</t>
  </si>
  <si>
    <t>BOMCS20</t>
  </si>
  <si>
    <t>BOMCS15</t>
  </si>
  <si>
    <t>Bocca Di Erogazione S Cm 15</t>
  </si>
  <si>
    <t>BOMCS12</t>
  </si>
  <si>
    <t>Canna Esse Rialzata Cm. 12</t>
  </si>
  <si>
    <t>BOMC25</t>
  </si>
  <si>
    <t>Canna Esse Pesante Cm. 25</t>
  </si>
  <si>
    <t>BOMC20E</t>
  </si>
  <si>
    <t>Canna Esse Pesante Cm. 20 Expo</t>
  </si>
  <si>
    <t>BOMC20</t>
  </si>
  <si>
    <t>BOMC15</t>
  </si>
  <si>
    <t>BOMC12</t>
  </si>
  <si>
    <t>BGD300</t>
  </si>
  <si>
    <t>Canna Ricanbio Con Deviatore</t>
  </si>
  <si>
    <t>BGAF00</t>
  </si>
  <si>
    <t>Bocca Alta Girevole Fusa</t>
  </si>
  <si>
    <t>BEPUI</t>
  </si>
  <si>
    <t>Bocca Di Erogazione "U" Parete</t>
  </si>
  <si>
    <t>01974</t>
  </si>
  <si>
    <t>PCSD25</t>
  </si>
  <si>
    <t>Cartuccia Senza Distributore  Da 25</t>
  </si>
  <si>
    <t>CM25B</t>
  </si>
  <si>
    <t>CM25A</t>
  </si>
  <si>
    <t>C40T</t>
  </si>
  <si>
    <t>Cartuccia Da 40 Bassa Con Regolazione</t>
  </si>
  <si>
    <t>Cartuccia Da 40 Bassa</t>
  </si>
  <si>
    <t>C40AT</t>
  </si>
  <si>
    <t>Cartuccia Da 40 Alta Con Regolazione</t>
  </si>
  <si>
    <t>Cartuccia Da 40 Alta</t>
  </si>
  <si>
    <t>C35T</t>
  </si>
  <si>
    <t>Cartuccia Da 35 Bassa Con Regolazione</t>
  </si>
  <si>
    <t>Cartuccia Bassa  Da 35</t>
  </si>
  <si>
    <t>C35AT</t>
  </si>
  <si>
    <t>Cartuccia Da 35 Alta Con Regolazione</t>
  </si>
  <si>
    <t>Cartuccia Nicolazzi</t>
  </si>
  <si>
    <t>59054</t>
  </si>
  <si>
    <t>52986</t>
  </si>
  <si>
    <t>Cartuccia Bassa  Da 40</t>
  </si>
  <si>
    <t>52985</t>
  </si>
  <si>
    <t>EGULDG</t>
  </si>
  <si>
    <t>Eccentrico X Gruppo H. 50 Pezzo Modello Pesante Lux</t>
  </si>
  <si>
    <t>EGUEDG</t>
  </si>
  <si>
    <t>Eccentrico X Gruppo Un. Pezzo</t>
  </si>
  <si>
    <t>EGUC</t>
  </si>
  <si>
    <t>Eccentrico X Gruppo Univirsale Crom</t>
  </si>
  <si>
    <t>EGU6</t>
  </si>
  <si>
    <t>Eccentrico Per Gruppo 6 Cm.</t>
  </si>
  <si>
    <t>EGU47</t>
  </si>
  <si>
    <t>Eccentrico Gruppo Univirsale Bronzo</t>
  </si>
  <si>
    <t>EGU4</t>
  </si>
  <si>
    <t>Eccentrico Per Gruppo 4 Cm.</t>
  </si>
  <si>
    <t>EGU3</t>
  </si>
  <si>
    <t>Eccentrico Gruppo 3 Cm. Cromo</t>
  </si>
  <si>
    <t>EGU</t>
  </si>
  <si>
    <t>Eccentrico X Gruppo Univ. Crom</t>
  </si>
  <si>
    <t>CBVF180</t>
  </si>
  <si>
    <t>Colonnina Bordo Vasca Fissa Mm.180 Prezzo A Coppia</t>
  </si>
  <si>
    <t>CBVF00</t>
  </si>
  <si>
    <t>Colonnina Bordo Vasca Fissa</t>
  </si>
  <si>
    <t>CBV00</t>
  </si>
  <si>
    <t>Colonnina Bordo Vasca Cromo</t>
  </si>
  <si>
    <t>RU1060</t>
  </si>
  <si>
    <t>Raccordo Universale Presa 1/2"" M. 24X1</t>
  </si>
  <si>
    <t>RU1051B</t>
  </si>
  <si>
    <t>Raccordo Un. G. 24X1 , Flex 150, Doccia</t>
  </si>
  <si>
    <t>RU1051</t>
  </si>
  <si>
    <t>Raccordo Universale Girevole  24X1 Completo Di Flex Cm.150</t>
  </si>
  <si>
    <t>MRTF</t>
  </si>
  <si>
    <t>Maniglia Ottonecrom.Rub.Fredd</t>
  </si>
  <si>
    <t>MRTC</t>
  </si>
  <si>
    <t>Maniglia Ottone Crom.Rub.Calda</t>
  </si>
  <si>
    <t>D010</t>
  </si>
  <si>
    <t>Deviatore Incasso 4 Vie D-Cer.</t>
  </si>
  <si>
    <t>HY-228A</t>
  </si>
  <si>
    <t>Set Fissaggio Mix C. 40 2 Bul. "Xx"</t>
  </si>
  <si>
    <t>HY-228</t>
  </si>
  <si>
    <t>Set Fissaggio Mix C. 40 1 Bul.</t>
  </si>
  <si>
    <t>BAD00</t>
  </si>
  <si>
    <t>Basetta Appoggio Abs Cromo</t>
  </si>
  <si>
    <t>LEV02000</t>
  </si>
  <si>
    <t>Leva Clinica Con Vite Per Rubinetti Serie 02000</t>
  </si>
  <si>
    <t>Leva Clinica Debora Cromo</t>
  </si>
  <si>
    <t>LJE00</t>
  </si>
  <si>
    <t>Leva Jose' - Giotto Cromo</t>
  </si>
  <si>
    <t>LDS00</t>
  </si>
  <si>
    <t>Leva Debora Mod. Spagna Cromo</t>
  </si>
  <si>
    <t>LDI00</t>
  </si>
  <si>
    <t>Leva Debora Mod. Italy Cromo</t>
  </si>
  <si>
    <t>Leva Debora Mod. Europa Cromo</t>
  </si>
  <si>
    <t>LAE00</t>
  </si>
  <si>
    <t>Leva Alessia Cart. 35 Cromo</t>
  </si>
  <si>
    <t>RDF22M34</t>
  </si>
  <si>
    <t>Riduzione Per Aeratore F.22 X 3\4 M. "Xx"</t>
  </si>
  <si>
    <t>RDF22M12</t>
  </si>
  <si>
    <t>Riduzione Per Aeratore F.22 X 1\2 M. "Xx"</t>
  </si>
  <si>
    <t>HY-B40</t>
  </si>
  <si>
    <t>Boccola 40 Cromata Cartuccia 40</t>
  </si>
  <si>
    <t>HY-701R</t>
  </si>
  <si>
    <t>Boccola Cromata Per Vitone Prima Della Maniglia</t>
  </si>
  <si>
    <t>HY-00600R</t>
  </si>
  <si>
    <t>HY-00600H</t>
  </si>
  <si>
    <t>Maniglia A Croce Cromata</t>
  </si>
  <si>
    <t>140/R1</t>
  </si>
  <si>
    <t>Riduzione In Ottone Cromata 24/1Mx1/2"M "Xx"</t>
  </si>
  <si>
    <t>1350092594</t>
  </si>
  <si>
    <t>Riduzione 3/4Fxm22X1 Ott Cromato "Xx"</t>
  </si>
  <si>
    <t>1350092094</t>
  </si>
  <si>
    <t>Riduzione 1/2Xm22X1 Ott Cromato</t>
  </si>
  <si>
    <t>1350051094</t>
  </si>
  <si>
    <t>Riduzione 3\4Mxm24X1 Ott Cromato "Xx"</t>
  </si>
  <si>
    <t>1350050894</t>
  </si>
  <si>
    <t>Riduzione M22X1 3/4 Ott Cromato</t>
  </si>
  <si>
    <t>1350050394</t>
  </si>
  <si>
    <t>Riduzione M22X1 X M24X1 Ottone Nichelato</t>
  </si>
  <si>
    <t>RGG</t>
  </si>
  <si>
    <t>Retrogruppo C/Ghiera Girev.</t>
  </si>
  <si>
    <t>CRL3\4</t>
  </si>
  <si>
    <t>Coppia Retrogruppo X Lav. 3/4"</t>
  </si>
  <si>
    <t>CDF00</t>
  </si>
  <si>
    <t>Copp.Distanz.Ott.Crom.3/4X3/4 Con E Senza Foro 3/8 Mf</t>
  </si>
  <si>
    <t>CDDG00</t>
  </si>
  <si>
    <t>Coppia Distanz Ottone Cromato Dado Girevole Con E Senz Foro</t>
  </si>
  <si>
    <t>HY-290</t>
  </si>
  <si>
    <t>Piastra Per Miscelatore Incasso Con Deviatore</t>
  </si>
  <si>
    <t>HY-281</t>
  </si>
  <si>
    <t>Piastra Ottone Mix Doccia 170</t>
  </si>
  <si>
    <t>HY-280</t>
  </si>
  <si>
    <t>Piastra Ottone Mix Doccia 117</t>
  </si>
  <si>
    <t>TCP65</t>
  </si>
  <si>
    <t>Tappo Copriforo Pesante Satin.</t>
  </si>
  <si>
    <t>TCP51</t>
  </si>
  <si>
    <t>Tappo Copriforo Pesante Bronzo</t>
  </si>
  <si>
    <t>Tappo Copriforo Pesante Satinato</t>
  </si>
  <si>
    <t>Tappo Copriforo Pesante Bianco   "Xx"</t>
  </si>
  <si>
    <t>Tappo Copriforo Pesanti Oro</t>
  </si>
  <si>
    <t>TCP00</t>
  </si>
  <si>
    <t>Tappo Copriforo Pesante Cromozx</t>
  </si>
  <si>
    <t>TCLI</t>
  </si>
  <si>
    <t>Tappo Copri Foro Leggero 44 Mm Inox</t>
  </si>
  <si>
    <t>VFH60</t>
  </si>
  <si>
    <t>Valvola Per Vitone Fluss. H.60</t>
  </si>
  <si>
    <t>VFH50</t>
  </si>
  <si>
    <t>VFH41</t>
  </si>
  <si>
    <t>Valvola Per Vitone Fluss. H.41</t>
  </si>
  <si>
    <t>VFH40</t>
  </si>
  <si>
    <t>Valvola Per Vitone Fluss. H.40</t>
  </si>
  <si>
    <t>VFH37</t>
  </si>
  <si>
    <t>Valvola Per Vitone Fluss. H.37</t>
  </si>
  <si>
    <t>VFH32</t>
  </si>
  <si>
    <t>Valvola Per Vitone Fluss. H.32</t>
  </si>
  <si>
    <t>Vitone Compl. X Flus. 32 V.33</t>
  </si>
  <si>
    <t>Vitone Compl. X Flus. 30 V.33</t>
  </si>
  <si>
    <t>Vitone Compl. X Flus. 29 V.33</t>
  </si>
  <si>
    <t>VF29H23</t>
  </si>
  <si>
    <t>Vitone Compl. X Flus. 29 V.23</t>
  </si>
  <si>
    <t>Vitone Compl. X Flus. 28 V.33</t>
  </si>
  <si>
    <t>VF28H28</t>
  </si>
  <si>
    <t>Vitone Compl. X Flus. 28 V.28</t>
  </si>
  <si>
    <t>Vitone Compl. X Flus. 27 V.33</t>
  </si>
  <si>
    <t>Vitone Compl. X Flus. 26 V.23</t>
  </si>
  <si>
    <t>Blister Vitoni Flussometri</t>
  </si>
  <si>
    <t>Vitone Ricambio Da 3/8" H. 20</t>
  </si>
  <si>
    <t>Vitone 19 /19</t>
  </si>
  <si>
    <t>V19</t>
  </si>
  <si>
    <t>Vitone Asta Fissa Normale 19 H. 30</t>
  </si>
  <si>
    <t>V18\19</t>
  </si>
  <si>
    <t>Vitone Ricambio 18 /19</t>
  </si>
  <si>
    <t>V18\18</t>
  </si>
  <si>
    <t>Vitone 18 /18</t>
  </si>
  <si>
    <t>V1\2X19</t>
  </si>
  <si>
    <t>Vitone Asta Fissa Inc.1/2"X19 H. 25</t>
  </si>
  <si>
    <t>V1\2P</t>
  </si>
  <si>
    <t>Vitone 1/2"" Unificato</t>
  </si>
  <si>
    <t>Vitone 1/2"" Doppio Filetto</t>
  </si>
  <si>
    <t>V1\2C90F</t>
  </si>
  <si>
    <t>Vitone Ceramico 90° 1/2" Freddo</t>
  </si>
  <si>
    <t>V1\2C90C</t>
  </si>
  <si>
    <t>Vitone Ceramico 90° 1/2" Caldo</t>
  </si>
  <si>
    <t>Vitone Universale Da 1/2""</t>
  </si>
  <si>
    <t>Blister Vitoni Rubinetto</t>
  </si>
  <si>
    <t>AR467</t>
  </si>
  <si>
    <t>Ptc Da Parete Con Timer E Display Led</t>
  </si>
  <si>
    <t>AR372W</t>
  </si>
  <si>
    <t>Ardes Camino Da Parete Compatto 1600W Con Telecomando  Bianco2</t>
  </si>
  <si>
    <t>AR372B</t>
  </si>
  <si>
    <t>Ardes Camino Da Parete Ondulato 1600W  Nero L90Xh45Xp16</t>
  </si>
  <si>
    <t>1109</t>
  </si>
  <si>
    <t>Stufa Camino</t>
  </si>
  <si>
    <t>PH08S</t>
  </si>
  <si>
    <t>Fungo Master Patio Heaterbase: Dia. 454Mm*86Mm(H) Alloggio Bombola: Dia. 378Mm*780Mm(H) 
Da 15Kg Parte Superiore: A.262Mm*540Mm(H) 
Elemento Riscaldante: Dia. 260Mm*220Mm(H) 
Controllo: Valvola Con Controllo Potenza</t>
  </si>
  <si>
    <t>S719</t>
  </si>
  <si>
    <t>Radiatore 9 Elementi "Kompact" Compatto</t>
  </si>
  <si>
    <t>RO9E</t>
  </si>
  <si>
    <t>Radiatore Ad Olio 9 Elementi</t>
  </si>
  <si>
    <t>RO7E</t>
  </si>
  <si>
    <t>Radiatore Ad Olio 7 Elementi</t>
  </si>
  <si>
    <t>RO11E</t>
  </si>
  <si>
    <t>Radiatore Ad Olio 11 Elementi</t>
  </si>
  <si>
    <t>CE300</t>
  </si>
  <si>
    <t>Scaldaletto Dimensioni ( Cm) 160 X 140 Materiale Poliestere
2 Livelli Di Calore Selezionabili
Lavabile A Mano
Potenza 60 W 230V
Termostato Di Sicurea
Ndicatore A Led</t>
  </si>
  <si>
    <t>CE150</t>
  </si>
  <si>
    <t>Scaldaletto Dimensioni ( Cm) 150 X 80 Materiale Poliestere
2 Livelli Di Calore Selezionabi
Lavabile A Mano
Potenza 60 W 230V
Termostato Di Sicurea
Indicatore A Led</t>
  </si>
  <si>
    <t>AR4U80</t>
  </si>
  <si>
    <t>AR4U140</t>
  </si>
  <si>
    <t>AR423</t>
  </si>
  <si>
    <t>AR412</t>
  </si>
  <si>
    <t>AP000389</t>
  </si>
  <si>
    <t>SD20</t>
  </si>
  <si>
    <t>Scaldino Elettrico Circolare Master</t>
  </si>
  <si>
    <t>AR71</t>
  </si>
  <si>
    <t>AR078</t>
  </si>
  <si>
    <t>Ardes Scaldino Manolo</t>
  </si>
  <si>
    <t>AR076</t>
  </si>
  <si>
    <t>Ardes Scaldino Soft+Cover 6 Ore</t>
  </si>
  <si>
    <t>SC21</t>
  </si>
  <si>
    <t>Stufa A Gas Master 3 Potenze Selezionabili : Da 1,3 Kw A 4,1 Kw
Bruciatore Ad Infrarossi
Volume Riscaldabile Da 40 A 105 M3
Accensione Piezoelettrica
Dispositivo Di Sicurea
Alloggiamento Per Bombola 15 Kg</t>
  </si>
  <si>
    <t>AR382</t>
  </si>
  <si>
    <t>Stufa A Gas Ar 382</t>
  </si>
  <si>
    <t>S252</t>
  </si>
  <si>
    <t>Stufa A Carbonio Heating Tower</t>
  </si>
  <si>
    <t>AR4B02</t>
  </si>
  <si>
    <t>Ardes Stufa Al Carbonio 900W Oscillante/Basculante</t>
  </si>
  <si>
    <t>AR4B01</t>
  </si>
  <si>
    <t>QZ800</t>
  </si>
  <si>
    <t>Stufa Al Quarzo 2 Elementi 800W</t>
  </si>
  <si>
    <t>AR435B</t>
  </si>
  <si>
    <t>Ardes Stufa Quarzo 800W</t>
  </si>
  <si>
    <t>586111</t>
  </si>
  <si>
    <t>Stufa Quarzo 2 Tubi 800W</t>
  </si>
  <si>
    <t>SA1200</t>
  </si>
  <si>
    <t>ARB454B</t>
  </si>
  <si>
    <t>Ardes Stufa Alogeno P. 1200W</t>
  </si>
  <si>
    <t>AR454B</t>
  </si>
  <si>
    <t>TC2000</t>
  </si>
  <si>
    <t>Termoconvettore Turbo 2000W Termostato Con Funzione Protezione Dimensioni (Mm) 575 X 135 X 400
Funzione Turbo 3 Elementi Riscaldanti</t>
  </si>
  <si>
    <t>S602EU</t>
  </si>
  <si>
    <t>Termoconvettore Turbo Caldissimo Elettronico</t>
  </si>
  <si>
    <t>S601EU</t>
  </si>
  <si>
    <t>Termoconvettore Con Ventilatore</t>
  </si>
  <si>
    <t>S339EU</t>
  </si>
  <si>
    <t>Termobagno Superfunny Oscillante</t>
  </si>
  <si>
    <t>AR4H05</t>
  </si>
  <si>
    <t>AR4H04</t>
  </si>
  <si>
    <t>AR4H03</t>
  </si>
  <si>
    <t>AR4H02</t>
  </si>
  <si>
    <t>S243EU</t>
  </si>
  <si>
    <t>Termoventilatore Hot Tower Con Interruttore</t>
  </si>
  <si>
    <t>S234AEU</t>
  </si>
  <si>
    <t>FH3000</t>
  </si>
  <si>
    <t>Termoventilatore Oscillante 2000W Master</t>
  </si>
  <si>
    <t>FH2100GRIGIO</t>
  </si>
  <si>
    <t>Termoventilatore 2000W Grigio  Potenza: 2000W
Termostato Con Protezione Surriscaldamento
2 Elementi Riscaldanti</t>
  </si>
  <si>
    <t>FH2100BLU</t>
  </si>
  <si>
    <t>Termoventilatore 2000W Blu  Potenza: 2000W
Termostato Con Protezione Surriscaldamento
2 Elementi Riscaldanti</t>
  </si>
  <si>
    <t>AR4W02</t>
  </si>
  <si>
    <t>AR4W01</t>
  </si>
  <si>
    <t>AR4P09</t>
  </si>
  <si>
    <t>Ardes  Mic Om Termoventilatore P.2000W</t>
  </si>
  <si>
    <t>AR4P08</t>
  </si>
  <si>
    <t>Ardes Termoventilatore Ceramico 1500W</t>
  </si>
  <si>
    <t>AR4F06T</t>
  </si>
  <si>
    <t>Ardes Termoventilatore Caldobagno Ip21</t>
  </si>
  <si>
    <t>AR4F03</t>
  </si>
  <si>
    <t>Ardes Termoventilatore Baleno Swing Doppia Potenza 1000/2000W</t>
  </si>
  <si>
    <t>AR4C03</t>
  </si>
  <si>
    <t>Turbine - Termoconvettore Turbo</t>
  </si>
  <si>
    <t>AR453B</t>
  </si>
  <si>
    <t>Termoventilatore Baleno</t>
  </si>
  <si>
    <t>AR451B</t>
  </si>
  <si>
    <t>Ardes Termoventilatore 1000/2000W</t>
  </si>
  <si>
    <t>AR451</t>
  </si>
  <si>
    <t>AR449TI</t>
  </si>
  <si>
    <t>Ardes Termoventilatore Verticale Con Progr. Gior. P.1000/2000W</t>
  </si>
  <si>
    <t>A-453</t>
  </si>
  <si>
    <t>Termoventilatore Oscillante</t>
  </si>
  <si>
    <t>621602</t>
  </si>
  <si>
    <t>586007A</t>
  </si>
  <si>
    <t>Termoventilatore Nero 2000W</t>
  </si>
  <si>
    <t>2914SC</t>
  </si>
  <si>
    <t>Rosetta Scomponibile Un.Cromo</t>
  </si>
  <si>
    <t>2914SB</t>
  </si>
  <si>
    <t>Rosetta Scomponibile Un.Bianca</t>
  </si>
  <si>
    <t>2913R</t>
  </si>
  <si>
    <t>Rosone Apribile In Pp Bianco</t>
  </si>
  <si>
    <t>2910D</t>
  </si>
  <si>
    <t>Rosone Apribile Da 1/2"" Ot.Cr D.Ester 55Mm</t>
  </si>
  <si>
    <t>Rosone Catis Dn. 80 Rame</t>
  </si>
  <si>
    <t>Rosone Catis Dn. 80 Bronzato</t>
  </si>
  <si>
    <t>ROC11200</t>
  </si>
  <si>
    <t>Rosone Con Foro Ovale 112 H.15 H. 112 H: 30</t>
  </si>
  <si>
    <t>Rosone Catis Dn. 80</t>
  </si>
  <si>
    <t>RRPP50</t>
  </si>
  <si>
    <t>Rosetta 50 Mm Biancozz</t>
  </si>
  <si>
    <t>RRPP32</t>
  </si>
  <si>
    <t>Rosetta 32Mm Biancozz</t>
  </si>
  <si>
    <t>RRPP26</t>
  </si>
  <si>
    <t>Rosetta 26Mm Bianco</t>
  </si>
  <si>
    <t>RG40</t>
  </si>
  <si>
    <t>Rosone Gialla Bismagika D. 40</t>
  </si>
  <si>
    <t>RG30</t>
  </si>
  <si>
    <t>Rosone Gialla Bismagika D. 30</t>
  </si>
  <si>
    <t>RG25</t>
  </si>
  <si>
    <t>Rosone Gialla Bismagika D. 25</t>
  </si>
  <si>
    <t>RG20</t>
  </si>
  <si>
    <t>Rosone Gialla Bismagika D. 20</t>
  </si>
  <si>
    <t>R4047</t>
  </si>
  <si>
    <t>Rosone D. 40 Bronzo</t>
  </si>
  <si>
    <t>Rosone Da 40 Cromo</t>
  </si>
  <si>
    <t>Rosone D. 32 Bronzo</t>
  </si>
  <si>
    <t>Rosone Da 32 Cromozz</t>
  </si>
  <si>
    <t>Rosone D. 30 Bronzo</t>
  </si>
  <si>
    <t>Rosone Da 30 Cromo</t>
  </si>
  <si>
    <t>Rosone D. 26 Bronzo</t>
  </si>
  <si>
    <t>Rosone Da 26 Cromo</t>
  </si>
  <si>
    <t>2910HB</t>
  </si>
  <si>
    <t>Rosone Ott.Crom.American 1"1/4 D.Ester 55Mm</t>
  </si>
  <si>
    <t>2910H</t>
  </si>
  <si>
    <t>Rosone Ott.Crom.American 1" D.Ester 55Mm</t>
  </si>
  <si>
    <t>2910G</t>
  </si>
  <si>
    <t>Rosone Ott.Crom.American 3/4" D.Ester 55Mm</t>
  </si>
  <si>
    <t>2910C</t>
  </si>
  <si>
    <t>Rosone Ott.Crom American 3/8" D.Ester 55Mm</t>
  </si>
  <si>
    <t>291016</t>
  </si>
  <si>
    <t>Rosone Ott.Crom.Tp America16Mm D.Ester 55Mm</t>
  </si>
  <si>
    <t>291014</t>
  </si>
  <si>
    <t>Rosone Ott.Crom.American 14Mm D.Ester 55Mm</t>
  </si>
  <si>
    <t>291012</t>
  </si>
  <si>
    <t>Rosone Ottone Cromo 12Mm Tipo Americ D.Esterno 55Mm</t>
  </si>
  <si>
    <t>291010</t>
  </si>
  <si>
    <t>Rosone Ott.Crom.Tp America10Mm</t>
  </si>
  <si>
    <t>ROSG1\2</t>
  </si>
  <si>
    <t>Rosetta Biella 1/2" Gialla</t>
  </si>
  <si>
    <t>RL3\4</t>
  </si>
  <si>
    <t>Rosetta Larga Da 3/4</t>
  </si>
  <si>
    <t>RL1\2</t>
  </si>
  <si>
    <t>RA1\247</t>
  </si>
  <si>
    <t>Rosetta Artistico 1/2" Bronzo</t>
  </si>
  <si>
    <t>R1\247</t>
  </si>
  <si>
    <t>Rosetta 1/2" Bronzo</t>
  </si>
  <si>
    <t>Rosetta Biella 1/2" Cromo</t>
  </si>
  <si>
    <t>Rosetta Inox Foro Esagonale</t>
  </si>
  <si>
    <t>2905D</t>
  </si>
  <si>
    <t>Rosone Biella Mm 53 D. 1/2"</t>
  </si>
  <si>
    <t>2905C</t>
  </si>
  <si>
    <t>Rosone Biella Mm 53 D. 3/8"</t>
  </si>
  <si>
    <t>2901H</t>
  </si>
  <si>
    <t>Rosone Rubinetto 70 Mm D. 1"</t>
  </si>
  <si>
    <t>2901G</t>
  </si>
  <si>
    <t>Rosone Rubinetto 70 Mm D. 3/4"</t>
  </si>
  <si>
    <t>2901D</t>
  </si>
  <si>
    <t>Rosone Rubinetto 70 Mm D. 1/2"</t>
  </si>
  <si>
    <t>2901C</t>
  </si>
  <si>
    <t>Rosone Rubinetto 70 Mm D. 3/8"</t>
  </si>
  <si>
    <t>2900ID</t>
  </si>
  <si>
    <t>Rosone Acciao Inox 1/2"</t>
  </si>
  <si>
    <t>2900IC</t>
  </si>
  <si>
    <t>Rosone Acciao Inox 3/8"</t>
  </si>
  <si>
    <t>2900D</t>
  </si>
  <si>
    <t>Rosetta Ottone Cromo 1/2"" D.60</t>
  </si>
  <si>
    <t>2900C</t>
  </si>
  <si>
    <t>Rosone Rubinetto 60 Mm D. 3/8"</t>
  </si>
  <si>
    <t>POFH5</t>
  </si>
  <si>
    <t>Placca Flussometro Ottone H.5</t>
  </si>
  <si>
    <t>POFH20</t>
  </si>
  <si>
    <t>Placca Flussometro Ottone H.20</t>
  </si>
  <si>
    <t>Placca Inox Per Flussometro</t>
  </si>
  <si>
    <t>2912F06</t>
  </si>
  <si>
    <t>Piastra Passo Rapido In Ottone Cromato H15X28</t>
  </si>
  <si>
    <t>2912F05</t>
  </si>
  <si>
    <t>2912FI01</t>
  </si>
  <si>
    <t>Piastra Passo Rapido Acciaio Inox H 5X25</t>
  </si>
  <si>
    <t>2912F08</t>
  </si>
  <si>
    <t>Piastra Passo Rapido In Ottone Cromato H25X28</t>
  </si>
  <si>
    <t>Piastra Passo Rapido In Ottone Cromato H20X28 Mm 87X135</t>
  </si>
  <si>
    <t>2912F03</t>
  </si>
  <si>
    <t>2912F02</t>
  </si>
  <si>
    <t>Piastra Passo Rapido In Ottone Cromato H 5X 28</t>
  </si>
  <si>
    <t>2912F01</t>
  </si>
  <si>
    <t>2911P28</t>
  </si>
  <si>
    <t>Piastra Passo Rapido 28 Mm H20</t>
  </si>
  <si>
    <t>2911P25</t>
  </si>
  <si>
    <t>Piastra Passo Rapido 25 Mm H20</t>
  </si>
  <si>
    <t>RRTM20</t>
  </si>
  <si>
    <t>Rubinetto Lavello 1/2" B 14X160 Maniglia Erica M 29 C/Esse</t>
  </si>
  <si>
    <t>RB1\2</t>
  </si>
  <si>
    <t>Rubinetto Beverino 1/2" Levetta</t>
  </si>
  <si>
    <t>RU3VQ0003CR</t>
  </si>
  <si>
    <t>Rubinetto 3 Vie Quadro In Ottone Cromato</t>
  </si>
  <si>
    <t>RU0080</t>
  </si>
  <si>
    <t>Rubinetto A Squadra 1/2""X1/2""  Quadro</t>
  </si>
  <si>
    <t>RU0070</t>
  </si>
  <si>
    <t>Rubinetto A Squadra 1/2""X1/2""  Tondo</t>
  </si>
  <si>
    <t>RSDCR</t>
  </si>
  <si>
    <t>Rubinetto Sq. 1/2" U.3/8"Reg.</t>
  </si>
  <si>
    <t>RSD10</t>
  </si>
  <si>
    <t>Rub.Sottol.O.C.Vitone 1/2"X10 Con Rosone</t>
  </si>
  <si>
    <t>Rubinetto Squadra 1/2" F -  1/2" M C-Codulo 3/8"M</t>
  </si>
  <si>
    <t>RSCWCC</t>
  </si>
  <si>
    <t>Rubinetto Squadra 3/8" F -  3/8" M C-Codulo 1/4"M</t>
  </si>
  <si>
    <t>RSCCR</t>
  </si>
  <si>
    <t>Rubinetto Sq. 3/8" U.3/8"Reg.</t>
  </si>
  <si>
    <t>RSCC</t>
  </si>
  <si>
    <t>Rubinetto Sq. 3/8" Usc. 3/8"</t>
  </si>
  <si>
    <t>RC1\2X1047</t>
  </si>
  <si>
    <t>Rubinetto Per Cassetta Sqadra 1/2"X10 X 15 Cm. Bronzo</t>
  </si>
  <si>
    <t>RC1\2X10</t>
  </si>
  <si>
    <t>Rubinetto Per Cassetta Sqadra 1/2"X10 X 15 Cm. Cromo</t>
  </si>
  <si>
    <t>Rubinetto Sq. 1/2"" Usc. 3/8"</t>
  </si>
  <si>
    <t>KCRSWCC</t>
  </si>
  <si>
    <t>Rub.A Squadra Cassett.Wc 3/8" Prolunga,Nippes,Rosone,Raccord</t>
  </si>
  <si>
    <t>KCRSRWCD</t>
  </si>
  <si>
    <t>Rubinetto Cromato Per Cassetta Wc Con Tubicino Di Collegamento Dado 3/8"X10</t>
  </si>
  <si>
    <t>KCRSRWCC</t>
  </si>
  <si>
    <t>Rub.Crom. Cassetta Wc 3/8" Prolunga,Nippes,Rosone,Raccord</t>
  </si>
  <si>
    <t>Kit Rubinetto Sq.1/2"X10 Bronzo</t>
  </si>
  <si>
    <t>RCTL</t>
  </si>
  <si>
    <t>Rubinetto Collo Cigno 1/2"  Leva Clinica</t>
  </si>
  <si>
    <t>RCT</t>
  </si>
  <si>
    <t>Rubinetto Collo Cigno 1/2" Tiz.</t>
  </si>
  <si>
    <t>Rubinetto Colonna Bar Tiziana</t>
  </si>
  <si>
    <t>Rubinetto Diritto Da 1/2 Con Rompigetto Cromo</t>
  </si>
  <si>
    <t>RIT</t>
  </si>
  <si>
    <t>Rubinetto Incasso Tiziana 1/2"</t>
  </si>
  <si>
    <t>028.DC16</t>
  </si>
  <si>
    <t>Rubinetto Incasso Liberty  Rame Antico</t>
  </si>
  <si>
    <t>RTLE</t>
  </si>
  <si>
    <t>Rubinetto A "T" X Lav.1/2"X3/4" Expo Import</t>
  </si>
  <si>
    <t>RTLDG</t>
  </si>
  <si>
    <t>Rubinetto 3 Vie Lavatrice</t>
  </si>
  <si>
    <t>RTL</t>
  </si>
  <si>
    <t>Rubinetto A "T" X Lav.1/2"X3/4"</t>
  </si>
  <si>
    <t>RLAOV00</t>
  </si>
  <si>
    <t>Rubinetto Sq. Lav. 1/2"" X 3/4" Angolo Oriontale</t>
  </si>
  <si>
    <t>TTFE00</t>
  </si>
  <si>
    <t>Tubo Telescopico Flussometro Esterno Da 3/4" &amp; 1" Cromo</t>
  </si>
  <si>
    <t>Tubo Telescopico Flussometro Esterno Da 3/4" D. 25 Cromo</t>
  </si>
  <si>
    <t>Tubo Telescopico Flussometro Esterno Da 1" Cromo</t>
  </si>
  <si>
    <t>TCF</t>
  </si>
  <si>
    <t>Tubo Cacciata Per Flussometro</t>
  </si>
  <si>
    <t>Flussometro Esterno 3/4" Cr.</t>
  </si>
  <si>
    <t>Flussometro Ester. Da 1" Cr.</t>
  </si>
  <si>
    <t>F3\447</t>
  </si>
  <si>
    <t>Flussometro Incasso 3/4" Bronzo</t>
  </si>
  <si>
    <t>Flussometro Inc. Da 3/4" Cr.</t>
  </si>
  <si>
    <t>Flussometro Incasso 1" Cromo</t>
  </si>
  <si>
    <t>Rubinetto Singolo 1/2" S /P Tiz.</t>
  </si>
  <si>
    <t>Rubinetto Rov. C /Snodo "U" Tiziana 1/2"</t>
  </si>
  <si>
    <t>Rubinetto A Snodo Tiziana</t>
  </si>
  <si>
    <t>Rubinetto Snodo + Lav. Tiziana</t>
  </si>
  <si>
    <t>RPTPE</t>
  </si>
  <si>
    <t>RPTP</t>
  </si>
  <si>
    <t>Rubinetto Singolo 1/2" X 3/4"  Con Portagomma</t>
  </si>
  <si>
    <t>RPT</t>
  </si>
  <si>
    <t>Rubinetto Singolo 1/2" X 3/4"</t>
  </si>
  <si>
    <t>RPF</t>
  </si>
  <si>
    <t>Rubinetto Singolo  /2 X 3/4"  Serie Francesca Liberty</t>
  </si>
  <si>
    <t>Rubinetto Ful 1/2" Port. Marz.</t>
  </si>
  <si>
    <t>Rubinetto Full 1/2" Marziano</t>
  </si>
  <si>
    <t>Rubinetto Biuso 1/2" Tiziana Ec Rbe00</t>
  </si>
  <si>
    <t>Rubinetto Biuso 1/2" Tiziana P.</t>
  </si>
  <si>
    <t>Rubinetto Biuso Lav+Lav A Y</t>
  </si>
  <si>
    <t>RBLTE</t>
  </si>
  <si>
    <t>Rubinetto Biuso Lav+Lav 1/2" R.</t>
  </si>
  <si>
    <t>RATM65</t>
  </si>
  <si>
    <t>Rubinetto Singolo Areatore 1/2" Maniglia Iris M65 Ottone</t>
  </si>
  <si>
    <t>RATM20</t>
  </si>
  <si>
    <t>Rubinetto Singolo Areatore 1/2" Maniglia Erica M 20</t>
  </si>
  <si>
    <t>Rubinetto Sing.C/Aeratore 1/2"</t>
  </si>
  <si>
    <t>DGO-146</t>
  </si>
  <si>
    <t>039A.DC18</t>
  </si>
  <si>
    <t>Rubinetto Singolo Parete Liberty  Bronzo</t>
  </si>
  <si>
    <t>039A.DC16</t>
  </si>
  <si>
    <t>Rubinetto Singolo Parete Liberty  Rame Antico</t>
  </si>
  <si>
    <t>039A.DC13</t>
  </si>
  <si>
    <t>Rubinetto Singolo Parete Liberty  Oro</t>
  </si>
  <si>
    <t>039A.DC08</t>
  </si>
  <si>
    <t>039A.DC00</t>
  </si>
  <si>
    <t>Rubinetto Singolo Parete Liberty  Cromo</t>
  </si>
  <si>
    <t>039.DC18</t>
  </si>
  <si>
    <t>039.DC16</t>
  </si>
  <si>
    <t>039.DC13</t>
  </si>
  <si>
    <t>039.DC08</t>
  </si>
  <si>
    <t>Rubinetto Singolo Parete Liberty Bianco Antico</t>
  </si>
  <si>
    <t>039.DC00</t>
  </si>
  <si>
    <t>034.DC18</t>
  </si>
  <si>
    <t>Rubinetto Snodo A "E" Liberty  Bronzo</t>
  </si>
  <si>
    <t>034.DC16</t>
  </si>
  <si>
    <t>Rubinetto Snodo A "E" Liberty  Rame Antico</t>
  </si>
  <si>
    <t>034.DC13</t>
  </si>
  <si>
    <t>Rubinetto Snodo A "E" Liberty  Oro</t>
  </si>
  <si>
    <t>034.DC08</t>
  </si>
  <si>
    <t>Rubinetto Snodo A "E" Liberty Bianco Antico</t>
  </si>
  <si>
    <t>034.DC00</t>
  </si>
  <si>
    <t>Rubinetto Snodo A "E" Liberty  Cromo</t>
  </si>
  <si>
    <t>034.ADC18</t>
  </si>
  <si>
    <t>Rubinetto Snodo A "U"  Liberty  Bronzo</t>
  </si>
  <si>
    <t>034.ADC16</t>
  </si>
  <si>
    <t>Rubinetto Snodo A "U"  Liberty  Rame Antico</t>
  </si>
  <si>
    <t>034.ADC13</t>
  </si>
  <si>
    <t>Rubinetto Snodo A "U"  Liberty  Oro</t>
  </si>
  <si>
    <t>034.ADC08</t>
  </si>
  <si>
    <t>Rubinetto Snodo A "U"  Liberty Bianco Antico</t>
  </si>
  <si>
    <t>034.ADC00</t>
  </si>
  <si>
    <t>Rubinetto Snodo A "U"  Liberty  Cromo</t>
  </si>
  <si>
    <t>Rubinetto  Pulsante Fontana</t>
  </si>
  <si>
    <t>RGP3\4</t>
  </si>
  <si>
    <t>Rubinetto Giallo Da 3/4" Lucido</t>
  </si>
  <si>
    <t>Rubinetto G. Da 1/2" Lucido</t>
  </si>
  <si>
    <t>RGP1</t>
  </si>
  <si>
    <t>Rubinetto Giallo Da 1" Lucido</t>
  </si>
  <si>
    <t>Rubinetto Giallo C /Estr. Port.</t>
  </si>
  <si>
    <t>RGCE</t>
  </si>
  <si>
    <t>Rub.Pesante Chiav Estraib.1/2""</t>
  </si>
  <si>
    <t>RG1\2</t>
  </si>
  <si>
    <t>RASPD</t>
  </si>
  <si>
    <t>Rubinetto Artistico Leva 1/2""</t>
  </si>
  <si>
    <t>Rubinetto Artistico 1/2" Vitone</t>
  </si>
  <si>
    <t>Rubinetto Artistico 1/2" Sfera</t>
  </si>
  <si>
    <t>CRR</t>
  </si>
  <si>
    <t>Chiavetta Ricambio X Rubinetto</t>
  </si>
  <si>
    <t>GLMPBN</t>
  </si>
  <si>
    <t>Gruppo Lavabo A Croce Cromato Mpb Bonomi Rubinetterie</t>
  </si>
  <si>
    <t>MVA00</t>
  </si>
  <si>
    <t>Mix Vasca  Alessia Cart.  Da 35 Con Duplex Cromo D. 35</t>
  </si>
  <si>
    <t>MLAE00</t>
  </si>
  <si>
    <t>Mix Lavabo Alessia Cromo Cartuccia D. 35</t>
  </si>
  <si>
    <t>Mix Bidet Alessia Cart. Da 35</t>
  </si>
  <si>
    <t>AA660CR10LZ</t>
  </si>
  <si>
    <t>Miscetatore Con Doccetta Estraibile</t>
  </si>
  <si>
    <t>29079000</t>
  </si>
  <si>
    <t>Bauedge  Set Misce. Monocomando Vasca Inc. Doccia Grohe</t>
  </si>
  <si>
    <t>29078000</t>
  </si>
  <si>
    <t>Bauedge  Set Misce. Monocomando Doccia Grohe</t>
  </si>
  <si>
    <t>23758000</t>
  </si>
  <si>
    <t>Bauedge Miscelatore Monocomando Lavabo Taglia M Grohe</t>
  </si>
  <si>
    <t>23331000</t>
  </si>
  <si>
    <t>Bauedge Miscelatore Monocomando Bidet Grohe</t>
  </si>
  <si>
    <t>23328000</t>
  </si>
  <si>
    <t>GR2515</t>
  </si>
  <si>
    <t>Mix Doccia Incasso Birillo Cilvani</t>
  </si>
  <si>
    <t>GR2503</t>
  </si>
  <si>
    <t>Mix Vasca Birillo Cilvani</t>
  </si>
  <si>
    <t>GR2502</t>
  </si>
  <si>
    <t>Mix Bidet Birillo Cilvani</t>
  </si>
  <si>
    <t>GR2501</t>
  </si>
  <si>
    <t>Mix Lavabo Birillo Cilvani</t>
  </si>
  <si>
    <t>GR070</t>
  </si>
  <si>
    <t>Mix Doccia Incasso Colombo Cilvani</t>
  </si>
  <si>
    <t>GR0310</t>
  </si>
  <si>
    <t>Mix Doccia Incasso Onda Cilvani</t>
  </si>
  <si>
    <t>GR0305</t>
  </si>
  <si>
    <t>Mix Vasca Onda Cilvani</t>
  </si>
  <si>
    <t>GR0302</t>
  </si>
  <si>
    <t>Mix Bidet Onda Cilvani</t>
  </si>
  <si>
    <t>GR0301</t>
  </si>
  <si>
    <t>Mix Lavabo Onda Cilvani</t>
  </si>
  <si>
    <t>DA415CR-001</t>
  </si>
  <si>
    <t>Bidet 3/8 C/Scar Dali 25</t>
  </si>
  <si>
    <t>DA402CR11SZ</t>
  </si>
  <si>
    <t>Mix Bidet Dali C/Sca. Cr</t>
  </si>
  <si>
    <t>DA355CR-001</t>
  </si>
  <si>
    <t>Dali25 Lavabo Alto 3/8 C/Scar Cr 25</t>
  </si>
  <si>
    <t>DA342CR11SZ</t>
  </si>
  <si>
    <t>Mix Lavabo Alto Dali C/Sca.Cr</t>
  </si>
  <si>
    <t>DA315CR-001</t>
  </si>
  <si>
    <t>Lavabo 3/8 C/Scar Dali 25</t>
  </si>
  <si>
    <t>DA302CR11SZ</t>
  </si>
  <si>
    <t>Mix Lavabo Dali C/Sca.Cr</t>
  </si>
  <si>
    <t>DA301CR00SZ</t>
  </si>
  <si>
    <t>Mix Lavabo Parete Dali</t>
  </si>
  <si>
    <t>DA212CR00SZ</t>
  </si>
  <si>
    <t>Mix Doccia Dali S/Dotazione Doccia</t>
  </si>
  <si>
    <t>DA200CR-001</t>
  </si>
  <si>
    <t>Dali Doccia S/Dotazione Esterno Cr</t>
  </si>
  <si>
    <t>DA152CR54SZ</t>
  </si>
  <si>
    <t>Dali Gruppo Vasca Oriont.Dali</t>
  </si>
  <si>
    <t>DA107CR54SZ</t>
  </si>
  <si>
    <t>Mix Vasca Completo Di Doccia Dali</t>
  </si>
  <si>
    <t>DA011CR00SZ</t>
  </si>
  <si>
    <t>Mix Incasso Doccia Con Deviatore Dali</t>
  </si>
  <si>
    <t>DA002CR00SZ</t>
  </si>
  <si>
    <t>Mix Incasso Doccia Dali</t>
  </si>
  <si>
    <t>MVDIDE00</t>
  </si>
  <si>
    <t>Mix Incasso Debora Vasca/Docci</t>
  </si>
  <si>
    <t>Mix Vasca Debora Ec. C /Dupl.</t>
  </si>
  <si>
    <t>MVD00</t>
  </si>
  <si>
    <t>Mix Vasca Serie Debora Pesante Ec. C /Dupl.</t>
  </si>
  <si>
    <t>Mix Debora Doccia Incasso C.40</t>
  </si>
  <si>
    <t>MDEDESA00</t>
  </si>
  <si>
    <t>Mix Doccia Esteno Debora Senza Accessori</t>
  </si>
  <si>
    <t>MDEDE00</t>
  </si>
  <si>
    <t>Mix Doccia Esteno Debora</t>
  </si>
  <si>
    <t>Mix Debora Bidet Con Scar. 1"</t>
  </si>
  <si>
    <t>MBD00</t>
  </si>
  <si>
    <t>Mix Bidet Serie Debora  Pesante  Con Scar. 1"</t>
  </si>
  <si>
    <t>Cassetta Predisposizione Doccia Incasso Completa Di Accessori Serie Debora</t>
  </si>
  <si>
    <t>DU400CR12DZ</t>
  </si>
  <si>
    <t>Mix Bidet Duffy Cm.13,4 Piletta Trad. 11/4"
Cod. Green Gf401Cr-001</t>
  </si>
  <si>
    <t>DU341CR12DZ</t>
  </si>
  <si>
    <t>Mix Lavabo Alto Duffy Cm.31 Piletta Cli Clac 11/4
Cod. Green Gf360Cr-001</t>
  </si>
  <si>
    <t>DU308CR12DZ</t>
  </si>
  <si>
    <t>Mix Lavabo Medio Duffy Cm.18,0 Piletta Trad. 11/4"
Cod. Green Gf331Cr-051</t>
  </si>
  <si>
    <t>DU306CR12DZ</t>
  </si>
  <si>
    <t>Mix Lavabo Medio Duffy Cr In Esaurimento</t>
  </si>
  <si>
    <t>DU300CR12DZ</t>
  </si>
  <si>
    <t>Mix Lavabo Duffy - Cm.13,4 Piletta Trad. 11/4"
Green Cod. Gf301Cr-001</t>
  </si>
  <si>
    <t>DU210CR00DZ</t>
  </si>
  <si>
    <t>Mix Doccia Esterno Duffy S/Dotazione</t>
  </si>
  <si>
    <t>DU181CR11DZ</t>
  </si>
  <si>
    <t>Mix Vasca Duffy C/Dot. Cr</t>
  </si>
  <si>
    <t>DU150CR12DZ</t>
  </si>
  <si>
    <t>Mix  Vasca Duffy C/Dotazione</t>
  </si>
  <si>
    <t>DU011CR00DZ</t>
  </si>
  <si>
    <t>Mix Incasso Doccia Con Deviatore Duffy
Cod. Green Gf011Cr-001</t>
  </si>
  <si>
    <t>DU001CR00DZ</t>
  </si>
  <si>
    <t>Mix Doccia Incasso Senza Deviatore Duffy
Green Cod. Gf001Cr-001</t>
  </si>
  <si>
    <t>F-7700</t>
  </si>
  <si>
    <t>Mix Lavello Muro C/Bocca Gir. Faris 7700</t>
  </si>
  <si>
    <t>F-7670</t>
  </si>
  <si>
    <t>Mix Lavello Bocca Pes. Cromo Mm240X190 Cromato Art. 7670-72</t>
  </si>
  <si>
    <t>F-7500</t>
  </si>
  <si>
    <t>Mix Doccia Incasso P. Tonda Faris Art. 7500</t>
  </si>
  <si>
    <t>F-7200</t>
  </si>
  <si>
    <t>Mix Bidet Sc. 11/4" Cromato  Faris Art. 7200</t>
  </si>
  <si>
    <t>F-7100</t>
  </si>
  <si>
    <t>Mix Lavabo Sc. 11/4" Cromato Faris Art. 7100</t>
  </si>
  <si>
    <t>F-7000</t>
  </si>
  <si>
    <t>Mix Vasca Esterno Completo Faris Art. 7000 Cromo</t>
  </si>
  <si>
    <t>43ORO3510</t>
  </si>
  <si>
    <t>Miscelatore Bidet Fiore Nexus Oro</t>
  </si>
  <si>
    <t>43ORO2510</t>
  </si>
  <si>
    <t>Miscelatore Lavabo Fiore Nexus Oro</t>
  </si>
  <si>
    <t>43ORO1400</t>
  </si>
  <si>
    <t>Miscelatore Vasca Fiore Nexus Oro</t>
  </si>
  <si>
    <t>43CRO3510</t>
  </si>
  <si>
    <t>Miscelatore Bidet Fiore Nexus Cromo Oro</t>
  </si>
  <si>
    <t>43CRO2510</t>
  </si>
  <si>
    <t>Miscelatore Lavabo Fiore Nexus Cromo Oro</t>
  </si>
  <si>
    <t>43CRO1900</t>
  </si>
  <si>
    <t>Miscelatore Doccia Incasso Fiore Nexus Cromo Oro</t>
  </si>
  <si>
    <t>43CRO1400</t>
  </si>
  <si>
    <t>Miscelatore Vasca Fiore Nexus Cromo Oro</t>
  </si>
  <si>
    <t>43CR3510</t>
  </si>
  <si>
    <t>Miscelatore Bidet Fiore Nexus Cromo</t>
  </si>
  <si>
    <t>43CR1900</t>
  </si>
  <si>
    <t>Miscelatore Doccia Incasso Fiore Nexus Cromo</t>
  </si>
  <si>
    <t>43CR1400</t>
  </si>
  <si>
    <t>Miscelatore Vasca Fiore Nexus Cromo</t>
  </si>
  <si>
    <t>39CRO3210</t>
  </si>
  <si>
    <t>Miscelatore Bidet Fiore King Cromo Oro</t>
  </si>
  <si>
    <t>39CRO2210</t>
  </si>
  <si>
    <t>Miscelatore Lavabo Fiore King Cromo Oro</t>
  </si>
  <si>
    <t>39CRO1301</t>
  </si>
  <si>
    <t>Miscelatore Doccia Incasso Fiore King Cromo Oro</t>
  </si>
  <si>
    <t>39CRO1000</t>
  </si>
  <si>
    <t>Miscelatore Vasca Fiore King Cromo Oro</t>
  </si>
  <si>
    <t>39CR3210</t>
  </si>
  <si>
    <t>Miscelatore Bidet Fiore King Cromo</t>
  </si>
  <si>
    <t>39CR2210</t>
  </si>
  <si>
    <t>Miscelatore Lavabo Fiore King Cromo</t>
  </si>
  <si>
    <t>39CR1301</t>
  </si>
  <si>
    <t>Miscelatore Doccia Incasso Fiore King Cromo</t>
  </si>
  <si>
    <t>39CR1000</t>
  </si>
  <si>
    <t>Miscelatore Vasca Fiore King Cromo</t>
  </si>
  <si>
    <t>39BI1301</t>
  </si>
  <si>
    <t>Miscelatore Doccia Incasso Fiore King Bianco Cromo</t>
  </si>
  <si>
    <t>39BI1000</t>
  </si>
  <si>
    <t>Miscelatore Vasca Fiore King Bianco</t>
  </si>
  <si>
    <t>MVN20</t>
  </si>
  <si>
    <t>Mix Vasca Bugatti Cromo-Oro</t>
  </si>
  <si>
    <t>MBVCDE00</t>
  </si>
  <si>
    <t>Monocomando Bordo Vasca Con Doccia &amp; Flex 150 Cm.</t>
  </si>
  <si>
    <t>FX900</t>
  </si>
  <si>
    <t>Leva Fox Cromo</t>
  </si>
  <si>
    <t>FX419</t>
  </si>
  <si>
    <t>Mix Doccia Incasso Fox Cromo</t>
  </si>
  <si>
    <t>FX401</t>
  </si>
  <si>
    <t>Mix Doccia Esterno Fox</t>
  </si>
  <si>
    <t>FX300</t>
  </si>
  <si>
    <t>Mix Bidet Faris Fox Cromo</t>
  </si>
  <si>
    <t>FX210</t>
  </si>
  <si>
    <t>Mix Lavabo  Faris Fox Cromo</t>
  </si>
  <si>
    <t>FX200</t>
  </si>
  <si>
    <t>Mix Lavabo Fox 11/4"</t>
  </si>
  <si>
    <t>FX119</t>
  </si>
  <si>
    <t>Monocomando Incasso Vasca/Docc</t>
  </si>
  <si>
    <t>FX101</t>
  </si>
  <si>
    <t>Mix Vasca Fox Cromo</t>
  </si>
  <si>
    <t>GO405CR12TZ</t>
  </si>
  <si>
    <t>Mix Bidet Giotto C/Scarico</t>
  </si>
  <si>
    <t>GO405BR12TZ</t>
  </si>
  <si>
    <t>Mix Bidet Giotto Bronzo C/S.</t>
  </si>
  <si>
    <t>GO305CR12TZ</t>
  </si>
  <si>
    <t>Mix Lavabo Giotto C/Scarico</t>
  </si>
  <si>
    <t>GO305BR12TZ</t>
  </si>
  <si>
    <t>Mix Lavabo Giotto Bronzo C/S</t>
  </si>
  <si>
    <t>GO105CR22TZ</t>
  </si>
  <si>
    <t>Gruppo Vasca Giotto C/Dot.D.</t>
  </si>
  <si>
    <t>GO105BR22TZ</t>
  </si>
  <si>
    <t>Gruppo Vasca Giotto Bronzo Doc. In Dot.</t>
  </si>
  <si>
    <t>GO011CR00TZ</t>
  </si>
  <si>
    <t>Mix Incasso Giottoc C/Deviatore</t>
  </si>
  <si>
    <t>GO002CR00TZ</t>
  </si>
  <si>
    <t>Miscelatore Giotto In.Doccia</t>
  </si>
  <si>
    <t>GO002BR00TZ</t>
  </si>
  <si>
    <t>GI401CR11SZ</t>
  </si>
  <si>
    <t>Mix Bidet Serie Girasole</t>
  </si>
  <si>
    <t>GI301CR11SZ</t>
  </si>
  <si>
    <t>Mix Lavabo Serie Girasole</t>
  </si>
  <si>
    <t>GI001CR00SZ</t>
  </si>
  <si>
    <t>Mix Incasso Doccia Serie Girasole</t>
  </si>
  <si>
    <t>Mix Bidet Helios2 C/Scarico</t>
  </si>
  <si>
    <t>Mix Lavabo Helios2 C/Scarico</t>
  </si>
  <si>
    <t>HN103CR54NZ</t>
  </si>
  <si>
    <t>Mix Vasca Helios2 C/Dot.Doc.</t>
  </si>
  <si>
    <t>Mix Doccia Incasso Helios 2</t>
  </si>
  <si>
    <t>GLH47</t>
  </si>
  <si>
    <t>Gruppo Lavabo Hermtage Bronz</t>
  </si>
  <si>
    <t>GLH00</t>
  </si>
  <si>
    <t>Gruppo Lavabo Hermtage Cromo</t>
  </si>
  <si>
    <t>2155-600</t>
  </si>
  <si>
    <t>2155-6</t>
  </si>
  <si>
    <t>Miscelatore Bidet Bronzo</t>
  </si>
  <si>
    <t>2150-600</t>
  </si>
  <si>
    <t>Miscelatore Lavabo Cromato</t>
  </si>
  <si>
    <t>2150-6</t>
  </si>
  <si>
    <t>Miscelatore Lavabo Bronzo</t>
  </si>
  <si>
    <t>HU403CR11HZ</t>
  </si>
  <si>
    <t>Mix Bidet Huevo C/Scarico</t>
  </si>
  <si>
    <t>HU303CR11HZ</t>
  </si>
  <si>
    <t>Mix Lavabo Huevo C/Scarico</t>
  </si>
  <si>
    <t>HU103CR54HZ</t>
  </si>
  <si>
    <t>Mix Vasca Huevo C/Dot.Doccia</t>
  </si>
  <si>
    <t>HU003CR00HZ</t>
  </si>
  <si>
    <t>Miscelatore Huevo Inc.Doccia</t>
  </si>
  <si>
    <t>MODEL1801</t>
  </si>
  <si>
    <t>Mix Bidet Drewi Cartuccia 40 Completo Import</t>
  </si>
  <si>
    <t>Mix Vasca Drewi Cartuccia 40 Completo Import</t>
  </si>
  <si>
    <t>Mix Lavabo Drewi Cartuccia 40 Completo Import</t>
  </si>
  <si>
    <t>JH-5039</t>
  </si>
  <si>
    <t>Mix Bidet Con Leva Clinica</t>
  </si>
  <si>
    <t>JH-5031</t>
  </si>
  <si>
    <t>Mix Lavabo Con Leva Clinica</t>
  </si>
  <si>
    <t>Mix Vasca Jose' Bronzo</t>
  </si>
  <si>
    <t>MVJE00</t>
  </si>
  <si>
    <t>Mix Jose' Vasca Cromo</t>
  </si>
  <si>
    <t>MVDIJE00</t>
  </si>
  <si>
    <t>Mix Incasso Vasca-Doccia Jose'</t>
  </si>
  <si>
    <t>Mix Lavabo Jose' Bronzo</t>
  </si>
  <si>
    <t>Mix Jose'  Lavabo Cromo</t>
  </si>
  <si>
    <t>Mix Doccia Incasso Bronzo Jose</t>
  </si>
  <si>
    <t>MDIJE00</t>
  </si>
  <si>
    <t>Mix Jose' Doccia Incasso</t>
  </si>
  <si>
    <t>MDEJE00</t>
  </si>
  <si>
    <t>Mix Doccia Esterno Jose' Cromo</t>
  </si>
  <si>
    <t>Mix Doccia Esterno Jose' Bronzo</t>
  </si>
  <si>
    <t>Mix Bidet Jose' Bronzo</t>
  </si>
  <si>
    <t>Mix Jose'  Bidet Cromo</t>
  </si>
  <si>
    <t>01212</t>
  </si>
  <si>
    <t>Miscelatore Lavabo Serie Kids</t>
  </si>
  <si>
    <t>KR601CR10KZ</t>
  </si>
  <si>
    <t>Mix B.G. Kristal Att. 3/8</t>
  </si>
  <si>
    <t>Mix Bidet Kristal C/Scarico</t>
  </si>
  <si>
    <t>Mix Lavabo Kristal C/Scarico</t>
  </si>
  <si>
    <t>KR303CR10LC</t>
  </si>
  <si>
    <t>Mix Lavabo Kristal Leva Clinica S/Scaric</t>
  </si>
  <si>
    <t>KR202CR00KZ</t>
  </si>
  <si>
    <t>Mix Doccia Kristal S/Docc.</t>
  </si>
  <si>
    <t>Mix Vasca Kristal C/Dot.Doc.</t>
  </si>
  <si>
    <t>KR011CR00KZ</t>
  </si>
  <si>
    <t>Miscelatore Doccia Incasso Con Deviatore</t>
  </si>
  <si>
    <t>Mix Incasso Doccia Kristal</t>
  </si>
  <si>
    <t>020.DC00</t>
  </si>
  <si>
    <t>Gruppo Lavabo Liberty Bocca Girevole Cromo</t>
  </si>
  <si>
    <t>016.DC18</t>
  </si>
  <si>
    <t>Gruppo Lavabo Liberty  Bronzo</t>
  </si>
  <si>
    <t>016.DC16</t>
  </si>
  <si>
    <t>Gruppo Lavabo Liberty  Rame Antico</t>
  </si>
  <si>
    <t>016.DC13</t>
  </si>
  <si>
    <t>Gruppo Lavabo Liberty  Oro</t>
  </si>
  <si>
    <t>016.DC08</t>
  </si>
  <si>
    <t>Gruppo Lavabo Liberty Bianco Antico</t>
  </si>
  <si>
    <t>016.DC00</t>
  </si>
  <si>
    <t>Gruppo Lavabo Liberty  Cromo</t>
  </si>
  <si>
    <t>013.DC18</t>
  </si>
  <si>
    <t>Gruppo Vasca Liberty Bronzo</t>
  </si>
  <si>
    <t>013.DC16</t>
  </si>
  <si>
    <t>Gruppo Vasca Liberty Rame Antico</t>
  </si>
  <si>
    <t>013.DC13</t>
  </si>
  <si>
    <t>Gruppo Vasca Liberty Oro</t>
  </si>
  <si>
    <t>013.DC08</t>
  </si>
  <si>
    <t>Gruppo Vasca Liberty Bianco Antico</t>
  </si>
  <si>
    <t>013.DC00</t>
  </si>
  <si>
    <t>Gruppo Vasca Liberty Cromo</t>
  </si>
  <si>
    <t>Monocomando Doccia Incasso Riolo   Light</t>
  </si>
  <si>
    <t>Monocomando Bidet Sc. Aut. Riolo   Light</t>
  </si>
  <si>
    <t>Monocomando Lavabo Riolo  Sc. Aut. Light</t>
  </si>
  <si>
    <t>Monocomando Vasca C/D.D. Riolo   Light</t>
  </si>
  <si>
    <t>Fonte Bidet 3/8 C/Scar Cr Maia</t>
  </si>
  <si>
    <t>FO400CR21FZ</t>
  </si>
  <si>
    <t>Mix Bidet Maia C/Scar Fl.1/2" Cm.16,40  Piletta 11/4"</t>
  </si>
  <si>
    <t>Fonte Lavabo Alto 3/8 C/Scar Crmaia</t>
  </si>
  <si>
    <t>Fonte Lavabo 3/8 C/Scar Cr Maia</t>
  </si>
  <si>
    <t>FO308CR11FZ</t>
  </si>
  <si>
    <t>Mix Lavabo Alto Maia C/Scar Fl.3/8 Cm. 29,30 Piletta Clic Clac 11/4"</t>
  </si>
  <si>
    <t>Fonte Lavabo Incasso C/Scar Cr</t>
  </si>
  <si>
    <t>FO300CR11FZ</t>
  </si>
  <si>
    <t>Mix Lavabo Maia  C/Scar Fl.3/8 Cm.16,40  Piletta 11/4"</t>
  </si>
  <si>
    <t>FO200CR00FZ</t>
  </si>
  <si>
    <t>Mix Doccia Parete S/Dotaz. Maia</t>
  </si>
  <si>
    <t>FO200CR-001</t>
  </si>
  <si>
    <t>FO150CR-001</t>
  </si>
  <si>
    <t>Fonte Vasca C/Dot Cr  Maia</t>
  </si>
  <si>
    <t>FO100CR54FZ</t>
  </si>
  <si>
    <t>Mix Vasca C/Dotaz Maia</t>
  </si>
  <si>
    <t>FO011CR00FZ</t>
  </si>
  <si>
    <t>Mix Incasso Doccia C/Dev Maia</t>
  </si>
  <si>
    <t>FO011CR-001</t>
  </si>
  <si>
    <t>Fonte Kit Est. Vasca Inc.Cr  Maia</t>
  </si>
  <si>
    <t>Mix Incasso Doccia Maia</t>
  </si>
  <si>
    <t>FO001CR-001</t>
  </si>
  <si>
    <t>Fonte Kit Est. Doccia Inc.Cr Maia</t>
  </si>
  <si>
    <t>MN430CR12CZ</t>
  </si>
  <si>
    <t>Monoforo Fuso Bidet Monet C/Scarico</t>
  </si>
  <si>
    <t>MN415CR12CZ</t>
  </si>
  <si>
    <t>Monoforo Bidet Monet C.Stile Antico</t>
  </si>
  <si>
    <t>MN410CR01CZ</t>
  </si>
  <si>
    <t>Batteria Bidet 3 Fori Monet C/Scarico</t>
  </si>
  <si>
    <t>MN400CR01CZ</t>
  </si>
  <si>
    <t>MN330CR12CZ</t>
  </si>
  <si>
    <t>Monoforo Fuso Lavabo Monet C/Scarico</t>
  </si>
  <si>
    <t>MN315CR12CZ</t>
  </si>
  <si>
    <t>Monoforo Lavabo Monet C.Stile Antico</t>
  </si>
  <si>
    <t>MN310CR01CZ</t>
  </si>
  <si>
    <t>Batteria Lavabo 3 Fori C/Canna Old</t>
  </si>
  <si>
    <t>MN300CR01CZ</t>
  </si>
  <si>
    <t>Batteria Lavabo 3 Fori C/Scarico</t>
  </si>
  <si>
    <t>MN200CR00ID</t>
  </si>
  <si>
    <t>Gruppo Doccia Monet S/Dotazione</t>
  </si>
  <si>
    <t>MN100CR29CZ</t>
  </si>
  <si>
    <t>Gruppo Vasca Monet C/Dot. Doccia</t>
  </si>
  <si>
    <t>MXVA81001CR</t>
  </si>
  <si>
    <t>Mix Vasca Cromato  
Mxba81001Cr</t>
  </si>
  <si>
    <t>MXLAMCHHCCR</t>
  </si>
  <si>
    <t>Lavabo Monocomando Cromato Serie Hh</t>
  </si>
  <si>
    <t>MXLA81C03CR</t>
  </si>
  <si>
    <t>Lavabo Monocomando Cromato</t>
  </si>
  <si>
    <t>MXID53407CR</t>
  </si>
  <si>
    <t>Mix Doccia Incasso Cromato  Mxd3407Cr</t>
  </si>
  <si>
    <t>MXDD64001CR</t>
  </si>
  <si>
    <t>Mix Doccia Incasso Cromato  Con Deviatore Moni'</t>
  </si>
  <si>
    <t>MXBIMCHHCCR</t>
  </si>
  <si>
    <t>Bidet Monocomando Cromato Serie Hh</t>
  </si>
  <si>
    <t>MXBI81C04CR</t>
  </si>
  <si>
    <t>Bidet Monocomando Cromato</t>
  </si>
  <si>
    <t>MXB004003CR</t>
  </si>
  <si>
    <t>Doccia Esterno Monocomando Con Doccia E Flessibile</t>
  </si>
  <si>
    <t>MVNR00</t>
  </si>
  <si>
    <t>Mix Vasca New Ronny Cromo</t>
  </si>
  <si>
    <t>MVJ47</t>
  </si>
  <si>
    <t>MDINR00</t>
  </si>
  <si>
    <t>Mix Doccia Incasso New Ronny</t>
  </si>
  <si>
    <t>MBNR00</t>
  </si>
  <si>
    <t>Mix Bidet New Ronny Cromo</t>
  </si>
  <si>
    <t>2080-6</t>
  </si>
  <si>
    <t>Combinazione Bidet C/Leva V. Ott</t>
  </si>
  <si>
    <t>2060-6</t>
  </si>
  <si>
    <t>2030-6</t>
  </si>
  <si>
    <t>Gr. Vasca Set. Old Fash. V.Ott</t>
  </si>
  <si>
    <t>PR410CR-001</t>
  </si>
  <si>
    <t>Prisma Bidet C/Sca 1 1/4" Cr</t>
  </si>
  <si>
    <t>PR401CR11PZ</t>
  </si>
  <si>
    <t>Mix Bidet Prisma</t>
  </si>
  <si>
    <t>PR310CR-001</t>
  </si>
  <si>
    <t>Mix Incasso Doccia C/Deviatore Prisma</t>
  </si>
  <si>
    <t>PR301CR11PZ</t>
  </si>
  <si>
    <t>Mix Lavabo Prisma</t>
  </si>
  <si>
    <t>PR201CR00PZ</t>
  </si>
  <si>
    <t>Mix Doccia Prisma S/Dotazione</t>
  </si>
  <si>
    <t>PR200CR-001</t>
  </si>
  <si>
    <t>Prisma Doccia S/Dot Cr</t>
  </si>
  <si>
    <t>PR150CR-001</t>
  </si>
  <si>
    <t>Prisma Vasca C/Dot Cr</t>
  </si>
  <si>
    <t>PR102CR11PZ</t>
  </si>
  <si>
    <t>Mix Gruppo Vasca Prisma Con Dotazione</t>
  </si>
  <si>
    <t>PR011CR00PZ</t>
  </si>
  <si>
    <t>PR011CR-001</t>
  </si>
  <si>
    <t>Prisma Parti Esterne Inc. C/Dev Cr</t>
  </si>
  <si>
    <t>PR001CR00PZ</t>
  </si>
  <si>
    <t>Mix Incasso Doccia Prisma</t>
  </si>
  <si>
    <t>PR001CR-001</t>
  </si>
  <si>
    <t>Prisma Parti Esterne Inc. S/Dev Cr</t>
  </si>
  <si>
    <t>PR409CR11QZ</t>
  </si>
  <si>
    <t>Mix Lavabo  Profilo Cm. 15 Profilo Piletta Clic Clac 1"1/4</t>
  </si>
  <si>
    <t>PR331CR12LZ</t>
  </si>
  <si>
    <t>Mix Lavabo Medio Profilo Cm. 28 Profilo</t>
  </si>
  <si>
    <t>PR309CR11QZ</t>
  </si>
  <si>
    <t>Mix Bidet Profilo Cm. 15 Profilo</t>
  </si>
  <si>
    <t>PR109CR65QZ</t>
  </si>
  <si>
    <t>Mix Vasca Completo Di Doccia Profilo</t>
  </si>
  <si>
    <t>Mix Doccia Incasso Cromo Profilo</t>
  </si>
  <si>
    <t>QU409CR11QZ</t>
  </si>
  <si>
    <t>Mix Bidet Cm. 13,3 Piletta 11/4"</t>
  </si>
  <si>
    <t>QU309CR11QZ</t>
  </si>
  <si>
    <t>Mix Lavabo Cm. 17,00 Piletta 11/4"</t>
  </si>
  <si>
    <t>QU209CR00QZ</t>
  </si>
  <si>
    <t>Mix Esterno Doccia S/Dotazione</t>
  </si>
  <si>
    <t>QU109CR65QZ</t>
  </si>
  <si>
    <t>Mix Gruppo Vasca Con Dotazione</t>
  </si>
  <si>
    <t>QU019CR00QZ</t>
  </si>
  <si>
    <t>Mix Incasso Doccia Con Deviatore</t>
  </si>
  <si>
    <t>QU009CR00QZ</t>
  </si>
  <si>
    <t>Mix Incasso Doccia</t>
  </si>
  <si>
    <t>MVRIO</t>
  </si>
  <si>
    <t>Mix Vasca Rio Ec. C /Dupl.</t>
  </si>
  <si>
    <t>MLRIO</t>
  </si>
  <si>
    <t>Mix Rio Lavabo Con Scar. 1" Cartuccia D. 40</t>
  </si>
  <si>
    <t>MBRIO</t>
  </si>
  <si>
    <t>Mix Rio Bidet Con Scar. 1"</t>
  </si>
  <si>
    <t>LS00</t>
  </si>
  <si>
    <t>Leva Sole</t>
  </si>
  <si>
    <t>AA401</t>
  </si>
  <si>
    <t>Mix Bidet Sole</t>
  </si>
  <si>
    <t>AA301</t>
  </si>
  <si>
    <t>Mix Lavabo Sole</t>
  </si>
  <si>
    <t>Miscelatore Vasca Completo Di Doccia Flex E Supporto Serie Nx</t>
  </si>
  <si>
    <t>MXVAMCMMCOA</t>
  </si>
  <si>
    <t>Miscelatore Vasca Ottone Antico Completo Di Doccia Flex E Supporto Serie Mm</t>
  </si>
  <si>
    <t>MXVAMCMMCNS</t>
  </si>
  <si>
    <t>Miscelatore Vasca Nichel Spazzolato Completo Di Doccia Flex E Supporto Serie Mm</t>
  </si>
  <si>
    <t>MXVAMCMMCNO</t>
  </si>
  <si>
    <t>Miscelatore Vasca Nero Opaco Completo Di Doccia Flex E Supporto Serie Mm</t>
  </si>
  <si>
    <t>MXVAMCMMCCR</t>
  </si>
  <si>
    <t>Miscelatore Vasca Cromato Completo Di Doccia Flex E Supporto Serie Mm</t>
  </si>
  <si>
    <t>MXVAMCMMCBO</t>
  </si>
  <si>
    <t>Miscelatore Vasca Bianco Opaco Completo Di Doccia Flex E Supporto Serie Mm</t>
  </si>
  <si>
    <t>MXLIMCMMCOA</t>
  </si>
  <si>
    <t>Lavabo Incasso Ottone Antico Serie Mm</t>
  </si>
  <si>
    <t>MXLIMCMMCNS</t>
  </si>
  <si>
    <t>Lavabo Incasso Nichel Spazzolato Serie Mm</t>
  </si>
  <si>
    <t>MXLIMCMMCNO</t>
  </si>
  <si>
    <t>Lavabo Incasso Nero Opaco Serie Mm</t>
  </si>
  <si>
    <t>MXLIMCMMCCR</t>
  </si>
  <si>
    <t>Lavabo Incasso Cromato Serie Mm</t>
  </si>
  <si>
    <t>MXLIMCMMCBO</t>
  </si>
  <si>
    <t>Lavabo Incasso Bianco Opaco Serie Mm</t>
  </si>
  <si>
    <t>MXLHMCNXCNO</t>
  </si>
  <si>
    <t>MXLHMCMMCOA</t>
  </si>
  <si>
    <t>Lavabo Alto Ottone Antico Serie Mm</t>
  </si>
  <si>
    <t>MXLHMCMMCNS</t>
  </si>
  <si>
    <t>Lavabo Alto Nichel Spazzolato Serie Mm</t>
  </si>
  <si>
    <t>MXLHMCMMCNO</t>
  </si>
  <si>
    <t>Lavabo Alto Nero Opaco Serie Mm</t>
  </si>
  <si>
    <t>MXLHMCMMCCR</t>
  </si>
  <si>
    <t>Lavabo Alto Serie Mm</t>
  </si>
  <si>
    <t>MXLHMCMMCBO</t>
  </si>
  <si>
    <t>Lavabo Alto Bianco Opaco Serie Mm</t>
  </si>
  <si>
    <t>MXLHMCHHCCR</t>
  </si>
  <si>
    <t>Lavabo Alto Serie Hh Con Scarico Click Clac</t>
  </si>
  <si>
    <t>Miscelatore Lavabo Serie Nx</t>
  </si>
  <si>
    <t>MXLAMCMMCOA</t>
  </si>
  <si>
    <t>MXLAMCMMCNS</t>
  </si>
  <si>
    <t>Lavabo Monocomando Nichel Spazzolato Serie Mm</t>
  </si>
  <si>
    <t>MXLAMCMMCNO</t>
  </si>
  <si>
    <t>Lavabo Monocomando Nero Opaco Serie Mm</t>
  </si>
  <si>
    <t>Lavabo Monocomando Serie Mm</t>
  </si>
  <si>
    <t>MXLAMCMMCBO</t>
  </si>
  <si>
    <t>Lavabo Monocomando Bianco Opaco Serie Mm</t>
  </si>
  <si>
    <t>MXDIMCMM3OA</t>
  </si>
  <si>
    <t>Miscelatore Doccia Incasso Una Via Ottone Antico</t>
  </si>
  <si>
    <t>MXDIMCMM3NS</t>
  </si>
  <si>
    <t>Miscelatore Doccia Incasso Una Via Nichel Spazzolato</t>
  </si>
  <si>
    <t>MXDIMCMM3NO</t>
  </si>
  <si>
    <t>Miscelatore Doccia Incasso Una Via Nero</t>
  </si>
  <si>
    <t>MXDIMCMM3CR</t>
  </si>
  <si>
    <t>Miscelatore Doccia Incasso Una Via Cromato</t>
  </si>
  <si>
    <t>MXDIMCMM3BO</t>
  </si>
  <si>
    <t>Miscelatore Doccia Incasso Una Via Bianco</t>
  </si>
  <si>
    <t>Miscelatore Doccia Incasso Con Deviatore Serie Nx  Piastra Quadra</t>
  </si>
  <si>
    <t>MXDDMCMM3OA</t>
  </si>
  <si>
    <t>MXDDMCMM3NS</t>
  </si>
  <si>
    <t>MXDDMCMM3NO</t>
  </si>
  <si>
    <t>MXDDMCMM3CR</t>
  </si>
  <si>
    <t>Miscelatore Doccia Incasso Con Deviatore Serie Mm</t>
  </si>
  <si>
    <t>MXDDMCMM3BO</t>
  </si>
  <si>
    <t>MXDDMCHHQCR</t>
  </si>
  <si>
    <t>Miscelatore Doccia Incasso Con Deviatore Serie Moni' Con Leva "Hh" In Ottone Cromato, Piastra Quadra</t>
  </si>
  <si>
    <t>MXDDMCHH3CR</t>
  </si>
  <si>
    <t>Miscelatore Doccia Incasso Con Deviatore, "Hh" In Ottone Cromato</t>
  </si>
  <si>
    <t>MXBIMCNXCNO</t>
  </si>
  <si>
    <t>Miscelatore Bidet Serie Nx</t>
  </si>
  <si>
    <t>MXBIMCMMCOA</t>
  </si>
  <si>
    <t>Bidet Monocomando Ottone Antico Serie Mm</t>
  </si>
  <si>
    <t>MXBIMCMMCNS</t>
  </si>
  <si>
    <t>Bidet Monocomando Nichel Spazzolato Serie Mm</t>
  </si>
  <si>
    <t>MXBIMCMMCNO</t>
  </si>
  <si>
    <t>Bidet Monocomando Nero Opaco Serie Mm</t>
  </si>
  <si>
    <t>MXBIMCMMCCR</t>
  </si>
  <si>
    <t>Bidet Monocomando Serie Mm</t>
  </si>
  <si>
    <t>MXBIMCMMCBO</t>
  </si>
  <si>
    <t>Bidet Monocomando Bianco Opaco Serie Mm</t>
  </si>
  <si>
    <t>LEHH00001CR</t>
  </si>
  <si>
    <t>Leva *Hh* Cromo</t>
  </si>
  <si>
    <t>2005N</t>
  </si>
  <si>
    <t>KIT DOCCIA NERO OPACO CON SOFFIONE 30X30</t>
  </si>
  <si>
    <t>SQ419</t>
  </si>
  <si>
    <t>Mix Doccia Incasso Square</t>
  </si>
  <si>
    <t>SQ30006000</t>
  </si>
  <si>
    <t>Monocomando Bidet Square  Con  Con Piletta Up&amp;Down</t>
  </si>
  <si>
    <t>SQ21006000</t>
  </si>
  <si>
    <t>Monocomando Lavabo Maxi Square Con Piletta Up&amp;Down</t>
  </si>
  <si>
    <t>SQ10100000</t>
  </si>
  <si>
    <t>Monocomando Vasca Esterno  Square</t>
  </si>
  <si>
    <t>SY410CR-001</t>
  </si>
  <si>
    <t>Star Bidet 3/8 C/Scar Cr</t>
  </si>
  <si>
    <t>SY318CR-001</t>
  </si>
  <si>
    <t>Star Lavabo Inc.2 Pz C/Sc Cr</t>
  </si>
  <si>
    <t>SY314CR-001</t>
  </si>
  <si>
    <t>Star Lavabo Incasso C/Scar Cr</t>
  </si>
  <si>
    <t>SY310CR-001</t>
  </si>
  <si>
    <t>Star Lavabo 3/8 C/Scar Cr</t>
  </si>
  <si>
    <t>SY150CR-001</t>
  </si>
  <si>
    <t>Star Vasca C/Dot Cr</t>
  </si>
  <si>
    <t>SY011CR-001</t>
  </si>
  <si>
    <t>Star Kit Est. Doccia Inc.Cr</t>
  </si>
  <si>
    <t>SY001CR-001</t>
  </si>
  <si>
    <t>ST400CR11CZ</t>
  </si>
  <si>
    <t>Mix Bidet Serie Star</t>
  </si>
  <si>
    <t>ST300CR11CZ</t>
  </si>
  <si>
    <t>Mix Lavabo Serie Star</t>
  </si>
  <si>
    <t>ST100CR54CZ</t>
  </si>
  <si>
    <t>Mix Vasca Serie Star</t>
  </si>
  <si>
    <t>ST011CR00CZ</t>
  </si>
  <si>
    <t>Mix Incasso Doccia C/Deviatore Serie Star</t>
  </si>
  <si>
    <t>ST001CR00CZ</t>
  </si>
  <si>
    <t>Mix Incasso Doccia Serie Star</t>
  </si>
  <si>
    <t>RBT</t>
  </si>
  <si>
    <t>Rubinetto Bidet Tiziana 1/2"</t>
  </si>
  <si>
    <t>GVT</t>
  </si>
  <si>
    <t>Gruppo Vasca Tiziana Semplice</t>
  </si>
  <si>
    <t>GMLT</t>
  </si>
  <si>
    <t>Gruppo Lavabo Monoforo Tiziana</t>
  </si>
  <si>
    <t>GMBT</t>
  </si>
  <si>
    <t>Gruppo Monoforo Bidet Tiziana</t>
  </si>
  <si>
    <t>Gruppo Lavabo Tiziana Sc.1"</t>
  </si>
  <si>
    <t>Gruppo Lavabo Mon. Tiziana</t>
  </si>
  <si>
    <t>GLCT00</t>
  </si>
  <si>
    <t>Gruppo Lavabo Scarico Cieco Maniglia Tiziana</t>
  </si>
  <si>
    <t>GBZT</t>
  </si>
  <si>
    <t>Gruppo Bidet Con Zampillo Tiziana</t>
  </si>
  <si>
    <t>GBMT</t>
  </si>
  <si>
    <t>Gruppo Bidet Monoforo Tiziana</t>
  </si>
  <si>
    <t>GBMAF47</t>
  </si>
  <si>
    <t>Gruppo Bidet Monoforo Old Br.</t>
  </si>
  <si>
    <t>Combin.Bidet  Tiziana Sc.1"</t>
  </si>
  <si>
    <t>MXBMC2003CR</t>
  </si>
  <si>
    <t>MXBMC1003CR</t>
  </si>
  <si>
    <t>YE410CR-001</t>
  </si>
  <si>
    <t>Yema Bidet 3/8 C/Scar Cr</t>
  </si>
  <si>
    <t>YE330CR-001</t>
  </si>
  <si>
    <t>Yema Lavabo 3/8 C/Scar Cr</t>
  </si>
  <si>
    <t>YE310CR-001</t>
  </si>
  <si>
    <t>YE150CR-001</t>
  </si>
  <si>
    <t>Yema Kit Est. Vasca Inc.Cr</t>
  </si>
  <si>
    <t>YE011CR-001</t>
  </si>
  <si>
    <t>YE001CR-001</t>
  </si>
  <si>
    <t>Yema Kit Est. Doccia Inc.Cr</t>
  </si>
  <si>
    <t>SQ500</t>
  </si>
  <si>
    <t>Monocomando Lavello C/Bocca Girevole Cromo</t>
  </si>
  <si>
    <t>N060-P</t>
  </si>
  <si>
    <t>Mod. Vancouver Collo A "P"</t>
  </si>
  <si>
    <t>MLMLC00</t>
  </si>
  <si>
    <t>Mix Lavello Monof. Serie Class Canna Pesante Alta</t>
  </si>
  <si>
    <t>Mix Cucina Leva Laterale Can. L F.3/8</t>
  </si>
  <si>
    <t>MLMLEA00</t>
  </si>
  <si>
    <t>Mix Lavello Mon. Alessia Tubo</t>
  </si>
  <si>
    <t>MLMLAE00</t>
  </si>
  <si>
    <t>Mix Lavello Mono Can.Alta Tubo Alessia Car. 35 Cromo</t>
  </si>
  <si>
    <t>MLMLA00</t>
  </si>
  <si>
    <t>Mix Lavello Mon. Canna Alta A  Pes. Alessia Car. 35 Cromo</t>
  </si>
  <si>
    <t>Mix Lavello Monof. Alessia</t>
  </si>
  <si>
    <t>AP7780GO</t>
  </si>
  <si>
    <t>Miscelatore Ap7780Go Apell Avena</t>
  </si>
  <si>
    <t>AP4070GO</t>
  </si>
  <si>
    <t>Miscelatore Ap4070Go Apell  Avena</t>
  </si>
  <si>
    <t>AP20GO</t>
  </si>
  <si>
    <t>Miscelatore Ap20Go Apell Av.</t>
  </si>
  <si>
    <t>SXALTO80</t>
  </si>
  <si>
    <t>Miscelatore Aquaalto Cromato</t>
  </si>
  <si>
    <t>SXALTO58</t>
  </si>
  <si>
    <t>Miscelatore Aquaalto Avena58</t>
  </si>
  <si>
    <t>SXALTO51</t>
  </si>
  <si>
    <t>Miscelatore Aquaalto Antracite 51</t>
  </si>
  <si>
    <t>SXALTO14</t>
  </si>
  <si>
    <t>Miscelatore Aquaalto Neromat</t>
  </si>
  <si>
    <t>SXALTO12</t>
  </si>
  <si>
    <t>Miscelatore Aquaalto Steell</t>
  </si>
  <si>
    <t>SXALTO07</t>
  </si>
  <si>
    <t>Miscelatore Aquaalto Bianco Alpina 07</t>
  </si>
  <si>
    <t>SXALTO04</t>
  </si>
  <si>
    <t>Miscelatore Aquaalto Alluminia</t>
  </si>
  <si>
    <t>SXALTD80</t>
  </si>
  <si>
    <t>Miscelatore Aquaalto C/Doc. Cromato</t>
  </si>
  <si>
    <t>SXALTD14</t>
  </si>
  <si>
    <t>Miscelatore Aquaalto C/Doc.</t>
  </si>
  <si>
    <t>SXALTD07</t>
  </si>
  <si>
    <t>Miscelatore Aquaalto C/Doc. Bianco Alpina 07</t>
  </si>
  <si>
    <t>SXSTYRM</t>
  </si>
  <si>
    <t>Mix New Aquastyle Rame Anti.</t>
  </si>
  <si>
    <t>SXSTYBR</t>
  </si>
  <si>
    <t>Mix New Aquastyle Bronze</t>
  </si>
  <si>
    <t>SXSTY80</t>
  </si>
  <si>
    <t>Mix New Aquastyle Cromato 80</t>
  </si>
  <si>
    <t>SXSTY58</t>
  </si>
  <si>
    <t>Mix New Aquastyle Avena 58</t>
  </si>
  <si>
    <t>SXSMARA80</t>
  </si>
  <si>
    <t>Mix Aquasmart Alto Cromo 80</t>
  </si>
  <si>
    <t>SXSMARA07</t>
  </si>
  <si>
    <t>Mix Aquasmart Alto Bianco</t>
  </si>
  <si>
    <t>Mix Lavello Botticella Cocca Conica Standard</t>
  </si>
  <si>
    <t>Mix Cucina Leva Laterale P</t>
  </si>
  <si>
    <t>AA621TF10LZ</t>
  </si>
  <si>
    <t>Mix Cucina Leva Laterale Canna Conica Cm. 28 Terra Di Francia</t>
  </si>
  <si>
    <t>AA621GR10LZ</t>
  </si>
  <si>
    <t>Mix Cucina Leva Laterale Canna Conica Cm. 28 Granito - Rosa</t>
  </si>
  <si>
    <t>AA621GP10LZ</t>
  </si>
  <si>
    <t>Mix Cucina Leva Laterale Canna Conica Cm. 28 Granito - Pietra</t>
  </si>
  <si>
    <t>AA621GN10LZ</t>
  </si>
  <si>
    <t>Mix Cucina Leva Laterale Canna Conica Cm. 28 Granito - Nero</t>
  </si>
  <si>
    <t>AA621GG10LZ</t>
  </si>
  <si>
    <t>Mix Cucina Leva Laterale Canna Conica Cm. 28 Granito - Grigio</t>
  </si>
  <si>
    <t>AA621GB10LZ</t>
  </si>
  <si>
    <t>Mix Cucina Leva Laterale Canna Conica Cm. 28 Granito - Bianco</t>
  </si>
  <si>
    <t>AA621GA10LZ</t>
  </si>
  <si>
    <t>Mix Cucina Leva Laterale Canna Conica Cm. 28 Granito - Avena</t>
  </si>
  <si>
    <t>AA621CR10LZ</t>
  </si>
  <si>
    <t>Mix Cucina Leva Lat. Canna L At.3/8 Cm. 16,5 Canna Dn. 26</t>
  </si>
  <si>
    <t>AA621BN10LZ</t>
  </si>
  <si>
    <t>Mix Cucina Leva Laterale Canna Conica Cm. 28 Bianco</t>
  </si>
  <si>
    <t>AA620TF10LZ</t>
  </si>
  <si>
    <t>AA620GR10LZ</t>
  </si>
  <si>
    <t>AA620GP10LZ</t>
  </si>
  <si>
    <t>AA620GN10LZ</t>
  </si>
  <si>
    <t>AA620GG10LZ</t>
  </si>
  <si>
    <t>AA620GB10LZ</t>
  </si>
  <si>
    <t>AA620CR10LZ</t>
  </si>
  <si>
    <t>Mix Cucina Leva Laterale Canna Conica Cm. 28</t>
  </si>
  <si>
    <t>AA620BN10LZ</t>
  </si>
  <si>
    <t>AA601CR10LZ</t>
  </si>
  <si>
    <t>Mix Cucina Bg Ara Compl. Cm. 16</t>
  </si>
  <si>
    <t>AA501CR00LZ</t>
  </si>
  <si>
    <t>Mix Lavello A Muro</t>
  </si>
  <si>
    <t>MIX010/M</t>
  </si>
  <si>
    <t>MIX010/A</t>
  </si>
  <si>
    <t>MLMLBDE00</t>
  </si>
  <si>
    <t>MVKBRI40</t>
  </si>
  <si>
    <t>Mix Bridge Vitrotek  40</t>
  </si>
  <si>
    <t>MGKRIO51</t>
  </si>
  <si>
    <t>Miscelatore Rio  Avena 51</t>
  </si>
  <si>
    <t>MGKBRI51</t>
  </si>
  <si>
    <t>Miscelatore Bridge Avena 51</t>
  </si>
  <si>
    <t>MMKBRI79</t>
  </si>
  <si>
    <t>Mix Bridge Aluminium 79</t>
  </si>
  <si>
    <t>MIKBRICR</t>
  </si>
  <si>
    <t>Miscelatore Monocomando Bridge Cromato</t>
  </si>
  <si>
    <t>MGKBRI40</t>
  </si>
  <si>
    <t>Miscelatore Bridge Nero 40</t>
  </si>
  <si>
    <t>MGKC0168</t>
  </si>
  <si>
    <t>MGKC0140</t>
  </si>
  <si>
    <t>Mix Elleci C01 Nero 40</t>
  </si>
  <si>
    <t>MGKC0268</t>
  </si>
  <si>
    <t>MIKCHECR</t>
  </si>
  <si>
    <t>Miscelatore Chef Elleci Cr</t>
  </si>
  <si>
    <t>N060-TF</t>
  </si>
  <si>
    <t>Mix Lavello C/Alta Classic T.F</t>
  </si>
  <si>
    <t>N060-SA</t>
  </si>
  <si>
    <t>Mix Lavello Monoforo Cucina Vancouver Import C. 40 Cromo Satinato</t>
  </si>
  <si>
    <t>N060-RA</t>
  </si>
  <si>
    <t>Mix Lavello C/Alta Rame Antico Vancouver Export</t>
  </si>
  <si>
    <t>N060-OK</t>
  </si>
  <si>
    <t>Mix Lavello Monoforo Cucina Vancouver Import C. 40 Fragranite Avena Okite</t>
  </si>
  <si>
    <t>N060-O</t>
  </si>
  <si>
    <t>Mix Lavello Monoforo Cucina Vancouver Import C. 40 Cromo Lucido Leva Aperta</t>
  </si>
  <si>
    <t>N060-N</t>
  </si>
  <si>
    <t>Mix Lavello C/Alta Classic N.</t>
  </si>
  <si>
    <t>N060-BR</t>
  </si>
  <si>
    <t>Mix Antique Lavello C/Alta Br.</t>
  </si>
  <si>
    <t>N060-BN</t>
  </si>
  <si>
    <t>Mix Antique Lavello C/Alta Bronzo Moderno</t>
  </si>
  <si>
    <t>N060-B</t>
  </si>
  <si>
    <t>Mix Lavello C/Alta Classic B.</t>
  </si>
  <si>
    <t>N060-5</t>
  </si>
  <si>
    <t>Mix Lavello Monoforo Cucina Vancouver Import C. 40 Cromo Lucido</t>
  </si>
  <si>
    <t>N060-4</t>
  </si>
  <si>
    <t>Monoforo Lavello Croce Cromo Lucido</t>
  </si>
  <si>
    <t>N060-3</t>
  </si>
  <si>
    <t>Monoforo Lavello Croce Avena Pechino</t>
  </si>
  <si>
    <t>C-4005FR</t>
  </si>
  <si>
    <t>Miscelatore Lavello Cucina Canna Bassa Cilvani Fragranite</t>
  </si>
  <si>
    <t>C-4005AV</t>
  </si>
  <si>
    <t>Miscelatore Lavello Cucina Canna Bassa Cilvani Avena</t>
  </si>
  <si>
    <t>C-4005</t>
  </si>
  <si>
    <t>Miscelatore Lavello Cucina Canna Bassa Cilvani Cromato</t>
  </si>
  <si>
    <t>C-1904</t>
  </si>
  <si>
    <t>Rubinetto Cucina Epoca Bronzo</t>
  </si>
  <si>
    <t>AV-002</t>
  </si>
  <si>
    <t>Mix Lavello Cucina Con Canna Bassa Girevole Paris Cromato</t>
  </si>
  <si>
    <t>MGKCLO43</t>
  </si>
  <si>
    <t>Miscelatore Cloud Tortora 43</t>
  </si>
  <si>
    <t>DA620CR10SZ</t>
  </si>
  <si>
    <t>Miscelatore Lavello Bocca A Scomparsa Reclinabile</t>
  </si>
  <si>
    <t>DA615CR10SZ</t>
  </si>
  <si>
    <t>Mix Cucina Bocca Girevole Cm. 33,5</t>
  </si>
  <si>
    <t>DA502CR00SZ</t>
  </si>
  <si>
    <t>Mix Lavello Parete Bocca Ovale</t>
  </si>
  <si>
    <t>MPEDE00</t>
  </si>
  <si>
    <t>Mix Parrucchiere "Debora"</t>
  </si>
  <si>
    <t>MLPUDE00</t>
  </si>
  <si>
    <t>Mix Lavello A Paerete "Debora" Canna Alta Pesante</t>
  </si>
  <si>
    <t>MLPDSDE00</t>
  </si>
  <si>
    <t>Mix Lavello Parete Debora  Con Deviatore Separato-Duplex</t>
  </si>
  <si>
    <t>Mix Lavello Parete Debora Terra Di Francia</t>
  </si>
  <si>
    <t>MLPDE00</t>
  </si>
  <si>
    <t>Mix Lavello Parete Debora Cr.</t>
  </si>
  <si>
    <t>MLMSU00</t>
  </si>
  <si>
    <t>Mix Lavello Mon. Canna Lat.  Reclinabile Debora</t>
  </si>
  <si>
    <t>MLMM00</t>
  </si>
  <si>
    <t>Mix Lavello Midi Cromo</t>
  </si>
  <si>
    <t>Mix Lavello Monoforo "Debora" Canna Alta Tubo Ombrello</t>
  </si>
  <si>
    <t>MLMLOF00</t>
  </si>
  <si>
    <t>Mix Lavello Mon. Debora Lux Canna Old Fashion</t>
  </si>
  <si>
    <t>MLMLODE100</t>
  </si>
  <si>
    <t>MLMLNL00</t>
  </si>
  <si>
    <t>Mix Lavello Canna Laterale  Alta Serie New Lady</t>
  </si>
  <si>
    <t>MLMLLSDE00</t>
  </si>
  <si>
    <t>Mix Lavello Monoforo "Debora" Canna Alta Tubo Squadra</t>
  </si>
  <si>
    <t>MLMLLPDE00</t>
  </si>
  <si>
    <t>Mix Lavello Monoforo "Debora"  Canna Alta Tubo Pesante</t>
  </si>
  <si>
    <t>Mix Lavello Monoforo "Debora"  Canna Alta Fusa Pesante</t>
  </si>
  <si>
    <t>MLMLLAE00</t>
  </si>
  <si>
    <t>Mix Lavello Monoforo Alessia Canna A "L" Lusso Leva Later.</t>
  </si>
  <si>
    <t>MLMLEDE00</t>
  </si>
  <si>
    <t>Mix Lavello Monoforo "Debora" Doccia Estraibile Canna Alta</t>
  </si>
  <si>
    <t>MLMLDE85</t>
  </si>
  <si>
    <t>Mix Debora Lavello Monof. Canna Alta Pes. Gran. Beige</t>
  </si>
  <si>
    <t>MLMLDE84</t>
  </si>
  <si>
    <t>Mix Lavello Mon. Debora Gran. Grigio</t>
  </si>
  <si>
    <t>MLMLDE83</t>
  </si>
  <si>
    <t>Mix Lavello Mon. Debora Granito Pietra</t>
  </si>
  <si>
    <t>Mix Lavello Mon. Debora Granito Rosa</t>
  </si>
  <si>
    <t>Mix Lavello Debora  Monof. Can. Alta Pesante Gran. Nero</t>
  </si>
  <si>
    <t>MLMLDE80</t>
  </si>
  <si>
    <t>Mix Lavello Mon. Debora Granito Bianco</t>
  </si>
  <si>
    <t>MLMLDE100</t>
  </si>
  <si>
    <t>Mix Lav. Mon. Lat. Debora Terra Di Francia</t>
  </si>
  <si>
    <t>MLMLDE04</t>
  </si>
  <si>
    <t>Mix Lavello Mon. Lat. Debora Bianco</t>
  </si>
  <si>
    <t>Mix Lavello Mon. Later. Debora Canna Alta Pesante Cromo</t>
  </si>
  <si>
    <t>MLMEDE04</t>
  </si>
  <si>
    <t>Mix Lav. Mon. Doc /Estr.Debora Cartuccia 40 Bianco</t>
  </si>
  <si>
    <t>MLMEDE00</t>
  </si>
  <si>
    <t>Mix Lav. Mon. Doc /Estr.Debora Cartuccia 40</t>
  </si>
  <si>
    <t>Mix Lavello Mon. Debora Granito Avena</t>
  </si>
  <si>
    <t>MLMDE84</t>
  </si>
  <si>
    <t>Mix Lavello Monoforo Debora Granito Grigio</t>
  </si>
  <si>
    <t>MLMDE83</t>
  </si>
  <si>
    <t>Mix Lavello Monoforo Debora Granito Pietra</t>
  </si>
  <si>
    <t>Mix Lavello Mon. Debora   Granito Rosa</t>
  </si>
  <si>
    <t>MLMDE81</t>
  </si>
  <si>
    <t>Mix Lavello Monoforo Debora Granito Nero</t>
  </si>
  <si>
    <t>Mix Lavello Monoforo G/Bianco</t>
  </si>
  <si>
    <t>MLMDE100</t>
  </si>
  <si>
    <t>Mix Lavello Monoforo Debora Terra Di Francia</t>
  </si>
  <si>
    <t>MLMDE04</t>
  </si>
  <si>
    <t>Mix Debora Lav. Mon. C /Bassa Bianco</t>
  </si>
  <si>
    <t>Mix Debora Lav. Mon. C /Bassa</t>
  </si>
  <si>
    <t>Mix Lavello Mon. Diretta  Debora Canna Bassa</t>
  </si>
  <si>
    <t>Mix Lavello Mon. Mix/56 Cr Con Canna Old Fashion</t>
  </si>
  <si>
    <t>Mix Lavello Mon. Debora Canna Bassa Attacco Lavatrice</t>
  </si>
  <si>
    <t>ELGHANS</t>
  </si>
  <si>
    <t>Mix Lav. Elghans Cromo</t>
  </si>
  <si>
    <t>39BI4200</t>
  </si>
  <si>
    <t>Miscelatore Lavello A Parete Bianco King</t>
  </si>
  <si>
    <t>FX520</t>
  </si>
  <si>
    <t>Mix Lavello Parete Fox Cromo</t>
  </si>
  <si>
    <t>GLPF65</t>
  </si>
  <si>
    <t>Gruppo Lavello Parete Rame Francesca</t>
  </si>
  <si>
    <t>Gruppo Lav. Parete B /Antica Francesca Rame</t>
  </si>
  <si>
    <t>GLPAF00</t>
  </si>
  <si>
    <t>Gruppo Lav. Parete B /Hold Francesca Cromo</t>
  </si>
  <si>
    <t>GLMFAT00</t>
  </si>
  <si>
    <t>Gruppo Lavello  Monoforo Canna Alta Fusa A Biscotto "Tiziana"</t>
  </si>
  <si>
    <t>GLMF65</t>
  </si>
  <si>
    <t>Gr. Lav. Mon. Francesca Rame Canna A Ponte</t>
  </si>
  <si>
    <t>GLMF100</t>
  </si>
  <si>
    <t>Gruppo Lav. Mon. Francesca Terra Di Francia Canna A Ponte</t>
  </si>
  <si>
    <t>GLMF04</t>
  </si>
  <si>
    <t>Gruppo Lav.Mon.Francesca Bianca Canna A Ponte</t>
  </si>
  <si>
    <t>Gruppo Lav.Mon.Francesca Cr. Canna A Ponte</t>
  </si>
  <si>
    <t>Gruppo Lav.Mon.Francesca Acqua Diretta Bronzato  Canna  Ponte</t>
  </si>
  <si>
    <t>GLMAFE65</t>
  </si>
  <si>
    <t>Gruppo Lavello Francesca Expo Rame</t>
  </si>
  <si>
    <t>GLMAFE47</t>
  </si>
  <si>
    <t>Gruppo Lavello Francesca Expo Vecchio Ottone</t>
  </si>
  <si>
    <t>GLMAFE00</t>
  </si>
  <si>
    <t>Gruppo Lavello Monof. B/Antica Expo Francesca Cromo</t>
  </si>
  <si>
    <t>GLMAF47</t>
  </si>
  <si>
    <t>Gruppo Lav. Mon. B/Antica Francesca Bronzo</t>
  </si>
  <si>
    <t>GLMAF100</t>
  </si>
  <si>
    <t>Gruppo Lav. Mon. B/Antica Francesca Terra Di Francia</t>
  </si>
  <si>
    <t>Gruppo Lavello Mono.B/Antica Francesca Cromo</t>
  </si>
  <si>
    <t>GLMAEF65</t>
  </si>
  <si>
    <t>Gruppo Lav.Mon. D /Estr. 2 G. Rame Francesca</t>
  </si>
  <si>
    <t>GLMADF65</t>
  </si>
  <si>
    <t>Gruppo Lavello Mon.B /Antica Rame Acqua Diretta Francesca</t>
  </si>
  <si>
    <t>Gruppo Lavello Mon.B /Antica Bronzo Acqua Diretta Francesca</t>
  </si>
  <si>
    <t>GLMADF100</t>
  </si>
  <si>
    <t>Gruppo Lavello Mon.B /Antica R Acqua Diretta Francesca</t>
  </si>
  <si>
    <t>GLMADF00</t>
  </si>
  <si>
    <t>Gruppo Lavello Mon.B /Antica Cromo Acqua Diretta Francesca</t>
  </si>
  <si>
    <t>MVKFLY96</t>
  </si>
  <si>
    <t>Miscelatore Monocomando Con Canna Alta Girevole White</t>
  </si>
  <si>
    <t>MVKFLY86</t>
  </si>
  <si>
    <t>Miscelatore Monocomando Con Canna Alta Girevole Black</t>
  </si>
  <si>
    <t>MIKFUSCR</t>
  </si>
  <si>
    <t>Miscelatore Monocomando Con Canna Alta Girevole Cromato</t>
  </si>
  <si>
    <t>MIKFLYCR</t>
  </si>
  <si>
    <t>13820-INDCR</t>
  </si>
  <si>
    <t>Mix Lav.Mon.Futuristic Cr. C/Docc.Estraibile E Boc.Gir.</t>
  </si>
  <si>
    <t>13625CR</t>
  </si>
  <si>
    <t>Mix Lav.Mon. Futuristic Cr. C/Doccia Estraibile E Boc.Gir.</t>
  </si>
  <si>
    <t>13610CR</t>
  </si>
  <si>
    <t>Mix Lav.Mon. Futuristic Cr. Con Bocca Girevole  Mm. 190</t>
  </si>
  <si>
    <t>HCS65</t>
  </si>
  <si>
    <t>Mix Lav.Mon.Hermitage Rame Canna Sup. C/ Attacco A Parete</t>
  </si>
  <si>
    <t>HCS47</t>
  </si>
  <si>
    <t>Mix Lav.Mon.Hermitage Bronzo Canna Sup. C/ Attacco A Parete</t>
  </si>
  <si>
    <t>HCS00</t>
  </si>
  <si>
    <t>Mix Lav.Mon.Hermitage Cromo Canna Sup. C/ Attacco A Parete</t>
  </si>
  <si>
    <t>HCE65</t>
  </si>
  <si>
    <t>Mix Lav.Mon.Hermitage Rame Con Attacco A Parete</t>
  </si>
  <si>
    <t>HCE47</t>
  </si>
  <si>
    <t>Mix Lav.Mon.Hermitage Bronzo Con Attacco A Parete</t>
  </si>
  <si>
    <t>HCE00</t>
  </si>
  <si>
    <t>Mix Lav.Mon.Hermitage Cromo Con Attacco A Parete</t>
  </si>
  <si>
    <t>S9011</t>
  </si>
  <si>
    <t>Mix Lavello Cucina Inox Drewi Cartuccia 40 Import Zx</t>
  </si>
  <si>
    <t>S9009</t>
  </si>
  <si>
    <t>S9006</t>
  </si>
  <si>
    <t>Mix Lavello Cucina Driwei Cartuccia 40 Doccetta Estraibile Avena Import Zx</t>
  </si>
  <si>
    <t>Mix Lavello Cucina Canna Alta  Drewi Cartuccia 40 Avena Import</t>
  </si>
  <si>
    <t>Mix Lavello Cucina Drewi Cartuccia 40 Import Zx</t>
  </si>
  <si>
    <t>JH-8095</t>
  </si>
  <si>
    <t>Mix Lavello Cucina Daivi Cartuccia 40 Import Zx</t>
  </si>
  <si>
    <t>Miscelatore Lavello Canna Alta</t>
  </si>
  <si>
    <t>Mix Lavello Cucina Driwei Cartuccia 40 Import Zx</t>
  </si>
  <si>
    <t>JH-5035</t>
  </si>
  <si>
    <t>Mix Lavello Cucina Drewi Con Leva Clinica Cartuccia 40 Import Zx</t>
  </si>
  <si>
    <t>JH-5033</t>
  </si>
  <si>
    <t>JH-1986</t>
  </si>
  <si>
    <t>JH-1588</t>
  </si>
  <si>
    <t>JH-1587</t>
  </si>
  <si>
    <t>F1587</t>
  </si>
  <si>
    <t>Mix Lavello Cucina Canna Alta  Drewi Cartuccia 40 Import Zx</t>
  </si>
  <si>
    <t>F1034-2</t>
  </si>
  <si>
    <t>E-211</t>
  </si>
  <si>
    <t>Rubinetto Riscaldatore Istantaneo Acqua Calda Miscelatore Riscaldante Rubinetto Elettrico Dell'Acqua + Interruttore Caldo E Freddo Con Display Temperatura Led Display Digitale Import Zx</t>
  </si>
  <si>
    <t>DG-8066</t>
  </si>
  <si>
    <t>Mix Lavello Cucina Daivi Cartuccia 40 Import In Blister</t>
  </si>
  <si>
    <t>Miscelatore Canna Alta  Regolabile  Rosa</t>
  </si>
  <si>
    <t>Miscelatore Canna Alta  Regolabile  Bianco</t>
  </si>
  <si>
    <t>Miscelatore Canna Alta  Regolabile  Arancio</t>
  </si>
  <si>
    <t>Miscelatore Canna Alta  Regolabile  Verde</t>
  </si>
  <si>
    <t>Miscelatore Canna Alta  Regolabile  Blu</t>
  </si>
  <si>
    <t>Miscelatore Canna Alta  Regolabile  Nero</t>
  </si>
  <si>
    <t>8101</t>
  </si>
  <si>
    <t>JOLLAD85</t>
  </si>
  <si>
    <t>Mix Lav.Mon.Jolla Mix/30 Gr Onda Con Doccetta Estraibile</t>
  </si>
  <si>
    <t>JOLLAD04</t>
  </si>
  <si>
    <t>Miscelatore Lavello Cucina Doccetta Estraibile Colore Bianco</t>
  </si>
  <si>
    <t>JOLLAD00</t>
  </si>
  <si>
    <t>Mix Lav.Mon.Jolla Mix/30 Cr Onda Con Doccetta Estraibile</t>
  </si>
  <si>
    <t>JOLLA85</t>
  </si>
  <si>
    <t>JOLLA100</t>
  </si>
  <si>
    <t>Mix Lav.Mon.Jolla Mix/30 Tr Di Francia</t>
  </si>
  <si>
    <t>JOLLA04</t>
  </si>
  <si>
    <t>Miscelatore Lavello Cucina Colore Bianco</t>
  </si>
  <si>
    <t>17519ZP</t>
  </si>
  <si>
    <t>Jolly Bg. 185 Cm. 26,3 Bocca Girevole</t>
  </si>
  <si>
    <t>MLPJE00</t>
  </si>
  <si>
    <t>Mix Lavello Parete "Jose'"</t>
  </si>
  <si>
    <t>MLMLJE00</t>
  </si>
  <si>
    <t>Mix Jose' Lavello Monof. Lat.</t>
  </si>
  <si>
    <t>MLMJE00</t>
  </si>
  <si>
    <t>Mix Lavello Monoforo Jose' Cr.</t>
  </si>
  <si>
    <t>Mlx Lavello Monof. C/Bassa  Jose' Bronzo</t>
  </si>
  <si>
    <t>MLMEJE00</t>
  </si>
  <si>
    <t>Mix Lavello Mon. D/Estr Jose'</t>
  </si>
  <si>
    <t>KR620CR10KZ</t>
  </si>
  <si>
    <t>Mix Leva Laterale Kristal C/Conica Cm. 28</t>
  </si>
  <si>
    <t>KR501CR00KZ</t>
  </si>
  <si>
    <t>Mix Lavello Parete Kristal</t>
  </si>
  <si>
    <t>Mix Lavello Mon. Lake Cromo Con Bocca Girevole Fusa Mm.318</t>
  </si>
  <si>
    <t>Mix Lav.Mon.Liberty Bronzo Con Bocca Girevole  Mm. 260</t>
  </si>
  <si>
    <t>Mix Lav. Mon. Liberty Cromo Con Bocca Girevole  Mm. 260</t>
  </si>
  <si>
    <t>Mix Lav. Mon. Luxor Cromo Con Bocca Girevole Mm. 302</t>
  </si>
  <si>
    <t>MALIBUQTF</t>
  </si>
  <si>
    <t>Mix Lav. Mon. Malibu' Q Terra Di Francia</t>
  </si>
  <si>
    <t>MALIBUQSA</t>
  </si>
  <si>
    <t>Mix Lav. Mon. Malibu' Q Cr Satinato</t>
  </si>
  <si>
    <t>MALIBUQNR</t>
  </si>
  <si>
    <t>Mix Lav. Mon. Malibu' Q Nero</t>
  </si>
  <si>
    <t>Mix Lav. Mon. Malibu' Q Cr</t>
  </si>
  <si>
    <t>MALIBU2PNR</t>
  </si>
  <si>
    <t>Mix Lav.Mon.Malibu' Due P Nero</t>
  </si>
  <si>
    <t>Mix Lav.Mon.Malibu' Due P Cr</t>
  </si>
  <si>
    <t>MILOD200</t>
  </si>
  <si>
    <t>Mix Lavello Mon.Milo D2 Cr</t>
  </si>
  <si>
    <t>MILOD00</t>
  </si>
  <si>
    <t>Mix Lavello Mon.Milo D Cromo</t>
  </si>
  <si>
    <t>MILO00</t>
  </si>
  <si>
    <t>Mix Lavello Mon. Milo Cromo</t>
  </si>
  <si>
    <t>MGKMIN59</t>
  </si>
  <si>
    <t>Miscelatore Elleci Minerva 59 Antracite</t>
  </si>
  <si>
    <t>MGKMIN51</t>
  </si>
  <si>
    <t>Miscelatore Elleci Minerva 51 Avena</t>
  </si>
  <si>
    <t>MIX20SF65</t>
  </si>
  <si>
    <t>Mix Lav. Mon. Mix/20 Sf Rame Dis.In Cer.Can.Ponte Sottofin.</t>
  </si>
  <si>
    <t>Mix Lav.Mon.Mix/20 Sf Bronzo Dis.In Cer.Can.Ponte Sottofin.</t>
  </si>
  <si>
    <t>MIX20SF00</t>
  </si>
  <si>
    <t>Mix Lav. Mon. Mix/20 Sf Cr Dis.In Cer.Can.Ponte Sottofin.</t>
  </si>
  <si>
    <t>RODEO3D00</t>
  </si>
  <si>
    <t>Mix Lav.Mon.Rodeo Mix/3D Cr</t>
  </si>
  <si>
    <t>MIX4000D00</t>
  </si>
  <si>
    <t>Mix Lavello Mon. Mix/4000 D Cromo Con Doccetta Estraibile</t>
  </si>
  <si>
    <t>MIX400000</t>
  </si>
  <si>
    <t>Mix Lavello Mon. Mix/4000 Cr.</t>
  </si>
  <si>
    <t>MIX5181</t>
  </si>
  <si>
    <t>Mix Lav. Mon. Mix/51 Granito Nero</t>
  </si>
  <si>
    <t>MIX5465</t>
  </si>
  <si>
    <t>Mix Lav. Mon. Mix/54 Rame Canna A Ponte</t>
  </si>
  <si>
    <t>MIX5447</t>
  </si>
  <si>
    <t>Mix Lav. Mon. Mix/54 Bronzo Canna A Ponte</t>
  </si>
  <si>
    <t>Mix Lav. Mon. Mix/54 Cromo Canna A Ponte</t>
  </si>
  <si>
    <t>MIX5665</t>
  </si>
  <si>
    <t>Mix Lav. Mon. Mix/56 Rame Con Canna Old Fashion</t>
  </si>
  <si>
    <t>MIX5647</t>
  </si>
  <si>
    <t>Mix Lav. Mon. Mix/56 Bronzo Con Canna Old Fashion</t>
  </si>
  <si>
    <t>MIX600</t>
  </si>
  <si>
    <t>Mix Lav.Mon.Mix/6 C.Ponte Cr</t>
  </si>
  <si>
    <t>Mix Lav. Mon. Mix/62 Sf Cr C/Canna Reclinabile Sottofin.</t>
  </si>
  <si>
    <t>RU0017SD4017</t>
  </si>
  <si>
    <t>Miscelatore Sphera Cromo Con Doccia Sd4017</t>
  </si>
  <si>
    <t>RU0017533CR</t>
  </si>
  <si>
    <t>Miscelatore Sphera Cromo Con Doccia H. 53 Cm Soff.Sd4017</t>
  </si>
  <si>
    <t>MLMIC00</t>
  </si>
  <si>
    <t>Mix Lavello Monoforo Indust. Con Doccetta A Molla Compl. Cr</t>
  </si>
  <si>
    <t>MN602CR10CZ</t>
  </si>
  <si>
    <t>Monoforo Cucina Monet Canna P Cm. 28,7  Vitoni Ceramici 1/2"" 1/4 Di Giro</t>
  </si>
  <si>
    <t>MN560CR00CZ</t>
  </si>
  <si>
    <t>Lavello Parete Monet Canna S Vitoni Ceramici 1/2"" 1/4 Di Giro</t>
  </si>
  <si>
    <t>MGKNEV40</t>
  </si>
  <si>
    <t>Miscelatore Neva Nero 40</t>
  </si>
  <si>
    <t>MLPNR00</t>
  </si>
  <si>
    <t>Mix Lavello Parete New Ronny  Cromo</t>
  </si>
  <si>
    <t>MLPDDE00</t>
  </si>
  <si>
    <t>Mix Lavello Parete Debora  Con Deviatore Sulla Canna Cm30</t>
  </si>
  <si>
    <t>MLPAR47</t>
  </si>
  <si>
    <t>Mix Lavello Parete B /Antica Ronny Bronzo</t>
  </si>
  <si>
    <t>MLPAR00</t>
  </si>
  <si>
    <t>Mix Lavello Parete Ronny B/An.</t>
  </si>
  <si>
    <t>MLNR00</t>
  </si>
  <si>
    <t>Mix Lavabo New Ronny Cromo</t>
  </si>
  <si>
    <t>MLMLARR65</t>
  </si>
  <si>
    <t>Mix Lavello Mon. Ronny C /Lat. Antica Reclinabile Rame</t>
  </si>
  <si>
    <t>MLMLARR47</t>
  </si>
  <si>
    <t>Mix Lavello Mon. Ronny C /Lat. Antica Reclinabile Bronz0</t>
  </si>
  <si>
    <t>MLMLARR00</t>
  </si>
  <si>
    <t>Mix Lavello Monof. Ronny Cromo Canna Antica Reclinabile</t>
  </si>
  <si>
    <t>MLMLANR65</t>
  </si>
  <si>
    <t>Mix Lavello Mon. Canna Alta  Pesante Rame</t>
  </si>
  <si>
    <t>MLMLANR47</t>
  </si>
  <si>
    <t>Mix Lavello Mon. Canna Alta  Pesante Bronzo</t>
  </si>
  <si>
    <t>Mix Lavello Mon. Canna Alta Pesante Cromo</t>
  </si>
  <si>
    <t>MLMLAER65</t>
  </si>
  <si>
    <t>Mix Lav. Mon.B/Antica D/Estr. "Ronny" Rame</t>
  </si>
  <si>
    <t>MLMLAER47</t>
  </si>
  <si>
    <t>Mix Lav. Mon. B/Antica D/Estr. "Ronny"  Bronzo</t>
  </si>
  <si>
    <t>MLMLAER00</t>
  </si>
  <si>
    <t>Mix Lav. Mon. B/Antica D/Estr. "Ronny"  Cr.</t>
  </si>
  <si>
    <t>SXOMEGA58</t>
  </si>
  <si>
    <t>Mix Omega Avena 58</t>
  </si>
  <si>
    <t>SXOMEGA51</t>
  </si>
  <si>
    <t>Mix Omega Antracite 51</t>
  </si>
  <si>
    <t>SXOMEGA14</t>
  </si>
  <si>
    <t>Mix Omega Nero 14</t>
  </si>
  <si>
    <t>PEPPERJD00</t>
  </si>
  <si>
    <t>Mix Lav. Mon.Pepper Junior D</t>
  </si>
  <si>
    <t>PEPPERJ00</t>
  </si>
  <si>
    <t>Mix Lav. Mon.Pepper Junior Cr</t>
  </si>
  <si>
    <t>MMKPO79</t>
  </si>
  <si>
    <t>Miscelatore Elleci "Po" Mtk 79 Aluminium</t>
  </si>
  <si>
    <t>MMKPO73</t>
  </si>
  <si>
    <t>Miscelatore Elleci "Po" Mtk 73 Titanium</t>
  </si>
  <si>
    <t>MMKPO</t>
  </si>
  <si>
    <t>Miscelatore Ellecci "Po" Mtk All Colour</t>
  </si>
  <si>
    <t>MGKPO68</t>
  </si>
  <si>
    <t>Miscelatore Po 68 B.Cotitano</t>
  </si>
  <si>
    <t>MGKPO62</t>
  </si>
  <si>
    <t>Mix Canna Alta Bianco Antico 62</t>
  </si>
  <si>
    <t>MGKPO59</t>
  </si>
  <si>
    <t>Miscelatore Po 59 Antracite</t>
  </si>
  <si>
    <t>MGKPO52</t>
  </si>
  <si>
    <t>Miscelatore Po 52 Bianco</t>
  </si>
  <si>
    <t>MGKPO51</t>
  </si>
  <si>
    <t>Miscelatore Po Avena 51</t>
  </si>
  <si>
    <t>MGKPO40</t>
  </si>
  <si>
    <t>Mix Canna Alta Full Black 40</t>
  </si>
  <si>
    <t>MGKPO</t>
  </si>
  <si>
    <t>Miscelatore Ellecci "Po" Gtk All Colour</t>
  </si>
  <si>
    <t>MPKPOL25</t>
  </si>
  <si>
    <t>Miscelatore Polaris Avena</t>
  </si>
  <si>
    <t>Mix Lav. Mon. Quadric Cromo Con Bocca Girevole Mm. 320</t>
  </si>
  <si>
    <t>16700CR</t>
  </si>
  <si>
    <t>MKKRAP96</t>
  </si>
  <si>
    <t>Miscelatore Rain Plus  Keratek 96 White</t>
  </si>
  <si>
    <t>MVKREN40</t>
  </si>
  <si>
    <t>Miscelatore Ellecci "Reno" Vtk All Colour 40</t>
  </si>
  <si>
    <t>MVKREN</t>
  </si>
  <si>
    <t>Miscelatore Ellecci "Reno" Vtk All Colour</t>
  </si>
  <si>
    <t>MMKREN79</t>
  </si>
  <si>
    <t>Miscelatore Ellecci "Reno" Mtk All Colour 79</t>
  </si>
  <si>
    <t>MMKREN</t>
  </si>
  <si>
    <t>Miscelatore Ellecci "Reno" Mtk All Colour</t>
  </si>
  <si>
    <t>MGKREN51</t>
  </si>
  <si>
    <t>Miscelatore Reno Avena 51</t>
  </si>
  <si>
    <t>MGKREN43</t>
  </si>
  <si>
    <t>Miscelatore Reno Tortora 43</t>
  </si>
  <si>
    <t>MGKREN40</t>
  </si>
  <si>
    <t>Miscelatore Reno F. Black 40</t>
  </si>
  <si>
    <t>MGKREN</t>
  </si>
  <si>
    <t>Miscelatore Ellecci "Reno" Mgk All Colour</t>
  </si>
  <si>
    <t>17507ZPRA</t>
  </si>
  <si>
    <t>Mix Cucina Retro' Leva Laterale Att.1/2"" Rame  Cm. 27,3 Maniglia Leva Porcellana Bianca</t>
  </si>
  <si>
    <t>17507ZPBR</t>
  </si>
  <si>
    <t>Mix Cucina Retro' Leva Laterale Att.1/2"" Bronzo Cm. 27,3 Maniglia Leva Porcellana Bianca</t>
  </si>
  <si>
    <t>17507ZP</t>
  </si>
  <si>
    <t>Mix Cucina Retro' Leva Laterale Att.1/2"" Cr Cm. 27,3 Maniglia Leva Porcellana Bianca</t>
  </si>
  <si>
    <t>Mix Monocomando Lavello Monoforo Riolo Light</t>
  </si>
  <si>
    <t>Mix Lavello Parete Riolo Light</t>
  </si>
  <si>
    <t>RODEOSF85</t>
  </si>
  <si>
    <t>Mix Lav. Mon.Rodeo Mix/36 Sf</t>
  </si>
  <si>
    <t>RODEOSF00</t>
  </si>
  <si>
    <t>Mix Lav.Mon.Rodeo Mix/36 Sf Xx "Xx"</t>
  </si>
  <si>
    <t>RODEO85</t>
  </si>
  <si>
    <t>Mix Lav. Mon.Rodeo Mix/3 Gr Granito/Avena</t>
  </si>
  <si>
    <t>RODEO3D85</t>
  </si>
  <si>
    <t>Mix Lav. Mon.Rodeo Mix/3D Gr</t>
  </si>
  <si>
    <t>Mix Lav. Mon.Rodeo Mix/3 Cromo</t>
  </si>
  <si>
    <t>MRL3CR</t>
  </si>
  <si>
    <t>Mix Rodeo Leva 3 Tacche Cromo</t>
  </si>
  <si>
    <t>MIKS01CR</t>
  </si>
  <si>
    <t>MGKS0168</t>
  </si>
  <si>
    <t>Mix Elleci S01 Bianco 68</t>
  </si>
  <si>
    <t>MGKS0140</t>
  </si>
  <si>
    <t>Mix Elleci S01 Nero 40</t>
  </si>
  <si>
    <t>MGKSEN59</t>
  </si>
  <si>
    <t>Mix Senna Antracite 59</t>
  </si>
  <si>
    <t>MGKSEN51</t>
  </si>
  <si>
    <t>Miscelatore Senna Avena 51</t>
  </si>
  <si>
    <t>MGKSEN40</t>
  </si>
  <si>
    <t>Miscelatore Senna 40 Nero</t>
  </si>
  <si>
    <t>SERENO00</t>
  </si>
  <si>
    <t>Mix Lavello Mon.Sereno Cromo</t>
  </si>
  <si>
    <t>RU0017SD4011</t>
  </si>
  <si>
    <t>Miscelatore Sphera Cromo Con Doccia Sd4011</t>
  </si>
  <si>
    <t>RU0017003CR</t>
  </si>
  <si>
    <t>Setcucina C/Molla,Sof.Sd4017</t>
  </si>
  <si>
    <t>RU0011SD4017CR</t>
  </si>
  <si>
    <t>Setcucina C/Molla, Soffione.Sd4017</t>
  </si>
  <si>
    <t>Setcucina C/Molla,Sof.Sd4011</t>
  </si>
  <si>
    <t>MXCUMCNXCCR</t>
  </si>
  <si>
    <t>Lavello Cucina Canna Alta Sphera "Stile"</t>
  </si>
  <si>
    <t>MXCUMCMMCCR</t>
  </si>
  <si>
    <t>Lavabo Cucina Canna Alta Serie Mm Cromo</t>
  </si>
  <si>
    <t>MXCUMCM0CCR</t>
  </si>
  <si>
    <t>Lavello Cucina Canna Alta</t>
  </si>
  <si>
    <t>MXCUMCHHCCR</t>
  </si>
  <si>
    <t>MXB005BG3CR</t>
  </si>
  <si>
    <t>Lavello Laterale Monocomando "Zc"</t>
  </si>
  <si>
    <t>Lavello Laterale Monocomando Avena "Zc"</t>
  </si>
  <si>
    <t>MMKSTR79</t>
  </si>
  <si>
    <t>Mix Stream Aluminium 79</t>
  </si>
  <si>
    <t>MMKSTP73</t>
  </si>
  <si>
    <t>Miscelatore Stream Plus 73 Titanium</t>
  </si>
  <si>
    <t>GLPTU</t>
  </si>
  <si>
    <t>Gruppo Lavello Parete Canna U Tizian</t>
  </si>
  <si>
    <t>Gruppo Lavello Parete Tiziana</t>
  </si>
  <si>
    <t>Gruppo Lavello Parete Attacco Lavatrice Canna "U"</t>
  </si>
  <si>
    <t>Gruppo Lavello Pareteattacco Lavatrice Canna "E"</t>
  </si>
  <si>
    <t>Gruppo Lavello Parete Bronzo Francesca</t>
  </si>
  <si>
    <t>Gruppo Lavello Parete Cromo Francesca</t>
  </si>
  <si>
    <t>GLPET00</t>
  </si>
  <si>
    <t>Gruppo Lavello Parete Esse</t>
  </si>
  <si>
    <t>GLMJT00</t>
  </si>
  <si>
    <t>Gruppo Lavello Monoforo Jota</t>
  </si>
  <si>
    <t>Gruppo Lavello Mon. C/Fusa Tiziana</t>
  </si>
  <si>
    <t>Gruppo Lavello Mon. C /Lusso Pesante Alta Tiziana</t>
  </si>
  <si>
    <t>GLMET</t>
  </si>
  <si>
    <t>Grup Lavello Maniglia Tizian Cromo</t>
  </si>
  <si>
    <t>GLMDT</t>
  </si>
  <si>
    <t>Gruppo Lavello Mon.Dir.Cromo Canna Tubo Tiziana</t>
  </si>
  <si>
    <t>GLMDFT</t>
  </si>
  <si>
    <t>Gruppo Lavello Mon. 3 Vie  Acqua Diretta C /Fusa Tiziana</t>
  </si>
  <si>
    <t>MGKTRA68</t>
  </si>
  <si>
    <t>Miscelatore Trail Tortora 68</t>
  </si>
  <si>
    <t>MGKTRA43</t>
  </si>
  <si>
    <t>Miscelatore Trail Tortora 43</t>
  </si>
  <si>
    <t>MGKTRA40</t>
  </si>
  <si>
    <t>Miscelatore Trail Nero 40</t>
  </si>
  <si>
    <t>MMKVEN79</t>
  </si>
  <si>
    <t>Miscelatore Venere Aluminium 79</t>
  </si>
  <si>
    <t>MMKVEN73</t>
  </si>
  <si>
    <t>Miscelatore Venere Titanium 73</t>
  </si>
  <si>
    <t>MMKVEN72</t>
  </si>
  <si>
    <t>Miscelatore Venere Rame 72</t>
  </si>
  <si>
    <t>MMKMIN</t>
  </si>
  <si>
    <t>Miscelatore Ellecci "Venere"  Mtk All Colour</t>
  </si>
  <si>
    <t>MGKVEN68</t>
  </si>
  <si>
    <t>Miscelatore Venere Bianco 68</t>
  </si>
  <si>
    <t>MGKVEN62</t>
  </si>
  <si>
    <t>Miscelatore Venere B.Ant.62</t>
  </si>
  <si>
    <t>MGKVEN59</t>
  </si>
  <si>
    <t>Miscelatore Venere Antracite 59</t>
  </si>
  <si>
    <t>MGKVEN54</t>
  </si>
  <si>
    <t>Miscelatore Venere Nero 54</t>
  </si>
  <si>
    <t>MGKVEN52</t>
  </si>
  <si>
    <t>Miscelatore Venere Bianco 52</t>
  </si>
  <si>
    <t>MGKVEN51</t>
  </si>
  <si>
    <t>Miscelatore Venere Avena 51</t>
  </si>
  <si>
    <t>MGKMIN</t>
  </si>
  <si>
    <t>Miscelatore Ellecci "Venere"  Gtk All Colour</t>
  </si>
  <si>
    <t>VENEZIA65</t>
  </si>
  <si>
    <t>Miscelatore Venezia America Rame</t>
  </si>
  <si>
    <t>VENEZIA47</t>
  </si>
  <si>
    <t>Miscelatore Venezia America Bronzato</t>
  </si>
  <si>
    <t>VENEZIA00</t>
  </si>
  <si>
    <t>Miscelatore Venezia America Cromo</t>
  </si>
  <si>
    <t>KI511CR00KZ</t>
  </si>
  <si>
    <t>Lavello Cucina De Molla Hide Spring Cromo</t>
  </si>
  <si>
    <t>Lavello Cucina Bg De 2F Hide Cromo</t>
  </si>
  <si>
    <t>KI509CR00KZ</t>
  </si>
  <si>
    <t>Lavello Cucina Bg De Hide Cr</t>
  </si>
  <si>
    <t>KI506CR00KZ</t>
  </si>
  <si>
    <t>Kitchen Estraibile Bg Leva Laterale Cromo</t>
  </si>
  <si>
    <t>CU671CR10XZ</t>
  </si>
  <si>
    <t>Mix Cucina De C/Molla  3/8 Cm. 50 A Molla Con Doccetta Incastro</t>
  </si>
  <si>
    <t>AA610CR10LZ</t>
  </si>
  <si>
    <t>Mix Cucina Bocca Girevole 3 Entrate Cm. 19</t>
  </si>
  <si>
    <t>17511ZP</t>
  </si>
  <si>
    <t>Lavello Cucina De Molla  Hide-Spring  Cr Cm. 49,00         A Molla Aggancio Calamitato</t>
  </si>
  <si>
    <t>17510ZP</t>
  </si>
  <si>
    <t>Lavello Cucina Bg De 2F Hide Cr Cm. 47,2 Doccia Estraibile A Scomparsa 2 Getti Pioggia-Soft</t>
  </si>
  <si>
    <t>17509ZP</t>
  </si>
  <si>
    <t>Lavello Cucina Bg De Hide Cr Cm. 45,30 Doccetta Estraibile A Scoparsa Doccia Soft</t>
  </si>
  <si>
    <t>17506ZP</t>
  </si>
  <si>
    <t>Kitchen Estraibile Bg Leva Laterale Cr Cm. 50,80         A Molla Aggancio Calamitato</t>
  </si>
  <si>
    <t>17504ZP</t>
  </si>
  <si>
    <t>Kitchen Doppia Erogazione Cr Doppia Regolazione Cm. 30,8 Acquedotto-Potabile Erogazione Separata</t>
  </si>
  <si>
    <t>02535</t>
  </si>
  <si>
    <t>Bocca Fotocellula Da Parete Funz. A Batteria 6V</t>
  </si>
  <si>
    <t>I-02502</t>
  </si>
  <si>
    <t>Bocca Miscelatrice Elettronica Per Lavabo Con Alim. Est. 6V</t>
  </si>
  <si>
    <t>I-02501</t>
  </si>
  <si>
    <t>Rubinetto Elettronico Lavavo</t>
  </si>
  <si>
    <t>02810</t>
  </si>
  <si>
    <t>02700</t>
  </si>
  <si>
    <t>Comando Remoto Wireless A Pedale</t>
  </si>
  <si>
    <t>02555</t>
  </si>
  <si>
    <t>Miscelatore Sensore Idral Par.</t>
  </si>
  <si>
    <t>02515</t>
  </si>
  <si>
    <t>Miscelatore A Sensore Idral</t>
  </si>
  <si>
    <t>02514\RPM</t>
  </si>
  <si>
    <t>Rubinetto Elettr. Lavabo C/Al.</t>
  </si>
  <si>
    <t>02514</t>
  </si>
  <si>
    <t>Rubinetto Elettronico Lavabo Completo Flex Pila 6V Idral</t>
  </si>
  <si>
    <t>02512</t>
  </si>
  <si>
    <t>Mix Lavabo A Fotocellula Idral</t>
  </si>
  <si>
    <t>02511</t>
  </si>
  <si>
    <t>Rub.A Fotocellula Per Lavabo</t>
  </si>
  <si>
    <t>I-02552</t>
  </si>
  <si>
    <t>Mix Elettronico Lavello C/Canna Inferiore Girevole</t>
  </si>
  <si>
    <t>02650CS</t>
  </si>
  <si>
    <t>Sensore + Scheda Elettronica Art.02650 Idral</t>
  </si>
  <si>
    <t>0224</t>
  </si>
  <si>
    <t>Runinetto Orinatoio Cromato</t>
  </si>
  <si>
    <t>0230</t>
  </si>
  <si>
    <t>Rub. Orinatoio Cromo C/Manigl.</t>
  </si>
  <si>
    <t>0236</t>
  </si>
  <si>
    <t>Bicchiere Diritto X Orinatoion</t>
  </si>
  <si>
    <t>TR25OPRCCR</t>
  </si>
  <si>
    <t>Rubinetto Per Orinatoio  Completo Di Raccordo</t>
  </si>
  <si>
    <t>TR25OPCR</t>
  </si>
  <si>
    <t>Rubinetto Per Orinatoio</t>
  </si>
  <si>
    <t>08020\E</t>
  </si>
  <si>
    <t>Rub.Orinatoio A Puls Da Parete Versione Preregolata Tubo A S</t>
  </si>
  <si>
    <t>02098</t>
  </si>
  <si>
    <t>Perno Esagonale Per Regolazione Leve Pedale</t>
  </si>
  <si>
    <t>02097PES</t>
  </si>
  <si>
    <t>Perno Di Fissaggio Leve Per Rubinetti A Pedale</t>
  </si>
  <si>
    <t>02096OR7</t>
  </si>
  <si>
    <t>Kit Da 10 O-Ring Completo Perrub. A Pedale Art.02070-72/90-</t>
  </si>
  <si>
    <t>02096OR6</t>
  </si>
  <si>
    <t>Kit Da 10 O-Ring (1 Acqua) Per Rub. A Pedale Art.02061/64/6</t>
  </si>
  <si>
    <t>02096F</t>
  </si>
  <si>
    <t>Filtro Per Rubinetti A Pedale</t>
  </si>
  <si>
    <t>02096CR</t>
  </si>
  <si>
    <t>Copripedale Rosso</t>
  </si>
  <si>
    <t>02096CN</t>
  </si>
  <si>
    <t>Copripedale Nero</t>
  </si>
  <si>
    <t>02096CB</t>
  </si>
  <si>
    <t>Copripedale Blu</t>
  </si>
  <si>
    <t>02095</t>
  </si>
  <si>
    <t>Molla Di Richiamo Inox Per 02070-02072/90-02075/01</t>
  </si>
  <si>
    <t>02094</t>
  </si>
  <si>
    <t>Racc.Tondo Premist 02070 /72</t>
  </si>
  <si>
    <t>02093</t>
  </si>
  <si>
    <t>Pulsante Di Comando Per Articolo 02070-02072/90-0275/1</t>
  </si>
  <si>
    <t>02092</t>
  </si>
  <si>
    <t>Perno Esagonale Di Alimentazione 02070-02072/90-02075/01</t>
  </si>
  <si>
    <t>02091F</t>
  </si>
  <si>
    <t>Valvola Otturatrice In Teflon X Acqua Fredda</t>
  </si>
  <si>
    <t>02091C</t>
  </si>
  <si>
    <t>Valvola Otturatrice In Teflon X Acqua Calda</t>
  </si>
  <si>
    <t>02089</t>
  </si>
  <si>
    <t>Molla Di Richiamo Per02061/66/68/76</t>
  </si>
  <si>
    <t>02087</t>
  </si>
  <si>
    <t>Racc. Tondo Premist X 02061</t>
  </si>
  <si>
    <t>02085</t>
  </si>
  <si>
    <t>Perno Esag.Entr.C/Or Per02061/64/66/68</t>
  </si>
  <si>
    <t>02083</t>
  </si>
  <si>
    <t>Valvola Tonda C /Cam. Teflon Conf. 5 Pz</t>
  </si>
  <si>
    <t>02075VR</t>
  </si>
  <si>
    <t>Raccordo Mf 1/2 Con Valvola Di Ritegno Dm 15</t>
  </si>
  <si>
    <t>0207501BLCOM</t>
  </si>
  <si>
    <t>Dispositivo Di Bloccaggio Per 02075/01</t>
  </si>
  <si>
    <t>0206864VCOMR</t>
  </si>
  <si>
    <t>Leva Completa Per Rubinetti A Pedale A Parete Rossa</t>
  </si>
  <si>
    <t>0206864LVCOMB</t>
  </si>
  <si>
    <t>Leva Completa Per Rubinetti A Pedale A Parete Blu</t>
  </si>
  <si>
    <t>0206661LVCOMR</t>
  </si>
  <si>
    <t>Leva Completa Per Rubinetti A Pedale, A Pavimento, Rossa</t>
  </si>
  <si>
    <t>0206661LVCOMB</t>
  </si>
  <si>
    <t>Leva Completa Per Rubinetti A Pedale, A Pavimento, Blu</t>
  </si>
  <si>
    <t>02066</t>
  </si>
  <si>
    <t>Leva Ricambio Idral</t>
  </si>
  <si>
    <t>I-02027</t>
  </si>
  <si>
    <t>Bocca Di Erogazione Fissa</t>
  </si>
  <si>
    <t>BGS200</t>
  </si>
  <si>
    <t>Bocca Girevole Alta Hu D. 18 Con Aeratore Dado 3/4""</t>
  </si>
  <si>
    <t>BGCL0200</t>
  </si>
  <si>
    <t>Bocca Girevole A "C" X Lavabo 25 Mm 240X190 Mm</t>
  </si>
  <si>
    <t>BGCL0100</t>
  </si>
  <si>
    <t>Bocca Girevole A "C" X Lavabo 25 Mm 180X130 Mm</t>
  </si>
  <si>
    <t>Bocca Di Erogazione Parete 3/4""</t>
  </si>
  <si>
    <t>Bocca Di Erogazione A Parete Attacco 3/4" Con Deviatore 1/2"</t>
  </si>
  <si>
    <t>BEOF00</t>
  </si>
  <si>
    <t>Bocca Di Erogazione Old Fashion</t>
  </si>
  <si>
    <t>BEMPI</t>
  </si>
  <si>
    <t>Bocca Erogazione Mon. Pes.</t>
  </si>
  <si>
    <t>Bocca Erogazione Mon. Ec. C /T.</t>
  </si>
  <si>
    <t>Canna Di Erogazione Girevole Completa H 260 L 350  Basetta Di Fissaggio Su Piano. Idral Cod. 09430 Formata Da Art. 09435+09500-350</t>
  </si>
  <si>
    <t>09500-350</t>
  </si>
  <si>
    <t>Canna Di Erogazione Girevole Completa H 260 L 350</t>
  </si>
  <si>
    <t>09500-240</t>
  </si>
  <si>
    <t>Canna Di Erogazione Girevole Completa H 190 L240</t>
  </si>
  <si>
    <t>09435</t>
  </si>
  <si>
    <t>Base Con Raccordo Per Canne Girevole Docce Di Prelavaggio</t>
  </si>
  <si>
    <t>02130</t>
  </si>
  <si>
    <t>Bocca Erogazione Minimale Fissa A Parete Mm 160 Cromo</t>
  </si>
  <si>
    <t>02031</t>
  </si>
  <si>
    <t>Bocca Di Erogazione A Parete Esse</t>
  </si>
  <si>
    <t>02030</t>
  </si>
  <si>
    <t>Bocca Di Erogazione Fissa A  Parete</t>
  </si>
  <si>
    <t>Bocca Di Erogazione Lavabo Fissa</t>
  </si>
  <si>
    <t>02025</t>
  </si>
  <si>
    <t>Bocca Erog.Gir. Su Piano 1/2</t>
  </si>
  <si>
    <t>RCBI</t>
  </si>
  <si>
    <t>Rubinetto Colonna Bar Idral Cromo</t>
  </si>
  <si>
    <t>TR21PPCR</t>
  </si>
  <si>
    <t>Rubinetto A Parete Leva Clinic</t>
  </si>
  <si>
    <t>RRLC</t>
  </si>
  <si>
    <t>Rubinetto Rovesciato L /Clinica</t>
  </si>
  <si>
    <t>RF1\2LC</t>
  </si>
  <si>
    <t>Rubinetto Fool 1/2" L /Clinica</t>
  </si>
  <si>
    <t>RCBLC</t>
  </si>
  <si>
    <t>Rubinetto Colonna Leva Clinica</t>
  </si>
  <si>
    <t>RCBILC</t>
  </si>
  <si>
    <t>Rubinetto Colonna Bar Idral Leva A Gomito Cromo</t>
  </si>
  <si>
    <t>RC1\2LC</t>
  </si>
  <si>
    <t>Rubinetto Cigno Leva Clinica</t>
  </si>
  <si>
    <t>I-02020DC</t>
  </si>
  <si>
    <t>Gruppo Lavello Con Leva Gomito</t>
  </si>
  <si>
    <t>02050\DC</t>
  </si>
  <si>
    <t>Rub.Collo Cigno A Leva Clinica Con Vitoni A Dischi Ceramici</t>
  </si>
  <si>
    <t>02050</t>
  </si>
  <si>
    <t>TR40FPI</t>
  </si>
  <si>
    <t>Flussometro Incasso 3/4" Cromo</t>
  </si>
  <si>
    <t>TR40FPEP</t>
  </si>
  <si>
    <t>Flussometro Esterno Incl. 3/4"</t>
  </si>
  <si>
    <t>TR40FPE</t>
  </si>
  <si>
    <t>Flussometro Esterno 3/4" Cromo</t>
  </si>
  <si>
    <t>FT3\400</t>
  </si>
  <si>
    <t>Flussometro Temporiato 3/4"</t>
  </si>
  <si>
    <t>08066-1</t>
  </si>
  <si>
    <t>Flussometro Cromo Incasso 1"</t>
  </si>
  <si>
    <t>08065TBK</t>
  </si>
  <si>
    <t>Tubo Di Scarico Da Incasso Per Flussometro</t>
  </si>
  <si>
    <t>08065C-34</t>
  </si>
  <si>
    <t>08065C-1</t>
  </si>
  <si>
    <t>Flussometro Temporiato 1"  Incasso Cromo</t>
  </si>
  <si>
    <t>Canna Telescopica D. 18 Est. Da 200 A 300 Mm</t>
  </si>
  <si>
    <t>09410</t>
  </si>
  <si>
    <t>Braccio Gruppo Doccia Prelav.Stoviglie 3/4"  H.1200 Per Rub. Su Piano</t>
  </si>
  <si>
    <t>02084U</t>
  </si>
  <si>
    <t>Cartuccia A Disc.Ceramici D.42 Universale(C /Distr.Separ.)</t>
  </si>
  <si>
    <t>GSTE</t>
  </si>
  <si>
    <t>Gruppetto Sottoboiler 1/2"" Cromo</t>
  </si>
  <si>
    <t>MTS</t>
  </si>
  <si>
    <t>08111</t>
  </si>
  <si>
    <t>08012</t>
  </si>
  <si>
    <t>08010\E</t>
  </si>
  <si>
    <t>TR30DIPCR</t>
  </si>
  <si>
    <t>Rubinetto Doccia Incasso</t>
  </si>
  <si>
    <t>08200</t>
  </si>
  <si>
    <t>Rubinetto Da Parete A Pulsante Stile Cromo Moderno Con Arresto Temporizzato, Con Rosone</t>
  </si>
  <si>
    <t>08043</t>
  </si>
  <si>
    <t>02115</t>
  </si>
  <si>
    <t>08000/E</t>
  </si>
  <si>
    <t>I-09025</t>
  </si>
  <si>
    <t>I-09026</t>
  </si>
  <si>
    <t>Miscelatore Meccanico Idral Termostatico</t>
  </si>
  <si>
    <t>09026-1</t>
  </si>
  <si>
    <t>I-09028-34</t>
  </si>
  <si>
    <t>Miscelatore Termostatico 3/4"</t>
  </si>
  <si>
    <t>I-09028-12</t>
  </si>
  <si>
    <t>Miscelatore Termostatico 1/2"</t>
  </si>
  <si>
    <t>I-09028-1</t>
  </si>
  <si>
    <t>Miscelatore Termostatico 1"</t>
  </si>
  <si>
    <t>UN45161</t>
  </si>
  <si>
    <t>Miscelatore Termostatico  Incasso A Pulsante Con Rubinetto Regolazione</t>
  </si>
  <si>
    <t>I-09015</t>
  </si>
  <si>
    <t>Miscelatore Termostatico  Incasso A Pulsante</t>
  </si>
  <si>
    <t>EV43166</t>
  </si>
  <si>
    <t>Miscelatore Termostatico  Incasso A Pulsante Singolo</t>
  </si>
  <si>
    <t>4327</t>
  </si>
  <si>
    <t>08130\E</t>
  </si>
  <si>
    <t>Rubinetto Doccia Esterno A Parete Temporizzato 15 Secondi</t>
  </si>
  <si>
    <t>10AB42001</t>
  </si>
  <si>
    <t>Bidet Absoluta 50Xx347X41H Monoforo Bianco</t>
  </si>
  <si>
    <t>10AB10001</t>
  </si>
  <si>
    <t>Vaso Absoluta 50Xx347X41H Parete Bianco</t>
  </si>
  <si>
    <t>BIS500C</t>
  </si>
  <si>
    <t>Serie B.Side Bidet Monoforo Bianco</t>
  </si>
  <si>
    <t>BIS100PC</t>
  </si>
  <si>
    <t>Serie B.Side Vaso Scarico Parete Bianco</t>
  </si>
  <si>
    <t>CLA500B4M</t>
  </si>
  <si>
    <t>Bidet Clas 05 Monoforo B.Co</t>
  </si>
  <si>
    <t>CLA100B4P</t>
  </si>
  <si>
    <t>Vaso Clas 05 S/Parete B.Co</t>
  </si>
  <si>
    <t>CMVCTP</t>
  </si>
  <si>
    <t>Vaso Absoluta 51,5X36X42H Parete Bianco</t>
  </si>
  <si>
    <t>CMBITM</t>
  </si>
  <si>
    <t>15506</t>
  </si>
  <si>
    <t>Rialzo Per Wc Con Bloccaggio E Coperchio Altea Cm. 10</t>
  </si>
  <si>
    <t>12007</t>
  </si>
  <si>
    <t>Sedile Ribaltabile Bianco</t>
  </si>
  <si>
    <t>11100</t>
  </si>
  <si>
    <t>Sedile Basic In Poliestere B.</t>
  </si>
  <si>
    <t>101H46602</t>
  </si>
  <si>
    <t>AS08</t>
  </si>
  <si>
    <t>Lavabo A Canale Kg. 29 Cm.  85X45</t>
  </si>
  <si>
    <t>AS01</t>
  </si>
  <si>
    <t>Butatoio Kg.13 Cm. 42X38</t>
  </si>
  <si>
    <t>Bidet Azzurra Cult 1° Sc.</t>
  </si>
  <si>
    <t>Vaso Azzurra Cult 1° Scelta</t>
  </si>
  <si>
    <t>AS20</t>
  </si>
  <si>
    <t>Vaso Infanzia</t>
  </si>
  <si>
    <t>AD07</t>
  </si>
  <si>
    <t>Vaso Terza Eta' Scarico Parete</t>
  </si>
  <si>
    <t>AD06</t>
  </si>
  <si>
    <t>Vaso Terza Eta' Scarico Terra</t>
  </si>
  <si>
    <t>AD05</t>
  </si>
  <si>
    <t>Bidet  Terza Eta'</t>
  </si>
  <si>
    <t>AD03</t>
  </si>
  <si>
    <t>Vaso Disabile Scarico Parete</t>
  </si>
  <si>
    <t>AD02</t>
  </si>
  <si>
    <t>Vaso Disabile Scarico Terra</t>
  </si>
  <si>
    <t>AD01</t>
  </si>
  <si>
    <t>Lavabo Disabile</t>
  </si>
  <si>
    <t>Bidet Alto Terza Eta'  Age</t>
  </si>
  <si>
    <t>Vaso Alto Terza Eta' Scarico Pavimento Age</t>
  </si>
  <si>
    <t>Vaso Disabile Sc.Parete</t>
  </si>
  <si>
    <t>Lavabo Ergonomico Disabilis/Troppo Pieno</t>
  </si>
  <si>
    <t>10110</t>
  </si>
  <si>
    <t>Vaso Basic Vitreous China B.</t>
  </si>
  <si>
    <t>10100</t>
  </si>
  <si>
    <t>ELI500B4/M</t>
  </si>
  <si>
    <t>Bidet Elios Monoforo Commerc.</t>
  </si>
  <si>
    <t>ELI300B4</t>
  </si>
  <si>
    <t>Colonna Lavabo Elios Comm.</t>
  </si>
  <si>
    <t>ELI200B4</t>
  </si>
  <si>
    <t>Lavabo Elios Cm. 68 Commercial</t>
  </si>
  <si>
    <t>ELI100B4/S</t>
  </si>
  <si>
    <t>Vaso Elios S/Terra Commerciale</t>
  </si>
  <si>
    <t>LCUB</t>
  </si>
  <si>
    <t>Lavabo Colonna Universale B.</t>
  </si>
  <si>
    <t>LBU45X37</t>
  </si>
  <si>
    <t>Lavabo Bianco 45X37X18</t>
  </si>
  <si>
    <t>LASZGDW80</t>
  </si>
  <si>
    <t>Lavabo Console Alexandra Cm.80</t>
  </si>
  <si>
    <t>LABP</t>
  </si>
  <si>
    <t>Lavabo Angolo Bianco Porcel. 1° Scelta</t>
  </si>
  <si>
    <t>Vaso Scarico Terra S/Europa</t>
  </si>
  <si>
    <t>CNVW3200P</t>
  </si>
  <si>
    <t>Vaso Scarico Parete S/Europa</t>
  </si>
  <si>
    <t>CNVP3200</t>
  </si>
  <si>
    <t>Colonna Europa Bianca</t>
  </si>
  <si>
    <t>Bidet S/Europa</t>
  </si>
  <si>
    <t>CNVB3200</t>
  </si>
  <si>
    <t>Lavabo Europa Da 65 Cm</t>
  </si>
  <si>
    <t>CNVB3100</t>
  </si>
  <si>
    <t>Lavabo Europa Da 55 Cm</t>
  </si>
  <si>
    <t>Serie Fast Vaso Parete Filo Muro 51,5X31X42H Bianco</t>
  </si>
  <si>
    <t>Serie Fast Bidet Filo Muro 51,5X31X42H Bianco</t>
  </si>
  <si>
    <t>FULL20048C</t>
  </si>
  <si>
    <t>Lavabo Full 48 Cm.60 Scelta Commerciale</t>
  </si>
  <si>
    <t>FULL20048</t>
  </si>
  <si>
    <t>Lavabo Full 48 Cm.60 1° Scelta</t>
  </si>
  <si>
    <t>FUL500B448</t>
  </si>
  <si>
    <t>Bidet Full 48 Bianco Monof. Commerciale</t>
  </si>
  <si>
    <t>FUL500B148</t>
  </si>
  <si>
    <t>Bidet Full 48 Bianco</t>
  </si>
  <si>
    <t>FUL200B448</t>
  </si>
  <si>
    <t>Lavabo Full 48 Bianco  Commerciale</t>
  </si>
  <si>
    <t>FUL100B448P</t>
  </si>
  <si>
    <t>Vaso Full 48 Bianco Commerciale</t>
  </si>
  <si>
    <t>FUL100B148/P</t>
  </si>
  <si>
    <t>Vaso Parete Full 48 Bianco</t>
  </si>
  <si>
    <t>FULL50054C</t>
  </si>
  <si>
    <t>Bidet Monoforo Cm. 54  Scelta Commerciale</t>
  </si>
  <si>
    <t>FULL50054</t>
  </si>
  <si>
    <t>Bidet Monoforo Cm.54 1° Scelta</t>
  </si>
  <si>
    <t>FULL10054PC</t>
  </si>
  <si>
    <t>Vaso Cm. 54 Con Scarico Parete Trasformabile A Pavimento Con</t>
  </si>
  <si>
    <t>FULL10054P</t>
  </si>
  <si>
    <t>FULL300</t>
  </si>
  <si>
    <t>Colonna Per Lavabo Full 56 1° Scelta</t>
  </si>
  <si>
    <t>FULL20056</t>
  </si>
  <si>
    <t>Lavabo Full 56 Cm.68 1° Scelta</t>
  </si>
  <si>
    <t>FUL300B4</t>
  </si>
  <si>
    <t>Colonna Full Bianco Commerciale</t>
  </si>
  <si>
    <t>J522401</t>
  </si>
  <si>
    <t>Bidet Gemma2 A Terra Beu</t>
  </si>
  <si>
    <t>J522301</t>
  </si>
  <si>
    <t>Vaso Gemma2 Sing. Sc. Terra.</t>
  </si>
  <si>
    <t>J522201</t>
  </si>
  <si>
    <t>Vaso Gemma2 Sing. Sc.Vert.</t>
  </si>
  <si>
    <t>J521501</t>
  </si>
  <si>
    <t>Colonna Gemma2 Beu</t>
  </si>
  <si>
    <t>J521101</t>
  </si>
  <si>
    <t>Lavabo Gemma2 Cm.65 1F Beu</t>
  </si>
  <si>
    <t>Serie Glaze Bidet Monoforo Cm. 52 Bianco</t>
  </si>
  <si>
    <t>Serie Glaze Vaso Parete Cm. 52 Bianco</t>
  </si>
  <si>
    <t>PDR2B1</t>
  </si>
  <si>
    <t>Piatto Doccia 120X70 Pegaso</t>
  </si>
  <si>
    <t>PD9090B1</t>
  </si>
  <si>
    <t>Piatto Doccia 90X90Astro B.1</t>
  </si>
  <si>
    <t>PD75B1</t>
  </si>
  <si>
    <t>Piatto Doccia 75X75 Saturno</t>
  </si>
  <si>
    <t>PD70B1</t>
  </si>
  <si>
    <t>Piatto Doccia 70X70Urano B.1</t>
  </si>
  <si>
    <t>PD148B1</t>
  </si>
  <si>
    <t>Piatto Doccia 140X80 Kappa</t>
  </si>
  <si>
    <t>Vaso Jubilaeum Filomuro 56X39X42H  S/P Bianco</t>
  </si>
  <si>
    <t>JUVCPB00000</t>
  </si>
  <si>
    <t>Vaso Jubilaeum 56X39X42H  S/P Bianco</t>
  </si>
  <si>
    <t>JULS05035T0M</t>
  </si>
  <si>
    <t>Lavabo Jubilaeum 50X35Xh20 Cm Sospeso Bianco</t>
  </si>
  <si>
    <t>JULP06051T0M</t>
  </si>
  <si>
    <t>Lavabo Jubilaeum 60X51X27H  Appoggio Bianco</t>
  </si>
  <si>
    <t>JULI06152T0TBI</t>
  </si>
  <si>
    <t>Lavabo Jubilaeum Cm 61X52Xh27 Incasso Tre Fori  Bianco</t>
  </si>
  <si>
    <t>JULI06152T0MBI</t>
  </si>
  <si>
    <t>Lavabo Jubilaeum Cm 61X52Xh27 Incasso  Bianco</t>
  </si>
  <si>
    <t>JULA07055T0TBI</t>
  </si>
  <si>
    <t>Lavabo Jubilaeum Lavabo 70 Cm Tre Fori 70X52Xh32 Cm Lavabo Appoggio Bianco</t>
  </si>
  <si>
    <t>JULA07055T0MBI</t>
  </si>
  <si>
    <t>Lavabo Jubilaeum 70X52Xh32 Cm Lavabo Appoggio Bianco</t>
  </si>
  <si>
    <t>JUCLT0000000BI</t>
  </si>
  <si>
    <t>Colonna Lavabo Jubilaeum Lavabo  Bianco</t>
  </si>
  <si>
    <t>JUBTOB0000M</t>
  </si>
  <si>
    <t>Bidet Jubilaeum 56X39X42H  Filomuro Bianco</t>
  </si>
  <si>
    <t>Bidet Jubilaeum 56X39X42H  Bianco</t>
  </si>
  <si>
    <t>JUB510B1/T</t>
  </si>
  <si>
    <t>Bidet Jubilaeum Filo Muro</t>
  </si>
  <si>
    <t>JUB100B1/P</t>
  </si>
  <si>
    <t>Vaso Jubilaeum S/P Bianco</t>
  </si>
  <si>
    <t>Lavabo Sottopiano  Largo 580 Profondo 360 " Zz"</t>
  </si>
  <si>
    <t>Lavabo Soprapiano</t>
  </si>
  <si>
    <t>Labavo Corinto Cm. 58X45</t>
  </si>
  <si>
    <t>Lavabo Corinto Cm 48X27 S/Foro</t>
  </si>
  <si>
    <t>AVB2</t>
  </si>
  <si>
    <t>Lavabo Monoforo Ad Angolo Angolo 345X345</t>
  </si>
  <si>
    <t>10395</t>
  </si>
  <si>
    <t>Lavabo A Canale In Ceramica 120 Cm</t>
  </si>
  <si>
    <t>VT-020</t>
  </si>
  <si>
    <t>Vaso E Bidet Vitruvit Serie Lui E Lei</t>
  </si>
  <si>
    <t>J085700</t>
  </si>
  <si>
    <t>Lavatoio Messico 2 60 Bianco</t>
  </si>
  <si>
    <t>330</t>
  </si>
  <si>
    <t>Nube Bidet</t>
  </si>
  <si>
    <t>321</t>
  </si>
  <si>
    <t>Nube Vaso Scarico Parete</t>
  </si>
  <si>
    <t>320</t>
  </si>
  <si>
    <t>Nube Vaso Scarico Terra</t>
  </si>
  <si>
    <t>310</t>
  </si>
  <si>
    <t>Nube Colonna Per Lavabo</t>
  </si>
  <si>
    <t>302</t>
  </si>
  <si>
    <t>Nube Lavabo 60 Cm.</t>
  </si>
  <si>
    <t>300</t>
  </si>
  <si>
    <t>Nube Lavabo 68 Cm.</t>
  </si>
  <si>
    <t>NUV500SOSK</t>
  </si>
  <si>
    <t>Bidet Sospeso Monoforo Cm. 56 Nuvola</t>
  </si>
  <si>
    <t>NUV500C</t>
  </si>
  <si>
    <t>Bidet Monoforo Nuvola</t>
  </si>
  <si>
    <t>NUV100C</t>
  </si>
  <si>
    <t>Vaso Cm. 56 4,5 Lt  Nuvola</t>
  </si>
  <si>
    <t>VT-017</t>
  </si>
  <si>
    <t>Vaso &amp; Bidet Olimpyc</t>
  </si>
  <si>
    <t>E886201</t>
  </si>
  <si>
    <t>Bidet Quarzo Dolomite</t>
  </si>
  <si>
    <t>230</t>
  </si>
  <si>
    <t>Opi Bidet</t>
  </si>
  <si>
    <t>221</t>
  </si>
  <si>
    <t>Opi Vaso Scarico Parete</t>
  </si>
  <si>
    <t>220</t>
  </si>
  <si>
    <t>Opi Vaso Scarico Terra</t>
  </si>
  <si>
    <t>210</t>
  </si>
  <si>
    <t>Opi Colonna Per Lavabo</t>
  </si>
  <si>
    <t>201</t>
  </si>
  <si>
    <t>Opi Lavabo 58 Cm.</t>
  </si>
  <si>
    <t>200</t>
  </si>
  <si>
    <t>Opi Lavabo 66 Cm.</t>
  </si>
  <si>
    <t>AS13</t>
  </si>
  <si>
    <t>Orinatoio Kg. 10 Cm. 32X38</t>
  </si>
  <si>
    <t>AS12</t>
  </si>
  <si>
    <t>Cassetta Alta Porcellana Kg. 9 Cm. 42X22</t>
  </si>
  <si>
    <t>15502</t>
  </si>
  <si>
    <t>Panca Per Vasca Con Maniglia</t>
  </si>
  <si>
    <t>TYR9</t>
  </si>
  <si>
    <t>Piatto Doccia Ferdy Ret. 90X70</t>
  </si>
  <si>
    <t>TYR7</t>
  </si>
  <si>
    <t>Piatto Doccia Ferdy Ret 100X70</t>
  </si>
  <si>
    <t>TYR3</t>
  </si>
  <si>
    <t>Piatto Doccia Ferdy Ret 100X80</t>
  </si>
  <si>
    <t>TYR2B1</t>
  </si>
  <si>
    <t>Piatto Doccia Ferdy Ret 120X70</t>
  </si>
  <si>
    <t>TYR2</t>
  </si>
  <si>
    <t>Piatto Doccia Ferdy R.120X70</t>
  </si>
  <si>
    <t>TYR1</t>
  </si>
  <si>
    <t>Piatto Doccia Ferdy Ret 120X80</t>
  </si>
  <si>
    <t>TYA90</t>
  </si>
  <si>
    <t>Piatto Doccia Ferdy Angolo 90</t>
  </si>
  <si>
    <t>TY90</t>
  </si>
  <si>
    <t>Piatto Doccia Ferdy 90X90</t>
  </si>
  <si>
    <t>TY80</t>
  </si>
  <si>
    <t>Piatto Doccia Ferdy 80X80</t>
  </si>
  <si>
    <t>TY148</t>
  </si>
  <si>
    <t>Piatto Doccia Ferdy Ret 140X80</t>
  </si>
  <si>
    <t>TY147B1</t>
  </si>
  <si>
    <t>Piatto Doccia Ferdy Ret 140X70</t>
  </si>
  <si>
    <t>PDR3B1</t>
  </si>
  <si>
    <t>Piatto Doccia 100X80 Stella</t>
  </si>
  <si>
    <t>PDA9B1</t>
  </si>
  <si>
    <t>Piatti Doccia Circolari 90X90 " Zz"</t>
  </si>
  <si>
    <t>PDA1B1</t>
  </si>
  <si>
    <t>Piatti Doccia Circolari 80X80 " Zz"</t>
  </si>
  <si>
    <t>A8012</t>
  </si>
  <si>
    <t>Piatto Doccia 120X80 Quadro In Vetro Resina</t>
  </si>
  <si>
    <t>A7090</t>
  </si>
  <si>
    <t>Piatto Doccia 70X90 Quadro In Vetro Resina</t>
  </si>
  <si>
    <t>720170080</t>
  </si>
  <si>
    <t>720170070</t>
  </si>
  <si>
    <t>Piatto Doccia Rettangolare 70X170 Cm Effetto Pietra Sp. 2,5 Cm Colore Bianco</t>
  </si>
  <si>
    <t>720160080</t>
  </si>
  <si>
    <t>Piatto Doccia Rettangolare 80X160 Cm Effetto Pietra Sp. 2,5 Cm Colore Bianco</t>
  </si>
  <si>
    <t>720160070</t>
  </si>
  <si>
    <t>Piatto Doccia Rettangolare 70X160 Cm Effetto Pietra Sp. 2,5 Cm Colore Bianco</t>
  </si>
  <si>
    <t>720140080</t>
  </si>
  <si>
    <t>Piatto Doccia Rettangolare 80X140 Cm Effetto Pietra Sp. 2,5 Cm Colore Bianco</t>
  </si>
  <si>
    <t>720140070</t>
  </si>
  <si>
    <t>Piatto Doccia Rettangolare 70X140 Cm Effetto Pietra Sp. 2,5 Cm Colore Bianco</t>
  </si>
  <si>
    <t>720120080</t>
  </si>
  <si>
    <t>Piatto Doccia Rettangolare 80X120 Cm Effetto Pietra Sp. 2,5 Cm Colore Bianco</t>
  </si>
  <si>
    <t>720120070</t>
  </si>
  <si>
    <t>Piatto Doccia Rettangolare 70X120 Cm Effetto Pietra Sp. 2,5 Cm Colore Bianco</t>
  </si>
  <si>
    <t>720100080</t>
  </si>
  <si>
    <t>720100070</t>
  </si>
  <si>
    <t>Piatto Doccia Rettangolare 70X100 Cm Effetto Pietra Sp. 2,5 Cm Colore Bianco</t>
  </si>
  <si>
    <t>720090070</t>
  </si>
  <si>
    <t>Piatto Doccia Rettangolare 70X90 Cm Effetto Pietra Sp. 2,5 Cm Colore Bianco</t>
  </si>
  <si>
    <t>700120080</t>
  </si>
  <si>
    <t>Piatto Doccia Rettangolare 120X80 Acrilico</t>
  </si>
  <si>
    <t>700090070</t>
  </si>
  <si>
    <t>Piatto Doccia Rettangolare 70X90 Acrilico</t>
  </si>
  <si>
    <t>830</t>
  </si>
  <si>
    <t>Pompea Bidet</t>
  </si>
  <si>
    <t>821</t>
  </si>
  <si>
    <t>Pompea Vaso Scarico Parete</t>
  </si>
  <si>
    <t>820</t>
  </si>
  <si>
    <t>Pompea Vaso Scarico Terra</t>
  </si>
  <si>
    <t>810</t>
  </si>
  <si>
    <t>Pompea Colonna Per Lavabo</t>
  </si>
  <si>
    <t>801</t>
  </si>
  <si>
    <t>Pompea Lavabo</t>
  </si>
  <si>
    <t>PAVCTTE</t>
  </si>
  <si>
    <t>Vaso Pratica 52,5X35X42H S/P Bianco</t>
  </si>
  <si>
    <t>PABITM</t>
  </si>
  <si>
    <t>Bidet Pratica 52,5X35X42H Monoforo Bianco</t>
  </si>
  <si>
    <t>10392</t>
  </si>
  <si>
    <t>Lavabo Serie Kids In Ceramica</t>
  </si>
  <si>
    <t>10306</t>
  </si>
  <si>
    <t>Vaso Serie Kids In Ceramica  Scarico A Terra</t>
  </si>
  <si>
    <t>Sedile Ribaltabile  Thermomat  Saniline A Parete</t>
  </si>
  <si>
    <t>15505</t>
  </si>
  <si>
    <t>Rialzo Per Wc Senza Coperchio Altea Cm. 10</t>
  </si>
  <si>
    <t>12008V</t>
  </si>
  <si>
    <t>Sedile Ribaltabile Con Schiena</t>
  </si>
  <si>
    <t>12008IS</t>
  </si>
  <si>
    <t>Sedile Ribaltabile Easy S/Schienale</t>
  </si>
  <si>
    <t>Sgabello Altea 48 Cm.</t>
  </si>
  <si>
    <t>15501</t>
  </si>
  <si>
    <t>Seggiolino Vasca Regolabile In Larghea E Altea</t>
  </si>
  <si>
    <t>Seggiolino Vasca Con Schenale Regolabile In Larghea</t>
  </si>
  <si>
    <t>VT-022</t>
  </si>
  <si>
    <t>Vaso E Bidet Vitruvit Serie Smoke</t>
  </si>
  <si>
    <t>FUL500B4/SOSP</t>
  </si>
  <si>
    <t>Bidet Sospeso Full Bianco</t>
  </si>
  <si>
    <t>FUL100B4/SOSP</t>
  </si>
  <si>
    <t>Vaso Sospeso Full Bianco</t>
  </si>
  <si>
    <t>Specchio Reclinabile Idral</t>
  </si>
  <si>
    <t>12010IS</t>
  </si>
  <si>
    <t>Specchio Reclinabile Inox Easy</t>
  </si>
  <si>
    <t>VR170</t>
  </si>
  <si>
    <t>Vasca Resina Cm 170</t>
  </si>
  <si>
    <t>T961201</t>
  </si>
  <si>
    <t>Vasca Cristalo Asim.160X90Sxzztel+Col+Pan Bianco Europa</t>
  </si>
  <si>
    <t>J384601</t>
  </si>
  <si>
    <t>Vasca Navona 170 C/Tel+Col+Pan</t>
  </si>
  <si>
    <t>VER555B4</t>
  </si>
  <si>
    <t>Bidet Vera 55 Bianco</t>
  </si>
  <si>
    <t>VER548</t>
  </si>
  <si>
    <t>Bidet Monoforo Vera 48X38  Bianco</t>
  </si>
  <si>
    <t>VER155B4P</t>
  </si>
  <si>
    <t>Vaso Vera 55 S/P Bianco</t>
  </si>
  <si>
    <t>VER148P</t>
  </si>
  <si>
    <t>Vaso Vera 48X30 S/P Bianco</t>
  </si>
  <si>
    <t>AVB15</t>
  </si>
  <si>
    <t>Lavabo Corinto Cm.50X40 S/For</t>
  </si>
  <si>
    <t>F16FIM</t>
  </si>
  <si>
    <t>Ariston Fast 16 Fi Met Nat.</t>
  </si>
  <si>
    <t>F16FIG</t>
  </si>
  <si>
    <t>Ariston Fast 16 Fi Gpl Nat.</t>
  </si>
  <si>
    <t>F16FFIM</t>
  </si>
  <si>
    <t>Next Evo Sft 16 Metano Eu  Zz Camera Stagna Ariston</t>
  </si>
  <si>
    <t>F16FFIG</t>
  </si>
  <si>
    <t>Next Evo Sft 16 Gpl Eu  Zz Camera Stagna Ariston</t>
  </si>
  <si>
    <t>F14FIM</t>
  </si>
  <si>
    <t>Ariston Fast 14 Fi Met Nat.</t>
  </si>
  <si>
    <t>F14FIG</t>
  </si>
  <si>
    <t>Ariston Fast 14 Fi Gpl Nat.</t>
  </si>
  <si>
    <t>F14FFIM</t>
  </si>
  <si>
    <t>Ariston Fast 14 Ffi Met Stagno</t>
  </si>
  <si>
    <t>F11FIM</t>
  </si>
  <si>
    <t>Ariston Fast 11 Fi Met. Nat.</t>
  </si>
  <si>
    <t>F11FIG</t>
  </si>
  <si>
    <t>Ariston Fast 11 Fi Gpl Nat.</t>
  </si>
  <si>
    <t>F11FFIM</t>
  </si>
  <si>
    <t>Ariston Fast 11Ffi Met Stagno</t>
  </si>
  <si>
    <t>F11FFIG</t>
  </si>
  <si>
    <t>Ariston Fast 11 Ffi Gpl Stagna</t>
  </si>
  <si>
    <t>3632460</t>
  </si>
  <si>
    <t>Next Evo X Outdoor 16 Gpl Eu</t>
  </si>
  <si>
    <t>3632459</t>
  </si>
  <si>
    <t>Next Evo X Outdoor 16 Metano Eu</t>
  </si>
  <si>
    <t>3632458</t>
  </si>
  <si>
    <t>Next Evo X Outdoor 11 Gpl Eu</t>
  </si>
  <si>
    <t>3632457</t>
  </si>
  <si>
    <t>Next Evo X Outdoor 11 Met Eu</t>
  </si>
  <si>
    <t>3632415</t>
  </si>
  <si>
    <t>Ariston Fast R 14 Lt Gpl Meccanico</t>
  </si>
  <si>
    <t>Ariston Fast R 11 Lt Gpl Meccanico</t>
  </si>
  <si>
    <t>3632316</t>
  </si>
  <si>
    <t>3632315</t>
  </si>
  <si>
    <t>Ariston Fast R 14 Lt Metano Meccanico</t>
  </si>
  <si>
    <t>3632314</t>
  </si>
  <si>
    <t>3632313</t>
  </si>
  <si>
    <t>Ariston Fast R 11 Lt Metano Meccanico</t>
  </si>
  <si>
    <t>3632258</t>
  </si>
  <si>
    <t>Next Outdoor 16 Lt Gpl</t>
  </si>
  <si>
    <t>3632257</t>
  </si>
  <si>
    <t>Next Outdoor 16 Lt Metano</t>
  </si>
  <si>
    <t>3632256</t>
  </si>
  <si>
    <t>Next Outdoor 11 Gpl Eu</t>
  </si>
  <si>
    <t>3632255</t>
  </si>
  <si>
    <t>Next Outdoor 11 Lt Metano</t>
  </si>
  <si>
    <t>3632011</t>
  </si>
  <si>
    <t>Next Scaldabagno Gas 16L.Gpl</t>
  </si>
  <si>
    <t>3632003</t>
  </si>
  <si>
    <t>Next Scaldabagno Gas 24L.Met.</t>
  </si>
  <si>
    <t>3632002</t>
  </si>
  <si>
    <t>Next Scaldabagno Gas 20L.Met</t>
  </si>
  <si>
    <t>3612014</t>
  </si>
  <si>
    <t>Next Scaldabagno Gas 11L.Gpl</t>
  </si>
  <si>
    <t>3612013</t>
  </si>
  <si>
    <t>Next Scaldabagno Gas 16L.Met</t>
  </si>
  <si>
    <t>3612012</t>
  </si>
  <si>
    <t>Next Scaldabagno Gas 11L.Met</t>
  </si>
  <si>
    <t>GAVP80</t>
  </si>
  <si>
    <t>Scaldabagno A Gas Bandini Accumulo 80 Lt 3A</t>
  </si>
  <si>
    <t>A7702859</t>
  </si>
  <si>
    <t>Acquaproject+ Baxi 14 Lt Fi Blue Gpl Camera Stagna</t>
  </si>
  <si>
    <t>A7702858</t>
  </si>
  <si>
    <t>Acquaproject+ Baxi 11 Lt Fi Blue Gpl Camera Stagna</t>
  </si>
  <si>
    <t>A7702857</t>
  </si>
  <si>
    <t>Acquaproject+ Baxi 14 Lt Fi Blue Metano Camera Stagna</t>
  </si>
  <si>
    <t>A7702856</t>
  </si>
  <si>
    <t>Acquaproject+ Baxi 11 Lt Fi Blue Metano Camera Stagna</t>
  </si>
  <si>
    <t>A7698574</t>
  </si>
  <si>
    <t>Acquaproject Baxi 14 Lt Blue Gpl Camera Aperta</t>
  </si>
  <si>
    <t>A7698573</t>
  </si>
  <si>
    <t>Acquaproject Baxi 11 Lt Blue Metano Camera Aperta</t>
  </si>
  <si>
    <t>A7698572</t>
  </si>
  <si>
    <t>Acquaproject Baxi 14 Lt Blue Metano Camera Aperta</t>
  </si>
  <si>
    <t>A7698571</t>
  </si>
  <si>
    <t>Acquaproject Baxi 11 Lt Blue Gpl Camera Aperta</t>
  </si>
  <si>
    <t>FB11MET</t>
  </si>
  <si>
    <t>Fer Benny C 11 Lt Met. T.Natur</t>
  </si>
  <si>
    <t>J14-3M</t>
  </si>
  <si>
    <t>Scaldabagno Julius 14-3 Aperto</t>
  </si>
  <si>
    <t>J11-3M</t>
  </si>
  <si>
    <t>Scaldabagno Julius 11-3 Aperto</t>
  </si>
  <si>
    <t>3027527GPL</t>
  </si>
  <si>
    <t>Scaldabagno Immergas Julius Star Gpl</t>
  </si>
  <si>
    <t>3027527</t>
  </si>
  <si>
    <t>Scaldabagno Immergas Julius Star Metano</t>
  </si>
  <si>
    <t>3021856</t>
  </si>
  <si>
    <t>Scaldabagno Super Caesar 17-3</t>
  </si>
  <si>
    <t>3021855GPL</t>
  </si>
  <si>
    <t>Scaldabagno Caesar 14-3 Gpl</t>
  </si>
  <si>
    <t>3021855</t>
  </si>
  <si>
    <t>Scaldabagno Cesar 14-3 Metano</t>
  </si>
  <si>
    <t>3.025677</t>
  </si>
  <si>
    <t>Caesar  17  Metano</t>
  </si>
  <si>
    <t>3.025676</t>
  </si>
  <si>
    <t>Caesar  14  Metano</t>
  </si>
  <si>
    <t>WT17AM1EM</t>
  </si>
  <si>
    <t>Scaldabagno Celsius Met. 17 Lt Camera Stagna A Tirag. Forzato</t>
  </si>
  <si>
    <t>WT17AM1EG</t>
  </si>
  <si>
    <t>Scaldabagno Celsius Gpl 17 Lt Camera Stagna A Tirag. Forzato</t>
  </si>
  <si>
    <t>WT14AM1EM</t>
  </si>
  <si>
    <t>Scaldabagno Celsius Met. 14 Lt</t>
  </si>
  <si>
    <t>WT14AM1EG</t>
  </si>
  <si>
    <t>Scaldabagno Celsius Gpl 14 Lt</t>
  </si>
  <si>
    <t>WT11AM1EM</t>
  </si>
  <si>
    <t>Scaldino Celsius 11 Lt Metano</t>
  </si>
  <si>
    <t>WT11AM1EG</t>
  </si>
  <si>
    <t>Scaldino Celsius 11 Lt Gpl</t>
  </si>
  <si>
    <t>WRT14AM1E</t>
  </si>
  <si>
    <t>Scaldino Celsius 14 Lt</t>
  </si>
  <si>
    <t>WR14-2M</t>
  </si>
  <si>
    <t>Scaldino Bosch Minimaxx Metano 14 Litri Camera Aperta</t>
  </si>
  <si>
    <t>WR14-2G</t>
  </si>
  <si>
    <t>Scaldino Bosch Minimaxx Gpl 14 Litri Camera Aperta</t>
  </si>
  <si>
    <t>WR11-2M</t>
  </si>
  <si>
    <t>Scaldino Bosch Minimaxx 11 Lt Metano</t>
  </si>
  <si>
    <t>WR11-2G</t>
  </si>
  <si>
    <t>Scaldino Bosch Minimaxx 11 Lt Gpl</t>
  </si>
  <si>
    <t>WR11-2</t>
  </si>
  <si>
    <t>Scaldino Bosch Minimaxx 11 Lt</t>
  </si>
  <si>
    <t>7736505001</t>
  </si>
  <si>
    <t>Scaldabagno A Gas Esterno Istantaneotherm 5600 O  Lt 17 Gpl</t>
  </si>
  <si>
    <t>7736505000</t>
  </si>
  <si>
    <t>Scaldabagno A Gas Esterno Istantaneotherm 5600 O  Lt 17 Met</t>
  </si>
  <si>
    <t>7736504999</t>
  </si>
  <si>
    <t>Scaldabagno A Gas Esterno Istantaneotherm 5600 O  Lt 15 Gpl</t>
  </si>
  <si>
    <t>7736504998</t>
  </si>
  <si>
    <t>Scaldabagno A Gas Esterno Istantaneotherm 5600 O  Lt 15 Met</t>
  </si>
  <si>
    <t>7736504997</t>
  </si>
  <si>
    <t>Scaldabagno A Gas Esterno Istantaneotherm 5600 O  Lt 12 Gpl</t>
  </si>
  <si>
    <t>7736504996</t>
  </si>
  <si>
    <t>Scaldabagno A Gas Esterno Istantaneotherm 5600 O  Lt 12 Met</t>
  </si>
  <si>
    <t>7736504989</t>
  </si>
  <si>
    <t>Scaldabagno A Gas Istantaneo Low Nox Lt 17 Met</t>
  </si>
  <si>
    <t>7736504988</t>
  </si>
  <si>
    <t>7736504987</t>
  </si>
  <si>
    <t>Scaldabagno A Gas Istantaneo Low Nox Lt 15 Gpl</t>
  </si>
  <si>
    <t>7736504986</t>
  </si>
  <si>
    <t>Scaldabagno A Gas Istantaneo Low Nox Lt 15 Met</t>
  </si>
  <si>
    <t>7736504985</t>
  </si>
  <si>
    <t>Scaldabagno A Gas Istantaneo Low Nox Lt 12 Gpl</t>
  </si>
  <si>
    <t>7736504984</t>
  </si>
  <si>
    <t>Scaldabagno A Gas Istantaneo Low Nox Lt 12 Met</t>
  </si>
  <si>
    <t>7736504909</t>
  </si>
  <si>
    <t>Junkers Scaldabagno Therm 4204 Nox Lt 10 Gpl</t>
  </si>
  <si>
    <t>7736504907</t>
  </si>
  <si>
    <t>Junkers Scaldabagno Therm 4204 Nox Lt 10 Metano</t>
  </si>
  <si>
    <t>7736504164</t>
  </si>
  <si>
    <t>Scaldabagno A Gas Therm 4200
Istantaneo A Camera
Aperta E Tiraggio Naturale 12Lt Gpl</t>
  </si>
  <si>
    <t>7736504163</t>
  </si>
  <si>
    <t>Scaldabagno A Gas Therm 4200
Istantaneo A Camera
Aperta E Tiraggio Naturale 12Lt Met</t>
  </si>
  <si>
    <t>770331863</t>
  </si>
  <si>
    <t>Junkers Mini Maxx Hydro Power Wr 18-2 G (Camera Aperta Da Interno)</t>
  </si>
  <si>
    <t>770331862</t>
  </si>
  <si>
    <t>770231830</t>
  </si>
  <si>
    <t>7701411032</t>
  </si>
  <si>
    <t>Scaldino Celsius 11 Lt</t>
  </si>
  <si>
    <t>8112631</t>
  </si>
  <si>
    <t>Scaldabagno A Gas  Camera Stagna Mini 12 Bf Erp Gpl</t>
  </si>
  <si>
    <t>8112630</t>
  </si>
  <si>
    <t>Scaldabagno A Gas  Camera Stagna Mini 12 Bf Erp Metano</t>
  </si>
  <si>
    <t>8112620</t>
  </si>
  <si>
    <t>Scaldabagno A Gas  Camera Aperta Mini 12 Of Erp Met/Gpl</t>
  </si>
  <si>
    <t>VTM17M</t>
  </si>
  <si>
    <t>Vaillant Turbomag Plus 175/1-5 Rt Tipo C (Mtn) Scaldabagno A Camera Stagna, Tiraggio Forzato Low Nox Elettronico</t>
  </si>
  <si>
    <t>VTM17G</t>
  </si>
  <si>
    <t>VTM15M</t>
  </si>
  <si>
    <t>Vaillant Turbomag Plus 155/1-5 Rt Tipo C (Mtn) Scaldabagno A Camera Stagna, Tiraggio Forzato Low Nox Elettronico</t>
  </si>
  <si>
    <t>VTM15G</t>
  </si>
  <si>
    <t>VTM14M</t>
  </si>
  <si>
    <t>Scaldabagno A Gas Vaillant Turbomag 14-2/0 Metano</t>
  </si>
  <si>
    <t>VTM12M</t>
  </si>
  <si>
    <t>Vaillant Turbomag Plus 125/1-5 Rt Tipo C (Mtn) Scaldabagno A Camera Stagna, Tiraggio Forzato Low Nox Elettronico 0010022442</t>
  </si>
  <si>
    <t>VTM12G</t>
  </si>
  <si>
    <t>Vaillant Turbomag Plus 125/1-5 Rt Tipo C (Mtn) Scaldabagno A Camera Stagna, Tiraggio Forzato Low Nox Elettronico 0010022443</t>
  </si>
  <si>
    <t>VTM11M</t>
  </si>
  <si>
    <t>Scaldabagno A Gas Vaillant Turbomag 11-2/0 Metano</t>
  </si>
  <si>
    <t>VOM17M</t>
  </si>
  <si>
    <t>Vaillant Outsidemag 178/1-5 Rt Tipo A (Mtn) Scaldabagno A Camera Stagna Per Esterno, Low Nox Elettronico</t>
  </si>
  <si>
    <t>VOM17G</t>
  </si>
  <si>
    <t>VOM15M</t>
  </si>
  <si>
    <t>Vaillant Outsidemag 158/1-5 Rt Tipo A (Mtn) Scaldabagno A Camera Stagna Per Esterno, Low Nox Elettronico 0010022467</t>
  </si>
  <si>
    <t>VOM15G</t>
  </si>
  <si>
    <t>VOM12M</t>
  </si>
  <si>
    <t>Vaillant Outsidemag 128/1-5 Rt Tipo A (Mtn) Scaldabagno A Camera Stagna Per Esterno, Low Nox Elettronico 0010022465</t>
  </si>
  <si>
    <t>VOM12G</t>
  </si>
  <si>
    <t>VAMM11M</t>
  </si>
  <si>
    <t>Vaillant 0010006932 Scaldabagno Atmomag Mini 11-0/1 Xi Erp, Bianco</t>
  </si>
  <si>
    <t>VAM14M</t>
  </si>
  <si>
    <t>Vaillant Atmomag 144/1 I Tipo B (Mtn) Scaldabagno A Camera Aperta, Tiraggio Naturale Low Nox A Batteria. 0010022572</t>
  </si>
  <si>
    <t>VAM14G</t>
  </si>
  <si>
    <t>Vaillant Atmomag 144/1 I Tipo B  Gpl Scaldabagno A Camera Aperta, Tiraggio Naturale Low Nox A Batteria. 0010022573</t>
  </si>
  <si>
    <t>VAM11M</t>
  </si>
  <si>
    <t>Vaillant Atmomag Mini 114/1 I Tipo B (Mtn) Scaldabagno A Camera Aperta, Tiraggio Naturale Low Nox A Batteria 0010022570</t>
  </si>
  <si>
    <t>VAM11G</t>
  </si>
  <si>
    <t>Vaillant Atmomag Mini 114/1 I Tipo B  Gpl Scaldabagno A Camera Aperta, Tiraggio Naturale Low Nox A Batteria 0010022571</t>
  </si>
  <si>
    <t>0020201156</t>
  </si>
  <si>
    <t>0010022574</t>
  </si>
  <si>
    <t>Vaillant Atmomag Mini 114/1 Z Metano Pizzo Elettrico</t>
  </si>
  <si>
    <t>SV80A</t>
  </si>
  <si>
    <t>Ariston 3 Anni Lt. 80 Vert.</t>
  </si>
  <si>
    <t>SV80\5A</t>
  </si>
  <si>
    <t>Scaldabagno Ariston Verticale 5 Anni Garanzia Lt. 80</t>
  </si>
  <si>
    <t>SV50A</t>
  </si>
  <si>
    <t>Ariston 3 Anni Lt. 50 Vert.</t>
  </si>
  <si>
    <t>SV50\5A</t>
  </si>
  <si>
    <t>Scaldabagno Ariston Verticale 5 Anni Garanzia Lt. 50</t>
  </si>
  <si>
    <t>SS10A</t>
  </si>
  <si>
    <t>Ariston 3 Anni Lt. 10 Sott.</t>
  </si>
  <si>
    <t>SS10\5A</t>
  </si>
  <si>
    <t>Ariston 5 Anni Lt. 10 Sott.</t>
  </si>
  <si>
    <t>SO80A</t>
  </si>
  <si>
    <t>Scaldabagno Ariston Orizzontale 3 Anni Garanzia Lt. 80</t>
  </si>
  <si>
    <t>SO80\5A</t>
  </si>
  <si>
    <t>Scaldabagno Ariston Orizzontale 5 Anni Garanzia Lt. 80</t>
  </si>
  <si>
    <t>S30A</t>
  </si>
  <si>
    <t>Ariston 3 Anni Lt. 30</t>
  </si>
  <si>
    <t>S30\5A</t>
  </si>
  <si>
    <t>Ariston Sopr. 30 Lt. 5 /Anni</t>
  </si>
  <si>
    <t>S15A</t>
  </si>
  <si>
    <t>Ariston Lt. 15 3 Anni Sopr.</t>
  </si>
  <si>
    <t>S15\5A</t>
  </si>
  <si>
    <t>Ariston Sopr. 15 Lt. 5 /Anni</t>
  </si>
  <si>
    <t>S10A</t>
  </si>
  <si>
    <t>Ariston 3 Anni Lt. 10 Sopr.</t>
  </si>
  <si>
    <t>S10\5A</t>
  </si>
  <si>
    <t>Ariston Sopr. 10 Lt. 5 /Anni</t>
  </si>
  <si>
    <t>3629052</t>
  </si>
  <si>
    <t>Lydos Hybrid 80 Lt</t>
  </si>
  <si>
    <t>Scaldabagno Legna Ren_Wod</t>
  </si>
  <si>
    <t>NE80S</t>
  </si>
  <si>
    <t>Nuos Evo Split 80 Lt</t>
  </si>
  <si>
    <t>NE80</t>
  </si>
  <si>
    <t>Nuos Evo 80 Lt</t>
  </si>
  <si>
    <t>NE110S</t>
  </si>
  <si>
    <t>Nuos Evo Split 110 Lt</t>
  </si>
  <si>
    <t>NE110</t>
  </si>
  <si>
    <t>Nuos Evo 110 Lt</t>
  </si>
  <si>
    <t>SV80</t>
  </si>
  <si>
    <t>Scaldabagno Ariston Elettrico Velis Evo 80 Eu</t>
  </si>
  <si>
    <t>SV50</t>
  </si>
  <si>
    <t>Scaldabagno Elettrico Velis Lt. 50 Vert. Orizz.</t>
  </si>
  <si>
    <t>SV100</t>
  </si>
  <si>
    <t>Scaldabagno Ariston Elettrico Velis Evo 100 Eu</t>
  </si>
  <si>
    <t>ST802ASX</t>
  </si>
  <si>
    <t>Scaldabagno Bandini Braun Termoelettrico Lt 80 Vert. 2 Anni Garanzia Sx</t>
  </si>
  <si>
    <t>ST802ADX</t>
  </si>
  <si>
    <t>Scaldabagno Bandini Braun Termoelettrico Lt 80 Vert. 2 Anni Garanzia Dx</t>
  </si>
  <si>
    <t>SO805ASX</t>
  </si>
  <si>
    <t>Scaldabagno Bandini Braun Vetroporcellnatao Oriz. 80 Lt  5 Anni Garanzia Sx</t>
  </si>
  <si>
    <t>SO805ADX</t>
  </si>
  <si>
    <t>Scaldabagno Bandini Braun Vetroporcellnatao Oriz. 80 Lt  5 Anni Garanzia Dx</t>
  </si>
  <si>
    <t>Scaldabagno Bandini Braun Vetroporcellnatao Oriz. 80 Lt  2 Anni Garanzia Sx</t>
  </si>
  <si>
    <t>SO802ADX</t>
  </si>
  <si>
    <t>Scaldabagno Bandini Braun Vetroporcellnatao Oriz. 80 Lt  2 Anni Garanzia Dx</t>
  </si>
  <si>
    <t>SO505ASX</t>
  </si>
  <si>
    <t>Scaldabagno Bandini Braun Vetroporcellnatao Oriz. 50 Lt  5 Anni Garanzia Sx</t>
  </si>
  <si>
    <t>SO505ADX</t>
  </si>
  <si>
    <t>Scaldabagno Bandini Braun Vetroporcellnatao Oriz. 50 Lt  5 Anni Garanzia Dx</t>
  </si>
  <si>
    <t>SO502ASX</t>
  </si>
  <si>
    <t>Scaldabagno Bandini Braun Vetroporcellnatao Oriz. 50 Lt  2 Anni Garanzia Sx</t>
  </si>
  <si>
    <t>SO502ADX</t>
  </si>
  <si>
    <t>SO2005ASX</t>
  </si>
  <si>
    <t>Scaldabagno Bandini Braun Vetroporcellnatao Oriz. 200 Lt  5 Anni Garanzia Sx</t>
  </si>
  <si>
    <t>SO2005ADX</t>
  </si>
  <si>
    <t>Scaldabagno Bandini Braun Vetroporcellnatao Oriz. 200 Lt  5 Anni Garanzia Dx</t>
  </si>
  <si>
    <t>SO2002ASX</t>
  </si>
  <si>
    <t>Scaldabagno Bandini Braun Vetroporcellnatao Oriz. 200 Lt  2 Anni Garanzia Sx</t>
  </si>
  <si>
    <t>SO2002ADX</t>
  </si>
  <si>
    <t>Scaldabagno Bandini Braun Vetroporcellnatao Oriz. 200 Lt  2 Anni Garanzia Dx</t>
  </si>
  <si>
    <t>SO1505ASX</t>
  </si>
  <si>
    <t>Scaldabagno Bandini Braun Vetroporcellnatao Oriz. 150 Lt  5 Anni Garanzia Sx</t>
  </si>
  <si>
    <t>SO1505ADX</t>
  </si>
  <si>
    <t>Scaldabagno Bandini Braun Vetroporcellnatao Oriz. 150 Lt  5 Anni Garanzia Dx</t>
  </si>
  <si>
    <t>SO1502ASX</t>
  </si>
  <si>
    <t>Scaldabagno Bandini Braun Vetroporcellnatao Oriz. 150 Lt  2 Anni Garanzia Sx</t>
  </si>
  <si>
    <t>SO1502ADX</t>
  </si>
  <si>
    <t>Scaldabagno Bandini Braun Vetroporcellnatao Oriz. 150 Lt  2 Anni Garanzia Dx</t>
  </si>
  <si>
    <t>SO1205ASX</t>
  </si>
  <si>
    <t>Scaldabagno Bandini Braun Vetroporcellnatao Oriz. 120 Lt  5 Anni Garanzia Sx</t>
  </si>
  <si>
    <t>SO1205ADX</t>
  </si>
  <si>
    <t>Scaldabagno Bandini Braun Vetroporcellnatao Oriz. 120 Lt  5 Anni Garanzia Dx</t>
  </si>
  <si>
    <t>SO1202ASX</t>
  </si>
  <si>
    <t>Scaldabagno Bandini Braun Vetroporcellnatao Oriz. 120 Lt  2 Anni Garanzia Sx</t>
  </si>
  <si>
    <t>SO1202ADX</t>
  </si>
  <si>
    <t>Scaldabagno Bandini Braun Vetroporcellnatao Oriz. 120 Lt  2 Anni Garanzia Dx</t>
  </si>
  <si>
    <t>SO1005ASX</t>
  </si>
  <si>
    <t>Scaldabagno Bandini Braun Vetroporcellnatao Oriz. 100 Lt  5 Anni Garanzia Sx</t>
  </si>
  <si>
    <t>SO1005ADX</t>
  </si>
  <si>
    <t>Scaldabagno Bandini Braun Vetroporcellnatao Oriz. 100 Lt  5 Anni Garanzia Dx</t>
  </si>
  <si>
    <t>SO1002ASX</t>
  </si>
  <si>
    <t>Scaldabagno Bandini Braun Vetroporcellnatao Oriz. 100 Lt  2 Anni Garanzia Sx</t>
  </si>
  <si>
    <t>SO1002ADX</t>
  </si>
  <si>
    <t>Scaldabagno Bandini Braun Vetroporcellnatao Oriz. 100 Lt  2 Anni Garanzia Dx</t>
  </si>
  <si>
    <t>SE805A</t>
  </si>
  <si>
    <t>Scaldabagno Bandini Braun Vetroporcellanato Vert. 80 Lt  5 Anni Garanzia</t>
  </si>
  <si>
    <t>SE803A</t>
  </si>
  <si>
    <t>Scaldabagno Bandini Braun Vetroporcellnatao Vert. 80 Lt  2 Anni Garanzia</t>
  </si>
  <si>
    <t>SE505A</t>
  </si>
  <si>
    <t>Scaldabagno Bandini Braun Vetroporcellnatao Vert. 50 Lt  5 Anni Garanzia</t>
  </si>
  <si>
    <t>SE503A</t>
  </si>
  <si>
    <t>Scaldabagno Bandini Braun Vetroporcellnatao Vert. 50 Lt  3 Anni Garanzia</t>
  </si>
  <si>
    <t>Scaldabagno Bandini Braun Vetroporcellnatao Vert. 50 Lt  2 Anni Garanzia</t>
  </si>
  <si>
    <t>SE303A</t>
  </si>
  <si>
    <t>Scaldabagno Bandini Braun Vetroporcellnatao Vert. 30 Lt  3 Anni Garanzia</t>
  </si>
  <si>
    <t>Scaldabagno Bandini Braun Vetroporcellnatao Vert. 30 Lt  2 Anni Garanzia</t>
  </si>
  <si>
    <t>SE2005A</t>
  </si>
  <si>
    <t>Scaldabagno Bandini Braun Vetroporcellnatao Vert. 200 Lt  5 Anni Garanzia</t>
  </si>
  <si>
    <t>SE2002A</t>
  </si>
  <si>
    <t>Scaldabagno Bandini Braun Vetroporcellnatao Vert. 200 Lt  2 Anni Garanzia</t>
  </si>
  <si>
    <t>SE1505A</t>
  </si>
  <si>
    <t>Scaldabagno Bandini Braun Vetroporcellnatao Vert. 150 Lt  5 Anni Garanzia</t>
  </si>
  <si>
    <t>SE1502A</t>
  </si>
  <si>
    <t>Scaldabagno Bandini Braun Vetroporcellnatao Vert. 150 Lt  2 Anni Garanzia</t>
  </si>
  <si>
    <t>SE1205A</t>
  </si>
  <si>
    <t>Scaldabagno Bandini Braun Vetroporcellnatao Vert. 120 Lt  5 Anni Garanzia</t>
  </si>
  <si>
    <t>SE1202A</t>
  </si>
  <si>
    <t>Scaldabagno Bandini Braun Vetroporcellnatao Vert. 120 Lt  2 Anni Garanzia</t>
  </si>
  <si>
    <t>SE1005A</t>
  </si>
  <si>
    <t>Scaldabagno Bandini Braun Vetroporcellnatao Vert. 100 Lt  5 Anni Garanzia</t>
  </si>
  <si>
    <t>SE1002A</t>
  </si>
  <si>
    <t>Scaldabagno Bandini Braun Vetroporcellnatao Vert. 100 Lt  2 Anni Garanzia</t>
  </si>
  <si>
    <t>Q65-24</t>
  </si>
  <si>
    <t>Scaldabagno Bandini Braun Vert. 65 Lt  C-65 5 Anni Garanzia Smart 2X1200W</t>
  </si>
  <si>
    <t>C65-16</t>
  </si>
  <si>
    <t>Scaldabagno Bandini Braun Vert. 65 Lt  C-65 5 Anni Garanzia Smart 2X800W</t>
  </si>
  <si>
    <t>B305A</t>
  </si>
  <si>
    <t>Scaldabagno Bandini Braun Vetroporcellanato Vert. 30 Lt B/30  5 Anni Garanzia</t>
  </si>
  <si>
    <t>B302A</t>
  </si>
  <si>
    <t>Scaldabagno Bandini Braun Vetroporcellanato Vert. 30 Lt B/30  2 Anni Garanzia</t>
  </si>
  <si>
    <t>A5ST5A</t>
  </si>
  <si>
    <t>Scaldabagno Bandini Braun Vetroporcellnato Sottolavello 5 Lt  5 Anni Garanzia</t>
  </si>
  <si>
    <t>A5ST2A</t>
  </si>
  <si>
    <t>Scaldabagno Bandini Braun Vetroporcellnatao Sottolavello 5 Lt  2 Anni Garanzia</t>
  </si>
  <si>
    <t>A5SP5A</t>
  </si>
  <si>
    <t>Scaldabagno Bandini Braun Vetroporcellnato Sopralavello 5 Lt  5 Anni Garanzia</t>
  </si>
  <si>
    <t>A5SP2A</t>
  </si>
  <si>
    <t>Scaldabagno Bandini Braun Vetroporcellnatao Sopralavello 5 Lt  2 Anni Garanzia</t>
  </si>
  <si>
    <t>A15ST5A</t>
  </si>
  <si>
    <t>Scaldabagno Bandini Braun Vetroporcellnatao Vert. 15 Lt Sottolavello 5 Anni Garanzia</t>
  </si>
  <si>
    <t>A15ST2A</t>
  </si>
  <si>
    <t>Scaldabagno Bandini Braun Vetroporcellnatao Vert. 15 Lt Sottolavello  2 Anni Garanzia</t>
  </si>
  <si>
    <t>A15SP5A</t>
  </si>
  <si>
    <t>Scaldabagno Bandini Braun Vetroporcellnatao Vert. 15 Lt Sopralavello  5 Anni Garanzia</t>
  </si>
  <si>
    <t>A15SP2A</t>
  </si>
  <si>
    <t>Scaldabagno Bandini Braun Vetroporcellnatao Vert. 15 Lt Sopralavello 2 Anni Garanzia</t>
  </si>
  <si>
    <t>A12ST5A</t>
  </si>
  <si>
    <t>Scaldabagno Bandini Braun Vetroporcellnatao Vert. 12 Lt Sottolavello 5 Anni Garanzia</t>
  </si>
  <si>
    <t>A12ST3A</t>
  </si>
  <si>
    <t>Scaldabagno Bandini Braun Vetroporcellnatao Vert. 12 Lt Sottolavello  3 Anni Garanzia</t>
  </si>
  <si>
    <t>Scaldabagno Bandini Braun Vetroporcellnatao Vert. 12 Lt Sottolavello  2 Anni Garanzia</t>
  </si>
  <si>
    <t>A12SP5A</t>
  </si>
  <si>
    <t>Scaldabagno Bandini Braun Vetroporcellnatao Vert. 12 Lt Sopralavello  5 Anni Garanzia</t>
  </si>
  <si>
    <t>A12SP3A</t>
  </si>
  <si>
    <t>Scaldabagno Bandini Braun Vetroporcellnatao Vert. 12 Lt Sopralavello  3 Anni Garanzia</t>
  </si>
  <si>
    <t>Scaldabagno Bandini Braun Vetroporcellnatao Vert. 12 Lt Sopralavello  2 Anni Garanzia</t>
  </si>
  <si>
    <t>Scaldabagno Baxi Vert. 80 Lt</t>
  </si>
  <si>
    <t>Scaldabagno Baxi Vert. 50 Lt</t>
  </si>
  <si>
    <t>Scaldabagno Baxi Orizz. 80 Lt</t>
  </si>
  <si>
    <t>EYE080S1WE</t>
  </si>
  <si>
    <t>Scaldabagno Electrolux Ad Accumulo Smart Lt. 80</t>
  </si>
  <si>
    <t>EYE050S1WE</t>
  </si>
  <si>
    <t>Scaldabagno Electrolux Ad Accumulo Smart Lt. 50</t>
  </si>
  <si>
    <t>EYE030S1WE</t>
  </si>
  <si>
    <t>Scaldabagno Electrolux Ad Accumulo Smart Lt. 30</t>
  </si>
  <si>
    <t>EYE0100S1WE</t>
  </si>
  <si>
    <t>Scaldabagno Electrolux Ad Accumulo Smart Lt. 100</t>
  </si>
  <si>
    <t>FV80\5</t>
  </si>
  <si>
    <t>Scaldabagno Fais Vert.80 Lt</t>
  </si>
  <si>
    <t>Scaldabagno Fais Vert. 80 Lt</t>
  </si>
  <si>
    <t>FV50\5</t>
  </si>
  <si>
    <t>Scaldabagno Fais Vert.50 Lt 5 Anni</t>
  </si>
  <si>
    <t>Scaldabagno Fais Vert. 50 Lt</t>
  </si>
  <si>
    <t>FSS10\5</t>
  </si>
  <si>
    <t>Scaldabagno Fais Sotto 10 Lt 5 Anni Garanzia</t>
  </si>
  <si>
    <t>FSS10</t>
  </si>
  <si>
    <t>Scaldabagno Fais Sotto 10 Lt</t>
  </si>
  <si>
    <t>FSO80</t>
  </si>
  <si>
    <t>Scaldabagno Fais Orizz. 80 Lt</t>
  </si>
  <si>
    <t>FSMT80S</t>
  </si>
  <si>
    <t>Scaldabagno Fais Vert. 80 Lt Sx</t>
  </si>
  <si>
    <t>FSMT80D</t>
  </si>
  <si>
    <t>FS15</t>
  </si>
  <si>
    <t>FS10\5</t>
  </si>
  <si>
    <t>Scaldabagno Fais Sopra 10 Lt  5 Anni Garanzia</t>
  </si>
  <si>
    <t>Scaldabagno Fais Sopra 10 Lt</t>
  </si>
  <si>
    <t>F30\5</t>
  </si>
  <si>
    <t>Scaldabagno Fais Vert. 30 Lt</t>
  </si>
  <si>
    <t>Scaldabagno Elettrico Bosch 80 Lt Tr2000T</t>
  </si>
  <si>
    <t>Scaldabagno Elettrico Bosch 50 Lt Tr2000T</t>
  </si>
  <si>
    <t>Scaldabagno Elettrico Bosch 30 Lt Tr2000T</t>
  </si>
  <si>
    <t>A7749309</t>
  </si>
  <si>
    <t>Baxi Auriga 16M Pompa Di Calore Aria-Acqua Con Pannello Di Comando</t>
  </si>
  <si>
    <t>A7749308</t>
  </si>
  <si>
    <t>Baxi Auriga 12M Pompa Di Calore Aria-Acqua Con Pannello Di Comando</t>
  </si>
  <si>
    <t>A7213893</t>
  </si>
  <si>
    <t>Scaldacqua Baxi In Pdc Spc 200</t>
  </si>
  <si>
    <t>A7112975</t>
  </si>
  <si>
    <t>Scaldacqua Baxi In Pdc Spc 300 S</t>
  </si>
  <si>
    <t>ARCA099SFT00</t>
  </si>
  <si>
    <t>Softy Riduttore Per Bambini, Soffice, 6 Decori Diversi</t>
  </si>
  <si>
    <t>Sedile Universale Disabile</t>
  </si>
  <si>
    <t>SSC</t>
  </si>
  <si>
    <t>Sedile Sintesi Champagne</t>
  </si>
  <si>
    <t>SSAB</t>
  </si>
  <si>
    <t>Sedile Simas Arcade Bianco</t>
  </si>
  <si>
    <t>SPUCO</t>
  </si>
  <si>
    <t>Sedile Champagne Universale</t>
  </si>
  <si>
    <t>SPUC</t>
  </si>
  <si>
    <t>Sedile Pesante Univ. Champagne</t>
  </si>
  <si>
    <t>SPUB</t>
  </si>
  <si>
    <t>Sedile Pesante Univ.Bianco</t>
  </si>
  <si>
    <t>SOB</t>
  </si>
  <si>
    <t>Sedile Dibor Bianco Opi D84</t>
  </si>
  <si>
    <t>SIUB</t>
  </si>
  <si>
    <t>Sedile Universale Infanzia B.</t>
  </si>
  <si>
    <t>SCULTB</t>
  </si>
  <si>
    <t>Sedile Cult Bianco Solf Close</t>
  </si>
  <si>
    <t>DCANOCAN</t>
  </si>
  <si>
    <t>Sedile Canova Noce</t>
  </si>
  <si>
    <t>D89B</t>
  </si>
  <si>
    <t>Sedile Bianco Magica</t>
  </si>
  <si>
    <t>D7B</t>
  </si>
  <si>
    <t>Sedile D7 Bianco Dibor Conca</t>
  </si>
  <si>
    <t>D76B</t>
  </si>
  <si>
    <t>Sedile Serie Ottocento D 76 Base 7 Bianco</t>
  </si>
  <si>
    <t>D68N</t>
  </si>
  <si>
    <t>Sedile Navona Noce  Delta</t>
  </si>
  <si>
    <t>D57B</t>
  </si>
  <si>
    <t>Sedile D57 Bianco Dibor</t>
  </si>
  <si>
    <t>D43B</t>
  </si>
  <si>
    <t>Sedile Bianco Dorian</t>
  </si>
  <si>
    <t>D40C</t>
  </si>
  <si>
    <t>Sedile D30 Champaghe Dibor</t>
  </si>
  <si>
    <t>D36C</t>
  </si>
  <si>
    <t>Sedile Dibor Lago Champagne 165</t>
  </si>
  <si>
    <t>D36B</t>
  </si>
  <si>
    <t>Sedile Dibor Lago Bianco 165</t>
  </si>
  <si>
    <t>D30C</t>
  </si>
  <si>
    <t>Sedile D30 Champagne Dibor Polo</t>
  </si>
  <si>
    <t>D30B</t>
  </si>
  <si>
    <t>Sedile D30 Bianco Dibor Polo</t>
  </si>
  <si>
    <t>D25B</t>
  </si>
  <si>
    <t>Sedile Pesante Bianco Dibor Antea</t>
  </si>
  <si>
    <t>D129B</t>
  </si>
  <si>
    <t>Sedile Pesante Dibor  Efi</t>
  </si>
  <si>
    <t>D128B</t>
  </si>
  <si>
    <t>Sedile Riva Bianco D128</t>
  </si>
  <si>
    <t>D127B</t>
  </si>
  <si>
    <t>Sedile Gemma Due Bianco</t>
  </si>
  <si>
    <t>D122C</t>
  </si>
  <si>
    <t>Sedile Piuma Champagne</t>
  </si>
  <si>
    <t>D121B</t>
  </si>
  <si>
    <t>Sedile D121 Bianco Dibor Nava</t>
  </si>
  <si>
    <t>D120N</t>
  </si>
  <si>
    <t>Sedile Sintesi Noce  Cesame - Kappa</t>
  </si>
  <si>
    <t>D120C</t>
  </si>
  <si>
    <t>D120B</t>
  </si>
  <si>
    <t>Sedile D120 Bianco Dibor  Sintesi  Elios</t>
  </si>
  <si>
    <t>D114N</t>
  </si>
  <si>
    <t>Sedile D114 Noce Dibor  Aretusa</t>
  </si>
  <si>
    <t>D114ESPB</t>
  </si>
  <si>
    <t>Sedile D114 Bianco Dibor Cerniere Ad Espansione</t>
  </si>
  <si>
    <t>D114DIANAB</t>
  </si>
  <si>
    <t>Sedile D114 Diana B.Co Dibor</t>
  </si>
  <si>
    <t>D114C</t>
  </si>
  <si>
    <t>Sedile D114 Champagne Dibor</t>
  </si>
  <si>
    <t>D114B</t>
  </si>
  <si>
    <t>Sedile D114 Bianco Dibor</t>
  </si>
  <si>
    <t>D112B</t>
  </si>
  <si>
    <t>Sedile Pesante Bianco D112  Aretusina</t>
  </si>
  <si>
    <t>D110B</t>
  </si>
  <si>
    <t>Sedile D110 Luna Dibor Bianco</t>
  </si>
  <si>
    <t>D109B</t>
  </si>
  <si>
    <t>Sedile Onda Bianco D109 
Modello Memory</t>
  </si>
  <si>
    <t>D106B</t>
  </si>
  <si>
    <t>Sedile Riace Dibor Bianco</t>
  </si>
  <si>
    <t>D104B</t>
  </si>
  <si>
    <t>Sedile D104 Albano/Montebianco Bianco</t>
  </si>
  <si>
    <t>D087B</t>
  </si>
  <si>
    <t>Sedile D 087 Full 48 Bianco</t>
  </si>
  <si>
    <t>D085B</t>
  </si>
  <si>
    <t>Sedile D 085 Magica Bianco</t>
  </si>
  <si>
    <t>D084C</t>
  </si>
  <si>
    <t>Sedile Dibor Jolly Champagne</t>
  </si>
  <si>
    <t>D083B</t>
  </si>
  <si>
    <t>Sedile D 083 Clodia Bianco</t>
  </si>
  <si>
    <t>D078B</t>
  </si>
  <si>
    <t>Sedile F. 30 Bianco D078</t>
  </si>
  <si>
    <t>D076B</t>
  </si>
  <si>
    <t>Sedile D076 Full56 Bianco</t>
  </si>
  <si>
    <t>D075MB</t>
  </si>
  <si>
    <t>Sedile D075 Duna Bianco</t>
  </si>
  <si>
    <t>D075B</t>
  </si>
  <si>
    <t>Sedile D075 Xilo Bianco</t>
  </si>
  <si>
    <t>D066B</t>
  </si>
  <si>
    <t>Sedie Dibor Zagara Bianco</t>
  </si>
  <si>
    <t>D065OB</t>
  </si>
  <si>
    <t>Sedie Dibor Jura Cerniere Oriontali Bianco</t>
  </si>
  <si>
    <t>D065B</t>
  </si>
  <si>
    <t>Sedie Dibor Jura  Ciottolo Bianco</t>
  </si>
  <si>
    <t>D057B</t>
  </si>
  <si>
    <t>Sedile Piuma D057 Bianco Dibor</t>
  </si>
  <si>
    <t>D052B</t>
  </si>
  <si>
    <t>Sedile Simboll Bianco</t>
  </si>
  <si>
    <t>D048B</t>
  </si>
  <si>
    <t>Sedile Dibor Contea Retro' Bianco</t>
  </si>
  <si>
    <t>D047B</t>
  </si>
  <si>
    <t>Sedie Dibor D047 Aria Bianco</t>
  </si>
  <si>
    <t>D046B</t>
  </si>
  <si>
    <t>Sedile D 046 Clodia Esedra Bianco</t>
  </si>
  <si>
    <t>D045C</t>
  </si>
  <si>
    <t>Sedile D045 Modi' Champagne</t>
  </si>
  <si>
    <t>D044IGEAB</t>
  </si>
  <si>
    <t>Sedile Dibor Igea Bianco</t>
  </si>
  <si>
    <t>D043B</t>
  </si>
  <si>
    <t>Sedie Dibor Dorian Bianco</t>
  </si>
  <si>
    <t>D041MB</t>
  </si>
  <si>
    <t>Sedile D 041 Alessandra Bianco</t>
  </si>
  <si>
    <t>D031ESPB</t>
  </si>
  <si>
    <t>Sedie Dibor Linea Cerniere Espansione Bianco</t>
  </si>
  <si>
    <t>D029B</t>
  </si>
  <si>
    <t>Sedile Bicchi Dibor B.Co</t>
  </si>
  <si>
    <t>D028B</t>
  </si>
  <si>
    <t>Sedile Dibor Argenta Bianco</t>
  </si>
  <si>
    <t>D025B</t>
  </si>
  <si>
    <t>Sedile D 025 Antea Bianco</t>
  </si>
  <si>
    <t>D023B</t>
  </si>
  <si>
    <t>Sedile D 023 Erice Bianco</t>
  </si>
  <si>
    <t>D021B</t>
  </si>
  <si>
    <t>Sedile Dibor Angela Bianco</t>
  </si>
  <si>
    <t>D019C</t>
  </si>
  <si>
    <t>Sedile Pesante Emilia D019  Champagne</t>
  </si>
  <si>
    <t>D019B</t>
  </si>
  <si>
    <t>Sedie Dibor Onda/Emilia Bianco</t>
  </si>
  <si>
    <t>D017B</t>
  </si>
  <si>
    <t>Sedile Sfera Bianco D017</t>
  </si>
  <si>
    <t>D015B</t>
  </si>
  <si>
    <t>Sedile Sovereign Bianco</t>
  </si>
  <si>
    <t>D013B</t>
  </si>
  <si>
    <t>Sedile Dibor Bellepoche Bianco</t>
  </si>
  <si>
    <t>D012V</t>
  </si>
  <si>
    <t>Sedile Romantica Visone</t>
  </si>
  <si>
    <t>D012B</t>
  </si>
  <si>
    <t>Sedile Romantica Bianco</t>
  </si>
  <si>
    <t>D009B</t>
  </si>
  <si>
    <t>Sedile Brio Dibor B.Co</t>
  </si>
  <si>
    <t>D007W</t>
  </si>
  <si>
    <t>Sedile Conca Dibor Whisky 007</t>
  </si>
  <si>
    <t>D007B</t>
  </si>
  <si>
    <t>Sedile Conca Dibor B.Co I.S.Aliseo</t>
  </si>
  <si>
    <t>D005B</t>
  </si>
  <si>
    <t>Sedile Dibor Italica Bianco</t>
  </si>
  <si>
    <t>D002B</t>
  </si>
  <si>
    <t>Sedile Piemonte Dibor B.Co</t>
  </si>
  <si>
    <t>Sedile Termoindurente Per Disabile Soft Close</t>
  </si>
  <si>
    <t>SWCHKH2501101</t>
  </si>
  <si>
    <t>Sedile Wc Hello Kitty Universale Cerniera In Nylon Regolabile</t>
  </si>
  <si>
    <t>SPURT12</t>
  </si>
  <si>
    <t>Sedile U.Resina Trasp Marea.</t>
  </si>
  <si>
    <t>SPURT09</t>
  </si>
  <si>
    <t>Sedile U.Resina Trasp Lamette</t>
  </si>
  <si>
    <t>SPURT08</t>
  </si>
  <si>
    <t>Sedile U.Resina Trasp Slip</t>
  </si>
  <si>
    <t>SPURT07</t>
  </si>
  <si>
    <t>Sedile U.Resina Trasp Vela</t>
  </si>
  <si>
    <t>SPURT01</t>
  </si>
  <si>
    <t>Sedile U.Resina Trasp Cavalluc Imbustati Da 5 Pz</t>
  </si>
  <si>
    <t>SPUR</t>
  </si>
  <si>
    <t>Sedile Universale In Resina Trasparente Fantasie Assortitida 5 Pz</t>
  </si>
  <si>
    <t>SPUBM</t>
  </si>
  <si>
    <t>Sedile Universo Blue Marine</t>
  </si>
  <si>
    <t>689420</t>
  </si>
  <si>
    <t>Copriwater Legno Conchiglia</t>
  </si>
  <si>
    <t>689405</t>
  </si>
  <si>
    <t>Copriwater Legno Pesci</t>
  </si>
  <si>
    <t>689404</t>
  </si>
  <si>
    <t>Copriwater Legno Macchie</t>
  </si>
  <si>
    <t>SWCPVHZM00401</t>
  </si>
  <si>
    <t>Sedile Wc Pavia Bianco Cerniera Nylon</t>
  </si>
  <si>
    <t>Sedile Wc Economico Bianco Rs-3370</t>
  </si>
  <si>
    <t>PF10990</t>
  </si>
  <si>
    <t>Sedile Wc Gabbiano Bianco</t>
  </si>
  <si>
    <t>SWCBUHCR00699</t>
  </si>
  <si>
    <t>Buffalo Copriwater In Legno Massello Kg. 2.80 Netto, Color Noce.
Completo Di Cerniere In Metallo Cromato Regolabili. 
Completo Di Materiale Di Fissaggio. Imballo In Scatola Decorata</t>
  </si>
  <si>
    <t>SPUL11</t>
  </si>
  <si>
    <t>Sedile U.Resina Trasp Ciliegio</t>
  </si>
  <si>
    <t>SPUL10</t>
  </si>
  <si>
    <t>Sedile U.Resina Trasp Arte Pov</t>
  </si>
  <si>
    <t>SPUL09</t>
  </si>
  <si>
    <t>Sedile U.Resina Trasp Rovere</t>
  </si>
  <si>
    <t>SPUL08</t>
  </si>
  <si>
    <t>Sedile U.Resina Trasp Naturale Imbustati Da 5 Pz</t>
  </si>
  <si>
    <t>SSUF</t>
  </si>
  <si>
    <t>Supporto Wc Universo Fisso</t>
  </si>
  <si>
    <t>Supporto Sedile Sovrapposta</t>
  </si>
  <si>
    <t>Supporto Sedile Pesante Un. Barra</t>
  </si>
  <si>
    <t>SSP7B</t>
  </si>
  <si>
    <t>Supporto Per Sedile Lux Univ. 7 Chiamate Di Bulloni</t>
  </si>
  <si>
    <t>Supporto X Sedile Viti Zincati</t>
  </si>
  <si>
    <t>Supporto Moplen Pvc</t>
  </si>
  <si>
    <t>Supporto Sedile Espansione</t>
  </si>
  <si>
    <t>SPUL12</t>
  </si>
  <si>
    <t>Sedile U.Resina Trasp Mogano</t>
  </si>
  <si>
    <t>Set Paracolpi Sedili Termoind.</t>
  </si>
  <si>
    <t>Kit Cerniere In Acciaio Zinc.</t>
  </si>
  <si>
    <t>Kit Cerniere Acciaio Revival</t>
  </si>
  <si>
    <t>Kit Cerniere In Plastica</t>
  </si>
  <si>
    <t>Kit Cerniere Acciaio Horizont</t>
  </si>
  <si>
    <t>Kit Cerniere In Acciaio "Expo"</t>
  </si>
  <si>
    <t>PCM</t>
  </si>
  <si>
    <t>Paracolpi Misti</t>
  </si>
  <si>
    <t>GLZ1800</t>
  </si>
  <si>
    <t>Coppia Cerniere Copriwater Universale Alette  54 Mm 57 Mm  Import</t>
  </si>
  <si>
    <t>Coppia Cerniere Copriwater Universale Alette  61 Mm 68 Mm  Import</t>
  </si>
  <si>
    <t>CSS00</t>
  </si>
  <si>
    <t>Coppia Cerniere Un. Sovrappos.</t>
  </si>
  <si>
    <t>CSPZ</t>
  </si>
  <si>
    <t>Supporti Wc In Pvc Moplen Ferro Zincato</t>
  </si>
  <si>
    <t>Supporti Wc Moplen Cromo</t>
  </si>
  <si>
    <t>CSP</t>
  </si>
  <si>
    <t>Cerniera In Plastica Wc Econ.</t>
  </si>
  <si>
    <t>CSEU00</t>
  </si>
  <si>
    <t>Coppia Cerniere Univ Cromo Imbustati Da 25 Pz</t>
  </si>
  <si>
    <t>CSES00</t>
  </si>
  <si>
    <t>Coppia Cerniere Univ Cromo</t>
  </si>
  <si>
    <t>CSEA00</t>
  </si>
  <si>
    <t>Coppia Cerniere"T.Americana Cr Imbustati Da 25 Pz</t>
  </si>
  <si>
    <t>CSA00</t>
  </si>
  <si>
    <t>Cerniera Tipo "America"</t>
  </si>
  <si>
    <t>CLA1800</t>
  </si>
  <si>
    <t>Busta Fissaggi Sedili X Dibor</t>
  </si>
  <si>
    <t>SXCU100P</t>
  </si>
  <si>
    <t>Coprivaso Cult T.I. Frizionato Bianco</t>
  </si>
  <si>
    <t>Sedile Soft Close Sat 22 Zz</t>
  </si>
  <si>
    <t>Sedile Soft Close Sat 21 Zz</t>
  </si>
  <si>
    <t>Sedile Soft Close Sat 20 Zz</t>
  </si>
  <si>
    <t>Sedile Soft Close Sat 19 Zz</t>
  </si>
  <si>
    <t>Sedile Soft Close Sat 18 Zz</t>
  </si>
  <si>
    <t>Sedile  Soft Close Sat17 Zz</t>
  </si>
  <si>
    <t>Sedile  Soft Close Sat16 Zz</t>
  </si>
  <si>
    <t>Sedile  Soft Close Sat 15 Zz</t>
  </si>
  <si>
    <t>Sedile  Soft Close Sat13 Zz</t>
  </si>
  <si>
    <t>Sedile  Soft Close Sat12 Full 48 Zz</t>
  </si>
  <si>
    <t>Sedile  Soft Close Sat11 Zz</t>
  </si>
  <si>
    <t>Sedile  Soft Close Sat10 Zz</t>
  </si>
  <si>
    <t>JC1800F</t>
  </si>
  <si>
    <t>Coprivaso Frizionato Poliestere Bianco Jubilaeum</t>
  </si>
  <si>
    <t>Copriwater Termoindurente Verde Acqua Zz</t>
  </si>
  <si>
    <t>Copriwater Termoindurente Rosso Zz</t>
  </si>
  <si>
    <t>Sat 9 Sedile Termoindurente Zz</t>
  </si>
  <si>
    <t>Sat 8 Copriwater Termoindurente Zz</t>
  </si>
  <si>
    <t>Sat 7 Copriwater Termoindurente Zz</t>
  </si>
  <si>
    <t>Sat 5 Copriwater Zztermoindurente</t>
  </si>
  <si>
    <t>Sat 4 Copriwater Termoindurente Zz</t>
  </si>
  <si>
    <t>Sat 3 Copriwater Termoindurente Zz</t>
  </si>
  <si>
    <t>SAT1E</t>
  </si>
  <si>
    <t>Sat 1 Copriwater  Mod. Europa</t>
  </si>
  <si>
    <t>SVOB</t>
  </si>
  <si>
    <t>Sedile Vitruvit Olympic B.Cozz</t>
  </si>
  <si>
    <t>Sedile Vitruvit Lui Bianco</t>
  </si>
  <si>
    <t>035-09</t>
  </si>
  <si>
    <t>Nastro Masking Mm 38</t>
  </si>
  <si>
    <t>035-06</t>
  </si>
  <si>
    <t>Nastro Masking Mm 19</t>
  </si>
  <si>
    <t>035-04</t>
  </si>
  <si>
    <t>Nastro Masking Mm 50</t>
  </si>
  <si>
    <t>035-03</t>
  </si>
  <si>
    <t>Nastro Masking Mm 25</t>
  </si>
  <si>
    <t>CVA750</t>
  </si>
  <si>
    <t>Cilindrico Vert. Alto 750</t>
  </si>
  <si>
    <t>CVA1000</t>
  </si>
  <si>
    <t>Aqualine Cva1000 Alto</t>
  </si>
  <si>
    <t>CV90</t>
  </si>
  <si>
    <t>Aqualine Cv90</t>
  </si>
  <si>
    <t>CV5000</t>
  </si>
  <si>
    <t>Aqualine Cv5000</t>
  </si>
  <si>
    <t>CV500</t>
  </si>
  <si>
    <t>Aqualine Cv500</t>
  </si>
  <si>
    <t>CV340</t>
  </si>
  <si>
    <t>Aqualine Cv340</t>
  </si>
  <si>
    <t>CV3000</t>
  </si>
  <si>
    <t>Aqualine Cv3000</t>
  </si>
  <si>
    <t>CV250</t>
  </si>
  <si>
    <t>Aqualine Cv250</t>
  </si>
  <si>
    <t>CV2000</t>
  </si>
  <si>
    <t>Aqualine Cv2000</t>
  </si>
  <si>
    <t>CV1500</t>
  </si>
  <si>
    <t>Aqualine Cv1500</t>
  </si>
  <si>
    <t>CV125</t>
  </si>
  <si>
    <t>Aqualine Cv125</t>
  </si>
  <si>
    <t>CV1000</t>
  </si>
  <si>
    <t>Aqualine Cv1000</t>
  </si>
  <si>
    <t>CCA500</t>
  </si>
  <si>
    <t>Aqualine Cca500</t>
  </si>
  <si>
    <t>CCA1000</t>
  </si>
  <si>
    <t>Aqualine Cca1000</t>
  </si>
  <si>
    <t>OS2000G</t>
  </si>
  <si>
    <t>Orizzont.Stretto Lt 2000 Grig.</t>
  </si>
  <si>
    <t>TRAMOGGIA</t>
  </si>
  <si>
    <t>Riservone Tramoggia</t>
  </si>
  <si>
    <t>SUPPORTO</t>
  </si>
  <si>
    <t>Supporto Tramoggia</t>
  </si>
  <si>
    <t>ST</t>
  </si>
  <si>
    <t>SCIVOLO</t>
  </si>
  <si>
    <t>Aqualine Scivolo</t>
  </si>
  <si>
    <t>TINO300</t>
  </si>
  <si>
    <t>Tino 300 Contenitore Vino</t>
  </si>
  <si>
    <t>RSB20</t>
  </si>
  <si>
    <t>Rubinetto Botte Mm. 20 Sf. P /L</t>
  </si>
  <si>
    <t>Rubinetto Botte Mm. 18 Sf. P /L</t>
  </si>
  <si>
    <t>Rubinetto Botte Mm. 16 Sf. P /L</t>
  </si>
  <si>
    <t>RSB14</t>
  </si>
  <si>
    <t>Rubinetto Botte Mm. 14 Sf. P /L</t>
  </si>
  <si>
    <t>Rubinetto Botte Mm. 12 Sf. P /L</t>
  </si>
  <si>
    <t>Rubinetto Botte Mm. 20 N° 6 Porta Lucchetto Giallo</t>
  </si>
  <si>
    <t>Rubinetto Botte Mm. 18 N° 5 Porta Lucchetto Giallo</t>
  </si>
  <si>
    <t>Rubinetto Botte Mm. 16 N° 4 Porta Lucchetto Giallo</t>
  </si>
  <si>
    <t>RB20</t>
  </si>
  <si>
    <t>Rubinetto Botte Mm. 20 Giallo N° 18</t>
  </si>
  <si>
    <t>RB10</t>
  </si>
  <si>
    <t>Rubinetto Botte Mm. 10 Giallo N° 10</t>
  </si>
  <si>
    <t>RB08</t>
  </si>
  <si>
    <t>Rubinetto Botte Mm.8 Giallo</t>
  </si>
  <si>
    <t>RB06</t>
  </si>
  <si>
    <t>Rubinetto Botte Mm.6 Giallo</t>
  </si>
  <si>
    <t>BOTTE500</t>
  </si>
  <si>
    <t>Aqualine Botte500</t>
  </si>
  <si>
    <t>BOTTE50</t>
  </si>
  <si>
    <t>Aqualine Botte50</t>
  </si>
  <si>
    <t>BOTTE300</t>
  </si>
  <si>
    <t>Aqualine Botte300</t>
  </si>
  <si>
    <t>BOTTE200</t>
  </si>
  <si>
    <t>Aqualine Botte200</t>
  </si>
  <si>
    <t>BOTTE150</t>
  </si>
  <si>
    <t>Aqualine Botte150</t>
  </si>
  <si>
    <t>BOTTE100</t>
  </si>
  <si>
    <t>Aqualine Botte100</t>
  </si>
  <si>
    <t>GIARA500</t>
  </si>
  <si>
    <t>Aqualine Giara 500</t>
  </si>
  <si>
    <t>GIARA300</t>
  </si>
  <si>
    <t>Aqualine Giara 300</t>
  </si>
  <si>
    <t>GIARA1000</t>
  </si>
  <si>
    <t>Aqualine Giara 1000</t>
  </si>
  <si>
    <t>PE50</t>
  </si>
  <si>
    <t>Serbatoio Rettangolare Pe 50 Lt 50- L300-P450-H450</t>
  </si>
  <si>
    <t>PE30</t>
  </si>
  <si>
    <t>Serbatoio Rettangolare Pe 30 Lt 30- L260-P460-H280</t>
  </si>
  <si>
    <t>OR5000B</t>
  </si>
  <si>
    <t>Orizzontale 5000 Lt Blu</t>
  </si>
  <si>
    <t>04PLVR0500</t>
  </si>
  <si>
    <t>Serbatoio Poliet. Vr Lt. 500</t>
  </si>
  <si>
    <t>04PLVR0300</t>
  </si>
  <si>
    <t>Serbatoio Poliet. Vr Lt. 300</t>
  </si>
  <si>
    <t>04PLRV0500</t>
  </si>
  <si>
    <t>Serbatoio Poliet. Vr Lt. 500 Parallelo</t>
  </si>
  <si>
    <t>04PLOR5000</t>
  </si>
  <si>
    <t>Serb. Polietilene 5000Lt Or</t>
  </si>
  <si>
    <t>04PLOR1500</t>
  </si>
  <si>
    <t>Serbatoio Poliet. 1500 Lt Or</t>
  </si>
  <si>
    <t>04PLOR1000</t>
  </si>
  <si>
    <t>Serbatoio Poliet. 1000 Lt Or</t>
  </si>
  <si>
    <t>04PLOR0500</t>
  </si>
  <si>
    <t>Serbatoio Poliet. Or Lt. 500</t>
  </si>
  <si>
    <t>PROL.B</t>
  </si>
  <si>
    <t>Prolunga B Fossa Imhoff</t>
  </si>
  <si>
    <t>PROL.A</t>
  </si>
  <si>
    <t>Prolunga A Fossa Imhoff</t>
  </si>
  <si>
    <t>IMHOFF9-10</t>
  </si>
  <si>
    <t>Fossa Imhoff 9-10 (10-20)</t>
  </si>
  <si>
    <t>IMHOFF6-7</t>
  </si>
  <si>
    <t>Serbatoi Imhoff 6-7</t>
  </si>
  <si>
    <t>IMHOFF4-5</t>
  </si>
  <si>
    <t>Fossa Imhoff 4-5 (5-10)</t>
  </si>
  <si>
    <t>FOSSA5</t>
  </si>
  <si>
    <t>Aqualine Fossa5</t>
  </si>
  <si>
    <t>FOSSA10</t>
  </si>
  <si>
    <t>Aqualine Fossa10</t>
  </si>
  <si>
    <t>04DBF2000</t>
  </si>
  <si>
    <t>Bioflux 2000 Fossa Biol.Imhoff</t>
  </si>
  <si>
    <t>SINT5000</t>
  </si>
  <si>
    <t>Aqualine Sint5000</t>
  </si>
  <si>
    <t>SINT3000</t>
  </si>
  <si>
    <t>Aqualine Sint3000</t>
  </si>
  <si>
    <t>SINT2000</t>
  </si>
  <si>
    <t>Aqualine Sint2000</t>
  </si>
  <si>
    <t>MULTIUSO</t>
  </si>
  <si>
    <t>Aqualine Multiuso</t>
  </si>
  <si>
    <t>COC600</t>
  </si>
  <si>
    <t>Aqualine Coc600</t>
  </si>
  <si>
    <t>COC1000</t>
  </si>
  <si>
    <t>Aqualine Coc1000</t>
  </si>
  <si>
    <t>CO800</t>
  </si>
  <si>
    <t>Aqualine Co800</t>
  </si>
  <si>
    <t>CO600</t>
  </si>
  <si>
    <t>Aqualine Co600</t>
  </si>
  <si>
    <t>CO5000</t>
  </si>
  <si>
    <t>Aqualine Co5000</t>
  </si>
  <si>
    <t>CO3000</t>
  </si>
  <si>
    <t>Aqualine Co3000</t>
  </si>
  <si>
    <t>CO300</t>
  </si>
  <si>
    <t>Aqualine Co300</t>
  </si>
  <si>
    <t>CO2000</t>
  </si>
  <si>
    <t>Aqualine Co2000</t>
  </si>
  <si>
    <t>CO1500</t>
  </si>
  <si>
    <t>Aqualine Co1500</t>
  </si>
  <si>
    <t>CO1000</t>
  </si>
  <si>
    <t>Aqualine Co1000</t>
  </si>
  <si>
    <t>OR500</t>
  </si>
  <si>
    <t>Aqualine Or500</t>
  </si>
  <si>
    <t>OR1000</t>
  </si>
  <si>
    <t>Aqualine Or1000</t>
  </si>
  <si>
    <t>PISCINA</t>
  </si>
  <si>
    <t>Aqualine Piscina</t>
  </si>
  <si>
    <t>ZR0500</t>
  </si>
  <si>
    <t>Serbatoio Zincato Zr 500</t>
  </si>
  <si>
    <t>ZR01000</t>
  </si>
  <si>
    <t>Serbatoio Zincato Zr 100</t>
  </si>
  <si>
    <t>01ZR1000</t>
  </si>
  <si>
    <t>Serbatoio Zinc. Parall. 1000</t>
  </si>
  <si>
    <t>01ZR0500</t>
  </si>
  <si>
    <t>Serbatoio Zincato 500 Lt.</t>
  </si>
  <si>
    <t>01ZR0300</t>
  </si>
  <si>
    <t>Serbatoio Zincato 300 Lt.</t>
  </si>
  <si>
    <t>01ZOC5000</t>
  </si>
  <si>
    <t>Serbatoio Zincato Or 5000</t>
  </si>
  <si>
    <t>RA60</t>
  </si>
  <si>
    <t>Aqualine Ra60</t>
  </si>
  <si>
    <t>RA500</t>
  </si>
  <si>
    <t>Aqualine Ra500</t>
  </si>
  <si>
    <t>RA300</t>
  </si>
  <si>
    <t>Aqualine Ra300</t>
  </si>
  <si>
    <t>RA30</t>
  </si>
  <si>
    <t>Aqualine Ra30</t>
  </si>
  <si>
    <t>RA200</t>
  </si>
  <si>
    <t>Aqualine Ra200</t>
  </si>
  <si>
    <t>RB500</t>
  </si>
  <si>
    <t>Aqualine Rb500</t>
  </si>
  <si>
    <t>RB400</t>
  </si>
  <si>
    <t>Aqualine Rb400</t>
  </si>
  <si>
    <t>RB300</t>
  </si>
  <si>
    <t>Aqualine Rb300</t>
  </si>
  <si>
    <t>RB200</t>
  </si>
  <si>
    <t>Aqualine Rb200</t>
  </si>
  <si>
    <t>RM500</t>
  </si>
  <si>
    <t>Aqualine Rm500</t>
  </si>
  <si>
    <t>SS500</t>
  </si>
  <si>
    <t>Sottoscala 500 Lt</t>
  </si>
  <si>
    <t>PNB1500</t>
  </si>
  <si>
    <t>Aqualine Pnb1500</t>
  </si>
  <si>
    <t>PNB1000</t>
  </si>
  <si>
    <t>Aqualine Pn1000</t>
  </si>
  <si>
    <t>PN8000</t>
  </si>
  <si>
    <t>Aqualine Pn8000</t>
  </si>
  <si>
    <t>PN7500</t>
  </si>
  <si>
    <t>Aqualine Pn7500</t>
  </si>
  <si>
    <t>PN5000</t>
  </si>
  <si>
    <t>Aqualine Pn5000</t>
  </si>
  <si>
    <t>PN500</t>
  </si>
  <si>
    <t>Aqualine Pn500</t>
  </si>
  <si>
    <t>PN3000</t>
  </si>
  <si>
    <t>Aqualine Pn3000</t>
  </si>
  <si>
    <t>PN300</t>
  </si>
  <si>
    <t>Aqualine Pn300</t>
  </si>
  <si>
    <t>PN2000</t>
  </si>
  <si>
    <t>Aqualine Pn2000</t>
  </si>
  <si>
    <t>PN200</t>
  </si>
  <si>
    <t>Aqualine Pn200</t>
  </si>
  <si>
    <t>PN1500</t>
  </si>
  <si>
    <t>Aqualine Pn1500</t>
  </si>
  <si>
    <t>PN10000</t>
  </si>
  <si>
    <t>Aqualine Pn10000</t>
  </si>
  <si>
    <t>PN1000</t>
  </si>
  <si>
    <t>OV750</t>
  </si>
  <si>
    <t>Aqualine Ov750</t>
  </si>
  <si>
    <t>OV500</t>
  </si>
  <si>
    <t>Aqualine Ov500</t>
  </si>
  <si>
    <t>OV300</t>
  </si>
  <si>
    <t>Aqualine Ov300</t>
  </si>
  <si>
    <t>OV200</t>
  </si>
  <si>
    <t>Aqualine Ov200</t>
  </si>
  <si>
    <t>OV1000</t>
  </si>
  <si>
    <t>Aqualine Ov1000</t>
  </si>
  <si>
    <t>OV100</t>
  </si>
  <si>
    <t>Aqualine Ov100</t>
  </si>
  <si>
    <t>VPA2</t>
  </si>
  <si>
    <t>Valvola Presa Aria Da 2"</t>
  </si>
  <si>
    <t>VPA11\2</t>
  </si>
  <si>
    <t>Valvola Presa Aria Da 11/2"</t>
  </si>
  <si>
    <t>TMI11\2</t>
  </si>
  <si>
    <t>TM16</t>
  </si>
  <si>
    <t>Tubo Metacrilato Da 16  Prezzo Di Listino X 1 Metro</t>
  </si>
  <si>
    <t>TM14</t>
  </si>
  <si>
    <t>Tubo Metacrilato Da 14</t>
  </si>
  <si>
    <t>TM13</t>
  </si>
  <si>
    <t>Tubo Metacrilato Da 13</t>
  </si>
  <si>
    <t>Raccordo 5 Vie 1" 90 M-M</t>
  </si>
  <si>
    <t>Raccordo 5 Vie 1" Da 110</t>
  </si>
  <si>
    <t>NF2X1\2</t>
  </si>
  <si>
    <t>Niples Forato X Flex Alimentatore  2"X1/2""</t>
  </si>
  <si>
    <t>Niples Forato X Flex Alimentatore  1"X1/4"</t>
  </si>
  <si>
    <t>Niples Forato X Flex Alimentatore  11/4"X1/2""</t>
  </si>
  <si>
    <t>NF11\2X1\2</t>
  </si>
  <si>
    <t>Niples Forato X Flex Alimentatore  11/2""X1/2""</t>
  </si>
  <si>
    <t>KPA1</t>
  </si>
  <si>
    <t>Espa Kit Pres Air 1"</t>
  </si>
  <si>
    <t>IL130</t>
  </si>
  <si>
    <t>Indicatore Di Livello X 503  Tubo Lungo Da 90-130</t>
  </si>
  <si>
    <t>IL1\2X16</t>
  </si>
  <si>
    <t>Indicatore Di Livello 1/2"X16</t>
  </si>
  <si>
    <t>CRP1\2</t>
  </si>
  <si>
    <t>Coppia Rubinetto A Spillo 1/2" Per Polmone Autoclave</t>
  </si>
  <si>
    <t>110158</t>
  </si>
  <si>
    <t>110157</t>
  </si>
  <si>
    <t>110156</t>
  </si>
  <si>
    <t>110155</t>
  </si>
  <si>
    <t>VSAG11\4</t>
  </si>
  <si>
    <t>Valvola Sfiato Con Gallegiante Aria D. 1" Per Polmone</t>
  </si>
  <si>
    <t>VSAG1</t>
  </si>
  <si>
    <t>VRA</t>
  </si>
  <si>
    <t>Valvola Di Ricambio In Ott. Per Alimentatore D'Aria</t>
  </si>
  <si>
    <t>SMAXI</t>
  </si>
  <si>
    <t>Alimentatore Super Maxi 
2500-6000 Lt</t>
  </si>
  <si>
    <t>Alimentatore Luise Mini
100-500 Lt</t>
  </si>
  <si>
    <t>Alimentatore Luise Midi 
200-2000 Lt</t>
  </si>
  <si>
    <t>MAXI</t>
  </si>
  <si>
    <t>Alimentatore Luise Maxi 1000-4000</t>
  </si>
  <si>
    <t>FADG1500</t>
  </si>
  <si>
    <t>Flex Alimentatore Midi-Maxi M.1/2" X F.3/4" Cm 150</t>
  </si>
  <si>
    <t>Flex Alimentatore Midi-Maxi M.1/2" X F.3/4" Cm 100</t>
  </si>
  <si>
    <t>Flex Alimentatore Luise Mini M.1/4" X F.1/2" Cm 70</t>
  </si>
  <si>
    <t>AR300E</t>
  </si>
  <si>
    <t>Alimentatore Automatico D'Aria Ariamat Ar 300E Calpeda</t>
  </si>
  <si>
    <t>Alimentatore Da 24 A 750 Lt. Sempre Riferimento Altezze E Pressioni</t>
  </si>
  <si>
    <t>Alimentatore Da 1000-2000  Lt. Sempre Riferimento Altezze E Pressioni</t>
  </si>
  <si>
    <t>SSI24</t>
  </si>
  <si>
    <t>Sfera Siluro Inox 24 Lt.</t>
  </si>
  <si>
    <t>SI24M</t>
  </si>
  <si>
    <t>Sfera Inox Da 24 Lt  C /Menbr</t>
  </si>
  <si>
    <t>Sfera Inox Da 24 Lt. Att. Al</t>
  </si>
  <si>
    <t>S131349</t>
  </si>
  <si>
    <t>ECODRIVE MM 7,5 AMP</t>
  </si>
  <si>
    <t>S101276</t>
  </si>
  <si>
    <t>Speed Box SUB MM12</t>
  </si>
  <si>
    <t>S101244</t>
  </si>
  <si>
    <t>Speed Box 1314TT (BLUE)- S101246</t>
  </si>
  <si>
    <t>S101127</t>
  </si>
  <si>
    <t>Speed Box 1309TT - S101127</t>
  </si>
  <si>
    <t>S101111</t>
  </si>
  <si>
    <t>Speed Matic EASY 12 mm</t>
  </si>
  <si>
    <t>S101100</t>
  </si>
  <si>
    <t>Speed Box 1112MM TR10</t>
  </si>
  <si>
    <t>S101099</t>
  </si>
  <si>
    <t>Speed Box 1010 MT 10A + TRASDUTTORE 0-10 BAR</t>
  </si>
  <si>
    <t>S101078</t>
  </si>
  <si>
    <t>Speed Matic Master1309TT</t>
  </si>
  <si>
    <t>Candeletta Sondina 1/2" Molpen</t>
  </si>
  <si>
    <t>Centralina Eletr. A Sondina</t>
  </si>
  <si>
    <t>Centralina Prelievo Acqua</t>
  </si>
  <si>
    <t>B2C34</t>
  </si>
  <si>
    <t>Barilotto Da 3/4" Politilene Allaccio 2 Candelette</t>
  </si>
  <si>
    <t>B2C10</t>
  </si>
  <si>
    <t>Barilotto Da 1" Olitilene Allaccio 2 Candelette</t>
  </si>
  <si>
    <t>CDICB8</t>
  </si>
  <si>
    <t>Condensatore Con Cavo 8 Mf</t>
  </si>
  <si>
    <t>CDICB50</t>
  </si>
  <si>
    <t>Condensatore Con Cavo 50 Mf</t>
  </si>
  <si>
    <t>CDICB40</t>
  </si>
  <si>
    <t>Condensatore Con Cavo 40 Mf</t>
  </si>
  <si>
    <t>CDICB25</t>
  </si>
  <si>
    <t>Condensatore Con Cavo 25 Mf</t>
  </si>
  <si>
    <t>Condensatore Con Cavo 20 Mf</t>
  </si>
  <si>
    <t>Condensatore Con Cavo 16 Mf</t>
  </si>
  <si>
    <t>CDICB14</t>
  </si>
  <si>
    <t>Condensatore Con Cavo 14 Mf</t>
  </si>
  <si>
    <t>Condensatore Con Cavo 12,5 Mf Zz</t>
  </si>
  <si>
    <t>CDICB12</t>
  </si>
  <si>
    <t>Condensatore Con Cavo 12 Mf</t>
  </si>
  <si>
    <t>CDICB10</t>
  </si>
  <si>
    <t>Condensatore Con Cavo 10 Mf</t>
  </si>
  <si>
    <t>C8MF</t>
  </si>
  <si>
    <t>Condensatore 8 Uf D/Faston Zz</t>
  </si>
  <si>
    <t>Condensatore 50 Uf D/Faston Zz</t>
  </si>
  <si>
    <t>Condensatore 40 Uf D/Faston Zz</t>
  </si>
  <si>
    <t>C35MF</t>
  </si>
  <si>
    <t>Condensatore 35 Uf D/Faston Zz</t>
  </si>
  <si>
    <t>Condensatore 30 Uf D/Faston Zz</t>
  </si>
  <si>
    <t>Condensatore 25 Uf D/Faston   Zz</t>
  </si>
  <si>
    <t>Condensatore 16 Uf D/Faston Zz</t>
  </si>
  <si>
    <t>C14MF</t>
  </si>
  <si>
    <t>Condensatore 14Uf D /Faston Zz</t>
  </si>
  <si>
    <t>C12MF</t>
  </si>
  <si>
    <t>Condensatore 12Uf D/Faston  Zz</t>
  </si>
  <si>
    <t>Condensatore 12,5Uf D/Faston Zz</t>
  </si>
  <si>
    <t>Condensatore 10 Uf D/Faston Zz</t>
  </si>
  <si>
    <t>RIO</t>
  </si>
  <si>
    <t>Gallegiante Elettrico Esterno</t>
  </si>
  <si>
    <t>MTMENBMC10</t>
  </si>
  <si>
    <t>Galleg.Mercury Blu 10A  Per Fossa Imhoff</t>
  </si>
  <si>
    <t>GEI10</t>
  </si>
  <si>
    <t>Gallegiante Immersione Mt. 10</t>
  </si>
  <si>
    <t>GE025S</t>
  </si>
  <si>
    <t>Gallegiante Elettronico 3 Liv.</t>
  </si>
  <si>
    <t>SPP009</t>
  </si>
  <si>
    <t>Supporto Ind. Livello Ill008 Zz</t>
  </si>
  <si>
    <t>Sonda A Scalare In Acciaio 5 Posizioni + Massa</t>
  </si>
  <si>
    <t>Indicatore 7 Livello Inc. 503</t>
  </si>
  <si>
    <t>ILL027</t>
  </si>
  <si>
    <t>Indicatore 4 Livello  Esterno</t>
  </si>
  <si>
    <t>Indicatore  Livello X Liquidi 5 Funzioni Senza Supporto</t>
  </si>
  <si>
    <t>PM1\2</t>
  </si>
  <si>
    <t>Portamanometro Da 1/2"</t>
  </si>
  <si>
    <t>MABR06</t>
  </si>
  <si>
    <t>Manometro O50  1/4" 0-6 Bar Attacco Dietro Posteriore</t>
  </si>
  <si>
    <t>MAB06</t>
  </si>
  <si>
    <t>Manometro O50 Attacco Lat. 0-6 Bar 1/4"</t>
  </si>
  <si>
    <t>MU8</t>
  </si>
  <si>
    <t>Menbrana Universale 5-8 Lt.</t>
  </si>
  <si>
    <t>MU24</t>
  </si>
  <si>
    <t>Menbrana Universale Da 24 Lt.</t>
  </si>
  <si>
    <t>MU12</t>
  </si>
  <si>
    <t>Menbrana 12 Lt.</t>
  </si>
  <si>
    <t>MU1000</t>
  </si>
  <si>
    <t>Menbrana Universale  Afe 500-750-1000</t>
  </si>
  <si>
    <t>MU100</t>
  </si>
  <si>
    <t>Menbrana Universale 60-80-100</t>
  </si>
  <si>
    <t>MIA8E</t>
  </si>
  <si>
    <t>Menbrana Epdm  Lt. 8-12</t>
  </si>
  <si>
    <t>MIA80E</t>
  </si>
  <si>
    <t>Menbrana Epdm Lt. 50-80</t>
  </si>
  <si>
    <t>MIA50E</t>
  </si>
  <si>
    <t>Menbrana Epdm Lt. 35-50</t>
  </si>
  <si>
    <t>MIA25LE</t>
  </si>
  <si>
    <t>Menbrana Epdm Lt. 25 B/Larga  Zz Per Sfere Zilmet - Varem    Zz</t>
  </si>
  <si>
    <t>MIA25E</t>
  </si>
  <si>
    <t>Menbrana Epdm Lt. 25 Universo Zz</t>
  </si>
  <si>
    <t>MIA25C</t>
  </si>
  <si>
    <t>Menbrana Caucciu' Lt. 25</t>
  </si>
  <si>
    <t>MIA100LE</t>
  </si>
  <si>
    <t>Menbrana Epdm Lt.100 B/Larga Per Sfere Zilmet - Varem    Zz</t>
  </si>
  <si>
    <t>MIA100E</t>
  </si>
  <si>
    <t>Menbrana Epdm Lt. 100</t>
  </si>
  <si>
    <t>WT01</t>
  </si>
  <si>
    <t>Water Control Ripartenza 1,5 Bar Max 10 Bar Entrarta 1" Uscita 11/4" Made In Italy</t>
  </si>
  <si>
    <t>SPSD02</t>
  </si>
  <si>
    <t>Scheda Psd02</t>
  </si>
  <si>
    <t>SPSD01</t>
  </si>
  <si>
    <t>Scheda Psd01</t>
  </si>
  <si>
    <t>SPC3</t>
  </si>
  <si>
    <t>Scheda  Water Tech 3 Bar</t>
  </si>
  <si>
    <t>SPC2,2</t>
  </si>
  <si>
    <t>Scheda  Water Tech 2,2 Bar</t>
  </si>
  <si>
    <t>SPC1,5</t>
  </si>
  <si>
    <t>Scheda  Water Tech 1,5 Bar</t>
  </si>
  <si>
    <t>PSDA02</t>
  </si>
  <si>
    <t>Controllo Pressione Autod. 2,2 Autoresettaggio Prove Ripar.Za</t>
  </si>
  <si>
    <t>PSDA01</t>
  </si>
  <si>
    <t>Controllo Pressione Autod. 1,5 Autoresettaggio Prove Ripar.Za</t>
  </si>
  <si>
    <t>Presscontrol Riparte 2,2 Bar</t>
  </si>
  <si>
    <t>Presscontrol Riparte 1,5 Bar</t>
  </si>
  <si>
    <t>PC3</t>
  </si>
  <si>
    <t>Presscontrol Water Tech 3</t>
  </si>
  <si>
    <t>PC2,2</t>
  </si>
  <si>
    <t>Presscontrol Water Tech 2,2</t>
  </si>
  <si>
    <t>PC1,5</t>
  </si>
  <si>
    <t>Presscontrol Water Tech 1,5</t>
  </si>
  <si>
    <t>MASCONTROL</t>
  </si>
  <si>
    <t>Mascontrol Uscita 11/4""  Pressione Max 10 Bar Pompe 3Hp</t>
  </si>
  <si>
    <t>KIT05AMP</t>
  </si>
  <si>
    <t>Espa Kit 05 Amp</t>
  </si>
  <si>
    <t>Kit Pressione Max 10 Bar</t>
  </si>
  <si>
    <t>KIT03</t>
  </si>
  <si>
    <t>KIT02AMS</t>
  </si>
  <si>
    <t>Espa Kit 02 Ams</t>
  </si>
  <si>
    <t>KIT02</t>
  </si>
  <si>
    <t>Kit Pressione Max 7,5 Bar</t>
  </si>
  <si>
    <t>Kit Di Pressione Espa Flussostato Regolabile Max 10 Bar 416 Std</t>
  </si>
  <si>
    <t>FMVPLC</t>
  </si>
  <si>
    <t>Flowmatic Vplc</t>
  </si>
  <si>
    <t>FMV10AR</t>
  </si>
  <si>
    <t>Flowmatic V10Ar</t>
  </si>
  <si>
    <t>FMH10AR</t>
  </si>
  <si>
    <t>Flowmatic H10Ar</t>
  </si>
  <si>
    <t>CONTROLPRES</t>
  </si>
  <si>
    <t>Presscontrol Max12 Bar  Regolabile Da 3 A 6,5 Bar</t>
  </si>
  <si>
    <t>BRIO2000</t>
  </si>
  <si>
    <t>Brio 2000 Arresto Pompa Max2Hp</t>
  </si>
  <si>
    <t>PC2</t>
  </si>
  <si>
    <t>Pressostato  Da 1,4-4,6 Bar</t>
  </si>
  <si>
    <t>FYG-32</t>
  </si>
  <si>
    <t>Pressostato Square D 5,6-10,5</t>
  </si>
  <si>
    <t>FYG-22</t>
  </si>
  <si>
    <t>Pressostato Square D 2,8-7,0</t>
  </si>
  <si>
    <t>Pressostati Square D 1,4-4,6</t>
  </si>
  <si>
    <t>B13CN</t>
  </si>
  <si>
    <t>Pressostato  Fantini 1,10' Bar</t>
  </si>
  <si>
    <t>B12CNY</t>
  </si>
  <si>
    <t>Pressost. Fantinicosmi B12Cny  0,2 &lt;&gt; 8 Bar</t>
  </si>
  <si>
    <t>B12CN</t>
  </si>
  <si>
    <t>Pressost. Fantinicosmi B12Cn</t>
  </si>
  <si>
    <t>B01B</t>
  </si>
  <si>
    <t>Pressostato Fantinicosmi B01B 2 - 5,5 Bar Fantini Cosmi</t>
  </si>
  <si>
    <t>A03M</t>
  </si>
  <si>
    <t>Livellostato Regolazione Fantini Cosmi A03M 230Vca A03F 24 Vca 5A - Ac 12 -10 ÷ 50 Ip20</t>
  </si>
  <si>
    <t>600100</t>
  </si>
  <si>
    <t>TENFN16</t>
  </si>
  <si>
    <t>Tenuta Meccanica Dm. 16 Fn</t>
  </si>
  <si>
    <t>TENFN13</t>
  </si>
  <si>
    <t>Tenuta Meccanica D. 13Mm Fn Zz 23,1X14X6</t>
  </si>
  <si>
    <t>TENAR16R</t>
  </si>
  <si>
    <t>Tenuta Meccanica D. 16 Mm Ar</t>
  </si>
  <si>
    <t>TENAR138</t>
  </si>
  <si>
    <t>Tenuta Meccanica Compatta</t>
  </si>
  <si>
    <t>TENAR135PX</t>
  </si>
  <si>
    <t>96484</t>
  </si>
  <si>
    <t>Grafite Con Or Per Tenuta Meccanica D. 13Mm Fn Zz 23,1X14X6</t>
  </si>
  <si>
    <t>VSP3\4</t>
  </si>
  <si>
    <t>Valvola Sic. Polmone N /Om.3/4"</t>
  </si>
  <si>
    <t>VSP2</t>
  </si>
  <si>
    <t>Valvola Sic. Polmone N /Om. 2"</t>
  </si>
  <si>
    <t>VSP11\4</t>
  </si>
  <si>
    <t>Valvola Sic. Polmone N /Om.11/4"</t>
  </si>
  <si>
    <t>VSP11\2</t>
  </si>
  <si>
    <t>Valvola Sic. Polmone N /Om.11/2"</t>
  </si>
  <si>
    <t>VSP1\2</t>
  </si>
  <si>
    <t>Valvola Sic. Polmone N /Om. 1/2"</t>
  </si>
  <si>
    <t>VSP1</t>
  </si>
  <si>
    <t>Valvola Sic. Polmone N /Om. 1"</t>
  </si>
  <si>
    <t>Sfera Staffa &amp; Base Da 24 Lt</t>
  </si>
  <si>
    <t>S8C</t>
  </si>
  <si>
    <t>Sfera Hydrosat Norme Ce Lt.8</t>
  </si>
  <si>
    <t>S80C</t>
  </si>
  <si>
    <t>Sfera Menbrana C/Piedi Lt. 80</t>
  </si>
  <si>
    <t>S5C</t>
  </si>
  <si>
    <t>Sfera Hydrosat Norme Ce Lt.5</t>
  </si>
  <si>
    <t>S50C</t>
  </si>
  <si>
    <t>Sfera Menbrana C/Piedi Lt. 50</t>
  </si>
  <si>
    <t>S3C</t>
  </si>
  <si>
    <t>Sfera Hydrosat Lt. 3</t>
  </si>
  <si>
    <t>S2C</t>
  </si>
  <si>
    <t>Sfera Hydrosat Norme Ce Lt.2</t>
  </si>
  <si>
    <t>S19C</t>
  </si>
  <si>
    <t>Sfera Hydrosat Norme Ce Lt.19</t>
  </si>
  <si>
    <t>S18C</t>
  </si>
  <si>
    <t>Sfera Hydrosat Norme Ce Lt.18</t>
  </si>
  <si>
    <t>S16C</t>
  </si>
  <si>
    <t>Sfera Hydrosat Norme Ce Lt.16</t>
  </si>
  <si>
    <t>S12C</t>
  </si>
  <si>
    <t>Sfera Hydrosat Norme Ce Lt.12</t>
  </si>
  <si>
    <t>S100C</t>
  </si>
  <si>
    <t>Sfera Menbrana C/Piedi Lt. 100</t>
  </si>
  <si>
    <t>PWB-80LV</t>
  </si>
  <si>
    <t>Vaso Espansione Pressurewave 80 Litri Verticale - Connessione 1” Gas - Biancozz"</t>
  </si>
  <si>
    <t>PWB-60LV</t>
  </si>
  <si>
    <t>Vaso Espansione Pressurewave 60 Litri Verticale - Connessione 1” Gas - Biancozz"</t>
  </si>
  <si>
    <t>PWB-35LV</t>
  </si>
  <si>
    <t>Vaso Espansione Pressurewave 35 Litri Verticale - Connessione 1” Gas - Biancozz"</t>
  </si>
  <si>
    <t>PWB-100LV</t>
  </si>
  <si>
    <t>Vaso Espansione Pressurewave 100 Litri Verticale - Connessione 1” Gas - Biancozz"</t>
  </si>
  <si>
    <t>PEB-24LX</t>
  </si>
  <si>
    <t>Vaso Espansione E-Wave 24 Litri -
Connessione 1“ Gas - Bianco</t>
  </si>
  <si>
    <t>K1A24L</t>
  </si>
  <si>
    <t>Kit Autoclave Sfera 24 Press. Manometro Racc. 5 Vie</t>
  </si>
  <si>
    <t>ERPRET6</t>
  </si>
  <si>
    <t>Sfera Per Riscaldamento Serie Erp Ret 6 Lt 95 P</t>
  </si>
  <si>
    <t>ERPRET12</t>
  </si>
  <si>
    <t>Sfera Per Riscaldamento Serie Erp Ret  12 Lt 152 P</t>
  </si>
  <si>
    <t>ERP3858</t>
  </si>
  <si>
    <t>Sfera Per Riscaldamento Serie Erp 8 Lt 96 H</t>
  </si>
  <si>
    <t>ERP3857</t>
  </si>
  <si>
    <t>Sfera Per Riscaldamento Serie Erp 7 Lt 83 H</t>
  </si>
  <si>
    <t>ERP38512</t>
  </si>
  <si>
    <t>Sfera Per Riscaldamento Serie Erp 12 Lt 139 H</t>
  </si>
  <si>
    <t>ERP38510</t>
  </si>
  <si>
    <t>Sfera Per Riscaldamento Serie Erp 10 Lt 108 H</t>
  </si>
  <si>
    <t>ERP3208</t>
  </si>
  <si>
    <t>Sfera Per Riscaldamento Serie Erp 8 Lt 121 H</t>
  </si>
  <si>
    <t>ERP3206</t>
  </si>
  <si>
    <t>Sfera Per Riscaldamento Serie Erp 6 Lt 94 H</t>
  </si>
  <si>
    <t>ERP32012</t>
  </si>
  <si>
    <t>Sfera Per Riscaldamento Serie Erp 12 Lt 165 H</t>
  </si>
  <si>
    <t>A2C2L38</t>
  </si>
  <si>
    <t>Sfera Elbi Dpv-100 Ce 1-1/4" 10 Bar</t>
  </si>
  <si>
    <t>A2C2L37</t>
  </si>
  <si>
    <t>Sfera Elbi Dpv-80 Ce 1"1/4 10 Bar</t>
  </si>
  <si>
    <t>A2C2L34</t>
  </si>
  <si>
    <t>Sfera Elbi Norme Ce 1" 10 Bar Dpv  Lt. 50</t>
  </si>
  <si>
    <t>A2C2L31</t>
  </si>
  <si>
    <t>Sfera Elbi Dp-24 Ce 1" 10 Bar</t>
  </si>
  <si>
    <t>A2C2L27</t>
  </si>
  <si>
    <t>A2C2L24</t>
  </si>
  <si>
    <t>Sfera Elbi Dp-18 Ce 3/4" 10 Bar</t>
  </si>
  <si>
    <t>A2C2L19</t>
  </si>
  <si>
    <t>Sfera Elbi Ddp-11 Ce 3/4" 10 Bar</t>
  </si>
  <si>
    <t>A2C2L16</t>
  </si>
  <si>
    <t>Sfera Elbi Dp-8 Ce 3/4" 10 Bar</t>
  </si>
  <si>
    <t>A2C2L11</t>
  </si>
  <si>
    <t>Sfera Elbi Ddp-11 Ce 3/4" 5 Bar</t>
  </si>
  <si>
    <t>A2B2J27</t>
  </si>
  <si>
    <t>Sfera Elbi Norme De-Ce Vaso Sanitario Membrana Zzintercambiabile Lt 24 Pfs48</t>
  </si>
  <si>
    <t>A2B2J24</t>
  </si>
  <si>
    <t>Sfera Elbi Norme De-Ce Vaso Sanitario Membrana Intercambiabile Lt 18 Pfs48</t>
  </si>
  <si>
    <t>A2B2J16</t>
  </si>
  <si>
    <t>Sfera Elbi Norme De-Ce Vaso Sanitario Membrana Zzintercambiabile Lt 8 Pfs150</t>
  </si>
  <si>
    <t>A212L38</t>
  </si>
  <si>
    <t>Sfera Elbi Norme Ce 10 Bar Prec. 2,5 Bar Lt. 100</t>
  </si>
  <si>
    <t>A212L37</t>
  </si>
  <si>
    <t>Sfera Elbi Norme Ce 10 Bar Prec. 2,5 Bar Lt. 80</t>
  </si>
  <si>
    <t>A212L34</t>
  </si>
  <si>
    <t>A202L31</t>
  </si>
  <si>
    <t>Sfera Elbi Norme Ce 10 Bar Prec. 2,5 Bar Lt. 35</t>
  </si>
  <si>
    <t>A202L27</t>
  </si>
  <si>
    <t>Sfera Elbi Norme Ce 10 Bar Prec. 2,5 Bar Lt. 24</t>
  </si>
  <si>
    <t>A202L19</t>
  </si>
  <si>
    <t>Sfera Elbi Norme Ce 10 Bar Prec. 2,5 Bar Lt. 11</t>
  </si>
  <si>
    <t>A202L16</t>
  </si>
  <si>
    <t>Sfera Elbi Norme Ce 10 Bar Prec. 2,5 Bar Lt. 8</t>
  </si>
  <si>
    <t>A202L11</t>
  </si>
  <si>
    <t>Sfera Elbi Norme Ce 10 Bar Prec. 2,5 Bar Lt. 5</t>
  </si>
  <si>
    <t>52359</t>
  </si>
  <si>
    <t>Tappo Piletta Norton 1" Pvc</t>
  </si>
  <si>
    <t>SVL02EHB</t>
  </si>
  <si>
    <t>Sifone Lusso 11/4 Eco Vedi Art. Sbl11/4"</t>
  </si>
  <si>
    <t>Sifone Arredo Tondo Da 1"1/4</t>
  </si>
  <si>
    <t>RISCCC101CR</t>
  </si>
  <si>
    <t>Scarico Click Clack In Ottone Senza Troppo Pieno</t>
  </si>
  <si>
    <t>Piletta Click Clack Universale Quadrata Zz</t>
  </si>
  <si>
    <t>Piletta Click Clack Universale D. 1"1/4</t>
  </si>
  <si>
    <t>I-0415</t>
  </si>
  <si>
    <t>Sifone Arredamento Cromo 1"1 /4 Vedi Art. Svl02Hb</t>
  </si>
  <si>
    <t>AC810</t>
  </si>
  <si>
    <t>Sifone Per Lavabo 11/4" S /Pil.</t>
  </si>
  <si>
    <t>AC800</t>
  </si>
  <si>
    <t>Sifone Lusso 11/4" Cromo</t>
  </si>
  <si>
    <t>AC545</t>
  </si>
  <si>
    <t>Piletta Up &amp; Down 11/4"</t>
  </si>
  <si>
    <t>AC540</t>
  </si>
  <si>
    <t>Scarico Universale Up&amp;Down 11/4" X Lavabo E Bidet Cromo</t>
  </si>
  <si>
    <t>AC180</t>
  </si>
  <si>
    <t>Sifone Per Lavabo 11/4"</t>
  </si>
  <si>
    <t>Sifone King 11/4"Sc.32X50 Ecozz</t>
  </si>
  <si>
    <t>0595AB25K7</t>
  </si>
  <si>
    <t>Sifone Quadra 11/4" Sc.32X250Zz</t>
  </si>
  <si>
    <t>0570OT25K7</t>
  </si>
  <si>
    <t>Ther.Royal 1"1 /4 Sc.32X250  Zz</t>
  </si>
  <si>
    <t>0560OT25K7</t>
  </si>
  <si>
    <t>Sifone Bot.Royal 1 Sc.26X250Zz</t>
  </si>
  <si>
    <t>0510PR25K7</t>
  </si>
  <si>
    <t>Sifone Piquadrato  Senza Piletta Zz</t>
  </si>
  <si>
    <t>0452BLACK</t>
  </si>
  <si>
    <t>0415-0195</t>
  </si>
  <si>
    <t>Sifone Arredamento Cromo 1"1 /4 Con Rubinetto Di Arresto Sottolavabo Con Filtro Estraibile</t>
  </si>
  <si>
    <t>0415/E</t>
  </si>
  <si>
    <t>Sifone Arred.Leggero Cr 11/4</t>
  </si>
  <si>
    <t>TWCA</t>
  </si>
  <si>
    <t>Tronchetto Wc 100 Aragosta</t>
  </si>
  <si>
    <t>TWC110X400</t>
  </si>
  <si>
    <t>Tubo X Scarico Wc Con Rosone</t>
  </si>
  <si>
    <t>TWC100X40</t>
  </si>
  <si>
    <t>Tubo Rigido Wc 100X40 S/Rosone</t>
  </si>
  <si>
    <t>TWC100X255</t>
  </si>
  <si>
    <t>Tubo Wc Bianco Con Rosone</t>
  </si>
  <si>
    <t>TWC100X20</t>
  </si>
  <si>
    <t>Tubo Rigido Wc 100X20 S/Rosone</t>
  </si>
  <si>
    <t>TWC</t>
  </si>
  <si>
    <t>Tronchetto Wc D. 100X180 Bian.</t>
  </si>
  <si>
    <t>TCWC</t>
  </si>
  <si>
    <t>Tronchetto Curvo Wc 100 X 300</t>
  </si>
  <si>
    <t>RIPFLEX</t>
  </si>
  <si>
    <t>Manic Wc*100-110 X R Pp Bianco</t>
  </si>
  <si>
    <t>PEWC</t>
  </si>
  <si>
    <t>Prolunga Eccentrica Wc Cm. 4</t>
  </si>
  <si>
    <t>MRWC</t>
  </si>
  <si>
    <t>Morsetto Retto Wc Da 110Zz</t>
  </si>
  <si>
    <t>MNRWC</t>
  </si>
  <si>
    <t>Prolunga Wc Brevettata Retta</t>
  </si>
  <si>
    <t>MNEWC</t>
  </si>
  <si>
    <t>Prolunga Wc Brevet. Eccentrica</t>
  </si>
  <si>
    <t>MEWC</t>
  </si>
  <si>
    <t>Morsetto Eccentrico Wc</t>
  </si>
  <si>
    <t>MERWC</t>
  </si>
  <si>
    <t>Morsetto Eccentrico Regolabile Ed Orientabile Tra L'Attacco A Muro E Il Wc Patico-Facile-Funzionale</t>
  </si>
  <si>
    <t>EWC100X8</t>
  </si>
  <si>
    <t>Eccentrico Wc 100 Da 8 Cm.</t>
  </si>
  <si>
    <t>EWC100X6</t>
  </si>
  <si>
    <t>Eccentrico Wc 100 Da 6 Cm.</t>
  </si>
  <si>
    <t>EWC100X18</t>
  </si>
  <si>
    <t>Eccentrico Wc 100 Da 18 Cm.</t>
  </si>
  <si>
    <t>EWC100X15</t>
  </si>
  <si>
    <t>Eccentrico Wc 100 Da 15 Cm.</t>
  </si>
  <si>
    <t>EWC100X13</t>
  </si>
  <si>
    <t>Eccentrico Wc 100 Da 13 Cm.</t>
  </si>
  <si>
    <t>EWC100X10</t>
  </si>
  <si>
    <t>Eccentrico Wc 100 Da 10 Cm.</t>
  </si>
  <si>
    <t>3134ROSONE</t>
  </si>
  <si>
    <t>Rosone X Tubo Rigido Dir. Per Wc D. 110</t>
  </si>
  <si>
    <t>3134ROS100</t>
  </si>
  <si>
    <t>Rosone X Tubo Rigido Dir. Per Wc D. 100</t>
  </si>
  <si>
    <t>Sifone A Esse Da 1" Rame</t>
  </si>
  <si>
    <t>Sifone A Esse 1" Bronzo</t>
  </si>
  <si>
    <t>Sifone Esse 1"  Satinato Cm. 25</t>
  </si>
  <si>
    <t>Sifone A Esse Da 11/4"" Rame</t>
  </si>
  <si>
    <t>Sifone Esse 11/4" Bronzo Cm. 25</t>
  </si>
  <si>
    <t>Sifone Esse 11/4" Satinato Cm. 25</t>
  </si>
  <si>
    <t>Sifone A Esse 11/4"" Oro</t>
  </si>
  <si>
    <t>Sifone A Esse Da 11/4" Cromo</t>
  </si>
  <si>
    <t>SE104</t>
  </si>
  <si>
    <t>Sifone A Esse 1" Bianco</t>
  </si>
  <si>
    <t>Sifone A Esse 1"</t>
  </si>
  <si>
    <t>Sifone A Collonna 1" Rame</t>
  </si>
  <si>
    <t>SC147</t>
  </si>
  <si>
    <t>Sifone A Colonna Da 1" Bronzo</t>
  </si>
  <si>
    <t>SC11\465</t>
  </si>
  <si>
    <t>Sifone Colonna 11/4" Rame</t>
  </si>
  <si>
    <t>Sifone A Colonna 11/4" Bronzo</t>
  </si>
  <si>
    <t>SC11\445</t>
  </si>
  <si>
    <t>Sifone Colonna 11/4" Satinato Cm. 25</t>
  </si>
  <si>
    <t>Sifone A Colonna 11/4" Bianco</t>
  </si>
  <si>
    <t>SC11\403</t>
  </si>
  <si>
    <t>Sifone A Colonna 11/4" Oro</t>
  </si>
  <si>
    <t>SC11\4</t>
  </si>
  <si>
    <t>Sifone A Colonna Da 11/4" Cromo</t>
  </si>
  <si>
    <t>Sifone A Colonna 1" Bianco</t>
  </si>
  <si>
    <t>SC103</t>
  </si>
  <si>
    <t>Sifone A Colonna 1" Oro</t>
  </si>
  <si>
    <t>SC1</t>
  </si>
  <si>
    <t>Sifone A Colonna Da 1" Cromo Scc25H</t>
  </si>
  <si>
    <t>SBL11\4</t>
  </si>
  <si>
    <t>Sifone Alto 11/4" Cromo  Arredamento Vedi Art.</t>
  </si>
  <si>
    <t>Sifone A Bottiglia 1" 65</t>
  </si>
  <si>
    <t>Sifone Bottiglia 1" Bronzo</t>
  </si>
  <si>
    <t>Sifone A Bottiglia 1" Satinato</t>
  </si>
  <si>
    <t>SB11\4A</t>
  </si>
  <si>
    <t>Sifone Brevettato 11/4" Allum.</t>
  </si>
  <si>
    <t>SB11\465</t>
  </si>
  <si>
    <t>Sifone A Bottiglia 11/4" Rame</t>
  </si>
  <si>
    <t>Sifone Bottiglia 11/4"" Bronzo</t>
  </si>
  <si>
    <t>Sifone Bottiglia 11/4" Satinato Cm. 25</t>
  </si>
  <si>
    <t>Sifone A Bottiglia 11/4"" Zz</t>
  </si>
  <si>
    <t>SB104</t>
  </si>
  <si>
    <t>Sifone A Bottiglia 1"  Bianco</t>
  </si>
  <si>
    <t>Sifone A Bottiglia 1"</t>
  </si>
  <si>
    <t>DS9000651E</t>
  </si>
  <si>
    <t>Sifone Per Vasca Da Bagno Orientabile Con Uscita G1½</t>
  </si>
  <si>
    <t>CDP85VNX4050</t>
  </si>
  <si>
    <t>Canalina Doccia Con Valvola In Pp E Vaschetta Acciaio Inox Mm.850 Usc. Lat. 40/50</t>
  </si>
  <si>
    <t>CDP75VNX4050</t>
  </si>
  <si>
    <t>Canalina Doccia Con Valvola In Pp E Vaschetta Acciaio Inox Mm.750 Usc. Lat. 40/50</t>
  </si>
  <si>
    <t>CDP650NX40</t>
  </si>
  <si>
    <t>Canalina Doccia Sifonata 650X40 In Pp Grigio Piastrellabile Con Scarico Laterale E Griglia Inox</t>
  </si>
  <si>
    <t>CDP390NX40</t>
  </si>
  <si>
    <t>Canalina Doccia Sifonata 400X40 In Pp Grigio Piastrellabile Con Scarico Laterale E Griglia Inox</t>
  </si>
  <si>
    <t>CDG85SNX4050</t>
  </si>
  <si>
    <t>Canalina Doccia Sifonata In Pp Con Griglia Acciaio Inox Mm.850 Usc. Lat. 40/50</t>
  </si>
  <si>
    <t>CDG75SNX4050</t>
  </si>
  <si>
    <t>Canalina Doccia Sifonata In Pp Con Griglia Acciaio Inox Mm.750 Usc. Lat. 40/50</t>
  </si>
  <si>
    <t>CDG650NX40</t>
  </si>
  <si>
    <t>Canalina Doccia Sifonata 650X40 In Pp Grigio Con Scarico Laterale E Griglia Inox</t>
  </si>
  <si>
    <t>CDG390NX40</t>
  </si>
  <si>
    <t>Canalina Doccia Sifonata 400X40 In Pp Grigio Con Scarico Laterale E Griglia Inox</t>
  </si>
  <si>
    <t>CC45</t>
  </si>
  <si>
    <t>Canna A 45° D. 30X28 Cm. Cromo</t>
  </si>
  <si>
    <t>305C30X32</t>
  </si>
  <si>
    <t>Canna Curva 45° 30X320</t>
  </si>
  <si>
    <t>Canna Curva 45° 30X280</t>
  </si>
  <si>
    <t>305C30x24</t>
  </si>
  <si>
    <t>Canna Curva 45° 30X240</t>
  </si>
  <si>
    <t>Canna 45°C/Rosone Cm.28 Rame</t>
  </si>
  <si>
    <t>Canna 45°C/Rosone Cm.28 CROMO</t>
  </si>
  <si>
    <t>308L03</t>
  </si>
  <si>
    <t>Canna Att. Lav. 32X250 Cromo</t>
  </si>
  <si>
    <t>308L02</t>
  </si>
  <si>
    <t>Canna Att. Lav. 30X250 Cromo</t>
  </si>
  <si>
    <t>308L01</t>
  </si>
  <si>
    <t>Canna Att. Lav. 26X250 Cromo</t>
  </si>
  <si>
    <t>CC3000</t>
  </si>
  <si>
    <t>Canna Cartella 30X25 Cromo</t>
  </si>
  <si>
    <t>307HD32X25</t>
  </si>
  <si>
    <t>Canotto Flangia Maggiorata 11/2"X32X25</t>
  </si>
  <si>
    <t>307HB26X25</t>
  </si>
  <si>
    <t>Canna Rid. Maggior. 11/4"X26X25</t>
  </si>
  <si>
    <t>30140X30</t>
  </si>
  <si>
    <t>Canna C/Cartella Ot.Cr. 40X30</t>
  </si>
  <si>
    <t>30140X25</t>
  </si>
  <si>
    <t>Canna C/Cartella Ot.Cr. 40X25</t>
  </si>
  <si>
    <t>30140X20</t>
  </si>
  <si>
    <t>Canna C/Cartella Ot.Cr. 40X20</t>
  </si>
  <si>
    <t>30132X30</t>
  </si>
  <si>
    <t>Canna C/Cartella Ot.Cr. 32X30</t>
  </si>
  <si>
    <t>Canna C/Cartella Ot.Cr. 32X25</t>
  </si>
  <si>
    <t>30132X20</t>
  </si>
  <si>
    <t>Canna C/Cartella Ot.Cr. 32X20</t>
  </si>
  <si>
    <t>30130X30</t>
  </si>
  <si>
    <t>Canna C/Cartella Ot.Cr. 30X30</t>
  </si>
  <si>
    <t>Canna C/Cartella Ot.Cr. 30X25</t>
  </si>
  <si>
    <t>30130X20</t>
  </si>
  <si>
    <t>Canna C/Cartella Ot.Cr. 30X20</t>
  </si>
  <si>
    <t>30126X30</t>
  </si>
  <si>
    <t>Canna C/Cartella Ot.Cr. 26X30</t>
  </si>
  <si>
    <t>30126X20</t>
  </si>
  <si>
    <t>Canna C/Cartella Ot.Cr. 26X20</t>
  </si>
  <si>
    <t>CR32X2565</t>
  </si>
  <si>
    <t>Canotta Con Rosone 32X25 Rame</t>
  </si>
  <si>
    <t>CR32X2547</t>
  </si>
  <si>
    <t>Canna C /Rosone 32X25 Bronzo</t>
  </si>
  <si>
    <t>CR32X2504</t>
  </si>
  <si>
    <t>Canotta Bianca C /Rosone 32X25</t>
  </si>
  <si>
    <t>CR32X2503</t>
  </si>
  <si>
    <t>Canotta Con Rosone 32X25 0Ro</t>
  </si>
  <si>
    <t>CR3247</t>
  </si>
  <si>
    <t>Canna C/Rosone D32 Cm30 Bronzo</t>
  </si>
  <si>
    <t>CR30X2565</t>
  </si>
  <si>
    <t>Canna C /Rosone 30X25 Rame</t>
  </si>
  <si>
    <t>CR30X2547</t>
  </si>
  <si>
    <t>Canotta C/Rosone 30X25 Bronzo</t>
  </si>
  <si>
    <t>CR30x2504</t>
  </si>
  <si>
    <t>Canotta Bianca C /Rosone 30X25</t>
  </si>
  <si>
    <t>Canotta Con Rosone 30X25 0Ro</t>
  </si>
  <si>
    <t>Canna C/Rosone D30 Cm30 Bronzo</t>
  </si>
  <si>
    <t>Canotta C /Rosone 26X25 Rame</t>
  </si>
  <si>
    <t>CR26X2547</t>
  </si>
  <si>
    <t>Canotta C /Rosone 26X25 Bronzo</t>
  </si>
  <si>
    <t>Canotta C /Rosone 26X25 Satinato</t>
  </si>
  <si>
    <t>Canotta Bianca C /Rosone 26X25</t>
  </si>
  <si>
    <t>Canotta Con Rosone 26X25 0Ro</t>
  </si>
  <si>
    <t>CR2665</t>
  </si>
  <si>
    <t>Canna C/Rosone D30 Cm30 Rame</t>
  </si>
  <si>
    <t>Canna C/Rosone D26 Cm30 Bronzo</t>
  </si>
  <si>
    <t>313CHB32</t>
  </si>
  <si>
    <t>Canna Curva D 32 Cartella 11/4"</t>
  </si>
  <si>
    <t>302A32X25</t>
  </si>
  <si>
    <t>Canna Curva 32X250X300</t>
  </si>
  <si>
    <t>302A32X20</t>
  </si>
  <si>
    <t>Canna Curva 32X200X300</t>
  </si>
  <si>
    <t>302A32X15</t>
  </si>
  <si>
    <t>Canna Curva 32X150X250</t>
  </si>
  <si>
    <t>302A30X20</t>
  </si>
  <si>
    <t>Canna Curva 30X200X300</t>
  </si>
  <si>
    <t>302A30X15</t>
  </si>
  <si>
    <t>Canna Curva 30X150X250</t>
  </si>
  <si>
    <t>302A26X25</t>
  </si>
  <si>
    <t>Canna Curva 26X250X300</t>
  </si>
  <si>
    <t>302A26X20</t>
  </si>
  <si>
    <t>Canna Curva 26X200X300</t>
  </si>
  <si>
    <t>302A26X15</t>
  </si>
  <si>
    <t>Canna Curva 26X150X250</t>
  </si>
  <si>
    <t>Canna Da 26X25 Liscia Cromo</t>
  </si>
  <si>
    <t>30040X30</t>
  </si>
  <si>
    <t>Canna Liscia Ott. Cr. 40X30</t>
  </si>
  <si>
    <t>30040X25</t>
  </si>
  <si>
    <t>Canna Liscia Ott. Cr. 40X25</t>
  </si>
  <si>
    <t>30040X20</t>
  </si>
  <si>
    <t>Canna Liscia Ott. Cr. 40X20</t>
  </si>
  <si>
    <t>30040X100</t>
  </si>
  <si>
    <t>Canna Liscia Ott. Cr. 40X100</t>
  </si>
  <si>
    <t>30032X30</t>
  </si>
  <si>
    <t>Canna Liscia Ott. Cr. 32X30</t>
  </si>
  <si>
    <t>Canna Liscia Ott. Cr. 32X25</t>
  </si>
  <si>
    <t>30032X20</t>
  </si>
  <si>
    <t>Canna Liscia Ott. Cr. 30X20</t>
  </si>
  <si>
    <t>30032X100</t>
  </si>
  <si>
    <t>30030X30</t>
  </si>
  <si>
    <t>Canna Liscia Ott. Cr. 30X30</t>
  </si>
  <si>
    <t>Canna Liscia Ott. Cr. 30X25</t>
  </si>
  <si>
    <t>30030X20</t>
  </si>
  <si>
    <t>30030X100</t>
  </si>
  <si>
    <t>Canna Liscia Ott. Cr. 30X100</t>
  </si>
  <si>
    <t>30026X30</t>
  </si>
  <si>
    <t>Canna Liscia Ott. Cr. 26X20</t>
  </si>
  <si>
    <t>Canna Liscia Ott. Cr. 26X25</t>
  </si>
  <si>
    <t>30026X20</t>
  </si>
  <si>
    <t>30026X100</t>
  </si>
  <si>
    <t>Canna Liscia Ott. Cr. 26X100</t>
  </si>
  <si>
    <t>CR3200</t>
  </si>
  <si>
    <t>Canna Rigata Flex 32X25 Cromo</t>
  </si>
  <si>
    <t>CR3000</t>
  </si>
  <si>
    <t>Canna Rigata 30X25 Cromo</t>
  </si>
  <si>
    <t>CR2600</t>
  </si>
  <si>
    <t>Canna Rigata Flex 26X25 Cromo</t>
  </si>
  <si>
    <t>30332X30</t>
  </si>
  <si>
    <t>Canna Flessibile Cr. 32X30</t>
  </si>
  <si>
    <t>30332X25</t>
  </si>
  <si>
    <t>Canna Flessibile Cr. 32X25</t>
  </si>
  <si>
    <t>30330X30</t>
  </si>
  <si>
    <t>Canna Flessibile Cr. 30X30</t>
  </si>
  <si>
    <t>30330X25</t>
  </si>
  <si>
    <t>Canna Flessibile Cr. 30X25</t>
  </si>
  <si>
    <t>30326X30</t>
  </si>
  <si>
    <t>Canna Flessibile Cr. 26X30</t>
  </si>
  <si>
    <t>30326X25</t>
  </si>
  <si>
    <t>Canna Flessibile Cr. 26X25</t>
  </si>
  <si>
    <t>S75</t>
  </si>
  <si>
    <t>Cannotto Con Attacco Lavatrice</t>
  </si>
  <si>
    <t>RM40X40E</t>
  </si>
  <si>
    <t>Imbuto Maschio Tubo 40X40 M.</t>
  </si>
  <si>
    <t>RM40X32E</t>
  </si>
  <si>
    <t>Imbuto Maschio Tubo 40X32 M.</t>
  </si>
  <si>
    <t>RM32X40E</t>
  </si>
  <si>
    <t>Imbuto Maschio Tubo 32X40 M.</t>
  </si>
  <si>
    <t>RM32X32E</t>
  </si>
  <si>
    <t>Imbuto Maschio Tubo 32X32 M.</t>
  </si>
  <si>
    <t>RM32X26E</t>
  </si>
  <si>
    <t>Imbuto Maschio Tubo 32X26 M.</t>
  </si>
  <si>
    <t>MS32X40</t>
  </si>
  <si>
    <t>Manicotto A Saldare 32X40</t>
  </si>
  <si>
    <t>MS26X32</t>
  </si>
  <si>
    <t>Manicotto A Saldare 26X32</t>
  </si>
  <si>
    <t>C2S11\2</t>
  </si>
  <si>
    <t>Canotto Scarico 2 Vie 11/2"</t>
  </si>
  <si>
    <t>6004PL3240</t>
  </si>
  <si>
    <t>Giunto Pp Bianco C/2 Ghiere 32X40Mm.</t>
  </si>
  <si>
    <t>6004PL2632</t>
  </si>
  <si>
    <t>Giunto Pp Bianco C/2 Ghiere 26X32Mm.</t>
  </si>
  <si>
    <t>6004PL0040</t>
  </si>
  <si>
    <t>Giunto Pp Bianco C/2 Ghiere 40X40Mm.</t>
  </si>
  <si>
    <t>6004PL0032</t>
  </si>
  <si>
    <t>Giunto Pp Bianco C/2 Ghiere 32X32Mm.</t>
  </si>
  <si>
    <t>6004PL0026</t>
  </si>
  <si>
    <t>Giunto Pp Bianco C/2 Ghiere 26X26Mm.</t>
  </si>
  <si>
    <t>314R01</t>
  </si>
  <si>
    <t>Giunto Ridotto 32X26 Cromo</t>
  </si>
  <si>
    <t>304S32</t>
  </si>
  <si>
    <t>Canna Spostamento 25Mm D.32</t>
  </si>
  <si>
    <t>304S30</t>
  </si>
  <si>
    <t>Canna Spostamento 25Mm D.30</t>
  </si>
  <si>
    <t>304S26</t>
  </si>
  <si>
    <t>Canna Spostamento 25Mm D.26</t>
  </si>
  <si>
    <t>V-1340.09</t>
  </si>
  <si>
    <t>Valvola Secco X Chiusini Sif.</t>
  </si>
  <si>
    <t>V-1340.07</t>
  </si>
  <si>
    <t>Pozzetto Chiusino 50X50</t>
  </si>
  <si>
    <t>V-1340.06</t>
  </si>
  <si>
    <t>Chiusino Sifonato Orientabile  Verticale Orientabile</t>
  </si>
  <si>
    <t>V-1340.05</t>
  </si>
  <si>
    <t>Chiusino Sif. Laterale  Dn 50 Griglia Inox</t>
  </si>
  <si>
    <t>CSO10</t>
  </si>
  <si>
    <t>Chiusino Orient. 100X100X40</t>
  </si>
  <si>
    <t>CSL15</t>
  </si>
  <si>
    <t>Chiusino Laterale 15X15 50-40</t>
  </si>
  <si>
    <t>CSL10</t>
  </si>
  <si>
    <t>Chiusino Laterale 10X10 X32-40</t>
  </si>
  <si>
    <t>CS20PP</t>
  </si>
  <si>
    <t>Chiusino Sifonato Pp 20X20</t>
  </si>
  <si>
    <t>Chiusino Sifonato Pp 15X15</t>
  </si>
  <si>
    <t>Chiusino Sifonato Pp 10X10</t>
  </si>
  <si>
    <t>CHRLQCRO</t>
  </si>
  <si>
    <t>CHRLQ</t>
  </si>
  <si>
    <t>CHL15065NXV</t>
  </si>
  <si>
    <t>Chiusino 10X10 Sifonato Cromo Uscita Laterale  Usc.40</t>
  </si>
  <si>
    <t>Chiusino 10X10 Sifonato Grigio Uscita Laterale  Usc.40</t>
  </si>
  <si>
    <t>Chiusino Laterale Ottone Cr.</t>
  </si>
  <si>
    <t>917</t>
  </si>
  <si>
    <t>Chiusino Ot. Cromo Vert. Faris</t>
  </si>
  <si>
    <t>CVASS11\200</t>
  </si>
  <si>
    <t>Colonna Vasca Aut. C /Sif. Ot.</t>
  </si>
  <si>
    <t>CVAS00</t>
  </si>
  <si>
    <t>Colonna Vasca Aut. 11/2"  Con Sifone Ottone</t>
  </si>
  <si>
    <t>CVAF00</t>
  </si>
  <si>
    <t>Colonna Vasca Aut. 11/2" Cr. Mady In Italy "Faris "</t>
  </si>
  <si>
    <t>CVAC00</t>
  </si>
  <si>
    <t>Colonna Vasca Rame</t>
  </si>
  <si>
    <t>Colonna Vasca Aut. 11/2" Bronzo</t>
  </si>
  <si>
    <t>Colonna Vasca Automatica Bian.</t>
  </si>
  <si>
    <t>CVA00</t>
  </si>
  <si>
    <t>Colonna Scarico Vasca 11/2"</t>
  </si>
  <si>
    <t>TEA40</t>
  </si>
  <si>
    <t>Tubo Estens. Anima Acciao   Zz Senza Raccordi Terminali D. 40</t>
  </si>
  <si>
    <t>TEA32</t>
  </si>
  <si>
    <t>Tubo Estens. Anima Acciao   Zz Senza Raccordi Terminali D. 32</t>
  </si>
  <si>
    <t>GS32</t>
  </si>
  <si>
    <t>Tubo Jolly Flex D. 32</t>
  </si>
  <si>
    <t>Kit Scarico Universale
Con Doppio Tubo
Flessibile</t>
  </si>
  <si>
    <t>1357CUR00</t>
  </si>
  <si>
    <t>Gomito Per Sifone Mf 11/2 Con Ghiera Senza Guarnizione</t>
  </si>
  <si>
    <t>SFLEXCIHD50</t>
  </si>
  <si>
    <t>Estens.Acc.11/2""X50 Incollato</t>
  </si>
  <si>
    <t>SFLEXCIHD40</t>
  </si>
  <si>
    <t>Sat Flex 11/2"X40 Spiralato Inc</t>
  </si>
  <si>
    <t>SFLEXCIHB40</t>
  </si>
  <si>
    <t>SFLEXCIHB32</t>
  </si>
  <si>
    <t>Sat Flex 11/4"X32 Spiralato Inc</t>
  </si>
  <si>
    <t>SFLEXCIH32</t>
  </si>
  <si>
    <t>Sat Flex 1"X32 Spiralato Inc</t>
  </si>
  <si>
    <t>SFLEXCIH26</t>
  </si>
  <si>
    <t>Estens. Acc. 1"X26 Incollato</t>
  </si>
  <si>
    <t>SFLEXCHD50</t>
  </si>
  <si>
    <t>Estens. Acc.11/2"X50 Smontabile</t>
  </si>
  <si>
    <t>SFLEXHB3240</t>
  </si>
  <si>
    <t>Racc.Rap.Con Ghiera 11/4X32/40</t>
  </si>
  <si>
    <t>Estensibile 1"X26 Bonomini</t>
  </si>
  <si>
    <t>Estensibile 11/4"X32 Bonomini</t>
  </si>
  <si>
    <t>Estensibile 11/2"X40 Bonomini</t>
  </si>
  <si>
    <t>9374FM54B0</t>
  </si>
  <si>
    <t>Estensibile 90° 1"11\4X Dm 32|40</t>
  </si>
  <si>
    <t>1000PLCURVA6</t>
  </si>
  <si>
    <t>Goflex Top Quality Ghiera Plastica Salvaspazio 1"1\4X40\50</t>
  </si>
  <si>
    <t>1000PLCURVA4</t>
  </si>
  <si>
    <t>Goflex Top Quality Ghiera Plastica Salvaspazio 1"1\4X32\40</t>
  </si>
  <si>
    <t>SFLEXPHD4050</t>
  </si>
  <si>
    <t>Esten.+ Ghiera Plas.11/2"X40/50</t>
  </si>
  <si>
    <t>SFLEXPHD40</t>
  </si>
  <si>
    <t>Esten.Con Ghiera Plast.11/2"X40</t>
  </si>
  <si>
    <t>SFLEXPHB3240</t>
  </si>
  <si>
    <t>Esten.+ Ghiera Plas.11/4X32/40</t>
  </si>
  <si>
    <t>SFLEXPHB32</t>
  </si>
  <si>
    <t>SFLEXPH32</t>
  </si>
  <si>
    <t>SFLEXDHD4050</t>
  </si>
  <si>
    <t>SFLEXDHD40</t>
  </si>
  <si>
    <t>Raccordo Rapido Crom. 11/2"X40</t>
  </si>
  <si>
    <t>SFLEXDHB3240</t>
  </si>
  <si>
    <t>Racc. Rapido Crom. 11/4X32/40</t>
  </si>
  <si>
    <t>SFLEXDHB32</t>
  </si>
  <si>
    <t>Raccor. Rapido Cromato 11/4X32</t>
  </si>
  <si>
    <t>SFLEXDH32</t>
  </si>
  <si>
    <t>J11\4X32X80</t>
  </si>
  <si>
    <t>Jollyflex 90° Un. 11/4"X32X800</t>
  </si>
  <si>
    <t>J11\2X40X80</t>
  </si>
  <si>
    <t>Jollyflex 90° Un. 11/2"X40X800</t>
  </si>
  <si>
    <t>WT32</t>
  </si>
  <si>
    <t>EWCNFNTTO</t>
  </si>
  <si>
    <t>Tubo Este.X Wc 200-540 Ter.Ppl</t>
  </si>
  <si>
    <t>EWC</t>
  </si>
  <si>
    <t>Estensibile Wc</t>
  </si>
  <si>
    <t>7841EC32B0</t>
  </si>
  <si>
    <t>Copernico Sc. Dm16-18-20 Mm</t>
  </si>
  <si>
    <t>1024ELBOW1</t>
  </si>
  <si>
    <t>Connessione Estensibile Per Wc Go-Magic-Lux 290/590 Mm C/Curva</t>
  </si>
  <si>
    <t>1268USCI32</t>
  </si>
  <si>
    <t>Raccordo Doppio Per Due Lavatrici O Lavatrice/Asciugatrice Attacco Liscio Ø32</t>
  </si>
  <si>
    <t>1268POLL00</t>
  </si>
  <si>
    <t>Raccordo Doppio Per Due Lavatrici O Lavatrice/Asciugatrice Attacco 1"</t>
  </si>
  <si>
    <t>1006AT2LAV</t>
  </si>
  <si>
    <t>Canotto Con Cartella 1”1/2 X 40 Con Due Attacchi Lavatrice</t>
  </si>
  <si>
    <t>SOR004-33E</t>
  </si>
  <si>
    <t>Piletta Ø65 Modello Orion, Sifone Autopul. Ø32 + Eccentrico Ø32Xø40</t>
  </si>
  <si>
    <t>SLI004-33E</t>
  </si>
  <si>
    <t>Piletta Ø65 Modello Click Clack,Sifone Autopul. Ø32 + Eccentrico Ø32Xø40</t>
  </si>
  <si>
    <t>SI2V11\2</t>
  </si>
  <si>
    <t>Sifone Industriale 2 Vie 11/2"</t>
  </si>
  <si>
    <t>SI1V11\2</t>
  </si>
  <si>
    <t>Sifone Lavello Autopulente  A 1 Via 11/2" S/Piletta</t>
  </si>
  <si>
    <t>Sifone 2 Vie 11/4" Con Pilette</t>
  </si>
  <si>
    <t>S2V11\4</t>
  </si>
  <si>
    <t>Sifone 2 Vie 11/4" S /Pilette</t>
  </si>
  <si>
    <t>Sifone Moplen 2 V. 11/2" Magnum Tutto 11/2"</t>
  </si>
  <si>
    <t>Sifone Moplen 2 Vie 11/2"X32</t>
  </si>
  <si>
    <t>S1V11\4C</t>
  </si>
  <si>
    <t>Sifone 1 Via Moplen Da 11/4"  Con Piletta</t>
  </si>
  <si>
    <t>S1V11\4</t>
  </si>
  <si>
    <t>Sifone 1 Via 11/4" S /Piletta</t>
  </si>
  <si>
    <t>Sifone Moplen 1 V. 11/2" Magnum Tutto 11/2"</t>
  </si>
  <si>
    <t>Sifone 1 Via 11/2" Moplen</t>
  </si>
  <si>
    <t>PTT11\4</t>
  </si>
  <si>
    <t>Piletta Tip Top C /Trop. 1"1 /4</t>
  </si>
  <si>
    <t>Piletta Tappo &amp; Catena 1" Bronzata Cod. 320Br</t>
  </si>
  <si>
    <t>PTC1S</t>
  </si>
  <si>
    <t>Piletta Tappo &amp; Catena Da 1" S /Sovrappieno</t>
  </si>
  <si>
    <t>Piletta Tappo &amp; Catena 1" Bronzo</t>
  </si>
  <si>
    <t>Piletta Tappo/Catena 1"1 /4 S /T Bronzo Cod.250</t>
  </si>
  <si>
    <t>PTC11\4S</t>
  </si>
  <si>
    <t>Piletta Tappo &amp; Catena 11/4" S /T</t>
  </si>
  <si>
    <t>Piletta Tappo &amp; Catena 11/4" Bronzo</t>
  </si>
  <si>
    <t>PTC11\4</t>
  </si>
  <si>
    <t>Piletta Tappo &amp; Catena 11/4"</t>
  </si>
  <si>
    <t>PTC11\2S47</t>
  </si>
  <si>
    <t>Piletta Tappo/Catena 1"1/2" S /T Bronzo Cod.250</t>
  </si>
  <si>
    <t>PTC1</t>
  </si>
  <si>
    <t>Piletta Tappo &amp; Catena Da 1"</t>
  </si>
  <si>
    <t>PSTCH</t>
  </si>
  <si>
    <t>Piletta Con Sovrapieno 1 Tappo Con Catena</t>
  </si>
  <si>
    <t>PNLHB</t>
  </si>
  <si>
    <t>Piletta Da 11/4" Pesante</t>
  </si>
  <si>
    <t>PNLH</t>
  </si>
  <si>
    <t>Piletta Da 1" Pesante</t>
  </si>
  <si>
    <t>PLN14</t>
  </si>
  <si>
    <t>Piletta Norton Da 1"1/4 "Expo"</t>
  </si>
  <si>
    <t>PLN11/4</t>
  </si>
  <si>
    <t>Piletta Norton Da 1"1/4</t>
  </si>
  <si>
    <t>PABL01HB</t>
  </si>
  <si>
    <t>Piletta Univ. Up &amp; Down 11/4" Ex Art. Csr Ac545</t>
  </si>
  <si>
    <t>HY-274A</t>
  </si>
  <si>
    <t>Piletta Norton 1" Tappo Ottone</t>
  </si>
  <si>
    <t>VS0700385</t>
  </si>
  <si>
    <t>Sifone Ribassato C/Telo Doc. 180X180</t>
  </si>
  <si>
    <t>VS0700360</t>
  </si>
  <si>
    <t>Pozzetto C/Telo 120X120 Usc.Zz Oriz. D.50</t>
  </si>
  <si>
    <t>VS0700291</t>
  </si>
  <si>
    <t>Sifone Ribassato Per Piatti Zz Doccia D.90</t>
  </si>
  <si>
    <t>TBFLOXS</t>
  </si>
  <si>
    <t>Piletta Doccia Turboflow 90 Bianco</t>
  </si>
  <si>
    <t>PDSPE90HD40</t>
  </si>
  <si>
    <t>Piletta Doccia Plastica Bianca C/Tappo Cromato Da 90 Ec. Vedi Cod. Pdsp90Hd40</t>
  </si>
  <si>
    <t>Piletta Doccia Plastica Bianca C/Tappo Cromato Est 90X60 Foro</t>
  </si>
  <si>
    <t>Piletta Doccia Plastica Bianca C/Tappo Cromato Est.120X90</t>
  </si>
  <si>
    <t>PDPEHB</t>
  </si>
  <si>
    <t>Piletta Doccia Sifonata 11/4"</t>
  </si>
  <si>
    <t>Piletta Doccia Pozzetto Pes.</t>
  </si>
  <si>
    <t>PDM11\2S</t>
  </si>
  <si>
    <t>Piletta Doccia Splash 11/2" P80</t>
  </si>
  <si>
    <t>PDGG40</t>
  </si>
  <si>
    <t>Piletta Doccia 11/4 Bronzo</t>
  </si>
  <si>
    <t>Piletta Doccia 11/4 Satinata</t>
  </si>
  <si>
    <t>Piletta Doccia 11/4 Bianca</t>
  </si>
  <si>
    <t>Piletta Doccia 11/4 Sif. Oro</t>
  </si>
  <si>
    <t>Piletta Doccia Da 11/4" Sifoide</t>
  </si>
  <si>
    <t>KSD11\4</t>
  </si>
  <si>
    <t>Kit Doccia Sifone+Piletta Guarnizione Conica+ Racc.Retto</t>
  </si>
  <si>
    <t>Piletta Doccia  Sc.Fil.D40 D.120 Cr.</t>
  </si>
  <si>
    <t>Pilettone Pila 11/4"</t>
  </si>
  <si>
    <t>PM11\4X32X165</t>
  </si>
  <si>
    <t>Prolunga Uni 11/4"X32X165</t>
  </si>
  <si>
    <t>PGMG11\2TT</t>
  </si>
  <si>
    <t>Piletta Canestro 90 C/Tp Tondo</t>
  </si>
  <si>
    <t>Piletta Moplen Gigante 11/2" T. Con Troppopieno D. 90 Rettan.</t>
  </si>
  <si>
    <t>Piletta Moplen Gigante 11/2" T. Con Tropp. Lungo D. 90 Tondo</t>
  </si>
  <si>
    <t>PGMG11\2T</t>
  </si>
  <si>
    <t>Piletta Moplen Gigante 11/2"-90</t>
  </si>
  <si>
    <t>PGM11\4</t>
  </si>
  <si>
    <t>Piletta Gattinara 11/4" Moplen</t>
  </si>
  <si>
    <t>Piletta Gattinara 11/2" Con Tropp. S/Tondo</t>
  </si>
  <si>
    <t>PGM11\2TL</t>
  </si>
  <si>
    <t>Piletta Moplen 11/2" T/P F/Lung</t>
  </si>
  <si>
    <t>Piletta Gattinara 11/2" Tropp. Man. G. 18/8 D. 70 + Gr.</t>
  </si>
  <si>
    <t>PGM11\2M</t>
  </si>
  <si>
    <t>Piletta Gattinara Moplen 11/2"  Man. G. 18/8 D. 70</t>
  </si>
  <si>
    <t>PGM11\2A</t>
  </si>
  <si>
    <t>Piletta Gattinara Moplen 11/2"  Tappo E  Catena D.70 Alta</t>
  </si>
  <si>
    <t>Piletta Gattinara Moplen 11/2"  Tappo E  Catena</t>
  </si>
  <si>
    <t>Piletta Gattinara 11/4" Ramata</t>
  </si>
  <si>
    <t>Piletta Gattinara 11/4" Bronzo</t>
  </si>
  <si>
    <t>PG11\4</t>
  </si>
  <si>
    <t>Piletta Gattinara 11/4" Ottone</t>
  </si>
  <si>
    <t>PG11\247</t>
  </si>
  <si>
    <t>Piletta Gattinara 11/2" Bronzo</t>
  </si>
  <si>
    <t>DS577E</t>
  </si>
  <si>
    <t>Piletta Ø114, Troppo Pieno Rotondo Snodato, Finitura Lucida</t>
  </si>
  <si>
    <t>D590E</t>
  </si>
  <si>
    <t>Piletta Ø114 Modello Classic Brillante, Tp Rettangolare Rigido</t>
  </si>
  <si>
    <t>D577-36E</t>
  </si>
  <si>
    <t>Piletta Ø114 Modello Classic Brillante, Tp Rotondo Rigido</t>
  </si>
  <si>
    <t>D502E</t>
  </si>
  <si>
    <t>Piletta Ø70 Uscita Laterale Tappo Manigl. Ø52 + Tubo Comp</t>
  </si>
  <si>
    <t>PVTC</t>
  </si>
  <si>
    <t>Piletta Vasca Da 11/4 Ctp, Tubo Di Collegamento In Plastica E Codolo Curvo In Pvc Zz</t>
  </si>
  <si>
    <t>PCDR40X32</t>
  </si>
  <si>
    <t>Giunzioni Manicotti 40X32</t>
  </si>
  <si>
    <t>PCDR32X26</t>
  </si>
  <si>
    <t>Giunzioni Manicotti 32X26</t>
  </si>
  <si>
    <t>PCD40</t>
  </si>
  <si>
    <t>Cannotta Doppia Telesc. Dn. 40</t>
  </si>
  <si>
    <t>PCD32B</t>
  </si>
  <si>
    <t>Prolunga Doppia Ottone Cromata D. 32 A Bloccare</t>
  </si>
  <si>
    <t>PCD32</t>
  </si>
  <si>
    <t>Cannotta Doppia Telesc. Dn. 32</t>
  </si>
  <si>
    <t>PCD30</t>
  </si>
  <si>
    <t>Cannotta Doppia Telesc. Dn. 30</t>
  </si>
  <si>
    <t>PCD26B</t>
  </si>
  <si>
    <t>Prolunga Doppia Ottone Cromata D. 26 A Bloccare</t>
  </si>
  <si>
    <t>PCD26</t>
  </si>
  <si>
    <t>Cannotta Doppia Telesc. Dn. 26</t>
  </si>
  <si>
    <t>PC32</t>
  </si>
  <si>
    <t>Cannotto Telescopico Dm. 32</t>
  </si>
  <si>
    <t>PC30</t>
  </si>
  <si>
    <t>Cannotto Telescopico Dm. 30</t>
  </si>
  <si>
    <t>PC26</t>
  </si>
  <si>
    <t>Cannotto Telescopico Dm. 26</t>
  </si>
  <si>
    <t>P11\4X230</t>
  </si>
  <si>
    <t>Prolunga Moplen Pm11/4"X32X165</t>
  </si>
  <si>
    <t>P11\2X230</t>
  </si>
  <si>
    <t>Prolunghe Un. Compl. 11/2"X230 Cod. Maryplast S83Zz</t>
  </si>
  <si>
    <t>314R02</t>
  </si>
  <si>
    <t>Giunto Ridotto 40X32 Cromo</t>
  </si>
  <si>
    <t>312D04</t>
  </si>
  <si>
    <t>Prolunga Cromo Mm. 40</t>
  </si>
  <si>
    <t>312D03</t>
  </si>
  <si>
    <t>Prolunga Cromo Mm. 32</t>
  </si>
  <si>
    <t>312D02</t>
  </si>
  <si>
    <t>Prolunga Cromo Mm. 30</t>
  </si>
  <si>
    <t>312D01</t>
  </si>
  <si>
    <t>Prolunga Cromo Mm. 26</t>
  </si>
  <si>
    <t>310R02</t>
  </si>
  <si>
    <t>306P04</t>
  </si>
  <si>
    <t>Prolunga X Canna 40X150 Cromo</t>
  </si>
  <si>
    <t>306P03</t>
  </si>
  <si>
    <t>Prolunga X Canna 32X150 Cromo</t>
  </si>
  <si>
    <t>306P02</t>
  </si>
  <si>
    <t>Prolunga X Canna 30X150 Cromo</t>
  </si>
  <si>
    <t>306P01</t>
  </si>
  <si>
    <t>Prolunga X Canna 26X150 Cromo</t>
  </si>
  <si>
    <t>050C114</t>
  </si>
  <si>
    <t>Prolunga Mf Da Cm. 4 Per
Tubo Sifone Da Avvitare Al
Corpo D. 1"1/4 X 32</t>
  </si>
  <si>
    <t>050C1</t>
  </si>
  <si>
    <t>Prolunga Mf Da Cm. 4 Per
Tubo Sifone Da Avvitare Al
Corpo D. 1"X26</t>
  </si>
  <si>
    <t>FLEXBNI</t>
  </si>
  <si>
    <t>Manicotto Flessibile 40 Mf</t>
  </si>
  <si>
    <t>FLEXANI</t>
  </si>
  <si>
    <t>Manicotto Flessibile 32 Mf</t>
  </si>
  <si>
    <t>COU4052</t>
  </si>
  <si>
    <t>Coudix Manicotto Flessibile D. 40</t>
  </si>
  <si>
    <t>COU3252</t>
  </si>
  <si>
    <t>Coudix Manicotto Flessibile D. 32</t>
  </si>
  <si>
    <t>BBS4003</t>
  </si>
  <si>
    <t>Bocchettone Per Serbatoi Dm. 40 Redi</t>
  </si>
  <si>
    <t>310R01</t>
  </si>
  <si>
    <t>Giunto Ridotto Mf Cromo 32X26</t>
  </si>
  <si>
    <t>GLPB</t>
  </si>
  <si>
    <t>CRSL00</t>
  </si>
  <si>
    <t>Curva Ricambio Scarico Lav. Cr</t>
  </si>
  <si>
    <t>CRSL</t>
  </si>
  <si>
    <t>Curva Ricambio Scarico Lavatr.</t>
  </si>
  <si>
    <t>AL11\4</t>
  </si>
  <si>
    <t>Attacco Lavatrice 11/4" X32 B.</t>
  </si>
  <si>
    <t>AL11\2F</t>
  </si>
  <si>
    <t>Attacco Lavatrice 11/2" Filettato Mf</t>
  </si>
  <si>
    <t>AL11\2</t>
  </si>
  <si>
    <t>Attacco Lavatrice 11/2" X40 B.</t>
  </si>
  <si>
    <t>TE40X500</t>
  </si>
  <si>
    <t>Tubo Elastico 40X500</t>
  </si>
  <si>
    <t>TE32X500</t>
  </si>
  <si>
    <t>Tubo Elastico 32X500 Bianco</t>
  </si>
  <si>
    <t>S66</t>
  </si>
  <si>
    <t>Rosone X Tubi Flessibili 32 /40</t>
  </si>
  <si>
    <t>RTSGHB40</t>
  </si>
  <si>
    <t>Raccordo Abs 11/4"X40</t>
  </si>
  <si>
    <t>RTSGCHD40</t>
  </si>
  <si>
    <t>Raccordo 11/2"X40</t>
  </si>
  <si>
    <t>RR11\4X40G</t>
  </si>
  <si>
    <t>Raccordo Retto 11/4"X40 Grigio</t>
  </si>
  <si>
    <t>RR11\4X40A</t>
  </si>
  <si>
    <t>Raccordo Retto 11/4"X40 Arag.</t>
  </si>
  <si>
    <t>RR11\4X32</t>
  </si>
  <si>
    <t>Raccordo Retto 11/4"X32</t>
  </si>
  <si>
    <t>RR11\2X40</t>
  </si>
  <si>
    <t>Raccordo Retto 11/2"X40</t>
  </si>
  <si>
    <t>RG1X40E</t>
  </si>
  <si>
    <t>Raccordo Ghiera Ott. Cr. 1"X40</t>
  </si>
  <si>
    <t>RG1X32E</t>
  </si>
  <si>
    <t>Raccordo Ghiera Ott. Cr. 1"X32</t>
  </si>
  <si>
    <t>RG11\4X40E</t>
  </si>
  <si>
    <t>Raccordo Ghiera Ott.Cr.11/4"X40</t>
  </si>
  <si>
    <t>RG11\4X32E</t>
  </si>
  <si>
    <t>Raccordo Ghiera Ott.Cr.11/4"X32</t>
  </si>
  <si>
    <t>RG11\2X40E</t>
  </si>
  <si>
    <t>Raccordo Ghiera Ott.Cr.11/2"X40</t>
  </si>
  <si>
    <t>RC11\4X40</t>
  </si>
  <si>
    <t>Raccordo Curvo 11/4"X40 "</t>
  </si>
  <si>
    <t>RC11\4X32</t>
  </si>
  <si>
    <t>Raccordo Curvo 11/4"X32</t>
  </si>
  <si>
    <t>RC11\2X40</t>
  </si>
  <si>
    <t>Raccordo Curvo 11/2"X40 D. Ott.</t>
  </si>
  <si>
    <t>Prolunga Ridotta Cromata 11/4" F X1" M Zz Ex  Prc11/4X1</t>
  </si>
  <si>
    <t>PRMHDHB</t>
  </si>
  <si>
    <t>Riduzione Bianca F/M 11/2"X11/4 Zz</t>
  </si>
  <si>
    <t>PRMHBH</t>
  </si>
  <si>
    <t>Riduzione Bianca F/M 11/4X1"</t>
  </si>
  <si>
    <t>PRM11\4X1</t>
  </si>
  <si>
    <t>Prolungo Ridotto Moplen 11/4"X1</t>
  </si>
  <si>
    <t>PRM11\2X11\4</t>
  </si>
  <si>
    <t>Prolunga Ridotta 11/2"X11/4" Moplen</t>
  </si>
  <si>
    <t>PRC11\2X11\4</t>
  </si>
  <si>
    <t>Prolunga Ridotta Cr. 11/2X11/4"</t>
  </si>
  <si>
    <t>ITS32X32</t>
  </si>
  <si>
    <t>Terminale In Abs 32X32</t>
  </si>
  <si>
    <t>DGHD40</t>
  </si>
  <si>
    <t>Dado Giallo 11/2" X 40 Per  Raccordo Con Cartella</t>
  </si>
  <si>
    <t>DGHB32</t>
  </si>
  <si>
    <t>Dado Giallo 11/4" X 32 Per  Raccordo Con Cartella</t>
  </si>
  <si>
    <t>DCSHD40</t>
  </si>
  <si>
    <t>Dado Cromato X Sifone D. 11/2"X40</t>
  </si>
  <si>
    <t>DCSHB32</t>
  </si>
  <si>
    <t>Dado Cromato X Sifone D. 11/4"X32</t>
  </si>
  <si>
    <t>DCSH26</t>
  </si>
  <si>
    <t>Dado Cromato X Sifone D. 1"X26</t>
  </si>
  <si>
    <t>TPVU47</t>
  </si>
  <si>
    <t>Tappo Piletta Un. Bronzo</t>
  </si>
  <si>
    <t>TPVU00</t>
  </si>
  <si>
    <t>Tappo Piletta Vasca Un. Cromo</t>
  </si>
  <si>
    <t>Tappo Saltarello Vasca Universale</t>
  </si>
  <si>
    <t>TPSV</t>
  </si>
  <si>
    <t>Tappo Saltarello Vasca</t>
  </si>
  <si>
    <t>TPNU47</t>
  </si>
  <si>
    <t>Tappo Piletta Norton Un.Bronzo</t>
  </si>
  <si>
    <t>TPNU00</t>
  </si>
  <si>
    <t>Tappo Piletta Norton Univ. Cr.</t>
  </si>
  <si>
    <t>TPNOCHB</t>
  </si>
  <si>
    <t>Tappo Piletta Norton 11/4" Pes.</t>
  </si>
  <si>
    <t>TPNOCH</t>
  </si>
  <si>
    <t>Tappo Piletta 1" Pesanti</t>
  </si>
  <si>
    <t>TPN11\4</t>
  </si>
  <si>
    <t>Tappo Piletta Norton 11/4"" Pvc</t>
  </si>
  <si>
    <t>TPN1</t>
  </si>
  <si>
    <t>TPAST00000</t>
  </si>
  <si>
    <t>Kit Asta Per Saltarello</t>
  </si>
  <si>
    <t>Tappo Saltarello Copripiletta Da 1"1/4</t>
  </si>
  <si>
    <t>TP114</t>
  </si>
  <si>
    <t>Tappo Per Piletta Norton Da 1"1/4</t>
  </si>
  <si>
    <t>TP110</t>
  </si>
  <si>
    <t>Tappo Per Piletta Norton Da 1"</t>
  </si>
  <si>
    <t>TLB1I</t>
  </si>
  <si>
    <t>Tappo Lav/Bidet 1" Inox</t>
  </si>
  <si>
    <t>TLB11\4I</t>
  </si>
  <si>
    <t>Tappo Lav/Bidet 11/4"" Inox</t>
  </si>
  <si>
    <t>TAPGRILL</t>
  </si>
  <si>
    <t>Tap Grill Il Nuovo Tappo A Griglia Raccogli Rifiuti</t>
  </si>
  <si>
    <t>SSO</t>
  </si>
  <si>
    <t>Snodino Semplice In Ottone Cr.</t>
  </si>
  <si>
    <t>SNE</t>
  </si>
  <si>
    <t>Snodino Nylon Econ.</t>
  </si>
  <si>
    <t>SDO</t>
  </si>
  <si>
    <t>Snodino Doppio In Ottone Cr.</t>
  </si>
  <si>
    <t>SCATTINO</t>
  </si>
  <si>
    <t>Cestello Scattino D.80 Inox</t>
  </si>
  <si>
    <t>GNPS14</t>
  </si>
  <si>
    <t>Guarn. In Nylon Pilette Salt. Per Sede Sfere Da Mm. 14</t>
  </si>
  <si>
    <t>GNPS12</t>
  </si>
  <si>
    <t>Guarn. In Nylon Pilette Salt. Per Sede Sfere Da Mm. 12-14</t>
  </si>
  <si>
    <t>GCZV</t>
  </si>
  <si>
    <t>Griglia Cestello Cromo X Vasca</t>
  </si>
  <si>
    <t>GCZL</t>
  </si>
  <si>
    <t>Griglia Cestello Cromo X Lavel</t>
  </si>
  <si>
    <t>GCPNVASC</t>
  </si>
  <si>
    <t>Griglietta Politilene Vasca</t>
  </si>
  <si>
    <t>GCPNLAVE</t>
  </si>
  <si>
    <t>Griglietta Politilene Lavello</t>
  </si>
  <si>
    <t>GCPNLAV</t>
  </si>
  <si>
    <t>Griglietta Politilene Lavabo</t>
  </si>
  <si>
    <t>GAD000ACS</t>
  </si>
  <si>
    <t>Asta Salterello X Misc.Con Snodo Doppio Cromato</t>
  </si>
  <si>
    <t>CIV</t>
  </si>
  <si>
    <t>Cestello Vasca</t>
  </si>
  <si>
    <t>CIP</t>
  </si>
  <si>
    <t>Cestello Per Pilettone</t>
  </si>
  <si>
    <t>CIDP</t>
  </si>
  <si>
    <t>Coperchio Doccia Cromo Per Pilette A Pzzetto</t>
  </si>
  <si>
    <t>CID</t>
  </si>
  <si>
    <t>Griglia Cromata X Doccia 11/4"</t>
  </si>
  <si>
    <t>ARMHBHD</t>
  </si>
  <si>
    <t>Riduzione Bianca F/M 11/4X11/2"</t>
  </si>
  <si>
    <t>APNC</t>
  </si>
  <si>
    <t>Asta Piletta Norton Compl.Dado</t>
  </si>
  <si>
    <t>APN</t>
  </si>
  <si>
    <t>Asta Piletta Norton Zz</t>
  </si>
  <si>
    <t>4205</t>
  </si>
  <si>
    <t>165700NY</t>
  </si>
  <si>
    <t>Per Giunti Saltarello</t>
  </si>
  <si>
    <t>158900GN</t>
  </si>
  <si>
    <t>10-543</t>
  </si>
  <si>
    <t>Astina Doppia 45 Cm. X4 Mm</t>
  </si>
  <si>
    <t>SSR11\4X40</t>
  </si>
  <si>
    <t>Sifone Sottovasca Redi 11/4"X40</t>
  </si>
  <si>
    <t>SSR11\4X32</t>
  </si>
  <si>
    <t>Sifone Sottovasca 11/4"X32 Redi</t>
  </si>
  <si>
    <t>SSR11\2X40</t>
  </si>
  <si>
    <t>Sifone Sottovasca 11/2"X40 Redi</t>
  </si>
  <si>
    <t>SSP11\2</t>
  </si>
  <si>
    <t>Sifone Sottovasca In Pp Bianco 1"1/2</t>
  </si>
  <si>
    <t>SS11\4</t>
  </si>
  <si>
    <t>SS11\2</t>
  </si>
  <si>
    <t>4560OT64B0</t>
  </si>
  <si>
    <t>Sifone Autopulente Orientabile Per Vasca 11/2"X40 Bloccare</t>
  </si>
  <si>
    <t>4550OT50B9</t>
  </si>
  <si>
    <t>Sifone Autopulente Orientabile Per Vasca 11/2"X50 Liscia</t>
  </si>
  <si>
    <t>4510OT64B0</t>
  </si>
  <si>
    <t>Sifone Ribassato Orientabile Per Vasca 11/2"X40 Bloccare</t>
  </si>
  <si>
    <t>198RPI00GD</t>
  </si>
  <si>
    <t>Sifone Pehd 11/2 Scarico Incasso 40/50 Mm Gh.Ot.</t>
  </si>
  <si>
    <t>SP100N</t>
  </si>
  <si>
    <t>Sonda Di Temperatura Per Pannelli Solari Cir.Forz.</t>
  </si>
  <si>
    <t>MTS34</t>
  </si>
  <si>
    <t>Miscelatore Termostatico  3/4" Acqua Sanitaria</t>
  </si>
  <si>
    <t>MTS12</t>
  </si>
  <si>
    <t>Miscelatore Termostatico  1/2" Acqua Sanitaria</t>
  </si>
  <si>
    <t>MTS10</t>
  </si>
  <si>
    <t>Miscelatore Termostatico 1" Acqua Sanitaria</t>
  </si>
  <si>
    <t>MTP10B</t>
  </si>
  <si>
    <t>Miscelatore Termostatico 3/4" Solo Riscaldamento</t>
  </si>
  <si>
    <t>MTP10</t>
  </si>
  <si>
    <t>Miscelatore Termostatico 1"  Solo Riscaldamento</t>
  </si>
  <si>
    <t>KSCT34</t>
  </si>
  <si>
    <t>Kit Solare Miscelatore</t>
  </si>
  <si>
    <t>KSCT12</t>
  </si>
  <si>
    <t>Kit Solare Miscelatore 1/2"</t>
  </si>
  <si>
    <t>KSCM34</t>
  </si>
  <si>
    <t>Kit Integrazione Solare Cal.</t>
  </si>
  <si>
    <t>KSCM12</t>
  </si>
  <si>
    <t>93S170AE0645</t>
  </si>
  <si>
    <t>S170 Kit Colleg. Caldaia</t>
  </si>
  <si>
    <t>93S142AE05</t>
  </si>
  <si>
    <t>S142 Doppia Valvola Ritegno</t>
  </si>
  <si>
    <t>93S110AD05</t>
  </si>
  <si>
    <t>Valvola Sfiato Aria Per Impianti Solari Icma</t>
  </si>
  <si>
    <t>070288</t>
  </si>
  <si>
    <t>Tubo Corrugato Formabile Csst Isolato Per Pannelli Solari A Spessore Ridotto Solartwin Dn20-1" 25 Mt</t>
  </si>
  <si>
    <t>070287</t>
  </si>
  <si>
    <t>Tubo Corrugato Formabile Csst Isolato Per Pannelli Solari A Spessore Ridotto Solartwin Dn20-1" 15 Mt</t>
  </si>
  <si>
    <t>070286</t>
  </si>
  <si>
    <t>Tubo Corrugato Formabile Csst Isolato Per Pannelli Solari A Spessore Ridotto Solartwin Dn20-1" 10 Mt</t>
  </si>
  <si>
    <t>070285</t>
  </si>
  <si>
    <t>Tubo Corrugato Formabile Csst Isolato Per Pannelli Solari A Spessore Ridotto Solartwin Dn15-3/4 25 Mt</t>
  </si>
  <si>
    <t>070284</t>
  </si>
  <si>
    <t>Tubo Corrugato Formabile Csst Isolato Per Pannelli Solari A Spessore Ridotto Solartwin Dn15-3/4 15 Mt.</t>
  </si>
  <si>
    <t>HF-300-2TT</t>
  </si>
  <si>
    <t>Pannello Solare 300 T /N  Tetto Inclinato</t>
  </si>
  <si>
    <t>HF-300-2TR</t>
  </si>
  <si>
    <t>Pannello Solare 300 T /N  Tetto Piano</t>
  </si>
  <si>
    <t>HF-200-2TT</t>
  </si>
  <si>
    <t>Pannello Solare 200T /N 2 Pan.</t>
  </si>
  <si>
    <t>HF-200-2TR</t>
  </si>
  <si>
    <t>HF-200-1TT</t>
  </si>
  <si>
    <t>Pannello Solare 200 T /N  Tetto Inclinato</t>
  </si>
  <si>
    <t>HF-200-1TR</t>
  </si>
  <si>
    <t>Pannello Solare 200 T /N  Tetto Piano</t>
  </si>
  <si>
    <t>HF-150-1TT</t>
  </si>
  <si>
    <t>Pannello Solare 150 T /N  Tetto Inclinato</t>
  </si>
  <si>
    <t>HF-150-1TR</t>
  </si>
  <si>
    <t>Pannello Solare 150 T /N Tetto Piano</t>
  </si>
  <si>
    <t>A7698742</t>
  </si>
  <si>
    <t>Collettore Solare A Circolazione Forzata Sol 250-V Baxi</t>
  </si>
  <si>
    <t>7749082</t>
  </si>
  <si>
    <t>7672335</t>
  </si>
  <si>
    <t>Pannello Solare Sts 300 L Tetto Piano Baxi</t>
  </si>
  <si>
    <t>7672334</t>
  </si>
  <si>
    <t>Pannello Solare Sts 300 L Tetto Inclinato Baxi</t>
  </si>
  <si>
    <t>7672333</t>
  </si>
  <si>
    <t>Pannello Solare Sts 200 L Tetto Piano/Incl. Baxi</t>
  </si>
  <si>
    <t>7672332</t>
  </si>
  <si>
    <t>Pannello Solare Sts 150 L Tetto Piano/Incl. Baxi</t>
  </si>
  <si>
    <t>A1TS150FCB</t>
  </si>
  <si>
    <t>Collettore Solare Completo
Polmone 150 Lt Tetto Inclinato Sopra Tetto</t>
  </si>
  <si>
    <t>65JSK</t>
  </si>
  <si>
    <t>Solar Kit Junkers Per Caldaie
Abbinate Pannelli Solari</t>
  </si>
  <si>
    <t>8500264</t>
  </si>
  <si>
    <t>Pannello Solare Sime Natural 300/5.2 S</t>
  </si>
  <si>
    <t>8500012</t>
  </si>
  <si>
    <t>Pannello Solare Sime Plano 230</t>
  </si>
  <si>
    <t>A232L31</t>
  </si>
  <si>
    <t>Sfera Elbi Norme De-Ce Vaso Sanitario Membrana Fissa Con Piedi 8 Bar  Lt 35</t>
  </si>
  <si>
    <t>A232L27</t>
  </si>
  <si>
    <t>Sfera Elbi Norme De-Ce Vaso Sanitario Membrana Fissa Con Piedi 8 Bar  Lt 24</t>
  </si>
  <si>
    <t>A232L24</t>
  </si>
  <si>
    <t>Sfera Elbi Norme De-Ce Vaso Sanitario Membrana Fissa Con Piedi 8 Bar  Lt 18</t>
  </si>
  <si>
    <t>A222L27</t>
  </si>
  <si>
    <t>Ds-24 Ce 3/4" 10 Bar Pre. 3 Bar</t>
  </si>
  <si>
    <t>A222L24</t>
  </si>
  <si>
    <t>Ds-18 Ce 3/4" 8 Bar Pre. 3 Bar Pfs64</t>
  </si>
  <si>
    <t>A222L16</t>
  </si>
  <si>
    <t>Ds-8 Ce 3/4" 8 Bar Pre. 3 Bar Pfs150</t>
  </si>
  <si>
    <t>93S130AE24</t>
  </si>
  <si>
    <t>S130 3/4" Vaso Esp. 24 Lt.</t>
  </si>
  <si>
    <t>93S130AE18</t>
  </si>
  <si>
    <t>S130 3/4" Vaso Esp. 18 Lt.</t>
  </si>
  <si>
    <t>93S130AE12</t>
  </si>
  <si>
    <t>S130 3/4" Vaso Esp. 12Lt.</t>
  </si>
  <si>
    <t>SA4060Z</t>
  </si>
  <si>
    <t>Sportello Per Contatore Acqua 400X600X20 Zincato</t>
  </si>
  <si>
    <t>Sportello Per Contatore Acqua 300X400X20 Zincato</t>
  </si>
  <si>
    <t>SG7040Z</t>
  </si>
  <si>
    <t>Sportello Per Contatore Gas H. 700 Larg. 400 Prof. 20</t>
  </si>
  <si>
    <t>Sportello Per Contatore Gas H. 600 Larg. 400 Prof. 20</t>
  </si>
  <si>
    <t>SG5040Z</t>
  </si>
  <si>
    <t>Sportello Per Contatore Gas H. 500 Larg. 400 Prof. 20</t>
  </si>
  <si>
    <t>SG5030Z</t>
  </si>
  <si>
    <t>Sportello Per Contatore Gas H. 500 Larg. 300 Prof. 20</t>
  </si>
  <si>
    <t>SG4535Z</t>
  </si>
  <si>
    <t>Sportello Per Contatore Gas H. 450 Larg. 350 Prof. 20</t>
  </si>
  <si>
    <t>SG4530Z</t>
  </si>
  <si>
    <t>Sportello Per Contatore Gas H. 450 Larg. 300 Prof. 20</t>
  </si>
  <si>
    <t>CGG05Z</t>
  </si>
  <si>
    <t>Cassetta Gas Zin.600X400X240Zz</t>
  </si>
  <si>
    <t>Cassetta Gas Zin.500X400X250Zz</t>
  </si>
  <si>
    <t>CGG01Z</t>
  </si>
  <si>
    <t>Cassetta Gas Zin.450X340X250Zz</t>
  </si>
  <si>
    <t>CGG00Z</t>
  </si>
  <si>
    <t>Cassetta Gas Zin.H450 L300 P240 Zz</t>
  </si>
  <si>
    <t>0089BO</t>
  </si>
  <si>
    <t>Termostufa Pellet Mod. Sofia 18 Kw Bordeaux</t>
  </si>
  <si>
    <t>SOFIA18BI</t>
  </si>
  <si>
    <t>Termostufa Pellet Mod. Sofia 18 Kw Bianca</t>
  </si>
  <si>
    <t>Termostufa Pellet Mod. Sofia 18 Kw Antracite</t>
  </si>
  <si>
    <t>GEIT761PR2</t>
  </si>
  <si>
    <t>Gazella  7000 Evo Gpl</t>
  </si>
  <si>
    <t>GEIT701PR2</t>
  </si>
  <si>
    <t>Gazella  7000 Evo Metano</t>
  </si>
  <si>
    <t>GEIT561PR2</t>
  </si>
  <si>
    <t>Gazella  5000 Evo Gpl</t>
  </si>
  <si>
    <t>GEIT501PR2</t>
  </si>
  <si>
    <t>Gazella  5000 Evo Metano</t>
  </si>
  <si>
    <t>GEIT361PR2</t>
  </si>
  <si>
    <t>Gazella  3000 Evo Gpl</t>
  </si>
  <si>
    <t>GEIT301PR2</t>
  </si>
  <si>
    <t>Gazella  3000 Evo Metano</t>
  </si>
  <si>
    <t>GDIT711CL2</t>
  </si>
  <si>
    <t>Gazelle Techno 7000 Cl Metano</t>
  </si>
  <si>
    <t>GDIT701CL2</t>
  </si>
  <si>
    <t>GDIT511CL2</t>
  </si>
  <si>
    <t>Gazelle Techno Classic 5000 Cl Gpl</t>
  </si>
  <si>
    <t>GDIT501CL2</t>
  </si>
  <si>
    <t>Gazelle Techno 5000 Cl Metano</t>
  </si>
  <si>
    <t>GDIT311CL2</t>
  </si>
  <si>
    <t>Gazella Techno 3000 Cl Gpl</t>
  </si>
  <si>
    <t>GDIT301CL2</t>
  </si>
  <si>
    <t>Gazella Techno 3000 Cl Metano</t>
  </si>
  <si>
    <t>SR90S</t>
  </si>
  <si>
    <t>Radiatore A Gas Stratos 90 Silver</t>
  </si>
  <si>
    <t>SR90NEW</t>
  </si>
  <si>
    <t>Stratos 9.0 Met+Kit Gpl+Tp54 Ral9002 Br</t>
  </si>
  <si>
    <t>SR90</t>
  </si>
  <si>
    <t>Radiatore A Gas Stratos 90</t>
  </si>
  <si>
    <t>SR70S</t>
  </si>
  <si>
    <t>Radiatore A Gas Stratos 70 Silver</t>
  </si>
  <si>
    <t>SR70NEW</t>
  </si>
  <si>
    <t>Stratos 7.0 Met+Kit Gpl+Tp54 Ral9002 Br</t>
  </si>
  <si>
    <t>SR70</t>
  </si>
  <si>
    <t>Radiatore A Gas Stratos 70</t>
  </si>
  <si>
    <t>SR50S</t>
  </si>
  <si>
    <t>Radiatore A Gas Stratos 50 Silver</t>
  </si>
  <si>
    <t>SR50NEW</t>
  </si>
  <si>
    <t>Stratos 5.0 Met+Kit Gpl+Tp32 Ral9002 Br</t>
  </si>
  <si>
    <t>SR50</t>
  </si>
  <si>
    <t>Radiatore A Gas Stratos 50</t>
  </si>
  <si>
    <t>SR30S</t>
  </si>
  <si>
    <t>Radiatore A Gas Stratos 30 Silver</t>
  </si>
  <si>
    <t>SR30NEW</t>
  </si>
  <si>
    <t>Stratos 3.0 Met+Kit Gpl+Tp32 Ral9002 Br</t>
  </si>
  <si>
    <t>SR30</t>
  </si>
  <si>
    <t>SP90M0</t>
  </si>
  <si>
    <t>Poster Sp90 Met+ Kit Gpl+Tp32 Ral9002</t>
  </si>
  <si>
    <t>SP70M0</t>
  </si>
  <si>
    <t>Poster Sp70 Met+ Kit Gpl+Tp32 Ral9002</t>
  </si>
  <si>
    <t>SP50M0</t>
  </si>
  <si>
    <t>Poster Sp50 Met+ Kit Gpl+Tp32 Ral9002</t>
  </si>
  <si>
    <t>SP30M0</t>
  </si>
  <si>
    <t>Poster Sp30 Met+ Kit Gpl+Tp32 Ral9002</t>
  </si>
  <si>
    <t>70001445</t>
  </si>
  <si>
    <t>Kit Floor- Standing Sr 70</t>
  </si>
  <si>
    <t>70001440</t>
  </si>
  <si>
    <t>Kit Floor- Standing Sr 50</t>
  </si>
  <si>
    <t>70001435</t>
  </si>
  <si>
    <t>Kit Floor- Standing Sr 30</t>
  </si>
  <si>
    <t>70000991</t>
  </si>
  <si>
    <t>Comando Wireless Italia</t>
  </si>
  <si>
    <t>7000099000</t>
  </si>
  <si>
    <t>70000720</t>
  </si>
  <si>
    <t>Prolunga Dm. 32 L. 500</t>
  </si>
  <si>
    <t>70000710</t>
  </si>
  <si>
    <t>Tubo D. 32 Mm 1000 Italkero</t>
  </si>
  <si>
    <t>70000705</t>
  </si>
  <si>
    <t>Curva 135° Dm. 32 Al Italkero</t>
  </si>
  <si>
    <t>70000700</t>
  </si>
  <si>
    <t>Curva 90° Dm. 32 Al Italkero</t>
  </si>
  <si>
    <t>70000390</t>
  </si>
  <si>
    <t>Tubo D. 54 Mm 500 Italkero</t>
  </si>
  <si>
    <t>70000380</t>
  </si>
  <si>
    <t>Tubo D. 54 Mm 1000 Italkero</t>
  </si>
  <si>
    <t>70000375</t>
  </si>
  <si>
    <t>Curva 135° Dm. 54 Al Italkero</t>
  </si>
  <si>
    <t>70000370</t>
  </si>
  <si>
    <t>Curva 90° Dm. 54 Al Italkero</t>
  </si>
  <si>
    <t>GT500017</t>
  </si>
  <si>
    <t>Radiatore A Gas Mod. 40 T Elettronico Potenza Termica Kw. 4,05 Kcal 3700</t>
  </si>
  <si>
    <t>F11385439</t>
  </si>
  <si>
    <t>Radiatore A Gas Calorio 52 M Bianco Robur</t>
  </si>
  <si>
    <t>F11380439</t>
  </si>
  <si>
    <t>Radiatore A Gas Calorio 42 M Bianco Robur</t>
  </si>
  <si>
    <t>F11356439</t>
  </si>
  <si>
    <t>Radiatore A Gas Calorio 51 Manuale Bianco Robur</t>
  </si>
  <si>
    <t>F11350439</t>
  </si>
  <si>
    <t>Radiatore A Gas Calorio 42 Bianco Robur</t>
  </si>
  <si>
    <t>F11328430</t>
  </si>
  <si>
    <t>Radiatore A Gas Supercromo 3002 Bianco Robur</t>
  </si>
  <si>
    <t>F11327430</t>
  </si>
  <si>
    <t>Radiatore A Gas Supercromo 3001 Bianco Robur</t>
  </si>
  <si>
    <t>F11216430</t>
  </si>
  <si>
    <t>Radiatore A Gas Ts 2000 Bianco Robur</t>
  </si>
  <si>
    <t>HM.040.053</t>
  </si>
  <si>
    <t>Oring X Filtri Contenitore 3 Pz</t>
  </si>
  <si>
    <t>HM.040.052</t>
  </si>
  <si>
    <t>Oring X Filtri Contenitore 2 Pz</t>
  </si>
  <si>
    <t>HM.010.930</t>
  </si>
  <si>
    <t>Staffa Singola Per Contenitore Acqua</t>
  </si>
  <si>
    <t>CUF</t>
  </si>
  <si>
    <t>Chiave  Universale X Contenitore</t>
  </si>
  <si>
    <t>10145606</t>
  </si>
  <si>
    <t>Staffa</t>
  </si>
  <si>
    <t>UNICO10T-RXN65</t>
  </si>
  <si>
    <t>Cabinato Unico A Tempo 10 Lt Resine C/Valvola Rxn65Zz</t>
  </si>
  <si>
    <t>SY-QD-4</t>
  </si>
  <si>
    <t>Kit Adolcitore A 4 Contenitori</t>
  </si>
  <si>
    <t>SY-QD-3</t>
  </si>
  <si>
    <t>Kit Adolcitore A 3 Contenitori</t>
  </si>
  <si>
    <t>Addolcitore Automatico Compact Coffe A Volume Elettr. 6Lt Resina By Pass</t>
  </si>
  <si>
    <t>Addolcitore Automatico Compact Slim Safe A Volume Elettr. 28Lt Res Con By Pass</t>
  </si>
  <si>
    <t>Addolcitore Automatico Compact Coffe A Volume Elettr. 12Lt Res Con By Pass</t>
  </si>
  <si>
    <t>Addolcitore Automatico Compact Slim Safe A Volume Elettr. 12Lt Res Con By Pass</t>
  </si>
  <si>
    <t>Addolcitore Automatico Bi Corpo Tempo Elett. 70 Lt Res  Serie Medium Flow</t>
  </si>
  <si>
    <t>LONG-LIFE40W</t>
  </si>
  <si>
    <t>Lampada Uvc 41W-Lung.843Mm X 15Mm Att.Quadripin Zz</t>
  </si>
  <si>
    <t>CSM720</t>
  </si>
  <si>
    <t>Cartuccia Sali Minerali 7" 20M</t>
  </si>
  <si>
    <t>CSM520</t>
  </si>
  <si>
    <t>Cartuccia Sali Minerali 5" 20M</t>
  </si>
  <si>
    <t>CL10RO</t>
  </si>
  <si>
    <t>Cl10Ro Aic-2 T33 Gac, Filtro Di Osmosi Inversa In Carbonio</t>
  </si>
  <si>
    <t>HM.040.056</t>
  </si>
  <si>
    <t>Testa Per Filtri Inserti In Ottone D. 1"</t>
  </si>
  <si>
    <t>HM.040.055</t>
  </si>
  <si>
    <t>Testa Per Filtri Inserti In Ottone D. 3/4"</t>
  </si>
  <si>
    <t>HM.040.054</t>
  </si>
  <si>
    <t>Testa Per Filtri Inserti In Ottone D. 1/2"</t>
  </si>
  <si>
    <t>HM.011.340</t>
  </si>
  <si>
    <t>Staffa Doppia Per Contenitore Acqua</t>
  </si>
  <si>
    <t>CH10NC25</t>
  </si>
  <si>
    <t>Contenitore 1" 10P Completo Di Nastro Al Cotone 25 Mf</t>
  </si>
  <si>
    <t>CG10NC25</t>
  </si>
  <si>
    <t>Contenitore 3/4 10P Completo Di Nastro Al Cotone 25 Mf</t>
  </si>
  <si>
    <t>CAOL10OT</t>
  </si>
  <si>
    <t>Contenitore Filtro Acqua Con Testa In Ottone D. 2" Bicchere 10"</t>
  </si>
  <si>
    <t>CAHD10OT</t>
  </si>
  <si>
    <t>Contenitore Filtro Acqua Con Testa In Ottone D. 11/2" Bicchere 10"</t>
  </si>
  <si>
    <t>CAHB10OT</t>
  </si>
  <si>
    <t>Contenitore Filtro Acqua Con Testa In Ottone D. 11/4" Bicchere 10"</t>
  </si>
  <si>
    <t>CAH10OT</t>
  </si>
  <si>
    <t>Contenitore Filtro Acqua Con Testa In Ottone D. 1" Bicchere 10"</t>
  </si>
  <si>
    <t>CAG10OT</t>
  </si>
  <si>
    <t>Contenitore Filtro Acqua Con Testa In Ottone D. 3/4" Bicchere 10"</t>
  </si>
  <si>
    <t>CAD5OT</t>
  </si>
  <si>
    <t>Contenitore Filtro Acqua Con Testa In Ottone D. 1/2" Bicchere 5"</t>
  </si>
  <si>
    <t>C3H7</t>
  </si>
  <si>
    <t>Contenitore 3 Pz 7" D. 1"</t>
  </si>
  <si>
    <t>C3H10+NA1020</t>
  </si>
  <si>
    <t>Contenitore 3 Pz 9/34" D. 1"</t>
  </si>
  <si>
    <t>C3G7</t>
  </si>
  <si>
    <t>Contenitore 3 Pz 7" D. 3/4"</t>
  </si>
  <si>
    <t>C3G5</t>
  </si>
  <si>
    <t>Contenitore 3 Pz 5" D. 3/4"</t>
  </si>
  <si>
    <t>C3G10+NA1020</t>
  </si>
  <si>
    <t>Contenitore 3 Pz 9/34" D. 3/4" Completo Di Nastro Al Cotone</t>
  </si>
  <si>
    <t>C3G10+CRL10</t>
  </si>
  <si>
    <t>Contenitore 3 Pz 9/34" D. 3/4"</t>
  </si>
  <si>
    <t>C3D7</t>
  </si>
  <si>
    <t>Contenitore 3 Pz 7" D. 1/2"</t>
  </si>
  <si>
    <t>C3D5</t>
  </si>
  <si>
    <t>Contenitore 3 Pz 5" D. 1/2"</t>
  </si>
  <si>
    <t>C3\410</t>
  </si>
  <si>
    <t>Contenitore Filtro 3/4" Da 10"</t>
  </si>
  <si>
    <t>C2H7</t>
  </si>
  <si>
    <t>Contenitore 2 Pz 7" D. 1"</t>
  </si>
  <si>
    <t>C2H10</t>
  </si>
  <si>
    <t>Contenitore 2 Pz 9/34" D. 1"</t>
  </si>
  <si>
    <t>C2G7</t>
  </si>
  <si>
    <t>Contenitore 2 Pz 7" D. 3/4"</t>
  </si>
  <si>
    <t>C2G5</t>
  </si>
  <si>
    <t>Contenitore 2 Pz 5" D. 3/4"</t>
  </si>
  <si>
    <t>C2G10</t>
  </si>
  <si>
    <t>Contenitore 2 Pz 9/34" D. 3/4"</t>
  </si>
  <si>
    <t>C2D7</t>
  </si>
  <si>
    <t>Contenitore 2 Pz 7" D. 1/2""</t>
  </si>
  <si>
    <t>C2D5</t>
  </si>
  <si>
    <t>Contenitore 2 Pz 5" D. 1/2""</t>
  </si>
  <si>
    <t>ENJOYUC</t>
  </si>
  <si>
    <t>Enjoyutra Compact Principali Caratteristiche
• Filtro A Sedimenti In Polipropilene Grado Di Filtrazione 1 µm
• Filtro A Carboni Attivi Gac 9” ¾ Grado Di Filtrazione 40 µm
• Cartuccia In Linea Ultrafiltrazione Grado Di Filtrazione 0,2 µm
• Rubinetto Spillatura A 1 Via
• Kit Installazione
• Si Raccomanda La Sostituzione Delle     Cartucce Almeno Una Volta Ogni 12 Mesi</t>
  </si>
  <si>
    <t>ENJOYOSMY</t>
  </si>
  <si>
    <t>Enjoyosmy Compact Principali Caratteristiche:
• Filtro Sedimenti In Polipropilene Grado Di Filtrazione 5 µm
• Filtro Carbone In Blocco Grado Di Filtrazione 10 µm
• Filtro Sedimenti In Polipropilene Grado Di Filtrazione 1 µm
• Membrana Tfc 75 Gpd
• Filtro A Carbone Attivi Gac 10" In Linea 1/4"
• Serbatoio Da 6Lt/1,58 Galloni Con Membrana,
 Montaggio Sia Orizzontale Che Verticale
• Rubinetto A 1 Via
• Valvola Serbatoio In Plastica Da 1/4”
• Pressione Di Esercizio: 0,5 - 3 Bar
• Manuale Di Istruzioni E Kit Di Installazione Incluso
• Si Raccomanda La Sostituzione Delle Cartucce Almeno
Una Volta Ogni 12 Mesi</t>
  </si>
  <si>
    <t>HM.300.005</t>
  </si>
  <si>
    <t>Ricarica Polifosfati Gr.1000</t>
  </si>
  <si>
    <t>Cartuccia S/Minerali 9/34" 20M</t>
  </si>
  <si>
    <t>CRL780</t>
  </si>
  <si>
    <t>Cartuccia Rete Lavabile 7" 80</t>
  </si>
  <si>
    <t>CRL7250</t>
  </si>
  <si>
    <t>Cartuccia Rete Lavabile 7" 250</t>
  </si>
  <si>
    <t>CRL580</t>
  </si>
  <si>
    <t>Cartuccia Rete Lavabile 5" 80</t>
  </si>
  <si>
    <t>CRL5250</t>
  </si>
  <si>
    <t>Cartuccia Rete Lavabile 5" 250</t>
  </si>
  <si>
    <t>CRL1080</t>
  </si>
  <si>
    <t>Cartuccia R/Lavabile 9/34" 80M</t>
  </si>
  <si>
    <t>Cartuccia R/Lavabile 9/34"250M</t>
  </si>
  <si>
    <t>CFA720</t>
  </si>
  <si>
    <t>Cartuccia Filo Avvolto 7" 20Mc</t>
  </si>
  <si>
    <t>CFA710</t>
  </si>
  <si>
    <t>Cartuccia Filo Avvolto 7" 10Mc</t>
  </si>
  <si>
    <t>CFA520</t>
  </si>
  <si>
    <t>Cartuccia Filo Avvolto 5" 20Mc</t>
  </si>
  <si>
    <t>CFA510</t>
  </si>
  <si>
    <t>Cartuccia Filo Avvolto 5" 10Mc</t>
  </si>
  <si>
    <t>Cartuccia F/Avvolto 9/34" 20Mc  Nastro Al Cotone</t>
  </si>
  <si>
    <t>CFA1010</t>
  </si>
  <si>
    <t>Cartuccia F/Avvolto 9/34" 10Mc</t>
  </si>
  <si>
    <t>CCA720</t>
  </si>
  <si>
    <t>Cartuccia Carboni Attivi 7" 20</t>
  </si>
  <si>
    <t>CCA520</t>
  </si>
  <si>
    <t>Cartuccia Carboni Attivi 5" 20</t>
  </si>
  <si>
    <t>Cartuccia Carb./Attivi 9/34"20</t>
  </si>
  <si>
    <t>10150505</t>
  </si>
  <si>
    <t>Cartuccia 5" Polifosfato Cristalli-Cp</t>
  </si>
  <si>
    <t>Salvalavatrice Da 3/4" C/Sali</t>
  </si>
  <si>
    <t>TUR125RA</t>
  </si>
  <si>
    <t>Griglia Tonda Molla 80&lt;&gt;125 Colore Rame</t>
  </si>
  <si>
    <t>TUR125CR</t>
  </si>
  <si>
    <t>Griglia Tonda Molla 80&lt;&gt;125 Colore Cromo</t>
  </si>
  <si>
    <t>TUR125B</t>
  </si>
  <si>
    <t>Griglia Tonda Molla 80&lt;&gt;125 Colore Bianco</t>
  </si>
  <si>
    <t>TUR100B</t>
  </si>
  <si>
    <t>Griglia Tonda Molla 40&lt;&gt;80 Colore Bianco</t>
  </si>
  <si>
    <t>TUR080B</t>
  </si>
  <si>
    <t>Griglia Tonda Molla 50&lt;&gt;80 Colore Bianco</t>
  </si>
  <si>
    <t>T2LP127</t>
  </si>
  <si>
    <t>Tubazione Flessibile Isolata Resina Poliolefinica Classe 1-1 L=10M</t>
  </si>
  <si>
    <t>SF160</t>
  </si>
  <si>
    <t>Serranda A Farfalla Dn 160</t>
  </si>
  <si>
    <t>PSI2200100</t>
  </si>
  <si>
    <t>Plenum Isolato Dn 200X100X200 1 Attacco Dn 100</t>
  </si>
  <si>
    <t>PAEA1100200</t>
  </si>
  <si>
    <t>Griglia Di Aspirazione Espulsione Ai Dn 1100 X 200 Fori Di Fissaggio</t>
  </si>
  <si>
    <t>MG160300</t>
  </si>
  <si>
    <t>Serranda Di Regolazione A Pala Unica Circolare Zn Dn 160X300</t>
  </si>
  <si>
    <t>MG100200</t>
  </si>
  <si>
    <t>Serranda Di Regolazione A Pala Unica Circolare Zn Dn 160X200</t>
  </si>
  <si>
    <t>LM230A</t>
  </si>
  <si>
    <t>Servocomando On/Off 5 Nm</t>
  </si>
  <si>
    <t>GTI8065</t>
  </si>
  <si>
    <t>Griglia Tonda Incasso 80 Rame</t>
  </si>
  <si>
    <t>GTI80</t>
  </si>
  <si>
    <t>Griglia Tonda Incasso 80 B.</t>
  </si>
  <si>
    <t>GTI220</t>
  </si>
  <si>
    <t>Griglia Tonda Un. 220 Bianco</t>
  </si>
  <si>
    <t>GTI20065</t>
  </si>
  <si>
    <t>Griglia Tonda Incasso 200 Rame</t>
  </si>
  <si>
    <t>GTI14065</t>
  </si>
  <si>
    <t>Griglia Tonda Incasso 140 Rame</t>
  </si>
  <si>
    <t>GTI135</t>
  </si>
  <si>
    <t>Griglia Univ. Inc. 135</t>
  </si>
  <si>
    <t>GTI13065</t>
  </si>
  <si>
    <t>Griglia Tonda Incasso 130 Rame</t>
  </si>
  <si>
    <t>GTI125T</t>
  </si>
  <si>
    <t>Griglia Tonda Un. 125 Trasp.</t>
  </si>
  <si>
    <t>GTI125</t>
  </si>
  <si>
    <t>Griglia Tonda Incasso 125 B.</t>
  </si>
  <si>
    <t>Griglia Tonda Fissa Da 80</t>
  </si>
  <si>
    <t>Griglia Tonda Fissa Da 63</t>
  </si>
  <si>
    <t>GT160</t>
  </si>
  <si>
    <t>Griglia Tonda Fissa Da 160</t>
  </si>
  <si>
    <t>GT125</t>
  </si>
  <si>
    <t>Griglia Tonda Fissa Da 125</t>
  </si>
  <si>
    <t>GT100</t>
  </si>
  <si>
    <t>Griglia Tonda Fissa Da 100</t>
  </si>
  <si>
    <t>GR200X150</t>
  </si>
  <si>
    <t>Griglia Rettangolare 200/150</t>
  </si>
  <si>
    <t>DR/A160</t>
  </si>
  <si>
    <t>Diffusore A Coni Regolabili Ai Dn 160 Ral 9010 Zz</t>
  </si>
  <si>
    <t>DAV200100</t>
  </si>
  <si>
    <t>Bocchetta 2 Filari Regolabili Ai Dn 200X100 Con Serranda A Contrasto Sc Zz</t>
  </si>
  <si>
    <t>AFA300200</t>
  </si>
  <si>
    <t>Griglia Alette Fisse Ai Dn 300 X 200 Clips</t>
  </si>
  <si>
    <t>AFA300150</t>
  </si>
  <si>
    <t>Griglia Alette Fisse Ai Dn 300 X 150 Clips</t>
  </si>
  <si>
    <t>AFA250150</t>
  </si>
  <si>
    <t>Griglia Alette Fisse Ai Dn 250 X 150 Clips</t>
  </si>
  <si>
    <t>AFA200150</t>
  </si>
  <si>
    <t>Griglia Alette Fisse Ai Dn 200 X 150 Clips</t>
  </si>
  <si>
    <t>AFA150SC01</t>
  </si>
  <si>
    <t>Griglia Alette Fisse Al Dn 300 X150 Con Serranda A Contrasto Sc Clips</t>
  </si>
  <si>
    <t>OCK135</t>
  </si>
  <si>
    <t>Aspiratore In Line Per Cappe</t>
  </si>
  <si>
    <t>OA12A</t>
  </si>
  <si>
    <t>Aspiratori Elicoidali D. 120</t>
  </si>
  <si>
    <t>OA120</t>
  </si>
  <si>
    <t>Aspiratori Elicoidaili D. 120</t>
  </si>
  <si>
    <t>OA10S</t>
  </si>
  <si>
    <t>Aspiratori Elicoidaliu Griglia Fissa D. 100</t>
  </si>
  <si>
    <t>OA10A</t>
  </si>
  <si>
    <t>Aspiratore Elicoidale Automat.</t>
  </si>
  <si>
    <t>Aspiratore Colibri 100</t>
  </si>
  <si>
    <t>AE150M</t>
  </si>
  <si>
    <t>Aspiratore Elicoidale 150 M</t>
  </si>
  <si>
    <t>Aspiratore Elicoidale 150 D</t>
  </si>
  <si>
    <t>AE125M</t>
  </si>
  <si>
    <t>Aspiratore Elicoidale 125 M</t>
  </si>
  <si>
    <t>AE125D</t>
  </si>
  <si>
    <t>Aspiratore Elicoidale 125 D</t>
  </si>
  <si>
    <t>AE100M</t>
  </si>
  <si>
    <t>Aspiratore Elicoidale 100 M</t>
  </si>
  <si>
    <t>Aspiratore Elicoidale 100 D</t>
  </si>
  <si>
    <t>AA150VKO</t>
  </si>
  <si>
    <t>Aspiratore Assiale As D.150</t>
  </si>
  <si>
    <t>AA125VKO</t>
  </si>
  <si>
    <t>Aspiratore Assiale As D.125</t>
  </si>
  <si>
    <t>AA100VKO</t>
  </si>
  <si>
    <t>Aspiratore Assiale As D.100</t>
  </si>
  <si>
    <t>8432011617700</t>
  </si>
  <si>
    <t>Aspiratore da Muro 11a - 12 tubo D. 120 240 M/H 34 DB 19 W</t>
  </si>
  <si>
    <t>8432011617694</t>
  </si>
  <si>
    <t>Aspiratore da Muro 13a - 15 tubo D. 150 20 M/H 34 DB 28 W</t>
  </si>
  <si>
    <t>EXD20DN3W</t>
  </si>
  <si>
    <t>Deumifidicatore 20 Lt</t>
  </si>
  <si>
    <t>EXD16DN3W</t>
  </si>
  <si>
    <t>Deumidificatore 16 Lt.</t>
  </si>
  <si>
    <t>ELNDEM205E</t>
  </si>
  <si>
    <t>Deumidificatore 20 Lt 420 W Zz Bianco</t>
  </si>
  <si>
    <t>VC150VK</t>
  </si>
  <si>
    <t>Ventilatore Centrifugo 150Vk</t>
  </si>
  <si>
    <t>VC125VK</t>
  </si>
  <si>
    <t>Ventilatore Centrifugo 125Vk</t>
  </si>
  <si>
    <t>VC100VK</t>
  </si>
  <si>
    <t>Ventilatore Centrifugo 100Vk</t>
  </si>
  <si>
    <t>TZ4S</t>
  </si>
  <si>
    <t>Tubo S/Sald. Ss Dalmine 4"</t>
  </si>
  <si>
    <t>TZ3S</t>
  </si>
  <si>
    <t>Tubo S/Sald. Ss Dalmine 3"</t>
  </si>
  <si>
    <t>TZ3\4S</t>
  </si>
  <si>
    <t>Tubo S/Sald. Ss Dalmine 3/4"</t>
  </si>
  <si>
    <t>TZ2S</t>
  </si>
  <si>
    <t>Tubo S/Sald. Ss Dalmine 2"</t>
  </si>
  <si>
    <t>TZ21\2S</t>
  </si>
  <si>
    <t>Tubo S/Sald. Ss Dalmine 2"1/2</t>
  </si>
  <si>
    <t>TZ1S</t>
  </si>
  <si>
    <t>Tubo S/Sald. Ss Dalmine 1"</t>
  </si>
  <si>
    <t>TZ11\4S</t>
  </si>
  <si>
    <t>Tubo S/Sald. Ss Dalmine 1"1/4</t>
  </si>
  <si>
    <t>TZ11\2S</t>
  </si>
  <si>
    <t>Tubo S/Sald. Ss Dalmine 1"1/2</t>
  </si>
  <si>
    <t>TZ1\2S</t>
  </si>
  <si>
    <t>Tubo S/Sald. Ss Dalmine 1/2"</t>
  </si>
  <si>
    <t>TZ4F</t>
  </si>
  <si>
    <t>Tubo Saldato Fm Dalmine 4"</t>
  </si>
  <si>
    <t>TZ3F</t>
  </si>
  <si>
    <t>Tubo Saldato Fm Dalmine 3"</t>
  </si>
  <si>
    <t>TZ3\4F</t>
  </si>
  <si>
    <t>Tubo Saldato Fm Dalmine 3/4"</t>
  </si>
  <si>
    <t>TZ2F</t>
  </si>
  <si>
    <t>Tubo Saldato Fm Dalmine 2"</t>
  </si>
  <si>
    <t>TZ21\2F</t>
  </si>
  <si>
    <t>Tubo Saldato Fm Dalmine 2"1/2</t>
  </si>
  <si>
    <t>TZ1F</t>
  </si>
  <si>
    <t>Tubo Saldato Fm Dalmine 1"</t>
  </si>
  <si>
    <t>TZ11\4F</t>
  </si>
  <si>
    <t>Tubo Saldato Fm Dalmine 1"1/4</t>
  </si>
  <si>
    <t>TZ11\2F</t>
  </si>
  <si>
    <t>Tubo Saldato Fm Dalmine 1"1/2</t>
  </si>
  <si>
    <t>TZ1\2F</t>
  </si>
  <si>
    <t>Tubo Saldato Fm Dalmine 1/2" Uni 8863</t>
  </si>
  <si>
    <t>TZ4E</t>
  </si>
  <si>
    <t>Tubo Zincato Saldati Ec. Da 4"</t>
  </si>
  <si>
    <t>TZ3E</t>
  </si>
  <si>
    <t>Tubo Zincato Saldati Ec. Da 3"</t>
  </si>
  <si>
    <t>Tubo Zincato Saldati Ec. Da 3/4" Uni 8863</t>
  </si>
  <si>
    <t>Tubo Zincato Saldati Ec. Da 2" Uni 8863</t>
  </si>
  <si>
    <t>TZ21\2E</t>
  </si>
  <si>
    <t>Tubo Zincato Saldati Ec. Da 2"1/2"</t>
  </si>
  <si>
    <t>Tubo Zincato Saldati Ec. Da 1" Uni 8863</t>
  </si>
  <si>
    <t>Tubo Zincato Saldati Ec. Da 1"1/4 Zz Uni 8863</t>
  </si>
  <si>
    <t>Tubo Zincato Uni 8863 11/2" Uni 8863</t>
  </si>
  <si>
    <t>Tubo Zincato Saldati Ec. Da 1/2"</t>
  </si>
  <si>
    <t>Tubo Multistrato Pexb/Al/Pexb 32X3 Riv. Mm 13 Bampi</t>
  </si>
  <si>
    <t>Tubo Multistrato Pexb/Al/Pexb 26X3 Riv. Mm 13 Bampi</t>
  </si>
  <si>
    <t>Tubo Multistrato Pexb/Al/Pexb 20X2 Riv. Mm 13 Bampi</t>
  </si>
  <si>
    <t>MTRIXB16R</t>
  </si>
  <si>
    <t>Tubo Multistrato Pexb/Al/Pexb 16X2 Riv. Mm 13 Bampi</t>
  </si>
  <si>
    <t>MTRI3200</t>
  </si>
  <si>
    <t>Tubo Multistrato 32X3 Riv. Pexc</t>
  </si>
  <si>
    <t>MTRI2600</t>
  </si>
  <si>
    <t>Tubo Multistrato 26X3 Riv. Pexc</t>
  </si>
  <si>
    <t>MTRI2000</t>
  </si>
  <si>
    <t>Tubo Multistrato 20X2 Riv. Pexc</t>
  </si>
  <si>
    <t>MTRI1604</t>
  </si>
  <si>
    <t>Tubo Multistrato 16X2 Riv. Pexc Bampi</t>
  </si>
  <si>
    <t>MTNU500B</t>
  </si>
  <si>
    <t>Tubo Multistrato A Barre 50X4 Prezzo Al Mt Pexc</t>
  </si>
  <si>
    <t>MTNU400B</t>
  </si>
  <si>
    <t>Tubo Multistrato A Barre 40X3,5 Prezzo Al Mt Pexc</t>
  </si>
  <si>
    <t>MTNU320B</t>
  </si>
  <si>
    <t>Tubo Multistrato A Barre 32X3 Prezzo Al Mt Pexb/Al/Pexb</t>
  </si>
  <si>
    <t>MTNU3200</t>
  </si>
  <si>
    <t>Tubo Multistrato 32X3 Pexc</t>
  </si>
  <si>
    <t>MTNU260B</t>
  </si>
  <si>
    <t>Tubo Multistrato A Barre 26X3 Prezzo Al Mt Pexb/Al/Pexb</t>
  </si>
  <si>
    <t>MTNU2600</t>
  </si>
  <si>
    <t>Tubo Multistrato 16X2 Pexc Nudo</t>
  </si>
  <si>
    <t>MTNU200B</t>
  </si>
  <si>
    <t>Tubo Multistrato A Barre 20X2 Prezzo Al Mt Pexb/Al/Pexb</t>
  </si>
  <si>
    <t>MTNU2000</t>
  </si>
  <si>
    <t>Tubo Multistrato 20X2 Pexc</t>
  </si>
  <si>
    <t>MTNU1604</t>
  </si>
  <si>
    <t>B233001001</t>
  </si>
  <si>
    <t>B132012001</t>
  </si>
  <si>
    <t>Multiskin 4 Isolato Pe-Xc/Al/Pe-X Alluminio 0,4 Mm (Rotoli) 32X3,0 Mm</t>
  </si>
  <si>
    <t>B132011011</t>
  </si>
  <si>
    <t>Multiskin 4 Isolato Pe-Xc/Al/Pe-X Alluminio 0,4 Mm (Rotoli) 26X3,0 Mm</t>
  </si>
  <si>
    <t>B132010001</t>
  </si>
  <si>
    <t>Multiskin 4 Isolato Pe-Xc/Al/Pe-X Alluminio 0,4 Mm (Rotoli) 20X2,0 Mm</t>
  </si>
  <si>
    <t>B132002002</t>
  </si>
  <si>
    <t>Multiskin 4 Isolato Pe-Xc/Al/Pe-X Alluminio 0,4 Mm (Rotoli) 16X2,0 Mm</t>
  </si>
  <si>
    <t>B112006001</t>
  </si>
  <si>
    <t>Multiskin 4 Nudo Pe-Xc/Al/Pe-X Alluminio 0,4 Mm (Rotoli) 32X3,0 Mm</t>
  </si>
  <si>
    <t>B112005001</t>
  </si>
  <si>
    <t>Multiskin 4 Nudo Pe-Xc/Al/Pe-X Alluminio 0,4 Mm (Rotoli) 26X3,0 Mm</t>
  </si>
  <si>
    <t>B112004001</t>
  </si>
  <si>
    <t>Multiskin 4 Nudo Pe-Xc/Al/Pe-X Alluminio 0,4 Mm (Rotoli) 20X2,0 Mm</t>
  </si>
  <si>
    <t>B112002002</t>
  </si>
  <si>
    <t>Multiskin 4 Nudo Pe-Xc/Al/Pe-X Alluminio 0,4 Mm (Rotoli) 16X2,0 Mm</t>
  </si>
  <si>
    <t>02MULCOF32</t>
  </si>
  <si>
    <t>Tubo Multistrato Coibentato Per Condizionamento Da 32X3</t>
  </si>
  <si>
    <t>02MULCOF26</t>
  </si>
  <si>
    <t>Tubo Multistrato Coibentato Per Condizionamento Da 26X3</t>
  </si>
  <si>
    <t>02MULCOF202</t>
  </si>
  <si>
    <t>Tubo Multistrato Coibentato Per Condizionamento Da 20X2</t>
  </si>
  <si>
    <t>02MULCOF16</t>
  </si>
  <si>
    <t>Tubo Multistrato Coibentato Per Condizionamento Da 16X2</t>
  </si>
  <si>
    <t>TME20X2</t>
  </si>
  <si>
    <t>Tubo Multistrato Pex 20X2</t>
  </si>
  <si>
    <t>Tubo Multistrato 32X3 Riv.</t>
  </si>
  <si>
    <t>Tubo Multistrato Pex 32X3</t>
  </si>
  <si>
    <t>Tubo Multistrato "373" 26X3</t>
  </si>
  <si>
    <t>Tubo Multistrato Pex 26X3</t>
  </si>
  <si>
    <t>Tubo Multistrato "373" 20X2</t>
  </si>
  <si>
    <t>Tubo Multistrato "373" 16X2</t>
  </si>
  <si>
    <t>Tubo Multistrato Pex 16X2</t>
  </si>
  <si>
    <t>TM32X3C</t>
  </si>
  <si>
    <t>TM26X3C</t>
  </si>
  <si>
    <t>Tubo Multistrato 26X3 Pexc</t>
  </si>
  <si>
    <t>TM20X2EC</t>
  </si>
  <si>
    <t>Tubo Multistrato 20X2 Riv. Icma</t>
  </si>
  <si>
    <t>TM20X2C</t>
  </si>
  <si>
    <t>TM16X3C</t>
  </si>
  <si>
    <t>Tubo Multistrato 16X3 Pexc</t>
  </si>
  <si>
    <t>TM16X2EC</t>
  </si>
  <si>
    <t>Tubo Multistrato 16X2 Riv. Icma</t>
  </si>
  <si>
    <t>TM16X2C</t>
  </si>
  <si>
    <t>Tubo Multistrato 16X2 Pexc</t>
  </si>
  <si>
    <t>TM32X3EF</t>
  </si>
  <si>
    <t>TM26X3EF</t>
  </si>
  <si>
    <t>TM20X2EF</t>
  </si>
  <si>
    <t>B420004001</t>
  </si>
  <si>
    <t>Multiskin4 -Rotoli Pe-Xc/Al/Pe-X 
26X3,0 Mm</t>
  </si>
  <si>
    <t>B420003001</t>
  </si>
  <si>
    <t>Multiskin4 Gas -Rotoli Pe-Xc/Al/Pe-X 
26X3,0 Mm</t>
  </si>
  <si>
    <t>B420002001</t>
  </si>
  <si>
    <t>Multiskin4 Gas -Rotoli Pe-Xc/Al/Pe-X 20X2,0 Mm</t>
  </si>
  <si>
    <t>B420001001</t>
  </si>
  <si>
    <t>Multiskin4 -Rotoli Pe-Xc/Al/Pe-X 
16X2,0 Mm</t>
  </si>
  <si>
    <t>Tubo Multistrato 26X3 Gas</t>
  </si>
  <si>
    <t>Tubo Mult. Gas 20X2</t>
  </si>
  <si>
    <t>TM16X3G</t>
  </si>
  <si>
    <t>Tubo Multistrato 16X3 Gas</t>
  </si>
  <si>
    <t>Tubo Mult. Gas Riv. 16X2</t>
  </si>
  <si>
    <t>GAS326C</t>
  </si>
  <si>
    <t>Tubo Mult. Gas 26X3 Riv. Redi</t>
  </si>
  <si>
    <t>GAS320C</t>
  </si>
  <si>
    <t>Tubo Mult. Gas 20X2 Riv. Redi</t>
  </si>
  <si>
    <t>GAS316C</t>
  </si>
  <si>
    <t>Tubo Mult. Gas 16X2 Riv. Redi</t>
  </si>
  <si>
    <t>VA3\4D</t>
  </si>
  <si>
    <t>Valvola Ad Angolo Da 3/4"" Mf  Con Bocchettone Orientabile</t>
  </si>
  <si>
    <t>Valvola Ad Angolo Da 3/4"" Mf</t>
  </si>
  <si>
    <t>VA1S</t>
  </si>
  <si>
    <t>Valvola Ad Angolo Da 1" Mf Sx</t>
  </si>
  <si>
    <t>VA1\2D</t>
  </si>
  <si>
    <t>Valvola Ad Angolo Da 1/2" Mf  Con Bocchettone Orientabile  Zz</t>
  </si>
  <si>
    <t>Valvola Ad Angolo Da 1/2"" Mf</t>
  </si>
  <si>
    <t>Valvola Ad Angolo Da 1" Mf</t>
  </si>
  <si>
    <t>8RSGMF</t>
  </si>
  <si>
    <t>Rubinetto Sicilia Presa 3/4" Mf</t>
  </si>
  <si>
    <t>8RSDFF</t>
  </si>
  <si>
    <t>Rubinetto Sicilia Presa 1/2" Ff</t>
  </si>
  <si>
    <t>181050</t>
  </si>
  <si>
    <t>Valvola A Sfera  A Cappuccio Piombabile Mf D. 2"</t>
  </si>
  <si>
    <t>181040</t>
  </si>
  <si>
    <t>Valvola A Sfera  A Cappuccio Piombabile Mf D. 11/2"</t>
  </si>
  <si>
    <t>181032</t>
  </si>
  <si>
    <t>Valvola A Sfera  A Cappuccio Piombabile Mf D. 11/4"</t>
  </si>
  <si>
    <t>181025</t>
  </si>
  <si>
    <t>Valvola A Sfera  A Cappuccio Piombabile Mf D. 1"</t>
  </si>
  <si>
    <t>181020</t>
  </si>
  <si>
    <t>Valvola A Sfera  A Cappuccio Piombabile Mf D. 3/4"</t>
  </si>
  <si>
    <t>181015</t>
  </si>
  <si>
    <t>Valvola A Sfera  A Cappuccio Piombabile Mf D. 1/2"</t>
  </si>
  <si>
    <t>180050</t>
  </si>
  <si>
    <t>Valvola A Sfera  A Cappuccio Piombabile Ff D. 2"</t>
  </si>
  <si>
    <t>180040</t>
  </si>
  <si>
    <t>Valvola A Sfera  A Cappuccio Piombabile Ff D. 11/2""</t>
  </si>
  <si>
    <t>180032</t>
  </si>
  <si>
    <t>Valvola A Sfera  A Cappuccio Piombabile Ff D. 11/4"</t>
  </si>
  <si>
    <t>180025</t>
  </si>
  <si>
    <t>Valvola A Sfera  A Cappuccio Piombabile Ff D. 1"</t>
  </si>
  <si>
    <t>180020</t>
  </si>
  <si>
    <t>Valvola A Sfera  A Cappuccio Piombabile Ff D. 3/4"</t>
  </si>
  <si>
    <t>180015</t>
  </si>
  <si>
    <t>Valvola A Sfera  A Cappuccio Piombabile Ff D. 1/2""</t>
  </si>
  <si>
    <t>CVF4</t>
  </si>
  <si>
    <t>Cestello Valvola Di Fondo 4"</t>
  </si>
  <si>
    <t>CVF3\4</t>
  </si>
  <si>
    <t>Cestello Valvola Di Fondo 3/4"</t>
  </si>
  <si>
    <t>CVF3</t>
  </si>
  <si>
    <t>Cestello Valvola Di Fondo 3"</t>
  </si>
  <si>
    <t>CVF21\2</t>
  </si>
  <si>
    <t>Cestello Valvola Di Fondo 21/2"</t>
  </si>
  <si>
    <t>CVF2</t>
  </si>
  <si>
    <t>Cestello Valvola Di Fondo 2"</t>
  </si>
  <si>
    <t>CVF11\4</t>
  </si>
  <si>
    <t>Cestello Valvola Di Fondo 11/4"</t>
  </si>
  <si>
    <t>CVF11\2</t>
  </si>
  <si>
    <t>Cestello Valvola Di Fondo 11/2"</t>
  </si>
  <si>
    <t>CVF1\2</t>
  </si>
  <si>
    <t>Cestello Valvola Di Fondo 1/2"</t>
  </si>
  <si>
    <t>CVF1</t>
  </si>
  <si>
    <t>Cestello Valvola Di Fondo 1"</t>
  </si>
  <si>
    <t>FY4</t>
  </si>
  <si>
    <t>Filtro Raccogli Impurita' 4"</t>
  </si>
  <si>
    <t>FY3\4</t>
  </si>
  <si>
    <t>Filtro Raccogli Impurita' 3/4"</t>
  </si>
  <si>
    <t>FY3</t>
  </si>
  <si>
    <t>Filtro Raccogli Impurita' 3"</t>
  </si>
  <si>
    <t>FY21\2</t>
  </si>
  <si>
    <t>Filtro Raccogli Impurita' 2"1/2</t>
  </si>
  <si>
    <t>FY2</t>
  </si>
  <si>
    <t>Filtro Raccogli Impurita' 2"</t>
  </si>
  <si>
    <t>FY11\4</t>
  </si>
  <si>
    <t>Filtro Raccogli Impurita' 1"1 /4</t>
  </si>
  <si>
    <t>FY11\2</t>
  </si>
  <si>
    <t>Filtro Raccogli Impurita' 1"1/2"</t>
  </si>
  <si>
    <t>FY1\2</t>
  </si>
  <si>
    <t>Filtro Raccogli Impurita' 1/2"</t>
  </si>
  <si>
    <t>FY1</t>
  </si>
  <si>
    <t>Filtro Raccogli Impurita' 1"</t>
  </si>
  <si>
    <t>VSG3\4GMF</t>
  </si>
  <si>
    <t>Valvola Sf Gas Leva M/F Giacomini 3/4</t>
  </si>
  <si>
    <t>VSG3\4GFMF</t>
  </si>
  <si>
    <t>Valvola Sf Gas Farf M/F Giacomini 3/4</t>
  </si>
  <si>
    <t>VSG3\4GF</t>
  </si>
  <si>
    <t>Valvola Sf Gas Farf F/F Giacomini 3/4</t>
  </si>
  <si>
    <t>VSG3\4G</t>
  </si>
  <si>
    <t>Valvola Sf Gas Leva F/F Giacomini 3/4</t>
  </si>
  <si>
    <t>VSG1GMF</t>
  </si>
  <si>
    <t>Valvola Sf Gas Leva M/F Giacomini 1"</t>
  </si>
  <si>
    <t>VSG1GFMF</t>
  </si>
  <si>
    <t>Valvola Sf Gas Farf M/F Giacomini 1"</t>
  </si>
  <si>
    <t>VSG1GF</t>
  </si>
  <si>
    <t>Valvola Sf Gas Farf F/F Giacomini 1"</t>
  </si>
  <si>
    <t>VSG1G</t>
  </si>
  <si>
    <t>Valvola Sf Gas Leva F/F Giacomini 1"</t>
  </si>
  <si>
    <t>VSG1\2GMF</t>
  </si>
  <si>
    <t>Valvola Sf Gas Leva M/F Giacomini 1/2</t>
  </si>
  <si>
    <t>VSG1\2GFMF</t>
  </si>
  <si>
    <t>Valvola Sf Gas Farf M/F Giacomini 1/2</t>
  </si>
  <si>
    <t>VSG1\2GF</t>
  </si>
  <si>
    <t>Valvola Sf Gas Farf F/F Giacomini 1/2</t>
  </si>
  <si>
    <t>VSG1\2G</t>
  </si>
  <si>
    <t>Valvola Sf Gas Leva F/F Giacomini 1/2</t>
  </si>
  <si>
    <t>VS3\4GMF</t>
  </si>
  <si>
    <t>Valvola Leva M/F Giacomini 3/4</t>
  </si>
  <si>
    <t>VS3\4GFMF</t>
  </si>
  <si>
    <t>Valvola Farfalla M/F Giacomini 3/4</t>
  </si>
  <si>
    <t>VS3\4GF</t>
  </si>
  <si>
    <t>Valvola Farfalla F/F Giacomini 3/4</t>
  </si>
  <si>
    <t>VS3\4G</t>
  </si>
  <si>
    <t>Valvola Leva F/F Giacomini 3/4</t>
  </si>
  <si>
    <t>VS2GMF</t>
  </si>
  <si>
    <t>Valvola Leva M/F Giacomini 2"</t>
  </si>
  <si>
    <t>VS2GFMF</t>
  </si>
  <si>
    <t>Valvola Farfalla M/F Giacomini 2"</t>
  </si>
  <si>
    <t>VS2GF</t>
  </si>
  <si>
    <t>Valvola Farfalla F/F  Giacomini 2"</t>
  </si>
  <si>
    <t>VS2G</t>
  </si>
  <si>
    <t>Valvola Leva F/F Giacomini 2"</t>
  </si>
  <si>
    <t>VS1GMF</t>
  </si>
  <si>
    <t>Valvola Leva M/F Giacomini 1"</t>
  </si>
  <si>
    <t>VS1GFMF</t>
  </si>
  <si>
    <t>Valvola Farfalla M/F Giacomini 1"</t>
  </si>
  <si>
    <t>VS1GF</t>
  </si>
  <si>
    <t>Valvola Farfalla F/F  Giacomini 1"</t>
  </si>
  <si>
    <t>VS1G</t>
  </si>
  <si>
    <t>Valvola Leva F/F Giacomini 1"</t>
  </si>
  <si>
    <t>VS11\4GMF</t>
  </si>
  <si>
    <t>Valvola Leva M/F Giacomini 1'1/4</t>
  </si>
  <si>
    <t>VS11\4GFMF</t>
  </si>
  <si>
    <t>Valvola Farfalla M/F Giacomini 1"1/4</t>
  </si>
  <si>
    <t>VS11\4GF</t>
  </si>
  <si>
    <t>Valvola Farfalla F/F  Giacomini 1"1/4</t>
  </si>
  <si>
    <t>VS11\4G</t>
  </si>
  <si>
    <t>Valvola Leva F/F Giacomini 1'1/4</t>
  </si>
  <si>
    <t>VS11\2GMF</t>
  </si>
  <si>
    <t>Valvola Leva M/F Giacomini 1'1/2</t>
  </si>
  <si>
    <t>VS11\2GFMF</t>
  </si>
  <si>
    <t>Valvola Farfalla M/F Giacomini 1"1/2</t>
  </si>
  <si>
    <t>VS11\2GF</t>
  </si>
  <si>
    <t>Valvola Farfalla F/F  Giacomini 1"1/2</t>
  </si>
  <si>
    <t>VS11\2G</t>
  </si>
  <si>
    <t>Valvola Leva F/F Giacomini 1'1/2</t>
  </si>
  <si>
    <t>VS1\2GMF</t>
  </si>
  <si>
    <t>Valvola Leva M/F Giacomini 1/2</t>
  </si>
  <si>
    <t>VS1\2GFMF</t>
  </si>
  <si>
    <t>Valvola Farfalla M/F Giacomini 1/2</t>
  </si>
  <si>
    <t>VS1\2GF</t>
  </si>
  <si>
    <t>Valvola Farfalla F/F  Giacomini 1/2</t>
  </si>
  <si>
    <t>VS1\2G</t>
  </si>
  <si>
    <t>Valvola Leva F/F Giacomini 1/2</t>
  </si>
  <si>
    <t>VM1\2GF</t>
  </si>
  <si>
    <t>Valvola Mignon Giacomini 1/2"  Ff</t>
  </si>
  <si>
    <t>VM1\2G</t>
  </si>
  <si>
    <t>Valvola Mignon Giacomini 1/2"  Mf</t>
  </si>
  <si>
    <t>VB3\4G</t>
  </si>
  <si>
    <t>Valvola Diritta C/Bocc Giacomini 3/4"</t>
  </si>
  <si>
    <t>VB1G</t>
  </si>
  <si>
    <t>VB1\2G</t>
  </si>
  <si>
    <t>Valvola Diritta C/Bocc Giacomini 1/2</t>
  </si>
  <si>
    <t>VA3\4G</t>
  </si>
  <si>
    <t>Valvola Sq C/Bocc. Giacomini 3/4</t>
  </si>
  <si>
    <t>VA1G</t>
  </si>
  <si>
    <t>Valvola Sq C/Bocc. Giacomini 1"</t>
  </si>
  <si>
    <t>VA1\2G</t>
  </si>
  <si>
    <t>Valvola Sq C/Bocc. Giacomini 1/2</t>
  </si>
  <si>
    <t>RS3\4G</t>
  </si>
  <si>
    <t>Rubinetto P/Gomma Giacomini 3/4</t>
  </si>
  <si>
    <t>RS1G</t>
  </si>
  <si>
    <t>Rubinetto P/Gomma Giacomini 1"</t>
  </si>
  <si>
    <t>RS1\2G</t>
  </si>
  <si>
    <t>Rubinetto P/Gomma Giacomini 1/2</t>
  </si>
  <si>
    <t>R694X003</t>
  </si>
  <si>
    <t>Minivalvola M/F Giacomini 1/2</t>
  </si>
  <si>
    <t>R694X002</t>
  </si>
  <si>
    <t>Minivalvola M/F Giacomini 3/8</t>
  </si>
  <si>
    <t>R690X003</t>
  </si>
  <si>
    <t>Minivalvola Giacomini F/F 1/2</t>
  </si>
  <si>
    <t>VSI20TMP</t>
  </si>
  <si>
    <t>Valvola A Pressare Multistrato Tiemme 20</t>
  </si>
  <si>
    <t>VSI16TMP</t>
  </si>
  <si>
    <t>Valvola A Pressare Multistrato Tiemme 16</t>
  </si>
  <si>
    <t>SCVIT</t>
  </si>
  <si>
    <t>VB3\4P</t>
  </si>
  <si>
    <t>Valvola Bocchettone 3/4" Mf Serie Pesante</t>
  </si>
  <si>
    <t>Valvola Bocchettone 3/4" Mf</t>
  </si>
  <si>
    <t>VB1P</t>
  </si>
  <si>
    <t>Valvola Bocchettone 1" Mf Serie Pesante</t>
  </si>
  <si>
    <t>VB11\4</t>
  </si>
  <si>
    <t>Valvola Bocchettone 11/4"" Mf</t>
  </si>
  <si>
    <t>VB1\2P</t>
  </si>
  <si>
    <t>Valvola Bocchettone 1/2" Mf Serie Pesante</t>
  </si>
  <si>
    <t>Valvola Boccettone 1/2" Mf</t>
  </si>
  <si>
    <t>Valvola Bocchettone 1" Mf</t>
  </si>
  <si>
    <t>87226AF12</t>
  </si>
  <si>
    <t>87226AF11</t>
  </si>
  <si>
    <t>PR3\4</t>
  </si>
  <si>
    <t>Portagomma Per Rubinetto 3/4""</t>
  </si>
  <si>
    <t>PR1\2F</t>
  </si>
  <si>
    <t>PR1\2</t>
  </si>
  <si>
    <t>Portagomma X Rubinetto 3/4""X1/2""</t>
  </si>
  <si>
    <t>PR1</t>
  </si>
  <si>
    <t>Portagomma Rubineto X 1" D.11/4""</t>
  </si>
  <si>
    <t>LAR3</t>
  </si>
  <si>
    <t>Leva Alluminio Rossa 3° Misura</t>
  </si>
  <si>
    <t>LAR2</t>
  </si>
  <si>
    <t>Leva Alluminio Rossa 2° Misura</t>
  </si>
  <si>
    <t>LAR1</t>
  </si>
  <si>
    <t>Leva Alluminio Rossa 1° Misura</t>
  </si>
  <si>
    <t>2070015</t>
  </si>
  <si>
    <t>RS3\4P</t>
  </si>
  <si>
    <t>Rubinetto Sfera Pes. Leva 3/4"" Blu</t>
  </si>
  <si>
    <t>RS3\4L</t>
  </si>
  <si>
    <t>Rubinetto A Sfera 3/4"" P /Lucch.</t>
  </si>
  <si>
    <t>Rubinetto A Sfera 3/4"" Levazz</t>
  </si>
  <si>
    <t>RS1\2P</t>
  </si>
  <si>
    <t>Rubinetto Sfera Pes. Leva 1/2"" Blu</t>
  </si>
  <si>
    <t>RS1\2L</t>
  </si>
  <si>
    <t>Rubinetto A Sfera 1/2"" P /Lucch.</t>
  </si>
  <si>
    <t>Rubinetto A Sfera Da 1/2""</t>
  </si>
  <si>
    <t>Rubinetto A Sfera 1" Leva</t>
  </si>
  <si>
    <t>2060ST025</t>
  </si>
  <si>
    <t>Rubinetto A Sfera C/Portagomma Asta Piatta 1"</t>
  </si>
  <si>
    <t>2060ST020</t>
  </si>
  <si>
    <t>Rubinetto A Sfera C/Portagomma Asta Piatta 3/4"</t>
  </si>
  <si>
    <t>2060ST015</t>
  </si>
  <si>
    <t>Rubinetto A Sfera C/Portagomma Asta Piatta 1/2"</t>
  </si>
  <si>
    <t>2050N015</t>
  </si>
  <si>
    <t>Rubinetto Sfera Pes. 1/2"" Leva Alluminio Nera</t>
  </si>
  <si>
    <t>Rubinetto A Sfera Doppio Portagomma</t>
  </si>
  <si>
    <t>Rubinetto Sfera Lavatrice Con Filtro</t>
  </si>
  <si>
    <t>Rubinetto Sfera Lavatrice Bibo</t>
  </si>
  <si>
    <t>RSOID</t>
  </si>
  <si>
    <t>Rubinetto Olio Faris 1/2" Inox</t>
  </si>
  <si>
    <t>RSOIC</t>
  </si>
  <si>
    <t>Rubinetto Olio Faris 3/8" Inox</t>
  </si>
  <si>
    <t>RSOD</t>
  </si>
  <si>
    <t>Rubinetto A Sfera Per Olio 1/2""</t>
  </si>
  <si>
    <t>RSOC</t>
  </si>
  <si>
    <t>Rubinetto A Sfera Per Olio 3/8""</t>
  </si>
  <si>
    <t>Rubinetto Sfera Lavatrice Pes.</t>
  </si>
  <si>
    <t>ROIS</t>
  </si>
  <si>
    <t>Rubinetto Inox Olio Salva Gocc.</t>
  </si>
  <si>
    <t>S4</t>
  </si>
  <si>
    <t>Saracinesca Ott. Pn10 Pn10 4"</t>
  </si>
  <si>
    <t>S3\4</t>
  </si>
  <si>
    <t>Saracinesca Ott. Ff Pn10 3/4"</t>
  </si>
  <si>
    <t>S3</t>
  </si>
  <si>
    <t>Saracinesca Ott. Ff Pn10 3"</t>
  </si>
  <si>
    <t>S21\2</t>
  </si>
  <si>
    <t>Saracinesca Ott. Ff Pn10 2"1/2"</t>
  </si>
  <si>
    <t>S2</t>
  </si>
  <si>
    <t>Saracinesca Ott. Ff Pn10 2"</t>
  </si>
  <si>
    <t>S11\4</t>
  </si>
  <si>
    <t>Saracinesca Ott. Ff Pn10 1"1 /4</t>
  </si>
  <si>
    <t>S11\2</t>
  </si>
  <si>
    <t>Saracinesca Ott. Ff Pn10 1"1/2"</t>
  </si>
  <si>
    <t>S1\2</t>
  </si>
  <si>
    <t>Saracinesca Ott. Ff Pn10 1/2"</t>
  </si>
  <si>
    <t>S1</t>
  </si>
  <si>
    <t>Saracinesca Ott. Ff Pn10 1"</t>
  </si>
  <si>
    <t>VS3\4F</t>
  </si>
  <si>
    <t>Valvola 3/4" Ff A Farfalla</t>
  </si>
  <si>
    <t>VS1F</t>
  </si>
  <si>
    <t>Valvola 1" Ff A Farfalla</t>
  </si>
  <si>
    <t>VS1\2F</t>
  </si>
  <si>
    <t>Valvola 1/2" Ff A Farfalla</t>
  </si>
  <si>
    <t>VS3\4FS</t>
  </si>
  <si>
    <t>VS3\4FMF</t>
  </si>
  <si>
    <t>Valvola 3/4" Mf A Farfalla</t>
  </si>
  <si>
    <t>VS1FMF</t>
  </si>
  <si>
    <t>Valvola 1" Mf A Farfalla</t>
  </si>
  <si>
    <t>VS1\2PFMF</t>
  </si>
  <si>
    <t>VS1\2FMF</t>
  </si>
  <si>
    <t>Valvola 1/2" Mf A Farfalla</t>
  </si>
  <si>
    <t>VSI3\4E</t>
  </si>
  <si>
    <t>Valvola A Sfera Incasso 3/4""</t>
  </si>
  <si>
    <t>VSI3\4</t>
  </si>
  <si>
    <t>Valvola A Sfera Incasso 3\4</t>
  </si>
  <si>
    <t>VSI1\2E</t>
  </si>
  <si>
    <t>Valvola A Sfera Incasso 1/2""</t>
  </si>
  <si>
    <t>VSI1\2</t>
  </si>
  <si>
    <t>Valvola Sfera Incasso 1/2"" Cr F/F Deviatore</t>
  </si>
  <si>
    <t>VS4</t>
  </si>
  <si>
    <t>Valvola Sfera P /T Leva 4"</t>
  </si>
  <si>
    <t>Valvola Sfera P /T Leva 3/4""</t>
  </si>
  <si>
    <t>VS3</t>
  </si>
  <si>
    <t>Valvola Sfera P /T Leva 3"</t>
  </si>
  <si>
    <t>VS21\2</t>
  </si>
  <si>
    <t>Valvola Sfera P /T Leva 2"1/2"</t>
  </si>
  <si>
    <t>VS2</t>
  </si>
  <si>
    <t>Valvola Sfera P /T Leva 2"</t>
  </si>
  <si>
    <t>Valvola Sfera P /T Leva 11/4""</t>
  </si>
  <si>
    <t>VS11\2</t>
  </si>
  <si>
    <t>Valvola Sfera P /T Leva 11/2""</t>
  </si>
  <si>
    <t>Valvola Sfera P /T Leva 1/2""</t>
  </si>
  <si>
    <t>Valvola Sfera P /T Leva 1"  Ff</t>
  </si>
  <si>
    <t>VS3\4PMF</t>
  </si>
  <si>
    <t>Valvola Sfera 3/4" Mf Leva "P"</t>
  </si>
  <si>
    <t>Valvola Sfera 3/4" Mf Leva</t>
  </si>
  <si>
    <t>VS2PMF</t>
  </si>
  <si>
    <t>Valvola Sfera 2 Mf Leva "P"</t>
  </si>
  <si>
    <t>VS2MF</t>
  </si>
  <si>
    <t>Valvola Sfera 2 Mf Leva</t>
  </si>
  <si>
    <t>VS1PMF</t>
  </si>
  <si>
    <t>Valvola Sfera 1 Mf Leva "P"</t>
  </si>
  <si>
    <t>Valvola Sfera 1 Mf Leva</t>
  </si>
  <si>
    <t>VS11\4PMF</t>
  </si>
  <si>
    <t>Valvola Sfera 11/4" Mf Leva "P"</t>
  </si>
  <si>
    <t>Valvola Sfera 11/4" Mf Leva</t>
  </si>
  <si>
    <t>VS11\2PMF</t>
  </si>
  <si>
    <t>Valvola Sfera 11/2" Mf Leva "P"</t>
  </si>
  <si>
    <t>VS11\2MF</t>
  </si>
  <si>
    <t>Valvola Sfera 11/2" Mf Leva</t>
  </si>
  <si>
    <t>VS1\2PMF</t>
  </si>
  <si>
    <t>Valvola Sfera 1/2" Mf Leva "P"</t>
  </si>
  <si>
    <t>Valvola Sfera 1/2" Mf Leva Rossa</t>
  </si>
  <si>
    <t>Valvola Mignon D. 3/8" Ff</t>
  </si>
  <si>
    <t>Valvola Mignon D. 3/8" Mf</t>
  </si>
  <si>
    <t>VM1\2R</t>
  </si>
  <si>
    <t>Valvola Mignon D. 1/2" Mf Leva Rossa</t>
  </si>
  <si>
    <t>Valvola Mignon D. 1/2" Mf L/Nera</t>
  </si>
  <si>
    <t>VM1\2FR</t>
  </si>
  <si>
    <t>Valvola Mignon Ff 1/2" L/Nera</t>
  </si>
  <si>
    <t>Valvola Mignon 1/2" Cr. Esag.Ff</t>
  </si>
  <si>
    <t>VM1\2FB</t>
  </si>
  <si>
    <t>Valvola Mignon Ff 1/2" L/Blu</t>
  </si>
  <si>
    <t>Valvola Mignon 1/2" Cr. Esag.Mf</t>
  </si>
  <si>
    <t>VM1\2BC</t>
  </si>
  <si>
    <t>Valvola Mignon 1/2" Cr. Esag. Mf</t>
  </si>
  <si>
    <t>VM1\2B</t>
  </si>
  <si>
    <t>Valvola Mignon Mf 1/2" L/Blu</t>
  </si>
  <si>
    <t>VSPOLFF</t>
  </si>
  <si>
    <t>Valvola A Sfera Pn16 D. 2" Pl</t>
  </si>
  <si>
    <t>VSPHBFF</t>
  </si>
  <si>
    <t>Valvola A Sfera Pn16 D. 11/4" Pl</t>
  </si>
  <si>
    <t>VSI12F910</t>
  </si>
  <si>
    <t>Valvola A Sfera Pn16 D. 4" Pl</t>
  </si>
  <si>
    <t>VSI12F900</t>
  </si>
  <si>
    <t>Valvola A Sfera Pn16 D. 3" Pl</t>
  </si>
  <si>
    <t>VSI12F750</t>
  </si>
  <si>
    <t>Valvola A Sfera Pn16 D. 21/2" Pl</t>
  </si>
  <si>
    <t>VJB0502MF</t>
  </si>
  <si>
    <t>VJB0502</t>
  </si>
  <si>
    <t>VJB0402MF</t>
  </si>
  <si>
    <t>VJB0402</t>
  </si>
  <si>
    <t>Valvola A Sfera Pn16 D. 11/2"" Pl</t>
  </si>
  <si>
    <t>VJB0322MF</t>
  </si>
  <si>
    <t>VJB0322</t>
  </si>
  <si>
    <t>Valvola A Sfera Pn16 D. 11/4"" Pl</t>
  </si>
  <si>
    <t>VJB0252MF</t>
  </si>
  <si>
    <t>VJB0252</t>
  </si>
  <si>
    <t>Valvola A Sfera Pn16 D. 1" Pl</t>
  </si>
  <si>
    <t>VJB0202MF</t>
  </si>
  <si>
    <t>VJB0202</t>
  </si>
  <si>
    <t>Valvola A Sfera Pn16 D. 3/4" Pl</t>
  </si>
  <si>
    <t>VTP2</t>
  </si>
  <si>
    <t>Valvola Rit. A Palla 2"</t>
  </si>
  <si>
    <t>VTP11\4</t>
  </si>
  <si>
    <t>Valvola Tenuta A Palla 11/4""</t>
  </si>
  <si>
    <t>VTP11\2</t>
  </si>
  <si>
    <t>Valvola Rit. A Palla 11/2"</t>
  </si>
  <si>
    <t>VT4P</t>
  </si>
  <si>
    <t>Valvola Tenuta Planet Da 4"</t>
  </si>
  <si>
    <t>VT3P</t>
  </si>
  <si>
    <t>Valvola Tenuta Planet Da 3"</t>
  </si>
  <si>
    <t>VT3\4P</t>
  </si>
  <si>
    <t>Valvola Tenuta Planet Da 3/4""</t>
  </si>
  <si>
    <t>VT2P</t>
  </si>
  <si>
    <t>Valvola Tenuta Planet Da 2"</t>
  </si>
  <si>
    <t>VT21\2P</t>
  </si>
  <si>
    <t>Valvola Tenuta Planet Da 2"1/2"</t>
  </si>
  <si>
    <t>VT1P</t>
  </si>
  <si>
    <t>Valvola Tenuta Planet Da 1"</t>
  </si>
  <si>
    <t>VT11\4P</t>
  </si>
  <si>
    <t>Valvola Tenuta Planet Da 1"1 /4</t>
  </si>
  <si>
    <t>VT11\2P</t>
  </si>
  <si>
    <t>Valvola Tenuta Planet Da 11/2""</t>
  </si>
  <si>
    <t>VT1\2P</t>
  </si>
  <si>
    <t>Valvola Tenuta Planet Da 1/2""</t>
  </si>
  <si>
    <t>VF4</t>
  </si>
  <si>
    <t>Valvola Di Fondo 4" Ottone</t>
  </si>
  <si>
    <t>VF3\4</t>
  </si>
  <si>
    <t>Valvola Di Fondo 3/4"Ottone</t>
  </si>
  <si>
    <t>VF3</t>
  </si>
  <si>
    <t>Valvola Di Fondo 3" Ottone</t>
  </si>
  <si>
    <t>VF21\2</t>
  </si>
  <si>
    <t>VF2</t>
  </si>
  <si>
    <t>Valvola Di Fondo 2" Ottone</t>
  </si>
  <si>
    <t>VF11\4</t>
  </si>
  <si>
    <t>Valvola Di Fondo 11/4"" Ottone</t>
  </si>
  <si>
    <t>VF11\2</t>
  </si>
  <si>
    <t>Valvola Di Fondo 11/2"" Ottone</t>
  </si>
  <si>
    <t>VF1\2</t>
  </si>
  <si>
    <t>Valvola Di Fondo 1/2" Ottone</t>
  </si>
  <si>
    <t>VF1</t>
  </si>
  <si>
    <t>Valvola Di Fondo 1" Ottone</t>
  </si>
  <si>
    <t>VE4A</t>
  </si>
  <si>
    <t>Valvola Tenuta Apm D. 4"</t>
  </si>
  <si>
    <t>VE3A</t>
  </si>
  <si>
    <t>Valvola Tenuta Apm D. 3"</t>
  </si>
  <si>
    <t>VE2A</t>
  </si>
  <si>
    <t>Valvola Tenuta Apm D. 2"</t>
  </si>
  <si>
    <t>VE21\2A</t>
  </si>
  <si>
    <t>VE11\2A</t>
  </si>
  <si>
    <t>VC4</t>
  </si>
  <si>
    <t>Valvola Clapet Da 4"</t>
  </si>
  <si>
    <t>Valvola Clapet Da 3/4""</t>
  </si>
  <si>
    <t>VC3</t>
  </si>
  <si>
    <t>Valvola Clapet Da 3"</t>
  </si>
  <si>
    <t>VC21\2</t>
  </si>
  <si>
    <t>VC2</t>
  </si>
  <si>
    <t>Valvola Clapet Da 2"</t>
  </si>
  <si>
    <t>VC11\2</t>
  </si>
  <si>
    <t>Valvola Clapet Da 1/2""</t>
  </si>
  <si>
    <t>Valvola Clapet Da 1"</t>
  </si>
  <si>
    <t>VSG3\4TMF</t>
  </si>
  <si>
    <t>Valvola Sfera Leva M/F Gas Tiemme 3/4</t>
  </si>
  <si>
    <t>VSG3\4TFMF</t>
  </si>
  <si>
    <t>Valvola Sfera Farfalla M/F Gas Tiemme3/4</t>
  </si>
  <si>
    <t>VSG3\4TF</t>
  </si>
  <si>
    <t>Valvola Sfera Farfalla F/F Gas Tiemme3/4</t>
  </si>
  <si>
    <t>VSG2TMF</t>
  </si>
  <si>
    <t>Valvola Sfera Leva M/F Gas Tiemme 2"</t>
  </si>
  <si>
    <t>VSG2T</t>
  </si>
  <si>
    <t>Valvola Sfera Leva F/F Gas Tiemme 2"</t>
  </si>
  <si>
    <t>VSG1TMF</t>
  </si>
  <si>
    <t>Valvola Sfera Leva M/F Gas Tiemme 1"</t>
  </si>
  <si>
    <t>VSG1TFMF</t>
  </si>
  <si>
    <t>Valvola Sfera Farfalla M/F Gas Tiemme 1"</t>
  </si>
  <si>
    <t>VSG1TF</t>
  </si>
  <si>
    <t>Valvola Sfera Farfalla F/F Gas Tiemme 1"</t>
  </si>
  <si>
    <t>VSG1T</t>
  </si>
  <si>
    <t>Valvola Sfera Leva F/F Gas Tiemme 1"</t>
  </si>
  <si>
    <t>VSG11\4TMF</t>
  </si>
  <si>
    <t>Valvola Sfera Leva M/F Gas Tiemme 1'1/4</t>
  </si>
  <si>
    <t>VSG11\4T</t>
  </si>
  <si>
    <t>Valvola Sfera Leva F/F Gas Tiemme 1'1/4</t>
  </si>
  <si>
    <t>VSG11\2TMF</t>
  </si>
  <si>
    <t>Valvola Sfera Leva M/F Gas Tiemme 1'1/2</t>
  </si>
  <si>
    <t>VSG11\2T</t>
  </si>
  <si>
    <t>Valvola Sfera Leva F/F Gas Tiemme 1'1/2</t>
  </si>
  <si>
    <t>VSG1\2TMF</t>
  </si>
  <si>
    <t>Valvola Sfera Leva M/F Gas Tiemme 1/2</t>
  </si>
  <si>
    <t>VSG1\2TFMF</t>
  </si>
  <si>
    <t>Valvola Sfera Farfalla M/F Gas Tiemme1/2</t>
  </si>
  <si>
    <t>VSG1\2TF</t>
  </si>
  <si>
    <t>Valvola Sfera Farfalla F/F Gas Tiemme1/2</t>
  </si>
  <si>
    <t>VSG1\2T</t>
  </si>
  <si>
    <t>Valvola Sfera Leva F/F Gas Tiemme 1/2</t>
  </si>
  <si>
    <t>RSL1\2T</t>
  </si>
  <si>
    <t>RS3\4T</t>
  </si>
  <si>
    <t>RS1T</t>
  </si>
  <si>
    <t>RS1\2T</t>
  </si>
  <si>
    <t>V3VLT3\4</t>
  </si>
  <si>
    <t>Valvola Sfera 3 V. P/T A T 3/4""</t>
  </si>
  <si>
    <t>V3VLT1\2</t>
  </si>
  <si>
    <t>Valvola Sfera 3 V. P/T A T 1/2""</t>
  </si>
  <si>
    <t>V3VL3\4</t>
  </si>
  <si>
    <t>Valvola Sfera 3 V. P/T A L 3/4""</t>
  </si>
  <si>
    <t>V3VL1\2</t>
  </si>
  <si>
    <t>Valvola Sfera 3 V. P/T A L 1/2""</t>
  </si>
  <si>
    <t>V3VL1</t>
  </si>
  <si>
    <t>Valvola Sfera 3 V. P/T A L  1"</t>
  </si>
  <si>
    <t>Ventil-Convettore Verticale Con Mobile Totali W9440</t>
  </si>
  <si>
    <t>FX-VA530</t>
  </si>
  <si>
    <t>Ventil-Convettore Verticale Con Mobile Totali W8160</t>
  </si>
  <si>
    <t>Ventil-Convettore Verticale Con Mobile Totali W6710</t>
  </si>
  <si>
    <t>Ventil-Convettore Verticale Con Mobile Totali W5980</t>
  </si>
  <si>
    <t>Ventil-Convettore Verticale Con Mobile Totali W4910</t>
  </si>
  <si>
    <t>1ZE2A01P</t>
  </si>
  <si>
    <t>Ventilconvettore Ferroli Top Fan Plus 20 Vm-B 20</t>
  </si>
  <si>
    <t>19E2A11B</t>
  </si>
  <si>
    <t>Commuttatore Da Mobiletto Cm-F</t>
  </si>
  <si>
    <t>01866</t>
  </si>
  <si>
    <t>Unico Pro Inverter 12 Hp A+</t>
  </si>
  <si>
    <t>01852</t>
  </si>
  <si>
    <t>Ventilconvettore Olimpia Splendid Bi2 Air Sl 400 Dc Tr</t>
  </si>
  <si>
    <t>01787</t>
  </si>
  <si>
    <t>01637</t>
  </si>
  <si>
    <t>01636</t>
  </si>
  <si>
    <t>Olimpia Splendid Bi2 Sl Smart Inverter 600, Ventilconvettore Total Flat Per Installazione Verticale Ed Orizzontale, Colore Bianco 01636 Con B0828</t>
  </si>
  <si>
    <t>01504</t>
  </si>
  <si>
    <t>Ventilconvettore Unico Inverter 12 Hp</t>
  </si>
  <si>
    <t>Ventilconvettore Unico Smart 12 Hp</t>
  </si>
  <si>
    <t>01492</t>
  </si>
  <si>
    <t>Ventilconvettore Unico Smart 10 Hp</t>
  </si>
  <si>
    <t>01413</t>
  </si>
  <si>
    <t>Ventilconvettore Sl Smart 1000 B  Incluso Comando A Bordo B0855</t>
  </si>
  <si>
    <t>Ventilconvettore Sl Smart 800 B  Incluso Comando A Bordo B0855</t>
  </si>
  <si>
    <t>Ventilconvettore Sl Smart 600 B  Incluso Comando A Bordo B0855</t>
  </si>
  <si>
    <t>Ventilconvettore Sl Smart 400 B  Incluso Comando A Bordo B0855</t>
  </si>
  <si>
    <t>Ventilconvettore Sl Smart 200 B  Incluso Comando A Bordo B0855</t>
  </si>
  <si>
    <t>01052</t>
  </si>
  <si>
    <t>565111</t>
  </si>
  <si>
    <t>Zanzariera A Calamita 100X240Cm Antracite</t>
  </si>
  <si>
    <t>565109</t>
  </si>
  <si>
    <t>Zanzariera Velcro 150X180Cm Antracite</t>
  </si>
  <si>
    <t>565108</t>
  </si>
  <si>
    <t>Zanzariera Velcro 150X180Cm Bianca</t>
  </si>
  <si>
    <t>565107</t>
  </si>
  <si>
    <t>Zanzariera Velcro 130X150Cm Antracite</t>
  </si>
  <si>
    <t>565106</t>
  </si>
  <si>
    <t>Zanzariera Velcro 130X150Cm Bianca</t>
  </si>
  <si>
    <t>565105A</t>
  </si>
  <si>
    <t>Zanzariera H70Cm X L100Cm Estens. 190Cm</t>
  </si>
  <si>
    <t>565104</t>
  </si>
  <si>
    <t>Zanzariera H70Cm X L100Cm Estens.190Cm</t>
  </si>
  <si>
    <t>565102A</t>
  </si>
  <si>
    <t>Zanzariera H50Cm X L70Cm Estens. 130Cm</t>
  </si>
  <si>
    <t>565102</t>
  </si>
  <si>
    <t>Zanzariera H50Cm X L70Cm Estens.130Cm</t>
  </si>
  <si>
    <t>565101</t>
  </si>
  <si>
    <t>565100</t>
  </si>
  <si>
    <t>Zanzariera H50Cm X L70Cm Estens.L 130Cm</t>
  </si>
  <si>
    <t>801909</t>
  </si>
  <si>
    <t>Mosquito Killer 30W</t>
  </si>
  <si>
    <t>801908</t>
  </si>
  <si>
    <t>Mosquito Killer 20W</t>
  </si>
  <si>
    <t>801901</t>
  </si>
  <si>
    <t>Mosquito Killer 6W Nero</t>
  </si>
  <si>
    <t>801900</t>
  </si>
  <si>
    <t>Mosquito Killer 4W Nero</t>
  </si>
  <si>
    <t>750447</t>
  </si>
  <si>
    <t>Mosquito Killer Elettrico 2 Ass.</t>
  </si>
  <si>
    <t>749546</t>
  </si>
  <si>
    <t>Mosquito Killer 2 Ass.</t>
  </si>
  <si>
    <t>662000</t>
  </si>
  <si>
    <t>Mosquito Quack 3 Ass.</t>
  </si>
  <si>
    <t>PP1615</t>
  </si>
  <si>
    <t>Racchetta Elett.X Mosc/Zan.</t>
  </si>
  <si>
    <t>750494</t>
  </si>
  <si>
    <t>Racchetta Fulmina Insetti 4Ass.</t>
  </si>
  <si>
    <t>748689</t>
  </si>
  <si>
    <t>Set Tre Scacciamosche</t>
  </si>
  <si>
    <t>620400</t>
  </si>
  <si>
    <t>Racchetta Fulmina Insetti Snod.B/O</t>
  </si>
  <si>
    <t>583503</t>
  </si>
  <si>
    <t>Racchetta Fulminains.Ric.C/Luce</t>
  </si>
  <si>
    <t>Data</t>
  </si>
  <si>
    <t>Inserire New Referente</t>
  </si>
  <si>
    <t>Piattaforma B2B www.edrcsr.it</t>
  </si>
  <si>
    <t>Attenzione</t>
  </si>
  <si>
    <t>Volantino Fino Ad Esaurimento Scorte</t>
  </si>
  <si>
    <t>Area Manager</t>
  </si>
  <si>
    <t xml:space="preserve">Salvo Conigliaro  </t>
  </si>
  <si>
    <t xml:space="preserve"> tel 3473315748</t>
  </si>
  <si>
    <t xml:space="preserve">C.S.R. Srl P.iva 04812320820 Amministrazione Tel. 091403194 </t>
  </si>
  <si>
    <t>Ragione Sociale</t>
  </si>
  <si>
    <t>Note</t>
  </si>
  <si>
    <t>Indirizzo</t>
  </si>
  <si>
    <t>Numero Civico</t>
  </si>
  <si>
    <t>Banca</t>
  </si>
  <si>
    <t>Cap</t>
  </si>
  <si>
    <t>Città</t>
  </si>
  <si>
    <t>Provincia</t>
  </si>
  <si>
    <t>Telefono</t>
  </si>
  <si>
    <t>Cellulare</t>
  </si>
  <si>
    <t>Quantià Disponibile</t>
  </si>
  <si>
    <t>Sconto Applicato da Listino</t>
  </si>
  <si>
    <t>Parita Iva</t>
  </si>
  <si>
    <t>Referente</t>
  </si>
  <si>
    <t>Email</t>
  </si>
  <si>
    <t xml:space="preserve"> =+SE(VAL.ERRORE(CERCA.VERT(J29;AJ29;27));0;(CERCA.VERT(J29;AJ29;27)))</t>
  </si>
  <si>
    <t>Codice Fiscale</t>
  </si>
  <si>
    <t>cellulare Referente</t>
  </si>
  <si>
    <t>Pec</t>
  </si>
  <si>
    <t xml:space="preserve"> =+CERCA.VERT(J30;AJ:AK;2;0)</t>
  </si>
  <si>
    <t>Codice Univoco</t>
  </si>
  <si>
    <t>Q.tà</t>
  </si>
  <si>
    <t>Volantino</t>
  </si>
  <si>
    <t>sc. 1</t>
  </si>
  <si>
    <t>sc. 2</t>
  </si>
  <si>
    <t>sc. 3</t>
  </si>
  <si>
    <t>Totale</t>
  </si>
  <si>
    <t>Rae</t>
  </si>
  <si>
    <t>Note:</t>
  </si>
  <si>
    <t>compilare tutti gli spazi per la fatturazione inserire quantità e codici</t>
  </si>
  <si>
    <t>Imponibile Merce</t>
  </si>
  <si>
    <t>Imponibile Documento</t>
  </si>
  <si>
    <t>Iva Totale</t>
  </si>
  <si>
    <t>Iva</t>
  </si>
  <si>
    <t>Trasporto</t>
  </si>
  <si>
    <t>Totale Ivato</t>
  </si>
  <si>
    <t>Raee</t>
  </si>
  <si>
    <t>Cassa</t>
  </si>
  <si>
    <t>IL Rappresentante</t>
  </si>
  <si>
    <t>IL Committente</t>
  </si>
  <si>
    <t xml:space="preserve"> </t>
  </si>
  <si>
    <t>Q.tà disponibile (ad oggi)</t>
  </si>
  <si>
    <t>Prezzo netto</t>
  </si>
  <si>
    <t>U.m.</t>
  </si>
  <si>
    <t>Sconti</t>
  </si>
  <si>
    <t>Importo</t>
  </si>
  <si>
    <t>22</t>
  </si>
  <si>
    <t>Articolo</t>
  </si>
  <si>
    <t>Articolo Inesistente Per Raggiungere Importo Minimo</t>
  </si>
  <si>
    <t>3239471</t>
  </si>
  <si>
    <t>Borsa mare 54X45X22CM colori assortiti</t>
  </si>
  <si>
    <t>4134064</t>
  </si>
  <si>
    <t>Borsa mare Cordata 55x40 fantasie assortite</t>
  </si>
  <si>
    <t>6629002</t>
  </si>
  <si>
    <t>Borsa mare Cordata Marinara 55x40 assortite</t>
  </si>
  <si>
    <t>4134063</t>
  </si>
  <si>
    <t>Borsa mare Cordata Summer 55x40 fantasie assortite</t>
  </si>
  <si>
    <t>3239467</t>
  </si>
  <si>
    <t>Borsa mare Summer 54X45X22CM colori assortiti</t>
  </si>
  <si>
    <t>663001</t>
  </si>
  <si>
    <t>Borsa rete mare 60x60cm colori assortiti</t>
  </si>
  <si>
    <t>42693</t>
  </si>
  <si>
    <t>Scarpa Hornet Alta Sb-P 41</t>
  </si>
  <si>
    <t>42697</t>
  </si>
  <si>
    <t>Scarpa Hornet Alta Sb-P 45</t>
  </si>
  <si>
    <t>42673</t>
  </si>
  <si>
    <t>Scarpa Hornet Bassa Sb-P 41</t>
  </si>
  <si>
    <t>42800</t>
  </si>
  <si>
    <t>Scarpa Typhoon S1-P 40</t>
  </si>
  <si>
    <t>42801</t>
  </si>
  <si>
    <t>Scarpa Typhoon S1-P 41</t>
  </si>
  <si>
    <t>42805</t>
  </si>
  <si>
    <t>Scarpa Typhoon S1-P 45</t>
  </si>
  <si>
    <t>42692</t>
  </si>
  <si>
    <t>Scarpa Hornet Alta Sb-P 40</t>
  </si>
  <si>
    <t>42677</t>
  </si>
  <si>
    <t>Scarpa Hornet Bassa Sb-P 45</t>
  </si>
  <si>
    <t>Scarpa Hornet Alta Sb-P 44</t>
  </si>
  <si>
    <t>42676</t>
  </si>
  <si>
    <t>Scarpa Hornet Bassa Sb-P 44</t>
  </si>
  <si>
    <t>42803</t>
  </si>
  <si>
    <t>Scarpa Typhoon S1-P 43</t>
  </si>
  <si>
    <t>Scarpa Typhoon S1-P 44</t>
  </si>
  <si>
    <t>42694</t>
  </si>
  <si>
    <t>Scarpa Hornet Alta Sb-P 42</t>
  </si>
  <si>
    <t>42695</t>
  </si>
  <si>
    <t>Scarpa Hornet Alta Sb-P 43</t>
  </si>
  <si>
    <t>42674</t>
  </si>
  <si>
    <t>Scarpa Hornet Bassa Sb-P 42</t>
  </si>
  <si>
    <t>42802</t>
  </si>
  <si>
    <t>Scarpa Typhoon S1-P 42</t>
  </si>
  <si>
    <t>42675</t>
  </si>
  <si>
    <t>Scarpa Hornet Bassa Sb-P 43</t>
  </si>
  <si>
    <t>Angolare Doccia Grip</t>
  </si>
  <si>
    <t>Cestello Grip</t>
  </si>
  <si>
    <t>Angoliera 3 Ripiani H. 58X34X23 Cm</t>
  </si>
  <si>
    <t>Cestino Carol Singolo Cromato</t>
  </si>
  <si>
    <t>Angolare Doccia Bianco Oasi</t>
  </si>
  <si>
    <t>Set 3 Tappeti Bagno 50X80 Cm</t>
  </si>
  <si>
    <t>Tappeto Doccia 53X53Cm 4 Ass</t>
  </si>
  <si>
    <t>Set Bagno 4Pz Dec.Pois 4 Ass</t>
  </si>
  <si>
    <t>Portarotolo In Ottone</t>
  </si>
  <si>
    <t>Porta Scopino Da Terra Cromo</t>
  </si>
  <si>
    <t>Porta Scopino A Pavimento Cr. Valentina</t>
  </si>
  <si>
    <t>Ricambio Bicchiere Zero-Wind</t>
  </si>
  <si>
    <t>Set Bagno 4 Pz Bordeaux 2 Ass</t>
  </si>
  <si>
    <t>Kit Wind 4 Pezzi Cromo</t>
  </si>
  <si>
    <t>Kit Linea 4 Pezzi Cromo</t>
  </si>
  <si>
    <t>Kit Wind 8 Pezzi Cromo</t>
  </si>
  <si>
    <t>Set Accessori Bagno Metaform Serie Otto/One</t>
  </si>
  <si>
    <t>Kit Linea 9 Pezzi Bianco</t>
  </si>
  <si>
    <t>Tubo Doccia 80 X 80 Bianco</t>
  </si>
  <si>
    <t>ATV</t>
  </si>
  <si>
    <t>Allargatubi in valigetta - idraulic
o - con testine in pollici - 3/8-1/
2-5/8-3/4</t>
  </si>
  <si>
    <t>BE100/5</t>
  </si>
  <si>
    <t>Bilancia elettronica per bombola a gas Kg100 - 5 grammi</t>
  </si>
  <si>
    <t>KITIFT</t>
  </si>
  <si>
    <t>Kit inserti flangiatubo per trapano</t>
  </si>
  <si>
    <t>WT-1</t>
  </si>
  <si>
    <t>Termometro a puntale - scala da da
-50+300g.C</t>
  </si>
  <si>
    <t>WT-2</t>
  </si>
  <si>
    <t>Termometro tascabile digitale - con
sonda ambiente con cavo -scala da
-50+300g.C.</t>
  </si>
  <si>
    <t>Base Di Supporto Per Bombole Da1 Kg Con Rubinetti E Raccordi Intercambiali Da 1/4” Sae Per Gas R407C E R22 E 5/16” Sae Per Gas R410A</t>
  </si>
  <si>
    <t>Kit Cartellatrice Universale
Kit Completo Flangiatubi 6-8-10-12-14-16-19 Mm</t>
  </si>
  <si>
    <t>Kit Cartellatrice Universale
Per Tubi In Pollici Da 3/16” A 5/8”
Per Tubi In Millimetri Da 5 A 16
Completa Di:
- Tagliatubi Da 3 A 22 Mm
- Sbavatubi Girevoli Con Lama Di Ricambio</t>
  </si>
  <si>
    <t>Cartellatrice Universale
Per Tubi In Pollici Da 3/16” A 5/8”
Per Tubi In Millimetri Da 5 A 16</t>
  </si>
  <si>
    <t>GM2VXR32\410</t>
  </si>
  <si>
    <t>Gruppo manometrico a 2 vie - man. D
iam. 80 - pulse free - per R32/410</t>
  </si>
  <si>
    <t>GM2VXR410</t>
  </si>
  <si>
    <t>Gruppo manometrico a 2 vie - man. D
iam. 80 - pulse free - per R410</t>
  </si>
  <si>
    <t>MARS2H</t>
  </si>
  <si>
    <t>Manometro attacco radiale S2-H per R32\410</t>
  </si>
  <si>
    <t>MARS2L</t>
  </si>
  <si>
    <t>Manometro attacco radiale S2-L per R32\410</t>
  </si>
  <si>
    <t>Gruppo Monometrico A 4 Vie In Glicerina, Ø 63 Mm, Per Gas R22 E
R407C</t>
  </si>
  <si>
    <t>PV10BM-297LM</t>
  </si>
  <si>
    <t>POMPA VUOTO DS 10BM-297LM</t>
  </si>
  <si>
    <t>PV2BM-71LM</t>
  </si>
  <si>
    <t>POMPA VUOTO DS 2BM-71LM</t>
  </si>
  <si>
    <t>PV4BM-127LM</t>
  </si>
  <si>
    <t>POMPA VUOTO DS 4BM-127LM</t>
  </si>
  <si>
    <t>PV8BM-241LM</t>
  </si>
  <si>
    <t>POMPA VUOTO DS 8BM-241LM</t>
  </si>
  <si>
    <t>Rubinetto bombola TR32 - 1 kg. Conness. 5/16</t>
  </si>
  <si>
    <t>RBTR32-1</t>
  </si>
  <si>
    <t>29004020</t>
  </si>
  <si>
    <t>WT-2 - TERMOMETRO DIGITALE TASCABILE CON SONDA AMBIENTE E CAVO</t>
  </si>
  <si>
    <t>Raccordo A Y Scarico Condenza</t>
  </si>
  <si>
    <t>Walltrap Universale D.32</t>
  </si>
  <si>
    <t>Raccordo Diritto Doppio 5 /8"</t>
  </si>
  <si>
    <t>Raccordo Diritto Doppio 1 /4"</t>
  </si>
  <si>
    <t>Telecomando Clima Universale</t>
  </si>
  <si>
    <t>Coppia Staffe L 380</t>
  </si>
  <si>
    <t>Coppia Staffe L 440</t>
  </si>
  <si>
    <t>Coppia Staffe L 480</t>
  </si>
  <si>
    <t>K0351SP</t>
  </si>
  <si>
    <t>Supporto A Pavimento Mm.350
Pezzi 2 Coppia</t>
  </si>
  <si>
    <t>Supporto A Pavimento Mm.450 Pezzo Singolo</t>
  </si>
  <si>
    <t>Supporto A Pavimento Mm.350 Pezzo Singolo</t>
  </si>
  <si>
    <t>Coperchio In Vetro Per P.Cot.Style 60</t>
  </si>
  <si>
    <t>KARU</t>
  </si>
  <si>
    <t>Kit Radiatore Universali 4 Pz + Valvolina + Tappo Vedi Cod. Sk1C</t>
  </si>
  <si>
    <t>KITR38</t>
  </si>
  <si>
    <t>Kit Universale X Radiatore 1"X3/8"Zz</t>
  </si>
  <si>
    <t>Anticalcare Xcal Dima Att 1/2F-1/2F 120X40</t>
  </si>
  <si>
    <t>BSA1\2B</t>
  </si>
  <si>
    <t>Boccetta Sfiato Aria Aut. 1/2"</t>
  </si>
  <si>
    <t>Pompa Disincrost. Evolution 10</t>
  </si>
  <si>
    <t>Valvolina Sfiato Aria 1/4"  Con Port.  A Farfalla</t>
  </si>
  <si>
    <t>Guaine Per Strumenti A Capillare 1/2" D10 Cm. 15</t>
  </si>
  <si>
    <t>Guaine Per Strumenti A Capillare 1/2" G D10X100</t>
  </si>
  <si>
    <t>CDGFFG</t>
  </si>
  <si>
    <t>Raccordo girevole diritto giallo per connessione defangatore compatto/caldaia.
Comprensivo di due guarnizioni piane di tenuta.</t>
  </si>
  <si>
    <t>CDGFFC</t>
  </si>
  <si>
    <t>Raccordo girevole diritto nichelato per connessione defangatore compatto/caldaia.
Comprensivo di due guarnizioni piane di tenuta.</t>
  </si>
  <si>
    <t>Guaine Per Strumenti A Capillare 1/2" Gc 5 Cm.</t>
  </si>
  <si>
    <t>Rosetta Copritubo Futura Bianca</t>
  </si>
  <si>
    <t>Rosetta Riscal. Gambo Lungo Bianca "</t>
  </si>
  <si>
    <t>Coibentazione Per Scambiatori A Piastre  Per Ic8  380X160X140 Mm</t>
  </si>
  <si>
    <t>Scambiatori Istantanei Attacco 3/4" A 20 Piastre 210X73X50</t>
  </si>
  <si>
    <t>Scambiatori Istantanei Attacco 3/4" A 30 Piastre 315X73X72</t>
  </si>
  <si>
    <t>Coibentazione Per Scambiatori A Piastre  Per Ic6 260X160X140 Mm</t>
  </si>
  <si>
    <t>Scambiatori Istantanei Attacco 3/4" A 14 Piastre 315X73X36</t>
  </si>
  <si>
    <t>Scambiatori Istantanei Attacco 3/4" A 40 Piastre 315X73X94</t>
  </si>
  <si>
    <t>Scambiatori Istantanei Attacco 3/4" A 40 Piastre 210X73X94</t>
  </si>
  <si>
    <t>Scambiatori Istantanei Attacco 3/4" A 30 Piastre 210X73X72</t>
  </si>
  <si>
    <t>Scambiatori Istantanei Attacco 3/4" A 20 Piastre 315X73X50</t>
  </si>
  <si>
    <t>03192</t>
  </si>
  <si>
    <t>Crono Incasso Amico Mio Orieme</t>
  </si>
  <si>
    <t>K21025</t>
  </si>
  <si>
    <t>Cronotermostato  Elettronico Digitale Senza Fili</t>
  </si>
  <si>
    <t>Termomanometro Radiale</t>
  </si>
  <si>
    <t>Termostato A Contatto
Termostato Regolabile In Custodia Plastica A Contatto Cewal. Tusc 91934010</t>
  </si>
  <si>
    <t>KM22800</t>
  </si>
  <si>
    <t>Termostato Elettronico  230 V Orieme</t>
  </si>
  <si>
    <t>K22657</t>
  </si>
  <si>
    <t>Termostato Elettronico  Orieme</t>
  </si>
  <si>
    <t>TR12</t>
  </si>
  <si>
    <t>Cronotermostato Cewal Universale Smart Jotto Wi-Fi E Con Connessione Bluethoot Classev</t>
  </si>
  <si>
    <t>Termostato Ti63 Fisso R1\2Gc 120° Guaina</t>
  </si>
  <si>
    <t>130KNNR015</t>
  </si>
  <si>
    <t>Kit Termoarredo Nero 1/2" Rame: Testa+Valvola+Detentore+Raccordi R14</t>
  </si>
  <si>
    <t>Valvola + Dent. 3/8" Uscita 24-19   Squadra</t>
  </si>
  <si>
    <t>Valvola Sicurezza per Caldaia Bar 6</t>
  </si>
  <si>
    <t>Valvola Sicurezza per Caldaia Bar 3</t>
  </si>
  <si>
    <t>Guarnizioneflangia 75 Integrale</t>
  </si>
  <si>
    <t>Articoli Estivi Mare &amp; Giardino in Resina</t>
  </si>
  <si>
    <t>Vai Su scheda Tenica iin Fondo
e vai sulla categoria specifica
Vedi  Categoria: 
Articoli Estivi Mare &amp; Giardino in Resina</t>
  </si>
  <si>
    <t>Bilanciere Altalena Cm. 151X46X52 Tubo Diam. 25 Età 3 - 7</t>
  </si>
  <si>
    <t>Dondolo 3 Posti "Many" Cm. 170X110X153H Telaio In Acciaio Marrone Diam. Mm. 38 Cuscini Poliestere 140 Gr./Mq. Strisce Bianco Grigio Tetto 140 Gr/Mq Tessuto Poliestere Verde Chiaro</t>
  </si>
  <si>
    <t>Dondolo 3 Posti "Many" Cm. 170X110X153H Telaio In Acciaio Marrone Diam. Mm. 38 Cuscini Poliestere 140 Gr./Mq. Strisce Bianco Verde
Tetto 140 Gr/Mq Tessuto Poliestere Verde Chiaro</t>
  </si>
  <si>
    <t>Set Di Tre Altalene Cm. 256X136X180H ( Suits 3 - 12 )</t>
  </si>
  <si>
    <t>Set Due Altalene Cm. 208X136X180H ( Suits 3 - 12 ) Gambe Tubo Mm. 45</t>
  </si>
  <si>
    <t>Set Singola Altalena  Cm. 150X140X180H ( Tute 3 - 12 ) Gambe Tubo Mm. 45</t>
  </si>
  <si>
    <t>Gazebo "Kassy" Mt. 3X4X2,6H Tubo D'Acciaio Diam. Mm. 48 Ecru Copertura In Poliestere 180 Gr. / Mq.Con 4 Fianchi In Poliestere</t>
  </si>
  <si>
    <t>Canotto Battle Bomber, Misura Gonfio Cm. 188X98,</t>
  </si>
  <si>
    <t>Bestway 1,88 M X 1,60 M X 86 Cm Piscina Con Spruzzatore Cavalluccio Marino</t>
  </si>
  <si>
    <t>Bestway 2,41 M X 2,41 M X 1,40 M Piscina Familiare Giorni D'Estate</t>
  </si>
  <si>
    <t>Bestway Barchetta Navicella Space Splash 1,07 M X 1,12 M 
Età: 3+;</t>
  </si>
  <si>
    <t>Bestway Piscina Per Bambini Very Berry 91 Cm X 91 Cm X 91 Cm</t>
  </si>
  <si>
    <t>Bestway Piscina Per Famiglie Capitano Di Mare 2,13 M X 1,55 M X 1,32 M</t>
  </si>
  <si>
    <t>Bestway Piscina Per Famiglie Splashview 2,70 M X 1,98 M X 51 Cm</t>
  </si>
  <si>
    <t>Gilet Salvagente Trainer</t>
  </si>
  <si>
    <t>Hydro-Pro Pinne Da Immersione Endura Blue</t>
  </si>
  <si>
    <t>Hydro-Pro Pinne Da Immersione Endura Nera</t>
  </si>
  <si>
    <t>Bestway 1,88 M X 89 Cm Materassino Face Flip</t>
  </si>
  <si>
    <t>Bestway 1,90M X 1,07M Lounge Barca Paradiso Nautico
(Contenuto: Una Lounge Gonfiabile, Una Toppa Di Riparazione)</t>
  </si>
  <si>
    <t>Bestway 2,26 M X 2,26 M Isola Sunny Sicily</t>
  </si>
  <si>
    <t>Bestway Lounge Convertibile Classica, 1,90M X 1,28M</t>
  </si>
  <si>
    <t>Bestway Lounge Spruzzata Di Sicilia, Cm. 1,71 M X 89(Contenuto: Una Lounge Gonfiabile, Patch Di Riparazione)</t>
  </si>
  <si>
    <t>Bestway Luxury Lounge In Tessuto, 1,76 M X 1,07 M</t>
  </si>
  <si>
    <t>Bestway Portabicchieri Sorsi Estivi
(Contenuto: Tre Portabevande)</t>
  </si>
  <si>
    <t>Piscina Gioco Con Personaggi Disegnati Cm. 152X51</t>
  </si>
  <si>
    <t>Bestway Cavalcabile Coccodrillo Stampa Realistic 1,93 M X 94 Cm 
Età: 3+;</t>
  </si>
  <si>
    <t>Bestway Portabibite Fashion</t>
  </si>
  <si>
    <t>Giubbetto Gonfiabile Swim Safe Abc, Step B, Cm. 51X46</t>
  </si>
  <si>
    <t>Bestway Hydro-Swim, Aqua Prime Maschera Subacquea Aqua Prime, Per Bambini Dai 14 Anni In Su Unisex - Adulto</t>
  </si>
  <si>
    <t>Bestway Materassino Da Spiaggia Seagull'S View, Cm. 183X71</t>
  </si>
  <si>
    <t>Occhialini Ix-1400, 14+ Anni 3 Colori Assortiti</t>
  </si>
  <si>
    <t>Pompa Manuale, Cm. 36, Volume 1.850 Cc</t>
  </si>
  <si>
    <t>Set Da Snorkeling Aqua Prime, 14+ Anni, 2 Colori Assortiti</t>
  </si>
  <si>
    <t>00930</t>
  </si>
  <si>
    <t>4096258</t>
  </si>
  <si>
    <t>Ombrellone 180 28\32STE Colori Assortiti</t>
  </si>
  <si>
    <t>Lay-Z-Spa Zurich Airjet 1,80 M X 66 Cm</t>
  </si>
  <si>
    <t>Lay-Z-Spa Cancun Airjet 1,80M X 66Cm</t>
  </si>
  <si>
    <t>Lay-Z-Spa Fiji Airjet 1,80 M X 66 Cm</t>
  </si>
  <si>
    <t>Lay-Z-Spa Madrid Airjet 1,80 M X 66 Cm</t>
  </si>
  <si>
    <t>Copripiscina Steel Pro Frame Rett. Cm. 259 X 170 X 61</t>
  </si>
  <si>
    <t>Flowclear Aquaglide 
Robot Per La Pulizia Automatizzata Della Piscina.</t>
  </si>
  <si>
    <t>Copripiscina Steel Pro Frame Rett. Cm. 300 X 201 X 66</t>
  </si>
  <si>
    <t>Copripiscina Steel Pro Frame Rett. Cm. 400 X 211 X 81</t>
  </si>
  <si>
    <t>Kit Di Pulizia Deluxe Cm. 279.</t>
  </si>
  <si>
    <t>Piscina Power Steel Swim 5,49M X 2,74M X 1,22M Colore Pietra Grigia, Capacita' 13.430 L</t>
  </si>
  <si>
    <t>Flowclear Pulitore Automatico Per Piscine Aqua Drift</t>
  </si>
  <si>
    <t>Adattatore Per Tubo, Connette Tubi Da 3,8 Cm A Valvole Piscina Da 3,2 Cm</t>
  </si>
  <si>
    <t>Bestway 58368 Tubo Da M E 38 Mm Per Pompe E Filtri A Sabbia, Bianco</t>
  </si>
  <si>
    <t>Piscina Fast Set Cm. 366X76, Cap. 5.377 Lt. Predisposta Per Pompa Filtro 58381</t>
  </si>
  <si>
    <t>Retino Di Superficie Con Manico Telescopico</t>
  </si>
  <si>
    <t>Piscina Fuori Terra Autoportante Piscina Esterna Da Giardino In Pvc Rotonda Ø 244X61H Cm - 57448 Fast Set</t>
  </si>
  <si>
    <t>Piscina Fast Set Cm. 366X76, Cap. 5.377 Lt. Predisposta Per Pompa Filtro</t>
  </si>
  <si>
    <t>Skimmer Da Parete Funziona Con Pompe Da 2.006 L/H In Su</t>
  </si>
  <si>
    <t>Pompe Per Piscina</t>
  </si>
  <si>
    <t>Vai Su scheda Tenica  in Fondo
e vai sulla categoria specifica
Vedi  Categoria: 
Pompe per Piscina</t>
  </si>
  <si>
    <t>SS/C19</t>
  </si>
  <si>
    <t>Sdraio Super Sicilia CARRELLO RONDO 40X20</t>
  </si>
  <si>
    <t>Sdraio RODI
Poltrona Rodi S19RON
Cuscino cm 7 Tubo ottagonale 35×20 Gambe Sicilia
Carrello
Tubo ottagonale 35×20 Gambe Sicilia</t>
  </si>
  <si>
    <t>Sdraio Cordonata N\Automatica
Cordoncino pesante intrecciato, tubo ottagonale
35×20 mm</t>
  </si>
  <si>
    <t>Sdraio Rimini GAMMA 188
R188NF
Cuscino cm. 2,5 con testata cm. 5,7 Carrello Tubo ovale 30×15</t>
  </si>
  <si>
    <t>Alluminio Bianco - Tavolo Polywood Cm. 160 - 240X100X75H</t>
  </si>
  <si>
    <t>00918</t>
  </si>
  <si>
    <t>Lettino In Alluminio "Natah" Bianco Cm.  178X64X80H  Tubo Mm. 48X16 -  Textilene Bianco</t>
  </si>
  <si>
    <t>Lettino In Alluminio "Natah" Bianco Cm.  178X64X80H  Tubo Mm. 48X16 -  Textilene Grigio</t>
  </si>
  <si>
    <t>ANNACHIARA</t>
  </si>
  <si>
    <t>Poltrona annachiara con poggiapiede carrello</t>
  </si>
  <si>
    <t>ANNAMARIA</t>
  </si>
  <si>
    <t>Poltrona annamaria con poggiapiede carrello</t>
  </si>
  <si>
    <t>Poltrona Pic-Nic In Ferro Silver Grey Diam. 19  Cm. 47X53X75H  -  Telo In Poliestere  4 Blu   - 1 Arancio  - 1 Verde</t>
  </si>
  <si>
    <t>Poltrona Pieghevole In Ferro "Camping" Cm. 52X52X80H  Tube Mm. 15   Poliestere  4 Blu   - 1 Arancio   - 1 Verde</t>
  </si>
  <si>
    <t>SARDINIA</t>
  </si>
  <si>
    <t>Poltrona sardinia con poggiapiede carrello</t>
  </si>
  <si>
    <t>SC640</t>
  </si>
  <si>
    <t>Sdraio cordonata 640 con poggiapiede</t>
  </si>
  <si>
    <t>Sedia In Alluminio Bianco Cm. 55X48X85H - Tubo Principale Mm. 25 X 25 Textilene Mm. 1X1</t>
  </si>
  <si>
    <t>Set Divano "Rest" Bianco - Tubo Acciaio Mm. 28*18  Sedia Cm. 77*59*74H - Divano Cm. 77*111*74H
Tavolino Cm. 75*45*47H</t>
  </si>
  <si>
    <t>Set Divano "Rest" Grigio Scuro - Tubo Acciaio Mm. 28*18  Sedia Cm. 77*59*74H - Divano Cm. 77*111*74H
Tavolino Cm. 75*45*47H</t>
  </si>
  <si>
    <t>Spiaggina "Poly Jeans" In Alluminio Diam. 22  Reclinabile 5 Posizioni  Con Supporto Posteriore Cm. 53X61X81H 2 Giallo - 2 Arancio  - 2 Verde</t>
  </si>
  <si>
    <t>Brandina Rimini Blu</t>
  </si>
  <si>
    <t>Sdraio Dondolo Metallo</t>
  </si>
  <si>
    <t>Sdraio Bascula</t>
  </si>
  <si>
    <t>Sedia Relax "Maxi Virtus" Tubo Acciaio Mm. 40X20 Oxford Cover Con Poggiapiedi E Cuscino Blu Schiuma - Cm. 90-165X72X113H</t>
  </si>
  <si>
    <t>Sedia Relax "Maxi Virtus" Tubo Acciaio Mm. 40X20 Oxford Cover Con Poggiapiedi E Cuscino In Schiuma Naturale - Cm. 90-165X72X113H</t>
  </si>
  <si>
    <t>Sdraio Samba Bianca</t>
  </si>
  <si>
    <t>Sdraio Samba Blu</t>
  </si>
  <si>
    <t>Sgabello Aluminio C/Schienale Tectilene</t>
  </si>
  <si>
    <t>Tappeto Sintetico 2 Cm 1X25 M.</t>
  </si>
  <si>
    <t>Tappeto Sintetico 3 Cm 1X25 M.</t>
  </si>
  <si>
    <t>Tappeto Sintetico 3 Cm 2X25 M.</t>
  </si>
  <si>
    <t>Tappeto Sintetico 2 Cm 2X25 M.</t>
  </si>
  <si>
    <t>4096061</t>
  </si>
  <si>
    <t>Tenda da campeggio 2 posti</t>
  </si>
  <si>
    <t>Barbecue Rett Cm93X33 H85 C/Me Paravento Griglia In Acciaio Inox Altezza Piano Cottura 70,5-84,5Cm 4 Gambe Con 2 Ruote In Plastica 2  Ensole Legno- Ripiano In Legno Dotato Di Griglia Di Riscaldamento Due Ruote In Plastica</t>
  </si>
  <si>
    <t>2003</t>
  </si>
  <si>
    <t>Fornacella ECO Grande 003</t>
  </si>
  <si>
    <t>Ferraboli Ledro Grill Carrello Antracite Nero 65 X 48 X 84</t>
  </si>
  <si>
    <t>Barbecue A Carbonella Ferraboli Pic Nic 28 Cm</t>
  </si>
  <si>
    <t>Barbecue A Gas Bbq Gas Da Giardino Bruciatori Rbs + Acciaio Inox Potenza 12.4 Kw Con Coperchio Ruote E Fornello Laterale</t>
  </si>
  <si>
    <t>Bbq Barbecue A Gas 3 Series Classic Ls Plus Dualgas</t>
  </si>
  <si>
    <t>Barbecue Compatto A Gas Con Due Bruciatore</t>
  </si>
  <si>
    <t>Barbecue A Gas Pietra Lavica Da Esterno Bbq Da Giardino Con Coperchio Ruote E Fornello Laterale</t>
  </si>
  <si>
    <t>Barbecue Campingaz Bonesco Qst L  Carrello Antracite Nero</t>
  </si>
  <si>
    <t>Barbecue Campingaz Bonesco Lc Kettle Antracite Nero, Grigio</t>
  </si>
  <si>
    <t>9934</t>
  </si>
  <si>
    <t>2000035219</t>
  </si>
  <si>
    <t>Celectic 100 Chaffetaux E Maury</t>
  </si>
  <si>
    <t>Scaldabagno Bandini Braun Volano Termico 50 Lt Sep 5 Anni Di Garanzia</t>
  </si>
  <si>
    <t>Scaldabagno Bandini Braun Volano Termico 80 Lt Sep 5 Anni Di Garanzia</t>
  </si>
  <si>
    <t>Scaldabagno Bandini Braun Volano Termico 100 Lt Sep 5 Anni Di Garanzia</t>
  </si>
  <si>
    <t>Acc. Acqua Caldo/Freddo Vrt.Riv. Acf-200</t>
  </si>
  <si>
    <t>Acc. Acqua Caldo/Freddo Vrt.Riv. Acf100</t>
  </si>
  <si>
    <t>Puffer Plus Doppio Scambiatore Pps2-300</t>
  </si>
  <si>
    <t>BOXZ8100</t>
  </si>
  <si>
    <t>Box Doccia Serie Antares  Mod. Lilly 70X70</t>
  </si>
  <si>
    <t>Box Vera 80X80X80 H. 190</t>
  </si>
  <si>
    <t>Box Antares S. Vera 90X90X90</t>
  </si>
  <si>
    <t>Lato Box Strass Angolo 120  Vetro Temperato 6 Mm Trasparente</t>
  </si>
  <si>
    <t>Parete Fissa Telaio 70 Prof. Cromo Vetro Granito</t>
  </si>
  <si>
    <t>Parete Fissa Telaio 70 Prof. Cromo Vetro Trasparente</t>
  </si>
  <si>
    <t>Parete Fissa Telaio 75 Prof. Cromo Vetro Granito</t>
  </si>
  <si>
    <t>Porta Strass 118&lt;&gt;122 Sc.Le Vetro Trasparente Prof. Cromo</t>
  </si>
  <si>
    <t>Porta Strass 88&lt;&gt;92 Scor. Le Vetro Trasparente Prof. Cromo</t>
  </si>
  <si>
    <t>Box Parete 68&lt;&gt;72 P.Cr.V.18</t>
  </si>
  <si>
    <t>Box Parete 73&lt;&gt;77 P.Cr.V.18</t>
  </si>
  <si>
    <t>Porta Strass 108&lt;&gt;112 Sc. Le Vetro Trasparente Prof. Cromo</t>
  </si>
  <si>
    <t>Kit Idraulico Cantiere (Tubi) Ariston</t>
  </si>
  <si>
    <t>Kit Scarico Coassiale 60/100</t>
  </si>
  <si>
    <t>Kit Curva D.100-60 A 45° Per Prolunga</t>
  </si>
  <si>
    <t>Kit Comando Remoto Immergas Crd Plus</t>
  </si>
  <si>
    <t>Vaillant Multimatic 700 Centralina Con Sonda Esterna</t>
  </si>
  <si>
    <t>Sonda Serbatoio Di Stoccaggio Vaillant 306257</t>
  </si>
  <si>
    <t>Vaillant Sensonet Vr 921 Modulo Per Controllo Remoto Via  App Per Installazione A Muro</t>
  </si>
  <si>
    <t>Vaillant Sensonet Vr 921 Modulo Per Controllo Remoto Via  App Per Installazione A Caldaia</t>
  </si>
  <si>
    <t>Caldaia Clas One 24 Kw Condensazione Con Kit 3318073</t>
  </si>
  <si>
    <t>Caldaia Clas One 28 Kw Condensazione Con Kit 3318073</t>
  </si>
  <si>
    <t>Caldaia Egis Premium Condensa 24 Ff  Completa Di Kit Fumo</t>
  </si>
  <si>
    <t>Caldaia Hs Premium 24 Kw Eu2</t>
  </si>
  <si>
    <t>Caldaia Murale A Condensazione Ariston Cares S 30 Kw</t>
  </si>
  <si>
    <t>Caldaia Murale A Condensazione Ariston Cares S 24 Kw</t>
  </si>
  <si>
    <t>Caldaia Baxi Luna Platinum+ 33 Ga Mago Condensazione</t>
  </si>
  <si>
    <t>Caldaia Baxi A Condensazione Avant Blue 24 Fi Metano</t>
  </si>
  <si>
    <t>Caldaia Pigma Advance 30 Chaffetau</t>
  </si>
  <si>
    <t>Caldaia Daikin A Condensazione D2Cnd 28 Kw Metano</t>
  </si>
  <si>
    <t>Caldaia Fullcondens 28 Controlla Il Codice Combinato Ekomb28Ekfjs        3 Pei Ekomb22Aav1H+ Ekfjm1Aa+Ekcp1Aa</t>
  </si>
  <si>
    <t>Caldaia A Condensazione Daikin D2Cnd A1A 24 Kw</t>
  </si>
  <si>
    <t>Caldaia Murale A Condensazione Tenerif 24 Kw Metano</t>
  </si>
  <si>
    <t>KTFI06KC24</t>
  </si>
  <si>
    <t>Caldaia Murale A Condensazione Tenerif 24 Kw Propano</t>
  </si>
  <si>
    <t>KFOI02KC24</t>
  </si>
  <si>
    <t>Formentera Kc 24 Caldaia Murale Condensazione Metano</t>
  </si>
  <si>
    <t>KFOI06KC24</t>
  </si>
  <si>
    <t>Formentera Kc 24 Caldaia Murale Condensazione Propano</t>
  </si>
  <si>
    <t>KFOI02KC28</t>
  </si>
  <si>
    <t>Formentera Kc 28 Caldaia Murale Condensazione Metano</t>
  </si>
  <si>
    <t>KFOI06KC28</t>
  </si>
  <si>
    <t>Formentera Kc 28 Caldaia Murale Condensazione Propano</t>
  </si>
  <si>
    <t>Formentera Kc 32 Caldaia Murale Condensazione Metano</t>
  </si>
  <si>
    <t>KFOI06KC32</t>
  </si>
  <si>
    <t>Formentera Kc 32 Caldaia Murale Condensazione Propano</t>
  </si>
  <si>
    <t>Caldaia A Condensazione Victrix Tera 24 Gpl</t>
  </si>
  <si>
    <t>Caldaia A Pompa Di Calore Ibrida Victrix Hybrid G20</t>
  </si>
  <si>
    <t>Immergas Magis Combo 12 V2 Pompa Di Calore Ibrida Reversibile Per Riscaldamento E Produzione</t>
  </si>
  <si>
    <t>Immergas Magis Combo 9 V2 Pompa Di Calore Ibrida Reversibile Per Riscaldamento E Produzione</t>
  </si>
  <si>
    <t>Caldaia A Condensazione Murale Combinata Da Esterno Bosch</t>
  </si>
  <si>
    <t>Caldaia A Condensazione Murale Combinata Da Esterno Con Comando Remoto - Bosch</t>
  </si>
  <si>
    <t>Caldaia A Condensazione Murale A Gas Metano 28 Kw - Vaillant</t>
  </si>
  <si>
    <t>P/ A Muro Type 07</t>
  </si>
  <si>
    <t>P/ A Muro Type 09</t>
  </si>
  <si>
    <t>P/ A Muro Type 12</t>
  </si>
  <si>
    <t>Passaggio  Muro</t>
  </si>
  <si>
    <t>Derivazione A T Type 20</t>
  </si>
  <si>
    <t>Derivazione A T Type 25</t>
  </si>
  <si>
    <t>Derivazione A T Type 32</t>
  </si>
  <si>
    <t>Base Canale C/Coperchio 1Mt</t>
  </si>
  <si>
    <t>Faber-Flaminia Cappa Cucina Artica X 90  Cod. 325.0557.680</t>
  </si>
  <si>
    <t>Cappa Egea X A90 Vedi Nuovo Codice Fb3200557532</t>
  </si>
  <si>
    <t>Cappa Elisummer Bl F/90 Nera</t>
  </si>
  <si>
    <t>Cappa Elisummer Ix F/90 Inox</t>
  </si>
  <si>
    <t>Cappa Elisummer Bl F/60 Nera</t>
  </si>
  <si>
    <t>Cappa Elisummer Ix F/60 Inox</t>
  </si>
  <si>
    <t>Cappa Di Aspirazione Leaf Vertical Black 86 Touch Control</t>
  </si>
  <si>
    <t>Cappa Inca Smart C/33 Gr A70</t>
  </si>
  <si>
    <t>Cappa Ranch Ang.100 Bianco Compresa Di Scocca E Masselo C1</t>
  </si>
  <si>
    <t>Cappa Ranch A60 Bianco Compresa Di Scocca E Masselo C1</t>
  </si>
  <si>
    <t>Filtro Faber Carboni Attivi Cappe Flaminia Atlantica E Artica</t>
  </si>
  <si>
    <t>Filtro Carboni Attivi Xegea E Inca Vecchio Modello Cappe Faber</t>
  </si>
  <si>
    <t>Cappa Sottopensile Da 90 Cm Inox</t>
  </si>
  <si>
    <t>Cappa Sottopensile Da 60 Cm Inox</t>
  </si>
  <si>
    <t>TN-3480</t>
  </si>
  <si>
    <t>Toner Compatibile Brother Tn-3480 Bk Nero Da 8000 Pagine Non Originale</t>
  </si>
  <si>
    <t>E-1633</t>
  </si>
  <si>
    <t>Cartucce Epson Inkjet T 1633 Xl Magenta,Compatibile Per Epson Workforce Wf-2510 Wf-2630 Wf-2750 Wf-2760 Wf-2010 Wf-2530 Wf-2660 Wf-2520 Wf-2650 Wf-2540</t>
  </si>
  <si>
    <t>E-1631</t>
  </si>
  <si>
    <t>Cartucce Epson Inkjet T 1631 Xl Nero ,Compatibile Per Epson Workforce Wf-2510 Wf-2630 Wf-2750 Wf-2760 Wf-2010 Wf-2530 Wf-2660 Wf-2520 Wf-2650 Wf-2540</t>
  </si>
  <si>
    <t>E-1632</t>
  </si>
  <si>
    <t>Cartucce Epson Inkjet T 1632 Xl Cyan,Compatibile Per Epson Workforce Wf-2510 Wf-2630 Wf-2750 Wf-2760 Wf-2010 Wf-2530 Wf-2660 Wf-2520 Wf-2650 Wf-2540</t>
  </si>
  <si>
    <t>E-1634</t>
  </si>
  <si>
    <t>Cartucce Epson Inkjet T 1634 Xl Yellow,Compatibile Per Epson Workforce Wf-2510 Wf-2630 Wf-2750 Wf-2760 Wf-2010 Wf-2530 Wf-2660 Wf-2520 Wf-2650 Wf-2540</t>
  </si>
  <si>
    <t>TN245C</t>
  </si>
  <si>
    <t>Tn245C Toner Compatibile Ciano Per Brother Dcp 9020 Hl 3140Cw 3170 Mfc 9140 9330 9340</t>
  </si>
  <si>
    <t>LSMLT-D111S</t>
  </si>
  <si>
    <t>Organizza Ufficio Toner Lsmlt-D111S, Compatibile Con Samsung Xpress M2026 - M2026W. Alta Capacità Stampa Fino A ***1.800*** Pagine Al 5% Di Copertura.</t>
  </si>
  <si>
    <t>S015019</t>
  </si>
  <si>
    <t>Epson S015019 No 8750 Black Fabric Ribbon</t>
  </si>
  <si>
    <t>ARPA</t>
  </si>
  <si>
    <t>Poltrona Arpa impilabile schienale alto Bianca</t>
  </si>
  <si>
    <t>Salotto Rattan Jungle 4Pz Antracite</t>
  </si>
  <si>
    <t>Salotto Rattan Jungle 4Pz Bianco</t>
  </si>
  <si>
    <t>PLAYA</t>
  </si>
  <si>
    <t>Spiaggina Playa colore assortiti</t>
  </si>
  <si>
    <t>Spiaggina Resina Rio Bianca Cm 42X58Xh64</t>
  </si>
  <si>
    <t>BALI</t>
  </si>
  <si>
    <t>Tavolo Bali Bianco Quadrato</t>
  </si>
  <si>
    <t>Tavolo Resina Senna Bianco Cm 180X100Xh72</t>
  </si>
  <si>
    <t>Tavolo Resina Tondo Levante Bianco Cm 70</t>
  </si>
  <si>
    <t>SUMATRA</t>
  </si>
  <si>
    <t>Tavolo Rettangolare Sumatra Bianco</t>
  </si>
  <si>
    <t>RODANO</t>
  </si>
  <si>
    <t>Tavolo Rodano Bianco Rettangolare</t>
  </si>
  <si>
    <t>Salotto Rattan Akita 3Pz Antracite C/Cuscini</t>
  </si>
  <si>
    <t>Salotto Rattan Akita 3Pz Bianco C/ Cuscini</t>
  </si>
  <si>
    <t>Salotto Resina Lario 4Pz Bianco S/Cuscini</t>
  </si>
  <si>
    <t>Tavolo Resina Ovale Bianco 6 Gambe Cm 180X90Xh72</t>
  </si>
  <si>
    <t>Salotto Resina Lario 4Pz Antracite S/Cuscini</t>
  </si>
  <si>
    <t>Poltrona Resina Pieghevole Yuma Bianca Multiposizioni S/P</t>
  </si>
  <si>
    <t>Tavolo Fiocco Verde</t>
  </si>
  <si>
    <t>Sdraio Resina Pieghevole Arizona Bianca Multiposizioni C/P</t>
  </si>
  <si>
    <t>Tavolo Resina Barbados Tondocm 90 Verde 51.5</t>
  </si>
  <si>
    <t>6560013</t>
  </si>
  <si>
    <t>Bolle di sapone colori assortiti box da 24pz</t>
  </si>
  <si>
    <t>6560014</t>
  </si>
  <si>
    <t>Tubo bolle di sapone colori assortiti box da 48pz</t>
  </si>
  <si>
    <t>Borsa Termica Lunch Haring 2.0</t>
  </si>
  <si>
    <t>Vaso Miele Ml 773 To 82 Cellette</t>
  </si>
  <si>
    <t>Capsula D. 70 Alveare</t>
  </si>
  <si>
    <t>Tappo Corona 100 Pz</t>
  </si>
  <si>
    <t>Vaso Alto Ml 720 To 82</t>
  </si>
  <si>
    <t>Vaso Orto Ml 1062 To 82</t>
  </si>
  <si>
    <t>Vaso Orto Ml 580 To 82</t>
  </si>
  <si>
    <t>Tappo Meccanico Per Bottiglia Costolata</t>
  </si>
  <si>
    <t>Capsula D. 53 Bianco</t>
  </si>
  <si>
    <t>Capsula D. 82 Alveare</t>
  </si>
  <si>
    <t>Vaso Std 314 Ml To 63</t>
  </si>
  <si>
    <t>Vaso Std 212 Ml To 63</t>
  </si>
  <si>
    <t>Capsula D. 70 Bianco</t>
  </si>
  <si>
    <t>Capsula D. 110 Bianco</t>
  </si>
  <si>
    <t>Capsula D. 82 Bianco</t>
  </si>
  <si>
    <t>Capsula D. 63 Bianco</t>
  </si>
  <si>
    <t>Ciotola Tosca D. 23 Cm Bianco/Tortora Chiaro Plus</t>
  </si>
  <si>
    <t>Copriwater-Sedili</t>
  </si>
  <si>
    <t>Vai Su scheda Tenica in Fondo e vai sulla categoria specifica Vedi Categoria: Copriwater-Sedili</t>
  </si>
  <si>
    <t>Ramo Stella Natale 61Cm Rosso 253</t>
  </si>
  <si>
    <t>OLIO</t>
  </si>
  <si>
    <t>RUBINETTI OLIO</t>
  </si>
  <si>
    <t>Vai Su scheda Tenica  in Fondo
e vai sulla categoria specifica
Vedi  Categoria: 
RUBINETTI OLIO</t>
  </si>
  <si>
    <t>Stefanbox Supermario Colori Assortiti</t>
  </si>
  <si>
    <t>Carrello A Tre Piani  Otello Colore Casuale</t>
  </si>
  <si>
    <t>Cestello Magic Milleusi -  Prezzo Singolo Bianco</t>
  </si>
  <si>
    <t>Cestello Magic Milleusi -  Prezzo Singolo Rosso</t>
  </si>
  <si>
    <t>Tagliere L.D. V  M. Bianco</t>
  </si>
  <si>
    <t>C/6 Tazzine Stropicciate</t>
  </si>
  <si>
    <t>Meccanismi Cassetta</t>
  </si>
  <si>
    <t>Vai Su scheda Tenica in Fondo e vai sulla categoria specifica Vedi Categoria: Meccanismi Cassetta</t>
  </si>
  <si>
    <t>Cassetta A Zaino Delta Elegant Silenziata Con Polisterolo Bianca</t>
  </si>
  <si>
    <t>ASW-H12B4-FHR3DUI</t>
  </si>
  <si>
    <t>U.I. Aux Btu 12000 Classe A++ /A+ R32</t>
  </si>
  <si>
    <t>BBOP12000</t>
  </si>
  <si>
    <t>Clima Daikin Bbop Classe A++/A+
12000  Btu Ftxc-B+Rxc-B</t>
  </si>
  <si>
    <t>BBOP9000</t>
  </si>
  <si>
    <t>Clima Daikin Bbop Classe A++/A+
9000 Btu Ftxc-B+Rxc-B</t>
  </si>
  <si>
    <t>Daikin Sb.Hbx08/Evlq/33A2 Sistema Completo Hpu Hybrid Per Riscaldamento, Raffrescamento E Produzione Acs - 8 / 33 Kw Prezzo Compreso Di Messa In Funzione Di 165€</t>
  </si>
  <si>
    <t>Daikin Sb.I-Chyhbh05/33A2 Sistema Multi Ibrido Daikin Hpu Multi Hybrid System Per Raffrescamento Riscaldamento E Produzione Di Acs Da 5 Kw Prezzo Compreso Di Messa In Funzione Di 165€</t>
  </si>
  <si>
    <t>Kit Antivibranti I-Bx-N 04+13T</t>
  </si>
  <si>
    <t>Mitsubishi I-Bx-N Pompa Di Calore Reversibile Aria-Acqua 12.4 Kw Per Installazione Esterna I-Bx-N013Mh</t>
  </si>
  <si>
    <t>Msz-Ln25Vgb-E1 Ui Par.2,5Kw Pearl Black 9000 Btu</t>
  </si>
  <si>
    <t>Lgw Wall S1 1200 Dcb Climatizza Deumidifica Riscalda E Filtra Olimpia Splendid</t>
  </si>
  <si>
    <t>Sherpa Monobloc S1 E 12</t>
  </si>
  <si>
    <t>02023</t>
  </si>
  <si>
    <t>Ue Sherpa  S2 E 10</t>
  </si>
  <si>
    <t>Ui Sherpa Aquadue Tower S2 E Small
Prezzo Compreso Di Avviamento</t>
  </si>
  <si>
    <t>Climatizzatore Portatile Compatto Olimpia Splendid Che Deumidifica Dolceclima Compact 8 P 2,64Kw A Gas R290</t>
  </si>
  <si>
    <t>Collettore 11/4X1/2 7 V. In 50</t>
  </si>
  <si>
    <t>Collettore 11/4X1/2 6 V. In 50 " Zz"</t>
  </si>
  <si>
    <t>MANIGLIONI</t>
  </si>
  <si>
    <t>Vai Su scheda Tenica in Fondo e vai sulla categoria specifica Vedi Categoria: Maniglioni</t>
  </si>
  <si>
    <t>Rubinetti Elettronici</t>
  </si>
  <si>
    <t>Vai Su scheda Tenica in Fondo e vai sulla categoria specifica Vedi Categoria: Rubinetti Elettronici</t>
  </si>
  <si>
    <t>Rubinetti Tecnici</t>
  </si>
  <si>
    <t>Vai Su scheda Tenica in Fondo e vai sulla categoria specifica Vedi Categoria: Rubinetti Tecnici</t>
  </si>
  <si>
    <t>Rubinetti Temporizzati</t>
  </si>
  <si>
    <t>Vai Su scheda Tenica in Fondo e vai sulla categoria specifica Vedi Categoria: Rubinetti Temporizzati</t>
  </si>
  <si>
    <t>00716</t>
  </si>
  <si>
    <t>Vai Su scheda Tenica in Fondo e vai sulla categoria specifica Vedi Categoria: Rubinetti Termostatici</t>
  </si>
  <si>
    <t>Sgabello 4 Gambe Bianco</t>
  </si>
  <si>
    <t>Seduta Per Vasca Regolabile Bianco</t>
  </si>
  <si>
    <t>Soffione Doccia Antivandalo</t>
  </si>
  <si>
    <t>Specchio Basculante Bianco</t>
  </si>
  <si>
    <t>Contatore Acqua Unimag Cyble 1/2 Senza Raccordi</t>
  </si>
  <si>
    <t>Raccordi Contatore 1/2</t>
  </si>
  <si>
    <t>Raccordi Contatore 3/4</t>
  </si>
  <si>
    <t>Contatore Acqua Unimag Cyble 3/4" Senza Raccordi</t>
  </si>
  <si>
    <t>Contatori Acqua</t>
  </si>
  <si>
    <t>Vai Su scheda Tenica  in Fondo
e vai sulla categoria specifica
Vedi  Categoria: 
Contatori Acqua</t>
  </si>
  <si>
    <t>Raccordo Per Contatore A 3 Vie 11/4" Ff Uscita D. 1/2" M</t>
  </si>
  <si>
    <t>Raccordo Per Contatore A 4 Vie 11/4" Ff 2 Uscita Laterali D. 1/2" M</t>
  </si>
  <si>
    <t>Riduttori Pressione</t>
  </si>
  <si>
    <t>Vai Su scheda Tenica iin Fondo
e vai sulla categoria specifica
Vedi  Categoria: 
Vai Su scheda Tenica iin Fondo
e vai sulla categoria specifica
Vedi  Categoria: 
Gallegianti Riduttore di Pressione</t>
  </si>
  <si>
    <t>Rubinetto Presa Acqua Con Cappuccio D. 1/2" F.F.</t>
  </si>
  <si>
    <t>Rubinetto Presa Acqua Con Cappuccio D. 1/2" M.F.</t>
  </si>
  <si>
    <t>Rubinetto Presa Acqua Con Cappuccio D. 1/2" M.M.</t>
  </si>
  <si>
    <t>Spiralina Zincata 1 Kg= 450 Mt Circa
Preo Al Metro</t>
  </si>
  <si>
    <t>Igiene Sanificazione</t>
  </si>
  <si>
    <t>Vai Su scheda Tenica in Fondo e vai sulla categoria specifica Vedi Categoria: Igiene Sanificazione</t>
  </si>
  <si>
    <t>Dispenser X Sapone A Muro 2 pulsanti D. 21x15x7</t>
  </si>
  <si>
    <t>Kit Braccio Doccia Con Soffione Serie Lux</t>
  </si>
  <si>
    <t>Kit Braccio Doccia Con Soffione Serie Lux Maxi Perfecta</t>
  </si>
  <si>
    <t>Kit Braccio Doccia Con Soffione Serie Lux Anticalcare</t>
  </si>
  <si>
    <t>Flex Cm 60 D/A 1/2 Esagono X 1/2 Esagono Cromato In Sacchetto</t>
  </si>
  <si>
    <t>DOCCETTA DOCCIA CON CURVETTA PER FORCELLA CLASSICA
Doccia con curvetta per forcella classica</t>
  </si>
  <si>
    <t>DGO-052</t>
  </si>
  <si>
    <t>Doccetta Nera Multigetti con tasto regolazioone risparmio acqua</t>
  </si>
  <si>
    <t>DC5220001CR</t>
  </si>
  <si>
    <t>Doccia AMBRA in abs 4 funzioni
cromata con sistema anticalcare
autopulente.</t>
  </si>
  <si>
    <t>Doccia Twister-3 Getti Bianco Oro</t>
  </si>
  <si>
    <t>RI0025901CR</t>
  </si>
  <si>
    <t>Centrale Serie Planet Per Asta Diam. Mm 25 1/4" Giro</t>
  </si>
  <si>
    <t>PA3150003CR</t>
  </si>
  <si>
    <t>Presa acqua in ottone modello Arte attacco 1/2" MM</t>
  </si>
  <si>
    <t>PA3170003CR</t>
  </si>
  <si>
    <t>Presa acqua in ottone modello Fashion attacco
1/2" MM L. 4 P. 5,2cm</t>
  </si>
  <si>
    <t>PA3115003CR</t>
  </si>
  <si>
    <t>Presa acqua in ottone modello Round attacco 1/2" MM D. 5 cm</t>
  </si>
  <si>
    <t>PA3160003CR</t>
  </si>
  <si>
    <t>Presa acqua in ottone serie Glamour attacco 1/2" MM</t>
  </si>
  <si>
    <t>D09121203CR</t>
  </si>
  <si>
    <t>Set Idroscopino Con Doccia 
Salome’, Rubinetto, Flessibile Cm.
120 Cromato In Scatola</t>
  </si>
  <si>
    <t>RUIS12</t>
  </si>
  <si>
    <t>RUIS12
Rubinetto per idroscopino in ottone 1/2 M x 1/2
M con supporto doccia (acqua fredda)</t>
  </si>
  <si>
    <t>Doccia Shut Off Con Fermo Leva Bianca</t>
  </si>
  <si>
    <t>Doccia Aladino Shut Off</t>
  </si>
  <si>
    <t>Deviatore In Ottone Per Colonna Cl2117 M1/2 X M1/2 X M3/4</t>
  </si>
  <si>
    <t>Centrale Ricambio Saliscndi 28 Cromo Supporto Centrale</t>
  </si>
  <si>
    <t>Saliscendi Brico Vecchio Ottone</t>
  </si>
  <si>
    <t>SL5KI43T1CR</t>
  </si>
  <si>
    <t>Saliscendi Ø 25 mm lunghezza 60 cm con supporti fissi cursore abs cm completo di doccia KIT MARINE, portasapone, flessibile 150 cm D/A e distanziale per piastrelle</t>
  </si>
  <si>
    <t>Set Doccia Cromo Capri</t>
  </si>
  <si>
    <t>Set Doccia Cromo Procida</t>
  </si>
  <si>
    <t>Saliscendi Amargosa In Acciaio Inox Cromato.
Asta Diamentro 25Mmx600Mm Lunghea, Completa Di Accessori Di Montaggio.
Doccia In Abs Cromato Da 110Mm, 3 Getti Anticalcare E Con Filtro Anti
Intasamento. Competa Di Flessibile In Acciaio Inox Da 150Cm E Portasapone.
Imballo In Skin Decorato.I "Xx"</t>
  </si>
  <si>
    <t>Set Doccia Cromo Palinuro</t>
  </si>
  <si>
    <t>Set Doccia Cromo Ischia</t>
  </si>
  <si>
    <t>Soffione Lisbona Quadrato In Acciaio Ultrasottile Con Anticalcare 40X40  Attacco 1\2 F Con Snodo</t>
  </si>
  <si>
    <t>Soffione Lisbona Quadrato In Acciaio Ultrasottile Con Anticalcare 25X25 Attacco 1\2 F Con Snodo</t>
  </si>
  <si>
    <t>Soffione Lisbona Quadrato In Acciaio Ultrasottile Con Anticalcare 30X30 Attacco 1\2 F Con Snodo</t>
  </si>
  <si>
    <t>Soffione Roma Tondo In Acciaio Ultrasottile Con Anticalcare D. 20 Cm Sp. 2 Mm. Attacco 1\2 F Con Snodo</t>
  </si>
  <si>
    <t>Soffione Roma Tondo In Acciaio Ultrasottile Con Anticalcare D. 25 Cm Sp. 2 Mm. Attacco 1\2 F Con Snodo</t>
  </si>
  <si>
    <t>Soffione Roma Tondo In Acciaio Ultrasottile Con Anticalcare D. 30 Cm Sp. 2 Mm. Attacco 1\2 F Con Snodo</t>
  </si>
  <si>
    <t>Soffione Lisbona Quadrato In Acciaio Ultrasottile Con Anticalcare 20X20 Attacco 1\2 F Con Snodo</t>
  </si>
  <si>
    <t>Soffione Idromassaggio Muoltigetti Soft Pesante Cromato Lucido</t>
  </si>
  <si>
    <t>Soffione Idromassaggio Muoltigetti Pesante Cromato Lucido</t>
  </si>
  <si>
    <t>Soffione Idromassaggio Muoltigetti Easyclean Pesante Cromato Lucido</t>
  </si>
  <si>
    <t>DGO-802</t>
  </si>
  <si>
    <t>Soffione Minimale In Acciaio Anticalcare Import Quadrato 15X15</t>
  </si>
  <si>
    <t>Soffione Minimale In Acciaio Anticalcare Import Tondo 250 Size 10"</t>
  </si>
  <si>
    <t>Soffione Minimale In Acciaio Anticalcare Import Tondo 200 Size 8"</t>
  </si>
  <si>
    <t>Soffione Minimale In Acciaio Anticalcare Import Tondo 300 Size 12"</t>
  </si>
  <si>
    <t>Soffione Doccia Multigetto Tondo Bagno Diametro 20.3 Cm Orientabile Dgo-137</t>
  </si>
  <si>
    <t>Viaris Uni Ct274 Monofase 7.4 Kw 32A, 1 Cavo E Connettore Tipo 2 Lunghezza 5M, Lettore Carte Rfid – Orbis Obu2A000112</t>
  </si>
  <si>
    <t>Viaris Uni Ct222 Trifase 22 Kw 3X32A, 1 Cavo E Connettore Tipo 2 Lunghezza 5M, Lettore Carte Rfid – Orbis Obu7A000112</t>
  </si>
  <si>
    <t>Cappe</t>
  </si>
  <si>
    <t>Vai Su scheda Tenica in Fondo e vai sulla categoria specifica Vedi Categoria: Cappe</t>
  </si>
  <si>
    <t>Cucina Bo 5Fc Inox C/Piedi  90X60X86 Vano Portabombola</t>
  </si>
  <si>
    <t>Cucina Bo 60 Cm Inox Forno Elettrico</t>
  </si>
  <si>
    <t>Cucina Bo 6Fc Inox C/Piedi  Forno Elettrico</t>
  </si>
  <si>
    <t>Cucina Mobilfornello B 3Fdv Piat.</t>
  </si>
  <si>
    <t>Cucina Bompani 90X60X85 Bianca 4 Fuochi + Piastra + Vano Portabombola</t>
  </si>
  <si>
    <t>Hotpoint Frigorifero Doppia Porta Enxtm18322Xf No Frost Classe A++ Capacità Netta 438 Litri Colore Acciaio Inox</t>
  </si>
  <si>
    <t>Lavatrice Candy 10 Kg Classe A+++ ,  M. 85X54X60 Cm</t>
  </si>
  <si>
    <t>Lavelli</t>
  </si>
  <si>
    <t>Vai Su scheda Tenica in Fondo e vai sulla categoria specifica Vedi Categoria: Lavelli</t>
  </si>
  <si>
    <t>RT43K6330EF</t>
  </si>
  <si>
    <t>Doppia Porta Serie 6000 Rt43K6330Ef
Capacità: 443L
Classe Energetica: F
Dimensioni: 70 X 178,5 X 72,6 Cm</t>
  </si>
  <si>
    <t>DV70M50201W</t>
  </si>
  <si>
    <t>Samsung Dv70M50201W Asciugatrice 7 Kg, 60 X 60 X 85 Cm, Bianco Con Oblò Bianco [Classe Di Efficienza Energetica A++]</t>
  </si>
  <si>
    <t>WW70J5255MW</t>
  </si>
  <si>
    <t>Samsung Lavatrice Carica Frontale Capacità Di Carico 7 Kg Classe Energetica A+++ Profondità 55 Cm Centrifuga 1200 Giri Motore Inverter / Silenziosa / Programma Eco - Ww70J5255Mw</t>
  </si>
  <si>
    <t>WW90K4430YW</t>
  </si>
  <si>
    <t>Samsung Lavatrice Carica Frontale Capacità Di Carico 9 Kg Classe Energetica A+++ Profondità 55 Cm Centrifuga 1400 Giri Partenza Ritardata / Motore Inverter / Silenziosa - Ww90K4430Yw Serie 4500 Addwash</t>
  </si>
  <si>
    <t>RB37J5315SS</t>
  </si>
  <si>
    <t>Samsung Rb 37 J5315Ss Serie 5000 Frigorifero Combinato No Frost Inverter Capacità 387 Litri Classe E Multiflow Plus Colore Inox</t>
  </si>
  <si>
    <t>RB31FEJNBSA</t>
  </si>
  <si>
    <t>Samsung Rb31Fejnbsa/Ef - Frigorifero Combinato, A+++ / 185 Cm Di Altezza / 172 Kwh/Anno / 191 L / 98 L/Effetto Acciaio Inox (Metal Graphic) [Classe Di Efficienza Energetica A+++]</t>
  </si>
  <si>
    <t>RB37J501MSA</t>
  </si>
  <si>
    <t>Samsung Rb37J501Msa Frigorifero Combinato Capacita' 387 Litri Classe Energetica+]</t>
  </si>
  <si>
    <t>RS57K4000SA</t>
  </si>
  <si>
    <t>Samsung Rs57K4000Sa Side By Side.  Porta Americana.361 L
Congelatore: 209 L
Capacità Netta Totale: 570 L</t>
  </si>
  <si>
    <t>RT38K5535S9</t>
  </si>
  <si>
    <t>Samsung Rt38K5535S9/Es Frigorifero Doppia Porta Rt5000K, Total No Frost, 384 L, Platinum Inox [Classe Di Efficienza Energetica A++]</t>
  </si>
  <si>
    <t>RT50K6335SL</t>
  </si>
  <si>
    <t>Samsung Rt50K6335Sl/Es Frigorifero Doppia Porta Rt6000K, Total No Frost, 500 L, Inox Spazzolato [Classe Di Efficienza Energetica A++]</t>
  </si>
  <si>
    <t>RT53K6540EF</t>
  </si>
  <si>
    <t>Samsung Rt53K6540Ef Serie 6000 Frigorifero Doppia Porta No Frost Capacità 542 Litri Classe Energetica F Multi Flow / Twist Ice Maker Colore Sabbia</t>
  </si>
  <si>
    <t>RT53K6540SL</t>
  </si>
  <si>
    <t>Samsung Rt53K6540Sl Serie 6000 Frigorifero Doppia Porta No Frost Inverter Capacità 404 Litri Classe F Multi Flow Plus / Twist Ice Maker Colore Inox</t>
  </si>
  <si>
    <t>WW82J5246FW</t>
  </si>
  <si>
    <t>Samsung Ww82J5246Fw Lavatrice Caricamento Frontale 8 Kg 1200 Giri/Min Bianco</t>
  </si>
  <si>
    <t>Cappe_1</t>
  </si>
  <si>
    <t>Forno Pop Evo Elettrico, Convection + Fan, 65 Litri, Na, Classe A+, Inox, Inox, L X P X A (Mm) 595 X 595 X 568</t>
  </si>
  <si>
    <t>Candy Flg203/1X Forno A Gas Multifunzione Da Incasso 60 Litri Classe A+ Colore Inox</t>
  </si>
  <si>
    <t>Candy Forno Elettrico Da Incasso Forno Elettrico 2100 W
Classe Energetica "A""
5 Programmi
Forno 65 Lt. Multifunzione Ventilato
Forno Doppio Vetro
Grill Elettrico
Raffreddamento Ventilato
Larg. 59,5 Cm Alt. 59,5 Cm.</t>
  </si>
  <si>
    <t>Forno Pop Evo Candy
Elettrico, Ventilato, 65 Litri, Classe A, Bianco, Bianco, L X P X A (Mm) 595 X 595 X 568</t>
  </si>
  <si>
    <t>Fcc604Nav Forno Elettrico Da Incasso Ventilato Multifunzione 65 Litri 60 Cm Classe A+ Colore Avena</t>
  </si>
  <si>
    <t>Forno Avena Combinato 8 Funzioni</t>
  </si>
  <si>
    <t>Forno Antracite Combinato 8 Funzioni</t>
  </si>
  <si>
    <t>Forno Elettrico 54L Acciaio Inox A 6 Funzioni</t>
  </si>
  <si>
    <t>Forno Elettrico Bompani 60 Cm Bianco E Acciaio</t>
  </si>
  <si>
    <t>Forno Elettrico Bompani 60 Cm Crema</t>
  </si>
  <si>
    <t>Forno Elettrico Bompani 60 Cm Rame</t>
  </si>
  <si>
    <t>Forno Vetro Oscurato E Acciaio Combinato 8 Funzioni</t>
  </si>
  <si>
    <t>Forno Mutifunzione Cl A Inox Hotpoint</t>
  </si>
  <si>
    <t>Forno Leaf Touch 60 10 Funzioni Black 86 Full Touch</t>
  </si>
  <si>
    <t>Forno Plano 600X600 Mmf.Black 6 Funzioni Classe Energetica A Nero</t>
  </si>
  <si>
    <t>Forno Plano 600X600 Mmf.Black 5 Funzioni Classe Energetica A</t>
  </si>
  <si>
    <t>Forno Plano 600X600 Mm B.Tit. 5 Funzioni Classe Energetica A</t>
  </si>
  <si>
    <t>Forno Schock New England Multifunzione Cm. 60 - Avena</t>
  </si>
  <si>
    <t>Forno Schock New England Multifunzione Cm. 60 -  Nero Mat</t>
  </si>
  <si>
    <t>Frigorifero Con Congelatore Da Incasso Candy Cm. 54 H. 145 - Lt. 220 A+</t>
  </si>
  <si>
    <t>Candy Lavastoviglie Da Incasso Da 45Cm, 10 Coperti</t>
  </si>
  <si>
    <t>Candy Lavastoviglie Da Incasso A Scomparsa Totale Capacità 13 Coperti Classe Energetica A+ 60X55X82H</t>
  </si>
  <si>
    <t>Lavelli_1</t>
  </si>
  <si>
    <t>Candy Forno A Microonde 20 L 800 W Acciaio Inox</t>
  </si>
  <si>
    <t>P.Cottura Bombe' 75Tcc Antr. 762X520 Mm 5 Fc Grig. In Ghisa 55</t>
  </si>
  <si>
    <t>Piano Cottura Bompani 60, 4 Fuochi, Comandi Laterali, Colore Avena</t>
  </si>
  <si>
    <t>P.Cottura Bompani 90 5F.(Tc)</t>
  </si>
  <si>
    <t>Piano Cottura 60I 4 Fuochi Comandi Laterali, Acciaio Inox</t>
  </si>
  <si>
    <t>Piano Cottura A Gas Ad Incasso 60, Acciaio Inox, Comandi Frontali</t>
  </si>
  <si>
    <t>Piano Cottura 4 Fuochi A Gas 60 Cm Piano In Vetro Finitura Specchio</t>
  </si>
  <si>
    <t>Piano Cottura Collezione Classic
Gas, 5 Zone, Avene, Acciaio Inox, L X P X A (Mm): 35X745X510 Griglie Lavabili In Lavastoviglie
Bruciatore A Doppia Corona
Griglie Ampie</t>
  </si>
  <si>
    <t>Piano Cottura Gas 5 Fuochi Gas Colore Acciaio Inox
Larghezza74.5 Cm Tipologia Pianogas Zone Di Cottura 5 Griglie Piattino .</t>
  </si>
  <si>
    <t>Piano Da 60Cm Avena;  Griglie In Piattina; 4 Fuochi Dc 4Kw; Manopola Gold Tradis</t>
  </si>
  <si>
    <t>Candy Piano Cottura A Gas 60 Cm, Finitura Bianco</t>
  </si>
  <si>
    <t>Candy Piano Cottura A Gas 60 Cm, Finitura Nero Smaltato</t>
  </si>
  <si>
    <t>Piano Cottura Gas Su Metallo
Gas, 4 Zone, Inox, Acciaio Inox, L X P X A (Mm): 595X510X10 Cdoy6Grx</t>
  </si>
  <si>
    <t>Piano Cottura A Gas 75 Cm, 5 Fuochi Inox</t>
  </si>
  <si>
    <t>Collettore In Tubo Rame Saldati Montanti Da 1" Attacchi Laterali 3/4" L 465 N° Zone 3</t>
  </si>
  <si>
    <t>Collettore In Tubo Rame Saldati Montanti Da 1" Attacchi Laterali 3/4" L 615 N° Zone 4</t>
  </si>
  <si>
    <t>Collettore In Tubo Rame Saldati Montanti Da 3/4" Attacchi Laterali 3/4" L 315  N° Zone 2</t>
  </si>
  <si>
    <t>Valvolla Termostatica Antcondensa D.3/4" Taratura 50+5° Pressione 10 Bar</t>
  </si>
  <si>
    <t>Guscio Di Coibentazione Per Valvola Motorizzata A 2 Vie D. 1/2".3/4"</t>
  </si>
  <si>
    <t>Servomotore Abbinati Com.Pompa Per Valvole A 2 Vie 24 Volts 60"</t>
  </si>
  <si>
    <t>Servomotore Abbinati Normale Per Valvolre 3 Vie Miscelatrice 24 Volts Tempi 50" Comando 3 Fili</t>
  </si>
  <si>
    <t>Valvolla Termostatica Antcondensa D.3/4" Taratura 60+5° Pressione 10 Bar</t>
  </si>
  <si>
    <t>Valvola Isol Serv.M6Ib5 D. 11/4"</t>
  </si>
  <si>
    <t>Valvola Isol Serv.M8Ib9 D. 11/2"</t>
  </si>
  <si>
    <t>Olimpia Splendid | Sios Control - Kit Convertitore Segnale Fancoils Rtu-Ascii - B0863</t>
  </si>
  <si>
    <t>Olimpia Splendid | Sios Control - Unità Di Controllo Centrale - B0858 Prezzo Compreso Di Avviamento</t>
  </si>
  <si>
    <t>29027007</t>
  </si>
  <si>
    <t>Cercafughe elettronico</t>
  </si>
  <si>
    <t>29029015</t>
  </si>
  <si>
    <t>Sensore per SEEKER</t>
  </si>
  <si>
    <t>Falo' Accendigrill Bastoncini</t>
  </si>
  <si>
    <t>Falo' Prontabrace Kg 1,5 Pz12</t>
  </si>
  <si>
    <t>Tenditori Zincati Occhio/Occhio 6 Mm</t>
  </si>
  <si>
    <t>Lame P/Coltelli Vigor A Spezzare Set 10Pz H.Mm. 18</t>
  </si>
  <si>
    <t>Lame P/Coltelli Vigor A Spezzare Set 10Pz H.Mm. 25</t>
  </si>
  <si>
    <t>Set 25 Strumenti Diversi</t>
  </si>
  <si>
    <t>Set 6 Pezzi Chiavi A Esagonali Unior</t>
  </si>
  <si>
    <t>KTOG6</t>
  </si>
  <si>
    <t>Tenditori Zincati Occhio/Gancio 6 Mm 
Offerta 4 Pz + 1 Omaggio</t>
  </si>
  <si>
    <t>KTOG8</t>
  </si>
  <si>
    <t>Tenditori Zincati Occhio/Gancio 8 Mm 
Offerta 4 Pz + 1 Omaggio</t>
  </si>
  <si>
    <t>KTOO6</t>
  </si>
  <si>
    <t>Tenditori Zincati Occhio/Occhio 6 Mm 
Offerta 4 Pz + 1 Omaggio</t>
  </si>
  <si>
    <t>KTOO8</t>
  </si>
  <si>
    <t>Tenditori Zincati Occhio/Occhio 8 Mm 
Offerta 4 Pz + 1 Omaggio</t>
  </si>
  <si>
    <t>Tenditori Zincati Occhio/Occhio 8 Mm</t>
  </si>
  <si>
    <t>Tenditori Zincati Occhio/Gancio 6 Mm</t>
  </si>
  <si>
    <t>Tenditori Zincati Occhio/Gancio 8 Mm</t>
  </si>
  <si>
    <t>00693</t>
  </si>
  <si>
    <t>M.Tore Ad Ultrasuoni Multiuso: Calcola Area-Volume-Distanza-Temperatura. Range Tra 0,45 Mt A 18 Mt</t>
  </si>
  <si>
    <t>Chiave Per Piletta</t>
  </si>
  <si>
    <t>Baile Titanio P.Quadra M /Pioppo</t>
  </si>
  <si>
    <t>C46RBF</t>
  </si>
  <si>
    <t>Disco Marmo 115X1,6X22,23 Ima Gold</t>
  </si>
  <si>
    <t>C24RBF</t>
  </si>
  <si>
    <t>Disco Marmo 230 Made By Dovaro Industrie
Dt 230X3,2X22
Mola Da Taglio</t>
  </si>
  <si>
    <t>C30QBF</t>
  </si>
  <si>
    <t>Disco Marmo 230 Made By Sait
Dt 230X3,0X22,23
Planet</t>
  </si>
  <si>
    <t>C36RBF</t>
  </si>
  <si>
    <t>Disco Marmo 230 Made By Sait
Dt 230X3,2X22
Molital Abrasivi</t>
  </si>
  <si>
    <t>C30RBF</t>
  </si>
  <si>
    <t>Disco Marmo 230 Made Italy
Dt 230X3,2X22
Sauro</t>
  </si>
  <si>
    <t>KC30QBF</t>
  </si>
  <si>
    <t>Set 10 Pz Sottocosto
Disco Marmo 230 Made By Sait
Dt 230X3,0X22,23
Planet</t>
  </si>
  <si>
    <t>Espansore Quick Per Tubo Multistrato D V20</t>
  </si>
  <si>
    <t>Espansore Quick Per Tubo Multistrato D. 16</t>
  </si>
  <si>
    <t>kC24RBF</t>
  </si>
  <si>
    <t>Set 10 Pz Sottocosto
Disco Marmo 230 Made By Dovaro Industrie
Dt 230X3,2X22
Mola Da Taglio</t>
  </si>
  <si>
    <t>KC36RBF</t>
  </si>
  <si>
    <t>Set 10 Pz Sottocosto
Disco Marmo 230 Made By Sait
Dt 230X3,2X22
Molital Abrasivi</t>
  </si>
  <si>
    <t>KC30RBF</t>
  </si>
  <si>
    <t>Set 10 Pz Sottocosto
Disco Marmo 230 Made Italy
Dt 230X3,2X22
Sauro</t>
  </si>
  <si>
    <t>KC46RBF</t>
  </si>
  <si>
    <t>Set 20 Pezzi Sottocosto
Disco Marmo 115X1,6X22,23 Ima Gold</t>
  </si>
  <si>
    <t>KA36SBF</t>
  </si>
  <si>
    <t>Set 20 Pezzi Sottocosto
Disco Per Ferro 115X3,2X22,23 Gma</t>
  </si>
  <si>
    <t>A36SBF</t>
  </si>
  <si>
    <t>Disco Per Ferro 115X3,2X22,23 Gma</t>
  </si>
  <si>
    <t>Tagliatubo Super Ego D. 35
Mc35</t>
  </si>
  <si>
    <t>1015B</t>
  </si>
  <si>
    <t>Chiave Crescente Cromata Mm. 250</t>
  </si>
  <si>
    <t>1015C</t>
  </si>
  <si>
    <t>Chiave Crescente Cromata Mm. 300</t>
  </si>
  <si>
    <t>Sgombratubo C/Manovella Mm.1000</t>
  </si>
  <si>
    <t>Sgombratubo C/Manovella Mm.150</t>
  </si>
  <si>
    <t>Sgombratubo C/Manovella Mm.700</t>
  </si>
  <si>
    <t>1171D</t>
  </si>
  <si>
    <t>Sturalavandino A Molla Mt. 7</t>
  </si>
  <si>
    <t>Kit Port. A Muro 1/2" Mt.20</t>
  </si>
  <si>
    <t>Catena Al Titanio Batavia</t>
  </si>
  <si>
    <t>Batavia 18V Batteria Utensile Multifunzione 7062510 Senza Caricabatteria</t>
  </si>
  <si>
    <t>Sega Circolare A Batteria 18V Maxxpack</t>
  </si>
  <si>
    <t>Trapano Combinato Con Motore Senza Spazzole Batavia</t>
  </si>
  <si>
    <t>Batavia Bat7062511 Maxxpack 2 Modalità Trapano Sds 18V Nudo Unità</t>
  </si>
  <si>
    <t>Pompa Da Giardino 1500 L/H 11 M - Batavia</t>
  </si>
  <si>
    <t>Scala Telescopica In Alluminio, Altezza Di Lavoro (Max): 4,6 M, 3 Colori, 15,3 Kg</t>
  </si>
  <si>
    <t>Ventola Multifunzione Maxxpack Collection, 18 V, Colore: Grigio/Arancione</t>
  </si>
  <si>
    <t>Estensione Per Motosega Batavia</t>
  </si>
  <si>
    <t>Giraffe Air Telescoopladder 2,63M 7063650 Batavia</t>
  </si>
  <si>
    <t>Idropulitrice A Batteria, 24 Bar, Senza Batteria/Caricabatterie</t>
  </si>
  <si>
    <t>Motosega Compatta Batavia</t>
  </si>
  <si>
    <t>Scala Telescopica Giraffe Air 3.27M | Con Softclose &amp; Antiscivolo</t>
  </si>
  <si>
    <t>Cenere Aspirapolvere 18V Nudo Unità - Solo Attrezzo - Batavia Maxxpack</t>
  </si>
  <si>
    <t>Motosega Compatta Batavia Completo Di Batteria E Copribatteria</t>
  </si>
  <si>
    <t>Bandella Forata 12 Mm Spessore 0,7 Mm Rotolo Da 10 Mt.</t>
  </si>
  <si>
    <t>Bandella Forata 17 Mm Spessore 0,7 Mm Rotolo Da 10 Mt.</t>
  </si>
  <si>
    <t>2081AB</t>
  </si>
  <si>
    <t>Collare Export Telescopico Per Canne Fumarie Estensibile Bianco</t>
  </si>
  <si>
    <t>Fornellone Gas</t>
  </si>
  <si>
    <t>Vai Su scheda Tenica  in Fondo  
e vai sulla categoria specifica
Vedi  Categoria: 
Fornelloni Gas</t>
  </si>
  <si>
    <t>Frattazzo Gomma Rigida 95X245</t>
  </si>
  <si>
    <t>TVSG032F</t>
  </si>
  <si>
    <t>Gomito FF Con Girello  D. 1"</t>
  </si>
  <si>
    <t>Innesto Con Gommino Per Ala Con Anell. D. 16</t>
  </si>
  <si>
    <t>9910016000</t>
  </si>
  <si>
    <t>Manicotto Per Ala Con Anellino Ø 16</t>
  </si>
  <si>
    <t>6067VGG</t>
  </si>
  <si>
    <t>Prolunga in Pe D. 3/4"</t>
  </si>
  <si>
    <t>VSHX32F</t>
  </si>
  <si>
    <t>Vlvola a sfera in plastica Femina D. 1"x32 mm</t>
  </si>
  <si>
    <t>VSGX20F</t>
  </si>
  <si>
    <t>Vlvola a sfera in plastica Femina D. 3/4"x20 mm</t>
  </si>
  <si>
    <t>Tee Per Ala Con Anellino Ø 16</t>
  </si>
  <si>
    <t>Raccordo Maschio Per Ala Con Anellino Ø 16X3/4</t>
  </si>
  <si>
    <t>Raccordo Maschio Per Ala Con Anellino Ø 16X1/2</t>
  </si>
  <si>
    <t>Gomito Per Ala Con Anellino Ø 16</t>
  </si>
  <si>
    <t>Manicotto Ala</t>
  </si>
  <si>
    <t>Ala Gocciolante Ø16Mm 2 Lt/H 30Cm 100M</t>
  </si>
  <si>
    <t>Picoino Carp. C/M 600</t>
  </si>
  <si>
    <t>Chiodi Acciaio Mm. 50</t>
  </si>
  <si>
    <t>Mazzetta Coppia C/M. Gr.400</t>
  </si>
  <si>
    <t>Mazzetta Gr.1000 Progrip</t>
  </si>
  <si>
    <t>Mazzetta In Gomma Gr. 500</t>
  </si>
  <si>
    <t>Mazzuolo In Gomma 55 Mm</t>
  </si>
  <si>
    <t>Mazzetta Coppia C/M Gr.600</t>
  </si>
  <si>
    <t>Mazzetta Antisfil. Gr. 1200</t>
  </si>
  <si>
    <t>Mazzetta Antisfil. Gr.1000</t>
  </si>
  <si>
    <t>DT-333</t>
  </si>
  <si>
    <t>Pinza amperometrica AC/DC</t>
  </si>
  <si>
    <t>Livello Laser Grande Orieme K17813</t>
  </si>
  <si>
    <t>Nastro X Tape Grigio H 50 Mm X 25 M " Zz"</t>
  </si>
  <si>
    <t>Rubinetti Olio_1</t>
  </si>
  <si>
    <t>R-PP12P</t>
  </si>
  <si>
    <t>Pinza Poligrip 12 regolabile cm. 20 con manici plastificati</t>
  </si>
  <si>
    <t>Pinza Poligrip 7" Piccola Pinza regolabile CM. 18</t>
  </si>
  <si>
    <t>PSEP</t>
  </si>
  <si>
    <t>Pistola Silicone Economica in plastica</t>
  </si>
  <si>
    <t>Aceite De Corte 25 L</t>
  </si>
  <si>
    <t>Saratoga Unistop Rapido Bicomponente</t>
  </si>
  <si>
    <t>Saratoga Univil Rapido 150 Ml</t>
  </si>
  <si>
    <t>19215</t>
  </si>
  <si>
    <t>Attacco Prolunga Diretta - Sds Max 250 - (10”)</t>
  </si>
  <si>
    <t>19217</t>
  </si>
  <si>
    <t>Attacco Prolunga Diretta - Sds Max 600 - (24”)</t>
  </si>
  <si>
    <t>2032570</t>
  </si>
  <si>
    <t>Punte Alligator Rekmax Per Martelli Perforatori
E Combinati Con Attacco Sds-Max - 4 Taglienti “Quadro X Ø Mm32 1-1/4” Lunghezza Totale 570 Punta 450</t>
  </si>
  <si>
    <t>OIROUND78</t>
  </si>
  <si>
    <t>Frese A Tazza Diamantate Ø 78 Mm, Lunghezza 150 Mm</t>
  </si>
  <si>
    <t>4610551</t>
  </si>
  <si>
    <t>Asta Per Punta Trapano Per Fresa A Tazza  Punta Cm 16X550</t>
  </si>
  <si>
    <t>OICENTER</t>
  </si>
  <si>
    <t>Punta Di Centraggio 200/10 Mm</t>
  </si>
  <si>
    <t>19209</t>
  </si>
  <si>
    <t>Frese A Corona Per Martelli Elettrici Pesanti Foro Conico 1/8 Ø Mm 60 2-3/8”</t>
  </si>
  <si>
    <t>OIHEX</t>
  </si>
  <si>
    <t>Adattatore Hex 24'0 - 12 Mm</t>
  </si>
  <si>
    <t>19216</t>
  </si>
  <si>
    <t>Attacco Prolunga Diretta - Sds Max 450 - (18”)</t>
  </si>
  <si>
    <t>2025520</t>
  </si>
  <si>
    <t>Punte Alligator Rekmax Per Martelli Perforatori
E Combinati Con Attacco Sds-Max - 4 Taglienti “Quadro X Ø Mm 25 1”  Lunghezza Totale 520 Punta 400</t>
  </si>
  <si>
    <t>19202</t>
  </si>
  <si>
    <t>Frese A Corona Per Martelli Elettrici Pesanti Foro Conico 1/8 Ø Mm 50 2”</t>
  </si>
  <si>
    <t>Ferramenta: Scale</t>
  </si>
  <si>
    <t>Vai Su scheda Tenica  in Fondo
e vai sulla categoria specifica
Vedi  Categoria: 
Scale Interni-Esterni</t>
  </si>
  <si>
    <t>OIPOINTTAG</t>
  </si>
  <si>
    <t>Scalpello A Taglio Attacco Sds +Bmm. 250</t>
  </si>
  <si>
    <t>16360</t>
  </si>
  <si>
    <t>Scalpelli Sds-Max Forgiati Larghezza Mm 25 1” 400 (16”)</t>
  </si>
  <si>
    <t>AR3009C</t>
  </si>
  <si>
    <t>Scalpello A Taglio Mm.16X250</t>
  </si>
  <si>
    <t>OIPOINTTAGK</t>
  </si>
  <si>
    <t>Scalpello Kango K900/950 25X380 Mm</t>
  </si>
  <si>
    <t>Samba Ml.500 Conico 86C2 Spruzzino</t>
  </si>
  <si>
    <t>Parasole Triangolare Con Connettore E Corda In Poliestere 180 Gr./Mq. Mt 3X3X3</t>
  </si>
  <si>
    <t>Parasole Triangolare Con Connettore E Corda In Poliestere 180 Gr./Mq. Mt 5X5X5</t>
  </si>
  <si>
    <t>Flex Inox 1/2" X 100  Cm. FF</t>
  </si>
  <si>
    <t>FR25C</t>
  </si>
  <si>
    <t>Flex Rame 1/2"Fx1/2"F X 25 Cm. Completo Di Raccordo E Rosetta Inox</t>
  </si>
  <si>
    <t>FR30C</t>
  </si>
  <si>
    <t>Flex Rame 1/2"Fx1/2"F X 30 Cm. Completo Di Raccordo E Rosetta Inox</t>
  </si>
  <si>
    <t>FR35C</t>
  </si>
  <si>
    <t>Flex Rame 1/2"Fx1/2"F X 35 Cm. Completo Di Raccordo E Rosetta Inox</t>
  </si>
  <si>
    <t>GDC10</t>
  </si>
  <si>
    <t>Gomito Doppo Cromato 10 X 10 (3/8")</t>
  </si>
  <si>
    <t>GMC1\2X10</t>
  </si>
  <si>
    <t>Gomito Maschio Cromato D. 1/2"x10</t>
  </si>
  <si>
    <t>GMC3\8X10</t>
  </si>
  <si>
    <t>Gomito Maschio Cromato D. 3/8"x10</t>
  </si>
  <si>
    <t>Tubo Alluminio  Estruso 80X0,5 Mt B.</t>
  </si>
  <si>
    <t>Bicchiere Separatore Compatibilità: Junkers Bosch Buderus</t>
  </si>
  <si>
    <t>Bicchiere Separatore Compatibilità: Ariston -Beretta - Chaffoteaux - Ecoflam- Rheem Radi - Riello - Sylber - Vaillant -Ygnis - Atlantic - Thermital</t>
  </si>
  <si>
    <t>BC102</t>
  </si>
  <si>
    <t>Copricaldaia 1020X550X440</t>
  </si>
  <si>
    <t>Esalatore Da 140 Con Fascia</t>
  </si>
  <si>
    <t>Riduzione Innesto Da Maschio D. 100 A Femmina D. 120</t>
  </si>
  <si>
    <t>Riduzione Innesto Da Maschio D. 100 A Femmina D. 150</t>
  </si>
  <si>
    <t>Riduzione Innesto Da Maschio D. 120 A Femmina D. 150</t>
  </si>
  <si>
    <t>Riduzione Innesto Da Maschio D. 120 A Femmina D. 180</t>
  </si>
  <si>
    <t>Riduzione Innesto Da Maschio D. 120 A Femmina D. 200</t>
  </si>
  <si>
    <t>Riduzione Innesto Da Maschio D. 180 A Femmina D. 200</t>
  </si>
  <si>
    <t>Riduzione Innesto Da Maschio D. 80 A Femmina D. 100</t>
  </si>
  <si>
    <t>Riduzione Innesto Da Maschio D. 80 A Femmina D. 120</t>
  </si>
  <si>
    <t>Terminale Eolico Innesto Maschio D. 100</t>
  </si>
  <si>
    <t>Terminale Eolico Innesto Maschio D. 125</t>
  </si>
  <si>
    <t>Terminale Eolico Innesto Maschio D. 150</t>
  </si>
  <si>
    <t>Terminale Eolico Innesto Maschio D. 200</t>
  </si>
  <si>
    <t>Tubo Acciaio Inox Cm. 025 D. 80</t>
  </si>
  <si>
    <t>Terminale Eolico Innesto Maschio D. 180</t>
  </si>
  <si>
    <t>Guarnizione Siliconica D. 200 Pz. 1</t>
  </si>
  <si>
    <t>CCT100</t>
  </si>
  <si>
    <t>Collare Con Tassello Inox D. 100</t>
  </si>
  <si>
    <t>Riduzione Innesto Da Maschio D. 100 A Femmina D. 140</t>
  </si>
  <si>
    <t>Riduzione Innesto Da Maschio D. 120 A Femmina D. 140</t>
  </si>
  <si>
    <t>Curva 45° O  Inox D. 120</t>
  </si>
  <si>
    <t>Guarnizione Siliconica D. 140 Pz. 1</t>
  </si>
  <si>
    <t>Guarnizione Siliconica D. 150 Pz. 1</t>
  </si>
  <si>
    <t>Guarnizione Siliconica D. 180 Pz. 1</t>
  </si>
  <si>
    <t>Guarnizione Siliconica D. 120 Pz. 1</t>
  </si>
  <si>
    <t>Guarnizione Siliconica D. 130 Pz. 1</t>
  </si>
  <si>
    <t>TA75E</t>
  </si>
  <si>
    <t>TUBO Alluminio Ec. 75 MT. 3 55</t>
  </si>
  <si>
    <t>Gallegiante Inglese Tipo Sicilia In Ottone  D. 1/2"</t>
  </si>
  <si>
    <t>Gallegiante Inglese Tipo Sicilia In Ottone  D. 3/4"</t>
  </si>
  <si>
    <t>Gallegiante Inglese Tipo Sicilia In Ottone  D. 1"</t>
  </si>
  <si>
    <t>Ridutt. Pres. Tipo Mignon 1/2</t>
  </si>
  <si>
    <t>SGI120T</t>
  </si>
  <si>
    <t>Sfera Gallegiante Inglese 120 Con Filettatura Da 1\4 Wzz</t>
  </si>
  <si>
    <t>GLPC3\8</t>
  </si>
  <si>
    <t>Galleggiante X Cass Wc 3/8 C/Sfera 90 Piatta</t>
  </si>
  <si>
    <t>Ecogiunto Retto  Per Gas 3/4" Pe 25</t>
  </si>
  <si>
    <t>Flex Acqua 3/4" Esens. 8-16</t>
  </si>
  <si>
    <t>Flex Gas  Estensibile Gas D. 3/4" 50&lt;&gt;100</t>
  </si>
  <si>
    <t>Flex Gas  Estensibile Gas D. 1"X 20&lt;&gt;40</t>
  </si>
  <si>
    <t>Flex Acqua Mf Da 1/2" 250-500</t>
  </si>
  <si>
    <t>FA1\210</t>
  </si>
  <si>
    <t>Flessibile Inox Acqua Mf 1\2 10 Cm</t>
  </si>
  <si>
    <t>Flex Gas  Estensibile Gas D. 1/2"X8&lt;&gt;13</t>
  </si>
  <si>
    <t>Kit Adattatore Per Flessibili (Da
Port. Gpl O Metano A G 1/2” M)</t>
  </si>
  <si>
    <t>Flex Acqua Mf Da 1/2" 200-400</t>
  </si>
  <si>
    <t>Nuovo Tubo Gas Rivestito 300Mm</t>
  </si>
  <si>
    <t>Flex Acqua Mf Da 3/4" 200&lt;&gt;410</t>
  </si>
  <si>
    <t>Flex Acqua Mf Da 1/2" 110/210</t>
  </si>
  <si>
    <t>Flex Acqua Mf Da 3/4  110/210</t>
  </si>
  <si>
    <t>Fornellone Gas_1</t>
  </si>
  <si>
    <t>Vai Su scheda Tenica  in Fondo 
e vai sulla categoria specifica
Vedi  Categoria: 
Fornelloni Gas</t>
  </si>
  <si>
    <t>RIDR32BB</t>
  </si>
  <si>
    <t>Attacco bombola sx per BB di R32 oltre 2 kg.</t>
  </si>
  <si>
    <t>Port. A 90° - Ø 10 Gpl Con Filetto Maschio, In Zama G1/2” M</t>
  </si>
  <si>
    <t>Port. A 90° - Ø 14 Metano Con Filetto Femmina, In Zama G 1/8” F</t>
  </si>
  <si>
    <t>Port. Con Dado F. 1/4" Sx</t>
  </si>
  <si>
    <t>Port. Gpl Dado Gas Mm.25</t>
  </si>
  <si>
    <t>Rub Centralina M 1\4 U=20X14 Sx C/Valv. N. Rit. Man. A-C</t>
  </si>
  <si>
    <t>Valvola Di Sicurezza Eco 18 Bar G1\4 M Per Centr.</t>
  </si>
  <si>
    <t>Raccordo A Gomito G 1/2'' M-F  Port. A 90° - Ø 14 Metano Con Filetto Maschio, In Zama</t>
  </si>
  <si>
    <t>Port. A 90° - Ø 10 Gpl Con Filetto Femmina, In Zama G 1/2” F</t>
  </si>
  <si>
    <t>Port. A 90° - Ø 14 Metano Con Filetto Maschio, In Zama G 1/2” M	G 1/8” F</t>
  </si>
  <si>
    <t>Rubinetto Gas Sq. Mf. D.1/2"</t>
  </si>
  <si>
    <t>3052TG020</t>
  </si>
  <si>
    <t>Valvola Gas 3/4"  a Squadra leva Farfalla Presa Pressione</t>
  </si>
  <si>
    <t>Set 8 bocce da spiaggia C/Pallino</t>
  </si>
  <si>
    <t>Biliardino Calbal 3503</t>
  </si>
  <si>
    <t>3501014</t>
  </si>
  <si>
    <t>Ping Pong set di 2 racchette e 3 palline</t>
  </si>
  <si>
    <t>656008</t>
  </si>
  <si>
    <t>Secchiello per castello + paletta</t>
  </si>
  <si>
    <t>6563016</t>
  </si>
  <si>
    <t>Set bowling 10 birilli 2 palle</t>
  </si>
  <si>
    <t>6558001</t>
  </si>
  <si>
    <t>Set Carriola Giochi Da Spiaggia</t>
  </si>
  <si>
    <t>6558014</t>
  </si>
  <si>
    <t>Set giochi mare secchiello</t>
  </si>
  <si>
    <t>6560011</t>
  </si>
  <si>
    <t>Set secchiello c\annaffiatoio</t>
  </si>
  <si>
    <t>6559021</t>
  </si>
  <si>
    <t>Tubo schiuma spara acqua box da 40pz</t>
  </si>
  <si>
    <t>6560051</t>
  </si>
  <si>
    <t>Fucile ad acqua 125ml</t>
  </si>
  <si>
    <t>6560028</t>
  </si>
  <si>
    <t>Fucile doppia pompa spara acqua</t>
  </si>
  <si>
    <t>6559001</t>
  </si>
  <si>
    <t>Pistola ad acqua 380ml</t>
  </si>
  <si>
    <t>6559009</t>
  </si>
  <si>
    <t>Pistola ad acqua 900ML</t>
  </si>
  <si>
    <t>Guarnizione Per Valvola Di Scarico Grohe 42310000</t>
  </si>
  <si>
    <t>38732SD0</t>
  </si>
  <si>
    <t>Skate Cosmopolitan Piastra Di Azionamento Acciaio Inox</t>
  </si>
  <si>
    <t>38732GL0</t>
  </si>
  <si>
    <t>Skate Cosmopolitan Piastra Di Azionamento Oro Lucido</t>
  </si>
  <si>
    <t>38732DL0</t>
  </si>
  <si>
    <t>Skate Cosmopolitan Piastra Di Azionamento Oro Rosa Spazzolato</t>
  </si>
  <si>
    <t>38732GN0</t>
  </si>
  <si>
    <t>Skate Cosmopolitan Piastra Di Azionamento Oro Spazzolato</t>
  </si>
  <si>
    <t>38732KF0</t>
  </si>
  <si>
    <t>Skate Cosmopolitan Piastra Di Azionamento Nero Ultra Opaco</t>
  </si>
  <si>
    <t>GROHE CASSETTE</t>
  </si>
  <si>
    <t>Vai Su scheda Tenica  in Fondo
e vai sulla categoria specifica
Vedi  Categoria: 
Grohe Cassette</t>
  </si>
  <si>
    <t>Guarnizione Conica Bianca D.11/4"</t>
  </si>
  <si>
    <t>Guarnizione Conica Bianca D.3/4</t>
  </si>
  <si>
    <t>Guarnizione Conica Bianca D.1/2"</t>
  </si>
  <si>
    <t>Guarnizione Conica Bianca D. 1"</t>
  </si>
  <si>
    <t>Guarnizione Conica Bianca D.11/2"</t>
  </si>
  <si>
    <t>Guarnizione  Carico Lav Mm2 D. 3/4</t>
  </si>
  <si>
    <t>Guarnizione Epdm Per Tubo Flessibile Filett H D. 2"</t>
  </si>
  <si>
    <t>Guarnizione Epdm Per Tubo Flessibile Filett H D. 11\4</t>
  </si>
  <si>
    <t>Guarnizione Epdm Per Tubo Flessibile Filett H D. 11\2"</t>
  </si>
  <si>
    <t>Guarnizione Epdm Per Tubo Flessibile Filett H  D. 1</t>
  </si>
  <si>
    <t>Guarnizione Epdm Per Tubo Flessibile Filett H  D. 1/2</t>
  </si>
  <si>
    <t>Guar. Rubinetto D. 3/4" Prezzo Pz. 1</t>
  </si>
  <si>
    <t>Guarnizione Epdm Per Tubo Flessibile Filett H  D. 3/4"</t>
  </si>
  <si>
    <t>Guar. Rub. D. 3/8" Prezzo Pz. 1</t>
  </si>
  <si>
    <t>Guar. Rubinetto D. 1/2" Forato  Prezzo Pz. 1</t>
  </si>
  <si>
    <t>Guarizione Per Raditore In Ghisa 1 Mm 1"  Prezzo Pz. 1</t>
  </si>
  <si>
    <t>Guarnizione per Radiatori 1 Mm. 1" Preo Pz. 1</t>
  </si>
  <si>
    <t>Guarnizione per Radiaore 2 Mm. 1"</t>
  </si>
  <si>
    <t>Guarnizione Per  Radiatore In Ghisa 2 Mm 1"</t>
  </si>
  <si>
    <t>Dispenser</t>
  </si>
  <si>
    <t>Vai Su scheda Tenica in Fondo e vai sulla categoria specifica Vedi Categoria: Dispenser</t>
  </si>
  <si>
    <t>Igienizzante Disinfettante Mani 500 Ml</t>
  </si>
  <si>
    <t>KDCAL</t>
  </si>
  <si>
    <t>Set Da 2 Calibratore Svasatore Con
Lame Per Tubo Multistrato D.
16-20-26 Mm</t>
  </si>
  <si>
    <t>KC17736901284</t>
  </si>
  <si>
    <t>Kit 1 Cadaia Bosch Condens 2300 W 24&lt;&gt;25 Kw Kit Originale Rad Da 600</t>
  </si>
  <si>
    <t>KC27736901284</t>
  </si>
  <si>
    <t>Kit 1 Cadaia Bosch Condens 2300 W 24&lt;&gt;25 Kw Kit Originale Rad Da 800</t>
  </si>
  <si>
    <t>KC1VMW18/24AS</t>
  </si>
  <si>
    <t>Kit 1 Caldaia Vaillant Vmw18/24As Kit Fumo Economico Rad Da 600</t>
  </si>
  <si>
    <t>KC2VMW18/24AS</t>
  </si>
  <si>
    <t>Kit 1 Caldaia Vaillant Vmw18/24As Kit Fumo Economico Rad Da 800</t>
  </si>
  <si>
    <t>K2P7736901284</t>
  </si>
  <si>
    <t>Kit 2  Pezzi Caldaia Bosch Condens 2300 W 24&lt;&gt;25 Kw +  Kit Fumo Economico</t>
  </si>
  <si>
    <t>K2PVMW18/24AS</t>
  </si>
  <si>
    <t>Kit 2 Pezzi Caldaie Ecotec Intro Vmw 18/24 Metano + Kit Fumo Economico</t>
  </si>
  <si>
    <t>K3P7736901284</t>
  </si>
  <si>
    <t>Kit 3  Pezzi Caldaia Bosch Condens 2300 W 24&lt;&gt;25 Kw +  Kit Fumo Economico</t>
  </si>
  <si>
    <t>K3PVMW18/24AS</t>
  </si>
  <si>
    <t>Kit 3 Pezzi Caldaie Ecotec Intro Vmw 18/24 Metano + Kit Fumo Economico</t>
  </si>
  <si>
    <t>K4P7736901284</t>
  </si>
  <si>
    <t>Kit 4  Pezzi Caldaia Bosch Condens 2300 W 24&lt;&gt;25 Kw +  Kit Fumo Economico</t>
  </si>
  <si>
    <t>K4PVMW18/24AS</t>
  </si>
  <si>
    <t>Kit 4 Pezzi Caldaie Ecotec Intro Vmw 18/24 Metano + Kit Fumo Economico</t>
  </si>
  <si>
    <t>K5P7736901284</t>
  </si>
  <si>
    <t>Kit 5  Pezzi Caldaia Bosch Condens 2300 W 24&lt;&gt;25 Kw +  Kit Fumo Economico</t>
  </si>
  <si>
    <t>K5PVMW18/24AS</t>
  </si>
  <si>
    <t>Kit 5 Pezzi Caldaie Ecotec Intro Vmw 18/24 Metano + Kit Fumo Economico</t>
  </si>
  <si>
    <t>30</t>
  </si>
  <si>
    <t>Kit Caldaia Immergas 24 Metano Con Kit Scarico Fumi</t>
  </si>
  <si>
    <t>K3PCB</t>
  </si>
  <si>
    <t>K3Pcb Kit Caldo Bagno</t>
  </si>
  <si>
    <t>K4BD</t>
  </si>
  <si>
    <t>K4Bd Box Regalo Donna</t>
  </si>
  <si>
    <t>K4BL</t>
  </si>
  <si>
    <t>K4Bl Kit Barbecue Light</t>
  </si>
  <si>
    <t>K4BM</t>
  </si>
  <si>
    <t>K4Bm Kit Barbecue Medium</t>
  </si>
  <si>
    <t>K8BH</t>
  </si>
  <si>
    <t>K8Bh Kit Barbecue Hard</t>
  </si>
  <si>
    <t>KB4F</t>
  </si>
  <si>
    <t>Kb4F Box Regalo Famiglia</t>
  </si>
  <si>
    <t>KHKTCWT00</t>
  </si>
  <si>
    <t>Kit Hello Kitty Tenda Doccia Fantasia + Sedile Wc Universale</t>
  </si>
  <si>
    <t>KHKTCLL00</t>
  </si>
  <si>
    <t>Kit Hello Kitty Tenda Doccia Scritte + Sedile Wc Universale</t>
  </si>
  <si>
    <t>KP3M</t>
  </si>
  <si>
    <t>K2TR</t>
  </si>
  <si>
    <t>Set 2 Pacchi Toppa Dii Riparazione Strong 10 Pz.</t>
  </si>
  <si>
    <t>KFROZEN</t>
  </si>
  <si>
    <t>Set Frozen Composto Da: Braccioli, Igloo, Materassino, Pallone, Salvagente</t>
  </si>
  <si>
    <t>K8FI20</t>
  </si>
  <si>
    <t>Kit Flessibili 8 Pz  Fai Da Te Mf D. 1/2" Cm. 20</t>
  </si>
  <si>
    <t>K8FI25</t>
  </si>
  <si>
    <t>Kit Flessibili 8 Pz  Fai Da Te Mf D. 1/2" Cm. 25</t>
  </si>
  <si>
    <t>K8FI30</t>
  </si>
  <si>
    <t>Kit Flessibili 8 Pz  Fai Da Te Mf D. 1/2" Cm. 30</t>
  </si>
  <si>
    <t>K8FI35</t>
  </si>
  <si>
    <t>Kit Flessibili 8 Pz  Fai Da Te Mf D. 1/2" Cm. 35</t>
  </si>
  <si>
    <t>K8FI40</t>
  </si>
  <si>
    <t>Kit Flessibili 8 Pz  Fai Da Te Mf D. 1/2" Cm. 40</t>
  </si>
  <si>
    <t>K8FI50</t>
  </si>
  <si>
    <t>Kit Flessibili 8 Pz  Fai Da Te Mf D. 1/2" Cm. 50</t>
  </si>
  <si>
    <t>K8FI60</t>
  </si>
  <si>
    <t>Kit Flessibili 8 Pz  Fai Da Te Mf D. 1/2" Cm. 60</t>
  </si>
  <si>
    <t>K8FI3820</t>
  </si>
  <si>
    <t>Kit Flessibili 8 Pz  Fai Da Te Mf D. 1/2" X 3/8" Cm. 20</t>
  </si>
  <si>
    <t>K8FI3825</t>
  </si>
  <si>
    <t>Kit Flessibili 8 Pz  Fai Da Te Mf D. 1/2" X 3/8" Cm. 25</t>
  </si>
  <si>
    <t>K8FI3830</t>
  </si>
  <si>
    <t>Kit Flessibili 8 Pz  Fai Da Te Mf D. 1/2" X 3/8" Cm. 30</t>
  </si>
  <si>
    <t>K8FI3835</t>
  </si>
  <si>
    <t>Kit Flessibili 8 Pz  Fai Da Te Mf D. 1/2" X 3/8" Cm. 35</t>
  </si>
  <si>
    <t>K8FI3840</t>
  </si>
  <si>
    <t>Kit Flessibili 8 Pz  Fai Da Te Mf D. 1/2" X 3/8" Cm. 40</t>
  </si>
  <si>
    <t>K8FI3850</t>
  </si>
  <si>
    <t>Kit Flessibili 8 Pz  Fai Da Te Mf D. 1/2" X 3/8" Cm. 50</t>
  </si>
  <si>
    <t>K8FI3860</t>
  </si>
  <si>
    <t>Kit Flessibili 8 Pz  Fai Da Te Mf D. 1/2" X 3/8" Cm. 60</t>
  </si>
  <si>
    <t>K5G5C1</t>
  </si>
  <si>
    <t>Set Galleggiante 5 Coppiglie Con Sfera, Guarnizioni E Teflon D. 1"</t>
  </si>
  <si>
    <t>K5G5C12</t>
  </si>
  <si>
    <t>Set Galleggiante 5 Coppiglie Con Sfera, Guarnizioni E Teflon D. 1/2"</t>
  </si>
  <si>
    <t>K5G5C34</t>
  </si>
  <si>
    <t>Set Galleggiante 5 Coppiglie Con Sfera, Guarnizioni E Teflon D. 3/4"</t>
  </si>
  <si>
    <t>K5G5C38</t>
  </si>
  <si>
    <t>Set Galleggiante 5 Coppiglie Con Sfera, Guarnizioni E Teflon D. 3/8"</t>
  </si>
  <si>
    <t>K5GI12</t>
  </si>
  <si>
    <t>Set Galleggiante Inglese Tipo Sicilia Con Sfera, Guarnizioni E Teflon
D. 1/2"</t>
  </si>
  <si>
    <t>K5GI34</t>
  </si>
  <si>
    <t>Set Galleggiante Inglese Tipo Sicilia Con Sfera, Guarnizioni E Teflon
D. 3/4"</t>
  </si>
  <si>
    <t>K5GI1</t>
  </si>
  <si>
    <t>Set Galleggiante Inglese Tipo Sicilia Con Sfera, Guarnizioni E Teflon 
D. 1"</t>
  </si>
  <si>
    <t>KB3FAIDATE</t>
  </si>
  <si>
    <t>Kb3  Kit Bagno-Cucina Fai Da Te</t>
  </si>
  <si>
    <t>KB4FAIDATE</t>
  </si>
  <si>
    <t>Kb4  Kit Bagno-Cucina Fai Da Te</t>
  </si>
  <si>
    <t>KB1FAIDATE</t>
  </si>
  <si>
    <t>Kb1 Kit Bagno-Cucina Fai Da Te</t>
  </si>
  <si>
    <t>KB2FAIDATE</t>
  </si>
  <si>
    <t>Kb2 Kit Bagno-Cucina Fai Da Te</t>
  </si>
  <si>
    <t>Kit Sottolavello  80X50 Bianco Con Cassetti Dx  Lavello Inox 80X50 1 Vasche Piu' G. Dx
Bb5Ld+Pi801Rpc</t>
  </si>
  <si>
    <t>Kit Sottolavello  80X50 Bianco Con Cassetti Sx  Lavello Inox 80X50 1 Vasche Piu' G. Sx
Bb5Ls+Pi801Lpc</t>
  </si>
  <si>
    <t>Kit Sottolavello  80X50 Teck Con Cassetti Dx  Lavello Inox 80X50 1 Vasche Piu' G. Dx
Bt5Ld+Pi801Rpc</t>
  </si>
  <si>
    <t>Kit Sottolavello 80X50 Teck Con Cassetti Sx Lavello Inox 80X50 1 Vasche Piu' G. Sx
Bt5Ls+Pi801Lpc</t>
  </si>
  <si>
    <t>Contatore Acqua Unimag Cyble 1/2 Completo Di Raccordo Da 1/2</t>
  </si>
  <si>
    <t>Contatore Acqua Unimag Cyble 3/4 Completo Di Raccordo Da 3/4</t>
  </si>
  <si>
    <t>Kit Da 3 Pz. Cassetta 0,82 Cm Per 38415000 Cassetta 0,82 Cm Per Wc</t>
  </si>
  <si>
    <t>Kit Da 6 Pz. Cassetta 0,82 Cm Per 38415000 Cassetta 0,82 Cm Per Wc</t>
  </si>
  <si>
    <t>Kit Da 9 Pz. Cassetta 0,82 Cm Per 38415000 Cassetta 0,82 Cm Per Wc</t>
  </si>
  <si>
    <t>Kit Da 3 Pz Skate Cosmopolitan Piastra Di Azionamento Cromata</t>
  </si>
  <si>
    <t>Kit Da 3 Pz. Skate Air Piastra Di Azionamento Bianca</t>
  </si>
  <si>
    <t>Kit Da 3 Pz. Skate Air Piastra Di Azionamento Cromata</t>
  </si>
  <si>
    <t>Kit Da 3 Pz. Skate Cosmopolitan Piastra Di Azionamento Bianca</t>
  </si>
  <si>
    <t>Kit Da 6 Pz Skate Cosmopolitan Piastra Di Azionamento Cromata</t>
  </si>
  <si>
    <t>Kit Da 6 Pz. Skate Air Piastra Di Azionamento Bianca</t>
  </si>
  <si>
    <t>Kit Da 6 Pz. Skate Air Piastra Di Azionamento Cromata</t>
  </si>
  <si>
    <t>Kit Da 6 Pz. Skate Cosmopolitan Piastra Di Azionamento Bianca</t>
  </si>
  <si>
    <t>Kit Da 9 Pz Skate Cosmopolitan Piastra Di Azionamento Cromata</t>
  </si>
  <si>
    <t>Kit Da 9 Pz. Skate Air Piastra Di Azionamento Bianca</t>
  </si>
  <si>
    <t>Kit Da 9 Pz. Skate Cosmopolitan Piastra Di Azionamento Bianca</t>
  </si>
  <si>
    <t>Kit Da 3 Pz. Nuova Cassetta Av1 80Mm</t>
  </si>
  <si>
    <t>Kit Da 6 Pz. Nuova Cassetta Av1 80Mm</t>
  </si>
  <si>
    <t>Kit Da 9 Pz. Nuova Cassetta Av1 80Mm</t>
  </si>
  <si>
    <t>Kit Da 9 Pz. Skate Air Piastra Di Azionamento Cromata</t>
  </si>
  <si>
    <t>Kit Pozzetti Da 20/30/40 Con Coperchio</t>
  </si>
  <si>
    <t>KVAC</t>
  </si>
  <si>
    <t>Set Da 10 Valvola Attacco Centrale  Conf.1</t>
  </si>
  <si>
    <t>Cassetta Eco Incasso New M Con Placca Ellisse Bianca  P-0550</t>
  </si>
  <si>
    <t>Cassetta Eco Incasso New M Con Placca Ellisse Cromo
 P-0552</t>
  </si>
  <si>
    <t>Cassetta Eco Incasso New M Con Placca Linea Bianca P-0560</t>
  </si>
  <si>
    <t>Cassetta Eco Incasso New M Con Placca Linea Cromo
 P-0562</t>
  </si>
  <si>
    <t>Cassetta Incasso Pucci Rame  Con Placca Cromo P-7512</t>
  </si>
  <si>
    <t>Cassetta Incasso Pucci Rame Completa Di Placca P-7510 Bianca</t>
  </si>
  <si>
    <t>Kit 3 Pz. Cassetta New Eco Esterna</t>
  </si>
  <si>
    <t>Kit 6 Pz. Cassetta New Eco Esterna</t>
  </si>
  <si>
    <t>Kit Da 3 Pz Cassetta Eco Incasso New M Con Placca Ellisse Bianca  P-0550</t>
  </si>
  <si>
    <t>Kit Da 3 Pz Cassetta Eco Incasso New M Con Placca Ellisse Cromo
 P-0552</t>
  </si>
  <si>
    <t>Kit Da 3 Pz Cassetta Eco Incasso New M Con Placca Linea Bianca P-0560</t>
  </si>
  <si>
    <t>Kit Da 3 Pz Cassetta Eco Incasso New M Con Placca Linea Cromo
 P-0562</t>
  </si>
  <si>
    <t>Kit Da 3 Pz Cassetta Eco Incasso New M Senza Placca .</t>
  </si>
  <si>
    <t>Kit Da 3 Pz Cassetta Incasso Pucci Rame  Con Placca Cromo P-7512</t>
  </si>
  <si>
    <t>Kit Da 3 Pz Cassetta Incasso Pucci Rame  Senza Placca</t>
  </si>
  <si>
    <t>Kit Da 3 Pz Cassetta Incasso Pucci Rame Completa Di Placca P-7510 Bianca</t>
  </si>
  <si>
    <t>Kit Da 3 Pz Placca Eco Ellisse 280X180 B.</t>
  </si>
  <si>
    <t>Kit Da 3 Pz Placca Eco Ellisse 280X180 Cr</t>
  </si>
  <si>
    <t>Kit Da 3 Pz Placca Eco Linea 280X180 Cr</t>
  </si>
  <si>
    <t>Kit Da 3 Pz. Placca C /Telaio Ros. Fil.  Bot. E Prol. A 3 Cm. Bianca</t>
  </si>
  <si>
    <t>Kit Da 3 Pz. Sara Inc. New Model Con Placca Linea Bianca P-0660</t>
  </si>
  <si>
    <t>Kit Da 3 Pz. Sara Inc. New Model Con Placca Linea Cromo P-0662</t>
  </si>
  <si>
    <t>Kit Da 6 Pz Cassetta Eco Incasso New M Con Placca Ellisse Bianca  P-0550</t>
  </si>
  <si>
    <t>Kit Da 6 Pz Cassetta Eco Incasso New M Con Placca Ellisse Cromo
 P-0552</t>
  </si>
  <si>
    <t>Kit Da 6 Pz Cassetta Eco Incasso New M Con Placca Linea Bianca P-0560</t>
  </si>
  <si>
    <t>Kit Da 6 Pz Cassetta Eco Incasso New M Con Placca Linea Cromo
 P-0562</t>
  </si>
  <si>
    <t>Kit Da 6 Pz Cassetta Eco Incasso New M Senza Placca .</t>
  </si>
  <si>
    <t>Kit Da 6 Pz Cassetta Incasso Pucci Rame  Con Placca Cromo P-7512</t>
  </si>
  <si>
    <t>Kit Da 6 Pz Cassetta Incasso Pucci Rame  Senza Placca</t>
  </si>
  <si>
    <t>Kit Da 6 Pz Cassetta Incasso Pucci Rame Completa Di Placca P-7510 Bianca</t>
  </si>
  <si>
    <t>Kit Da 6 Pz Placca Eco Ellisse 280X180 B.</t>
  </si>
  <si>
    <t>Kit Da 6 Pz Placca Eco Ellisse 280X180 Cr</t>
  </si>
  <si>
    <t>Kit Da 6 Pz. Placca C /Telaio Ros. Fil.  Bot. E Prol. A 3 Cm. Bianca</t>
  </si>
  <si>
    <t>Kit Da 6 Pz. Placca Pucci C /Telaio Ros. Fil.  Bot. E Prol. A 3 Cm.Cromo 7512</t>
  </si>
  <si>
    <t>Kit Da 6 Pz. Placca Sara Linea 280X180 B.</t>
  </si>
  <si>
    <t>Kit Da 6 Pz. Placca Sara Linea Cromo</t>
  </si>
  <si>
    <t>Kit Da 6 Pz. Sara Inc. New Model Con Placca Linea Bianca P-0660</t>
  </si>
  <si>
    <t>Kit Da 6 Pz. Sara Inc. New Model Con Placca Linea Cromo P-0662</t>
  </si>
  <si>
    <t>Placca Pucci C /Telaio Ros. Fil.  Bot. E Prol. A 3 Cm.Cromo 7512</t>
  </si>
  <si>
    <t>Sara Inc. New Model Con Placca Linea Bianca P-0660</t>
  </si>
  <si>
    <t>Sara Inc. New Model Con Placca Linea Cromo P-0662</t>
  </si>
  <si>
    <t>Kit Da 6 Pz Placca Eco Linea 280X180 B.</t>
  </si>
  <si>
    <t>Kit Da 6 Pz Sara Inc. New Model S/Placca</t>
  </si>
  <si>
    <t>Kit Da 3 Pz. Placca Sara Linea 280X180 B.</t>
  </si>
  <si>
    <t>Kit Da 3 Pz Sara Inc. New Model S/Placca</t>
  </si>
  <si>
    <t>Kit Da 3 Pz. Placca Sara Linea Cromo</t>
  </si>
  <si>
    <t>Kit Da 6 Pz Placca Eco Linea 280X180 Cr</t>
  </si>
  <si>
    <t>Kit Da 3 Pz Placca Eco Linea 280X180 B.</t>
  </si>
  <si>
    <t>K10GF1216</t>
  </si>
  <si>
    <t>Set Gomito Femmina Multistrato D. 1/2"X16 Pz. 10</t>
  </si>
  <si>
    <t>K5GF1220</t>
  </si>
  <si>
    <t>Set Gomito Femmina Multistrato D. 1/2"X20 Pz. 05</t>
  </si>
  <si>
    <t>K10GF3416</t>
  </si>
  <si>
    <t>Set Gomito Femmina Multistrato D. 3/4"X16 Pz. 10</t>
  </si>
  <si>
    <t>K5GF3420</t>
  </si>
  <si>
    <t>Set Gomito Femmina Multistrato D. 3/4"X20 Pz. 05</t>
  </si>
  <si>
    <t>K10GM1216</t>
  </si>
  <si>
    <t>Set Gomito Maschio Multistrato D. 1/2"X16 Pz. 10</t>
  </si>
  <si>
    <t>K5GM1220</t>
  </si>
  <si>
    <t>Set Gomito Maschio Multistrato D. 1/2"X20 Pz. 05</t>
  </si>
  <si>
    <t>K5GM3420</t>
  </si>
  <si>
    <t>Set Gomito Maschio Multistrato D. 3/4"X16 Pz. 05</t>
  </si>
  <si>
    <t>K10GM3416</t>
  </si>
  <si>
    <t>Set Gomito Maschio Multistrato D. 3/4"X16 Pz. 10</t>
  </si>
  <si>
    <t>K5NM3420</t>
  </si>
  <si>
    <t>Set Gomito Maschio Multistrato D. 3/4"X20 Pz. 05</t>
  </si>
  <si>
    <t>K10NF1216</t>
  </si>
  <si>
    <t>Set Niples Femmina Multistrato D. 1/2"X16 Pz. 10</t>
  </si>
  <si>
    <t>K5NF1220</t>
  </si>
  <si>
    <t>Set Niples Femmina Multistrato D. 1/2"X20 Pz. 05</t>
  </si>
  <si>
    <t>K10NF3416</t>
  </si>
  <si>
    <t>Set Niples Femmina Multistrato D. 3/4"X16 Pz. 10</t>
  </si>
  <si>
    <t>K5NF3420</t>
  </si>
  <si>
    <t>Set Niples Femmina Multistrato D. 3/4"X20 Pz. 05</t>
  </si>
  <si>
    <t>K10NM1216</t>
  </si>
  <si>
    <t>Set Niples Maschio Multistrato D. 1/2"X16 Pz. 10</t>
  </si>
  <si>
    <t>K5NM1220</t>
  </si>
  <si>
    <t>Set Niples Maschio Multistrato D. 1/2"X20 Pz. 05</t>
  </si>
  <si>
    <t>K10NM3416</t>
  </si>
  <si>
    <t>Set Niples Maschio Multistrato D. 3/4"X16 Pz. 10</t>
  </si>
  <si>
    <t>K3RBTE</t>
  </si>
  <si>
    <t>Set Rubinetto A Parete Con Rosetta E Teflon 3 Pz</t>
  </si>
  <si>
    <t>K3RBPT</t>
  </si>
  <si>
    <t>K3RF12</t>
  </si>
  <si>
    <t>K3RF12P</t>
  </si>
  <si>
    <t>K3RVRLC12</t>
  </si>
  <si>
    <t>K3669</t>
  </si>
  <si>
    <t>K3DG0146</t>
  </si>
  <si>
    <t>K3667</t>
  </si>
  <si>
    <t>Kit Caladaia Vaillan Ecotec Pro Vmw It 236/5-3 H+ + Wifi 0020197223</t>
  </si>
  <si>
    <t>LAVANDERIA</t>
  </si>
  <si>
    <t>Vai Su scheda Tenica  in Fondo
e vai sulla categoria specifica
Vedi  Categoria: 
Lavanderia</t>
  </si>
  <si>
    <t>Mobile Lavatoio Colorato Chiusura Soft Rovere Sbiancato 45X50</t>
  </si>
  <si>
    <t>Mobile Lavatoio Colorato Chiusura Soft Wengè 60X60</t>
  </si>
  <si>
    <t>Mobile Lavatoio Colorato Chiusura Soft Rovere Sbiancato 50X50</t>
  </si>
  <si>
    <t>Mobile Lavatoio Colorato Chiusura Soft Rovere Sbiancato 60X50</t>
  </si>
  <si>
    <t>Mobile Lavatoio Colorato Chiusura Soft Rovere Sbiancato 60X60</t>
  </si>
  <si>
    <t>Mobile Lavatoio Serie Lux  Arancio</t>
  </si>
  <si>
    <t>Pensili Bianco 40 Dx</t>
  </si>
  <si>
    <t>Pensili Bianco 40 Sx</t>
  </si>
  <si>
    <t>Sottolavelli  120X50 Bianco Dx  Lavello Inox 120 X50</t>
  </si>
  <si>
    <t>Sottolavelli  120X50 Bianco Sx  Lavello Inox 120 X5O</t>
  </si>
  <si>
    <t>Sottolavelli  80X50 Bianco Lavello Inox 80X50 1 Vasche Piu' G. Dx</t>
  </si>
  <si>
    <t>Sottolavelli  80X50 Bianco Lavello Inox 80X50 1 Vasche Piu' G. Sx
Sx80B+Pi801Lpc</t>
  </si>
  <si>
    <t>Sottolavelli  80X50 Bianco Lavello Inox 80X50 2 Vasche</t>
  </si>
  <si>
    <t>Sottolavelli Con Cassetti 120X50 Bianco Cassettiera Dx Lavello Inox 120</t>
  </si>
  <si>
    <t>Sottolavelli Con Cassetti 120X50 Bianco Cassettiera Sx Lavello Inox 120</t>
  </si>
  <si>
    <t>Sottolavelli Monolitici</t>
  </si>
  <si>
    <t>Sottolavelli  120X50 Teck Dx  Lavello Inox 120 X50</t>
  </si>
  <si>
    <t>Sottolavelli  80X50 Teck Lavello Inox 80X50 1 Vasche Piu' G. Dx</t>
  </si>
  <si>
    <t>Sottolavelli  80X50 Teck Lavello Inox 80X50 1 Vasche Piu' G. Sx</t>
  </si>
  <si>
    <t>Sottolavelli  80X50 Teck Lavello Inox 80X50 2 Vasche</t>
  </si>
  <si>
    <t>Sottolavelli Con Cassetti 120X50 Teck Cassettiera Dx Lavello Inox 120</t>
  </si>
  <si>
    <t>Sottolavelli Con Cassetti 120X50 Teck Cassettiera Sx Lavello Inox 120</t>
  </si>
  <si>
    <t>Gomito Lavatrice Pol. Bianco Curva Port.</t>
  </si>
  <si>
    <t>Racc. Port. Lav Cromo 1"</t>
  </si>
  <si>
    <t>Raccordo Doppio Port. Lavatrice Con Girello Cromo 1"</t>
  </si>
  <si>
    <t>00841</t>
  </si>
  <si>
    <t>Lavello Appoggio 120X50Cm Destra  Serie Pisa Prelucido</t>
  </si>
  <si>
    <t>Lavello 80X50 1 Vasca Piu Gocciolatoio Sinistra  Serie Pisa Prelucido</t>
  </si>
  <si>
    <t>Lavello Appoggio 120X50Cm Sinistra Serie Pisa Prelucido</t>
  </si>
  <si>
    <t>Lavello 80X50 1 Vasca Piu Gocciolatoio Destra - Serie Pisa Prelucido</t>
  </si>
  <si>
    <t>Lavello Appoggio 80X50 Cm 2 Vasche - Serie Pisa Prelucido</t>
  </si>
  <si>
    <t>Lavello Criteria 900 Con  Kit Colatoio- Tagliere- Dos.Sapone- Acciaio Inox Spazzolato</t>
  </si>
  <si>
    <t>Vascone Criteria Acciaio Inox</t>
  </si>
  <si>
    <t>Lavello Lithos Incasso 860 X 500 - Bianco Alpina 2 Vasche - Granito - Schock</t>
  </si>
  <si>
    <t>Lavello Incasso 1160 X 500 - Bianco Alpino 2 Vasche - Gocciolatoio - Schock</t>
  </si>
  <si>
    <t>Lavello Living 500 1160X500 2 Vasche Con Gocciolatoio  52 Bianco</t>
  </si>
  <si>
    <t>Lavello Living 500 1160X500 2 Vasche Con Gocciolatoio  54 Nero</t>
  </si>
  <si>
    <t>Lavello Living 500 1160X500 2 Vasche Con Gocciolatoio  59 Antracite</t>
  </si>
  <si>
    <t>Lavello Living 500 116X50 79 2V+G Alluminium</t>
  </si>
  <si>
    <t>Master 350 790X500 Mm 2 Vasche 52 Granitek Bianco Pietra</t>
  </si>
  <si>
    <t>Master 500 1160X500 2 Vasche Con Gocciolatoio 51 Avena</t>
  </si>
  <si>
    <t>Master 500 1160X500 2 Vasche Con Gocciolatoio 40 Nero</t>
  </si>
  <si>
    <t>Monovasca Apell 500X500</t>
  </si>
  <si>
    <t>Elleci Lkq13096 Quadra 130 Lavello 1 Vasca In Keratek Bianco ( K96 Kera )</t>
  </si>
  <si>
    <t>Maniglione Lineare Cm. 50 Verniciato Bianco Idral</t>
  </si>
  <si>
    <t>Maniglione Acciaio Inox 60 Cm Lucido</t>
  </si>
  <si>
    <t>Maniglione Lineare Cm. 45 Verniciato Bianco Idral</t>
  </si>
  <si>
    <t>Maniglione Acciaio Bianco 60 Cm Bianco</t>
  </si>
  <si>
    <t>Maniglione Acciaio Inox 45 Cm Lucido</t>
  </si>
  <si>
    <t>Maniglione Acciaio Inox 30Cm Lucido</t>
  </si>
  <si>
    <t>Maniglione Lineare Cm. 60 Verniciato Bianco Idral</t>
  </si>
  <si>
    <t>Maniglione Acciaio Bianco 30Cm Bianco</t>
  </si>
  <si>
    <t>Maniglione Acciaio Bianco 45Cm Bianco</t>
  </si>
  <si>
    <t>Maniglione Lineare Cm. 30 Verniciato Bianco Idral</t>
  </si>
  <si>
    <t>Ribaltabile 80 Cm. Idral</t>
  </si>
  <si>
    <t>Ribaltabile 70 Cm. Idral</t>
  </si>
  <si>
    <t>Barra D'Appoggio Ribaltabile 70 Cm Bianco</t>
  </si>
  <si>
    <t>Batt.Univ.Comando Pneu. C/Guazz</t>
  </si>
  <si>
    <t>Pulsante Colore Cromo Con Tubo Rame</t>
  </si>
  <si>
    <t>Pulsante Colore Rame Con Tubo</t>
  </si>
  <si>
    <t>Pulsante Colore Rame Con Tubo Rame</t>
  </si>
  <si>
    <t>Batteria Aria Alta Cromo</t>
  </si>
  <si>
    <t>Batteria Aria Con Kit</t>
  </si>
  <si>
    <t>Grigla A Cestello Inox X Lavello</t>
  </si>
  <si>
    <t>Stucco Bianco Sanitario Gr950 Imbustati</t>
  </si>
  <si>
    <t>79537</t>
  </si>
  <si>
    <t>Filtro per Lavello D. 11,3</t>
  </si>
  <si>
    <t>Filtro Retinato X Lav D. 1/2"</t>
  </si>
  <si>
    <t>Filtro Retinato X Lav D. 3/4"</t>
  </si>
  <si>
    <t>GGT3\4</t>
  </si>
  <si>
    <t>Guar. Gomma Telata 3/4"</t>
  </si>
  <si>
    <t>GGT1\2</t>
  </si>
  <si>
    <t>Guar. Gomma Telata 1/2  55</t>
  </si>
  <si>
    <t>Cassetta Oring Grande Cod. Gukit01   Scatola Con 419 Pezzi Assortiti Di O-Ring In Nbr 70 Shore</t>
  </si>
  <si>
    <t>Facot - Sigillante Per Raccordi Idraulici H.14Mm Lunghezza 15Mt - Articolo: Sst1415</t>
  </si>
  <si>
    <t>LSN100</t>
  </si>
  <si>
    <t>LS1000GR</t>
  </si>
  <si>
    <t>Tappo Gomma Nera+Ros Inox Mm 47</t>
  </si>
  <si>
    <t>K10TPIBD</t>
  </si>
  <si>
    <t>Tappo Provaimpianto Blue Da 1/2" Confezione Contenente 10 Pezzi</t>
  </si>
  <si>
    <t>K10TPIRD</t>
  </si>
  <si>
    <t>Tappo Provaimpianto Rosso Da 1/2" Confezione Contenente 10 Pezzi</t>
  </si>
  <si>
    <t>K10RTGAS01</t>
  </si>
  <si>
    <t>Rotolo Nastro X Gas 12X12X0,10
Kit Contenente 10 Rotoli</t>
  </si>
  <si>
    <t>K10RTGAS02</t>
  </si>
  <si>
    <t>Rotolo Nastro X Gas 19X15X0,20 
Kit Contenente 10 Rotoli</t>
  </si>
  <si>
    <t>Rotolo Loctite Mt.150 Rot.</t>
  </si>
  <si>
    <t>Colonna Dream 112X33X30 Bianco Bengala</t>
  </si>
  <si>
    <t>Colonna Dream 112X33X30 Bianco Ossido</t>
  </si>
  <si>
    <t>Colonna Dream 112X33X30 Bianco Signal</t>
  </si>
  <si>
    <t>Colonna Dream 112X33X30 Bianco Titanio</t>
  </si>
  <si>
    <t>Colonna Dream 112X33X30 Dolce Vita</t>
  </si>
  <si>
    <t>Colonna Dream 112X33X30 Sherwood</t>
  </si>
  <si>
    <t>Cubo Dream 45X45X15 Bianco Signal C/Anta Push</t>
  </si>
  <si>
    <t>Cubo Dream 45X45X15 Bianco Titanio C/Anta Push</t>
  </si>
  <si>
    <t>Cubo Dream 45X45X15 Dolce Vita C/Anta Push</t>
  </si>
  <si>
    <t>Cubo Dream 45X45X15 Ossido Bengala C/Anta Push</t>
  </si>
  <si>
    <t>Cubo Dream 45X45X15 Sherwood C/Anta Push</t>
  </si>
  <si>
    <t>S3100KOP</t>
  </si>
  <si>
    <t>Mobile 100 Elegance Mod. Astra Olmo Perla
Lavabo In Ceramica Da 100
Specchio Da 90 Con Applique</t>
  </si>
  <si>
    <t>S2100KFM</t>
  </si>
  <si>
    <t>Mobile 100 Elegance Mod. Cloe' Frassino Moire
Lavabo In Ceramica Da 100
Specchio Da 90 Con Applique</t>
  </si>
  <si>
    <t>S2100KOP</t>
  </si>
  <si>
    <t>Mobile 100 Elegance Mod. Cloe' Olmo Perla
Lavabo In Ceramica Da 100
Specchio Da 90 Con Applique</t>
  </si>
  <si>
    <t>S2100KRW</t>
  </si>
  <si>
    <t>Mobile 100 Elegance Mod. Cloe' Rover Well
Lavabo In Ceramica Da 100
Specchio Da 90 Con Applique</t>
  </si>
  <si>
    <t>S280KRW</t>
  </si>
  <si>
    <t>Mobile 80 Elegance Mod. Cloe' Eover Well
Lavabo In Ceramica Da 80
Specchio Da 90 Con Applique</t>
  </si>
  <si>
    <t>S280KFM</t>
  </si>
  <si>
    <t>Mobile 80 Elegance Mod. Cloe' Frassino Moire
Lavabo In Ceramica Da 80
Specchio Da 90 Con Applique</t>
  </si>
  <si>
    <t>S280KOP</t>
  </si>
  <si>
    <t>Mobile 80 Elegance Mod. Cloe' Olmo Perla
Lavabo In Ceramica Da 80
Specchio Da 90 Con Applique</t>
  </si>
  <si>
    <t>S3100KFM</t>
  </si>
  <si>
    <t>Mobile Da 100 Elegance Mod. Astra Frassino Moire
Lavabo In Ceramica Da 100
Specchio Da 90 Con Applique</t>
  </si>
  <si>
    <t>S2100RW</t>
  </si>
  <si>
    <t>Solo Mobile 100 Elegance Mod. Cloe' Rover Well</t>
  </si>
  <si>
    <t>S280RW</t>
  </si>
  <si>
    <t>Solo Mobile 80 Elegance Mod. Cloe' Rover Well</t>
  </si>
  <si>
    <t>Mobile Dream 100 Appoggio 2 Ante Bianco Ossido C/Specchio 100X80 E Lavabo</t>
  </si>
  <si>
    <t>Mobile Dream 100 Appoggio 2 Ante Bianco Signal C/Specchio 100X80 E Lavabo</t>
  </si>
  <si>
    <t>Mobile Dream 100 Appoggio 2 Ante Bianco Titanio C/Specchio 100X80 + Lavabo</t>
  </si>
  <si>
    <t>Mobile Dream 100 Appoggio 2 Ante Dolce Vita C/Specchio 100X80 E Lavabo</t>
  </si>
  <si>
    <t>Mobile Dream 100 Appoggio 2 Ante Ossido Bengala C/Specchio 100X80 E Lavabo</t>
  </si>
  <si>
    <t>Mobile Dream 100 Appoggio 2 Ante Sherwood C/Specchio 100X80 + Lavabo</t>
  </si>
  <si>
    <t>Mobile Dream 60 Appoggio 2 Ante Bianco Ossido C/Specchio 60X80 + Lavabo</t>
  </si>
  <si>
    <t>Mobile Dream 60 Appoggio 2 Ante Bianco Signal C/Specchio 60X80 + Lavabo</t>
  </si>
  <si>
    <t>Mobile Dream 60 Appoggio 2 Ante Bianco Titanio C/Specchio 60X80 + Lavabo</t>
  </si>
  <si>
    <t>Mobile Dream 60 Appoggio 2 Ante Dolce Vita C/Specchio 60X80 + Lavabo</t>
  </si>
  <si>
    <t>Mobile Dream 60 Appoggio 2 Ante Ossido Bengala C/Specchio 60X80 + Lavabo</t>
  </si>
  <si>
    <t>Mobile Dream 60 Appoggio 2 Ante Sherwood C/Specchio 60X80 + Lavabo</t>
  </si>
  <si>
    <t>Mobile Dream 80 Appoggio 2 Ante Bianco Ossido C/Specchio 60X80 + Lavabo</t>
  </si>
  <si>
    <t>Mobile Dream 80 Appoggio 2 Ante Bianco Signal C/Specchio 60X80 + Lavabo</t>
  </si>
  <si>
    <t>Mobile Dream 80 Appoggio 2 Ante Bianco Titanio C/Specchio 60X80 + Lavabo</t>
  </si>
  <si>
    <t>Mobile Dream 80 Appoggio 2 Ante Dolce Vita C/Specchio 60X80 + Lavabo</t>
  </si>
  <si>
    <t>Mobile Dream 80 Appoggio 2 Ante Ossido Bengala C/Specchio 60X80 + Lavabo</t>
  </si>
  <si>
    <t>Mobile Dream 80 Appoggio 2 Ante Sherwood C/Specchio 60X80 E Lavabo</t>
  </si>
  <si>
    <t>Mobile Dream 60 Sospeso 2 Ante Bianco Ossido C/Specchio 60X80 + Lavabo</t>
  </si>
  <si>
    <t>Mobile Dream 60 Sospeso 2 Ante Bianco Signal C/Specchio Senza Luce 60X80 + Lavabo</t>
  </si>
  <si>
    <t>Mobile Dream 60 Sospeso 2 Ante Bianco Titano C/Specchio Senza Luce 60X80 + Lavabo</t>
  </si>
  <si>
    <t>Mobile Dream 60 Sospeso 2 Ante Dolce Vita C/Specchio 60X80 + Lavabo</t>
  </si>
  <si>
    <t>Mobile Dream 60 Sospeso 2 Ante Ossido Bengala C/Specchio Senza Luce 60X80 + Lavabo</t>
  </si>
  <si>
    <t>Mobile Dream 60 Sospeso 2 Ante Sherwood C/Specchio 60X80 + Lavabo</t>
  </si>
  <si>
    <t>Mobile Dream 80 Sospeso 2 Ante Bianco Ossido C/Specchio 60X80 + Lavabo</t>
  </si>
  <si>
    <t>Mobile Dream 80 Sospeso 2 Ante Bianco Signal C/Specchio + Lavabo</t>
  </si>
  <si>
    <t>Mobile Dream 80 Sospeso 2 Ante Bianco Titanio C/Specchio 60X80 + Lavabo</t>
  </si>
  <si>
    <t>Mobile Dream 80 Sospeso 2 Ante Dolce Vita C/Specchio + Lavabo</t>
  </si>
  <si>
    <t>Mobile Dream 80 Sospeso 2 Ante Ossido Bengala C/Specchio 60X80 + Lavabo</t>
  </si>
  <si>
    <t>Mobile Dream 80 Sospeso 2 Ante Sherwood C/Specchio 60X80 + Lavabo</t>
  </si>
  <si>
    <t>Mobile Eirene 100 Appoggio 3 Cassetti Bengala</t>
  </si>
  <si>
    <t>Mobile Eirene 100 Appoggio 3 Cassetti Bianco Signal</t>
  </si>
  <si>
    <t>Mobile Eirene 100 Appoggio 3 Cassetti Bianco Titanio</t>
  </si>
  <si>
    <t>Mobile Eirene 100 Appoggio 3 Cassetti Carcassa Bianco Cassetti Dolce Vita</t>
  </si>
  <si>
    <t>Mobile Eirene 100 Appoggio 3 Cassetti Carcassa Bianco Cassetti Ossido</t>
  </si>
  <si>
    <t>Mobile Eirene 100 Appoggio 3 Cassetti Carcassa Bianco Cassetti Sherwood</t>
  </si>
  <si>
    <t>Mobile Eirene 100 Appoggio 3 Cassetti Carcassa Ossido Cassetti Bengala</t>
  </si>
  <si>
    <t>Mobile Eirene 100 Appoggio 3 Cassetti Dolce Vita</t>
  </si>
  <si>
    <t>Mobile Eirene 100 Appoggio 3 Cassetti Ossido</t>
  </si>
  <si>
    <t>Mobile Eirene 100 Appoggio 3 Cassetti Sherwood</t>
  </si>
  <si>
    <t>Mobile Eirene 80 Appoggio 3 Cassetti  Bengala</t>
  </si>
  <si>
    <t>Mobile Eirene 80 Appoggio 3 Cassetti Bianco Signal</t>
  </si>
  <si>
    <t>Mobile Eirene 80 Appoggio 3 Cassetti Bianco Titanio</t>
  </si>
  <si>
    <t>Mobile Eirene 80 Appoggio 3 Cassetti Carcassa Bianco Cassetti Dolce Vita</t>
  </si>
  <si>
    <t>Mobile Eirene 80 Appoggio 3 Cassetti Carcassa Bianco Cassetti Ossido</t>
  </si>
  <si>
    <t>Mobile Eirene 80 Appoggio 3 Cassetti Carcassa Bianco Cassetti Sherwood</t>
  </si>
  <si>
    <t>Mobile Eirene 80 Appoggio 3 Cassetti Carcassa Ossido Cassetti Bengala</t>
  </si>
  <si>
    <t>Mobile Eirene 80 Appoggio 3 Cassetti Con Base Sherwood</t>
  </si>
  <si>
    <t>Mobile Eirene 80 Appoggio 3 Cassetti Dolce Vita</t>
  </si>
  <si>
    <t>Mobile Eirene 80 Appoggio 3 Cassetti Ossido</t>
  </si>
  <si>
    <t>Mobile Eirene 2 Cassetti 60 Sospeso Bianco Ossido C/Specchio 60X80 + Lavabo</t>
  </si>
  <si>
    <t>Mobile Eirene 2 Cassetti 60 Sospeso Bianco Signal C/Specchio 60X80 + Lavabo</t>
  </si>
  <si>
    <t>Mobile Eirene 2 Cassetti 60 Sospeso Bianco Titanio C/Specchio 60X80 + Lavabo</t>
  </si>
  <si>
    <t>Mobile Eirene 2 Cassetti 60 Sospeso Dolce Vita C/Specchio 60X80 + Lavabo</t>
  </si>
  <si>
    <t>Mobile Eirene 2 Cassetti 60 Sospeso Ossido Bengala C/Specchio 60X80 + Lavabo</t>
  </si>
  <si>
    <t>Mobile Eirene 2 Cassetti 60 Sospeso Sherwood C/Specchio 60X80 + Lavabo</t>
  </si>
  <si>
    <t>Mobile Eirene 2 Cassetti 80 Sospeso Bianco Signal C/Specchio 60X80 + Lavabo</t>
  </si>
  <si>
    <t>Mobile Eirene 2 Cassetti 80 Sospeso Bianco Titanio C/Specchio 60X80 + Lavabo</t>
  </si>
  <si>
    <t>Mobile Eirene 2 Cassetti 80 Sospeso Dolce Vita C/Specchio 60X80 + Lavabo</t>
  </si>
  <si>
    <t>Mobile Eirene 2 Cassetti Sospeso 100 Bianco Ossido C/Specchio 100X80 + Lavabo</t>
  </si>
  <si>
    <t>Mobile Eirene 2 Cassetti Sospeso 100 Bianco Signal C/Specchio 100X80 + Lavabo</t>
  </si>
  <si>
    <t>Mobile Eirene 2 Cassetti Sospeso 100 Bianco Titanio C/Specchio 100X80 + Lavabo</t>
  </si>
  <si>
    <t>Mobile Eirene 2 Cassetti Sospeso 100 Dolce Vita C/Specchio 100X80 + Lavabo</t>
  </si>
  <si>
    <t>Mobile Eirene 2 Cassetti Sospeso 100 Sherwood C/Specchio 100X80 + Lavabo</t>
  </si>
  <si>
    <t>Mobile Eirene 2 Cassetti Sospeso 80 Bianco Ossido C/Specchio 60X80 + Lavabo</t>
  </si>
  <si>
    <t>Mobile Eirene 2 Cassetti Sospeso 80 Ossido Bengala C/Specchio 60X80 + Lavabo</t>
  </si>
  <si>
    <t>Mobile Eirene 2 Cassetti Sospeso 80 Sherwood C/Specchio 60X80 + Lavabo</t>
  </si>
  <si>
    <t>Mobile Eirene 2 Cassetti Sospeso 100 Ossido Bengala C/Specchio 100X80 + Lavabo</t>
  </si>
  <si>
    <t>Mobile Bagno Fly 80 Bianco Ossido C/Specchio E Lavabo</t>
  </si>
  <si>
    <t>Mobile Bagno Fly 80 Bianco Signal C/Specchio 60X80 + Lavabo</t>
  </si>
  <si>
    <t>Mobile Bagno Fly 80 Bianco Titanio C/Specchio E Lavabo</t>
  </si>
  <si>
    <t>Mobile Bagno Fly 80 Carcassa Bianco Cassetti Bengala C/Specchio E Lavabo</t>
  </si>
  <si>
    <t>Mobile Bagno Fly 80 Carcassa Bianco Cassetti Dolce Vita C/Specchio E Lavabo</t>
  </si>
  <si>
    <t>Mobile Bagno Fly 80 Carcassa Bianco Cassetti Sherwood C/Specchio 60X80 E Lavabo</t>
  </si>
  <si>
    <t>Mobile Bagno Fly 80 Carcassa Ossido Cassetti Bengala C/Specchio E Lavabo</t>
  </si>
  <si>
    <t>Mobile Rovereto 105 Dx Bianco 3A Piu' Un Cassetto. 
Comp. 41670 Base 100
Comp. 50107 Lavabo Int. 80X50
Comp. 34105 Sp. Clara 80X103
Comp. 84311 Tettino Con Led 
Comp. 44048 Pensile Rovereto Dx Sx</t>
  </si>
  <si>
    <t>Mob. Teresa 100 Grigio Scuro</t>
  </si>
  <si>
    <t>Specchiera Joy Da 60 Cm Con 1 Anta Bianco Signal</t>
  </si>
  <si>
    <t>Specchiera Smile Da 80 Cm Con 2 Anta Bianco Signal</t>
  </si>
  <si>
    <t>Specchio Su Nobilato Cm 1,8 Colore Neutro Reversibile 80X100</t>
  </si>
  <si>
    <t>Specchio Su Nobilato Cm 1,8 Colore Neutro Reversibile 80X60</t>
  </si>
  <si>
    <t>Mix Lav. Fo-20-Re Cromo Leva Chiusa</t>
  </si>
  <si>
    <t>Mix Lav. 110 Cromo Leva Aperta</t>
  </si>
  <si>
    <t>Macchina Aerosol Ferrari Con Compressore, 2 Mascherine Incluse</t>
  </si>
  <si>
    <t>Asciugacapelli Professional Jc- 280</t>
  </si>
  <si>
    <t>Beauty Set Capelli 3 Prodotti: Asciugacapelli-Piastra-Spazzola</t>
  </si>
  <si>
    <t>Asciugacapelli Da Parete One Bia</t>
  </si>
  <si>
    <t>Asciugacapelli Professionale Nero\Azzurro</t>
  </si>
  <si>
    <t>Asciugacapelli Professionale Nero\Rosa</t>
  </si>
  <si>
    <t>Phon Compatto Tudor 1800W</t>
  </si>
  <si>
    <t>Aspirabriciole Con Funzione Soffia E Gonfia - Black &amp; Decker Mini Dustbuster</t>
  </si>
  <si>
    <t>Aspiratore Ricaricabile Dustbuster</t>
  </si>
  <si>
    <t>Termozeta, Scopa Elettrica Cordless Mylibera Blue 150W</t>
  </si>
  <si>
    <t>Aspiratore Ricaricabile Aspirabriciole, Capacità Contenitore 500Ml, Con Accessori E Spazzola Motoriata Per Animali</t>
  </si>
  <si>
    <t>Aspiratore Dustbuster Auto  12V B&amp;D</t>
  </si>
  <si>
    <t>Aspiratore Ricaricabile Solidi E Liquidi 3,6V Litio - Black+Decker</t>
  </si>
  <si>
    <t>Aspirabriciole, Miniaspirapolvere Per Auto, 12 V, 610 Ml</t>
  </si>
  <si>
    <t>Aspiratore Ricaricabile Aspirabriciole, Capacità Contenitore 325Ml</t>
  </si>
  <si>
    <t>Barbecue Elettrico Portatile 2200 W Nero</t>
  </si>
  <si>
    <t>Barbecue  Elettrico  Portatile,  Leggero E Maneggevole</t>
  </si>
  <si>
    <t>Bollitore - Capacità 1,7 Lt. 2200W  Bpa Free</t>
  </si>
  <si>
    <t>Bollitore Elettrico Con Capacità 0,9 L</t>
  </si>
  <si>
    <t>Set Manicure E Pedicure Con Accessori</t>
  </si>
  <si>
    <t>Ardes M1000 Epilatore</t>
  </si>
  <si>
    <t>Estrattore Di Succo 150W Nero, Bompani</t>
  </si>
  <si>
    <t>Estrattore Di Succo 32 Giri/Min - 150W</t>
  </si>
  <si>
    <t>Ferro Da Stiro Con Caladaia Black &amp; Decker A Vapore Piastra In Ceramica</t>
  </si>
  <si>
    <t>Ferro Da Stiro A Vapore - Potenza 2000 W</t>
  </si>
  <si>
    <t>Ferro Da Stiro A Vapore, 2800 W, In Plastica, Colore Grigio Scuro - Black+Decker</t>
  </si>
  <si>
    <t>Ferro Da Stiro A Vapore, 2200 W, In Plastica, Colore Blu - Black+Decker</t>
  </si>
  <si>
    <t>Ferro Da Stiro A Vapore -  Black &amp; Decker</t>
  </si>
  <si>
    <t>Fornello Elettrico A Due Piastre In Ghisa 2500W Con Termostato Regolabile Max</t>
  </si>
  <si>
    <t>Forno Elettrico Ventilato Fornetto 45 Litri 1400 Watt Colore Acciaio</t>
  </si>
  <si>
    <t>Friggitrice Ad Aria Calda E Fornetto Ibrido 12 Litri - Eldorada Xxl</t>
  </si>
  <si>
    <t>Fe60 Forno 60Lt Ventilato+Luce+Girarrosto</t>
  </si>
  <si>
    <t>G1000610</t>
  </si>
  <si>
    <t>Forno Pizza Delizia 1200W 380° L.34 P.37 Fornetto Elettrico  Pia NERO</t>
  </si>
  <si>
    <t>Forno Pizza Delizia 1200W 380° L.34 P.37 Fornetto Elettrico  Pia ROSSO</t>
  </si>
  <si>
    <t>Friggitrice Elettrica Capacità 3 Litri Potenza 1600 Watt Con Coperchio Removibile E Termostato</t>
  </si>
  <si>
    <t>Friggitrice Ad Aria Calda, Capacità 5 Litri, 1450 W - Nero</t>
  </si>
  <si>
    <t>Friggitrice Ad Aria Calda, Capacità 2 Litri, Temperatura Massima 200° C, ?Nero</t>
  </si>
  <si>
    <t>Frigorifero Con Compressore 67 Lt</t>
  </si>
  <si>
    <t>Termozeta 76011 Faccioio Frullatore Ad Immersione Grigio</t>
  </si>
  <si>
    <t>Mx01 Mixer Immersione 170W Verde</t>
  </si>
  <si>
    <t>Mx01 Mixer Immersione 170W Giallo</t>
  </si>
  <si>
    <t>Mx01 Mixer Immersione 170W Rosso</t>
  </si>
  <si>
    <t>Sb02 Sbattitore 170W Rosso</t>
  </si>
  <si>
    <t>Fr03 Frullatore 500Cc Verde</t>
  </si>
  <si>
    <t>Sb02 Sbattitore 170W Bianco-Giallo</t>
  </si>
  <si>
    <t>Fr03 Frullatore 500Cc Giallo</t>
  </si>
  <si>
    <t>Sb02 Sbattitore 170W Verde</t>
  </si>
  <si>
    <t>Fr46 Frullatore 1,5L 500W</t>
  </si>
  <si>
    <t>Fr03 Frullatore 500Cc Bianco</t>
  </si>
  <si>
    <t>Mx01 Mixer Immersione 170W Bianco</t>
  </si>
  <si>
    <t>Sb02 Sbattitore 170W Bianco-Rosso</t>
  </si>
  <si>
    <t>Reber 10053 N Grattugia N3 10053N, Acciaio, Nero</t>
  </si>
  <si>
    <t>Ardes Ar7350 Grattugia Elettrica Compatta</t>
  </si>
  <si>
    <t>Im30 Impastatore 1000W 5,2 Litri</t>
  </si>
  <si>
    <t>Insaccatrice Kg. 5 Cod. 8950N</t>
  </si>
  <si>
    <t>Forno Microonde 700W 20L</t>
  </si>
  <si>
    <t>Forno A Microonde Con Cottura Combinata 20L Bianco</t>
  </si>
  <si>
    <t>Microonde Con Grill Bianco Capacità 20L</t>
  </si>
  <si>
    <t>Forno A Microonde Con Cottura Combinata 20L Nero</t>
  </si>
  <si>
    <t>Forno Microonde Combinato Con Grill 20L - 700W Silver</t>
  </si>
  <si>
    <t>Microonde Grill Termozeta 20Lt</t>
  </si>
  <si>
    <t>Microonde Con Grill Nero 600W</t>
  </si>
  <si>
    <t>Caratteristiche Tecniche: Ampio Display Lcd Con Visualiazione Dei Valori Sistolici, Diastolici, Pulsazioni Data E Ora Indicazione Dei Valori Di M.Zione Secondo I Parametri Stabiliti Dall’Organiazione Mondiale Della Sanità (Who) Indicazione Di Battiti Cardiaci Irregolari 2 Utiliatori-60 Memorie Per Ogni Utiliatore (120 Memorie) Media Ultime 3 M.Zioni Pratica Custodia In Dotazione</t>
  </si>
  <si>
    <t>M. Pressione Automatico Da Polso 80Me</t>
  </si>
  <si>
    <t>M.Tore Di Pressione Da Braccio Ferrari  
Sistolica Diastolica Frequenza Cardiaca
120 Memorie</t>
  </si>
  <si>
    <t>Ardes Passapomodoro E Tritacarne Cucina 2 In 1</t>
  </si>
  <si>
    <t>Ariete Passì Arancione</t>
  </si>
  <si>
    <t>Ariete Passì Viola</t>
  </si>
  <si>
    <t>Spremipomodoro Elettrico In Acciaio - Nero/Argento</t>
  </si>
  <si>
    <t>Spremipomodoro Manuale Reber, Imbuto E Sgocciolatoio In Inox</t>
  </si>
  <si>
    <t>Spremipomodoro Elettrico 500 Watt N.5 Reber 9004N</t>
  </si>
  <si>
    <t>Passapomodoro Elettrico Ardes 400 W, Spremipomodoro Salsa Passata</t>
  </si>
  <si>
    <t>Ardes Ar4B01 Stufa Al Carbonio Oscillante Tizzo, 2 Lampade E 2 Potenze, Argento/Nero</t>
  </si>
  <si>
    <t>AR4P07W</t>
  </si>
  <si>
    <t>Ardes Termoventilatore Ceramico 1500W Colore Bianco</t>
  </si>
  <si>
    <t>Completi Di Port. E Fascette D. 16</t>
  </si>
  <si>
    <t>Completi Di Port. E Fascette D. 21</t>
  </si>
  <si>
    <t>Coppia Di Port. 1 Dritto 1 90° Con Ghiera 1/2"X1/2" Fasc.</t>
  </si>
  <si>
    <t>Coppia Di Port. 1 Dritto 1 A 90° Con Ghiera 1/2"X16 Fas.</t>
  </si>
  <si>
    <t>Stufa Alogena 4 Tubi - Potenza 1600W</t>
  </si>
  <si>
    <t>Stufa Alogena Oscillante</t>
  </si>
  <si>
    <t>Termoventilatore • Potenza 2000W</t>
  </si>
  <si>
    <t>Camino Elettrico Port. 1500W</t>
  </si>
  <si>
    <t>Stufa Industriale 3000W</t>
  </si>
  <si>
    <t>Caldabagno Termoventilaore Oscillante 2000W</t>
  </si>
  <si>
    <t>Scaldapiedi Con Rivestimento Removibile</t>
  </si>
  <si>
    <t>Skaldo Schiena  Ardes</t>
  </si>
  <si>
    <t>Skaldo Spalle Xxl Ardes</t>
  </si>
  <si>
    <t>Termoforo Elettrico Riscaldante Rapido Schiena Pancia Gambe, Con Chiusura A Strappo</t>
  </si>
  <si>
    <t>Termoventilatore Ceramico Ardes</t>
  </si>
  <si>
    <t>Termoventilatore Ceramico Murale, Display Led, Con Telecomando. Potenza 2000W</t>
  </si>
  <si>
    <t>Ardes Tikappa Scaldaletto Matrimoniale 2 Temperatura 160X140</t>
  </si>
  <si>
    <t>Trapunta Matrimoniale Borbonese</t>
  </si>
  <si>
    <t>Scaldaletto Singolo 150X80Cm</t>
  </si>
  <si>
    <t>Stufa Alogena Con 3 Elementi Riscaldanti, Nera</t>
  </si>
  <si>
    <t>Scaldaletto Singolo Misto Lana 150X80Cm</t>
  </si>
  <si>
    <t>Ardes Ar451 Stufetta Elettrica Grigia Bianca 2000 W</t>
  </si>
  <si>
    <t>Scaldaletto Matrimoniale Misto Lana 150X160Cm</t>
  </si>
  <si>
    <t>Termoventilatore Ptc "Warmi" 
Resistenza Ptc Ardes</t>
  </si>
  <si>
    <t>Stufa Elettrica Alogena Al Quarzo Potenza 800 Watt</t>
  </si>
  <si>
    <t>Sole Mio Scaldino Elettrico 550W Con Lampada Spia, Bronzo</t>
  </si>
  <si>
    <t>Ardes Medicura Arm289 Tagliacapelli A Rete Con 4 Accessori Per Regolare Il Taglio Dei Capelli 9 W</t>
  </si>
  <si>
    <t>Tostapane Con Pinze 820W</t>
  </si>
  <si>
    <t>Tritacarne Elettrico Domestico</t>
  </si>
  <si>
    <t>Minitritatutto - 260W - 500 Ml. Chius. Ermet.</t>
  </si>
  <si>
    <t>Girmi Tr1500 Tritatutto, Bianco</t>
  </si>
  <si>
    <t>Tritatutto Multifunzione Ideale Per
Tritare E Sminuzzare 200 Ml</t>
  </si>
  <si>
    <t>ZANZARIERE</t>
  </si>
  <si>
    <t>Vai Su scheda Tenica  in Fondo
e vai sulla categoria specifica
Vedi  Categoria: 
ZANZANIERE</t>
  </si>
  <si>
    <t>Ventilatore Da Parete Pala 40  Cm.</t>
  </si>
  <si>
    <t>5340046</t>
  </si>
  <si>
    <t>Ventilatore piantana 3 pale 44x130</t>
  </si>
  <si>
    <t>6057001</t>
  </si>
  <si>
    <t>Ventilatore piantana acciaio 5 pale</t>
  </si>
  <si>
    <t>Ventilatore A Piantana 120Cm
3 Pale Semitrasparenti, 
Motore 45W, Colore
Bianco Con Dettagli Grigi</t>
  </si>
  <si>
    <t>Ventilatore A Piantana 120Cm 5 Pale Semitrasparenti Blu 45W
Colore Nero/Blu</t>
  </si>
  <si>
    <t>Matrice Per Tubi  Polipropilene Da 16</t>
  </si>
  <si>
    <t>Matrice Per Tubi  Polipropilene Da 50</t>
  </si>
  <si>
    <t>Matrice Per Tubi  Polipropilene Da 63</t>
  </si>
  <si>
    <t>Polifusore Polipropilene Aq63 Con Temperatura</t>
  </si>
  <si>
    <t>Matrice Per Tubi  Polipropilene Da 40</t>
  </si>
  <si>
    <t>Matrice Per Tubi  Polipropilene Da 20</t>
  </si>
  <si>
    <t>Matrice Per Tubi  Polipropilene Da 25</t>
  </si>
  <si>
    <t>Matrice Per Tubi  Polipropilene Da 32</t>
  </si>
  <si>
    <t>Bocchettone Polipropilene 32 Mm</t>
  </si>
  <si>
    <t>Bocchettone Polipropilene 40 Mm</t>
  </si>
  <si>
    <t>Bocchettone Polipropilene 50 Mm</t>
  </si>
  <si>
    <t>Bocchettone Polipropilene 63 Mm</t>
  </si>
  <si>
    <t>Croce F F F F Polipropilene D.20</t>
  </si>
  <si>
    <t>Croce F F F F Polipropilene D.25</t>
  </si>
  <si>
    <t>Croce F F F F Polipropilene D.32</t>
  </si>
  <si>
    <t>Croce F F F F Polipropilene D.40</t>
  </si>
  <si>
    <t>Curva Aperta Polipropilene D.110</t>
  </si>
  <si>
    <t>Curva Aperta Polipropilene D.125</t>
  </si>
  <si>
    <t>Curva Aperta Polipropilene D.16</t>
  </si>
  <si>
    <t>Curva Aperta Polipropilene D.160 Sdr 11</t>
  </si>
  <si>
    <t>Curva Aperta Polipropilene D.160 Sdr 7,4</t>
  </si>
  <si>
    <t>Curva Aperta Polipropilene D.90</t>
  </si>
  <si>
    <t>Curva Aperta Polipropilene D.75</t>
  </si>
  <si>
    <t>Curva Aperta Polipropilene D.63</t>
  </si>
  <si>
    <t>Curva Aperta Polipropilene D.50</t>
  </si>
  <si>
    <t>Curva Aperta Polipropilene D.40</t>
  </si>
  <si>
    <t>Curva Aperta Polipropilene D.32</t>
  </si>
  <si>
    <t>Curva Aperta Polipropilene D.25</t>
  </si>
  <si>
    <t>Curva Aperta Polipropilene D.20</t>
  </si>
  <si>
    <t>Gomito Femmina Polipropilene 1/2"X16</t>
  </si>
  <si>
    <t>GFA1\2X32</t>
  </si>
  <si>
    <t>Gomito Femm. Polipropilene 1/2"X32</t>
  </si>
  <si>
    <t>SGDA1\2X25</t>
  </si>
  <si>
    <t>Staffa Terminale Con Doppio Gomito Filettato Femmina Ø25X1/2"</t>
  </si>
  <si>
    <t>Gomito Polipropilene F. 3/4"X32</t>
  </si>
  <si>
    <t>Gomito Fem. Polipropilene 1/2"X20</t>
  </si>
  <si>
    <t>Gomito Femm. Polipropilene 1X32</t>
  </si>
  <si>
    <t>Gomito Femmina Polipropilene 1/2""X25</t>
  </si>
  <si>
    <t>Gomito Femmina Polipropilene 3/4"X20</t>
  </si>
  <si>
    <t>Gomito Femmina Polipropilene 3/4"X25</t>
  </si>
  <si>
    <t>Gomit Flang.Polipropilene 1/2"X16</t>
  </si>
  <si>
    <t>Gomit Flang.Polipropilene 1/2"X25</t>
  </si>
  <si>
    <t>Gomit Flang.Polipropilene 3/4"X20</t>
  </si>
  <si>
    <t>Gomit Flang.Polipropilene 3/4"X25</t>
  </si>
  <si>
    <t>GMA1\2X20</t>
  </si>
  <si>
    <t>Gomit Flang. 1/2"X20 Maschio</t>
  </si>
  <si>
    <t>Gomit Flang.Polipropilene 1/2"X20</t>
  </si>
  <si>
    <t>Gomito Ff Polipropilene Da 110</t>
  </si>
  <si>
    <t>Gomito Ff Polipropilene Da 125</t>
  </si>
  <si>
    <t>Gomito Ff Polipropilene Da 16</t>
  </si>
  <si>
    <t>Gomito Ff Polipropilene Da 160 Sdr 11</t>
  </si>
  <si>
    <t>Gomito Ff Polipropilene Da 160 Sdr 7,4</t>
  </si>
  <si>
    <t>Gomito Ff Polipropilene Da 90</t>
  </si>
  <si>
    <t>Gomito Ff Polipropilene Da 75</t>
  </si>
  <si>
    <t>Gomito Ff Polipropilene Da 20</t>
  </si>
  <si>
    <t>Gomito Ff Polipropilene Da 50</t>
  </si>
  <si>
    <t>Gomito Ff Polipropilene Da 63</t>
  </si>
  <si>
    <t>Gomito Ff Polipropilene Da 40</t>
  </si>
  <si>
    <t>Gomito Ff Polipropilene Da 32</t>
  </si>
  <si>
    <t>Gomito Ff Polipropilene Da 25</t>
  </si>
  <si>
    <t>Gomito Filettato Maschio 2"X63</t>
  </si>
  <si>
    <t>GAM1\2X32</t>
  </si>
  <si>
    <t>Gomito Filettato Maschio 1/2"X32 55</t>
  </si>
  <si>
    <t>Gomito 90° Mf Polipropilene D.16</t>
  </si>
  <si>
    <t>Gomito 90° Mf Polipropilene D.25</t>
  </si>
  <si>
    <t>Gomito 90° Mf Polipropilene D.32</t>
  </si>
  <si>
    <t>Gomito 90° Mf Polipropilene D.40</t>
  </si>
  <si>
    <t>Gomito 90° Mf Polipropilene D.20</t>
  </si>
  <si>
    <t>Manicot. Polipropilene Ff D. 110</t>
  </si>
  <si>
    <t>Manicot. Polipropilene Ff D. 125</t>
  </si>
  <si>
    <t>Manicotto Polipropilene Ff D. 16</t>
  </si>
  <si>
    <t>Manicotto Polipropilene Ff D. 90</t>
  </si>
  <si>
    <t>Manicotto Polipropilene Ff D. 75</t>
  </si>
  <si>
    <t>MAR50X40</t>
  </si>
  <si>
    <t>Manicotto Ridotto Polipropilene 50X40 Ff</t>
  </si>
  <si>
    <t>MAR40X32</t>
  </si>
  <si>
    <t>Manicotto Ridotto Polipropilene 40X32 Ff</t>
  </si>
  <si>
    <t>MAR32X20</t>
  </si>
  <si>
    <t>Manicotto Ridotto Polipropilene 32X20 Ff</t>
  </si>
  <si>
    <t>Manicotto Polipropilene Ff D. 63</t>
  </si>
  <si>
    <t>MAR25X20</t>
  </si>
  <si>
    <t>Manicotto Ridotto Polipropilene 25X20 Ff</t>
  </si>
  <si>
    <t>MAR32X25</t>
  </si>
  <si>
    <t>Manicotto Ridotto Polipropilene 32X25 Ff</t>
  </si>
  <si>
    <t>Manicotto Polipropilene Ff D. 50</t>
  </si>
  <si>
    <t>Manicotto Polipropilene Ff D. 40</t>
  </si>
  <si>
    <t>Manicotto Polipropilene Ff D. 32</t>
  </si>
  <si>
    <t>Manicotto Polipropilene Ff D. 25</t>
  </si>
  <si>
    <t>Manicotto Polipropilene Ff D. 20</t>
  </si>
  <si>
    <t>Niples Femmina  Polipropilene D. 1X40</t>
  </si>
  <si>
    <t>Niples Femmina  Polipropilene D.1/2"X16</t>
  </si>
  <si>
    <t>Niples Femmina  Polipropilene D.11/2"X63</t>
  </si>
  <si>
    <t>Niples Femmina  Polipropilene D.11/4"X50</t>
  </si>
  <si>
    <t>NFA21\2X75</t>
  </si>
  <si>
    <t>Niples Femmina  Polipropilene D. 2X63 55</t>
  </si>
  <si>
    <t>Niples Femmina  Polipropilene D. 2X63</t>
  </si>
  <si>
    <t>Niples Femmina  Polipropilene D. 11/4"X40</t>
  </si>
  <si>
    <t>Niples Femmina  Polipropilene D.11/2"X50</t>
  </si>
  <si>
    <t>Niples Femmina  Polipropilene D.3/4"X32</t>
  </si>
  <si>
    <t>Niples Femmina  Polipropilene D. 1X32</t>
  </si>
  <si>
    <t>Niples Femmina  Polipropilene D.1/2"X20</t>
  </si>
  <si>
    <t>Niples Femmina  Polipropilene D.3/4"X25</t>
  </si>
  <si>
    <t>Niples Femmina  Polipropilene D.3/4"X20</t>
  </si>
  <si>
    <t>Niples Femmina  Polipropilene D.1/2"X25</t>
  </si>
  <si>
    <t>Niples Maschio Polipropilene D. 1"X40</t>
  </si>
  <si>
    <t>Niples Maschio Polipropilene D. 11/4"X5</t>
  </si>
  <si>
    <t>Niples Maschio Polipropilene D.1/2"X16</t>
  </si>
  <si>
    <t>Niples Maschio Polipropilene D.1/2"X20</t>
  </si>
  <si>
    <t>Niples Maschio Polipropilene D.11/2"X63</t>
  </si>
  <si>
    <t>NMA21\2X75</t>
  </si>
  <si>
    <t>Niples Maschio Polipropilene D. 21/2"X75</t>
  </si>
  <si>
    <t>Niples Maschio Polipropilene D.3X90</t>
  </si>
  <si>
    <t>Niples Maschio Polipropilene D.2X63</t>
  </si>
  <si>
    <t>Niples Maschio Polipropilene D.11/2"X50</t>
  </si>
  <si>
    <t>Niples Maschio Polipropilene D.11/4"X40</t>
  </si>
  <si>
    <t>Niples Maschio Polipropilene D.1X32</t>
  </si>
  <si>
    <t>Niples Maschio Polipropilene D.3/4"X32</t>
  </si>
  <si>
    <t>Niples Maschio Polipropilene D.3/4"X20</t>
  </si>
  <si>
    <t>Niples Maschio Polipropilene D. 3/4"X20</t>
  </si>
  <si>
    <t>Niples Maschio Polipropilene D.3/4"X25</t>
  </si>
  <si>
    <t>Raccordo Retto Con Dado Girevole 2 F X 50</t>
  </si>
  <si>
    <t>RRGA11\4X32</t>
  </si>
  <si>
    <t>Raccordo Retto Con Dado Girevole 11/4 F X 3255</t>
  </si>
  <si>
    <t>RRGA1X25</t>
  </si>
  <si>
    <t>Raccordo Retto Con Dado Girevole 1 F X 25 55</t>
  </si>
  <si>
    <t>Riduzion Polipropilene 20X16 M /F</t>
  </si>
  <si>
    <t>Riduzion Polipropilene 25X16 M /F</t>
  </si>
  <si>
    <t>Riduzion Polipropilene 40X20 M/F</t>
  </si>
  <si>
    <t>Riduzion Polipropilene 50X20 M /F</t>
  </si>
  <si>
    <t>Riduzion Polipropilene 63X20 M /F</t>
  </si>
  <si>
    <t>Riduzion Polipropilene 75X20 M /F</t>
  </si>
  <si>
    <t>Riduzion Polipropilene 75X25 M /F</t>
  </si>
  <si>
    <t>Riduzion Polipropilene 75X32 M /F</t>
  </si>
  <si>
    <t>Riduzion Polipropilene 75X40 M /F</t>
  </si>
  <si>
    <t>Riduzion Polipropilene 75X50 M /F</t>
  </si>
  <si>
    <t>Riduzion Polipropilene 75X63 M /F</t>
  </si>
  <si>
    <t>Riduzione Polipropilene 90X50 M /F</t>
  </si>
  <si>
    <t>Riduzion Polipropilene 63X25 M /F</t>
  </si>
  <si>
    <t>Riduzion Polipropilene 63X32 M /F</t>
  </si>
  <si>
    <t>Riduzion Polipropilene 63X40 M /F</t>
  </si>
  <si>
    <t>Riduzion Polipropilene 63X50 M /F</t>
  </si>
  <si>
    <t>Riduzion Polipropilene 50X32 M /F</t>
  </si>
  <si>
    <t>Riduzion Polipropilene 50X40 M /F</t>
  </si>
  <si>
    <t>Riduzion Polipropilene 40X32 M /F</t>
  </si>
  <si>
    <t>Riduzion Polipropilene 40X25 M /F</t>
  </si>
  <si>
    <t>Riduzion Polipropilene 50X25 M /F</t>
  </si>
  <si>
    <t>Riduzion Polipropilene 32X20 M /F</t>
  </si>
  <si>
    <t>Riduzion Polipropilene 25X20 M /F</t>
  </si>
  <si>
    <t>Riduzion Polipropilene 32X25 M/F</t>
  </si>
  <si>
    <t>Riduzione Polipropilene 25X20 Mm</t>
  </si>
  <si>
    <t>Riduzione Polipropilene 32X20 Mm</t>
  </si>
  <si>
    <t>Riduzione Polipropilene 32X25 Mm</t>
  </si>
  <si>
    <t>Rubinetto D'Arresto A Vitone Con Capp. D. 32</t>
  </si>
  <si>
    <t>Rubinetto C /Maniglia Abs Polipropilene Da 32</t>
  </si>
  <si>
    <t>Sorpasso Sald. Polipropilene 16</t>
  </si>
  <si>
    <t>Sorpasso Sald. Polipropilene 20</t>
  </si>
  <si>
    <t>Sorpasso Saldar Polipropilene 32</t>
  </si>
  <si>
    <t>Sorpasso Saldar Polipropilene 25</t>
  </si>
  <si>
    <t>Tee Polipropilene Da 16</t>
  </si>
  <si>
    <t>Tee Polipropilene Da 63</t>
  </si>
  <si>
    <t>Tee Polipropilene Da 20</t>
  </si>
  <si>
    <t>Tee Polipropilene Da 40</t>
  </si>
  <si>
    <t>Tee Polipropilene Da 50</t>
  </si>
  <si>
    <t>Tee Polipropilene Da 32</t>
  </si>
  <si>
    <t>Tee Polipropilene Da 25</t>
  </si>
  <si>
    <t>Tee Femmina Polipropilene 1/2X16</t>
  </si>
  <si>
    <t>Tee Femmina Polipropilene 1/2X25</t>
  </si>
  <si>
    <t>Tee Femmina Polipropilene 3/4X20</t>
  </si>
  <si>
    <t>TFA1\2X32</t>
  </si>
  <si>
    <t>Tee Femmina Polipropilene 1/2"X32</t>
  </si>
  <si>
    <t>Tee Femmina Polipropilene 1 X32</t>
  </si>
  <si>
    <t>Tee Femmina Polipropilene 3/4X32</t>
  </si>
  <si>
    <t>Tee Femmina Polipropilene 3/4X25</t>
  </si>
  <si>
    <t>Tee Femmina Polipropilene 1/2X20</t>
  </si>
  <si>
    <t>Tee Maschio Polipropilene 1"X32</t>
  </si>
  <si>
    <t>Tee Maschio Polipropilene 3\4X32</t>
  </si>
  <si>
    <t>Tee Maschio Polipropilene 1\2X25</t>
  </si>
  <si>
    <t>Tee Maschio Polipropilene 3\4X25</t>
  </si>
  <si>
    <t>Tee Maschio Polipropilene 1/2X20</t>
  </si>
  <si>
    <t>TAM3\4X25</t>
  </si>
  <si>
    <t>Tee Maschio Polipropilene 3/4X25</t>
  </si>
  <si>
    <t>TAM1\2X20</t>
  </si>
  <si>
    <t>Tee Ridotta  Polipropilene D. 20X16X20</t>
  </si>
  <si>
    <t>Tee Ridotta  Polipropilene D. 25X16X25</t>
  </si>
  <si>
    <t>Tee Ridotta  Polipropilene D. 25X20X25</t>
  </si>
  <si>
    <t>Tee Ridotta  Polipropilene D. 40X20X40</t>
  </si>
  <si>
    <t>Tee Ridotta  Polipropilene D. 40X25X40</t>
  </si>
  <si>
    <t>Tee Ridotta  Polipropilene D. 40X32X40</t>
  </si>
  <si>
    <t>Tee Ridotta  Polipropilene D. 50X20X50</t>
  </si>
  <si>
    <t>Tee Ridotta  Polipropilene D. 50X25X50</t>
  </si>
  <si>
    <t>Tee Ridotta  Polipropilene D. 50X32X50</t>
  </si>
  <si>
    <t>Tee Ridotta  Polipropilene D. 63X40X63</t>
  </si>
  <si>
    <t>TAR25X20X25</t>
  </si>
  <si>
    <t>TAR25X25X20</t>
  </si>
  <si>
    <t>Tee Ridotta  Polipropilene D. 25X25X20</t>
  </si>
  <si>
    <t>Tee Ridotta  Polipropilene D. 32X25X32</t>
  </si>
  <si>
    <t>Tee Ridotta  Polipropilene D. 32X20X32</t>
  </si>
  <si>
    <t>TAR32X20X25</t>
  </si>
  <si>
    <t>Tee Ridotta  Polipropilene D. 32X20X25</t>
  </si>
  <si>
    <t>Tubo Polipropilene 20X2,8  Fusiotherm Faser Sdr 7,4
Prezzo Al Metro</t>
  </si>
  <si>
    <t>Tubo Polipropilene 50X5,6 Fusiotherm Faser Sdr 9
Prezzo Al Metro</t>
  </si>
  <si>
    <t>Tubo Polipropilene 50X6,9 Fusiotherm Faser Sdr 6 / 7,4 S</t>
  </si>
  <si>
    <t>Tubo Polipropilene 63X7,1 Fusiotherm Faser Sdr 9
Prezzo Al Metro</t>
  </si>
  <si>
    <t>Tubo Polipropilene 75X8,4  Fusiotherm Faser Sdr 9
Prezzo Al Metro</t>
  </si>
  <si>
    <t>Tubo Polipropilene 90X10,1  Fusiotherm Mf Sdr9 Zz</t>
  </si>
  <si>
    <t>Tubo Polipropilene 90X15,0 Fusiotherm Faser Sdr 6 Prezzo Al Metro</t>
  </si>
  <si>
    <t>Tubo Polipropilene Green 32X3,6 Mf Sdr9 Zz Prezzo Al Metro</t>
  </si>
  <si>
    <t>Tubo Polipropilene Green 40X4,5 Mf Sdr9 Zz Prezzo Al Metro</t>
  </si>
  <si>
    <t>Tubo Polipropilene 32X4,4 Fusiotherm Faser Uv Sdr 7,4 Prezzo Al Metro</t>
  </si>
  <si>
    <t>Tubo Polipropilene 50X6,9 Uv Fusiotherm
Prezzo Al Metro</t>
  </si>
  <si>
    <t>Tubo Polipropilene 63X8,6 Uv Fusiotherm</t>
  </si>
  <si>
    <t>Tubo Polipropilene 90X12,3  Fusiotherm Faser Uv Sdr 7,4
Prezzo Al Metro</t>
  </si>
  <si>
    <t>Tubo Polipropilene 32X3,6 Fusiotherm Faser Uv Sdr 7,4 Prezzo Al Metro</t>
  </si>
  <si>
    <t>Tubo Polipropilene 110X12,3 Fusiotherm Faser Sdr 9 Prezzo Al Metro</t>
  </si>
  <si>
    <t>Tubo Polipropilene 110X15,1  Fusiotherm Faser Sdr 7,4</t>
  </si>
  <si>
    <t>Tubo Polipropilene 125X17,1 Fusiotherm Faser Sdr 7,4 Prezzo Al Metro</t>
  </si>
  <si>
    <t>Tubo Polipropilene 160X21,9 Fusiotherm Faser Sdr 7,4 Prezzo Al Metro</t>
  </si>
  <si>
    <t>Tubo Polipropilene 16X2,2  Fusiotherm Prezzo Al Metro</t>
  </si>
  <si>
    <t>Tubo Polipropilene 16X2,7 Fusiotherm Faser Sdr 6 / 7,4 S
Prezzo Al Metro</t>
  </si>
  <si>
    <t>Tubo Polipropilene 32X4,4 Fusiotherm Faser Sdr 6 / 7,4 S
Prezzo Al Metro</t>
  </si>
  <si>
    <t>Tubo Polipropilene 25X3,5  Fusiotherm Faser Sdr 7,4 
Prezzo Al Metro</t>
  </si>
  <si>
    <t>VSA20</t>
  </si>
  <si>
    <t>Valvola Sfera A Leva D. 20 Polipropilene</t>
  </si>
  <si>
    <t>Tappo Provaimpianti Polipropilene</t>
  </si>
  <si>
    <t>Politilene S5 Gas D. 110 Ad Pe100</t>
  </si>
  <si>
    <t>Politilene S5 Gas D. 50 Ad Pe100</t>
  </si>
  <si>
    <t>Politilene S5 Gas D. 63 Ad Pe100</t>
  </si>
  <si>
    <t>Politilene S5 Gas D. 75 Ad Pe100</t>
  </si>
  <si>
    <t>Politilene S5 Gas D. 90 Ad Pe100</t>
  </si>
  <si>
    <t>Politilene S5 Gas D.32 Ad Pe100</t>
  </si>
  <si>
    <t>Politilene S5 Gas D. 40 Ad Pe100</t>
  </si>
  <si>
    <t>Politilene Gas S5 D. 20 Ad Pe100</t>
  </si>
  <si>
    <t>Politilene  Bassa Densità Peld D20 Pn10</t>
  </si>
  <si>
    <t>Politilene  Bassa Densità Peld D32 Pn10</t>
  </si>
  <si>
    <t>Politilene  Bassa Densità Peld D63 Pn10</t>
  </si>
  <si>
    <t>Politilene  Bassa Densità Peld D50 Pn10</t>
  </si>
  <si>
    <t>Politilene  Bassa Densità Peld D40 Pn10</t>
  </si>
  <si>
    <t>Politilene  Bassa Densità Peld D25 Pn10</t>
  </si>
  <si>
    <t>Politilene Pe100 D. 110 Pn 16 Sdr11</t>
  </si>
  <si>
    <t>Politilene Pe100 D. 20 Pn 16 Sdr11</t>
  </si>
  <si>
    <t>Politilene Pe100 D. 50 Pn 16 Sdr11</t>
  </si>
  <si>
    <t>Politilene Pe100 D. 63 Pn 16 Sdr11</t>
  </si>
  <si>
    <t>Politilene Pe100 D. 75 Pn 16 Sdr11</t>
  </si>
  <si>
    <t>Politilene Pe100 D. 90 Pn 16 Sdr11</t>
  </si>
  <si>
    <t>Politilene Pe100 D. 40 Pn 16 Sdr11</t>
  </si>
  <si>
    <t>Politilene Pe100 D. 32 Pn 16 Sdr11</t>
  </si>
  <si>
    <t>Politilene Pe100 D. 25 Pn 16 Sdr11</t>
  </si>
  <si>
    <t>Polietilene Irrigazione Pn6 D.16 Bd</t>
  </si>
  <si>
    <t>Politilene Irrigazione Pn 6 D.40 Bd</t>
  </si>
  <si>
    <t>Politilene Irrigazione Pn 6 D.50 Bd</t>
  </si>
  <si>
    <t>Politilene Irrigazione Pn 6 D.63 Bd</t>
  </si>
  <si>
    <t>Politilene Irrigazione Pn 6 D.20 Bd</t>
  </si>
  <si>
    <t>Politilene Irrigazione Pn 6 D.25 Bd</t>
  </si>
  <si>
    <t>Politilene Irrigazione Pn 6 D.32 Bd</t>
  </si>
  <si>
    <t>Politilene Riplast Bassa Densità 
Linea Agricoltura Pn 10 D. 32</t>
  </si>
  <si>
    <t>Politilene Riplast Bassa Densità 
Linea Agricoltura Pn 10 D. 25</t>
  </si>
  <si>
    <t>Politilene Riplast Bassa Densità 
Linea Agricoltura Pn 10 D. 20</t>
  </si>
  <si>
    <t>Tiger 150 Con Galleggiante Mono 1,5Hp 230V 50Hz 10Mt H07Rnf</t>
  </si>
  <si>
    <t>Tiger 150 Con Galleggiante Tri 1,5Hp 380V 50Hz 10Mt H 07Rnf</t>
  </si>
  <si>
    <t>Tiger 200 Con Galleggiante Mono 2Hp 230V 50Hz 10Mt H0</t>
  </si>
  <si>
    <t>Tiger 200 Con Galleggiante Tri 2Hp 380V 50Hz 10Mt H07Rnf</t>
  </si>
  <si>
    <t>Tiger 200F Dn50  Con Galleggiante Tri 2Hp 380V 50Hz 10 M H07Rnf</t>
  </si>
  <si>
    <t>Gruppo Pressurizzazione Pressost. Digitali N. 2 Rb 150M</t>
  </si>
  <si>
    <t>Gruppo Pressurizzazione Pressost. Digitali N. 2 Rb 200M</t>
  </si>
  <si>
    <t>Tiger 300F  Con Galleggiante Tri 3Hp 380V 50Hz 10Mt H07Rnf</t>
  </si>
  <si>
    <t>Cutter 200 Man Tri 2Hp 380V 50Hz 10Mt H0 7Rnf</t>
  </si>
  <si>
    <t>Cutter 300 Man Tri 3Hp 380V 50Hz 10Mt H0 7Rnf</t>
  </si>
  <si>
    <t>Elettropompa Multicellulare Autodescante Sistema Venturi  Hp. 1,6</t>
  </si>
  <si>
    <t>Elettropompa Multicellulare Autodescante Sistema Venturi Hp. 0,6</t>
  </si>
  <si>
    <t>Arvex-R 100 Aut 230V 50Hz 1Hp Cavo 5Mt H07Rnf</t>
  </si>
  <si>
    <t>Arvex-R 80 Aut Mono 0,8Hp 230V 50Hz 5Mt H07Rnf</t>
  </si>
  <si>
    <t>Tiger-R 80 Con Galleggiante 0,8Hp 230V 50Hz 5Mt H07Rn</t>
  </si>
  <si>
    <t>Turbo-J 180 Man Mono 1.8 Hp 230V 50Hz Con Control Box</t>
  </si>
  <si>
    <t>Elettropompa Multicellulare Autodescante Sistema Venturi Hp. 1,2</t>
  </si>
  <si>
    <t>Elettropompa Multicellulare Autodescante Sistema Venturi Hp. 0,9</t>
  </si>
  <si>
    <t>Tiger-R 90 Con Galleggiante 1Hp 230V 50Hz 5Mt H07Rn</t>
  </si>
  <si>
    <t>Maxima-S 100 Aut Mono 1Hp 230V 50Hz 6Mt H0 7Rnf</t>
  </si>
  <si>
    <t>Elettropompa Calpeda Mxsm 204 In Acciaio Inox Con Galleggiante:
Massima Potenza Assorbita: 0,55 Kw
Potenza Nominale Motore: 0,75 Hp
Prevalenza Massima: 44 Mt           Tipologia Di Alimentazione: Monofase
Tm 61/E Monofase - 0,33 Kw</t>
  </si>
  <si>
    <t>MXSM305CG</t>
  </si>
  <si>
    <t>Elettropompa Calpeda Mxsm 305 In Acciaio Inox Con Galleggiante</t>
  </si>
  <si>
    <t>NMD20140A</t>
  </si>
  <si>
    <t>Elettropompa Calpeda Nmd 20/140A/A 230/400/50 Hz</t>
  </si>
  <si>
    <t>NMD25190BA</t>
  </si>
  <si>
    <t>Elettropompa Calpeda Nmd 25/190B/A 230/400/50 Hz</t>
  </si>
  <si>
    <t>NMD25190CB</t>
  </si>
  <si>
    <t>Elettropompa Calpeda Nmd 25/190C/A 230/400/50 Hz</t>
  </si>
  <si>
    <t>NMD25190AB</t>
  </si>
  <si>
    <t>Elettropompa Calpeda Nmd 25/190C/A 400/690/50 Hz</t>
  </si>
  <si>
    <t>GQSM230</t>
  </si>
  <si>
    <t>Elettropompa Calpeda Sommergibile GQSM 40-9 V.230/50</t>
  </si>
  <si>
    <t>GXMZERO</t>
  </si>
  <si>
    <t>Elettropompa Calpeda sommergibile gxm zero V.230/50</t>
  </si>
  <si>
    <t>GM10</t>
  </si>
  <si>
    <t>Elettropompa Calpeda sommergibile per drenaggio GM 10 V.230/50</t>
  </si>
  <si>
    <t>GXRM11</t>
  </si>
  <si>
    <t>Elettropompa Gxrm11 Calpeda 
Hp. 0,5</t>
  </si>
  <si>
    <t>METASMALL</t>
  </si>
  <si>
    <t>Pompa Calpeda Autoadescante Aumento Pressione Meta Small 230/50 Hz</t>
  </si>
  <si>
    <t>META</t>
  </si>
  <si>
    <t>Pompa Calpeda Autoadescante META 230/50 Hz</t>
  </si>
  <si>
    <t>MPM403</t>
  </si>
  <si>
    <t>Pompa Calpeda Mpm 403</t>
  </si>
  <si>
    <t>NGLM280</t>
  </si>
  <si>
    <t>PMAT5M</t>
  </si>
  <si>
    <t>Pressostato Per Elettropompe Calpeda Pmat 5m-10</t>
  </si>
  <si>
    <t>Elettropompa Gxrm13 Calpeda Hp. 0,6</t>
  </si>
  <si>
    <t>Elettropompa Geotrit Monofase Stazione Di Sollevamento Domestica Calpeda</t>
  </si>
  <si>
    <t>Mot 220-240 50 4Os05M235/C</t>
  </si>
  <si>
    <t>Mot 380 V 4Os30T405/C</t>
  </si>
  <si>
    <t>Quadro Avviamento 2 Pompe Monof. 16A  Max 230 V</t>
  </si>
  <si>
    <t>Kit Composizione Pucciplast</t>
  </si>
  <si>
    <t>Vai Su scheda Tenica  in Fondo
e vai sulla categoria specifica
Vedi  Categoria: 
Kit Composizione Pucciplast</t>
  </si>
  <si>
    <t>P-80160560C</t>
  </si>
  <si>
    <t>Placca Eco Pucci Bianco Opaco</t>
  </si>
  <si>
    <t>Pucciplast Sara Tvs Modulo Cassetta Con Telaio Codice Prod: 1323000201</t>
  </si>
  <si>
    <t>P-0560NL</t>
  </si>
  <si>
    <t>Placca Eco 4,7  Serie Linea Nero Lucido P-0560C8881</t>
  </si>
  <si>
    <t>Pucciplast 9560 Nuova Placca Eco (2 Pulsanti) Cm 33X18 Spessore 12 Mm Con Telaio Porta Placca</t>
  </si>
  <si>
    <t>Pucci Flessibile F.F. Con Guarnizioni Cod,  80006543</t>
  </si>
  <si>
    <t>Tubo Silenziatore Per Tutti I Modelli</t>
  </si>
  <si>
    <t>Alimentatore 220 Vac - 12 Vdc
 Con Cavo Da 3M E Connettore</t>
  </si>
  <si>
    <t>DR2T10050</t>
  </si>
  <si>
    <t>Derivazione Ridotta 87° D.100 Angolo 1+1 Da 50</t>
  </si>
  <si>
    <t>CWC50D</t>
  </si>
  <si>
    <t>Curva Wc 50  Dx</t>
  </si>
  <si>
    <t>CWC50S</t>
  </si>
  <si>
    <t>Curva Wc 50 Sx</t>
  </si>
  <si>
    <t>CWC2L50</t>
  </si>
  <si>
    <t>Curva Wc Laterale 2 Uscite 50</t>
  </si>
  <si>
    <t>Curva  Wc D. 110 Bassa Uscita 40 Dx</t>
  </si>
  <si>
    <t>Curva  Wc D. 110 Bassa Uscita 40 Sx</t>
  </si>
  <si>
    <t>Curva  Wc D. 110 Bassa Uscita 50 Sx</t>
  </si>
  <si>
    <t>Curva Sottovaso In Plas. D.110 Con Morsetto</t>
  </si>
  <si>
    <t>Tappo A Vite Da 63 Pvc</t>
  </si>
  <si>
    <t>Tappo A Vite Da 50</t>
  </si>
  <si>
    <t>pozzetti con coperchio</t>
  </si>
  <si>
    <t>Vai Su scheda Tenica  in Fondo
e vai sulla categoria specifica
Vedi  Categoria: 
Pozzetti Con Coperchio</t>
  </si>
  <si>
    <t>Coperchio  D.55X55</t>
  </si>
  <si>
    <t>Telaio 20X20</t>
  </si>
  <si>
    <t>Telaio 30X30</t>
  </si>
  <si>
    <t>Telaio 40X40</t>
  </si>
  <si>
    <t>Telaio 55X55</t>
  </si>
  <si>
    <t>TC65M</t>
  </si>
  <si>
    <t>Telaio e coperchio e maniglia in PP grigio 650x650</t>
  </si>
  <si>
    <t>TC30S</t>
  </si>
  <si>
    <t>Telaio e coperchio sifonato in PP grigio 30X30</t>
  </si>
  <si>
    <t>TC40S</t>
  </si>
  <si>
    <t>Telaio e coperchio sifonato in PP grigio 40X40</t>
  </si>
  <si>
    <t>TC55S</t>
  </si>
  <si>
    <t>Telaio e coperchio sifonato in PP grigio 55X55</t>
  </si>
  <si>
    <t>Coperchio  D.40X40</t>
  </si>
  <si>
    <t>Coperchio  D.30X30</t>
  </si>
  <si>
    <t>Coperchio  D.20X20</t>
  </si>
  <si>
    <t>8850KT32B2</t>
  </si>
  <si>
    <t>Kit Superkanna Orientabile</t>
  </si>
  <si>
    <t>Gomito Femmina Flangiato  A Compressione In Ottone Tenuta Metallica  D. 12X1/2"</t>
  </si>
  <si>
    <t>Gomito Femmina Flangiato  A Compressione In Ottone Tenuta Metallica  D. 14X1/2"</t>
  </si>
  <si>
    <t>Gomito Femmina Flangiato Con Oring D. 1/2"X18</t>
  </si>
  <si>
    <t>IG303D22</t>
  </si>
  <si>
    <t>Niples Femmina Con Oring D. 1\2"X22</t>
  </si>
  <si>
    <t>IG6117D16</t>
  </si>
  <si>
    <t>Tee 2  Lati  Con Oring Uscita 1/2" Maschio D. 14</t>
  </si>
  <si>
    <t>Tee 2  Lati  Con Oring Uscita 1/2" Maschio D. 16</t>
  </si>
  <si>
    <t>Tee 2  Lati  Con Oring Uscita 1/2" Maschio D. 18</t>
  </si>
  <si>
    <t>Tee 2  Lati  Con Oring Uscita 1/2" Maschio D. 12</t>
  </si>
  <si>
    <t>302G16</t>
  </si>
  <si>
    <t>302D18</t>
  </si>
  <si>
    <t>Gomito Doppio Da 18 Bicono</t>
  </si>
  <si>
    <t>Niples Doppia Da 18 Bicono</t>
  </si>
  <si>
    <t>Niples Maschio Bicono 1"X18</t>
  </si>
  <si>
    <t>Niples Maschio Bicono 1/2"X10</t>
  </si>
  <si>
    <t>Niples Maschio Bicono 1/4"X
8</t>
  </si>
  <si>
    <t>Niples Maschio Bicono 11/2"X42</t>
  </si>
  <si>
    <t>Niples Maschio Bicono 11/4"X35</t>
  </si>
  <si>
    <t>Niples Maschio Bicono 3/8"X10</t>
  </si>
  <si>
    <t>Niples Maschio Bicono 3/8"X12</t>
  </si>
  <si>
    <t>Niples Maschio Bicono 3/8"X8</t>
  </si>
  <si>
    <t>Monocono Ottone 1/2" 16X14</t>
  </si>
  <si>
    <t>Monocono Ottone 1/2" 14-12</t>
  </si>
  <si>
    <t>Monocono Ottone 1/2"X12</t>
  </si>
  <si>
    <t>Tee Tre Vie Bicono Da 10 (3/8")</t>
  </si>
  <si>
    <t>Tee Tre Vie Bicono Da 12 Rinf.</t>
  </si>
  <si>
    <t>Tee Tre Vie Bicono Da 16 "</t>
  </si>
  <si>
    <t>Tee Tre Vie Bicono Da 22</t>
  </si>
  <si>
    <t>Tee Tre Vie Bicono Da 3/4"X18 R."</t>
  </si>
  <si>
    <t>Tee Tre Vie Bicono Da 12 (3/8")</t>
  </si>
  <si>
    <t>Tee Tre Vie Bicono Da 14 "</t>
  </si>
  <si>
    <t>Tee Femmina 3/4"X22 Bicono</t>
  </si>
  <si>
    <t>Tee Femmina 1/2"X16 Bicono</t>
  </si>
  <si>
    <t>Gomito Doppio 26X3,0 Multistrato</t>
  </si>
  <si>
    <t>GF3\4X16MS</t>
  </si>
  <si>
    <t>Gomito Femmina 3/4X16  Multistrato Smontabile</t>
  </si>
  <si>
    <t>Gomito Femmina  3/4"X20 Multistrato</t>
  </si>
  <si>
    <t>I16MX20</t>
  </si>
  <si>
    <t>Inserti X Multistrato Da 16X2 Pz. 20</t>
  </si>
  <si>
    <t>NF3\4X16MS</t>
  </si>
  <si>
    <t>Niples F. 3/4"X16  Multistrato</t>
  </si>
  <si>
    <t>NM3\4X16MS</t>
  </si>
  <si>
    <t>Niples M. 3/4X16  Multistrato Smontabile</t>
  </si>
  <si>
    <t>Niples Maschio Mult. 3/4"X26X3,0</t>
  </si>
  <si>
    <t>Niples Maschio Mult. 3/4"X20</t>
  </si>
  <si>
    <t>Niples  Maschio  Mult. 1/2"X16X2,0</t>
  </si>
  <si>
    <t>Tee Femmina Multistrato Smontabile D.1/2"X16</t>
  </si>
  <si>
    <t>Tee Femmina Multistrato
D. 32X1"X32X 3,0</t>
  </si>
  <si>
    <t>Tee Femmina Multistrato
D. 1X26X3.0</t>
  </si>
  <si>
    <t>Tee Femmina Multistrato
D. 1/2"X16</t>
  </si>
  <si>
    <t>Tee Femmina Multistrato
D. 26X3/4"X26X3,0</t>
  </si>
  <si>
    <t>Tee Femmina Multistrato
D. 16X1/2"X16X2,0</t>
  </si>
  <si>
    <t>Tee Femmina Multistrato
D. 3/4"X20</t>
  </si>
  <si>
    <t>Tee Femmina Multistrato
D. 1/2"X20</t>
  </si>
  <si>
    <t>Gomito F. 3/4"X26 M. Press.</t>
  </si>
  <si>
    <t>Tee F Pressare Multistrato 16 1/2</t>
  </si>
  <si>
    <t>DRALD3434</t>
  </si>
  <si>
    <t>DOPPIO ATTACCO LAVATRICE CON GHIERA GIREVOLE 3/4"X3/4" IN OTTONE CROMATO</t>
  </si>
  <si>
    <t>Raccordo F Press Gas Con Girello 26 1 1/4</t>
  </si>
  <si>
    <t>SMGT</t>
  </si>
  <si>
    <t>staffa di fissaggio per gomito</t>
  </si>
  <si>
    <t>Raccordo 3 Pz Ott. Giallo 1"1\2 Mf</t>
  </si>
  <si>
    <t>Raccordo 3 Pz Ott. Giallo 1"1\4 Mf</t>
  </si>
  <si>
    <t>Manicotto Rid. G. Ff 11/2"X11/4"</t>
  </si>
  <si>
    <t>Niples Rid.Ott. Giallo 1/2"X1"</t>
  </si>
  <si>
    <t>Port. Doppio 1/2"</t>
  </si>
  <si>
    <t>Port. M. Giallo 1/2""X13</t>
  </si>
  <si>
    <t>Port. M. Giallo 11/2"X40</t>
  </si>
  <si>
    <t>Port. M. Giallo 11/2"X45</t>
  </si>
  <si>
    <t>Port. M. Giallo 11/4"X35</t>
  </si>
  <si>
    <t>Port. M. Giallo 2"X50</t>
  </si>
  <si>
    <t>Port. M. Giallo 11/4"X40</t>
  </si>
  <si>
    <t>Port. Doppio 1"</t>
  </si>
  <si>
    <t>Port. Doppio 3/4"</t>
  </si>
  <si>
    <t>Port. M. Giallo 3/4""X20</t>
  </si>
  <si>
    <t>Port. M. Giallo 1"X25</t>
  </si>
  <si>
    <t>Port. M. Giallo 11/4"X30</t>
  </si>
  <si>
    <t>Port. M. Giallo 1"X30</t>
  </si>
  <si>
    <t>Port. M. Giallo 3/4""X25</t>
  </si>
  <si>
    <t>Rid. Ott.G. 1/2"X3/8" Prolungata</t>
  </si>
  <si>
    <t>Tappo Giallo Femmina D. 2"</t>
  </si>
  <si>
    <t>Tappo Giallo Femmina D. 1"</t>
  </si>
  <si>
    <t>Tappo Giallo Femmina D. 1 /4"</t>
  </si>
  <si>
    <t>Tappo Giallo Femmina D. 11/2"</t>
  </si>
  <si>
    <t>Tappo Giallo Femmina D. 11/4"</t>
  </si>
  <si>
    <t>Tappo Giallo Femmina D. 3/8"</t>
  </si>
  <si>
    <t>Tappo Giallo Femmina D. 1/2"</t>
  </si>
  <si>
    <t>Tappo Giallo Femmina D. 3/4"</t>
  </si>
  <si>
    <t>Tappo Giallo Maschio D. 11/4""</t>
  </si>
  <si>
    <t>Tappo Giallo Maschio D.  2"</t>
  </si>
  <si>
    <t>Tappo Giallo Maschio D. 11/2""</t>
  </si>
  <si>
    <t>Tappo Giallo Maschio D. 3/8"</t>
  </si>
  <si>
    <t>Tappo Giallo Maschio D. 1 /4</t>
  </si>
  <si>
    <t>Tappo Giallo Maschio D. 1 /8</t>
  </si>
  <si>
    <t>Tappo Giallo Maschio D. 3/4""</t>
  </si>
  <si>
    <t>Tappo Giallo Maschio D. 1/2""</t>
  </si>
  <si>
    <t>Gomito Doppio 63 Politilene</t>
  </si>
  <si>
    <t>Gomito Doppio 20 Politilene</t>
  </si>
  <si>
    <t>Gomito Doppio 40 Politilene</t>
  </si>
  <si>
    <t>Gomito Doppio 25 Politilene</t>
  </si>
  <si>
    <t>Gomito Doppio 32 Politilene</t>
  </si>
  <si>
    <t>NM1X40PB</t>
  </si>
  <si>
    <t>Niples 1"X40 Pol.Bugatti</t>
  </si>
  <si>
    <t>Tee Politilene 3 Lati D. 40</t>
  </si>
  <si>
    <t>Gomito Femmina Politilene Anello In Ottone  D. 2" X 63</t>
  </si>
  <si>
    <t>Gomito Femmina Politilene Anello In Ottone  D. 1" X 32</t>
  </si>
  <si>
    <t>Port. Maschio 1"X30-32 Pvc Niples Maschio  Nm1X30-32Pvc</t>
  </si>
  <si>
    <t>Port. Maschio 11/4"X40-42 Pvc Niples Maschio  Nm11/4X40-42Pvc</t>
  </si>
  <si>
    <t>Port. Maschio 1/2"X20-22 Pvc Niples Maschio  Nm1/2X20-22Pvc</t>
  </si>
  <si>
    <t>Gomito 90° F Pop-Up D. 1/2"X25</t>
  </si>
  <si>
    <t>Gomito 90° F Pop-Up D.32X3/4"</t>
  </si>
  <si>
    <t>Gomito 90° F Pop-Up D.32X1/2"</t>
  </si>
  <si>
    <t>Valvola A Sfera Mf Pn16 D. 2" Pl</t>
  </si>
  <si>
    <t>Valvola A Sfera Mf Pn16 D. 11/2"" Pl</t>
  </si>
  <si>
    <t>Valvola A Sfera Mf Pn16 D. 11/4"" Pl</t>
  </si>
  <si>
    <t>Valvola A Sfera Mf Pn16 D. 1" Pl</t>
  </si>
  <si>
    <t>Valvola A Sfera Mf  Pn16 D. 3/4" Pl</t>
  </si>
  <si>
    <t>Curva 90° Ff  Pinzare P5002 D. 28</t>
  </si>
  <si>
    <t>Curva 90° Ff Pinzare P5002 D. 18</t>
  </si>
  <si>
    <t>Curva 90° Ff Pinzare P5002 D. 22</t>
  </si>
  <si>
    <t>BZ3\4X5</t>
  </si>
  <si>
    <t>Barilotto Zincato 3\4X5 Cm    Zz</t>
  </si>
  <si>
    <t>Collare Inox 3 Bulloni In A 4
Bullone 112&lt;&gt;118 4"</t>
  </si>
  <si>
    <t>Curva Zincata 11/2" Ff. 2</t>
  </si>
  <si>
    <t>Curva Zincata 1" Mf Fig. 1</t>
  </si>
  <si>
    <t>Manicotto Rid.Z. 11/2"X3/4" F240</t>
  </si>
  <si>
    <t>VTIA2X3\8MF</t>
  </si>
  <si>
    <t>VTIA11\2X3\8</t>
  </si>
  <si>
    <t>VTIA11\4X3\8</t>
  </si>
  <si>
    <t>VTIA1X3\8</t>
  </si>
  <si>
    <t>V693014</t>
  </si>
  <si>
    <t>Dual Garda Radiatore 200</t>
  </si>
  <si>
    <t>Dual Garda Radiatore 100</t>
  </si>
  <si>
    <t>Dual Garda Radiatore 180</t>
  </si>
  <si>
    <t>Dual Garda Radiatore 90</t>
  </si>
  <si>
    <t>Dual Garda Radiatore 140</t>
  </si>
  <si>
    <t>Dual Garda Radiatore 160</t>
  </si>
  <si>
    <t>Garda S  Radiatore 140</t>
  </si>
  <si>
    <t>Garda S Radiatore 100</t>
  </si>
  <si>
    <t>Garda S Radiatore 120</t>
  </si>
  <si>
    <t>Garda S Radiatore 180</t>
  </si>
  <si>
    <t>Garda S Radiatore 200</t>
  </si>
  <si>
    <t>Garda S  Radiatore 160</t>
  </si>
  <si>
    <t>5276</t>
  </si>
  <si>
    <t>S45X80AB</t>
  </si>
  <si>
    <t>Scaldasalvietta 45X80 INT.40 BIANCO ZZ APM</t>
  </si>
  <si>
    <t>S55X110S</t>
  </si>
  <si>
    <t>SCALDASALVIETTE 110/550 BIANCO STIL22110/550</t>
  </si>
  <si>
    <t>S60X130S</t>
  </si>
  <si>
    <t>SCALDASALVIETTE 1300/600 BIANCO STILL ZZ</t>
  </si>
  <si>
    <t>S50X180AC</t>
  </si>
  <si>
    <t>SCALDASALVIETTE 50X180 int. 45  ZZ</t>
  </si>
  <si>
    <t>S55X80AC</t>
  </si>
  <si>
    <t>SCALDASALVIETTE 55 X 80 INT.50 CROMO APM  ZZ</t>
  </si>
  <si>
    <t>S60X80</t>
  </si>
  <si>
    <t>SCALDASALVIETTE 60X80 INT.55</t>
  </si>
  <si>
    <t>S45X120AB</t>
  </si>
  <si>
    <t>Scaldasalvietta 45X120 INT. 40 BIANCOZZ APMZZ</t>
  </si>
  <si>
    <t>S55X80AB</t>
  </si>
  <si>
    <t>SCALDASALVIETTE 55 X 80 INT.50 BIANCO APMZZ</t>
  </si>
  <si>
    <t>Scaldasalviette Rad. Risc. Acc. Simply 1400-500 Bianco</t>
  </si>
  <si>
    <t>S50X80AC</t>
  </si>
  <si>
    <t>SCALDASALVIETTE 50X80 INT.45 ZZ APM   ZZ</t>
  </si>
  <si>
    <t>S60X110S</t>
  </si>
  <si>
    <t>SCALDASALVIETTE 110/600 BIANCO</t>
  </si>
  <si>
    <t>Scaldasalviette Rad. Risc. Acc. Simply 1200-500 Bianco</t>
  </si>
  <si>
    <t>S55X70S</t>
  </si>
  <si>
    <t>SCALDASALVIETTE 700/550 BIANCO STIL22700/500</t>
  </si>
  <si>
    <t>S60X70S</t>
  </si>
  <si>
    <t>SCALDASALVIETTE 700/600 BIANCO STIL22700/600</t>
  </si>
  <si>
    <t>Scaldasalviette Rad. Risc. Acc. Simply 1200-550 Bianco</t>
  </si>
  <si>
    <t>Scaldasalviette 110/550 Bianco</t>
  </si>
  <si>
    <t>Scaldasalviette 700/550 Bianco</t>
  </si>
  <si>
    <t>Scaldasalviette 110/600 Bianco</t>
  </si>
  <si>
    <t>Scaldasalviette Elettrico Bolzano Ds2 Dr Bianco 80X50</t>
  </si>
  <si>
    <t>Scaldasalviette Elettrico Bolzano Ds2 Dr Bianco 160X50</t>
  </si>
  <si>
    <t>Scaldasalviette Elettrico Bolzano Ds2 Dr Bianco 160X60</t>
  </si>
  <si>
    <t>Scaldasalviette Elettrico Bolzano Ds2 Dr Bianco 180X50</t>
  </si>
  <si>
    <t>Scaldasalviette Elettrico Bolzano Ds2 Dr Bianco 180X600</t>
  </si>
  <si>
    <t>Scaldasalviette Elettrico Bolzano Ds2 Dr Bianco 120X50</t>
  </si>
  <si>
    <t>Scaldasalviette Elettrico Bolzano Ds2 Dr Bianco 120X60</t>
  </si>
  <si>
    <t>Isolene 16X13 Preo Mt. 2</t>
  </si>
  <si>
    <t>Isolene 35X13 Preo Mt. 2</t>
  </si>
  <si>
    <t>Isolene 40X13 Xg Mt. 2</t>
  </si>
  <si>
    <t>Isolene 42X13 Preo Mt. 2</t>
  </si>
  <si>
    <t>Isolene Classi "1" 12X6 Mt.2</t>
  </si>
  <si>
    <t>Isolene Classi "1" 28X6 Mt.2</t>
  </si>
  <si>
    <t>Isolene Classi "1" 42X6 Mt. 2</t>
  </si>
  <si>
    <t>Isolene Classi "1" 35X6 Mt.2</t>
  </si>
  <si>
    <t>Isolene 54X13 Preo Mt. 2</t>
  </si>
  <si>
    <t>Isolene 32X13 Xg Mt. 2</t>
  </si>
  <si>
    <t>Isolene 22X13 Preo Mt. 2</t>
  </si>
  <si>
    <t>Isolene 28X13 Preo Mt. 2</t>
  </si>
  <si>
    <t>Isolene Classi "1" 22X6 Mt.2</t>
  </si>
  <si>
    <t>Tubo Isolante 16X9 Mt.2</t>
  </si>
  <si>
    <t>Tubo Isolante 42X9 Mt.2</t>
  </si>
  <si>
    <t>Tubo Isolante 54X9 Mt.2</t>
  </si>
  <si>
    <t>Isolene 15X13 Mt. 2 Prezzo Al Metro</t>
  </si>
  <si>
    <t>Tubo Isolante 35X9 Mt.2</t>
  </si>
  <si>
    <t>Tubo Isolante 15X9 Mt.2 Prezzo Al Metro</t>
  </si>
  <si>
    <t>Tubo Isolante 354X19 Mt.2</t>
  </si>
  <si>
    <t>Tubo Isolante 28X9 Mt.2</t>
  </si>
  <si>
    <t>Isolene Classi "1" 14X6 Mt.2</t>
  </si>
  <si>
    <t>Isolene 28X19 Xg Mt. 2</t>
  </si>
  <si>
    <t>Tubo Isolante 18X9 Mt.2</t>
  </si>
  <si>
    <t>Tubo Isolante 22X9 Mt.2</t>
  </si>
  <si>
    <t>Isolene Classi "1" 18X6 Mt2</t>
  </si>
  <si>
    <t>Isolene 22X19 Xg Mt. 2</t>
  </si>
  <si>
    <t>Isolene Classi "1" 16X6 Mt.2</t>
  </si>
  <si>
    <t>Smisol Clim  Sce Tubes D. 3/8"X0,7</t>
  </si>
  <si>
    <t>Smisol Clim  Sce Tubes D. 1/4"X0,7</t>
  </si>
  <si>
    <t>Smisol Clim  Sce Tubes D. 1/2"X0,7</t>
  </si>
  <si>
    <t>Smisol Clim  Sce Tubes D. 1/2"X0,8</t>
  </si>
  <si>
    <t>Smisol Clim  Sce Tubes D. 1/2"X1</t>
  </si>
  <si>
    <t>Smisol Clim  Sce Tubes D. 1/4"X0,8</t>
  </si>
  <si>
    <t>Smisol Clim  Sce Tubes D. 1/4"X1</t>
  </si>
  <si>
    <t>Smisol Clim  Sce Tubes D. 3/4"X1</t>
  </si>
  <si>
    <t>Smisol Clim  Sce Tubes D. 3/8"X0,8</t>
  </si>
  <si>
    <t>Smisol Clim  Sce Tubes D. 3/8"X1</t>
  </si>
  <si>
    <t>Smisol Clim  Sce Tubes D. 5/8"X1</t>
  </si>
  <si>
    <t>Smisol Clim  Sce Tubes D. 7/8"X1</t>
  </si>
  <si>
    <t>Verg Di Ram Sanco 35X1,2 Mt5</t>
  </si>
  <si>
    <t>Verga D Ram Sanco 42X1,2 Mt.5</t>
  </si>
  <si>
    <t>Verga Di Rame Sanco 10X1 Mt.5</t>
  </si>
  <si>
    <t>Verga Di Rame Sanco 12X1 Mt.5</t>
  </si>
  <si>
    <t>Verga Di Rame Sanco 14X1 Mt.5</t>
  </si>
  <si>
    <t>Verga Di Rame Sanco 54X1,5 Mt.5</t>
  </si>
  <si>
    <t>Verga Di Rame Sanco 42X1 Mt.5</t>
  </si>
  <si>
    <t>Verga Di Rame Sanco 35X1 Mt.5</t>
  </si>
  <si>
    <t>Tubo Rame Sanco Verga 18X1 5Mt</t>
  </si>
  <si>
    <t>Verga Di Rame Sanco 28X1 Mt.5</t>
  </si>
  <si>
    <t>Tubo Rame Sanco Verga 16X1 5Mt</t>
  </si>
  <si>
    <t>Verga Di Rame Sanco 22X1 Mt.5</t>
  </si>
  <si>
    <t>APFRCR</t>
  </si>
  <si>
    <t>Aeratore Prolungato 22X1F con 2 getti Cromo</t>
  </si>
  <si>
    <t>69264</t>
  </si>
  <si>
    <t>ROmpigetto perLavello Risparmio acqua bloccabile nella canna erogazione</t>
  </si>
  <si>
    <t>LM98734</t>
  </si>
  <si>
    <t>Rompigetto Rubinetto, Aeratore Rubinetto, Aeratori per Rubinetti, per la Sostituzione Della Testa del Rubinetto Della Cucina, 3 Impostazioni Attacco Femmina D, 22</t>
  </si>
  <si>
    <t>Aeratore Prolungato 22X1F Cromo</t>
  </si>
  <si>
    <t>Aeratore Prolungato 22X1F Bianco</t>
  </si>
  <si>
    <t>Aeretore Cromo M. 24X1</t>
  </si>
  <si>
    <t>8829</t>
  </si>
  <si>
    <t>Areatore a snodo 360° Femmina d. 22 con rompigetto risparmio acqua</t>
  </si>
  <si>
    <t>Bocca Erogazione A Esse Pesante Per Gruppo Lavello Parete Cm. 20</t>
  </si>
  <si>
    <t>02243</t>
  </si>
  <si>
    <t>Tubo Universale Per Monoforo 3/4" Hand Canna Per Monoforo Flessibile Con Aeratore Cm. 50</t>
  </si>
  <si>
    <t>Bocca Erogazione A Esse Pesante Per Gruppo Lavello Parete Cm. 12</t>
  </si>
  <si>
    <t>Bocca Erogazione A Esse Pesante Per Gruppo Lavello Parete Cm 15</t>
  </si>
  <si>
    <t>Canna Univiversale  A Esse 3/4" X 20Cm.</t>
  </si>
  <si>
    <t>Cartuccia Da 25 Alta</t>
  </si>
  <si>
    <t>Cartuccia Da 25 Bassa</t>
  </si>
  <si>
    <t>Cartuccia Alta Da 35</t>
  </si>
  <si>
    <t>091BUFE</t>
  </si>
  <si>
    <t>Blister Vitoni Flussometri Esterni</t>
  </si>
  <si>
    <t>Valvola Per Vitone Fluss. H.50</t>
  </si>
  <si>
    <t>Piastra Passo Rapido In Ottone Cromato H10X28 Mm 87X135</t>
  </si>
  <si>
    <t>Piastra Passo Rapido In Ottone Cromato H 5 X 25 Mm 87X135</t>
  </si>
  <si>
    <t>Piastra Passo Rapido In Ottone Cromato H10X25 Mm 87X135</t>
  </si>
  <si>
    <t>Piastra Passo Rapido In Ottone Cromato H15X25 Mm 87X135</t>
  </si>
  <si>
    <t>Rosetta Larga Da 1/2" Cm. 7 Ottone Cromato</t>
  </si>
  <si>
    <t>RGSP</t>
  </si>
  <si>
    <t>RUBINETTO .NUDO NO PORTAGOM 1/2"</t>
  </si>
  <si>
    <t>Monocomando Lavabo Con Scarico Automatico Mix 18 Ascot</t>
  </si>
  <si>
    <t>Miscelatore Doccia Incasso Bob</t>
  </si>
  <si>
    <t>Monocomando Lavabo Con Scarico Automatico Mix 18 Bob</t>
  </si>
  <si>
    <t>Monocomando Bidet Con Scarico Automatico Mix 16 Ascot</t>
  </si>
  <si>
    <t>Miscelatore Doccia 1/2" Pollice Mix 23 Ascot</t>
  </si>
  <si>
    <t>Miscelatore Doccia Incasso Mix 14 Ascot</t>
  </si>
  <si>
    <t>Miscelatore Doccia Incasso Bob 14 A  Con Deviatore</t>
  </si>
  <si>
    <t>Gruppo Vasca Esterno Con Flessibile E Doccetta Mix 10 Bob</t>
  </si>
  <si>
    <t>Monocomando Bidet Con Scarico Automatico Mix 16 Bob</t>
  </si>
  <si>
    <t>Gruppo Vasca Esterno Con Flessibile E Doccetta Mix 10 Maxima</t>
  </si>
  <si>
    <t>Gruppo Vasca Esterno Con Flessibile E Doccetta Mix 10 Ascot</t>
  </si>
  <si>
    <t>Monocomando Lavabo Con Scarico Automatico Mix 18 Maxima</t>
  </si>
  <si>
    <t>Monocomando Bidet Con Scarico Automatico Mix 16 Maxima</t>
  </si>
  <si>
    <t>Bauedge Miscelatore Monocomando Lavabo Taglia S Grohe</t>
  </si>
  <si>
    <t>Miscelatore Bidet Cromato</t>
  </si>
  <si>
    <t>Rubinetto Da Bagno Con Doccetta Miscelatore Monocomando Cromato Lavello 1801</t>
  </si>
  <si>
    <t>Batteria Lavabo 3 Fori O.F. V.Ott</t>
  </si>
  <si>
    <t>MXBIMCHHCNO</t>
  </si>
  <si>
    <t>Miscelatore bidet nero opaco</t>
  </si>
  <si>
    <t>MXDIMCHH3CR</t>
  </si>
  <si>
    <t>Miscelatore incasso doccia una via cromato</t>
  </si>
  <si>
    <t>MXLAMCHHCNO</t>
  </si>
  <si>
    <t>Miscelatore lavabo nero opaco</t>
  </si>
  <si>
    <t>MXLAMCMMCCR</t>
  </si>
  <si>
    <t>Miscelatore Doccia  Ottone Antico Incasso Con Deviatore Serie Mm</t>
  </si>
  <si>
    <t>Miscelatore Doccia Bianco Opaco Incasso Con Deviatore Serie Mm</t>
  </si>
  <si>
    <t>Miscelatore Doccia Nero Opaco Incasso Con Deviatore Serie Mm</t>
  </si>
  <si>
    <t>Miscelatore Doccia Nichel Spazzolato Incasso Con Deviatore Serie Mm</t>
  </si>
  <si>
    <t>MXDIMCNXQCR</t>
  </si>
  <si>
    <t>Miscelatore doccia incasso una via cromato</t>
  </si>
  <si>
    <t>MXDDMCLM3CR</t>
  </si>
  <si>
    <t>Miscelatore doccia incasso a 2 vie cromato</t>
  </si>
  <si>
    <t>MXDIMCLM3CR</t>
  </si>
  <si>
    <t>Miscelatore lavabo cromato con piletta pop up 1"1/4 e flessbili</t>
  </si>
  <si>
    <t>MXB004IW3CR</t>
  </si>
  <si>
    <t>Mix Sphera Doccia Incasso C.40</t>
  </si>
  <si>
    <t>MXB003003CR</t>
  </si>
  <si>
    <t>Mix Vasca Sphera Ec. C /Dupl. "Zc"</t>
  </si>
  <si>
    <t>Gruppo Lavello Parete Con Canna Girevole Mix 22 Maxima</t>
  </si>
  <si>
    <t>Monocomando Lavello Con Canna Fusa Mix 21 Ascot</t>
  </si>
  <si>
    <t>Gruppo Lavello Parete Con Canna Girevole Mix 22 Ascot</t>
  </si>
  <si>
    <t>Monocomando Lavello Con Canna Fusa Mix 21 Bob</t>
  </si>
  <si>
    <t>Gruppo Lavello Parete Con Canna Girevolea Mix 22 Bob</t>
  </si>
  <si>
    <t>Monocomando Lavello Con Canna Fusa Mix 21 Maxima</t>
  </si>
  <si>
    <t>Miscelatore Lavello Professionale Chef Mixer</t>
  </si>
  <si>
    <t>Miscelatore Cucina Con Doccetta Estraibile Rubinetto Monocomando Materiale Granitek Colore 51 Avena</t>
  </si>
  <si>
    <t>Miscelatore Cucina Con Doccetta Estraibile Rubinetto Monocomando Colore Cromo</t>
  </si>
  <si>
    <t>Miscelatore Cucina Con Doccetta Estraibile Rubinetto Monocomando Colore Cromo Nero</t>
  </si>
  <si>
    <t>Miscelatore Cucina Con Doccetta Estraibile Rubinetto Monocomando Colore Bianco</t>
  </si>
  <si>
    <t>MXKWA003NS</t>
  </si>
  <si>
    <t>Miscelatore cucina canna abbattibile acciaio spazzolato</t>
  </si>
  <si>
    <t>MXKWA003NO</t>
  </si>
  <si>
    <t>Miscelatore cucina canna abbattibile nero opaco</t>
  </si>
  <si>
    <t>MXBMC5003BO</t>
  </si>
  <si>
    <t>Mix Debora Lavello Monof. Canna Alta Pesante colore Bianco</t>
  </si>
  <si>
    <t>MXBMC5003NO</t>
  </si>
  <si>
    <t>Mix Debora Lavello Monof. Canna Alta Pesante colore Neo</t>
  </si>
  <si>
    <t>MLMLSDE00</t>
  </si>
  <si>
    <t>Miscelatore Lavello Laterale Monocom.Big Cromato</t>
  </si>
  <si>
    <t>Mix Lavello Monoforo "Debora" Canna Alta Tubo Squadra Terra Di Francia Cod. Interno 400217Vic00Td</t>
  </si>
  <si>
    <t>MXCU000FLCAR</t>
  </si>
  <si>
    <t>Miscelatore cucina canna flessibile e girevole colore arancione</t>
  </si>
  <si>
    <t>MXCU000FLCBI</t>
  </si>
  <si>
    <t>Miscelatore cucina canna flessibile e girevole colore bianco</t>
  </si>
  <si>
    <t>MXCU000FLCBL</t>
  </si>
  <si>
    <t>Miscelatore cucina canna flessibile e girevole colore blu</t>
  </si>
  <si>
    <t>MXCU000FLCGL</t>
  </si>
  <si>
    <t>Miscelatore cucina canna flessibile e girevole colore giallo</t>
  </si>
  <si>
    <t>MXCU000FLCAG</t>
  </si>
  <si>
    <t>Miscelatore cucina canna flessibile e girevole colore grigio</t>
  </si>
  <si>
    <t>MXCU000FLCNE</t>
  </si>
  <si>
    <t>Miscelatore cucina canna flessibile e girevole colore nero</t>
  </si>
  <si>
    <t>MXCU000FLCRO</t>
  </si>
  <si>
    <t>Miscelatore cucina canna flessibile e girevole colore rosso</t>
  </si>
  <si>
    <t>MXCU000FLCVE</t>
  </si>
  <si>
    <t>Miscelatore cucina canna flessibile e girevole colore verde</t>
  </si>
  <si>
    <t>JH-8101</t>
  </si>
  <si>
    <t>Rubinetto Miscelatore Lavello Cucina Lavabo Casa Tubo Flessibile Grigio 8101</t>
  </si>
  <si>
    <t>Rubinetto Da Cucina Rotazione 360° Molla Spirale Doccetta Estraibile Miscelatore</t>
  </si>
  <si>
    <t>69146</t>
  </si>
  <si>
    <t>Miscelatore Lavello Pietra Sabbia Lavandino Lavello Cucina Monocomando Jh1585</t>
  </si>
  <si>
    <t>Mix Lavello Cucina Drewi Cartuccia 40 Import</t>
  </si>
  <si>
    <t>Mix Lav.Mon.Jolla Mix/30 Ganito Avena Onda</t>
  </si>
  <si>
    <t>Miscelatore Monocomando Per Lavello Cucina Con Canna Ponte. Mix/62</t>
  </si>
  <si>
    <t>MXCMMCSACCR</t>
  </si>
  <si>
    <t>Miscelatore cucina con molla</t>
  </si>
  <si>
    <t>MXCMMCMMCCR</t>
  </si>
  <si>
    <t>MXES00003NO</t>
  </si>
  <si>
    <t>Miscelatore cucina con doccia estraibile in ottone
nero opaco</t>
  </si>
  <si>
    <t>MXES00003CR</t>
  </si>
  <si>
    <t>Miscelatore cucina con doccia estraibile in ottone cromato</t>
  </si>
  <si>
    <t>MXES00003NS</t>
  </si>
  <si>
    <t>Miscelatore cucina con doccia estraibile in ottone nichel spazzolato</t>
  </si>
  <si>
    <t>Rubinetto  T-Sense X Lavabo Cromato</t>
  </si>
  <si>
    <t>Rubinetto A Pedale Per Installazione A Pavimento</t>
  </si>
  <si>
    <t>Miscelatore Progressivo Monopedale Per Installazione A Pavimento</t>
  </si>
  <si>
    <t>Miscelatore A Due Pedali Per Montaggio A Pavimento.</t>
  </si>
  <si>
    <t>Rubinetto 1/2 C/Vitone Rapido 1/4 Di Giro Leva</t>
  </si>
  <si>
    <t>Rubinetto Singolo Mezzo Giro Cromato Con Levetta Cromato Port. Smontabile Uscita 1/2" Attacco Al Muro 1/2" Import</t>
  </si>
  <si>
    <t>Rubinetto Singolo 1/2" X 3/4"  Con Portagomma Economico</t>
  </si>
  <si>
    <t>Rubinetto Vitone Rapido D. 1/2"  Cromato Idral Leva Pesante In Ottone</t>
  </si>
  <si>
    <t>08000</t>
  </si>
  <si>
    <t>Bocca Di Erogazione Fissa A  Parete Uscita 3/4"</t>
  </si>
  <si>
    <t>Flussometro Temporizzato 3/4"" Incasso Cromo</t>
  </si>
  <si>
    <t>Vitone Per Rub.Temporizzato Pre- Reg. Idral</t>
  </si>
  <si>
    <t>Rubinetto Collo Cigno A Leva Clinica Con Vitone Normale</t>
  </si>
  <si>
    <t>Rubinetto Doccia Incasso  Temporizzato</t>
  </si>
  <si>
    <t>Miscelatore A Pulsante Idral C/Arr. Temporizzato  Cromo</t>
  </si>
  <si>
    <t>Rub. Cigno A Puls. Minimale Con Arr. Temporizzato  Cromo D. 1/2"</t>
  </si>
  <si>
    <t>Rubinetto Collo Cigno A Pulsa. Versione Preregolata Temporizzato Cromo</t>
  </si>
  <si>
    <t>Rub A Puls Da Parete C/Arresto A Temporizzato Pre-Regolato 1/2 - 15 Sec.</t>
  </si>
  <si>
    <t>Rubinetto Temporizzato Incasso Pavimento Chiusura Istantanea</t>
  </si>
  <si>
    <t>Miscelatore Progressivo Termostatico A Leva Clinica</t>
  </si>
  <si>
    <t>Miscelatore Termostatico Sottoboiler</t>
  </si>
  <si>
    <t>220OPI</t>
  </si>
  <si>
    <t>Piatto Doccia Rettangolare 80X180 Cm Effetto Pietra Sp. 2,5 Cm Colore Bianco</t>
  </si>
  <si>
    <t>Piatto Doccia Rettangolare 80X100 Cm Effetto Pietra Sp. 2,5 Cm Colore Bianco</t>
  </si>
  <si>
    <t>Scaldabagno Bandini Braun Vetroporcellnatao Vert. 80 Lt  3 Anni Garanzia</t>
  </si>
  <si>
    <t>Scaldabagno Bandini Braun Vetroporcellnatao Orizzontale 50 Lt  2 Anni Garanzia Dx</t>
  </si>
  <si>
    <t>Seduta Ribaltabile Da Muro In Alluminio Anodizzato E Resine Termoplastiche Bianco</t>
  </si>
  <si>
    <t>Rialzo Per Seduta  Wc  Bianco</t>
  </si>
  <si>
    <t>Seduta Ribaltabile Da Muro In Alluminio Verniciato E Materiale Plastico Bianco</t>
  </si>
  <si>
    <t>KIT BAGNO HELLO KITTY</t>
  </si>
  <si>
    <t>FD013B</t>
  </si>
  <si>
    <t>Copriwater Sedile Wc Per Cesame Belle Epoque Coprivaso Bianco Poliestere Alta Qualita'</t>
  </si>
  <si>
    <t>101085004</t>
  </si>
  <si>
    <t>Sedile Wc Bianco Pegaso</t>
  </si>
  <si>
    <t>Sedile Wc Bianco Sedile For Life</t>
  </si>
  <si>
    <t>Sedile Wc Fit-Series Sintesi 2.0</t>
  </si>
  <si>
    <t>Sedile Wc Bianco Aretusa Fit</t>
  </si>
  <si>
    <t>Coprivaso Glaze Bianco</t>
  </si>
  <si>
    <t>52880</t>
  </si>
  <si>
    <t>Kit Cerniera ricambio in Acciaio Inox</t>
  </si>
  <si>
    <t>Sedile  Soft Close Sat14</t>
  </si>
  <si>
    <t>Sedile  Soft Close Satsu Universaleuniverversal Slim
Adattabilità serie Fast Azzurra</t>
  </si>
  <si>
    <t>Sedile Wc Airbag
Toilet Seat Airbag - Abattant Wc Airbag</t>
  </si>
  <si>
    <t>Coprivaso Clas Termo I.B.Co</t>
  </si>
  <si>
    <t>Sat 1 Copriwater Termoindurente</t>
  </si>
  <si>
    <t>Sat 1 Copriwater Termoidurente Zz</t>
  </si>
  <si>
    <t>Sedile Smoke Bianco</t>
  </si>
  <si>
    <t>Collettore Mandatata Pompe 1" L 200</t>
  </si>
  <si>
    <t>Collettore Mandatata Pompe 11/4" L 200</t>
  </si>
  <si>
    <t>Collettore Mandatata Pompe 11/2" L 200</t>
  </si>
  <si>
    <t>Collettore Mandatata Pompe 2" L 200</t>
  </si>
  <si>
    <t>Collettore Aspirazione Inox 11/2" 150-100</t>
  </si>
  <si>
    <t>Collettore Aspirazione Inox 2" 150-100</t>
  </si>
  <si>
    <t>VSAR1DX</t>
  </si>
  <si>
    <t>Tappo per radiatore con valvola di sfogo aria automatica. Guarnizione a fondo
filetto in EPDM. DX</t>
  </si>
  <si>
    <t>VSAR1SX</t>
  </si>
  <si>
    <t>Tappo per radiatore con valvola di sfogo aria automatica. Guarnizione a fondo
filetto in EPDM. SX</t>
  </si>
  <si>
    <t>S101088</t>
  </si>
  <si>
    <t>Speed Matic EASY10MT 10 MT</t>
  </si>
  <si>
    <t>Condenzatore 20 Uf D/Faston</t>
  </si>
  <si>
    <t>MB80DA</t>
  </si>
  <si>
    <t>Manometro Blondelle diam. 80 - rad 71,10
glicerina - 134-404-22-407 - alta</t>
  </si>
  <si>
    <t>MB80DB</t>
  </si>
  <si>
    <t>Manometro Blondelle diam. 80 - rad 71,10
glicerina - 134-404-22-407 - bassa</t>
  </si>
  <si>
    <t>Manometro 1/4"Attacco Dietro posteriore</t>
  </si>
  <si>
    <t>Manometro Attacco Lat.10 B 1/4"</t>
  </si>
  <si>
    <t>Polmoni Autoclave</t>
  </si>
  <si>
    <t>Vai Su scheda Tenica  in Fondo
e vai sulla categoria specifica
Vedi  Categoria: 
Polmoni Autoclave</t>
  </si>
  <si>
    <t>Kit03  Pressurizzazione Reg.1,5-3</t>
  </si>
  <si>
    <t>Pressostato  per autoclave Da 0-4  Bar</t>
  </si>
  <si>
    <t>Sfera Elbi Norme Ce 10 Bar Prec. 2,5 Bar Lt. 50Zz</t>
  </si>
  <si>
    <t>Sfera Hydrosat Norme Ce Lt.24</t>
  </si>
  <si>
    <t>RM114100</t>
  </si>
  <si>
    <t>Riduzione Cromata 11/4" M  X1" F</t>
  </si>
  <si>
    <t>RM1121140</t>
  </si>
  <si>
    <t>Riduzione Cromata D.  11/2" M x 11/4" F</t>
  </si>
  <si>
    <t>00851</t>
  </si>
  <si>
    <t>Prolunga  Ridotta Cromata Fm 11/2"X11/4</t>
  </si>
  <si>
    <t>Sifone Arredo " Cubico" Cromato Per Lavabo Da 1"1/4 Nero Opaco</t>
  </si>
  <si>
    <t>Canna 45°C/Rosone Cm.28 Bronzo</t>
  </si>
  <si>
    <t>KEFD4040B2</t>
  </si>
  <si>
    <t>Tubonflex Manicotto Fem D.40</t>
  </si>
  <si>
    <t>00338</t>
  </si>
  <si>
    <t>Chiusino Laterale In Ottone Cromato Uscita Liscia D. 32</t>
  </si>
  <si>
    <t>Chiusino Sif.  C/Scar.Lat. In Abs Grigio Con Piletta In Acciaio A Vite</t>
  </si>
  <si>
    <t>Chiusino Sif. Quadrato C/Scar.Lat. Ribassato In Pp Bianco Con Griglia Pp Cromata</t>
  </si>
  <si>
    <t>Chiusino Sif. Quadrato C/Scar.Lat. Ribassato In Pp Bianco</t>
  </si>
  <si>
    <t>Colonna Scarico Vasca 11/2" Clic Clac</t>
  </si>
  <si>
    <t>Estensibile Spiralato Anima In Acciaio D. 1"X26 D.40</t>
  </si>
  <si>
    <t>Estensibile Spiralato Anima In Acciaio D.11/4X40 Incollato</t>
  </si>
  <si>
    <t>Estensibile Spiralato Anima In Acciaio D. 11/4X32 D40</t>
  </si>
  <si>
    <t>Estensibile Spiralato Anima In Acciaio D. 11/4X40 Smontabile</t>
  </si>
  <si>
    <t>Estensibile Spiralato Anima In Acciaio D. 11/2"X32 D40</t>
  </si>
  <si>
    <t>Estensibile Spiralato Anima In Acciaio D. 1"X32 Smontabile</t>
  </si>
  <si>
    <t>Estensibile Spiralato Anima In Acciaio D. 11/2"X40 D40</t>
  </si>
  <si>
    <t>Estensibile Ghiera Metallo D. 1"X32</t>
  </si>
  <si>
    <t>Estensibile Ghiera Metallo D. 11/4X32</t>
  </si>
  <si>
    <t>Estensibile 1"X32 Bonomini</t>
  </si>
  <si>
    <t>Estensibile Ghiera Metallo D. 1"X26</t>
  </si>
  <si>
    <t>Estensibile Ghiera Metallo D. 11/2"X40</t>
  </si>
  <si>
    <t>Estensibile Con Ghiera Plast. 1"X32</t>
  </si>
  <si>
    <t>Estensibile Cromato D. 1"X32</t>
  </si>
  <si>
    <t>Estensibile Con Ghiera Plast. 11/4X32</t>
  </si>
  <si>
    <t>Estensibile Cromato D. 11/2"X40/50</t>
  </si>
  <si>
    <t>1720PP40S0</t>
  </si>
  <si>
    <t>Sifone Galileo per lavelli a due vie, doppio scarico elettrodomestici</t>
  </si>
  <si>
    <t>1710PP40S0</t>
  </si>
  <si>
    <t>Sifone Galileo per lavelli a una via, doppio scarico elettrodomestici</t>
  </si>
  <si>
    <t>0570BR25K7</t>
  </si>
  <si>
    <t>BOTTLE sifone ottone 1"1/4 X 32</t>
  </si>
  <si>
    <t>Piletta Norton Tappo Leggero Da 11/4"</t>
  </si>
  <si>
    <t>Piletta Norton Tappo Leggero Da 1"</t>
  </si>
  <si>
    <t>5220CR40S7</t>
  </si>
  <si>
    <t>Piletta Doccia modello ultra ribassato  bonomini ispezionabile scarico d. 40mm esterno coperchio abs cromato</t>
  </si>
  <si>
    <t>Pozzetto Con Sifone Per Doccia Go-Go Bonomini</t>
  </si>
  <si>
    <t>Sifone Ottone Fuso 11/4" Doccia Senza Dado E Codulo</t>
  </si>
  <si>
    <t>Sifone Sottovasca Da 1"1/2" Senza Dado E Codulo</t>
  </si>
  <si>
    <t>MZ3C0VV</t>
  </si>
  <si>
    <t>3 Kw Con Accumulo - Codice: Mz3C0Vv
Pacchetto Fotovoltaico Per Accumulo Di Potenza Nominale 3 Kw (Campo
Fotovoltaico 3.28 Kwp) - Batteria Lg Chem Resu 6.5 (6,5 Kwh)</t>
  </si>
  <si>
    <t>JSFTUNU</t>
  </si>
  <si>
    <t>3 Kw Senza Accumulo - Codice: Jsftunu
Pacchetto Fotovoltaico Tradizionale Di Potenza Nominale 2.7 Kw (Campo
Fotovoltaico 2.87 Kwp)</t>
  </si>
  <si>
    <t>OXUBXKT</t>
  </si>
  <si>
    <t>4 Kw Senza Accumulo - Codice: 
Pacchetto Fotovoltaico Tradizionale Di Potenza Nominale 3.8 Kw (Campo
Fotovoltaico 4.10 Kwp)</t>
  </si>
  <si>
    <t>NSUU2TE</t>
  </si>
  <si>
    <t>5 Kw Con Accumulo - Codice: Nsuu2Te
Pacchetto Fotovoltaico Per Accumulo Di Potenza Nominale 5 Kw (Campo
Fotovoltaico 5.74 Kwp) - Batteria Byd Lvs 8.0 (8 Kwh)</t>
  </si>
  <si>
    <t>T2OG3FQ</t>
  </si>
  <si>
    <t>6 Kw Con Accumulo - Codice: T2Og3Fq
Pacchetto Fotovoltaico Per Accumulo Di Potenza Nominale 6 Kw (Campo
Fotovoltaico 6.56 Kwp) - Batteria Byd Hvs 10.2 (10,24 Kwh)</t>
  </si>
  <si>
    <t>1114.2</t>
  </si>
  <si>
    <t>6 Kw Con Accumulo Da 20 Kw - Codice: Ivfg6Dn
Pacchetto Fotovoltaico Per Accumulo Di Potenza Nominale 6 Kw (Campo
Fotovoltaico 6.56 Kwp) - Batteria Byd Hvm 19.3 (19,32 Kwh)</t>
  </si>
  <si>
    <t>IVFG6DN</t>
  </si>
  <si>
    <t>RQV7OW2</t>
  </si>
  <si>
    <t>6 Kw Senza Accumulo - Codice: Rqv7Ow2
Pacchetto Fotovoltaico Tradizionale Di Potenza Nominale 5.45 Kw (Campo
Fotovoltaico 5.74 Kwp)</t>
  </si>
  <si>
    <t>7743151</t>
  </si>
  <si>
    <t>Batteria Lg Chem Resu 6.5 (6,50 Kwh)</t>
  </si>
  <si>
    <t>ZK05591</t>
  </si>
  <si>
    <t>Byd Battery-Box Premium
Hvs 10.2 (10,24 Kwh)</t>
  </si>
  <si>
    <t>ZK05597</t>
  </si>
  <si>
    <t>Byd Battery-Box Premium Hvm 19.3 (19,32 Kwh)</t>
  </si>
  <si>
    <t>ZK06135</t>
  </si>
  <si>
    <t>Byd Battery-Box Premium Lvs 8.0 + Bmu (8 Kwh)</t>
  </si>
  <si>
    <t>7729681</t>
  </si>
  <si>
    <t>Cavo Di Ricarica Monofase 32A
Tipo 2 (Modo 3) Lungh. 7,5M</t>
  </si>
  <si>
    <t>7729674</t>
  </si>
  <si>
    <t>Colonnina Eve Mini Da 3,7 Kw (Vers. Plug&amp;Charge)</t>
  </si>
  <si>
    <t>7729675</t>
  </si>
  <si>
    <t>Colonnina Eve Mini Da 7,4 Kw
(Vers. Plug&amp;Charge)</t>
  </si>
  <si>
    <t>ZK06149</t>
  </si>
  <si>
    <t>Connettori Mc4 Maschio +
Femmina 4/6 Mm² (Confez. 2+2
Pz)</t>
  </si>
  <si>
    <t>7711562</t>
  </si>
  <si>
    <t>Coperture Terminali Profilo Bp
130 S (Confez. 10 Pz)</t>
  </si>
  <si>
    <t>7552735</t>
  </si>
  <si>
    <t>Elementi Di Allineamento Profili (Confez. 4 Pz)</t>
  </si>
  <si>
    <t>7197956</t>
  </si>
  <si>
    <t>Fascette Di Raccolta Cavi
(Confez. 20 Pz)</t>
  </si>
  <si>
    <t>7797739</t>
  </si>
  <si>
    <t>Fotovoltaico Hybrid Inverter 6.0 B-1  Monofase Inverter Per Alimentazione Accumulo</t>
  </si>
  <si>
    <t>7736458</t>
  </si>
  <si>
    <t>7998579</t>
  </si>
  <si>
    <t>Fotovoltaico Pannello Vitovolt M410We Black-Frame (410 Wp)</t>
  </si>
  <si>
    <t>7532818</t>
  </si>
  <si>
    <t>Kit Cavi Batteria Byd Lvs Da 35 Mmq + Comunicazione</t>
  </si>
  <si>
    <t>7197957</t>
  </si>
  <si>
    <t>Kit Cavi Di Potenza 25 Mmq Con Terminali</t>
  </si>
  <si>
    <t>7532699</t>
  </si>
  <si>
    <t>Kit Cavo Di Comunicazione 25 Mt (Per Meter)</t>
  </si>
  <si>
    <t>7998628</t>
  </si>
  <si>
    <t>Kit Cavo Solare 4 Mm² - 15 M Con
Connettore Mc4</t>
  </si>
  <si>
    <t>7525057</t>
  </si>
  <si>
    <t>Kit Cavo Solare 6 Mm² - 25 M
Con Connettore Mc4</t>
  </si>
  <si>
    <t>7731111</t>
  </si>
  <si>
    <t>Mensola Per Supporto A Muro Per Resu 6.5 (Q.Tà 1 Pz)</t>
  </si>
  <si>
    <t>7782248</t>
  </si>
  <si>
    <t>Morsetto Centrale Ot 35-2/10
Nero (Confez. 10 Pz)</t>
  </si>
  <si>
    <t>7782246</t>
  </si>
  <si>
    <t>Morsetto Terminale Ot 35-1/10 Nero (Confez. 10 Pz)</t>
  </si>
  <si>
    <t>7775706</t>
  </si>
  <si>
    <t>Profilo Base Bp 130 S Da 3,55M</t>
  </si>
  <si>
    <t>7635963</t>
  </si>
  <si>
    <t>Quadro Ac Monofase - 16A</t>
  </si>
  <si>
    <t>7635967</t>
  </si>
  <si>
    <t>Quadro Ac Monofase - 25A</t>
  </si>
  <si>
    <t>7635969</t>
  </si>
  <si>
    <t>Quadro Ac Monofase – 32A</t>
  </si>
  <si>
    <t>7635951</t>
  </si>
  <si>
    <t>Quadro Di Campo Dc - 1 Stringa 500V</t>
  </si>
  <si>
    <t>7635953</t>
  </si>
  <si>
    <t>Quadro Di Campo Dc - 2
Stringhe 500V</t>
  </si>
  <si>
    <t>ZK06693</t>
  </si>
  <si>
    <t>Quadro Di Protezione Batterie Lv + Kit Cavi 2 Mt</t>
  </si>
  <si>
    <t>7552816</t>
  </si>
  <si>
    <t>Raccordo Rapido Oneturn 22 (Confez. 20 Pz)</t>
  </si>
  <si>
    <t>7750831</t>
  </si>
  <si>
    <t>Staffe Di Ancoraggio Per Tegole - Tipo 19 (Confez. 2 Pz)</t>
  </si>
  <si>
    <t>7736450</t>
  </si>
  <si>
    <t>Viessmann Hybrid Inverter 3.0 -1</t>
  </si>
  <si>
    <t>7736452</t>
  </si>
  <si>
    <t>Viessmann Hybrid Inverter 5.0 -1</t>
  </si>
  <si>
    <t>7736460</t>
  </si>
  <si>
    <t>Viessmann Pv Inverter 4.2 -1</t>
  </si>
  <si>
    <t>7736462</t>
  </si>
  <si>
    <t>Viessmann Pv Inverter 6.0 -1</t>
  </si>
  <si>
    <t>Pannello Solare Sts +2.5 300 L Fr/Or  Baxi
Baxi Pannello Solare Termico 300 Litri Circolazione Naturale Modello Sts+ Slim 300 2.0 Collettori 2 Tetto Piano E Inclinato</t>
  </si>
  <si>
    <t>GDIT301PR2</t>
  </si>
  <si>
    <t>Fondital Gazelle Techno Premix 3000 Radiatore A Gas Stufa Convettiva A Metano Da 2,72 Kw Lzz</t>
  </si>
  <si>
    <t>Radiatore A Gas Stufa Convettiva Italkero Stratos 3000 Bianca Da 3.0 Kw Gpl/Metano</t>
  </si>
  <si>
    <t>Stufa A Pellet Modello Greta 8 Emblema Colore Bordeaux</t>
  </si>
  <si>
    <t>Stufa A Pellet Modello Greta 8 Emblema Colore Bianca</t>
  </si>
  <si>
    <t>Contenitore 3 Pz 9/34" D. 3/4" Completo Di Rete Lavabile</t>
  </si>
  <si>
    <t>GT110</t>
  </si>
  <si>
    <t>Griglia Tonda Fissa Da 110</t>
  </si>
  <si>
    <t>GT140</t>
  </si>
  <si>
    <t>Griglia Tonda Fissa Da 140</t>
  </si>
  <si>
    <t>GT200</t>
  </si>
  <si>
    <t>Griglia Tonda Fissa Da 200</t>
  </si>
  <si>
    <t>GT063</t>
  </si>
  <si>
    <t>GT080</t>
  </si>
  <si>
    <t>GTM080</t>
  </si>
  <si>
    <t>Griglia Tonda universale con molle in PP bianco D. 50/63/75/80</t>
  </si>
  <si>
    <t>GTM160</t>
  </si>
  <si>
    <t>Griglia Tonda universale con molle in PP bianco D.125/140/160</t>
  </si>
  <si>
    <t>GTM200</t>
  </si>
  <si>
    <t>Griglia Tonda universale con molle in PP bianco D.160/200</t>
  </si>
  <si>
    <t>GTM125</t>
  </si>
  <si>
    <t>Griglia Tonda universale con molle in PP bianco D.80/90/100/110/125</t>
  </si>
  <si>
    <t>Deumidificatore G3 Ferrari 10 Lt 210W</t>
  </si>
  <si>
    <t>BRO040090</t>
  </si>
  <si>
    <t>Pp Aumento Dn 40-90</t>
  </si>
  <si>
    <t>Pp Braga Dn 110-110-45' Vedi Cod Catalogo Vs0508025</t>
  </si>
  <si>
    <t>Pp Braga Dn 32-32-45 Vedi Vs0508001</t>
  </si>
  <si>
    <t>Pp Braga Dn 32-32-87' Vedi Codice Catalogo Vs0508005</t>
  </si>
  <si>
    <t>BEA040445</t>
  </si>
  <si>
    <t>Pp Braga Dn 40-40-45</t>
  </si>
  <si>
    <t>Pp Braga Dn 40-40-87 Vedi Codice Catalogo Vs0508011</t>
  </si>
  <si>
    <t>BEA050545</t>
  </si>
  <si>
    <t>Pp Braga Dn 50-50-45'</t>
  </si>
  <si>
    <t>BEA090445</t>
  </si>
  <si>
    <t>Pp Braga Dn 90-40-45</t>
  </si>
  <si>
    <t>BEA090545</t>
  </si>
  <si>
    <t>Pp Braga Dn 90-50-45</t>
  </si>
  <si>
    <t>BEA090945</t>
  </si>
  <si>
    <t>Pp Braga Dn 90-90-45</t>
  </si>
  <si>
    <t>BEA090987</t>
  </si>
  <si>
    <t>Pp Braga Dn 90-90-87'</t>
  </si>
  <si>
    <t>Pp Curva Dn 110-45' Vedi Codice Catalogo Vs0504053</t>
  </si>
  <si>
    <t>BBO110087</t>
  </si>
  <si>
    <t>Pp Curva Dn 110-87'</t>
  </si>
  <si>
    <t>BBO032045</t>
  </si>
  <si>
    <t>Pp Curva Dn 32-45'</t>
  </si>
  <si>
    <t>BBO032087</t>
  </si>
  <si>
    <t>Pp Curva Dn 32-87'</t>
  </si>
  <si>
    <t>BBO040045</t>
  </si>
  <si>
    <t>Pp Curva Dn 40-45</t>
  </si>
  <si>
    <t>BBO040087</t>
  </si>
  <si>
    <t>Pp Curva Dn 40-87'</t>
  </si>
  <si>
    <t>BBO050045</t>
  </si>
  <si>
    <t>Pp Curva Dn 50-45'</t>
  </si>
  <si>
    <t>BBO050087</t>
  </si>
  <si>
    <t>Pp Curva Dn 50-87'</t>
  </si>
  <si>
    <t>BBO090045</t>
  </si>
  <si>
    <t>Pp Curva Dn 90-45'</t>
  </si>
  <si>
    <t>BBO090087</t>
  </si>
  <si>
    <t>Pp Curva Dn 90-87'</t>
  </si>
  <si>
    <t>TDM321000</t>
  </si>
  <si>
    <t>Ppt Tubo 2 Bicchieri 32-1000</t>
  </si>
  <si>
    <t>TDM322000</t>
  </si>
  <si>
    <t>Ppt Tubo 2 Bicchieri 32-2000</t>
  </si>
  <si>
    <t>TDM323000</t>
  </si>
  <si>
    <t>Ppt Tubo 2 Bicchieri 32-3000</t>
  </si>
  <si>
    <t>Ppt Tubo 2 Bicchieri 40-1000 Vedi Codice Catalogo Vs0501215</t>
  </si>
  <si>
    <t>TDM042000</t>
  </si>
  <si>
    <t>Ppt Tubo 2 Bicchieri 40-2000</t>
  </si>
  <si>
    <t>TDM043000</t>
  </si>
  <si>
    <t>Ppt Tubo 2 Bicchieri 40-3000</t>
  </si>
  <si>
    <t>TDM040500</t>
  </si>
  <si>
    <t>Ppt Tubo 2 Bicchieri 40-500</t>
  </si>
  <si>
    <t>TDM051000</t>
  </si>
  <si>
    <t>Ppt Tubo 2 Bicchieri 50-1000</t>
  </si>
  <si>
    <t>TDM052000</t>
  </si>
  <si>
    <t>Ppt Tubo 2 Bicchieri 50-2000</t>
  </si>
  <si>
    <t>Ppt Tubo 2 Bicchieri 50-3000 Vedi Vs0501231</t>
  </si>
  <si>
    <t>TDM050500</t>
  </si>
  <si>
    <t>Ppt Tubo 2 Bicchieri 50-500</t>
  </si>
  <si>
    <t>TDM092000</t>
  </si>
  <si>
    <t>Ppt Tubo 2 Bicchieri 90-2000</t>
  </si>
  <si>
    <t>Braga Rid.Pp Htea D.50/40 45°</t>
  </si>
  <si>
    <t>Manicotto Pp Htu D.90</t>
  </si>
  <si>
    <t>Htr Aumento Ø 32 X 50Zx Vedi Codice Catalogo Vs0514002</t>
  </si>
  <si>
    <t>Multiskin 4 Isolato Blu  Con Guaiana Autoestinguente  20X2,0 Mm</t>
  </si>
  <si>
    <t>TM16X2EX50</t>
  </si>
  <si>
    <t>Tubo Multistrato "373" Isolato 16X2 Mt. 50</t>
  </si>
  <si>
    <t>TM16X2X50</t>
  </si>
  <si>
    <t>Tubo Multistrato Pex 16X2 Rotolo Metri 50</t>
  </si>
  <si>
    <t>Tubo Multistrato Gas</t>
  </si>
  <si>
    <t>Vai Su scheda Tenica in Fondo e vai sulla categoria specifica Vedi Categoria: Tubo Multistrato Gas</t>
  </si>
  <si>
    <t>Tubo Multistrato Riv 32X3 Refrigerazione</t>
  </si>
  <si>
    <t>Tubo Multistrato Riv 20X2 Refrigerazione</t>
  </si>
  <si>
    <t>Tubo Multistrato Riv 26X3 Refrigerazione</t>
  </si>
  <si>
    <t>Valvola A Sfera Blu A P/ Totale Squadra Con Attacco Girevole Portatermometro</t>
  </si>
  <si>
    <t>Valvola A Sfera  Rosso A P/ Totale Squadra Con Attacco Girevole Portatermometro</t>
  </si>
  <si>
    <t>Set Capp. Valvola A Pressare  Tiemme</t>
  </si>
  <si>
    <t>Port. X Rubinetto 3/4"" Faris</t>
  </si>
  <si>
    <t>COD2070015</t>
  </si>
  <si>
    <t>Raccordo Rapido Attacco D. 3/4"</t>
  </si>
  <si>
    <t>BRSL</t>
  </si>
  <si>
    <t>Rubinetto Sfera Lavatrice Peante in blister</t>
  </si>
  <si>
    <t>Valvola F/F  Due Spurghi Con Rubinetto E Tappo Farfalla Alluminio 3/4""</t>
  </si>
  <si>
    <t>Valvola A Sfera 1\2 Farfalla Pt Mf</t>
  </si>
  <si>
    <t>2650015</t>
  </si>
  <si>
    <t>Valvola a Sfera Incasso Minimale Maniglia Serie "Quadro D. 1/2"</t>
  </si>
  <si>
    <t>2600015</t>
  </si>
  <si>
    <t>Valvola a Sfera Incasso Minimale Maniglia Serie Tondo D. 1/2"</t>
  </si>
  <si>
    <t>Valvola Di Fondo 21/2" Ottone</t>
  </si>
  <si>
    <t>Valvola Tenuta Apm D. 11/4"</t>
  </si>
  <si>
    <t>Valvola Tenuta Apm D. 11/2"</t>
  </si>
  <si>
    <t>Valvola Tenuta Apm D. 1/2"</t>
  </si>
  <si>
    <t>Valvola Tenuta Apm D. 1"</t>
  </si>
  <si>
    <t>Valvola Tenuta Apm D. 3/4"</t>
  </si>
  <si>
    <t>Valvola Clapet Da 21/2"</t>
  </si>
  <si>
    <t>Valvola Clapet Da 11/2"</t>
  </si>
  <si>
    <t>Valvola Clapet Da 11 /4</t>
  </si>
  <si>
    <t>Rubinetto Port. C/Blocca Lucch 1/2</t>
  </si>
  <si>
    <t>Rubinetto Port. Tiemme 1"</t>
  </si>
  <si>
    <t>Rubinetto Port. Tiemme 1/2</t>
  </si>
  <si>
    <t>Rubinetto Port. Tiemme 3/4</t>
  </si>
  <si>
    <t>6148002</t>
  </si>
  <si>
    <t>Racchetta MoscaKill Ricaricabile</t>
  </si>
  <si>
    <t>1068</t>
  </si>
  <si>
    <t>Barbecue a carbonella 30 X 45 con base/ruote e appoggio</t>
  </si>
  <si>
    <t>2713</t>
  </si>
  <si>
    <t>Barbecue a carbonella 40 x 60 con base/ruote e appoggio</t>
  </si>
  <si>
    <t>Graticola Bombata c.p. 1^ misura - cm 22x27</t>
  </si>
  <si>
    <t>9927</t>
  </si>
  <si>
    <t>Graticola Bombata c.p. 2^ misura - cm 27x27</t>
  </si>
  <si>
    <t>5011</t>
  </si>
  <si>
    <t>Graticola Bombata c.p. 3^ misura - cm 27x37</t>
  </si>
  <si>
    <t>5219</t>
  </si>
  <si>
    <t>Graticola Bombata s.p. 1^ misura - cm 27x37</t>
  </si>
  <si>
    <t>5226</t>
  </si>
  <si>
    <t>Graticola Bombata s.p. 2^ misura - cm 30x40</t>
  </si>
  <si>
    <t>5233</t>
  </si>
  <si>
    <t>Graticola Bombata s.p. 3^ misura - cm 40x45</t>
  </si>
  <si>
    <t>01044</t>
  </si>
  <si>
    <t>Graticola Camino cm 35x60</t>
  </si>
  <si>
    <t>01051</t>
  </si>
  <si>
    <t>Graticola Camino cm 35x70</t>
  </si>
  <si>
    <t>PCSD35001GR</t>
  </si>
  <si>
    <t>Cartuccia Senza Distributore  Da 35</t>
  </si>
  <si>
    <t>PCDI35HR0GR</t>
  </si>
  <si>
    <t>Ricambio cartuccia lavabo e bidet Ø 35 mm della
serie HH</t>
  </si>
  <si>
    <t>LENX00001CR</t>
  </si>
  <si>
    <t>Leva di ricambio per serie NX</t>
  </si>
  <si>
    <t>MXDDMCHH3NO</t>
  </si>
  <si>
    <t>Miscelatore Doccia Incasso Con Deviatore, "Hh" Nero Opaco</t>
  </si>
  <si>
    <t>MXDIMCHHQCR</t>
  </si>
  <si>
    <t>Miscelatore incasso doccia serie HH una via
piastra quadra</t>
  </si>
  <si>
    <t>MXDIMCHH3NO</t>
  </si>
  <si>
    <t>Miscelatore incasso doccia una via nero opaco</t>
  </si>
  <si>
    <t>MXLHMCNXCCR</t>
  </si>
  <si>
    <t>Miscelatore lavabo alto cromato</t>
  </si>
  <si>
    <t>Miscelatore lavabo alto nero opaco</t>
  </si>
  <si>
    <t>MXLIMCHHCCR</t>
  </si>
  <si>
    <t>Miscelatore lavabo incasso cromato</t>
  </si>
  <si>
    <t>MXLIMCHHCNO</t>
  </si>
  <si>
    <t>Miscelatore lavabo incasso nero opaco</t>
  </si>
  <si>
    <t>MXLLMCNXCCR</t>
  </si>
  <si>
    <t>Miscelatore lavabo prolungato cromato</t>
  </si>
  <si>
    <t>MXVAMCHHCCR</t>
  </si>
  <si>
    <t>Miscelatore vasca completo di kit doccia,
flessibile, supporto e doccia multi getto</t>
  </si>
  <si>
    <t>MXVAMCHHCNO</t>
  </si>
  <si>
    <t>Miscelatore vasca nero opaco completo di kit
doccia, flessibile, supporto e doccia multi getto</t>
  </si>
  <si>
    <t>MXDDMCNXQNO</t>
  </si>
  <si>
    <t>Miscelatore Doccia Incasso nero opaco Con Deviatore Serie Nx  Piastra Quadra</t>
  </si>
  <si>
    <t>MXLAMCNXCNO</t>
  </si>
  <si>
    <t>Miscelatore Lavabo nero opaco Serie Nx</t>
  </si>
  <si>
    <t>MXVAMCNXCNO</t>
  </si>
  <si>
    <t>Miscelatore Vasca nero opaco Completo Di Doccia Flex E Supporto Serie Nx</t>
  </si>
  <si>
    <t>MXCUMCHHCNO</t>
  </si>
  <si>
    <t>Miscelatore cucina canna alta nero
opaco</t>
  </si>
  <si>
    <t>MXCUMCNXCNO</t>
  </si>
  <si>
    <t>Miscelatore cucina canna alta nero opaco</t>
  </si>
  <si>
    <t>MXCGMCMMCCR</t>
  </si>
  <si>
    <t>Miscelatore lavello canna alta completo di
flessibili</t>
  </si>
  <si>
    <t>8500269</t>
  </si>
  <si>
    <t>SIME NATURAL 300/5.44 S</t>
  </si>
  <si>
    <t>Aspiratore da Muro ultra sottile APB101 4" 15*15 15W QTA/036</t>
  </si>
  <si>
    <t>Cassetta Pucci  Eco Incasso New M Senza Placca .</t>
  </si>
  <si>
    <t>Cassetta Pucci Eco Incasso New M Con Placca Ellisse Bianca  P-0550</t>
  </si>
  <si>
    <t>C1\2X1003</t>
  </si>
  <si>
    <t>Curvette 1/2"X10  Oro</t>
  </si>
  <si>
    <t>Cassetta Pucci Eco Incasso New M Senza Placca .</t>
  </si>
  <si>
    <t>Q.tà in arrivo</t>
  </si>
  <si>
    <t>Quantià In Arrivo</t>
  </si>
  <si>
    <t>05007050</t>
  </si>
  <si>
    <t>11004038</t>
  </si>
  <si>
    <t>11004039</t>
  </si>
  <si>
    <t>117305</t>
  </si>
  <si>
    <t>117431</t>
  </si>
  <si>
    <t>1406TIC000</t>
  </si>
  <si>
    <t>49RUB</t>
  </si>
  <si>
    <t>747592</t>
  </si>
  <si>
    <t>8106072</t>
  </si>
  <si>
    <t>8106094</t>
  </si>
  <si>
    <t>8106097</t>
  </si>
  <si>
    <t>8106952</t>
  </si>
  <si>
    <t>81621ABAC05</t>
  </si>
  <si>
    <t>81623AB05</t>
  </si>
  <si>
    <t>81623AC05</t>
  </si>
  <si>
    <t>81623AD05</t>
  </si>
  <si>
    <t>81623AE05</t>
  </si>
  <si>
    <t>81623AI05</t>
  </si>
  <si>
    <t>81624AB05</t>
  </si>
  <si>
    <t>81624AC05</t>
  </si>
  <si>
    <t>81624AD05</t>
  </si>
  <si>
    <t>81624AE05</t>
  </si>
  <si>
    <t>81624AI05</t>
  </si>
  <si>
    <t>8500005</t>
  </si>
  <si>
    <t>8500073</t>
  </si>
  <si>
    <t>8500073TF</t>
  </si>
  <si>
    <t>8500073TP</t>
  </si>
  <si>
    <t>8500301</t>
  </si>
  <si>
    <t>8501547</t>
  </si>
  <si>
    <t>ACC3110</t>
  </si>
  <si>
    <t>ACC6706</t>
  </si>
  <si>
    <t>ACC6710</t>
  </si>
  <si>
    <t>ACC7510</t>
  </si>
  <si>
    <t>ACC9712</t>
  </si>
  <si>
    <t>ACOGSP</t>
  </si>
  <si>
    <t>ACOMPS30</t>
  </si>
  <si>
    <t>ACOMPS58</t>
  </si>
  <si>
    <t>ACOMSA</t>
  </si>
  <si>
    <t>ACOMSC</t>
  </si>
  <si>
    <t>C8330C</t>
  </si>
  <si>
    <t>CH1213C</t>
  </si>
  <si>
    <t>CH122C</t>
  </si>
  <si>
    <t>CH127C</t>
  </si>
  <si>
    <t>CH128C</t>
  </si>
  <si>
    <t>CH201C</t>
  </si>
  <si>
    <t>CH274C</t>
  </si>
  <si>
    <t>CH351C</t>
  </si>
  <si>
    <t>CH999RC</t>
  </si>
  <si>
    <t>CHM134C</t>
  </si>
  <si>
    <t>CHM410C</t>
  </si>
  <si>
    <t>CT501C</t>
  </si>
  <si>
    <t>CT502C</t>
  </si>
  <si>
    <t>CT503C</t>
  </si>
  <si>
    <t>D1006</t>
  </si>
  <si>
    <t>D1007</t>
  </si>
  <si>
    <t>D1008</t>
  </si>
  <si>
    <t>D1009</t>
  </si>
  <si>
    <t>DGO-012</t>
  </si>
  <si>
    <t>DGO-014</t>
  </si>
  <si>
    <t>DGO-018</t>
  </si>
  <si>
    <t>DGO-025</t>
  </si>
  <si>
    <t>MA1\4</t>
  </si>
  <si>
    <t>MA22</t>
  </si>
  <si>
    <t>MA23</t>
  </si>
  <si>
    <t>MA24</t>
  </si>
  <si>
    <t>MA26</t>
  </si>
  <si>
    <t>MA5\16</t>
  </si>
  <si>
    <t>MCR5\8</t>
  </si>
  <si>
    <t>MDT10</t>
  </si>
  <si>
    <t>MGT1\4</t>
  </si>
  <si>
    <t>MGT3\8</t>
  </si>
  <si>
    <t>ML127C</t>
  </si>
  <si>
    <t>ML274C</t>
  </si>
  <si>
    <t>MM410AC</t>
  </si>
  <si>
    <t>MM410BC</t>
  </si>
  <si>
    <t>MMS407BC</t>
  </si>
  <si>
    <t>MR22\1</t>
  </si>
  <si>
    <t>MR4071</t>
  </si>
  <si>
    <t>MR410\1</t>
  </si>
  <si>
    <t>MR4101</t>
  </si>
  <si>
    <t>MR422B1</t>
  </si>
  <si>
    <t>MRB5\16</t>
  </si>
  <si>
    <t>MS41</t>
  </si>
  <si>
    <t>MTB1\4-15</t>
  </si>
  <si>
    <t>MTB1\4-15L</t>
  </si>
  <si>
    <t>NT14000</t>
  </si>
  <si>
    <t>OIBE30</t>
  </si>
  <si>
    <t>OIFBM221</t>
  </si>
  <si>
    <t>OIFBM2212</t>
  </si>
  <si>
    <t>OIFBM4071</t>
  </si>
  <si>
    <t>OIFBM4101</t>
  </si>
  <si>
    <t>OIFEF</t>
  </si>
  <si>
    <t>OIPEVSMALL</t>
  </si>
  <si>
    <t>PKR160</t>
  </si>
  <si>
    <t>Portascopino</t>
  </si>
  <si>
    <t>PSI30</t>
  </si>
  <si>
    <t>PV02C</t>
  </si>
  <si>
    <t>PVDS100</t>
  </si>
  <si>
    <t>PVDS200</t>
  </si>
  <si>
    <t>RG180/5-4</t>
  </si>
  <si>
    <t>RIACGSP</t>
  </si>
  <si>
    <t>RIACMSA</t>
  </si>
  <si>
    <t>RIACMSP</t>
  </si>
  <si>
    <t>RIACSGA</t>
  </si>
  <si>
    <t>RPCMC</t>
  </si>
  <si>
    <t>RUB-TR32-1</t>
  </si>
  <si>
    <t>SA9LAS</t>
  </si>
  <si>
    <t>SAB8TC</t>
  </si>
  <si>
    <t>SAT7PV00</t>
  </si>
  <si>
    <t>SATSF</t>
  </si>
  <si>
    <t>SPCLIMAA</t>
  </si>
  <si>
    <t>SPCLIMAL</t>
  </si>
  <si>
    <t>SPCLIMAV</t>
  </si>
  <si>
    <t>SPCLIMAW</t>
  </si>
  <si>
    <t>SX0080C2V</t>
  </si>
  <si>
    <t>TPM-10</t>
  </si>
  <si>
    <t>TPM-10N</t>
  </si>
  <si>
    <t>TR22\1</t>
  </si>
  <si>
    <t>TR22BBI</t>
  </si>
  <si>
    <t>TR321</t>
  </si>
  <si>
    <t>TR323</t>
  </si>
  <si>
    <t>TR32BBR5</t>
  </si>
  <si>
    <t>TR407\1M</t>
  </si>
  <si>
    <t>TR407\1MR</t>
  </si>
  <si>
    <t>TR4071</t>
  </si>
  <si>
    <t>TR407B1</t>
  </si>
  <si>
    <t>TR407BB</t>
  </si>
  <si>
    <t>TR407BB10P</t>
  </si>
  <si>
    <t>TR407BB11,3P</t>
  </si>
  <si>
    <t>TR407BBR5</t>
  </si>
  <si>
    <t>TR4101</t>
  </si>
  <si>
    <t>TR4102,5</t>
  </si>
  <si>
    <t>TR410BB</t>
  </si>
  <si>
    <t>TR410BBR5</t>
  </si>
  <si>
    <t>TR4222,5</t>
  </si>
  <si>
    <t>TR422B\1M</t>
  </si>
  <si>
    <t>TR422B\1MR</t>
  </si>
  <si>
    <t>TR422B1</t>
  </si>
  <si>
    <t>Olimpia Splendid Bi2 Sl Smart Inverter 800, Ventilconvettore Total Flat Per Installazione Verticale Ed Orizzontale, Colore Bianco 01637 Con B0828</t>
  </si>
  <si>
    <t>KIT VALIGETTA CON GRUPPO MANOMETRICO GM-2-S2-C1-80-PF-KIT-V - R32/410</t>
  </si>
  <si>
    <t>Att. bombola sx per BB di R32 oltre 2 kg. RID R32 BB</t>
  </si>
  <si>
    <t>Att. bombola sx per BB di R32 oltre 2 kg. RIVOIRA RID R32 BB-RIV</t>
  </si>
  <si>
    <t>Neutralizzatore Acida Di Condensa Caldaie</t>
  </si>
  <si>
    <t>Dissipatore Di Condensa Climatizzatori</t>
  </si>
  <si>
    <t>Accessori Bagno Serie "Tic"</t>
  </si>
  <si>
    <t>Sedia Resina Monoblocco Scilla Bianca c/braccioli impilabile</t>
  </si>
  <si>
    <t>Sedia Resina Monoblocco Scilla Verde c/braccioli impilabile</t>
  </si>
  <si>
    <t>Tavolo Resina Faretto Verde cm 102X68XH72</t>
  </si>
  <si>
    <t>Tavolo Resina Faro Verde cm 137X85XH72</t>
  </si>
  <si>
    <t>Tavolo Resina Pieghevole Tevere Bianco cm 80X72XH70</t>
  </si>
  <si>
    <t>Tavolino Siusi effetto legno Bianco impilabile cm 42X37X38</t>
  </si>
  <si>
    <t>Rubinetto Attacco 7/16F-1/4"M</t>
  </si>
  <si>
    <t>FORBICI A BATTERIA BATAVIA 3,6V - Incl. Teste Di Taglio</t>
  </si>
  <si>
    <t>BATTERIA SMERIGLIATRICE ANGOLARE 18V BATAVIA  - Senza Caricabatteria</t>
  </si>
  <si>
    <t>DECESPUGLIATORE BATAVIA 18V</t>
  </si>
  <si>
    <t>DECESPUGLIATORE 18 V AGLI IONI DI LITIO BATAVIA</t>
  </si>
  <si>
    <t>BATTERIA AGLI IONI DI LITIO 36W 18V 4 AH</t>
  </si>
  <si>
    <t>CUCITRICE/SPARA CHIODI BATAVIA</t>
  </si>
  <si>
    <t>STURA SCARICHI BATAVIA</t>
  </si>
  <si>
    <t>COMPRESSORE D'ARIA 18V, Colore: Grigio/Arancione</t>
  </si>
  <si>
    <t>CARICATORE RAPIDO 18V 4 AH</t>
  </si>
  <si>
    <t>BATTERIA AL LITIO BATAVIA 18V 2 AH - CON LED DI CARICA</t>
  </si>
  <si>
    <t>CARICABATTERIE 2,4 AH BATAVIA</t>
  </si>
  <si>
    <t>BATTERIA 18V 4 AH BATAVIA</t>
  </si>
  <si>
    <t>MULTIATTREZZO MOD. ANTIVIBRAZIONI BATAVIA</t>
  </si>
  <si>
    <t>MOTOSEGA COMPATTA V3.1 6'' BATAVIA</t>
  </si>
  <si>
    <t>Scopino Wc</t>
  </si>
  <si>
    <t>Sedia Resina Pieghevole Birki Bianca</t>
  </si>
  <si>
    <t>Tavolo Resina Faretto Bianco cm 102X68XH72</t>
  </si>
  <si>
    <t>Tavolo Fiocco Bianco  cm 80X75XH72</t>
  </si>
  <si>
    <t>Tavolo Faro Bianco cm 137X85XH72</t>
  </si>
  <si>
    <t>Vaso di Espansione Solare 40 lt</t>
  </si>
  <si>
    <t>Miscelatore Termostato Regolabile 3/4”</t>
  </si>
  <si>
    <t>KIT GI 1CP composto da:
- GR. IDR. SOLARE 1C TERMOSOLIS
- KIT STAFFA SUPP. VASO ESP. SOL.
- ASS. TUBO CORRUG. COLL. VASO ESP.</t>
  </si>
  <si>
    <t>Bocchett.Rid.X Rac. 1 /4-3/8"</t>
  </si>
  <si>
    <t>Guarnizione Rame D. 1/4"</t>
  </si>
  <si>
    <t>Guarnizione Rame D. 3/8"</t>
  </si>
  <si>
    <t>Guarnizione Rame D. 1/2"</t>
  </si>
  <si>
    <t>Guarnizione Rame D. 3/4"</t>
  </si>
  <si>
    <t>Guarnizione Rame D. 5/8"</t>
  </si>
  <si>
    <t>Capp. Sigillante D. 1/4"</t>
  </si>
  <si>
    <t>Capp. Sigillante D. 3/8"</t>
  </si>
  <si>
    <t>Capp. Sigillante D. 1/2"</t>
  </si>
  <si>
    <t>Capp. Sigillante D. 3/4"</t>
  </si>
  <si>
    <t>Capp. Sigillante D. 5/8"</t>
  </si>
  <si>
    <t>SIME PLANO 272 Collettore solare piano con struttura in alluminio navale arricchito al magnesio</t>
  </si>
  <si>
    <t>PANNELLI GRUPPO TP
COMPOSTO DA:
8500073	SIME PLANO 272 Collettore solare piano con struttura in alluminio navale arricchito al magnesio	2
8500301	KIT CONNESS N2 COLL. SIMESOL	1
8500005	Telaio di fissaggio PZ. 1
8106952	"KIT GI 1CP composto da:
- GR. IDR. SOLARE 1C TERMOSOLIS
- KIT STAFFA SUPP. VASO ESP. SOL.
- ASS. TUBO CORRUG. COLL. VASO ESP." 1</t>
  </si>
  <si>
    <t>KIT CONNESS N2 COLL. SIMESOL</t>
  </si>
  <si>
    <t>Kit falda - 2 collettori SimeSol 230</t>
  </si>
  <si>
    <t>Porta Rotolo</t>
  </si>
  <si>
    <t>Portabicchiere Ginevra Cromo</t>
  </si>
  <si>
    <t>Portarotolo Ginevra Cromo</t>
  </si>
  <si>
    <t>Mensola Porta Salviette</t>
  </si>
  <si>
    <t>Porta Asciugamano In Ottone Cm. 30</t>
  </si>
  <si>
    <t>Porta Asciugamano In Ottone Cm. 58</t>
  </si>
  <si>
    <t>Porta Sapone In Ottone</t>
  </si>
  <si>
    <t>Foratubi X Tubi 3/16" A 3/8"</t>
  </si>
  <si>
    <t>Svitavalvoline In Acciaio</t>
  </si>
  <si>
    <t>Chiave Cricco  M. 1/4"-3/8"-3/16"-5/16"</t>
  </si>
  <si>
    <t>Tagliatubo 1/8"-5/8" 4-16 Mm</t>
  </si>
  <si>
    <t>Pinza Taglia Capillare</t>
  </si>
  <si>
    <t>Pinza Schiacciatubo</t>
  </si>
  <si>
    <t>Tagliatubo 1/8"-1-1/8" 4-28Mm</t>
  </si>
  <si>
    <t>Pettine X Alette 8,9,10,12,14,15</t>
  </si>
  <si>
    <t>Piegatubi A Cricchetto</t>
  </si>
  <si>
    <t>Gruppo Manometrico 2 V. A+B</t>
  </si>
  <si>
    <t>Specchetto Allungabile D.32</t>
  </si>
  <si>
    <t>Specchetto Allungabile D.50</t>
  </si>
  <si>
    <t>Prolunga Calamatita X Presa</t>
  </si>
  <si>
    <t>Manometro Singolo Bassa Pres. Gas 410A</t>
  </si>
  <si>
    <t>Manometro Singolo Alta Pres. Gas 410A</t>
  </si>
  <si>
    <t>Manometro Singolo Bassa Pres. R134A-R407C-R404A-R22</t>
  </si>
  <si>
    <t>Manometro Singolo Alta Pres. R134A-R407C-R404A-R22</t>
  </si>
  <si>
    <t>Porta Asciugacapelli 18,5 Cm</t>
  </si>
  <si>
    <t>Porta Carta Igienica</t>
  </si>
  <si>
    <t>Porta Asciugamani Con Ganci 49,5 Cm</t>
  </si>
  <si>
    <t>Barra Porta 61 Cm</t>
  </si>
  <si>
    <t>Adattatore X Bombole 1/4"M</t>
  </si>
  <si>
    <t>Rubinetto 5/16"F X 1/4"M</t>
  </si>
  <si>
    <t>Rubinetto A)7/16"F -B)1/4"M</t>
  </si>
  <si>
    <t>Rubinetto A)1/4"F -B)1/4"M</t>
  </si>
  <si>
    <t>Rubinetto A)5/16"F-B)1/4M Ma25 Rubinetto Ma25 Segnato M26</t>
  </si>
  <si>
    <t>Adattatore X Bombole 5/16"M</t>
  </si>
  <si>
    <t>Molla Curvatubi D. 5/8"</t>
  </si>
  <si>
    <t>Depressore Set 10 Pz</t>
  </si>
  <si>
    <t>Guarnizione In Gomma 1/4"</t>
  </si>
  <si>
    <t>Guarnizione In Gomma 3/8"</t>
  </si>
  <si>
    <t>Lame Ricambio X Ch127C Pz 10</t>
  </si>
  <si>
    <t>Lame Ricambio X Ch27C Pz 10</t>
  </si>
  <si>
    <t>Manometro Per 410A Alta Press.</t>
  </si>
  <si>
    <t>Manometro Per 410A Bassa Pres.</t>
  </si>
  <si>
    <t>Manometro Per 407C-R404A-R22 Bassa Pressione</t>
  </si>
  <si>
    <t>Gruppo Man. X Bomb. R22</t>
  </si>
  <si>
    <t>Manometro X Ricarica R407C</t>
  </si>
  <si>
    <t>Gruppo Man. X Bomb. R410</t>
  </si>
  <si>
    <t>Manometro X Ricarica Mr4101</t>
  </si>
  <si>
    <t>Manometro X Ricarica R422B</t>
  </si>
  <si>
    <t>Adattatorexbambola 1/4Fx5/16M</t>
  </si>
  <si>
    <t>Sistema Vuoto-Carica Multigas R22-R407-R410-R134</t>
  </si>
  <si>
    <t>Tubo Blu 1 /4" In Linea 150Cm Con Rubinetto E Depressore</t>
  </si>
  <si>
    <t>Tubo Blu 1 /4F In Linea 150Cm</t>
  </si>
  <si>
    <t>Mini Pompa Neotech 14 Condensa</t>
  </si>
  <si>
    <t>Bilancia Elettronica Kg. 35 Ris 10 Kg.</t>
  </si>
  <si>
    <t>Bombola R22 1 Kg.</t>
  </si>
  <si>
    <t>Bombola 1° Carica Freon R22 Un 1018 Clorodiflurometano</t>
  </si>
  <si>
    <t>Bombola R 407 1 Kg.</t>
  </si>
  <si>
    <t>Bombola R 410 1 Kg.</t>
  </si>
  <si>
    <t>Flangiatubi Eccentrica</t>
  </si>
  <si>
    <t>Pompa Monostadio</t>
  </si>
  <si>
    <t>Ui Pannello Circ. Cassetta Pkr160</t>
  </si>
  <si>
    <t>Vai Su scheda Tenica in Fondo e vai sulla categoria specifica Vedi Categoria: Portascopini</t>
  </si>
  <si>
    <t>Porsalvietta Ibiza Cm. 30</t>
  </si>
  <si>
    <t>Foratubi X Tubi 1/4"  Sae 6,3-7,9-9,5Mm</t>
  </si>
  <si>
    <t>Pompa Vuoto Alto Rendimento Vdp-100 /2 Portata 115 Lt</t>
  </si>
  <si>
    <t>Pompa Vuoto Alto Rendimento Vdp-200 /2 Portata 200 Lt</t>
  </si>
  <si>
    <t>Raccordo Girevole 1 /4Mx 5 /16 F Rg180/5-4 Senza Rubinetto</t>
  </si>
  <si>
    <t>Ricambio Bicchere</t>
  </si>
  <si>
    <t>Ricambio Vaschetta Sapone</t>
  </si>
  <si>
    <t>Ricambio Bicchiere Vetro</t>
  </si>
  <si>
    <t>Rullino Porta Carta Cromato</t>
  </si>
  <si>
    <t>Serie Accessori 9 Pezzi Sphera Linea Arte</t>
  </si>
  <si>
    <t>Serie 8 Pezzi Torricello Cr- Vetri Murano Neutri</t>
  </si>
  <si>
    <t>Serie Accessori 7Pz C/Mensola Valentina</t>
  </si>
  <si>
    <t>Kit Cerniere per Slow Close</t>
  </si>
  <si>
    <t>Profumatore Clima Mela Verde</t>
  </si>
  <si>
    <t>Profumatore Clima Lovely Home</t>
  </si>
  <si>
    <t>Profumatore Clima Vaniglia</t>
  </si>
  <si>
    <t>Profumatore Clima Wellness</t>
  </si>
  <si>
    <t>Scaldabagno Bandini a Legna Elettrico 80 Lt 2 Anni Garanzia</t>
  </si>
  <si>
    <t>Termometro Digitale Bianco</t>
  </si>
  <si>
    <t>Termometro Digitale Nero</t>
  </si>
  <si>
    <t>Bombola 900Ml R22 S/Manom.</t>
  </si>
  <si>
    <t>Bombola Ricaric. R22 Da 5 Kg.</t>
  </si>
  <si>
    <t>Bombola 800Ml R32</t>
  </si>
  <si>
    <t>Bombola 3 Kg R32</t>
  </si>
  <si>
    <t>Bombola Ricar. R32 Kg. 5</t>
  </si>
  <si>
    <t>Bombola 850 Gr C/Man. 407C Primo Impiant0 Diagnosi+Ricar</t>
  </si>
  <si>
    <t>Bombola 850 Gr  407C Ricambio Primo Impiant0 Diagnosi+Ricar.</t>
  </si>
  <si>
    <t>Bombola 850Ml R407</t>
  </si>
  <si>
    <t>Bombola Ricaricabile R22 5 Kg,</t>
  </si>
  <si>
    <t>Bombola Ricaricabile R407 10 Kg</t>
  </si>
  <si>
    <t>Bombola Ricar. R407C Kg.10</t>
  </si>
  <si>
    <t>Bombola Ricar. R407C Kg. 11,3</t>
  </si>
  <si>
    <t>Bombola Ricar. R407 Kg. 5</t>
  </si>
  <si>
    <t>Bombola 800Ml R410</t>
  </si>
  <si>
    <t>Bombola 2,5 Kg R410</t>
  </si>
  <si>
    <t>Bombola Ricaricabile R410 10 Kg</t>
  </si>
  <si>
    <t>Bombola Ricar. R410 Kg. 5</t>
  </si>
  <si>
    <t>Bombola 2,5 Kg 422B</t>
  </si>
  <si>
    <t>Bombola 850 Gr C/Man. 422B Primo Impiant0 Diagnosi+Ricar.</t>
  </si>
  <si>
    <t>Bombola 850 Gr 422B Ricambio Primo Impiant0 Diagnosi+Ricar.</t>
  </si>
  <si>
    <t>Bombola 850Ml 422B S/Manom.</t>
  </si>
  <si>
    <t>GPIRMA0600ARx2</t>
  </si>
  <si>
    <t>GPIRMA1200ARx2</t>
  </si>
  <si>
    <t>GPIRMA1600ARx2</t>
  </si>
  <si>
    <t>GCZRX5</t>
  </si>
  <si>
    <t>GCZRX10</t>
  </si>
  <si>
    <t>GCZRX15</t>
  </si>
  <si>
    <t>GPIJTG1000ARx5</t>
  </si>
  <si>
    <t>9057</t>
  </si>
  <si>
    <t>9056</t>
  </si>
  <si>
    <t>9011</t>
  </si>
  <si>
    <t>9010</t>
  </si>
  <si>
    <t>7091SB</t>
  </si>
  <si>
    <t>7035B</t>
  </si>
  <si>
    <t>9001</t>
  </si>
  <si>
    <t>9007</t>
  </si>
  <si>
    <t>9455G</t>
  </si>
  <si>
    <t>9020ECO</t>
  </si>
  <si>
    <t>8112632</t>
  </si>
  <si>
    <t>8112633</t>
  </si>
  <si>
    <t>8115842</t>
  </si>
  <si>
    <t>8115843</t>
  </si>
  <si>
    <t>8115845</t>
  </si>
  <si>
    <t>DREAM100APPSI</t>
  </si>
  <si>
    <t>EIRENE100APP3CSI</t>
  </si>
  <si>
    <t>EIRENE100SI</t>
  </si>
  <si>
    <t>MIX010/MX5</t>
  </si>
  <si>
    <t>MIX010/MX10</t>
  </si>
  <si>
    <t>MIX010/MX15</t>
  </si>
  <si>
    <t>HY-G2403X5</t>
  </si>
  <si>
    <t>HY-G2403X10</t>
  </si>
  <si>
    <t>HY-G2403X15</t>
  </si>
  <si>
    <t>703601</t>
  </si>
  <si>
    <t xml:space="preserve"> Piccoli Elettrodomestici Ventilazione</t>
  </si>
  <si>
    <t>Vai Su scheda Tenica in Fondo e vai sulla categoria specifica Vedi Categoria: Piccoli Elettrodomestici Ventilazione</t>
  </si>
  <si>
    <t xml:space="preserve"> Rubinetti Orinatoi e Accessori</t>
  </si>
  <si>
    <t>Vai Su scheda Tenica in Fondo e vai sulla categoria specifica Vedi Categoria: Rubinetti Orinatoi e Accessorii</t>
  </si>
  <si>
    <t xml:space="preserve"> Rubinetti Pedale</t>
  </si>
  <si>
    <t>Vai Su scheda Tenica in Fondo e vai sulla categoria specifica Vedi Categoria: Rubinetti Pedale</t>
  </si>
  <si>
    <t>2014</t>
  </si>
  <si>
    <t>Rubinetto lavabo temporizzato Self-closing basin tap Robinet lavabo temporisé. Art. 2014</t>
  </si>
  <si>
    <t>9000</t>
  </si>
  <si>
    <t>Rubinetto lavabo temporizzato Self-closing basin tap Robinet lavabo temporisé. Art. 9000</t>
  </si>
  <si>
    <t>Rubinetto lavabo temporizzato Self-closing basin tap Robinet lavabo temporisé. Art. 9001</t>
  </si>
  <si>
    <t>9001A</t>
  </si>
  <si>
    <t>Rubinetto lavabo temporizzato Self-closing basin tap Robinet lavabo temporisé. Art. 9001A</t>
  </si>
  <si>
    <t>Rubinetto lavabo temporizzato Self-closing basin tap Robinet lavabo temporisé. Art. 9002</t>
  </si>
  <si>
    <t>Rubinetto lavabo temporizzato Self-closing basin tap Robinet lavabo temporisé. Art. 9070</t>
  </si>
  <si>
    <t>9080FLEX</t>
  </si>
  <si>
    <t>Rubinetto lavabo temporizzato Self-closing basin tap Robinet lavabo temporisé. Art. 9080FLEX</t>
  </si>
  <si>
    <t>9080GAMBO</t>
  </si>
  <si>
    <t>Rubinetto lavabo temporizzato Self-closing basin tap Robinet lavabo temporisé. Art. 9080GAMBO</t>
  </si>
  <si>
    <t>Rubinetto lavabo temporizzato Self-closing basin tap Robinet lavabo temporisé. Art. 9090</t>
  </si>
  <si>
    <t>9091A</t>
  </si>
  <si>
    <t>Rubinetto lavabo temporizzato pulsante laterale Self-closing basin tap lateral button Robinet lavabo temporisé bouton lateral
9091A con canna fissa with nutted spout  avec bec fixe 
. Art. 9091A</t>
  </si>
  <si>
    <t>9091B</t>
  </si>
  <si>
    <t>Rubinetto lavabo temporizzato pulsante laterale Self-closing basin tap lateral button Robinet lavabo temporisé bouton lateral
9091B con canna girevole 180° with swinging spout 180° avec bec rotatif 180°. Art. 9091B</t>
  </si>
  <si>
    <t>Miscelatore lavabo temporizzato coassiale completo di regolazione tempo e sistema anti-scottatura  Self-closing coaxial basin mixer complete with time regulator and antiscald system Mitigeur lavabo temporisé coaxial complet avec régulation du temps et système anti-brûlure.. Art. 2013</t>
  </si>
  <si>
    <t>Miscelatore lavabo temporizzato Self-closing basin mixer Mitigeur lavabo temporisé. Art. 9007</t>
  </si>
  <si>
    <t>Miscelatore lavabo temporizzato Self-closing basin mixer Mitigeur lavabo temporisé. Art. 9077</t>
  </si>
  <si>
    <t>Miscelatore lavabo temporizzato Self-closing basin mixer Mitigeur lavabo temporisé. Art. 9087</t>
  </si>
  <si>
    <t>Miscelatore lavabo temporizzato Self-closing basin mixer Mitigeur lavabo temporisé. Art. 9777</t>
  </si>
  <si>
    <t>9009</t>
  </si>
  <si>
    <t>Rubinetto a pedale temporizzato da incasso a pavimento Concealed floor-mounted self-closing pedal tap Robinet temporisé à pédale encastrable au plancher. Art. 9009</t>
  </si>
  <si>
    <t>Rubinetto a pedale temporizzato a parete/pavimento Self-closing pedal wall-mounted/floor-mounted tap Robinet temporisé à pédale mural/au plancher . Art. 9056</t>
  </si>
  <si>
    <t>Rubinetto a pedale temporizzato a parete/pavimento Self-closing pedal wall-mounted/floor-mounted tap Robinet temporisé à pédale mural/au plancher. Art. 9057</t>
  </si>
  <si>
    <t>Miscelatore a pedale temporizzato a parete/pavimento Self-closing pedal wall-mounted/floor-mounted mixer Mitigeur temporisé à pédale mural/au plancher. Art. 9010</t>
  </si>
  <si>
    <t>Miscelatore a pedale istantaneo a parete/pavimento Instantaneous pedal wall-mounted/floor-mounted mixer Mitigeur instantané à pèdale mural/au plancher. Art. 9011</t>
  </si>
  <si>
    <t>FLAC130FFD</t>
  </si>
  <si>
    <t>Flessibile acciaio per rubinetto/ miscelatore a pedale Steel flexible hose for pedal ap/mixer Tuyau flexible acier pour robinet/mitigeur à pèdale . Art. FLAC130FF1/2CURV</t>
  </si>
  <si>
    <t>FLAC90FFD</t>
  </si>
  <si>
    <t>Flessibile acciaio per rubinetto/miscelatore a pedale Steel flexible hose for pedal tap/mixer Tuyau flexible acier pour robinet/mitigeur à pèdale. Art. FLAC90FF1/2</t>
  </si>
  <si>
    <t>5000TE</t>
  </si>
  <si>
    <t>Miscelatore termostatico temporizzato esterno External self-closing thermostatic mixer Mitigeur thermostatique temporisé extérieur . Art. 5000TE</t>
  </si>
  <si>
    <t>5000TI</t>
  </si>
  <si>
    <t xml:space="preserve"> Miscelatore termostatico temporizzato ad incasso Concealed self-closing thermostatic mixer Mitigeur thermostatique temporisé encastrable. Art. 5000TI</t>
  </si>
  <si>
    <t>5008TE</t>
  </si>
  <si>
    <t xml:space="preserve"> Miscelatore termostatico temporizzato esterno External self-closing thermostatic mixer Mitigeur thermostatique temporisé extérieur. Art. 5008TE</t>
  </si>
  <si>
    <t>5001TI</t>
  </si>
  <si>
    <t xml:space="preserve"> Miscelatore termostatico temporizzato ad incasso  Concealed self-closing thermostatic mixer  Mitigeur thermostatique temporisé encastrable.. Art. 5001TI</t>
  </si>
  <si>
    <t>9003F</t>
  </si>
  <si>
    <t>Rubinetto a muro temporizzato Self-closing wall tap Robinet mural temporisè . Art. 9003F</t>
  </si>
  <si>
    <t>9003P</t>
  </si>
  <si>
    <t>Rubinetto a muro temporizzato Self-closing wall tap Robinet mural temporisè . Art. 9003P</t>
  </si>
  <si>
    <t>9003S</t>
  </si>
  <si>
    <t>Rubinetto a muro temporizzato Self-closing wall tap Robinet mural temporisè . Art. 9003S</t>
  </si>
  <si>
    <t>Rubinetto a muro temporizzato con canna girevole Self-closing wall tap with swinging spout Robinet mural temporisè avec bec rotatif. Art. 9030</t>
  </si>
  <si>
    <t>Rubinetto a muro temporizzato (attacco femmina G1/2) Self-closing wall tap (female joint G1/2) Robinet mural temporise (junction femelle G1/2). Art. 9043</t>
  </si>
  <si>
    <t>Rubinetto a muro temporizzato Self-closing wall tap Robinet mural temporisè . Art. 9073</t>
  </si>
  <si>
    <t>5001PI</t>
  </si>
  <si>
    <t xml:space="preserve"> Miscelatore a muro temporizzato (cartuccia ceramica) con canna fissa  Wall self-closing mixer (ceramic cartridge) with fixed spout  Mitigeur mural temporisé (cartouche céramique) avec bec rotatif. Art. 5001PI</t>
  </si>
  <si>
    <t>Miscelatore a muro temporizzato con canna girevole Self-closing wall mixer with swinging spout Mitigeur mural temporisé avec bec rotatif. Art. 9088</t>
  </si>
  <si>
    <t>9092S</t>
  </si>
  <si>
    <t>Miscelatore a muro temporizzato con canna girevole Self-closing wall mixer with swinging spout Mitigeur mural temporisé avec bec rotatif. Art. 9092S</t>
  </si>
  <si>
    <t>7024B</t>
  </si>
  <si>
    <t>Rubinetto lavabo elettronico con alimentazione a batteria Electronic basin tap powered by battery Robinet lavabo électronique avec alimentation par batteries . Art. 7024B</t>
  </si>
  <si>
    <t>7024C</t>
  </si>
  <si>
    <t>Rubinetto lavabo elettronico con alimentazione a corrente Electronic basin tap powered by electricity Robinet lavabo électronique avec alimentation électrique. Art. 7024C</t>
  </si>
  <si>
    <t>7031FUSOB</t>
  </si>
  <si>
    <t>Rubinetto lavabo elettronico con alimentazione a batteria Electronic basin tap powered by battery Robinet lavabo électronique avec alimenttion par batteries . Art. 7031FUSOB</t>
  </si>
  <si>
    <t>7031FUSOC</t>
  </si>
  <si>
    <t>Rubinetto lavabo elettronico con alimentazione a corrente Electronic basin tap powered by electricity Robinet lavabo électronique avec alimentation électrique. Art. 7031FUSOC</t>
  </si>
  <si>
    <t>Rubinetto lavabo elettronico con alimentazione a batteria Electronic basin tap powered by battery Robinet lavabo électronique avec alimentation par batteries . Art. 7035B</t>
  </si>
  <si>
    <t>7035C</t>
  </si>
  <si>
    <t>Rubinetto lavabo elettronico con alimentazione a corrente Electronic basin tap powered by electricity Robinet lavabo électronique avec alimentation électrique. Art. 7035C</t>
  </si>
  <si>
    <t>7035PB</t>
  </si>
  <si>
    <t>Rubinetto lavabo elettronico con alimentazione a batteria Electronic basin tap powered by battery Robinet lavabo électronique avec alimentation par batteries . Art. 7035PB</t>
  </si>
  <si>
    <t>7035PC</t>
  </si>
  <si>
    <t>Rubinetto lavabo elettronico con alimentazione a corrente Electronic basin tap powered by electricity Robinet lavabo électronique avec alimentation électrique. Art. 7035PC</t>
  </si>
  <si>
    <t>7025B</t>
  </si>
  <si>
    <t>Miscelatore lavabo elettronico con alimentazione a batteria Electronic basin mixer powered by battery Mitigeur lavabo électronique avec alimentation par batteries  . Art. 7025B</t>
  </si>
  <si>
    <t>7025C</t>
  </si>
  <si>
    <t>Miscelatore lavabo elettronico con alimentazione a corrente Electronic basin mixer powered by electricity Mitigeur lavabo électronique avec alimentation électrique  . Art. 7025C</t>
  </si>
  <si>
    <t>7030FUSOB</t>
  </si>
  <si>
    <t>Miscelatore lavabo elettronico con alimentazione a batteria Electronic basin mixer powered by battery Mitigeur lavabo électronique avec alimentation par batteries  . Art. 7030FUSOB</t>
  </si>
  <si>
    <t>7030FUSOC</t>
  </si>
  <si>
    <t>Miscelatore lavabo elettronico con alimentazione a corrente Electronic basin mixer powered by electricity Mitigeur lavabo électronique avec alimentation électrique  . Art. 7030FUSOC</t>
  </si>
  <si>
    <t>7035MIXB</t>
  </si>
  <si>
    <t>Lavabo elettronico con premiscelazione con alimentazione a batteria Electronic basin with premixing powered by battery Lavabo électronique avec mélange préalable avec alimentation par batteries  . Art. 7035MIX B</t>
  </si>
  <si>
    <t>7035MIXC</t>
  </si>
  <si>
    <t>Lavabo elettronico con premiscelazione con alimentazione a corrente Electronic basin with premixing powered by electricity Lavabo électronique avec mélange préalable avec alimentation électrique  . Art. 7035MIX C</t>
  </si>
  <si>
    <t>7035PBMIX</t>
  </si>
  <si>
    <t>Lavabo elettronico con premiscelazione con alimentazione a batteria Electronic basin with premixing powered by battery Lavabo électronique avec mélange préalable avec alimentation par batteries  . Art. 7035PB mix</t>
  </si>
  <si>
    <t>7035PCMIX</t>
  </si>
  <si>
    <t>Lavabo elettronico con premiscelazione con alimentazione a corrente Electronic basin with premixing powered by electricity Lavabo électronique avec mélange préalable avec alimentation électrique  . Art. 7035PC mix</t>
  </si>
  <si>
    <t>Miscelatore lavabo elettronico con canna girevole con alimentazione a batteria Electronic basin with swinging spout powered by battery Mitigeur lavabo électronique avec bec rotatif avec alimentation par batteries. Art. 7091SB</t>
  </si>
  <si>
    <t>7091SC</t>
  </si>
  <si>
    <t>Miscelatore lavabo elettronico con canna girevole  con alimentazione a corrente Electronic basin with swinging spout powered by electricity Mitigeur lavabo électronique avec bec rotatif avec alimentation électrique. Art. 7091SC</t>
  </si>
  <si>
    <t>7092SB</t>
  </si>
  <si>
    <t>Miscelatore lavello elettronico con canna girevole con alimentazione a batteria Electronic sink mixer with swinging spout powered by battery  Mitigeur évier électronique avec bec rotatif avec alimentation par batteries. Art. 7092SB</t>
  </si>
  <si>
    <t>7092SC</t>
  </si>
  <si>
    <t>Miscelatore lavello elettronico con canna girevole con alimentazione a corrente Electronic sink mixer with swinging spout powered by electricity  Mitigeur évier électronique avec bec rotatif avec alimentation électrique. Art. 7092SC</t>
  </si>
  <si>
    <t>7093SB</t>
  </si>
  <si>
    <t>Miscelatore lavello elettronico con canna girevole  con alimentazione a batteria Electronic sink mixer with swinging spout powered by battery  Mitigeur évier électronique avec bec rotatif avec alimentation par batteries. Art. 7093SB</t>
  </si>
  <si>
    <t>7093SC</t>
  </si>
  <si>
    <t>Miscelatore lavello elettronico con canna girevole  con alimentazione a corrente Electronic sink mixer with swinging spout powered by electricity  Mitigeur évier électronique avec bec rotatif avec alimentation électrique. Art. 7093SC</t>
  </si>
  <si>
    <t>7013B</t>
  </si>
  <si>
    <t>Miscelatore elettronico ad incasso per installazione a parete (cromato) con alimentazione a batteria Concealed wall-mounted electronic mixer (chromed) powered by battery Mitigeur électronique encastrable pour installation mural (chromé) avec alimentation par batteries. Art. 7013B</t>
  </si>
  <si>
    <t>7013C</t>
  </si>
  <si>
    <t>Miscelatore elettronico ad incasso per installazione a parete (cromato) con alimentazione a corrente Concealed wall-mounted electronic mixer (chromed) powered by electricity Mitigeur électronique encastrable pour installation mural (chromé) avec alimentation électrique. Art. 7013C</t>
  </si>
  <si>
    <t>7013SATB</t>
  </si>
  <si>
    <t>Miscelatore elettronico ad incasso per installazione a parete (effetto spazzolato) con alimentazione a batteria Concealed wall-mounted electronic mixer (brushed effect) powered by battery Mitigeur électronique encastrable pour installation mural (effet brossé) avec alimentation par batteries. Art. 7013SATB</t>
  </si>
  <si>
    <t>7013SATC</t>
  </si>
  <si>
    <t>Miscelatore elettronico ad incasso per installazione a parete (effetto spazzolato) con alimentazione a corrente Concealed wall-mounted electronic mixer (brushed effect) powered by electricity Mitigeur électronique encastrable pour installation mural (effet brossé) avec alimentation électrique. Art. 7013SATC</t>
  </si>
  <si>
    <t>Rubinetto lavabo elettronico a muro con canna girevole con alimentazione solamente a batteria Wall-mounted electronic basin tap with swinging spout powered only by batteries Robinet lavabo mural électronique avec bec rotatif avec alimentation seulement par batteries . Art. 7043</t>
  </si>
  <si>
    <t>7014B</t>
  </si>
  <si>
    <t>Orinatoio elettronico ad incasso per installazione a parete (effetto spazzolato) con alimentazione a batteria Concealed wall-mounted electronic urinal (brushed effect) powered by battery Urinoir électronique encastrable pour installation mural (effet brossé) avec alimentation par batteries . Art. 7014B</t>
  </si>
  <si>
    <t>7014C</t>
  </si>
  <si>
    <t>Orinatoio elettronico ad incasso per installazione a parete (effetto spazzolato) con alimentazione a corrente Concealed wall-mounted electronic urinal (brushed effect) powered by electricity Urinoir électronique encastrable pour installation mural (effet brossé) avec alimentation électrique. Art. 7014C</t>
  </si>
  <si>
    <t>7014VB</t>
  </si>
  <si>
    <t>Orinatoio elettrico ad incasso per installazione a parete (cromato) con viti esterne sulla piastra con alimentazione a batteria Concealed wall-mounted electronic urinal (chromed) with external screws on the plate powered by battery  Urinoir électronique encastrable pour installation mural (chromé) avec vis extérieures sur la plaque avec alimentation par batteries. Art. 7014V B</t>
  </si>
  <si>
    <t>7014V C</t>
  </si>
  <si>
    <t>Orinatoio elettrico ad incasso per installazione a parete (cromato) con viti esterne sulla piastra con alimentazione a corrente Concealed wall-mounted electronic urinal (chromed) with external screws on the plate powered by electricity  Urinoir électronique encastrable pour installation mural (chromé) avec vis extérieures sur la plaque avec alimentation électrique. Art. 7014V C</t>
  </si>
  <si>
    <t>Orinatoio elettronico a muro con alimentazione solamente a batteria
Wall-mounted electronic urinal powered only by batteries Urinoir mural électronique avec alimentation seulement par batteries . Art. 7034</t>
  </si>
  <si>
    <t>7015B</t>
  </si>
  <si>
    <t>Flussometro elettronico ad incasso per installazione a parete (effetto spazzolato) con alimentazione a batteria Concealed wall-mounted electronic flush valve (brushed effect) powered by battery Robinet de chasse électronique encastrable pour installation mural (effet brossé) avec alimentation par batteries . Art. 7015B</t>
  </si>
  <si>
    <t>7015C</t>
  </si>
  <si>
    <t>Flussometro elettronico ad incasso per installazione a parete (effetto spazzolato) con alimentazione a corrente Concealed wall-mounted electronic flush valve (brushed effect) powered by electricity Robinet de chasse électronique encastrable pour installation mural (effet brossé) avec alimentation électrique. Art. 7015C</t>
  </si>
  <si>
    <t>7015VB</t>
  </si>
  <si>
    <t>Flussometro elettronico ad incasso per installazione a parete (cromato)  con viti esterne sulla piastra con alimentazione a batteria Concealed wall-mounted electronic flush valve (chromed) with external screws on the plate powered by battery Robinet de chasse électronique encastrable pour installation mural (chromé) avec vis extérieures sur la plaque avec alimentation par batteries . Art. 7015V B</t>
  </si>
  <si>
    <t>7015VC</t>
  </si>
  <si>
    <t>Flussometro elettronico ad incasso per installazione a parete (cromato)  con viti esterne sulla piastra con alimentazione a corrente Concealed wall-mounted electronic flush valve (chromed) with external screws on the plate powered by electricity Robinet de chasse électronique encastrable pour installation mural (chromé)  avec vis extérieures sur la plaque avec alimentation électrique. Art. 7015V C</t>
  </si>
  <si>
    <t>RUBFIL</t>
  </si>
  <si>
    <t>Rubinetto filtro G1/2 mesh 40 Cleaner tap G1/2 mesh 40 Robinet de nettoyage G1/2 mesh 40. Art. RUBFIL</t>
  </si>
  <si>
    <t>BATLITIO</t>
  </si>
  <si>
    <t>Si possono richiedere batterie al litio Lithium batteries can be requested On peut demander batteries au lithium. Art. BATLITIO</t>
  </si>
  <si>
    <t>BATALCALINE</t>
  </si>
  <si>
    <t>Si possono richiedere batterie alcaline Alkaline batteries can be requested On peut demander batteries alcaline. Art. BATALCALINE</t>
  </si>
  <si>
    <t>Beverino con getto parabolico regolabile, con gambo da G3/8 o G1/2 Drinking fountain with parabolic jet adjustable, with G3/8 or G1/2 stem Fontaine à eau avec jet parabolique réglable, avec tige de G3/8 ou  G1/2. Art. 9053</t>
  </si>
  <si>
    <t>9054SA</t>
  </si>
  <si>
    <t>Beverino con bocca fissa (9054SA) da G3/8 o G1/2 Drinking fountain with fixed spout (9054SA) with G3/8 or G1/2 Fontaine à eau avec bec fixe  (9054SA) de G3/8 ou  G1/2. Art. 9054SA</t>
  </si>
  <si>
    <t>9054SB</t>
  </si>
  <si>
    <t>Beverino con bocca girevole (9054SB) da G3/8 o G1/2 Drinking fountain with swinging spout (9054SB) with G3/8 or G1/2 Fontaine à eau avec bec rotatif (9054SB)de G3/8 ou  G1/2. Art. 9054SB</t>
  </si>
  <si>
    <t>Flussometro ad incasso per installazione a pavimento G1 Concealed floor-mounted flush valve G1 Robinet de chasse encastrable pour installation au plancher G1. Art. 9454</t>
  </si>
  <si>
    <t>Flussometro ad incasso studiato per il colpo d’ariete, per installazione a parete G3/4 Concealed wall-mounted flush valve studied for water hammer G3/4 Robinet de chasse encastrable étudié pour le coup de bélier, pour installation mural G3/4  . Art. 9455 3/4"</t>
  </si>
  <si>
    <t>9455H</t>
  </si>
  <si>
    <t>Flussometro ad incasso studiato per il colpo d’ariete, per installazione a parete G1 Concealed wall-mounted flush valve studied for water hammer G1 Robinet de chasse encastrable étudié pour le coup de bélier, pour installation mural G1. Art. 9455 1"</t>
  </si>
  <si>
    <t>9457G</t>
  </si>
  <si>
    <t>Flussometro esterno studiato per il colpo d’ariete, per installazione a parete G3/4 Concealed exposed wall-mounted flush valve studied for water hammer G3/4 Robinet de chasse extérieur pour le coup de bélier, pour installation mural G3/4. Art. 9457 3/4"</t>
  </si>
  <si>
    <t>9457H</t>
  </si>
  <si>
    <t>Flussometro esterno studiato per il colpo d’ariete, per installazione a parete G1 Concealed exposed wall-mounted flush valve studied for water hammer G1 Robinet de chasse extérieur pour le coup de bélier, pour installation mural G1. Art. 9457 1"</t>
  </si>
  <si>
    <t>Scatola incasso in acciaio inox per art.9455  Concealed stainless steel box for art.9455 Boîte encastrable en acier inoxydable pour art. 9455. Art. 9955</t>
  </si>
  <si>
    <t>9955CH</t>
  </si>
  <si>
    <t>Scatola in acciaio inox per flussometro completa di flussometro ad incasso da 1” (art.9455)
Stainless steel box for flowmeter complete of size 1” flowmeter (art.9455). Art. 9955C1</t>
  </si>
  <si>
    <t>9955CG</t>
  </si>
  <si>
    <t>Scatola in acciaio inox per flussometro completa di flussometro ad incasso da 3/4” (art.9455)
Stainless steel box for flowmeter complete of size 3/4” flowmeter (art. 9455). Art. 9955C3/4</t>
  </si>
  <si>
    <t>9458ESTH</t>
  </si>
  <si>
    <t>Tubo di scarico a ‘L’ per esterno regolabile in lunghezza per art.9457
Adjustable pipe for exposed flush valve for art.9457  Tuyau d'échappement à ‘L’ extérieur réglable en longueur pour art. . Art. 9458EST 1"</t>
  </si>
  <si>
    <t>9458ESTG</t>
  </si>
  <si>
    <t>Tubo di scarico a ‘L’ per esterno regolabile in lunghezza per art.9457
Adjustable pipe for exposed flush valve for art.9457  Tuyau d'échappement à ‘L’ extérieur réglable en longueur pour art. . Art. 9458EST 3/4"</t>
  </si>
  <si>
    <t>9458INCH</t>
  </si>
  <si>
    <t>Tubo di scarico a “L” per incasso regolabile in lunghezza per art.9455
Adjustable pipe for concealed flush valve concealed for art.9455 Tuyau d'échappement à “L” encastrable réglable en longueur pour art. 9455. Art. 9458INC 1"</t>
  </si>
  <si>
    <t>9458INCG</t>
  </si>
  <si>
    <t>Tubo di scarico a “L” per incasso regolabile in lunghezza per art.9455
Adjustable pipe for concealed flush valve concealed for art.9455 Tuyau d'échappement à “L” encastrable réglable en longueur pour art. 9455. Art. 9458INC 3/4"</t>
  </si>
  <si>
    <t>9458ESTCH</t>
  </si>
  <si>
    <t>Tubo di scarico curvo per esterno per art.9457 Curved pipe for exposed flush valve for art.9457 Tuyau d'échappement incurvé extérieur pour art. 9457. Art. 9458EST CURVO 1"</t>
  </si>
  <si>
    <t>9458ECG</t>
  </si>
  <si>
    <t>Tubo di scarico curvo per esterno per art.9457 Curved pipe for exposed flush valve for art.9457 Tuyau d'échappement incurvé extérieur pour art. 9457. Art. 9458 EST.CURVO 3/4</t>
  </si>
  <si>
    <t>9001L</t>
  </si>
  <si>
    <t>Rubinetto lavabo temporizzato con comando a leva Self-closing basin tap with lever control  Robinet lavabo temporisé avec contrôle à levier. Art. 9001L</t>
  </si>
  <si>
    <t>Rubinetto temporizzato con comando a ginocchio Self-closing tap with knee control Robinet temporisé avec contrôle à genou . Art. 9100</t>
  </si>
  <si>
    <t>9003FLEVA</t>
  </si>
  <si>
    <t>Rubinetto  temporizzato con comando a leva Self-closing basin tap with lever control  Robinet lavabo temporisé avec contrôle à levier. Art. 9003FLEVA</t>
  </si>
  <si>
    <t>Orinatoio temporizzato completo Complete self-closing urinal Urinoir temporisé complet. Art. 9004</t>
  </si>
  <si>
    <t>9004A</t>
  </si>
  <si>
    <t>Orinatoio temporizzato senza dado, tubetto, bicchiere Self-closing urinal without nut, pipe, chromed cover Urinoir temporisé sans écrou, tuyau, couvercle chromé. Art. 9004A</t>
  </si>
  <si>
    <t>9004GCECO</t>
  </si>
  <si>
    <t>Orinatoio temporizzato solo corpo Self-closing urinal only body Urinoir temporisé seulement corps. Art. 9004GCECO</t>
  </si>
  <si>
    <t>9004GCECO-COMP</t>
  </si>
  <si>
    <t>Orinatoio temporizzato completo Complete self-closing urinal Urinoir temporisé complet. Art. 9004GCECO-COMP</t>
  </si>
  <si>
    <t>Kit14/19x9004</t>
  </si>
  <si>
    <t>Kit per orinatoio temporizzato Kit for self-closing urinal Kit pour urinoir temporisé. Art. Kit14/19x9004</t>
  </si>
  <si>
    <t>Kit14/30x9004C</t>
  </si>
  <si>
    <t>Tubo curvo per orinatoio Curved tube for urinal Tuyau incurvé pour urinoir. Art. Kit14/30x9004 CURVO</t>
  </si>
  <si>
    <t>9004AS</t>
  </si>
  <si>
    <t>Rubinetto a muro temporizzato completo di colonna doccia con soffione anticalcare orientabile Self-closing wall tap complete with shower tower with adjustable anti-limescale shower head  Robinet mural temporisé complet avec colonne douche avec pomme anti calcaire et orientable. . Art. 9004AS</t>
  </si>
  <si>
    <t>Rubinetto temporizzato da incasso Concealed self-closing tap Robinet temporisè encastrable. Art. 9005</t>
  </si>
  <si>
    <t>Rubinetto temporizzato esterno External self-closing tap  Robinet temporisé extérieur. . Art. 9006</t>
  </si>
  <si>
    <t>Rubinetto temporizzato esterno con comando a catenella External self-closing tap with small chain control Robinet temprisé extérieur avec contrôle à chaîne.. Art. 9035</t>
  </si>
  <si>
    <t>9905C</t>
  </si>
  <si>
    <t>Rubinetto temporizzato completo di scatola da incasso  Self-closing tap complete with concealed box Robinet temporisé complet avec boîte encastrable. . Art. 9905C</t>
  </si>
  <si>
    <t>5000PE</t>
  </si>
  <si>
    <t>Miscelatore temporizzato esterno (cartuccia ceramica)  External self-closing mixer (ceramic cartridge) Mitigeur temporisé extérieur (cartouche ceramique). Art. 5000PE</t>
  </si>
  <si>
    <t>5000PI</t>
  </si>
  <si>
    <t>Miscelatore temporizzato da incasso (cartuccia ceramica) Concealed self-closing mixer (ceramic cartridge) Mitigeur temporisé encastrable (cartouche ceramique). Art. 5000PI</t>
  </si>
  <si>
    <t>5008PE</t>
  </si>
  <si>
    <t>Miscelatore temporizzato esterno (cartuccia ceramica)  External self-closing mixer (ceramic cartridge) Mitigeur temporisé extérieur (cartouche ceramique). Art. 5008PE</t>
  </si>
  <si>
    <t>9005MIX</t>
  </si>
  <si>
    <t>Miscelatore temporizzato da incasso Concealed self-closing mixer Mitigeur temporisé encastrable. . Art. 9005MIX</t>
  </si>
  <si>
    <t>9905MIXC</t>
  </si>
  <si>
    <t>Miscelatore temporizzato da incasso con scatola Concealed self-closing shower mixer with box   Mitigeur temporisé encastrable avec boîte. Art. 9905MIXC</t>
  </si>
  <si>
    <t>9008S</t>
  </si>
  <si>
    <t>Miscelatore temporizzato completo di colonna doccia con soffione anticalcare orientabile Self-closing mixer complete with shower tower with adjustable anti-limescale shower head. Mitigeur temporisé complet avec colonne douche avec pomme anti calcaire et orientable. . Art. 9008S</t>
  </si>
  <si>
    <t>9008SCS</t>
  </si>
  <si>
    <t>Miscelatore temporizzato Self-closing mixer Mitigeur temporisé
. Art. 9008SCS</t>
  </si>
  <si>
    <t>Miscelatore temporizzato da incasso Concealed self-closing mixer Mitigeur temporisé encastrable . Art. 9085</t>
  </si>
  <si>
    <t>9085-PLUS</t>
  </si>
  <si>
    <t>Miscelatore temporizzato prolungato da incasso Concealed extended self-closing mixer Mitigeur temporisé prolongé encastrable. . Art. 9085-PLUS</t>
  </si>
  <si>
    <t>Miscelatore temporizzato esterno External self-closing mixer Mitigeur temporisé extérieur. Art. 9086</t>
  </si>
  <si>
    <t>9985C</t>
  </si>
  <si>
    <t>Miscelatore temporizzato completo di scatola da incasso Self-closing mixer complete with concealed box Mitigeur temporisé complet avec boîte encastrable. Art. 9985C</t>
  </si>
  <si>
    <t>9985CP</t>
  </si>
  <si>
    <t>Miscelatore temporizzato prolungato completo di scatola da incasso Extended self-closing mixer complete with concealed box Mitigeur temporisé prolongé complet avec boîte encastrabl. Art. 9985CP</t>
  </si>
  <si>
    <t>Soffione anti impiccagione con getto orientabile da 10° a 30° Antiligature shower head with adjustable jet from 10° to 30° Pomme anti pendaison avec jet orientable de 10° à 30°. Art. 6000</t>
  </si>
  <si>
    <t>6000S</t>
  </si>
  <si>
    <t>Soffione anti impiccagione con getto fisso Antiligature shower head with fixed jet Pomme anti pendaison avec jet fixe. Art. 6000S</t>
  </si>
  <si>
    <t>Soffione anticalcare orientabile Adjustable anti-limescale shower head  Pomme anti calcaire et orientable. Art. 6001</t>
  </si>
  <si>
    <t>Colonna doccia con soffione anticalcare orientabile Shower tower with adjustable anti-limescale shower head n Colonne douche avec pomme anti calcaire et orientable. Art. 6010</t>
  </si>
  <si>
    <t>6045SF</t>
  </si>
  <si>
    <t>Pannello doccia esterno con rubinetto temporizzato e soffione anti impiccagione con getto fisso External shower panel with self-closing tap and antiligature shower head with fixed jet Panneau douche extérieur avec robinet temporisé et pomme anti pendaison avec jet fixe. Art. 6045SF</t>
  </si>
  <si>
    <t>6045SR</t>
  </si>
  <si>
    <t>Pannello doccia esterno con rubinetto temporizzato e soffione anti impiccagione con getto orientabile External shower panel with self-closing panel and antiligature shower head with adjustable jet Panneau douche extérieur avec robinet temporisé et pomme anti pendaison avec jet orientable. Art. 6045SR</t>
  </si>
  <si>
    <t>6050F</t>
  </si>
  <si>
    <t>Pannello doccia esterno con miscelatore temporizzato e soffione anti impiccagione con getto fisso  External shower panel with self-closing mixer and antiligature shower head with fixed jet Panneau douche extérieur avec mitigeur temporisé et pomme anti pendaison avec jet fixe. Art. 6050F</t>
  </si>
  <si>
    <t>6050R</t>
  </si>
  <si>
    <t>Pannello doccia esterno con miscelatore temporizzato e soffione anti impiccagione con getto orientabile External shower panel with self-closing mixer and antiligature shower head with adjustable jet Panneau douche extérieur avec mitigeur temporisé et pomme anti pendaison avec jet orientable. Art. 6050R</t>
  </si>
  <si>
    <t>Scatola da incasso per art.9005  Concealed box for art.9005 Boîte encastrable pour art.9005. Art. 9905</t>
  </si>
  <si>
    <t>Scatola da incasso per art.9085 - 9085PLUS Concealed box for art.9085 - 9085PLUS  Boîte encastrable pour art. 9085 - 9085PLUS. Art. 9985</t>
  </si>
  <si>
    <t>9005I</t>
  </si>
  <si>
    <t>Rubinetto temporizzato Self-closing tap  Robinet temporisé  . Art. 9005I</t>
  </si>
  <si>
    <t>Rubinetto temporizzato con pre-miscelatore Self-closing tap with pre-mixer Robinet temporisé avec pre- mitigeur. Art. 9200</t>
  </si>
  <si>
    <t>9020GRN</t>
  </si>
  <si>
    <t>Pre-miscelatore completo di valvola di non ritorno Pre-mixer complete with non-return valve Pre- mitigeur complet avec clapet anti-retour. Art. 9020GRN</t>
  </si>
  <si>
    <t>Pre-miscelatore completo di valvola di non ritorno Pre-mixer complete with non-return valve Pre- mitigeur complet avec clapet anti-retour. Art. 9020ECO</t>
  </si>
  <si>
    <t>106V</t>
  </si>
  <si>
    <t>Dado antivandalo da G1/2 Vandal proof nut  G1/2  Écrou anti-vandale G1/2. Art. 106V</t>
  </si>
  <si>
    <t>Bocca erogazione fusa a parete Wall fused spout Bec erogation fondu au plancher. . Art. 9013</t>
  </si>
  <si>
    <t>Bocca erogazione fusa per lavabo Wall fused spout for basin tap Bec erogation fondu au plancher pour lavabo. . Art. 9014</t>
  </si>
  <si>
    <t>Bocca erogazione fusa girevole per lavello Swinging fused spout for sink Bec erogation fondu rotatif pour évier.. Art. 9015</t>
  </si>
  <si>
    <t>Bocca erogazione girevole per lavello Swinging spout for sink Bec erogation rotatif pour évier. Art. 9016</t>
  </si>
  <si>
    <t>9016A</t>
  </si>
  <si>
    <t>Bocca erogazione girevole per lavabo Swinging spout for basin tap  Bec erogation rotatif pour lavabo.. Art. 9016A</t>
  </si>
  <si>
    <t>Bocca girevole ad “S”  Swinging “S” spout Bec rotatif à “S” 
. Art. 9017</t>
  </si>
  <si>
    <t>Bocca erogazione girevole per lavello Swinging spout for sink Bec erogation rotatif pour évier.
. Art. 9018</t>
  </si>
  <si>
    <t>Scaldacqua ad accumulo in pompa di calore EcoMaxi VB 120</t>
  </si>
  <si>
    <t>Scaldacqua ad accumulo in pompa di calore EcoMaxi VB 200</t>
  </si>
  <si>
    <t>Scaldacqua ad accumulo in pompa di calore EcoMaxi VB 300 S</t>
  </si>
  <si>
    <t>Calcolo Provvigioni</t>
  </si>
  <si>
    <t>6</t>
  </si>
  <si>
    <t>7</t>
  </si>
  <si>
    <t>9</t>
  </si>
  <si>
    <t>52943</t>
  </si>
  <si>
    <t>69145</t>
  </si>
  <si>
    <t>69410</t>
  </si>
  <si>
    <t>79569</t>
  </si>
  <si>
    <t>79830</t>
  </si>
  <si>
    <t>PF-115931A</t>
  </si>
  <si>
    <t>Centrifuga Rucola SURT VRM 
Set di 6 pezzi</t>
  </si>
  <si>
    <t>PF-122051A</t>
  </si>
  <si>
    <t>Barattolo Atenas SURT VRM
Set di 6 pezzi</t>
  </si>
  <si>
    <t>PF-1115412</t>
  </si>
  <si>
    <t>Bidone 21 L ARGENTO</t>
  </si>
  <si>
    <t>PF-111542T</t>
  </si>
  <si>
    <t>PF-11154</t>
  </si>
  <si>
    <t>PF-1113001</t>
  </si>
  <si>
    <t>Cassettiera 4 cassetti Tamesis BIANCO</t>
  </si>
  <si>
    <t>PF-11130J9</t>
  </si>
  <si>
    <t>Cassettiera 4 cassetti Tamesis STDO SWEET</t>
  </si>
  <si>
    <t>Urinale Pappagallo Uomo Set da 3</t>
  </si>
  <si>
    <t>RODEO00x5</t>
  </si>
  <si>
    <t>Alza Immondizia Antirovesciamento Set da 28 pezzi Gamma Elegance</t>
  </si>
  <si>
    <t>PF-116671A</t>
  </si>
  <si>
    <t>Scatola multiuso N.23 3,5L SURT VRM
Set da 6 pezzi</t>
  </si>
  <si>
    <t>PF-11120</t>
  </si>
  <si>
    <t>Scatola multiuso N.3 36L</t>
  </si>
  <si>
    <t>PF-11213</t>
  </si>
  <si>
    <t>Scatola multiuso N.5 57L</t>
  </si>
  <si>
    <t>PF-1161824</t>
  </si>
  <si>
    <t>Sgabello BEIGE</t>
  </si>
  <si>
    <t>PF-1200301</t>
  </si>
  <si>
    <t>Sgabello Domus Bianco</t>
  </si>
  <si>
    <t>PF-1200323</t>
  </si>
  <si>
    <t>Sgabello Domus Marrone</t>
  </si>
  <si>
    <t>PF-12003T0</t>
  </si>
  <si>
    <t>Sgabello Domus Tortora</t>
  </si>
  <si>
    <t>PF-11618A6</t>
  </si>
  <si>
    <t>Sgabello ROSA PALO</t>
  </si>
  <si>
    <t>255806B</t>
  </si>
  <si>
    <t>9955</t>
  </si>
  <si>
    <t>9004</t>
  </si>
  <si>
    <t>7034</t>
  </si>
  <si>
    <t>7043</t>
  </si>
  <si>
    <t>Rubinetto miscelatore per lavabo, a comando
elettronico ed alimentato a batterie.
Installazione sopra piano. Connessione tubo
flessibile G 1/2”</t>
  </si>
  <si>
    <t>9053</t>
  </si>
  <si>
    <t>9454</t>
  </si>
  <si>
    <t>9088</t>
  </si>
  <si>
    <t>2013</t>
  </si>
  <si>
    <t>9077</t>
  </si>
  <si>
    <t>9087</t>
  </si>
  <si>
    <t>9777</t>
  </si>
  <si>
    <t>9085</t>
  </si>
  <si>
    <t>9086</t>
  </si>
  <si>
    <t>9043</t>
  </si>
  <si>
    <t>9030</t>
  </si>
  <si>
    <t>9073</t>
  </si>
  <si>
    <t>9002</t>
  </si>
  <si>
    <t>9070</t>
  </si>
  <si>
    <t>9089</t>
  </si>
  <si>
    <t>9100</t>
  </si>
  <si>
    <t>9200</t>
  </si>
  <si>
    <t>9005</t>
  </si>
  <si>
    <t>9035</t>
  </si>
  <si>
    <t>9006</t>
  </si>
  <si>
    <t>6010</t>
  </si>
  <si>
    <t>9905</t>
  </si>
  <si>
    <t>9985</t>
  </si>
  <si>
    <t>6000</t>
  </si>
  <si>
    <t>6001</t>
  </si>
  <si>
    <t>6UKB15N110BR100RBUSDA</t>
  </si>
  <si>
    <t>Contatore Acqua USDA 1/2</t>
  </si>
  <si>
    <t>6UKB20N130CR100RBUSDA</t>
  </si>
  <si>
    <t>Contatore Acqua USDA 3/4</t>
  </si>
  <si>
    <t>Supporto Sanitari Sospesi Universale Bidet - Vaso</t>
  </si>
  <si>
    <t>PF-11855A6</t>
  </si>
  <si>
    <t>Bicchiere Medio ROSA PALO
Set Di 12 Pezzi</t>
  </si>
  <si>
    <t>PF-11855T0</t>
  </si>
  <si>
    <t>Bicchiere Medio TORTORA
Set Di 12 Pezzi</t>
  </si>
  <si>
    <t>PF-11857A6</t>
  </si>
  <si>
    <t>Bicchiere Piccolo ROSA PALO
Set Di 12 Pezzi</t>
  </si>
  <si>
    <t>PF-11857T0</t>
  </si>
  <si>
    <t>Bicchiere Piccolo TORTORA
Set Di 12 Pezzi</t>
  </si>
  <si>
    <t>PF-11787A</t>
  </si>
  <si>
    <t>Caraffa per acqua 2L SURT VRM
Set Di 6 Pezzi</t>
  </si>
  <si>
    <t>PF-129234M</t>
  </si>
  <si>
    <t>Ciotola con coperchio 17cn SURT VRM COMBI
Set Di 12 Pezzi</t>
  </si>
  <si>
    <t>PF-118311A</t>
  </si>
  <si>
    <t>Piatto per pizza SURT VRM
Set Di 12 Pezzi</t>
  </si>
  <si>
    <t>PF-115101A</t>
  </si>
  <si>
    <t>Poggiamestolo SURT VRM
Set Di 12 Pezzi</t>
  </si>
  <si>
    <t>PF-118321A</t>
  </si>
  <si>
    <t>Bicchiere Piccolo SURT VRM
Set Di 12 Pezzi</t>
  </si>
  <si>
    <t>670</t>
  </si>
  <si>
    <t>Bistecchiera Alluminio Fassona1 26x26cm</t>
  </si>
  <si>
    <t>675</t>
  </si>
  <si>
    <t>Bistecchiera Alluminio Fassona2 35X26CM</t>
  </si>
  <si>
    <t>635</t>
  </si>
  <si>
    <t>Bistecchiera Alluminio Marchigiana2 diametro 32cm</t>
  </si>
  <si>
    <t>Elettropompa Multicellulare Pressuriazione  Hp. 1,2</t>
  </si>
  <si>
    <t>69274</t>
  </si>
  <si>
    <t>Rompigetto per lavello Risparmio Acqua</t>
  </si>
  <si>
    <t>Miscelatore Cucina Con Doccetta Estraibile Cromato</t>
  </si>
  <si>
    <t>Miscelatore lavello Monoforo Canna Alta Bianco</t>
  </si>
  <si>
    <t>Miscelatore lavello Monoforo Canna Alta Cromo</t>
  </si>
  <si>
    <t>69409</t>
  </si>
  <si>
    <t>Miscelatore Cucina Con Canna Snodabile Colore Cromo Canna Bianco</t>
  </si>
  <si>
    <t>Miscelatore Cucina Con Canna Snodabile Colore Cromo Canna Nera</t>
  </si>
  <si>
    <t>Miscelatore lavello Monoforo Canna Alta Avena</t>
  </si>
  <si>
    <t>Miscelatore Cucina Con Canna Alta cartuccia 40 colore Avena</t>
  </si>
  <si>
    <t>9013</t>
  </si>
  <si>
    <t>9015</t>
  </si>
  <si>
    <t>9014</t>
  </si>
  <si>
    <t>9018</t>
  </si>
  <si>
    <t>9016</t>
  </si>
  <si>
    <t>9017</t>
  </si>
  <si>
    <t>Scaldabagno A Gas  Camera Stagna Mini 16 Bf Erp Gpl</t>
  </si>
  <si>
    <t>Scaldabagno A Gas  Camera Stagna Mini 16 Bf Erp</t>
  </si>
  <si>
    <t>Supporto Sedile Pesante Universale Cromato</t>
  </si>
  <si>
    <t>59254</t>
  </si>
  <si>
    <r>
      <rPr>
        <b/>
        <sz val="12"/>
        <color theme="1"/>
        <rFont val="Arial"/>
        <family val="2"/>
      </rPr>
      <t>"Evo</t>
    </r>
    <r>
      <rPr>
        <b/>
        <sz val="12"/>
        <color theme="9" tint="-0.249977111117893"/>
        <rFont val="Arial"/>
        <family val="2"/>
      </rPr>
      <t>Klima"</t>
    </r>
    <r>
      <rPr>
        <b/>
        <sz val="12"/>
        <color rgb="FF0070C0"/>
        <rFont val="Arial"/>
        <family val="2"/>
      </rPr>
      <t xml:space="preserve">  BY CSR; Sede Amministrativa: Via Antonio Cassarino, 97 Palermo cap. 90135 Telefono: 091 403194  Email info@csrconi.com. Portatile 3473315748</t>
    </r>
    <r>
      <rPr>
        <b/>
        <sz val="12"/>
        <color theme="9" tint="-0.249977111117893"/>
        <rFont val="Arial"/>
        <family val="2"/>
      </rPr>
      <t xml:space="preserve"> www.evoklima.it Sede Operativa: Zona Industriale Asi Aragona Agrigento  Telefono: 0922 1801565 Email: edrcsr@gmail.com    </t>
    </r>
    <r>
      <rPr>
        <b/>
        <sz val="12"/>
        <color rgb="FF0070C0"/>
        <rFont val="Arial"/>
        <family val="2"/>
      </rPr>
      <t xml:space="preserve"> </t>
    </r>
  </si>
  <si>
    <t>Dondolo 3 Posti Green C/Cuscini</t>
  </si>
  <si>
    <t>Piscina Power Steel Frame 6.40M X 2.74M X 1.32M
(Contenuto: Piscina, Filtro A Sabbia 58497 (5.678 L), Scaletta Di Sicurezza,
Copertura, Distributore Chemconnect)</t>
  </si>
  <si>
    <t>Piscina Fast Set Bestway – 57456 3,05 M X 66 Cm 
Piscina Autoformante In Pvc (Pvc/Polyestere/Pvc) Con Anello Gonfiabile Superiore. Predisposta Per Pompa Filtro</t>
  </si>
  <si>
    <t>Scolaverdure da lavello SURT VRM
Set da 6 pezzi</t>
  </si>
  <si>
    <t>Set 2 posate insalata SURT VRM 
Set Di 12 Pezzi</t>
  </si>
  <si>
    <t>Scolaverdure da lavello
Set da 6 pezzi</t>
  </si>
  <si>
    <t>Fermatovaglia 12 unità
Scatola da 12 pezzi</t>
  </si>
  <si>
    <t>Centrifuga rucola
Set di 6 pezzi</t>
  </si>
  <si>
    <t>Dosificatore sapone TRANSPARENTE PS
Set da 6 pezzi</t>
  </si>
  <si>
    <t>Set menage
Set da 6 pezzi</t>
  </si>
  <si>
    <t>Barattolo Paris SURT VRM
Set da 12 pezzi</t>
  </si>
  <si>
    <t>Barattolo Classic Ø 1 L SURT VRM
Set da 12 pezzi</t>
  </si>
  <si>
    <t>Barattolo Classic Ø 1,5 L SURT VRM
Set da 12 pezzi</t>
  </si>
  <si>
    <t>Barattolo Classic Ø 2 L SURT VRM
Set da 12 pezzi</t>
  </si>
  <si>
    <t>Barattolo quadrato Classic 800 ML SURT VRM
Set da 12 pezzi</t>
  </si>
  <si>
    <t>Barattolo quadrato Classic 1,6 L SURT VRM
Set da 12 pezzi</t>
  </si>
  <si>
    <t>Bicchiere medio SURT VRM
Set Di 12 Pezzi</t>
  </si>
  <si>
    <t>Tazza STILO 300ml SURT VRM
Set da 12 pezzi</t>
  </si>
  <si>
    <t>Bicchiere STILO 375ML SURT VRM
Set da 12 pezzi</t>
  </si>
  <si>
    <t>Bicchiere grande H SURT VRM
Set Di 12 Pezzi</t>
  </si>
  <si>
    <t>Tazza Jumbo STDO SWEET
Set da 12 pezzi</t>
  </si>
  <si>
    <t>Bidone 21 L Reciclaje VERDE GIALLO BLU</t>
  </si>
  <si>
    <t>Bidone 21 L ROSSO BLU</t>
  </si>
  <si>
    <t>Bidone 51 L BLU PARCHIS</t>
  </si>
  <si>
    <t>Bidone 51 L AMARILLO PARCHIS F17</t>
  </si>
  <si>
    <t>Bidone 51 L ARGENTO</t>
  </si>
  <si>
    <t>Bidone 51 L ROSSO</t>
  </si>
  <si>
    <t>Bottiglia a bocca ampia 500 ml S-212
Set da 12 pezzi</t>
  </si>
  <si>
    <t>Bottiglia FRESH 550 ml
Set Di 12 Pezzi</t>
  </si>
  <si>
    <t>Bottiglia a spruzzo PET 750 ml
Set Di 12 Pezzi</t>
  </si>
  <si>
    <t>Bottiglia 250 ml S-294
Set da 12 pezzi</t>
  </si>
  <si>
    <t>Bottiglia a spruzzo 125 ml LUXE
Set da 12 pezzi</t>
  </si>
  <si>
    <t>Caraffa 800 ml
Set da 12 pezzi</t>
  </si>
  <si>
    <t>Caraffa 600 ml
Set da 12 pezzi</t>
  </si>
  <si>
    <t>Cesta Nature 18 L BIANCO
Set di 6 pezzi</t>
  </si>
  <si>
    <t>Cesta Nature 18 L SURT VRM
Set di 6 pezzi</t>
  </si>
  <si>
    <t>Ciotola 230  3 L SURT VRM
Set Di 12 Pezzi</t>
  </si>
  <si>
    <t>Ciotola 265 4,6 L SURT VRM
Set di 6 pezzi</t>
  </si>
  <si>
    <t>Ciotola CLASSIC 570 ML SURT VRM
Set Di 12 Pezzi</t>
  </si>
  <si>
    <t>Ciotola  204 2 L
Set da 24 pezzi</t>
  </si>
  <si>
    <t>Ciotola  204 2 L SURT VRM
Set da 24 pezzi</t>
  </si>
  <si>
    <t>Ciotola 140  690 ML
Set da 24 pezzi</t>
  </si>
  <si>
    <t>Ciotola CLASSIC 15 CM
Set Di 12 Pezzi</t>
  </si>
  <si>
    <t>PF-11844AE</t>
  </si>
  <si>
    <t>Set 4 Contenitori rettangolari Urban SURTIDO BAG
Set da 12 pezzi</t>
  </si>
  <si>
    <t>PF-11859AE</t>
  </si>
  <si>
    <t>Set 5 Contenitori quadrati URBAN SURTIDO BAG
Set di 6 pezzi</t>
  </si>
  <si>
    <t>Set 5 Contenitori quadrati URBAN
Set di 6 pezzi</t>
  </si>
  <si>
    <t>Set 4 Contenitori rettangolari Urban
Set da 12 pezzi</t>
  </si>
  <si>
    <t>Zuccheriera
Set da 6 pezzi</t>
  </si>
  <si>
    <t>Contenitore microonde pentola SURT VRM
Set da 6 pezzi</t>
  </si>
  <si>
    <t>Contenitore CLASSIC 3,7 L
Set da 12 pezzi</t>
  </si>
  <si>
    <t>Portauova
Set Di 12 Pezzi</t>
  </si>
  <si>
    <t>Contenitore BASIC Tondo 1,7 L
Set da 12 pezzi</t>
  </si>
  <si>
    <t>Recipiente 1,5L PS
Set Di 6 Pezzi</t>
  </si>
  <si>
    <t>Contenitore BASIC tondo 1 L
Set da 12 pezzi</t>
  </si>
  <si>
    <t>Contenitore FRESH con griglia 3 L SURT VRM
Set da 6 pezzi</t>
  </si>
  <si>
    <t>Contenitore BASIC Tondo 550 ml
Set da 12 pezzi</t>
  </si>
  <si>
    <t>02326</t>
  </si>
  <si>
    <t>Coperchio Piano Cm 26</t>
  </si>
  <si>
    <t>02330</t>
  </si>
  <si>
    <t>Coperchio Piano Cm 30</t>
  </si>
  <si>
    <t>02336</t>
  </si>
  <si>
    <t>Coperchio Piano Cm 36</t>
  </si>
  <si>
    <t>Padella sanitaria set da 2</t>
  </si>
  <si>
    <t>Urinale a Bottiglia Donna</t>
  </si>
  <si>
    <t>Set 2 vaschette formaghiaccio
Set Di 12 Pezzi</t>
  </si>
  <si>
    <t>Vaschetta formaghiaccio Alaska
Set da 12 pezzi</t>
  </si>
  <si>
    <t>Vaso + sottovaso ARES 25 cm
Set da 12 pezzi</t>
  </si>
  <si>
    <t>Fioriera per balcone non supportato 50 cm
Set da 12 pezzi</t>
  </si>
  <si>
    <t>Fioriera per balcone non supportato 60 cm
Set da 12 pezzi</t>
  </si>
  <si>
    <t>Fioriera per balcone non supportato 40 cm
Set da 12 pezzi</t>
  </si>
  <si>
    <t>Vaso + sottovaso ARES 21 cm
Set da 12 pezzi</t>
  </si>
  <si>
    <t>Vaso + sottovaso ARES 17 cm
Set da 12 pezzi</t>
  </si>
  <si>
    <t>Supporto per vasi 60 cm</t>
  </si>
  <si>
    <t>Supporto per vasi 40 cm</t>
  </si>
  <si>
    <t>Supporto per vasi 50 cm</t>
  </si>
  <si>
    <t>Insalatiera Tokio SURT VRM
Set da 12 pezzi</t>
  </si>
  <si>
    <t>Insalatiera Classic 3,350 ml
Set da 8 pezzi</t>
  </si>
  <si>
    <t>PF-119785H</t>
  </si>
  <si>
    <t>Pattumiera a pedale CUBE 7,5 L SURT VRM 
Set da 6 pezzi</t>
  </si>
  <si>
    <t>Pattumiera 50 L</t>
  </si>
  <si>
    <t>Secchio pattumiera TAUPE</t>
  </si>
  <si>
    <t>Secchio pattumiera BIANCO</t>
  </si>
  <si>
    <t>Pattumiera a pedale CUBE 7,5 L BIANCO
Set da 6 pezzi</t>
  </si>
  <si>
    <t>Piatto CLASSIC 22 CM
Set da 12 pezzi</t>
  </si>
  <si>
    <t>Piatto CLASSIC 20 CM
Set da 24 pezzi</t>
  </si>
  <si>
    <t>Piatto CLASSIC 16 CM 
Set da 24 pezzi</t>
  </si>
  <si>
    <t>Piatto CLASSIC 25 CM
Set da 12 pezzi</t>
  </si>
  <si>
    <t>Portabiancheria Tonda TAUPE</t>
  </si>
  <si>
    <t>Portabiancheria Tonda BLU CHIARO</t>
  </si>
  <si>
    <t>Portabiancheria Tonda ROSA</t>
  </si>
  <si>
    <t>Scopino WC BIANCO
Set da 12 pezzi</t>
  </si>
  <si>
    <t>Porta scopino SURTIDO JASPED</t>
  </si>
  <si>
    <t>Porta scopino ARGENTO</t>
  </si>
  <si>
    <t>Portaspugna dispenser di sapone BIANCO
Set da 6 pezzi</t>
  </si>
  <si>
    <t>Dispenser con portaspugne SQUARE
Set da 6 pezzi</t>
  </si>
  <si>
    <t>Portaspugna dispenser di sapone GAMMA ELEGANCE
Set da 6 pezzi</t>
  </si>
  <si>
    <t>Dispenser con portaspugne SQUARE SURT VRM
Set da 6 pezzi</t>
  </si>
  <si>
    <t>Portaspugna dispenser di sapone SURT VRM
Set da 6 pezzi</t>
  </si>
  <si>
    <t>Dispenser con portaspugne SQUARE GAMMA ELEGANCE
Set da 6 pezzi</t>
  </si>
  <si>
    <t>Portaspugna dispenser di sapone
Set da 6 pezzi</t>
  </si>
  <si>
    <t>Porta torta BAKER S 32cm BIANCO</t>
  </si>
  <si>
    <t>Porta torta BAKER S 32cm TORTORA</t>
  </si>
  <si>
    <t>Porta torta BAKER S 32cm VERDE</t>
  </si>
  <si>
    <t>Porta torta BAKER S 32cm ROSA PALO</t>
  </si>
  <si>
    <t>Portatovaglioli GAMMA CLASSICA
Set Di 6 Pezzi</t>
  </si>
  <si>
    <t>Paletta a mano
Set da 12 pezzi</t>
  </si>
  <si>
    <t>Scolapasta 31 cm
Set da 12 pezzi</t>
  </si>
  <si>
    <t>Scolapasta 27 cm
Set da 12 pezzi</t>
  </si>
  <si>
    <t>Scolapasta 23 cm
Set da 12 pezzi</t>
  </si>
  <si>
    <t>PF-1152201</t>
  </si>
  <si>
    <t>Scolapiatti rettangolare grande BIANCO
Set da 3 pezzi</t>
  </si>
  <si>
    <t>PF-111821A</t>
  </si>
  <si>
    <t>Scolapiatti SURT VRM
Set da 3 pezzi</t>
  </si>
  <si>
    <t>Scolapiatti rettangolare grande
Set da 3 pezzi</t>
  </si>
  <si>
    <t>Scolapiatti rettangolare grande BIANCO-BLU-BIANCO
Set da 3 pezzi</t>
  </si>
  <si>
    <t>Scolaposate con vaschetta Square
Set da 6 pezzi</t>
  </si>
  <si>
    <t>Scolapiatti
Set da 3 pezzi</t>
  </si>
  <si>
    <t>Scolaposate con manico e vassoio
Set da 6 pezzi</t>
  </si>
  <si>
    <t>Portaposate con inserto montato
Set da 3 pezzi</t>
  </si>
  <si>
    <t>PF-117931A</t>
  </si>
  <si>
    <t>Spremiagrumi caraffa SURT VRM
Set da 6 pezzi</t>
  </si>
  <si>
    <t>Spremiagrumi caraffa
Set da 6 pezzi</t>
  </si>
  <si>
    <t>PF-129381A</t>
  </si>
  <si>
    <t>STENDINO IN RESINA SURT VRM</t>
  </si>
  <si>
    <t>Cestello per mollette
Set da 12 pezzi</t>
  </si>
  <si>
    <t>STENDINO IN RESINA</t>
  </si>
  <si>
    <t>Tagliere 36 x 24 BIANCO
Set da 12 pezzi</t>
  </si>
  <si>
    <t>Vassoio defrost profondo SURT VRM
Set da 12 pezzi</t>
  </si>
  <si>
    <t>Vassoio Chef
Set da 12 pezzi</t>
  </si>
  <si>
    <t>Vassoio scolabicchieri
Set da 6 pezzi</t>
  </si>
  <si>
    <t>Vassoio TRIO SURT VRM
Set da 12 pezzi</t>
  </si>
  <si>
    <t>CABLAGGIO. COLEGAMENTO MOTORE 800,1000 ATT. DX</t>
  </si>
  <si>
    <t>Lega saldante nuda 
100G = 13 BARRETTE
Vendita a barretta singola</t>
  </si>
  <si>
    <t>Lega saldante rame 2mm
1KG = 80 barrette
Vendita a barretta singola</t>
  </si>
  <si>
    <t>901301</t>
  </si>
  <si>
    <t>Bocca fissa per lavabo, installazione a parete. Connessione gambo filettato maschio G 1/2"  Art. 901301</t>
  </si>
  <si>
    <t>KSSUC</t>
  </si>
  <si>
    <t>Kit Cerniere Pesante cromato.  Completo: 
1) Vite serraggio parte superiore:  
2) Kit Accessori  montaggio
3) Viti montaggio sedile</t>
  </si>
  <si>
    <t>Kit Cerniere Pesante cromato.  Completo: 
1) Vite serraggio parte superiore 2) Kit Accessori montaggio
3) Chiave serraggio cavallotti</t>
  </si>
  <si>
    <t>Telaio di supporto non reclinabile per installazioni
su TETTO PIANO o A TERRA per 2 SimePlano 272
La fornitura comprende: elementi per traliccio non reclinabile</t>
  </si>
  <si>
    <t>Tanica antigelo (puro 100%) da 10 kg
Glicole monopropilenico per sistemi solari termici</t>
  </si>
  <si>
    <t>Rubinetto Sfera per giardino 1/2"</t>
  </si>
  <si>
    <t>10</t>
  </si>
  <si>
    <t>RARU120</t>
  </si>
  <si>
    <t>101D14101</t>
  </si>
  <si>
    <t>SHOWER LOCK ANGOLARE DOCCIA TRIPLO SATINATO</t>
  </si>
  <si>
    <t>CMRA25</t>
  </si>
  <si>
    <t>SK1C25</t>
  </si>
  <si>
    <t>RDT30</t>
  </si>
  <si>
    <t>Resistenza Scaldabagno 11/4" 3000 W (attacco termostato universalee) w. 220</t>
  </si>
  <si>
    <t>423100002</t>
  </si>
  <si>
    <t>CPC144</t>
  </si>
  <si>
    <t>RC10x25</t>
  </si>
  <si>
    <t>RC10x20</t>
  </si>
  <si>
    <t>1016030010</t>
  </si>
  <si>
    <t>RC10x10</t>
  </si>
  <si>
    <t>RSL</t>
  </si>
  <si>
    <t>RTL5</t>
  </si>
  <si>
    <t>V+DEA5</t>
  </si>
  <si>
    <t>PMAT5M10</t>
  </si>
  <si>
    <t>Box Antares Serie Susy 90X90</t>
  </si>
  <si>
    <t>422500002</t>
  </si>
  <si>
    <t>37103SH02</t>
  </si>
  <si>
    <t>423000002</t>
  </si>
  <si>
    <t>RUIS12X5</t>
  </si>
  <si>
    <t>434860002</t>
  </si>
  <si>
    <t>NEUTRAWATER-B5</t>
  </si>
  <si>
    <t>APB101</t>
  </si>
  <si>
    <t>170T3010S25</t>
  </si>
  <si>
    <t>DP3052X5</t>
  </si>
  <si>
    <t>423200002</t>
  </si>
  <si>
    <t>DP3064X5</t>
  </si>
  <si>
    <t>101E71004</t>
  </si>
  <si>
    <t>101E72004</t>
  </si>
  <si>
    <t>101D14101X5</t>
  </si>
  <si>
    <t>DBSS5</t>
  </si>
  <si>
    <t>DBSG5</t>
  </si>
  <si>
    <t>370920002</t>
  </si>
  <si>
    <t>PRESHYD</t>
  </si>
  <si>
    <t>SL5N420T5CRX5</t>
  </si>
  <si>
    <t>HSDPL5</t>
  </si>
  <si>
    <t>SD3925</t>
  </si>
  <si>
    <t>439920002</t>
  </si>
  <si>
    <t>'439920002</t>
  </si>
  <si>
    <t>CADBE</t>
  </si>
  <si>
    <t>CADBT</t>
  </si>
  <si>
    <t>CADDV</t>
  </si>
  <si>
    <t>CADOS</t>
  </si>
  <si>
    <t>CADSH</t>
  </si>
  <si>
    <t>CADSI</t>
  </si>
  <si>
    <t>465800002</t>
  </si>
  <si>
    <t>CAD1MBE</t>
  </si>
  <si>
    <t>CAD1MBT</t>
  </si>
  <si>
    <t>CAD1MDV</t>
  </si>
  <si>
    <t>CAD1MOS</t>
  </si>
  <si>
    <t>CAD1MSH</t>
  </si>
  <si>
    <t>CAD1MSI</t>
  </si>
  <si>
    <t>BD6042003CRX5</t>
  </si>
  <si>
    <t>27598001X15</t>
  </si>
  <si>
    <t>422530002</t>
  </si>
  <si>
    <t>BD6048CR35X5</t>
  </si>
  <si>
    <t>27598001X10</t>
  </si>
  <si>
    <t>SD4924</t>
  </si>
  <si>
    <t>JOLLA00X15</t>
  </si>
  <si>
    <t>27598001X5</t>
  </si>
  <si>
    <t>SD3930</t>
  </si>
  <si>
    <t>JOLLA00X10</t>
  </si>
  <si>
    <t>JOLLA00X5</t>
  </si>
  <si>
    <t>30173235</t>
  </si>
  <si>
    <t>SD4934</t>
  </si>
  <si>
    <t>RODEO00x15</t>
  </si>
  <si>
    <t>RODEO00x10</t>
  </si>
  <si>
    <t>101907100</t>
  </si>
  <si>
    <t>Gettacarta One 3L Cromo</t>
  </si>
  <si>
    <t>52691</t>
  </si>
  <si>
    <t>CDA1RBE</t>
  </si>
  <si>
    <t>CDA1RBT</t>
  </si>
  <si>
    <t>CDA1RDV</t>
  </si>
  <si>
    <t>CDA1ROS</t>
  </si>
  <si>
    <t>CDA1RSH</t>
  </si>
  <si>
    <t>CDA1RSI</t>
  </si>
  <si>
    <t>CSP60DXBE</t>
  </si>
  <si>
    <t>CSP60DXBT</t>
  </si>
  <si>
    <t>CSP60DXDV</t>
  </si>
  <si>
    <t>CSP60DXOS</t>
  </si>
  <si>
    <t>CSP60DXSH</t>
  </si>
  <si>
    <t>CSP60DXSI</t>
  </si>
  <si>
    <t>CSSP60BE</t>
  </si>
  <si>
    <t>CSSP60BT</t>
  </si>
  <si>
    <t>CSSP60DV</t>
  </si>
  <si>
    <t>CSSP60OS</t>
  </si>
  <si>
    <t>CSSP60SH</t>
  </si>
  <si>
    <t>CSSP60SI</t>
  </si>
  <si>
    <t>SVK10</t>
  </si>
  <si>
    <t>CDA2RBE</t>
  </si>
  <si>
    <t>CDA2RBT</t>
  </si>
  <si>
    <t>CDA2RDV</t>
  </si>
  <si>
    <t>CDA2ROS</t>
  </si>
  <si>
    <t>CDA2RSH</t>
  </si>
  <si>
    <t>CDA2RSI</t>
  </si>
  <si>
    <t>SVK10U</t>
  </si>
  <si>
    <t>CSSP56BE</t>
  </si>
  <si>
    <t>CSSP56BT</t>
  </si>
  <si>
    <t>CSSP56DV</t>
  </si>
  <si>
    <t>CSSP56OS</t>
  </si>
  <si>
    <t>CSSP56SH</t>
  </si>
  <si>
    <t>CSSP56SI</t>
  </si>
  <si>
    <t>CSSP60DXBE</t>
  </si>
  <si>
    <t>CSSP60DXBT</t>
  </si>
  <si>
    <t>CSSP60DXDV</t>
  </si>
  <si>
    <t>CSSP60DXOS</t>
  </si>
  <si>
    <t>CSSP60DXSH</t>
  </si>
  <si>
    <t>CSSP60DXSI</t>
  </si>
  <si>
    <t>CSSP80BE</t>
  </si>
  <si>
    <t>CSSP80BT</t>
  </si>
  <si>
    <t>CSSP80DV</t>
  </si>
  <si>
    <t>CSSP80OS</t>
  </si>
  <si>
    <t>CSSP80SH</t>
  </si>
  <si>
    <t>CSSP80SI</t>
  </si>
  <si>
    <t>BMC56BT</t>
  </si>
  <si>
    <t>BMC56SI</t>
  </si>
  <si>
    <t>101120455</t>
  </si>
  <si>
    <t>CD2ARBE</t>
  </si>
  <si>
    <t>CD2ARBT</t>
  </si>
  <si>
    <t>CD2ARDV</t>
  </si>
  <si>
    <t>CD2AROS</t>
  </si>
  <si>
    <t>CD2ARSH</t>
  </si>
  <si>
    <t>CD2ARSI</t>
  </si>
  <si>
    <t>SVV30</t>
  </si>
  <si>
    <t>SVK15</t>
  </si>
  <si>
    <t>SVK15U</t>
  </si>
  <si>
    <t>SVV50</t>
  </si>
  <si>
    <t>VXX0752</t>
  </si>
  <si>
    <t>SVV80</t>
  </si>
  <si>
    <t>SIGMA60</t>
  </si>
  <si>
    <t>SIGMA80</t>
  </si>
  <si>
    <t>PAINT6080</t>
  </si>
  <si>
    <t>SVH50</t>
  </si>
  <si>
    <t>SVK30</t>
  </si>
  <si>
    <t>SVH80</t>
  </si>
  <si>
    <t>DELTA6080</t>
  </si>
  <si>
    <t>BETA6080</t>
  </si>
  <si>
    <t>SIGMA70</t>
  </si>
  <si>
    <t>PAINT70100</t>
  </si>
  <si>
    <t>PAL0800</t>
  </si>
  <si>
    <t>CD2A1C168BE</t>
  </si>
  <si>
    <t>CD2A1C168BT</t>
  </si>
  <si>
    <t>CD2A1C168DV</t>
  </si>
  <si>
    <t>CD2A1C168OS</t>
  </si>
  <si>
    <t>CD2A1C168SH</t>
  </si>
  <si>
    <t>CD2A1C168SI</t>
  </si>
  <si>
    <t>38732DL02</t>
  </si>
  <si>
    <t>38732GL02</t>
  </si>
  <si>
    <t>38732GN02</t>
  </si>
  <si>
    <t>BETA70100</t>
  </si>
  <si>
    <t>PAL1000</t>
  </si>
  <si>
    <t>DELTA70100</t>
  </si>
  <si>
    <t>OMEGA6080</t>
  </si>
  <si>
    <t>38732KF02</t>
  </si>
  <si>
    <t>38732SD02</t>
  </si>
  <si>
    <t>ALFA6080</t>
  </si>
  <si>
    <t>OMEGA70100</t>
  </si>
  <si>
    <t>ALFA70100</t>
  </si>
  <si>
    <t>RHP1202</t>
  </si>
  <si>
    <t>RHP1202/E</t>
  </si>
  <si>
    <t>RXY0800</t>
  </si>
  <si>
    <t>PAL1500</t>
  </si>
  <si>
    <t>RXY1000</t>
  </si>
  <si>
    <t>RXY1200</t>
  </si>
  <si>
    <t>RXY1600</t>
  </si>
  <si>
    <t>CEJNEx5</t>
  </si>
  <si>
    <t>CEJNEx4</t>
  </si>
  <si>
    <t>CEJNEx2</t>
  </si>
  <si>
    <t>C14-MX3C</t>
  </si>
  <si>
    <t>Colonna doccia fissa in acciaio cromato Ø 22 mm con cursore in abs
e supporto scorrevole, miscelatore con deviatore incorporato
MX3C, completa di soffione CHELSEA SD3922 ø200 mm, doccia
ALISSO DC5066, flessibile cm 150 D/A</t>
  </si>
  <si>
    <t>C15-MX1E</t>
  </si>
  <si>
    <t>Colonna doccia in acciaio cromato Ø 24 mm con cursore in abs,
regolabile in altezza e orientabile, deviatore e miscelatore MX1E,
soffione SMERALDO SD4203 ø 250 mm, doccia TOPAZIO DC5209,
flessibile cm 150 D/A</t>
  </si>
  <si>
    <t>Soffione Derby 25X25</t>
  </si>
  <si>
    <t>Soffione Derby 30X30</t>
  </si>
  <si>
    <t>Soffione Tondo 25X25 Chelsea</t>
  </si>
  <si>
    <t>Soffione Tondo 30X30 Chelsea</t>
  </si>
  <si>
    <t>EXPO02</t>
  </si>
  <si>
    <t>ESPOSITORE SINGOLO CASSETTA WC IN PLEXIGLASS</t>
  </si>
  <si>
    <t>O-AF1011</t>
  </si>
  <si>
    <t>Adattatore per flessibili standard con rubinetterie particolari Femmina 10x1 M. 11x1</t>
  </si>
  <si>
    <t>O-AF1012</t>
  </si>
  <si>
    <t>Adattatore per flessibili standard con rubinetterie particolari Femmina 10x1 M. 12x1</t>
  </si>
  <si>
    <t>O-AF1008</t>
  </si>
  <si>
    <t>Adattatore per flessibili standard con rubinetterie particolari Femmina 10x1 M. 8x1</t>
  </si>
  <si>
    <t>O-AFP1008</t>
  </si>
  <si>
    <t>Adattatore per flessibili standard con rubinetterie particolari Femmina 10x1 M. 8x1 canotta cm. 20</t>
  </si>
  <si>
    <t>O-AF1009</t>
  </si>
  <si>
    <t>Adattatore per flessibili standard con rubinetterie particolari Femmina 10x1 M. 9x1</t>
  </si>
  <si>
    <t>Guarnizione in gomma Bordo Leggero Mm 2,3 D.1/2"</t>
  </si>
  <si>
    <t>Guarnizione in gomma Bordo Leggero Mm 2,3  D.3/4</t>
  </si>
  <si>
    <t>Guarnizione in gomma Bordo Leggero Mm 2,3 D. 1"1/2"</t>
  </si>
  <si>
    <t>Guarnizione in gomma Bordo Leggero Mm 2,3 D. 1"1/4</t>
  </si>
  <si>
    <t>Morsetto In Gomma interno D. 40X26/32</t>
  </si>
  <si>
    <t>Morsetto Interno D. 32x 25/26</t>
  </si>
  <si>
    <t>Morsetto Gomma Iianca per Wc D. 60X30</t>
  </si>
  <si>
    <t>Elettropompa "PAL" è sistema automatico:</t>
  </si>
  <si>
    <t>Elettropompa 1Hp 230V 50Hz Q max 225 l/min H max 8mt</t>
  </si>
  <si>
    <t>REX 120 AUT MONO 1,2KW 230V 50HZ 15MT H07RNF</t>
  </si>
  <si>
    <t>REX 120-E MONO 1,2KW 230V 50HZ 15MT H07RNF</t>
  </si>
  <si>
    <t>Roxy 100 5" Aut Mono 1,00 Hp 230V 50Hz 10 mt cavo</t>
  </si>
  <si>
    <t>Roxy 120 5" Aut Mono 1,20 Hp 230V 50Hz 10 mt cavo</t>
  </si>
  <si>
    <t>Roxy 160 5" Aut Mono 1,60 Hp 230V 50Hz 10 mt cavo</t>
  </si>
  <si>
    <t>Roxy 80 5" Aut Mono 0,8Hp 230V 50Hz 10M
H07 Rnf 1"1/4 + C.B.</t>
  </si>
  <si>
    <t>SC50X120C</t>
  </si>
  <si>
    <t>Scaldasalvietta Cromo Curvo 50X120</t>
  </si>
  <si>
    <t>SC50X80C</t>
  </si>
  <si>
    <t>Scaldasalvietta Cromo Curvo 50X800</t>
  </si>
  <si>
    <t>SC45X120C</t>
  </si>
  <si>
    <t>Scaldasalviette Cromo Curvo 450X120</t>
  </si>
  <si>
    <t>Miscelatore cucina per filtro d'acqua potabile acciaio inox linea osmosi</t>
  </si>
  <si>
    <t>Scaldabagno Smavit 2  anni Garanzia con flangia MEDITERRANEO 50litri verticale</t>
  </si>
  <si>
    <t>Scaldabagno Smavit 2  anni Garanzia con flangia MEDITERRANEO 80litri verticale</t>
  </si>
  <si>
    <t>Scaldabagno Smavit 2  anni Garanzia con flangia JONIO 30 litri sopralavello</t>
  </si>
  <si>
    <t>Scaldabagno Smavit 2  anni Garanzia con flangia JONIO 15litri Sopralavello</t>
  </si>
  <si>
    <t>Scaldabagno Smavit 2  anni Garanzia con flangia JONIO 10litri Sopralavello</t>
  </si>
  <si>
    <t>Scaldabagno Smavit 2  anni Garanzia con flangia JONIO 10litri Sottolavello</t>
  </si>
  <si>
    <t>Scaldabagno Smavit 2  anni Garanzia con flangia MEDITERRANEO 30litri verticale</t>
  </si>
  <si>
    <t>Scaldabagno Smavit 2  anni Garanzia con flangia MEDITERRANEO 80litri orizzontale DX</t>
  </si>
  <si>
    <t>Scaldabagno Smavit 2  anni Garanzia con flangia JONIO 15litri Sottolavello</t>
  </si>
  <si>
    <t>SVK5</t>
  </si>
  <si>
    <t>Scaldabagno Smavit 2  anni Garanzia con flangia JONIO 5litri Sopralavello</t>
  </si>
  <si>
    <t>SVK5U</t>
  </si>
  <si>
    <t>Scaldabagno Smavit 2  anni Garanzia con flangia JONIO 5litri Sottolavello</t>
  </si>
  <si>
    <t>SVV100V</t>
  </si>
  <si>
    <t>Scaldabagno Smavit 2  anni Garanzia con flangia MEDITERRANEO 100litri verticale</t>
  </si>
  <si>
    <t>Scaldabagno Smavit 2  anni Garanzia con flangia MEDITERRANEO 50litri orizzontale DX</t>
  </si>
  <si>
    <t>101E76004</t>
  </si>
  <si>
    <t>SEDILE WC FIT-SERIES COLIBRI</t>
  </si>
  <si>
    <t>SEDILE WC FIT-SERIES CONCA</t>
  </si>
  <si>
    <t>SEDILE WC FIT-SERIES TESI</t>
  </si>
  <si>
    <t>Sedile Termoindurente Soft Close SAT 24</t>
  </si>
  <si>
    <t>Sedile Termoindurente Soft Close SAT 25</t>
  </si>
  <si>
    <t>Sedile Termoindurente Soft Close SAT 26</t>
  </si>
  <si>
    <t>Pressoflussostato con pressione ripartenza regolabile con manometro</t>
  </si>
  <si>
    <t>PANNELLI GRUPPO TF
COMPOSTO da:
8500073	SIME PLANO 272 Collettore solare piano con struttura in alluminio navale arricchito al magnesio	2
8500301	KIT CONNESS N2 COLL. SIMESOL	1
8106952	"KIT GI 1CP composto da:
- GR. IDR. SOLARE 1C TERMOSOLIS
- KIT STAFFA SUPP. VASO ESP. SOL.
- ASS. TUBO CORRUG. COLL. VASO ESP." Pz.1
8501547	Kit falda - 2 collettori SimeSol 230 PZ. 1</t>
  </si>
  <si>
    <t>Rubinetto Sfera Lavatrice D. 1/2"X3(4"</t>
  </si>
  <si>
    <t>Master 400 860X500 Mm 1 Vasca C/Gocciolatoio 51 Avena</t>
  </si>
  <si>
    <t xml:space="preserve">Prezzo </t>
  </si>
  <si>
    <t>Bancale</t>
  </si>
  <si>
    <t>Prezzo Unitario</t>
  </si>
  <si>
    <t>Lotto/Seriale</t>
  </si>
  <si>
    <t>% Provv.</t>
  </si>
  <si>
    <t>Mag.</t>
  </si>
  <si>
    <t>Si</t>
  </si>
  <si>
    <t>110E36100X5</t>
  </si>
  <si>
    <t>110E84100X2</t>
  </si>
  <si>
    <t>SATSP25</t>
  </si>
  <si>
    <t>KSSU10</t>
  </si>
  <si>
    <t>kssuc10</t>
  </si>
  <si>
    <t>sss10</t>
  </si>
  <si>
    <t>SSPU5</t>
  </si>
  <si>
    <t>SSE10</t>
  </si>
  <si>
    <t>5288010</t>
  </si>
  <si>
    <t>SSMVZ25</t>
  </si>
  <si>
    <t>SSM25</t>
  </si>
  <si>
    <t>CPEH</t>
  </si>
  <si>
    <t>TA14X19</t>
  </si>
  <si>
    <t>TA18X24</t>
  </si>
  <si>
    <t>FS14-18</t>
  </si>
  <si>
    <t>FS20-32</t>
  </si>
  <si>
    <t>Catalistino Pdf</t>
  </si>
  <si>
    <t>02026X5</t>
  </si>
  <si>
    <t>02420CX5</t>
  </si>
  <si>
    <t>10192X2</t>
  </si>
  <si>
    <t>101B44004X5</t>
  </si>
  <si>
    <t>101E71004X5</t>
  </si>
  <si>
    <t>101E72004X5</t>
  </si>
  <si>
    <t>101E77004X5</t>
  </si>
  <si>
    <t>101F59004X5</t>
  </si>
  <si>
    <t>101F98004X5</t>
  </si>
  <si>
    <t>101H12004X2</t>
  </si>
  <si>
    <t>101H13004X5</t>
  </si>
  <si>
    <t>101H21004x2</t>
  </si>
  <si>
    <t>10200X2</t>
  </si>
  <si>
    <t>10210X2</t>
  </si>
  <si>
    <t>105H08004X5</t>
  </si>
  <si>
    <t>105H08100X5</t>
  </si>
  <si>
    <t>105H09004X5</t>
  </si>
  <si>
    <t>105H09100X5</t>
  </si>
  <si>
    <t>105H10004X5</t>
  </si>
  <si>
    <t>105H10100X5</t>
  </si>
  <si>
    <t>901300</t>
  </si>
  <si>
    <t>901300x2</t>
  </si>
  <si>
    <t>901301x2</t>
  </si>
  <si>
    <t>PC210</t>
  </si>
  <si>
    <t>SMEBX5</t>
  </si>
  <si>
    <t>SPUBOX5</t>
  </si>
  <si>
    <t>SWCHKH25011015</t>
  </si>
  <si>
    <t>PS1515010</t>
  </si>
  <si>
    <t>PS1110005</t>
  </si>
  <si>
    <t>PS1335005</t>
  </si>
  <si>
    <t>PS1108008</t>
  </si>
  <si>
    <t>PS1108C12</t>
  </si>
  <si>
    <t>PS1126C12</t>
  </si>
  <si>
    <t>PS1335C12</t>
  </si>
  <si>
    <t>PS1110C12</t>
  </si>
  <si>
    <t>31745</t>
  </si>
  <si>
    <t>31746</t>
  </si>
  <si>
    <t>UE-02308</t>
  </si>
  <si>
    <t>FL25DMTSN</t>
  </si>
  <si>
    <t>BD6045353OS</t>
  </si>
  <si>
    <t>D55521558OS</t>
  </si>
  <si>
    <t>SD3130003OS</t>
  </si>
  <si>
    <t>FSCR90421</t>
  </si>
  <si>
    <t>UI41W1</t>
  </si>
  <si>
    <t>UI6F1TW1</t>
  </si>
  <si>
    <t>LI8S1EW</t>
  </si>
  <si>
    <t>MTWE91285</t>
  </si>
  <si>
    <t>DLC7012</t>
  </si>
  <si>
    <t>DLC7212</t>
  </si>
  <si>
    <t>FSCR80421</t>
  </si>
  <si>
    <t>DLC8012</t>
  </si>
  <si>
    <t>DLC8212</t>
  </si>
  <si>
    <t>WRIE2B19</t>
  </si>
  <si>
    <t>WIE2B19</t>
  </si>
  <si>
    <t>WIC3C26</t>
  </si>
  <si>
    <t>GIC3C26</t>
  </si>
  <si>
    <t>AMW730IX</t>
  </si>
  <si>
    <t>AMW508IX</t>
  </si>
  <si>
    <t>HYDRA100</t>
  </si>
  <si>
    <t>HYDRA60</t>
  </si>
  <si>
    <t>HYDRA80</t>
  </si>
  <si>
    <t>TAR63X25X63</t>
  </si>
  <si>
    <t>MSF63</t>
  </si>
  <si>
    <t>MSF75</t>
  </si>
  <si>
    <t>S45X120FC</t>
  </si>
  <si>
    <t>S55X120FC</t>
  </si>
  <si>
    <t>S45X140FC</t>
  </si>
  <si>
    <t>S50X140FC</t>
  </si>
  <si>
    <t>S55X80FC</t>
  </si>
  <si>
    <t>S45X120S</t>
  </si>
  <si>
    <t>S45X140S</t>
  </si>
  <si>
    <t>S50X80S</t>
  </si>
  <si>
    <t>S55X80S</t>
  </si>
  <si>
    <t>S50X120FC</t>
  </si>
  <si>
    <t>PFCHB</t>
  </si>
  <si>
    <t>PFCH</t>
  </si>
  <si>
    <t>PFH47</t>
  </si>
  <si>
    <t>PFHB47</t>
  </si>
  <si>
    <t>VPAWC</t>
  </si>
  <si>
    <t>A</t>
  </si>
  <si>
    <t>2050N015X12</t>
  </si>
  <si>
    <t>BMC56BE</t>
  </si>
  <si>
    <t>BMC56DV</t>
  </si>
  <si>
    <t>BMC56OS</t>
  </si>
  <si>
    <t>BMC56SH</t>
  </si>
  <si>
    <t>BUPB</t>
  </si>
  <si>
    <t>CAPB</t>
  </si>
  <si>
    <t>CG190X144</t>
  </si>
  <si>
    <t>CG190X36</t>
  </si>
  <si>
    <t>CG190X72</t>
  </si>
  <si>
    <t>CLUPB</t>
  </si>
  <si>
    <t>DP3063003CR</t>
  </si>
  <si>
    <t>DP3063003CRX5</t>
  </si>
  <si>
    <t>FSG-2x25</t>
  </si>
  <si>
    <t>GH1142R</t>
  </si>
  <si>
    <t>KITCC32x4</t>
  </si>
  <si>
    <t>LG245051</t>
  </si>
  <si>
    <t>LG250051</t>
  </si>
  <si>
    <t>LUPB60</t>
  </si>
  <si>
    <t>LUPB65</t>
  </si>
  <si>
    <t>MINIARC01x6</t>
  </si>
  <si>
    <t>pc301x4</t>
  </si>
  <si>
    <t>pc306x2</t>
  </si>
  <si>
    <t>pc309x2</t>
  </si>
  <si>
    <t>PSEX12</t>
  </si>
  <si>
    <t>pspx12</t>
  </si>
  <si>
    <t>pukx144</t>
  </si>
  <si>
    <t>TCRPX200</t>
  </si>
  <si>
    <t>TCRPX500</t>
  </si>
  <si>
    <t>TM16X2EF</t>
  </si>
  <si>
    <t>VSPPB</t>
  </si>
  <si>
    <t>VSTPB</t>
  </si>
  <si>
    <t>AR57154</t>
  </si>
  <si>
    <t>FO-J155</t>
  </si>
  <si>
    <t>FD60C</t>
  </si>
  <si>
    <t>CPT3\8</t>
  </si>
  <si>
    <t>ML25000</t>
  </si>
  <si>
    <t>1233451</t>
  </si>
  <si>
    <t>1270051</t>
  </si>
  <si>
    <t>6300291</t>
  </si>
  <si>
    <t>6301155</t>
  </si>
  <si>
    <t>6305316</t>
  </si>
  <si>
    <t>6307762</t>
  </si>
  <si>
    <t>6308952</t>
  </si>
  <si>
    <t>6309088</t>
  </si>
  <si>
    <t>6311144</t>
  </si>
  <si>
    <t>6312056</t>
  </si>
  <si>
    <t>6312377</t>
  </si>
  <si>
    <t>6314578</t>
  </si>
  <si>
    <t>6314711</t>
  </si>
  <si>
    <t>7002945</t>
  </si>
  <si>
    <t>D7001090</t>
  </si>
  <si>
    <t>D7001091</t>
  </si>
  <si>
    <t>K2T16M</t>
  </si>
  <si>
    <t>LG245068</t>
  </si>
  <si>
    <t>87250</t>
  </si>
  <si>
    <t>GH3026RF</t>
  </si>
  <si>
    <t>GH3042R</t>
  </si>
  <si>
    <t>PGU2013B</t>
  </si>
  <si>
    <t>PGU2013W</t>
  </si>
  <si>
    <t>RXY2000</t>
  </si>
  <si>
    <t>RZ21\2X1</t>
  </si>
  <si>
    <t>SPUBA</t>
  </si>
  <si>
    <t>TM16X2EB</t>
  </si>
  <si>
    <t>TM16X2ER</t>
  </si>
  <si>
    <t>TM20X2EB</t>
  </si>
  <si>
    <t>TM20X2ER</t>
  </si>
  <si>
    <t>TM26X3EB</t>
  </si>
  <si>
    <t>TM26X3ER</t>
  </si>
  <si>
    <t>TM32X3EB</t>
  </si>
  <si>
    <t>TM32X3ER</t>
  </si>
  <si>
    <t>VM3\8G</t>
  </si>
  <si>
    <t>Tubo Scarico Condensa Mm. 16 Rotolo Mt 30</t>
  </si>
  <si>
    <t>Tubo Scarico Condensa Mm. 20 Rotolo Mt 30</t>
  </si>
  <si>
    <t>Gruppo Monometrico A 4 Vie In Glicerina, Ø 63 Mm, Per Gas R410</t>
  </si>
  <si>
    <t>Telecomando Clima Universale ARRANC-O UNIVERSAL A/C REMOTE</t>
  </si>
  <si>
    <t>Telecomando Clima Universale FOYU UNIVERSAL A/C REMOTE</t>
  </si>
  <si>
    <t>Correttore ph meno granulare kg.8 Zz</t>
  </si>
  <si>
    <t>Correttore ph meno granulare kg.1,5 Zz</t>
  </si>
  <si>
    <t>Correttore ph piu granulare kg.5</t>
  </si>
  <si>
    <t>Correttore ph piu granulare kg.1 Zz</t>
  </si>
  <si>
    <t>Flocculante Acquaflok Liquido Per Piscina Lt. 5 Zz</t>
  </si>
  <si>
    <t>Ossigeno Attivo Granulare Per Piscina Kg. 1</t>
  </si>
  <si>
    <t>Svernante piscina KG.5</t>
  </si>
  <si>
    <t>Svernante piscina L.1</t>
  </si>
  <si>
    <t>Dicloro 56g KG.10</t>
  </si>
  <si>
    <t>CAMPINGAZ Barbecue a Gas Piastra in Ghisa da Esterno BBQ da Giardino con Ripiani laterali Ruote e Vano portabombola - 3000004975 Adelaide 3 Woody</t>
  </si>
  <si>
    <t>Cannello Brevettato corpo plastica con piezo</t>
  </si>
  <si>
    <t>Foderina Ferro Da Stiro I Love Gimi Mis.L- kit da 6 Pz</t>
  </si>
  <si>
    <t>Cassetta Wc A Zaino Con Tubo Water Saving Concept 1 pulsanter</t>
  </si>
  <si>
    <t>Sherpa Monobloc S2 E 16 Kw</t>
  </si>
  <si>
    <t>Contatore Acqua Flodis 1" 1\4 Compreso di Raccordi</t>
  </si>
  <si>
    <t>Braccio Doccia Lusso Cm.35 Oro Spazzolato Opaco</t>
  </si>
  <si>
    <t>Colonna Doccia Oro spazzolato opaco</t>
  </si>
  <si>
    <t>Soffione Vienna 30X30 oro spazzolato opaco</t>
  </si>
  <si>
    <t>Lavatrice Whirlpool 9Kg1400Gzz
A+++ Motore A Induzione Zen</t>
  </si>
  <si>
    <t>Congelatore Verticale 5 cassetti a Libera Installazione, F, 186 L, Bianco</t>
  </si>
  <si>
    <t>Congelatore Verticale 6 cassetti a Libera Installazione, F, 228 L, Bianco</t>
  </si>
  <si>
    <t>Frigorifero combinato a libera installazione Hotpoint Ariston HA70BE31X Color inox. No Frost classe energetica F</t>
  </si>
  <si>
    <t>Frigorifero combinato a libera installazione Indesit colore Bianco
Profondità: 65.5 - AltezzA: 188.9 - Larghezza: 59.5</t>
  </si>
  <si>
    <t>Indesit LI8S1EW - Frigorifero Combinato, 339 Litri, Classe F (A+), Bianco, 59.5 x 188.9 x 65.5 cm</t>
  </si>
  <si>
    <t>Indesit Frigorifero combinato 2 Porte Statico Capacità Frigo 230 Lt Freezer No Frost Classe Energetica "F" Autonomia Black-Out 16 H
Frigo Sbrinamento Automatico
4 Ripiani Vetro Larg. 59,5 Cm Alt. 188,9 Cm.</t>
  </si>
  <si>
    <t>Frigorifero doppia porta combinato a libera installazione Indesit TIAA 12 V SI 1 Largh. (cm)60.0 Prof. (cm)65.5
Altezza (cm)175.0 classe energ. F</t>
  </si>
  <si>
    <t>HOTPOINT ARISTON - Lavastoviglie HFC 2B19 X Classe F 13 coperti-inox</t>
  </si>
  <si>
    <t>Lavastoviglie Indesit Dfe1B1914 Capacità 14 Coperti Classe F Colore Bianco</t>
  </si>
  <si>
    <t>Lavastoviglie Indesit Dfe1B19S Capacità 14 Coperti Classe F Colore Silver</t>
  </si>
  <si>
    <t>Lavatrice Hotpoint Ariston Nf823Wk Carica Frontale 8Kg 1200G Classe Energetica: A+++</t>
  </si>
  <si>
    <t>Lavatrice Hotpoint NFR428W IT Caricamento frontale 8 kg 1200 Giri/min Bianco cestello extra-spazioso e ampio da 8,0 kg Classe efficienza energetica: C (A+++ - 10%) Tasto vapore</t>
  </si>
  <si>
    <t>Lavatrice A Libera Installazione A Carica Dall'Alto Indesit: 5 Kg Classe Energetica: A++  Largh. 40 Prof. 60 Altez. 90 Cm</t>
  </si>
  <si>
    <t>Lavatrice A Libera Installazione A Carica Dall'Alto Indesit: 6 Kg Classe Energetica: A++ Largh. 40 Prof. 60 Altez. 90 Cm</t>
  </si>
  <si>
    <t>Lavatrice Indesit Libera installazione Carica frontale 7kg 1200Giri/min A+++ Bianco</t>
  </si>
  <si>
    <t>INDESIT LAVATRICE 7KG SLIM INNEX A++ 1000GIRI BWSA 71051 W IT N</t>
  </si>
  <si>
    <t>Lavatrice Indesit Carica Frontale Profondità 517 Mm
Capacità 6 Kg Classe Energetica F
Max 1000 Giri Con Giri Centrifuga Regolabili Con Programma Lana</t>
  </si>
  <si>
    <t>Lavatrice Indesit Carica Frontale 7Kg 1200 Giri  Classe A++ Colore Bianco</t>
  </si>
  <si>
    <t>Lavatrice Indesit Carica Frontale 9Kg 1200 Giri Motore Inverter Classe A+++ Colore Bianco</t>
  </si>
  <si>
    <t>Lavatrice MTWE 91285 W IT 9 Kg Classe B</t>
  </si>
  <si>
    <t>Lavatrice Whirlpool 7 Kg A+++ 1200 Giri 85X60X52</t>
  </si>
  <si>
    <t>Lavatrice Whirlpool 8Kg A+++ 1200 Giri 85X60X60</t>
  </si>
  <si>
    <t>Forno Cook 7 Smartclean 73 Litri</t>
  </si>
  <si>
    <t>Frigorifero WHIRLPOOL Doppia Porta da Incasso ART367-A+ Classe A+ Capacità Lorda/Netta 241/240 Litri
LxPxA  54 x 58.8 x 157.6 cm</t>
  </si>
  <si>
    <t>Lavastoviglie Da Incasso Whirlpool: Grande Capienza, Colore Argento 14 Coperti A++ Top Di Gamma 6° Senso</t>
  </si>
  <si>
    <t>Lavastoviglie Da 60 Cm. 14 Coperti</t>
  </si>
  <si>
    <t>Lavastoviglie Da 60 Cm. 13 Coperti</t>
  </si>
  <si>
    <t>Lavastoviglia 13 Coperti 6 Programmi Classe A+</t>
  </si>
  <si>
    <t>Forno Micro Onde 6° Senso Funzione Grill Crisp</t>
  </si>
  <si>
    <t>Collare Pesante Da 3\8"</t>
  </si>
  <si>
    <t>Chiave per serraggio raccordi, disponibile in due versioni, Esagono
24-Esagono 27 per raccordi con filetto da 1/2” e filetto 24x1,5, oppure
Esagono 27-Esagono 30 per raccordi con filetto 24x1,5 e filetto 3/4”.</t>
  </si>
  <si>
    <t>Fascetta Stringitubo 14&lt;&gt;18  Prezzo confezione pz. 100 banda 9 mm</t>
  </si>
  <si>
    <t>Fascetta Stringitubo 20&lt;&gt;32  Prezzo confezione pz. 100 banda 9 mm</t>
  </si>
  <si>
    <t>Frattone G.P. Grigia 10X21</t>
  </si>
  <si>
    <t>Tubo  Antigelo 14x19 mm rotolo 130 Prezzo al Kg. ogni metro pesa circa 0,18 kg</t>
  </si>
  <si>
    <t>Tubo  Antigelo 18X24  mm rotolo 100 Prezzo al Kg. ogni metro pesa circa 0,23 kg</t>
  </si>
  <si>
    <t>Latta Per Olio Da  25 Litri  Foro 42 Mm</t>
  </si>
  <si>
    <t>Pinza Poligrip 12 regolabile cm. 18</t>
  </si>
  <si>
    <t>Lubrificante spray bombola 300ml</t>
  </si>
  <si>
    <t>Decappante gel flacone 80ml</t>
  </si>
  <si>
    <t>Disgorgante liquido flacone 1L</t>
  </si>
  <si>
    <t>Adesivo in PVC gel 250 ml</t>
  </si>
  <si>
    <t>Blue gel lubrificante 250 gr</t>
  </si>
  <si>
    <t>Sega per tagliare tubi PVC</t>
  </si>
  <si>
    <t>Nastro in tessuto 15cm x 20m</t>
  </si>
  <si>
    <t>Tubo di grasso al silicone 125 gr per valvole e rubinetti</t>
  </si>
  <si>
    <t>Nastro sigillante, riparazione di emergenza di perdite di tubi</t>
  </si>
  <si>
    <t>Nastro sigillante,7,5cm x 5m riparazione di emergenza universale, impermeabile</t>
  </si>
  <si>
    <t>Adesivo Di Montaggio Sigillante AQUA MAX 425 G</t>
  </si>
  <si>
    <t>Disgorgante granulare 600g</t>
  </si>
  <si>
    <t>Pasta sigillante per la sigillatura di raccordi filettati metallici 300g</t>
  </si>
  <si>
    <t>Gomma liquida Hbs-200 da 310G</t>
  </si>
  <si>
    <t>Kit da 2 Adesivo di montaggio e sigillante POLY MAX 425gr Bianco + taglierino omaggio</t>
  </si>
  <si>
    <t>Kit da 2 Adesivo di montaggio e sigillante POLY MAX 425gr Trasparente + taglierino omaggio</t>
  </si>
  <si>
    <t>Sfera Galleg. Rame 1/4W D.  90</t>
  </si>
  <si>
    <t>Tubo Pvc X Gas Bombole Gpl 8X13 Imq rotolo Mt. 50</t>
  </si>
  <si>
    <t>Tubo Pvc X Gas Metano 13X20 Imq rotolo Mt. 50</t>
  </si>
  <si>
    <t>Set Set 2 pezzi Tee 3 lati  Multistrato D. d. 16 Pz. 02</t>
  </si>
  <si>
    <t>Life 450 860x500 Mm 2 Vasche 51 Avena</t>
  </si>
  <si>
    <t>Life 450 860x500 Mm 2 Vasche 68 Bianco</t>
  </si>
  <si>
    <t>Life 500 1160x500 Mm 2 Vasche C/Gocciolatoio 51 Avena</t>
  </si>
  <si>
    <t>Living 400 860X500 Mm 1 Vasca C/Gocciolatoio 51 Avena</t>
  </si>
  <si>
    <t>Living 400 860X500 Mm 1 Vasca C/Gocciolatoio 72 Rame</t>
  </si>
  <si>
    <t>Living 400 860X500 Mm 1 Vasca C/Gocciolatoio 12 Terra Di Francia</t>
  </si>
  <si>
    <t>Lavello Living 500 1160X500 2 Vasche Con Gocciolatoio 51 Avena</t>
  </si>
  <si>
    <t>Lavello Living 500 1160X500 2 Vasche Con Gocciolatoio 61 Pietra Antica</t>
  </si>
  <si>
    <t>Lavello Living 500 1160X500 2 Vasche Con Gocciolatoio 72 Rame</t>
  </si>
  <si>
    <t>Master 400 860X500 Mm 1 Vasca C/Gocciolatoio 57 Pietra Vecchia</t>
  </si>
  <si>
    <t>Quadra 105 Standard 57X50 Mm 1 Vasca 73 Titanium</t>
  </si>
  <si>
    <t>Quadra 105 Standard 57X50 Mm 1 Vasca 79 Aluminium</t>
  </si>
  <si>
    <t>Quadra 130 Standard 790X500 Mm 1 Vasca 40 Full Black</t>
  </si>
  <si>
    <t>Quadra 130 Standard 790X500 Mm 1 Vasca 54 Nero Pietra</t>
  </si>
  <si>
    <t>Fox Round 450 Mm 1 Vasca 51 Avena</t>
  </si>
  <si>
    <t>Fox Round 450 Mm 1 Vasca 52 Bianco</t>
  </si>
  <si>
    <t>Fox Round 450 Mm 1 Vasca 59 Antracite</t>
  </si>
  <si>
    <t>Fox Round 450 Mm 1 Vasca 62 Bianco Antico</t>
  </si>
  <si>
    <t>Tappo Lavandino Universale Pop Pap</t>
  </si>
  <si>
    <t>Lavabo d'appoggio colore Bianco misura 100</t>
  </si>
  <si>
    <t>Lavabo d'appoggio colore Bianco misura 60</t>
  </si>
  <si>
    <t>Lavabo d'appoggio colore Bianco misura 80</t>
  </si>
  <si>
    <t>Stufa a gas 4.2 kW Nera</t>
  </si>
  <si>
    <t>Stufa a gas Ventilata 4.2 kW Grigia</t>
  </si>
  <si>
    <t>Stufa a gas 4.2 kW Grigia</t>
  </si>
  <si>
    <t>Stufa a fungo per esterni nera</t>
  </si>
  <si>
    <t>Stufa a fungo per esterni bianca</t>
  </si>
  <si>
    <t>Manicotto Sella filettato F  D.63 3/4"</t>
  </si>
  <si>
    <t>Manicotto Sella filettato F  D.75 3/4"</t>
  </si>
  <si>
    <t>Tee Polipropilene Da 75</t>
  </si>
  <si>
    <t>Tee Ridotta  Polipropilene D. 63X25X63</t>
  </si>
  <si>
    <t>Tubo Polipropilene 75X8,3 Fusiotherm Faser Sdr 6 Prezzo Al Metro</t>
  </si>
  <si>
    <t>ELETTROPOMPE CENTRIFUGHE MULTICELLULARI IN GHISA0,75 Hp V220</t>
  </si>
  <si>
    <t>ELETTROPOMPE CENTRIFUGHE MULTICELLULARI IN GHISA1 Hp V220</t>
  </si>
  <si>
    <t>Roxy 200 5" Aut Mono 2Hp 230V 50Hz 20M H07 Rnf 1"1/4</t>
  </si>
  <si>
    <t>Riduzione Zincata 21/2"X1  Mf</t>
  </si>
  <si>
    <t>Scaldasalviette Rad. Risc. Acc. Flex Chrome 1200-45</t>
  </si>
  <si>
    <t>Scaldasalviette Rad. Risc. Acc. Simply 1200-450 Bianco</t>
  </si>
  <si>
    <t>Scaldasalviette Rad. Risc. Acc. Flex Chrome 1400-45</t>
  </si>
  <si>
    <t>Scaldasalviette Rad. Risc. Acc. Simply 1400-450 Bianco</t>
  </si>
  <si>
    <t>Scaldasalviette Rad. Risc. Acc. Flex Chrome 1200-50</t>
  </si>
  <si>
    <t>Scaldasalviette Rad. Risc. Acc. Flex Chrome 1400-50</t>
  </si>
  <si>
    <t>Scaldasalviette Rad. Risc. Acc. Simply 800-50 Bianco</t>
  </si>
  <si>
    <t>Scaldasalviette Rad. Risc. Acc. Flex Chrome 1200-55</t>
  </si>
  <si>
    <t>Scaldasalviette Rad. Risc. Acc. Flex Chrome 800-55</t>
  </si>
  <si>
    <t>Scaldasalviette Rad. Risc. Acc. Simply 800-55 Bianco</t>
  </si>
  <si>
    <t>Miscelatore Lavello Monoforo canna alta Mod. Jolla Mix/30 Onda Cromato</t>
  </si>
  <si>
    <t>Bidet Civita 365x525x400 mm in Ceramica Bianco Lucido</t>
  </si>
  <si>
    <t>Cassetta Alta Civita 435x250x325 mm in Ceramica Bianco Lucido</t>
  </si>
  <si>
    <t>VASO CIVITA P.360X480X405 IN CERAMI CA BIANCO SCARICO PARETE</t>
  </si>
  <si>
    <t>Lavabo Civita 605x460x175 mmin Ceramica Bianco Lucido</t>
  </si>
  <si>
    <t>Lavabo Civita 650x552x190 mm in Ceramica Bianco Lucido</t>
  </si>
  <si>
    <t>Vaso Civita Scarico Terra 360x475x400 mm in Ceramica Bianco Lucido</t>
  </si>
  <si>
    <t>Sedile Pesante Univ.Bianco con cerniere pesanti con chiusura soft close</t>
  </si>
  <si>
    <t>Sat 6 Copriwater Termoindurente</t>
  </si>
  <si>
    <t>valvola di protezione per ratti DN 90-100/110 mm, adattatore, valvola per ratti, valvola di ritegno, non ritorno</t>
  </si>
  <si>
    <t>Piletta per Fontane a cestello finitura ottone lucido D. 1"</t>
  </si>
  <si>
    <t>Piletta per Fontane a cestello finitura ottone lucido D. 1"1/4</t>
  </si>
  <si>
    <t>Piletta per Fontane finitura bronzato  D. 1"</t>
  </si>
  <si>
    <t>Piletta per Fontane finitura bronzato  D. 1"1/4</t>
  </si>
  <si>
    <t>Tubo Multistrato  Rivestito D. 16X2 cobentazione Blue</t>
  </si>
  <si>
    <t>Tubo Multistrato  Rivestito D. 16X2 cobentazione Rossa</t>
  </si>
  <si>
    <t>Tubo Multistrato  Rivestito D. 20X2 cobentazione Blue</t>
  </si>
  <si>
    <t>Tubo Multistrato  Rivestito D. 20X2 cobentazione Rossa</t>
  </si>
  <si>
    <t>Tubo Multistrato  Rivestito D. 26X3 cobentazione Blue</t>
  </si>
  <si>
    <t>Tubo Multistrato  Rivestito D. 26X3 cobentazione Rossa</t>
  </si>
  <si>
    <t>Tubo Multistrato  Rivestito D. 32X3 cobentazione Blue</t>
  </si>
  <si>
    <t>Tubo Multistrato  Rivestito D. 32X3 cobentazione Rossa</t>
  </si>
  <si>
    <t>Tubo Multistrato Riv 16X2 Refrigerazione</t>
  </si>
  <si>
    <t>sc. 4</t>
  </si>
  <si>
    <t>Listino 2= Volantino</t>
  </si>
  <si>
    <t>Codice Promo</t>
  </si>
  <si>
    <t>Codice Riferimento promoPromo</t>
  </si>
  <si>
    <t>PN2025P</t>
  </si>
  <si>
    <t>PN2525P</t>
  </si>
  <si>
    <t>PN3225P</t>
  </si>
  <si>
    <t>PN4025P</t>
  </si>
  <si>
    <t>PN5025P</t>
  </si>
  <si>
    <t>PN2016P</t>
  </si>
  <si>
    <t>PN2516P</t>
  </si>
  <si>
    <t>PN3216P</t>
  </si>
  <si>
    <t>PN4016P</t>
  </si>
  <si>
    <t>PN5016P</t>
  </si>
  <si>
    <t>PN6316P</t>
  </si>
  <si>
    <t>PN2010P</t>
  </si>
  <si>
    <t>PN2510P</t>
  </si>
  <si>
    <t>PN3210P</t>
  </si>
  <si>
    <t>PN4010P</t>
  </si>
  <si>
    <t>PN5010P</t>
  </si>
  <si>
    <t>PN6310P</t>
  </si>
  <si>
    <t>P620P</t>
  </si>
  <si>
    <t>P625P</t>
  </si>
  <si>
    <t>P632P</t>
  </si>
  <si>
    <t>P20P</t>
  </si>
  <si>
    <t>P25P</t>
  </si>
  <si>
    <t>P32P</t>
  </si>
  <si>
    <t>P20GP</t>
  </si>
  <si>
    <t>P25GP</t>
  </si>
  <si>
    <t>P32GP</t>
  </si>
  <si>
    <t>P40GP</t>
  </si>
  <si>
    <t>P50GP</t>
  </si>
  <si>
    <t>P63GP</t>
  </si>
  <si>
    <t>CAV40P</t>
  </si>
  <si>
    <t>CAV50P</t>
  </si>
  <si>
    <t>CAV63P</t>
  </si>
  <si>
    <t>CAV75P</t>
  </si>
  <si>
    <t>DREN63P</t>
  </si>
  <si>
    <t>DREN75P</t>
  </si>
  <si>
    <t>tm16X2</t>
  </si>
  <si>
    <t>tm16X2P</t>
  </si>
  <si>
    <t>TM20X2P</t>
  </si>
  <si>
    <t>TM26X3P</t>
  </si>
  <si>
    <t>TM32X3P</t>
  </si>
  <si>
    <t>TM16X2EP</t>
  </si>
  <si>
    <t>TM20X2EP</t>
  </si>
  <si>
    <t>TM26X3EP</t>
  </si>
  <si>
    <t>TM32X3EP</t>
  </si>
  <si>
    <t>TM16X2GP</t>
  </si>
  <si>
    <t>TM20X2GP</t>
  </si>
  <si>
    <t>TM26X3GP</t>
  </si>
  <si>
    <t>TM16X2EFP</t>
  </si>
  <si>
    <t>TM20X2EFP</t>
  </si>
  <si>
    <t>Prezzo NETTO UNITARIO</t>
  </si>
  <si>
    <t>Totale rae</t>
  </si>
  <si>
    <t>CAUDP</t>
  </si>
  <si>
    <t>CAUGP</t>
  </si>
  <si>
    <t>T32X1P</t>
  </si>
  <si>
    <t>T40X1P</t>
  </si>
  <si>
    <t>T50X1P</t>
  </si>
  <si>
    <t>T63X1P</t>
  </si>
  <si>
    <t>T80X1P</t>
  </si>
  <si>
    <t>T100X1P</t>
  </si>
  <si>
    <t>T125X1P</t>
  </si>
  <si>
    <t>T140X1P</t>
  </si>
  <si>
    <t>T160X1P</t>
  </si>
  <si>
    <t>T200X1P</t>
  </si>
  <si>
    <t>T32X2P</t>
  </si>
  <si>
    <t>T40X2P</t>
  </si>
  <si>
    <t>T50X2P</t>
  </si>
  <si>
    <t>T63X2P</t>
  </si>
  <si>
    <t>T80X2P</t>
  </si>
  <si>
    <t>T100X2P</t>
  </si>
  <si>
    <t>T125X2P</t>
  </si>
  <si>
    <t>T140X2P</t>
  </si>
  <si>
    <t>T160X2P</t>
  </si>
  <si>
    <t>T200X2P</t>
  </si>
  <si>
    <t>T32X3P</t>
  </si>
  <si>
    <t>T40X3P</t>
  </si>
  <si>
    <t>T50X3P</t>
  </si>
  <si>
    <t>T63X3P</t>
  </si>
  <si>
    <t>T80X3P</t>
  </si>
  <si>
    <t>T100X3P</t>
  </si>
  <si>
    <t>T125X3P</t>
  </si>
  <si>
    <t>T140X3P</t>
  </si>
  <si>
    <t>T160X3P</t>
  </si>
  <si>
    <t>T200X3P</t>
  </si>
  <si>
    <t>P-9150P</t>
  </si>
  <si>
    <t>p-9150</t>
  </si>
  <si>
    <t>P-9034P</t>
  </si>
  <si>
    <t>Portascopino Bombolo</t>
  </si>
  <si>
    <t>6112091</t>
  </si>
  <si>
    <t>Adesivo in PVC gel 500 ml</t>
  </si>
  <si>
    <t>D7001619</t>
  </si>
  <si>
    <t>Colla Pvc Gel Tubetto 125ml</t>
  </si>
  <si>
    <t>D6012</t>
  </si>
  <si>
    <t>Cyclon super sgrassatore professionale 750 ml</t>
  </si>
  <si>
    <t>6314713</t>
  </si>
  <si>
    <t>Gomma liquida Hbs-200 da 1L</t>
  </si>
  <si>
    <t>D6310694P</t>
  </si>
  <si>
    <t>Nastro impermeabilizzante rinforzato con fibra</t>
  </si>
  <si>
    <t>D6310239P</t>
  </si>
  <si>
    <t>Nastro Telato per Riparazioni Grigio 25m x 48mm</t>
  </si>
  <si>
    <t>6312720</t>
  </si>
  <si>
    <t>Pasta sigillante per la sigillatura di raccordi filettati metallici</t>
  </si>
  <si>
    <t>6152402</t>
  </si>
  <si>
    <t>Stucco epossidico per riparazioni bicomponente 114g</t>
  </si>
  <si>
    <t>GPVRGM0600</t>
  </si>
  <si>
    <t>Elettropompa centrifughe multicellulari in ghisa hp 0,6</t>
  </si>
  <si>
    <t>01299</t>
  </si>
  <si>
    <t>Listino 2</t>
  </si>
  <si>
    <t>Lavello 1V 40CM - Antracite</t>
  </si>
  <si>
    <t>Lavello 1V 40CM - Avena</t>
  </si>
  <si>
    <t>Lavello 1V 78x51CM - granito bianco</t>
  </si>
  <si>
    <t>Lavello 50.116  2R Gran.Avena</t>
  </si>
  <si>
    <t>RZ4X21\2</t>
  </si>
  <si>
    <t>Riduzione Zincata 4"X21/2" MF</t>
  </si>
  <si>
    <t>SPUBL</t>
  </si>
  <si>
    <t>Sedile Pesante Universale BluEconomico</t>
  </si>
  <si>
    <t>Sedile Pesante Universale Bianco Economico</t>
  </si>
  <si>
    <t>SPUCH</t>
  </si>
  <si>
    <t>Sedile Pesante Universale Champagne Economico</t>
  </si>
  <si>
    <t>SPUNE</t>
  </si>
  <si>
    <t>Sedile Pesante Universale Nero Economico</t>
  </si>
  <si>
    <t>SPUSBO</t>
  </si>
  <si>
    <t>Sedile Peseante Universale MDF Bianco Soft Close</t>
  </si>
  <si>
    <t>SSPSC</t>
  </si>
  <si>
    <t>Supporto Sedile Pesante Universale Cromato Soft Close</t>
  </si>
  <si>
    <t>IG00414</t>
  </si>
  <si>
    <t>O-Ring Di Tenuta In Hnbr D. 14</t>
  </si>
  <si>
    <t>2024</t>
  </si>
  <si>
    <t>AFFITTOPRESS</t>
  </si>
  <si>
    <t>AFFITTO PRESSATRICE DALLE 8,00 ALLE 13,00 MASSIMO OPPURE DALLE 14,00 ALLE 18,30 
Pressatrice Professionale A Batteria Per Raccordi Tubi Multistrato Completa Di Inserti D. 16-20-26 Mm Con Profilo Th
Apparecchio di proprietà della csr srl unipersonale 
per uso momentanio all'installatore specializzato
la csr srl declina ogni responsabilità per cattivo uso dell'apparecchio nei raccordi
l'utente prende atto delle info come da documento</t>
  </si>
  <si>
    <t>AFFITTO GPS32</t>
  </si>
  <si>
    <t>DALLE 8,00 ALLE 13,00 MASSIMO OPPURE DALLE 14,00 ALLE 18,30 
Ganascia Completa Di Inserto Profilo Th D. 32 Per Pressatrice Ps000004
Apparecchio di proprietà della csr srl unipersonale 
per uso momentanio all'installatore specializzato
la csr srl declina ogni responsabilità per cattivo uso dell'apparecchio nei raccordi
l'utente prende atto delle info come da documento</t>
  </si>
  <si>
    <t>GPS32AFFITTO</t>
  </si>
  <si>
    <t>Ganascia Completa Di Inserto Profilo Th D. 32 Per Pressatrice Ps000004
Apparecchio di proprietà della csr srl unipersonale 
per uso momentanio all'installatore specializzato
la csr srl declina ogni responsabilità per cattivo uso dell'apparecchio nei raccordi
l'utente prende atto delle info come da documento</t>
  </si>
  <si>
    <t>PS000004AFFITTO</t>
  </si>
  <si>
    <t>Pressatrice Professionale A Batteria Per Raccordi Tubi Multistrato Completa Di Inserti D. 16-20-26 Mm Con Profilo Th
Apparecchio di proprietà della csr srl unipersonale 
per uso momentanio all'installatore specializzato
la csr srl declina ogni responsabilità per cattivo uso dell'apparecchio nei raccordi
l'utente prende atto delle info come da documento</t>
  </si>
  <si>
    <t>Set Bagno 4 Pz Nero Esterno</t>
  </si>
  <si>
    <t>Sostegno X Tenda Doccia Acciaio 80x80x80</t>
  </si>
  <si>
    <t>Sostegno X Tenda Doccia Bianco 80x80x80</t>
  </si>
  <si>
    <t>Sifone Condensa per Clima In Scatola REDI</t>
  </si>
  <si>
    <t>Termostato Di Consenso Tc-F
TERMOSTATO CABLATO 42° C CEWAL PER FANCOIL 20 cm Cod. 91931999</t>
  </si>
  <si>
    <t>KCM20</t>
  </si>
  <si>
    <t>Kit Completo Dado E Inserto  22-24X 20X2 Multistrato</t>
  </si>
  <si>
    <t>3632357</t>
  </si>
  <si>
    <t>Ariston Kit trasformazione da GPL a METANO per Next Outdoor Evo 11 lt 3632357</t>
  </si>
  <si>
    <t>Ariston SENSYS Gestore di sistema modulante con fili 3318585</t>
  </si>
  <si>
    <t>SND-09ALSI-OD</t>
  </si>
  <si>
    <t>U.E. Unità Esterna R32 9000  Btu 730×285x545</t>
  </si>
  <si>
    <t>SND-12HRSB-OD</t>
  </si>
  <si>
    <t>U.E. Unita' Esterna R32 12000 Btu</t>
  </si>
  <si>
    <t>SND-12ALSI-OD</t>
  </si>
  <si>
    <t>U.E. Unita' Esterna R32 12000 Btu 730×285x545</t>
  </si>
  <si>
    <t>SND-09HRSB-OD</t>
  </si>
  <si>
    <t>U.E. Unita' Esterna R32 9000 Btu</t>
  </si>
  <si>
    <t>SND-12HRSB-ID</t>
  </si>
  <si>
    <t>U.I . Clima Sendo Serie Hermes Black 12000 Btu A+++/A++</t>
  </si>
  <si>
    <t>SND-09HRSB-ID</t>
  </si>
  <si>
    <t>U.I . Clima Sendo Serie Hermes Black 9000 Btu A+++/A++</t>
  </si>
  <si>
    <t>SFM-09IKSL-AU1</t>
  </si>
  <si>
    <t>U.I.Unità Interne IKAROS L U.I Incorporato  9000 BTU</t>
  </si>
  <si>
    <t>Coppia Mensole Fisse Lavabo  Art. 15100</t>
  </si>
  <si>
    <t>Mensola Pneumatica Reclinabile Art. 15102</t>
  </si>
  <si>
    <t>Mensola Reclinabile Lavabo  Art. 15101</t>
  </si>
  <si>
    <t>Raccordo Per Contatore D. 1/2"" Pacco da 2 pz</t>
  </si>
  <si>
    <t>Raccordo Per Contatore D. 3/4" Pacco da 2 pz</t>
  </si>
  <si>
    <t>Batavia 7062507 18 V Agli Ioni Di Litio Per Sega A Gattuccio, 36 W
18V LI-ION SEGA ALTERNATIVA 0-3000 SPM LUNGHEZZA DEL TRATTO 22MM
SOLO STRUMENTO</t>
  </si>
  <si>
    <t>PISTOLA AL SILICONE 6V BATAVIA
18V LI-ION PISTOLA SILICONE MAX 300ML VELOCITÀ 7,8 MM/S PRESSIONE 2000-2500 MM SOLO ATTREZZO</t>
  </si>
  <si>
    <t>0195</t>
  </si>
  <si>
    <t>Rubinetto filtro per rubinetteria serie lusso prezzo per coppia pz 2</t>
  </si>
  <si>
    <t>Sfera Galleg. Rame 1 /4W Da 100</t>
  </si>
  <si>
    <t>Sfera Galleg. Rame 1 /4W Da 120</t>
  </si>
  <si>
    <t>KBC4FAIDATE</t>
  </si>
  <si>
    <t>Kb4C  Kit Bagno-Cucina Fai Da Te</t>
  </si>
  <si>
    <t>Nastro Neoprene Armaflex Xg  Ml 15</t>
  </si>
  <si>
    <t>KITG150</t>
  </si>
  <si>
    <t>Kit tubo per stufa a gas da 150cm riduttore regolatore pressione</t>
  </si>
  <si>
    <t>GXRM911</t>
  </si>
  <si>
    <t>Elettropompa Gxrm11 Calpeda</t>
  </si>
  <si>
    <t>Elettropompe Multistadio E Multigirante 0,66  Kw 0,6 Hp</t>
  </si>
  <si>
    <t>Pompa Sommersa 5" Maxima hp 1,5</t>
  </si>
  <si>
    <t>BV100RA</t>
  </si>
  <si>
    <t>BV80RA</t>
  </si>
  <si>
    <t>CA100RA</t>
  </si>
  <si>
    <t>CA80RA</t>
  </si>
  <si>
    <t>CC100RA</t>
  </si>
  <si>
    <t>CC80RA</t>
  </si>
  <si>
    <t>GR100R</t>
  </si>
  <si>
    <t>Giunto Riparazione Da 100 REDI</t>
  </si>
  <si>
    <t>SVM125</t>
  </si>
  <si>
    <t>Sifone Verticale Martino 125</t>
  </si>
  <si>
    <t>A100X125R</t>
  </si>
  <si>
    <t>Aumento conico eccentrico Pvc 100X125 REDI</t>
  </si>
  <si>
    <t>BT100R</t>
  </si>
  <si>
    <t>Braga A Tee Da 90° Da 100 REDI</t>
  </si>
  <si>
    <t>Braga A Vee Da 45° Da 100 REDI</t>
  </si>
  <si>
    <t>Curva Aperta Da 100 REDI</t>
  </si>
  <si>
    <t>Curva Chiusa Da  100 REDI</t>
  </si>
  <si>
    <t>Curva Incolg Ar. Redi  D. 40 45°</t>
  </si>
  <si>
    <t>CR50X40FM</t>
  </si>
  <si>
    <t>Curva Ridotta 50X40 F M Colore grigio</t>
  </si>
  <si>
    <t>SOO100R</t>
  </si>
  <si>
    <t>Sifone O-O Da 100 REDI</t>
  </si>
  <si>
    <t>TV32R</t>
  </si>
  <si>
    <t>Tapo A Vite 32 Ispezionabile REDI</t>
  </si>
  <si>
    <t>TV40R</t>
  </si>
  <si>
    <t>Tapo A Vite 40 Ispezionabile REDI</t>
  </si>
  <si>
    <t>Mix Lavabo Con Scar. 1" Cartuccia D. 40</t>
  </si>
  <si>
    <t>R284DN20</t>
  </si>
  <si>
    <t>R284DN20 MINICASTOR MISCELATORE TERMOSTATICO ANTISCOTTATURA ø3/4"</t>
  </si>
  <si>
    <t>1757,00</t>
  </si>
  <si>
    <t>Cod. 1757.00 Vaso Oggi P 360x550x395 mm in Ceramica Bianco Lucido.</t>
  </si>
  <si>
    <t>1758.00</t>
  </si>
  <si>
    <t>Cod. 1758.00 Bidet Oggi S 360x550x395 mm in Ceramica Bianco Lucido.</t>
  </si>
  <si>
    <t>SAT1750</t>
  </si>
  <si>
    <t>Copriwater Oggi Bianco In PVC Soft Close Sgancio di Rilascio.</t>
  </si>
  <si>
    <t>720720720</t>
  </si>
  <si>
    <t>PIletta Per Piatto Doccia TRAY DRAINER</t>
  </si>
  <si>
    <t>AS03</t>
  </si>
  <si>
    <t>Pila in Porcellana bianca 60X50X40</t>
  </si>
  <si>
    <t>Sifone Arredo Quadro Da 1"1/4</t>
  </si>
  <si>
    <t>02363</t>
  </si>
  <si>
    <t>Olimpia Fancoil Sli Inverter 1000 Incasso</t>
  </si>
  <si>
    <t>02056</t>
  </si>
  <si>
    <t>Olimpia Fancoil Sli Inverter 1400 Incasso</t>
  </si>
  <si>
    <t>02057</t>
  </si>
  <si>
    <t>Olimpia Fancoil Sli Inverter 1600 Incasso</t>
  </si>
  <si>
    <t>02305</t>
  </si>
  <si>
    <t>SHERPA MONOBLOC S2 E 10</t>
  </si>
  <si>
    <t>02306</t>
  </si>
  <si>
    <t>SHERPA MONOBLOC S2 E 12</t>
  </si>
  <si>
    <t>02309</t>
  </si>
  <si>
    <t>SHERPA MONOBLOC S2 E 12 TRIFASE</t>
  </si>
  <si>
    <t>02307</t>
  </si>
  <si>
    <t>SHERPA MONOBLOC S2 E 14</t>
  </si>
  <si>
    <t>02310</t>
  </si>
  <si>
    <t>SHERPA MONOBLOC S2 E 14 TRIFASE</t>
  </si>
  <si>
    <t>02308</t>
  </si>
  <si>
    <t>SHERPA MONOBLOC S2 E 16</t>
  </si>
  <si>
    <t>02311</t>
  </si>
  <si>
    <t>SHERPA MONOBLOC S2 E 16 TRIFASE</t>
  </si>
  <si>
    <t>02303</t>
  </si>
  <si>
    <t>SHERPA MONOBLOC S2 E 6</t>
  </si>
  <si>
    <t>02304</t>
  </si>
  <si>
    <t>SHERPA MONOBLOC S2 E 8</t>
  </si>
  <si>
    <t>02457</t>
  </si>
  <si>
    <t>Olimpia Splendid Bi2 Slw Wall 
SLW 1200 DC V3V TR</t>
  </si>
  <si>
    <t>02461</t>
  </si>
  <si>
    <t>Olimpia Splendid Bi2 Slw Wall 
SLW 1600 DC V3V TR</t>
  </si>
  <si>
    <t>01784</t>
  </si>
  <si>
    <t>Olimpia Splendid Bi2 Slw Wall 
SLW 400 DC V2V TR</t>
  </si>
  <si>
    <t>Olimpia Splendid Bi2 Slw Wall 
SLW 400 DC V3V TR</t>
  </si>
  <si>
    <t>01785</t>
  </si>
  <si>
    <t>Olimpia Splendid Bi2 Slw Wall 
SLW 600 DC V2V TR</t>
  </si>
  <si>
    <t>01788</t>
  </si>
  <si>
    <t>Olimpia Splendid Bi2 Slw Wall 
SLW 600 DC V3V TR</t>
  </si>
  <si>
    <t>01786</t>
  </si>
  <si>
    <t>Olimpia Splendid Bi2 Slw Wall 
SLW 800 DC V2V TR</t>
  </si>
  <si>
    <t>01789</t>
  </si>
  <si>
    <t>Olimpia Splendid Bi2 Slw Wall 
SLW 800 DC V3V TR</t>
  </si>
  <si>
    <t>02126</t>
  </si>
  <si>
    <t>Ventilconvettore Sl Smart 1000 B  Incluso Comando A Bordo B0872
tuch con telecomando</t>
  </si>
  <si>
    <t>02122</t>
  </si>
  <si>
    <t>Ventilconvettore Sl Smart 200 B  Incluso Comando A Bordo B0872
tuch con telecomando</t>
  </si>
  <si>
    <t>02123</t>
  </si>
  <si>
    <t>Ventilconvettore Sl Smart 400 B  Incluso Comando A Bordo B0872
tuch con telecomando</t>
  </si>
  <si>
    <t>02124</t>
  </si>
  <si>
    <t>Ventilconvettore Sl Smart 600 B  Incluso Comando A Bordo B0872
tuch con telecomando</t>
  </si>
  <si>
    <t>02125</t>
  </si>
  <si>
    <t>Ventilconvettore Sl Smart 800 B  Incluso Comando A Bordo B0872
tuch con telecomando</t>
  </si>
  <si>
    <t>CULM20P</t>
  </si>
  <si>
    <t>CANNA UNIVERSALE 20 CM A PONTE PESANTE CON SEDE PIANA DA 3/4</t>
  </si>
  <si>
    <t>GT80</t>
  </si>
  <si>
    <t>V2000C</t>
  </si>
  <si>
    <t>Vaso Ermetico  Ml 2000 Cegeco</t>
  </si>
  <si>
    <t>V3000C</t>
  </si>
  <si>
    <t>Vaso Ermetico  Ml 3000 Cegeco</t>
  </si>
  <si>
    <t>V4000C</t>
  </si>
  <si>
    <t>Vaso Ermetico  Ml 4000 Cegeco</t>
  </si>
  <si>
    <t>B0633</t>
  </si>
  <si>
    <t>Kit Prolunga Motore B12 200-1600</t>
  </si>
  <si>
    <t>99284</t>
  </si>
  <si>
    <t>Lgw Wall S1 1400 Dcb Climatizza Deumidifica Riscalda E Filtra Olimpia Splendid</t>
  </si>
  <si>
    <t>C6MF</t>
  </si>
  <si>
    <t>Condensatore 6 Uf D/Faston Zz</t>
  </si>
  <si>
    <t>SVH80SX</t>
  </si>
  <si>
    <t>Scaldabagno Smavit 2  anni Garanzia con flangia MEDITERRANEO 80litri orizzontale SX</t>
  </si>
  <si>
    <t>Codice Articolo</t>
  </si>
  <si>
    <t>15102P</t>
  </si>
  <si>
    <t>15100P</t>
  </si>
  <si>
    <t>15101P</t>
  </si>
  <si>
    <t>Kit Coppia Staffe Con Accessori E Barra D. 380X380X800 SP 12/10</t>
  </si>
  <si>
    <t>Kit Coppia Staffe Con Accessori E Barra D. 480X380X800 SP 12/10</t>
  </si>
  <si>
    <t>BSC04</t>
  </si>
  <si>
    <t>Kit Coppia Staffe Con Accessori E Barra D. 410X380X800 SP 12/10</t>
  </si>
  <si>
    <t>BSC05</t>
  </si>
  <si>
    <t>Kit Coppia Staffe Con Accessori E Barra D. 450X350X800 SP 12/10</t>
  </si>
  <si>
    <t>FA2530HIXHA</t>
  </si>
  <si>
    <t>Forno Elettrico da Incasso Multifunzione con Grill 66 Litri 60 cm Classe A colore Inox Hotpoint</t>
  </si>
  <si>
    <t>OMR35HR0B</t>
  </si>
  <si>
    <t>Forno elettrico incasso Whirlpool: colore nero, autopulente</t>
  </si>
  <si>
    <t>IFVR800HAV</t>
  </si>
  <si>
    <t>Forno incasso avena Classe A 8 Funzioni Indesit</t>
  </si>
  <si>
    <t>IND2040AA</t>
  </si>
  <si>
    <t>Frigorifero doppia porta da incasso Indesit</t>
  </si>
  <si>
    <t>H2IHUD526AS</t>
  </si>
  <si>
    <t>Lavastoviglie Hotpoint Classe E 14 coperti</t>
  </si>
  <si>
    <t>PCN642IX/HAR</t>
  </si>
  <si>
    <t>Piano Cottura In Acciaio 60 Cm - Hotpoint</t>
  </si>
  <si>
    <t>PAA642IX/IWE1</t>
  </si>
  <si>
    <t>Piano Cottura In Acciaio 60 Cm Comandi Laterali - Indesit</t>
  </si>
  <si>
    <t>10065P</t>
  </si>
  <si>
    <t>Griglia Di Aspirazione\Antintrusione in PP D80</t>
  </si>
  <si>
    <t>ALCKITU1D60-100</t>
  </si>
  <si>
    <t>Kit1 Kit Universale Coassiale M/F D. 60/100</t>
  </si>
  <si>
    <t>P40</t>
  </si>
  <si>
    <t>Politilene Riplast Pn 10 D40</t>
  </si>
  <si>
    <t>P63</t>
  </si>
  <si>
    <t>Politilene Riplast Pn 10 D63</t>
  </si>
  <si>
    <t>MXLAMCMMCC</t>
  </si>
  <si>
    <t>AR000PLAST</t>
  </si>
  <si>
    <t>Sedile WC in plastica con chiusura rallentata e sgancio rapido</t>
  </si>
  <si>
    <t xml:space="preserve">Foglio in excel che vi permette di effettuare un ordine off-line. .Inserite i codici correttamente e  lo sconto a voi assegnato, inserite le quantità, una volta finito stampate in pdf. f e inviate l'ordine. scaricatelo ogni settimana in modo da potere vedere aggiornate anche le quantitù disponibile. N.B. sul codice inserite sempre la "A" che è il codice di partenza,in alcuni codici che  contengono solo numeri dovete inserire a monte ' apice quindi il codice esmpio diventerà    '9001 </t>
  </si>
  <si>
    <t>Foglio Catalogo 6° Edizione 2024</t>
  </si>
  <si>
    <t>92S002AE05G</t>
  </si>
  <si>
    <t>82826AC06</t>
  </si>
  <si>
    <t>Valvola a squadra a semplice regolaggio 3\8"X1\2" ICMA</t>
  </si>
  <si>
    <t>82842AC06</t>
  </si>
  <si>
    <t>Valvola a squadra 3\8"X1\2" ICMA</t>
  </si>
  <si>
    <t>COINSC2HBG</t>
  </si>
  <si>
    <t>Collettore Stam. Cromo 1"1/4 Mf 3 Vie Uscita 3/4"X18</t>
  </si>
  <si>
    <t>COINSC3HBG</t>
  </si>
  <si>
    <t>CS5V1X1\2</t>
  </si>
  <si>
    <t>Collettore Mf 1" T5 1/2""</t>
  </si>
  <si>
    <t>KC3\4X18</t>
  </si>
  <si>
    <t>Adattore per corpi con attacco 3/4"x18 (eurocono) 3/4" X 18</t>
  </si>
  <si>
    <t>87K023PK06</t>
  </si>
  <si>
    <t>Collettore per impianti sottopavimento 1" - 6  uscite</t>
  </si>
  <si>
    <t>87K023PL06</t>
  </si>
  <si>
    <t>Collettore per impianti sottopavimento 1" - 8  uscite</t>
  </si>
  <si>
    <t>87K023PQ06</t>
  </si>
  <si>
    <t>Collettore per impianti sottopavimento 1" - 5 uscite</t>
  </si>
  <si>
    <t>87K023PR06</t>
  </si>
  <si>
    <t>Collettore per impianti sottopavimento 1" - 7  uscite</t>
  </si>
  <si>
    <t>IFW5530IX</t>
  </si>
  <si>
    <t>Forno incasso Ventilato Inox Classe A 5 Funzioni Indesit</t>
  </si>
  <si>
    <t>PCN752TIXHAR</t>
  </si>
  <si>
    <t>Piano Cottura In Acciaio 75 Cm - Hotpoint</t>
  </si>
  <si>
    <t>TH642IAV</t>
  </si>
  <si>
    <t>Piano Cottura Avena 60 Cm Comandi Frontali - Indesit</t>
  </si>
  <si>
    <t>TH752IAV</t>
  </si>
  <si>
    <t>Piano Cottura Avena 75 Cm Comandi Frontali - Indesit</t>
  </si>
  <si>
    <t>LG245040</t>
  </si>
  <si>
    <t>Life 450 860x500 Mm 2 Vasche G40 Nero</t>
  </si>
  <si>
    <t>LG250040</t>
  </si>
  <si>
    <t>Life 500 1160x500 Mm 2 Vasche C/Gocciolatoio 40 Nero</t>
  </si>
  <si>
    <t>LG250068</t>
  </si>
  <si>
    <t>Life 500 1160x500 Mm 2 Vasche C/Gocciolatoio 68 Bianco</t>
  </si>
  <si>
    <t>Master 500 1160X500 2 Vasche C/Gocciolatoio 52 Bianco</t>
  </si>
  <si>
    <t>BG3\4X40</t>
  </si>
  <si>
    <t>Barilotto Giallo 3/4"X4 Cm.</t>
  </si>
  <si>
    <t>Mix Elleci C01 Avena 51</t>
  </si>
  <si>
    <t>Mix Elleci C01  Bianco 68</t>
  </si>
  <si>
    <t>Mix Elleci C01 Chrome</t>
  </si>
  <si>
    <t>Mix Elleci S01 Avena 51</t>
  </si>
  <si>
    <t>Mix Elleci S01 Chrome</t>
  </si>
  <si>
    <t>93S112AE05</t>
  </si>
  <si>
    <t>Miscelatore termostatico solare attacchi maschio 1" via laterale</t>
  </si>
  <si>
    <t>VM3\8N</t>
  </si>
  <si>
    <t>Valvola Mignon D. 3/8" Mf L/Nera</t>
  </si>
  <si>
    <t xml:space="preserve">apportate modifiche </t>
  </si>
  <si>
    <t>CP63V</t>
  </si>
  <si>
    <t>Capsula D. 63 Verde</t>
  </si>
  <si>
    <t>VEC2L</t>
  </si>
  <si>
    <t>Vaso  Ermetico 2 LT cegeco</t>
  </si>
  <si>
    <t>VEC4L</t>
  </si>
  <si>
    <t>Vaso  Ermetico 4 LT cegeco</t>
  </si>
  <si>
    <t>DC5211</t>
  </si>
  <si>
    <t>Doccia Idromassaggio Anticalcare In Abs Lapis 3 Funzioni con Pulsante</t>
  </si>
  <si>
    <t>01425</t>
  </si>
  <si>
    <t>H2FHL626X</t>
  </si>
  <si>
    <t>Hotpoint Lavastoviglie a libera installazione H2F HL626 X</t>
  </si>
  <si>
    <t>D2FHK26</t>
  </si>
  <si>
    <t>Lavastoviglie Indesit Classe E 14 Coperti colore Bianco D2FHK26</t>
  </si>
  <si>
    <t>D2FHK26S</t>
  </si>
  <si>
    <t>INDESIT Lavastoviglie D2FHK26S Capacità 14 Coperti Classe E Colore Argento</t>
  </si>
  <si>
    <t>NBT1146SWA</t>
  </si>
  <si>
    <t>HOTPOINT ARISTON - Lavatrice NBT 1146 WSA IT 11 Kg Classe A-Bianco</t>
  </si>
  <si>
    <t>NBT1146WSAIT</t>
  </si>
  <si>
    <t>NF96WK</t>
  </si>
  <si>
    <t>HOTPOINT ARISTON - Lavatrice NF96WK IT 9 Kg Classe A-Bianco</t>
  </si>
  <si>
    <t>BTWL60400IT</t>
  </si>
  <si>
    <t>Lavatrice a libera installazione a carica dall'alto Indesit: 6,0 kg - BTW L60400 IT</t>
  </si>
  <si>
    <t>BWA101496XWVIT</t>
  </si>
  <si>
    <t>Lavatrice a libera installazione a carica frontale Indesit: 10,0 kg - BWA 101496X WV IT</t>
  </si>
  <si>
    <t>EWSD61251WIT</t>
  </si>
  <si>
    <t>Lavatrice Indesit EWSD 61251 W IT N A 6kg con 1200 giri: a carica frontale ed a libera installazione. Scopri le sue funzioni Gym Kit e Water Balance Plus.</t>
  </si>
  <si>
    <t>MTWE91285WIT</t>
  </si>
  <si>
    <t>INDESIT Lavatrice Standard MTWE91285WIT 9 Kg Classe B Centrifuga 1151 giri</t>
  </si>
  <si>
    <t>TH642IAN</t>
  </si>
  <si>
    <t>Piano Cottura Antracite 60 Cm Comandi Frontali - Indesit</t>
  </si>
  <si>
    <t>TH752IAN</t>
  </si>
  <si>
    <t>Piano Cottura Antracite 75 Cm Comandi Frontali - Indesit</t>
  </si>
  <si>
    <t>SC200</t>
  </si>
  <si>
    <t>Sfera Combi Da 200 Barra + In.</t>
  </si>
  <si>
    <t>50320</t>
  </si>
  <si>
    <t>76004</t>
  </si>
  <si>
    <t>Fornello a gas per uso esterno Vinco a quattro fuochi – 4,8kg – griglia di supporto smaltata removibile – potenza fiamme 0,85/1,2/1,2/1,4Kw</t>
  </si>
  <si>
    <t>Tritacarne e Passapomodoro Elettrico Professionale Macchina Macina Carne Elettrica in Acciaio Tritacarne Elettrico con Motore Funzione Reverse Trita Pomodori e Carne</t>
  </si>
  <si>
    <t>70618</t>
  </si>
  <si>
    <t>Ventilatore Da Parete Pala 40  Cm. 55 W Vnco</t>
  </si>
  <si>
    <t>70619</t>
  </si>
  <si>
    <t>Ventilatore Da Parete Pala 40  Cm. 55 W Vnco Con telecomando</t>
  </si>
  <si>
    <t>70912</t>
  </si>
  <si>
    <t>Ventilatore da soffitto Vinco – design classico – 55W – diametro pale cm. 107 – 3 velocità – funzione estate/inverno – con lampada da 60W – predisposizione telecomando – colore bianco dettagli oro</t>
  </si>
  <si>
    <t>70919</t>
  </si>
  <si>
    <t>Ventilatore da soffitto Vinco – design classico – 55W – diametro pale cm. 107 – 3 velocità – funzione estate/inverno – con lampada da 60W – predisposizione telecomando – colore legno scuro pale bicolore legno scuro/crema</t>
  </si>
  <si>
    <t>70601</t>
  </si>
  <si>
    <t>Ventilatore da tavolo Vinco 40W – diametro pale cm. 30 – 3 velocità – oscillazione – colore bianco</t>
  </si>
  <si>
    <t>70602</t>
  </si>
  <si>
    <t>Ventilatore da tavolo Vinco 45W – diametro pale cm. 40 – 3 velocità – oscillazione – colore bianco</t>
  </si>
  <si>
    <t>70703E</t>
  </si>
  <si>
    <t>Ventilatore a piantana Vinco altezza regolabile fino a cm. 125 – 45W – diametro pale cm. 40  – oscillazione – colore bianco – base a crociera</t>
  </si>
  <si>
    <t>70718</t>
  </si>
  <si>
    <t>Ventilatore 3 in 1 Vinco Piantana Tavolo Parete: piantana Vinco altezza regolabile fino a cm. 160 – 90W – diametro pale cm. 45 – 3 velocità – oscillazione – parte superiore con supporto per appoggio da tavolo o installazione fissa a parete – colore nero – base tonda</t>
  </si>
  <si>
    <t>Canotto Prol.26Cm.Or143 Bianco 
Pz. 1</t>
  </si>
  <si>
    <t>BVD40</t>
  </si>
  <si>
    <t>Braga A Vee Doppia Da 40</t>
  </si>
  <si>
    <t>Gruppo Lavello Mon. D /Estr. 2 G. Cromo Francesca</t>
  </si>
  <si>
    <t>Gruppo Lavello Mon. D /Estr. 2 G. Bronzo Francesca</t>
  </si>
  <si>
    <t>Gruppo Lavello Mon. B/Antica Francesca Rame</t>
  </si>
  <si>
    <t>Gruppo Lavello Mon.Francesca Bz. Bronzo Canna  Ponte</t>
  </si>
  <si>
    <t>Gruppo Lavello Parete B /Antica Francesca Bronzo</t>
  </si>
  <si>
    <t>Gruppo Lavello Parete Francesca Colore Bianco Cromo</t>
  </si>
  <si>
    <t>Gruppo Lavello Parete Francesca</t>
  </si>
  <si>
    <t>20230</t>
  </si>
  <si>
    <t>Insetticida elettrico orizzontale Vinco da appoggio o sospensione – per interni o esterni – potenza lampade UV 2x6W – cassetto estraibile per pulizia – protegge aree fino a 30 mq. – colore grigio</t>
  </si>
  <si>
    <t>20240</t>
  </si>
  <si>
    <t>Insetticida elettrico orizzontale Vinco da appoggio o sospensione – per interni o esterni – potenza lampade UV 2x8W – cassetto estraibile per pulizia – protegge aree fino a 40 mq. – colore grigio</t>
  </si>
  <si>
    <t>20250</t>
  </si>
  <si>
    <t>Insetticida elettrico orizzontale Vinco da appoggio o sospensione – per interni o esterni – potenza lampade UV 2x10W – cassetto estraibile per pulizia – protegge aree fino a 60 mq. – colore grigio</t>
  </si>
  <si>
    <t>20260</t>
  </si>
  <si>
    <t>20225</t>
  </si>
  <si>
    <t>RACCHETTA INSETTICIDA A BATTERIA AA vinco</t>
  </si>
  <si>
    <t>OS-CANMH18EI</t>
  </si>
  <si>
    <t>Unità Esterna Multisplit Serie 5 attacchi 2</t>
  </si>
  <si>
    <t>OS-CANMH21EI</t>
  </si>
  <si>
    <t>Unità Esterna Multisplit Serie 5 attacchi 3</t>
  </si>
  <si>
    <t>Tappo Scarico Condensa Dn 80 (Nps) x stufe a pellet</t>
  </si>
  <si>
    <t>B0736P</t>
  </si>
  <si>
    <t>01513P</t>
  </si>
  <si>
    <t>01514P</t>
  </si>
  <si>
    <t>01515P</t>
  </si>
  <si>
    <t>01516P</t>
  </si>
  <si>
    <t>02363P</t>
  </si>
  <si>
    <t>02056P</t>
  </si>
  <si>
    <t>02057P</t>
  </si>
  <si>
    <t>CEMYH18EIP</t>
  </si>
  <si>
    <t>SENEH09P</t>
  </si>
  <si>
    <t>SENEH12P</t>
  </si>
  <si>
    <t>OS-CANMH18EIp</t>
  </si>
  <si>
    <t>OS-CANMH21EIp</t>
  </si>
  <si>
    <t>OS-CEMYH28EIp</t>
  </si>
  <si>
    <t>OS-CEMYH28EI</t>
  </si>
  <si>
    <t>OS-CANMH42EIp</t>
  </si>
  <si>
    <t>OS-CANMH42EI</t>
  </si>
  <si>
    <t>OS-SENEH09EIp</t>
  </si>
  <si>
    <t>OS-SENEH09EI</t>
  </si>
  <si>
    <t>OS-SENEH12EIP</t>
  </si>
  <si>
    <t>OS-SENEH12EI</t>
  </si>
  <si>
    <t>OS-SENEH18EIP</t>
  </si>
  <si>
    <t>OS-SENEH18EI</t>
  </si>
  <si>
    <t>CEILING18P</t>
  </si>
  <si>
    <t>CEILING18</t>
  </si>
  <si>
    <t>CEILING24P</t>
  </si>
  <si>
    <t>CEILING24</t>
  </si>
  <si>
    <t>CEILING36P</t>
  </si>
  <si>
    <t>CEILING36</t>
  </si>
  <si>
    <t>CEILING48P</t>
  </si>
  <si>
    <t>CEILING48</t>
  </si>
  <si>
    <t>OS-SANDH18EIP</t>
  </si>
  <si>
    <t>OS-SANDH18EI</t>
  </si>
  <si>
    <t>OS-SANDH24EIP</t>
  </si>
  <si>
    <t>OS-SANDH24EI</t>
  </si>
  <si>
    <t>OS-SANDH36EIP</t>
  </si>
  <si>
    <t>OS-SANDH36EI</t>
  </si>
  <si>
    <t>OS-SANDH48EIP</t>
  </si>
  <si>
    <t>OS-SANDH48EI</t>
  </si>
  <si>
    <t>OS-K/SANCH18IP</t>
  </si>
  <si>
    <t>OS-K/SANCH18I</t>
  </si>
  <si>
    <t>OS-K/SANCH24IP</t>
  </si>
  <si>
    <t>OS-K/SANCH24I</t>
  </si>
  <si>
    <t>OS-K/SANCH36IP</t>
  </si>
  <si>
    <t>OS-K/SANCH36I</t>
  </si>
  <si>
    <t>OS-K/SANCH48IP</t>
  </si>
  <si>
    <t>OS-K/SANCH48I</t>
  </si>
  <si>
    <t>OS-SANDH09EIP</t>
  </si>
  <si>
    <t>OS-SANDH09EI</t>
  </si>
  <si>
    <t>OS-SANDH12EIP</t>
  </si>
  <si>
    <t>OS-SANDH12EI</t>
  </si>
  <si>
    <t>OS-CURSAL/SANCH09IP</t>
  </si>
  <si>
    <t>OS-CURSAL/SANCH09I</t>
  </si>
  <si>
    <t>OS-CURSAL/SANCH12IP</t>
  </si>
  <si>
    <t>OS-CURSAL/SANCH12I</t>
  </si>
  <si>
    <t>OS-CURSAL/SANCH18IP</t>
  </si>
  <si>
    <t>OS-CURSAL/SANCH18I</t>
  </si>
  <si>
    <t>OS-CANCH18EIP</t>
  </si>
  <si>
    <t>OS-CANCH18EI</t>
  </si>
  <si>
    <t>OS-CANCH124EIP</t>
  </si>
  <si>
    <t>OS-CANCH124EI</t>
  </si>
  <si>
    <t>OS-CANCH36EIP</t>
  </si>
  <si>
    <t>OS-CANCH36EI</t>
  </si>
  <si>
    <t>OS-CANCHT36EIP</t>
  </si>
  <si>
    <t>OS-CANCHT36EI</t>
  </si>
  <si>
    <t>'OS-CANCHT36EIP</t>
  </si>
  <si>
    <t>'OS-CANCHT36EI</t>
  </si>
  <si>
    <t>99283p</t>
  </si>
  <si>
    <t>99281p</t>
  </si>
  <si>
    <t>99281</t>
  </si>
  <si>
    <t>02004P</t>
  </si>
  <si>
    <t>02044P</t>
  </si>
  <si>
    <t>02122P</t>
  </si>
  <si>
    <t>02123P</t>
  </si>
  <si>
    <t>02124P</t>
  </si>
  <si>
    <t>02125P</t>
  </si>
  <si>
    <t>02126P</t>
  </si>
  <si>
    <t>B0834P</t>
  </si>
  <si>
    <t>NS409P</t>
  </si>
  <si>
    <t>NS412P</t>
  </si>
  <si>
    <t>NS418P</t>
  </si>
  <si>
    <t>NS424P</t>
  </si>
  <si>
    <t>02303P</t>
  </si>
  <si>
    <t>02304P</t>
  </si>
  <si>
    <t>02305P</t>
  </si>
  <si>
    <t>02306P</t>
  </si>
  <si>
    <t>02307P</t>
  </si>
  <si>
    <t>02308P</t>
  </si>
  <si>
    <t>02309P</t>
  </si>
  <si>
    <t>02310P</t>
  </si>
  <si>
    <t>02311P</t>
  </si>
  <si>
    <t>01784P</t>
  </si>
  <si>
    <t>01785P</t>
  </si>
  <si>
    <t>01786P</t>
  </si>
  <si>
    <t>01787P</t>
  </si>
  <si>
    <t>01788P</t>
  </si>
  <si>
    <t>01789P</t>
  </si>
  <si>
    <t>02457P</t>
  </si>
  <si>
    <t>02461P</t>
  </si>
  <si>
    <t>P-9038p</t>
  </si>
  <si>
    <t>202</t>
  </si>
  <si>
    <t>PELATUTTO IN PLASTICA CON LAMA ACCIAIO</t>
  </si>
  <si>
    <t>67</t>
  </si>
  <si>
    <t>COLATUTTO IN ALLUMINIO  M.L.  "COLI'" ( 73CM.)</t>
  </si>
  <si>
    <t>9054SBD</t>
  </si>
  <si>
    <t>Beverino con bocca girevole (9054SB) da G1/2</t>
  </si>
  <si>
    <t>DC5000RUB</t>
  </si>
  <si>
    <t>manopola doccetta bianca</t>
  </si>
  <si>
    <t>GS080</t>
  </si>
  <si>
    <t>GS200</t>
  </si>
  <si>
    <t>Guarnizione siliconica D. 200</t>
  </si>
  <si>
    <t>FLY80SH</t>
  </si>
  <si>
    <t>Mobile bagno fly 80 sherwood c/specchio e lavabo</t>
  </si>
  <si>
    <t>Specchiera LED SIGMA D. 60</t>
  </si>
  <si>
    <t>AR4P07A</t>
  </si>
  <si>
    <t>Ardes Termoventilatore Ceramico 1500 W  Ar4P07W</t>
  </si>
  <si>
    <t>P-0560BO</t>
  </si>
  <si>
    <t>Placca Eco 4,7  Serie Linea Bianco Opaco</t>
  </si>
  <si>
    <t>P-0561NO</t>
  </si>
  <si>
    <t>P-0565</t>
  </si>
  <si>
    <t>Placca Eco Linea oro giallo</t>
  </si>
  <si>
    <t>P-0565R</t>
  </si>
  <si>
    <t>Placca Eco Linea oro rosa</t>
  </si>
  <si>
    <t>SENEH18</t>
  </si>
  <si>
    <t>Ui Nexya S4 E Inverter 18</t>
  </si>
  <si>
    <t>Scaldasalviette 55X120 Int.50</t>
  </si>
  <si>
    <t>93S002AE05G</t>
  </si>
  <si>
    <t>Gruppo di circolazione di ritorno per circuiti primari di impianti solari, d. 3/4"</t>
  </si>
  <si>
    <t>Risp. Q.tà Conf. Minima</t>
  </si>
  <si>
    <t>Confezione</t>
  </si>
  <si>
    <t>Rotolo</t>
  </si>
  <si>
    <t>Scatolo</t>
  </si>
  <si>
    <t>Fascio</t>
  </si>
  <si>
    <t>Bobbina</t>
  </si>
  <si>
    <t>Imbustati assieme</t>
  </si>
  <si>
    <t>Bocca larga</t>
  </si>
  <si>
    <t>Bocca Stretta</t>
  </si>
  <si>
    <t>Prolunga Pulsante Da 1Cm A 3 Cm. Conf. 5 Prezzo Pz 1</t>
  </si>
  <si>
    <t>Guarnizione Sede Sfera Conf. 10 pz Prezzo sinsolo Pz. 1</t>
  </si>
  <si>
    <t>OR 147 per sede estraibile e codulo Conf. Pz. 8 Prezzo Pz. 1</t>
  </si>
  <si>
    <t>Conf. Guarnizione Scodellino  Conf. 10 pz Prezzo Pz 1</t>
  </si>
  <si>
    <t>Guarizione  Gomma Sagomata  2,5 Mm Conf. Pz 5 Prezzo Pz. 1</t>
  </si>
  <si>
    <t>Ghiera Conf. 5 Prezzo Pz. 1</t>
  </si>
  <si>
    <t>Confezione  Sportello Con Inserti M5 conf. 5 pz Prezzo  Pz. 1</t>
  </si>
  <si>
    <t>Omaggio</t>
  </si>
  <si>
    <t>Sostituire</t>
  </si>
  <si>
    <t>65490</t>
  </si>
  <si>
    <t>96531</t>
  </si>
  <si>
    <t>96542</t>
  </si>
  <si>
    <t>96543</t>
  </si>
  <si>
    <t>ROBOT RASAERBA HY DM2 vinco</t>
  </si>
  <si>
    <t>CAVO ALIMENTAZIONE MT 100 PER ROTOT RASAERBA</t>
  </si>
  <si>
    <t>RUOTA ANTERIORE PER ROBOT RASAERBA</t>
  </si>
  <si>
    <t>Gallegiante  Elettrico Immersione 3Mt</t>
  </si>
  <si>
    <t>Gallegiante  Elettrico Immersione 5Mt</t>
  </si>
  <si>
    <t>Gallegiante  Elettrico Immersione 7Mt</t>
  </si>
  <si>
    <t>TRB2002</t>
  </si>
  <si>
    <t>Elettropompa Turbo 200 2" Hp Aut. mono P 230V 50 Hz 10 Mt H07RNF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</si>
</sst>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quot;_-;\-* #,##0.00\ &quot;€&quot;_-;_-* &quot;-&quot;??\ &quot;€&quot;_-;_-@_-"/>
    <numFmt numFmtId="43" formatCode="_-* #,##0.00_-;\-* #,##0.00_-;_-* &quot;-&quot;??_-;_-@_-"/>
    <numFmt numFmtId="164" formatCode="&quot;€&quot;\ #,##0.00##"/>
    <numFmt numFmtId="165" formatCode="_(&quot;€&quot;* #,##0.00_);_(&quot;€&quot;* \(#,##0.00\);_(&quot;€&quot;* &quot;-&quot;??_);_(@_)"/>
    <numFmt numFmtId="166" formatCode="_-* #,##0_-;\-* #,##0_-;_-* &quot;-&quot;??_-;_-@_-"/>
    <numFmt numFmtId="167" formatCode="_-* #,##0.00\ [$€-410]_-;\-* #,##0.00\ [$€-410]_-;_-* &quot;-&quot;??\ [$€-410]_-;_-@_-"/>
    <numFmt numFmtId="168" formatCode="_-[$€-410]\ * #,##0.00_-;\-[$€-410]\ * #,##0.00_-;_-[$€-410]\ * &quot;-&quot;??_-;_-@_-"/>
    <numFmt numFmtId="169" formatCode="_-&quot;€&quot;\ * #,##0.00_-;\-&quot;€&quot;\ * #,##0.00_-;_-&quot;€&quot;\ * &quot;-&quot;??_-;_-@_-"/>
    <numFmt numFmtId="170" formatCode="_-[$€]\ * #,##0.00_-;\-[$€]\ * #,##0.00_-;_-[$€]\ * &quot;-&quot;??_-;_-@_-"/>
    <numFmt numFmtId="171" formatCode="_-[$€-2]\ * #,##0.00_-;\-[$€-2]\ * #,##0.00_-;_-[$€-2]\ * &quot;-&quot;??_-"/>
    <numFmt numFmtId="172" formatCode="_-&quot;$&quot;\ * #,##0.00_-;\-&quot;$&quot;\ * #,##0.00_-;_-&quot;$&quot;\ * &quot;-&quot;??_-;_-@_-"/>
  </numFmts>
  <fonts count="35">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theme="1"/>
      <name val="Arial"/>
      <family val="2"/>
    </font>
    <font>
      <sz val="10"/>
      <name val="Tahoma"/>
      <family val="2"/>
    </font>
    <font>
      <sz val="10"/>
      <color theme="0"/>
      <name val="Arial"/>
      <family val="2"/>
    </font>
    <font>
      <b/>
      <sz val="9"/>
      <color indexed="81"/>
      <name val="Tahoma"/>
      <family val="2"/>
    </font>
    <font>
      <b/>
      <sz val="10"/>
      <color rgb="FF0070C0"/>
      <name val="Arial"/>
      <family val="2"/>
    </font>
    <font>
      <b/>
      <i/>
      <sz val="20"/>
      <color theme="0"/>
      <name val="Arial"/>
      <family val="2"/>
    </font>
    <font>
      <sz val="12"/>
      <name val="Arial"/>
      <family val="2"/>
    </font>
    <font>
      <sz val="11"/>
      <color theme="1"/>
      <name val="Arial"/>
      <family val="2"/>
    </font>
    <font>
      <sz val="9"/>
      <name val="Arial"/>
      <family val="2"/>
    </font>
    <font>
      <sz val="8"/>
      <name val="Arial"/>
      <family val="2"/>
    </font>
    <font>
      <b/>
      <sz val="10"/>
      <name val="Arial"/>
      <family val="2"/>
    </font>
    <font>
      <sz val="9"/>
      <color indexed="81"/>
      <name val="Tahoma"/>
      <family val="2"/>
    </font>
    <font>
      <u/>
      <sz val="10"/>
      <color indexed="12"/>
      <name val="Arial"/>
      <family val="2"/>
    </font>
    <font>
      <u/>
      <sz val="10"/>
      <color theme="10"/>
      <name val="Arial"/>
      <family val="2"/>
    </font>
    <font>
      <u/>
      <sz val="11"/>
      <color theme="10"/>
      <name val="Calibri"/>
      <family val="2"/>
      <scheme val="minor"/>
    </font>
    <font>
      <sz val="11"/>
      <name val="Calibri"/>
      <family val="2"/>
    </font>
    <font>
      <b/>
      <sz val="12"/>
      <color rgb="FF0070C0"/>
      <name val="Arial"/>
      <family val="2"/>
    </font>
    <font>
      <b/>
      <sz val="12"/>
      <color theme="1"/>
      <name val="Arial"/>
      <family val="2"/>
    </font>
    <font>
      <b/>
      <sz val="12"/>
      <color theme="9" tint="-0.249977111117893"/>
      <name val="Arial"/>
      <family val="2"/>
    </font>
    <font>
      <sz val="12"/>
      <color rgb="FF0070C0"/>
      <name val="Arial"/>
      <family val="2"/>
    </font>
    <font>
      <sz val="8"/>
      <name val="Calibri"/>
      <family val="2"/>
      <scheme val="minor"/>
    </font>
    <font>
      <sz val="11"/>
      <name val="Arial"/>
      <family val="2"/>
    </font>
    <font>
      <sz val="10"/>
      <name val="Arial"/>
      <family val="2"/>
    </font>
    <font>
      <sz val="11"/>
      <color rgb="FF000000"/>
      <name val="Calibri"/>
      <family val="2"/>
    </font>
    <font>
      <sz val="12"/>
      <color theme="1"/>
      <name val="Calibri"/>
      <family val="2"/>
      <scheme val="minor"/>
    </font>
    <font>
      <sz val="10"/>
      <name val="Helv"/>
      <family val="2"/>
    </font>
    <font>
      <sz val="10"/>
      <name val="MS Sans Serif"/>
    </font>
    <font>
      <sz val="11"/>
      <color rgb="FF000000"/>
      <name val="Calibri"/>
      <family val="2"/>
      <charset val="1"/>
    </font>
    <font>
      <sz val="10"/>
      <name val="Arial"/>
      <family val="2"/>
      <charset val="1"/>
    </font>
    <font>
      <sz val="11"/>
      <color indexed="8"/>
      <name val="Calibri"/>
      <family val="2"/>
    </font>
    <font>
      <sz val="11"/>
      <color theme="1"/>
      <name val="Czcionka tekstu podstawowego"/>
      <family val="2"/>
      <charset val="238"/>
    </font>
  </fonts>
  <fills count="14">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00B050"/>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46031">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1" fillId="0" borderId="0"/>
    <xf numFmtId="0" fontId="1" fillId="0" borderId="0"/>
    <xf numFmtId="165" fontId="1" fillId="0" borderId="0" applyFont="0" applyFill="0" applyBorder="0" applyAlignment="0" applyProtection="0"/>
    <xf numFmtId="0" fontId="1" fillId="0" borderId="0"/>
    <xf numFmtId="0" fontId="3" fillId="0" borderId="0"/>
    <xf numFmtId="0" fontId="3" fillId="0" borderId="0"/>
    <xf numFmtId="0" fontId="3" fillId="0" borderId="0"/>
    <xf numFmtId="0" fontId="5" fillId="0" borderId="0"/>
    <xf numFmtId="0" fontId="1" fillId="0" borderId="0"/>
    <xf numFmtId="43" fontId="3" fillId="0" borderId="0" applyFont="0" applyFill="0" applyBorder="0" applyAlignment="0" applyProtection="0"/>
    <xf numFmtId="0" fontId="1" fillId="0" borderId="0"/>
    <xf numFmtId="0" fontId="1" fillId="0" borderId="0"/>
    <xf numFmtId="12" fontId="3" fillId="0" borderId="0" applyFont="0" applyFill="0" applyProtection="0"/>
    <xf numFmtId="43"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1" fillId="0" borderId="0"/>
    <xf numFmtId="0" fontId="3" fillId="0" borderId="0"/>
    <xf numFmtId="12" fontId="3" fillId="0" borderId="0" applyFont="0" applyFill="0" applyProtection="0"/>
    <xf numFmtId="169" fontId="3" fillId="0" borderId="0" applyFont="0" applyFill="0" applyBorder="0" applyAlignment="0" applyProtection="0"/>
    <xf numFmtId="169" fontId="3"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0" fontId="3" fillId="0" borderId="0"/>
    <xf numFmtId="9" fontId="1" fillId="0" borderId="0" applyFont="0" applyFill="0" applyBorder="0" applyAlignment="0" applyProtection="0"/>
    <xf numFmtId="170"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6" fillId="0" borderId="0" applyNumberFormat="0" applyFill="0" applyBorder="0" applyAlignment="0" applyProtection="0">
      <alignment vertical="top"/>
      <protection locked="0"/>
    </xf>
    <xf numFmtId="0" fontId="3" fillId="0" borderId="0"/>
    <xf numFmtId="0" fontId="1" fillId="0" borderId="0"/>
    <xf numFmtId="0" fontId="17" fillId="0" borderId="0" applyNumberFormat="0" applyFill="0" applyBorder="0" applyAlignment="0" applyProtection="0"/>
    <xf numFmtId="0" fontId="18" fillId="0" borderId="0" applyNumberFormat="0" applyFill="0" applyBorder="0" applyAlignment="0" applyProtection="0"/>
    <xf numFmtId="0" fontId="3" fillId="0" borderId="0"/>
    <xf numFmtId="0" fontId="19" fillId="0" borderId="0"/>
    <xf numFmtId="0" fontId="1" fillId="0" borderId="0"/>
    <xf numFmtId="171" fontId="3" fillId="0" borderId="0" applyFont="0" applyFill="0" applyBorder="0" applyAlignment="0" applyProtection="0"/>
    <xf numFmtId="0" fontId="1" fillId="0" borderId="0"/>
    <xf numFmtId="169" fontId="3" fillId="0" borderId="0" applyFont="0" applyFill="0" applyBorder="0" applyAlignment="0" applyProtection="0"/>
    <xf numFmtId="169" fontId="3" fillId="0" borderId="0" applyFont="0" applyFill="0" applyBorder="0" applyAlignment="0" applyProtection="0"/>
    <xf numFmtId="0" fontId="1" fillId="0" borderId="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3" fillId="0" borderId="0" applyFont="0" applyFill="0" applyBorder="0" applyAlignment="0" applyProtection="0"/>
    <xf numFmtId="169" fontId="3" fillId="0" borderId="0" applyFont="0" applyFill="0" applyBorder="0" applyAlignment="0" applyProtection="0"/>
    <xf numFmtId="0" fontId="1" fillId="0" borderId="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7" fillId="0" borderId="0" applyNumberForma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43" fontId="3" fillId="0" borderId="0" applyFont="0" applyFill="0" applyBorder="0" applyAlignment="0" applyProtection="0"/>
    <xf numFmtId="12" fontId="3" fillId="0" borderId="0" applyFont="0" applyFill="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26"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3" fillId="0" borderId="0"/>
    <xf numFmtId="0" fontId="1" fillId="0" borderId="0"/>
    <xf numFmtId="172" fontId="3"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9" fillId="0" borderId="0"/>
    <xf numFmtId="169" fontId="3" fillId="0" borderId="0" applyBorder="0" applyAlignment="0" applyProtection="0"/>
    <xf numFmtId="0" fontId="19" fillId="0" borderId="0"/>
    <xf numFmtId="0" fontId="3" fillId="0" borderId="0"/>
    <xf numFmtId="0" fontId="19" fillId="0" borderId="0"/>
    <xf numFmtId="0" fontId="27" fillId="0" borderId="0"/>
    <xf numFmtId="0" fontId="27" fillId="0" borderId="0"/>
    <xf numFmtId="0" fontId="27" fillId="0" borderId="0"/>
    <xf numFmtId="169" fontId="1" fillId="0" borderId="0" applyFont="0" applyFill="0" applyBorder="0" applyAlignment="0" applyProtection="0"/>
    <xf numFmtId="44" fontId="1" fillId="0" borderId="0" applyFont="0" applyFill="0" applyBorder="0" applyAlignment="0" applyProtection="0"/>
    <xf numFmtId="169" fontId="3" fillId="0" borderId="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0" fontId="3"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172"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169" fontId="1"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0" fontId="3" fillId="0" borderId="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29" fillId="0" borderId="0"/>
    <xf numFmtId="169"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0" fontId="5" fillId="0" borderId="0"/>
    <xf numFmtId="0" fontId="28" fillId="0" borderId="0"/>
    <xf numFmtId="0" fontId="3" fillId="0" borderId="0"/>
    <xf numFmtId="44" fontId="28" fillId="0" borderId="0" applyFont="0" applyFill="0" applyBorder="0" applyAlignment="0" applyProtection="0"/>
    <xf numFmtId="43" fontId="28" fillId="0" borderId="0" applyFont="0" applyFill="0" applyBorder="0" applyAlignment="0" applyProtection="0"/>
    <xf numFmtId="0" fontId="30"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9" fillId="0" borderId="0"/>
    <xf numFmtId="0" fontId="19"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169" fontId="19" fillId="0" borderId="0" applyFont="0" applyFill="0" applyBorder="0" applyAlignment="0" applyProtection="0"/>
    <xf numFmtId="9" fontId="19"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9" fillId="0" borderId="0"/>
    <xf numFmtId="169" fontId="3" fillId="0" borderId="0" applyBorder="0" applyAlignment="0" applyProtection="0"/>
    <xf numFmtId="0" fontId="19" fillId="0" borderId="0"/>
    <xf numFmtId="0" fontId="27" fillId="0" borderId="0"/>
    <xf numFmtId="0" fontId="27" fillId="0" borderId="0"/>
    <xf numFmtId="0" fontId="27" fillId="0" borderId="0"/>
    <xf numFmtId="169" fontId="3"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169" fontId="3" fillId="0" borderId="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0" fontId="31" fillId="0" borderId="0"/>
    <xf numFmtId="0" fontId="32" fillId="0" borderId="0"/>
    <xf numFmtId="0" fontId="32" fillId="0" borderId="0"/>
    <xf numFmtId="0" fontId="32" fillId="0" borderId="0"/>
    <xf numFmtId="0" fontId="32" fillId="0" borderId="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0" fontId="3" fillId="0" borderId="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0" fontId="3" fillId="0" borderId="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9"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0" fontId="33" fillId="0" borderId="0"/>
    <xf numFmtId="169" fontId="3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4" fontId="3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9"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0" fontId="3" fillId="0" borderId="0"/>
    <xf numFmtId="43" fontId="1" fillId="0" borderId="0" applyFont="0" applyFill="0" applyBorder="0" applyAlignment="0" applyProtection="0"/>
    <xf numFmtId="0" fontId="3" fillId="0" borderId="0"/>
    <xf numFmtId="169" fontId="3" fillId="0" borderId="0" applyBorder="0" applyAlignment="0" applyProtection="0"/>
    <xf numFmtId="169" fontId="3" fillId="0" borderId="0" applyFont="0" applyFill="0" applyBorder="0" applyAlignment="0" applyProtection="0"/>
    <xf numFmtId="169" fontId="1" fillId="0" borderId="0" applyFont="0" applyFill="0" applyBorder="0" applyAlignment="0" applyProtection="0"/>
    <xf numFmtId="169" fontId="3" fillId="0" borderId="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9" fillId="0" borderId="0" applyFont="0" applyFill="0" applyBorder="0" applyAlignment="0" applyProtection="0"/>
    <xf numFmtId="0" fontId="3" fillId="0" borderId="0"/>
    <xf numFmtId="44" fontId="33" fillId="0" borderId="0" applyFont="0" applyFill="0" applyBorder="0" applyAlignment="0" applyProtection="0"/>
    <xf numFmtId="0" fontId="3" fillId="0" borderId="0"/>
    <xf numFmtId="0" fontId="3" fillId="0" borderId="0"/>
    <xf numFmtId="0" fontId="3" fillId="0" borderId="0"/>
    <xf numFmtId="0" fontId="3" fillId="0" borderId="0"/>
    <xf numFmtId="169" fontId="33" fillId="0" borderId="0" applyFont="0" applyFill="0" applyBorder="0" applyAlignment="0" applyProtection="0"/>
    <xf numFmtId="0" fontId="33" fillId="0" borderId="0"/>
    <xf numFmtId="0" fontId="33" fillId="0" borderId="0"/>
    <xf numFmtId="0" fontId="3" fillId="0" borderId="0"/>
    <xf numFmtId="0" fontId="33" fillId="0" borderId="0"/>
    <xf numFmtId="0" fontId="33" fillId="0" borderId="0"/>
    <xf numFmtId="0" fontId="3" fillId="0" borderId="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9"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3" fillId="0" borderId="0" applyBorder="0" applyAlignment="0" applyProtection="0"/>
    <xf numFmtId="169" fontId="3" fillId="0" borderId="0" applyFont="0" applyFill="0" applyBorder="0" applyAlignment="0" applyProtection="0"/>
    <xf numFmtId="169" fontId="1" fillId="0" borderId="0" applyFont="0" applyFill="0" applyBorder="0" applyAlignment="0" applyProtection="0"/>
    <xf numFmtId="169" fontId="3" fillId="0" borderId="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9"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9"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3" fillId="0" borderId="0" applyBorder="0" applyAlignment="0" applyProtection="0"/>
    <xf numFmtId="169" fontId="3" fillId="0" borderId="0" applyFont="0" applyFill="0" applyBorder="0" applyAlignment="0" applyProtection="0"/>
    <xf numFmtId="169" fontId="1" fillId="0" borderId="0" applyFont="0" applyFill="0" applyBorder="0" applyAlignment="0" applyProtection="0"/>
    <xf numFmtId="169" fontId="3" fillId="0" borderId="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9"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9"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3" fillId="0" borderId="0" applyBorder="0" applyAlignment="0" applyProtection="0"/>
    <xf numFmtId="169" fontId="3" fillId="0" borderId="0" applyFont="0" applyFill="0" applyBorder="0" applyAlignment="0" applyProtection="0"/>
    <xf numFmtId="169" fontId="1" fillId="0" borderId="0" applyFont="0" applyFill="0" applyBorder="0" applyAlignment="0" applyProtection="0"/>
    <xf numFmtId="169" fontId="3" fillId="0" borderId="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9"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9"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3" fillId="0" borderId="0" applyBorder="0" applyAlignment="0" applyProtection="0"/>
    <xf numFmtId="169" fontId="3" fillId="0" borderId="0" applyFont="0" applyFill="0" applyBorder="0" applyAlignment="0" applyProtection="0"/>
    <xf numFmtId="169" fontId="1" fillId="0" borderId="0" applyFont="0" applyFill="0" applyBorder="0" applyAlignment="0" applyProtection="0"/>
    <xf numFmtId="169" fontId="3" fillId="0" borderId="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12" fontId="3" fillId="0" borderId="0" applyFont="0" applyFill="0" applyProtection="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12" fontId="3" fillId="0" borderId="0" applyFont="0" applyFill="0" applyProtection="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12" fontId="3" fillId="0" borderId="0" applyFont="0" applyFill="0" applyProtection="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12" fontId="3" fillId="0" borderId="0" applyFont="0" applyFill="0" applyProtection="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12" fontId="3" fillId="0" borderId="0" applyFont="0" applyFill="0" applyProtection="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34" fillId="0" borderId="0"/>
    <xf numFmtId="169" fontId="1" fillId="0" borderId="0" applyFont="0" applyFill="0" applyBorder="0" applyAlignment="0" applyProtection="0"/>
    <xf numFmtId="9" fontId="3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222">
    <xf numFmtId="0" fontId="0" fillId="0" borderId="0" xfId="0"/>
    <xf numFmtId="0" fontId="3" fillId="0" borderId="1" xfId="3" applyBorder="1" applyProtection="1"/>
    <xf numFmtId="0" fontId="6" fillId="2" borderId="0" xfId="3" applyFont="1" applyFill="1"/>
    <xf numFmtId="0" fontId="6" fillId="0" borderId="0" xfId="3" applyFont="1"/>
    <xf numFmtId="0" fontId="3" fillId="0" borderId="0" xfId="3"/>
    <xf numFmtId="0" fontId="3" fillId="2" borderId="1" xfId="3" applyFont="1" applyFill="1" applyBorder="1" applyAlignment="1" applyProtection="1"/>
    <xf numFmtId="0" fontId="3" fillId="2" borderId="1" xfId="3" applyFill="1" applyBorder="1" applyProtection="1">
      <protection locked="0"/>
    </xf>
    <xf numFmtId="0" fontId="3" fillId="2" borderId="1" xfId="3" applyFont="1" applyFill="1" applyBorder="1" applyAlignment="1" applyProtection="1">
      <alignment horizontal="center" vertical="top" wrapText="1"/>
    </xf>
    <xf numFmtId="0" fontId="3" fillId="2" borderId="1" xfId="3" applyFont="1" applyFill="1" applyBorder="1" applyAlignment="1" applyProtection="1">
      <alignment horizontal="center" vertical="top" wrapText="1"/>
      <protection locked="0"/>
    </xf>
    <xf numFmtId="0" fontId="3" fillId="2" borderId="1" xfId="3" applyFont="1" applyFill="1" applyBorder="1" applyAlignment="1" applyProtection="1">
      <alignment horizontal="center" shrinkToFit="1"/>
      <protection locked="0"/>
    </xf>
    <xf numFmtId="0" fontId="3" fillId="2" borderId="1" xfId="3" applyFill="1" applyBorder="1" applyAlignment="1" applyProtection="1">
      <alignment horizontal="center" shrinkToFit="1"/>
      <protection locked="0"/>
    </xf>
    <xf numFmtId="0" fontId="3" fillId="4" borderId="1" xfId="3" applyFill="1" applyBorder="1" applyProtection="1">
      <protection locked="0"/>
    </xf>
    <xf numFmtId="44" fontId="3" fillId="0" borderId="0" xfId="3" applyNumberFormat="1"/>
    <xf numFmtId="43" fontId="3" fillId="2" borderId="1" xfId="3" applyNumberFormat="1" applyFill="1" applyBorder="1" applyAlignment="1" applyProtection="1">
      <alignment horizontal="center" shrinkToFit="1"/>
      <protection hidden="1"/>
    </xf>
    <xf numFmtId="0" fontId="3" fillId="0" borderId="0" xfId="3" applyProtection="1"/>
    <xf numFmtId="0" fontId="3" fillId="9" borderId="1" xfId="3" applyFont="1" applyFill="1" applyBorder="1" applyProtection="1"/>
    <xf numFmtId="0" fontId="3" fillId="9" borderId="1" xfId="3" applyFill="1" applyBorder="1" applyProtection="1"/>
    <xf numFmtId="166" fontId="3" fillId="10" borderId="1" xfId="1" applyNumberFormat="1" applyFont="1" applyFill="1" applyBorder="1" applyProtection="1"/>
    <xf numFmtId="0" fontId="3" fillId="3" borderId="1" xfId="3" applyFill="1" applyBorder="1" applyAlignment="1" applyProtection="1">
      <alignment vertical="center" shrinkToFit="1"/>
    </xf>
    <xf numFmtId="0" fontId="3" fillId="6" borderId="1" xfId="3" applyFill="1" applyBorder="1" applyAlignment="1" applyProtection="1">
      <alignment horizontal="center"/>
      <protection locked="0"/>
    </xf>
    <xf numFmtId="0" fontId="3" fillId="2" borderId="0" xfId="3" applyFont="1" applyFill="1" applyProtection="1">
      <protection locked="0"/>
    </xf>
    <xf numFmtId="0" fontId="3" fillId="2" borderId="0" xfId="3" applyFill="1" applyProtection="1">
      <protection locked="0"/>
    </xf>
    <xf numFmtId="0" fontId="3" fillId="6" borderId="0" xfId="3" applyFill="1" applyProtection="1">
      <protection locked="0"/>
    </xf>
    <xf numFmtId="0" fontId="3" fillId="0" borderId="12" xfId="3" applyBorder="1" applyProtection="1"/>
    <xf numFmtId="0" fontId="3" fillId="0" borderId="0" xfId="3" applyFont="1" applyProtection="1"/>
    <xf numFmtId="0" fontId="0" fillId="0" borderId="0" xfId="0"/>
    <xf numFmtId="49" fontId="2" fillId="0" borderId="2" xfId="0" applyNumberFormat="1" applyFont="1" applyBorder="1" applyAlignment="1"/>
    <xf numFmtId="0" fontId="2" fillId="0" borderId="2" xfId="0" applyFont="1" applyBorder="1" applyAlignment="1"/>
    <xf numFmtId="164" fontId="2" fillId="0" borderId="2" xfId="0" applyNumberFormat="1" applyFont="1" applyBorder="1" applyAlignment="1"/>
    <xf numFmtId="49" fontId="0" fillId="0" borderId="0" xfId="0" applyNumberFormat="1" applyAlignment="1"/>
    <xf numFmtId="0" fontId="0" fillId="0" borderId="0" xfId="0" applyAlignment="1"/>
    <xf numFmtId="164" fontId="0" fillId="0" borderId="0" xfId="0" applyNumberFormat="1" applyAlignment="1"/>
    <xf numFmtId="0" fontId="0" fillId="0" borderId="0" xfId="0"/>
    <xf numFmtId="0" fontId="3" fillId="0" borderId="0" xfId="3" applyAlignment="1">
      <alignment horizontal="center"/>
    </xf>
    <xf numFmtId="49" fontId="3" fillId="2" borderId="3" xfId="3" applyNumberFormat="1" applyFont="1" applyFill="1" applyBorder="1" applyAlignment="1" applyProtection="1">
      <alignment horizontal="center"/>
      <protection locked="0"/>
    </xf>
    <xf numFmtId="49" fontId="3" fillId="2" borderId="4" xfId="3" applyNumberFormat="1" applyFont="1" applyFill="1" applyBorder="1" applyAlignment="1" applyProtection="1">
      <alignment horizontal="center"/>
      <protection locked="0"/>
    </xf>
    <xf numFmtId="49" fontId="3" fillId="2" borderId="0" xfId="3" applyNumberFormat="1" applyFont="1" applyFill="1" applyBorder="1" applyAlignment="1" applyProtection="1">
      <alignment horizontal="center"/>
      <protection locked="0"/>
    </xf>
    <xf numFmtId="49" fontId="3" fillId="2" borderId="5" xfId="3" applyNumberFormat="1" applyFont="1" applyFill="1" applyBorder="1" applyAlignment="1" applyProtection="1">
      <alignment horizontal="center"/>
      <protection locked="0"/>
    </xf>
    <xf numFmtId="49" fontId="3" fillId="2" borderId="12" xfId="3" applyNumberFormat="1" applyFont="1" applyFill="1" applyBorder="1" applyAlignment="1" applyProtection="1">
      <alignment horizontal="center"/>
      <protection locked="0"/>
    </xf>
    <xf numFmtId="49" fontId="3" fillId="2" borderId="13" xfId="3" applyNumberFormat="1" applyFont="1" applyFill="1" applyBorder="1" applyAlignment="1" applyProtection="1">
      <alignment horizontal="center"/>
      <protection locked="0"/>
    </xf>
    <xf numFmtId="49" fontId="3" fillId="0" borderId="0" xfId="0" applyNumberFormat="1" applyFont="1" applyProtection="1">
      <protection hidden="1"/>
    </xf>
    <xf numFmtId="49" fontId="2" fillId="0" borderId="2" xfId="4" applyNumberFormat="1" applyFont="1" applyBorder="1" applyProtection="1">
      <protection hidden="1"/>
    </xf>
    <xf numFmtId="164" fontId="2" fillId="0" borderId="2" xfId="4" applyNumberFormat="1" applyFont="1" applyBorder="1" applyProtection="1">
      <protection hidden="1"/>
    </xf>
    <xf numFmtId="164" fontId="2" fillId="0" borderId="2" xfId="0" applyNumberFormat="1" applyFont="1" applyBorder="1" applyProtection="1">
      <protection hidden="1"/>
    </xf>
    <xf numFmtId="0" fontId="2" fillId="0" borderId="2" xfId="4" applyFont="1" applyBorder="1" applyProtection="1">
      <protection hidden="1"/>
    </xf>
    <xf numFmtId="0" fontId="2" fillId="0" borderId="2" xfId="115" applyFont="1" applyBorder="1" applyProtection="1">
      <protection hidden="1"/>
    </xf>
    <xf numFmtId="49" fontId="0" fillId="0" borderId="0" xfId="0" applyNumberFormat="1"/>
    <xf numFmtId="164" fontId="0" fillId="0" borderId="0" xfId="0" applyNumberFormat="1"/>
    <xf numFmtId="168" fontId="0" fillId="0" borderId="0" xfId="16" applyNumberFormat="1" applyFont="1"/>
    <xf numFmtId="0" fontId="3" fillId="2" borderId="0" xfId="3" applyFill="1" applyBorder="1" applyAlignment="1" applyProtection="1">
      <alignment horizontal="center"/>
      <protection locked="0"/>
    </xf>
    <xf numFmtId="169" fontId="14" fillId="2" borderId="1" xfId="3" applyNumberFormat="1" applyFont="1" applyFill="1" applyBorder="1" applyAlignment="1" applyProtection="1">
      <alignment horizontal="center" vertical="center"/>
    </xf>
    <xf numFmtId="0" fontId="14" fillId="2" borderId="1" xfId="3" applyFont="1" applyFill="1" applyBorder="1" applyAlignment="1" applyProtection="1">
      <alignment horizontal="center" vertical="center"/>
    </xf>
    <xf numFmtId="0" fontId="3" fillId="0" borderId="1" xfId="3" applyBorder="1" applyAlignment="1" applyProtection="1">
      <alignment horizontal="center" shrinkToFit="1"/>
    </xf>
    <xf numFmtId="0" fontId="12" fillId="2" borderId="1" xfId="3" applyFont="1" applyFill="1" applyBorder="1" applyAlignment="1" applyProtection="1">
      <alignment horizontal="center" vertical="center" shrinkToFit="1"/>
      <protection locked="0"/>
    </xf>
    <xf numFmtId="49" fontId="3" fillId="2" borderId="0" xfId="3" applyNumberFormat="1" applyFont="1" applyFill="1" applyBorder="1" applyAlignment="1" applyProtection="1">
      <alignment horizontal="center" vertical="center" wrapText="1"/>
      <protection locked="0"/>
    </xf>
    <xf numFmtId="0" fontId="3" fillId="2" borderId="0" xfId="3" applyFont="1" applyFill="1" applyBorder="1" applyAlignment="1" applyProtection="1">
      <alignment horizontal="center" vertical="center"/>
    </xf>
    <xf numFmtId="0" fontId="3" fillId="0" borderId="0" xfId="3" applyBorder="1" applyAlignment="1" applyProtection="1">
      <alignment horizontal="center" shrinkToFit="1"/>
      <protection locked="0"/>
    </xf>
    <xf numFmtId="0" fontId="3" fillId="0" borderId="0" xfId="3" applyBorder="1" applyAlignment="1" applyProtection="1">
      <alignment shrinkToFit="1"/>
      <protection locked="0"/>
    </xf>
    <xf numFmtId="0" fontId="3" fillId="2" borderId="0" xfId="3" applyFont="1" applyFill="1" applyBorder="1" applyAlignment="1" applyProtection="1">
      <alignment horizontal="center"/>
      <protection locked="0"/>
    </xf>
    <xf numFmtId="0" fontId="3" fillId="2" borderId="0" xfId="3" applyFill="1" applyBorder="1" applyAlignment="1" applyProtection="1">
      <alignment horizontal="center" shrinkToFit="1"/>
      <protection locked="0"/>
    </xf>
    <xf numFmtId="0" fontId="3" fillId="4" borderId="0" xfId="3" applyFill="1" applyBorder="1" applyProtection="1">
      <protection locked="0"/>
    </xf>
    <xf numFmtId="0" fontId="3" fillId="0" borderId="13" xfId="3" applyBorder="1" applyAlignment="1" applyProtection="1">
      <alignment horizontal="center" shrinkToFit="1"/>
    </xf>
    <xf numFmtId="0" fontId="3" fillId="0" borderId="3" xfId="3" applyBorder="1" applyAlignment="1" applyProtection="1">
      <alignment horizontal="center" shrinkToFit="1"/>
    </xf>
    <xf numFmtId="169" fontId="14" fillId="2" borderId="3" xfId="3" applyNumberFormat="1" applyFont="1" applyFill="1" applyBorder="1" applyAlignment="1" applyProtection="1">
      <alignment horizontal="center" vertical="center"/>
    </xf>
    <xf numFmtId="0" fontId="14" fillId="2" borderId="3" xfId="3" applyFont="1" applyFill="1" applyBorder="1" applyAlignment="1" applyProtection="1">
      <alignment horizontal="center" vertical="center"/>
    </xf>
    <xf numFmtId="0" fontId="3" fillId="0" borderId="0" xfId="3" applyBorder="1" applyProtection="1"/>
    <xf numFmtId="0" fontId="3" fillId="4" borderId="8" xfId="3" applyFill="1" applyBorder="1" applyProtection="1">
      <protection locked="0"/>
    </xf>
    <xf numFmtId="0" fontId="3" fillId="2" borderId="14" xfId="3" applyFill="1" applyBorder="1" applyAlignment="1" applyProtection="1">
      <alignment horizontal="center"/>
      <protection locked="0"/>
    </xf>
    <xf numFmtId="49" fontId="3" fillId="2" borderId="14" xfId="3" applyNumberFormat="1" applyFont="1" applyFill="1" applyBorder="1" applyAlignment="1" applyProtection="1">
      <alignment horizontal="center" vertical="center" wrapText="1"/>
      <protection locked="0"/>
    </xf>
    <xf numFmtId="0" fontId="3" fillId="2" borderId="14" xfId="3" applyFont="1" applyFill="1" applyBorder="1" applyAlignment="1" applyProtection="1">
      <alignment horizontal="center" vertical="center"/>
    </xf>
    <xf numFmtId="0" fontId="3" fillId="0" borderId="14" xfId="3" applyBorder="1" applyAlignment="1" applyProtection="1">
      <alignment horizontal="center" shrinkToFit="1"/>
      <protection locked="0"/>
    </xf>
    <xf numFmtId="0" fontId="3" fillId="0" borderId="14" xfId="3" applyBorder="1" applyAlignment="1" applyProtection="1">
      <alignment shrinkToFit="1"/>
      <protection locked="0"/>
    </xf>
    <xf numFmtId="0" fontId="3" fillId="2" borderId="14" xfId="3" applyFont="1" applyFill="1" applyBorder="1" applyAlignment="1" applyProtection="1">
      <alignment horizontal="center"/>
      <protection locked="0"/>
    </xf>
    <xf numFmtId="0" fontId="3" fillId="2" borderId="14" xfId="3" applyFill="1" applyBorder="1" applyAlignment="1" applyProtection="1">
      <alignment horizontal="center" shrinkToFit="1"/>
      <protection locked="0"/>
    </xf>
    <xf numFmtId="0" fontId="12" fillId="2" borderId="0" xfId="3" applyFont="1" applyFill="1" applyBorder="1" applyAlignment="1" applyProtection="1">
      <alignment horizontal="center" vertical="center" shrinkToFit="1"/>
      <protection locked="0"/>
    </xf>
    <xf numFmtId="0" fontId="0" fillId="0" borderId="0" xfId="0"/>
    <xf numFmtId="49" fontId="2" fillId="0" borderId="2" xfId="0" applyNumberFormat="1" applyFont="1" applyBorder="1" applyAlignment="1"/>
    <xf numFmtId="0" fontId="2" fillId="0" borderId="2" xfId="0" applyFont="1" applyBorder="1" applyAlignment="1"/>
    <xf numFmtId="164" fontId="2" fillId="0" borderId="2" xfId="0" applyNumberFormat="1" applyFont="1" applyBorder="1" applyAlignment="1"/>
    <xf numFmtId="0" fontId="0" fillId="0" borderId="0" xfId="0"/>
    <xf numFmtId="0" fontId="0" fillId="0" borderId="0" xfId="0"/>
    <xf numFmtId="0" fontId="2" fillId="0" borderId="2" xfId="0" applyFont="1" applyBorder="1" applyAlignment="1"/>
    <xf numFmtId="49" fontId="0" fillId="0" borderId="0" xfId="0" applyNumberFormat="1" applyAlignment="1"/>
    <xf numFmtId="0" fontId="0" fillId="0" borderId="0" xfId="0" applyAlignment="1"/>
    <xf numFmtId="164" fontId="0" fillId="0" borderId="0" xfId="0" applyNumberFormat="1" applyAlignment="1"/>
    <xf numFmtId="166" fontId="0" fillId="11" borderId="1" xfId="17" applyNumberFormat="1" applyFont="1" applyFill="1" applyBorder="1" applyAlignment="1" applyProtection="1">
      <alignment horizontal="center" vertical="center" shrinkToFit="1"/>
      <protection locked="0"/>
    </xf>
    <xf numFmtId="0" fontId="1" fillId="0" borderId="0" xfId="138"/>
    <xf numFmtId="164" fontId="1" fillId="0" borderId="0" xfId="138" applyNumberFormat="1"/>
    <xf numFmtId="43" fontId="0" fillId="0" borderId="0" xfId="0" applyNumberFormat="1"/>
    <xf numFmtId="0" fontId="3" fillId="12" borderId="1" xfId="3" applyFill="1" applyBorder="1" applyAlignment="1" applyProtection="1">
      <alignment vertical="center"/>
    </xf>
    <xf numFmtId="0" fontId="3" fillId="0" borderId="0" xfId="0" quotePrefix="1" applyFont="1" applyAlignment="1">
      <alignment horizontal="left" shrinkToFit="1"/>
    </xf>
    <xf numFmtId="0" fontId="0" fillId="0" borderId="0" xfId="0"/>
    <xf numFmtId="0" fontId="3" fillId="6" borderId="1" xfId="3" applyFill="1" applyBorder="1" applyProtection="1">
      <protection locked="0" hidden="1"/>
    </xf>
    <xf numFmtId="166" fontId="0" fillId="0" borderId="1" xfId="1" applyNumberFormat="1" applyFont="1" applyBorder="1" applyAlignment="1" applyProtection="1">
      <alignment horizontal="center" shrinkToFit="1"/>
      <protection locked="0" hidden="1"/>
    </xf>
    <xf numFmtId="0" fontId="3" fillId="0" borderId="0" xfId="3" applyProtection="1">
      <protection hidden="1"/>
    </xf>
    <xf numFmtId="44" fontId="3" fillId="0" borderId="0" xfId="3" applyNumberFormat="1" applyProtection="1">
      <protection hidden="1"/>
    </xf>
    <xf numFmtId="44" fontId="3" fillId="0" borderId="0" xfId="3" applyNumberFormat="1" applyAlignment="1" applyProtection="1">
      <alignment shrinkToFit="1"/>
      <protection hidden="1"/>
    </xf>
    <xf numFmtId="0" fontId="3" fillId="0" borderId="1" xfId="3" applyBorder="1" applyProtection="1">
      <protection hidden="1"/>
    </xf>
    <xf numFmtId="0" fontId="3" fillId="6" borderId="1" xfId="3" applyFill="1" applyBorder="1" applyAlignment="1" applyProtection="1">
      <alignment shrinkToFit="1"/>
      <protection hidden="1"/>
    </xf>
    <xf numFmtId="166" fontId="3" fillId="0" borderId="1" xfId="3" applyNumberFormat="1" applyBorder="1" applyProtection="1">
      <protection hidden="1"/>
    </xf>
    <xf numFmtId="167" fontId="3" fillId="0" borderId="1" xfId="3" applyNumberFormat="1" applyBorder="1" applyAlignment="1" applyProtection="1">
      <alignment shrinkToFit="1"/>
      <protection hidden="1"/>
    </xf>
    <xf numFmtId="0" fontId="3" fillId="2" borderId="0" xfId="139" quotePrefix="1" applyFont="1" applyFill="1" applyBorder="1" applyAlignment="1">
      <alignment vertical="center"/>
    </xf>
    <xf numFmtId="0" fontId="3" fillId="2" borderId="0" xfId="139" applyFont="1" applyFill="1" applyBorder="1" applyAlignment="1"/>
    <xf numFmtId="167" fontId="26" fillId="2" borderId="0" xfId="139" applyNumberFormat="1" applyFill="1" applyBorder="1" applyAlignment="1">
      <alignment vertical="center" shrinkToFit="1"/>
    </xf>
    <xf numFmtId="49" fontId="3" fillId="2" borderId="0" xfId="139" applyNumberFormat="1" applyFont="1" applyFill="1" applyBorder="1" applyAlignment="1"/>
    <xf numFmtId="0" fontId="3" fillId="2" borderId="0" xfId="139" quotePrefix="1" applyFont="1" applyFill="1" applyBorder="1" applyAlignment="1"/>
    <xf numFmtId="164" fontId="0" fillId="2" borderId="0" xfId="0" applyNumberFormat="1" applyFill="1" applyBorder="1"/>
    <xf numFmtId="0" fontId="0" fillId="2" borderId="0" xfId="0" quotePrefix="1" applyFill="1" applyBorder="1" applyAlignment="1"/>
    <xf numFmtId="44" fontId="1" fillId="2" borderId="0" xfId="5" applyNumberFormat="1" applyFill="1" applyBorder="1"/>
    <xf numFmtId="49" fontId="3" fillId="2" borderId="0" xfId="0" quotePrefix="1" applyNumberFormat="1" applyFont="1" applyFill="1" applyBorder="1" applyAlignment="1">
      <alignment shrinkToFit="1"/>
    </xf>
    <xf numFmtId="164" fontId="1" fillId="2" borderId="0" xfId="138" applyNumberFormat="1" applyFill="1" applyBorder="1"/>
    <xf numFmtId="0" fontId="3" fillId="2" borderId="1" xfId="3" applyFill="1" applyBorder="1" applyAlignment="1" applyProtection="1">
      <alignment horizontal="center" vertical="center"/>
    </xf>
    <xf numFmtId="0" fontId="0" fillId="0" borderId="0" xfId="0"/>
    <xf numFmtId="164" fontId="0" fillId="0" borderId="0" xfId="138" applyNumberFormat="1" applyFont="1"/>
    <xf numFmtId="0" fontId="3" fillId="13" borderId="0" xfId="3" applyFill="1"/>
    <xf numFmtId="0" fontId="3" fillId="6" borderId="1" xfId="3" applyFill="1" applyBorder="1" applyAlignment="1" applyProtection="1">
      <alignment horizontal="right"/>
      <protection locked="0" hidden="1"/>
    </xf>
    <xf numFmtId="49" fontId="2" fillId="0" borderId="2" xfId="0" applyNumberFormat="1" applyFont="1" applyBorder="1"/>
    <xf numFmtId="164" fontId="2" fillId="0" borderId="2" xfId="0" applyNumberFormat="1" applyFont="1" applyBorder="1"/>
    <xf numFmtId="164" fontId="2" fillId="0" borderId="2" xfId="0" applyNumberFormat="1" applyFont="1" applyBorder="1" applyAlignment="1"/>
    <xf numFmtId="49" fontId="0" fillId="0" borderId="0" xfId="0" applyNumberFormat="1" applyAlignment="1"/>
    <xf numFmtId="0" fontId="0" fillId="0" borderId="0" xfId="0"/>
    <xf numFmtId="164" fontId="0" fillId="0" borderId="0" xfId="0" applyNumberFormat="1" applyAlignment="1"/>
    <xf numFmtId="0" fontId="12" fillId="2" borderId="1" xfId="3" applyFont="1" applyFill="1" applyBorder="1" applyAlignment="1" applyProtection="1">
      <alignment horizontal="center" vertical="center"/>
      <protection locked="0"/>
    </xf>
    <xf numFmtId="0" fontId="3" fillId="0" borderId="0" xfId="3" applyAlignment="1">
      <alignment horizontal="center" shrinkToFit="1"/>
    </xf>
    <xf numFmtId="0" fontId="10" fillId="0" borderId="1" xfId="3" applyFont="1" applyBorder="1" applyAlignment="1">
      <alignment horizontal="center" vertical="center" textRotation="90" wrapText="1"/>
    </xf>
    <xf numFmtId="0" fontId="10" fillId="0" borderId="1" xfId="3" applyFont="1" applyBorder="1" applyAlignment="1">
      <alignment horizontal="center" vertical="center" textRotation="90"/>
    </xf>
    <xf numFmtId="0" fontId="3" fillId="2" borderId="1" xfId="3" applyFill="1" applyBorder="1" applyAlignment="1" applyProtection="1">
      <alignment horizontal="center"/>
      <protection locked="0"/>
    </xf>
    <xf numFmtId="0" fontId="3" fillId="2" borderId="1" xfId="3" applyFill="1" applyBorder="1" applyAlignment="1" applyProtection="1">
      <alignment horizontal="center" shrinkToFit="1"/>
      <protection locked="0"/>
    </xf>
    <xf numFmtId="0" fontId="3" fillId="2" borderId="1" xfId="3" applyFont="1" applyFill="1" applyBorder="1" applyAlignment="1" applyProtection="1">
      <alignment horizontal="center" vertical="top" wrapText="1"/>
      <protection locked="0"/>
    </xf>
    <xf numFmtId="49" fontId="3" fillId="2" borderId="1" xfId="3" applyNumberFormat="1" applyFont="1" applyFill="1" applyBorder="1" applyAlignment="1" applyProtection="1">
      <alignment horizontal="center" vertical="center" wrapText="1"/>
      <protection locked="0"/>
    </xf>
    <xf numFmtId="49" fontId="3" fillId="2" borderId="9" xfId="3" applyNumberFormat="1" applyFont="1" applyFill="1" applyBorder="1" applyAlignment="1" applyProtection="1">
      <alignment horizontal="center" vertical="center" wrapText="1"/>
      <protection locked="0"/>
    </xf>
    <xf numFmtId="0" fontId="13" fillId="2" borderId="1" xfId="3" applyFont="1" applyFill="1" applyBorder="1" applyAlignment="1" applyProtection="1">
      <alignment horizontal="center" vertical="center" wrapText="1"/>
      <protection locked="0"/>
    </xf>
    <xf numFmtId="0" fontId="12" fillId="2" borderId="1" xfId="3" applyFont="1" applyFill="1" applyBorder="1" applyAlignment="1" applyProtection="1">
      <alignment horizontal="center" vertical="center" shrinkToFit="1"/>
      <protection locked="0"/>
    </xf>
    <xf numFmtId="0" fontId="12" fillId="2" borderId="1" xfId="3" applyFont="1" applyFill="1" applyBorder="1" applyAlignment="1" applyProtection="1">
      <alignment horizontal="center" vertical="center" wrapText="1"/>
      <protection locked="0"/>
    </xf>
    <xf numFmtId="0" fontId="3" fillId="2" borderId="1" xfId="3" applyFont="1" applyFill="1" applyBorder="1" applyAlignment="1" applyProtection="1">
      <alignment horizontal="center" shrinkToFit="1"/>
      <protection locked="0"/>
    </xf>
    <xf numFmtId="0" fontId="3" fillId="2" borderId="1" xfId="3" applyFont="1" applyFill="1" applyBorder="1" applyAlignment="1" applyProtection="1">
      <alignment horizontal="center"/>
      <protection locked="0"/>
    </xf>
    <xf numFmtId="0" fontId="3" fillId="2" borderId="9" xfId="3" applyFont="1" applyFill="1" applyBorder="1" applyAlignment="1" applyProtection="1">
      <alignment horizontal="center"/>
      <protection locked="0"/>
    </xf>
    <xf numFmtId="0" fontId="3" fillId="6" borderId="1" xfId="3" quotePrefix="1" applyNumberFormat="1" applyFont="1" applyFill="1" applyBorder="1" applyAlignment="1" applyProtection="1">
      <alignment horizontal="center" shrinkToFit="1"/>
      <protection locked="0"/>
    </xf>
    <xf numFmtId="0" fontId="3" fillId="6" borderId="1" xfId="3" applyNumberFormat="1" applyFont="1" applyFill="1" applyBorder="1" applyAlignment="1" applyProtection="1">
      <alignment horizontal="center" shrinkToFit="1"/>
      <protection locked="0"/>
    </xf>
    <xf numFmtId="0" fontId="3" fillId="2" borderId="1" xfId="3" applyFill="1" applyBorder="1" applyAlignment="1" applyProtection="1">
      <alignment shrinkToFit="1"/>
      <protection locked="0"/>
    </xf>
    <xf numFmtId="0" fontId="3" fillId="0" borderId="1" xfId="3" applyBorder="1" applyAlignment="1" applyProtection="1">
      <alignment shrinkToFit="1"/>
      <protection locked="0"/>
    </xf>
    <xf numFmtId="0" fontId="3" fillId="2" borderId="9" xfId="3" applyFill="1" applyBorder="1" applyAlignment="1" applyProtection="1">
      <alignment horizontal="center" shrinkToFit="1"/>
      <protection locked="0"/>
    </xf>
    <xf numFmtId="0" fontId="3" fillId="2" borderId="9" xfId="3" applyFill="1" applyBorder="1" applyAlignment="1" applyProtection="1">
      <alignment horizontal="center"/>
      <protection locked="0"/>
    </xf>
    <xf numFmtId="0" fontId="3" fillId="2" borderId="1" xfId="3" applyFont="1" applyFill="1" applyBorder="1" applyAlignment="1" applyProtection="1">
      <alignment horizontal="left"/>
    </xf>
    <xf numFmtId="0" fontId="3" fillId="2" borderId="1" xfId="3" applyFont="1" applyFill="1" applyBorder="1" applyAlignment="1" applyProtection="1">
      <alignment horizontal="center"/>
    </xf>
    <xf numFmtId="0" fontId="3" fillId="2" borderId="9" xfId="3" applyFont="1" applyFill="1" applyBorder="1" applyAlignment="1" applyProtection="1">
      <alignment horizontal="center"/>
    </xf>
    <xf numFmtId="167" fontId="3" fillId="2" borderId="1" xfId="3" applyNumberFormat="1" applyFont="1" applyFill="1" applyBorder="1" applyAlignment="1" applyProtection="1">
      <alignment horizontal="center" vertical="center"/>
      <protection locked="0"/>
    </xf>
    <xf numFmtId="167" fontId="3" fillId="2" borderId="9" xfId="3" applyNumberFormat="1" applyFont="1" applyFill="1" applyBorder="1" applyAlignment="1" applyProtection="1">
      <alignment horizontal="center" vertical="center"/>
      <protection locked="0"/>
    </xf>
    <xf numFmtId="0" fontId="3" fillId="2" borderId="1" xfId="3" applyFont="1" applyFill="1" applyBorder="1" applyAlignment="1" applyProtection="1">
      <alignment horizontal="center" vertical="top" wrapText="1"/>
    </xf>
    <xf numFmtId="0" fontId="3" fillId="2" borderId="1" xfId="3" applyFont="1" applyFill="1" applyBorder="1" applyAlignment="1" applyProtection="1">
      <alignment horizontal="center" vertical="center" wrapText="1"/>
    </xf>
    <xf numFmtId="0" fontId="3" fillId="2" borderId="9" xfId="3" applyFont="1" applyFill="1" applyBorder="1" applyAlignment="1" applyProtection="1">
      <alignment horizontal="center" vertical="center" wrapText="1"/>
    </xf>
    <xf numFmtId="0" fontId="3" fillId="0" borderId="9" xfId="3" applyBorder="1" applyAlignment="1" applyProtection="1">
      <alignment horizontal="center"/>
    </xf>
    <xf numFmtId="0" fontId="3" fillId="0" borderId="10" xfId="3" applyBorder="1" applyAlignment="1" applyProtection="1">
      <alignment horizontal="center"/>
    </xf>
    <xf numFmtId="0" fontId="3" fillId="2" borderId="10" xfId="3" applyFont="1" applyFill="1" applyBorder="1" applyAlignment="1" applyProtection="1">
      <alignment horizontal="center"/>
    </xf>
    <xf numFmtId="0" fontId="3" fillId="0" borderId="1" xfId="3" applyFont="1" applyBorder="1" applyAlignment="1" applyProtection="1">
      <alignment horizontal="center" shrinkToFit="1"/>
    </xf>
    <xf numFmtId="0" fontId="3" fillId="0" borderId="1" xfId="3" applyBorder="1" applyAlignment="1" applyProtection="1">
      <alignment horizontal="center" shrinkToFit="1"/>
    </xf>
    <xf numFmtId="0" fontId="3" fillId="0" borderId="9" xfId="3" applyBorder="1" applyAlignment="1" applyProtection="1">
      <alignment horizontal="center" shrinkToFit="1"/>
    </xf>
    <xf numFmtId="0" fontId="20" fillId="2" borderId="1" xfId="3" applyFont="1" applyFill="1" applyBorder="1" applyAlignment="1" applyProtection="1">
      <alignment horizontal="center" vertical="center" wrapText="1"/>
    </xf>
    <xf numFmtId="0" fontId="23" fillId="2" borderId="1" xfId="3" applyFont="1" applyFill="1" applyBorder="1" applyAlignment="1" applyProtection="1">
      <alignment horizontal="center" vertical="center" wrapText="1"/>
    </xf>
    <xf numFmtId="0" fontId="23" fillId="2" borderId="9" xfId="3" applyFont="1" applyFill="1" applyBorder="1" applyAlignment="1" applyProtection="1">
      <alignment horizontal="center" vertical="center" wrapText="1"/>
    </xf>
    <xf numFmtId="0" fontId="3" fillId="0" borderId="1" xfId="3" applyBorder="1" applyAlignment="1" applyProtection="1">
      <alignment horizontal="left"/>
    </xf>
    <xf numFmtId="0" fontId="3" fillId="2" borderId="1" xfId="3" applyFont="1" applyFill="1" applyBorder="1" applyAlignment="1" applyProtection="1">
      <alignment horizontal="center" vertical="center"/>
    </xf>
    <xf numFmtId="0" fontId="3" fillId="2" borderId="9" xfId="3" applyFont="1" applyFill="1" applyBorder="1" applyAlignment="1" applyProtection="1">
      <alignment horizontal="center" vertical="center"/>
    </xf>
    <xf numFmtId="0" fontId="3" fillId="0" borderId="1" xfId="3" applyBorder="1" applyAlignment="1" applyProtection="1">
      <alignment horizontal="center" shrinkToFit="1"/>
      <protection locked="0"/>
    </xf>
    <xf numFmtId="0" fontId="3" fillId="0" borderId="9" xfId="3" applyBorder="1" applyAlignment="1" applyProtection="1">
      <alignment horizontal="center" shrinkToFit="1"/>
      <protection locked="0"/>
    </xf>
    <xf numFmtId="49" fontId="3" fillId="2" borderId="1" xfId="3" applyNumberFormat="1" applyFill="1" applyBorder="1" applyAlignment="1" applyProtection="1">
      <alignment horizontal="left" shrinkToFit="1"/>
      <protection locked="0"/>
    </xf>
    <xf numFmtId="0" fontId="3" fillId="0" borderId="9" xfId="3" applyBorder="1" applyAlignment="1" applyProtection="1">
      <alignment shrinkToFit="1"/>
      <protection locked="0"/>
    </xf>
    <xf numFmtId="0" fontId="3" fillId="2" borderId="1" xfId="3" applyFont="1" applyFill="1" applyBorder="1" applyAlignment="1" applyProtection="1">
      <alignment horizontal="left"/>
      <protection locked="0"/>
    </xf>
    <xf numFmtId="0" fontId="25" fillId="2" borderId="1" xfId="3" applyFont="1" applyFill="1" applyBorder="1" applyAlignment="1" applyProtection="1">
      <alignment horizontal="center" vertical="center" wrapText="1" shrinkToFit="1"/>
      <protection locked="0"/>
    </xf>
    <xf numFmtId="0" fontId="8" fillId="2" borderId="1" xfId="3" applyFont="1" applyFill="1" applyBorder="1" applyAlignment="1" applyProtection="1">
      <alignment horizontal="center" vertical="center" wrapText="1"/>
    </xf>
    <xf numFmtId="49" fontId="9" fillId="5" borderId="1" xfId="3" applyNumberFormat="1" applyFont="1" applyFill="1" applyBorder="1" applyAlignment="1" applyProtection="1">
      <alignment horizontal="center" vertical="center" shrinkToFit="1"/>
    </xf>
    <xf numFmtId="0" fontId="3" fillId="2" borderId="1" xfId="3" applyFill="1" applyBorder="1" applyAlignment="1" applyProtection="1">
      <alignment horizontal="center" vertical="center"/>
    </xf>
    <xf numFmtId="22" fontId="3" fillId="2" borderId="1" xfId="3" applyNumberFormat="1" applyFill="1" applyBorder="1" applyAlignment="1" applyProtection="1">
      <alignment horizontal="center" vertical="center"/>
    </xf>
    <xf numFmtId="0" fontId="3" fillId="2" borderId="1" xfId="3" applyFont="1" applyFill="1" applyBorder="1" applyAlignment="1" applyProtection="1">
      <alignment horizontal="center" vertical="center" wrapText="1" shrinkToFit="1"/>
    </xf>
    <xf numFmtId="0" fontId="3" fillId="2" borderId="1" xfId="3" applyFill="1" applyBorder="1" applyAlignment="1" applyProtection="1">
      <alignment horizontal="center" vertical="center" wrapText="1" shrinkToFit="1"/>
    </xf>
    <xf numFmtId="16" fontId="3" fillId="0" borderId="6" xfId="3" applyNumberFormat="1" applyBorder="1" applyAlignment="1" applyProtection="1">
      <alignment horizontal="center" vertical="center" textRotation="90"/>
      <protection locked="0"/>
    </xf>
    <xf numFmtId="0" fontId="3" fillId="0" borderId="7" xfId="3" applyBorder="1" applyAlignment="1" applyProtection="1">
      <alignment horizontal="center" vertical="center" textRotation="90"/>
      <protection locked="0"/>
    </xf>
    <xf numFmtId="0" fontId="3" fillId="0" borderId="8" xfId="3" applyBorder="1" applyAlignment="1" applyProtection="1">
      <alignment horizontal="center" vertical="center" textRotation="90"/>
      <protection locked="0"/>
    </xf>
    <xf numFmtId="0" fontId="10" fillId="2" borderId="1" xfId="3" applyFont="1" applyFill="1" applyBorder="1" applyAlignment="1" applyProtection="1">
      <alignment horizontal="center" vertical="center" wrapText="1" shrinkToFit="1"/>
      <protection locked="0"/>
    </xf>
    <xf numFmtId="0" fontId="10" fillId="2" borderId="9" xfId="3" applyFont="1" applyFill="1" applyBorder="1" applyAlignment="1" applyProtection="1">
      <alignment horizontal="center" vertical="center" wrapText="1" shrinkToFit="1"/>
      <protection locked="0"/>
    </xf>
    <xf numFmtId="0" fontId="4" fillId="2" borderId="1" xfId="3" applyFont="1" applyFill="1" applyBorder="1" applyAlignment="1" applyProtection="1">
      <alignment horizontal="center" vertical="center" wrapText="1" shrinkToFit="1"/>
    </xf>
    <xf numFmtId="0" fontId="11" fillId="2" borderId="1" xfId="3" applyFont="1" applyFill="1" applyBorder="1" applyAlignment="1" applyProtection="1">
      <alignment horizontal="center" vertical="center" wrapText="1"/>
    </xf>
    <xf numFmtId="0" fontId="11" fillId="2" borderId="9" xfId="3" applyFont="1" applyFill="1" applyBorder="1" applyAlignment="1" applyProtection="1">
      <alignment horizontal="center" vertical="center" wrapText="1"/>
    </xf>
    <xf numFmtId="0" fontId="3" fillId="2" borderId="1" xfId="3" applyFill="1" applyBorder="1" applyAlignment="1" applyProtection="1">
      <alignment horizontal="center" shrinkToFit="1"/>
      <protection hidden="1"/>
    </xf>
    <xf numFmtId="169" fontId="3" fillId="2" borderId="1" xfId="18" applyFont="1" applyFill="1" applyBorder="1" applyAlignment="1" applyProtection="1">
      <alignment horizontal="center" shrinkToFit="1"/>
      <protection hidden="1"/>
    </xf>
    <xf numFmtId="169" fontId="0" fillId="0" borderId="1" xfId="18" applyFont="1" applyBorder="1" applyAlignment="1" applyProtection="1">
      <alignment horizontal="center" shrinkToFit="1"/>
      <protection hidden="1"/>
    </xf>
    <xf numFmtId="0" fontId="14" fillId="7" borderId="1" xfId="3" applyFont="1" applyFill="1" applyBorder="1" applyAlignment="1" applyProtection="1">
      <alignment horizontal="center" vertical="center" textRotation="90" wrapText="1"/>
    </xf>
    <xf numFmtId="0" fontId="14" fillId="7" borderId="6" xfId="3" applyFont="1" applyFill="1" applyBorder="1" applyAlignment="1" applyProtection="1">
      <alignment horizontal="center" vertical="center" textRotation="90" wrapText="1"/>
    </xf>
    <xf numFmtId="0" fontId="14" fillId="7" borderId="7" xfId="3" applyFont="1" applyFill="1" applyBorder="1" applyAlignment="1" applyProtection="1">
      <alignment horizontal="center" vertical="center" textRotation="90" wrapText="1"/>
    </xf>
    <xf numFmtId="0" fontId="14" fillId="7" borderId="8" xfId="3" applyFont="1" applyFill="1" applyBorder="1" applyAlignment="1" applyProtection="1">
      <alignment horizontal="center" vertical="center" textRotation="90" wrapText="1"/>
    </xf>
    <xf numFmtId="0" fontId="10" fillId="7" borderId="1" xfId="3" applyFont="1" applyFill="1" applyBorder="1" applyAlignment="1" applyProtection="1">
      <alignment horizontal="center" vertical="center" wrapText="1"/>
    </xf>
    <xf numFmtId="169" fontId="3" fillId="2" borderId="6" xfId="18" applyFont="1" applyFill="1" applyBorder="1" applyAlignment="1" applyProtection="1">
      <alignment horizontal="center" shrinkToFit="1"/>
    </xf>
    <xf numFmtId="169" fontId="3" fillId="2" borderId="7" xfId="18" applyFont="1" applyFill="1" applyBorder="1" applyAlignment="1" applyProtection="1">
      <alignment horizontal="center" shrinkToFit="1"/>
    </xf>
    <xf numFmtId="169" fontId="3" fillId="2" borderId="8" xfId="18" applyFont="1" applyFill="1" applyBorder="1" applyAlignment="1" applyProtection="1">
      <alignment horizontal="center" shrinkToFit="1"/>
    </xf>
    <xf numFmtId="0" fontId="3" fillId="0" borderId="1" xfId="3" applyFont="1" applyBorder="1" applyAlignment="1" applyProtection="1">
      <alignment horizontal="center"/>
    </xf>
    <xf numFmtId="0" fontId="3" fillId="0" borderId="1" xfId="3" applyBorder="1" applyAlignment="1" applyProtection="1">
      <alignment horizontal="center"/>
    </xf>
    <xf numFmtId="169" fontId="3" fillId="0" borderId="1" xfId="3" applyNumberFormat="1" applyBorder="1" applyAlignment="1" applyProtection="1">
      <alignment horizontal="center" shrinkToFit="1"/>
    </xf>
    <xf numFmtId="169" fontId="14" fillId="2" borderId="1" xfId="3" applyNumberFormat="1" applyFont="1" applyFill="1" applyBorder="1" applyAlignment="1" applyProtection="1">
      <alignment horizontal="center" vertical="center"/>
    </xf>
    <xf numFmtId="0" fontId="14" fillId="2" borderId="1" xfId="3" applyFont="1" applyFill="1" applyBorder="1" applyAlignment="1" applyProtection="1">
      <alignment horizontal="center" vertical="center"/>
    </xf>
    <xf numFmtId="44" fontId="3" fillId="0" borderId="3" xfId="3" applyNumberFormat="1" applyBorder="1" applyAlignment="1">
      <alignment horizontal="center"/>
    </xf>
    <xf numFmtId="0" fontId="3" fillId="10" borderId="11" xfId="3" applyFont="1" applyFill="1" applyBorder="1" applyAlignment="1" applyProtection="1">
      <alignment horizontal="center"/>
    </xf>
    <xf numFmtId="0" fontId="3" fillId="10" borderId="1" xfId="3" applyFont="1" applyFill="1" applyBorder="1" applyAlignment="1" applyProtection="1">
      <alignment horizontal="center"/>
    </xf>
    <xf numFmtId="169" fontId="3" fillId="6" borderId="1" xfId="18" applyFont="1" applyFill="1" applyBorder="1" applyAlignment="1" applyProtection="1">
      <alignment horizontal="center"/>
    </xf>
    <xf numFmtId="167" fontId="3" fillId="6" borderId="1" xfId="3" applyNumberFormat="1" applyFont="1" applyFill="1" applyBorder="1" applyAlignment="1" applyProtection="1">
      <alignment horizontal="center"/>
    </xf>
    <xf numFmtId="167" fontId="3" fillId="6" borderId="1" xfId="3" applyNumberFormat="1" applyFill="1" applyBorder="1" applyAlignment="1" applyProtection="1">
      <alignment horizontal="center"/>
    </xf>
    <xf numFmtId="167" fontId="3" fillId="10" borderId="1" xfId="16" applyNumberFormat="1" applyFont="1" applyFill="1" applyBorder="1" applyAlignment="1" applyProtection="1">
      <alignment shrinkToFit="1"/>
    </xf>
    <xf numFmtId="168" fontId="3" fillId="3" borderId="1" xfId="16" applyNumberFormat="1" applyFont="1" applyFill="1" applyBorder="1" applyProtection="1"/>
    <xf numFmtId="0" fontId="3" fillId="8" borderId="1" xfId="3" applyFont="1" applyFill="1" applyBorder="1" applyAlignment="1" applyProtection="1">
      <alignment horizontal="center"/>
    </xf>
    <xf numFmtId="0" fontId="3" fillId="8" borderId="1" xfId="3" applyFill="1" applyBorder="1" applyAlignment="1" applyProtection="1">
      <alignment horizontal="center"/>
    </xf>
    <xf numFmtId="169" fontId="3" fillId="8" borderId="1" xfId="18" applyFont="1" applyFill="1" applyBorder="1" applyAlignment="1" applyProtection="1">
      <alignment horizontal="center"/>
    </xf>
    <xf numFmtId="167" fontId="3" fillId="9" borderId="1" xfId="3" applyNumberFormat="1" applyFont="1" applyFill="1" applyBorder="1" applyAlignment="1" applyProtection="1">
      <alignment horizontal="center"/>
      <protection locked="0"/>
    </xf>
    <xf numFmtId="9" fontId="3" fillId="6" borderId="1" xfId="2" applyFont="1" applyFill="1" applyBorder="1" applyAlignment="1" applyProtection="1">
      <alignment horizontal="center" shrinkToFit="1"/>
      <protection locked="0"/>
    </xf>
    <xf numFmtId="169" fontId="3" fillId="9" borderId="1" xfId="18" applyFont="1" applyFill="1" applyBorder="1" applyAlignment="1" applyProtection="1">
      <alignment horizontal="center" shrinkToFit="1"/>
    </xf>
    <xf numFmtId="169" fontId="0" fillId="0" borderId="13" xfId="18" applyFont="1" applyBorder="1" applyAlignment="1" applyProtection="1">
      <alignment horizontal="center" shrinkToFit="1"/>
    </xf>
    <xf numFmtId="169" fontId="0" fillId="0" borderId="8" xfId="18" applyFont="1" applyBorder="1" applyAlignment="1" applyProtection="1">
      <alignment horizontal="center" shrinkToFit="1"/>
    </xf>
    <xf numFmtId="169" fontId="3" fillId="0" borderId="1" xfId="3" applyNumberFormat="1" applyFont="1" applyBorder="1" applyAlignment="1" applyProtection="1">
      <alignment horizontal="center" vertical="center" shrinkToFit="1"/>
    </xf>
    <xf numFmtId="0" fontId="3" fillId="2" borderId="0" xfId="3" applyFill="1" applyBorder="1" applyAlignment="1" applyProtection="1">
      <alignment horizontal="center"/>
      <protection locked="0"/>
    </xf>
    <xf numFmtId="0" fontId="3" fillId="0" borderId="1" xfId="3" applyFont="1" applyBorder="1" applyAlignment="1" applyProtection="1">
      <alignment horizontal="center" vertical="center"/>
    </xf>
    <xf numFmtId="0" fontId="3" fillId="0" borderId="1" xfId="3" applyBorder="1" applyAlignment="1" applyProtection="1">
      <alignment horizontal="center" vertical="center"/>
    </xf>
    <xf numFmtId="0" fontId="3" fillId="2" borderId="14" xfId="3" applyFill="1" applyBorder="1" applyAlignment="1" applyProtection="1">
      <alignment horizontal="center" vertical="top" wrapText="1"/>
      <protection locked="0"/>
    </xf>
    <xf numFmtId="0" fontId="3" fillId="2" borderId="0" xfId="3" applyFill="1" applyBorder="1" applyAlignment="1" applyProtection="1">
      <alignment horizontal="center" vertical="top" wrapText="1"/>
      <protection locked="0"/>
    </xf>
    <xf numFmtId="0" fontId="2" fillId="0" borderId="2" xfId="0" applyFont="1" applyBorder="1"/>
  </cellXfs>
  <cellStyles count="46031">
    <cellStyle name="_ET_STYLE_NoName_00__quotation" xfId="221" xr:uid="{784F65E2-76E4-4903-924F-2E743374486A}"/>
    <cellStyle name="Collegamento ipertestuale 2" xfId="58" xr:uid="{00000000-0005-0000-0000-000000000000}"/>
    <cellStyle name="Collegamento ipertestuale 3" xfId="61" xr:uid="{00000000-0005-0000-0000-000001000000}"/>
    <cellStyle name="Collegamento ipertestuale 3 2" xfId="107" xr:uid="{00000000-0005-0000-0000-000002000000}"/>
    <cellStyle name="Collegamento ipertestuale 4" xfId="62" xr:uid="{00000000-0005-0000-0000-000003000000}"/>
    <cellStyle name="Euro" xfId="19" xr:uid="{00000000-0005-0000-0000-000004000000}"/>
    <cellStyle name="Euro 2" xfId="34" xr:uid="{00000000-0005-0000-0000-000005000000}"/>
    <cellStyle name="Euro 2 2" xfId="51" xr:uid="{00000000-0005-0000-0000-000006000000}"/>
    <cellStyle name="Euro 2 3" xfId="82" xr:uid="{00000000-0005-0000-0000-000007000000}"/>
    <cellStyle name="Euro 3" xfId="66" xr:uid="{00000000-0005-0000-0000-000008000000}"/>
    <cellStyle name="Euro 3 2" xfId="179" xr:uid="{2CCA9BC5-1A0D-49C9-B3A0-4ADDDB8D5C27}"/>
    <cellStyle name="Euro 4" xfId="20" xr:uid="{00000000-0005-0000-0000-000009000000}"/>
    <cellStyle name="Euro 4 2" xfId="35" xr:uid="{00000000-0005-0000-0000-00000A000000}"/>
    <cellStyle name="Euro 4 2 2" xfId="83" xr:uid="{00000000-0005-0000-0000-00000B000000}"/>
    <cellStyle name="Euro 4 2 2 2" xfId="251" xr:uid="{FB6B31E1-6F7E-4C69-9B20-EDB1F5437F2D}"/>
    <cellStyle name="Euro 4 2 3" xfId="225" xr:uid="{3EDCF6DF-31E3-4EBC-8050-6716A82D27D9}"/>
    <cellStyle name="Euro 4 2 3 2" xfId="400" xr:uid="{673085F9-A60F-4CA3-AD55-9925EDB1742F}"/>
    <cellStyle name="Euro 4 2 3 2 2" xfId="654" xr:uid="{1D8F53CD-6050-46F1-928B-557F85B8AD26}"/>
    <cellStyle name="Euro 4 2 3 2 3" xfId="914" xr:uid="{B8F69283-836A-461E-A2CF-7E60AAE01A91}"/>
    <cellStyle name="Euro 4 2 3 2 4" xfId="1161" xr:uid="{42BB3CFF-9503-43F8-B546-48314FFD18AA}"/>
    <cellStyle name="Euro 4 2 3 2 5" xfId="1408" xr:uid="{1D7043EA-C5F0-4242-BE27-309D8D9A9360}"/>
    <cellStyle name="Euro 4 2 3 2 6" xfId="1655" xr:uid="{02BB1C09-D0F9-4B5D-9707-CE9A45FFD55F}"/>
    <cellStyle name="Euro 4 2 3 3" xfId="520" xr:uid="{12A04672-BE97-40AA-B3F1-51F7EF7B7DEA}"/>
    <cellStyle name="Euro 4 2 3 4" xfId="783" xr:uid="{17E18E67-3D2E-4FA4-9E60-1A4AF35A9A62}"/>
    <cellStyle name="Euro 4 2 3 5" xfId="1030" xr:uid="{F04DF59C-1E36-46A3-BBFC-E69CA5FD09B1}"/>
    <cellStyle name="Euro 4 2 3 6" xfId="1277" xr:uid="{76AA655A-6DAF-49EE-A9CA-35795E96B798}"/>
    <cellStyle name="Euro 4 2 3 7" xfId="1524" xr:uid="{D4DE8182-0AE1-4AAB-8115-B2416921B697}"/>
    <cellStyle name="Euro 4 2 4" xfId="197" xr:uid="{6AE13619-0C9D-4720-9084-62F7252BEACB}"/>
    <cellStyle name="Euro 4 3" xfId="69" xr:uid="{00000000-0005-0000-0000-00000C000000}"/>
    <cellStyle name="Euro 4 3 2" xfId="410" xr:uid="{9CCB6401-54CF-456C-8D09-5C7F430EC8BF}"/>
    <cellStyle name="Euro 4 3 2 2" xfId="664" xr:uid="{FBC7BBCC-3A7A-49A4-A5E4-C53CE700EAF7}"/>
    <cellStyle name="Euro 4 3 2 3" xfId="924" xr:uid="{BB4BC19B-A4AE-4755-84C2-1A86E10E9661}"/>
    <cellStyle name="Euro 4 3 2 4" xfId="1171" xr:uid="{8474211A-211D-4035-B8E2-9E717CBA6869}"/>
    <cellStyle name="Euro 4 3 2 5" xfId="1418" xr:uid="{D17EC900-AB2A-4AE4-B22D-694F20CA7C59}"/>
    <cellStyle name="Euro 4 3 2 6" xfId="1665" xr:uid="{783BA5A6-E397-49A6-8D72-2D10C41B6244}"/>
    <cellStyle name="Euro 4 3 3" xfId="530" xr:uid="{0908AFD1-2F28-4FC7-BB3B-902B6550CD8C}"/>
    <cellStyle name="Euro 4 3 4" xfId="793" xr:uid="{A8161653-1737-4B70-A81B-7EA62DDE5ECF}"/>
    <cellStyle name="Euro 4 3 5" xfId="1040" xr:uid="{3ED73F90-D153-40D9-AF42-113AB9ADC7E2}"/>
    <cellStyle name="Euro 4 3 6" xfId="1287" xr:uid="{0F02E534-8C72-4FF1-B818-42F56286991A}"/>
    <cellStyle name="Euro 4 3 7" xfId="1534" xr:uid="{1F8E965A-6DA7-4AE6-AEFF-CDA6A826F150}"/>
    <cellStyle name="Euro 4 4" xfId="369" xr:uid="{CD557837-EA32-4719-AE87-E286D669A6E0}"/>
    <cellStyle name="Euro 4 4 2" xfId="626" xr:uid="{771489BF-94C9-4572-9D04-ED4E368F9097}"/>
    <cellStyle name="Euro 4 4 3" xfId="886" xr:uid="{F25832ED-562B-4E41-B220-4BAB2000959C}"/>
    <cellStyle name="Euro 4 4 4" xfId="1133" xr:uid="{84BFF497-517E-4EA7-BAAB-35B3A70E7D88}"/>
    <cellStyle name="Euro 4 4 5" xfId="1380" xr:uid="{5D64CA05-9363-4B00-A40D-C32451CD28F5}"/>
    <cellStyle name="Euro 4 4 6" xfId="1627" xr:uid="{3CFCF8BE-1ACE-4B49-8CB6-3EBAA3309F99}"/>
    <cellStyle name="Euro 4 5" xfId="487" xr:uid="{63C93C48-1A6D-4102-8295-0C887285CE66}"/>
    <cellStyle name="Euro 4 6" xfId="754" xr:uid="{F5EAC2CD-217F-48FE-A45E-CA9E30CC88AE}"/>
    <cellStyle name="Euro 4 7" xfId="1001" xr:uid="{7B3DBDF2-7E6B-4EA8-A4E7-160567A3A6C5}"/>
    <cellStyle name="Euro 4 8" xfId="1248" xr:uid="{698A0B43-CA59-49FE-8F2E-42F4CFF3496B}"/>
    <cellStyle name="Euro 4 9" xfId="1495" xr:uid="{5856F887-91DF-44A7-849A-B4B8EB9D0C2B}"/>
    <cellStyle name="Euro 5" xfId="68" xr:uid="{00000000-0005-0000-0000-00000D000000}"/>
    <cellStyle name="Euro 5 2" xfId="380" xr:uid="{21E1C216-7E08-44C1-AC3D-27C0A41FC321}"/>
    <cellStyle name="Euro 5 2 2" xfId="634" xr:uid="{BF200C1D-2DF9-4BA3-A2B6-8543E4F610B4}"/>
    <cellStyle name="Euro 5 2 3" xfId="894" xr:uid="{33BA6DEC-6CCA-4275-BA68-C43BE38477E2}"/>
    <cellStyle name="Euro 5 2 4" xfId="1141" xr:uid="{5AA5C4B8-BDC2-4546-9FB6-79E1F6953882}"/>
    <cellStyle name="Euro 5 2 5" xfId="1388" xr:uid="{FA9AA636-A149-4A7A-BA36-4627F4FE7A04}"/>
    <cellStyle name="Euro 5 2 6" xfId="1635" xr:uid="{24A0E08C-956C-4F03-BA58-B5E1E3B63B20}"/>
    <cellStyle name="Euro 5 3" xfId="499" xr:uid="{89B6A03B-CC2A-4072-BA4A-A803BB8AD43D}"/>
    <cellStyle name="Euro 5 4" xfId="763" xr:uid="{C79E8FF6-BB7F-4344-BBE6-90AE07AE594A}"/>
    <cellStyle name="Euro 5 5" xfId="1010" xr:uid="{5270BD77-F836-4DAB-80F4-44F9650CF7C9}"/>
    <cellStyle name="Euro 5 6" xfId="1257" xr:uid="{7704A96F-CD48-4675-9DA7-C1626F64A77E}"/>
    <cellStyle name="Euro 5 7" xfId="1504" xr:uid="{598BE3D9-E68A-478A-A36E-2B3951F1BA3B}"/>
    <cellStyle name="Euro_Cat-Off gen-feb 06" xfId="21" xr:uid="{00000000-0005-0000-0000-00000E000000}"/>
    <cellStyle name="Migliaia" xfId="1" builtinId="3"/>
    <cellStyle name="Migliaia 10" xfId="208" xr:uid="{5573CB79-321B-4BDF-88D8-6322A03BA98E}"/>
    <cellStyle name="Migliaia 10 10" xfId="3282" xr:uid="{5BD36E02-136A-4490-BEEF-3C01E960B7DF}"/>
    <cellStyle name="Migliaia 10 10 2" xfId="8991" xr:uid="{231C6518-05FD-406F-81CB-C97EA8404179}"/>
    <cellStyle name="Migliaia 10 10 2 2" xfId="20408" xr:uid="{6145041A-2B4E-468B-AC4F-12246A21B322}"/>
    <cellStyle name="Migliaia 10 10 2 2 2" xfId="43245" xr:uid="{3B1DF6F3-6A69-4092-B70F-E109F2F378D8}"/>
    <cellStyle name="Migliaia 10 10 2 3" xfId="31828" xr:uid="{10597894-1783-41BC-89C8-8EB9AF379EC1}"/>
    <cellStyle name="Migliaia 10 10 3" xfId="14700" xr:uid="{10144A08-D2C3-4760-87E8-FA82D4F99A2E}"/>
    <cellStyle name="Migliaia 10 10 3 2" xfId="37537" xr:uid="{4220A04A-4F47-48B4-ADC5-8B8F49B28BE1}"/>
    <cellStyle name="Migliaia 10 10 4" xfId="26120" xr:uid="{6C0E5696-BC1E-40C1-9031-D84C56EB0505}"/>
    <cellStyle name="Migliaia 10 11" xfId="6137" xr:uid="{709420C0-7B8D-40EB-9BAA-A93BDDC4A249}"/>
    <cellStyle name="Migliaia 10 11 2" xfId="17554" xr:uid="{42E41BD9-693D-410F-AC84-149133C4BC2F}"/>
    <cellStyle name="Migliaia 10 11 2 2" xfId="40391" xr:uid="{6CDF3BED-21B2-40FF-885C-8257A0DB9833}"/>
    <cellStyle name="Migliaia 10 11 3" xfId="28974" xr:uid="{EEB65827-A641-4DBE-9D30-9B964603979B}"/>
    <cellStyle name="Migliaia 10 12" xfId="11846" xr:uid="{EA815D06-01C4-43AB-B1C2-B8DC932F9794}"/>
    <cellStyle name="Migliaia 10 12 2" xfId="34683" xr:uid="{4845606C-E6A5-4772-8AB1-F313674F75CB}"/>
    <cellStyle name="Migliaia 10 13" xfId="23266" xr:uid="{87973B85-7463-4844-A848-822552DE94D0}"/>
    <cellStyle name="Migliaia 10 2" xfId="303" xr:uid="{B95152E4-C2E1-42DF-A0CC-6EF51C97CBE8}"/>
    <cellStyle name="Migliaia 10 2 10" xfId="6216" xr:uid="{CD13BBD7-528C-4FF3-A65D-C4DF05D3A920}"/>
    <cellStyle name="Migliaia 10 2 10 2" xfId="17633" xr:uid="{83429EAD-FC72-4CFB-9EC8-DFEF0F7F69D6}"/>
    <cellStyle name="Migliaia 10 2 10 2 2" xfId="40470" xr:uid="{08E750E2-427A-444A-8A78-D8EA58403F6E}"/>
    <cellStyle name="Migliaia 10 2 10 3" xfId="29053" xr:uid="{C23D3522-F12D-4A77-A10B-9DF014BFB3CF}"/>
    <cellStyle name="Migliaia 10 2 11" xfId="11925" xr:uid="{720268FA-6EAE-4F38-A554-E6ABFB770B7D}"/>
    <cellStyle name="Migliaia 10 2 11 2" xfId="34762" xr:uid="{F2E791A2-1C13-4909-B32F-DEF123DE23B5}"/>
    <cellStyle name="Migliaia 10 2 12" xfId="23345" xr:uid="{41D645A8-0813-4A9B-AC01-F584FA976139}"/>
    <cellStyle name="Migliaia 10 2 2" xfId="458" xr:uid="{B4B58352-9D83-4A69-B976-7597A23C4F3E}"/>
    <cellStyle name="Migliaia 10 2 2 10" xfId="12050" xr:uid="{C2B23138-6C54-4C8C-948B-8E16B774BE66}"/>
    <cellStyle name="Migliaia 10 2 2 10 2" xfId="34887" xr:uid="{156E62BA-8058-4A55-98C1-D5CC6397E726}"/>
    <cellStyle name="Migliaia 10 2 2 11" xfId="23470" xr:uid="{1B8BE4F5-8096-4CAF-8EE9-649B0222A077}"/>
    <cellStyle name="Migliaia 10 2 2 2" xfId="712" xr:uid="{1100DEB1-D711-45CD-8367-DE00D89B0F82}"/>
    <cellStyle name="Migliaia 10 2 2 2 2" xfId="2274" xr:uid="{CDDAF8B5-5F63-4F2A-A6E3-E4B4B80E129F}"/>
    <cellStyle name="Migliaia 10 2 2 2 2 2" xfId="5130" xr:uid="{476C68C8-FA3F-4695-B4AA-31DD002E7AF7}"/>
    <cellStyle name="Migliaia 10 2 2 2 2 2 2" xfId="10838" xr:uid="{557A27AA-ED60-47C0-A34D-92D5553ABF61}"/>
    <cellStyle name="Migliaia 10 2 2 2 2 2 2 2" xfId="22256" xr:uid="{5C6C8BA8-FB9A-43E7-B74A-6246E346590C}"/>
    <cellStyle name="Migliaia 10 2 2 2 2 2 2 2 2" xfId="45093" xr:uid="{B5AF3782-BB7D-4FAE-B461-01C5A9CAC06A}"/>
    <cellStyle name="Migliaia 10 2 2 2 2 2 2 3" xfId="33676" xr:uid="{DE08AC08-3054-4B4E-9D4B-91E9CA83DE57}"/>
    <cellStyle name="Migliaia 10 2 2 2 2 2 3" xfId="16548" xr:uid="{350629D3-4455-4E13-A360-BDFEFDCB2622}"/>
    <cellStyle name="Migliaia 10 2 2 2 2 2 3 2" xfId="39385" xr:uid="{D8E36DBF-F146-4925-823B-A37889C8DB98}"/>
    <cellStyle name="Migliaia 10 2 2 2 2 2 4" xfId="27968" xr:uid="{FCDD8087-B9BC-4BCB-8F67-1EC39DEA01C3}"/>
    <cellStyle name="Migliaia 10 2 2 2 2 3" xfId="7985" xr:uid="{C72BD2FB-C0CB-43E6-AF66-6410F22440A4}"/>
    <cellStyle name="Migliaia 10 2 2 2 2 3 2" xfId="19402" xr:uid="{3C5EBDFA-0AFF-416C-9F9F-AF1B55DC920A}"/>
    <cellStyle name="Migliaia 10 2 2 2 2 3 2 2" xfId="42239" xr:uid="{716D28B5-0BD8-46F3-995C-8C181BFF4C9A}"/>
    <cellStyle name="Migliaia 10 2 2 2 2 3 3" xfId="30822" xr:uid="{88673B78-5885-4D68-A277-07328416E003}"/>
    <cellStyle name="Migliaia 10 2 2 2 2 4" xfId="13694" xr:uid="{636AFC9E-54A4-46BE-8C7C-047B607FF3FB}"/>
    <cellStyle name="Migliaia 10 2 2 2 2 4 2" xfId="36531" xr:uid="{06D376C1-4988-420B-AB07-6009B422A2FA}"/>
    <cellStyle name="Migliaia 10 2 2 2 2 5" xfId="25114" xr:uid="{DB82EC9E-67E4-430C-BE24-339D27B5D304}"/>
    <cellStyle name="Migliaia 10 2 2 2 3" xfId="3703" xr:uid="{2D15C57C-E9C4-405C-A9CD-15128D454BCF}"/>
    <cellStyle name="Migliaia 10 2 2 2 3 2" xfId="9412" xr:uid="{B3953593-1EC8-4BD7-AD50-168DC81A1D32}"/>
    <cellStyle name="Migliaia 10 2 2 2 3 2 2" xfId="20829" xr:uid="{60C322F3-A5C3-4C72-A062-106B2B9A0872}"/>
    <cellStyle name="Migliaia 10 2 2 2 3 2 2 2" xfId="43666" xr:uid="{DD0131A6-ECB0-4386-943F-FD0A0255C489}"/>
    <cellStyle name="Migliaia 10 2 2 2 3 2 3" xfId="32249" xr:uid="{85ADE3A6-1F34-4ACD-9116-488ED5192850}"/>
    <cellStyle name="Migliaia 10 2 2 2 3 3" xfId="15121" xr:uid="{90B9AE83-E03C-4341-8D01-870B001D2002}"/>
    <cellStyle name="Migliaia 10 2 2 2 3 3 2" xfId="37958" xr:uid="{4118B956-786F-41E9-B134-C7CB75E4257B}"/>
    <cellStyle name="Migliaia 10 2 2 2 3 4" xfId="26541" xr:uid="{5F2039F8-977C-463A-A13A-BF16837F7C0D}"/>
    <cellStyle name="Migliaia 10 2 2 2 4" xfId="6558" xr:uid="{7ED86AF1-72D0-40B6-A620-CBE8BC7F2DA6}"/>
    <cellStyle name="Migliaia 10 2 2 2 4 2" xfId="17975" xr:uid="{D73D4AE7-DF5C-43BC-A1BB-D7B912A17969}"/>
    <cellStyle name="Migliaia 10 2 2 2 4 2 2" xfId="40812" xr:uid="{27A38EB9-A365-4C62-BD8C-29EF4EEF1134}"/>
    <cellStyle name="Migliaia 10 2 2 2 4 3" xfId="29395" xr:uid="{0C955C8F-ECDF-45C1-931A-DB7365B5E9A5}"/>
    <cellStyle name="Migliaia 10 2 2 2 5" xfId="12267" xr:uid="{96A8EB64-7B32-400A-BDA4-FB19DBBEC79C}"/>
    <cellStyle name="Migliaia 10 2 2 2 5 2" xfId="35104" xr:uid="{91ADE088-4513-48FB-8EEA-8385873EDFDE}"/>
    <cellStyle name="Migliaia 10 2 2 2 6" xfId="23687" xr:uid="{EA7F3A10-EA83-4316-9F18-AB661C0D515B}"/>
    <cellStyle name="Migliaia 10 2 2 3" xfId="972" xr:uid="{DBA00138-BC3A-429A-AB90-90344B4E941B}"/>
    <cellStyle name="Migliaia 10 2 2 3 2" xfId="2491" xr:uid="{D5CE5797-421B-454D-BCEE-D09045BC5B31}"/>
    <cellStyle name="Migliaia 10 2 2 3 2 2" xfId="5347" xr:uid="{76B19E2C-DB9B-485A-A812-21224F27074B}"/>
    <cellStyle name="Migliaia 10 2 2 3 2 2 2" xfId="11055" xr:uid="{8FF3569D-EC64-4EB7-8EAC-3C96F2321C23}"/>
    <cellStyle name="Migliaia 10 2 2 3 2 2 2 2" xfId="22473" xr:uid="{E28B9BB8-6657-41D5-AFE4-7455E8AAF45F}"/>
    <cellStyle name="Migliaia 10 2 2 3 2 2 2 2 2" xfId="45310" xr:uid="{2400F338-AD8B-4790-BD86-2F87546666E7}"/>
    <cellStyle name="Migliaia 10 2 2 3 2 2 2 3" xfId="33893" xr:uid="{0C3206B1-089C-4E2A-B40C-0770A3C536B1}"/>
    <cellStyle name="Migliaia 10 2 2 3 2 2 3" xfId="16765" xr:uid="{BA855925-E7D2-4990-80AB-D2E8CDC69855}"/>
    <cellStyle name="Migliaia 10 2 2 3 2 2 3 2" xfId="39602" xr:uid="{E5D05B9D-EF47-4608-83B1-929BB8506EA5}"/>
    <cellStyle name="Migliaia 10 2 2 3 2 2 4" xfId="28185" xr:uid="{8D60DFB2-3FB2-4F0D-AEB6-FC8A47203E50}"/>
    <cellStyle name="Migliaia 10 2 2 3 2 3" xfId="8202" xr:uid="{207D0A12-0A43-484A-93C9-51663D114A09}"/>
    <cellStyle name="Migliaia 10 2 2 3 2 3 2" xfId="19619" xr:uid="{CBEDDD26-C8CD-4958-9E34-EB2E0EFC5B55}"/>
    <cellStyle name="Migliaia 10 2 2 3 2 3 2 2" xfId="42456" xr:uid="{34428108-92D9-4595-B3A0-7E6AD1EAE94C}"/>
    <cellStyle name="Migliaia 10 2 2 3 2 3 3" xfId="31039" xr:uid="{DC9D2E02-7FB0-4447-9499-805C93D61E0C}"/>
    <cellStyle name="Migliaia 10 2 2 3 2 4" xfId="13911" xr:uid="{9742A73B-1F9B-448E-BD1F-CB467F3EC67A}"/>
    <cellStyle name="Migliaia 10 2 2 3 2 4 2" xfId="36748" xr:uid="{A8DBD945-A1FE-4EEE-90B4-373FCAE20992}"/>
    <cellStyle name="Migliaia 10 2 2 3 2 5" xfId="25331" xr:uid="{6CC3BCF3-1F65-4521-A0C1-F21FE0B8E8E5}"/>
    <cellStyle name="Migliaia 10 2 2 3 3" xfId="3920" xr:uid="{1FA31820-737F-4221-814D-17C85B131C42}"/>
    <cellStyle name="Migliaia 10 2 2 3 3 2" xfId="9629" xr:uid="{84BC4A1B-C40C-46E0-AB40-EB9616FE3504}"/>
    <cellStyle name="Migliaia 10 2 2 3 3 2 2" xfId="21046" xr:uid="{296BBD36-B9F0-41FB-92EC-CD24B67BBCAC}"/>
    <cellStyle name="Migliaia 10 2 2 3 3 2 2 2" xfId="43883" xr:uid="{7EF27B55-D1B3-4466-A96E-A5632896D48D}"/>
    <cellStyle name="Migliaia 10 2 2 3 3 2 3" xfId="32466" xr:uid="{1D660383-C2A7-4C8C-A1DF-C02D7B1023AD}"/>
    <cellStyle name="Migliaia 10 2 2 3 3 3" xfId="15338" xr:uid="{9DAD094D-095B-4A99-8D08-A32988A90712}"/>
    <cellStyle name="Migliaia 10 2 2 3 3 3 2" xfId="38175" xr:uid="{C55D4943-9422-4848-B8D0-D73F05F379D0}"/>
    <cellStyle name="Migliaia 10 2 2 3 3 4" xfId="26758" xr:uid="{D358521D-E4F7-442C-9D70-95C25D125C29}"/>
    <cellStyle name="Migliaia 10 2 2 3 4" xfId="6775" xr:uid="{F84C2D33-9246-49A6-954E-2F866A0CB9D5}"/>
    <cellStyle name="Migliaia 10 2 2 3 4 2" xfId="18192" xr:uid="{751DDBFA-FB7A-4FD2-9388-4CD173916546}"/>
    <cellStyle name="Migliaia 10 2 2 3 4 2 2" xfId="41029" xr:uid="{59A9D996-4BE5-40D7-9601-2554AB69A3CA}"/>
    <cellStyle name="Migliaia 10 2 2 3 4 3" xfId="29612" xr:uid="{74603F0C-525C-489E-BDB8-DC4991ECBE28}"/>
    <cellStyle name="Migliaia 10 2 2 3 5" xfId="12484" xr:uid="{2ADBDB63-7ECE-4BB9-8343-717596129C24}"/>
    <cellStyle name="Migliaia 10 2 2 3 5 2" xfId="35321" xr:uid="{40CCCDFF-D7E3-4DF0-8AEF-CFBDBC889E3E}"/>
    <cellStyle name="Migliaia 10 2 2 3 6" xfId="23904" xr:uid="{FC2BA66C-3173-4CBE-9404-F8A4E859BA31}"/>
    <cellStyle name="Migliaia 10 2 2 4" xfId="1219" xr:uid="{7230B5F5-DB76-4E84-83FE-7B0589D973E5}"/>
    <cellStyle name="Migliaia 10 2 2 4 2" xfId="2708" xr:uid="{6145C5DC-27D3-492D-B18D-DF4D34CC477E}"/>
    <cellStyle name="Migliaia 10 2 2 4 2 2" xfId="5564" xr:uid="{3C2162E0-96E1-4095-B5CC-1F3D6C725704}"/>
    <cellStyle name="Migliaia 10 2 2 4 2 2 2" xfId="11272" xr:uid="{9C9986BD-A9B9-41B4-B5AE-3E0FE7516AB7}"/>
    <cellStyle name="Migliaia 10 2 2 4 2 2 2 2" xfId="22690" xr:uid="{C6FEE362-C398-4D6B-8771-5111AA8EFD73}"/>
    <cellStyle name="Migliaia 10 2 2 4 2 2 2 2 2" xfId="45527" xr:uid="{155B28A0-E542-4FE9-8CD5-65082E7E13D4}"/>
    <cellStyle name="Migliaia 10 2 2 4 2 2 2 3" xfId="34110" xr:uid="{4E0D1512-179A-4391-BFB0-5A630EFDE887}"/>
    <cellStyle name="Migliaia 10 2 2 4 2 2 3" xfId="16982" xr:uid="{18FB2808-2BCB-406A-A1CE-7F1113100251}"/>
    <cellStyle name="Migliaia 10 2 2 4 2 2 3 2" xfId="39819" xr:uid="{B9190A68-AA19-4FE6-B1E6-E410BA272D00}"/>
    <cellStyle name="Migliaia 10 2 2 4 2 2 4" xfId="28402" xr:uid="{17C395FC-55B7-44E0-B64F-D46B67DF9D8B}"/>
    <cellStyle name="Migliaia 10 2 2 4 2 3" xfId="8419" xr:uid="{30142CA2-8DC9-419B-97CF-04300576D2F9}"/>
    <cellStyle name="Migliaia 10 2 2 4 2 3 2" xfId="19836" xr:uid="{9EF8019F-0154-49CD-B4A0-B431C48BFDC0}"/>
    <cellStyle name="Migliaia 10 2 2 4 2 3 2 2" xfId="42673" xr:uid="{674EA1EE-FA37-4A2F-9A3D-5214EE121D1F}"/>
    <cellStyle name="Migliaia 10 2 2 4 2 3 3" xfId="31256" xr:uid="{D762F2B4-D1B2-4E41-A10D-875A058788FF}"/>
    <cellStyle name="Migliaia 10 2 2 4 2 4" xfId="14128" xr:uid="{AAF3665B-228C-4ED9-9524-76A1BB2EB402}"/>
    <cellStyle name="Migliaia 10 2 2 4 2 4 2" xfId="36965" xr:uid="{C33C51DB-233B-4337-B9A6-FE2919FCE502}"/>
    <cellStyle name="Migliaia 10 2 2 4 2 5" xfId="25548" xr:uid="{9652E65C-E111-4341-8967-76BFD5FF374F}"/>
    <cellStyle name="Migliaia 10 2 2 4 3" xfId="4137" xr:uid="{9CE4BF0A-00C4-450E-8D0F-5DF949EA7605}"/>
    <cellStyle name="Migliaia 10 2 2 4 3 2" xfId="9846" xr:uid="{D5128EC5-0EBB-4FEC-88AB-116DDBD04B87}"/>
    <cellStyle name="Migliaia 10 2 2 4 3 2 2" xfId="21263" xr:uid="{D9F81CEC-2E1A-4057-94DE-68ACD4B1C556}"/>
    <cellStyle name="Migliaia 10 2 2 4 3 2 2 2" xfId="44100" xr:uid="{FE09E904-C412-42F4-A58F-FB1826361D4D}"/>
    <cellStyle name="Migliaia 10 2 2 4 3 2 3" xfId="32683" xr:uid="{167CE9C3-4C17-414C-AE13-51C883529A5A}"/>
    <cellStyle name="Migliaia 10 2 2 4 3 3" xfId="15555" xr:uid="{659D583C-5F08-4A9B-B8B9-BD5BB46D307A}"/>
    <cellStyle name="Migliaia 10 2 2 4 3 3 2" xfId="38392" xr:uid="{E2D1388A-AD41-427B-82CE-BD91FA2B3D1A}"/>
    <cellStyle name="Migliaia 10 2 2 4 3 4" xfId="26975" xr:uid="{9F025357-544A-45F6-A493-59C8886C48D8}"/>
    <cellStyle name="Migliaia 10 2 2 4 4" xfId="6992" xr:uid="{EAB3349C-5544-4CFC-A954-6F3FC301C7A3}"/>
    <cellStyle name="Migliaia 10 2 2 4 4 2" xfId="18409" xr:uid="{3789CD45-FB42-44A1-898A-520D06D2DBB0}"/>
    <cellStyle name="Migliaia 10 2 2 4 4 2 2" xfId="41246" xr:uid="{6918F1DA-0091-4E4A-A366-1C3B7EF15BF1}"/>
    <cellStyle name="Migliaia 10 2 2 4 4 3" xfId="29829" xr:uid="{75AD4DF2-719C-4BF3-8EA3-B86B8884ECD7}"/>
    <cellStyle name="Migliaia 10 2 2 4 5" xfId="12701" xr:uid="{57340BAC-FA0D-40C3-B4D8-82896BDD5BFE}"/>
    <cellStyle name="Migliaia 10 2 2 4 5 2" xfId="35538" xr:uid="{813ACDDB-C5BE-45B4-86DA-82EA2CDE6907}"/>
    <cellStyle name="Migliaia 10 2 2 4 6" xfId="24121" xr:uid="{45DE6A1A-0CDF-4874-B3C3-3F8D3FEF798E}"/>
    <cellStyle name="Migliaia 10 2 2 5" xfId="1466" xr:uid="{E4D9D464-6D43-479F-95CE-599231EB8509}"/>
    <cellStyle name="Migliaia 10 2 2 5 2" xfId="2925" xr:uid="{E53CF636-B1ED-495E-8593-9DF667923E89}"/>
    <cellStyle name="Migliaia 10 2 2 5 2 2" xfId="5781" xr:uid="{8F9F12A0-2CFA-4BAC-AB6F-DF32FE6123B0}"/>
    <cellStyle name="Migliaia 10 2 2 5 2 2 2" xfId="11489" xr:uid="{F2E13663-B12D-41E4-908D-FB52420AE01A}"/>
    <cellStyle name="Migliaia 10 2 2 5 2 2 2 2" xfId="22907" xr:uid="{39C3961A-52E0-4226-8AF7-B35D0852E5ED}"/>
    <cellStyle name="Migliaia 10 2 2 5 2 2 2 2 2" xfId="45744" xr:uid="{59687C9F-D6DD-4C4D-B729-90754E164F43}"/>
    <cellStyle name="Migliaia 10 2 2 5 2 2 2 3" xfId="34327" xr:uid="{8774E90E-36B4-4091-A36C-D526C61C4EF3}"/>
    <cellStyle name="Migliaia 10 2 2 5 2 2 3" xfId="17199" xr:uid="{FD488593-7E29-4E5D-A437-3570808FA7E0}"/>
    <cellStyle name="Migliaia 10 2 2 5 2 2 3 2" xfId="40036" xr:uid="{0D0F8384-70F4-4E3D-A2D0-63AF1AD6AC74}"/>
    <cellStyle name="Migliaia 10 2 2 5 2 2 4" xfId="28619" xr:uid="{FC193F6E-3031-4F72-83DC-6AFC577B98CA}"/>
    <cellStyle name="Migliaia 10 2 2 5 2 3" xfId="8636" xr:uid="{C12240F2-2E9D-4D61-89AA-506EAA0F0357}"/>
    <cellStyle name="Migliaia 10 2 2 5 2 3 2" xfId="20053" xr:uid="{20CBB89E-DDBB-4A95-8ADF-580ABD8E5DB0}"/>
    <cellStyle name="Migliaia 10 2 2 5 2 3 2 2" xfId="42890" xr:uid="{3E5DB00D-CF41-4710-937E-00A51B75CA2B}"/>
    <cellStyle name="Migliaia 10 2 2 5 2 3 3" xfId="31473" xr:uid="{74589B34-7C7A-45D6-B3F9-1B1E754506B2}"/>
    <cellStyle name="Migliaia 10 2 2 5 2 4" xfId="14345" xr:uid="{C3865904-16C0-4D64-A27F-7D1CE0C08AB3}"/>
    <cellStyle name="Migliaia 10 2 2 5 2 4 2" xfId="37182" xr:uid="{0820BDCF-916B-4533-A1D5-79D1D9414454}"/>
    <cellStyle name="Migliaia 10 2 2 5 2 5" xfId="25765" xr:uid="{C51E5EC1-D570-4F1E-8F14-1CF97CBCD0B4}"/>
    <cellStyle name="Migliaia 10 2 2 5 3" xfId="4354" xr:uid="{25C61451-6BEF-4882-AAED-394EE9B8FA88}"/>
    <cellStyle name="Migliaia 10 2 2 5 3 2" xfId="10063" xr:uid="{66EB7F54-B61B-4735-91CD-58EF0FE1131B}"/>
    <cellStyle name="Migliaia 10 2 2 5 3 2 2" xfId="21480" xr:uid="{7057DEEC-32D9-4139-B53B-09D531032E14}"/>
    <cellStyle name="Migliaia 10 2 2 5 3 2 2 2" xfId="44317" xr:uid="{E61D4F0E-CCA8-454B-B5D0-564F682CD6F9}"/>
    <cellStyle name="Migliaia 10 2 2 5 3 2 3" xfId="32900" xr:uid="{2198E2CF-7257-4526-9CAD-800107214AF1}"/>
    <cellStyle name="Migliaia 10 2 2 5 3 3" xfId="15772" xr:uid="{EFEB1353-36B7-4264-AC06-AAEEA8DEAEFB}"/>
    <cellStyle name="Migliaia 10 2 2 5 3 3 2" xfId="38609" xr:uid="{3A8FE410-C138-409C-8F4B-BB328FB31C2F}"/>
    <cellStyle name="Migliaia 10 2 2 5 3 4" xfId="27192" xr:uid="{BCC12950-0251-48FA-BCEA-F815E13446C0}"/>
    <cellStyle name="Migliaia 10 2 2 5 4" xfId="7209" xr:uid="{7126BA14-4FB5-4582-B0A9-68A7A64CC2A3}"/>
    <cellStyle name="Migliaia 10 2 2 5 4 2" xfId="18626" xr:uid="{43B385DE-75F9-44F6-8AE4-A11513092DD7}"/>
    <cellStyle name="Migliaia 10 2 2 5 4 2 2" xfId="41463" xr:uid="{05F19115-7A51-4F2D-B6AD-CFF0CB6E34C5}"/>
    <cellStyle name="Migliaia 10 2 2 5 4 3" xfId="30046" xr:uid="{9974A24C-E638-495D-8403-99351A8B2F79}"/>
    <cellStyle name="Migliaia 10 2 2 5 5" xfId="12918" xr:uid="{EB01463F-CF91-49C8-BAE5-14AA4493B58E}"/>
    <cellStyle name="Migliaia 10 2 2 5 5 2" xfId="35755" xr:uid="{B7C508F0-15A7-448C-9FE4-B953E5CA1763}"/>
    <cellStyle name="Migliaia 10 2 2 5 6" xfId="24338" xr:uid="{CC59A7B7-96C0-4BCE-A7C5-5374CBE89563}"/>
    <cellStyle name="Migliaia 10 2 2 6" xfId="1713" xr:uid="{B671CD55-3DCF-4D65-AA6B-1A1883A09506}"/>
    <cellStyle name="Migliaia 10 2 2 6 2" xfId="3142" xr:uid="{7A1F108E-BED4-43EA-BA08-D1A6ACFFB502}"/>
    <cellStyle name="Migliaia 10 2 2 6 2 2" xfId="5998" xr:uid="{DF731AC3-678A-4AD0-8E9E-B82DDCC7A37C}"/>
    <cellStyle name="Migliaia 10 2 2 6 2 2 2" xfId="11706" xr:uid="{29402C50-D514-4036-AC7D-B204E309796C}"/>
    <cellStyle name="Migliaia 10 2 2 6 2 2 2 2" xfId="23124" xr:uid="{A289FD18-4885-4B14-AC93-ECC18603B4CF}"/>
    <cellStyle name="Migliaia 10 2 2 6 2 2 2 2 2" xfId="45961" xr:uid="{54574A4A-CFB1-43FD-86FE-2F9B60349974}"/>
    <cellStyle name="Migliaia 10 2 2 6 2 2 2 3" xfId="34544" xr:uid="{5BD312CC-BDD0-4B07-B3DD-7E0AE061ABCA}"/>
    <cellStyle name="Migliaia 10 2 2 6 2 2 3" xfId="17416" xr:uid="{B44098BE-AEE8-45BE-86CF-C61504828852}"/>
    <cellStyle name="Migliaia 10 2 2 6 2 2 3 2" xfId="40253" xr:uid="{A7790EB9-755E-44FD-ADE5-35B01B48D656}"/>
    <cellStyle name="Migliaia 10 2 2 6 2 2 4" xfId="28836" xr:uid="{F6E8297D-62EA-4AAA-9D38-5361FFFF4592}"/>
    <cellStyle name="Migliaia 10 2 2 6 2 3" xfId="8853" xr:uid="{BD33A66A-BB96-4372-9985-6E886D0B174C}"/>
    <cellStyle name="Migliaia 10 2 2 6 2 3 2" xfId="20270" xr:uid="{9A228481-1F17-483F-9796-3F0BA3284934}"/>
    <cellStyle name="Migliaia 10 2 2 6 2 3 2 2" xfId="43107" xr:uid="{CD9259B9-6BE4-406B-BC10-30BA9961BD41}"/>
    <cellStyle name="Migliaia 10 2 2 6 2 3 3" xfId="31690" xr:uid="{938783AC-E8F1-4946-9DE1-5982100AEA56}"/>
    <cellStyle name="Migliaia 10 2 2 6 2 4" xfId="14562" xr:uid="{194EE472-85D1-4181-A8AA-82BB7A430BD0}"/>
    <cellStyle name="Migliaia 10 2 2 6 2 4 2" xfId="37399" xr:uid="{687E8F70-D8D0-4B32-AE3C-9833E038B4D4}"/>
    <cellStyle name="Migliaia 10 2 2 6 2 5" xfId="25982" xr:uid="{CF8092E3-B22B-4826-A8A9-C2D56860E873}"/>
    <cellStyle name="Migliaia 10 2 2 6 3" xfId="4571" xr:uid="{044AD296-7654-4C33-B460-BD9FD5489E0E}"/>
    <cellStyle name="Migliaia 10 2 2 6 3 2" xfId="10280" xr:uid="{C39F28CF-BC71-470E-A4A7-6671039CC005}"/>
    <cellStyle name="Migliaia 10 2 2 6 3 2 2" xfId="21697" xr:uid="{C8EDDE31-9BAA-4DC8-B561-0FC29EC1CF02}"/>
    <cellStyle name="Migliaia 10 2 2 6 3 2 2 2" xfId="44534" xr:uid="{63F5D80F-71C9-4D63-B15B-15AD2D48634A}"/>
    <cellStyle name="Migliaia 10 2 2 6 3 2 3" xfId="33117" xr:uid="{652BB238-22A2-4AAC-A5BE-0B55C759E307}"/>
    <cellStyle name="Migliaia 10 2 2 6 3 3" xfId="15989" xr:uid="{2B7576A3-6511-457A-99C0-7570F9B680F4}"/>
    <cellStyle name="Migliaia 10 2 2 6 3 3 2" xfId="38826" xr:uid="{F6567157-F181-4422-AC7B-19837613DF75}"/>
    <cellStyle name="Migliaia 10 2 2 6 3 4" xfId="27409" xr:uid="{8601DFB7-94BF-495F-B6F3-4247FCA84150}"/>
    <cellStyle name="Migliaia 10 2 2 6 4" xfId="7426" xr:uid="{2CE7E9F8-7339-4B2E-B0F7-A83A942D099A}"/>
    <cellStyle name="Migliaia 10 2 2 6 4 2" xfId="18843" xr:uid="{B841555D-0D89-406A-91D4-B7F9A2979646}"/>
    <cellStyle name="Migliaia 10 2 2 6 4 2 2" xfId="41680" xr:uid="{952FE237-88CB-4EA6-9C15-8F66C1E7CB72}"/>
    <cellStyle name="Migliaia 10 2 2 6 4 3" xfId="30263" xr:uid="{4EA187CB-B1CE-4C2C-94AC-01C5C954D34B}"/>
    <cellStyle name="Migliaia 10 2 2 6 5" xfId="13135" xr:uid="{EE37E584-9D07-4949-9416-D25D7941516C}"/>
    <cellStyle name="Migliaia 10 2 2 6 5 2" xfId="35972" xr:uid="{6483BA5B-D233-42AE-8413-61C0AFAEEE52}"/>
    <cellStyle name="Migliaia 10 2 2 6 6" xfId="24555" xr:uid="{AA764710-B4D6-4DD1-8ABA-26C7745F7E8E}"/>
    <cellStyle name="Migliaia 10 2 2 7" xfId="2057" xr:uid="{A642A9F2-EAFE-4C40-988E-33E972662B34}"/>
    <cellStyle name="Migliaia 10 2 2 7 2" xfId="4913" xr:uid="{3C03C980-D24D-46DA-B65E-68B996E7A0C5}"/>
    <cellStyle name="Migliaia 10 2 2 7 2 2" xfId="10621" xr:uid="{21D84FFA-3DDE-4BDC-9009-F0DFE2DCE33A}"/>
    <cellStyle name="Migliaia 10 2 2 7 2 2 2" xfId="22039" xr:uid="{B6194FC2-ECDB-4600-A8AE-A8DD2CECDB4C}"/>
    <cellStyle name="Migliaia 10 2 2 7 2 2 2 2" xfId="44876" xr:uid="{4C99A0A9-3D2A-4F04-A0D3-D3E85C8B29D0}"/>
    <cellStyle name="Migliaia 10 2 2 7 2 2 3" xfId="33459" xr:uid="{CAE7E21F-E129-4328-AE87-D622FB300B56}"/>
    <cellStyle name="Migliaia 10 2 2 7 2 3" xfId="16331" xr:uid="{15DE4D21-DC29-4705-B69D-32608A2D3336}"/>
    <cellStyle name="Migliaia 10 2 2 7 2 3 2" xfId="39168" xr:uid="{365C478C-CD49-4FE4-86C5-954AB231DD41}"/>
    <cellStyle name="Migliaia 10 2 2 7 2 4" xfId="27751" xr:uid="{79A75EEF-E0E5-48C9-8BB4-11FC3B8F6D2B}"/>
    <cellStyle name="Migliaia 10 2 2 7 3" xfId="7768" xr:uid="{9E03493D-2FF3-42AE-8D21-EDB0AB68FA74}"/>
    <cellStyle name="Migliaia 10 2 2 7 3 2" xfId="19185" xr:uid="{D512651A-C1C5-474A-BADD-76A5AE8502CB}"/>
    <cellStyle name="Migliaia 10 2 2 7 3 2 2" xfId="42022" xr:uid="{3F7407B4-776F-4DCC-9F3F-32E2D6D1442B}"/>
    <cellStyle name="Migliaia 10 2 2 7 3 3" xfId="30605" xr:uid="{612D5FE7-5CDD-48E5-8316-86F961F20FC2}"/>
    <cellStyle name="Migliaia 10 2 2 7 4" xfId="13477" xr:uid="{28759451-BBA5-4DB4-8565-3396DB802AC8}"/>
    <cellStyle name="Migliaia 10 2 2 7 4 2" xfId="36314" xr:uid="{19877A11-E46C-4453-930D-4D979EBE3162}"/>
    <cellStyle name="Migliaia 10 2 2 7 5" xfId="24897" xr:uid="{F0CB092F-6F0F-464F-B0F8-3ECA28529B49}"/>
    <cellStyle name="Migliaia 10 2 2 8" xfId="3486" xr:uid="{48CCCEB5-5444-483A-BD6B-ADC538C7A515}"/>
    <cellStyle name="Migliaia 10 2 2 8 2" xfId="9195" xr:uid="{D4A9EF33-EA3B-4047-88BC-C8C31CA579E7}"/>
    <cellStyle name="Migliaia 10 2 2 8 2 2" xfId="20612" xr:uid="{5DF92D5C-DBB3-4F21-AF54-65683D437C9C}"/>
    <cellStyle name="Migliaia 10 2 2 8 2 2 2" xfId="43449" xr:uid="{FC35D74E-CB30-4FFC-9321-B124FADDEAE4}"/>
    <cellStyle name="Migliaia 10 2 2 8 2 3" xfId="32032" xr:uid="{F6848F5E-11E7-4E8D-B378-483248F17580}"/>
    <cellStyle name="Migliaia 10 2 2 8 3" xfId="14904" xr:uid="{438545E1-FCFA-4D07-910C-0D60DBDD13F6}"/>
    <cellStyle name="Migliaia 10 2 2 8 3 2" xfId="37741" xr:uid="{128CE1FD-C2C4-4817-AB12-F77516A69D72}"/>
    <cellStyle name="Migliaia 10 2 2 8 4" xfId="26324" xr:uid="{CA0E782B-F514-4ADE-9424-E8D17988348F}"/>
    <cellStyle name="Migliaia 10 2 2 9" xfId="6341" xr:uid="{41A0922E-2744-49C0-8CBB-73B7E20CEC43}"/>
    <cellStyle name="Migliaia 10 2 2 9 2" xfId="17758" xr:uid="{0368F805-E0B9-4140-87E8-5BA68CA60FE6}"/>
    <cellStyle name="Migliaia 10 2 2 9 2 2" xfId="40595" xr:uid="{4DD052AE-60CC-4F62-AB07-4325845D3E5F}"/>
    <cellStyle name="Migliaia 10 2 2 9 3" xfId="29178" xr:uid="{C5E3AE43-C2FD-4C6B-83AB-1BF761744615}"/>
    <cellStyle name="Migliaia 10 2 3" xfId="578" xr:uid="{90274007-7A62-4097-BE90-6CCD05758154}"/>
    <cellStyle name="Migliaia 10 2 3 2" xfId="2160" xr:uid="{47FCDBBD-D8F2-4B10-A23F-5D3E49FB5532}"/>
    <cellStyle name="Migliaia 10 2 3 2 2" xfId="5016" xr:uid="{3CA9519A-EE97-4B74-A526-DD3DEA8C17DE}"/>
    <cellStyle name="Migliaia 10 2 3 2 2 2" xfId="10724" xr:uid="{AB062FF3-8C5C-4BDD-B2B4-E8007AED6535}"/>
    <cellStyle name="Migliaia 10 2 3 2 2 2 2" xfId="22142" xr:uid="{37A402FE-0AE5-4ACA-BBBC-D6A67FAF1B29}"/>
    <cellStyle name="Migliaia 10 2 3 2 2 2 2 2" xfId="44979" xr:uid="{DE68B912-6B2E-4523-BF6E-8C672CFCA12E}"/>
    <cellStyle name="Migliaia 10 2 3 2 2 2 3" xfId="33562" xr:uid="{8AAEEB53-209D-4276-B6FA-41919D3011EC}"/>
    <cellStyle name="Migliaia 10 2 3 2 2 3" xfId="16434" xr:uid="{F626A7D3-4D3F-4BAB-9746-503157E5C1BC}"/>
    <cellStyle name="Migliaia 10 2 3 2 2 3 2" xfId="39271" xr:uid="{48E6467D-4FF4-4254-A29A-0BD08334496B}"/>
    <cellStyle name="Migliaia 10 2 3 2 2 4" xfId="27854" xr:uid="{4701F34A-F94F-436F-AADD-8936153DF652}"/>
    <cellStyle name="Migliaia 10 2 3 2 3" xfId="7871" xr:uid="{2E9D5BC7-4187-467B-BD7A-C4F9CC366211}"/>
    <cellStyle name="Migliaia 10 2 3 2 3 2" xfId="19288" xr:uid="{BA34D3A5-AFBD-4B49-846F-14B043122DE3}"/>
    <cellStyle name="Migliaia 10 2 3 2 3 2 2" xfId="42125" xr:uid="{AB32F2A1-1F68-45D9-BE4F-B002F5F718FA}"/>
    <cellStyle name="Migliaia 10 2 3 2 3 3" xfId="30708" xr:uid="{CA69F78F-A0A4-4761-8221-789CD224D395}"/>
    <cellStyle name="Migliaia 10 2 3 2 4" xfId="13580" xr:uid="{992442D7-E427-4A28-93A2-368729B879BC}"/>
    <cellStyle name="Migliaia 10 2 3 2 4 2" xfId="36417" xr:uid="{1582358C-031E-44AF-A34A-19A226E518A8}"/>
    <cellStyle name="Migliaia 10 2 3 2 5" xfId="25000" xr:uid="{00C57359-5B8B-47A8-813F-76955E1E986F}"/>
    <cellStyle name="Migliaia 10 2 3 3" xfId="3589" xr:uid="{F18C617F-51C9-417F-B251-9C9380DFAA6A}"/>
    <cellStyle name="Migliaia 10 2 3 3 2" xfId="9298" xr:uid="{649A1F94-C133-4B1A-86ED-68C2F2885AA5}"/>
    <cellStyle name="Migliaia 10 2 3 3 2 2" xfId="20715" xr:uid="{91A2B95F-2A46-4D17-AC17-2BA0022BCF66}"/>
    <cellStyle name="Migliaia 10 2 3 3 2 2 2" xfId="43552" xr:uid="{6CBEFB3D-020B-42DC-8A19-8DD5003DE14C}"/>
    <cellStyle name="Migliaia 10 2 3 3 2 3" xfId="32135" xr:uid="{ED4D6678-6F2D-4E96-8588-6727782ECC87}"/>
    <cellStyle name="Migliaia 10 2 3 3 3" xfId="15007" xr:uid="{A212C42D-4033-4A4E-865B-EDA50F31F49B}"/>
    <cellStyle name="Migliaia 10 2 3 3 3 2" xfId="37844" xr:uid="{92A4C8EE-E4BD-4737-A3EF-8CCD5228CB7E}"/>
    <cellStyle name="Migliaia 10 2 3 3 4" xfId="26427" xr:uid="{462A65C6-82FD-4991-A66D-5CF7D0E9CFC7}"/>
    <cellStyle name="Migliaia 10 2 3 4" xfId="6444" xr:uid="{CA844BE1-B13C-4F61-8A3A-1BCA85AD21A1}"/>
    <cellStyle name="Migliaia 10 2 3 4 2" xfId="17861" xr:uid="{166E4BF5-14D1-4308-8A93-7C3E5A540FC2}"/>
    <cellStyle name="Migliaia 10 2 3 4 2 2" xfId="40698" xr:uid="{D524C381-F52A-459A-AAC4-08A74E6EDE1F}"/>
    <cellStyle name="Migliaia 10 2 3 4 3" xfId="29281" xr:uid="{5245AFDF-6624-4BC9-B966-9B1D14A056ED}"/>
    <cellStyle name="Migliaia 10 2 3 5" xfId="12153" xr:uid="{70A88D94-7695-49FC-B0AF-32BF878E03C2}"/>
    <cellStyle name="Migliaia 10 2 3 5 2" xfId="34990" xr:uid="{9FC48195-1BBB-4D45-89C1-823B261D666A}"/>
    <cellStyle name="Migliaia 10 2 3 6" xfId="23573" xr:uid="{2D480887-12C8-4156-8D77-853C58658B4A}"/>
    <cellStyle name="Migliaia 10 2 4" xfId="841" xr:uid="{1BF6F3DD-751C-4C63-B9CF-F5874FE2F934}"/>
    <cellStyle name="Migliaia 10 2 4 2" xfId="2377" xr:uid="{49A33275-6FFE-4BEC-84D6-4AE1C9D4CC38}"/>
    <cellStyle name="Migliaia 10 2 4 2 2" xfId="5233" xr:uid="{6F714F64-4B24-4476-852A-28877EDB50BC}"/>
    <cellStyle name="Migliaia 10 2 4 2 2 2" xfId="10941" xr:uid="{6386B6CB-6B34-4811-B5C0-084F9718CB36}"/>
    <cellStyle name="Migliaia 10 2 4 2 2 2 2" xfId="22359" xr:uid="{D38ABFE7-E27B-4A0C-948E-992F7931547E}"/>
    <cellStyle name="Migliaia 10 2 4 2 2 2 2 2" xfId="45196" xr:uid="{ABE9206D-3E30-4D58-801E-481C108D8822}"/>
    <cellStyle name="Migliaia 10 2 4 2 2 2 3" xfId="33779" xr:uid="{2FF33800-663A-4C27-8AAF-3BD334DE3A6E}"/>
    <cellStyle name="Migliaia 10 2 4 2 2 3" xfId="16651" xr:uid="{FBC13225-B5D6-4607-8284-7CD91E5921F4}"/>
    <cellStyle name="Migliaia 10 2 4 2 2 3 2" xfId="39488" xr:uid="{CF76C1B3-E293-4E27-9039-959A823DFB6B}"/>
    <cellStyle name="Migliaia 10 2 4 2 2 4" xfId="28071" xr:uid="{9898E5BB-5C64-464E-9617-AF1E4582B62C}"/>
    <cellStyle name="Migliaia 10 2 4 2 3" xfId="8088" xr:uid="{C2CF2A35-73AB-4CCF-A43F-1C76DADAEDB8}"/>
    <cellStyle name="Migliaia 10 2 4 2 3 2" xfId="19505" xr:uid="{A3434E5D-8FB6-4B8B-80FD-9A314E7EEF25}"/>
    <cellStyle name="Migliaia 10 2 4 2 3 2 2" xfId="42342" xr:uid="{F1C4507C-717A-402C-806D-8B58FE4CB299}"/>
    <cellStyle name="Migliaia 10 2 4 2 3 3" xfId="30925" xr:uid="{BA38741D-2588-4815-8B1A-C1835537F002}"/>
    <cellStyle name="Migliaia 10 2 4 2 4" xfId="13797" xr:uid="{0C4DDC36-A68B-4EFE-A767-902E9A1AE29E}"/>
    <cellStyle name="Migliaia 10 2 4 2 4 2" xfId="36634" xr:uid="{E8111D80-D219-455A-95A5-92AC9E043ECD}"/>
    <cellStyle name="Migliaia 10 2 4 2 5" xfId="25217" xr:uid="{0D1E66D9-7BB2-4D65-B075-A80B3DC5FAE7}"/>
    <cellStyle name="Migliaia 10 2 4 3" xfId="3806" xr:uid="{37112958-E250-464C-A58F-36CE579D7D37}"/>
    <cellStyle name="Migliaia 10 2 4 3 2" xfId="9515" xr:uid="{D30204AD-AA3D-4125-9B1A-805FECEC235C}"/>
    <cellStyle name="Migliaia 10 2 4 3 2 2" xfId="20932" xr:uid="{BACD15E1-A66E-48BF-9A56-B6FAA4F849B7}"/>
    <cellStyle name="Migliaia 10 2 4 3 2 2 2" xfId="43769" xr:uid="{27727C05-0B9A-4E8C-877E-24F03FA86764}"/>
    <cellStyle name="Migliaia 10 2 4 3 2 3" xfId="32352" xr:uid="{DF4C33F6-A36D-4CB9-B04D-4A233D85DC14}"/>
    <cellStyle name="Migliaia 10 2 4 3 3" xfId="15224" xr:uid="{584A1471-0C8A-4827-B1C8-465E6071CB34}"/>
    <cellStyle name="Migliaia 10 2 4 3 3 2" xfId="38061" xr:uid="{5C9CE9F0-6EAF-4DEF-8F99-90BEF93CF41A}"/>
    <cellStyle name="Migliaia 10 2 4 3 4" xfId="26644" xr:uid="{05AA5A06-B183-46CB-962A-437C7A1D931C}"/>
    <cellStyle name="Migliaia 10 2 4 4" xfId="6661" xr:uid="{26ADC551-2AD6-4963-A28A-C62317E8C718}"/>
    <cellStyle name="Migliaia 10 2 4 4 2" xfId="18078" xr:uid="{F0C0AF94-74BE-48F7-88E4-F852DB7CC9EB}"/>
    <cellStyle name="Migliaia 10 2 4 4 2 2" xfId="40915" xr:uid="{DDDEE01D-200B-4630-9075-9D2B17404186}"/>
    <cellStyle name="Migliaia 10 2 4 4 3" xfId="29498" xr:uid="{A7D48B0E-7C0D-438B-B5DA-09D57CDECF77}"/>
    <cellStyle name="Migliaia 10 2 4 5" xfId="12370" xr:uid="{205F7B92-35C3-4726-9BF4-75CB988DB074}"/>
    <cellStyle name="Migliaia 10 2 4 5 2" xfId="35207" xr:uid="{050FC076-BC3A-43C7-BF42-993143B6F7D5}"/>
    <cellStyle name="Migliaia 10 2 4 6" xfId="23790" xr:uid="{B2FB979D-43A8-4895-8F6A-7AF39EE67916}"/>
    <cellStyle name="Migliaia 10 2 5" xfId="1088" xr:uid="{9993F77C-F5AB-4F29-8B9A-84A4B0E3E375}"/>
    <cellStyle name="Migliaia 10 2 5 2" xfId="2594" xr:uid="{892BDE5F-610E-4CE6-B0E5-397AA353F9C6}"/>
    <cellStyle name="Migliaia 10 2 5 2 2" xfId="5450" xr:uid="{46DE9DD1-C13A-4CE5-BF20-C9755E04AB5B}"/>
    <cellStyle name="Migliaia 10 2 5 2 2 2" xfId="11158" xr:uid="{3EDC29EF-DD53-4ABC-B5BB-AD582A31B53C}"/>
    <cellStyle name="Migliaia 10 2 5 2 2 2 2" xfId="22576" xr:uid="{FC3F9523-3244-4417-9EC2-11E97235D194}"/>
    <cellStyle name="Migliaia 10 2 5 2 2 2 2 2" xfId="45413" xr:uid="{430558FF-E94E-4F10-946D-FA40179270D3}"/>
    <cellStyle name="Migliaia 10 2 5 2 2 2 3" xfId="33996" xr:uid="{21077DBA-1227-4A06-B4EE-0F1E67090DD4}"/>
    <cellStyle name="Migliaia 10 2 5 2 2 3" xfId="16868" xr:uid="{E6FA57FB-B2CF-44F3-A992-1F361F64162A}"/>
    <cellStyle name="Migliaia 10 2 5 2 2 3 2" xfId="39705" xr:uid="{EE4A3E4B-55AB-484A-AC55-19DAB07A051F}"/>
    <cellStyle name="Migliaia 10 2 5 2 2 4" xfId="28288" xr:uid="{DD86AA5C-57D5-4D73-AC63-9BFDDB1677B5}"/>
    <cellStyle name="Migliaia 10 2 5 2 3" xfId="8305" xr:uid="{664A4A35-EAB7-4859-B4A4-06D05267D609}"/>
    <cellStyle name="Migliaia 10 2 5 2 3 2" xfId="19722" xr:uid="{625AFC0C-9CDA-44FF-BFDD-8555772021FC}"/>
    <cellStyle name="Migliaia 10 2 5 2 3 2 2" xfId="42559" xr:uid="{821BC08E-6D4E-48FD-BF2B-1E155853B802}"/>
    <cellStyle name="Migliaia 10 2 5 2 3 3" xfId="31142" xr:uid="{2C9EAE61-47FB-4D4B-981F-AA9D7EC1E686}"/>
    <cellStyle name="Migliaia 10 2 5 2 4" xfId="14014" xr:uid="{61505EE1-E01F-4BA2-8646-6461FAE0BEB1}"/>
    <cellStyle name="Migliaia 10 2 5 2 4 2" xfId="36851" xr:uid="{C0B84FED-BC65-4298-A058-A40B87D7F99F}"/>
    <cellStyle name="Migliaia 10 2 5 2 5" xfId="25434" xr:uid="{3F594B15-2A67-4937-83E1-08DC67DCD9BB}"/>
    <cellStyle name="Migliaia 10 2 5 3" xfId="4023" xr:uid="{DFDBD82D-7972-4487-AD94-1FF578AAAE2C}"/>
    <cellStyle name="Migliaia 10 2 5 3 2" xfId="9732" xr:uid="{F3647564-9198-4D8D-9571-1492669B45B8}"/>
    <cellStyle name="Migliaia 10 2 5 3 2 2" xfId="21149" xr:uid="{37906064-1F3F-4D9E-878A-FE162CEFB3C1}"/>
    <cellStyle name="Migliaia 10 2 5 3 2 2 2" xfId="43986" xr:uid="{325D3C4D-891F-4F82-83F8-FA468030F4B9}"/>
    <cellStyle name="Migliaia 10 2 5 3 2 3" xfId="32569" xr:uid="{701FF6D5-2E8A-44E4-93BB-A2EA85861E78}"/>
    <cellStyle name="Migliaia 10 2 5 3 3" xfId="15441" xr:uid="{6D0914FB-9BD4-4E01-A111-299FE5EFA359}"/>
    <cellStyle name="Migliaia 10 2 5 3 3 2" xfId="38278" xr:uid="{D30DFC5B-13F7-4502-A1B1-6EB36532D51E}"/>
    <cellStyle name="Migliaia 10 2 5 3 4" xfId="26861" xr:uid="{41E79AC3-C73A-469B-A641-911F851AB845}"/>
    <cellStyle name="Migliaia 10 2 5 4" xfId="6878" xr:uid="{03FD12D9-53CF-4D32-AD7C-67DB1B45F3E3}"/>
    <cellStyle name="Migliaia 10 2 5 4 2" xfId="18295" xr:uid="{A4264802-0072-4776-BC48-5766B8175D19}"/>
    <cellStyle name="Migliaia 10 2 5 4 2 2" xfId="41132" xr:uid="{3F49889D-100E-4E7D-89D0-B3B66EBB75F0}"/>
    <cellStyle name="Migliaia 10 2 5 4 3" xfId="29715" xr:uid="{9632E531-1931-46F5-8266-79842DD22137}"/>
    <cellStyle name="Migliaia 10 2 5 5" xfId="12587" xr:uid="{77CE9B61-3A59-43C4-A2A1-A90DD3BC4089}"/>
    <cellStyle name="Migliaia 10 2 5 5 2" xfId="35424" xr:uid="{DCEC8419-C109-459A-9D92-438D5CB6A94B}"/>
    <cellStyle name="Migliaia 10 2 5 6" xfId="24007" xr:uid="{4B12C491-7377-4821-9137-20FE161EFDC9}"/>
    <cellStyle name="Migliaia 10 2 6" xfId="1335" xr:uid="{54272087-3693-48CA-8C7F-8896C34DABC4}"/>
    <cellStyle name="Migliaia 10 2 6 2" xfId="2811" xr:uid="{C91ED8E6-AAAD-460A-9416-34D207C9B459}"/>
    <cellStyle name="Migliaia 10 2 6 2 2" xfId="5667" xr:uid="{EF90F02C-163B-424E-9C95-A573C325BE34}"/>
    <cellStyle name="Migliaia 10 2 6 2 2 2" xfId="11375" xr:uid="{38394F2F-219C-43FA-820C-29822D5B26F1}"/>
    <cellStyle name="Migliaia 10 2 6 2 2 2 2" xfId="22793" xr:uid="{4D20C2CD-AD18-4F23-8270-C6D8EE70FF03}"/>
    <cellStyle name="Migliaia 10 2 6 2 2 2 2 2" xfId="45630" xr:uid="{DDA11355-4DDF-4E1D-ACBE-69AD2D3D739C}"/>
    <cellStyle name="Migliaia 10 2 6 2 2 2 3" xfId="34213" xr:uid="{53AB4C72-C48B-43FD-8717-4A959149183A}"/>
    <cellStyle name="Migliaia 10 2 6 2 2 3" xfId="17085" xr:uid="{C157E11E-B07B-4BBC-8CDB-F2840C4FE211}"/>
    <cellStyle name="Migliaia 10 2 6 2 2 3 2" xfId="39922" xr:uid="{D64AF062-79AA-4163-B963-98A5468203FA}"/>
    <cellStyle name="Migliaia 10 2 6 2 2 4" xfId="28505" xr:uid="{80378EB3-77D7-459E-9297-C3657FDAC3CC}"/>
    <cellStyle name="Migliaia 10 2 6 2 3" xfId="8522" xr:uid="{60DD5EC0-B5F6-4C0A-B9C3-6BF50894223D}"/>
    <cellStyle name="Migliaia 10 2 6 2 3 2" xfId="19939" xr:uid="{27671648-45DE-4A0E-9E29-55795AEDDE38}"/>
    <cellStyle name="Migliaia 10 2 6 2 3 2 2" xfId="42776" xr:uid="{027C96A3-55A6-456A-8A50-9D8B30C38711}"/>
    <cellStyle name="Migliaia 10 2 6 2 3 3" xfId="31359" xr:uid="{839AAA6D-C2B2-476B-A1B6-C8B1B17BE367}"/>
    <cellStyle name="Migliaia 10 2 6 2 4" xfId="14231" xr:uid="{F7884DE6-F687-4332-A7BC-56F56129AF40}"/>
    <cellStyle name="Migliaia 10 2 6 2 4 2" xfId="37068" xr:uid="{7AF160F6-48E9-4509-A6BA-A1A50B952D63}"/>
    <cellStyle name="Migliaia 10 2 6 2 5" xfId="25651" xr:uid="{E9834CD6-C501-4F4D-9B03-2ACEE57B6D87}"/>
    <cellStyle name="Migliaia 10 2 6 3" xfId="4240" xr:uid="{0B6AFA1F-169D-49A6-9140-5A01625060C4}"/>
    <cellStyle name="Migliaia 10 2 6 3 2" xfId="9949" xr:uid="{9EC48DA6-678E-4A0B-B64C-6274AFE20D66}"/>
    <cellStyle name="Migliaia 10 2 6 3 2 2" xfId="21366" xr:uid="{F30773A0-310C-407A-8E4B-E998A95C67F8}"/>
    <cellStyle name="Migliaia 10 2 6 3 2 2 2" xfId="44203" xr:uid="{961E04C5-7842-457D-AA5F-D2CF29581545}"/>
    <cellStyle name="Migliaia 10 2 6 3 2 3" xfId="32786" xr:uid="{9CECDF6D-83B9-4C70-BEBD-FBB7A4BE09A3}"/>
    <cellStyle name="Migliaia 10 2 6 3 3" xfId="15658" xr:uid="{5151542E-97D9-4BF2-9A2C-4F746A683FE3}"/>
    <cellStyle name="Migliaia 10 2 6 3 3 2" xfId="38495" xr:uid="{5C80E2D6-B63A-4D35-9BBA-C0C04D45CF2E}"/>
    <cellStyle name="Migliaia 10 2 6 3 4" xfId="27078" xr:uid="{A3A2F876-1EBA-4D8C-8990-643D1F62DA2E}"/>
    <cellStyle name="Migliaia 10 2 6 4" xfId="7095" xr:uid="{15A9C654-4F91-4DAD-9974-C39FCD764B05}"/>
    <cellStyle name="Migliaia 10 2 6 4 2" xfId="18512" xr:uid="{522008C5-67D0-4842-B968-313E4E97D99E}"/>
    <cellStyle name="Migliaia 10 2 6 4 2 2" xfId="41349" xr:uid="{11ADDFB9-BCD7-420E-86D1-C5E027D6045D}"/>
    <cellStyle name="Migliaia 10 2 6 4 3" xfId="29932" xr:uid="{7239A8A8-6EBA-4B00-AF98-34AC7EC39894}"/>
    <cellStyle name="Migliaia 10 2 6 5" xfId="12804" xr:uid="{4E959137-955B-4A88-9C24-CF84961BED64}"/>
    <cellStyle name="Migliaia 10 2 6 5 2" xfId="35641" xr:uid="{5DD73D02-1A9B-45B2-A4A6-123E3C5A56F4}"/>
    <cellStyle name="Migliaia 10 2 6 6" xfId="24224" xr:uid="{EE738250-B53D-44F2-8881-CAE0375CA294}"/>
    <cellStyle name="Migliaia 10 2 7" xfId="1582" xr:uid="{733DE991-5F8C-4E72-A3E0-5D544F169A5B}"/>
    <cellStyle name="Migliaia 10 2 7 2" xfId="3028" xr:uid="{03E2F3EC-FFF2-4EAF-8D1D-D149602CBFB3}"/>
    <cellStyle name="Migliaia 10 2 7 2 2" xfId="5884" xr:uid="{20E25392-BA64-4E06-AFA4-3430740412EF}"/>
    <cellStyle name="Migliaia 10 2 7 2 2 2" xfId="11592" xr:uid="{EC3B5DC7-7AFE-48D5-9570-7BCDBA64D6E2}"/>
    <cellStyle name="Migliaia 10 2 7 2 2 2 2" xfId="23010" xr:uid="{471DE37A-9394-49BC-85C3-E556DF243C03}"/>
    <cellStyle name="Migliaia 10 2 7 2 2 2 2 2" xfId="45847" xr:uid="{DE7DF148-CB2D-40D2-A424-1FC384BF02A9}"/>
    <cellStyle name="Migliaia 10 2 7 2 2 2 3" xfId="34430" xr:uid="{E69B91F0-83D2-4713-971F-AF06F93A09DE}"/>
    <cellStyle name="Migliaia 10 2 7 2 2 3" xfId="17302" xr:uid="{F7D011C2-A054-48E3-B81A-D4F9F8975083}"/>
    <cellStyle name="Migliaia 10 2 7 2 2 3 2" xfId="40139" xr:uid="{EC3D3E3D-17A3-4508-AE2F-CB092DF9B4C0}"/>
    <cellStyle name="Migliaia 10 2 7 2 2 4" xfId="28722" xr:uid="{43122AC2-EA9F-4823-8D47-AB3ED7992D11}"/>
    <cellStyle name="Migliaia 10 2 7 2 3" xfId="8739" xr:uid="{048DBE43-2182-4C27-8715-F879A36597B5}"/>
    <cellStyle name="Migliaia 10 2 7 2 3 2" xfId="20156" xr:uid="{7D668857-A2EC-4A0E-8564-3A6677AFC121}"/>
    <cellStyle name="Migliaia 10 2 7 2 3 2 2" xfId="42993" xr:uid="{2687A629-67F3-4572-AC14-94539C74F862}"/>
    <cellStyle name="Migliaia 10 2 7 2 3 3" xfId="31576" xr:uid="{D12E8009-78C3-4CAA-B240-DAD651161318}"/>
    <cellStyle name="Migliaia 10 2 7 2 4" xfId="14448" xr:uid="{83709A7A-6C5B-4D18-98CB-B820AE8788FA}"/>
    <cellStyle name="Migliaia 10 2 7 2 4 2" xfId="37285" xr:uid="{177E4C02-55C0-4569-96D3-F566ECCD0550}"/>
    <cellStyle name="Migliaia 10 2 7 2 5" xfId="25868" xr:uid="{600D747B-2BB8-497C-A6F0-B447662E73B8}"/>
    <cellStyle name="Migliaia 10 2 7 3" xfId="4457" xr:uid="{AF1D5FB5-35CF-420C-875F-23723656E286}"/>
    <cellStyle name="Migliaia 10 2 7 3 2" xfId="10166" xr:uid="{66047D33-D96C-4453-92FD-74D81709B48A}"/>
    <cellStyle name="Migliaia 10 2 7 3 2 2" xfId="21583" xr:uid="{D1C808F3-67C3-4370-ABB8-143C27C32B6D}"/>
    <cellStyle name="Migliaia 10 2 7 3 2 2 2" xfId="44420" xr:uid="{6F6CA971-7E3A-4B5C-93CD-D2794EDFB36B}"/>
    <cellStyle name="Migliaia 10 2 7 3 2 3" xfId="33003" xr:uid="{E72C0767-E127-4FD6-8379-107457A6EBB9}"/>
    <cellStyle name="Migliaia 10 2 7 3 3" xfId="15875" xr:uid="{76AD3683-E9E0-46A8-B067-B985F2E683EE}"/>
    <cellStyle name="Migliaia 10 2 7 3 3 2" xfId="38712" xr:uid="{DDED3054-0D7B-4CD3-AF6D-3B4B0119AB41}"/>
    <cellStyle name="Migliaia 10 2 7 3 4" xfId="27295" xr:uid="{411D2412-984C-42DE-8EFE-5ECABC1E0405}"/>
    <cellStyle name="Migliaia 10 2 7 4" xfId="7312" xr:uid="{2AF289B4-47A2-46B6-B88E-EE3C751D0900}"/>
    <cellStyle name="Migliaia 10 2 7 4 2" xfId="18729" xr:uid="{F8A9E9D2-32C5-4E87-A56C-A3DB89B3298C}"/>
    <cellStyle name="Migliaia 10 2 7 4 2 2" xfId="41566" xr:uid="{5A140A01-F06D-4B88-B62C-C5BCA28A7B36}"/>
    <cellStyle name="Migliaia 10 2 7 4 3" xfId="30149" xr:uid="{41CB8793-A116-48CE-ACD9-65214F9C993E}"/>
    <cellStyle name="Migliaia 10 2 7 5" xfId="13021" xr:uid="{8EADEB58-BFB4-4860-93CA-45740E126169}"/>
    <cellStyle name="Migliaia 10 2 7 5 2" xfId="35858" xr:uid="{2C462F36-B843-4F9D-8C95-0E28418CECAF}"/>
    <cellStyle name="Migliaia 10 2 7 6" xfId="24441" xr:uid="{3D1CF399-F3B4-44FF-8CA1-2179F25FBDED}"/>
    <cellStyle name="Migliaia 10 2 8" xfId="1932" xr:uid="{48949FB6-A0A7-47DD-ACE9-5087BDE26257}"/>
    <cellStyle name="Migliaia 10 2 8 2" xfId="4788" xr:uid="{5D43852E-BCD6-4EFF-893A-6A6DE613BBE4}"/>
    <cellStyle name="Migliaia 10 2 8 2 2" xfId="10497" xr:uid="{96EB9732-0F5F-4DF4-86FE-503E6498F063}"/>
    <cellStyle name="Migliaia 10 2 8 2 2 2" xfId="21914" xr:uid="{B879553D-8B53-407C-9B31-88B04DEC80A5}"/>
    <cellStyle name="Migliaia 10 2 8 2 2 2 2" xfId="44751" xr:uid="{76C24E73-F567-44E8-9A6A-A300E618D26E}"/>
    <cellStyle name="Migliaia 10 2 8 2 2 3" xfId="33334" xr:uid="{7C730016-51E9-4302-A0FB-42CDC1B1DAEC}"/>
    <cellStyle name="Migliaia 10 2 8 2 3" xfId="16206" xr:uid="{B40C1911-7B1A-4CF7-AC45-B821A8AB0060}"/>
    <cellStyle name="Migliaia 10 2 8 2 3 2" xfId="39043" xr:uid="{CD303363-E8C8-4B3F-9BE2-238C9F95CEFE}"/>
    <cellStyle name="Migliaia 10 2 8 2 4" xfId="27626" xr:uid="{8CEFDCF5-16F2-40AA-B8EE-BCD962DE1199}"/>
    <cellStyle name="Migliaia 10 2 8 3" xfId="7643" xr:uid="{CAD30987-C64A-43FD-9947-EF126A6A4C09}"/>
    <cellStyle name="Migliaia 10 2 8 3 2" xfId="19060" xr:uid="{0A346620-ACCD-49F1-89F3-3A14B322828B}"/>
    <cellStyle name="Migliaia 10 2 8 3 2 2" xfId="41897" xr:uid="{371B199A-DD91-448F-BCD5-BA634F72FF31}"/>
    <cellStyle name="Migliaia 10 2 8 3 3" xfId="30480" xr:uid="{FAFBAFD5-E9C2-49D8-8925-683CBCC49F63}"/>
    <cellStyle name="Migliaia 10 2 8 4" xfId="13352" xr:uid="{9852E4C5-3DA6-4E0F-AC31-D1B2B6E7ED57}"/>
    <cellStyle name="Migliaia 10 2 8 4 2" xfId="36189" xr:uid="{BC68662B-6552-4F8B-B048-C2253AF71E81}"/>
    <cellStyle name="Migliaia 10 2 8 5" xfId="24772" xr:uid="{95C350B0-A9E3-48F5-AFB4-5EEBACB259E3}"/>
    <cellStyle name="Migliaia 10 2 9" xfId="3361" xr:uid="{756B2455-FBAA-4B9A-A552-D4CECFB02C57}"/>
    <cellStyle name="Migliaia 10 2 9 2" xfId="9070" xr:uid="{9ABA7066-79F6-4250-9BB9-6BF49FB4058C}"/>
    <cellStyle name="Migliaia 10 2 9 2 2" xfId="20487" xr:uid="{4DD7378A-DE2A-49F7-B2AF-A0A7937959AE}"/>
    <cellStyle name="Migliaia 10 2 9 2 2 2" xfId="43324" xr:uid="{FBD6CAC7-9D55-4A5D-974F-AAF4A017B388}"/>
    <cellStyle name="Migliaia 10 2 9 2 3" xfId="31907" xr:uid="{0715A50A-B5BB-4A76-B74D-B250680EAF82}"/>
    <cellStyle name="Migliaia 10 2 9 3" xfId="14779" xr:uid="{D3936665-335F-492D-85F1-DAC274BE0B81}"/>
    <cellStyle name="Migliaia 10 2 9 3 2" xfId="37616" xr:uid="{FC9770EF-C916-4A68-9513-757D90EAA1B2}"/>
    <cellStyle name="Migliaia 10 2 9 4" xfId="26199" xr:uid="{3FCA2277-13CC-4B34-8B80-3C5A3B74FB3A}"/>
    <cellStyle name="Migliaia 10 3" xfId="386" xr:uid="{0EEE880C-F9D9-407E-B965-42594D61FADB}"/>
    <cellStyle name="Migliaia 10 3 10" xfId="11986" xr:uid="{EDBADFF1-FD88-4F6C-81F1-563035AAF753}"/>
    <cellStyle name="Migliaia 10 3 10 2" xfId="34823" xr:uid="{8864683A-80DE-4EB0-9D2E-0ED611C8E5C4}"/>
    <cellStyle name="Migliaia 10 3 11" xfId="23406" xr:uid="{2F319EF6-5F87-4242-84BD-75C52BA92C90}"/>
    <cellStyle name="Migliaia 10 3 2" xfId="640" xr:uid="{54BE9F87-70C3-49BD-8A5D-F9E7286C0515}"/>
    <cellStyle name="Migliaia 10 3 2 2" xfId="2210" xr:uid="{77582C3A-B1B9-4FC8-B034-A8528C4FEACC}"/>
    <cellStyle name="Migliaia 10 3 2 2 2" xfId="5066" xr:uid="{147222A9-DEF4-4D4A-95B0-7543671876F8}"/>
    <cellStyle name="Migliaia 10 3 2 2 2 2" xfId="10774" xr:uid="{6C7AE1AB-5AB9-4D58-956E-5AC67413DE01}"/>
    <cellStyle name="Migliaia 10 3 2 2 2 2 2" xfId="22192" xr:uid="{877C0087-7B42-41CE-9A67-60145D77F20F}"/>
    <cellStyle name="Migliaia 10 3 2 2 2 2 2 2" xfId="45029" xr:uid="{9E721CEC-8EB6-4F74-AB8E-03F01EE3040C}"/>
    <cellStyle name="Migliaia 10 3 2 2 2 2 3" xfId="33612" xr:uid="{842DC17F-F6F6-430D-BFC7-0233AB7DF715}"/>
    <cellStyle name="Migliaia 10 3 2 2 2 3" xfId="16484" xr:uid="{D58678C5-E73C-4E90-AFC9-75E12D8D8B13}"/>
    <cellStyle name="Migliaia 10 3 2 2 2 3 2" xfId="39321" xr:uid="{A2EEDB05-F55D-4774-9221-2DFAF01952E4}"/>
    <cellStyle name="Migliaia 10 3 2 2 2 4" xfId="27904" xr:uid="{17A15A83-D868-4FCB-A558-2BA3B8F5EE3C}"/>
    <cellStyle name="Migliaia 10 3 2 2 3" xfId="7921" xr:uid="{65421C25-8D21-4860-9B23-8EC5B7321874}"/>
    <cellStyle name="Migliaia 10 3 2 2 3 2" xfId="19338" xr:uid="{D0E368CE-99E1-4311-96A6-E00F2581AECA}"/>
    <cellStyle name="Migliaia 10 3 2 2 3 2 2" xfId="42175" xr:uid="{35630246-AFAD-4058-BE08-667424E86BD0}"/>
    <cellStyle name="Migliaia 10 3 2 2 3 3" xfId="30758" xr:uid="{D37BEACE-4275-49C1-B695-8B521EA1EF9E}"/>
    <cellStyle name="Migliaia 10 3 2 2 4" xfId="13630" xr:uid="{AE67B6BF-8702-47AF-B76D-B620129CB61D}"/>
    <cellStyle name="Migliaia 10 3 2 2 4 2" xfId="36467" xr:uid="{F9AFFE87-28FB-4F00-B31C-A5D18A7A0EE4}"/>
    <cellStyle name="Migliaia 10 3 2 2 5" xfId="25050" xr:uid="{DD7D1002-D1B8-4116-B481-5795BFFF5EFF}"/>
    <cellStyle name="Migliaia 10 3 2 3" xfId="3639" xr:uid="{69F36CC0-5EBF-41BE-999D-443622F4F6E4}"/>
    <cellStyle name="Migliaia 10 3 2 3 2" xfId="9348" xr:uid="{93DCBE17-E243-44EC-B907-1AF4EC19B34A}"/>
    <cellStyle name="Migliaia 10 3 2 3 2 2" xfId="20765" xr:uid="{875D373F-B803-40C4-9568-C76494DD3C72}"/>
    <cellStyle name="Migliaia 10 3 2 3 2 2 2" xfId="43602" xr:uid="{2DC60A92-E33C-48CB-982B-007DA16B3F13}"/>
    <cellStyle name="Migliaia 10 3 2 3 2 3" xfId="32185" xr:uid="{7323577B-B165-4BCE-BC28-33717512AAB8}"/>
    <cellStyle name="Migliaia 10 3 2 3 3" xfId="15057" xr:uid="{BBC823DD-9A10-416D-91CC-BC916CEE71CF}"/>
    <cellStyle name="Migliaia 10 3 2 3 3 2" xfId="37894" xr:uid="{ACD3F693-FB96-44FA-9CA0-92E0A7058760}"/>
    <cellStyle name="Migliaia 10 3 2 3 4" xfId="26477" xr:uid="{E3E865ED-D0CA-4A4D-B804-EBBBBDA3A103}"/>
    <cellStyle name="Migliaia 10 3 2 4" xfId="6494" xr:uid="{E9B62173-4BEC-4F9C-B383-B164F413F3D6}"/>
    <cellStyle name="Migliaia 10 3 2 4 2" xfId="17911" xr:uid="{E5CEA4AC-2F1F-4333-BD5E-8936A8CA3166}"/>
    <cellStyle name="Migliaia 10 3 2 4 2 2" xfId="40748" xr:uid="{4FC318BE-9E0C-47D4-A007-5E27C47280E1}"/>
    <cellStyle name="Migliaia 10 3 2 4 3" xfId="29331" xr:uid="{2D3C9392-9817-4974-B3B0-4DA4170D0428}"/>
    <cellStyle name="Migliaia 10 3 2 5" xfId="12203" xr:uid="{B2B0BAEE-A0EF-4827-9038-20100DAD071B}"/>
    <cellStyle name="Migliaia 10 3 2 5 2" xfId="35040" xr:uid="{708EBBBF-DE73-438C-95A8-3EF1AEF05624}"/>
    <cellStyle name="Migliaia 10 3 2 6" xfId="23623" xr:uid="{516569B2-6998-4E3E-AD2F-73F137794D2D}"/>
    <cellStyle name="Migliaia 10 3 3" xfId="900" xr:uid="{4E3C38C5-6ACE-423F-8D0E-F82CAB3A92EB}"/>
    <cellStyle name="Migliaia 10 3 3 2" xfId="2427" xr:uid="{6D1703B0-0D0E-49CA-AD69-36CE5D241004}"/>
    <cellStyle name="Migliaia 10 3 3 2 2" xfId="5283" xr:uid="{B1155B49-6AF7-4BFE-BE97-7B7438205C0D}"/>
    <cellStyle name="Migliaia 10 3 3 2 2 2" xfId="10991" xr:uid="{D1C9528D-6F16-4D79-94D6-9101F477BBDC}"/>
    <cellStyle name="Migliaia 10 3 3 2 2 2 2" xfId="22409" xr:uid="{AC2B0538-B56B-4C3C-8DD1-291233C31CEE}"/>
    <cellStyle name="Migliaia 10 3 3 2 2 2 2 2" xfId="45246" xr:uid="{7903AB81-FAEC-4985-BA52-72AEA82A585A}"/>
    <cellStyle name="Migliaia 10 3 3 2 2 2 3" xfId="33829" xr:uid="{5941D554-72D7-42AE-A1AD-1C5A1E0EE8E1}"/>
    <cellStyle name="Migliaia 10 3 3 2 2 3" xfId="16701" xr:uid="{7331CBB2-6DAB-4BA2-9918-253041D7F5D3}"/>
    <cellStyle name="Migliaia 10 3 3 2 2 3 2" xfId="39538" xr:uid="{E1EB08FB-2F67-4AC1-AC82-084322B5F755}"/>
    <cellStyle name="Migliaia 10 3 3 2 2 4" xfId="28121" xr:uid="{0B1675DF-ABFD-4BFC-8879-9055581FA759}"/>
    <cellStyle name="Migliaia 10 3 3 2 3" xfId="8138" xr:uid="{53EB04FB-D01A-47BE-A64C-F532D907F9BA}"/>
    <cellStyle name="Migliaia 10 3 3 2 3 2" xfId="19555" xr:uid="{D2F1B685-3BFC-4659-A709-20929DB83A07}"/>
    <cellStyle name="Migliaia 10 3 3 2 3 2 2" xfId="42392" xr:uid="{C2D9EE09-6444-4927-A2D4-C464EA5737DB}"/>
    <cellStyle name="Migliaia 10 3 3 2 3 3" xfId="30975" xr:uid="{3C5DD256-6ED5-4697-A11D-C84B7AC69F8F}"/>
    <cellStyle name="Migliaia 10 3 3 2 4" xfId="13847" xr:uid="{C21B3CC5-82A7-43CB-B30B-7D53C34B80F9}"/>
    <cellStyle name="Migliaia 10 3 3 2 4 2" xfId="36684" xr:uid="{0ACB82AD-0012-471B-B9DD-0FBB66A927F4}"/>
    <cellStyle name="Migliaia 10 3 3 2 5" xfId="25267" xr:uid="{C2C2CA26-FF5F-4952-85EB-4C9F4A8A04C3}"/>
    <cellStyle name="Migliaia 10 3 3 3" xfId="3856" xr:uid="{7538A345-B124-48AF-88BB-4FBB150202C2}"/>
    <cellStyle name="Migliaia 10 3 3 3 2" xfId="9565" xr:uid="{B745C0BC-8F38-4DCA-8C1B-F104F08B24F4}"/>
    <cellStyle name="Migliaia 10 3 3 3 2 2" xfId="20982" xr:uid="{0F6DF155-13C4-4559-A2EF-78C844CAC0F3}"/>
    <cellStyle name="Migliaia 10 3 3 3 2 2 2" xfId="43819" xr:uid="{6678A1BF-03BA-4874-A74C-F211211C1F6A}"/>
    <cellStyle name="Migliaia 10 3 3 3 2 3" xfId="32402" xr:uid="{B14814F8-511D-4BC7-A8ED-A466CB6287AB}"/>
    <cellStyle name="Migliaia 10 3 3 3 3" xfId="15274" xr:uid="{99679B8D-7488-4C9D-91C0-957107CF2061}"/>
    <cellStyle name="Migliaia 10 3 3 3 3 2" xfId="38111" xr:uid="{F7C38AAC-ACB7-46BB-9E25-DE3445A24A81}"/>
    <cellStyle name="Migliaia 10 3 3 3 4" xfId="26694" xr:uid="{4E93A3FF-5E68-4816-BB55-0008EEDA5581}"/>
    <cellStyle name="Migliaia 10 3 3 4" xfId="6711" xr:uid="{F2A70C42-51DC-4E75-8B3A-E6B8D68402A7}"/>
    <cellStyle name="Migliaia 10 3 3 4 2" xfId="18128" xr:uid="{12DFE59A-F65D-4CC4-ACA2-50190110C370}"/>
    <cellStyle name="Migliaia 10 3 3 4 2 2" xfId="40965" xr:uid="{4328CEEF-C102-4D5D-81A8-0B054A0B8B1D}"/>
    <cellStyle name="Migliaia 10 3 3 4 3" xfId="29548" xr:uid="{5D5E6267-EE2E-45FB-B66A-9CB3C34961BF}"/>
    <cellStyle name="Migliaia 10 3 3 5" xfId="12420" xr:uid="{75C42587-E16B-4EA9-AC38-DFD97E744F2E}"/>
    <cellStyle name="Migliaia 10 3 3 5 2" xfId="35257" xr:uid="{C04658FF-4AFA-4FFA-9F46-2F8EDEF517F1}"/>
    <cellStyle name="Migliaia 10 3 3 6" xfId="23840" xr:uid="{96BF17F2-025A-412B-A0E7-DA960C773469}"/>
    <cellStyle name="Migliaia 10 3 4" xfId="1147" xr:uid="{AF8C4D8B-31DD-43ED-A2F0-124A47A7E04E}"/>
    <cellStyle name="Migliaia 10 3 4 2" xfId="2644" xr:uid="{2C5643E0-C400-494E-BD74-713F67B4867B}"/>
    <cellStyle name="Migliaia 10 3 4 2 2" xfId="5500" xr:uid="{66470887-5896-4A2E-BA30-DB39B13B1018}"/>
    <cellStyle name="Migliaia 10 3 4 2 2 2" xfId="11208" xr:uid="{30A1526B-E2B4-4D04-A7CD-3ADA2F1CADC2}"/>
    <cellStyle name="Migliaia 10 3 4 2 2 2 2" xfId="22626" xr:uid="{558814CF-E9B7-46DE-B8FF-A556A3233CA0}"/>
    <cellStyle name="Migliaia 10 3 4 2 2 2 2 2" xfId="45463" xr:uid="{C3FDF5E5-7267-4B5D-886D-0185C51B524F}"/>
    <cellStyle name="Migliaia 10 3 4 2 2 2 3" xfId="34046" xr:uid="{927375E9-D309-4B42-B54B-A4BBED45558B}"/>
    <cellStyle name="Migliaia 10 3 4 2 2 3" xfId="16918" xr:uid="{F57EEAC7-D2FC-4BAB-9E26-16D9A9794E44}"/>
    <cellStyle name="Migliaia 10 3 4 2 2 3 2" xfId="39755" xr:uid="{B59D37FC-A097-4209-AFA2-522B9F3797C0}"/>
    <cellStyle name="Migliaia 10 3 4 2 2 4" xfId="28338" xr:uid="{8A878947-1EB1-4AE9-92BF-B4F4F3913395}"/>
    <cellStyle name="Migliaia 10 3 4 2 3" xfId="8355" xr:uid="{C8AE3E10-F39F-496C-A5D2-FE9A414175B4}"/>
    <cellStyle name="Migliaia 10 3 4 2 3 2" xfId="19772" xr:uid="{CF30A830-37C4-47C7-92AE-8F92F438156A}"/>
    <cellStyle name="Migliaia 10 3 4 2 3 2 2" xfId="42609" xr:uid="{48B91417-9854-458A-9015-DE891F547C03}"/>
    <cellStyle name="Migliaia 10 3 4 2 3 3" xfId="31192" xr:uid="{02037A95-B8FD-44B3-A6BF-004EE2800EDD}"/>
    <cellStyle name="Migliaia 10 3 4 2 4" xfId="14064" xr:uid="{795CB036-AE61-4D39-9171-A0438DA776A2}"/>
    <cellStyle name="Migliaia 10 3 4 2 4 2" xfId="36901" xr:uid="{C12E7747-03CB-425F-90DA-58D6A9EB36C5}"/>
    <cellStyle name="Migliaia 10 3 4 2 5" xfId="25484" xr:uid="{5EC3E7FD-CF03-4FB8-BBE9-501A9A7BF8CC}"/>
    <cellStyle name="Migliaia 10 3 4 3" xfId="4073" xr:uid="{51B5005F-0F98-4431-AAE2-98733B672FC7}"/>
    <cellStyle name="Migliaia 10 3 4 3 2" xfId="9782" xr:uid="{402409E2-D5C6-46AB-A07A-95ECEED88F3D}"/>
    <cellStyle name="Migliaia 10 3 4 3 2 2" xfId="21199" xr:uid="{44115E6A-1496-4376-9F42-591974216F13}"/>
    <cellStyle name="Migliaia 10 3 4 3 2 2 2" xfId="44036" xr:uid="{92AF7BF5-9B19-4BA9-A64B-5A10DA406212}"/>
    <cellStyle name="Migliaia 10 3 4 3 2 3" xfId="32619" xr:uid="{CE250200-DA9E-4A20-A2C2-43AAF9D1A8BF}"/>
    <cellStyle name="Migliaia 10 3 4 3 3" xfId="15491" xr:uid="{9F440C8A-18D7-4552-B314-97AEFB5B5347}"/>
    <cellStyle name="Migliaia 10 3 4 3 3 2" xfId="38328" xr:uid="{9620AD9D-ADAA-4A44-ACA7-1075ECB0ABA3}"/>
    <cellStyle name="Migliaia 10 3 4 3 4" xfId="26911" xr:uid="{EE3A273C-E852-41D2-AD3A-678E2F235330}"/>
    <cellStyle name="Migliaia 10 3 4 4" xfId="6928" xr:uid="{D8E9612A-840C-43E7-8B68-D41019235EDC}"/>
    <cellStyle name="Migliaia 10 3 4 4 2" xfId="18345" xr:uid="{E6616136-5B41-41DD-B243-D0731AF42350}"/>
    <cellStyle name="Migliaia 10 3 4 4 2 2" xfId="41182" xr:uid="{9906D474-12AC-4B45-A424-DB4AC3E70C1C}"/>
    <cellStyle name="Migliaia 10 3 4 4 3" xfId="29765" xr:uid="{14EEE2B5-080C-41D7-9E1C-D881214F2CDD}"/>
    <cellStyle name="Migliaia 10 3 4 5" xfId="12637" xr:uid="{F249DAD4-CD12-436D-8F84-00C5E2E08322}"/>
    <cellStyle name="Migliaia 10 3 4 5 2" xfId="35474" xr:uid="{AE7A6B52-1E51-467C-A228-00B376C0B6F8}"/>
    <cellStyle name="Migliaia 10 3 4 6" xfId="24057" xr:uid="{9A7276FF-2F39-41D9-9AEB-53DA2CD5BF81}"/>
    <cellStyle name="Migliaia 10 3 5" xfId="1394" xr:uid="{FC846AFA-71E9-4D62-8E98-5EBC88402685}"/>
    <cellStyle name="Migliaia 10 3 5 2" xfId="2861" xr:uid="{22B80788-F3FD-442A-86AD-21B5ABC174DF}"/>
    <cellStyle name="Migliaia 10 3 5 2 2" xfId="5717" xr:uid="{27808581-3F77-455C-A429-2A5C18746FE0}"/>
    <cellStyle name="Migliaia 10 3 5 2 2 2" xfId="11425" xr:uid="{DF54C88B-148D-4027-A7AC-F2BD79E8F40B}"/>
    <cellStyle name="Migliaia 10 3 5 2 2 2 2" xfId="22843" xr:uid="{AB332991-6413-4394-B997-EB87CDDA51FE}"/>
    <cellStyle name="Migliaia 10 3 5 2 2 2 2 2" xfId="45680" xr:uid="{4592A03C-7F09-487F-9D2A-FEE05650BB45}"/>
    <cellStyle name="Migliaia 10 3 5 2 2 2 3" xfId="34263" xr:uid="{1CAB6B73-FE4A-45D6-B1E3-6BCD7F81F3DA}"/>
    <cellStyle name="Migliaia 10 3 5 2 2 3" xfId="17135" xr:uid="{CCFD6914-D529-4C46-8F95-4496467F375B}"/>
    <cellStyle name="Migliaia 10 3 5 2 2 3 2" xfId="39972" xr:uid="{049280B1-C9A6-43A1-8D1F-4A09984F8488}"/>
    <cellStyle name="Migliaia 10 3 5 2 2 4" xfId="28555" xr:uid="{08A6FDFD-79AE-4CA7-A2A8-FE8AC43332FB}"/>
    <cellStyle name="Migliaia 10 3 5 2 3" xfId="8572" xr:uid="{5733C49D-C546-42BD-B005-CC2B74A54054}"/>
    <cellStyle name="Migliaia 10 3 5 2 3 2" xfId="19989" xr:uid="{D3E12251-3B51-4ACA-BFF7-152CB93037A3}"/>
    <cellStyle name="Migliaia 10 3 5 2 3 2 2" xfId="42826" xr:uid="{1D39BFA5-54D1-4157-AE1D-3A8647E6109F}"/>
    <cellStyle name="Migliaia 10 3 5 2 3 3" xfId="31409" xr:uid="{178E1FA4-C502-4174-85B6-5A1BBED33A99}"/>
    <cellStyle name="Migliaia 10 3 5 2 4" xfId="14281" xr:uid="{76D5289D-616B-4CC5-B87A-AEF70101A32A}"/>
    <cellStyle name="Migliaia 10 3 5 2 4 2" xfId="37118" xr:uid="{EAF3A6E9-B09F-4F1A-9EFA-E7FE53177D8C}"/>
    <cellStyle name="Migliaia 10 3 5 2 5" xfId="25701" xr:uid="{BB017859-BCC0-4F21-A612-63FE0562B167}"/>
    <cellStyle name="Migliaia 10 3 5 3" xfId="4290" xr:uid="{DD3B8FC2-1B64-4F55-AC58-CA5E787F66ED}"/>
    <cellStyle name="Migliaia 10 3 5 3 2" xfId="9999" xr:uid="{13901C14-ED22-412A-B27D-087A7ABC84EB}"/>
    <cellStyle name="Migliaia 10 3 5 3 2 2" xfId="21416" xr:uid="{221157F0-CC2F-4837-BF7B-5680B9A1347A}"/>
    <cellStyle name="Migliaia 10 3 5 3 2 2 2" xfId="44253" xr:uid="{9236828A-F50E-4D89-8E04-8B87FBA0D6DC}"/>
    <cellStyle name="Migliaia 10 3 5 3 2 3" xfId="32836" xr:uid="{8D42FC0A-0692-449D-805E-65EEDC3E0230}"/>
    <cellStyle name="Migliaia 10 3 5 3 3" xfId="15708" xr:uid="{8573DFB4-9256-4DB8-9AF6-2FD9AFE8080A}"/>
    <cellStyle name="Migliaia 10 3 5 3 3 2" xfId="38545" xr:uid="{384D712E-9431-4BAB-95F5-ECB16745A893}"/>
    <cellStyle name="Migliaia 10 3 5 3 4" xfId="27128" xr:uid="{BF596CA7-468F-47B0-8BF3-03D33FBB1650}"/>
    <cellStyle name="Migliaia 10 3 5 4" xfId="7145" xr:uid="{C06CF7C1-5893-4BD4-A470-31104CE248F1}"/>
    <cellStyle name="Migliaia 10 3 5 4 2" xfId="18562" xr:uid="{7AC6573C-365F-4AD5-A2F0-CF41CEDFFB89}"/>
    <cellStyle name="Migliaia 10 3 5 4 2 2" xfId="41399" xr:uid="{A81301A2-A6EF-430E-B606-6DB01B4F6A0C}"/>
    <cellStyle name="Migliaia 10 3 5 4 3" xfId="29982" xr:uid="{7C27C12F-CF18-4E70-988B-57C5DA5CD36B}"/>
    <cellStyle name="Migliaia 10 3 5 5" xfId="12854" xr:uid="{00355369-381F-4702-B028-38FD9A073224}"/>
    <cellStyle name="Migliaia 10 3 5 5 2" xfId="35691" xr:uid="{12AE60AB-8EF3-4D74-B214-ADE5ACF7859D}"/>
    <cellStyle name="Migliaia 10 3 5 6" xfId="24274" xr:uid="{A31053D4-9EBB-4821-912E-8ABF7007E95F}"/>
    <cellStyle name="Migliaia 10 3 6" xfId="1641" xr:uid="{71F8E1D6-BF04-44DC-8AB5-E66651C9FC39}"/>
    <cellStyle name="Migliaia 10 3 6 2" xfId="3078" xr:uid="{A795B6F8-2DC7-4978-94C3-AEFB5AFAB9BD}"/>
    <cellStyle name="Migliaia 10 3 6 2 2" xfId="5934" xr:uid="{EF9DF5AA-51BA-49B2-ADC0-9CAC7FE61ADC}"/>
    <cellStyle name="Migliaia 10 3 6 2 2 2" xfId="11642" xr:uid="{4CC748B8-C040-4A26-A03D-2C467AEF4391}"/>
    <cellStyle name="Migliaia 10 3 6 2 2 2 2" xfId="23060" xr:uid="{14C71FCC-9C19-4470-BCC2-58F6580ED35A}"/>
    <cellStyle name="Migliaia 10 3 6 2 2 2 2 2" xfId="45897" xr:uid="{BC44B81B-73C9-4A60-BB0D-6AEE80C0BD65}"/>
    <cellStyle name="Migliaia 10 3 6 2 2 2 3" xfId="34480" xr:uid="{880A1CD0-9333-4513-83CF-7D53C80E01DD}"/>
    <cellStyle name="Migliaia 10 3 6 2 2 3" xfId="17352" xr:uid="{498FEE24-AE25-4AAB-9921-832C9E2D5D3D}"/>
    <cellStyle name="Migliaia 10 3 6 2 2 3 2" xfId="40189" xr:uid="{2B3154F7-2FDC-49C7-9E26-9DE56F4E8656}"/>
    <cellStyle name="Migliaia 10 3 6 2 2 4" xfId="28772" xr:uid="{17326449-AC27-4516-AD91-E8BBE9BF9767}"/>
    <cellStyle name="Migliaia 10 3 6 2 3" xfId="8789" xr:uid="{B2841A79-923D-4A15-93D2-5862775E51C2}"/>
    <cellStyle name="Migliaia 10 3 6 2 3 2" xfId="20206" xr:uid="{FEAD5CF7-B386-4BCC-987B-6B89D8148790}"/>
    <cellStyle name="Migliaia 10 3 6 2 3 2 2" xfId="43043" xr:uid="{081CB8B0-F068-43D6-815D-344A79F31B9D}"/>
    <cellStyle name="Migliaia 10 3 6 2 3 3" xfId="31626" xr:uid="{F2827701-214F-4694-A3CB-5BC05660810A}"/>
    <cellStyle name="Migliaia 10 3 6 2 4" xfId="14498" xr:uid="{F0BC9ECC-4BA5-46FE-B2D8-72BB068A21CF}"/>
    <cellStyle name="Migliaia 10 3 6 2 4 2" xfId="37335" xr:uid="{9A389FD7-71FD-4E70-98D2-BFE6645D909B}"/>
    <cellStyle name="Migliaia 10 3 6 2 5" xfId="25918" xr:uid="{B2AFD4E2-C9F8-4B50-8AF6-D9859B6C4FEA}"/>
    <cellStyle name="Migliaia 10 3 6 3" xfId="4507" xr:uid="{7FBE5425-CFCB-4C61-9AAF-0A7FCF4113F2}"/>
    <cellStyle name="Migliaia 10 3 6 3 2" xfId="10216" xr:uid="{A5199AFB-25F7-4E4A-A51F-4C76D3E39C14}"/>
    <cellStyle name="Migliaia 10 3 6 3 2 2" xfId="21633" xr:uid="{7385106B-50D6-41D0-B168-CB042DA2C8FE}"/>
    <cellStyle name="Migliaia 10 3 6 3 2 2 2" xfId="44470" xr:uid="{4A619523-418A-4375-BA42-22B8C3ABE5B2}"/>
    <cellStyle name="Migliaia 10 3 6 3 2 3" xfId="33053" xr:uid="{55F02558-CE3C-495C-A4AA-DF6307F548CB}"/>
    <cellStyle name="Migliaia 10 3 6 3 3" xfId="15925" xr:uid="{A3729338-97A9-4A37-BA30-8E36CB28F825}"/>
    <cellStyle name="Migliaia 10 3 6 3 3 2" xfId="38762" xr:uid="{8E517D8A-0B01-4036-ABE3-725379819C0D}"/>
    <cellStyle name="Migliaia 10 3 6 3 4" xfId="27345" xr:uid="{E985AF6F-176E-4A1B-8F3E-8AA0EFE627EE}"/>
    <cellStyle name="Migliaia 10 3 6 4" xfId="7362" xr:uid="{75EBBDDC-8809-4E00-840A-AF6287A3D0D2}"/>
    <cellStyle name="Migliaia 10 3 6 4 2" xfId="18779" xr:uid="{A5E2984E-5B8A-436E-94BB-760858D8052D}"/>
    <cellStyle name="Migliaia 10 3 6 4 2 2" xfId="41616" xr:uid="{F0EC93AC-1A3C-42F1-A4D2-E89942D23A8B}"/>
    <cellStyle name="Migliaia 10 3 6 4 3" xfId="30199" xr:uid="{472FBC35-120C-4D84-95D5-C64CB96130A6}"/>
    <cellStyle name="Migliaia 10 3 6 5" xfId="13071" xr:uid="{0B6C3085-04EE-4765-B7E2-6C94398293DD}"/>
    <cellStyle name="Migliaia 10 3 6 5 2" xfId="35908" xr:uid="{54EFD897-04B3-48CB-AE6E-078D958648A6}"/>
    <cellStyle name="Migliaia 10 3 6 6" xfId="24491" xr:uid="{5A676309-BBF7-4AB7-A301-20E359C91D14}"/>
    <cellStyle name="Migliaia 10 3 7" xfId="1993" xr:uid="{AC01DBB3-0334-47A7-9CE7-CAD67A896AF0}"/>
    <cellStyle name="Migliaia 10 3 7 2" xfId="4849" xr:uid="{B2F7407E-7812-4D52-B216-BDF8E6B6E700}"/>
    <cellStyle name="Migliaia 10 3 7 2 2" xfId="10557" xr:uid="{AF24A383-4FC8-452F-A99C-4B545F26D624}"/>
    <cellStyle name="Migliaia 10 3 7 2 2 2" xfId="21975" xr:uid="{DDC8DACA-277F-41F5-93CE-5D833391B579}"/>
    <cellStyle name="Migliaia 10 3 7 2 2 2 2" xfId="44812" xr:uid="{6EEE6F75-2D5A-485A-93A9-70FF6596BF30}"/>
    <cellStyle name="Migliaia 10 3 7 2 2 3" xfId="33395" xr:uid="{FA95B3D0-8FE7-4505-A801-5A97EAC1798B}"/>
    <cellStyle name="Migliaia 10 3 7 2 3" xfId="16267" xr:uid="{9E97A76E-5FA9-47C2-A3B7-7CFA255AC62C}"/>
    <cellStyle name="Migliaia 10 3 7 2 3 2" xfId="39104" xr:uid="{6245891F-9E41-4B6A-B584-1537466C2003}"/>
    <cellStyle name="Migliaia 10 3 7 2 4" xfId="27687" xr:uid="{31555781-5A3C-41FA-8D35-B9C8F81B91AA}"/>
    <cellStyle name="Migliaia 10 3 7 3" xfId="7704" xr:uid="{161B674B-091C-4F3A-81EC-CADDA93CD4AE}"/>
    <cellStyle name="Migliaia 10 3 7 3 2" xfId="19121" xr:uid="{BD8B13D2-96CD-451F-9DE2-5FD2644CA6D8}"/>
    <cellStyle name="Migliaia 10 3 7 3 2 2" xfId="41958" xr:uid="{D4300AC6-2F7C-4B49-A982-40DCB7BED00D}"/>
    <cellStyle name="Migliaia 10 3 7 3 3" xfId="30541" xr:uid="{D2471198-7AF6-4E3D-B922-1D06FDF0D265}"/>
    <cellStyle name="Migliaia 10 3 7 4" xfId="13413" xr:uid="{7BCA7E8B-CB1B-46B6-B95A-083ABAC28FBD}"/>
    <cellStyle name="Migliaia 10 3 7 4 2" xfId="36250" xr:uid="{B9ED4B86-2159-4330-A85D-02C123B7BA74}"/>
    <cellStyle name="Migliaia 10 3 7 5" xfId="24833" xr:uid="{DBEB8D63-05F0-4C7F-A1F9-4BA9CBAC63E6}"/>
    <cellStyle name="Migliaia 10 3 8" xfId="3422" xr:uid="{7952A190-3359-48E6-A94F-FB4FF0A6F679}"/>
    <cellStyle name="Migliaia 10 3 8 2" xfId="9131" xr:uid="{012242CC-B098-4C9C-9F1B-88350361F71B}"/>
    <cellStyle name="Migliaia 10 3 8 2 2" xfId="20548" xr:uid="{BD87847E-9A8F-4630-B416-016609BB3385}"/>
    <cellStyle name="Migliaia 10 3 8 2 2 2" xfId="43385" xr:uid="{73B47572-D147-4C3D-B0A1-DCC8DBF3B063}"/>
    <cellStyle name="Migliaia 10 3 8 2 3" xfId="31968" xr:uid="{0884929F-CA32-4101-8414-82E114A6E060}"/>
    <cellStyle name="Migliaia 10 3 8 3" xfId="14840" xr:uid="{0B68B1D7-0AA9-4DF9-BA39-4607E690492F}"/>
    <cellStyle name="Migliaia 10 3 8 3 2" xfId="37677" xr:uid="{100BB428-7A00-4B4B-AD49-D511780430DD}"/>
    <cellStyle name="Migliaia 10 3 8 4" xfId="26260" xr:uid="{E44F4F93-557F-4D03-8963-8FE80A105AAC}"/>
    <cellStyle name="Migliaia 10 3 9" xfId="6277" xr:uid="{B182BB83-F1DA-495B-9709-4E5144986CB3}"/>
    <cellStyle name="Migliaia 10 3 9 2" xfId="17694" xr:uid="{7177E112-4790-4C8C-862F-7045D906FFA7}"/>
    <cellStyle name="Migliaia 10 3 9 2 2" xfId="40531" xr:uid="{00EFAD51-5BE2-4275-A7E2-3B576275756D}"/>
    <cellStyle name="Migliaia 10 3 9 3" xfId="29114" xr:uid="{E3218C17-F9F5-4101-84AE-DF1713889FB8}"/>
    <cellStyle name="Migliaia 10 4" xfId="506" xr:uid="{0256A3EA-855F-4195-AD18-FCE4EBD128D0}"/>
    <cellStyle name="Migliaia 10 4 2" xfId="2096" xr:uid="{6053DF68-C659-4E80-9D55-B3D1741EC845}"/>
    <cellStyle name="Migliaia 10 4 2 2" xfId="4952" xr:uid="{4DEE3717-24A5-45FE-8BFE-ADF38E94E732}"/>
    <cellStyle name="Migliaia 10 4 2 2 2" xfId="10660" xr:uid="{76B91639-BFC5-4AB7-86BF-C51722E35121}"/>
    <cellStyle name="Migliaia 10 4 2 2 2 2" xfId="22078" xr:uid="{019E5787-2EEF-41CC-8827-C7718EDFE9C3}"/>
    <cellStyle name="Migliaia 10 4 2 2 2 2 2" xfId="44915" xr:uid="{62F4DACD-1A0B-4E99-AED0-7940A1DA79AF}"/>
    <cellStyle name="Migliaia 10 4 2 2 2 3" xfId="33498" xr:uid="{473BE99A-FD8E-4AB5-9011-EF8FF5DDDBAD}"/>
    <cellStyle name="Migliaia 10 4 2 2 3" xfId="16370" xr:uid="{C413CC40-8350-487C-A55D-492F0EA75E40}"/>
    <cellStyle name="Migliaia 10 4 2 2 3 2" xfId="39207" xr:uid="{964251C0-1506-489E-B630-C468260BCBAD}"/>
    <cellStyle name="Migliaia 10 4 2 2 4" xfId="27790" xr:uid="{9AB108FD-6B35-459F-9B89-4A9A54F96390}"/>
    <cellStyle name="Migliaia 10 4 2 3" xfId="7807" xr:uid="{AA134AA1-B5EF-42B4-AED6-0A6F7183CE8E}"/>
    <cellStyle name="Migliaia 10 4 2 3 2" xfId="19224" xr:uid="{EC8ED635-0A1B-4718-85D5-34CBB376CC57}"/>
    <cellStyle name="Migliaia 10 4 2 3 2 2" xfId="42061" xr:uid="{8DAFC4A4-486C-4791-91A8-413476F03B73}"/>
    <cellStyle name="Migliaia 10 4 2 3 3" xfId="30644" xr:uid="{0B3D0618-C605-4EEA-BC57-D5C950E5FEB6}"/>
    <cellStyle name="Migliaia 10 4 2 4" xfId="13516" xr:uid="{71FA7754-6CCD-42DF-8C54-D14736BE1104}"/>
    <cellStyle name="Migliaia 10 4 2 4 2" xfId="36353" xr:uid="{0E8DBC7A-D88E-4C45-A4B2-AEBCDA7157D2}"/>
    <cellStyle name="Migliaia 10 4 2 5" xfId="24936" xr:uid="{D1C88158-E905-440C-A4BA-1A9235EFE05E}"/>
    <cellStyle name="Migliaia 10 4 3" xfId="3525" xr:uid="{6323F22B-66AA-4B79-B0D0-9DDEDA245430}"/>
    <cellStyle name="Migliaia 10 4 3 2" xfId="9234" xr:uid="{88BAFE76-25BF-4E12-B3D4-0EA8671E9852}"/>
    <cellStyle name="Migliaia 10 4 3 2 2" xfId="20651" xr:uid="{FCBEDAA7-4BFE-4FF2-9DF3-8FA78F628D0A}"/>
    <cellStyle name="Migliaia 10 4 3 2 2 2" xfId="43488" xr:uid="{551A86B9-BCE1-4B2D-A8C1-D61A6FF02A50}"/>
    <cellStyle name="Migliaia 10 4 3 2 3" xfId="32071" xr:uid="{20F7CE3A-EAA1-404D-8C8E-B1D11CEA8572}"/>
    <cellStyle name="Migliaia 10 4 3 3" xfId="14943" xr:uid="{62114444-CEE8-46AA-A7C8-B180A945B6A9}"/>
    <cellStyle name="Migliaia 10 4 3 3 2" xfId="37780" xr:uid="{316103BF-F562-401B-AAF5-DE4AC3F92392}"/>
    <cellStyle name="Migliaia 10 4 3 4" xfId="26363" xr:uid="{36A2F34A-5705-4397-99A4-8E1EC9DB3E95}"/>
    <cellStyle name="Migliaia 10 4 4" xfId="6380" xr:uid="{C74DF4F9-41CD-4A52-B019-FD5CBCDF7E8A}"/>
    <cellStyle name="Migliaia 10 4 4 2" xfId="17797" xr:uid="{FF976902-45F1-4A3A-AACB-213D72C2F4D5}"/>
    <cellStyle name="Migliaia 10 4 4 2 2" xfId="40634" xr:uid="{115BF015-64D8-48C8-9010-B615912E25D6}"/>
    <cellStyle name="Migliaia 10 4 4 3" xfId="29217" xr:uid="{03DDEA50-FB62-481B-9F93-B3EA445F0FA9}"/>
    <cellStyle name="Migliaia 10 4 5" xfId="12089" xr:uid="{E5581063-EF46-4F18-955B-3B580907FCD0}"/>
    <cellStyle name="Migliaia 10 4 5 2" xfId="34926" xr:uid="{AF8C7DA5-589E-434D-8CAA-D1E3A5B833AD}"/>
    <cellStyle name="Migliaia 10 4 6" xfId="23509" xr:uid="{5C9D2CB3-E9FB-4E90-B415-FC7A5DFC63DC}"/>
    <cellStyle name="Migliaia 10 5" xfId="769" xr:uid="{146D286D-018F-494A-B1B9-EF76B0629DA4}"/>
    <cellStyle name="Migliaia 10 5 2" xfId="2313" xr:uid="{7376ED16-2E1F-4645-A403-D8CB22230E12}"/>
    <cellStyle name="Migliaia 10 5 2 2" xfId="5169" xr:uid="{899BD62D-F55D-477E-8659-B75165CAC98A}"/>
    <cellStyle name="Migliaia 10 5 2 2 2" xfId="10877" xr:uid="{0766AAEC-1E9C-4874-A6E8-5052069D696F}"/>
    <cellStyle name="Migliaia 10 5 2 2 2 2" xfId="22295" xr:uid="{33AB987C-861B-46E9-813D-73440795782F}"/>
    <cellStyle name="Migliaia 10 5 2 2 2 2 2" xfId="45132" xr:uid="{92677441-03A4-4BE6-8C3D-0DA98579D412}"/>
    <cellStyle name="Migliaia 10 5 2 2 2 3" xfId="33715" xr:uid="{4D81AC4C-AA94-4EBD-BE62-DF4633463F7A}"/>
    <cellStyle name="Migliaia 10 5 2 2 3" xfId="16587" xr:uid="{62EBDCD1-B14F-4B9B-91D9-FC4115162E5C}"/>
    <cellStyle name="Migliaia 10 5 2 2 3 2" xfId="39424" xr:uid="{BEFEE26B-CBE0-496E-B52D-8B7B7A9653B6}"/>
    <cellStyle name="Migliaia 10 5 2 2 4" xfId="28007" xr:uid="{8540D42A-4FA0-43CA-AC87-5F02DF06B491}"/>
    <cellStyle name="Migliaia 10 5 2 3" xfId="8024" xr:uid="{A99646B1-3C76-44FC-B23B-EB6770E038E8}"/>
    <cellStyle name="Migliaia 10 5 2 3 2" xfId="19441" xr:uid="{3407A1FB-244C-4AEF-816B-0E9129900CBA}"/>
    <cellStyle name="Migliaia 10 5 2 3 2 2" xfId="42278" xr:uid="{AF5159F5-F5C1-495F-95B9-F9A657B60FE9}"/>
    <cellStyle name="Migliaia 10 5 2 3 3" xfId="30861" xr:uid="{CFCFA2DD-BEEA-4EA4-A0C3-8B7F7CF2F335}"/>
    <cellStyle name="Migliaia 10 5 2 4" xfId="13733" xr:uid="{C314EBF7-0AA0-4062-90B5-D1B40AB9F974}"/>
    <cellStyle name="Migliaia 10 5 2 4 2" xfId="36570" xr:uid="{48E597D4-E8AE-43B0-9112-61D7B1A9B3AC}"/>
    <cellStyle name="Migliaia 10 5 2 5" xfId="25153" xr:uid="{D11D2275-5822-47EF-8E4C-6A0CDDC8A165}"/>
    <cellStyle name="Migliaia 10 5 3" xfId="3742" xr:uid="{E57F1DDB-13F4-4DC9-B0F6-36E3D30334E6}"/>
    <cellStyle name="Migliaia 10 5 3 2" xfId="9451" xr:uid="{A50323B3-4D33-4558-B4EC-BB7904E952EA}"/>
    <cellStyle name="Migliaia 10 5 3 2 2" xfId="20868" xr:uid="{2C4C6D0F-2B58-48FA-A36E-D59F18CDF0D1}"/>
    <cellStyle name="Migliaia 10 5 3 2 2 2" xfId="43705" xr:uid="{86593E9B-C7AE-4BC3-AB52-A5E0665C37F3}"/>
    <cellStyle name="Migliaia 10 5 3 2 3" xfId="32288" xr:uid="{04101D8B-9968-45BD-BF27-08A6DABFF18C}"/>
    <cellStyle name="Migliaia 10 5 3 3" xfId="15160" xr:uid="{550C77DF-97B4-4795-A8A1-6B073CE4003C}"/>
    <cellStyle name="Migliaia 10 5 3 3 2" xfId="37997" xr:uid="{3F2D6CA2-A322-44F9-B9BA-9FCB9F63FB52}"/>
    <cellStyle name="Migliaia 10 5 3 4" xfId="26580" xr:uid="{5C09A0C0-B59C-494D-9DB5-724D5F11C2AD}"/>
    <cellStyle name="Migliaia 10 5 4" xfId="6597" xr:uid="{202F4997-523A-447C-8842-7B7F9401858C}"/>
    <cellStyle name="Migliaia 10 5 4 2" xfId="18014" xr:uid="{6C1664D2-9EEF-4E8A-893F-796082DE244C}"/>
    <cellStyle name="Migliaia 10 5 4 2 2" xfId="40851" xr:uid="{DB3A1D71-E3FC-4B6F-9FF1-F4CE9E2E5398}"/>
    <cellStyle name="Migliaia 10 5 4 3" xfId="29434" xr:uid="{8BD5379B-4A13-42A1-8D0C-426C5A8BCDA2}"/>
    <cellStyle name="Migliaia 10 5 5" xfId="12306" xr:uid="{D0633416-8DD1-42EC-BD84-33FA9BF1122B}"/>
    <cellStyle name="Migliaia 10 5 5 2" xfId="35143" xr:uid="{EB56AAC8-4518-4561-8A99-9D864F5C15C3}"/>
    <cellStyle name="Migliaia 10 5 6" xfId="23726" xr:uid="{76A594CD-B1AC-4D75-BB54-B19C982BAC89}"/>
    <cellStyle name="Migliaia 10 6" xfId="1016" xr:uid="{4F1B5EDD-D23F-431A-9956-6706D88D92D9}"/>
    <cellStyle name="Migliaia 10 6 2" xfId="2530" xr:uid="{51C29152-155F-4732-9AA9-C879910CE2E3}"/>
    <cellStyle name="Migliaia 10 6 2 2" xfId="5386" xr:uid="{99C22484-1163-48DD-9760-C8C4572CB58B}"/>
    <cellStyle name="Migliaia 10 6 2 2 2" xfId="11094" xr:uid="{3F941451-3436-4A19-8FF7-1F0390F4BF7D}"/>
    <cellStyle name="Migliaia 10 6 2 2 2 2" xfId="22512" xr:uid="{9B4BE0C0-A41D-4C39-BE7F-A6571C24F79A}"/>
    <cellStyle name="Migliaia 10 6 2 2 2 2 2" xfId="45349" xr:uid="{BFB29B27-EFDC-43B4-B296-076F803E7842}"/>
    <cellStyle name="Migliaia 10 6 2 2 2 3" xfId="33932" xr:uid="{3C357DDF-1EE9-4099-A01E-537CBC782803}"/>
    <cellStyle name="Migliaia 10 6 2 2 3" xfId="16804" xr:uid="{927C6CA4-04B3-49AC-8913-C2623D5FCAFA}"/>
    <cellStyle name="Migliaia 10 6 2 2 3 2" xfId="39641" xr:uid="{57D76177-BD53-4BD5-BFDA-A149F4F1D842}"/>
    <cellStyle name="Migliaia 10 6 2 2 4" xfId="28224" xr:uid="{25CFED39-A6CA-4140-A6C5-CCC8FEFDB069}"/>
    <cellStyle name="Migliaia 10 6 2 3" xfId="8241" xr:uid="{A4E0103D-9706-43A6-917D-807D7079602D}"/>
    <cellStyle name="Migliaia 10 6 2 3 2" xfId="19658" xr:uid="{24D79D08-8DB5-4BF9-8E50-ECFEEAFB6094}"/>
    <cellStyle name="Migliaia 10 6 2 3 2 2" xfId="42495" xr:uid="{7741205E-2759-4FAD-993B-78DE05D25C92}"/>
    <cellStyle name="Migliaia 10 6 2 3 3" xfId="31078" xr:uid="{B5616842-C69C-4092-9FFB-23999AFFF1A5}"/>
    <cellStyle name="Migliaia 10 6 2 4" xfId="13950" xr:uid="{09C619EA-2C40-4226-8A84-D7C5361BF540}"/>
    <cellStyle name="Migliaia 10 6 2 4 2" xfId="36787" xr:uid="{8CA117EE-7911-42F0-BBD4-8BA6B2E199B6}"/>
    <cellStyle name="Migliaia 10 6 2 5" xfId="25370" xr:uid="{07737835-4722-4DFA-A574-39EFBCE4B362}"/>
    <cellStyle name="Migliaia 10 6 3" xfId="3959" xr:uid="{44EACAE3-C7CC-40A5-BCA6-FF040EFF015F}"/>
    <cellStyle name="Migliaia 10 6 3 2" xfId="9668" xr:uid="{F558FC32-7A7A-415B-88F2-2EE77096A953}"/>
    <cellStyle name="Migliaia 10 6 3 2 2" xfId="21085" xr:uid="{7C96BE60-A67E-479F-8B60-A2A6BCEEC953}"/>
    <cellStyle name="Migliaia 10 6 3 2 2 2" xfId="43922" xr:uid="{02CEF21D-7538-4E38-9D41-EE54C5CEB091}"/>
    <cellStyle name="Migliaia 10 6 3 2 3" xfId="32505" xr:uid="{631962D8-C5B2-4CF9-BF09-0AB15CF8F37C}"/>
    <cellStyle name="Migliaia 10 6 3 3" xfId="15377" xr:uid="{99632643-F11A-4696-B892-F1508C556DB8}"/>
    <cellStyle name="Migliaia 10 6 3 3 2" xfId="38214" xr:uid="{011A0F6F-A6D4-4648-83EF-7B5B67FC8A3C}"/>
    <cellStyle name="Migliaia 10 6 3 4" xfId="26797" xr:uid="{F22063B8-9BFD-48CF-80BA-1C82B572D5E0}"/>
    <cellStyle name="Migliaia 10 6 4" xfId="6814" xr:uid="{6FB0FCE9-8BE0-417A-A88C-2271C93BED75}"/>
    <cellStyle name="Migliaia 10 6 4 2" xfId="18231" xr:uid="{B1151027-D597-4177-882D-3507AE06693C}"/>
    <cellStyle name="Migliaia 10 6 4 2 2" xfId="41068" xr:uid="{626B74D3-B631-435B-B689-1752D559A984}"/>
    <cellStyle name="Migliaia 10 6 4 3" xfId="29651" xr:uid="{07C5C6E2-EC2D-4067-B0C5-0378A8AC1D71}"/>
    <cellStyle name="Migliaia 10 6 5" xfId="12523" xr:uid="{02F9B808-10C2-484E-B528-222F719A767F}"/>
    <cellStyle name="Migliaia 10 6 5 2" xfId="35360" xr:uid="{2F9DF7CA-DF74-44EE-BB01-76014A43CF80}"/>
    <cellStyle name="Migliaia 10 6 6" xfId="23943" xr:uid="{3A9F538E-03EF-4181-9E69-0DA9C9EF5291}"/>
    <cellStyle name="Migliaia 10 7" xfId="1263" xr:uid="{E4953ECA-AA16-4002-A2F8-488AAD894C94}"/>
    <cellStyle name="Migliaia 10 7 2" xfId="2747" xr:uid="{62AD9C95-7244-4C10-BE91-B5142A2CEF03}"/>
    <cellStyle name="Migliaia 10 7 2 2" xfId="5603" xr:uid="{5C3D7AFF-09E6-4150-9C48-E1E5D6F32C37}"/>
    <cellStyle name="Migliaia 10 7 2 2 2" xfId="11311" xr:uid="{F82C9703-BFFC-43BC-B889-F7813EEB2952}"/>
    <cellStyle name="Migliaia 10 7 2 2 2 2" xfId="22729" xr:uid="{C5A3B43C-56E2-4048-953B-13511F23711B}"/>
    <cellStyle name="Migliaia 10 7 2 2 2 2 2" xfId="45566" xr:uid="{922911F4-39EF-464B-B8DC-FA9942037774}"/>
    <cellStyle name="Migliaia 10 7 2 2 2 3" xfId="34149" xr:uid="{5AB350BF-CB0F-4732-9439-7657060652C2}"/>
    <cellStyle name="Migliaia 10 7 2 2 3" xfId="17021" xr:uid="{5264928B-7E79-4624-A319-054185781845}"/>
    <cellStyle name="Migliaia 10 7 2 2 3 2" xfId="39858" xr:uid="{4A6C650D-A044-4D56-AB63-CB86C78F973E}"/>
    <cellStyle name="Migliaia 10 7 2 2 4" xfId="28441" xr:uid="{E3518857-DE20-4383-892C-7E9298949BD2}"/>
    <cellStyle name="Migliaia 10 7 2 3" xfId="8458" xr:uid="{A428FD7C-B174-4E37-8B39-F930F4064CEB}"/>
    <cellStyle name="Migliaia 10 7 2 3 2" xfId="19875" xr:uid="{4A375FDD-22D8-435F-984C-C26977454607}"/>
    <cellStyle name="Migliaia 10 7 2 3 2 2" xfId="42712" xr:uid="{828C0CCC-4599-4E85-90C1-33460978E6EB}"/>
    <cellStyle name="Migliaia 10 7 2 3 3" xfId="31295" xr:uid="{E643D1FC-C560-41F3-B757-E08D26B56E59}"/>
    <cellStyle name="Migliaia 10 7 2 4" xfId="14167" xr:uid="{F42D37A8-25EB-4088-8769-29DEA36910C1}"/>
    <cellStyle name="Migliaia 10 7 2 4 2" xfId="37004" xr:uid="{181F5FA3-4931-4D8C-AD99-3D59F7932ACC}"/>
    <cellStyle name="Migliaia 10 7 2 5" xfId="25587" xr:uid="{174B63CA-3937-4A47-A171-AD6612D5AC6C}"/>
    <cellStyle name="Migliaia 10 7 3" xfId="4176" xr:uid="{0F74D922-226B-49C5-B2A2-ADA5442363A0}"/>
    <cellStyle name="Migliaia 10 7 3 2" xfId="9885" xr:uid="{072123ED-3CF7-4F76-934D-3943D87F4487}"/>
    <cellStyle name="Migliaia 10 7 3 2 2" xfId="21302" xr:uid="{6380CE10-0342-4473-9F87-D2AE18582724}"/>
    <cellStyle name="Migliaia 10 7 3 2 2 2" xfId="44139" xr:uid="{C13D1109-7893-4D43-A6D4-537FE4A8ACCB}"/>
    <cellStyle name="Migliaia 10 7 3 2 3" xfId="32722" xr:uid="{D79D9AF9-D59A-4DB4-8FFC-EDC1D0DBAA93}"/>
    <cellStyle name="Migliaia 10 7 3 3" xfId="15594" xr:uid="{AD43C759-9CF2-4EE9-A3E6-8CC387C90E2B}"/>
    <cellStyle name="Migliaia 10 7 3 3 2" xfId="38431" xr:uid="{22214C2C-DCC3-45B7-9A59-EB16826B0BBC}"/>
    <cellStyle name="Migliaia 10 7 3 4" xfId="27014" xr:uid="{DCEFC109-2D2B-4811-B3B3-9AA8EFB61830}"/>
    <cellStyle name="Migliaia 10 7 4" xfId="7031" xr:uid="{3568B48A-4061-45F8-AD86-FF4C2CE6BD35}"/>
    <cellStyle name="Migliaia 10 7 4 2" xfId="18448" xr:uid="{6EEAA760-24DA-4370-92E8-09DF682E00A0}"/>
    <cellStyle name="Migliaia 10 7 4 2 2" xfId="41285" xr:uid="{38E80776-3109-4B9F-9862-6D1133E2287B}"/>
    <cellStyle name="Migliaia 10 7 4 3" xfId="29868" xr:uid="{58A07AA9-0F2B-4AAE-8A10-814C27B010DF}"/>
    <cellStyle name="Migliaia 10 7 5" xfId="12740" xr:uid="{FADE42D2-E8D6-4AAD-BD56-F9BA26C6B197}"/>
    <cellStyle name="Migliaia 10 7 5 2" xfId="35577" xr:uid="{27B2A36D-B27A-4ADA-8A81-6F8022F19283}"/>
    <cellStyle name="Migliaia 10 7 6" xfId="24160" xr:uid="{4D44A9F7-C388-41BD-8000-AA77E68AE8AE}"/>
    <cellStyle name="Migliaia 10 8" xfId="1510" xr:uid="{403D0277-D92A-4D82-AFA0-AD99AD0CB1EA}"/>
    <cellStyle name="Migliaia 10 8 2" xfId="2964" xr:uid="{7D5D17A6-8D28-466E-87E8-6AE7C1E3B312}"/>
    <cellStyle name="Migliaia 10 8 2 2" xfId="5820" xr:uid="{E0A0C809-2F95-48D1-A596-F9E15CE0EACD}"/>
    <cellStyle name="Migliaia 10 8 2 2 2" xfId="11528" xr:uid="{558A681D-E19B-4EDC-8A3B-07757F1FC4D5}"/>
    <cellStyle name="Migliaia 10 8 2 2 2 2" xfId="22946" xr:uid="{45FD924C-1A8A-4761-822E-7CEC36277944}"/>
    <cellStyle name="Migliaia 10 8 2 2 2 2 2" xfId="45783" xr:uid="{6504FB65-EF7E-485A-B6BB-A032FEC0345B}"/>
    <cellStyle name="Migliaia 10 8 2 2 2 3" xfId="34366" xr:uid="{CE589D32-C528-40A5-B96F-198B8DC501C3}"/>
    <cellStyle name="Migliaia 10 8 2 2 3" xfId="17238" xr:uid="{842A8341-8959-4D49-AB04-1D46B617F979}"/>
    <cellStyle name="Migliaia 10 8 2 2 3 2" xfId="40075" xr:uid="{C7FADBDE-DA9F-4328-9C17-0D5A9ADE7C3C}"/>
    <cellStyle name="Migliaia 10 8 2 2 4" xfId="28658" xr:uid="{F4F5743A-E045-4E3A-8A38-E59DDD752E81}"/>
    <cellStyle name="Migliaia 10 8 2 3" xfId="8675" xr:uid="{30BE8506-CA0E-48AD-B041-95630B44BF96}"/>
    <cellStyle name="Migliaia 10 8 2 3 2" xfId="20092" xr:uid="{C670FF93-C5F3-4AC1-9B8E-857DEEEBE049}"/>
    <cellStyle name="Migliaia 10 8 2 3 2 2" xfId="42929" xr:uid="{17F8A219-6896-4E6B-AD04-15F6877528FB}"/>
    <cellStyle name="Migliaia 10 8 2 3 3" xfId="31512" xr:uid="{79370374-7F5F-48F3-8A41-22461AC3D32B}"/>
    <cellStyle name="Migliaia 10 8 2 4" xfId="14384" xr:uid="{4F2DBAB6-F05B-4557-9BDE-967D1188E426}"/>
    <cellStyle name="Migliaia 10 8 2 4 2" xfId="37221" xr:uid="{8E3AE69C-AE5E-48C1-8849-AB48DEDF20E9}"/>
    <cellStyle name="Migliaia 10 8 2 5" xfId="25804" xr:uid="{FD7CBE86-AD68-4FE7-A91A-DC14827F0E82}"/>
    <cellStyle name="Migliaia 10 8 3" xfId="4393" xr:uid="{93082883-463D-4151-A9A8-2804BECB3F4E}"/>
    <cellStyle name="Migliaia 10 8 3 2" xfId="10102" xr:uid="{6160A615-8A42-4432-B4F6-74D3732DC46D}"/>
    <cellStyle name="Migliaia 10 8 3 2 2" xfId="21519" xr:uid="{33E9A94C-C9D2-4A2E-8FD0-D761A44132F0}"/>
    <cellStyle name="Migliaia 10 8 3 2 2 2" xfId="44356" xr:uid="{D03C6E93-309A-4670-9942-D23E10CD5753}"/>
    <cellStyle name="Migliaia 10 8 3 2 3" xfId="32939" xr:uid="{E60CB4F0-A674-4581-A2EE-9A8947DF5F8D}"/>
    <cellStyle name="Migliaia 10 8 3 3" xfId="15811" xr:uid="{2A18D041-08D5-4A22-AD26-DA44CB58920E}"/>
    <cellStyle name="Migliaia 10 8 3 3 2" xfId="38648" xr:uid="{6D3234F5-87EC-4941-8DC5-0C7FC9076C1B}"/>
    <cellStyle name="Migliaia 10 8 3 4" xfId="27231" xr:uid="{52EB0CE9-EF01-4C94-8306-050FFC4EA7DA}"/>
    <cellStyle name="Migliaia 10 8 4" xfId="7248" xr:uid="{EBBC63F9-0F1F-44D3-AFC8-7BE098A6D185}"/>
    <cellStyle name="Migliaia 10 8 4 2" xfId="18665" xr:uid="{095049C7-1E0D-4060-9CBE-05492984D138}"/>
    <cellStyle name="Migliaia 10 8 4 2 2" xfId="41502" xr:uid="{CFC97D87-37B0-48E7-BA1D-2EF4617FDEED}"/>
    <cellStyle name="Migliaia 10 8 4 3" xfId="30085" xr:uid="{5596209B-D84E-4298-BBBD-29F0AE72C372}"/>
    <cellStyle name="Migliaia 10 8 5" xfId="12957" xr:uid="{18A96123-8CCF-4B3E-9533-99C75DC441F1}"/>
    <cellStyle name="Migliaia 10 8 5 2" xfId="35794" xr:uid="{50D45F7A-1533-443D-A524-EBF6FF7DD15C}"/>
    <cellStyle name="Migliaia 10 8 6" xfId="24377" xr:uid="{8FC07891-2E98-44DB-A652-BED3A537B678}"/>
    <cellStyle name="Migliaia 10 9" xfId="1853" xr:uid="{9FFABE44-AF44-47A9-B49D-BE8370F2AFEC}"/>
    <cellStyle name="Migliaia 10 9 2" xfId="4709" xr:uid="{F8DE4AB3-4CC3-4EFE-AFC2-0BB456B5447C}"/>
    <cellStyle name="Migliaia 10 9 2 2" xfId="10418" xr:uid="{1D83F5EF-6941-4A38-ABE0-5EF4E1575CE5}"/>
    <cellStyle name="Migliaia 10 9 2 2 2" xfId="21835" xr:uid="{D18C9DF3-A95A-44B2-BF6D-EBDDD46B8CD8}"/>
    <cellStyle name="Migliaia 10 9 2 2 2 2" xfId="44672" xr:uid="{CEBF037D-80EB-455A-828B-5F5C27557F78}"/>
    <cellStyle name="Migliaia 10 9 2 2 3" xfId="33255" xr:uid="{5DB0A7D9-C55F-41AC-8223-6EA522323E11}"/>
    <cellStyle name="Migliaia 10 9 2 3" xfId="16127" xr:uid="{C9743B1D-42A4-4153-BDC3-9D3755663704}"/>
    <cellStyle name="Migliaia 10 9 2 3 2" xfId="38964" xr:uid="{B101A92A-F80B-4BD7-821B-60CD38FD72AB}"/>
    <cellStyle name="Migliaia 10 9 2 4" xfId="27547" xr:uid="{543F123E-76C0-47EC-85CD-611D78445F92}"/>
    <cellStyle name="Migliaia 10 9 3" xfId="7564" xr:uid="{96ED1265-2ACB-4A3F-B152-E8A2511601BC}"/>
    <cellStyle name="Migliaia 10 9 3 2" xfId="18981" xr:uid="{6BC36945-2A63-42C2-9F36-3E4439C6BB45}"/>
    <cellStyle name="Migliaia 10 9 3 2 2" xfId="41818" xr:uid="{752E459A-4BBA-499C-9C4D-6930D707C0E2}"/>
    <cellStyle name="Migliaia 10 9 3 3" xfId="30401" xr:uid="{1F7BC8F4-112B-4294-B0EF-1E8A2F2071A2}"/>
    <cellStyle name="Migliaia 10 9 4" xfId="13273" xr:uid="{8BE4DDFF-47A1-459E-80BC-BDD5FDBD9174}"/>
    <cellStyle name="Migliaia 10 9 4 2" xfId="36110" xr:uid="{ADBF05CC-9300-43DC-95F3-64F1C93DC9D3}"/>
    <cellStyle name="Migliaia 10 9 5" xfId="24693" xr:uid="{2F311CA0-BD3E-4B2B-A9A9-8165A4924D6F}"/>
    <cellStyle name="Migliaia 11" xfId="262" xr:uid="{8021E6D2-BB96-487F-A2B3-F3EDDD138B79}"/>
    <cellStyle name="Migliaia 11 10" xfId="3320" xr:uid="{74E7BA7E-7AAF-497C-96ED-1761099CCF55}"/>
    <cellStyle name="Migliaia 11 10 2" xfId="9029" xr:uid="{9235B278-F3FD-4F62-84E5-1B0F41C31447}"/>
    <cellStyle name="Migliaia 11 10 2 2" xfId="20446" xr:uid="{6375D743-B6BE-4257-A945-57F864562E4A}"/>
    <cellStyle name="Migliaia 11 10 2 2 2" xfId="43283" xr:uid="{36D9D0F3-8C0E-4B12-9C78-75FE980B52F4}"/>
    <cellStyle name="Migliaia 11 10 2 3" xfId="31866" xr:uid="{C34FEAE8-7B1F-49D4-A568-D115A6513AD6}"/>
    <cellStyle name="Migliaia 11 10 3" xfId="14738" xr:uid="{CAF7E445-81AF-420D-B9BB-6F6822F6E60E}"/>
    <cellStyle name="Migliaia 11 10 3 2" xfId="37575" xr:uid="{D6A7174B-688A-4D81-B8EF-7E90B25D3639}"/>
    <cellStyle name="Migliaia 11 10 4" xfId="26158" xr:uid="{B71677C4-F2BA-4448-8D67-D80C1A2D46B2}"/>
    <cellStyle name="Migliaia 11 11" xfId="6175" xr:uid="{795D97E6-3736-400E-B047-763CB0403F6D}"/>
    <cellStyle name="Migliaia 11 11 2" xfId="17592" xr:uid="{37588005-5E87-4D36-AD86-D7CC9D71E301}"/>
    <cellStyle name="Migliaia 11 11 2 2" xfId="40429" xr:uid="{F83D209F-D887-4127-9948-EFF77F469493}"/>
    <cellStyle name="Migliaia 11 11 3" xfId="29012" xr:uid="{8DAD1082-5557-4E64-A5DD-EF987BE96EB6}"/>
    <cellStyle name="Migliaia 11 12" xfId="11884" xr:uid="{D23CE347-D7F1-445F-B290-ED43ED2F4072}"/>
    <cellStyle name="Migliaia 11 12 2" xfId="34721" xr:uid="{9C439CDE-D25C-4AA2-9239-FAD1435AE9D3}"/>
    <cellStyle name="Migliaia 11 13" xfId="23304" xr:uid="{7CC97660-8D1B-45EC-A1E2-E71019FD5ADC}"/>
    <cellStyle name="Migliaia 11 2" xfId="293" xr:uid="{6C318D83-61EB-4CCB-9BDD-A95C9FC71E78}"/>
    <cellStyle name="Migliaia 11 2 10" xfId="6206" xr:uid="{39BAE213-72F6-42AC-8F27-CA5990864385}"/>
    <cellStyle name="Migliaia 11 2 10 2" xfId="17623" xr:uid="{A0F10FB8-2130-46B1-8451-2CF28AB2B89C}"/>
    <cellStyle name="Migliaia 11 2 10 2 2" xfId="40460" xr:uid="{3074451F-5A17-480D-A32F-E2FC722A7671}"/>
    <cellStyle name="Migliaia 11 2 10 3" xfId="29043" xr:uid="{4F99395B-6E69-41D7-96EB-4E3188B258A0}"/>
    <cellStyle name="Migliaia 11 2 11" xfId="11915" xr:uid="{97543CD3-D689-41D6-924D-3229DCC3C114}"/>
    <cellStyle name="Migliaia 11 2 11 2" xfId="34752" xr:uid="{C4D89F31-2527-4DD4-BB79-10287823A108}"/>
    <cellStyle name="Migliaia 11 2 12" xfId="23335" xr:uid="{341BC8F6-AB58-4510-B6D5-43F36B7E67F0}"/>
    <cellStyle name="Migliaia 11 2 2" xfId="449" xr:uid="{8988EE38-D97E-44A8-A05D-B64BAF682793}"/>
    <cellStyle name="Migliaia 11 2 2 10" xfId="12041" xr:uid="{CACB402D-805F-4E2D-B24A-9493DCA8F8B1}"/>
    <cellStyle name="Migliaia 11 2 2 10 2" xfId="34878" xr:uid="{E5F03FCB-792C-48DD-AF57-E44BEF3DA7BD}"/>
    <cellStyle name="Migliaia 11 2 2 11" xfId="23461" xr:uid="{59443AB4-694F-46A6-ADC2-C3D29AA37297}"/>
    <cellStyle name="Migliaia 11 2 2 2" xfId="703" xr:uid="{26D86B5D-E466-4803-B12C-0C3689013FC8}"/>
    <cellStyle name="Migliaia 11 2 2 2 2" xfId="2265" xr:uid="{25745C10-84E5-4169-A1DD-6CADE3705400}"/>
    <cellStyle name="Migliaia 11 2 2 2 2 2" xfId="5121" xr:uid="{5BEA97E0-5984-41F9-A783-D99296F9B0A3}"/>
    <cellStyle name="Migliaia 11 2 2 2 2 2 2" xfId="10829" xr:uid="{22A013EE-8051-44D1-86AB-260726F973E1}"/>
    <cellStyle name="Migliaia 11 2 2 2 2 2 2 2" xfId="22247" xr:uid="{B3C8246E-7ACB-444B-AB56-FF2C4D7A294D}"/>
    <cellStyle name="Migliaia 11 2 2 2 2 2 2 2 2" xfId="45084" xr:uid="{7A7AA591-B3BB-4553-9435-636CB124B20B}"/>
    <cellStyle name="Migliaia 11 2 2 2 2 2 2 3" xfId="33667" xr:uid="{2BA4DBAD-C29C-4E3C-8802-5AFB90032474}"/>
    <cellStyle name="Migliaia 11 2 2 2 2 2 3" xfId="16539" xr:uid="{B369D691-D528-45FE-8B99-B8556A582C24}"/>
    <cellStyle name="Migliaia 11 2 2 2 2 2 3 2" xfId="39376" xr:uid="{62E27F07-5E29-47FD-BC06-1A0A7ED80AF2}"/>
    <cellStyle name="Migliaia 11 2 2 2 2 2 4" xfId="27959" xr:uid="{1F127071-D35E-485C-A2F7-CC96CB1596CF}"/>
    <cellStyle name="Migliaia 11 2 2 2 2 3" xfId="7976" xr:uid="{6A91213D-3BF1-42B6-B503-4A4DB2294611}"/>
    <cellStyle name="Migliaia 11 2 2 2 2 3 2" xfId="19393" xr:uid="{7AB6CF19-DCC7-4752-B01C-DCF02DCC5749}"/>
    <cellStyle name="Migliaia 11 2 2 2 2 3 2 2" xfId="42230" xr:uid="{1B3769B9-14E0-49B7-AED5-763BC44E3477}"/>
    <cellStyle name="Migliaia 11 2 2 2 2 3 3" xfId="30813" xr:uid="{A616B090-C5BE-4F93-AD1D-56F0BBF81B90}"/>
    <cellStyle name="Migliaia 11 2 2 2 2 4" xfId="13685" xr:uid="{6F8C6EDA-5D66-4D49-A1F3-9E6323A08BEF}"/>
    <cellStyle name="Migliaia 11 2 2 2 2 4 2" xfId="36522" xr:uid="{5EFECD50-EF88-4D58-839A-6E00A7F75DA8}"/>
    <cellStyle name="Migliaia 11 2 2 2 2 5" xfId="25105" xr:uid="{268A5E8D-8943-4051-84D2-9B89B6220ABA}"/>
    <cellStyle name="Migliaia 11 2 2 2 3" xfId="3694" xr:uid="{5474D7AA-C0F6-4035-BEB8-67CDB8CA3730}"/>
    <cellStyle name="Migliaia 11 2 2 2 3 2" xfId="9403" xr:uid="{575D4C18-EA19-4225-8E13-975D3D67F132}"/>
    <cellStyle name="Migliaia 11 2 2 2 3 2 2" xfId="20820" xr:uid="{76652DD1-42C3-4B99-960F-79F01AA581EB}"/>
    <cellStyle name="Migliaia 11 2 2 2 3 2 2 2" xfId="43657" xr:uid="{44A90AC8-BE63-4352-B9BC-6DAF9CD6F561}"/>
    <cellStyle name="Migliaia 11 2 2 2 3 2 3" xfId="32240" xr:uid="{97F441B2-39B2-486F-8AA0-2DC388A2B13A}"/>
    <cellStyle name="Migliaia 11 2 2 2 3 3" xfId="15112" xr:uid="{A026D1F3-5CD9-4C4B-B90C-833BF9EABDED}"/>
    <cellStyle name="Migliaia 11 2 2 2 3 3 2" xfId="37949" xr:uid="{B502A861-4838-4542-BCA7-0D8D1E501945}"/>
    <cellStyle name="Migliaia 11 2 2 2 3 4" xfId="26532" xr:uid="{046CD802-90FF-405B-A12C-1D81611773BD}"/>
    <cellStyle name="Migliaia 11 2 2 2 4" xfId="6549" xr:uid="{28602AD9-3FEA-4EDE-8AA3-4CD288A65CA6}"/>
    <cellStyle name="Migliaia 11 2 2 2 4 2" xfId="17966" xr:uid="{4FB03756-C84C-467B-8ED7-1420601CAF42}"/>
    <cellStyle name="Migliaia 11 2 2 2 4 2 2" xfId="40803" xr:uid="{19348A56-3F07-4D18-AE1E-5382469875A3}"/>
    <cellStyle name="Migliaia 11 2 2 2 4 3" xfId="29386" xr:uid="{4FD02ACC-F9F7-421B-B1EE-390FD4C75526}"/>
    <cellStyle name="Migliaia 11 2 2 2 5" xfId="12258" xr:uid="{429C2210-DA44-44C9-AAA6-A587AE7DB519}"/>
    <cellStyle name="Migliaia 11 2 2 2 5 2" xfId="35095" xr:uid="{5267AF99-6D4F-4BAA-9E37-350F149CF83D}"/>
    <cellStyle name="Migliaia 11 2 2 2 6" xfId="23678" xr:uid="{688C3E5C-9526-4188-9790-DCF32CFEEC40}"/>
    <cellStyle name="Migliaia 11 2 2 3" xfId="963" xr:uid="{7894B57D-5F43-4068-9CC4-AD2DEF37BB20}"/>
    <cellStyle name="Migliaia 11 2 2 3 2" xfId="2482" xr:uid="{8B073AC0-C841-45B2-9669-9CED7368A3FB}"/>
    <cellStyle name="Migliaia 11 2 2 3 2 2" xfId="5338" xr:uid="{71C0AF37-1E44-4843-8C85-195F371F46C0}"/>
    <cellStyle name="Migliaia 11 2 2 3 2 2 2" xfId="11046" xr:uid="{2AFC6F7D-051B-4D72-843D-772BEAE49810}"/>
    <cellStyle name="Migliaia 11 2 2 3 2 2 2 2" xfId="22464" xr:uid="{CFDC023F-1B63-4207-9582-BB672725340C}"/>
    <cellStyle name="Migliaia 11 2 2 3 2 2 2 2 2" xfId="45301" xr:uid="{8E57E2CB-A191-48B9-BEBC-F84ACEF28B6C}"/>
    <cellStyle name="Migliaia 11 2 2 3 2 2 2 3" xfId="33884" xr:uid="{7CBC0492-5D6C-46CF-B1A6-E84B61F655AF}"/>
    <cellStyle name="Migliaia 11 2 2 3 2 2 3" xfId="16756" xr:uid="{D2FC90A0-01D7-43B2-ACD0-E67B9D6CDF7F}"/>
    <cellStyle name="Migliaia 11 2 2 3 2 2 3 2" xfId="39593" xr:uid="{728DCD65-1C68-4AF5-BAEA-139C9ADE5731}"/>
    <cellStyle name="Migliaia 11 2 2 3 2 2 4" xfId="28176" xr:uid="{8D2A812E-956B-4B3A-81A9-EE7EC20021EF}"/>
    <cellStyle name="Migliaia 11 2 2 3 2 3" xfId="8193" xr:uid="{F3D8BA40-94EB-4A46-9F8A-2599EAD42121}"/>
    <cellStyle name="Migliaia 11 2 2 3 2 3 2" xfId="19610" xr:uid="{99A364CA-2DF4-4210-AB31-0E5A1A2CDFF5}"/>
    <cellStyle name="Migliaia 11 2 2 3 2 3 2 2" xfId="42447" xr:uid="{F2B5A4FE-511A-414A-942E-BF11D1AAE3BF}"/>
    <cellStyle name="Migliaia 11 2 2 3 2 3 3" xfId="31030" xr:uid="{716E9651-50FB-4886-A0A9-B2F51B36F81E}"/>
    <cellStyle name="Migliaia 11 2 2 3 2 4" xfId="13902" xr:uid="{85DABF5C-D22A-4170-B9D5-5E699EADC6D1}"/>
    <cellStyle name="Migliaia 11 2 2 3 2 4 2" xfId="36739" xr:uid="{F8EA2B12-890D-4C44-A448-CEC27CD4F58E}"/>
    <cellStyle name="Migliaia 11 2 2 3 2 5" xfId="25322" xr:uid="{CD2D4A26-14C2-4BE7-A5F1-B300058F48B4}"/>
    <cellStyle name="Migliaia 11 2 2 3 3" xfId="3911" xr:uid="{FD556F0F-1673-4652-9EDD-23499F99B900}"/>
    <cellStyle name="Migliaia 11 2 2 3 3 2" xfId="9620" xr:uid="{5F34202E-A23B-4087-8EA7-7EA8E85A8145}"/>
    <cellStyle name="Migliaia 11 2 2 3 3 2 2" xfId="21037" xr:uid="{70CA863E-25F5-4F6B-88AD-6AF767837D61}"/>
    <cellStyle name="Migliaia 11 2 2 3 3 2 2 2" xfId="43874" xr:uid="{EB1E1984-6351-47BA-BF87-97039413D7A5}"/>
    <cellStyle name="Migliaia 11 2 2 3 3 2 3" xfId="32457" xr:uid="{87FF5438-11A0-44E4-9F71-0787E76808DE}"/>
    <cellStyle name="Migliaia 11 2 2 3 3 3" xfId="15329" xr:uid="{E3826A11-1921-4ED5-8BFA-7DD947751C6A}"/>
    <cellStyle name="Migliaia 11 2 2 3 3 3 2" xfId="38166" xr:uid="{E9EED23C-9FBF-4622-8AD0-12719F149E0A}"/>
    <cellStyle name="Migliaia 11 2 2 3 3 4" xfId="26749" xr:uid="{7E9A6D46-5187-42CC-BFA3-3E12E83E1587}"/>
    <cellStyle name="Migliaia 11 2 2 3 4" xfId="6766" xr:uid="{327726BE-C104-4820-AF8E-C1F176FF4639}"/>
    <cellStyle name="Migliaia 11 2 2 3 4 2" xfId="18183" xr:uid="{3FB3D3CA-C6E3-4648-BAF0-F77117A598B1}"/>
    <cellStyle name="Migliaia 11 2 2 3 4 2 2" xfId="41020" xr:uid="{73493758-20FE-4ABE-B1B9-FC4DD0828906}"/>
    <cellStyle name="Migliaia 11 2 2 3 4 3" xfId="29603" xr:uid="{1AE90F0A-2907-47FE-AADF-C71FF47E1AE2}"/>
    <cellStyle name="Migliaia 11 2 2 3 5" xfId="12475" xr:uid="{3B5E2E01-0E3E-4065-A805-E8F400A1798D}"/>
    <cellStyle name="Migliaia 11 2 2 3 5 2" xfId="35312" xr:uid="{5EC13100-D682-475D-BE17-EC17B2BF0DF7}"/>
    <cellStyle name="Migliaia 11 2 2 3 6" xfId="23895" xr:uid="{D008324A-8781-4136-B066-0A23C135ADD0}"/>
    <cellStyle name="Migliaia 11 2 2 4" xfId="1210" xr:uid="{31E608D3-06D2-43E1-85EE-F0D72DE5EFE0}"/>
    <cellStyle name="Migliaia 11 2 2 4 2" xfId="2699" xr:uid="{DE38C351-1D13-4F66-9262-DE93DD9467FE}"/>
    <cellStyle name="Migliaia 11 2 2 4 2 2" xfId="5555" xr:uid="{465120F6-169A-42F1-A25B-4ED0A3A06C5B}"/>
    <cellStyle name="Migliaia 11 2 2 4 2 2 2" xfId="11263" xr:uid="{5D22B936-CBB6-4211-ABC0-393A206B668A}"/>
    <cellStyle name="Migliaia 11 2 2 4 2 2 2 2" xfId="22681" xr:uid="{518EB978-F984-4BA7-9BAC-AF8C5BA794B7}"/>
    <cellStyle name="Migliaia 11 2 2 4 2 2 2 2 2" xfId="45518" xr:uid="{0FC0B355-F2F2-44A4-BC73-DD00C49636DB}"/>
    <cellStyle name="Migliaia 11 2 2 4 2 2 2 3" xfId="34101" xr:uid="{A4B158CD-6192-4DF2-AF92-D0CB79428C6E}"/>
    <cellStyle name="Migliaia 11 2 2 4 2 2 3" xfId="16973" xr:uid="{1DD686AC-6447-4304-A2DB-D19B46B67B2B}"/>
    <cellStyle name="Migliaia 11 2 2 4 2 2 3 2" xfId="39810" xr:uid="{FAD9F852-9EB1-44E9-ACFB-53E13142CDA5}"/>
    <cellStyle name="Migliaia 11 2 2 4 2 2 4" xfId="28393" xr:uid="{97AF8773-5141-4B18-9F43-C4408D2A7668}"/>
    <cellStyle name="Migliaia 11 2 2 4 2 3" xfId="8410" xr:uid="{D2E54260-52DE-4AD7-ACA5-EF39A051298E}"/>
    <cellStyle name="Migliaia 11 2 2 4 2 3 2" xfId="19827" xr:uid="{E432900D-F665-4EFF-B424-C008C602A866}"/>
    <cellStyle name="Migliaia 11 2 2 4 2 3 2 2" xfId="42664" xr:uid="{84354BEC-283A-40DF-8105-427FE1E7DDC8}"/>
    <cellStyle name="Migliaia 11 2 2 4 2 3 3" xfId="31247" xr:uid="{E146EF21-DCA3-4336-BE41-D27ADE2F1581}"/>
    <cellStyle name="Migliaia 11 2 2 4 2 4" xfId="14119" xr:uid="{A5EE80A6-1420-4A50-8DE0-ECF958A2ECA6}"/>
    <cellStyle name="Migliaia 11 2 2 4 2 4 2" xfId="36956" xr:uid="{7C3E5466-FE2A-4215-B958-E33191B84B3A}"/>
    <cellStyle name="Migliaia 11 2 2 4 2 5" xfId="25539" xr:uid="{95CD1A1D-8316-4339-B47B-2C2338B1D4E1}"/>
    <cellStyle name="Migliaia 11 2 2 4 3" xfId="4128" xr:uid="{CFC85113-DCEA-46FC-AC28-3899FEA65469}"/>
    <cellStyle name="Migliaia 11 2 2 4 3 2" xfId="9837" xr:uid="{933E4E8C-B0D3-47AC-83B3-52D7AA2DB2F9}"/>
    <cellStyle name="Migliaia 11 2 2 4 3 2 2" xfId="21254" xr:uid="{9D69F752-1961-4094-81E0-C10D960D71B8}"/>
    <cellStyle name="Migliaia 11 2 2 4 3 2 2 2" xfId="44091" xr:uid="{30649CDC-3764-4CEC-8D6D-A0D3CA673021}"/>
    <cellStyle name="Migliaia 11 2 2 4 3 2 3" xfId="32674" xr:uid="{FBC378BC-458A-4266-B10E-B22E00FCBFE3}"/>
    <cellStyle name="Migliaia 11 2 2 4 3 3" xfId="15546" xr:uid="{F9C46E41-3E9D-472B-A8FF-EB7A3F4BC8F5}"/>
    <cellStyle name="Migliaia 11 2 2 4 3 3 2" xfId="38383" xr:uid="{ADD3A410-178F-4C53-B0E0-15744A53FBB6}"/>
    <cellStyle name="Migliaia 11 2 2 4 3 4" xfId="26966" xr:uid="{D0A86AEE-A504-4F39-AC66-C952576B8D6D}"/>
    <cellStyle name="Migliaia 11 2 2 4 4" xfId="6983" xr:uid="{1B3F4189-FAD2-43B3-8270-B4C589820A08}"/>
    <cellStyle name="Migliaia 11 2 2 4 4 2" xfId="18400" xr:uid="{C326E476-A27A-4E91-AE0D-D162E11C219B}"/>
    <cellStyle name="Migliaia 11 2 2 4 4 2 2" xfId="41237" xr:uid="{FE268FF4-F712-4255-93BA-64367E909E55}"/>
    <cellStyle name="Migliaia 11 2 2 4 4 3" xfId="29820" xr:uid="{E3DB5759-E6AE-4401-8F7B-37C5EEFDA4E0}"/>
    <cellStyle name="Migliaia 11 2 2 4 5" xfId="12692" xr:uid="{CBDD11A7-C9B6-43E6-B005-CBE304F67A85}"/>
    <cellStyle name="Migliaia 11 2 2 4 5 2" xfId="35529" xr:uid="{0E7FAE06-29E0-452D-9F3D-899B6E3D2BD7}"/>
    <cellStyle name="Migliaia 11 2 2 4 6" xfId="24112" xr:uid="{90031E47-FC93-4628-82FD-FD14D16AF2B4}"/>
    <cellStyle name="Migliaia 11 2 2 5" xfId="1457" xr:uid="{6AEFA4C7-A7B2-42B0-9305-E4EFCF19B36A}"/>
    <cellStyle name="Migliaia 11 2 2 5 2" xfId="2916" xr:uid="{9AE20619-05F2-48BC-A603-0434DFF382EB}"/>
    <cellStyle name="Migliaia 11 2 2 5 2 2" xfId="5772" xr:uid="{33A9B2D0-322A-4A03-B288-16F56B9F6D95}"/>
    <cellStyle name="Migliaia 11 2 2 5 2 2 2" xfId="11480" xr:uid="{FAC79C29-002B-429E-B7D1-E05C28E99415}"/>
    <cellStyle name="Migliaia 11 2 2 5 2 2 2 2" xfId="22898" xr:uid="{4BEAD9F7-CE88-4EEE-BCAF-835FAD2C76F9}"/>
    <cellStyle name="Migliaia 11 2 2 5 2 2 2 2 2" xfId="45735" xr:uid="{3DA3FB1C-88DE-4135-8F38-D74A349ED272}"/>
    <cellStyle name="Migliaia 11 2 2 5 2 2 2 3" xfId="34318" xr:uid="{0FB9A00D-81D7-43AB-9285-321423B24E9B}"/>
    <cellStyle name="Migliaia 11 2 2 5 2 2 3" xfId="17190" xr:uid="{C93E53F9-6C9A-4812-9D6E-A04850947B30}"/>
    <cellStyle name="Migliaia 11 2 2 5 2 2 3 2" xfId="40027" xr:uid="{3230A148-F456-4C70-8A35-A883A5556853}"/>
    <cellStyle name="Migliaia 11 2 2 5 2 2 4" xfId="28610" xr:uid="{9C042D40-E99F-493E-AF5B-BC76B4CC675F}"/>
    <cellStyle name="Migliaia 11 2 2 5 2 3" xfId="8627" xr:uid="{BE3FA668-53D2-42B7-B931-E0570CF1F4F0}"/>
    <cellStyle name="Migliaia 11 2 2 5 2 3 2" xfId="20044" xr:uid="{EE96AC4A-E693-4F90-9736-BB753F186123}"/>
    <cellStyle name="Migliaia 11 2 2 5 2 3 2 2" xfId="42881" xr:uid="{0ADA85E5-D926-4928-9AD1-BB5B6A80F60D}"/>
    <cellStyle name="Migliaia 11 2 2 5 2 3 3" xfId="31464" xr:uid="{C8C7E8FE-9E94-47F0-BE55-E7654F65F5B3}"/>
    <cellStyle name="Migliaia 11 2 2 5 2 4" xfId="14336" xr:uid="{05C87132-767D-4D71-9D58-8287A7ABD26F}"/>
    <cellStyle name="Migliaia 11 2 2 5 2 4 2" xfId="37173" xr:uid="{0423695B-34AC-40AE-8405-E553A7D67A79}"/>
    <cellStyle name="Migliaia 11 2 2 5 2 5" xfId="25756" xr:uid="{3C97896E-9A17-4E1D-9515-28BCB3049446}"/>
    <cellStyle name="Migliaia 11 2 2 5 3" xfId="4345" xr:uid="{10DD8B77-A3F5-4022-ACE0-DE0515B78F41}"/>
    <cellStyle name="Migliaia 11 2 2 5 3 2" xfId="10054" xr:uid="{0F159AE8-710D-4081-A7D9-7BCB2F13C745}"/>
    <cellStyle name="Migliaia 11 2 2 5 3 2 2" xfId="21471" xr:uid="{48A5BF20-6303-4419-A134-6AB9D050FF4C}"/>
    <cellStyle name="Migliaia 11 2 2 5 3 2 2 2" xfId="44308" xr:uid="{08111E5E-B743-4358-B40C-8402AD3CDCBB}"/>
    <cellStyle name="Migliaia 11 2 2 5 3 2 3" xfId="32891" xr:uid="{AB738715-2158-4A8E-85E7-5C10E2005699}"/>
    <cellStyle name="Migliaia 11 2 2 5 3 3" xfId="15763" xr:uid="{A0B96783-5799-460B-B0BC-05227C609B7C}"/>
    <cellStyle name="Migliaia 11 2 2 5 3 3 2" xfId="38600" xr:uid="{B3A43DEB-EEDC-443D-8057-837DE924214F}"/>
    <cellStyle name="Migliaia 11 2 2 5 3 4" xfId="27183" xr:uid="{F0706868-1784-41DC-9E4E-056986D66D85}"/>
    <cellStyle name="Migliaia 11 2 2 5 4" xfId="7200" xr:uid="{F8699E1D-0D5A-4F43-A544-F468562CC553}"/>
    <cellStyle name="Migliaia 11 2 2 5 4 2" xfId="18617" xr:uid="{E7AFB052-C469-42B8-B3EF-95FCA3ADEB8B}"/>
    <cellStyle name="Migliaia 11 2 2 5 4 2 2" xfId="41454" xr:uid="{78B07F56-B913-40CC-A62F-D9E149858E71}"/>
    <cellStyle name="Migliaia 11 2 2 5 4 3" xfId="30037" xr:uid="{EC421065-BEAD-4C1D-8826-90F5794BA2EA}"/>
    <cellStyle name="Migliaia 11 2 2 5 5" xfId="12909" xr:uid="{48A53F8A-1417-4140-B44E-184D49244CF9}"/>
    <cellStyle name="Migliaia 11 2 2 5 5 2" xfId="35746" xr:uid="{9C26E0F8-00D2-4448-9A50-6E79EE046E4F}"/>
    <cellStyle name="Migliaia 11 2 2 5 6" xfId="24329" xr:uid="{14C50073-3EB4-4866-88CA-F4E3EFC1E0D4}"/>
    <cellStyle name="Migliaia 11 2 2 6" xfId="1704" xr:uid="{DBED4700-8AD3-4C92-999F-0750D7719626}"/>
    <cellStyle name="Migliaia 11 2 2 6 2" xfId="3133" xr:uid="{9F53D004-969F-4C7D-A92F-824A952058D9}"/>
    <cellStyle name="Migliaia 11 2 2 6 2 2" xfId="5989" xr:uid="{F1AC158D-0A30-4EDC-9B16-61C643C4476E}"/>
    <cellStyle name="Migliaia 11 2 2 6 2 2 2" xfId="11697" xr:uid="{0C632B62-8F79-4A40-9344-9F91334DD9A7}"/>
    <cellStyle name="Migliaia 11 2 2 6 2 2 2 2" xfId="23115" xr:uid="{0C34D838-A38B-4D1C-B78C-1991D377506B}"/>
    <cellStyle name="Migliaia 11 2 2 6 2 2 2 2 2" xfId="45952" xr:uid="{151CF292-FC5B-4D8C-8141-CA898BDF9329}"/>
    <cellStyle name="Migliaia 11 2 2 6 2 2 2 3" xfId="34535" xr:uid="{9B773057-5CBD-4318-937D-727818CB37C0}"/>
    <cellStyle name="Migliaia 11 2 2 6 2 2 3" xfId="17407" xr:uid="{092CC840-BCA9-495A-86EF-95D2B0228801}"/>
    <cellStyle name="Migliaia 11 2 2 6 2 2 3 2" xfId="40244" xr:uid="{C3FA1DAB-08BA-4D7B-9ECE-D8A0589E8244}"/>
    <cellStyle name="Migliaia 11 2 2 6 2 2 4" xfId="28827" xr:uid="{B1906CFA-452C-4D89-9383-2B5143FDAC11}"/>
    <cellStyle name="Migliaia 11 2 2 6 2 3" xfId="8844" xr:uid="{7C6A57AF-BCE5-4E7D-9E37-1ED01C372256}"/>
    <cellStyle name="Migliaia 11 2 2 6 2 3 2" xfId="20261" xr:uid="{5E37A1F4-E735-41D5-B3F9-9D899C9B5AF4}"/>
    <cellStyle name="Migliaia 11 2 2 6 2 3 2 2" xfId="43098" xr:uid="{D37F171B-E633-4084-8A24-50EA4DCC2D66}"/>
    <cellStyle name="Migliaia 11 2 2 6 2 3 3" xfId="31681" xr:uid="{BC337528-02A0-40BF-836C-0B767923230D}"/>
    <cellStyle name="Migliaia 11 2 2 6 2 4" xfId="14553" xr:uid="{29C9B30C-66B4-4074-873C-457772E21506}"/>
    <cellStyle name="Migliaia 11 2 2 6 2 4 2" xfId="37390" xr:uid="{29A0C453-611B-4C85-A6CD-29030F19612F}"/>
    <cellStyle name="Migliaia 11 2 2 6 2 5" xfId="25973" xr:uid="{08CB041A-EF41-41F5-A28E-3D6F421392AC}"/>
    <cellStyle name="Migliaia 11 2 2 6 3" xfId="4562" xr:uid="{28296B18-CB06-4BD0-8364-CB9EC73BE789}"/>
    <cellStyle name="Migliaia 11 2 2 6 3 2" xfId="10271" xr:uid="{49479BBD-8F0F-4CB9-9189-139AED4B08B4}"/>
    <cellStyle name="Migliaia 11 2 2 6 3 2 2" xfId="21688" xr:uid="{8EF11CF5-6BFE-456C-A51B-2B29F19CF159}"/>
    <cellStyle name="Migliaia 11 2 2 6 3 2 2 2" xfId="44525" xr:uid="{8A34F68F-92BF-44E3-A500-F19C11763306}"/>
    <cellStyle name="Migliaia 11 2 2 6 3 2 3" xfId="33108" xr:uid="{56364855-64C2-45B3-81E2-FCAF558A80E6}"/>
    <cellStyle name="Migliaia 11 2 2 6 3 3" xfId="15980" xr:uid="{C9836135-B6E2-451F-80A8-8F36E543E7A8}"/>
    <cellStyle name="Migliaia 11 2 2 6 3 3 2" xfId="38817" xr:uid="{413422B2-3086-4276-9302-F8EA0AD1C144}"/>
    <cellStyle name="Migliaia 11 2 2 6 3 4" xfId="27400" xr:uid="{230893E8-AC6D-4F41-9FC7-3A19237CB022}"/>
    <cellStyle name="Migliaia 11 2 2 6 4" xfId="7417" xr:uid="{F69C0BC7-DE63-4931-A2A3-38FEC8D2CE32}"/>
    <cellStyle name="Migliaia 11 2 2 6 4 2" xfId="18834" xr:uid="{C68599C2-55C6-4744-9B72-B4B39E68FE81}"/>
    <cellStyle name="Migliaia 11 2 2 6 4 2 2" xfId="41671" xr:uid="{DD653203-BF65-46F8-B688-C76D03B072F2}"/>
    <cellStyle name="Migliaia 11 2 2 6 4 3" xfId="30254" xr:uid="{D691DB03-3682-4C46-B52F-B16EA64EE7EF}"/>
    <cellStyle name="Migliaia 11 2 2 6 5" xfId="13126" xr:uid="{8AF26696-94AF-41A7-A1B7-9F9C15C080B4}"/>
    <cellStyle name="Migliaia 11 2 2 6 5 2" xfId="35963" xr:uid="{12626F3D-D6A4-4B48-BCB9-FFA544993C4A}"/>
    <cellStyle name="Migliaia 11 2 2 6 6" xfId="24546" xr:uid="{20BBCE93-4575-4998-9FEA-40EFB99E69F5}"/>
    <cellStyle name="Migliaia 11 2 2 7" xfId="2048" xr:uid="{7426CD66-2970-4A6E-B106-2FED0D92BA9C}"/>
    <cellStyle name="Migliaia 11 2 2 7 2" xfId="4904" xr:uid="{3F4303F6-B3DD-4CA6-BBD2-53F2C382B1C1}"/>
    <cellStyle name="Migliaia 11 2 2 7 2 2" xfId="10612" xr:uid="{65E83A1F-D73F-4246-AE00-A888AE5CE553}"/>
    <cellStyle name="Migliaia 11 2 2 7 2 2 2" xfId="22030" xr:uid="{978D1BFC-0935-42FD-B076-B992D1A8FBC5}"/>
    <cellStyle name="Migliaia 11 2 2 7 2 2 2 2" xfId="44867" xr:uid="{E38C61EE-A133-4C60-9475-1754342338CF}"/>
    <cellStyle name="Migliaia 11 2 2 7 2 2 3" xfId="33450" xr:uid="{238E68B3-27A8-4E2A-BEB8-053F69C94320}"/>
    <cellStyle name="Migliaia 11 2 2 7 2 3" xfId="16322" xr:uid="{B2BF7D39-93A6-4A8C-B002-111DDE41A878}"/>
    <cellStyle name="Migliaia 11 2 2 7 2 3 2" xfId="39159" xr:uid="{B0767DEA-9CC1-425C-A360-B7ED33752AAA}"/>
    <cellStyle name="Migliaia 11 2 2 7 2 4" xfId="27742" xr:uid="{616EB4EE-FA31-4D9C-B93A-E77DA549D291}"/>
    <cellStyle name="Migliaia 11 2 2 7 3" xfId="7759" xr:uid="{E9486FD1-21DF-4A11-9064-4354AAA561F8}"/>
    <cellStyle name="Migliaia 11 2 2 7 3 2" xfId="19176" xr:uid="{E7CDB85C-5562-453E-8A68-91258A60BB19}"/>
    <cellStyle name="Migliaia 11 2 2 7 3 2 2" xfId="42013" xr:uid="{331B2498-94A2-4A83-AC1D-1B777B7B5C49}"/>
    <cellStyle name="Migliaia 11 2 2 7 3 3" xfId="30596" xr:uid="{CEC28D81-75EE-41FC-940D-508599AA41B4}"/>
    <cellStyle name="Migliaia 11 2 2 7 4" xfId="13468" xr:uid="{44ECB1C1-31BE-4C50-B4BC-48D6F2032976}"/>
    <cellStyle name="Migliaia 11 2 2 7 4 2" xfId="36305" xr:uid="{8EC9FC30-4FF7-41E9-9002-D552F09C2273}"/>
    <cellStyle name="Migliaia 11 2 2 7 5" xfId="24888" xr:uid="{539341D9-6099-4B88-8762-BC62145F59D3}"/>
    <cellStyle name="Migliaia 11 2 2 8" xfId="3477" xr:uid="{1D4B7C85-0086-4474-9C2E-C2D1EC051BE1}"/>
    <cellStyle name="Migliaia 11 2 2 8 2" xfId="9186" xr:uid="{DEFE82DB-F588-4476-9D5E-13A47C9D8854}"/>
    <cellStyle name="Migliaia 11 2 2 8 2 2" xfId="20603" xr:uid="{601CC290-384D-46C2-8416-1FBEC9823D40}"/>
    <cellStyle name="Migliaia 11 2 2 8 2 2 2" xfId="43440" xr:uid="{4BE2EC6C-23D7-42D0-AC59-2A9643D3AFB8}"/>
    <cellStyle name="Migliaia 11 2 2 8 2 3" xfId="32023" xr:uid="{3D21D9A3-7D06-485C-915B-2AB16B4D3015}"/>
    <cellStyle name="Migliaia 11 2 2 8 3" xfId="14895" xr:uid="{247683D7-27A2-4928-BA8D-1ECC629D6297}"/>
    <cellStyle name="Migliaia 11 2 2 8 3 2" xfId="37732" xr:uid="{912D8D4D-F69E-4C01-A01A-E3BFC2065BDC}"/>
    <cellStyle name="Migliaia 11 2 2 8 4" xfId="26315" xr:uid="{17CED79E-D231-4F9D-AE7E-5485811B0BB4}"/>
    <cellStyle name="Migliaia 11 2 2 9" xfId="6332" xr:uid="{D6BB53B0-4210-41EB-B8CA-BC91F991C01E}"/>
    <cellStyle name="Migliaia 11 2 2 9 2" xfId="17749" xr:uid="{A7202663-197B-4A7D-A96C-859C9231BDB6}"/>
    <cellStyle name="Migliaia 11 2 2 9 2 2" xfId="40586" xr:uid="{57EEEA59-44C1-4F86-AF01-09CFDD023B3E}"/>
    <cellStyle name="Migliaia 11 2 2 9 3" xfId="29169" xr:uid="{862D63BB-C2E6-4C72-8CE6-088D82A5826A}"/>
    <cellStyle name="Migliaia 11 2 3" xfId="569" xr:uid="{D5C94345-43A2-4666-B2B3-4DBDB0DFCD04}"/>
    <cellStyle name="Migliaia 11 2 3 2" xfId="2151" xr:uid="{65BBDBBB-86C8-40E6-A4A5-42587B38E468}"/>
    <cellStyle name="Migliaia 11 2 3 2 2" xfId="5007" xr:uid="{15666CB2-8643-4F27-9F03-49E387AB5A22}"/>
    <cellStyle name="Migliaia 11 2 3 2 2 2" xfId="10715" xr:uid="{3B7A78C3-DCD3-4494-96A4-9C8CBABDB4A0}"/>
    <cellStyle name="Migliaia 11 2 3 2 2 2 2" xfId="22133" xr:uid="{73C5C71E-FAB7-4E97-A29A-864F5015DF8B}"/>
    <cellStyle name="Migliaia 11 2 3 2 2 2 2 2" xfId="44970" xr:uid="{A1EA29BE-738A-4E0F-B882-76796E0944F2}"/>
    <cellStyle name="Migliaia 11 2 3 2 2 2 3" xfId="33553" xr:uid="{05024ABD-85F5-4C7B-9204-F381870878B5}"/>
    <cellStyle name="Migliaia 11 2 3 2 2 3" xfId="16425" xr:uid="{659244BA-3F10-490D-9359-76FD78903E55}"/>
    <cellStyle name="Migliaia 11 2 3 2 2 3 2" xfId="39262" xr:uid="{CF8AFB9D-EBCA-45D9-B01C-7F389330598D}"/>
    <cellStyle name="Migliaia 11 2 3 2 2 4" xfId="27845" xr:uid="{6FDA162F-829C-4B6B-BDA9-10EBA74C073B}"/>
    <cellStyle name="Migliaia 11 2 3 2 3" xfId="7862" xr:uid="{A5F7F6AC-7FE6-4A7B-846E-3CD5BDF3E8B4}"/>
    <cellStyle name="Migliaia 11 2 3 2 3 2" xfId="19279" xr:uid="{9C921CF0-453C-4B13-9FCE-B22E0E22FE56}"/>
    <cellStyle name="Migliaia 11 2 3 2 3 2 2" xfId="42116" xr:uid="{CCAAB7F4-7A26-414B-8493-C38BCFE62753}"/>
    <cellStyle name="Migliaia 11 2 3 2 3 3" xfId="30699" xr:uid="{09498851-FE7A-4827-A91A-AC84F468D26B}"/>
    <cellStyle name="Migliaia 11 2 3 2 4" xfId="13571" xr:uid="{673DFF4D-585A-43CF-81EF-EED4E2E7D518}"/>
    <cellStyle name="Migliaia 11 2 3 2 4 2" xfId="36408" xr:uid="{1FDDBE9D-3F0C-4160-8E94-F1B7CE099722}"/>
    <cellStyle name="Migliaia 11 2 3 2 5" xfId="24991" xr:uid="{A3E1E267-74D4-48C4-ADD5-A0078B467FC8}"/>
    <cellStyle name="Migliaia 11 2 3 3" xfId="3580" xr:uid="{6E0706A9-28D0-4292-A508-F42568A2F8E5}"/>
    <cellStyle name="Migliaia 11 2 3 3 2" xfId="9289" xr:uid="{2607FBE7-A71A-4D89-B7E0-A4A5EB137019}"/>
    <cellStyle name="Migliaia 11 2 3 3 2 2" xfId="20706" xr:uid="{9D940B1D-E758-4E01-9930-8442C08A29E6}"/>
    <cellStyle name="Migliaia 11 2 3 3 2 2 2" xfId="43543" xr:uid="{FE35AB5F-448E-4C76-BCB4-4E675641A80B}"/>
    <cellStyle name="Migliaia 11 2 3 3 2 3" xfId="32126" xr:uid="{038C667C-0285-48A5-B454-1C1AB292E4D2}"/>
    <cellStyle name="Migliaia 11 2 3 3 3" xfId="14998" xr:uid="{D1C65E5E-F907-4063-BCA6-AD7376CC57FD}"/>
    <cellStyle name="Migliaia 11 2 3 3 3 2" xfId="37835" xr:uid="{BFF9EBF7-71C3-46B8-AC48-7049BB4DE841}"/>
    <cellStyle name="Migliaia 11 2 3 3 4" xfId="26418" xr:uid="{A72D94AD-CC2E-439F-A046-9568E667620A}"/>
    <cellStyle name="Migliaia 11 2 3 4" xfId="6435" xr:uid="{D05A09E1-2AFC-4A97-A3E6-F4E981D2E7A9}"/>
    <cellStyle name="Migliaia 11 2 3 4 2" xfId="17852" xr:uid="{721008BD-223A-4B55-9488-BC70E0294885}"/>
    <cellStyle name="Migliaia 11 2 3 4 2 2" xfId="40689" xr:uid="{AD891F5F-D43A-44D3-8F50-F36B5D09AE09}"/>
    <cellStyle name="Migliaia 11 2 3 4 3" xfId="29272" xr:uid="{9D578CC8-EB7B-4BCA-8C98-8645D0AEFD51}"/>
    <cellStyle name="Migliaia 11 2 3 5" xfId="12144" xr:uid="{E1DF24F1-597C-4A5E-990E-80AA71FBF3AA}"/>
    <cellStyle name="Migliaia 11 2 3 5 2" xfId="34981" xr:uid="{64220414-06FB-47B1-ACFA-CFE23991B702}"/>
    <cellStyle name="Migliaia 11 2 3 6" xfId="23564" xr:uid="{AA909D7F-461B-4ABB-8B8B-971BAE719A1C}"/>
    <cellStyle name="Migliaia 11 2 4" xfId="832" xr:uid="{AC8146CE-EF39-4E6E-A2FD-2DCFC73AB780}"/>
    <cellStyle name="Migliaia 11 2 4 2" xfId="2368" xr:uid="{B5D749E6-7A36-4DAA-A959-3A87DFF92AF2}"/>
    <cellStyle name="Migliaia 11 2 4 2 2" xfId="5224" xr:uid="{4AD1B3E4-51D8-4320-9CDE-67D4A9F1E57D}"/>
    <cellStyle name="Migliaia 11 2 4 2 2 2" xfId="10932" xr:uid="{3B3D6948-CB9B-4215-8053-6EFC88ADF434}"/>
    <cellStyle name="Migliaia 11 2 4 2 2 2 2" xfId="22350" xr:uid="{7A515F00-BA25-4C7A-AE33-0C1D7A151BED}"/>
    <cellStyle name="Migliaia 11 2 4 2 2 2 2 2" xfId="45187" xr:uid="{229ABBDD-7A24-4AF0-B02E-7A08F850F912}"/>
    <cellStyle name="Migliaia 11 2 4 2 2 2 3" xfId="33770" xr:uid="{EAF74C05-C85F-484E-84BA-7A65E373B64C}"/>
    <cellStyle name="Migliaia 11 2 4 2 2 3" xfId="16642" xr:uid="{1F404065-2352-4C20-8D72-117AACBC3478}"/>
    <cellStyle name="Migliaia 11 2 4 2 2 3 2" xfId="39479" xr:uid="{EB2BB50A-B8D9-40FC-88D4-C352591F8860}"/>
    <cellStyle name="Migliaia 11 2 4 2 2 4" xfId="28062" xr:uid="{E8240690-578F-406F-BED7-339FBA8D4B4C}"/>
    <cellStyle name="Migliaia 11 2 4 2 3" xfId="8079" xr:uid="{4CA9644C-2154-49DB-A755-D0BFA65DB131}"/>
    <cellStyle name="Migliaia 11 2 4 2 3 2" xfId="19496" xr:uid="{FB8CFBD2-AD0A-4FF7-8ADB-A8E72317D2F2}"/>
    <cellStyle name="Migliaia 11 2 4 2 3 2 2" xfId="42333" xr:uid="{7BA47FC1-C5DB-497C-AB7D-72FE02CDD169}"/>
    <cellStyle name="Migliaia 11 2 4 2 3 3" xfId="30916" xr:uid="{756B8698-07C7-4D8A-B84E-522D2AF998C1}"/>
    <cellStyle name="Migliaia 11 2 4 2 4" xfId="13788" xr:uid="{05F43C49-EE29-4B1A-98B5-20ECB4EEAB08}"/>
    <cellStyle name="Migliaia 11 2 4 2 4 2" xfId="36625" xr:uid="{9E422D75-5016-4422-9502-4607230FAC51}"/>
    <cellStyle name="Migliaia 11 2 4 2 5" xfId="25208" xr:uid="{2AFE15AD-3663-4DC4-B2DA-D59331785959}"/>
    <cellStyle name="Migliaia 11 2 4 3" xfId="3797" xr:uid="{08C2832A-82A5-46D5-B197-0E1ABF5F7CE0}"/>
    <cellStyle name="Migliaia 11 2 4 3 2" xfId="9506" xr:uid="{6F99BB34-D7E0-400C-A0D0-7AB04A099276}"/>
    <cellStyle name="Migliaia 11 2 4 3 2 2" xfId="20923" xr:uid="{4DC8B79A-D540-45F4-8902-25798F50415F}"/>
    <cellStyle name="Migliaia 11 2 4 3 2 2 2" xfId="43760" xr:uid="{C255D612-7235-4B95-BA2F-0ECA53160A97}"/>
    <cellStyle name="Migliaia 11 2 4 3 2 3" xfId="32343" xr:uid="{0FB864B7-7A24-4873-8E54-267421F1F3A1}"/>
    <cellStyle name="Migliaia 11 2 4 3 3" xfId="15215" xr:uid="{D7DC9F39-63D7-40B7-BA58-5D1A361100DD}"/>
    <cellStyle name="Migliaia 11 2 4 3 3 2" xfId="38052" xr:uid="{A5F81B6E-B7C8-4D8C-A551-C1BACE1C4529}"/>
    <cellStyle name="Migliaia 11 2 4 3 4" xfId="26635" xr:uid="{7A68553B-F7CC-4031-81C4-95CDBA79C6F3}"/>
    <cellStyle name="Migliaia 11 2 4 4" xfId="6652" xr:uid="{EE84EB9D-C4B6-4285-9CA4-615025AF4B89}"/>
    <cellStyle name="Migliaia 11 2 4 4 2" xfId="18069" xr:uid="{4C821070-D961-4BC0-AF96-279F16EA3A47}"/>
    <cellStyle name="Migliaia 11 2 4 4 2 2" xfId="40906" xr:uid="{266E8B08-1E2F-44FB-814C-CA3310A6092E}"/>
    <cellStyle name="Migliaia 11 2 4 4 3" xfId="29489" xr:uid="{66C35656-E2D9-41E2-9FDD-E41406E15DA6}"/>
    <cellStyle name="Migliaia 11 2 4 5" xfId="12361" xr:uid="{D950C220-63FB-49E3-B889-C3754536D1CB}"/>
    <cellStyle name="Migliaia 11 2 4 5 2" xfId="35198" xr:uid="{18C1C43F-C8E1-4666-8A6F-E11B498991B4}"/>
    <cellStyle name="Migliaia 11 2 4 6" xfId="23781" xr:uid="{48287155-9226-4561-AD34-C2F44BB62A13}"/>
    <cellStyle name="Migliaia 11 2 5" xfId="1079" xr:uid="{4E7CBB60-13EB-4AE8-9CC5-1B129D7CC1FF}"/>
    <cellStyle name="Migliaia 11 2 5 2" xfId="2585" xr:uid="{C18BA570-E05C-48D4-898D-50C521D041E0}"/>
    <cellStyle name="Migliaia 11 2 5 2 2" xfId="5441" xr:uid="{C949ECAF-E8B0-4DE5-A71A-D4BCFD9E5617}"/>
    <cellStyle name="Migliaia 11 2 5 2 2 2" xfId="11149" xr:uid="{F81CA6B3-7B62-4C2D-9A59-0DB62B88C672}"/>
    <cellStyle name="Migliaia 11 2 5 2 2 2 2" xfId="22567" xr:uid="{16D9C35E-DA6C-4BF0-9D55-1D81E8832E0B}"/>
    <cellStyle name="Migliaia 11 2 5 2 2 2 2 2" xfId="45404" xr:uid="{0027916A-C773-4369-AA86-DF467F383F26}"/>
    <cellStyle name="Migliaia 11 2 5 2 2 2 3" xfId="33987" xr:uid="{A3BEC27D-F80B-4CA9-B589-5FB6E30593BE}"/>
    <cellStyle name="Migliaia 11 2 5 2 2 3" xfId="16859" xr:uid="{C380B294-B695-46B3-9EF0-D7FC8DD9571C}"/>
    <cellStyle name="Migliaia 11 2 5 2 2 3 2" xfId="39696" xr:uid="{C6471A7B-7677-4C48-A604-33CBAE242602}"/>
    <cellStyle name="Migliaia 11 2 5 2 2 4" xfId="28279" xr:uid="{FF2362A8-5A9D-4092-9621-095CA083641D}"/>
    <cellStyle name="Migliaia 11 2 5 2 3" xfId="8296" xr:uid="{72774B80-71F4-4681-84D4-EB2B4236E9FF}"/>
    <cellStyle name="Migliaia 11 2 5 2 3 2" xfId="19713" xr:uid="{AF40DC9C-6C95-4E65-970F-7CE69C9DC06C}"/>
    <cellStyle name="Migliaia 11 2 5 2 3 2 2" xfId="42550" xr:uid="{B8F2EDAE-87D3-498C-A836-1EFED5065D54}"/>
    <cellStyle name="Migliaia 11 2 5 2 3 3" xfId="31133" xr:uid="{253A7522-E99E-40B6-9172-E0E10FE9C446}"/>
    <cellStyle name="Migliaia 11 2 5 2 4" xfId="14005" xr:uid="{39BF8D89-B0F1-4460-86E7-F18E7F21DBFF}"/>
    <cellStyle name="Migliaia 11 2 5 2 4 2" xfId="36842" xr:uid="{257A4ACD-A044-4580-8528-A55065337104}"/>
    <cellStyle name="Migliaia 11 2 5 2 5" xfId="25425" xr:uid="{DAF746D8-76EB-44A6-8C54-6BF1C55A3213}"/>
    <cellStyle name="Migliaia 11 2 5 3" xfId="4014" xr:uid="{CC86D13A-734A-4690-82E9-36453E214C51}"/>
    <cellStyle name="Migliaia 11 2 5 3 2" xfId="9723" xr:uid="{99B8AF8F-525F-41E4-AA79-96F67145D06E}"/>
    <cellStyle name="Migliaia 11 2 5 3 2 2" xfId="21140" xr:uid="{C2CC5C68-8D0F-4B9D-9FA5-1BC8E178BF99}"/>
    <cellStyle name="Migliaia 11 2 5 3 2 2 2" xfId="43977" xr:uid="{27532716-6BA3-4CF4-BE6B-3D19EEBE0C07}"/>
    <cellStyle name="Migliaia 11 2 5 3 2 3" xfId="32560" xr:uid="{DA910C87-4F72-463B-B72D-B9CF6755A89F}"/>
    <cellStyle name="Migliaia 11 2 5 3 3" xfId="15432" xr:uid="{FFB2C817-2AF9-4DED-A079-BE6C2462367C}"/>
    <cellStyle name="Migliaia 11 2 5 3 3 2" xfId="38269" xr:uid="{D2F8BC81-E2E5-4330-90C2-67A60A23EEE4}"/>
    <cellStyle name="Migliaia 11 2 5 3 4" xfId="26852" xr:uid="{48ED1EE3-B125-4B3E-B375-FA275B916AB1}"/>
    <cellStyle name="Migliaia 11 2 5 4" xfId="6869" xr:uid="{41DE526F-5720-4722-8755-E31FC28907AF}"/>
    <cellStyle name="Migliaia 11 2 5 4 2" xfId="18286" xr:uid="{F2726EB4-A33E-414F-9577-2DB618DDB8FC}"/>
    <cellStyle name="Migliaia 11 2 5 4 2 2" xfId="41123" xr:uid="{79D6E83A-A372-4DD4-AC27-F24F6B941C74}"/>
    <cellStyle name="Migliaia 11 2 5 4 3" xfId="29706" xr:uid="{79FBCD24-3FEA-4541-8CA8-FE677751C48D}"/>
    <cellStyle name="Migliaia 11 2 5 5" xfId="12578" xr:uid="{5058591A-4980-4E7A-ADCE-04F43DDE64FC}"/>
    <cellStyle name="Migliaia 11 2 5 5 2" xfId="35415" xr:uid="{468593D3-CDD9-4E9A-8AC3-FFB63ADA9416}"/>
    <cellStyle name="Migliaia 11 2 5 6" xfId="23998" xr:uid="{646BCDE3-CACB-4DA4-ABF3-A92AB9C8CCCF}"/>
    <cellStyle name="Migliaia 11 2 6" xfId="1326" xr:uid="{2CCA9698-B586-4593-8269-FC3ACE8B0B6B}"/>
    <cellStyle name="Migliaia 11 2 6 2" xfId="2802" xr:uid="{B5B8DC55-0163-4B37-B808-DD655BE77A40}"/>
    <cellStyle name="Migliaia 11 2 6 2 2" xfId="5658" xr:uid="{18A5193C-6225-4AB7-92BE-2B29EE6BE8C6}"/>
    <cellStyle name="Migliaia 11 2 6 2 2 2" xfId="11366" xr:uid="{A2D2AEA6-87D7-4B03-B2B4-28E212561692}"/>
    <cellStyle name="Migliaia 11 2 6 2 2 2 2" xfId="22784" xr:uid="{D1FE4A4B-96A4-4F9C-8ACC-53F68C93945B}"/>
    <cellStyle name="Migliaia 11 2 6 2 2 2 2 2" xfId="45621" xr:uid="{35FBE408-3E6E-4A32-8F9B-D90195DDC3C2}"/>
    <cellStyle name="Migliaia 11 2 6 2 2 2 3" xfId="34204" xr:uid="{DEA189FC-736F-4A57-AC2A-3F0E4CABEA76}"/>
    <cellStyle name="Migliaia 11 2 6 2 2 3" xfId="17076" xr:uid="{36EA90ED-1922-402B-B4DC-9ED6A0FC0E01}"/>
    <cellStyle name="Migliaia 11 2 6 2 2 3 2" xfId="39913" xr:uid="{175FD788-F582-402C-BCB2-34B71341AB2C}"/>
    <cellStyle name="Migliaia 11 2 6 2 2 4" xfId="28496" xr:uid="{1526BF3E-6951-4143-8C03-CC297F94FF3D}"/>
    <cellStyle name="Migliaia 11 2 6 2 3" xfId="8513" xr:uid="{6D68954C-D3E6-4F9A-8D41-84A66A30F9B3}"/>
    <cellStyle name="Migliaia 11 2 6 2 3 2" xfId="19930" xr:uid="{AA5ABD4E-1B47-4D20-ABCF-EF5935D011F7}"/>
    <cellStyle name="Migliaia 11 2 6 2 3 2 2" xfId="42767" xr:uid="{A1FBA67A-6D42-4AC2-B8A3-7DC6E7C42F47}"/>
    <cellStyle name="Migliaia 11 2 6 2 3 3" xfId="31350" xr:uid="{ED065514-8946-4DD4-858A-40BAAFBC8577}"/>
    <cellStyle name="Migliaia 11 2 6 2 4" xfId="14222" xr:uid="{B87A5F25-5F5A-4D0E-8699-75CCE7563099}"/>
    <cellStyle name="Migliaia 11 2 6 2 4 2" xfId="37059" xr:uid="{2F31B3C8-251F-4A0F-BEF1-B9542046DE40}"/>
    <cellStyle name="Migliaia 11 2 6 2 5" xfId="25642" xr:uid="{48852A87-B3D1-4FE7-AB9B-4EFD09B208E2}"/>
    <cellStyle name="Migliaia 11 2 6 3" xfId="4231" xr:uid="{ECA1FB0E-5D42-4A83-87DB-CE3634DB4B78}"/>
    <cellStyle name="Migliaia 11 2 6 3 2" xfId="9940" xr:uid="{58E894B1-ECE5-4D24-85EA-59969D4656D3}"/>
    <cellStyle name="Migliaia 11 2 6 3 2 2" xfId="21357" xr:uid="{87603820-0BA5-4CF7-8649-E647522660D4}"/>
    <cellStyle name="Migliaia 11 2 6 3 2 2 2" xfId="44194" xr:uid="{B78930B6-EB02-49C8-9B64-0362F341C343}"/>
    <cellStyle name="Migliaia 11 2 6 3 2 3" xfId="32777" xr:uid="{F871AA5C-DFF6-4F2A-8F91-7525CD3CFEA1}"/>
    <cellStyle name="Migliaia 11 2 6 3 3" xfId="15649" xr:uid="{AB90E309-080E-4D7C-B06B-0E83AE8011F9}"/>
    <cellStyle name="Migliaia 11 2 6 3 3 2" xfId="38486" xr:uid="{41B2F40A-2F7B-4B2C-BA1E-48100B9755C4}"/>
    <cellStyle name="Migliaia 11 2 6 3 4" xfId="27069" xr:uid="{28BF1EB8-C7E9-44BA-9271-C69A9F626311}"/>
    <cellStyle name="Migliaia 11 2 6 4" xfId="7086" xr:uid="{D9143700-1C2C-4381-9CF6-4592995B5036}"/>
    <cellStyle name="Migliaia 11 2 6 4 2" xfId="18503" xr:uid="{64511103-76D5-4055-9648-1A5B90113333}"/>
    <cellStyle name="Migliaia 11 2 6 4 2 2" xfId="41340" xr:uid="{05A2443A-0A87-481D-8AE9-9EB9F5ED2BDB}"/>
    <cellStyle name="Migliaia 11 2 6 4 3" xfId="29923" xr:uid="{B29F723A-1EC2-4FF9-A4D7-8F05C76E6E20}"/>
    <cellStyle name="Migliaia 11 2 6 5" xfId="12795" xr:uid="{E1E091B8-6A66-4868-A2B9-A19EFFD7990A}"/>
    <cellStyle name="Migliaia 11 2 6 5 2" xfId="35632" xr:uid="{7E31FFD6-DEA3-43EB-B596-88A167D52095}"/>
    <cellStyle name="Migliaia 11 2 6 6" xfId="24215" xr:uid="{97B4EB07-EEF3-46FA-A35B-E3ECB94AB647}"/>
    <cellStyle name="Migliaia 11 2 7" xfId="1573" xr:uid="{BB1001C9-E054-4E1D-9757-E453358A3B41}"/>
    <cellStyle name="Migliaia 11 2 7 2" xfId="3019" xr:uid="{692F260C-FB60-4B47-842D-EE47EB6C8172}"/>
    <cellStyle name="Migliaia 11 2 7 2 2" xfId="5875" xr:uid="{FC4E1C98-20CE-408C-B1AA-6329AF33BC43}"/>
    <cellStyle name="Migliaia 11 2 7 2 2 2" xfId="11583" xr:uid="{A239B505-F188-4D1C-9353-3477046D8F26}"/>
    <cellStyle name="Migliaia 11 2 7 2 2 2 2" xfId="23001" xr:uid="{0AC97AFC-32D6-41F8-914A-D595493029A1}"/>
    <cellStyle name="Migliaia 11 2 7 2 2 2 2 2" xfId="45838" xr:uid="{A39118C1-87AE-4B3A-A37C-D6F0DFD72B41}"/>
    <cellStyle name="Migliaia 11 2 7 2 2 2 3" xfId="34421" xr:uid="{4FF5E5B9-56CF-4014-8DB5-5E7262E737E7}"/>
    <cellStyle name="Migliaia 11 2 7 2 2 3" xfId="17293" xr:uid="{E61A1E58-D46B-40EB-B104-A723B9C59800}"/>
    <cellStyle name="Migliaia 11 2 7 2 2 3 2" xfId="40130" xr:uid="{608266C1-F4D8-4949-88A7-106BBB6E6D6C}"/>
    <cellStyle name="Migliaia 11 2 7 2 2 4" xfId="28713" xr:uid="{53230589-E779-4527-A133-EA4CC321304E}"/>
    <cellStyle name="Migliaia 11 2 7 2 3" xfId="8730" xr:uid="{1A051956-FA80-4D14-A583-CCBCB316F67B}"/>
    <cellStyle name="Migliaia 11 2 7 2 3 2" xfId="20147" xr:uid="{240E5A73-1CC6-49EA-8298-90E4B28F0073}"/>
    <cellStyle name="Migliaia 11 2 7 2 3 2 2" xfId="42984" xr:uid="{EFE4CA91-9CAC-40A5-AAFB-FB8BE16AE1B4}"/>
    <cellStyle name="Migliaia 11 2 7 2 3 3" xfId="31567" xr:uid="{7516BB41-738A-4B1E-BEDD-E33E53524254}"/>
    <cellStyle name="Migliaia 11 2 7 2 4" xfId="14439" xr:uid="{0B8CE7AE-A4D4-48A8-8641-B8A41916FEA3}"/>
    <cellStyle name="Migliaia 11 2 7 2 4 2" xfId="37276" xr:uid="{D24A2FC8-24C9-46C3-8579-ECB48C5B44D2}"/>
    <cellStyle name="Migliaia 11 2 7 2 5" xfId="25859" xr:uid="{2B8F8F63-6F8E-4A6F-9A09-1FB1FF45DFAC}"/>
    <cellStyle name="Migliaia 11 2 7 3" xfId="4448" xr:uid="{A0B8A99E-831A-493D-8FFD-4CAF0415C5F9}"/>
    <cellStyle name="Migliaia 11 2 7 3 2" xfId="10157" xr:uid="{576EAF52-A71B-4BA4-A2F5-014FFA0126F0}"/>
    <cellStyle name="Migliaia 11 2 7 3 2 2" xfId="21574" xr:uid="{C4CC8B64-67B6-41AD-BC64-3CCFD05B187F}"/>
    <cellStyle name="Migliaia 11 2 7 3 2 2 2" xfId="44411" xr:uid="{0C26794E-4D04-458B-AAA4-7E27FBE0C7E9}"/>
    <cellStyle name="Migliaia 11 2 7 3 2 3" xfId="32994" xr:uid="{05D14624-C8B7-4820-B121-63F641824516}"/>
    <cellStyle name="Migliaia 11 2 7 3 3" xfId="15866" xr:uid="{B805C47C-B187-42AE-929A-C1118F8E56A3}"/>
    <cellStyle name="Migliaia 11 2 7 3 3 2" xfId="38703" xr:uid="{3C002DE9-9C89-493C-BD04-7DF85EFEA115}"/>
    <cellStyle name="Migliaia 11 2 7 3 4" xfId="27286" xr:uid="{1B92729A-9B7B-4117-92CA-0224E39957A7}"/>
    <cellStyle name="Migliaia 11 2 7 4" xfId="7303" xr:uid="{24E1BC0D-8128-4801-9482-E379C8727CC4}"/>
    <cellStyle name="Migliaia 11 2 7 4 2" xfId="18720" xr:uid="{747052A9-2D61-43F1-96CE-6DCC153A89B9}"/>
    <cellStyle name="Migliaia 11 2 7 4 2 2" xfId="41557" xr:uid="{98D48AAD-FFDB-4889-937E-D55AED011009}"/>
    <cellStyle name="Migliaia 11 2 7 4 3" xfId="30140" xr:uid="{3E519D0D-6B44-42E0-A214-0DE3B43B5A76}"/>
    <cellStyle name="Migliaia 11 2 7 5" xfId="13012" xr:uid="{995F9EA7-41D2-48EA-BB55-413377A66AD2}"/>
    <cellStyle name="Migliaia 11 2 7 5 2" xfId="35849" xr:uid="{074683C6-55AD-4494-9A97-E7CB31DB5147}"/>
    <cellStyle name="Migliaia 11 2 7 6" xfId="24432" xr:uid="{2D256ABD-73AC-415A-86BE-4D7C14DB2F46}"/>
    <cellStyle name="Migliaia 11 2 8" xfId="1922" xr:uid="{96A87258-E0BF-4868-AF6C-EA07C5513E1F}"/>
    <cellStyle name="Migliaia 11 2 8 2" xfId="4778" xr:uid="{4744FD9F-D0F6-45BF-8243-B49D38DDC593}"/>
    <cellStyle name="Migliaia 11 2 8 2 2" xfId="10487" xr:uid="{24520562-7CC1-463E-BDFD-3659922793AD}"/>
    <cellStyle name="Migliaia 11 2 8 2 2 2" xfId="21904" xr:uid="{39E11B46-A58B-4912-B00D-BC07F2D38EB4}"/>
    <cellStyle name="Migliaia 11 2 8 2 2 2 2" xfId="44741" xr:uid="{7B475675-A9B3-4817-8923-97FA19C2B92D}"/>
    <cellStyle name="Migliaia 11 2 8 2 2 3" xfId="33324" xr:uid="{A141483E-F243-45F3-8216-B1E7A5CC6662}"/>
    <cellStyle name="Migliaia 11 2 8 2 3" xfId="16196" xr:uid="{A57EF31B-F25F-4F76-8126-23A1AC5945CB}"/>
    <cellStyle name="Migliaia 11 2 8 2 3 2" xfId="39033" xr:uid="{56D4615D-4399-4D8B-8AF0-BFC68AE2B465}"/>
    <cellStyle name="Migliaia 11 2 8 2 4" xfId="27616" xr:uid="{452F8B64-1B10-4EF8-920C-50F85EB2C9FE}"/>
    <cellStyle name="Migliaia 11 2 8 3" xfId="7633" xr:uid="{0E953577-D8E4-4B77-8A7F-9A6CB4A62ACB}"/>
    <cellStyle name="Migliaia 11 2 8 3 2" xfId="19050" xr:uid="{D78B3B62-6B91-4B8F-ACDB-3CD61B8B4F4D}"/>
    <cellStyle name="Migliaia 11 2 8 3 2 2" xfId="41887" xr:uid="{AFB4C3DF-BB93-4052-B04A-342330F9858C}"/>
    <cellStyle name="Migliaia 11 2 8 3 3" xfId="30470" xr:uid="{ADCF7EBF-8361-4EBA-B277-FEACFB88C93C}"/>
    <cellStyle name="Migliaia 11 2 8 4" xfId="13342" xr:uid="{F48F721E-4D1B-463E-ABAB-97CDD22A5132}"/>
    <cellStyle name="Migliaia 11 2 8 4 2" xfId="36179" xr:uid="{3F607D28-CC84-467B-8B70-76C31AE5CB57}"/>
    <cellStyle name="Migliaia 11 2 8 5" xfId="24762" xr:uid="{37DC4083-4108-4C36-9937-BB67EE5ACB2D}"/>
    <cellStyle name="Migliaia 11 2 9" xfId="3351" xr:uid="{C882A7C5-881A-4B55-9057-9EC5919A3AC5}"/>
    <cellStyle name="Migliaia 11 2 9 2" xfId="9060" xr:uid="{0E1B56FD-EB52-4FD8-A6FC-A02B154171B1}"/>
    <cellStyle name="Migliaia 11 2 9 2 2" xfId="20477" xr:uid="{CADF3BE9-3CF2-4652-BBCD-34F67218E345}"/>
    <cellStyle name="Migliaia 11 2 9 2 2 2" xfId="43314" xr:uid="{F286447A-F675-477D-9E5E-FCB2E7818B4E}"/>
    <cellStyle name="Migliaia 11 2 9 2 3" xfId="31897" xr:uid="{8838567C-B209-4421-8110-D9D00D2A28FF}"/>
    <cellStyle name="Migliaia 11 2 9 3" xfId="14769" xr:uid="{FB134F03-44FC-4D3B-8F52-596CE4E60AC4}"/>
    <cellStyle name="Migliaia 11 2 9 3 2" xfId="37606" xr:uid="{1D49223F-8BBA-4794-B234-40B7BC0A8892}"/>
    <cellStyle name="Migliaia 11 2 9 4" xfId="26189" xr:uid="{97A876D9-1B75-4B32-8C1A-BED0CF1427EF}"/>
    <cellStyle name="Migliaia 11 3" xfId="424" xr:uid="{18346B0A-76F3-45E2-BF02-5F251EC4A29B}"/>
    <cellStyle name="Migliaia 11 3 10" xfId="12016" xr:uid="{044FE685-079E-40DE-AC7D-26986F9E197A}"/>
    <cellStyle name="Migliaia 11 3 10 2" xfId="34853" xr:uid="{7ED73D66-29FD-4B28-AAFB-1FE32B4DA1A7}"/>
    <cellStyle name="Migliaia 11 3 11" xfId="23436" xr:uid="{7203A999-AC2C-4D7F-886B-EF0545107C11}"/>
    <cellStyle name="Migliaia 11 3 2" xfId="678" xr:uid="{B173D2BC-4A14-4F44-BB63-1C0364063AB9}"/>
    <cellStyle name="Migliaia 11 3 2 2" xfId="2240" xr:uid="{1EBD6803-E90E-4B58-98A5-6C6DE0FD1976}"/>
    <cellStyle name="Migliaia 11 3 2 2 2" xfId="5096" xr:uid="{F23A4C64-0B6B-4E4E-B17D-2102E039BC25}"/>
    <cellStyle name="Migliaia 11 3 2 2 2 2" xfId="10804" xr:uid="{A4033727-3754-4BD6-82CD-65638F51A84A}"/>
    <cellStyle name="Migliaia 11 3 2 2 2 2 2" xfId="22222" xr:uid="{F7107232-98A2-4290-95CE-614F0FB8A905}"/>
    <cellStyle name="Migliaia 11 3 2 2 2 2 2 2" xfId="45059" xr:uid="{E16A1034-91E4-4D92-BD16-C32439D1BC52}"/>
    <cellStyle name="Migliaia 11 3 2 2 2 2 3" xfId="33642" xr:uid="{F30A2F64-74B2-41B1-BA2A-7C3A0D09513D}"/>
    <cellStyle name="Migliaia 11 3 2 2 2 3" xfId="16514" xr:uid="{BDF4B7E0-8664-458B-BFBE-5E3DFC66545E}"/>
    <cellStyle name="Migliaia 11 3 2 2 2 3 2" xfId="39351" xr:uid="{AD76C04A-4E1C-4B47-9197-3A2C818A4277}"/>
    <cellStyle name="Migliaia 11 3 2 2 2 4" xfId="27934" xr:uid="{698E981A-4F9D-45B1-9D89-03233EA05012}"/>
    <cellStyle name="Migliaia 11 3 2 2 3" xfId="7951" xr:uid="{19464E33-25C3-433F-B91E-F2D97DDFECF5}"/>
    <cellStyle name="Migliaia 11 3 2 2 3 2" xfId="19368" xr:uid="{5A08F9C9-514E-4702-98C0-BD0A73547009}"/>
    <cellStyle name="Migliaia 11 3 2 2 3 2 2" xfId="42205" xr:uid="{1E7DDB33-CFE1-4E05-AD54-9C2530D03668}"/>
    <cellStyle name="Migliaia 11 3 2 2 3 3" xfId="30788" xr:uid="{12D3C730-8DD0-4198-87FC-F61B4DDF1688}"/>
    <cellStyle name="Migliaia 11 3 2 2 4" xfId="13660" xr:uid="{514D91BF-91A9-4691-A49E-278E304DF02F}"/>
    <cellStyle name="Migliaia 11 3 2 2 4 2" xfId="36497" xr:uid="{E2C89A3D-65A8-4F08-8728-6B0A8AF0CF90}"/>
    <cellStyle name="Migliaia 11 3 2 2 5" xfId="25080" xr:uid="{1A6507B5-313B-4C83-9A92-76CF41E3C5AE}"/>
    <cellStyle name="Migliaia 11 3 2 3" xfId="3669" xr:uid="{3A7A9246-999C-43B1-BBB4-9F12CF7C3D80}"/>
    <cellStyle name="Migliaia 11 3 2 3 2" xfId="9378" xr:uid="{466F7739-78D8-4B79-9A18-7B77927B0CD2}"/>
    <cellStyle name="Migliaia 11 3 2 3 2 2" xfId="20795" xr:uid="{85F86645-28CB-4A08-803A-B34F4595697D}"/>
    <cellStyle name="Migliaia 11 3 2 3 2 2 2" xfId="43632" xr:uid="{D4C1CFFA-C7EC-4426-90AB-41469FD32F2A}"/>
    <cellStyle name="Migliaia 11 3 2 3 2 3" xfId="32215" xr:uid="{C4F5E0BF-0444-4F63-B390-7B15224F6C78}"/>
    <cellStyle name="Migliaia 11 3 2 3 3" xfId="15087" xr:uid="{FDA9229D-E81D-4691-90E9-D2428B660988}"/>
    <cellStyle name="Migliaia 11 3 2 3 3 2" xfId="37924" xr:uid="{E41202EB-56B3-4AAC-A41B-1360332AE0DE}"/>
    <cellStyle name="Migliaia 11 3 2 3 4" xfId="26507" xr:uid="{6AEB73F5-01B2-4704-BC11-7F353A5A6BAF}"/>
    <cellStyle name="Migliaia 11 3 2 4" xfId="6524" xr:uid="{20BCBBF9-F5C8-47DE-BBCB-03DC24CCE69A}"/>
    <cellStyle name="Migliaia 11 3 2 4 2" xfId="17941" xr:uid="{72ACC7ED-9917-4648-9F8F-B1912EB5A1D7}"/>
    <cellStyle name="Migliaia 11 3 2 4 2 2" xfId="40778" xr:uid="{6EAB8F7B-ACF1-47DF-8C12-7000B8571E9C}"/>
    <cellStyle name="Migliaia 11 3 2 4 3" xfId="29361" xr:uid="{6EE66431-8B39-41F2-9A33-EBA09A7AB805}"/>
    <cellStyle name="Migliaia 11 3 2 5" xfId="12233" xr:uid="{DDE3FDDC-DD87-452A-BB92-2F8B41BFE1F7}"/>
    <cellStyle name="Migliaia 11 3 2 5 2" xfId="35070" xr:uid="{06C4F095-DDE5-4A7E-A2AD-5D7D508E957B}"/>
    <cellStyle name="Migliaia 11 3 2 6" xfId="23653" xr:uid="{080EDD16-2C8B-4F18-B211-266038EC4931}"/>
    <cellStyle name="Migliaia 11 3 3" xfId="938" xr:uid="{F271D900-CFD8-498B-A4A6-24FA4D9223FD}"/>
    <cellStyle name="Migliaia 11 3 3 2" xfId="2457" xr:uid="{A0D2C72D-9225-4224-8AC9-EBA9AAAFBB3E}"/>
    <cellStyle name="Migliaia 11 3 3 2 2" xfId="5313" xr:uid="{A5DD56D2-2F29-40BF-ACF1-19950D010537}"/>
    <cellStyle name="Migliaia 11 3 3 2 2 2" xfId="11021" xr:uid="{9F478236-4250-487E-9508-C86364142033}"/>
    <cellStyle name="Migliaia 11 3 3 2 2 2 2" xfId="22439" xr:uid="{A2BA071E-16DD-4560-949D-3D6E17B250DE}"/>
    <cellStyle name="Migliaia 11 3 3 2 2 2 2 2" xfId="45276" xr:uid="{B58B0A9E-24E4-4FAC-8081-731C425FFBDB}"/>
    <cellStyle name="Migliaia 11 3 3 2 2 2 3" xfId="33859" xr:uid="{5AE1DB6A-7D5F-4375-B8DF-9091E607376E}"/>
    <cellStyle name="Migliaia 11 3 3 2 2 3" xfId="16731" xr:uid="{59B14194-B48C-4820-BDAA-0BB4AD66D399}"/>
    <cellStyle name="Migliaia 11 3 3 2 2 3 2" xfId="39568" xr:uid="{8BD8DBBE-E226-4EE0-9C04-0105DDBB605F}"/>
    <cellStyle name="Migliaia 11 3 3 2 2 4" xfId="28151" xr:uid="{2CE983EE-2166-4497-AAF0-BA8702C3F2FB}"/>
    <cellStyle name="Migliaia 11 3 3 2 3" xfId="8168" xr:uid="{3BE41CCA-9CC2-4A4B-B62B-222DD06778BF}"/>
    <cellStyle name="Migliaia 11 3 3 2 3 2" xfId="19585" xr:uid="{74D5C275-F31C-4AA5-92A8-DC5D21C67991}"/>
    <cellStyle name="Migliaia 11 3 3 2 3 2 2" xfId="42422" xr:uid="{15FFF871-8F80-4B9E-A5B8-F568C8C28430}"/>
    <cellStyle name="Migliaia 11 3 3 2 3 3" xfId="31005" xr:uid="{94FE2CED-0518-4569-A6AF-EDB9A226C21A}"/>
    <cellStyle name="Migliaia 11 3 3 2 4" xfId="13877" xr:uid="{27E8B80D-4380-496C-AE90-B7E5866D9CE5}"/>
    <cellStyle name="Migliaia 11 3 3 2 4 2" xfId="36714" xr:uid="{37CFEBDA-18DE-4AB8-A197-46F194E079B8}"/>
    <cellStyle name="Migliaia 11 3 3 2 5" xfId="25297" xr:uid="{591C9B9F-E4B8-4588-9D82-B4243B4BB002}"/>
    <cellStyle name="Migliaia 11 3 3 3" xfId="3886" xr:uid="{9028AAFB-CDC1-4F95-98E4-E41BC591A739}"/>
    <cellStyle name="Migliaia 11 3 3 3 2" xfId="9595" xr:uid="{FB3C1708-1A9A-4550-B0B8-DD507456FD61}"/>
    <cellStyle name="Migliaia 11 3 3 3 2 2" xfId="21012" xr:uid="{174E2680-19D5-4E29-A923-DC4DAB54AC51}"/>
    <cellStyle name="Migliaia 11 3 3 3 2 2 2" xfId="43849" xr:uid="{C24E56CE-8C5F-44B7-A5F9-2034201174C9}"/>
    <cellStyle name="Migliaia 11 3 3 3 2 3" xfId="32432" xr:uid="{4D6BEA09-CE6F-431A-9689-7752023AAED5}"/>
    <cellStyle name="Migliaia 11 3 3 3 3" xfId="15304" xr:uid="{6634F826-9E9D-4A31-8985-22F9CE2561A5}"/>
    <cellStyle name="Migliaia 11 3 3 3 3 2" xfId="38141" xr:uid="{F5833F6D-12E7-4C99-9046-032B05AF0F45}"/>
    <cellStyle name="Migliaia 11 3 3 3 4" xfId="26724" xr:uid="{D51D9302-6804-437B-B5DD-4DC287B5B5CF}"/>
    <cellStyle name="Migliaia 11 3 3 4" xfId="6741" xr:uid="{C6C5D8F8-9968-482F-B43B-593ADAC3FEED}"/>
    <cellStyle name="Migliaia 11 3 3 4 2" xfId="18158" xr:uid="{2658C414-D59D-4A52-A586-36840D996DE1}"/>
    <cellStyle name="Migliaia 11 3 3 4 2 2" xfId="40995" xr:uid="{5DC555A1-F5B3-4AC5-A1F7-4F7C76D4AFFA}"/>
    <cellStyle name="Migliaia 11 3 3 4 3" xfId="29578" xr:uid="{81E01427-743F-4E97-90EA-C8588F2EB817}"/>
    <cellStyle name="Migliaia 11 3 3 5" xfId="12450" xr:uid="{1A9A5F62-F1F3-4ECD-9866-AD614E2E1524}"/>
    <cellStyle name="Migliaia 11 3 3 5 2" xfId="35287" xr:uid="{C9616851-A689-4339-AA73-BC09444E1040}"/>
    <cellStyle name="Migliaia 11 3 3 6" xfId="23870" xr:uid="{7BE8B52D-55AA-445E-AE47-4E05F2FE7A71}"/>
    <cellStyle name="Migliaia 11 3 4" xfId="1185" xr:uid="{F6434213-A9CC-40CD-908A-12BFAAC718F6}"/>
    <cellStyle name="Migliaia 11 3 4 2" xfId="2674" xr:uid="{C14ED1A2-EEC7-4AAD-94F4-40FF03AA19E4}"/>
    <cellStyle name="Migliaia 11 3 4 2 2" xfId="5530" xr:uid="{C83459B0-66BC-46DA-9251-24DBE7911F6A}"/>
    <cellStyle name="Migliaia 11 3 4 2 2 2" xfId="11238" xr:uid="{22441D2B-B4F5-4611-876C-302BBDCB2675}"/>
    <cellStyle name="Migliaia 11 3 4 2 2 2 2" xfId="22656" xr:uid="{CE81DCEE-01C2-4C83-A42D-D41A368D6464}"/>
    <cellStyle name="Migliaia 11 3 4 2 2 2 2 2" xfId="45493" xr:uid="{16F7A39C-6605-4EDD-AA9D-B9B4ABD6A1C4}"/>
    <cellStyle name="Migliaia 11 3 4 2 2 2 3" xfId="34076" xr:uid="{2912ED3D-E40A-4C29-A2D2-31DA7E78F5F3}"/>
    <cellStyle name="Migliaia 11 3 4 2 2 3" xfId="16948" xr:uid="{69A75BA1-86DC-45B3-8EC4-8845DDA46AF4}"/>
    <cellStyle name="Migliaia 11 3 4 2 2 3 2" xfId="39785" xr:uid="{33F35DA9-183B-4DE0-8A7A-A87F9D2C7655}"/>
    <cellStyle name="Migliaia 11 3 4 2 2 4" xfId="28368" xr:uid="{6B3C913D-96B3-4931-83C2-A17FC55B6984}"/>
    <cellStyle name="Migliaia 11 3 4 2 3" xfId="8385" xr:uid="{F8996F59-3457-4413-A589-8F73333595E6}"/>
    <cellStyle name="Migliaia 11 3 4 2 3 2" xfId="19802" xr:uid="{DAA4F0A0-A9B6-433D-86EC-31F2A7E27C23}"/>
    <cellStyle name="Migliaia 11 3 4 2 3 2 2" xfId="42639" xr:uid="{ADF75CF4-251D-4575-8B35-A2C9727A38FE}"/>
    <cellStyle name="Migliaia 11 3 4 2 3 3" xfId="31222" xr:uid="{ADB0FC98-297E-485C-918B-23F52B154813}"/>
    <cellStyle name="Migliaia 11 3 4 2 4" xfId="14094" xr:uid="{2061D518-2AA6-4163-9E4C-C5E1C908CF9B}"/>
    <cellStyle name="Migliaia 11 3 4 2 4 2" xfId="36931" xr:uid="{C8169792-8AD7-4C5C-ACFE-F4321A792C50}"/>
    <cellStyle name="Migliaia 11 3 4 2 5" xfId="25514" xr:uid="{42E85E4C-8F43-4454-89EA-6770B03EEC4C}"/>
    <cellStyle name="Migliaia 11 3 4 3" xfId="4103" xr:uid="{E837FC47-3062-40DD-BC2B-E1A6C1AF8FCC}"/>
    <cellStyle name="Migliaia 11 3 4 3 2" xfId="9812" xr:uid="{57EF92EF-5141-4A1D-9FEF-D3A17EBFBE1D}"/>
    <cellStyle name="Migliaia 11 3 4 3 2 2" xfId="21229" xr:uid="{DAAF3932-ADCE-4406-974E-A7DB7E954B75}"/>
    <cellStyle name="Migliaia 11 3 4 3 2 2 2" xfId="44066" xr:uid="{EE5812FB-2B10-4B57-83C5-6D3EE1440381}"/>
    <cellStyle name="Migliaia 11 3 4 3 2 3" xfId="32649" xr:uid="{747DFA19-C9B5-4778-8832-6B9FF2842674}"/>
    <cellStyle name="Migliaia 11 3 4 3 3" xfId="15521" xr:uid="{ED55672F-4F25-4E16-90FC-86DF49C115DA}"/>
    <cellStyle name="Migliaia 11 3 4 3 3 2" xfId="38358" xr:uid="{1DE26D91-BABC-4211-B0E0-ADF63FE43BFB}"/>
    <cellStyle name="Migliaia 11 3 4 3 4" xfId="26941" xr:uid="{53E5A2A9-A491-435F-94C3-538468691987}"/>
    <cellStyle name="Migliaia 11 3 4 4" xfId="6958" xr:uid="{F3CBC92C-B7E2-42D8-A1A0-392F07730978}"/>
    <cellStyle name="Migliaia 11 3 4 4 2" xfId="18375" xr:uid="{F8F79CC5-E636-449C-B829-4828514A52E5}"/>
    <cellStyle name="Migliaia 11 3 4 4 2 2" xfId="41212" xr:uid="{6F9265AA-80B1-4EAE-9666-5CC6857D4975}"/>
    <cellStyle name="Migliaia 11 3 4 4 3" xfId="29795" xr:uid="{C06AE970-D83E-4CD3-9928-B268080C976D}"/>
    <cellStyle name="Migliaia 11 3 4 5" xfId="12667" xr:uid="{93F2CC12-EC7E-4C41-80A0-C9255ADBA38F}"/>
    <cellStyle name="Migliaia 11 3 4 5 2" xfId="35504" xr:uid="{A958F097-58DC-4ACB-AED7-6E4005243F75}"/>
    <cellStyle name="Migliaia 11 3 4 6" xfId="24087" xr:uid="{ED1A548E-6E40-42FF-B886-3474FE3C1819}"/>
    <cellStyle name="Migliaia 11 3 5" xfId="1432" xr:uid="{19012728-4E21-4973-A98C-2E7B00926DEE}"/>
    <cellStyle name="Migliaia 11 3 5 2" xfId="2891" xr:uid="{1E71A2E9-2AD7-4190-9550-F93210A1F36F}"/>
    <cellStyle name="Migliaia 11 3 5 2 2" xfId="5747" xr:uid="{8EA47942-3920-48B8-B11D-E6A6D248DF4E}"/>
    <cellStyle name="Migliaia 11 3 5 2 2 2" xfId="11455" xr:uid="{0C22E04F-12F0-4693-AB29-ED0A7567FB8E}"/>
    <cellStyle name="Migliaia 11 3 5 2 2 2 2" xfId="22873" xr:uid="{22DD4159-64CE-49E1-880B-5DB71BA4AA64}"/>
    <cellStyle name="Migliaia 11 3 5 2 2 2 2 2" xfId="45710" xr:uid="{46E54CD1-82B6-4441-B121-6F9A09580804}"/>
    <cellStyle name="Migliaia 11 3 5 2 2 2 3" xfId="34293" xr:uid="{CA909B6B-1390-4BC9-803C-04452E434D1B}"/>
    <cellStyle name="Migliaia 11 3 5 2 2 3" xfId="17165" xr:uid="{D0D46ED9-794F-4606-9663-245B6CF17668}"/>
    <cellStyle name="Migliaia 11 3 5 2 2 3 2" xfId="40002" xr:uid="{D86EEA9B-D9B4-423C-B517-C59D0EBB13C4}"/>
    <cellStyle name="Migliaia 11 3 5 2 2 4" xfId="28585" xr:uid="{FF9DD6E9-5BFE-499D-987A-5BF0BFDF1538}"/>
    <cellStyle name="Migliaia 11 3 5 2 3" xfId="8602" xr:uid="{5BEB31FB-8F5F-467D-9E26-CEBE6958AEC7}"/>
    <cellStyle name="Migliaia 11 3 5 2 3 2" xfId="20019" xr:uid="{74F4ECE3-88A9-44DA-8253-E2B95D17A319}"/>
    <cellStyle name="Migliaia 11 3 5 2 3 2 2" xfId="42856" xr:uid="{EF5634C9-CD40-4F34-B0BB-A0E626F55682}"/>
    <cellStyle name="Migliaia 11 3 5 2 3 3" xfId="31439" xr:uid="{D834A2B1-992D-49D3-820F-85344A973942}"/>
    <cellStyle name="Migliaia 11 3 5 2 4" xfId="14311" xr:uid="{99D6682F-D503-4348-A2A3-C23F01D23D0E}"/>
    <cellStyle name="Migliaia 11 3 5 2 4 2" xfId="37148" xr:uid="{1A5AF5E3-6CDD-4FA0-A446-78ACA7B99EE7}"/>
    <cellStyle name="Migliaia 11 3 5 2 5" xfId="25731" xr:uid="{4415FECD-1015-4682-947A-E6FF45CD0FA2}"/>
    <cellStyle name="Migliaia 11 3 5 3" xfId="4320" xr:uid="{23637471-FE39-42A8-9958-893383931660}"/>
    <cellStyle name="Migliaia 11 3 5 3 2" xfId="10029" xr:uid="{230EE842-9681-4F70-866B-F20A60B7F818}"/>
    <cellStyle name="Migliaia 11 3 5 3 2 2" xfId="21446" xr:uid="{AF6BACF7-7AB0-4167-A242-134F40CDA831}"/>
    <cellStyle name="Migliaia 11 3 5 3 2 2 2" xfId="44283" xr:uid="{DF716E2E-E69A-4117-97CD-4CD67E24DD86}"/>
    <cellStyle name="Migliaia 11 3 5 3 2 3" xfId="32866" xr:uid="{5634A9BA-8B22-48C7-A7B4-88F9C396138E}"/>
    <cellStyle name="Migliaia 11 3 5 3 3" xfId="15738" xr:uid="{98DC361F-CCB3-45A6-8288-2AF701FECBCB}"/>
    <cellStyle name="Migliaia 11 3 5 3 3 2" xfId="38575" xr:uid="{9B85C033-0FA5-4A3C-8DF4-8F016D24EC0C}"/>
    <cellStyle name="Migliaia 11 3 5 3 4" xfId="27158" xr:uid="{3F936AA0-03C7-4DE5-946F-4F9ECB890E3A}"/>
    <cellStyle name="Migliaia 11 3 5 4" xfId="7175" xr:uid="{32BC3A2C-B6D4-4F1D-B9F6-7852F46534E0}"/>
    <cellStyle name="Migliaia 11 3 5 4 2" xfId="18592" xr:uid="{001D77ED-6A3B-499B-A768-7D81921A5B93}"/>
    <cellStyle name="Migliaia 11 3 5 4 2 2" xfId="41429" xr:uid="{63FC53AF-52D6-45AD-8107-D4E15822F698}"/>
    <cellStyle name="Migliaia 11 3 5 4 3" xfId="30012" xr:uid="{26288DD3-80D1-469E-A1D5-BBEAE3DF4CB5}"/>
    <cellStyle name="Migliaia 11 3 5 5" xfId="12884" xr:uid="{AE840A61-5CEF-45A3-9EFD-B2014CA28C11}"/>
    <cellStyle name="Migliaia 11 3 5 5 2" xfId="35721" xr:uid="{20AA90AC-9453-453E-B9CC-ACF1AF73688D}"/>
    <cellStyle name="Migliaia 11 3 5 6" xfId="24304" xr:uid="{40AD42F1-CA80-41CD-81E0-59D270985CB7}"/>
    <cellStyle name="Migliaia 11 3 6" xfId="1679" xr:uid="{B3C5D665-D993-4836-94BC-D519FB19DDD7}"/>
    <cellStyle name="Migliaia 11 3 6 2" xfId="3108" xr:uid="{DF52BDE6-6B6A-427C-BBB7-CE07F322FE4F}"/>
    <cellStyle name="Migliaia 11 3 6 2 2" xfId="5964" xr:uid="{3036D604-9C7D-4B4D-AA83-D01CA7D4A221}"/>
    <cellStyle name="Migliaia 11 3 6 2 2 2" xfId="11672" xr:uid="{7234CED7-97E8-4879-B241-2B4FB8352AF4}"/>
    <cellStyle name="Migliaia 11 3 6 2 2 2 2" xfId="23090" xr:uid="{75A07D8A-2A7C-4C5C-8BEB-6DA474755633}"/>
    <cellStyle name="Migliaia 11 3 6 2 2 2 2 2" xfId="45927" xr:uid="{6409D0A3-80C6-4D6D-B195-A5B7A6413CA1}"/>
    <cellStyle name="Migliaia 11 3 6 2 2 2 3" xfId="34510" xr:uid="{F103BF97-7F4D-45E8-BC5D-66899021E7A0}"/>
    <cellStyle name="Migliaia 11 3 6 2 2 3" xfId="17382" xr:uid="{9615881A-915C-492A-ACB7-D28AE6226D4D}"/>
    <cellStyle name="Migliaia 11 3 6 2 2 3 2" xfId="40219" xr:uid="{DC9D2482-7BBF-4BB2-911B-80B3F454AA7C}"/>
    <cellStyle name="Migliaia 11 3 6 2 2 4" xfId="28802" xr:uid="{670421F3-29DD-4E34-B6E9-406422223BFC}"/>
    <cellStyle name="Migliaia 11 3 6 2 3" xfId="8819" xr:uid="{0375BCD8-8C06-4555-9E65-5220B059562C}"/>
    <cellStyle name="Migliaia 11 3 6 2 3 2" xfId="20236" xr:uid="{DAA836DD-DE8A-4E5A-ADEE-75611ECCEAC7}"/>
    <cellStyle name="Migliaia 11 3 6 2 3 2 2" xfId="43073" xr:uid="{1F0A5EE7-4C9B-4E7A-86A8-14BDBC27A5CC}"/>
    <cellStyle name="Migliaia 11 3 6 2 3 3" xfId="31656" xr:uid="{D1732A12-9000-4D2F-937F-91DAD79DA775}"/>
    <cellStyle name="Migliaia 11 3 6 2 4" xfId="14528" xr:uid="{72D1F161-5B28-40A0-BCF7-BACB236E04AC}"/>
    <cellStyle name="Migliaia 11 3 6 2 4 2" xfId="37365" xr:uid="{47821E7D-C8CF-4F74-8529-71C9A5050989}"/>
    <cellStyle name="Migliaia 11 3 6 2 5" xfId="25948" xr:uid="{9A9E30B7-CB1A-4ABA-A175-B8B77D0141CF}"/>
    <cellStyle name="Migliaia 11 3 6 3" xfId="4537" xr:uid="{1A0CE074-CB1C-4AF4-A731-6E1C27558214}"/>
    <cellStyle name="Migliaia 11 3 6 3 2" xfId="10246" xr:uid="{660AE121-E163-4781-BFDB-3E1D6CFD5517}"/>
    <cellStyle name="Migliaia 11 3 6 3 2 2" xfId="21663" xr:uid="{566CB02B-933F-41AD-8AE6-98CA87F45D73}"/>
    <cellStyle name="Migliaia 11 3 6 3 2 2 2" xfId="44500" xr:uid="{3C70507D-BDA8-4D8D-BCE2-56ABE43DA2CF}"/>
    <cellStyle name="Migliaia 11 3 6 3 2 3" xfId="33083" xr:uid="{06B2C8C4-DA83-440B-80D9-C3F47ABB4C06}"/>
    <cellStyle name="Migliaia 11 3 6 3 3" xfId="15955" xr:uid="{2AE3E4D9-6F44-43EA-8BD7-D4A24A249BED}"/>
    <cellStyle name="Migliaia 11 3 6 3 3 2" xfId="38792" xr:uid="{C22FD0DF-03B3-46AC-B4EC-D830A036E361}"/>
    <cellStyle name="Migliaia 11 3 6 3 4" xfId="27375" xr:uid="{75F3C5F6-C446-46E5-9D4E-4B8C504E4B14}"/>
    <cellStyle name="Migliaia 11 3 6 4" xfId="7392" xr:uid="{01F94FEF-429A-4760-9BE1-B70BB4E7DA9A}"/>
    <cellStyle name="Migliaia 11 3 6 4 2" xfId="18809" xr:uid="{83F89045-AA59-401E-AAD6-4F7198342BB2}"/>
    <cellStyle name="Migliaia 11 3 6 4 2 2" xfId="41646" xr:uid="{07B33DB4-5BF1-43A9-958B-DD767577C5F0}"/>
    <cellStyle name="Migliaia 11 3 6 4 3" xfId="30229" xr:uid="{8AD8B6AA-AA1C-4601-AFDC-5CA52ACE512F}"/>
    <cellStyle name="Migliaia 11 3 6 5" xfId="13101" xr:uid="{0E904C0B-F267-4ABC-9379-55AC652A74E2}"/>
    <cellStyle name="Migliaia 11 3 6 5 2" xfId="35938" xr:uid="{DB4E62C6-BB6F-46ED-9704-78591EFC25F1}"/>
    <cellStyle name="Migliaia 11 3 6 6" xfId="24521" xr:uid="{5B74D789-FA22-45A3-B3CB-51B37B4E7A3B}"/>
    <cellStyle name="Migliaia 11 3 7" xfId="2023" xr:uid="{5DF84A5B-E273-4022-9142-D6ED1D887D88}"/>
    <cellStyle name="Migliaia 11 3 7 2" xfId="4879" xr:uid="{71D573FE-9653-4D54-AE9B-88C37AF0B7AA}"/>
    <cellStyle name="Migliaia 11 3 7 2 2" xfId="10587" xr:uid="{7B7C0E7D-2BB7-4D54-ACCD-A78156B9D83C}"/>
    <cellStyle name="Migliaia 11 3 7 2 2 2" xfId="22005" xr:uid="{2D3D235A-38DF-42E8-A942-7FE5C1586FCD}"/>
    <cellStyle name="Migliaia 11 3 7 2 2 2 2" xfId="44842" xr:uid="{B3D085FB-B64D-46E7-9C03-7441301E95EE}"/>
    <cellStyle name="Migliaia 11 3 7 2 2 3" xfId="33425" xr:uid="{1E1984A4-2C8B-48FC-AE5D-A25C48CF55A0}"/>
    <cellStyle name="Migliaia 11 3 7 2 3" xfId="16297" xr:uid="{98C792D8-57E2-4642-8323-6098D2703A13}"/>
    <cellStyle name="Migliaia 11 3 7 2 3 2" xfId="39134" xr:uid="{4C2C4267-3F21-46DC-B38E-7BFB6990BCA7}"/>
    <cellStyle name="Migliaia 11 3 7 2 4" xfId="27717" xr:uid="{9AFFC60E-7CBB-40A9-81E9-0F4D4244D4D6}"/>
    <cellStyle name="Migliaia 11 3 7 3" xfId="7734" xr:uid="{7B211BD8-1E8C-4B56-9FF2-2F8EBEC221A0}"/>
    <cellStyle name="Migliaia 11 3 7 3 2" xfId="19151" xr:uid="{623A0F27-BF7E-4970-9639-9709CEC90239}"/>
    <cellStyle name="Migliaia 11 3 7 3 2 2" xfId="41988" xr:uid="{9CCA0C9A-C0D5-48B9-9B61-7B0615A496B2}"/>
    <cellStyle name="Migliaia 11 3 7 3 3" xfId="30571" xr:uid="{893649AC-83EA-426B-99FC-661FA5B5EDF2}"/>
    <cellStyle name="Migliaia 11 3 7 4" xfId="13443" xr:uid="{06E7C92D-D0C2-4EB4-93D7-45A5914544AD}"/>
    <cellStyle name="Migliaia 11 3 7 4 2" xfId="36280" xr:uid="{82AE82A4-F47E-4AB9-892A-EAAF2FBF0227}"/>
    <cellStyle name="Migliaia 11 3 7 5" xfId="24863" xr:uid="{8FE8DA0E-5B0A-4935-804A-9EF960555F8A}"/>
    <cellStyle name="Migliaia 11 3 8" xfId="3452" xr:uid="{97D35AE8-E13B-43F0-9482-CC8BAE23E741}"/>
    <cellStyle name="Migliaia 11 3 8 2" xfId="9161" xr:uid="{2BF47BBC-9D73-40D2-98CC-FF8C0B033C4A}"/>
    <cellStyle name="Migliaia 11 3 8 2 2" xfId="20578" xr:uid="{FC763948-8A40-41D6-A2C0-1249F8721429}"/>
    <cellStyle name="Migliaia 11 3 8 2 2 2" xfId="43415" xr:uid="{E87BCAA4-43D1-4477-9BD6-966AE20FFF94}"/>
    <cellStyle name="Migliaia 11 3 8 2 3" xfId="31998" xr:uid="{0BE5544E-27F3-41F2-95C2-D8164CBBB0FB}"/>
    <cellStyle name="Migliaia 11 3 8 3" xfId="14870" xr:uid="{7C38C18B-D746-4E21-87D8-7D06B42AB8E7}"/>
    <cellStyle name="Migliaia 11 3 8 3 2" xfId="37707" xr:uid="{913C20C0-51FB-4E62-B27A-FF880419D23F}"/>
    <cellStyle name="Migliaia 11 3 8 4" xfId="26290" xr:uid="{63CE0EEB-2DE6-447A-8689-FD95476E45C9}"/>
    <cellStyle name="Migliaia 11 3 9" xfId="6307" xr:uid="{FC8C68AA-37BA-4E4B-AA01-4172DC271378}"/>
    <cellStyle name="Migliaia 11 3 9 2" xfId="17724" xr:uid="{0086721B-C17B-46EA-9EFF-BB97B2879E7A}"/>
    <cellStyle name="Migliaia 11 3 9 2 2" xfId="40561" xr:uid="{CA0D9248-29EE-4FC5-8B67-9FE51AABBFFA}"/>
    <cellStyle name="Migliaia 11 3 9 3" xfId="29144" xr:uid="{981DA53D-983A-45E9-9483-F4C5E2FF8869}"/>
    <cellStyle name="Migliaia 11 4" xfId="544" xr:uid="{9B0D9B92-7294-4668-A127-BFC5B0A30AC4}"/>
    <cellStyle name="Migliaia 11 4 2" xfId="2126" xr:uid="{ABB469FB-69BD-43AC-B216-2AA98575A4D8}"/>
    <cellStyle name="Migliaia 11 4 2 2" xfId="4982" xr:uid="{8296EAD8-E6D6-46C3-8F92-77402FE93510}"/>
    <cellStyle name="Migliaia 11 4 2 2 2" xfId="10690" xr:uid="{958A5F3B-F8BB-4751-AA4D-AD9C4F0C8709}"/>
    <cellStyle name="Migliaia 11 4 2 2 2 2" xfId="22108" xr:uid="{275F0BAD-3DBC-45D8-954D-CCA907267B14}"/>
    <cellStyle name="Migliaia 11 4 2 2 2 2 2" xfId="44945" xr:uid="{15759BF3-856D-4F5E-8F70-DAC852B06C7A}"/>
    <cellStyle name="Migliaia 11 4 2 2 2 3" xfId="33528" xr:uid="{C1DC6EEA-D7B5-4AC0-AD91-1467351720E5}"/>
    <cellStyle name="Migliaia 11 4 2 2 3" xfId="16400" xr:uid="{1A934919-ABA3-4C8F-87DB-57422236656B}"/>
    <cellStyle name="Migliaia 11 4 2 2 3 2" xfId="39237" xr:uid="{93128E45-A85B-47D9-ADA1-A4D174C9147C}"/>
    <cellStyle name="Migliaia 11 4 2 2 4" xfId="27820" xr:uid="{3EC7F9EE-383B-4A98-909B-FC8C7EDA0429}"/>
    <cellStyle name="Migliaia 11 4 2 3" xfId="7837" xr:uid="{AAF6A6F5-F930-47ED-8AC8-44D1E5D2302E}"/>
    <cellStyle name="Migliaia 11 4 2 3 2" xfId="19254" xr:uid="{C288F12F-91A3-4ABC-AC5C-2ED8E43C2DEE}"/>
    <cellStyle name="Migliaia 11 4 2 3 2 2" xfId="42091" xr:uid="{4BF540E7-DA90-4F78-B58D-A172C2E44C5C}"/>
    <cellStyle name="Migliaia 11 4 2 3 3" xfId="30674" xr:uid="{04E34484-7FA3-45F3-A707-8C8E8DF33085}"/>
    <cellStyle name="Migliaia 11 4 2 4" xfId="13546" xr:uid="{ABE234B2-318F-44B4-90C1-AD72D1E8C12C}"/>
    <cellStyle name="Migliaia 11 4 2 4 2" xfId="36383" xr:uid="{AF8B37BE-FEF2-4126-B176-064E5083566F}"/>
    <cellStyle name="Migliaia 11 4 2 5" xfId="24966" xr:uid="{6C4DFED0-B122-43C6-9DB5-91C22E0AF38D}"/>
    <cellStyle name="Migliaia 11 4 3" xfId="3555" xr:uid="{2727F892-23F4-4051-9756-7C61744BE6A3}"/>
    <cellStyle name="Migliaia 11 4 3 2" xfId="9264" xr:uid="{C4B0A5DA-E769-4790-AB51-DAA650EA0435}"/>
    <cellStyle name="Migliaia 11 4 3 2 2" xfId="20681" xr:uid="{02F002A7-FD50-46C6-9EAF-31AD5B0BF901}"/>
    <cellStyle name="Migliaia 11 4 3 2 2 2" xfId="43518" xr:uid="{802ED996-1340-4A12-8502-CCF6142737C2}"/>
    <cellStyle name="Migliaia 11 4 3 2 3" xfId="32101" xr:uid="{FC7261E0-DF98-4833-B59D-E16D33F9F01D}"/>
    <cellStyle name="Migliaia 11 4 3 3" xfId="14973" xr:uid="{61927E79-90CC-428F-BCFC-6612BB74F6F5}"/>
    <cellStyle name="Migliaia 11 4 3 3 2" xfId="37810" xr:uid="{A3BDD18E-46E1-41F1-8F4F-1F095784D672}"/>
    <cellStyle name="Migliaia 11 4 3 4" xfId="26393" xr:uid="{43364E51-ACA4-42D2-886F-8F1CE869850C}"/>
    <cellStyle name="Migliaia 11 4 4" xfId="6410" xr:uid="{C111C568-B7EE-493B-B144-F5C58F9A1453}"/>
    <cellStyle name="Migliaia 11 4 4 2" xfId="17827" xr:uid="{C6C39D34-6601-4A8C-A748-9E845F2EE11A}"/>
    <cellStyle name="Migliaia 11 4 4 2 2" xfId="40664" xr:uid="{C4AF2A44-4585-414E-93C0-855E37DA600E}"/>
    <cellStyle name="Migliaia 11 4 4 3" xfId="29247" xr:uid="{30E21DFE-4F5D-45DC-9A7A-E9BA0F80476D}"/>
    <cellStyle name="Migliaia 11 4 5" xfId="12119" xr:uid="{551D96D3-0592-473D-B6CC-3CAC78CE6BFF}"/>
    <cellStyle name="Migliaia 11 4 5 2" xfId="34956" xr:uid="{0BE256BF-85A4-4251-8EE7-99365739B8B8}"/>
    <cellStyle name="Migliaia 11 4 6" xfId="23539" xr:uid="{DCE83099-70F9-44BC-99AF-E78559465573}"/>
    <cellStyle name="Migliaia 11 5" xfId="807" xr:uid="{1C68DB17-9180-4419-BF72-CB490202B3B9}"/>
    <cellStyle name="Migliaia 11 5 2" xfId="2343" xr:uid="{9EF71B05-A1F8-4B15-A95C-54213FDA4FAC}"/>
    <cellStyle name="Migliaia 11 5 2 2" xfId="5199" xr:uid="{1A4B6064-F77D-407C-9AEF-D249CBED11F5}"/>
    <cellStyle name="Migliaia 11 5 2 2 2" xfId="10907" xr:uid="{F87C4B79-FF2A-4E6D-926F-A5B5B7FD8661}"/>
    <cellStyle name="Migliaia 11 5 2 2 2 2" xfId="22325" xr:uid="{2D18CE90-CA25-41A0-ACEE-673B8DEB7446}"/>
    <cellStyle name="Migliaia 11 5 2 2 2 2 2" xfId="45162" xr:uid="{F0B6D499-BAC9-45C4-ADD8-16D49DB41C1A}"/>
    <cellStyle name="Migliaia 11 5 2 2 2 3" xfId="33745" xr:uid="{74EE17AF-2192-4837-8FD0-093292BDAB5C}"/>
    <cellStyle name="Migliaia 11 5 2 2 3" xfId="16617" xr:uid="{54FA6B5B-D72D-4811-8DAC-1223955820BF}"/>
    <cellStyle name="Migliaia 11 5 2 2 3 2" xfId="39454" xr:uid="{49972513-8D62-4A94-8F61-22A3BEEB7E8C}"/>
    <cellStyle name="Migliaia 11 5 2 2 4" xfId="28037" xr:uid="{FCAF3CC0-AD26-445B-B991-F19F256613CF}"/>
    <cellStyle name="Migliaia 11 5 2 3" xfId="8054" xr:uid="{C72F66DF-0E82-430A-9699-2E62617153D2}"/>
    <cellStyle name="Migliaia 11 5 2 3 2" xfId="19471" xr:uid="{1E7967D4-7B47-4F2A-9DC4-9C37731B8C23}"/>
    <cellStyle name="Migliaia 11 5 2 3 2 2" xfId="42308" xr:uid="{BACFED44-AA0C-4328-AA86-887B8A84E70E}"/>
    <cellStyle name="Migliaia 11 5 2 3 3" xfId="30891" xr:uid="{A544A9BC-CD1D-4763-A634-3909E39804BE}"/>
    <cellStyle name="Migliaia 11 5 2 4" xfId="13763" xr:uid="{91EE4DF0-5619-4EC9-9F98-D2787BD7396C}"/>
    <cellStyle name="Migliaia 11 5 2 4 2" xfId="36600" xr:uid="{6195A529-0B6F-450B-A906-BD1631D0385F}"/>
    <cellStyle name="Migliaia 11 5 2 5" xfId="25183" xr:uid="{ED5FF3C1-6913-4E34-A86E-8BB873022BAA}"/>
    <cellStyle name="Migliaia 11 5 3" xfId="3772" xr:uid="{12FDBFEE-3128-4986-A327-233D87E9A1B8}"/>
    <cellStyle name="Migliaia 11 5 3 2" xfId="9481" xr:uid="{D475272F-98A7-421A-A2F5-ADC8E5F9CE0A}"/>
    <cellStyle name="Migliaia 11 5 3 2 2" xfId="20898" xr:uid="{44C602C0-6649-4FE8-85B6-C0A7A2ABF440}"/>
    <cellStyle name="Migliaia 11 5 3 2 2 2" xfId="43735" xr:uid="{AD1FA3AE-CE6A-453F-82F4-A3C60408EF6B}"/>
    <cellStyle name="Migliaia 11 5 3 2 3" xfId="32318" xr:uid="{69ECA1C7-D9BA-471F-8F26-D4F2928016F3}"/>
    <cellStyle name="Migliaia 11 5 3 3" xfId="15190" xr:uid="{C7820B1F-31D9-4BAD-A156-46CAABB6E66C}"/>
    <cellStyle name="Migliaia 11 5 3 3 2" xfId="38027" xr:uid="{F0C4B93D-52CA-44CD-9A09-4E13653C7F1A}"/>
    <cellStyle name="Migliaia 11 5 3 4" xfId="26610" xr:uid="{3030082F-8CE5-4816-BF3F-6D6B09D0824E}"/>
    <cellStyle name="Migliaia 11 5 4" xfId="6627" xr:uid="{B3D1212E-84CE-4892-BD38-FF6BBC34C382}"/>
    <cellStyle name="Migliaia 11 5 4 2" xfId="18044" xr:uid="{CE39C3B5-9A81-487A-9095-0576A9EBB5F1}"/>
    <cellStyle name="Migliaia 11 5 4 2 2" xfId="40881" xr:uid="{E68D9415-E77E-448E-AFF3-D0F13B6654B5}"/>
    <cellStyle name="Migliaia 11 5 4 3" xfId="29464" xr:uid="{D0059B3B-CD6D-4D2F-B263-F68E6929FD0F}"/>
    <cellStyle name="Migliaia 11 5 5" xfId="12336" xr:uid="{1BECA21C-0ECA-4DA4-9052-246AA6068767}"/>
    <cellStyle name="Migliaia 11 5 5 2" xfId="35173" xr:uid="{066B01A6-E15A-42EA-9522-E2608E0CC620}"/>
    <cellStyle name="Migliaia 11 5 6" xfId="23756" xr:uid="{FB8922E1-6544-4B7A-907E-71FA42F32B5B}"/>
    <cellStyle name="Migliaia 11 6" xfId="1054" xr:uid="{2B88AFF1-8AF0-49CC-BF54-BED051F411E5}"/>
    <cellStyle name="Migliaia 11 6 2" xfId="2560" xr:uid="{F0DE2A26-7D99-4D59-B956-1396DD0C1B5F}"/>
    <cellStyle name="Migliaia 11 6 2 2" xfId="5416" xr:uid="{2F5C7344-00A5-42AB-8642-DB5272BE46AA}"/>
    <cellStyle name="Migliaia 11 6 2 2 2" xfId="11124" xr:uid="{DAF580DC-ECCB-489F-8757-D0534C830B95}"/>
    <cellStyle name="Migliaia 11 6 2 2 2 2" xfId="22542" xr:uid="{6F56C614-7B70-45F4-A4A1-4C171763CFAB}"/>
    <cellStyle name="Migliaia 11 6 2 2 2 2 2" xfId="45379" xr:uid="{305A7682-E287-4251-A96C-FF0987D9C771}"/>
    <cellStyle name="Migliaia 11 6 2 2 2 3" xfId="33962" xr:uid="{5142DC38-4AAF-4E7F-9EEB-F5FA1A9D8CD7}"/>
    <cellStyle name="Migliaia 11 6 2 2 3" xfId="16834" xr:uid="{2290598D-6A31-4F0E-B0A6-9BA6E048A8F2}"/>
    <cellStyle name="Migliaia 11 6 2 2 3 2" xfId="39671" xr:uid="{99EB018E-309C-4470-BE19-79A7D222B099}"/>
    <cellStyle name="Migliaia 11 6 2 2 4" xfId="28254" xr:uid="{84E60D0B-69CE-4E42-AF20-A828B33A707D}"/>
    <cellStyle name="Migliaia 11 6 2 3" xfId="8271" xr:uid="{76DC193A-E857-443E-92AE-E8C12A1C93DF}"/>
    <cellStyle name="Migliaia 11 6 2 3 2" xfId="19688" xr:uid="{613FAB76-0361-44FA-843A-8D9EA18BD25B}"/>
    <cellStyle name="Migliaia 11 6 2 3 2 2" xfId="42525" xr:uid="{57CBE535-D2F0-44CA-B466-57142EBC9C9D}"/>
    <cellStyle name="Migliaia 11 6 2 3 3" xfId="31108" xr:uid="{D1A6D404-5BB0-4EC3-8AE6-BCAC5A15CDC1}"/>
    <cellStyle name="Migliaia 11 6 2 4" xfId="13980" xr:uid="{6ED631E0-781F-4637-B5E5-B76881F83198}"/>
    <cellStyle name="Migliaia 11 6 2 4 2" xfId="36817" xr:uid="{9A261F31-DBEF-437B-B34C-9A976CAF1795}"/>
    <cellStyle name="Migliaia 11 6 2 5" xfId="25400" xr:uid="{98DFB1EF-2EEF-4BDB-AD28-23FCE6C4F5B1}"/>
    <cellStyle name="Migliaia 11 6 3" xfId="3989" xr:uid="{A0E8F449-0E2F-4D64-B7AE-EFD421EC61C7}"/>
    <cellStyle name="Migliaia 11 6 3 2" xfId="9698" xr:uid="{7262DD62-0939-4970-BAAF-C852C9BBE87F}"/>
    <cellStyle name="Migliaia 11 6 3 2 2" xfId="21115" xr:uid="{4397A74E-E4C3-42AE-8F7E-EBBB35317C5C}"/>
    <cellStyle name="Migliaia 11 6 3 2 2 2" xfId="43952" xr:uid="{CE6C03BB-502C-40B2-9802-B3B53127ECE7}"/>
    <cellStyle name="Migliaia 11 6 3 2 3" xfId="32535" xr:uid="{C67618DB-DC57-4218-B87B-F17889C1BAFB}"/>
    <cellStyle name="Migliaia 11 6 3 3" xfId="15407" xr:uid="{67B5C848-55EB-47A2-8DD9-CD09481ECE86}"/>
    <cellStyle name="Migliaia 11 6 3 3 2" xfId="38244" xr:uid="{C44EF67A-23A5-4B1F-A85C-3DD09A2AD439}"/>
    <cellStyle name="Migliaia 11 6 3 4" xfId="26827" xr:uid="{9D61174E-125E-4A09-B2E9-591708C2EB18}"/>
    <cellStyle name="Migliaia 11 6 4" xfId="6844" xr:uid="{D34CD7FA-8728-49AD-AF17-55427CCAC1F6}"/>
    <cellStyle name="Migliaia 11 6 4 2" xfId="18261" xr:uid="{27FE11CB-523A-4432-A6DC-E0E7F38E558B}"/>
    <cellStyle name="Migliaia 11 6 4 2 2" xfId="41098" xr:uid="{65CFD4BA-76A4-4BE3-B5CD-836CBA5184AA}"/>
    <cellStyle name="Migliaia 11 6 4 3" xfId="29681" xr:uid="{3FDF5ECE-5ECB-4F9C-AC71-A4ADC4B6F288}"/>
    <cellStyle name="Migliaia 11 6 5" xfId="12553" xr:uid="{2229920D-4683-4593-BBE6-183AFD10A272}"/>
    <cellStyle name="Migliaia 11 6 5 2" xfId="35390" xr:uid="{4FAB796F-F5C2-491B-8616-356C6E7EBA71}"/>
    <cellStyle name="Migliaia 11 6 6" xfId="23973" xr:uid="{65FB3C42-05A8-44E2-BFF3-B4AFC2AC5EE8}"/>
    <cellStyle name="Migliaia 11 7" xfId="1301" xr:uid="{538BB015-59BA-4C29-AE48-F0950D1301DF}"/>
    <cellStyle name="Migliaia 11 7 2" xfId="2777" xr:uid="{BBBE6A74-597C-4C9D-A299-CC8C91D5E29F}"/>
    <cellStyle name="Migliaia 11 7 2 2" xfId="5633" xr:uid="{AC545638-14B9-444C-AE06-FE2094DF24D1}"/>
    <cellStyle name="Migliaia 11 7 2 2 2" xfId="11341" xr:uid="{D4788BF0-2ACC-4899-9F28-C705459155F5}"/>
    <cellStyle name="Migliaia 11 7 2 2 2 2" xfId="22759" xr:uid="{100E18D4-CCF7-4F30-A0C2-9AE6D7CACFC8}"/>
    <cellStyle name="Migliaia 11 7 2 2 2 2 2" xfId="45596" xr:uid="{39CB1F44-D168-4232-83EF-5029896269E1}"/>
    <cellStyle name="Migliaia 11 7 2 2 2 3" xfId="34179" xr:uid="{F08DB0A4-54BD-48AD-A9AC-05DB4A67EB6A}"/>
    <cellStyle name="Migliaia 11 7 2 2 3" xfId="17051" xr:uid="{9BAFEA23-4A5B-48DE-908F-80FE51E945C1}"/>
    <cellStyle name="Migliaia 11 7 2 2 3 2" xfId="39888" xr:uid="{7B20F3D1-1745-477F-8991-0CD7F0103C4A}"/>
    <cellStyle name="Migliaia 11 7 2 2 4" xfId="28471" xr:uid="{AFD9B56B-DD5A-4B34-B534-9D8C428385C0}"/>
    <cellStyle name="Migliaia 11 7 2 3" xfId="8488" xr:uid="{3EB81E92-1A59-4B69-8994-C32850CE7974}"/>
    <cellStyle name="Migliaia 11 7 2 3 2" xfId="19905" xr:uid="{9C601263-53B6-4DCA-8899-5DE1B84E8F92}"/>
    <cellStyle name="Migliaia 11 7 2 3 2 2" xfId="42742" xr:uid="{2AF9EF65-A341-4253-AB0F-3BE40A8C2A2F}"/>
    <cellStyle name="Migliaia 11 7 2 3 3" xfId="31325" xr:uid="{97DAA06D-5984-400A-8483-0E7F5130CA74}"/>
    <cellStyle name="Migliaia 11 7 2 4" xfId="14197" xr:uid="{3B36715B-3002-4217-9B93-40BAD17DA463}"/>
    <cellStyle name="Migliaia 11 7 2 4 2" xfId="37034" xr:uid="{AC1EADB6-F2EE-46B1-B995-302AD6A01D8F}"/>
    <cellStyle name="Migliaia 11 7 2 5" xfId="25617" xr:uid="{43C83724-51EC-4256-8EE6-F75592CBC3FD}"/>
    <cellStyle name="Migliaia 11 7 3" xfId="4206" xr:uid="{362D8C28-DCBA-4F9B-8167-82FCD3D09C48}"/>
    <cellStyle name="Migliaia 11 7 3 2" xfId="9915" xr:uid="{4792EB33-6388-4400-9EB1-55664771F6BE}"/>
    <cellStyle name="Migliaia 11 7 3 2 2" xfId="21332" xr:uid="{716A966D-A308-455B-BAAB-77E7AA6D4755}"/>
    <cellStyle name="Migliaia 11 7 3 2 2 2" xfId="44169" xr:uid="{753B5A73-A0CE-4EB0-BB59-C202FC6D823A}"/>
    <cellStyle name="Migliaia 11 7 3 2 3" xfId="32752" xr:uid="{8136FA44-BA93-4F36-964D-940F8FC08355}"/>
    <cellStyle name="Migliaia 11 7 3 3" xfId="15624" xr:uid="{92D1E90A-EFEB-42D1-9CB3-4C5C7CC1A49D}"/>
    <cellStyle name="Migliaia 11 7 3 3 2" xfId="38461" xr:uid="{BE455825-018B-42FA-B328-FE3BA89F3A71}"/>
    <cellStyle name="Migliaia 11 7 3 4" xfId="27044" xr:uid="{B81835F1-BE11-4D58-938D-72AA7A038BD7}"/>
    <cellStyle name="Migliaia 11 7 4" xfId="7061" xr:uid="{EE4EAE6E-0AE3-4A4F-B0AC-2025BAAF13A0}"/>
    <cellStyle name="Migliaia 11 7 4 2" xfId="18478" xr:uid="{FD5321D8-2839-498B-89D7-1CDAE4C26EEA}"/>
    <cellStyle name="Migliaia 11 7 4 2 2" xfId="41315" xr:uid="{305925CD-288D-48DB-9F33-5AE50405C772}"/>
    <cellStyle name="Migliaia 11 7 4 3" xfId="29898" xr:uid="{5717E6BE-1D4F-42AF-ACE2-E580220D8026}"/>
    <cellStyle name="Migliaia 11 7 5" xfId="12770" xr:uid="{4A920FCA-174B-4DD9-B5E5-984E727D3D9B}"/>
    <cellStyle name="Migliaia 11 7 5 2" xfId="35607" xr:uid="{80ED88C5-47D2-4519-AB1C-76B4C5FDD044}"/>
    <cellStyle name="Migliaia 11 7 6" xfId="24190" xr:uid="{788E403C-0292-456F-A830-BA9932EC6633}"/>
    <cellStyle name="Migliaia 11 8" xfId="1548" xr:uid="{FF398B32-5CAC-41BF-9E84-02B6350259FA}"/>
    <cellStyle name="Migliaia 11 8 2" xfId="2994" xr:uid="{E29BE2F3-EFA5-405E-8EC9-16E6D81B8981}"/>
    <cellStyle name="Migliaia 11 8 2 2" xfId="5850" xr:uid="{617C3F2A-4214-442F-A15B-11AE7728BDD3}"/>
    <cellStyle name="Migliaia 11 8 2 2 2" xfId="11558" xr:uid="{C91769C6-94A1-47BB-972B-F1DC9670DC0B}"/>
    <cellStyle name="Migliaia 11 8 2 2 2 2" xfId="22976" xr:uid="{8F434721-45A8-49FF-A0B9-CC69C6355D85}"/>
    <cellStyle name="Migliaia 11 8 2 2 2 2 2" xfId="45813" xr:uid="{F50D5DCC-317F-46EC-A597-A20D3DC77EF9}"/>
    <cellStyle name="Migliaia 11 8 2 2 2 3" xfId="34396" xr:uid="{2FC7C2FA-6C85-460D-AE46-1437760E85C0}"/>
    <cellStyle name="Migliaia 11 8 2 2 3" xfId="17268" xr:uid="{0CC785B4-877D-4193-AACF-F7E8E30A235B}"/>
    <cellStyle name="Migliaia 11 8 2 2 3 2" xfId="40105" xr:uid="{46D06992-F3D2-4803-A811-01FAF8A741ED}"/>
    <cellStyle name="Migliaia 11 8 2 2 4" xfId="28688" xr:uid="{9B27BF12-C624-4F26-995D-98A50FF31C93}"/>
    <cellStyle name="Migliaia 11 8 2 3" xfId="8705" xr:uid="{4737F367-F01B-4199-A586-DF07EC620F40}"/>
    <cellStyle name="Migliaia 11 8 2 3 2" xfId="20122" xr:uid="{53E74C37-BEB4-4362-8AE4-B994258DE9DA}"/>
    <cellStyle name="Migliaia 11 8 2 3 2 2" xfId="42959" xr:uid="{EABECDBB-B5A4-4A76-B4D3-8859C7AFF15B}"/>
    <cellStyle name="Migliaia 11 8 2 3 3" xfId="31542" xr:uid="{31A0A9C2-544F-4608-A2E2-D32291CA65AA}"/>
    <cellStyle name="Migliaia 11 8 2 4" xfId="14414" xr:uid="{F5E94E52-A60D-4277-BDD8-62E500EE46CD}"/>
    <cellStyle name="Migliaia 11 8 2 4 2" xfId="37251" xr:uid="{A2F0A461-0827-41E6-84E9-12C161D1F769}"/>
    <cellStyle name="Migliaia 11 8 2 5" xfId="25834" xr:uid="{D50106BA-C996-4AFD-AC05-1823E4B4DC4E}"/>
    <cellStyle name="Migliaia 11 8 3" xfId="4423" xr:uid="{2DE7B217-3C07-4233-81DE-552C49AF6EB0}"/>
    <cellStyle name="Migliaia 11 8 3 2" xfId="10132" xr:uid="{973127AB-E8FE-4867-A8B5-FDEF6A94EEDE}"/>
    <cellStyle name="Migliaia 11 8 3 2 2" xfId="21549" xr:uid="{C9DB3938-39A3-4A9E-B6B1-9ED104C38C70}"/>
    <cellStyle name="Migliaia 11 8 3 2 2 2" xfId="44386" xr:uid="{B24E2D78-8C65-482C-9DB7-51270B71B5A0}"/>
    <cellStyle name="Migliaia 11 8 3 2 3" xfId="32969" xr:uid="{301C4B29-7A9F-494C-920E-8118E4F8C40D}"/>
    <cellStyle name="Migliaia 11 8 3 3" xfId="15841" xr:uid="{ED346F13-E78D-42CB-B039-D0B05D5C72B1}"/>
    <cellStyle name="Migliaia 11 8 3 3 2" xfId="38678" xr:uid="{70E13C1A-11A9-4F06-94A7-141DCB1F8A80}"/>
    <cellStyle name="Migliaia 11 8 3 4" xfId="27261" xr:uid="{96A46469-E4EE-4A2C-AC45-1269C6E403ED}"/>
    <cellStyle name="Migliaia 11 8 4" xfId="7278" xr:uid="{4B4D1016-E3E0-43F7-9FDD-54E01F282138}"/>
    <cellStyle name="Migliaia 11 8 4 2" xfId="18695" xr:uid="{205C3961-13A2-40CB-866C-FF15B9C61704}"/>
    <cellStyle name="Migliaia 11 8 4 2 2" xfId="41532" xr:uid="{95213109-AD52-4562-B28A-F0EC36BE04AD}"/>
    <cellStyle name="Migliaia 11 8 4 3" xfId="30115" xr:uid="{21DED4D6-B0B4-4C77-BB6F-BBD7AD21EC93}"/>
    <cellStyle name="Migliaia 11 8 5" xfId="12987" xr:uid="{A1A1ED56-ECEB-4D8E-AFDB-F93C33F35803}"/>
    <cellStyle name="Migliaia 11 8 5 2" xfId="35824" xr:uid="{7D614E82-D359-4F87-86FF-8D48E948B9F6}"/>
    <cellStyle name="Migliaia 11 8 6" xfId="24407" xr:uid="{0C836754-76ED-4D96-9307-E7A5D50E3474}"/>
    <cellStyle name="Migliaia 11 9" xfId="1891" xr:uid="{FE615C02-5500-43EE-AB6E-DA5BA5FECCB7}"/>
    <cellStyle name="Migliaia 11 9 2" xfId="4747" xr:uid="{7C9DD4AF-11F1-4445-9336-5DBBAD2ADAA8}"/>
    <cellStyle name="Migliaia 11 9 2 2" xfId="10456" xr:uid="{C9A70DE5-5952-4413-B34B-0A644D79AA8B}"/>
    <cellStyle name="Migliaia 11 9 2 2 2" xfId="21873" xr:uid="{932771C5-117A-4C25-8202-6C13559C5DA9}"/>
    <cellStyle name="Migliaia 11 9 2 2 2 2" xfId="44710" xr:uid="{84EC666A-433A-4716-96D4-3B77785290AA}"/>
    <cellStyle name="Migliaia 11 9 2 2 3" xfId="33293" xr:uid="{5EA4D2FF-9B9A-44AB-8E6E-8EE28A8AEF16}"/>
    <cellStyle name="Migliaia 11 9 2 3" xfId="16165" xr:uid="{28CD9E17-C323-42CC-9E35-1EC3439344DF}"/>
    <cellStyle name="Migliaia 11 9 2 3 2" xfId="39002" xr:uid="{9B9D3656-2CE4-46CF-BB8F-739EA901F1FE}"/>
    <cellStyle name="Migliaia 11 9 2 4" xfId="27585" xr:uid="{7016E6EF-2E7E-4C56-AE10-3A45EFC612DE}"/>
    <cellStyle name="Migliaia 11 9 3" xfId="7602" xr:uid="{DB6725EE-A3EA-4166-94A0-9C637C53BD37}"/>
    <cellStyle name="Migliaia 11 9 3 2" xfId="19019" xr:uid="{53F3AB51-9FAF-43AE-9D70-C1D198E9426B}"/>
    <cellStyle name="Migliaia 11 9 3 2 2" xfId="41856" xr:uid="{54A4D5CD-1793-40E5-B955-71673F82EA85}"/>
    <cellStyle name="Migliaia 11 9 3 3" xfId="30439" xr:uid="{04A190F5-9A84-47FB-A3B5-B20E260D919E}"/>
    <cellStyle name="Migliaia 11 9 4" xfId="13311" xr:uid="{7514F8E1-19D0-4970-9523-0BCB2FAA5F6F}"/>
    <cellStyle name="Migliaia 11 9 4 2" xfId="36148" xr:uid="{328FF5E7-7DF4-431F-A380-D0866CE507C7}"/>
    <cellStyle name="Migliaia 11 9 5" xfId="24731" xr:uid="{464B2C4E-05D1-414D-A6E3-4A539C4FD6DC}"/>
    <cellStyle name="Migliaia 12" xfId="333" xr:uid="{C3AFB8C4-C452-40AD-BF7E-987C76E74C7D}"/>
    <cellStyle name="Migliaia 12 10" xfId="6245" xr:uid="{36D90A4A-A6C5-47E6-BDB3-74AE9646B201}"/>
    <cellStyle name="Migliaia 12 10 2" xfId="17662" xr:uid="{3DF46F78-4979-4895-894B-A4EF64CB5F31}"/>
    <cellStyle name="Migliaia 12 10 2 2" xfId="40499" xr:uid="{CBA08BC9-C1E1-463B-AD03-0FA601F6236B}"/>
    <cellStyle name="Migliaia 12 10 3" xfId="29082" xr:uid="{1E72C0E1-FAC1-4D0A-9899-3B1DE4539F52}"/>
    <cellStyle name="Migliaia 12 11" xfId="11954" xr:uid="{0886AE61-5A13-4B5C-9784-D4947E077AA9}"/>
    <cellStyle name="Migliaia 12 11 2" xfId="34791" xr:uid="{3B5B9AE7-0EF1-455F-9FDF-39E45A6BA80E}"/>
    <cellStyle name="Migliaia 12 12" xfId="23374" xr:uid="{262F6776-7FDC-4565-8C4C-040C5798ED93}"/>
    <cellStyle name="Migliaia 12 2" xfId="482" xr:uid="{4567AFB2-FEB7-43F9-B333-FE380F711836}"/>
    <cellStyle name="Migliaia 12 2 10" xfId="12074" xr:uid="{9A987563-209F-4D08-B72F-7830D6868051}"/>
    <cellStyle name="Migliaia 12 2 10 2" xfId="34911" xr:uid="{37427F8F-98FA-4AEF-A375-9507D59D3C9B}"/>
    <cellStyle name="Migliaia 12 2 11" xfId="23494" xr:uid="{26B346E6-5C5F-49EF-B7D7-E33CB35C53F3}"/>
    <cellStyle name="Migliaia 12 2 2" xfId="736" xr:uid="{FA1FF26E-A49C-4BC6-B92F-76146665AF13}"/>
    <cellStyle name="Migliaia 12 2 2 2" xfId="2298" xr:uid="{7E530386-D32F-440A-9F22-D4DCF073A182}"/>
    <cellStyle name="Migliaia 12 2 2 2 2" xfId="5154" xr:uid="{B4264FE2-8E1D-47D5-BFF9-765BD15DE21B}"/>
    <cellStyle name="Migliaia 12 2 2 2 2 2" xfId="10862" xr:uid="{E8A0B3AF-B4EC-4F88-B759-082DC4B1698D}"/>
    <cellStyle name="Migliaia 12 2 2 2 2 2 2" xfId="22280" xr:uid="{6DAB4CA4-5481-4423-AABC-79A6F30804F3}"/>
    <cellStyle name="Migliaia 12 2 2 2 2 2 2 2" xfId="45117" xr:uid="{57D5B29F-9CFF-41AC-9EAF-6866F301093B}"/>
    <cellStyle name="Migliaia 12 2 2 2 2 2 3" xfId="33700" xr:uid="{75F1F38A-436F-49A6-BEC9-610040F2C577}"/>
    <cellStyle name="Migliaia 12 2 2 2 2 3" xfId="16572" xr:uid="{10D48207-9B87-4957-B431-C74FC7DDE08E}"/>
    <cellStyle name="Migliaia 12 2 2 2 2 3 2" xfId="39409" xr:uid="{A4F73DC5-A567-4F82-BE17-D9CA5F35B1E9}"/>
    <cellStyle name="Migliaia 12 2 2 2 2 4" xfId="27992" xr:uid="{F3DC0821-D1EB-494A-8C32-9FEABABBFA24}"/>
    <cellStyle name="Migliaia 12 2 2 2 3" xfId="8009" xr:uid="{B62768DD-6482-472A-9C11-CDAB885EF937}"/>
    <cellStyle name="Migliaia 12 2 2 2 3 2" xfId="19426" xr:uid="{715F1DA9-7BB9-4024-B420-3BB5C6D4806A}"/>
    <cellStyle name="Migliaia 12 2 2 2 3 2 2" xfId="42263" xr:uid="{2647779A-F2EB-4C2F-9DC3-321881642488}"/>
    <cellStyle name="Migliaia 12 2 2 2 3 3" xfId="30846" xr:uid="{3D200855-2C23-4335-9D28-DAF37BEF0351}"/>
    <cellStyle name="Migliaia 12 2 2 2 4" xfId="13718" xr:uid="{18BD7726-023F-4CF9-8900-BD669FF79DCE}"/>
    <cellStyle name="Migliaia 12 2 2 2 4 2" xfId="36555" xr:uid="{70D609D4-2A6F-4524-B446-ECB0A74F0446}"/>
    <cellStyle name="Migliaia 12 2 2 2 5" xfId="25138" xr:uid="{81C3E01A-FF73-437F-A0F9-12DB70C6CA3C}"/>
    <cellStyle name="Migliaia 12 2 2 3" xfId="3727" xr:uid="{17FAB601-F134-4824-8815-83C940D65885}"/>
    <cellStyle name="Migliaia 12 2 2 3 2" xfId="9436" xr:uid="{8E8186DD-09D0-4B11-987F-4BFE4B4CFFE6}"/>
    <cellStyle name="Migliaia 12 2 2 3 2 2" xfId="20853" xr:uid="{BCA21AD1-9349-4F3B-9296-D7B6E950456D}"/>
    <cellStyle name="Migliaia 12 2 2 3 2 2 2" xfId="43690" xr:uid="{C8E83DBC-50A1-4EED-8BD0-6E9896A8E7A1}"/>
    <cellStyle name="Migliaia 12 2 2 3 2 3" xfId="32273" xr:uid="{D06F4FAC-A1FD-4933-80A7-8D68D78F79BC}"/>
    <cellStyle name="Migliaia 12 2 2 3 3" xfId="15145" xr:uid="{25D2DAD0-8093-418E-8F44-32FFF21ED859}"/>
    <cellStyle name="Migliaia 12 2 2 3 3 2" xfId="37982" xr:uid="{B3FF935B-2FA1-4FB1-9BB7-BB2F86F41605}"/>
    <cellStyle name="Migliaia 12 2 2 3 4" xfId="26565" xr:uid="{970828B9-BC9C-4230-AB2F-DE242C2844E9}"/>
    <cellStyle name="Migliaia 12 2 2 4" xfId="6582" xr:uid="{F4ACC21F-123B-4BF4-8A4B-5E6326C1448E}"/>
    <cellStyle name="Migliaia 12 2 2 4 2" xfId="17999" xr:uid="{A4813045-4C92-4D19-8A71-A0FD4871552F}"/>
    <cellStyle name="Migliaia 12 2 2 4 2 2" xfId="40836" xr:uid="{4D875D78-0757-4189-815C-5DDD30909108}"/>
    <cellStyle name="Migliaia 12 2 2 4 3" xfId="29419" xr:uid="{0D1F75F7-75B7-4A82-87A0-747BDA8F9CD2}"/>
    <cellStyle name="Migliaia 12 2 2 5" xfId="12291" xr:uid="{2A2825B4-ADBF-4FA7-950B-5E6F58616CDF}"/>
    <cellStyle name="Migliaia 12 2 2 5 2" xfId="35128" xr:uid="{42F56956-FF94-4CC4-902E-2B907D2BF8A5}"/>
    <cellStyle name="Migliaia 12 2 2 6" xfId="23711" xr:uid="{7A398A2C-E9CC-40CB-B67D-0CDDA2CE0B90}"/>
    <cellStyle name="Migliaia 12 2 3" xfId="996" xr:uid="{6A70E590-2530-42CA-9575-BF2AD8DCF2B7}"/>
    <cellStyle name="Migliaia 12 2 3 2" xfId="2515" xr:uid="{438AF153-C23C-49BD-BB84-C4270ED66783}"/>
    <cellStyle name="Migliaia 12 2 3 2 2" xfId="5371" xr:uid="{DA699708-F2EF-45DA-8D8C-DBD041F8B5F1}"/>
    <cellStyle name="Migliaia 12 2 3 2 2 2" xfId="11079" xr:uid="{CBE4B82C-7D02-4AC5-B512-EAC73F62D003}"/>
    <cellStyle name="Migliaia 12 2 3 2 2 2 2" xfId="22497" xr:uid="{AE197CDE-CEEC-4E8C-A2FF-3990026B5778}"/>
    <cellStyle name="Migliaia 12 2 3 2 2 2 2 2" xfId="45334" xr:uid="{371AAF24-E54D-4FDA-8EC3-296AEE24AD60}"/>
    <cellStyle name="Migliaia 12 2 3 2 2 2 3" xfId="33917" xr:uid="{0BEC15FD-3812-49AD-BE98-6DC9E411B7FD}"/>
    <cellStyle name="Migliaia 12 2 3 2 2 3" xfId="16789" xr:uid="{047EA659-2143-4928-BE6B-07072D563CAA}"/>
    <cellStyle name="Migliaia 12 2 3 2 2 3 2" xfId="39626" xr:uid="{DDEF6AFA-5B5E-4B43-83E5-83C79BDDF24D}"/>
    <cellStyle name="Migliaia 12 2 3 2 2 4" xfId="28209" xr:uid="{67CA6E37-AB31-4D0F-970E-7364CF5923A9}"/>
    <cellStyle name="Migliaia 12 2 3 2 3" xfId="8226" xr:uid="{30ABA78B-0C2B-4052-8043-C8708014CDE3}"/>
    <cellStyle name="Migliaia 12 2 3 2 3 2" xfId="19643" xr:uid="{C841A22D-D279-4379-9CCC-A4921DF2BA68}"/>
    <cellStyle name="Migliaia 12 2 3 2 3 2 2" xfId="42480" xr:uid="{CFAF4C84-E6B0-4E58-8BA1-D22C80AAAFB0}"/>
    <cellStyle name="Migliaia 12 2 3 2 3 3" xfId="31063" xr:uid="{9302EC3D-0EDA-4E75-93EB-3C0682CC3167}"/>
    <cellStyle name="Migliaia 12 2 3 2 4" xfId="13935" xr:uid="{067F95C8-69F0-496A-A699-D850F88A7C5E}"/>
    <cellStyle name="Migliaia 12 2 3 2 4 2" xfId="36772" xr:uid="{29B01FFD-095F-44FC-A047-2C891D1C253E}"/>
    <cellStyle name="Migliaia 12 2 3 2 5" xfId="25355" xr:uid="{59D76596-D30E-4F54-AEAD-CC8C51FCEF99}"/>
    <cellStyle name="Migliaia 12 2 3 3" xfId="3944" xr:uid="{A5D6B8F1-DCFE-4140-A6A5-08CD9EBB8A55}"/>
    <cellStyle name="Migliaia 12 2 3 3 2" xfId="9653" xr:uid="{7DA94984-3D92-4DD7-8E11-C1BFD4DB7432}"/>
    <cellStyle name="Migliaia 12 2 3 3 2 2" xfId="21070" xr:uid="{B6C67046-F8C8-4B6C-BE56-A4E61FD5C54B}"/>
    <cellStyle name="Migliaia 12 2 3 3 2 2 2" xfId="43907" xr:uid="{078BDF3D-1071-4247-B5D2-416726927949}"/>
    <cellStyle name="Migliaia 12 2 3 3 2 3" xfId="32490" xr:uid="{40C7CE7D-4CA5-4C6C-8777-C22B2184FF03}"/>
    <cellStyle name="Migliaia 12 2 3 3 3" xfId="15362" xr:uid="{01784A06-7495-4513-B6D6-D227D8B73216}"/>
    <cellStyle name="Migliaia 12 2 3 3 3 2" xfId="38199" xr:uid="{215BBD85-CD4A-4F53-A525-3037F9129AFB}"/>
    <cellStyle name="Migliaia 12 2 3 3 4" xfId="26782" xr:uid="{9FE9950D-35FC-47CF-A47B-414E22D8E854}"/>
    <cellStyle name="Migliaia 12 2 3 4" xfId="6799" xr:uid="{31E279A1-B58E-4377-B18F-CF31D3AD2465}"/>
    <cellStyle name="Migliaia 12 2 3 4 2" xfId="18216" xr:uid="{5CEDE3BA-01B9-427A-82EC-F848A128041F}"/>
    <cellStyle name="Migliaia 12 2 3 4 2 2" xfId="41053" xr:uid="{4A14DA50-2825-42F3-92A6-49E78FB0BB35}"/>
    <cellStyle name="Migliaia 12 2 3 4 3" xfId="29636" xr:uid="{AEC7EBB5-DFC8-4A53-A004-59C3B82FCF33}"/>
    <cellStyle name="Migliaia 12 2 3 5" xfId="12508" xr:uid="{43C1BEC7-2EE9-4D2D-9F65-09AEEE3A424A}"/>
    <cellStyle name="Migliaia 12 2 3 5 2" xfId="35345" xr:uid="{D3243B8C-58EF-4282-86D2-401367D49A65}"/>
    <cellStyle name="Migliaia 12 2 3 6" xfId="23928" xr:uid="{2ADE5FCB-84C4-4D7C-B031-400F0EAE1FDE}"/>
    <cellStyle name="Migliaia 12 2 4" xfId="1243" xr:uid="{8C9ED332-0EC1-4234-B83C-1ABCB327AAD7}"/>
    <cellStyle name="Migliaia 12 2 4 2" xfId="2732" xr:uid="{068E94D9-1424-4FC1-B207-B1E1591713E4}"/>
    <cellStyle name="Migliaia 12 2 4 2 2" xfId="5588" xr:uid="{24006DD7-708C-47B6-A360-E65BD9BE4E32}"/>
    <cellStyle name="Migliaia 12 2 4 2 2 2" xfId="11296" xr:uid="{30181E63-244C-4797-AA3C-B5B51A64B794}"/>
    <cellStyle name="Migliaia 12 2 4 2 2 2 2" xfId="22714" xr:uid="{E171CD2D-7E05-4425-9F8F-9177E51E6274}"/>
    <cellStyle name="Migliaia 12 2 4 2 2 2 2 2" xfId="45551" xr:uid="{14016F24-6CAD-4FF0-A8F6-43DB6A4C5B58}"/>
    <cellStyle name="Migliaia 12 2 4 2 2 2 3" xfId="34134" xr:uid="{8455E0FD-50D0-4A56-8840-55C6C356DA59}"/>
    <cellStyle name="Migliaia 12 2 4 2 2 3" xfId="17006" xr:uid="{984FB510-C1C6-4086-A193-B2E6D501FBF2}"/>
    <cellStyle name="Migliaia 12 2 4 2 2 3 2" xfId="39843" xr:uid="{B47BD07F-9A79-4D5D-9E8D-0EC249D7F72A}"/>
    <cellStyle name="Migliaia 12 2 4 2 2 4" xfId="28426" xr:uid="{49D90E6F-30CA-47F3-96D0-20C850EAEBD5}"/>
    <cellStyle name="Migliaia 12 2 4 2 3" xfId="8443" xr:uid="{3EC24EA4-677C-4968-B6BC-ED0A4C123903}"/>
    <cellStyle name="Migliaia 12 2 4 2 3 2" xfId="19860" xr:uid="{3913D413-C017-433F-B925-7045DD734763}"/>
    <cellStyle name="Migliaia 12 2 4 2 3 2 2" xfId="42697" xr:uid="{557F33FF-4BC1-49ED-8835-08D550FF9431}"/>
    <cellStyle name="Migliaia 12 2 4 2 3 3" xfId="31280" xr:uid="{D64DECBD-C1E4-4951-A4F2-F67889B37F1C}"/>
    <cellStyle name="Migliaia 12 2 4 2 4" xfId="14152" xr:uid="{967DCC16-45A4-489F-B106-3C693D67F70C}"/>
    <cellStyle name="Migliaia 12 2 4 2 4 2" xfId="36989" xr:uid="{D3FE2298-703A-407C-AAE2-1820337569DD}"/>
    <cellStyle name="Migliaia 12 2 4 2 5" xfId="25572" xr:uid="{94CD8E09-3974-4310-88CF-1B4A9665DA7A}"/>
    <cellStyle name="Migliaia 12 2 4 3" xfId="4161" xr:uid="{D2D6D718-79B3-4DEF-BC9A-33F9DA3CB202}"/>
    <cellStyle name="Migliaia 12 2 4 3 2" xfId="9870" xr:uid="{47BB65BF-6A73-40C8-BB47-53F74444AC68}"/>
    <cellStyle name="Migliaia 12 2 4 3 2 2" xfId="21287" xr:uid="{EA4F1D88-89F2-4169-88A9-41D56CEB2F95}"/>
    <cellStyle name="Migliaia 12 2 4 3 2 2 2" xfId="44124" xr:uid="{3C20E415-9BC5-4C5B-86BD-0182F90C8853}"/>
    <cellStyle name="Migliaia 12 2 4 3 2 3" xfId="32707" xr:uid="{29B1BD10-4BBA-4C1B-AAF5-C3E27EAE6F87}"/>
    <cellStyle name="Migliaia 12 2 4 3 3" xfId="15579" xr:uid="{94E5ADE4-BF89-4002-AA8B-05FC4FFE3C5B}"/>
    <cellStyle name="Migliaia 12 2 4 3 3 2" xfId="38416" xr:uid="{0D1F1877-FDDE-4A5E-A49A-7A561ABF03B2}"/>
    <cellStyle name="Migliaia 12 2 4 3 4" xfId="26999" xr:uid="{8E5C9DB8-13FC-4B40-9388-C0729523B669}"/>
    <cellStyle name="Migliaia 12 2 4 4" xfId="7016" xr:uid="{49740828-500A-495D-96B4-0FAA2929349D}"/>
    <cellStyle name="Migliaia 12 2 4 4 2" xfId="18433" xr:uid="{3E23FBA0-23A4-472C-BDFA-3F84A2D3025E}"/>
    <cellStyle name="Migliaia 12 2 4 4 2 2" xfId="41270" xr:uid="{7B7053DF-E824-4614-A9E4-11DCDF632E38}"/>
    <cellStyle name="Migliaia 12 2 4 4 3" xfId="29853" xr:uid="{B489DCEB-8E4D-4E03-885A-57EAA6A2353E}"/>
    <cellStyle name="Migliaia 12 2 4 5" xfId="12725" xr:uid="{DF66B231-6A87-4244-A630-91E73D49D5E6}"/>
    <cellStyle name="Migliaia 12 2 4 5 2" xfId="35562" xr:uid="{03074045-2AEF-4C79-88C5-FCF4B3754608}"/>
    <cellStyle name="Migliaia 12 2 4 6" xfId="24145" xr:uid="{60E42063-4E1D-4684-9B23-4D71681BE114}"/>
    <cellStyle name="Migliaia 12 2 5" xfId="1490" xr:uid="{552B6FE5-6F66-49FE-95EC-D712C15B525E}"/>
    <cellStyle name="Migliaia 12 2 5 2" xfId="2949" xr:uid="{651A25A9-A871-44A0-BC8E-67F45147D9D8}"/>
    <cellStyle name="Migliaia 12 2 5 2 2" xfId="5805" xr:uid="{AB35428A-5F70-4B51-8007-552F70C75A17}"/>
    <cellStyle name="Migliaia 12 2 5 2 2 2" xfId="11513" xr:uid="{590C8965-A881-4155-A3E5-151D9A4FA409}"/>
    <cellStyle name="Migliaia 12 2 5 2 2 2 2" xfId="22931" xr:uid="{64AA6D3B-1FDC-4F37-9C4D-C09A7E652D0B}"/>
    <cellStyle name="Migliaia 12 2 5 2 2 2 2 2" xfId="45768" xr:uid="{77A85CE4-F99F-44F7-A367-2A1C3F84BEB4}"/>
    <cellStyle name="Migliaia 12 2 5 2 2 2 3" xfId="34351" xr:uid="{3F27BBDA-102D-4C39-A2B1-8F21A24DD3CE}"/>
    <cellStyle name="Migliaia 12 2 5 2 2 3" xfId="17223" xr:uid="{4C6836FD-5FD8-4B7C-AD97-FB5DA1A19F19}"/>
    <cellStyle name="Migliaia 12 2 5 2 2 3 2" xfId="40060" xr:uid="{9EEA2533-1250-4772-8877-DF6068FA66B5}"/>
    <cellStyle name="Migliaia 12 2 5 2 2 4" xfId="28643" xr:uid="{A90595F5-FCA0-49F4-A6F3-3607CB899C52}"/>
    <cellStyle name="Migliaia 12 2 5 2 3" xfId="8660" xr:uid="{E5A902EB-B2FF-498E-A0B9-ACAB1D2CA965}"/>
    <cellStyle name="Migliaia 12 2 5 2 3 2" xfId="20077" xr:uid="{92E69DF4-75D9-4DD8-999F-A9F9569A0215}"/>
    <cellStyle name="Migliaia 12 2 5 2 3 2 2" xfId="42914" xr:uid="{F17993CA-C4D3-4DB1-95CF-332F9E330CDD}"/>
    <cellStyle name="Migliaia 12 2 5 2 3 3" xfId="31497" xr:uid="{0EF129FC-C9EA-4969-B316-3FA17952FED0}"/>
    <cellStyle name="Migliaia 12 2 5 2 4" xfId="14369" xr:uid="{2106F3B4-9C5E-40CF-9A78-E6FA8B74E16F}"/>
    <cellStyle name="Migliaia 12 2 5 2 4 2" xfId="37206" xr:uid="{051D3F91-FE54-4883-9BEE-7C7A0870D2A7}"/>
    <cellStyle name="Migliaia 12 2 5 2 5" xfId="25789" xr:uid="{93A1AAD6-7D7E-4778-A335-C3E52D45E9B7}"/>
    <cellStyle name="Migliaia 12 2 5 3" xfId="4378" xr:uid="{D8A4DEA8-57E4-4D19-8A8C-B7635E928D8A}"/>
    <cellStyle name="Migliaia 12 2 5 3 2" xfId="10087" xr:uid="{BAD2BBF9-3E6B-4D1E-A023-7626A96A20F7}"/>
    <cellStyle name="Migliaia 12 2 5 3 2 2" xfId="21504" xr:uid="{C5A65D06-A03C-4A3D-A0D4-41CBBCC9E664}"/>
    <cellStyle name="Migliaia 12 2 5 3 2 2 2" xfId="44341" xr:uid="{FFA61547-B1E5-49E2-9C7F-477DC0A882E7}"/>
    <cellStyle name="Migliaia 12 2 5 3 2 3" xfId="32924" xr:uid="{3D4C16F2-E409-41F2-AFE1-D7CAB90A7E91}"/>
    <cellStyle name="Migliaia 12 2 5 3 3" xfId="15796" xr:uid="{FBE85B37-8ECA-4454-B966-1111B2093D71}"/>
    <cellStyle name="Migliaia 12 2 5 3 3 2" xfId="38633" xr:uid="{37658C2F-D915-4708-92C0-5E9DEBC2EFAE}"/>
    <cellStyle name="Migliaia 12 2 5 3 4" xfId="27216" xr:uid="{DDD654D5-850E-4782-B8D8-3496E93D0BD9}"/>
    <cellStyle name="Migliaia 12 2 5 4" xfId="7233" xr:uid="{858B0EE6-2D9D-4870-AB3B-27FD501F9D6D}"/>
    <cellStyle name="Migliaia 12 2 5 4 2" xfId="18650" xr:uid="{7D661A27-3C42-443D-9598-9675B14F6C7D}"/>
    <cellStyle name="Migliaia 12 2 5 4 2 2" xfId="41487" xr:uid="{AF28DDAF-86DF-48E7-9D9F-E7B858F70968}"/>
    <cellStyle name="Migliaia 12 2 5 4 3" xfId="30070" xr:uid="{E8C00E5A-4EC4-47A5-A318-878C1F876452}"/>
    <cellStyle name="Migliaia 12 2 5 5" xfId="12942" xr:uid="{A42A5F8B-060C-4E46-914F-57A50C109C02}"/>
    <cellStyle name="Migliaia 12 2 5 5 2" xfId="35779" xr:uid="{6BD6EC42-F1A4-4CD1-B2BA-A23C8D954860}"/>
    <cellStyle name="Migliaia 12 2 5 6" xfId="24362" xr:uid="{737BA47D-A4FF-4603-8578-5B990082FFE9}"/>
    <cellStyle name="Migliaia 12 2 6" xfId="1737" xr:uid="{6C01F4A4-D899-43F0-BB7B-DD3CFC0DD74E}"/>
    <cellStyle name="Migliaia 12 2 6 2" xfId="3166" xr:uid="{01F6B644-4F31-4D5E-9419-DB213DF6CCF4}"/>
    <cellStyle name="Migliaia 12 2 6 2 2" xfId="6022" xr:uid="{F9CDFBD1-20D1-44F9-8A30-EFB633DEB52D}"/>
    <cellStyle name="Migliaia 12 2 6 2 2 2" xfId="11730" xr:uid="{6EA75CD5-4EAF-42F7-99A9-A184B3199F12}"/>
    <cellStyle name="Migliaia 12 2 6 2 2 2 2" xfId="23148" xr:uid="{5383C69E-32D9-4998-A7D1-465CFF996C11}"/>
    <cellStyle name="Migliaia 12 2 6 2 2 2 2 2" xfId="45985" xr:uid="{5E316685-ABA5-45E1-B502-2D184A042223}"/>
    <cellStyle name="Migliaia 12 2 6 2 2 2 3" xfId="34568" xr:uid="{78EA09B5-1EA9-4A90-B593-FAB26E80DFAF}"/>
    <cellStyle name="Migliaia 12 2 6 2 2 3" xfId="17440" xr:uid="{8B5634AA-17B6-4A9A-B58A-04AC42C07C92}"/>
    <cellStyle name="Migliaia 12 2 6 2 2 3 2" xfId="40277" xr:uid="{C0545318-4536-443B-8500-221B447EC305}"/>
    <cellStyle name="Migliaia 12 2 6 2 2 4" xfId="28860" xr:uid="{6EB1033C-78B1-4BAA-B9F1-8F679A58D72C}"/>
    <cellStyle name="Migliaia 12 2 6 2 3" xfId="8877" xr:uid="{6A8DD76A-D64E-4918-A63A-615C52231D07}"/>
    <cellStyle name="Migliaia 12 2 6 2 3 2" xfId="20294" xr:uid="{79091A73-CD49-4A33-BBFB-91108E92DD1D}"/>
    <cellStyle name="Migliaia 12 2 6 2 3 2 2" xfId="43131" xr:uid="{511366E7-6685-4B47-BB5D-558D3BDCD1FB}"/>
    <cellStyle name="Migliaia 12 2 6 2 3 3" xfId="31714" xr:uid="{EEC81A4A-D5D0-421B-A4CF-7BB53C702FBE}"/>
    <cellStyle name="Migliaia 12 2 6 2 4" xfId="14586" xr:uid="{350D43E9-A694-4141-932E-83C87ABDC6CE}"/>
    <cellStyle name="Migliaia 12 2 6 2 4 2" xfId="37423" xr:uid="{BAC9E3D3-529D-4EC3-BC65-181B5D7320CA}"/>
    <cellStyle name="Migliaia 12 2 6 2 5" xfId="26006" xr:uid="{42034C2E-4D14-4C12-8B4A-327AC3E6D626}"/>
    <cellStyle name="Migliaia 12 2 6 3" xfId="4595" xr:uid="{86D568E0-E8B3-4D42-A20B-A9E3BCD38556}"/>
    <cellStyle name="Migliaia 12 2 6 3 2" xfId="10304" xr:uid="{B881E58C-2A79-4F27-88C3-CD0EEEDEBB1C}"/>
    <cellStyle name="Migliaia 12 2 6 3 2 2" xfId="21721" xr:uid="{8D15A122-AA70-4BF2-9184-D478B9EC7E27}"/>
    <cellStyle name="Migliaia 12 2 6 3 2 2 2" xfId="44558" xr:uid="{2E5C85C4-D039-4FF6-877F-3E9F6331D487}"/>
    <cellStyle name="Migliaia 12 2 6 3 2 3" xfId="33141" xr:uid="{80EE5B57-C5E2-448A-9CF2-315476F8D211}"/>
    <cellStyle name="Migliaia 12 2 6 3 3" xfId="16013" xr:uid="{14B21D37-17CF-4CB7-A125-AA7675B9F4DE}"/>
    <cellStyle name="Migliaia 12 2 6 3 3 2" xfId="38850" xr:uid="{26075323-F1DD-4EA2-A91A-27EB466E7866}"/>
    <cellStyle name="Migliaia 12 2 6 3 4" xfId="27433" xr:uid="{CBD9A498-0496-435F-8593-A9EE1B6C761E}"/>
    <cellStyle name="Migliaia 12 2 6 4" xfId="7450" xr:uid="{3D8F3926-AD69-42E6-903B-5DDA44ED4B66}"/>
    <cellStyle name="Migliaia 12 2 6 4 2" xfId="18867" xr:uid="{FB7AD516-CFF7-4F63-8225-E6292DF2086E}"/>
    <cellStyle name="Migliaia 12 2 6 4 2 2" xfId="41704" xr:uid="{DC56AA83-2CA4-4850-A84A-B350230D506A}"/>
    <cellStyle name="Migliaia 12 2 6 4 3" xfId="30287" xr:uid="{70BD6C8E-624D-45B4-8B5E-EC3219B26D9E}"/>
    <cellStyle name="Migliaia 12 2 6 5" xfId="13159" xr:uid="{2035D590-B5FA-46B3-9497-02C04CE305FE}"/>
    <cellStyle name="Migliaia 12 2 6 5 2" xfId="35996" xr:uid="{6E6B1508-E9C5-4E26-97DF-03BA7D5113E2}"/>
    <cellStyle name="Migliaia 12 2 6 6" xfId="24579" xr:uid="{ED472D30-7C71-4100-894A-BA41EABEABCD}"/>
    <cellStyle name="Migliaia 12 2 7" xfId="2081" xr:uid="{E1F15692-5EE7-422B-9FDB-E735624D907E}"/>
    <cellStyle name="Migliaia 12 2 7 2" xfId="4937" xr:uid="{1088EBDB-9BFB-48D7-92F7-0C5D2619EB7B}"/>
    <cellStyle name="Migliaia 12 2 7 2 2" xfId="10645" xr:uid="{4E123D10-FD64-4E91-9F02-AA52A03F7E72}"/>
    <cellStyle name="Migliaia 12 2 7 2 2 2" xfId="22063" xr:uid="{A383F0F0-1438-447B-B5FD-EB16D801E5F4}"/>
    <cellStyle name="Migliaia 12 2 7 2 2 2 2" xfId="44900" xr:uid="{7184E4CB-1E84-43C5-98BE-27C0F96250D1}"/>
    <cellStyle name="Migliaia 12 2 7 2 2 3" xfId="33483" xr:uid="{85C90373-B005-4E05-848A-8BF3E335A116}"/>
    <cellStyle name="Migliaia 12 2 7 2 3" xfId="16355" xr:uid="{CD765A86-BAAD-455C-B7EA-BF70A8720056}"/>
    <cellStyle name="Migliaia 12 2 7 2 3 2" xfId="39192" xr:uid="{8556CE94-19A8-4A1A-9F11-6C56E8FA0321}"/>
    <cellStyle name="Migliaia 12 2 7 2 4" xfId="27775" xr:uid="{63787FAD-F973-41D6-B7B8-77BCFE70EC60}"/>
    <cellStyle name="Migliaia 12 2 7 3" xfId="7792" xr:uid="{52BE7CC1-C251-4EB9-969C-CE59D1627CAF}"/>
    <cellStyle name="Migliaia 12 2 7 3 2" xfId="19209" xr:uid="{C5C702BD-9331-43EB-B226-D1CF37C91007}"/>
    <cellStyle name="Migliaia 12 2 7 3 2 2" xfId="42046" xr:uid="{921FC01C-A29A-4134-AEF3-B94C06B20C85}"/>
    <cellStyle name="Migliaia 12 2 7 3 3" xfId="30629" xr:uid="{989945E6-4C35-4F53-B906-AEF9A9B8DC9D}"/>
    <cellStyle name="Migliaia 12 2 7 4" xfId="13501" xr:uid="{0F9ABBCA-8B01-4A13-9889-C61502C3684C}"/>
    <cellStyle name="Migliaia 12 2 7 4 2" xfId="36338" xr:uid="{76F0804E-2F55-424A-BDFB-EE5F1106FC73}"/>
    <cellStyle name="Migliaia 12 2 7 5" xfId="24921" xr:uid="{1A1D41DB-A78B-4239-8069-26785ACFFC82}"/>
    <cellStyle name="Migliaia 12 2 8" xfId="3510" xr:uid="{2336D207-B727-42AA-8EB9-A434B90A110A}"/>
    <cellStyle name="Migliaia 12 2 8 2" xfId="9219" xr:uid="{DDF9A94D-5D4F-4E81-B290-F0AA29D10394}"/>
    <cellStyle name="Migliaia 12 2 8 2 2" xfId="20636" xr:uid="{E08E5EAA-3C11-4C1E-AFC4-77107B5DD122}"/>
    <cellStyle name="Migliaia 12 2 8 2 2 2" xfId="43473" xr:uid="{B5707798-C3EC-4618-A762-D04123DBEBAF}"/>
    <cellStyle name="Migliaia 12 2 8 2 3" xfId="32056" xr:uid="{C2711E38-2F46-47E0-B492-DBFA9BA2D41D}"/>
    <cellStyle name="Migliaia 12 2 8 3" xfId="14928" xr:uid="{20B8F1A2-C2CA-484B-9B7F-098555039966}"/>
    <cellStyle name="Migliaia 12 2 8 3 2" xfId="37765" xr:uid="{CAD5CAD3-0587-468B-93A3-E20B70F06F16}"/>
    <cellStyle name="Migliaia 12 2 8 4" xfId="26348" xr:uid="{D2F90C0D-9DA7-4D30-A2E7-7FB0E2A2C7F7}"/>
    <cellStyle name="Migliaia 12 2 9" xfId="6365" xr:uid="{87E40A81-E58B-439F-82B3-07BDEE3AE587}"/>
    <cellStyle name="Migliaia 12 2 9 2" xfId="17782" xr:uid="{C38CF587-757E-4054-9CED-39DFA27CCE77}"/>
    <cellStyle name="Migliaia 12 2 9 2 2" xfId="40619" xr:uid="{A6093ED0-1146-4D79-BED4-739A12E1236D}"/>
    <cellStyle name="Migliaia 12 2 9 3" xfId="29202" xr:uid="{E2CD358A-EBDA-4993-8F3A-D31D1709C25E}"/>
    <cellStyle name="Migliaia 12 3" xfId="602" xr:uid="{C86A63D6-3FF9-44CC-B1B5-6BDAD7E1DF0E}"/>
    <cellStyle name="Migliaia 12 3 2" xfId="2184" xr:uid="{914DE175-7472-4FBD-A0F1-A10FDB5112E6}"/>
    <cellStyle name="Migliaia 12 3 2 2" xfId="5040" xr:uid="{1C6736FF-BCEA-4170-8A99-2224E228EEE4}"/>
    <cellStyle name="Migliaia 12 3 2 2 2" xfId="10748" xr:uid="{0603B4C7-B893-4D02-87F9-613D2BB27BA6}"/>
    <cellStyle name="Migliaia 12 3 2 2 2 2" xfId="22166" xr:uid="{7019D146-029E-4FA0-B7CA-DA1F66D63F6B}"/>
    <cellStyle name="Migliaia 12 3 2 2 2 2 2" xfId="45003" xr:uid="{2762EFDC-4DDB-4112-912F-6B2CD324C657}"/>
    <cellStyle name="Migliaia 12 3 2 2 2 3" xfId="33586" xr:uid="{636618B3-D547-4F73-9314-E9053418511A}"/>
    <cellStyle name="Migliaia 12 3 2 2 3" xfId="16458" xr:uid="{3D8BB919-30C9-4596-A362-6E8C4F559317}"/>
    <cellStyle name="Migliaia 12 3 2 2 3 2" xfId="39295" xr:uid="{EF7C88C5-4722-4DE5-A620-C30251835F4C}"/>
    <cellStyle name="Migliaia 12 3 2 2 4" xfId="27878" xr:uid="{30299065-579E-47BD-A5E9-02441808E62C}"/>
    <cellStyle name="Migliaia 12 3 2 3" xfId="7895" xr:uid="{3C59CF1C-43B1-42F7-B2FC-0393F09EDC8B}"/>
    <cellStyle name="Migliaia 12 3 2 3 2" xfId="19312" xr:uid="{BF91F3A1-F0AE-4618-88A1-17AA730AAD77}"/>
    <cellStyle name="Migliaia 12 3 2 3 2 2" xfId="42149" xr:uid="{EF601D71-C35F-4CB1-B385-D507D4992298}"/>
    <cellStyle name="Migliaia 12 3 2 3 3" xfId="30732" xr:uid="{DD94C547-A263-4826-97F9-B2F5E5DD4B63}"/>
    <cellStyle name="Migliaia 12 3 2 4" xfId="13604" xr:uid="{305747BA-BC02-4A94-9595-E0D4D1ABCE11}"/>
    <cellStyle name="Migliaia 12 3 2 4 2" xfId="36441" xr:uid="{60E60B7E-0294-4059-B2C0-C54E54A32189}"/>
    <cellStyle name="Migliaia 12 3 2 5" xfId="25024" xr:uid="{2C355B03-88E8-4F17-8395-AFD22B971081}"/>
    <cellStyle name="Migliaia 12 3 3" xfId="3613" xr:uid="{26445A2A-5D62-402E-AE58-4C2700554FB5}"/>
    <cellStyle name="Migliaia 12 3 3 2" xfId="9322" xr:uid="{CEB7D787-6CC5-4853-A8F4-4DE31D9ED8A1}"/>
    <cellStyle name="Migliaia 12 3 3 2 2" xfId="20739" xr:uid="{03F4EC59-105C-4DC0-8700-8FD47680935E}"/>
    <cellStyle name="Migliaia 12 3 3 2 2 2" xfId="43576" xr:uid="{B86ED0FF-94E5-496A-A3E4-A803FEE25A15}"/>
    <cellStyle name="Migliaia 12 3 3 2 3" xfId="32159" xr:uid="{E384E03F-DAA4-48A7-8A2C-733AFDB844B2}"/>
    <cellStyle name="Migliaia 12 3 3 3" xfId="15031" xr:uid="{60408AD9-B91E-4E22-A47C-689D452B0F88}"/>
    <cellStyle name="Migliaia 12 3 3 3 2" xfId="37868" xr:uid="{F0B980E1-C0B8-48B0-8EB9-DC6C868CB345}"/>
    <cellStyle name="Migliaia 12 3 3 4" xfId="26451" xr:uid="{BD3D2437-EC25-4B62-883D-15065F4E8948}"/>
    <cellStyle name="Migliaia 12 3 4" xfId="6468" xr:uid="{73C17880-D46E-49A8-B94E-798EBC3CE601}"/>
    <cellStyle name="Migliaia 12 3 4 2" xfId="17885" xr:uid="{191AF16F-DFC8-4182-818B-A310A71FF6FB}"/>
    <cellStyle name="Migliaia 12 3 4 2 2" xfId="40722" xr:uid="{211D8808-3751-4773-84AF-5464D9C6A474}"/>
    <cellStyle name="Migliaia 12 3 4 3" xfId="29305" xr:uid="{F8400609-D15D-44EB-9C22-D0A5491F7095}"/>
    <cellStyle name="Migliaia 12 3 5" xfId="12177" xr:uid="{5E2B53CB-F628-405A-8182-D17F0A7B4663}"/>
    <cellStyle name="Migliaia 12 3 5 2" xfId="35014" xr:uid="{9B883613-CEF7-4114-A6F7-FDF144D97902}"/>
    <cellStyle name="Migliaia 12 3 6" xfId="23597" xr:uid="{E5236B1F-91D2-4349-AFEB-ABB9E738549C}"/>
    <cellStyle name="Migliaia 12 4" xfId="865" xr:uid="{34F23CC1-4FBF-4F20-8D7C-C6013E9CA482}"/>
    <cellStyle name="Migliaia 12 4 2" xfId="2401" xr:uid="{3363E925-23A5-4960-8E7F-CFD28E3A32E8}"/>
    <cellStyle name="Migliaia 12 4 2 2" xfId="5257" xr:uid="{5B778624-46B0-44C7-83FE-1FCE0E370951}"/>
    <cellStyle name="Migliaia 12 4 2 2 2" xfId="10965" xr:uid="{2561C477-6247-4B77-9230-3C6549E2B59E}"/>
    <cellStyle name="Migliaia 12 4 2 2 2 2" xfId="22383" xr:uid="{47D44DE2-7DC3-41ED-9343-DE26DEEC5E7A}"/>
    <cellStyle name="Migliaia 12 4 2 2 2 2 2" xfId="45220" xr:uid="{6004B0D1-C75B-43AF-B060-AC6407DB8F68}"/>
    <cellStyle name="Migliaia 12 4 2 2 2 3" xfId="33803" xr:uid="{7DCF78E2-A36F-4867-9DE1-65CEF237DDD7}"/>
    <cellStyle name="Migliaia 12 4 2 2 3" xfId="16675" xr:uid="{ED63369B-43D7-409C-9188-C703437B4969}"/>
    <cellStyle name="Migliaia 12 4 2 2 3 2" xfId="39512" xr:uid="{B4E4E1D9-0138-4A83-A076-2E340D013052}"/>
    <cellStyle name="Migliaia 12 4 2 2 4" xfId="28095" xr:uid="{5D27B569-A24B-4820-82FA-5265A275E9F7}"/>
    <cellStyle name="Migliaia 12 4 2 3" xfId="8112" xr:uid="{22E5F781-0B92-4060-B97F-CCBBA610CC82}"/>
    <cellStyle name="Migliaia 12 4 2 3 2" xfId="19529" xr:uid="{CA8393F1-995D-4C9C-997A-B01B13FB6FAA}"/>
    <cellStyle name="Migliaia 12 4 2 3 2 2" xfId="42366" xr:uid="{B1EB8D1B-3FA3-4121-9368-038BBF6EDACD}"/>
    <cellStyle name="Migliaia 12 4 2 3 3" xfId="30949" xr:uid="{C7A97344-F74E-47E1-BAA9-4EB0B2CA4393}"/>
    <cellStyle name="Migliaia 12 4 2 4" xfId="13821" xr:uid="{2752F0D8-DD96-40AF-B3FC-7948B1E085E3}"/>
    <cellStyle name="Migliaia 12 4 2 4 2" xfId="36658" xr:uid="{FCAA1027-3891-43FD-886D-EBDD09D54213}"/>
    <cellStyle name="Migliaia 12 4 2 5" xfId="25241" xr:uid="{DFFDB7F4-6F97-4061-891F-03EB11CE3135}"/>
    <cellStyle name="Migliaia 12 4 3" xfId="3830" xr:uid="{80DA380A-B8D9-405B-8E60-CB865F9E17F8}"/>
    <cellStyle name="Migliaia 12 4 3 2" xfId="9539" xr:uid="{B1A75961-1385-43CB-8A14-1D51056BA5BB}"/>
    <cellStyle name="Migliaia 12 4 3 2 2" xfId="20956" xr:uid="{691E26B1-19EB-47AE-A143-1BF6111F5ADA}"/>
    <cellStyle name="Migliaia 12 4 3 2 2 2" xfId="43793" xr:uid="{856ABCE8-4FDB-439C-9970-ED5F7EB736B6}"/>
    <cellStyle name="Migliaia 12 4 3 2 3" xfId="32376" xr:uid="{F53F0CFC-F5DA-4A7A-9EE5-5567EB8BFF34}"/>
    <cellStyle name="Migliaia 12 4 3 3" xfId="15248" xr:uid="{30820BF6-60FE-4FA9-AD09-018435812E62}"/>
    <cellStyle name="Migliaia 12 4 3 3 2" xfId="38085" xr:uid="{6F65B1BA-D159-48CC-94D5-99F98EDEFEC2}"/>
    <cellStyle name="Migliaia 12 4 3 4" xfId="26668" xr:uid="{2C6A7EB6-4D01-4361-8866-C848D8C22AA0}"/>
    <cellStyle name="Migliaia 12 4 4" xfId="6685" xr:uid="{174FFF0D-273D-4224-B2D9-C22119FB0782}"/>
    <cellStyle name="Migliaia 12 4 4 2" xfId="18102" xr:uid="{4407D54F-01FF-45CB-A541-6368AD1A66A2}"/>
    <cellStyle name="Migliaia 12 4 4 2 2" xfId="40939" xr:uid="{162E01E6-FBF2-43DF-9A5E-20DF597EF2E8}"/>
    <cellStyle name="Migliaia 12 4 4 3" xfId="29522" xr:uid="{4516948B-76F7-464B-9793-C382E8B7C569}"/>
    <cellStyle name="Migliaia 12 4 5" xfId="12394" xr:uid="{934AD6C2-3639-435C-9510-06F2F47670CF}"/>
    <cellStyle name="Migliaia 12 4 5 2" xfId="35231" xr:uid="{07B2FAEA-FD1C-44CB-ADFC-0250DC776355}"/>
    <cellStyle name="Migliaia 12 4 6" xfId="23814" xr:uid="{F791F3F9-1136-432B-8805-3788421B5F5B}"/>
    <cellStyle name="Migliaia 12 5" xfId="1112" xr:uid="{0AFD9A5B-062C-42AA-A48B-BEE5721E37E3}"/>
    <cellStyle name="Migliaia 12 5 2" xfId="2618" xr:uid="{C1DA56B9-546C-46B8-ADA3-B10C18948E9C}"/>
    <cellStyle name="Migliaia 12 5 2 2" xfId="5474" xr:uid="{09607515-010A-4CB0-8DC8-F4F9C2B0792B}"/>
    <cellStyle name="Migliaia 12 5 2 2 2" xfId="11182" xr:uid="{D07FCA40-F219-48E1-9674-417CBF6F2CC6}"/>
    <cellStyle name="Migliaia 12 5 2 2 2 2" xfId="22600" xr:uid="{913EAF2B-4908-43E3-B805-B3524A2373B7}"/>
    <cellStyle name="Migliaia 12 5 2 2 2 2 2" xfId="45437" xr:uid="{E6F6093D-0118-43F1-B84D-B49773B377F9}"/>
    <cellStyle name="Migliaia 12 5 2 2 2 3" xfId="34020" xr:uid="{226A2E07-739F-4134-8A96-AB3072C1CC77}"/>
    <cellStyle name="Migliaia 12 5 2 2 3" xfId="16892" xr:uid="{053D8A49-3D45-48FE-A094-50447B2F8225}"/>
    <cellStyle name="Migliaia 12 5 2 2 3 2" xfId="39729" xr:uid="{49B8E6AB-28ED-4550-BFDA-673A10CCB41D}"/>
    <cellStyle name="Migliaia 12 5 2 2 4" xfId="28312" xr:uid="{3DA3E064-93F5-4973-990E-29343F9FC125}"/>
    <cellStyle name="Migliaia 12 5 2 3" xfId="8329" xr:uid="{DB0B21A7-CD34-430B-8B9D-A20A8CE5FB16}"/>
    <cellStyle name="Migliaia 12 5 2 3 2" xfId="19746" xr:uid="{5FABD1C8-20D6-4346-8500-7D76729E8ECE}"/>
    <cellStyle name="Migliaia 12 5 2 3 2 2" xfId="42583" xr:uid="{CA72A590-1B6A-4785-979E-F38E1AF62E56}"/>
    <cellStyle name="Migliaia 12 5 2 3 3" xfId="31166" xr:uid="{10508CC6-2800-4A93-8045-6A2204515189}"/>
    <cellStyle name="Migliaia 12 5 2 4" xfId="14038" xr:uid="{6EFB90A9-40D6-4A38-826E-03544D72A604}"/>
    <cellStyle name="Migliaia 12 5 2 4 2" xfId="36875" xr:uid="{25363C5B-4053-4077-95AB-26D16F98580F}"/>
    <cellStyle name="Migliaia 12 5 2 5" xfId="25458" xr:uid="{DD731CAB-0592-480F-A2FF-DFD8D91D1F80}"/>
    <cellStyle name="Migliaia 12 5 3" xfId="4047" xr:uid="{F1DA5B9D-2495-4176-9CB2-54684822F898}"/>
    <cellStyle name="Migliaia 12 5 3 2" xfId="9756" xr:uid="{1EA3FE70-24D4-47BA-92DF-57EFC88E3ACF}"/>
    <cellStyle name="Migliaia 12 5 3 2 2" xfId="21173" xr:uid="{D767B7EC-2061-48A7-9236-82FBBD4FC855}"/>
    <cellStyle name="Migliaia 12 5 3 2 2 2" xfId="44010" xr:uid="{5FA6ED0B-66BA-4611-ABA7-BD595807569B}"/>
    <cellStyle name="Migliaia 12 5 3 2 3" xfId="32593" xr:uid="{67D8A0AF-6266-4AA8-B142-09ADCB5F7709}"/>
    <cellStyle name="Migliaia 12 5 3 3" xfId="15465" xr:uid="{7ADCDD86-B36F-4A1D-B45C-918AC08F1DC5}"/>
    <cellStyle name="Migliaia 12 5 3 3 2" xfId="38302" xr:uid="{CA7F3CDC-2BA1-45FE-8C13-A38EA06A6D0C}"/>
    <cellStyle name="Migliaia 12 5 3 4" xfId="26885" xr:uid="{A1A19EFF-2EE7-48A7-9854-8EF8E9785502}"/>
    <cellStyle name="Migliaia 12 5 4" xfId="6902" xr:uid="{F0AD3AB0-9DC7-40F0-8C4A-39201E56DD2A}"/>
    <cellStyle name="Migliaia 12 5 4 2" xfId="18319" xr:uid="{6067E08D-126E-429E-B8E4-FEAC6C4A6335}"/>
    <cellStyle name="Migliaia 12 5 4 2 2" xfId="41156" xr:uid="{1F1752E6-6E75-4C84-B185-01FEA2234533}"/>
    <cellStyle name="Migliaia 12 5 4 3" xfId="29739" xr:uid="{899A1EB1-3347-43C8-AAAB-0B890627FE94}"/>
    <cellStyle name="Migliaia 12 5 5" xfId="12611" xr:uid="{94F26FF7-073B-4D05-8339-4649E839DEEF}"/>
    <cellStyle name="Migliaia 12 5 5 2" xfId="35448" xr:uid="{C598DFC5-B360-4834-B544-6C19699D9171}"/>
    <cellStyle name="Migliaia 12 5 6" xfId="24031" xr:uid="{7CC75293-CE2E-4B2E-8A66-F6F05FB14D56}"/>
    <cellStyle name="Migliaia 12 6" xfId="1359" xr:uid="{2D7DC9FF-5AEB-47D5-A501-17D9DC4FDA67}"/>
    <cellStyle name="Migliaia 12 6 2" xfId="2835" xr:uid="{DAA35470-608B-4713-9408-3A56E1A459AB}"/>
    <cellStyle name="Migliaia 12 6 2 2" xfId="5691" xr:uid="{731E9376-FE6D-44D4-9D3E-4D6E1BA42272}"/>
    <cellStyle name="Migliaia 12 6 2 2 2" xfId="11399" xr:uid="{7B48403F-A236-4712-A69B-8790B1E99FB8}"/>
    <cellStyle name="Migliaia 12 6 2 2 2 2" xfId="22817" xr:uid="{C4DAA166-BEF9-4E5F-9DBB-DB5E5A51CC50}"/>
    <cellStyle name="Migliaia 12 6 2 2 2 2 2" xfId="45654" xr:uid="{C3304224-162F-4136-983F-3D138417187D}"/>
    <cellStyle name="Migliaia 12 6 2 2 2 3" xfId="34237" xr:uid="{55D0C3C7-AFF2-4F79-A2C5-D6034A96525B}"/>
    <cellStyle name="Migliaia 12 6 2 2 3" xfId="17109" xr:uid="{A7DF8C35-6D0E-4F9E-9B3B-9A97A4AA1752}"/>
    <cellStyle name="Migliaia 12 6 2 2 3 2" xfId="39946" xr:uid="{6D1B88E9-0E83-44AB-9254-F4B6F5244BC5}"/>
    <cellStyle name="Migliaia 12 6 2 2 4" xfId="28529" xr:uid="{B551CEA6-B40C-4D2A-9336-01D7739EE680}"/>
    <cellStyle name="Migliaia 12 6 2 3" xfId="8546" xr:uid="{A9D494F9-988C-4D40-A7CF-32D92F89D959}"/>
    <cellStyle name="Migliaia 12 6 2 3 2" xfId="19963" xr:uid="{FF67C8D1-A9FF-4EBC-9046-5C97F3783929}"/>
    <cellStyle name="Migliaia 12 6 2 3 2 2" xfId="42800" xr:uid="{A9E3C62C-763A-42B3-AE0B-A285D3D4B4C1}"/>
    <cellStyle name="Migliaia 12 6 2 3 3" xfId="31383" xr:uid="{529C7310-BB82-4B5A-A384-2583B84DD760}"/>
    <cellStyle name="Migliaia 12 6 2 4" xfId="14255" xr:uid="{665F7738-30BE-4245-A067-057C9B4DD18B}"/>
    <cellStyle name="Migliaia 12 6 2 4 2" xfId="37092" xr:uid="{841F48E0-2D43-4118-BEBE-C5B41848BFE6}"/>
    <cellStyle name="Migliaia 12 6 2 5" xfId="25675" xr:uid="{6FD2A281-37CA-43A6-BA8D-BA6A4AD1795A}"/>
    <cellStyle name="Migliaia 12 6 3" xfId="4264" xr:uid="{58CA2EBC-D0AF-4711-8C92-0F2665FC67F2}"/>
    <cellStyle name="Migliaia 12 6 3 2" xfId="9973" xr:uid="{24004ED0-E038-4F72-9F40-384AD2A4CF42}"/>
    <cellStyle name="Migliaia 12 6 3 2 2" xfId="21390" xr:uid="{B999E206-7FEF-4A8E-B7B2-E3F1E946E615}"/>
    <cellStyle name="Migliaia 12 6 3 2 2 2" xfId="44227" xr:uid="{DDAA2C9F-5802-47DB-89D4-9D7FF7401B64}"/>
    <cellStyle name="Migliaia 12 6 3 2 3" xfId="32810" xr:uid="{43C61D49-E9AE-4CBD-88F1-8D5DEF1B298C}"/>
    <cellStyle name="Migliaia 12 6 3 3" xfId="15682" xr:uid="{05D419F0-9B19-465B-8381-9B9621255A3F}"/>
    <cellStyle name="Migliaia 12 6 3 3 2" xfId="38519" xr:uid="{8CC3E281-6984-4074-AEF2-5A8850A1E964}"/>
    <cellStyle name="Migliaia 12 6 3 4" xfId="27102" xr:uid="{7F30A44B-C71C-48FB-8469-060048A2B232}"/>
    <cellStyle name="Migliaia 12 6 4" xfId="7119" xr:uid="{D5C77C55-2091-47EA-9C99-85E334113BA6}"/>
    <cellStyle name="Migliaia 12 6 4 2" xfId="18536" xr:uid="{0941C70F-757F-4694-886D-E59959432E7D}"/>
    <cellStyle name="Migliaia 12 6 4 2 2" xfId="41373" xr:uid="{280E57A2-D4FF-4625-9727-F4E8D2EDEAE9}"/>
    <cellStyle name="Migliaia 12 6 4 3" xfId="29956" xr:uid="{8B77BB55-B240-401A-A85F-6AB5F0C6D10F}"/>
    <cellStyle name="Migliaia 12 6 5" xfId="12828" xr:uid="{3266133F-E22F-4A8F-9A83-F6BB6AB9073D}"/>
    <cellStyle name="Migliaia 12 6 5 2" xfId="35665" xr:uid="{8FA5537B-0554-490B-8046-815FC037FD74}"/>
    <cellStyle name="Migliaia 12 6 6" xfId="24248" xr:uid="{B28270CD-661B-402C-B1FB-2390FFCF3537}"/>
    <cellStyle name="Migliaia 12 7" xfId="1606" xr:uid="{A9C6B563-0C4F-4CA2-BC07-473E9ECF39CC}"/>
    <cellStyle name="Migliaia 12 7 2" xfId="3052" xr:uid="{5F7B6486-D65C-4B65-B3F4-057133599E20}"/>
    <cellStyle name="Migliaia 12 7 2 2" xfId="5908" xr:uid="{FC8E5198-2D47-4122-940B-3EB5CC4AAE13}"/>
    <cellStyle name="Migliaia 12 7 2 2 2" xfId="11616" xr:uid="{3CDA2B8D-E5F8-478D-B439-6A1F66382473}"/>
    <cellStyle name="Migliaia 12 7 2 2 2 2" xfId="23034" xr:uid="{B315B401-D2C6-44EE-BBDB-56CCAE986100}"/>
    <cellStyle name="Migliaia 12 7 2 2 2 2 2" xfId="45871" xr:uid="{B272EE58-5F7A-4486-938D-629296DA45AB}"/>
    <cellStyle name="Migliaia 12 7 2 2 2 3" xfId="34454" xr:uid="{9D415C84-428C-4442-AD37-61CC1CB294A3}"/>
    <cellStyle name="Migliaia 12 7 2 2 3" xfId="17326" xr:uid="{ED52B17D-A50D-438B-A6D1-E5A3126CF77D}"/>
    <cellStyle name="Migliaia 12 7 2 2 3 2" xfId="40163" xr:uid="{9556D8C2-8177-4DE3-87CB-E0A29BD8A1E8}"/>
    <cellStyle name="Migliaia 12 7 2 2 4" xfId="28746" xr:uid="{922813F7-37F9-4939-908F-D5E033971D37}"/>
    <cellStyle name="Migliaia 12 7 2 3" xfId="8763" xr:uid="{922ACD38-94BA-4F3F-9BDF-D2ADE21F8DF0}"/>
    <cellStyle name="Migliaia 12 7 2 3 2" xfId="20180" xr:uid="{BC44F628-6B98-4EEF-AC05-B09050D5B2CF}"/>
    <cellStyle name="Migliaia 12 7 2 3 2 2" xfId="43017" xr:uid="{E3B64753-9935-45CB-A818-EAABAD7DBB26}"/>
    <cellStyle name="Migliaia 12 7 2 3 3" xfId="31600" xr:uid="{7AB9E1DA-11FA-4A4D-953F-F7F6B0F33FC3}"/>
    <cellStyle name="Migliaia 12 7 2 4" xfId="14472" xr:uid="{7B6C14EA-5B23-461E-A5D3-471930F430FB}"/>
    <cellStyle name="Migliaia 12 7 2 4 2" xfId="37309" xr:uid="{26924729-EA1F-4963-9494-DDA142425B00}"/>
    <cellStyle name="Migliaia 12 7 2 5" xfId="25892" xr:uid="{71BE7589-718D-4A2E-A2A1-0AF6F502B04D}"/>
    <cellStyle name="Migliaia 12 7 3" xfId="4481" xr:uid="{6386E9E1-FEB2-4C45-A295-2ED679CFD5C1}"/>
    <cellStyle name="Migliaia 12 7 3 2" xfId="10190" xr:uid="{FB530CFA-F144-4753-8ED7-66D922BDF22F}"/>
    <cellStyle name="Migliaia 12 7 3 2 2" xfId="21607" xr:uid="{6B89D6AA-9B3B-40B4-8A19-3469B4CF6F39}"/>
    <cellStyle name="Migliaia 12 7 3 2 2 2" xfId="44444" xr:uid="{923E82E9-DF03-47F9-A8C6-EEFD8146C888}"/>
    <cellStyle name="Migliaia 12 7 3 2 3" xfId="33027" xr:uid="{980926D4-017A-493D-87BD-6E59E2789146}"/>
    <cellStyle name="Migliaia 12 7 3 3" xfId="15899" xr:uid="{815A3794-C4A3-4E3A-9F92-05422891E3BA}"/>
    <cellStyle name="Migliaia 12 7 3 3 2" xfId="38736" xr:uid="{9D8471BD-B6F8-4F13-B8F1-9205CB85CC4E}"/>
    <cellStyle name="Migliaia 12 7 3 4" xfId="27319" xr:uid="{1689003B-92EC-4335-B5C8-74095870265E}"/>
    <cellStyle name="Migliaia 12 7 4" xfId="7336" xr:uid="{5AF6B973-CF9D-4EDD-82F0-78E11AD98D79}"/>
    <cellStyle name="Migliaia 12 7 4 2" xfId="18753" xr:uid="{6A7A0832-62EB-4487-A921-E641904B81C0}"/>
    <cellStyle name="Migliaia 12 7 4 2 2" xfId="41590" xr:uid="{8C2A2C08-18BF-4D85-B4AB-45441CBD474C}"/>
    <cellStyle name="Migliaia 12 7 4 3" xfId="30173" xr:uid="{435E9490-8295-4A19-93C0-5807CDC81E0C}"/>
    <cellStyle name="Migliaia 12 7 5" xfId="13045" xr:uid="{2CE87E0B-D679-4B51-8BFF-95710AA8E498}"/>
    <cellStyle name="Migliaia 12 7 5 2" xfId="35882" xr:uid="{60152469-4900-4C1A-999A-B2AC8630DB87}"/>
    <cellStyle name="Migliaia 12 7 6" xfId="24465" xr:uid="{BB82DA16-C1F6-43CB-82EB-A90E53562149}"/>
    <cellStyle name="Migliaia 12 8" xfId="1961" xr:uid="{BDAB99DD-6CEC-4CD9-AA9D-C19A8EFD2BFB}"/>
    <cellStyle name="Migliaia 12 8 2" xfId="4817" xr:uid="{2613B00A-8AA0-44DF-97AE-8AD813C03650}"/>
    <cellStyle name="Migliaia 12 8 2 2" xfId="10526" xr:uid="{01B3CF9F-4623-4B1F-9195-876F6F1781C4}"/>
    <cellStyle name="Migliaia 12 8 2 2 2" xfId="21943" xr:uid="{B36759BE-B550-4DEA-806B-04E67EAC0BB0}"/>
    <cellStyle name="Migliaia 12 8 2 2 2 2" xfId="44780" xr:uid="{5B72EB83-75D0-4568-87C2-5BD22366C11C}"/>
    <cellStyle name="Migliaia 12 8 2 2 3" xfId="33363" xr:uid="{20D88D7F-FDAA-47C9-99D4-7C59BA938927}"/>
    <cellStyle name="Migliaia 12 8 2 3" xfId="16235" xr:uid="{7CB23637-8A38-4FC2-A6FA-AD9B5558ACD7}"/>
    <cellStyle name="Migliaia 12 8 2 3 2" xfId="39072" xr:uid="{7FA7BB0D-AD26-4D43-BE4C-009F3890C774}"/>
    <cellStyle name="Migliaia 12 8 2 4" xfId="27655" xr:uid="{17B48305-B717-4811-BB60-F6AA2CF3746B}"/>
    <cellStyle name="Migliaia 12 8 3" xfId="7672" xr:uid="{0B3D5260-FA62-4DF4-B876-BB015C002F2A}"/>
    <cellStyle name="Migliaia 12 8 3 2" xfId="19089" xr:uid="{FD234370-BF81-44C5-9B94-2E749F7617D5}"/>
    <cellStyle name="Migliaia 12 8 3 2 2" xfId="41926" xr:uid="{D97C4407-3EE1-4D15-9434-B3B6CAC48EEE}"/>
    <cellStyle name="Migliaia 12 8 3 3" xfId="30509" xr:uid="{C862933B-3EE8-4D4F-A9B2-A3619E62D1B6}"/>
    <cellStyle name="Migliaia 12 8 4" xfId="13381" xr:uid="{AE860E2E-188F-4781-81BD-3D6FF3BB3E9D}"/>
    <cellStyle name="Migliaia 12 8 4 2" xfId="36218" xr:uid="{69B86752-8FD8-4422-99D0-0779EBFD9744}"/>
    <cellStyle name="Migliaia 12 8 5" xfId="24801" xr:uid="{41EBEAE1-C287-435E-AB4B-0B78E0018262}"/>
    <cellStyle name="Migliaia 12 9" xfId="3390" xr:uid="{9BA34131-546B-45C6-BB71-233343F5EB64}"/>
    <cellStyle name="Migliaia 12 9 2" xfId="9099" xr:uid="{5CD512E0-3D3E-47DF-82D4-7BF1B49F87A6}"/>
    <cellStyle name="Migliaia 12 9 2 2" xfId="20516" xr:uid="{7F0213E0-1DFA-4D4A-AB94-1398EB70BA30}"/>
    <cellStyle name="Migliaia 12 9 2 2 2" xfId="43353" xr:uid="{28AF07BD-A7C6-41C0-9EDD-1ADAD3962349}"/>
    <cellStyle name="Migliaia 12 9 2 3" xfId="31936" xr:uid="{B11D67B5-F688-4A3F-97BB-8DF5D2694BBD}"/>
    <cellStyle name="Migliaia 12 9 3" xfId="14808" xr:uid="{AFF5433C-DEB8-4C9E-A517-39ADF9823DFD}"/>
    <cellStyle name="Migliaia 12 9 3 2" xfId="37645" xr:uid="{D4B12CC2-B4E6-444F-979B-270130A40F68}"/>
    <cellStyle name="Migliaia 12 9 4" xfId="26228" xr:uid="{EEE7B8F0-9D7F-4F60-B988-13B67C9A377A}"/>
    <cellStyle name="Migliaia 13" xfId="264" xr:uid="{C6EC6C6C-DA9F-4A87-B405-DC32F573C6E8}"/>
    <cellStyle name="Migliaia 13 10" xfId="6177" xr:uid="{6861B1AA-12D3-4086-A6DB-8B1E7EA81E22}"/>
    <cellStyle name="Migliaia 13 10 2" xfId="17594" xr:uid="{BFFAE814-75DE-4E53-A877-EDB19F478C7D}"/>
    <cellStyle name="Migliaia 13 10 2 2" xfId="40431" xr:uid="{171D35DD-28CF-4FDC-AAB4-031CF9771D11}"/>
    <cellStyle name="Migliaia 13 10 3" xfId="29014" xr:uid="{EBB9C851-6751-42C2-98CE-616D37E7DF5F}"/>
    <cellStyle name="Migliaia 13 11" xfId="11886" xr:uid="{83F85DD4-4EA7-4599-A377-55B5737C0513}"/>
    <cellStyle name="Migliaia 13 11 2" xfId="34723" xr:uid="{977FBBEE-0A3A-49DB-A64B-548DE328A37F}"/>
    <cellStyle name="Migliaia 13 12" xfId="23306" xr:uid="{55E46865-AD6F-47CD-9110-769AF34CFDE9}"/>
    <cellStyle name="Migliaia 13 2" xfId="425" xr:uid="{1F71F8F5-7F14-4B28-BE3C-5AE057B3F589}"/>
    <cellStyle name="Migliaia 13 2 10" xfId="12017" xr:uid="{B99D0DC5-A132-4775-BE5E-3DFD3F062648}"/>
    <cellStyle name="Migliaia 13 2 10 2" xfId="34854" xr:uid="{E928564A-C4EB-418E-96D8-1DCE5B380F4D}"/>
    <cellStyle name="Migliaia 13 2 11" xfId="23437" xr:uid="{2C9E2B52-B43B-4CDF-8088-CEF16FBA69B0}"/>
    <cellStyle name="Migliaia 13 2 2" xfId="679" xr:uid="{B657321A-AD5F-4A90-B0AC-FDBC1428FEB9}"/>
    <cellStyle name="Migliaia 13 2 2 2" xfId="2241" xr:uid="{9549E137-7FB2-4929-8FFE-1927D83A11AD}"/>
    <cellStyle name="Migliaia 13 2 2 2 2" xfId="5097" xr:uid="{E13AB7D3-6522-4E58-BD27-0F4016659827}"/>
    <cellStyle name="Migliaia 13 2 2 2 2 2" xfId="10805" xr:uid="{12F8B2AD-1B5F-403E-985B-FD8C49370F60}"/>
    <cellStyle name="Migliaia 13 2 2 2 2 2 2" xfId="22223" xr:uid="{CC926748-8376-4848-93A4-656E032A00FF}"/>
    <cellStyle name="Migliaia 13 2 2 2 2 2 2 2" xfId="45060" xr:uid="{B29E028B-1C32-4392-A1E4-3ED2F0A5557F}"/>
    <cellStyle name="Migliaia 13 2 2 2 2 2 3" xfId="33643" xr:uid="{4455A6CD-17F2-42BC-B4EC-561A5962219B}"/>
    <cellStyle name="Migliaia 13 2 2 2 2 3" xfId="16515" xr:uid="{7213A461-0603-4059-952D-A9B9611021BF}"/>
    <cellStyle name="Migliaia 13 2 2 2 2 3 2" xfId="39352" xr:uid="{31202E94-F4C0-4EDA-AD0B-A0C73417B85A}"/>
    <cellStyle name="Migliaia 13 2 2 2 2 4" xfId="27935" xr:uid="{CFB532FE-AC11-42F5-94A5-D9B3E3CE60A2}"/>
    <cellStyle name="Migliaia 13 2 2 2 3" xfId="7952" xr:uid="{B3388D82-5B71-4B79-89B2-DC49085467A2}"/>
    <cellStyle name="Migliaia 13 2 2 2 3 2" xfId="19369" xr:uid="{37CC9AD9-1E20-48DB-82F2-B3CE13EEAB6E}"/>
    <cellStyle name="Migliaia 13 2 2 2 3 2 2" xfId="42206" xr:uid="{16689A22-A4EF-40C9-BB6E-C819CA1008B3}"/>
    <cellStyle name="Migliaia 13 2 2 2 3 3" xfId="30789" xr:uid="{CC8079A6-63DE-4FB1-8D3D-D28FED8C1A90}"/>
    <cellStyle name="Migliaia 13 2 2 2 4" xfId="13661" xr:uid="{B1AF160D-0226-4C32-B175-DF7D5F54A359}"/>
    <cellStyle name="Migliaia 13 2 2 2 4 2" xfId="36498" xr:uid="{813F5EF0-4012-42AF-AC6E-E67D1E857398}"/>
    <cellStyle name="Migliaia 13 2 2 2 5" xfId="25081" xr:uid="{2432762B-B6D7-429B-804B-2AB38B1C38BB}"/>
    <cellStyle name="Migliaia 13 2 2 3" xfId="3670" xr:uid="{6A7B80A5-33DD-42F4-BB6B-5A802CD5E041}"/>
    <cellStyle name="Migliaia 13 2 2 3 2" xfId="9379" xr:uid="{FD73C94D-2685-406C-94FB-C3D1D0547638}"/>
    <cellStyle name="Migliaia 13 2 2 3 2 2" xfId="20796" xr:uid="{89C793DA-5ED9-43FF-B25C-0977CB3D8A12}"/>
    <cellStyle name="Migliaia 13 2 2 3 2 2 2" xfId="43633" xr:uid="{41EF43AE-ED7E-470A-B3A2-B4E61B06C98A}"/>
    <cellStyle name="Migliaia 13 2 2 3 2 3" xfId="32216" xr:uid="{5CA3058A-A124-45CE-BF3D-B797579E31F7}"/>
    <cellStyle name="Migliaia 13 2 2 3 3" xfId="15088" xr:uid="{FE5CC985-C196-4B72-A603-587FC270038C}"/>
    <cellStyle name="Migliaia 13 2 2 3 3 2" xfId="37925" xr:uid="{4F477357-4D6B-47B0-9E25-EE0033AA5A3F}"/>
    <cellStyle name="Migliaia 13 2 2 3 4" xfId="26508" xr:uid="{E4E198A5-118A-4A14-A935-B6D431F39B0C}"/>
    <cellStyle name="Migliaia 13 2 2 4" xfId="6525" xr:uid="{6AFF48C2-7105-4AE7-9F14-C84C3B31FF7E}"/>
    <cellStyle name="Migliaia 13 2 2 4 2" xfId="17942" xr:uid="{D186D0CC-62CE-4E2C-80AA-CAD01A4D629D}"/>
    <cellStyle name="Migliaia 13 2 2 4 2 2" xfId="40779" xr:uid="{F40BE316-3BC4-41A2-9476-36A92171A211}"/>
    <cellStyle name="Migliaia 13 2 2 4 3" xfId="29362" xr:uid="{701CECC8-94FF-4E4F-844A-3C001869AA67}"/>
    <cellStyle name="Migliaia 13 2 2 5" xfId="12234" xr:uid="{09CFC3A2-AA09-441E-A300-77D0B59BD098}"/>
    <cellStyle name="Migliaia 13 2 2 5 2" xfId="35071" xr:uid="{D1B01E3B-0ED8-4C0E-8CCA-30CA0DB5A2EA}"/>
    <cellStyle name="Migliaia 13 2 2 6" xfId="23654" xr:uid="{ED1E0AB9-40F6-4BD2-8543-B74B7291FC7E}"/>
    <cellStyle name="Migliaia 13 2 3" xfId="939" xr:uid="{563D21CE-D230-49C9-A030-D82340F5F7E4}"/>
    <cellStyle name="Migliaia 13 2 3 2" xfId="2458" xr:uid="{6719EA8C-E86F-4945-A543-8393E82B1302}"/>
    <cellStyle name="Migliaia 13 2 3 2 2" xfId="5314" xr:uid="{BCC582C7-F602-4E4B-959E-81DBB922C5FF}"/>
    <cellStyle name="Migliaia 13 2 3 2 2 2" xfId="11022" xr:uid="{4FF98105-6A2F-4986-9E80-193DEF8D03C8}"/>
    <cellStyle name="Migliaia 13 2 3 2 2 2 2" xfId="22440" xr:uid="{6ED296DE-3351-4A54-BEAA-46D58117A73B}"/>
    <cellStyle name="Migliaia 13 2 3 2 2 2 2 2" xfId="45277" xr:uid="{2738EE1F-E18E-491D-83FC-A9C230827A0E}"/>
    <cellStyle name="Migliaia 13 2 3 2 2 2 3" xfId="33860" xr:uid="{C41FCC26-06F6-4727-B4A7-C7D7F5BD39B1}"/>
    <cellStyle name="Migliaia 13 2 3 2 2 3" xfId="16732" xr:uid="{9A31C0B5-30DD-4EEF-A1CD-BD4FB9EC8A8B}"/>
    <cellStyle name="Migliaia 13 2 3 2 2 3 2" xfId="39569" xr:uid="{8C0350B4-9C13-49C8-9F09-605C81725ACA}"/>
    <cellStyle name="Migliaia 13 2 3 2 2 4" xfId="28152" xr:uid="{D01CF51A-2005-423D-B531-4E4343ADFA5B}"/>
    <cellStyle name="Migliaia 13 2 3 2 3" xfId="8169" xr:uid="{4566D2D4-2A39-4712-9A05-10A6DBD72276}"/>
    <cellStyle name="Migliaia 13 2 3 2 3 2" xfId="19586" xr:uid="{A2DA2E1E-C84F-431E-BFD8-582F2F052F15}"/>
    <cellStyle name="Migliaia 13 2 3 2 3 2 2" xfId="42423" xr:uid="{0AA7DAFD-5F5D-43A7-A0DB-34BFDACE196A}"/>
    <cellStyle name="Migliaia 13 2 3 2 3 3" xfId="31006" xr:uid="{11EB2E6A-DB10-4362-A6EE-0A3C42A24EFB}"/>
    <cellStyle name="Migliaia 13 2 3 2 4" xfId="13878" xr:uid="{AAE2C16C-1611-409F-9AFB-CAD995420FBD}"/>
    <cellStyle name="Migliaia 13 2 3 2 4 2" xfId="36715" xr:uid="{79EF92BB-B490-4FA2-AA34-143FF787F542}"/>
    <cellStyle name="Migliaia 13 2 3 2 5" xfId="25298" xr:uid="{8E2422E8-BD6E-4166-B7F0-4CFEB2D12A13}"/>
    <cellStyle name="Migliaia 13 2 3 3" xfId="3887" xr:uid="{5D12DAED-6BA0-4E0A-91A0-6A3C16E87A66}"/>
    <cellStyle name="Migliaia 13 2 3 3 2" xfId="9596" xr:uid="{A4BBC1F6-71CF-4425-8E29-7B7B29DBAB86}"/>
    <cellStyle name="Migliaia 13 2 3 3 2 2" xfId="21013" xr:uid="{058ADBD3-6F60-4D5C-ACA9-A04A76E37D6F}"/>
    <cellStyle name="Migliaia 13 2 3 3 2 2 2" xfId="43850" xr:uid="{BCAE14F5-3CE6-45DC-A887-89D6945B4393}"/>
    <cellStyle name="Migliaia 13 2 3 3 2 3" xfId="32433" xr:uid="{B4B5A55B-CE2A-4684-8E6E-330804826DAE}"/>
    <cellStyle name="Migliaia 13 2 3 3 3" xfId="15305" xr:uid="{AEDA6F9E-7719-4D64-A255-2DE328254DC2}"/>
    <cellStyle name="Migliaia 13 2 3 3 3 2" xfId="38142" xr:uid="{8D3623B3-9398-43C4-8000-30287B8DE8F5}"/>
    <cellStyle name="Migliaia 13 2 3 3 4" xfId="26725" xr:uid="{C1CE1F0C-2218-4EEB-A0B8-4A8AF414F080}"/>
    <cellStyle name="Migliaia 13 2 3 4" xfId="6742" xr:uid="{D7F80485-1144-4451-A874-665B5F103332}"/>
    <cellStyle name="Migliaia 13 2 3 4 2" xfId="18159" xr:uid="{E223F588-63BA-4505-B499-E6C7C65F9445}"/>
    <cellStyle name="Migliaia 13 2 3 4 2 2" xfId="40996" xr:uid="{70070BBC-87E9-44A1-B7D7-782CE6664806}"/>
    <cellStyle name="Migliaia 13 2 3 4 3" xfId="29579" xr:uid="{EAAB3BC6-BE6E-48AC-A3B6-BC05C3F8B0D8}"/>
    <cellStyle name="Migliaia 13 2 3 5" xfId="12451" xr:uid="{75A649F0-CC12-42A2-A3D3-07E538B080E3}"/>
    <cellStyle name="Migliaia 13 2 3 5 2" xfId="35288" xr:uid="{E8876E05-3BFC-456F-BFD8-F0F5C6D64ECD}"/>
    <cellStyle name="Migliaia 13 2 3 6" xfId="23871" xr:uid="{C7DB2FC7-6A41-4939-869D-67836D18E785}"/>
    <cellStyle name="Migliaia 13 2 4" xfId="1186" xr:uid="{4A568E2A-08B1-40AC-92BF-42D08CB738CC}"/>
    <cellStyle name="Migliaia 13 2 4 2" xfId="2675" xr:uid="{D40F834D-C7A7-454B-B611-26483D64CCAB}"/>
    <cellStyle name="Migliaia 13 2 4 2 2" xfId="5531" xr:uid="{F2371AF9-38D5-404B-B611-73410A535C74}"/>
    <cellStyle name="Migliaia 13 2 4 2 2 2" xfId="11239" xr:uid="{A409AE3A-01B7-494D-9090-6FCB31218504}"/>
    <cellStyle name="Migliaia 13 2 4 2 2 2 2" xfId="22657" xr:uid="{DDBB855C-575F-4950-AE55-F5F9270B172B}"/>
    <cellStyle name="Migliaia 13 2 4 2 2 2 2 2" xfId="45494" xr:uid="{E36B3FE7-27C8-49F2-9324-5495584440DE}"/>
    <cellStyle name="Migliaia 13 2 4 2 2 2 3" xfId="34077" xr:uid="{466241B1-CDDB-49E2-A07B-0E88F2C9F62A}"/>
    <cellStyle name="Migliaia 13 2 4 2 2 3" xfId="16949" xr:uid="{4C511554-25C3-4E1C-8FD3-D45B6DA8757E}"/>
    <cellStyle name="Migliaia 13 2 4 2 2 3 2" xfId="39786" xr:uid="{83B8FB27-6D16-4DD4-A94E-7215D4F0D8CB}"/>
    <cellStyle name="Migliaia 13 2 4 2 2 4" xfId="28369" xr:uid="{23AB769D-8964-4C50-9865-1C397F2F25A5}"/>
    <cellStyle name="Migliaia 13 2 4 2 3" xfId="8386" xr:uid="{85D23716-88E2-4BD9-90C1-0A671E2E227B}"/>
    <cellStyle name="Migliaia 13 2 4 2 3 2" xfId="19803" xr:uid="{71A1B432-DF6E-4AB1-A060-37A12E89EE9A}"/>
    <cellStyle name="Migliaia 13 2 4 2 3 2 2" xfId="42640" xr:uid="{EB4C2224-9A3B-481C-9418-518953AACA5E}"/>
    <cellStyle name="Migliaia 13 2 4 2 3 3" xfId="31223" xr:uid="{4245AA17-17EE-4FF0-8F61-EE5522D3DD51}"/>
    <cellStyle name="Migliaia 13 2 4 2 4" xfId="14095" xr:uid="{E4A025A0-DFAC-4227-88E7-59858D0BCA33}"/>
    <cellStyle name="Migliaia 13 2 4 2 4 2" xfId="36932" xr:uid="{B700978B-AA8A-45C5-8EB5-4D5BD7C86167}"/>
    <cellStyle name="Migliaia 13 2 4 2 5" xfId="25515" xr:uid="{5715D069-E9B9-419A-8423-B5A7B84B49BF}"/>
    <cellStyle name="Migliaia 13 2 4 3" xfId="4104" xr:uid="{48DE2A0E-EA15-4D88-A381-805A39B0D7A3}"/>
    <cellStyle name="Migliaia 13 2 4 3 2" xfId="9813" xr:uid="{EDFB3411-9C65-4B4F-9F17-B0510DF0662E}"/>
    <cellStyle name="Migliaia 13 2 4 3 2 2" xfId="21230" xr:uid="{FEEDEC94-0CC0-4251-BDF7-CA9B77514E8C}"/>
    <cellStyle name="Migliaia 13 2 4 3 2 2 2" xfId="44067" xr:uid="{91DC247F-117C-49B0-B0BD-5B7A324EEC82}"/>
    <cellStyle name="Migliaia 13 2 4 3 2 3" xfId="32650" xr:uid="{AE034B92-B67F-45DB-BA45-70AED7CED425}"/>
    <cellStyle name="Migliaia 13 2 4 3 3" xfId="15522" xr:uid="{ED5DE1CA-DA15-48C7-B045-F69D2A00CC48}"/>
    <cellStyle name="Migliaia 13 2 4 3 3 2" xfId="38359" xr:uid="{FEDEE5DD-83B3-4B6A-BA1E-11A4A3B7CD02}"/>
    <cellStyle name="Migliaia 13 2 4 3 4" xfId="26942" xr:uid="{BE316798-C1DA-4855-B48C-B89E5EDF63F8}"/>
    <cellStyle name="Migliaia 13 2 4 4" xfId="6959" xr:uid="{30887936-1CCD-45D5-8695-078ABC9FF89E}"/>
    <cellStyle name="Migliaia 13 2 4 4 2" xfId="18376" xr:uid="{FAA9E199-73F4-48A1-BF8B-1A2B3DBDE892}"/>
    <cellStyle name="Migliaia 13 2 4 4 2 2" xfId="41213" xr:uid="{E9C33463-CD6B-47A1-98C1-AB3AD193E14E}"/>
    <cellStyle name="Migliaia 13 2 4 4 3" xfId="29796" xr:uid="{75437665-870C-4C6D-9497-0364AEEF4ECF}"/>
    <cellStyle name="Migliaia 13 2 4 5" xfId="12668" xr:uid="{59AD78CB-3505-4F67-AFCD-6C2DBFF0677B}"/>
    <cellStyle name="Migliaia 13 2 4 5 2" xfId="35505" xr:uid="{EB95BFED-7E8D-4430-8F42-1CBB08027D92}"/>
    <cellStyle name="Migliaia 13 2 4 6" xfId="24088" xr:uid="{57FDC588-7771-47E4-80B0-B304359B1852}"/>
    <cellStyle name="Migliaia 13 2 5" xfId="1433" xr:uid="{DDF22EE6-D68A-4F2E-A95B-334648739420}"/>
    <cellStyle name="Migliaia 13 2 5 2" xfId="2892" xr:uid="{2B26F266-993F-4EA3-A279-071B0CFCABA3}"/>
    <cellStyle name="Migliaia 13 2 5 2 2" xfId="5748" xr:uid="{2ED4A2DB-A207-4675-857D-A54648542369}"/>
    <cellStyle name="Migliaia 13 2 5 2 2 2" xfId="11456" xr:uid="{4D82FD75-EB2D-4D07-A308-286AFD04588C}"/>
    <cellStyle name="Migliaia 13 2 5 2 2 2 2" xfId="22874" xr:uid="{2F2B5862-DB1C-4276-8035-02E0418E9672}"/>
    <cellStyle name="Migliaia 13 2 5 2 2 2 2 2" xfId="45711" xr:uid="{BCBAFCA9-B1D5-4AD8-AE89-FC3BBFC98223}"/>
    <cellStyle name="Migliaia 13 2 5 2 2 2 3" xfId="34294" xr:uid="{457BA9F7-B118-498D-98AA-E0DDB50B38E7}"/>
    <cellStyle name="Migliaia 13 2 5 2 2 3" xfId="17166" xr:uid="{F01EF3E7-4BE3-47DD-9F85-62511B2FEBC4}"/>
    <cellStyle name="Migliaia 13 2 5 2 2 3 2" xfId="40003" xr:uid="{557B30E2-B1C0-4BB7-AEED-D0FACD237A2C}"/>
    <cellStyle name="Migliaia 13 2 5 2 2 4" xfId="28586" xr:uid="{2DC1D7E6-39F7-4AD6-8E8F-293C95076276}"/>
    <cellStyle name="Migliaia 13 2 5 2 3" xfId="8603" xr:uid="{203CF300-F882-4D8C-8F57-0ED23BD6EF90}"/>
    <cellStyle name="Migliaia 13 2 5 2 3 2" xfId="20020" xr:uid="{BA9B90EC-5D38-46DD-ABBA-011E77AE7473}"/>
    <cellStyle name="Migliaia 13 2 5 2 3 2 2" xfId="42857" xr:uid="{0A4856F1-053D-437F-923E-55490DEB3293}"/>
    <cellStyle name="Migliaia 13 2 5 2 3 3" xfId="31440" xr:uid="{961BD931-3648-4982-97D1-EB69B03D3062}"/>
    <cellStyle name="Migliaia 13 2 5 2 4" xfId="14312" xr:uid="{2421D9F7-2120-44F3-B2CC-E397C7A34976}"/>
    <cellStyle name="Migliaia 13 2 5 2 4 2" xfId="37149" xr:uid="{0C3823E5-D4F6-4692-A517-7B5F93703912}"/>
    <cellStyle name="Migliaia 13 2 5 2 5" xfId="25732" xr:uid="{354C443F-FABD-447B-A3FF-F933D41757C9}"/>
    <cellStyle name="Migliaia 13 2 5 3" xfId="4321" xr:uid="{754F247B-DD9A-4352-8BA5-F885DE2CFE64}"/>
    <cellStyle name="Migliaia 13 2 5 3 2" xfId="10030" xr:uid="{2C09DF76-6C5C-4A6E-BFE0-368D62BBC8B7}"/>
    <cellStyle name="Migliaia 13 2 5 3 2 2" xfId="21447" xr:uid="{0621F372-8051-4312-B295-45F02163F738}"/>
    <cellStyle name="Migliaia 13 2 5 3 2 2 2" xfId="44284" xr:uid="{0B8B9B6E-BA69-42C0-9461-899CC6F61611}"/>
    <cellStyle name="Migliaia 13 2 5 3 2 3" xfId="32867" xr:uid="{96474031-E8DF-4476-B4F2-50D1B0E98BCE}"/>
    <cellStyle name="Migliaia 13 2 5 3 3" xfId="15739" xr:uid="{B864A563-706E-4681-B8D8-0CA6BEB46B20}"/>
    <cellStyle name="Migliaia 13 2 5 3 3 2" xfId="38576" xr:uid="{7E511F25-ED59-4810-B752-EA0AEDDB402D}"/>
    <cellStyle name="Migliaia 13 2 5 3 4" xfId="27159" xr:uid="{09641655-A399-4950-8B8C-B42B5684AC7B}"/>
    <cellStyle name="Migliaia 13 2 5 4" xfId="7176" xr:uid="{2C28869E-EA93-481F-B189-256024100686}"/>
    <cellStyle name="Migliaia 13 2 5 4 2" xfId="18593" xr:uid="{93BBDDF4-715A-4728-97D3-2AA6FED2EEBD}"/>
    <cellStyle name="Migliaia 13 2 5 4 2 2" xfId="41430" xr:uid="{E2B8D902-2414-44FC-9F93-2779EBE88A46}"/>
    <cellStyle name="Migliaia 13 2 5 4 3" xfId="30013" xr:uid="{1624737A-658E-4CF5-BD08-4E484A8A538E}"/>
    <cellStyle name="Migliaia 13 2 5 5" xfId="12885" xr:uid="{64344E7C-B81D-4BF9-8C24-91E35084E8BD}"/>
    <cellStyle name="Migliaia 13 2 5 5 2" xfId="35722" xr:uid="{63C20C24-629E-46CD-AEF8-01652A99A926}"/>
    <cellStyle name="Migliaia 13 2 5 6" xfId="24305" xr:uid="{0064581F-6238-4840-ADE4-7D56F3174D43}"/>
    <cellStyle name="Migliaia 13 2 6" xfId="1680" xr:uid="{070F7CAD-1D8C-4743-AB32-E048FC97BAB4}"/>
    <cellStyle name="Migliaia 13 2 6 2" xfId="3109" xr:uid="{00710792-B91D-4D8D-8DDA-1F8F6C8387DC}"/>
    <cellStyle name="Migliaia 13 2 6 2 2" xfId="5965" xr:uid="{8F884C34-204B-4028-B8BB-18BE012E5231}"/>
    <cellStyle name="Migliaia 13 2 6 2 2 2" xfId="11673" xr:uid="{C44C1BEC-76E0-41E2-83BD-2502D1ABAD78}"/>
    <cellStyle name="Migliaia 13 2 6 2 2 2 2" xfId="23091" xr:uid="{99D9F3AF-0579-47CD-84B7-D550DAFF7301}"/>
    <cellStyle name="Migliaia 13 2 6 2 2 2 2 2" xfId="45928" xr:uid="{4C20F209-E986-4199-80C8-2EB9616760FA}"/>
    <cellStyle name="Migliaia 13 2 6 2 2 2 3" xfId="34511" xr:uid="{DA9CBD53-E9EE-48A0-B26A-A8A1F6FE0BAA}"/>
    <cellStyle name="Migliaia 13 2 6 2 2 3" xfId="17383" xr:uid="{775B29AD-E8F3-47E5-A965-250266528463}"/>
    <cellStyle name="Migliaia 13 2 6 2 2 3 2" xfId="40220" xr:uid="{EFD83AD5-F660-4E80-9521-FBAF87DB4A66}"/>
    <cellStyle name="Migliaia 13 2 6 2 2 4" xfId="28803" xr:uid="{C1EA4E84-1A6F-4C54-BE12-7EA5CECD2FC4}"/>
    <cellStyle name="Migliaia 13 2 6 2 3" xfId="8820" xr:uid="{C24B2D09-C89D-462C-8D2A-905A8EFF3C20}"/>
    <cellStyle name="Migliaia 13 2 6 2 3 2" xfId="20237" xr:uid="{50801369-71EB-40B3-A6C5-E57C78CDAC17}"/>
    <cellStyle name="Migliaia 13 2 6 2 3 2 2" xfId="43074" xr:uid="{2CFEB03C-91AA-41AD-978D-73946C0C958D}"/>
    <cellStyle name="Migliaia 13 2 6 2 3 3" xfId="31657" xr:uid="{ADC41EE1-0FA8-4044-87D0-16DA443177C7}"/>
    <cellStyle name="Migliaia 13 2 6 2 4" xfId="14529" xr:uid="{3E435B22-B639-4B2B-88B1-DA2610056831}"/>
    <cellStyle name="Migliaia 13 2 6 2 4 2" xfId="37366" xr:uid="{023B0068-121F-4DCD-AF8F-EB1C12F8FF08}"/>
    <cellStyle name="Migliaia 13 2 6 2 5" xfId="25949" xr:uid="{59964F3F-57EF-47DA-A90E-AC69EE27547D}"/>
    <cellStyle name="Migliaia 13 2 6 3" xfId="4538" xr:uid="{B3C1AF55-24A7-47AD-B45F-2EEE4E288375}"/>
    <cellStyle name="Migliaia 13 2 6 3 2" xfId="10247" xr:uid="{B8A001A5-396C-490C-9B06-C1D8F9787EBB}"/>
    <cellStyle name="Migliaia 13 2 6 3 2 2" xfId="21664" xr:uid="{8639A56B-DF54-4DA3-ABDA-72CBBB273F16}"/>
    <cellStyle name="Migliaia 13 2 6 3 2 2 2" xfId="44501" xr:uid="{63C23F03-D281-4FA6-BF65-D9613B55959A}"/>
    <cellStyle name="Migliaia 13 2 6 3 2 3" xfId="33084" xr:uid="{49EE871D-9877-4991-9F93-0DFB77DFAD23}"/>
    <cellStyle name="Migliaia 13 2 6 3 3" xfId="15956" xr:uid="{9FFBCE8C-DAFF-459D-9FFF-4602AD281DEE}"/>
    <cellStyle name="Migliaia 13 2 6 3 3 2" xfId="38793" xr:uid="{5DF4E2F9-E7BA-427A-94E7-6590E5BC08EA}"/>
    <cellStyle name="Migliaia 13 2 6 3 4" xfId="27376" xr:uid="{13232F19-645D-4911-92F3-E63E111120B9}"/>
    <cellStyle name="Migliaia 13 2 6 4" xfId="7393" xr:uid="{AB3EF2BB-04C7-43A9-814A-A5BCDF5110C4}"/>
    <cellStyle name="Migliaia 13 2 6 4 2" xfId="18810" xr:uid="{EB44FEC9-4410-4E60-B757-D57BECCF35DC}"/>
    <cellStyle name="Migliaia 13 2 6 4 2 2" xfId="41647" xr:uid="{154415E6-BCA5-400F-AEE9-06A8A1AD71B9}"/>
    <cellStyle name="Migliaia 13 2 6 4 3" xfId="30230" xr:uid="{0E732163-D022-4542-8C9B-466AC6A517CE}"/>
    <cellStyle name="Migliaia 13 2 6 5" xfId="13102" xr:uid="{21B874D2-2369-4D33-A1F5-72F7F319F825}"/>
    <cellStyle name="Migliaia 13 2 6 5 2" xfId="35939" xr:uid="{35876980-C1B6-45AE-B0E0-70FD44883AF2}"/>
    <cellStyle name="Migliaia 13 2 6 6" xfId="24522" xr:uid="{67CECF41-E69C-4712-9383-794C14ED2E45}"/>
    <cellStyle name="Migliaia 13 2 7" xfId="2024" xr:uid="{4208D1A3-EFCA-4A1F-8B81-7E9F0CA41313}"/>
    <cellStyle name="Migliaia 13 2 7 2" xfId="4880" xr:uid="{3DAC34B3-5EDD-453E-94D6-13360D34C60E}"/>
    <cellStyle name="Migliaia 13 2 7 2 2" xfId="10588" xr:uid="{9E53C4CD-A0A9-40D9-913D-0F06CCB3C1AD}"/>
    <cellStyle name="Migliaia 13 2 7 2 2 2" xfId="22006" xr:uid="{B5A366C9-6DF7-4AC9-A9C2-C8226B2864E9}"/>
    <cellStyle name="Migliaia 13 2 7 2 2 2 2" xfId="44843" xr:uid="{8DD6CED7-67A5-4F60-83AF-A68BAC5F605E}"/>
    <cellStyle name="Migliaia 13 2 7 2 2 3" xfId="33426" xr:uid="{B451B73C-AC36-497A-B804-7AE23A59BD2A}"/>
    <cellStyle name="Migliaia 13 2 7 2 3" xfId="16298" xr:uid="{E57758FC-B4E6-4EE9-BB13-5746C9F99605}"/>
    <cellStyle name="Migliaia 13 2 7 2 3 2" xfId="39135" xr:uid="{4006DED5-84EA-487B-9F17-C52A0D93E753}"/>
    <cellStyle name="Migliaia 13 2 7 2 4" xfId="27718" xr:uid="{464DEC50-D2C8-4C45-89BD-77361558FA9C}"/>
    <cellStyle name="Migliaia 13 2 7 3" xfId="7735" xr:uid="{5AA1D479-3858-4EFD-B7E0-E2E2C35B7FC5}"/>
    <cellStyle name="Migliaia 13 2 7 3 2" xfId="19152" xr:uid="{A556E963-6CEA-4B1A-A32E-8E3E093C8217}"/>
    <cellStyle name="Migliaia 13 2 7 3 2 2" xfId="41989" xr:uid="{B9CA34B9-6F70-4120-82A2-B9E0FA941AEB}"/>
    <cellStyle name="Migliaia 13 2 7 3 3" xfId="30572" xr:uid="{BB50FB2F-7031-4B03-B039-2F0F71431C90}"/>
    <cellStyle name="Migliaia 13 2 7 4" xfId="13444" xr:uid="{DB50FE98-1530-4EF5-A0A3-FBAA1954E00F}"/>
    <cellStyle name="Migliaia 13 2 7 4 2" xfId="36281" xr:uid="{8EE6D5A2-91F8-461F-A6D8-878C2C737D85}"/>
    <cellStyle name="Migliaia 13 2 7 5" xfId="24864" xr:uid="{E87D4E4E-27DF-4214-9C29-F4DD14DEBF29}"/>
    <cellStyle name="Migliaia 13 2 8" xfId="3453" xr:uid="{4C0CD9A4-5139-4F10-9C40-AFDE79252D7A}"/>
    <cellStyle name="Migliaia 13 2 8 2" xfId="9162" xr:uid="{97093631-4C16-44A1-A44D-7C760C8EC79E}"/>
    <cellStyle name="Migliaia 13 2 8 2 2" xfId="20579" xr:uid="{6AFC23E0-B2B0-4FBA-8C92-6D4C0BEB8048}"/>
    <cellStyle name="Migliaia 13 2 8 2 2 2" xfId="43416" xr:uid="{4735EACE-E62B-4357-A383-16EBF8903BCD}"/>
    <cellStyle name="Migliaia 13 2 8 2 3" xfId="31999" xr:uid="{169819D0-7C2E-456C-9181-56E6DA7F1462}"/>
    <cellStyle name="Migliaia 13 2 8 3" xfId="14871" xr:uid="{10517460-B1F6-4F4B-A747-7098D54B0EC1}"/>
    <cellStyle name="Migliaia 13 2 8 3 2" xfId="37708" xr:uid="{685171FD-05A1-4744-B510-AEC07E7BDBF1}"/>
    <cellStyle name="Migliaia 13 2 8 4" xfId="26291" xr:uid="{A6529B22-F98C-4B8F-B849-DB3D31CF8EB9}"/>
    <cellStyle name="Migliaia 13 2 9" xfId="6308" xr:uid="{6224F98D-7325-4F2D-8BC6-E75D839D729A}"/>
    <cellStyle name="Migliaia 13 2 9 2" xfId="17725" xr:uid="{636A3F57-A0E3-47FC-9F8D-6F63D7A1C70D}"/>
    <cellStyle name="Migliaia 13 2 9 2 2" xfId="40562" xr:uid="{11885689-D19A-4F8D-8033-72B12F345CC7}"/>
    <cellStyle name="Migliaia 13 2 9 3" xfId="29145" xr:uid="{BBA5E9EB-933C-45C6-835D-7055EF2638E4}"/>
    <cellStyle name="Migliaia 13 3" xfId="545" xr:uid="{381F19AB-E476-4711-B8E8-A4DF3EF6F4D2}"/>
    <cellStyle name="Migliaia 13 3 2" xfId="2127" xr:uid="{7F58ECB8-91CD-42EE-84D5-AE7B911528E0}"/>
    <cellStyle name="Migliaia 13 3 2 2" xfId="4983" xr:uid="{2947DA47-15C7-4978-B212-6E4D298D7C30}"/>
    <cellStyle name="Migliaia 13 3 2 2 2" xfId="10691" xr:uid="{12AFF7FE-0E9C-4FCC-9A88-50372736A1D2}"/>
    <cellStyle name="Migliaia 13 3 2 2 2 2" xfId="22109" xr:uid="{C76A406D-36E6-48B7-80D0-987799C56937}"/>
    <cellStyle name="Migliaia 13 3 2 2 2 2 2" xfId="44946" xr:uid="{E79EE07C-7247-4386-89A8-5B419706695A}"/>
    <cellStyle name="Migliaia 13 3 2 2 2 3" xfId="33529" xr:uid="{1FF29834-BF7D-41E5-A78C-369B8D8BF3A5}"/>
    <cellStyle name="Migliaia 13 3 2 2 3" xfId="16401" xr:uid="{DD8B199B-68EC-4C7A-A472-E3528A2945C4}"/>
    <cellStyle name="Migliaia 13 3 2 2 3 2" xfId="39238" xr:uid="{A3ADB86D-7DD0-45EE-AAD2-3011373A7B41}"/>
    <cellStyle name="Migliaia 13 3 2 2 4" xfId="27821" xr:uid="{46A99292-C58C-44C4-A977-EC0D3CAF7E20}"/>
    <cellStyle name="Migliaia 13 3 2 3" xfId="7838" xr:uid="{BE148738-30EB-413A-819A-DE45E6651061}"/>
    <cellStyle name="Migliaia 13 3 2 3 2" xfId="19255" xr:uid="{FD6118DB-9DB0-4797-AF81-42874755FA89}"/>
    <cellStyle name="Migliaia 13 3 2 3 2 2" xfId="42092" xr:uid="{13127EDE-0829-41D3-B7AE-B91062105E1E}"/>
    <cellStyle name="Migliaia 13 3 2 3 3" xfId="30675" xr:uid="{0295C8D6-A24E-462F-A956-2065DE336BBB}"/>
    <cellStyle name="Migliaia 13 3 2 4" xfId="13547" xr:uid="{77E475D6-3927-4F9B-B37A-A7BFBC762FEC}"/>
    <cellStyle name="Migliaia 13 3 2 4 2" xfId="36384" xr:uid="{100FA157-1698-4D8B-BA86-870D7F143961}"/>
    <cellStyle name="Migliaia 13 3 2 5" xfId="24967" xr:uid="{E6C18C94-7A93-4D77-9453-2778E25F1D47}"/>
    <cellStyle name="Migliaia 13 3 3" xfId="3556" xr:uid="{EC6B259D-278B-420A-861A-0C086005D5A0}"/>
    <cellStyle name="Migliaia 13 3 3 2" xfId="9265" xr:uid="{EAEA5E33-C1D4-435C-A873-9B32C18C2A1D}"/>
    <cellStyle name="Migliaia 13 3 3 2 2" xfId="20682" xr:uid="{9CEEDAF5-F2D8-4BB5-A54F-09F2B3A82D8B}"/>
    <cellStyle name="Migliaia 13 3 3 2 2 2" xfId="43519" xr:uid="{CFF09E55-8F98-4EE4-87EA-E9F1A60D8AE7}"/>
    <cellStyle name="Migliaia 13 3 3 2 3" xfId="32102" xr:uid="{F38D21CF-B1CB-4B80-AAE7-2AF5B589EED6}"/>
    <cellStyle name="Migliaia 13 3 3 3" xfId="14974" xr:uid="{8F56788B-2D34-4E03-A775-8EC817064F8D}"/>
    <cellStyle name="Migliaia 13 3 3 3 2" xfId="37811" xr:uid="{0970FC4F-447C-4A3C-B1D5-EDA743FDF9D4}"/>
    <cellStyle name="Migliaia 13 3 3 4" xfId="26394" xr:uid="{231561E7-0AD9-4ABA-B216-90A310CDEF42}"/>
    <cellStyle name="Migliaia 13 3 4" xfId="6411" xr:uid="{A362C767-D0FF-4572-B1C8-0638A5501022}"/>
    <cellStyle name="Migliaia 13 3 4 2" xfId="17828" xr:uid="{26DA3632-D798-4C5E-A637-1FE6A5028D9A}"/>
    <cellStyle name="Migliaia 13 3 4 2 2" xfId="40665" xr:uid="{890274EA-4F6A-4324-B1A5-4ACA7DCF45AE}"/>
    <cellStyle name="Migliaia 13 3 4 3" xfId="29248" xr:uid="{256EDCBB-3669-44B6-B185-14566999C79D}"/>
    <cellStyle name="Migliaia 13 3 5" xfId="12120" xr:uid="{349E1340-EBDE-4E7C-A30A-99E923A0E021}"/>
    <cellStyle name="Migliaia 13 3 5 2" xfId="34957" xr:uid="{D1054878-9F3C-4AF9-A198-06A7942741FA}"/>
    <cellStyle name="Migliaia 13 3 6" xfId="23540" xr:uid="{36AE375D-4F92-408F-AF22-90AD6653764C}"/>
    <cellStyle name="Migliaia 13 4" xfId="808" xr:uid="{D85AEC2A-7012-480A-9389-0FD8DE83CFAB}"/>
    <cellStyle name="Migliaia 13 4 2" xfId="2344" xr:uid="{DB58ECB2-43CE-4495-AC10-C8741847E6F5}"/>
    <cellStyle name="Migliaia 13 4 2 2" xfId="5200" xr:uid="{F7FA3A6C-2DFA-477A-BF46-73B57A5A6DC8}"/>
    <cellStyle name="Migliaia 13 4 2 2 2" xfId="10908" xr:uid="{FBD06699-BC87-43F0-BE0F-9441E4AAF307}"/>
    <cellStyle name="Migliaia 13 4 2 2 2 2" xfId="22326" xr:uid="{5D017530-9163-47E5-B827-86496752AD52}"/>
    <cellStyle name="Migliaia 13 4 2 2 2 2 2" xfId="45163" xr:uid="{2AE2A615-2DFE-45F0-B549-855C92F9F9D9}"/>
    <cellStyle name="Migliaia 13 4 2 2 2 3" xfId="33746" xr:uid="{8898FE01-5D09-48B2-9349-3A263A117625}"/>
    <cellStyle name="Migliaia 13 4 2 2 3" xfId="16618" xr:uid="{2E59DCF2-3544-47C3-9642-17513413EE91}"/>
    <cellStyle name="Migliaia 13 4 2 2 3 2" xfId="39455" xr:uid="{4CAD3FC7-EF39-4528-AF4B-CFFFDE4E380F}"/>
    <cellStyle name="Migliaia 13 4 2 2 4" xfId="28038" xr:uid="{3ACAE655-DFFA-44DA-A228-0F3150DD7559}"/>
    <cellStyle name="Migliaia 13 4 2 3" xfId="8055" xr:uid="{6DBA9918-1BD0-44D1-80F1-B152509589A7}"/>
    <cellStyle name="Migliaia 13 4 2 3 2" xfId="19472" xr:uid="{10F5800D-4F7F-4743-8B75-F960E1986AD9}"/>
    <cellStyle name="Migliaia 13 4 2 3 2 2" xfId="42309" xr:uid="{0BEC9CB0-2C70-4E64-A349-1302E0B623A5}"/>
    <cellStyle name="Migliaia 13 4 2 3 3" xfId="30892" xr:uid="{6F1A7FA1-41D1-4AC1-AD40-18E07505138F}"/>
    <cellStyle name="Migliaia 13 4 2 4" xfId="13764" xr:uid="{40A52448-1442-402B-B9D6-8BB885F9E8CB}"/>
    <cellStyle name="Migliaia 13 4 2 4 2" xfId="36601" xr:uid="{5B5922A4-58FD-43D9-AED0-38BD168FF659}"/>
    <cellStyle name="Migliaia 13 4 2 5" xfId="25184" xr:uid="{4F98074B-BDA9-4C4B-8867-C05D297C339D}"/>
    <cellStyle name="Migliaia 13 4 3" xfId="3773" xr:uid="{0D6C3A0E-D2EE-4D6A-BD4C-BF622962CA8E}"/>
    <cellStyle name="Migliaia 13 4 3 2" xfId="9482" xr:uid="{005C72BE-2850-4129-8EB1-419DABC0DBE0}"/>
    <cellStyle name="Migliaia 13 4 3 2 2" xfId="20899" xr:uid="{1638C1C0-D3B5-4D58-A2C2-5F66ADFFD1C9}"/>
    <cellStyle name="Migliaia 13 4 3 2 2 2" xfId="43736" xr:uid="{0028B699-D6EC-416A-B903-1180B6D9841F}"/>
    <cellStyle name="Migliaia 13 4 3 2 3" xfId="32319" xr:uid="{4374DD28-0138-444D-BFA0-0966E2F6BB09}"/>
    <cellStyle name="Migliaia 13 4 3 3" xfId="15191" xr:uid="{6F4A5C80-7285-4EF3-B5CD-2330F4AE994F}"/>
    <cellStyle name="Migliaia 13 4 3 3 2" xfId="38028" xr:uid="{34F7AD54-89B0-42A7-B9D0-AEB9CE773B45}"/>
    <cellStyle name="Migliaia 13 4 3 4" xfId="26611" xr:uid="{4720DB66-3F54-4FE0-BB4F-5CD8FBA39A9E}"/>
    <cellStyle name="Migliaia 13 4 4" xfId="6628" xr:uid="{9DDC3941-E2AC-4EF8-8FE2-9D1412B3E9A1}"/>
    <cellStyle name="Migliaia 13 4 4 2" xfId="18045" xr:uid="{81C18B6C-7651-40F2-B619-22F6EB37FBD4}"/>
    <cellStyle name="Migliaia 13 4 4 2 2" xfId="40882" xr:uid="{D9F60AC1-3103-48A4-8024-4775C381FCC6}"/>
    <cellStyle name="Migliaia 13 4 4 3" xfId="29465" xr:uid="{5E05EB63-6231-4848-81C1-489436D321BF}"/>
    <cellStyle name="Migliaia 13 4 5" xfId="12337" xr:uid="{646028E6-325C-41FC-A86B-4CF0F8BE6538}"/>
    <cellStyle name="Migliaia 13 4 5 2" xfId="35174" xr:uid="{8ADBC053-EEC3-4235-9091-AD6982A5B60E}"/>
    <cellStyle name="Migliaia 13 4 6" xfId="23757" xr:uid="{A27E348B-23C9-4254-AB62-008C32424E87}"/>
    <cellStyle name="Migliaia 13 5" xfId="1055" xr:uid="{043C2C38-1B55-4DC7-B1D6-898631956899}"/>
    <cellStyle name="Migliaia 13 5 2" xfId="2561" xr:uid="{E20B5BA4-BA33-41BF-AE6C-27DCCA51C124}"/>
    <cellStyle name="Migliaia 13 5 2 2" xfId="5417" xr:uid="{CD939943-B38C-401F-989F-3C234826F326}"/>
    <cellStyle name="Migliaia 13 5 2 2 2" xfId="11125" xr:uid="{FCBE6215-60AB-4F93-8D25-38689F9FEDF1}"/>
    <cellStyle name="Migliaia 13 5 2 2 2 2" xfId="22543" xr:uid="{5E248957-8428-4C8B-A370-7EA4B28620F0}"/>
    <cellStyle name="Migliaia 13 5 2 2 2 2 2" xfId="45380" xr:uid="{897CA995-04F8-4EB4-AF17-C951337B960C}"/>
    <cellStyle name="Migliaia 13 5 2 2 2 3" xfId="33963" xr:uid="{197F4F69-EEDE-414E-8933-BB4F25FBFF95}"/>
    <cellStyle name="Migliaia 13 5 2 2 3" xfId="16835" xr:uid="{74407F9D-CD6E-4D3A-9D3E-679DE6CE8DD2}"/>
    <cellStyle name="Migliaia 13 5 2 2 3 2" xfId="39672" xr:uid="{55BCA739-8D93-4B9A-82B3-95FC20C30F03}"/>
    <cellStyle name="Migliaia 13 5 2 2 4" xfId="28255" xr:uid="{DC19D022-9FF0-446B-8F87-57A3776BDA4A}"/>
    <cellStyle name="Migliaia 13 5 2 3" xfId="8272" xr:uid="{6093176E-7DBE-4CF2-825F-7026C25F437B}"/>
    <cellStyle name="Migliaia 13 5 2 3 2" xfId="19689" xr:uid="{64CBC601-5AAC-4456-ACFD-3B38BA2DD70A}"/>
    <cellStyle name="Migliaia 13 5 2 3 2 2" xfId="42526" xr:uid="{73043BC8-00CC-4ABD-99A4-40A037692C71}"/>
    <cellStyle name="Migliaia 13 5 2 3 3" xfId="31109" xr:uid="{ED6A57B7-AC51-467C-95A3-E691E8DD5E20}"/>
    <cellStyle name="Migliaia 13 5 2 4" xfId="13981" xr:uid="{89C44221-3C58-4548-B433-E5E432526A1C}"/>
    <cellStyle name="Migliaia 13 5 2 4 2" xfId="36818" xr:uid="{6B5A9484-C06F-4572-AB24-AE623B036AC1}"/>
    <cellStyle name="Migliaia 13 5 2 5" xfId="25401" xr:uid="{31B63E71-C1CC-4F52-80A8-2C7F5E45351F}"/>
    <cellStyle name="Migliaia 13 5 3" xfId="3990" xr:uid="{679F9B4C-A232-4138-8541-D7B9CB3DD817}"/>
    <cellStyle name="Migliaia 13 5 3 2" xfId="9699" xr:uid="{3EFED38F-8C2F-4F27-BDC5-87EA058E3729}"/>
    <cellStyle name="Migliaia 13 5 3 2 2" xfId="21116" xr:uid="{4490EF88-C154-4B56-8BC4-EE184436D056}"/>
    <cellStyle name="Migliaia 13 5 3 2 2 2" xfId="43953" xr:uid="{E8F8E429-2793-4C74-AE9C-5A7C68038DF2}"/>
    <cellStyle name="Migliaia 13 5 3 2 3" xfId="32536" xr:uid="{2FDFC348-3E41-4EF5-8E5C-33D9F6D6E481}"/>
    <cellStyle name="Migliaia 13 5 3 3" xfId="15408" xr:uid="{C55F2CF8-406E-4982-A255-C85729EEFF5A}"/>
    <cellStyle name="Migliaia 13 5 3 3 2" xfId="38245" xr:uid="{F1C0CB94-4867-4599-B496-F1F89C9FA1D7}"/>
    <cellStyle name="Migliaia 13 5 3 4" xfId="26828" xr:uid="{C8109BF1-BF3E-457C-BB48-08CBE35220FE}"/>
    <cellStyle name="Migliaia 13 5 4" xfId="6845" xr:uid="{9B39A42F-BEAA-43FC-BCC8-771B685019BA}"/>
    <cellStyle name="Migliaia 13 5 4 2" xfId="18262" xr:uid="{C3E15EF3-0B73-4EA7-A6D5-CBF194A1E69C}"/>
    <cellStyle name="Migliaia 13 5 4 2 2" xfId="41099" xr:uid="{12A7E44A-0141-4B1D-9582-6BF512BC371D}"/>
    <cellStyle name="Migliaia 13 5 4 3" xfId="29682" xr:uid="{40733473-BF71-46E4-9112-D6CC9416641C}"/>
    <cellStyle name="Migliaia 13 5 5" xfId="12554" xr:uid="{C05E3186-68C7-48B6-AEF7-3D272172F67C}"/>
    <cellStyle name="Migliaia 13 5 5 2" xfId="35391" xr:uid="{75A5B307-BDB7-4031-8019-641B883ADED6}"/>
    <cellStyle name="Migliaia 13 5 6" xfId="23974" xr:uid="{ADD17C1C-74F9-46E4-BC04-8D4DB4AEB218}"/>
    <cellStyle name="Migliaia 13 6" xfId="1302" xr:uid="{17165D25-F859-4B9D-AF6C-61CAD4495DCB}"/>
    <cellStyle name="Migliaia 13 6 2" xfId="2778" xr:uid="{F42B7F8E-5F2A-4A79-A163-C552BA3AB9F5}"/>
    <cellStyle name="Migliaia 13 6 2 2" xfId="5634" xr:uid="{29732033-4662-4160-B6DF-AB9CAE1D8946}"/>
    <cellStyle name="Migliaia 13 6 2 2 2" xfId="11342" xr:uid="{F1A02E10-FD3C-45CD-A70F-45D863ECDEFC}"/>
    <cellStyle name="Migliaia 13 6 2 2 2 2" xfId="22760" xr:uid="{BBAEBD52-7BA9-4B6C-B902-D3B3646D0842}"/>
    <cellStyle name="Migliaia 13 6 2 2 2 2 2" xfId="45597" xr:uid="{035CF28F-9E7C-4BC9-BDAC-8C40C4420A76}"/>
    <cellStyle name="Migliaia 13 6 2 2 2 3" xfId="34180" xr:uid="{53F68C6E-77BA-4BAB-8826-40120B9695A2}"/>
    <cellStyle name="Migliaia 13 6 2 2 3" xfId="17052" xr:uid="{D6E79DA7-E468-4BE3-AB8C-985CC631E620}"/>
    <cellStyle name="Migliaia 13 6 2 2 3 2" xfId="39889" xr:uid="{C72511A7-7C4E-4714-9A67-5710B50A1859}"/>
    <cellStyle name="Migliaia 13 6 2 2 4" xfId="28472" xr:uid="{62AD3FF7-1537-476A-B06E-DD18E0FCA650}"/>
    <cellStyle name="Migliaia 13 6 2 3" xfId="8489" xr:uid="{FA7FC4A6-B37F-4EEC-AF73-57F97AC4FC50}"/>
    <cellStyle name="Migliaia 13 6 2 3 2" xfId="19906" xr:uid="{4B8BC910-1463-47D7-8C79-B5C097015550}"/>
    <cellStyle name="Migliaia 13 6 2 3 2 2" xfId="42743" xr:uid="{1C34976F-6CD8-4DD4-A037-E2E365D908E0}"/>
    <cellStyle name="Migliaia 13 6 2 3 3" xfId="31326" xr:uid="{2EC17E1E-4ECD-411E-8E0B-9B2678433BFF}"/>
    <cellStyle name="Migliaia 13 6 2 4" xfId="14198" xr:uid="{5D14EBD1-83CB-4F23-BCBF-46593B51D44D}"/>
    <cellStyle name="Migliaia 13 6 2 4 2" xfId="37035" xr:uid="{2799FA1F-F895-4F6B-8046-02602A65552C}"/>
    <cellStyle name="Migliaia 13 6 2 5" xfId="25618" xr:uid="{C537862F-D8EB-4317-B560-1569597EE667}"/>
    <cellStyle name="Migliaia 13 6 3" xfId="4207" xr:uid="{050C7D73-F3B4-48F8-990B-2386D3D2AFB0}"/>
    <cellStyle name="Migliaia 13 6 3 2" xfId="9916" xr:uid="{09ECC397-4553-44F1-9D8C-6BAA8F0EF565}"/>
    <cellStyle name="Migliaia 13 6 3 2 2" xfId="21333" xr:uid="{475E1DCB-0F9B-44E3-A510-3E4031DA9479}"/>
    <cellStyle name="Migliaia 13 6 3 2 2 2" xfId="44170" xr:uid="{A1E66063-D25E-4A5E-972A-5DCB04997589}"/>
    <cellStyle name="Migliaia 13 6 3 2 3" xfId="32753" xr:uid="{8BFCEA9C-C823-4FBE-B1FF-A2B88F0D61A6}"/>
    <cellStyle name="Migliaia 13 6 3 3" xfId="15625" xr:uid="{7F54B28C-74C0-4E52-87EE-D8384EAB4C80}"/>
    <cellStyle name="Migliaia 13 6 3 3 2" xfId="38462" xr:uid="{121D3496-2B09-43C2-A7E1-E9A584B24BF1}"/>
    <cellStyle name="Migliaia 13 6 3 4" xfId="27045" xr:uid="{1C9AE716-FEB0-43D2-B614-48DBBCD447B0}"/>
    <cellStyle name="Migliaia 13 6 4" xfId="7062" xr:uid="{DF262D6C-C702-41B0-97F0-34A0346F5080}"/>
    <cellStyle name="Migliaia 13 6 4 2" xfId="18479" xr:uid="{306EDE8F-22B3-4661-B54C-52397E8DBD8F}"/>
    <cellStyle name="Migliaia 13 6 4 2 2" xfId="41316" xr:uid="{16473E1C-2C13-44D1-8772-5D36CF70ACBD}"/>
    <cellStyle name="Migliaia 13 6 4 3" xfId="29899" xr:uid="{45825E01-6040-47C1-9465-9D0C30EB56DF}"/>
    <cellStyle name="Migliaia 13 6 5" xfId="12771" xr:uid="{4D7C55D8-9867-4346-A3B7-F503607F2119}"/>
    <cellStyle name="Migliaia 13 6 5 2" xfId="35608" xr:uid="{649F73D5-C727-4B58-A994-E157A6D8BFCF}"/>
    <cellStyle name="Migliaia 13 6 6" xfId="24191" xr:uid="{A69DF968-AC6D-4B6E-8E13-D1549CDAA82F}"/>
    <cellStyle name="Migliaia 13 7" xfId="1549" xr:uid="{2E93B664-3D1E-457C-8B6A-2555DFACA707}"/>
    <cellStyle name="Migliaia 13 7 2" xfId="2995" xr:uid="{FF3CF2A8-A30F-4DA0-9199-BA7AEE77B39A}"/>
    <cellStyle name="Migliaia 13 7 2 2" xfId="5851" xr:uid="{04F997CE-E8A3-4345-9D3E-131E941B77FA}"/>
    <cellStyle name="Migliaia 13 7 2 2 2" xfId="11559" xr:uid="{11FC6DB4-1454-449A-9F67-E598A9318652}"/>
    <cellStyle name="Migliaia 13 7 2 2 2 2" xfId="22977" xr:uid="{3FBF7DFD-3C3F-4C25-8C8F-CE026DBA2518}"/>
    <cellStyle name="Migliaia 13 7 2 2 2 2 2" xfId="45814" xr:uid="{924D0936-CB75-4F36-ADF7-9EFE8C2F5992}"/>
    <cellStyle name="Migliaia 13 7 2 2 2 3" xfId="34397" xr:uid="{D8A9B770-2867-418B-BF5E-181B49ADDBDA}"/>
    <cellStyle name="Migliaia 13 7 2 2 3" xfId="17269" xr:uid="{D4B6C0ED-22E8-4DBA-B4A6-741652710064}"/>
    <cellStyle name="Migliaia 13 7 2 2 3 2" xfId="40106" xr:uid="{998D3D90-C0FD-4E04-B295-51C7F55FD3CE}"/>
    <cellStyle name="Migliaia 13 7 2 2 4" xfId="28689" xr:uid="{5C0EF45E-7953-48A0-928A-EFB30DA2F9B1}"/>
    <cellStyle name="Migliaia 13 7 2 3" xfId="8706" xr:uid="{D17C6597-D4CE-4454-9E64-D8B13AADDCA8}"/>
    <cellStyle name="Migliaia 13 7 2 3 2" xfId="20123" xr:uid="{06576ECB-532F-480C-A877-08630B990004}"/>
    <cellStyle name="Migliaia 13 7 2 3 2 2" xfId="42960" xr:uid="{C081F798-2309-4446-93B5-763B87C698CE}"/>
    <cellStyle name="Migliaia 13 7 2 3 3" xfId="31543" xr:uid="{0067151C-E987-45ED-9FAF-76FC18679388}"/>
    <cellStyle name="Migliaia 13 7 2 4" xfId="14415" xr:uid="{B6DA6F2D-B45F-46DA-B2BA-6292493052D5}"/>
    <cellStyle name="Migliaia 13 7 2 4 2" xfId="37252" xr:uid="{8DF7A9D2-6079-4140-BDBE-F55E853B2935}"/>
    <cellStyle name="Migliaia 13 7 2 5" xfId="25835" xr:uid="{3CCEB3D3-D2CD-4987-B2C5-C8B7BA4A6267}"/>
    <cellStyle name="Migliaia 13 7 3" xfId="4424" xr:uid="{43F23181-11BC-4A57-8D07-69B13BCC8483}"/>
    <cellStyle name="Migliaia 13 7 3 2" xfId="10133" xr:uid="{6B95B354-AB39-4B36-A4D3-3F3E9963EC5E}"/>
    <cellStyle name="Migliaia 13 7 3 2 2" xfId="21550" xr:uid="{05F9519D-9518-477D-9298-7BBF2A87CB29}"/>
    <cellStyle name="Migliaia 13 7 3 2 2 2" xfId="44387" xr:uid="{B4C19E49-6DB7-4EA8-9BC4-707B07505821}"/>
    <cellStyle name="Migliaia 13 7 3 2 3" xfId="32970" xr:uid="{0810FFB5-FD0C-4C7B-855C-D07DEA23F86B}"/>
    <cellStyle name="Migliaia 13 7 3 3" xfId="15842" xr:uid="{1417F348-4853-4524-BC76-8B9653555D36}"/>
    <cellStyle name="Migliaia 13 7 3 3 2" xfId="38679" xr:uid="{046C68C5-31BA-48C0-A9D9-C634C8FA82F4}"/>
    <cellStyle name="Migliaia 13 7 3 4" xfId="27262" xr:uid="{D214D2AF-FD21-4C8E-93E4-82CB296B0EE8}"/>
    <cellStyle name="Migliaia 13 7 4" xfId="7279" xr:uid="{AB715108-BE0C-4059-AB67-28B558DB3B5B}"/>
    <cellStyle name="Migliaia 13 7 4 2" xfId="18696" xr:uid="{6D730CA4-E0D6-421B-A843-3E9CDB2F7BA4}"/>
    <cellStyle name="Migliaia 13 7 4 2 2" xfId="41533" xr:uid="{939616AC-E431-4291-A37A-84203D43102F}"/>
    <cellStyle name="Migliaia 13 7 4 3" xfId="30116" xr:uid="{31DB3446-5380-4BB7-B3E2-22772A8BA43C}"/>
    <cellStyle name="Migliaia 13 7 5" xfId="12988" xr:uid="{46CD9931-0CB8-48F1-B926-A226704FAF2B}"/>
    <cellStyle name="Migliaia 13 7 5 2" xfId="35825" xr:uid="{C8C2DFBF-99D2-4CFB-9532-E4A36AFA1F2E}"/>
    <cellStyle name="Migliaia 13 7 6" xfId="24408" xr:uid="{7C7AB10B-F406-4F87-BDA0-DF54266B01B5}"/>
    <cellStyle name="Migliaia 13 8" xfId="1893" xr:uid="{7A02A5C3-AB15-466B-9745-C7631E91BD38}"/>
    <cellStyle name="Migliaia 13 8 2" xfId="4749" xr:uid="{CA56CE3D-55AA-4870-86FF-30A71DEDD158}"/>
    <cellStyle name="Migliaia 13 8 2 2" xfId="10458" xr:uid="{CAF4FA60-F95B-419E-BC10-AD407911948D}"/>
    <cellStyle name="Migliaia 13 8 2 2 2" xfId="21875" xr:uid="{25267B7C-D6BA-43D2-A570-5A410D297113}"/>
    <cellStyle name="Migliaia 13 8 2 2 2 2" xfId="44712" xr:uid="{11BF0B6D-E251-4968-8BCC-D5DD34A836BC}"/>
    <cellStyle name="Migliaia 13 8 2 2 3" xfId="33295" xr:uid="{1F8D5598-1274-48EE-B413-3D6F71F46902}"/>
    <cellStyle name="Migliaia 13 8 2 3" xfId="16167" xr:uid="{303A60CA-F0E6-4C0F-91E5-B3FAC3E3A746}"/>
    <cellStyle name="Migliaia 13 8 2 3 2" xfId="39004" xr:uid="{CAD87BF4-DF97-47FD-AF02-B58BDF7A2C68}"/>
    <cellStyle name="Migliaia 13 8 2 4" xfId="27587" xr:uid="{CF143913-9775-4371-8DF3-B5B66B5DAA84}"/>
    <cellStyle name="Migliaia 13 8 3" xfId="7604" xr:uid="{0E293013-6BE0-4561-8D64-F72BFF3B4922}"/>
    <cellStyle name="Migliaia 13 8 3 2" xfId="19021" xr:uid="{354A90E7-1806-4349-9DA3-C6F154988D41}"/>
    <cellStyle name="Migliaia 13 8 3 2 2" xfId="41858" xr:uid="{CDE6D1DD-6614-4DA9-892F-64425712EFBD}"/>
    <cellStyle name="Migliaia 13 8 3 3" xfId="30441" xr:uid="{28A4E5AD-B217-4963-AC90-72BC2CEDF681}"/>
    <cellStyle name="Migliaia 13 8 4" xfId="13313" xr:uid="{8EF2CD57-418D-4D0E-AF13-69F0F0081DE8}"/>
    <cellStyle name="Migliaia 13 8 4 2" xfId="36150" xr:uid="{82BB0D7B-973B-49C4-94A3-FF700D33261B}"/>
    <cellStyle name="Migliaia 13 8 5" xfId="24733" xr:uid="{F74C7C89-276D-4513-BAF6-308048EAC656}"/>
    <cellStyle name="Migliaia 13 9" xfId="3322" xr:uid="{708EB231-B348-4C83-8C22-3F4FBF8346CA}"/>
    <cellStyle name="Migliaia 13 9 2" xfId="9031" xr:uid="{63CD15C4-5F85-4F0B-8430-322608BE8232}"/>
    <cellStyle name="Migliaia 13 9 2 2" xfId="20448" xr:uid="{EE6FF47C-37C2-40EF-AA35-203E24605FF7}"/>
    <cellStyle name="Migliaia 13 9 2 2 2" xfId="43285" xr:uid="{029A5397-684C-460F-A971-970CF3AC8989}"/>
    <cellStyle name="Migliaia 13 9 2 3" xfId="31868" xr:uid="{D2D497E1-A30F-4803-91D6-462F71A5A47E}"/>
    <cellStyle name="Migliaia 13 9 3" xfId="14740" xr:uid="{7242CA77-718B-4905-8904-6D4FB59A0369}"/>
    <cellStyle name="Migliaia 13 9 3 2" xfId="37577" xr:uid="{79F805DB-BDC9-4A21-9E72-6D0E3374563E}"/>
    <cellStyle name="Migliaia 13 9 4" xfId="26160" xr:uid="{4B95D57B-7B65-4FC4-979A-E2546823E5FB}"/>
    <cellStyle name="Migliaia 14" xfId="337" xr:uid="{EE428AE4-A0E1-425A-96FE-1BA8831CB183}"/>
    <cellStyle name="Migliaia 14 10" xfId="6247" xr:uid="{8CCA9837-C904-4031-A7FA-FF2B3FFDEB1D}"/>
    <cellStyle name="Migliaia 14 10 2" xfId="17664" xr:uid="{4D1ECA44-FA47-45F2-8B0E-B2FCF04A03F5}"/>
    <cellStyle name="Migliaia 14 10 2 2" xfId="40501" xr:uid="{6151BECC-D869-402E-B131-43DEC1F3B1F2}"/>
    <cellStyle name="Migliaia 14 10 3" xfId="29084" xr:uid="{5609785A-42E7-4EB4-AF92-23848787629A}"/>
    <cellStyle name="Migliaia 14 11" xfId="11956" xr:uid="{DEE2714B-DAFF-4787-B509-32FA2874DFA6}"/>
    <cellStyle name="Migliaia 14 11 2" xfId="34793" xr:uid="{1073BA3E-FE7C-4AC6-B41F-438287B2054D}"/>
    <cellStyle name="Migliaia 14 12" xfId="23376" xr:uid="{6A0B9A61-4796-4CD8-BEA2-BC190C687501}"/>
    <cellStyle name="Migliaia 14 2" xfId="367" xr:uid="{BD372073-342E-4806-A2A4-C392779BCF1C}"/>
    <cellStyle name="Migliaia 14 2 10" xfId="11972" xr:uid="{C0E45C54-F41B-47DA-BF0B-66134E698350}"/>
    <cellStyle name="Migliaia 14 2 10 2" xfId="34809" xr:uid="{0E5CB489-767B-4899-A4B6-B255F2356FD4}"/>
    <cellStyle name="Migliaia 14 2 11" xfId="23392" xr:uid="{F513F6A5-4385-4AB3-AFBB-B39500348325}"/>
    <cellStyle name="Migliaia 14 2 2" xfId="624" xr:uid="{097DA572-E573-4FA4-9DA6-A045C96B6F3F}"/>
    <cellStyle name="Migliaia 14 2 2 2" xfId="2197" xr:uid="{8986ACC2-3A81-4CA7-8529-21B3D879A731}"/>
    <cellStyle name="Migliaia 14 2 2 2 2" xfId="5053" xr:uid="{DF099175-81E5-4384-B7BA-E917C0D0BB27}"/>
    <cellStyle name="Migliaia 14 2 2 2 2 2" xfId="10761" xr:uid="{CE6261D3-304D-4809-96F7-AD191137994E}"/>
    <cellStyle name="Migliaia 14 2 2 2 2 2 2" xfId="22179" xr:uid="{671654C1-E09F-4790-9472-4DB515AC678B}"/>
    <cellStyle name="Migliaia 14 2 2 2 2 2 2 2" xfId="45016" xr:uid="{D6E64D60-57D6-4D12-88BC-1B1E962F7212}"/>
    <cellStyle name="Migliaia 14 2 2 2 2 2 3" xfId="33599" xr:uid="{21F03B10-D72F-4E2E-B1EA-881CFBBB7BD0}"/>
    <cellStyle name="Migliaia 14 2 2 2 2 3" xfId="16471" xr:uid="{9D981A20-A39F-4445-A11C-56DE7BEDEE84}"/>
    <cellStyle name="Migliaia 14 2 2 2 2 3 2" xfId="39308" xr:uid="{E8E23BF4-81A0-4193-BFB2-6DE4A04C5ED7}"/>
    <cellStyle name="Migliaia 14 2 2 2 2 4" xfId="27891" xr:uid="{524C7D37-98A8-4BBA-88F5-15AD2C9BADF4}"/>
    <cellStyle name="Migliaia 14 2 2 2 3" xfId="7908" xr:uid="{A05F3CC0-4654-4CAD-B1DE-6B17360623CD}"/>
    <cellStyle name="Migliaia 14 2 2 2 3 2" xfId="19325" xr:uid="{06F2AC58-FA35-4BA3-B93E-C6466021031A}"/>
    <cellStyle name="Migliaia 14 2 2 2 3 2 2" xfId="42162" xr:uid="{41C181DC-7714-44EE-9CCA-E037ED40C7D3}"/>
    <cellStyle name="Migliaia 14 2 2 2 3 3" xfId="30745" xr:uid="{D48C8107-2D35-4A78-A03B-C091296A8525}"/>
    <cellStyle name="Migliaia 14 2 2 2 4" xfId="13617" xr:uid="{8AE773A1-8D73-4361-8826-BEA21711A7DF}"/>
    <cellStyle name="Migliaia 14 2 2 2 4 2" xfId="36454" xr:uid="{E38A6CBD-E53D-41E3-8023-B1556CCA74FC}"/>
    <cellStyle name="Migliaia 14 2 2 2 5" xfId="25037" xr:uid="{7B4A0779-E774-4DF1-B3C9-77C6029DF10A}"/>
    <cellStyle name="Migliaia 14 2 2 3" xfId="3626" xr:uid="{F0AE32D6-37E3-4BF4-9793-4A018774BF4F}"/>
    <cellStyle name="Migliaia 14 2 2 3 2" xfId="9335" xr:uid="{358490C6-6BC1-4456-865D-04AA4FFEE155}"/>
    <cellStyle name="Migliaia 14 2 2 3 2 2" xfId="20752" xr:uid="{9E9558B7-C51E-4EED-AAFF-452BA8A0C4B7}"/>
    <cellStyle name="Migliaia 14 2 2 3 2 2 2" xfId="43589" xr:uid="{5F3EF987-01B2-4C30-B241-C657BD7AF749}"/>
    <cellStyle name="Migliaia 14 2 2 3 2 3" xfId="32172" xr:uid="{69C12E28-2010-43CB-AC76-A7E7E278FAF1}"/>
    <cellStyle name="Migliaia 14 2 2 3 3" xfId="15044" xr:uid="{00BA1522-E970-4D95-B671-86DC91DCFE89}"/>
    <cellStyle name="Migliaia 14 2 2 3 3 2" xfId="37881" xr:uid="{45B54BFF-28F5-4377-A4BD-87897D43A608}"/>
    <cellStyle name="Migliaia 14 2 2 3 4" xfId="26464" xr:uid="{CFDEA7EC-DAE6-4509-9B6E-A9FD8A5122AF}"/>
    <cellStyle name="Migliaia 14 2 2 4" xfId="6481" xr:uid="{723B371D-F42F-47D9-BE27-4CC5E93BE347}"/>
    <cellStyle name="Migliaia 14 2 2 4 2" xfId="17898" xr:uid="{0B722B1E-5367-44AA-ADA7-65C35EA25B4A}"/>
    <cellStyle name="Migliaia 14 2 2 4 2 2" xfId="40735" xr:uid="{CFB99325-7848-4168-BB8D-F01E2AE82E91}"/>
    <cellStyle name="Migliaia 14 2 2 4 3" xfId="29318" xr:uid="{8A13D3DA-7C69-4158-A34B-C1C180FFE6CA}"/>
    <cellStyle name="Migliaia 14 2 2 5" xfId="12190" xr:uid="{5D8E0AAD-A7A3-4C7D-9ED8-F5FE74D82DB8}"/>
    <cellStyle name="Migliaia 14 2 2 5 2" xfId="35027" xr:uid="{9DAE38A4-0EF3-437D-94C3-C4C26242E079}"/>
    <cellStyle name="Migliaia 14 2 2 6" xfId="23610" xr:uid="{81AC8E58-6E1A-4C4D-AFFF-B310CF87E89B}"/>
    <cellStyle name="Migliaia 14 2 3" xfId="884" xr:uid="{1F4EC63B-6936-4E0F-9C5A-ED6AFEAA753F}"/>
    <cellStyle name="Migliaia 14 2 3 2" xfId="2414" xr:uid="{E6590A8C-B342-4A34-B059-6E4D15C0E97C}"/>
    <cellStyle name="Migliaia 14 2 3 2 2" xfId="5270" xr:uid="{D6D3E88C-E97A-4737-9E1A-27CD1FC6C4BA}"/>
    <cellStyle name="Migliaia 14 2 3 2 2 2" xfId="10978" xr:uid="{58594E73-6502-45EA-BEF0-32F730B54CDB}"/>
    <cellStyle name="Migliaia 14 2 3 2 2 2 2" xfId="22396" xr:uid="{892A59D9-462D-48CE-AC14-3E83EDF929A1}"/>
    <cellStyle name="Migliaia 14 2 3 2 2 2 2 2" xfId="45233" xr:uid="{BDED4BC4-F365-47BC-BCBD-B5AC0A3D47E9}"/>
    <cellStyle name="Migliaia 14 2 3 2 2 2 3" xfId="33816" xr:uid="{0151CDE2-25F4-481C-910C-1A82CD186515}"/>
    <cellStyle name="Migliaia 14 2 3 2 2 3" xfId="16688" xr:uid="{53CE5AB3-EEEB-43A3-8D8A-A1BB1023BD77}"/>
    <cellStyle name="Migliaia 14 2 3 2 2 3 2" xfId="39525" xr:uid="{0D92EA3B-3B7E-4962-9D80-4B38C7444C62}"/>
    <cellStyle name="Migliaia 14 2 3 2 2 4" xfId="28108" xr:uid="{08563254-690B-4E46-A24D-E2090D7481B0}"/>
    <cellStyle name="Migliaia 14 2 3 2 3" xfId="8125" xr:uid="{486A9E82-4495-4747-9BA9-87ADAEEFE957}"/>
    <cellStyle name="Migliaia 14 2 3 2 3 2" xfId="19542" xr:uid="{A979599C-FA2E-4A9A-A026-29C8E983CEC0}"/>
    <cellStyle name="Migliaia 14 2 3 2 3 2 2" xfId="42379" xr:uid="{F608E065-33BF-4FE1-9A60-E98B95715517}"/>
    <cellStyle name="Migliaia 14 2 3 2 3 3" xfId="30962" xr:uid="{C7FB1976-5DDA-46A3-8048-705A0A26740C}"/>
    <cellStyle name="Migliaia 14 2 3 2 4" xfId="13834" xr:uid="{38271BE1-845C-48A1-AD1A-7AA0FB89275A}"/>
    <cellStyle name="Migliaia 14 2 3 2 4 2" xfId="36671" xr:uid="{0EBEC8AF-B85C-4F5C-B6F4-436399D705F4}"/>
    <cellStyle name="Migliaia 14 2 3 2 5" xfId="25254" xr:uid="{E43917C5-016E-4B4C-871E-DA7813C585B8}"/>
    <cellStyle name="Migliaia 14 2 3 3" xfId="3843" xr:uid="{2F2B18FC-F742-4321-B186-B1402465B687}"/>
    <cellStyle name="Migliaia 14 2 3 3 2" xfId="9552" xr:uid="{4A9106AE-1C87-4192-BCD0-F2DE3EE978BF}"/>
    <cellStyle name="Migliaia 14 2 3 3 2 2" xfId="20969" xr:uid="{95ACFA2F-DEFD-4F63-A8F5-BAC656D323A3}"/>
    <cellStyle name="Migliaia 14 2 3 3 2 2 2" xfId="43806" xr:uid="{7B4E562F-EDE4-43FB-875F-E5B47D30E96A}"/>
    <cellStyle name="Migliaia 14 2 3 3 2 3" xfId="32389" xr:uid="{25C9262A-830B-48C4-84B4-B02627059C1A}"/>
    <cellStyle name="Migliaia 14 2 3 3 3" xfId="15261" xr:uid="{100632F4-1805-4932-A892-FE973A9BCDBB}"/>
    <cellStyle name="Migliaia 14 2 3 3 3 2" xfId="38098" xr:uid="{86EA1CFC-6C41-4D2F-B9A8-7C9FD0E29739}"/>
    <cellStyle name="Migliaia 14 2 3 3 4" xfId="26681" xr:uid="{E281AA15-6EA6-4713-B247-107D8959EC9C}"/>
    <cellStyle name="Migliaia 14 2 3 4" xfId="6698" xr:uid="{04ED5353-4B27-41D8-BBB1-7352ADDE4B13}"/>
    <cellStyle name="Migliaia 14 2 3 4 2" xfId="18115" xr:uid="{9B70AC5C-7872-4635-85F4-A99E2DC9EF28}"/>
    <cellStyle name="Migliaia 14 2 3 4 2 2" xfId="40952" xr:uid="{3CF859EE-D7C5-47AA-BAA2-32C21190AB46}"/>
    <cellStyle name="Migliaia 14 2 3 4 3" xfId="29535" xr:uid="{624E24F8-0477-4AA6-B5B1-B45E4A773DE6}"/>
    <cellStyle name="Migliaia 14 2 3 5" xfId="12407" xr:uid="{2FDC6F14-CFDA-40E9-B117-2C0E8C7D0E0E}"/>
    <cellStyle name="Migliaia 14 2 3 5 2" xfId="35244" xr:uid="{B300A9AF-D24C-4668-9022-271D3ECDE325}"/>
    <cellStyle name="Migliaia 14 2 3 6" xfId="23827" xr:uid="{D0396AD8-4AB0-42EE-AEFD-178BA86863B1}"/>
    <cellStyle name="Migliaia 14 2 4" xfId="1131" xr:uid="{2CAE37B8-2481-4CF7-B158-62D1FC324DBF}"/>
    <cellStyle name="Migliaia 14 2 4 2" xfId="2631" xr:uid="{FB6EF818-7937-48C7-8785-DE644D7B625C}"/>
    <cellStyle name="Migliaia 14 2 4 2 2" xfId="5487" xr:uid="{9960E75A-D471-4AEF-8416-3078A9821183}"/>
    <cellStyle name="Migliaia 14 2 4 2 2 2" xfId="11195" xr:uid="{BBF62156-6F4B-4766-88D6-EE35C59663C2}"/>
    <cellStyle name="Migliaia 14 2 4 2 2 2 2" xfId="22613" xr:uid="{ED732C49-CD1A-4DAC-ADF3-72BC74FBD188}"/>
    <cellStyle name="Migliaia 14 2 4 2 2 2 2 2" xfId="45450" xr:uid="{BB209D6A-83DE-4D36-815E-668490767AA6}"/>
    <cellStyle name="Migliaia 14 2 4 2 2 2 3" xfId="34033" xr:uid="{0A01BCC0-FE21-42E7-ABFA-9D3B3BCF6BC4}"/>
    <cellStyle name="Migliaia 14 2 4 2 2 3" xfId="16905" xr:uid="{390C3243-18C3-4A2F-B304-157C56B278D7}"/>
    <cellStyle name="Migliaia 14 2 4 2 2 3 2" xfId="39742" xr:uid="{D1A7E075-81E0-4CAF-96C3-1853B41D7456}"/>
    <cellStyle name="Migliaia 14 2 4 2 2 4" xfId="28325" xr:uid="{FD127950-F2EF-4F36-B60A-F3B23D59B6F8}"/>
    <cellStyle name="Migliaia 14 2 4 2 3" xfId="8342" xr:uid="{31417CCA-D771-466A-A42A-4CE9EEA77366}"/>
    <cellStyle name="Migliaia 14 2 4 2 3 2" xfId="19759" xr:uid="{98D7941E-40F1-4C23-AC7B-5F3271E8CBB9}"/>
    <cellStyle name="Migliaia 14 2 4 2 3 2 2" xfId="42596" xr:uid="{3FB89FC6-E0BC-407F-8CF2-7A34920AF4EA}"/>
    <cellStyle name="Migliaia 14 2 4 2 3 3" xfId="31179" xr:uid="{4CCDE047-70C6-40AB-B488-AAF8407DD6FF}"/>
    <cellStyle name="Migliaia 14 2 4 2 4" xfId="14051" xr:uid="{5D0C4FA8-8D54-4F3F-B7FC-14A410150A58}"/>
    <cellStyle name="Migliaia 14 2 4 2 4 2" xfId="36888" xr:uid="{BB3128E4-F7B7-4282-91A7-241CCA7459C8}"/>
    <cellStyle name="Migliaia 14 2 4 2 5" xfId="25471" xr:uid="{B078A584-99C9-4D48-9DCA-D458FD1A18DB}"/>
    <cellStyle name="Migliaia 14 2 4 3" xfId="4060" xr:uid="{B33DD8AA-AAD4-4127-AD23-057CC67EBFCA}"/>
    <cellStyle name="Migliaia 14 2 4 3 2" xfId="9769" xr:uid="{9C73004D-E915-4F66-94CE-4D07F7FA6459}"/>
    <cellStyle name="Migliaia 14 2 4 3 2 2" xfId="21186" xr:uid="{94CEF1F7-2FAA-45FB-89AA-5A2B4507BEDC}"/>
    <cellStyle name="Migliaia 14 2 4 3 2 2 2" xfId="44023" xr:uid="{004252E6-901A-4A1A-8EFD-7BE78167AA47}"/>
    <cellStyle name="Migliaia 14 2 4 3 2 3" xfId="32606" xr:uid="{75FC1F14-C7E0-4604-85D8-01B0F1E190C6}"/>
    <cellStyle name="Migliaia 14 2 4 3 3" xfId="15478" xr:uid="{19B776FC-255E-44AB-8FEB-E07679374D60}"/>
    <cellStyle name="Migliaia 14 2 4 3 3 2" xfId="38315" xr:uid="{F7CA6C13-AD72-4C9D-829B-F372510DED68}"/>
    <cellStyle name="Migliaia 14 2 4 3 4" xfId="26898" xr:uid="{97C366BE-9070-4FB9-B476-3BC107A69CE9}"/>
    <cellStyle name="Migliaia 14 2 4 4" xfId="6915" xr:uid="{75258E72-A648-48BA-BF3D-4E265A53E0A1}"/>
    <cellStyle name="Migliaia 14 2 4 4 2" xfId="18332" xr:uid="{817341B6-5195-4D99-9DAC-FAEC1DA42E90}"/>
    <cellStyle name="Migliaia 14 2 4 4 2 2" xfId="41169" xr:uid="{5616E618-B4C3-4992-8399-2C72D8C444C9}"/>
    <cellStyle name="Migliaia 14 2 4 4 3" xfId="29752" xr:uid="{AB482F18-4A84-4A95-ABB3-F99C342A578D}"/>
    <cellStyle name="Migliaia 14 2 4 5" xfId="12624" xr:uid="{26CBAC57-87A0-40A0-A364-12C203D7D947}"/>
    <cellStyle name="Migliaia 14 2 4 5 2" xfId="35461" xr:uid="{55143DDB-DF9F-49F3-B2B0-0657E0465FAB}"/>
    <cellStyle name="Migliaia 14 2 4 6" xfId="24044" xr:uid="{6E9725DA-B73B-47FF-8ECB-70AE56AF4166}"/>
    <cellStyle name="Migliaia 14 2 5" xfId="1378" xr:uid="{60ED48B0-AA84-49A4-B50C-BC3E2261BEF2}"/>
    <cellStyle name="Migliaia 14 2 5 2" xfId="2848" xr:uid="{CF4E852B-A13C-47F5-8E64-895633861837}"/>
    <cellStyle name="Migliaia 14 2 5 2 2" xfId="5704" xr:uid="{32624BA3-92A7-41D3-BE08-F636FC72405D}"/>
    <cellStyle name="Migliaia 14 2 5 2 2 2" xfId="11412" xr:uid="{BBE397B5-976E-4CD2-8A94-7A70EF0E44CA}"/>
    <cellStyle name="Migliaia 14 2 5 2 2 2 2" xfId="22830" xr:uid="{91BB12B1-78D5-4234-BE74-7B4B8C7643F1}"/>
    <cellStyle name="Migliaia 14 2 5 2 2 2 2 2" xfId="45667" xr:uid="{519FB8B4-B49E-4BB6-BD8F-AC1986EDE516}"/>
    <cellStyle name="Migliaia 14 2 5 2 2 2 3" xfId="34250" xr:uid="{6D24B13F-2EC4-45BE-9313-D6E2EB4F278B}"/>
    <cellStyle name="Migliaia 14 2 5 2 2 3" xfId="17122" xr:uid="{C79B2D33-B189-4C39-BFFF-A1EE072847EB}"/>
    <cellStyle name="Migliaia 14 2 5 2 2 3 2" xfId="39959" xr:uid="{E8AC7A61-0338-4B8A-87D7-5E58CF4F943B}"/>
    <cellStyle name="Migliaia 14 2 5 2 2 4" xfId="28542" xr:uid="{EBB8F6F0-1307-44E8-84B3-BF5C27936008}"/>
    <cellStyle name="Migliaia 14 2 5 2 3" xfId="8559" xr:uid="{B23FF2CE-6BA6-416B-9AF4-EDA344E6FC97}"/>
    <cellStyle name="Migliaia 14 2 5 2 3 2" xfId="19976" xr:uid="{83D7F00A-7B93-48A6-A0C3-B4893250FB96}"/>
    <cellStyle name="Migliaia 14 2 5 2 3 2 2" xfId="42813" xr:uid="{D52315C1-02B8-452E-8497-F0829F9C7D53}"/>
    <cellStyle name="Migliaia 14 2 5 2 3 3" xfId="31396" xr:uid="{9EE036D3-7A6E-444F-AED1-F88B5AFBFA6F}"/>
    <cellStyle name="Migliaia 14 2 5 2 4" xfId="14268" xr:uid="{AFD47A0A-B39C-4C0D-8A6C-D1AEA3B03523}"/>
    <cellStyle name="Migliaia 14 2 5 2 4 2" xfId="37105" xr:uid="{284CBA97-1D5E-45C7-A877-2473C0E63D1C}"/>
    <cellStyle name="Migliaia 14 2 5 2 5" xfId="25688" xr:uid="{43269D07-CA88-4E81-912F-792DEE87FC12}"/>
    <cellStyle name="Migliaia 14 2 5 3" xfId="4277" xr:uid="{5249B130-140F-4933-8D8F-A7AF303A15FE}"/>
    <cellStyle name="Migliaia 14 2 5 3 2" xfId="9986" xr:uid="{FE6456FB-09E6-4DA5-8C98-A1F560D9A912}"/>
    <cellStyle name="Migliaia 14 2 5 3 2 2" xfId="21403" xr:uid="{7D0446B7-C59E-43E2-8ED3-BAD9A2C6679B}"/>
    <cellStyle name="Migliaia 14 2 5 3 2 2 2" xfId="44240" xr:uid="{853CB436-27FC-46DB-BB4C-D12F4944E9FD}"/>
    <cellStyle name="Migliaia 14 2 5 3 2 3" xfId="32823" xr:uid="{D8194574-DCAD-42F2-96AC-8D5BB4BF64CC}"/>
    <cellStyle name="Migliaia 14 2 5 3 3" xfId="15695" xr:uid="{6E2A1149-092B-442B-BA4E-53F5956917E6}"/>
    <cellStyle name="Migliaia 14 2 5 3 3 2" xfId="38532" xr:uid="{07BA564B-825F-4159-AFBC-13908CC8C3F2}"/>
    <cellStyle name="Migliaia 14 2 5 3 4" xfId="27115" xr:uid="{DC8E0494-E18E-4FA9-B61D-2DFA95C158BC}"/>
    <cellStyle name="Migliaia 14 2 5 4" xfId="7132" xr:uid="{AC666C5F-D1C5-4AC7-B0DB-85914A1DB2E7}"/>
    <cellStyle name="Migliaia 14 2 5 4 2" xfId="18549" xr:uid="{A8312598-3FD7-40E4-A825-5DF69FF31316}"/>
    <cellStyle name="Migliaia 14 2 5 4 2 2" xfId="41386" xr:uid="{944B6503-2A86-4E69-BA17-88816FC86FF2}"/>
    <cellStyle name="Migliaia 14 2 5 4 3" xfId="29969" xr:uid="{0D2956A9-2167-40D4-8009-715B71EA6542}"/>
    <cellStyle name="Migliaia 14 2 5 5" xfId="12841" xr:uid="{EE9FD201-6753-4C62-9947-2201ADC6DEBE}"/>
    <cellStyle name="Migliaia 14 2 5 5 2" xfId="35678" xr:uid="{F90D71BB-15EA-4416-8CED-BBA5E1817DAC}"/>
    <cellStyle name="Migliaia 14 2 5 6" xfId="24261" xr:uid="{E9C081D3-268D-4E02-AB18-86EED35E7D91}"/>
    <cellStyle name="Migliaia 14 2 6" xfId="1625" xr:uid="{64B99B48-13F3-4953-856D-C09332036B4F}"/>
    <cellStyle name="Migliaia 14 2 6 2" xfId="3065" xr:uid="{9DBDB4EF-1F27-4DCD-BC5F-FC8AFFE843D9}"/>
    <cellStyle name="Migliaia 14 2 6 2 2" xfId="5921" xr:uid="{7D4CAFF1-E907-42BF-802C-1A9B85223C7B}"/>
    <cellStyle name="Migliaia 14 2 6 2 2 2" xfId="11629" xr:uid="{9644269E-ACC2-4010-A04B-F478586611DB}"/>
    <cellStyle name="Migliaia 14 2 6 2 2 2 2" xfId="23047" xr:uid="{65D8658A-2055-43F0-8E85-F73FAF4AED52}"/>
    <cellStyle name="Migliaia 14 2 6 2 2 2 2 2" xfId="45884" xr:uid="{CD504E39-DA19-4EF4-9C4C-08AB571CE33F}"/>
    <cellStyle name="Migliaia 14 2 6 2 2 2 3" xfId="34467" xr:uid="{AEF32808-67BA-4B4B-9629-FBFCA552B4CD}"/>
    <cellStyle name="Migliaia 14 2 6 2 2 3" xfId="17339" xr:uid="{F9453FAC-2924-4533-A2BB-9D9A46A6220E}"/>
    <cellStyle name="Migliaia 14 2 6 2 2 3 2" xfId="40176" xr:uid="{47A86E3F-A085-45CB-8FED-9249618169A7}"/>
    <cellStyle name="Migliaia 14 2 6 2 2 4" xfId="28759" xr:uid="{061F904B-92A5-4F6C-B793-6591593751B7}"/>
    <cellStyle name="Migliaia 14 2 6 2 3" xfId="8776" xr:uid="{6D574C28-B83F-47B7-8E33-2BF5882CC53A}"/>
    <cellStyle name="Migliaia 14 2 6 2 3 2" xfId="20193" xr:uid="{2C0E6171-07D0-4523-B444-0238D68E1535}"/>
    <cellStyle name="Migliaia 14 2 6 2 3 2 2" xfId="43030" xr:uid="{13603200-46DD-43DD-8DE7-F661B711C3BD}"/>
    <cellStyle name="Migliaia 14 2 6 2 3 3" xfId="31613" xr:uid="{06DDF46A-04B0-4291-88B5-1560CD2C9A3F}"/>
    <cellStyle name="Migliaia 14 2 6 2 4" xfId="14485" xr:uid="{F86B820C-FE1E-4920-979A-0B60F108EBAD}"/>
    <cellStyle name="Migliaia 14 2 6 2 4 2" xfId="37322" xr:uid="{D49E268A-5C3E-405B-8C91-A81F695F9E2F}"/>
    <cellStyle name="Migliaia 14 2 6 2 5" xfId="25905" xr:uid="{6E5CA0BC-939D-49B3-9D10-6B0937759110}"/>
    <cellStyle name="Migliaia 14 2 6 3" xfId="4494" xr:uid="{0956C5BD-0720-4B42-98CE-F04A1286282C}"/>
    <cellStyle name="Migliaia 14 2 6 3 2" xfId="10203" xr:uid="{C69859A1-D94A-413D-ADB1-495B466762AC}"/>
    <cellStyle name="Migliaia 14 2 6 3 2 2" xfId="21620" xr:uid="{6351EA08-A5A9-47F2-A188-418DD1309843}"/>
    <cellStyle name="Migliaia 14 2 6 3 2 2 2" xfId="44457" xr:uid="{31CDC538-2095-4FDE-B62E-E07D101294CB}"/>
    <cellStyle name="Migliaia 14 2 6 3 2 3" xfId="33040" xr:uid="{C2911826-FD56-48A6-9FDF-E31C09E791A5}"/>
    <cellStyle name="Migliaia 14 2 6 3 3" xfId="15912" xr:uid="{74B0C944-E69F-4B96-9A62-41053F44EEC7}"/>
    <cellStyle name="Migliaia 14 2 6 3 3 2" xfId="38749" xr:uid="{AAB512FA-5114-4A9E-9766-4C65DF5F9D86}"/>
    <cellStyle name="Migliaia 14 2 6 3 4" xfId="27332" xr:uid="{49C256E1-8B50-4CD5-B779-46500728D6FB}"/>
    <cellStyle name="Migliaia 14 2 6 4" xfId="7349" xr:uid="{F9D23DC7-C018-4027-B1C1-C611E72E6BED}"/>
    <cellStyle name="Migliaia 14 2 6 4 2" xfId="18766" xr:uid="{C7E9E880-0EDE-487A-BBAB-A52D3C33BB8A}"/>
    <cellStyle name="Migliaia 14 2 6 4 2 2" xfId="41603" xr:uid="{16C5C677-1E6B-4A0A-AE8A-A9A111F97761}"/>
    <cellStyle name="Migliaia 14 2 6 4 3" xfId="30186" xr:uid="{A921DD75-D27C-4CA8-AF9C-BC8F30A6C4C9}"/>
    <cellStyle name="Migliaia 14 2 6 5" xfId="13058" xr:uid="{7D2249CB-8AFD-4E8F-8C6A-2C1C5127A2CB}"/>
    <cellStyle name="Migliaia 14 2 6 5 2" xfId="35895" xr:uid="{8405A46E-2B1F-43E5-BF8E-420A7D77EF2B}"/>
    <cellStyle name="Migliaia 14 2 6 6" xfId="24478" xr:uid="{C258B405-1CC5-4E53-8571-0EBE16F72B0A}"/>
    <cellStyle name="Migliaia 14 2 7" xfId="1979" xr:uid="{07C7A738-4CF6-4C2E-BD43-5AE02268564B}"/>
    <cellStyle name="Migliaia 14 2 7 2" xfId="4835" xr:uid="{464731B3-8ACA-4B74-B970-10F1DED86BB2}"/>
    <cellStyle name="Migliaia 14 2 7 2 2" xfId="10543" xr:uid="{70CC4D62-B38B-492C-8698-A0B18EC8F8CB}"/>
    <cellStyle name="Migliaia 14 2 7 2 2 2" xfId="21961" xr:uid="{4101C90E-03F5-4F04-8CCB-AC547F1D1C38}"/>
    <cellStyle name="Migliaia 14 2 7 2 2 2 2" xfId="44798" xr:uid="{18FDA30C-D19D-4FA1-B1D4-1A70B0DFE61F}"/>
    <cellStyle name="Migliaia 14 2 7 2 2 3" xfId="33381" xr:uid="{9842A6A3-467B-4183-BC1E-D27FD07AD71B}"/>
    <cellStyle name="Migliaia 14 2 7 2 3" xfId="16253" xr:uid="{BA7DC395-612D-434C-87C7-26676E9341D3}"/>
    <cellStyle name="Migliaia 14 2 7 2 3 2" xfId="39090" xr:uid="{C278DDF8-9A65-4301-B352-538C74401FD5}"/>
    <cellStyle name="Migliaia 14 2 7 2 4" xfId="27673" xr:uid="{90054781-56E2-4EBA-AA9B-601892F42A1E}"/>
    <cellStyle name="Migliaia 14 2 7 3" xfId="7690" xr:uid="{F764465F-A4E8-4C6F-A911-123270A4EAA4}"/>
    <cellStyle name="Migliaia 14 2 7 3 2" xfId="19107" xr:uid="{C40BA205-038F-4D72-898F-AB5653382A2E}"/>
    <cellStyle name="Migliaia 14 2 7 3 2 2" xfId="41944" xr:uid="{CDB99737-D90F-486B-A66D-7B1B870B8D07}"/>
    <cellStyle name="Migliaia 14 2 7 3 3" xfId="30527" xr:uid="{72A5B518-6877-430F-BCEA-4A06BDDC8FA4}"/>
    <cellStyle name="Migliaia 14 2 7 4" xfId="13399" xr:uid="{F237A004-EE23-4105-B338-54A29A5E345C}"/>
    <cellStyle name="Migliaia 14 2 7 4 2" xfId="36236" xr:uid="{98D53AA4-6DFE-4CA4-A4AA-E6CB251F0441}"/>
    <cellStyle name="Migliaia 14 2 7 5" xfId="24819" xr:uid="{0631878C-05A4-486A-8285-66C00ED7404F}"/>
    <cellStyle name="Migliaia 14 2 8" xfId="3408" xr:uid="{8E254EBE-0737-439B-97AD-4D2F2DAB3503}"/>
    <cellStyle name="Migliaia 14 2 8 2" xfId="9117" xr:uid="{3A2D9965-23FE-445E-A689-543677377D65}"/>
    <cellStyle name="Migliaia 14 2 8 2 2" xfId="20534" xr:uid="{22A0A928-12E6-4FA9-B868-948DB72C60C7}"/>
    <cellStyle name="Migliaia 14 2 8 2 2 2" xfId="43371" xr:uid="{7668A7E6-2A98-4E3C-938F-A8539A412069}"/>
    <cellStyle name="Migliaia 14 2 8 2 3" xfId="31954" xr:uid="{4660EDB1-AFF1-44B1-AE78-5FE666C12317}"/>
    <cellStyle name="Migliaia 14 2 8 3" xfId="14826" xr:uid="{ADA815E6-1A1B-43E7-AB23-DDFF4EA100A4}"/>
    <cellStyle name="Migliaia 14 2 8 3 2" xfId="37663" xr:uid="{94548EF7-2DE0-4A93-B6B7-B3C139AC3C3B}"/>
    <cellStyle name="Migliaia 14 2 8 4" xfId="26246" xr:uid="{853591AF-CB1F-4506-9F08-45E25502F8E0}"/>
    <cellStyle name="Migliaia 14 2 9" xfId="6263" xr:uid="{B07D714A-E44F-47D2-BC14-8C4A15507AD9}"/>
    <cellStyle name="Migliaia 14 2 9 2" xfId="17680" xr:uid="{8033246D-445A-4757-AF56-E540C7243C5A}"/>
    <cellStyle name="Migliaia 14 2 9 2 2" xfId="40517" xr:uid="{1DB3FD22-3E8B-4758-8903-96DF8E67324B}"/>
    <cellStyle name="Migliaia 14 2 9 3" xfId="29100" xr:uid="{2CB9D71D-0F24-424D-90DD-39F6A7C1BBFE}"/>
    <cellStyle name="Migliaia 14 3" xfId="605" xr:uid="{E5842EC2-8E60-42CC-9FC1-412E53D3291D}"/>
    <cellStyle name="Migliaia 14 3 2" xfId="2186" xr:uid="{F82B38EC-9754-47B5-BD43-3BAACA39E8C5}"/>
    <cellStyle name="Migliaia 14 3 2 2" xfId="5042" xr:uid="{BE5A7263-F344-448A-9F3D-654944834E69}"/>
    <cellStyle name="Migliaia 14 3 2 2 2" xfId="10750" xr:uid="{B6A49A75-0B8E-4063-8617-A18CD547536F}"/>
    <cellStyle name="Migliaia 14 3 2 2 2 2" xfId="22168" xr:uid="{42245A03-F4B8-4F1F-B6BE-727CFC509F35}"/>
    <cellStyle name="Migliaia 14 3 2 2 2 2 2" xfId="45005" xr:uid="{41073213-1CB0-4257-9F09-4153CFF0CF8F}"/>
    <cellStyle name="Migliaia 14 3 2 2 2 3" xfId="33588" xr:uid="{2B649A39-5E22-47FC-9CBF-99787D881A8F}"/>
    <cellStyle name="Migliaia 14 3 2 2 3" xfId="16460" xr:uid="{BC937F5A-C708-4D88-AF3D-428B1DD07F2B}"/>
    <cellStyle name="Migliaia 14 3 2 2 3 2" xfId="39297" xr:uid="{0AA6CB47-D116-49E5-AFD3-711735858E8A}"/>
    <cellStyle name="Migliaia 14 3 2 2 4" xfId="27880" xr:uid="{CEB4ADCB-FE58-45D2-8650-1A0E78E53659}"/>
    <cellStyle name="Migliaia 14 3 2 3" xfId="7897" xr:uid="{C020567C-582D-4CD8-B600-B318946364EF}"/>
    <cellStyle name="Migliaia 14 3 2 3 2" xfId="19314" xr:uid="{733C3CE5-EDE0-4ACD-A0BE-4ED39BA3E747}"/>
    <cellStyle name="Migliaia 14 3 2 3 2 2" xfId="42151" xr:uid="{86D084C2-86E9-4CF8-A936-2884652BF359}"/>
    <cellStyle name="Migliaia 14 3 2 3 3" xfId="30734" xr:uid="{5450FFF1-4B4B-4023-801B-C58533193A00}"/>
    <cellStyle name="Migliaia 14 3 2 4" xfId="13606" xr:uid="{AD640D26-1A8F-4EC9-B09C-D43D43E7589E}"/>
    <cellStyle name="Migliaia 14 3 2 4 2" xfId="36443" xr:uid="{1C885DE6-FB9C-4D4A-9D73-71D9F1740AC9}"/>
    <cellStyle name="Migliaia 14 3 2 5" xfId="25026" xr:uid="{7A64E07B-9CE7-4C89-A708-FF7CF8D426B4}"/>
    <cellStyle name="Migliaia 14 3 3" xfId="3615" xr:uid="{F8FE90F4-262A-4F1E-8CBC-32DF3793421E}"/>
    <cellStyle name="Migliaia 14 3 3 2" xfId="9324" xr:uid="{5733B002-54CD-4367-A292-B19F9582EBF3}"/>
    <cellStyle name="Migliaia 14 3 3 2 2" xfId="20741" xr:uid="{2FB69B69-571A-4F54-88D8-A3D1B67321D7}"/>
    <cellStyle name="Migliaia 14 3 3 2 2 2" xfId="43578" xr:uid="{88AAB02A-69D6-4DE6-84AF-DD172F10E450}"/>
    <cellStyle name="Migliaia 14 3 3 2 3" xfId="32161" xr:uid="{1821B34E-433C-40EB-816A-DFDAEACF2FA9}"/>
    <cellStyle name="Migliaia 14 3 3 3" xfId="15033" xr:uid="{E09E214E-F5AD-4C19-B2D2-A1A9DC6FB146}"/>
    <cellStyle name="Migliaia 14 3 3 3 2" xfId="37870" xr:uid="{310C98FA-FD02-40A5-97E3-3AF448E06A96}"/>
    <cellStyle name="Migliaia 14 3 3 4" xfId="26453" xr:uid="{43AEA61F-21ED-4139-A848-CBA00CF9CAC3}"/>
    <cellStyle name="Migliaia 14 3 4" xfId="6470" xr:uid="{5D091CBA-D689-482E-A9AE-9F396453799E}"/>
    <cellStyle name="Migliaia 14 3 4 2" xfId="17887" xr:uid="{72BBAE60-C0AA-491D-88EE-7638216AC02C}"/>
    <cellStyle name="Migliaia 14 3 4 2 2" xfId="40724" xr:uid="{2D96347A-83FB-47B0-AA1A-5D96F1F59BC0}"/>
    <cellStyle name="Migliaia 14 3 4 3" xfId="29307" xr:uid="{0093D707-9A9C-409B-B206-CB4BD6C85D7D}"/>
    <cellStyle name="Migliaia 14 3 5" xfId="12179" xr:uid="{A62FA9D5-488A-46EE-B500-5DE347958CEF}"/>
    <cellStyle name="Migliaia 14 3 5 2" xfId="35016" xr:uid="{0CDDC713-5F67-4D75-BC53-2E127FF1623A}"/>
    <cellStyle name="Migliaia 14 3 6" xfId="23599" xr:uid="{97329580-E2EF-4C17-B129-18B1FF478855}"/>
    <cellStyle name="Migliaia 14 4" xfId="868" xr:uid="{35773777-A2A0-478B-A271-9601A6157A44}"/>
    <cellStyle name="Migliaia 14 4 2" xfId="2403" xr:uid="{57781A72-8F16-4F3D-B4D3-FD5F593DA375}"/>
    <cellStyle name="Migliaia 14 4 2 2" xfId="5259" xr:uid="{EF2CDFC5-63FA-40D6-92FD-2DC2793232E1}"/>
    <cellStyle name="Migliaia 14 4 2 2 2" xfId="10967" xr:uid="{9F782AD8-59AF-4430-87F6-E79F3A073F5B}"/>
    <cellStyle name="Migliaia 14 4 2 2 2 2" xfId="22385" xr:uid="{9786EB8E-5454-4389-A6A8-1B8C48A68450}"/>
    <cellStyle name="Migliaia 14 4 2 2 2 2 2" xfId="45222" xr:uid="{19A834EF-E5C4-413A-ADC6-272A55D743F5}"/>
    <cellStyle name="Migliaia 14 4 2 2 2 3" xfId="33805" xr:uid="{37B55126-913E-46EE-A580-BE41110447B2}"/>
    <cellStyle name="Migliaia 14 4 2 2 3" xfId="16677" xr:uid="{E4A4AFFE-814E-4C8C-9A06-B95ED8579881}"/>
    <cellStyle name="Migliaia 14 4 2 2 3 2" xfId="39514" xr:uid="{6D758673-4D88-40A4-919C-2275638225FE}"/>
    <cellStyle name="Migliaia 14 4 2 2 4" xfId="28097" xr:uid="{6372EA8D-9EF7-4960-A1C0-DD437FC303A6}"/>
    <cellStyle name="Migliaia 14 4 2 3" xfId="8114" xr:uid="{CB158D17-F0F0-4D96-AA75-424A76AA5D52}"/>
    <cellStyle name="Migliaia 14 4 2 3 2" xfId="19531" xr:uid="{3C1D45C8-73D9-4B05-98C1-73289AE16216}"/>
    <cellStyle name="Migliaia 14 4 2 3 2 2" xfId="42368" xr:uid="{0927895B-69BC-47F2-847C-2F689ED0CE9F}"/>
    <cellStyle name="Migliaia 14 4 2 3 3" xfId="30951" xr:uid="{80422A0F-0CF8-4434-AB81-0E3E10E479AC}"/>
    <cellStyle name="Migliaia 14 4 2 4" xfId="13823" xr:uid="{77BA4874-228A-4F56-AB92-7B4DED47BFCD}"/>
    <cellStyle name="Migliaia 14 4 2 4 2" xfId="36660" xr:uid="{2D45430D-BCCB-4049-8A11-1450D1C637F2}"/>
    <cellStyle name="Migliaia 14 4 2 5" xfId="25243" xr:uid="{0FFB0D24-0CD4-40AB-AE0B-5455F65C02C3}"/>
    <cellStyle name="Migliaia 14 4 3" xfId="3832" xr:uid="{28DEAC9D-08E2-47EA-97D9-DB22798C5323}"/>
    <cellStyle name="Migliaia 14 4 3 2" xfId="9541" xr:uid="{02EA0057-383E-4BEC-98EA-F29D9B83817A}"/>
    <cellStyle name="Migliaia 14 4 3 2 2" xfId="20958" xr:uid="{8BB36758-01BF-4BC5-8DDE-AA5A73DDF661}"/>
    <cellStyle name="Migliaia 14 4 3 2 2 2" xfId="43795" xr:uid="{4399EF7D-5BE3-4800-B55E-CC0A13AC2870}"/>
    <cellStyle name="Migliaia 14 4 3 2 3" xfId="32378" xr:uid="{F35037D1-46B8-437A-B34D-ED4D6A9CEBC5}"/>
    <cellStyle name="Migliaia 14 4 3 3" xfId="15250" xr:uid="{0D2AABC9-8AC9-41A3-9F62-0BB7EFD25DAD}"/>
    <cellStyle name="Migliaia 14 4 3 3 2" xfId="38087" xr:uid="{5FDC22E8-7EB1-4EE8-8535-8A1A803269A8}"/>
    <cellStyle name="Migliaia 14 4 3 4" xfId="26670" xr:uid="{D0069CD8-873C-479A-BF31-A4368423E56B}"/>
    <cellStyle name="Migliaia 14 4 4" xfId="6687" xr:uid="{CD34E79C-F84E-4266-BDF5-424DD387AF1E}"/>
    <cellStyle name="Migliaia 14 4 4 2" xfId="18104" xr:uid="{1EB039D2-5658-4DBE-A2AC-9FEC8DB27EB8}"/>
    <cellStyle name="Migliaia 14 4 4 2 2" xfId="40941" xr:uid="{15D73141-0DEF-40D0-B5EC-6232ADA6FDFF}"/>
    <cellStyle name="Migliaia 14 4 4 3" xfId="29524" xr:uid="{B3165189-2737-4A00-9098-22B1477CF1F8}"/>
    <cellStyle name="Migliaia 14 4 5" xfId="12396" xr:uid="{4BBCBED9-8516-422B-BEC4-35F498AC3B2B}"/>
    <cellStyle name="Migliaia 14 4 5 2" xfId="35233" xr:uid="{55D6197A-3757-4131-B736-CF71F3293976}"/>
    <cellStyle name="Migliaia 14 4 6" xfId="23816" xr:uid="{A80E3AB9-42EB-496B-8BC5-B12352B76FD2}"/>
    <cellStyle name="Migliaia 14 5" xfId="1115" xr:uid="{EEE1773B-154F-4871-B7D4-6CF608C1A98E}"/>
    <cellStyle name="Migliaia 14 5 2" xfId="2620" xr:uid="{4766D16C-A0DA-44F1-9742-188F28AF70CC}"/>
    <cellStyle name="Migliaia 14 5 2 2" xfId="5476" xr:uid="{A515EB97-552D-44F0-A85D-68270F6B81AB}"/>
    <cellStyle name="Migliaia 14 5 2 2 2" xfId="11184" xr:uid="{140BFE6F-401F-4FBA-B126-0394DF30C2A8}"/>
    <cellStyle name="Migliaia 14 5 2 2 2 2" xfId="22602" xr:uid="{02C0361B-AB05-46FB-842F-E1A47F474CAF}"/>
    <cellStyle name="Migliaia 14 5 2 2 2 2 2" xfId="45439" xr:uid="{321663BC-9E64-42FF-BD67-680927B8F866}"/>
    <cellStyle name="Migliaia 14 5 2 2 2 3" xfId="34022" xr:uid="{21638505-E20E-45C7-B441-F19D42B64627}"/>
    <cellStyle name="Migliaia 14 5 2 2 3" xfId="16894" xr:uid="{C26318AC-EB8A-4DA0-B9C7-731F87582DF0}"/>
    <cellStyle name="Migliaia 14 5 2 2 3 2" xfId="39731" xr:uid="{C70A06B2-BFE5-4282-BF41-FC420F266F09}"/>
    <cellStyle name="Migliaia 14 5 2 2 4" xfId="28314" xr:uid="{7302D2C0-0E0A-48D4-9E69-4889113505BA}"/>
    <cellStyle name="Migliaia 14 5 2 3" xfId="8331" xr:uid="{72218219-9F27-49FF-9A3C-622076A2F65E}"/>
    <cellStyle name="Migliaia 14 5 2 3 2" xfId="19748" xr:uid="{DAD1405B-7267-40FB-B540-10DAAD87D5EC}"/>
    <cellStyle name="Migliaia 14 5 2 3 2 2" xfId="42585" xr:uid="{C5A35F4E-EFD6-44B4-BE60-3034E64F0976}"/>
    <cellStyle name="Migliaia 14 5 2 3 3" xfId="31168" xr:uid="{6C16A15E-4ADB-459E-BB88-1A6043FAE2B4}"/>
    <cellStyle name="Migliaia 14 5 2 4" xfId="14040" xr:uid="{A3912E0D-8018-4913-AB77-25FED34E400A}"/>
    <cellStyle name="Migliaia 14 5 2 4 2" xfId="36877" xr:uid="{652DD935-497E-437C-B226-E44370D02B7D}"/>
    <cellStyle name="Migliaia 14 5 2 5" xfId="25460" xr:uid="{9C5B2D91-E2BB-4B33-B501-C3AA2CCF1EA8}"/>
    <cellStyle name="Migliaia 14 5 3" xfId="4049" xr:uid="{64D9CE85-A010-456D-90B6-AADB6EE88E22}"/>
    <cellStyle name="Migliaia 14 5 3 2" xfId="9758" xr:uid="{674507BC-2CFC-4D2E-9A85-442C11E0B3A1}"/>
    <cellStyle name="Migliaia 14 5 3 2 2" xfId="21175" xr:uid="{DC84E617-97AD-4E96-BAA6-02C029DCB044}"/>
    <cellStyle name="Migliaia 14 5 3 2 2 2" xfId="44012" xr:uid="{7B284291-2CF7-4D5E-89DD-27CBD32D60A4}"/>
    <cellStyle name="Migliaia 14 5 3 2 3" xfId="32595" xr:uid="{0551FDA6-134E-40EE-919B-ADD2692B698E}"/>
    <cellStyle name="Migliaia 14 5 3 3" xfId="15467" xr:uid="{D44F3023-3F1C-43ED-AC97-9DF8BA6F7B7F}"/>
    <cellStyle name="Migliaia 14 5 3 3 2" xfId="38304" xr:uid="{B5C0B86A-E47D-4720-8FBF-96C26264381B}"/>
    <cellStyle name="Migliaia 14 5 3 4" xfId="26887" xr:uid="{AF786EB5-A47A-4307-B01D-6EA93961DE17}"/>
    <cellStyle name="Migliaia 14 5 4" xfId="6904" xr:uid="{36691414-C0E6-466F-9A54-8679846C40B1}"/>
    <cellStyle name="Migliaia 14 5 4 2" xfId="18321" xr:uid="{78817F36-4478-4BB3-AC96-81BF7C3978A2}"/>
    <cellStyle name="Migliaia 14 5 4 2 2" xfId="41158" xr:uid="{01E6D6A7-9D2E-4714-9286-DFC81B2FC704}"/>
    <cellStyle name="Migliaia 14 5 4 3" xfId="29741" xr:uid="{4924F9FA-EF16-44C5-AD42-D002971B8236}"/>
    <cellStyle name="Migliaia 14 5 5" xfId="12613" xr:uid="{541BB1F7-036F-4C9C-A2D3-8459722DD7EB}"/>
    <cellStyle name="Migliaia 14 5 5 2" xfId="35450" xr:uid="{6CE8D191-948C-4712-BBE6-EA6CA651CB6C}"/>
    <cellStyle name="Migliaia 14 5 6" xfId="24033" xr:uid="{A64513D1-12B3-4643-8698-37AD4A379DE8}"/>
    <cellStyle name="Migliaia 14 6" xfId="1362" xr:uid="{24908B3C-1108-4637-8DEF-0C63D95A880A}"/>
    <cellStyle name="Migliaia 14 6 2" xfId="2837" xr:uid="{0D269B0C-CEEC-4110-BD46-C89C0134F922}"/>
    <cellStyle name="Migliaia 14 6 2 2" xfId="5693" xr:uid="{6A230221-147C-4C9A-B332-E07AA2B8A935}"/>
    <cellStyle name="Migliaia 14 6 2 2 2" xfId="11401" xr:uid="{BF3ECA17-B863-4A2B-A0B7-6ADAA69474BA}"/>
    <cellStyle name="Migliaia 14 6 2 2 2 2" xfId="22819" xr:uid="{81C6AAB9-F8ED-4181-B141-9F9ED9E0B5C7}"/>
    <cellStyle name="Migliaia 14 6 2 2 2 2 2" xfId="45656" xr:uid="{01D1D451-A2C1-4CDA-BE12-54B87A690B59}"/>
    <cellStyle name="Migliaia 14 6 2 2 2 3" xfId="34239" xr:uid="{FF80E685-DD46-41A8-A6D3-F40B087C17F3}"/>
    <cellStyle name="Migliaia 14 6 2 2 3" xfId="17111" xr:uid="{5BBB7206-876A-407C-9E27-2B5074A02127}"/>
    <cellStyle name="Migliaia 14 6 2 2 3 2" xfId="39948" xr:uid="{434B75DF-F400-43B5-8335-011736F52F65}"/>
    <cellStyle name="Migliaia 14 6 2 2 4" xfId="28531" xr:uid="{419B945A-D9B4-41D8-BC91-0D5A408F5EC7}"/>
    <cellStyle name="Migliaia 14 6 2 3" xfId="8548" xr:uid="{CDD0670D-4A7D-4BD5-8F0B-488B6137F8AF}"/>
    <cellStyle name="Migliaia 14 6 2 3 2" xfId="19965" xr:uid="{7516B205-7606-479D-9CD3-490913D57616}"/>
    <cellStyle name="Migliaia 14 6 2 3 2 2" xfId="42802" xr:uid="{2D95A938-DFEB-446C-AC21-76BF2394AB41}"/>
    <cellStyle name="Migliaia 14 6 2 3 3" xfId="31385" xr:uid="{E28D8308-97D7-474F-93A5-FE94936A6730}"/>
    <cellStyle name="Migliaia 14 6 2 4" xfId="14257" xr:uid="{2DDE8759-0324-4897-AF0B-2869B0C04C7B}"/>
    <cellStyle name="Migliaia 14 6 2 4 2" xfId="37094" xr:uid="{DA5DF4F6-D87F-4D55-A200-3A09AF42BB93}"/>
    <cellStyle name="Migliaia 14 6 2 5" xfId="25677" xr:uid="{F060DD69-5C33-43B0-8D9E-3EEF2B18AE56}"/>
    <cellStyle name="Migliaia 14 6 3" xfId="4266" xr:uid="{A85AAAB0-2FC7-4DB6-B9BB-137707A40B5D}"/>
    <cellStyle name="Migliaia 14 6 3 2" xfId="9975" xr:uid="{3956D9F2-68A0-45E6-8B09-771D98F62738}"/>
    <cellStyle name="Migliaia 14 6 3 2 2" xfId="21392" xr:uid="{8DBC42AD-8B9B-4471-9591-2CA65448890C}"/>
    <cellStyle name="Migliaia 14 6 3 2 2 2" xfId="44229" xr:uid="{0C6C3162-D635-4387-9423-F7FAC9C9D9D1}"/>
    <cellStyle name="Migliaia 14 6 3 2 3" xfId="32812" xr:uid="{95643AE9-0AC2-43FA-ACB4-63A740F48F2E}"/>
    <cellStyle name="Migliaia 14 6 3 3" xfId="15684" xr:uid="{6F575EF8-0758-4456-9572-4F578D7062A1}"/>
    <cellStyle name="Migliaia 14 6 3 3 2" xfId="38521" xr:uid="{E28A343E-B46E-42EC-8FF2-D29196ACCC9A}"/>
    <cellStyle name="Migliaia 14 6 3 4" xfId="27104" xr:uid="{82B3F064-549B-41F8-9D9E-4BE6BEA03444}"/>
    <cellStyle name="Migliaia 14 6 4" xfId="7121" xr:uid="{5A6A4585-B01C-47CA-9D15-08AABE2B179F}"/>
    <cellStyle name="Migliaia 14 6 4 2" xfId="18538" xr:uid="{2A034555-C331-4B56-9CDB-52361F1E804B}"/>
    <cellStyle name="Migliaia 14 6 4 2 2" xfId="41375" xr:uid="{744C8E44-1990-44D0-926D-963CCC65FFBD}"/>
    <cellStyle name="Migliaia 14 6 4 3" xfId="29958" xr:uid="{D4CFC435-BE07-4B43-A68E-542BFBDB49DC}"/>
    <cellStyle name="Migliaia 14 6 5" xfId="12830" xr:uid="{C78E06CD-390C-4EDA-B264-E4085AF2ADC7}"/>
    <cellStyle name="Migliaia 14 6 5 2" xfId="35667" xr:uid="{A68F80D9-A827-4065-BFD5-33FC76C884F9}"/>
    <cellStyle name="Migliaia 14 6 6" xfId="24250" xr:uid="{58E04B7A-AEBA-41C6-809C-F5DC5E668BAF}"/>
    <cellStyle name="Migliaia 14 7" xfId="1609" xr:uid="{E87C70C5-FD9C-49CD-8C02-3D7323B042E8}"/>
    <cellStyle name="Migliaia 14 7 2" xfId="3054" xr:uid="{80FFF0A3-01DF-4996-9007-B93BC5DB39A1}"/>
    <cellStyle name="Migliaia 14 7 2 2" xfId="5910" xr:uid="{B0E2A6BF-6DD2-47B2-B1FB-36C960886EE6}"/>
    <cellStyle name="Migliaia 14 7 2 2 2" xfId="11618" xr:uid="{04FFA2F8-779D-40EE-AB18-6CDCD40029A3}"/>
    <cellStyle name="Migliaia 14 7 2 2 2 2" xfId="23036" xr:uid="{F5F5A0A6-881B-4A7D-9FDA-999553DAE1AF}"/>
    <cellStyle name="Migliaia 14 7 2 2 2 2 2" xfId="45873" xr:uid="{00BA6F5F-CB1B-45B9-9EB3-0F3A95386AFD}"/>
    <cellStyle name="Migliaia 14 7 2 2 2 3" xfId="34456" xr:uid="{9055C93C-EA36-40B9-839D-430A9555763E}"/>
    <cellStyle name="Migliaia 14 7 2 2 3" xfId="17328" xr:uid="{F5BE9A33-9250-4896-9CB9-3439719F12FE}"/>
    <cellStyle name="Migliaia 14 7 2 2 3 2" xfId="40165" xr:uid="{48E83434-5E8D-445C-B8AF-920E7A504F05}"/>
    <cellStyle name="Migliaia 14 7 2 2 4" xfId="28748" xr:uid="{3FEABE8A-9600-4806-AD3A-DE321BA4ABA3}"/>
    <cellStyle name="Migliaia 14 7 2 3" xfId="8765" xr:uid="{9B5CD056-5638-4DAB-B010-3D87F31266E6}"/>
    <cellStyle name="Migliaia 14 7 2 3 2" xfId="20182" xr:uid="{4C8B5642-D967-4636-A7F0-67A6AECE81DA}"/>
    <cellStyle name="Migliaia 14 7 2 3 2 2" xfId="43019" xr:uid="{7C7E722C-9AD4-42C6-AC9E-2A264010C368}"/>
    <cellStyle name="Migliaia 14 7 2 3 3" xfId="31602" xr:uid="{99D23DF7-5F08-4796-9678-3B2A640B0372}"/>
    <cellStyle name="Migliaia 14 7 2 4" xfId="14474" xr:uid="{4ADAD8DA-FB25-4BD7-AC2D-491C0B32C83F}"/>
    <cellStyle name="Migliaia 14 7 2 4 2" xfId="37311" xr:uid="{174B99DB-9107-49C2-B11E-030C2643E981}"/>
    <cellStyle name="Migliaia 14 7 2 5" xfId="25894" xr:uid="{EEC222EE-E43E-47F0-83A2-A8266437A2C7}"/>
    <cellStyle name="Migliaia 14 7 3" xfId="4483" xr:uid="{3862E0B1-85BF-4ED2-B1FA-9A4D01B29D43}"/>
    <cellStyle name="Migliaia 14 7 3 2" xfId="10192" xr:uid="{17AE52D0-30F9-4ABA-B5AB-E97F2AD2FBA6}"/>
    <cellStyle name="Migliaia 14 7 3 2 2" xfId="21609" xr:uid="{644ED356-A1CE-4E6D-BDB5-CE03D445F5EC}"/>
    <cellStyle name="Migliaia 14 7 3 2 2 2" xfId="44446" xr:uid="{CC733B3F-DB3E-431B-8A88-16906098F0A6}"/>
    <cellStyle name="Migliaia 14 7 3 2 3" xfId="33029" xr:uid="{FD26C4E7-EC9A-4BCE-A5DF-AB3325C85F25}"/>
    <cellStyle name="Migliaia 14 7 3 3" xfId="15901" xr:uid="{C49E72AA-395B-4364-B9A8-EF2DB9E2770C}"/>
    <cellStyle name="Migliaia 14 7 3 3 2" xfId="38738" xr:uid="{C01E3E08-FCFA-4760-8C9C-D35507B9B5EB}"/>
    <cellStyle name="Migliaia 14 7 3 4" xfId="27321" xr:uid="{06B57460-D2AD-4D3E-BCDB-FE4B171E0573}"/>
    <cellStyle name="Migliaia 14 7 4" xfId="7338" xr:uid="{A9992A2F-F3F2-4FDB-8183-4F2A6ABCE7B4}"/>
    <cellStyle name="Migliaia 14 7 4 2" xfId="18755" xr:uid="{80727222-9E53-4E05-B6CE-04C9F2FC8B34}"/>
    <cellStyle name="Migliaia 14 7 4 2 2" xfId="41592" xr:uid="{5A3CCB72-6904-45BB-B2BC-EBC2082FC976}"/>
    <cellStyle name="Migliaia 14 7 4 3" xfId="30175" xr:uid="{AD912F12-CDCF-42D9-AD95-14D437ED6F67}"/>
    <cellStyle name="Migliaia 14 7 5" xfId="13047" xr:uid="{8AE07977-4774-481B-A767-D3B200CA555A}"/>
    <cellStyle name="Migliaia 14 7 5 2" xfId="35884" xr:uid="{B658BE4F-B075-4ADB-AD89-58866427DFBE}"/>
    <cellStyle name="Migliaia 14 7 6" xfId="24467" xr:uid="{6F0C05FD-44DB-4403-BEFC-9B2D9E974A16}"/>
    <cellStyle name="Migliaia 14 8" xfId="1963" xr:uid="{6B9A539F-021D-4F8C-95D8-6F58697B63F0}"/>
    <cellStyle name="Migliaia 14 8 2" xfId="4819" xr:uid="{8019C6F3-B31D-4B10-AE4A-A8AC94BD6B13}"/>
    <cellStyle name="Migliaia 14 8 2 2" xfId="10528" xr:uid="{AE6AE85C-A26A-4253-8019-8D86FBC6F9E5}"/>
    <cellStyle name="Migliaia 14 8 2 2 2" xfId="21945" xr:uid="{EB97F309-D29D-4CD0-B89C-BD7B87ACE687}"/>
    <cellStyle name="Migliaia 14 8 2 2 2 2" xfId="44782" xr:uid="{20F5716D-1EF1-43B6-BF16-10BF7C4DCA0A}"/>
    <cellStyle name="Migliaia 14 8 2 2 3" xfId="33365" xr:uid="{0403AEC2-AD45-4C09-BF1B-AD7D2B211779}"/>
    <cellStyle name="Migliaia 14 8 2 3" xfId="16237" xr:uid="{61C5E3A6-C0B4-4856-AF71-017BAEF3C8DE}"/>
    <cellStyle name="Migliaia 14 8 2 3 2" xfId="39074" xr:uid="{96997AF4-0C97-4537-B652-029724111DDF}"/>
    <cellStyle name="Migliaia 14 8 2 4" xfId="27657" xr:uid="{02700011-58FD-4206-AC6D-A815ABDE21C8}"/>
    <cellStyle name="Migliaia 14 8 3" xfId="7674" xr:uid="{5BC4462D-3E5C-417A-8489-B54DB58586FC}"/>
    <cellStyle name="Migliaia 14 8 3 2" xfId="19091" xr:uid="{B72E8885-6315-4FA1-A308-05A0E25DDC39}"/>
    <cellStyle name="Migliaia 14 8 3 2 2" xfId="41928" xr:uid="{6F45A132-ACA4-4EF9-AACD-16ABF02BAF9E}"/>
    <cellStyle name="Migliaia 14 8 3 3" xfId="30511" xr:uid="{EDBE7EC4-DAD8-42AB-9ED0-FF95054279A4}"/>
    <cellStyle name="Migliaia 14 8 4" xfId="13383" xr:uid="{26726E25-EA5B-4F22-82A8-83E70E0AE17D}"/>
    <cellStyle name="Migliaia 14 8 4 2" xfId="36220" xr:uid="{C75022D8-B349-4CA8-9F27-AC6410CE7A7F}"/>
    <cellStyle name="Migliaia 14 8 5" xfId="24803" xr:uid="{D9F55472-0EA2-430A-B922-252AA177E486}"/>
    <cellStyle name="Migliaia 14 9" xfId="3392" xr:uid="{C6F75EFF-B04A-417C-9EF4-16C00D8C74B6}"/>
    <cellStyle name="Migliaia 14 9 2" xfId="9101" xr:uid="{6BE88815-566E-4A74-8908-24A5C77C5468}"/>
    <cellStyle name="Migliaia 14 9 2 2" xfId="20518" xr:uid="{A3886F09-AA82-4A60-955C-D39D2DC9A855}"/>
    <cellStyle name="Migliaia 14 9 2 2 2" xfId="43355" xr:uid="{007B3BD9-B321-46B1-A292-85C0D9E0A744}"/>
    <cellStyle name="Migliaia 14 9 2 3" xfId="31938" xr:uid="{DE17421D-0470-4993-9A2C-BA111BE03F27}"/>
    <cellStyle name="Migliaia 14 9 3" xfId="14810" xr:uid="{8F1B886B-D0DB-4071-80DA-E1A4651B73C6}"/>
    <cellStyle name="Migliaia 14 9 3 2" xfId="37647" xr:uid="{33E84530-825B-47A8-BD2A-438A2280B96E}"/>
    <cellStyle name="Migliaia 14 9 4" xfId="26230" xr:uid="{1E7BAE50-B443-4C2D-ABF1-722A7F7943A6}"/>
    <cellStyle name="Migliaia 15" xfId="356" xr:uid="{071449F5-E3F1-4280-9411-D50806D32816}"/>
    <cellStyle name="Migliaia 15 10" xfId="11967" xr:uid="{C9775365-F5E6-4D47-BE92-588C145CAAA5}"/>
    <cellStyle name="Migliaia 15 10 2" xfId="34804" xr:uid="{0F4D9103-3F28-459E-A4F9-68AE4E1030BB}"/>
    <cellStyle name="Migliaia 15 11" xfId="23387" xr:uid="{18857CE9-DAA5-41C0-9BF9-E76BA0C4CE04}"/>
    <cellStyle name="Migliaia 15 2" xfId="617" xr:uid="{B4C77397-DE07-40A8-85DE-A914067EB30D}"/>
    <cellStyle name="Migliaia 15 2 2" xfId="2192" xr:uid="{DE41E8DA-1F49-459F-BE35-4BBFA8073F02}"/>
    <cellStyle name="Migliaia 15 2 2 2" xfId="5048" xr:uid="{9F3829BD-DB10-45EC-B4A9-159A62ECE664}"/>
    <cellStyle name="Migliaia 15 2 2 2 2" xfId="10756" xr:uid="{0874B060-1809-4449-AB62-6B3C5A5DCE7C}"/>
    <cellStyle name="Migliaia 15 2 2 2 2 2" xfId="22174" xr:uid="{FEEA104A-9D34-481E-9C2E-0111FA375A22}"/>
    <cellStyle name="Migliaia 15 2 2 2 2 2 2" xfId="45011" xr:uid="{AAA0B2EE-BDD8-4E6F-B5F8-42F2F221DEA2}"/>
    <cellStyle name="Migliaia 15 2 2 2 2 3" xfId="33594" xr:uid="{00EFAACF-42E2-4414-ADF9-D6B4A55E363B}"/>
    <cellStyle name="Migliaia 15 2 2 2 3" xfId="16466" xr:uid="{9EC4BC28-452F-4D0C-9AB2-721D927EF545}"/>
    <cellStyle name="Migliaia 15 2 2 2 3 2" xfId="39303" xr:uid="{514B7E76-E18E-498F-AF68-9E08C150D69E}"/>
    <cellStyle name="Migliaia 15 2 2 2 4" xfId="27886" xr:uid="{D9763BEF-F0CA-47FC-94CA-B15CE69C4D62}"/>
    <cellStyle name="Migliaia 15 2 2 3" xfId="7903" xr:uid="{EEEC1FC7-810A-4E8C-9116-08AB2D236A5E}"/>
    <cellStyle name="Migliaia 15 2 2 3 2" xfId="19320" xr:uid="{50AE6D42-DFC7-43C7-BD3A-9649B242A557}"/>
    <cellStyle name="Migliaia 15 2 2 3 2 2" xfId="42157" xr:uid="{5C85E4E4-44D6-42B8-877A-111B7710D5CE}"/>
    <cellStyle name="Migliaia 15 2 2 3 3" xfId="30740" xr:uid="{8160BE7D-9EFB-4DE9-9D0C-4E5FFFF7B46F}"/>
    <cellStyle name="Migliaia 15 2 2 4" xfId="13612" xr:uid="{C0C231E8-912B-4577-A785-717D1181BB02}"/>
    <cellStyle name="Migliaia 15 2 2 4 2" xfId="36449" xr:uid="{14728C72-A0C9-4D44-8CF6-D9D380E89A74}"/>
    <cellStyle name="Migliaia 15 2 2 5" xfId="25032" xr:uid="{0EF51843-932A-48FD-8ADD-9862E69EC4FE}"/>
    <cellStyle name="Migliaia 15 2 3" xfId="3621" xr:uid="{0AFDF798-509B-425B-98FC-2A2C69BD74C6}"/>
    <cellStyle name="Migliaia 15 2 3 2" xfId="9330" xr:uid="{A35CBA78-ADCA-4ADA-ABAB-4BD12E514776}"/>
    <cellStyle name="Migliaia 15 2 3 2 2" xfId="20747" xr:uid="{A3DED6D4-C29A-4F35-8BF3-622FC85DDEEF}"/>
    <cellStyle name="Migliaia 15 2 3 2 2 2" xfId="43584" xr:uid="{305C20B6-720A-4828-90CD-BEDAAD20C515}"/>
    <cellStyle name="Migliaia 15 2 3 2 3" xfId="32167" xr:uid="{63D6FF6C-7CA4-48E8-845A-96044E7D0CB0}"/>
    <cellStyle name="Migliaia 15 2 3 3" xfId="15039" xr:uid="{30DA3E85-84D5-4DAE-95CA-EDB05449DAAA}"/>
    <cellStyle name="Migliaia 15 2 3 3 2" xfId="37876" xr:uid="{6090B274-60C9-4006-A0B8-1F4C544DD845}"/>
    <cellStyle name="Migliaia 15 2 3 4" xfId="26459" xr:uid="{C8F2D1AD-1017-42D0-87C4-52F3124DC7CC}"/>
    <cellStyle name="Migliaia 15 2 4" xfId="6476" xr:uid="{1B69E573-8104-47BF-85D3-0532564470E3}"/>
    <cellStyle name="Migliaia 15 2 4 2" xfId="17893" xr:uid="{D6FE57B6-729C-4E77-BD75-82B676CB8DBB}"/>
    <cellStyle name="Migliaia 15 2 4 2 2" xfId="40730" xr:uid="{7157D5D2-DF4D-4311-8A44-F7E2C740C624}"/>
    <cellStyle name="Migliaia 15 2 4 3" xfId="29313" xr:uid="{B912A251-5C2C-4A62-84EE-BC32B932604C}"/>
    <cellStyle name="Migliaia 15 2 5" xfId="12185" xr:uid="{215608A0-8691-42AE-AD42-7FF84CAE1C9C}"/>
    <cellStyle name="Migliaia 15 2 5 2" xfId="35022" xr:uid="{21AC55A5-41BE-4B86-BB6E-BE6701E63150}"/>
    <cellStyle name="Migliaia 15 2 6" xfId="23605" xr:uid="{1A491FDC-685B-489D-9F71-8B4087EA96BE}"/>
    <cellStyle name="Migliaia 15 3" xfId="878" xr:uid="{C964AD66-9D09-493B-B87E-8EC71E8C5137}"/>
    <cellStyle name="Migliaia 15 3 2" xfId="2409" xr:uid="{0C6B8450-72EB-49C9-9B2E-27F26DE91309}"/>
    <cellStyle name="Migliaia 15 3 2 2" xfId="5265" xr:uid="{16913EF0-140B-41F5-9FA1-1E860A730D69}"/>
    <cellStyle name="Migliaia 15 3 2 2 2" xfId="10973" xr:uid="{F66B0B08-04EF-4396-8EEE-D84C2F32C6FB}"/>
    <cellStyle name="Migliaia 15 3 2 2 2 2" xfId="22391" xr:uid="{284F3DFE-E7B5-4FB1-AC11-90E002EE7021}"/>
    <cellStyle name="Migliaia 15 3 2 2 2 2 2" xfId="45228" xr:uid="{756006A7-38C1-4AA1-80A0-3275590B84E7}"/>
    <cellStyle name="Migliaia 15 3 2 2 2 3" xfId="33811" xr:uid="{17DDF0B0-3F0F-4B14-95C8-417DEE35B367}"/>
    <cellStyle name="Migliaia 15 3 2 2 3" xfId="16683" xr:uid="{1DBB510F-7366-43F0-AA17-E38B12F469B1}"/>
    <cellStyle name="Migliaia 15 3 2 2 3 2" xfId="39520" xr:uid="{506F8D21-E1C2-45AE-8FE2-6A8829703039}"/>
    <cellStyle name="Migliaia 15 3 2 2 4" xfId="28103" xr:uid="{6ED55AEF-8964-4E49-8CED-FBDA36EA945D}"/>
    <cellStyle name="Migliaia 15 3 2 3" xfId="8120" xr:uid="{501941BC-0CD5-4401-8E81-55A45EE846E6}"/>
    <cellStyle name="Migliaia 15 3 2 3 2" xfId="19537" xr:uid="{88D9C7FE-FD7A-4FDF-967D-BFB97B864C72}"/>
    <cellStyle name="Migliaia 15 3 2 3 2 2" xfId="42374" xr:uid="{C014C326-90BE-4ED5-8F1A-250ABED2B4ED}"/>
    <cellStyle name="Migliaia 15 3 2 3 3" xfId="30957" xr:uid="{3F73FF21-DFF5-466B-850A-71058E8991E0}"/>
    <cellStyle name="Migliaia 15 3 2 4" xfId="13829" xr:uid="{6F69A063-CC49-4C9B-98A0-CF9F0E4D2D43}"/>
    <cellStyle name="Migliaia 15 3 2 4 2" xfId="36666" xr:uid="{C154504F-C2E4-4E8E-88BF-FFC851C4CDBC}"/>
    <cellStyle name="Migliaia 15 3 2 5" xfId="25249" xr:uid="{8F8E8009-6CCA-47FD-976C-4084E5E30C8B}"/>
    <cellStyle name="Migliaia 15 3 3" xfId="3838" xr:uid="{7DB08A51-2F27-4F28-B2E1-601B9D0C3660}"/>
    <cellStyle name="Migliaia 15 3 3 2" xfId="9547" xr:uid="{504B99E7-D5F6-4A5B-BA3C-2842235D8CCB}"/>
    <cellStyle name="Migliaia 15 3 3 2 2" xfId="20964" xr:uid="{77A5931B-7424-4934-B9A5-71318579E279}"/>
    <cellStyle name="Migliaia 15 3 3 2 2 2" xfId="43801" xr:uid="{24F5D56B-F7BA-4DBD-A6D6-0B69D4AD4028}"/>
    <cellStyle name="Migliaia 15 3 3 2 3" xfId="32384" xr:uid="{207DFC39-F873-4017-9270-31A188E6F340}"/>
    <cellStyle name="Migliaia 15 3 3 3" xfId="15256" xr:uid="{8D7F9A81-0AE9-4CDC-95B8-8A634C7A6E8A}"/>
    <cellStyle name="Migliaia 15 3 3 3 2" xfId="38093" xr:uid="{B68C726E-A9C7-4574-A7F8-55DE6CC8AB2C}"/>
    <cellStyle name="Migliaia 15 3 3 4" xfId="26676" xr:uid="{A39D30E4-CF24-4D84-ADAB-F749243F059A}"/>
    <cellStyle name="Migliaia 15 3 4" xfId="6693" xr:uid="{C8890F57-A682-4456-A163-60E804D47843}"/>
    <cellStyle name="Migliaia 15 3 4 2" xfId="18110" xr:uid="{3AC81631-A89A-4227-92EE-119762668062}"/>
    <cellStyle name="Migliaia 15 3 4 2 2" xfId="40947" xr:uid="{F8FA36FA-50AC-4CE9-A8BE-24CE94F4530B}"/>
    <cellStyle name="Migliaia 15 3 4 3" xfId="29530" xr:uid="{9B369A6D-77C4-4AA5-8D4E-4CFC2F566E25}"/>
    <cellStyle name="Migliaia 15 3 5" xfId="12402" xr:uid="{1231B2FB-1163-4179-AAB0-91689A3EE7CF}"/>
    <cellStyle name="Migliaia 15 3 5 2" xfId="35239" xr:uid="{B6457D8B-FBE9-4456-8DAB-C15CFD4C2DD1}"/>
    <cellStyle name="Migliaia 15 3 6" xfId="23822" xr:uid="{DF96C17C-34B5-4F26-9FCA-3A0C4456619B}"/>
    <cellStyle name="Migliaia 15 4" xfId="1125" xr:uid="{F8AF113C-C0E7-4076-9EEE-274B9EA4950D}"/>
    <cellStyle name="Migliaia 15 4 2" xfId="2626" xr:uid="{F8350A0B-A974-43A8-BE75-19E3F7768177}"/>
    <cellStyle name="Migliaia 15 4 2 2" xfId="5482" xr:uid="{B93F9F68-1FC5-4742-AB89-7C0784C57361}"/>
    <cellStyle name="Migliaia 15 4 2 2 2" xfId="11190" xr:uid="{AE7A8672-C186-4D00-89E9-859AFBD4CC20}"/>
    <cellStyle name="Migliaia 15 4 2 2 2 2" xfId="22608" xr:uid="{8EDBB769-0F46-48C4-AEF2-2F745DBB3DA2}"/>
    <cellStyle name="Migliaia 15 4 2 2 2 2 2" xfId="45445" xr:uid="{3EAFD47D-ADB7-488A-ACF4-4DBADFC16CB4}"/>
    <cellStyle name="Migliaia 15 4 2 2 2 3" xfId="34028" xr:uid="{37ED7A40-1756-4649-A123-AF90BBACAEB4}"/>
    <cellStyle name="Migliaia 15 4 2 2 3" xfId="16900" xr:uid="{0D6EF932-4EA1-4164-830F-5E6D855424BB}"/>
    <cellStyle name="Migliaia 15 4 2 2 3 2" xfId="39737" xr:uid="{0F56036B-1F26-4458-87C8-BD74F8A2791C}"/>
    <cellStyle name="Migliaia 15 4 2 2 4" xfId="28320" xr:uid="{95F39BDC-28A3-4BED-A49D-88285167EF80}"/>
    <cellStyle name="Migliaia 15 4 2 3" xfId="8337" xr:uid="{BDE1A4EC-48C9-45D8-B12F-B3684FCC2727}"/>
    <cellStyle name="Migliaia 15 4 2 3 2" xfId="19754" xr:uid="{D0850C9E-A716-413D-9698-B00B611E1E65}"/>
    <cellStyle name="Migliaia 15 4 2 3 2 2" xfId="42591" xr:uid="{A1882DF9-EEC4-49B9-AD4D-3B7AC885049D}"/>
    <cellStyle name="Migliaia 15 4 2 3 3" xfId="31174" xr:uid="{3ACE2B61-D650-46FD-8071-B5AAC7FC248C}"/>
    <cellStyle name="Migliaia 15 4 2 4" xfId="14046" xr:uid="{7FE4522D-6EC4-4473-B42F-917119586EAD}"/>
    <cellStyle name="Migliaia 15 4 2 4 2" xfId="36883" xr:uid="{8668295A-32F4-4EDF-85C8-439276F60C93}"/>
    <cellStyle name="Migliaia 15 4 2 5" xfId="25466" xr:uid="{514B3056-C241-41C3-98FD-3E5063801A10}"/>
    <cellStyle name="Migliaia 15 4 3" xfId="4055" xr:uid="{FF335F02-6A79-4732-A546-B916A1529276}"/>
    <cellStyle name="Migliaia 15 4 3 2" xfId="9764" xr:uid="{4AFF584B-91B7-478A-9A66-49464E88360D}"/>
    <cellStyle name="Migliaia 15 4 3 2 2" xfId="21181" xr:uid="{0EF54DD3-97FE-4E2D-BBE7-3064C5794AC6}"/>
    <cellStyle name="Migliaia 15 4 3 2 2 2" xfId="44018" xr:uid="{AD6012A3-C1B2-435E-BC78-4C00650191A6}"/>
    <cellStyle name="Migliaia 15 4 3 2 3" xfId="32601" xr:uid="{A6A5B9D9-D97F-4273-B942-CEC4C92021FC}"/>
    <cellStyle name="Migliaia 15 4 3 3" xfId="15473" xr:uid="{9BB29DCB-F854-4A62-BD83-38C6E4DE503B}"/>
    <cellStyle name="Migliaia 15 4 3 3 2" xfId="38310" xr:uid="{8CB7DD59-6B0F-435C-8B25-C89887E7ED27}"/>
    <cellStyle name="Migliaia 15 4 3 4" xfId="26893" xr:uid="{DD6720E3-09F1-424C-9502-16C2B03294E8}"/>
    <cellStyle name="Migliaia 15 4 4" xfId="6910" xr:uid="{55A076BC-D82F-4647-BF48-D52C65A1FD57}"/>
    <cellStyle name="Migliaia 15 4 4 2" xfId="18327" xr:uid="{8C1D8C35-FCA5-4BA2-9F19-07CD2AC30331}"/>
    <cellStyle name="Migliaia 15 4 4 2 2" xfId="41164" xr:uid="{90ECCB23-2957-4F59-8D92-E724884AF519}"/>
    <cellStyle name="Migliaia 15 4 4 3" xfId="29747" xr:uid="{AC980AC3-7A07-4126-AB0F-3CA89DF303F3}"/>
    <cellStyle name="Migliaia 15 4 5" xfId="12619" xr:uid="{9A28C5B6-DADF-4FDE-BBB7-20CC704E5D46}"/>
    <cellStyle name="Migliaia 15 4 5 2" xfId="35456" xr:uid="{55C2DDA0-A708-4782-9C2A-883677E10EC9}"/>
    <cellStyle name="Migliaia 15 4 6" xfId="24039" xr:uid="{27FBF003-94C1-41EF-8333-BAFC0B8E9A94}"/>
    <cellStyle name="Migliaia 15 5" xfId="1372" xr:uid="{AC8BDE8E-0779-4A7F-9F7F-D190D66636C0}"/>
    <cellStyle name="Migliaia 15 5 2" xfId="2843" xr:uid="{CC49F3D6-E08F-4040-A495-62D67603AE27}"/>
    <cellStyle name="Migliaia 15 5 2 2" xfId="5699" xr:uid="{F4A7F165-24DE-4FB3-9220-7A73CCAC441C}"/>
    <cellStyle name="Migliaia 15 5 2 2 2" xfId="11407" xr:uid="{F362278C-2EAC-4D5C-9751-F05C3F55A4DB}"/>
    <cellStyle name="Migliaia 15 5 2 2 2 2" xfId="22825" xr:uid="{BAE884C9-1E55-436F-B601-ED047ABA9670}"/>
    <cellStyle name="Migliaia 15 5 2 2 2 2 2" xfId="45662" xr:uid="{278C22B6-14E2-44C1-80B5-2121E5E3298B}"/>
    <cellStyle name="Migliaia 15 5 2 2 2 3" xfId="34245" xr:uid="{28F03704-880F-4F76-8472-0A393355EA4F}"/>
    <cellStyle name="Migliaia 15 5 2 2 3" xfId="17117" xr:uid="{7B237D87-D2E3-49EF-85F3-8708F6C91A57}"/>
    <cellStyle name="Migliaia 15 5 2 2 3 2" xfId="39954" xr:uid="{5D93F030-F6F5-4C55-8B2D-27E4B6D3C8F1}"/>
    <cellStyle name="Migliaia 15 5 2 2 4" xfId="28537" xr:uid="{3C8991B1-FFFC-4FE3-837F-4B21CE458E7C}"/>
    <cellStyle name="Migliaia 15 5 2 3" xfId="8554" xr:uid="{070F1608-1EAE-4A89-9003-B13ADCC90F08}"/>
    <cellStyle name="Migliaia 15 5 2 3 2" xfId="19971" xr:uid="{8FAAD603-E3B0-438C-BE57-EDB1C16F2450}"/>
    <cellStyle name="Migliaia 15 5 2 3 2 2" xfId="42808" xr:uid="{B8FC7311-E0F8-402A-98FC-B228D7F7C4BC}"/>
    <cellStyle name="Migliaia 15 5 2 3 3" xfId="31391" xr:uid="{F551A2AE-D0C5-442A-A327-4D6A023DD85D}"/>
    <cellStyle name="Migliaia 15 5 2 4" xfId="14263" xr:uid="{B4067784-A9BE-4865-981B-4F335843114B}"/>
    <cellStyle name="Migliaia 15 5 2 4 2" xfId="37100" xr:uid="{363DC5E2-8429-42CF-B3B8-DDE779F6D161}"/>
    <cellStyle name="Migliaia 15 5 2 5" xfId="25683" xr:uid="{5DF39F11-77AB-4D88-A460-0F7B4A7FFF25}"/>
    <cellStyle name="Migliaia 15 5 3" xfId="4272" xr:uid="{85B0C6E7-E219-41CF-898F-A6795ED9DA70}"/>
    <cellStyle name="Migliaia 15 5 3 2" xfId="9981" xr:uid="{4576DF74-9941-4045-B03E-56117761B673}"/>
    <cellStyle name="Migliaia 15 5 3 2 2" xfId="21398" xr:uid="{B6AC08B1-7A00-4CB0-9F47-9C7B096AE5E3}"/>
    <cellStyle name="Migliaia 15 5 3 2 2 2" xfId="44235" xr:uid="{4801A896-689D-4161-B589-B0128F750EF6}"/>
    <cellStyle name="Migliaia 15 5 3 2 3" xfId="32818" xr:uid="{E9A334EA-141C-4822-9532-5822725A954E}"/>
    <cellStyle name="Migliaia 15 5 3 3" xfId="15690" xr:uid="{0C549D50-1B32-4FEB-9550-8C55B20ACA6C}"/>
    <cellStyle name="Migliaia 15 5 3 3 2" xfId="38527" xr:uid="{83098518-DEF9-4869-A96D-C725F7423A43}"/>
    <cellStyle name="Migliaia 15 5 3 4" xfId="27110" xr:uid="{1FA22572-5E06-4B61-AF08-F37A8BF14A70}"/>
    <cellStyle name="Migliaia 15 5 4" xfId="7127" xr:uid="{B17A2139-649E-4A6D-94B1-117407F46D2E}"/>
    <cellStyle name="Migliaia 15 5 4 2" xfId="18544" xr:uid="{62844845-9A7D-487A-910D-25B136B69A0D}"/>
    <cellStyle name="Migliaia 15 5 4 2 2" xfId="41381" xr:uid="{E4B7140B-43A6-48CD-99FA-157255C7D174}"/>
    <cellStyle name="Migliaia 15 5 4 3" xfId="29964" xr:uid="{5F72A3A1-551C-4788-A647-5B3A07690C74}"/>
    <cellStyle name="Migliaia 15 5 5" xfId="12836" xr:uid="{A98002FD-7938-48A0-9785-18AE96A1C25B}"/>
    <cellStyle name="Migliaia 15 5 5 2" xfId="35673" xr:uid="{6A1E6B8B-0CF7-4DD6-BA62-C2D2EE55AE89}"/>
    <cellStyle name="Migliaia 15 5 6" xfId="24256" xr:uid="{D239DA69-38F4-4340-B605-A3D29417EF07}"/>
    <cellStyle name="Migliaia 15 6" xfId="1619" xr:uid="{7D1DFA8B-B7B7-4B6E-BDD7-CCFA6B820471}"/>
    <cellStyle name="Migliaia 15 6 2" xfId="3060" xr:uid="{9491795D-01BC-4945-A960-467CADE14E88}"/>
    <cellStyle name="Migliaia 15 6 2 2" xfId="5916" xr:uid="{A8B859CE-816F-4945-91D2-A2364D568251}"/>
    <cellStyle name="Migliaia 15 6 2 2 2" xfId="11624" xr:uid="{05795D16-B2FA-4681-B772-ACA4AD6A5224}"/>
    <cellStyle name="Migliaia 15 6 2 2 2 2" xfId="23042" xr:uid="{8A38FCB9-2722-4278-88CF-9A3A8A8DAA75}"/>
    <cellStyle name="Migliaia 15 6 2 2 2 2 2" xfId="45879" xr:uid="{8F8EC189-3BB6-43DB-9EE6-DB5F25D239B0}"/>
    <cellStyle name="Migliaia 15 6 2 2 2 3" xfId="34462" xr:uid="{2512C063-00D0-4D72-87A3-874D8B1EE44E}"/>
    <cellStyle name="Migliaia 15 6 2 2 3" xfId="17334" xr:uid="{4238999C-FDA1-4320-ACD0-A5E08428AB0C}"/>
    <cellStyle name="Migliaia 15 6 2 2 3 2" xfId="40171" xr:uid="{3F13693B-ED70-4050-BCE7-C79F99A378C8}"/>
    <cellStyle name="Migliaia 15 6 2 2 4" xfId="28754" xr:uid="{3E1CE4DC-E740-44B2-BD73-D45E580A1660}"/>
    <cellStyle name="Migliaia 15 6 2 3" xfId="8771" xr:uid="{922E34C2-5DA0-4FAD-87AE-9745491BA9A2}"/>
    <cellStyle name="Migliaia 15 6 2 3 2" xfId="20188" xr:uid="{6A661107-F1F5-440C-AC31-C773CBD232B4}"/>
    <cellStyle name="Migliaia 15 6 2 3 2 2" xfId="43025" xr:uid="{45A26A70-5976-499F-B015-E8F33326B616}"/>
    <cellStyle name="Migliaia 15 6 2 3 3" xfId="31608" xr:uid="{F46AEC07-3721-4C63-8A39-AA1F2F7B06AA}"/>
    <cellStyle name="Migliaia 15 6 2 4" xfId="14480" xr:uid="{C977AF8A-B5AD-491D-A800-01A7F982A0F6}"/>
    <cellStyle name="Migliaia 15 6 2 4 2" xfId="37317" xr:uid="{895B13F9-FD1B-41FE-8CA9-08DA4024748A}"/>
    <cellStyle name="Migliaia 15 6 2 5" xfId="25900" xr:uid="{E93DB901-DC7F-488A-9564-21DB573CE5EA}"/>
    <cellStyle name="Migliaia 15 6 3" xfId="4489" xr:uid="{396C4AF0-0FBB-447D-AB29-AF559CD9DDFF}"/>
    <cellStyle name="Migliaia 15 6 3 2" xfId="10198" xr:uid="{8EC07E33-19C1-48D6-8701-013ED50DE28E}"/>
    <cellStyle name="Migliaia 15 6 3 2 2" xfId="21615" xr:uid="{04538616-BE44-43E9-9158-9DC5C12FDD5D}"/>
    <cellStyle name="Migliaia 15 6 3 2 2 2" xfId="44452" xr:uid="{747D25BE-55C7-416E-B575-76793591B72B}"/>
    <cellStyle name="Migliaia 15 6 3 2 3" xfId="33035" xr:uid="{93977947-2EFC-4EFC-95D2-E2985969EB8E}"/>
    <cellStyle name="Migliaia 15 6 3 3" xfId="15907" xr:uid="{C9CB134E-4814-4083-BBF0-BF5167C6FF2B}"/>
    <cellStyle name="Migliaia 15 6 3 3 2" xfId="38744" xr:uid="{7543FCDC-37D2-489F-BC70-EB3E2C9C09E7}"/>
    <cellStyle name="Migliaia 15 6 3 4" xfId="27327" xr:uid="{5F214EC0-754F-499F-BDD9-69F9FBA37F98}"/>
    <cellStyle name="Migliaia 15 6 4" xfId="7344" xr:uid="{7BB866C4-9ACA-4BEE-8376-1BC32B4EEA28}"/>
    <cellStyle name="Migliaia 15 6 4 2" xfId="18761" xr:uid="{9573694E-C91C-4F51-AE43-1D54C14F03CD}"/>
    <cellStyle name="Migliaia 15 6 4 2 2" xfId="41598" xr:uid="{14892121-9775-4B8E-88E5-7B8D46992A81}"/>
    <cellStyle name="Migliaia 15 6 4 3" xfId="30181" xr:uid="{160CEED4-B726-4DA0-B32C-815D2EA21497}"/>
    <cellStyle name="Migliaia 15 6 5" xfId="13053" xr:uid="{101B47E0-7690-44E6-9407-E9D6F9D3653E}"/>
    <cellStyle name="Migliaia 15 6 5 2" xfId="35890" xr:uid="{F0447B0F-0AAC-4B7F-A85F-750FB0998033}"/>
    <cellStyle name="Migliaia 15 6 6" xfId="24473" xr:uid="{D31B50F0-FF84-40FC-88EC-8B05ABD93434}"/>
    <cellStyle name="Migliaia 15 7" xfId="1974" xr:uid="{20DB5EE1-0E4F-419E-936C-C2609ADEC0A5}"/>
    <cellStyle name="Migliaia 15 7 2" xfId="4830" xr:uid="{F5B22A6C-945C-4903-9DB2-565E69A2D73C}"/>
    <cellStyle name="Migliaia 15 7 2 2" xfId="10538" xr:uid="{69759182-C0E0-4C0D-8EDA-53C4205F4EAB}"/>
    <cellStyle name="Migliaia 15 7 2 2 2" xfId="21956" xr:uid="{CCB48559-E493-478E-94CE-961C7227DE2D}"/>
    <cellStyle name="Migliaia 15 7 2 2 2 2" xfId="44793" xr:uid="{81D023F6-5187-4B5E-8BC0-4ECAC0E1AE1D}"/>
    <cellStyle name="Migliaia 15 7 2 2 3" xfId="33376" xr:uid="{D1D73A9E-3A02-470D-9787-E9451B23FE40}"/>
    <cellStyle name="Migliaia 15 7 2 3" xfId="16248" xr:uid="{FDB99E0C-F09E-458F-8F0A-855E8D6B71D1}"/>
    <cellStyle name="Migliaia 15 7 2 3 2" xfId="39085" xr:uid="{4B3E0635-26A7-4CA0-8C12-A0B96EFF6D8C}"/>
    <cellStyle name="Migliaia 15 7 2 4" xfId="27668" xr:uid="{7C1B9579-6459-4F3C-AD00-F1309FB2E48C}"/>
    <cellStyle name="Migliaia 15 7 3" xfId="7685" xr:uid="{A8585AC0-A15F-44BB-B636-0C58E7F053D3}"/>
    <cellStyle name="Migliaia 15 7 3 2" xfId="19102" xr:uid="{FC1831F7-684D-4B16-99EA-057EDBDCC44B}"/>
    <cellStyle name="Migliaia 15 7 3 2 2" xfId="41939" xr:uid="{C722C906-CA87-4C5E-B7A9-1D41E4D79564}"/>
    <cellStyle name="Migliaia 15 7 3 3" xfId="30522" xr:uid="{BA7A68ED-25CE-4631-AB63-2AF77F48FD1D}"/>
    <cellStyle name="Migliaia 15 7 4" xfId="13394" xr:uid="{3FC60133-9BD4-4E8F-A955-E86D30922C1A}"/>
    <cellStyle name="Migliaia 15 7 4 2" xfId="36231" xr:uid="{42D72C56-B441-4779-9081-BF1262F187BE}"/>
    <cellStyle name="Migliaia 15 7 5" xfId="24814" xr:uid="{B0186DD8-4AC7-4EC2-9B1A-6819EFDB2FC5}"/>
    <cellStyle name="Migliaia 15 8" xfId="3403" xr:uid="{FE63AAB8-FE26-4A0E-96A0-71B6F8DF5F6C}"/>
    <cellStyle name="Migliaia 15 8 2" xfId="9112" xr:uid="{7E9C835D-043F-4F72-8150-314769DC3339}"/>
    <cellStyle name="Migliaia 15 8 2 2" xfId="20529" xr:uid="{36031CE5-573B-4065-9AE8-DB703711C6DE}"/>
    <cellStyle name="Migliaia 15 8 2 2 2" xfId="43366" xr:uid="{45F07EB8-1E4B-4468-8C0A-6E11FF6E14FF}"/>
    <cellStyle name="Migliaia 15 8 2 3" xfId="31949" xr:uid="{80CE2941-1750-48B9-A021-49A8BFFD0B8E}"/>
    <cellStyle name="Migliaia 15 8 3" xfId="14821" xr:uid="{1E332AAD-6373-409F-ADC1-8B71C78F3084}"/>
    <cellStyle name="Migliaia 15 8 3 2" xfId="37658" xr:uid="{AE820857-E8EC-4949-88C2-78EFFEDA1A46}"/>
    <cellStyle name="Migliaia 15 8 4" xfId="26241" xr:uid="{EBBFAC41-AAB7-4C0F-A942-187784E5A8D4}"/>
    <cellStyle name="Migliaia 15 9" xfId="6258" xr:uid="{4890F0E4-86FD-4E22-B58E-5E6E812DE94C}"/>
    <cellStyle name="Migliaia 15 9 2" xfId="17675" xr:uid="{8E6578E2-1A31-4856-83CC-814B84B88F6D}"/>
    <cellStyle name="Migliaia 15 9 2 2" xfId="40512" xr:uid="{72E577F6-F762-44C5-A83B-E3789C8675B1}"/>
    <cellStyle name="Migliaia 15 9 3" xfId="29095" xr:uid="{4D63A324-6742-49D7-A102-910526C158D7}"/>
    <cellStyle name="Migliaia 16" xfId="176" xr:uid="{A870A5D6-66E0-433E-BA4B-43C7A6CF3ED8}"/>
    <cellStyle name="Migliaia 16 2" xfId="1830" xr:uid="{DB31BEEC-7118-48E7-9C50-189B64ABF675}"/>
    <cellStyle name="Migliaia 16 2 2" xfId="4686" xr:uid="{113B7419-9D59-47E2-8C1D-F0236DEA3401}"/>
    <cellStyle name="Migliaia 16 2 2 2" xfId="10395" xr:uid="{F6AEC4F0-3224-4948-B511-CB2278E3011F}"/>
    <cellStyle name="Migliaia 16 2 2 2 2" xfId="21812" xr:uid="{0C6DE5C5-6D0D-4113-8EC0-D8D0DFEAD3EB}"/>
    <cellStyle name="Migliaia 16 2 2 2 2 2" xfId="44649" xr:uid="{DE82ED44-33E2-42B2-8714-3AF7A856513C}"/>
    <cellStyle name="Migliaia 16 2 2 2 3" xfId="33232" xr:uid="{6D0CD98A-0CAB-4E01-96F2-D6744A968221}"/>
    <cellStyle name="Migliaia 16 2 2 3" xfId="16104" xr:uid="{A334AB25-F501-4932-B746-22316984AFC0}"/>
    <cellStyle name="Migliaia 16 2 2 3 2" xfId="38941" xr:uid="{7C4D503F-7F58-4E89-83A3-A3296AF8B15D}"/>
    <cellStyle name="Migliaia 16 2 2 4" xfId="27524" xr:uid="{6D7D7FFB-0591-4108-A154-68006236DF87}"/>
    <cellStyle name="Migliaia 16 2 3" xfId="7541" xr:uid="{FAC06A92-C463-4FEB-8D81-4F6B78B2AD9A}"/>
    <cellStyle name="Migliaia 16 2 3 2" xfId="18958" xr:uid="{567AD6C4-4D65-4E4D-90B9-8103932A4D6A}"/>
    <cellStyle name="Migliaia 16 2 3 2 2" xfId="41795" xr:uid="{6151625C-E6BA-45FC-98A1-C3FBC452FF34}"/>
    <cellStyle name="Migliaia 16 2 3 3" xfId="30378" xr:uid="{8EBBFF0C-4093-4FF4-8A05-B80277834EE7}"/>
    <cellStyle name="Migliaia 16 2 4" xfId="13250" xr:uid="{56D031C6-8632-4E9C-A854-30D953B34648}"/>
    <cellStyle name="Migliaia 16 2 4 2" xfId="36087" xr:uid="{9711BD7E-391D-4E4A-85AF-7FFBB85D38BA}"/>
    <cellStyle name="Migliaia 16 2 5" xfId="24670" xr:uid="{5B1353DF-3160-4CAB-9A9E-AED8CD15DDC2}"/>
    <cellStyle name="Migliaia 16 3" xfId="3259" xr:uid="{2BCE2E80-F36F-44FA-9043-2794E6EE9D37}"/>
    <cellStyle name="Migliaia 16 3 2" xfId="8968" xr:uid="{4F14A434-A391-4A97-973F-379D32C63E8B}"/>
    <cellStyle name="Migliaia 16 3 2 2" xfId="20385" xr:uid="{F3C88C05-A730-4389-BED3-549F8F3655B5}"/>
    <cellStyle name="Migliaia 16 3 2 2 2" xfId="43222" xr:uid="{00964260-50CE-4DC1-B13B-197AD44DAB62}"/>
    <cellStyle name="Migliaia 16 3 2 3" xfId="31805" xr:uid="{A9038B55-36CF-4667-BED9-6D5A2CCF3AA8}"/>
    <cellStyle name="Migliaia 16 3 3" xfId="14677" xr:uid="{5FC6A3A5-A1EA-4946-AC45-AC143AD02395}"/>
    <cellStyle name="Migliaia 16 3 3 2" xfId="37514" xr:uid="{2722840B-B0EB-40B7-825C-6A517D443EAA}"/>
    <cellStyle name="Migliaia 16 3 4" xfId="26097" xr:uid="{345C0B18-9625-4B8A-9838-07F75253779C}"/>
    <cellStyle name="Migliaia 16 4" xfId="6114" xr:uid="{4871D376-FB8B-4A7A-8A59-91221CCAD743}"/>
    <cellStyle name="Migliaia 16 4 2" xfId="17531" xr:uid="{AD0B650D-3329-4635-9D72-3FE946605CE4}"/>
    <cellStyle name="Migliaia 16 4 2 2" xfId="40368" xr:uid="{639D2ECF-9740-443B-8E79-7F41BD46708D}"/>
    <cellStyle name="Migliaia 16 4 3" xfId="28951" xr:uid="{42D8B95A-65E3-4394-8FD6-FE85FCDB02BB}"/>
    <cellStyle name="Migliaia 16 5" xfId="11823" xr:uid="{EF28ADC8-9140-44FF-8DF6-CC331202B680}"/>
    <cellStyle name="Migliaia 16 5 2" xfId="34660" xr:uid="{9BECC321-0FE9-4EFC-BE78-56E3A3750FF9}"/>
    <cellStyle name="Migliaia 16 6" xfId="23243" xr:uid="{B435935F-1768-4356-9A7D-65E8975C9B35}"/>
    <cellStyle name="Migliaia 17" xfId="484" xr:uid="{171B3D5A-CF20-4230-82FE-23AEFD3A7104}"/>
    <cellStyle name="Migliaia 17 2" xfId="2082" xr:uid="{39EA5C9E-F1AC-4BE1-8D92-8D979A86474E}"/>
    <cellStyle name="Migliaia 17 2 2" xfId="4938" xr:uid="{709DD104-C8CE-4E5E-9331-E718BA0A9FB1}"/>
    <cellStyle name="Migliaia 17 2 2 2" xfId="10646" xr:uid="{B8243C2C-BE2A-42AC-9975-B0E971E0F1BA}"/>
    <cellStyle name="Migliaia 17 2 2 2 2" xfId="22064" xr:uid="{D087222A-EC0F-4A32-A31A-F8D8B079D6DB}"/>
    <cellStyle name="Migliaia 17 2 2 2 2 2" xfId="44901" xr:uid="{5ABC9FE4-A493-4389-A916-DDB0CB99219F}"/>
    <cellStyle name="Migliaia 17 2 2 2 3" xfId="33484" xr:uid="{B4092C15-107D-4EA6-B821-DD33F5BC92C7}"/>
    <cellStyle name="Migliaia 17 2 2 3" xfId="16356" xr:uid="{6DA690E2-3A7E-4F09-959F-8A16229AEA5D}"/>
    <cellStyle name="Migliaia 17 2 2 3 2" xfId="39193" xr:uid="{8CA5E9B1-DE05-45BE-A4C4-DDA996141895}"/>
    <cellStyle name="Migliaia 17 2 2 4" xfId="27776" xr:uid="{A81CF991-E8D9-4D9F-8BC9-0703A2903E48}"/>
    <cellStyle name="Migliaia 17 2 3" xfId="7793" xr:uid="{62EBAD22-A9CE-4212-8814-899D4FFE424C}"/>
    <cellStyle name="Migliaia 17 2 3 2" xfId="19210" xr:uid="{C7561800-B7E0-43F8-9153-A8BF7BF12B0C}"/>
    <cellStyle name="Migliaia 17 2 3 2 2" xfId="42047" xr:uid="{17D6F3D9-838C-4943-8E70-C9BA14CC1F28}"/>
    <cellStyle name="Migliaia 17 2 3 3" xfId="30630" xr:uid="{D005718D-1B1D-4141-AC9D-21A6F3781DB8}"/>
    <cellStyle name="Migliaia 17 2 4" xfId="13502" xr:uid="{071D400C-572C-4AD5-8CC6-B2E6074B6128}"/>
    <cellStyle name="Migliaia 17 2 4 2" xfId="36339" xr:uid="{5811E553-9865-4799-A8E1-160849C4A92D}"/>
    <cellStyle name="Migliaia 17 2 5" xfId="24922" xr:uid="{494790ED-AE42-4F77-B747-423FFAEAB90D}"/>
    <cellStyle name="Migliaia 17 3" xfId="3511" xr:uid="{F9FC2524-90F0-448C-BF21-E1FF43A07ABE}"/>
    <cellStyle name="Migliaia 17 3 2" xfId="9220" xr:uid="{B63C7550-194B-4BEB-B436-A7AB968048E3}"/>
    <cellStyle name="Migliaia 17 3 2 2" xfId="20637" xr:uid="{EF987BE2-9B8B-4E37-BCDB-D56334DCD667}"/>
    <cellStyle name="Migliaia 17 3 2 2 2" xfId="43474" xr:uid="{44D16B62-9237-4BF8-B447-07BF50895F4B}"/>
    <cellStyle name="Migliaia 17 3 2 3" xfId="32057" xr:uid="{1A6620F3-844A-43D2-AA23-6D242ED71781}"/>
    <cellStyle name="Migliaia 17 3 3" xfId="14929" xr:uid="{3D23EB52-F49D-445E-80DE-3A06F494837A}"/>
    <cellStyle name="Migliaia 17 3 3 2" xfId="37766" xr:uid="{B1115296-68B4-4D61-94FE-10BF446492E5}"/>
    <cellStyle name="Migliaia 17 3 4" xfId="26349" xr:uid="{3E1A0AF9-8ED5-4F98-BD5D-D690365A5A15}"/>
    <cellStyle name="Migliaia 17 4" xfId="6366" xr:uid="{3494D069-6A2B-4B56-8CDB-8081E77F8B99}"/>
    <cellStyle name="Migliaia 17 4 2" xfId="17783" xr:uid="{16735DF1-CF55-4B9B-9826-05AF96585CA5}"/>
    <cellStyle name="Migliaia 17 4 2 2" xfId="40620" xr:uid="{CD9B2B4D-56F2-4B44-9091-4C270780AC5A}"/>
    <cellStyle name="Migliaia 17 4 3" xfId="29203" xr:uid="{CC05B045-E71A-44FC-AE95-FA2D477A46A2}"/>
    <cellStyle name="Migliaia 17 5" xfId="12075" xr:uid="{5B2408BD-B3F3-477A-A806-841A95184AAD}"/>
    <cellStyle name="Migliaia 17 5 2" xfId="34912" xr:uid="{CE6F6AF5-4238-4F1E-9358-FB58C0DA0999}"/>
    <cellStyle name="Migliaia 17 6" xfId="23495" xr:uid="{F279EFAB-B6BE-401B-9B1D-F95A64C9079C}"/>
    <cellStyle name="Migliaia 18" xfId="751" xr:uid="{93CFC9E8-5F27-494A-830E-7F3276D84332}"/>
    <cellStyle name="Migliaia 18 2" xfId="2299" xr:uid="{4DBFBCA3-6138-4161-95CB-925257C1555D}"/>
    <cellStyle name="Migliaia 18 2 2" xfId="5155" xr:uid="{AE856920-D746-4D65-9A04-EFB8A98E8227}"/>
    <cellStyle name="Migliaia 18 2 2 2" xfId="10863" xr:uid="{622CFCED-595B-4A1E-BF49-764885853AC3}"/>
    <cellStyle name="Migliaia 18 2 2 2 2" xfId="22281" xr:uid="{425BBBF4-C20D-484A-863A-68F8909A461F}"/>
    <cellStyle name="Migliaia 18 2 2 2 2 2" xfId="45118" xr:uid="{0710A1E4-50A8-4658-8476-91F1958FD1AE}"/>
    <cellStyle name="Migliaia 18 2 2 2 3" xfId="33701" xr:uid="{509A9C43-C5C7-4770-8E07-BC2AE5752D29}"/>
    <cellStyle name="Migliaia 18 2 2 3" xfId="16573" xr:uid="{1ED616E4-7E9D-44ED-A39D-59D6918ED0ED}"/>
    <cellStyle name="Migliaia 18 2 2 3 2" xfId="39410" xr:uid="{D05FA1A7-B6C2-42B3-BBE5-39F94D6A25B1}"/>
    <cellStyle name="Migliaia 18 2 2 4" xfId="27993" xr:uid="{835A63FF-6613-473A-8CFA-1878D8752DA1}"/>
    <cellStyle name="Migliaia 18 2 3" xfId="8010" xr:uid="{F9F9C8E4-B0C6-45AC-88EA-3C9C4D37A7CA}"/>
    <cellStyle name="Migliaia 18 2 3 2" xfId="19427" xr:uid="{D1CCF800-094E-431C-B50C-E81CAB0DC6FD}"/>
    <cellStyle name="Migliaia 18 2 3 2 2" xfId="42264" xr:uid="{A42FE4DB-F25F-44D7-B1CE-449316225456}"/>
    <cellStyle name="Migliaia 18 2 3 3" xfId="30847" xr:uid="{BF206E12-BFCE-4D64-9A04-10FCA94C6391}"/>
    <cellStyle name="Migliaia 18 2 4" xfId="13719" xr:uid="{1E4CFBBC-5769-422A-9D06-9E581A2CC790}"/>
    <cellStyle name="Migliaia 18 2 4 2" xfId="36556" xr:uid="{01E0F5AA-8AE1-4B46-9C06-8DB3D4092315}"/>
    <cellStyle name="Migliaia 18 2 5" xfId="25139" xr:uid="{91CDE2D6-4B5D-4083-B0F3-A8EF92815A5C}"/>
    <cellStyle name="Migliaia 18 3" xfId="3728" xr:uid="{2EE5D26F-1312-4647-9A06-7C642C647E94}"/>
    <cellStyle name="Migliaia 18 3 2" xfId="9437" xr:uid="{C1946166-5DEC-429E-9DA5-7B3FB3CA7B06}"/>
    <cellStyle name="Migliaia 18 3 2 2" xfId="20854" xr:uid="{B46DD6E9-9E51-42B1-A460-A18E09A358DF}"/>
    <cellStyle name="Migliaia 18 3 2 2 2" xfId="43691" xr:uid="{3349166A-4885-420F-BFAA-00D196C15444}"/>
    <cellStyle name="Migliaia 18 3 2 3" xfId="32274" xr:uid="{5BE8B935-9710-4A52-AA2A-7333467A6EB0}"/>
    <cellStyle name="Migliaia 18 3 3" xfId="15146" xr:uid="{18567B95-76D0-4B3F-966C-D44D58D862C0}"/>
    <cellStyle name="Migliaia 18 3 3 2" xfId="37983" xr:uid="{BF4031B0-7AA6-4503-BBA6-D817BEBE58E8}"/>
    <cellStyle name="Migliaia 18 3 4" xfId="26566" xr:uid="{07A483B4-1876-494D-8CB7-A84CF0D43FA1}"/>
    <cellStyle name="Migliaia 18 4" xfId="6583" xr:uid="{7510ABA5-04A0-40FB-A8F0-63A8C340DA39}"/>
    <cellStyle name="Migliaia 18 4 2" xfId="18000" xr:uid="{DDEC2E2B-9F26-45E9-B406-7ECC609BE521}"/>
    <cellStyle name="Migliaia 18 4 2 2" xfId="40837" xr:uid="{C621DD36-34D4-4369-843D-ECC463C049C7}"/>
    <cellStyle name="Migliaia 18 4 3" xfId="29420" xr:uid="{91BE1F87-EE67-4836-A3FF-6FFC1B762164}"/>
    <cellStyle name="Migliaia 18 5" xfId="12292" xr:uid="{D1B8BF7A-2FC4-4CF7-838D-5C3B00AAA3EE}"/>
    <cellStyle name="Migliaia 18 5 2" xfId="35129" xr:uid="{18C7B2CC-CAE4-4F0A-A263-76DBF0FEB09E}"/>
    <cellStyle name="Migliaia 18 6" xfId="23712" xr:uid="{7AC664AF-4F68-4549-8C9E-99D7F7C67E7A}"/>
    <cellStyle name="Migliaia 19" xfId="998" xr:uid="{8B93B402-A104-423E-8393-2E31AD16D871}"/>
    <cellStyle name="Migliaia 19 2" xfId="2516" xr:uid="{8DEA3399-E4A4-4817-B719-9B158DB33F3F}"/>
    <cellStyle name="Migliaia 19 2 2" xfId="5372" xr:uid="{3AE08714-ADFC-4BAA-834C-89F58F6B749B}"/>
    <cellStyle name="Migliaia 19 2 2 2" xfId="11080" xr:uid="{E16D8A39-1815-4F9B-B4D1-574059D9A5EE}"/>
    <cellStyle name="Migliaia 19 2 2 2 2" xfId="22498" xr:uid="{138636B1-9AB1-424A-9DEA-AD4C80DE541B}"/>
    <cellStyle name="Migliaia 19 2 2 2 2 2" xfId="45335" xr:uid="{9BE0F6B0-7A16-4B99-8CD4-2DCE45F51263}"/>
    <cellStyle name="Migliaia 19 2 2 2 3" xfId="33918" xr:uid="{155FA56B-48D0-4B27-ABD0-15992DB18604}"/>
    <cellStyle name="Migliaia 19 2 2 3" xfId="16790" xr:uid="{6DF7DE9A-5F4C-43F8-A1AE-D80E728F42EB}"/>
    <cellStyle name="Migliaia 19 2 2 3 2" xfId="39627" xr:uid="{750F6BEB-C14A-4F46-84B9-DA8FFC73D59D}"/>
    <cellStyle name="Migliaia 19 2 2 4" xfId="28210" xr:uid="{238BBF7E-9187-44BF-AF2E-EC5F8C08E394}"/>
    <cellStyle name="Migliaia 19 2 3" xfId="8227" xr:uid="{C8CA1A7F-5939-4196-A160-F5693AED2145}"/>
    <cellStyle name="Migliaia 19 2 3 2" xfId="19644" xr:uid="{C171A8E9-17A4-4EDA-8247-B549B9AAA0AD}"/>
    <cellStyle name="Migliaia 19 2 3 2 2" xfId="42481" xr:uid="{983A777A-58F6-48AF-BF78-B492EAB935EB}"/>
    <cellStyle name="Migliaia 19 2 3 3" xfId="31064" xr:uid="{843F95E4-11FD-4B71-9A28-AA3092AB9701}"/>
    <cellStyle name="Migliaia 19 2 4" xfId="13936" xr:uid="{4442C031-BB1E-4585-B150-5CE6992576C2}"/>
    <cellStyle name="Migliaia 19 2 4 2" xfId="36773" xr:uid="{C0AB11A0-49D5-4D9E-94EC-0F85A3CD0833}"/>
    <cellStyle name="Migliaia 19 2 5" xfId="25356" xr:uid="{06C76E9D-3C19-4DF3-996A-3F5132C3D0D5}"/>
    <cellStyle name="Migliaia 19 3" xfId="3945" xr:uid="{7DC431DF-F41F-42A6-8DF8-5AE7FBA0A245}"/>
    <cellStyle name="Migliaia 19 3 2" xfId="9654" xr:uid="{30550A4A-2157-42DA-B10C-4B9F8103813F}"/>
    <cellStyle name="Migliaia 19 3 2 2" xfId="21071" xr:uid="{F6D53374-A6E9-4014-80F1-351638F55AB0}"/>
    <cellStyle name="Migliaia 19 3 2 2 2" xfId="43908" xr:uid="{BEE9D329-81AC-45AA-BCB7-812320EEF535}"/>
    <cellStyle name="Migliaia 19 3 2 3" xfId="32491" xr:uid="{5367A30C-1550-4E07-8ED0-050FE3B2F71A}"/>
    <cellStyle name="Migliaia 19 3 3" xfId="15363" xr:uid="{BBE65801-28B8-4B2D-A602-D796171D93CC}"/>
    <cellStyle name="Migliaia 19 3 3 2" xfId="38200" xr:uid="{B1CCDB1A-D208-4C6F-80E9-ACCA794B03A9}"/>
    <cellStyle name="Migliaia 19 3 4" xfId="26783" xr:uid="{81DBB4B6-9FE0-428E-B750-323D969C4BBE}"/>
    <cellStyle name="Migliaia 19 4" xfId="6800" xr:uid="{949E86C0-14AF-431F-BB8F-5610FA1D3739}"/>
    <cellStyle name="Migliaia 19 4 2" xfId="18217" xr:uid="{C2D3B8C9-9B25-48B6-9807-0FE5169640E8}"/>
    <cellStyle name="Migliaia 19 4 2 2" xfId="41054" xr:uid="{9131C59B-CA7A-4A13-88F5-671DD5F74AFC}"/>
    <cellStyle name="Migliaia 19 4 3" xfId="29637" xr:uid="{38256004-CCFC-4BFB-A36E-EDD8A99357B9}"/>
    <cellStyle name="Migliaia 19 5" xfId="12509" xr:uid="{E702DCFD-75E4-45A7-8B1C-B307DD2C520B}"/>
    <cellStyle name="Migliaia 19 5 2" xfId="35346" xr:uid="{78EDD8DE-FEB6-47A8-8671-757687A71567}"/>
    <cellStyle name="Migliaia 19 6" xfId="23929" xr:uid="{33ABC07A-267A-43B9-B1CB-5C8F73D2E500}"/>
    <cellStyle name="Migliaia 2" xfId="17" xr:uid="{00000000-0005-0000-0000-000010000000}"/>
    <cellStyle name="Migliaia 2 10" xfId="343" xr:uid="{8234C535-0E65-469F-8558-0360C0AC4F8A}"/>
    <cellStyle name="Migliaia 2 10 10" xfId="6253" xr:uid="{64326056-EC94-4008-83A7-3AC689C229EC}"/>
    <cellStyle name="Migliaia 2 10 10 2" xfId="17670" xr:uid="{51056D7E-1EEB-4018-BFBA-B35278732383}"/>
    <cellStyle name="Migliaia 2 10 10 2 2" xfId="40507" xr:uid="{99C469DE-9FE3-4656-A755-A69087EC5DA1}"/>
    <cellStyle name="Migliaia 2 10 10 3" xfId="29090" xr:uid="{CE0762AB-D2EF-4F0C-A9F9-A24463CCBF7C}"/>
    <cellStyle name="Migliaia 2 10 11" xfId="11962" xr:uid="{2764E0BE-C7DA-413F-A8EC-9A40BD8C7B46}"/>
    <cellStyle name="Migliaia 2 10 11 2" xfId="34799" xr:uid="{76BB2C98-1117-408C-A226-BB295B5B9386}"/>
    <cellStyle name="Migliaia 2 10 12" xfId="23382" xr:uid="{492EEA54-157D-4214-B68B-6825FFF7235B}"/>
    <cellStyle name="Migliaia 2 10 2" xfId="368" xr:uid="{DB0F5008-6FB4-4AC2-8C86-AFB5EB54F1D8}"/>
    <cellStyle name="Migliaia 2 10 2 10" xfId="11973" xr:uid="{D3213D8F-A70B-4D2E-A668-DC4F6A2372BF}"/>
    <cellStyle name="Migliaia 2 10 2 10 2" xfId="34810" xr:uid="{C9F0EF5B-5EA2-45F0-913E-2AC7F6671F24}"/>
    <cellStyle name="Migliaia 2 10 2 11" xfId="23393" xr:uid="{576B1FA8-7BDA-45D4-8B43-F59225E3608A}"/>
    <cellStyle name="Migliaia 2 10 2 2" xfId="625" xr:uid="{68E71F8C-8096-4B40-95CA-D2850EA2182B}"/>
    <cellStyle name="Migliaia 2 10 2 2 2" xfId="2198" xr:uid="{E932D37C-FE46-4E41-A299-478A79D72BD2}"/>
    <cellStyle name="Migliaia 2 10 2 2 2 2" xfId="5054" xr:uid="{42FDAE9F-4E42-4F3C-B10E-D3CB33B31B29}"/>
    <cellStyle name="Migliaia 2 10 2 2 2 2 2" xfId="10762" xr:uid="{AE83BA87-F81D-4D25-A114-2765645C1E38}"/>
    <cellStyle name="Migliaia 2 10 2 2 2 2 2 2" xfId="22180" xr:uid="{72172B5F-B997-4D15-8327-B6C3079499EA}"/>
    <cellStyle name="Migliaia 2 10 2 2 2 2 2 2 2" xfId="45017" xr:uid="{910563C3-8D85-4E87-BCB2-1FEA62C186B1}"/>
    <cellStyle name="Migliaia 2 10 2 2 2 2 2 3" xfId="33600" xr:uid="{1F054208-0C52-4ADA-810F-88558B8BF9DD}"/>
    <cellStyle name="Migliaia 2 10 2 2 2 2 3" xfId="16472" xr:uid="{F467AD2C-804A-4781-8EAB-301D5D75CC6F}"/>
    <cellStyle name="Migliaia 2 10 2 2 2 2 3 2" xfId="39309" xr:uid="{9020EE06-0D01-45E0-9210-326B3B6CABB7}"/>
    <cellStyle name="Migliaia 2 10 2 2 2 2 4" xfId="27892" xr:uid="{5C6FF18B-D631-412E-9720-FB09D6A83863}"/>
    <cellStyle name="Migliaia 2 10 2 2 2 3" xfId="7909" xr:uid="{2EE4B2B6-40FC-4063-B5D9-63FC1F029D97}"/>
    <cellStyle name="Migliaia 2 10 2 2 2 3 2" xfId="19326" xr:uid="{6D87E59C-1A79-47A3-B5EB-EE8892BF38A2}"/>
    <cellStyle name="Migliaia 2 10 2 2 2 3 2 2" xfId="42163" xr:uid="{F6DCCA25-5BEE-4D60-A59B-487403771599}"/>
    <cellStyle name="Migliaia 2 10 2 2 2 3 3" xfId="30746" xr:uid="{D232CB1A-C467-41FC-8FD9-90BA011CBA66}"/>
    <cellStyle name="Migliaia 2 10 2 2 2 4" xfId="13618" xr:uid="{79A6498F-2389-4A7C-92E0-39F3492B278D}"/>
    <cellStyle name="Migliaia 2 10 2 2 2 4 2" xfId="36455" xr:uid="{7C5712EE-F80E-4387-8A35-418818EECD23}"/>
    <cellStyle name="Migliaia 2 10 2 2 2 5" xfId="25038" xr:uid="{7655C271-2DCC-4076-BBAB-41E78F287C09}"/>
    <cellStyle name="Migliaia 2 10 2 2 3" xfId="3627" xr:uid="{CAB9EC01-1A65-4E63-8EBB-DC22C37A3C51}"/>
    <cellStyle name="Migliaia 2 10 2 2 3 2" xfId="9336" xr:uid="{FF9A4EEC-FD0B-4B72-A254-7121403A0AFD}"/>
    <cellStyle name="Migliaia 2 10 2 2 3 2 2" xfId="20753" xr:uid="{29911DA5-933C-40B3-9477-88C3F190703D}"/>
    <cellStyle name="Migliaia 2 10 2 2 3 2 2 2" xfId="43590" xr:uid="{E89BFBB3-0809-4749-90F0-703F78563ED7}"/>
    <cellStyle name="Migliaia 2 10 2 2 3 2 3" xfId="32173" xr:uid="{75612A9D-CF1B-456E-8935-7296F43FF5FA}"/>
    <cellStyle name="Migliaia 2 10 2 2 3 3" xfId="15045" xr:uid="{F186B068-F3B6-4E72-BF0F-CB2402BE8B9C}"/>
    <cellStyle name="Migliaia 2 10 2 2 3 3 2" xfId="37882" xr:uid="{9407FBFE-128E-4F51-AF6B-1B2B0B46CD49}"/>
    <cellStyle name="Migliaia 2 10 2 2 3 4" xfId="26465" xr:uid="{67028C2A-5238-4C0A-B316-A9E988679ADB}"/>
    <cellStyle name="Migliaia 2 10 2 2 4" xfId="6482" xr:uid="{DEF99BB4-171F-4DEC-802F-E986295736F3}"/>
    <cellStyle name="Migliaia 2 10 2 2 4 2" xfId="17899" xr:uid="{D66E7729-6F00-4426-A96D-007A0EF7B39B}"/>
    <cellStyle name="Migliaia 2 10 2 2 4 2 2" xfId="40736" xr:uid="{D25306B9-BF1E-40AF-98DA-6A8C5F85B0CC}"/>
    <cellStyle name="Migliaia 2 10 2 2 4 3" xfId="29319" xr:uid="{85088BFE-C45A-41B6-B9AA-B5096C32B49B}"/>
    <cellStyle name="Migliaia 2 10 2 2 5" xfId="12191" xr:uid="{EBE9ABD7-494B-4425-80FC-319F3081476A}"/>
    <cellStyle name="Migliaia 2 10 2 2 5 2" xfId="35028" xr:uid="{9F91F364-EE6A-45D1-B57E-086F12D863AE}"/>
    <cellStyle name="Migliaia 2 10 2 2 6" xfId="23611" xr:uid="{AEC07486-B50F-46F2-9ECA-B2BD69DE001E}"/>
    <cellStyle name="Migliaia 2 10 2 3" xfId="885" xr:uid="{05AB6E91-824B-493D-BD45-543876BDFACB}"/>
    <cellStyle name="Migliaia 2 10 2 3 2" xfId="2415" xr:uid="{00A98BD4-B177-45D2-8CB6-E8E095FE7F3C}"/>
    <cellStyle name="Migliaia 2 10 2 3 2 2" xfId="5271" xr:uid="{FCB82EB2-515D-45B5-8786-07537751E1CA}"/>
    <cellStyle name="Migliaia 2 10 2 3 2 2 2" xfId="10979" xr:uid="{23039C07-B4EC-4B02-8060-C2FE38F6ABFD}"/>
    <cellStyle name="Migliaia 2 10 2 3 2 2 2 2" xfId="22397" xr:uid="{7EC25144-DB99-4196-8761-ECC201C54376}"/>
    <cellStyle name="Migliaia 2 10 2 3 2 2 2 2 2" xfId="45234" xr:uid="{AC5F5C79-6E3D-4E4F-BD99-3D6E283D6EB9}"/>
    <cellStyle name="Migliaia 2 10 2 3 2 2 2 3" xfId="33817" xr:uid="{B0298CC6-4A6E-48C2-9B31-BD3336CE5D43}"/>
    <cellStyle name="Migliaia 2 10 2 3 2 2 3" xfId="16689" xr:uid="{395A49EB-7B7E-4F97-8C3B-2999D836E377}"/>
    <cellStyle name="Migliaia 2 10 2 3 2 2 3 2" xfId="39526" xr:uid="{DBB66A84-1EC6-41C6-AB64-FA6D373AB050}"/>
    <cellStyle name="Migliaia 2 10 2 3 2 2 4" xfId="28109" xr:uid="{13A1E1F7-D2BC-47C1-A2C5-F978D08A50DA}"/>
    <cellStyle name="Migliaia 2 10 2 3 2 3" xfId="8126" xr:uid="{CCC5F078-CC45-4380-AB30-DA1ADC673C72}"/>
    <cellStyle name="Migliaia 2 10 2 3 2 3 2" xfId="19543" xr:uid="{59E6E0BB-08F1-49A6-B9D1-2AA70E1B0156}"/>
    <cellStyle name="Migliaia 2 10 2 3 2 3 2 2" xfId="42380" xr:uid="{EFE58C79-1B0B-4E25-B03B-F882C7C5A451}"/>
    <cellStyle name="Migliaia 2 10 2 3 2 3 3" xfId="30963" xr:uid="{048E34CD-F87E-4558-936A-106445C53B04}"/>
    <cellStyle name="Migliaia 2 10 2 3 2 4" xfId="13835" xr:uid="{A0B028F3-F854-4CBD-A876-EF9EAB62F94C}"/>
    <cellStyle name="Migliaia 2 10 2 3 2 4 2" xfId="36672" xr:uid="{F889BE2C-088F-4BF2-9EB4-17E088C95510}"/>
    <cellStyle name="Migliaia 2 10 2 3 2 5" xfId="25255" xr:uid="{B21A41D2-5AD2-48B1-B42F-06846D886F80}"/>
    <cellStyle name="Migliaia 2 10 2 3 3" xfId="3844" xr:uid="{696379C2-0FDB-4E55-9060-F9F4091B657E}"/>
    <cellStyle name="Migliaia 2 10 2 3 3 2" xfId="9553" xr:uid="{84BAB932-1E86-4139-BCAB-E8BB976421EA}"/>
    <cellStyle name="Migliaia 2 10 2 3 3 2 2" xfId="20970" xr:uid="{CFA30707-872C-460E-86FF-D503E848C8E6}"/>
    <cellStyle name="Migliaia 2 10 2 3 3 2 2 2" xfId="43807" xr:uid="{C5520FF4-3C38-4EF0-B9AF-5221D593EDF7}"/>
    <cellStyle name="Migliaia 2 10 2 3 3 2 3" xfId="32390" xr:uid="{B6254EB6-778A-4E9F-8689-FD9A41053D26}"/>
    <cellStyle name="Migliaia 2 10 2 3 3 3" xfId="15262" xr:uid="{F9A2F22D-4D10-4314-AA4C-8C9AE0C8DC3C}"/>
    <cellStyle name="Migliaia 2 10 2 3 3 3 2" xfId="38099" xr:uid="{E81834AF-CD8B-4FF6-8126-DD8B2CA03A1D}"/>
    <cellStyle name="Migliaia 2 10 2 3 3 4" xfId="26682" xr:uid="{A818EF54-21C2-41F0-96A1-8A23783CF5AB}"/>
    <cellStyle name="Migliaia 2 10 2 3 4" xfId="6699" xr:uid="{45A95236-6F8A-48C3-9AF6-C4C5C88D652A}"/>
    <cellStyle name="Migliaia 2 10 2 3 4 2" xfId="18116" xr:uid="{F936677A-191A-4E21-B7E6-958C8A4C2E07}"/>
    <cellStyle name="Migliaia 2 10 2 3 4 2 2" xfId="40953" xr:uid="{A9C90DE6-0BC1-474F-91B8-7A94AD049E12}"/>
    <cellStyle name="Migliaia 2 10 2 3 4 3" xfId="29536" xr:uid="{22371EA6-FC9D-4218-935E-AF196D099C04}"/>
    <cellStyle name="Migliaia 2 10 2 3 5" xfId="12408" xr:uid="{6C636FC9-446C-4F8E-B38F-6794B423CCC5}"/>
    <cellStyle name="Migliaia 2 10 2 3 5 2" xfId="35245" xr:uid="{B84ED88F-D7E6-4521-984A-002EABD5EF15}"/>
    <cellStyle name="Migliaia 2 10 2 3 6" xfId="23828" xr:uid="{252DDB51-998C-4E17-93AB-9A3E4DCAAC6A}"/>
    <cellStyle name="Migliaia 2 10 2 4" xfId="1132" xr:uid="{398D7AD0-77D3-4CAE-8FA9-81EE0B8677D4}"/>
    <cellStyle name="Migliaia 2 10 2 4 2" xfId="2632" xr:uid="{A4D5553E-E0B1-4FF2-A428-F90C47DBBF81}"/>
    <cellStyle name="Migliaia 2 10 2 4 2 2" xfId="5488" xr:uid="{249E5BEA-328F-4FAD-8D95-F98C151A2566}"/>
    <cellStyle name="Migliaia 2 10 2 4 2 2 2" xfId="11196" xr:uid="{113F2E06-DB5A-4542-B7B2-6C38FF2C291C}"/>
    <cellStyle name="Migliaia 2 10 2 4 2 2 2 2" xfId="22614" xr:uid="{277A5266-7565-49F2-A174-1F07B46ED85D}"/>
    <cellStyle name="Migliaia 2 10 2 4 2 2 2 2 2" xfId="45451" xr:uid="{83418C09-E470-4A6E-B32F-12C374A4261F}"/>
    <cellStyle name="Migliaia 2 10 2 4 2 2 2 3" xfId="34034" xr:uid="{574DE0A6-5EA8-4549-9A85-C8F3686F46E5}"/>
    <cellStyle name="Migliaia 2 10 2 4 2 2 3" xfId="16906" xr:uid="{902575B0-C347-4D18-8CCB-7749EA4B6B23}"/>
    <cellStyle name="Migliaia 2 10 2 4 2 2 3 2" xfId="39743" xr:uid="{3B4A0F55-411C-46C8-AD37-EEB808A8EDAF}"/>
    <cellStyle name="Migliaia 2 10 2 4 2 2 4" xfId="28326" xr:uid="{CDCA9949-EC9F-4D49-87E1-9314D58AA2DB}"/>
    <cellStyle name="Migliaia 2 10 2 4 2 3" xfId="8343" xr:uid="{571643D4-8DD4-4195-AB87-C8786CA445BF}"/>
    <cellStyle name="Migliaia 2 10 2 4 2 3 2" xfId="19760" xr:uid="{D63C982F-5B93-4583-B791-FB5CA2713C47}"/>
    <cellStyle name="Migliaia 2 10 2 4 2 3 2 2" xfId="42597" xr:uid="{1C0A3628-8E86-40F0-8CFB-5C1D1C1CF8D7}"/>
    <cellStyle name="Migliaia 2 10 2 4 2 3 3" xfId="31180" xr:uid="{7108B6C6-5728-425E-B873-351BE8344AAC}"/>
    <cellStyle name="Migliaia 2 10 2 4 2 4" xfId="14052" xr:uid="{7D1B93BF-C009-44F5-AFB5-FBC7B557A11F}"/>
    <cellStyle name="Migliaia 2 10 2 4 2 4 2" xfId="36889" xr:uid="{79C762CE-A83F-49BF-9D96-C12FCF3176A3}"/>
    <cellStyle name="Migliaia 2 10 2 4 2 5" xfId="25472" xr:uid="{E1067A97-C147-47C3-A360-C5A8B1F5E64D}"/>
    <cellStyle name="Migliaia 2 10 2 4 3" xfId="4061" xr:uid="{F93A030D-D482-44A0-80CB-17D5315C4A63}"/>
    <cellStyle name="Migliaia 2 10 2 4 3 2" xfId="9770" xr:uid="{97A1C793-1D1E-4727-9878-BDFAF1FC0A4F}"/>
    <cellStyle name="Migliaia 2 10 2 4 3 2 2" xfId="21187" xr:uid="{4BB887B1-2F35-4518-B61C-7339CD8039AF}"/>
    <cellStyle name="Migliaia 2 10 2 4 3 2 2 2" xfId="44024" xr:uid="{A40A6D99-174D-495A-8744-D4AB2B1F43CD}"/>
    <cellStyle name="Migliaia 2 10 2 4 3 2 3" xfId="32607" xr:uid="{63D81AA1-476C-444C-8206-200F61F6EB66}"/>
    <cellStyle name="Migliaia 2 10 2 4 3 3" xfId="15479" xr:uid="{666F0D3F-198E-4234-BE9E-0F5B96CBBF0A}"/>
    <cellStyle name="Migliaia 2 10 2 4 3 3 2" xfId="38316" xr:uid="{5C9A7722-DAB5-4AF1-8181-6D3EC08D0924}"/>
    <cellStyle name="Migliaia 2 10 2 4 3 4" xfId="26899" xr:uid="{5F84196B-2D43-44A0-8BD3-308A66ED4AA3}"/>
    <cellStyle name="Migliaia 2 10 2 4 4" xfId="6916" xr:uid="{23E3C0B7-ED90-4419-93E0-78697465D946}"/>
    <cellStyle name="Migliaia 2 10 2 4 4 2" xfId="18333" xr:uid="{7DAF0A8A-9363-4A5A-A8C9-D5F1BDC8070A}"/>
    <cellStyle name="Migliaia 2 10 2 4 4 2 2" xfId="41170" xr:uid="{612210A9-D2A2-4A42-B04C-B15B63A681F9}"/>
    <cellStyle name="Migliaia 2 10 2 4 4 3" xfId="29753" xr:uid="{ABFD469F-AA66-4580-A81D-8124CC00FD4C}"/>
    <cellStyle name="Migliaia 2 10 2 4 5" xfId="12625" xr:uid="{53C656C1-B6FE-4B4B-A840-64691C6DA487}"/>
    <cellStyle name="Migliaia 2 10 2 4 5 2" xfId="35462" xr:uid="{D6F7A870-1011-4C6F-A320-612F7426A69E}"/>
    <cellStyle name="Migliaia 2 10 2 4 6" xfId="24045" xr:uid="{FC00B15A-34E0-44A1-A2F3-52E350CAF325}"/>
    <cellStyle name="Migliaia 2 10 2 5" xfId="1379" xr:uid="{5EFB2332-8BA7-4696-9C53-7EE1A1B736AA}"/>
    <cellStyle name="Migliaia 2 10 2 5 2" xfId="2849" xr:uid="{4CA84225-FFF0-463F-ADB3-764171D0411E}"/>
    <cellStyle name="Migliaia 2 10 2 5 2 2" xfId="5705" xr:uid="{833A8644-A5E7-4261-87DE-EEF731700DD0}"/>
    <cellStyle name="Migliaia 2 10 2 5 2 2 2" xfId="11413" xr:uid="{9DE488CD-2A1B-4A35-8CA4-E01BE8DC3C44}"/>
    <cellStyle name="Migliaia 2 10 2 5 2 2 2 2" xfId="22831" xr:uid="{60425857-ED35-454A-839D-8E39321D33E7}"/>
    <cellStyle name="Migliaia 2 10 2 5 2 2 2 2 2" xfId="45668" xr:uid="{43615DCA-251B-463E-8F5A-0E9202932844}"/>
    <cellStyle name="Migliaia 2 10 2 5 2 2 2 3" xfId="34251" xr:uid="{337AA90E-1D38-45B0-AD0A-4D587F584EC9}"/>
    <cellStyle name="Migliaia 2 10 2 5 2 2 3" xfId="17123" xr:uid="{5A2617A0-5742-4D72-9A6B-8757E4A9AB3C}"/>
    <cellStyle name="Migliaia 2 10 2 5 2 2 3 2" xfId="39960" xr:uid="{9DADC778-567D-47F0-9859-B0C80AAC4E01}"/>
    <cellStyle name="Migliaia 2 10 2 5 2 2 4" xfId="28543" xr:uid="{066AB30C-1EE9-45A4-8970-A03B70553F3A}"/>
    <cellStyle name="Migliaia 2 10 2 5 2 3" xfId="8560" xr:uid="{0A1815ED-C076-4D38-A9A4-454245A6A459}"/>
    <cellStyle name="Migliaia 2 10 2 5 2 3 2" xfId="19977" xr:uid="{4B49C8BE-E314-4F7A-B26B-53EF8AFC97C9}"/>
    <cellStyle name="Migliaia 2 10 2 5 2 3 2 2" xfId="42814" xr:uid="{1FB6931C-BC8A-4CDF-9C59-9A94E9095040}"/>
    <cellStyle name="Migliaia 2 10 2 5 2 3 3" xfId="31397" xr:uid="{9F44D8A9-6428-4427-B235-4D72DC24DFDC}"/>
    <cellStyle name="Migliaia 2 10 2 5 2 4" xfId="14269" xr:uid="{F0541877-61E1-41A2-8D96-DCBA61A1F32A}"/>
    <cellStyle name="Migliaia 2 10 2 5 2 4 2" xfId="37106" xr:uid="{0651955F-89E0-4667-84B9-BAF862804A3F}"/>
    <cellStyle name="Migliaia 2 10 2 5 2 5" xfId="25689" xr:uid="{5A8799E2-3AE4-4CBB-891F-A8F1E13A0D0A}"/>
    <cellStyle name="Migliaia 2 10 2 5 3" xfId="4278" xr:uid="{EBFB2CC9-7DF1-41DA-A9AA-F60C57B37DE5}"/>
    <cellStyle name="Migliaia 2 10 2 5 3 2" xfId="9987" xr:uid="{F27ACFF1-405F-4E19-9869-2F5920AA330B}"/>
    <cellStyle name="Migliaia 2 10 2 5 3 2 2" xfId="21404" xr:uid="{2385711C-CA8D-4185-8858-713943E798C0}"/>
    <cellStyle name="Migliaia 2 10 2 5 3 2 2 2" xfId="44241" xr:uid="{887E2418-D083-41B0-94DB-84A88DF30C6E}"/>
    <cellStyle name="Migliaia 2 10 2 5 3 2 3" xfId="32824" xr:uid="{189B0C0E-D9C5-4AB4-9195-ED31AC6143B2}"/>
    <cellStyle name="Migliaia 2 10 2 5 3 3" xfId="15696" xr:uid="{C3177C2D-2C53-4511-8300-8D92C5A43804}"/>
    <cellStyle name="Migliaia 2 10 2 5 3 3 2" xfId="38533" xr:uid="{2FC2C53D-AE34-4692-BF4C-55E8A18715CA}"/>
    <cellStyle name="Migliaia 2 10 2 5 3 4" xfId="27116" xr:uid="{DFF6C440-FC32-4EA5-BF4B-8CEB7B5C8035}"/>
    <cellStyle name="Migliaia 2 10 2 5 4" xfId="7133" xr:uid="{DB48263F-ECDF-44E3-BF4D-D7EC71C5789C}"/>
    <cellStyle name="Migliaia 2 10 2 5 4 2" xfId="18550" xr:uid="{52A6EC83-78E8-4B4F-89B8-1168038F9EE2}"/>
    <cellStyle name="Migliaia 2 10 2 5 4 2 2" xfId="41387" xr:uid="{578D74A1-8110-4100-810E-A3522444D602}"/>
    <cellStyle name="Migliaia 2 10 2 5 4 3" xfId="29970" xr:uid="{904C8344-7840-44C7-BC32-A94DF639C583}"/>
    <cellStyle name="Migliaia 2 10 2 5 5" xfId="12842" xr:uid="{10B5D1AB-FB14-4416-8268-C9DE86E0864F}"/>
    <cellStyle name="Migliaia 2 10 2 5 5 2" xfId="35679" xr:uid="{01D8C3B1-CB27-45C5-B747-3AB009433101}"/>
    <cellStyle name="Migliaia 2 10 2 5 6" xfId="24262" xr:uid="{672570BB-84ED-48E4-827E-3FABD024489C}"/>
    <cellStyle name="Migliaia 2 10 2 6" xfId="1626" xr:uid="{3A523480-42DC-4E1E-8FF3-E6D465C0A578}"/>
    <cellStyle name="Migliaia 2 10 2 6 2" xfId="3066" xr:uid="{FE2683DE-E4FC-4ED8-B1B4-7FE6636CC226}"/>
    <cellStyle name="Migliaia 2 10 2 6 2 2" xfId="5922" xr:uid="{4D70E9C6-52CB-48E2-9EEA-0EB650054B3B}"/>
    <cellStyle name="Migliaia 2 10 2 6 2 2 2" xfId="11630" xr:uid="{5E2FB90A-DD96-421B-BFC5-82A0160F585D}"/>
    <cellStyle name="Migliaia 2 10 2 6 2 2 2 2" xfId="23048" xr:uid="{3682A3CC-2412-443D-B6FA-9D111F843BC7}"/>
    <cellStyle name="Migliaia 2 10 2 6 2 2 2 2 2" xfId="45885" xr:uid="{896DE3A9-A5F7-4B9F-B23F-DE597316EE2D}"/>
    <cellStyle name="Migliaia 2 10 2 6 2 2 2 3" xfId="34468" xr:uid="{4528593D-944A-4F27-A335-DB5CDD7DD05A}"/>
    <cellStyle name="Migliaia 2 10 2 6 2 2 3" xfId="17340" xr:uid="{CCE5B7C1-69F5-4453-B2F9-3907B3CB1FA1}"/>
    <cellStyle name="Migliaia 2 10 2 6 2 2 3 2" xfId="40177" xr:uid="{39630CEA-16FC-49F5-820E-13695BE8A7BF}"/>
    <cellStyle name="Migliaia 2 10 2 6 2 2 4" xfId="28760" xr:uid="{50BF966B-9BBC-437D-B2C0-07ED11878AB2}"/>
    <cellStyle name="Migliaia 2 10 2 6 2 3" xfId="8777" xr:uid="{B7644D01-BBAF-477E-BABC-06143FD88573}"/>
    <cellStyle name="Migliaia 2 10 2 6 2 3 2" xfId="20194" xr:uid="{9AC23E6D-05AE-4270-9E4F-B2F8762BC498}"/>
    <cellStyle name="Migliaia 2 10 2 6 2 3 2 2" xfId="43031" xr:uid="{58810136-B9F8-40B0-AEEF-1CDA562728B0}"/>
    <cellStyle name="Migliaia 2 10 2 6 2 3 3" xfId="31614" xr:uid="{41397FB9-97E2-43EB-AED4-48000C0421B9}"/>
    <cellStyle name="Migliaia 2 10 2 6 2 4" xfId="14486" xr:uid="{7860A809-3CA8-4821-9C79-CC83F8BBC1BC}"/>
    <cellStyle name="Migliaia 2 10 2 6 2 4 2" xfId="37323" xr:uid="{6ED19861-A642-434B-9C44-5E20CD2FB697}"/>
    <cellStyle name="Migliaia 2 10 2 6 2 5" xfId="25906" xr:uid="{99CADE45-44BE-4354-A92A-7A11EA54539B}"/>
    <cellStyle name="Migliaia 2 10 2 6 3" xfId="4495" xr:uid="{87B34F42-3B2C-4B12-A142-4B5D19CE6AFE}"/>
    <cellStyle name="Migliaia 2 10 2 6 3 2" xfId="10204" xr:uid="{BE9A6F8F-7F84-4441-9592-9C0713D75D3B}"/>
    <cellStyle name="Migliaia 2 10 2 6 3 2 2" xfId="21621" xr:uid="{4D7888A9-B660-4A83-B780-28BCF445B874}"/>
    <cellStyle name="Migliaia 2 10 2 6 3 2 2 2" xfId="44458" xr:uid="{CFFEEEA1-5A2D-440B-BEE3-5D39423698B3}"/>
    <cellStyle name="Migliaia 2 10 2 6 3 2 3" xfId="33041" xr:uid="{BFD8BED0-67C8-4452-8C2C-440086E3E2AF}"/>
    <cellStyle name="Migliaia 2 10 2 6 3 3" xfId="15913" xr:uid="{B1FB4732-BF43-4072-B696-32856E45D703}"/>
    <cellStyle name="Migliaia 2 10 2 6 3 3 2" xfId="38750" xr:uid="{39C5C2B2-11A5-42D0-B82A-E6B7F2D6B1E6}"/>
    <cellStyle name="Migliaia 2 10 2 6 3 4" xfId="27333" xr:uid="{5C7119B6-F7BA-41D3-8416-F333FC1C9DBE}"/>
    <cellStyle name="Migliaia 2 10 2 6 4" xfId="7350" xr:uid="{6AD6E1A1-EFC5-45FF-B1BB-EF663AD714B7}"/>
    <cellStyle name="Migliaia 2 10 2 6 4 2" xfId="18767" xr:uid="{89AF9797-5B4E-4857-B620-2BC81D63D740}"/>
    <cellStyle name="Migliaia 2 10 2 6 4 2 2" xfId="41604" xr:uid="{1906CBFB-5329-48BD-A1E4-BFF4960D4AD1}"/>
    <cellStyle name="Migliaia 2 10 2 6 4 3" xfId="30187" xr:uid="{F7C48FB3-2896-40B5-B98A-F1A2AED10B80}"/>
    <cellStyle name="Migliaia 2 10 2 6 5" xfId="13059" xr:uid="{65C0F6A8-578E-474F-844E-E1CE4BB6B7A8}"/>
    <cellStyle name="Migliaia 2 10 2 6 5 2" xfId="35896" xr:uid="{A5105DCC-9E86-4489-A51A-FB0A79957131}"/>
    <cellStyle name="Migliaia 2 10 2 6 6" xfId="24479" xr:uid="{F50702AC-C982-49D8-97E2-68488628AB06}"/>
    <cellStyle name="Migliaia 2 10 2 7" xfId="1980" xr:uid="{E0087155-95A7-4211-865D-B8DC8B53744D}"/>
    <cellStyle name="Migliaia 2 10 2 7 2" xfId="4836" xr:uid="{A7207471-DBBA-478B-BD77-1134D9542C9F}"/>
    <cellStyle name="Migliaia 2 10 2 7 2 2" xfId="10544" xr:uid="{81ECC678-50E3-4115-BA97-14AB06266A95}"/>
    <cellStyle name="Migliaia 2 10 2 7 2 2 2" xfId="21962" xr:uid="{C1507466-6F05-4F59-AF7A-7A073A5D27C7}"/>
    <cellStyle name="Migliaia 2 10 2 7 2 2 2 2" xfId="44799" xr:uid="{DA1D1CD5-775D-4195-AD65-25ACCB849ADA}"/>
    <cellStyle name="Migliaia 2 10 2 7 2 2 3" xfId="33382" xr:uid="{BDD073C1-60BB-417A-9A09-7494C0E83E50}"/>
    <cellStyle name="Migliaia 2 10 2 7 2 3" xfId="16254" xr:uid="{AE1B4553-DA92-455D-A686-E8A1E94E41CE}"/>
    <cellStyle name="Migliaia 2 10 2 7 2 3 2" xfId="39091" xr:uid="{8D5CF2F6-9030-41A5-B654-443A3B5516F5}"/>
    <cellStyle name="Migliaia 2 10 2 7 2 4" xfId="27674" xr:uid="{D27126E4-6621-45FB-A535-E02AA8E53E89}"/>
    <cellStyle name="Migliaia 2 10 2 7 3" xfId="7691" xr:uid="{B8D95BB3-FC76-409F-B1B9-628B8EF3A64B}"/>
    <cellStyle name="Migliaia 2 10 2 7 3 2" xfId="19108" xr:uid="{AB1D8D87-971B-4780-846B-76D85633DDD8}"/>
    <cellStyle name="Migliaia 2 10 2 7 3 2 2" xfId="41945" xr:uid="{C59BE9F9-3329-49A4-854A-EE418BD3364F}"/>
    <cellStyle name="Migliaia 2 10 2 7 3 3" xfId="30528" xr:uid="{A9D968B2-DEF0-47AF-BB62-C7F02879C7DE}"/>
    <cellStyle name="Migliaia 2 10 2 7 4" xfId="13400" xr:uid="{36D4B617-CAA3-4BF3-B489-0CA990EBB78D}"/>
    <cellStyle name="Migliaia 2 10 2 7 4 2" xfId="36237" xr:uid="{AFB99B83-D438-4515-B243-96F22867DD89}"/>
    <cellStyle name="Migliaia 2 10 2 7 5" xfId="24820" xr:uid="{FFFA4F2F-CD04-4CD2-AC53-4AF8496CA9BB}"/>
    <cellStyle name="Migliaia 2 10 2 8" xfId="3409" xr:uid="{FAA0956C-6C2C-4456-BF4D-10158C8F150A}"/>
    <cellStyle name="Migliaia 2 10 2 8 2" xfId="9118" xr:uid="{24DF3212-09D4-438E-9392-FFEBEA7396B4}"/>
    <cellStyle name="Migliaia 2 10 2 8 2 2" xfId="20535" xr:uid="{1A5262CC-9E0E-4147-A3D5-095EA4CA9ADA}"/>
    <cellStyle name="Migliaia 2 10 2 8 2 2 2" xfId="43372" xr:uid="{A570A01D-385C-4D00-9E45-5BAEEB9BDE64}"/>
    <cellStyle name="Migliaia 2 10 2 8 2 3" xfId="31955" xr:uid="{E6BE8763-D58E-486F-B527-78EBC2F367DC}"/>
    <cellStyle name="Migliaia 2 10 2 8 3" xfId="14827" xr:uid="{4DA5D178-C2D6-4571-8C3B-B08C5079C496}"/>
    <cellStyle name="Migliaia 2 10 2 8 3 2" xfId="37664" xr:uid="{AF42188D-41E6-4610-991E-6433E7E78E7A}"/>
    <cellStyle name="Migliaia 2 10 2 8 4" xfId="26247" xr:uid="{E5DEABC6-5607-4A65-9644-56C9C25566D7}"/>
    <cellStyle name="Migliaia 2 10 2 9" xfId="6264" xr:uid="{3B384BE7-36E1-4B0E-9AE9-C402B608533A}"/>
    <cellStyle name="Migliaia 2 10 2 9 2" xfId="17681" xr:uid="{30246CD9-0A66-4A1B-815E-9F62F980F188}"/>
    <cellStyle name="Migliaia 2 10 2 9 2 2" xfId="40518" xr:uid="{D0EFD7B3-250E-4933-A5CB-B42DA732C42E}"/>
    <cellStyle name="Migliaia 2 10 2 9 3" xfId="29101" xr:uid="{BD9ECD4C-51DC-4FDC-9023-471E1908125D}"/>
    <cellStyle name="Migliaia 2 10 3" xfId="611" xr:uid="{3D283719-DC23-445F-90D8-72AA5CB2F839}"/>
    <cellStyle name="Migliaia 2 10 3 2" xfId="2190" xr:uid="{2B29939E-6319-4A21-9DC5-CBCB69387E44}"/>
    <cellStyle name="Migliaia 2 10 3 2 2" xfId="5046" xr:uid="{1968E92C-2936-4438-A10F-EC6936908D26}"/>
    <cellStyle name="Migliaia 2 10 3 2 2 2" xfId="10754" xr:uid="{66F0EB12-B9DA-4F97-B90E-501A61631C3D}"/>
    <cellStyle name="Migliaia 2 10 3 2 2 2 2" xfId="22172" xr:uid="{8181112B-6C11-4648-89E1-3831E62D0BF6}"/>
    <cellStyle name="Migliaia 2 10 3 2 2 2 2 2" xfId="45009" xr:uid="{2E93AE37-EEA2-423D-82FB-235D795B0991}"/>
    <cellStyle name="Migliaia 2 10 3 2 2 2 3" xfId="33592" xr:uid="{DBFFC75C-0858-43CC-9ACD-A2C95472F248}"/>
    <cellStyle name="Migliaia 2 10 3 2 2 3" xfId="16464" xr:uid="{7FB81397-1982-48F9-8356-FACCB1D9619F}"/>
    <cellStyle name="Migliaia 2 10 3 2 2 3 2" xfId="39301" xr:uid="{A05889B7-6266-48BA-A144-38A88D5EE0FA}"/>
    <cellStyle name="Migliaia 2 10 3 2 2 4" xfId="27884" xr:uid="{5DEEE70A-530A-4DDB-8086-11C613C90B68}"/>
    <cellStyle name="Migliaia 2 10 3 2 3" xfId="7901" xr:uid="{0132B3E9-21A8-4B07-B70F-116691930129}"/>
    <cellStyle name="Migliaia 2 10 3 2 3 2" xfId="19318" xr:uid="{4E34F4C2-EF4C-406D-A32D-C7EC7174778B}"/>
    <cellStyle name="Migliaia 2 10 3 2 3 2 2" xfId="42155" xr:uid="{9E2389E2-2E3F-47BA-896E-59BD85DAD28F}"/>
    <cellStyle name="Migliaia 2 10 3 2 3 3" xfId="30738" xr:uid="{E47C1296-F8E6-43E6-A49C-FFADFDAC91F3}"/>
    <cellStyle name="Migliaia 2 10 3 2 4" xfId="13610" xr:uid="{DC965580-CB6E-4569-896A-D05EB42B838F}"/>
    <cellStyle name="Migliaia 2 10 3 2 4 2" xfId="36447" xr:uid="{9A9D48FC-31B2-46E2-B22A-3E3000ADB79F}"/>
    <cellStyle name="Migliaia 2 10 3 2 5" xfId="25030" xr:uid="{24FB0C01-D212-4262-89D2-04F161826B0F}"/>
    <cellStyle name="Migliaia 2 10 3 3" xfId="3619" xr:uid="{C2411AA4-4BCA-4C01-8EDD-75366ECA17F3}"/>
    <cellStyle name="Migliaia 2 10 3 3 2" xfId="9328" xr:uid="{1BE15DA3-B9E4-4FFC-9B30-0B2E50DABFCA}"/>
    <cellStyle name="Migliaia 2 10 3 3 2 2" xfId="20745" xr:uid="{6B02D2A9-459E-4754-830F-C8A6593F4CD8}"/>
    <cellStyle name="Migliaia 2 10 3 3 2 2 2" xfId="43582" xr:uid="{A2628CA8-B090-46E2-9E34-83641A7AB4CB}"/>
    <cellStyle name="Migliaia 2 10 3 3 2 3" xfId="32165" xr:uid="{187325A1-F20C-46CA-97C2-50B500171996}"/>
    <cellStyle name="Migliaia 2 10 3 3 3" xfId="15037" xr:uid="{C740244B-53E6-4A1F-B86F-50E46BDC4C63}"/>
    <cellStyle name="Migliaia 2 10 3 3 3 2" xfId="37874" xr:uid="{220212A1-2750-458A-8C91-5E5BEFF5A5B5}"/>
    <cellStyle name="Migliaia 2 10 3 3 4" xfId="26457" xr:uid="{2005325E-ECA3-46EA-B6FE-8D931CC39FE2}"/>
    <cellStyle name="Migliaia 2 10 3 4" xfId="6474" xr:uid="{EFAB7F20-2923-4686-B946-5D28F94CFF59}"/>
    <cellStyle name="Migliaia 2 10 3 4 2" xfId="17891" xr:uid="{67DB0687-639E-4552-8905-4DF4051DFE5A}"/>
    <cellStyle name="Migliaia 2 10 3 4 2 2" xfId="40728" xr:uid="{AFFB0BDF-28F2-48DE-AD14-97A468D71399}"/>
    <cellStyle name="Migliaia 2 10 3 4 3" xfId="29311" xr:uid="{7F06C1F6-416A-4B8B-9747-9EA7545EA1A3}"/>
    <cellStyle name="Migliaia 2 10 3 5" xfId="12183" xr:uid="{68578785-ED93-4B80-ABE5-53BD00A4C018}"/>
    <cellStyle name="Migliaia 2 10 3 5 2" xfId="35020" xr:uid="{39B1EC25-C5B3-481C-A6EA-1E99A2DC56B0}"/>
    <cellStyle name="Migliaia 2 10 3 6" xfId="23603" xr:uid="{D66FF214-55F4-4FB0-9750-25E493E332B2}"/>
    <cellStyle name="Migliaia 2 10 4" xfId="873" xr:uid="{8F6E2C31-5707-4B78-886A-8E781DDE3691}"/>
    <cellStyle name="Migliaia 2 10 4 2" xfId="2407" xr:uid="{77C218EA-ABD2-48DF-BC6F-634D11E174DA}"/>
    <cellStyle name="Migliaia 2 10 4 2 2" xfId="5263" xr:uid="{2C83585B-FF8F-4F44-B0F5-F129CE576227}"/>
    <cellStyle name="Migliaia 2 10 4 2 2 2" xfId="10971" xr:uid="{3A9D6D1B-5334-4F0C-8B4E-05450AE80D08}"/>
    <cellStyle name="Migliaia 2 10 4 2 2 2 2" xfId="22389" xr:uid="{A2EB0082-BE2D-4F3D-87F3-039672A56FF9}"/>
    <cellStyle name="Migliaia 2 10 4 2 2 2 2 2" xfId="45226" xr:uid="{AB1376D4-62B6-45D5-80EB-CC949EF73272}"/>
    <cellStyle name="Migliaia 2 10 4 2 2 2 3" xfId="33809" xr:uid="{E173E25B-92E4-4504-BB0C-7BA883C5365A}"/>
    <cellStyle name="Migliaia 2 10 4 2 2 3" xfId="16681" xr:uid="{B2BF2C00-CE00-475E-85E1-65B08BAF56A7}"/>
    <cellStyle name="Migliaia 2 10 4 2 2 3 2" xfId="39518" xr:uid="{93221DD9-8AFF-4E37-AB38-925C63EF2D6D}"/>
    <cellStyle name="Migliaia 2 10 4 2 2 4" xfId="28101" xr:uid="{8F65F9C5-7EB8-459C-BD20-32B66D1277D6}"/>
    <cellStyle name="Migliaia 2 10 4 2 3" xfId="8118" xr:uid="{5D4A780C-599D-4097-854A-817ACC786AD8}"/>
    <cellStyle name="Migliaia 2 10 4 2 3 2" xfId="19535" xr:uid="{27E4BE93-78A2-4AFB-9F20-C29B78E1CD02}"/>
    <cellStyle name="Migliaia 2 10 4 2 3 2 2" xfId="42372" xr:uid="{D125859C-6912-4DAA-AF48-9BB8D1510A4C}"/>
    <cellStyle name="Migliaia 2 10 4 2 3 3" xfId="30955" xr:uid="{ACB115B3-D2E5-434D-AA02-0A3D003E5BC2}"/>
    <cellStyle name="Migliaia 2 10 4 2 4" xfId="13827" xr:uid="{E69C37AE-5024-4889-802B-251204E08E18}"/>
    <cellStyle name="Migliaia 2 10 4 2 4 2" xfId="36664" xr:uid="{5A3D46CC-B73F-45E7-9E09-644C8E806BDF}"/>
    <cellStyle name="Migliaia 2 10 4 2 5" xfId="25247" xr:uid="{F04915BE-8DAE-4050-9321-9285F4D7C31D}"/>
    <cellStyle name="Migliaia 2 10 4 3" xfId="3836" xr:uid="{4B2B4682-6EFC-4C85-9C22-D76DC3DD6BCB}"/>
    <cellStyle name="Migliaia 2 10 4 3 2" xfId="9545" xr:uid="{4FBB4859-3CE2-4251-A761-2A9E6BCF0412}"/>
    <cellStyle name="Migliaia 2 10 4 3 2 2" xfId="20962" xr:uid="{DBF651BB-086E-44B8-B1E2-4BAB85EA6298}"/>
    <cellStyle name="Migliaia 2 10 4 3 2 2 2" xfId="43799" xr:uid="{F7D4F097-5D70-4BCB-8090-055DDB075FD3}"/>
    <cellStyle name="Migliaia 2 10 4 3 2 3" xfId="32382" xr:uid="{4BCB6122-F49B-417E-B5DB-F5DDB0D17D66}"/>
    <cellStyle name="Migliaia 2 10 4 3 3" xfId="15254" xr:uid="{D62624C7-A723-44B2-AB6B-7DA8DF8332FF}"/>
    <cellStyle name="Migliaia 2 10 4 3 3 2" xfId="38091" xr:uid="{F28F84AD-BC13-432A-B138-60BFC96A7F9D}"/>
    <cellStyle name="Migliaia 2 10 4 3 4" xfId="26674" xr:uid="{F0142B3E-28EA-40A4-8048-B9C1F3DC37A1}"/>
    <cellStyle name="Migliaia 2 10 4 4" xfId="6691" xr:uid="{0FA8B0C8-B68E-455B-A720-72FCE5402763}"/>
    <cellStyle name="Migliaia 2 10 4 4 2" xfId="18108" xr:uid="{BBA8BE11-7709-46B5-AF3F-57E200FEF72B}"/>
    <cellStyle name="Migliaia 2 10 4 4 2 2" xfId="40945" xr:uid="{3E91DCC3-1D13-460B-9D78-B02C4DF4CD2C}"/>
    <cellStyle name="Migliaia 2 10 4 4 3" xfId="29528" xr:uid="{C1C9D501-EAB1-490F-90D8-D37945AE108F}"/>
    <cellStyle name="Migliaia 2 10 4 5" xfId="12400" xr:uid="{6D76FD94-A506-47D9-AA85-E6962A097997}"/>
    <cellStyle name="Migliaia 2 10 4 5 2" xfId="35237" xr:uid="{5DF5A44C-0652-44F8-BB48-EFC19ADD2503}"/>
    <cellStyle name="Migliaia 2 10 4 6" xfId="23820" xr:uid="{C23BAC2F-7646-4F8D-A77A-0BA214C8F0C6}"/>
    <cellStyle name="Migliaia 2 10 5" xfId="1120" xr:uid="{5201FA39-3B43-41B3-AF98-834694D9123F}"/>
    <cellStyle name="Migliaia 2 10 5 2" xfId="2624" xr:uid="{70EED175-D30C-499A-B2A0-02B7E4A2AA6B}"/>
    <cellStyle name="Migliaia 2 10 5 2 2" xfId="5480" xr:uid="{1B2DF45F-B050-482D-8140-C46452F33E3D}"/>
    <cellStyle name="Migliaia 2 10 5 2 2 2" xfId="11188" xr:uid="{534D511C-CA50-4D9A-9A18-1696F1DAE061}"/>
    <cellStyle name="Migliaia 2 10 5 2 2 2 2" xfId="22606" xr:uid="{14E2012F-AD07-4200-BE42-0689B2CCC9C6}"/>
    <cellStyle name="Migliaia 2 10 5 2 2 2 2 2" xfId="45443" xr:uid="{1BA10DC0-3EF0-4F4B-8C8B-1A9395350555}"/>
    <cellStyle name="Migliaia 2 10 5 2 2 2 3" xfId="34026" xr:uid="{F03310B6-F783-4CB6-8104-BAF1A1E4F6FA}"/>
    <cellStyle name="Migliaia 2 10 5 2 2 3" xfId="16898" xr:uid="{9684C2BB-0856-484C-9298-91C78C7449D5}"/>
    <cellStyle name="Migliaia 2 10 5 2 2 3 2" xfId="39735" xr:uid="{97DC5796-59E5-43F5-BA29-60B7330101DA}"/>
    <cellStyle name="Migliaia 2 10 5 2 2 4" xfId="28318" xr:uid="{70CEE744-D850-42A8-8AB3-7C181218EEE4}"/>
    <cellStyle name="Migliaia 2 10 5 2 3" xfId="8335" xr:uid="{55B304EE-2706-4CF0-B665-B6996D92FD51}"/>
    <cellStyle name="Migliaia 2 10 5 2 3 2" xfId="19752" xr:uid="{E8367D84-C474-4576-B667-7034A1371130}"/>
    <cellStyle name="Migliaia 2 10 5 2 3 2 2" xfId="42589" xr:uid="{19CA2397-8D1F-44AF-BAD4-02336DD4EAF0}"/>
    <cellStyle name="Migliaia 2 10 5 2 3 3" xfId="31172" xr:uid="{8BC405D4-E412-4330-A935-3198C7C44EFF}"/>
    <cellStyle name="Migliaia 2 10 5 2 4" xfId="14044" xr:uid="{C2311C8E-67B0-4797-9CF1-F718CD57B518}"/>
    <cellStyle name="Migliaia 2 10 5 2 4 2" xfId="36881" xr:uid="{09298E18-B6F8-4963-A10F-E261FAD6EF1C}"/>
    <cellStyle name="Migliaia 2 10 5 2 5" xfId="25464" xr:uid="{B37103A0-4F85-4207-B82E-F737436BFE9B}"/>
    <cellStyle name="Migliaia 2 10 5 3" xfId="4053" xr:uid="{9F61700F-68D1-453A-A4EE-81BC323C27B5}"/>
    <cellStyle name="Migliaia 2 10 5 3 2" xfId="9762" xr:uid="{437F0AEC-F8A5-4ED8-A913-0A42E230B24A}"/>
    <cellStyle name="Migliaia 2 10 5 3 2 2" xfId="21179" xr:uid="{F8C7C4D0-D9EB-418B-917B-6ACC1A4B677C}"/>
    <cellStyle name="Migliaia 2 10 5 3 2 2 2" xfId="44016" xr:uid="{0BA7B0ED-9F83-4639-B0EC-C6644FB9EC99}"/>
    <cellStyle name="Migliaia 2 10 5 3 2 3" xfId="32599" xr:uid="{B6832D66-7B6D-49ED-8B48-43F54DEE5D0A}"/>
    <cellStyle name="Migliaia 2 10 5 3 3" xfId="15471" xr:uid="{3DEEA2C1-2473-4150-A8D8-FAAF7B6D54CD}"/>
    <cellStyle name="Migliaia 2 10 5 3 3 2" xfId="38308" xr:uid="{F0E0DCD7-CA12-410C-8235-159D2A23B266}"/>
    <cellStyle name="Migliaia 2 10 5 3 4" xfId="26891" xr:uid="{BC8E8187-6DCC-4300-A1B1-46D1EA2BB188}"/>
    <cellStyle name="Migliaia 2 10 5 4" xfId="6908" xr:uid="{9FE747A1-3E19-44A1-A31E-BE36F153497B}"/>
    <cellStyle name="Migliaia 2 10 5 4 2" xfId="18325" xr:uid="{5C9BA397-FE0C-49AB-9B16-DB9BDCE84812}"/>
    <cellStyle name="Migliaia 2 10 5 4 2 2" xfId="41162" xr:uid="{2C5DAD5B-4BCE-4A72-9BDC-6D6AEB054DFE}"/>
    <cellStyle name="Migliaia 2 10 5 4 3" xfId="29745" xr:uid="{C427BA5A-7540-47FE-A3F6-EC784EE65906}"/>
    <cellStyle name="Migliaia 2 10 5 5" xfId="12617" xr:uid="{8E0B2DE1-EF0B-4EF5-A106-FE99909AA2CA}"/>
    <cellStyle name="Migliaia 2 10 5 5 2" xfId="35454" xr:uid="{AB602283-E9C6-43CE-A51A-B88FE8C31198}"/>
    <cellStyle name="Migliaia 2 10 5 6" xfId="24037" xr:uid="{E11BD7BD-403F-4B5B-B5AB-4C9FB16C4DEB}"/>
    <cellStyle name="Migliaia 2 10 6" xfId="1367" xr:uid="{865D130C-7FD7-4D5B-B9C1-CD4D309FD197}"/>
    <cellStyle name="Migliaia 2 10 6 2" xfId="2841" xr:uid="{8D49BC8A-FB40-4A2F-AF43-CDF67B5F45D3}"/>
    <cellStyle name="Migliaia 2 10 6 2 2" xfId="5697" xr:uid="{DDCB2A36-5C27-4F6B-8C3C-4A05831A8452}"/>
    <cellStyle name="Migliaia 2 10 6 2 2 2" xfId="11405" xr:uid="{3D4227BE-D31C-473B-AAEF-FED8EC2ADD04}"/>
    <cellStyle name="Migliaia 2 10 6 2 2 2 2" xfId="22823" xr:uid="{CF762662-A18E-4E61-9F22-D4F5F2F33B9F}"/>
    <cellStyle name="Migliaia 2 10 6 2 2 2 2 2" xfId="45660" xr:uid="{0E96AB91-6AC8-48EA-827B-1BA82E790384}"/>
    <cellStyle name="Migliaia 2 10 6 2 2 2 3" xfId="34243" xr:uid="{473572A1-7DD4-4E3A-8C3D-1DE7C282DC65}"/>
    <cellStyle name="Migliaia 2 10 6 2 2 3" xfId="17115" xr:uid="{511777A1-75E8-4E61-8CF0-F323EDE1B7EB}"/>
    <cellStyle name="Migliaia 2 10 6 2 2 3 2" xfId="39952" xr:uid="{26AA3F3A-F3D5-4EFC-BADF-8A2D573664F7}"/>
    <cellStyle name="Migliaia 2 10 6 2 2 4" xfId="28535" xr:uid="{F621F72D-E7EA-49CF-A10A-4EB26FD88CC1}"/>
    <cellStyle name="Migliaia 2 10 6 2 3" xfId="8552" xr:uid="{ABF107FB-232F-4478-8431-F2E9D228BF86}"/>
    <cellStyle name="Migliaia 2 10 6 2 3 2" xfId="19969" xr:uid="{429EB90E-B0C5-430F-9C46-04B08F50C031}"/>
    <cellStyle name="Migliaia 2 10 6 2 3 2 2" xfId="42806" xr:uid="{85CEC578-6174-4A64-9A2A-A9D9A51CE486}"/>
    <cellStyle name="Migliaia 2 10 6 2 3 3" xfId="31389" xr:uid="{D429A1DE-469A-4B4F-9859-E4DD79AE4865}"/>
    <cellStyle name="Migliaia 2 10 6 2 4" xfId="14261" xr:uid="{644E279B-86D8-4F63-A887-AD2F0FD1EEB6}"/>
    <cellStyle name="Migliaia 2 10 6 2 4 2" xfId="37098" xr:uid="{D7187996-A476-4281-91A6-39F4C39711D8}"/>
    <cellStyle name="Migliaia 2 10 6 2 5" xfId="25681" xr:uid="{99BE823E-7D9B-4608-8D13-44CEA350E32A}"/>
    <cellStyle name="Migliaia 2 10 6 3" xfId="4270" xr:uid="{AEA3CA15-1E08-477E-80E3-738C938961F1}"/>
    <cellStyle name="Migliaia 2 10 6 3 2" xfId="9979" xr:uid="{4DC7E37B-1504-410C-9070-1BE85F797399}"/>
    <cellStyle name="Migliaia 2 10 6 3 2 2" xfId="21396" xr:uid="{0676CC14-282A-425F-AD46-E46292C64D1D}"/>
    <cellStyle name="Migliaia 2 10 6 3 2 2 2" xfId="44233" xr:uid="{A6B30592-774B-41C2-820A-B5F020E69DF7}"/>
    <cellStyle name="Migliaia 2 10 6 3 2 3" xfId="32816" xr:uid="{1AFFF9F3-9961-4293-BC21-002E62FCEB2E}"/>
    <cellStyle name="Migliaia 2 10 6 3 3" xfId="15688" xr:uid="{486815A9-589E-4774-842E-EF76CB974FC6}"/>
    <cellStyle name="Migliaia 2 10 6 3 3 2" xfId="38525" xr:uid="{949C7922-FE9C-4C87-AE6A-800609EFD3D5}"/>
    <cellStyle name="Migliaia 2 10 6 3 4" xfId="27108" xr:uid="{4B1874B8-3177-4F63-9372-B5257F16F9A2}"/>
    <cellStyle name="Migliaia 2 10 6 4" xfId="7125" xr:uid="{C4251A05-D53B-486A-8233-147586F2CC0E}"/>
    <cellStyle name="Migliaia 2 10 6 4 2" xfId="18542" xr:uid="{37639219-06FE-4D85-A185-71F7BDD61A03}"/>
    <cellStyle name="Migliaia 2 10 6 4 2 2" xfId="41379" xr:uid="{1FEBF0EB-CBE7-4DC8-974D-5065F7D299C4}"/>
    <cellStyle name="Migliaia 2 10 6 4 3" xfId="29962" xr:uid="{C6DF4361-377D-4A9F-9C77-1C2CDD8D2F0E}"/>
    <cellStyle name="Migliaia 2 10 6 5" xfId="12834" xr:uid="{709E25F1-3993-47E2-8487-39ED9405A60C}"/>
    <cellStyle name="Migliaia 2 10 6 5 2" xfId="35671" xr:uid="{C8BE8565-EF41-466F-BF32-5699E2F9E8C9}"/>
    <cellStyle name="Migliaia 2 10 6 6" xfId="24254" xr:uid="{79D3E744-3FB6-490F-8C21-287902F9EE79}"/>
    <cellStyle name="Migliaia 2 10 7" xfId="1614" xr:uid="{79851A5C-292E-4D69-A246-64662F42DE3B}"/>
    <cellStyle name="Migliaia 2 10 7 2" xfId="3058" xr:uid="{AD219259-3576-4821-96A2-5A21CD954EDD}"/>
    <cellStyle name="Migliaia 2 10 7 2 2" xfId="5914" xr:uid="{C9727CE4-4306-469E-B4EE-65723EF56FAB}"/>
    <cellStyle name="Migliaia 2 10 7 2 2 2" xfId="11622" xr:uid="{12573195-9272-47EE-B68D-7A7319154F71}"/>
    <cellStyle name="Migliaia 2 10 7 2 2 2 2" xfId="23040" xr:uid="{6C25D2CC-F385-4EE4-900A-34E0F42E849A}"/>
    <cellStyle name="Migliaia 2 10 7 2 2 2 2 2" xfId="45877" xr:uid="{E258D27D-4C65-4BDC-A82F-2E0F5C8F4A31}"/>
    <cellStyle name="Migliaia 2 10 7 2 2 2 3" xfId="34460" xr:uid="{0D385B55-ED8C-4A14-B00D-295D255DF287}"/>
    <cellStyle name="Migliaia 2 10 7 2 2 3" xfId="17332" xr:uid="{BED4861A-9244-4127-9E8C-2176EFE181B9}"/>
    <cellStyle name="Migliaia 2 10 7 2 2 3 2" xfId="40169" xr:uid="{89D7462B-E168-4010-9C1E-54832CF85D36}"/>
    <cellStyle name="Migliaia 2 10 7 2 2 4" xfId="28752" xr:uid="{7D4869AB-8BA7-4B15-9D2D-8E9DDE166218}"/>
    <cellStyle name="Migliaia 2 10 7 2 3" xfId="8769" xr:uid="{406C541D-70DF-4629-AC2B-0CC256DC8156}"/>
    <cellStyle name="Migliaia 2 10 7 2 3 2" xfId="20186" xr:uid="{51D3A591-E2ED-4D31-89DB-264FD83B1A0B}"/>
    <cellStyle name="Migliaia 2 10 7 2 3 2 2" xfId="43023" xr:uid="{9BD26D9B-8208-4A7A-A11A-0C0BDB6B10C8}"/>
    <cellStyle name="Migliaia 2 10 7 2 3 3" xfId="31606" xr:uid="{57E6724F-C987-4E4D-9D22-945D2D62CE37}"/>
    <cellStyle name="Migliaia 2 10 7 2 4" xfId="14478" xr:uid="{E8EA6395-D6F7-4CDD-8C0C-ABA09D863D88}"/>
    <cellStyle name="Migliaia 2 10 7 2 4 2" xfId="37315" xr:uid="{5937F79C-07D9-47D8-A137-0E6D7C615F06}"/>
    <cellStyle name="Migliaia 2 10 7 2 5" xfId="25898" xr:uid="{D2AEFCD2-9DA8-480F-B661-146F3BE40FC2}"/>
    <cellStyle name="Migliaia 2 10 7 3" xfId="4487" xr:uid="{372B57CC-E900-4B75-AFC4-EA7590E6CF4B}"/>
    <cellStyle name="Migliaia 2 10 7 3 2" xfId="10196" xr:uid="{88A6A43B-AD18-4020-905E-7FEC20488270}"/>
    <cellStyle name="Migliaia 2 10 7 3 2 2" xfId="21613" xr:uid="{D09B5CEE-B9AF-4091-90AA-908EE8B97639}"/>
    <cellStyle name="Migliaia 2 10 7 3 2 2 2" xfId="44450" xr:uid="{5D7AD1B6-9B9A-459F-8DC5-828C3A40F969}"/>
    <cellStyle name="Migliaia 2 10 7 3 2 3" xfId="33033" xr:uid="{5D8FDF68-0EE5-4C9A-BD1C-BBF2010A1F57}"/>
    <cellStyle name="Migliaia 2 10 7 3 3" xfId="15905" xr:uid="{429B12F7-37FA-4454-8BED-6145E28ED0A8}"/>
    <cellStyle name="Migliaia 2 10 7 3 3 2" xfId="38742" xr:uid="{869E7090-0697-42DC-B4CC-876DF637C5C5}"/>
    <cellStyle name="Migliaia 2 10 7 3 4" xfId="27325" xr:uid="{68A80C0E-F678-4016-AF98-D51930FD9F7F}"/>
    <cellStyle name="Migliaia 2 10 7 4" xfId="7342" xr:uid="{FB68F6C3-D16A-4C7D-8DD5-108161F3F45B}"/>
    <cellStyle name="Migliaia 2 10 7 4 2" xfId="18759" xr:uid="{0FE9573A-3EEA-4451-8B78-ED6536348CD8}"/>
    <cellStyle name="Migliaia 2 10 7 4 2 2" xfId="41596" xr:uid="{61A2429E-1DB5-4449-A97F-DBC5634170C9}"/>
    <cellStyle name="Migliaia 2 10 7 4 3" xfId="30179" xr:uid="{1DEEC171-94CA-4D35-9EFE-492977113D97}"/>
    <cellStyle name="Migliaia 2 10 7 5" xfId="13051" xr:uid="{4BC66959-FCA6-46E0-A4F7-88A6DAF46B1E}"/>
    <cellStyle name="Migliaia 2 10 7 5 2" xfId="35888" xr:uid="{4EAF1D28-83F1-446D-8E1B-121734779B45}"/>
    <cellStyle name="Migliaia 2 10 7 6" xfId="24471" xr:uid="{277981BF-83E1-471D-A351-09E9C5671ADC}"/>
    <cellStyle name="Migliaia 2 10 8" xfId="1969" xr:uid="{603BCAFF-050C-4CD8-A198-348ED4971B00}"/>
    <cellStyle name="Migliaia 2 10 8 2" xfId="4825" xr:uid="{7F51BBBC-77E1-4A05-86BA-0D943A3E3EED}"/>
    <cellStyle name="Migliaia 2 10 8 2 2" xfId="10533" xr:uid="{47FE113F-11CC-4FAF-94FC-C53164B15D03}"/>
    <cellStyle name="Migliaia 2 10 8 2 2 2" xfId="21951" xr:uid="{6D2AED09-3DB5-475F-9A2D-533D493A9A7C}"/>
    <cellStyle name="Migliaia 2 10 8 2 2 2 2" xfId="44788" xr:uid="{A0A855F5-C1CD-4C6C-8A13-2CA5A2BEBC7E}"/>
    <cellStyle name="Migliaia 2 10 8 2 2 3" xfId="33371" xr:uid="{1B2DB854-5CEB-45E3-930D-E777E79CF91D}"/>
    <cellStyle name="Migliaia 2 10 8 2 3" xfId="16243" xr:uid="{9E48BC24-DB05-4CE6-9024-9CC141720D69}"/>
    <cellStyle name="Migliaia 2 10 8 2 3 2" xfId="39080" xr:uid="{30FBFA82-DF89-4570-B4CC-F05313244F4D}"/>
    <cellStyle name="Migliaia 2 10 8 2 4" xfId="27663" xr:uid="{B07628E7-1AF3-430B-AA0F-416669051C83}"/>
    <cellStyle name="Migliaia 2 10 8 3" xfId="7680" xr:uid="{9F248A90-D92C-4540-8521-0EBEECF291CD}"/>
    <cellStyle name="Migliaia 2 10 8 3 2" xfId="19097" xr:uid="{28D5F20C-282B-4212-810F-7B84A1F4052A}"/>
    <cellStyle name="Migliaia 2 10 8 3 2 2" xfId="41934" xr:uid="{E8A1BDDB-5B6F-4951-97A8-01AC43A3B89B}"/>
    <cellStyle name="Migliaia 2 10 8 3 3" xfId="30517" xr:uid="{7BBFAF66-F5DA-4062-A23E-7637D65BEFE1}"/>
    <cellStyle name="Migliaia 2 10 8 4" xfId="13389" xr:uid="{56E8F19A-5423-4704-9C1C-966DE2419FB0}"/>
    <cellStyle name="Migliaia 2 10 8 4 2" xfId="36226" xr:uid="{7592A698-67A5-4BB8-B426-8A19C9A1D0AE}"/>
    <cellStyle name="Migliaia 2 10 8 5" xfId="24809" xr:uid="{0BE1D4E6-F069-42C2-97F8-452DEF4EF98A}"/>
    <cellStyle name="Migliaia 2 10 9" xfId="3398" xr:uid="{C20DE426-1A0E-4655-9E97-20E27F887B3D}"/>
    <cellStyle name="Migliaia 2 10 9 2" xfId="9107" xr:uid="{F270ADCD-8F3A-4B98-A53C-A995641F0DCE}"/>
    <cellStyle name="Migliaia 2 10 9 2 2" xfId="20524" xr:uid="{DA3BD8D4-673C-4A8A-9DB4-6C9E466F768A}"/>
    <cellStyle name="Migliaia 2 10 9 2 2 2" xfId="43361" xr:uid="{BACF3F25-B097-41F1-844D-4A28801B5B89}"/>
    <cellStyle name="Migliaia 2 10 9 2 3" xfId="31944" xr:uid="{F040E64F-5D23-4A01-B4CE-076D0B8C5B5B}"/>
    <cellStyle name="Migliaia 2 10 9 3" xfId="14816" xr:uid="{600C0747-55E4-430F-9AAE-475F997889D4}"/>
    <cellStyle name="Migliaia 2 10 9 3 2" xfId="37653" xr:uid="{2AFC0D34-7865-467F-8DA4-EA661860B0A4}"/>
    <cellStyle name="Migliaia 2 10 9 4" xfId="26236" xr:uid="{517B01A4-DB5E-4F22-86B2-B525FA37CBA3}"/>
    <cellStyle name="Migliaia 2 11" xfId="365" xr:uid="{8B085BFE-A131-4B64-BFEA-C4EC2A7953A3}"/>
    <cellStyle name="Migliaia 2 11 10" xfId="11970" xr:uid="{153CF970-FD76-4F6B-80B7-73C79A2445C7}"/>
    <cellStyle name="Migliaia 2 11 10 2" xfId="34807" xr:uid="{A5F5F5F1-DF7B-4DE3-A665-EB2B12FAAA0C}"/>
    <cellStyle name="Migliaia 2 11 11" xfId="23390" xr:uid="{59DB8BA2-02D0-4AB3-8A7E-FCF41E8A60B7}"/>
    <cellStyle name="Migliaia 2 11 2" xfId="622" xr:uid="{CD6340CB-1FF7-4548-9889-A829ADB5C6D4}"/>
    <cellStyle name="Migliaia 2 11 2 2" xfId="2195" xr:uid="{270D6593-9305-4F3B-B3F6-9709CBAB09DA}"/>
    <cellStyle name="Migliaia 2 11 2 2 2" xfId="5051" xr:uid="{32FBBF17-42CE-4B8F-A81E-DDEF62EE80F1}"/>
    <cellStyle name="Migliaia 2 11 2 2 2 2" xfId="10759" xr:uid="{BCCD6CFB-2B41-4EA3-81A1-83877C0D8798}"/>
    <cellStyle name="Migliaia 2 11 2 2 2 2 2" xfId="22177" xr:uid="{27EEFF62-289B-4389-810E-FFA1A581EC74}"/>
    <cellStyle name="Migliaia 2 11 2 2 2 2 2 2" xfId="45014" xr:uid="{3FB3D46D-DCBC-483B-AA43-19771392C706}"/>
    <cellStyle name="Migliaia 2 11 2 2 2 2 3" xfId="33597" xr:uid="{40952448-01E5-46FD-8AD1-15DE044DDAC9}"/>
    <cellStyle name="Migliaia 2 11 2 2 2 3" xfId="16469" xr:uid="{57F1BD36-CADC-4428-9042-AB16EA37DCD5}"/>
    <cellStyle name="Migliaia 2 11 2 2 2 3 2" xfId="39306" xr:uid="{A4918641-88A6-4EA9-ABE4-FE416908D31F}"/>
    <cellStyle name="Migliaia 2 11 2 2 2 4" xfId="27889" xr:uid="{DC5F71CC-C8C4-4BAA-93A2-562246E28106}"/>
    <cellStyle name="Migliaia 2 11 2 2 3" xfId="7906" xr:uid="{3772AC61-9F2B-4280-A60A-3058641218B1}"/>
    <cellStyle name="Migliaia 2 11 2 2 3 2" xfId="19323" xr:uid="{2CAFDD73-65A6-4525-BBAF-7BBF1C9B7C8A}"/>
    <cellStyle name="Migliaia 2 11 2 2 3 2 2" xfId="42160" xr:uid="{EFFEE2A4-729B-4678-A6E2-94F77162944D}"/>
    <cellStyle name="Migliaia 2 11 2 2 3 3" xfId="30743" xr:uid="{F8E8A80A-A323-47FB-A9BF-BBB1D79E0718}"/>
    <cellStyle name="Migliaia 2 11 2 2 4" xfId="13615" xr:uid="{F0451C1C-51CE-4901-BAD0-C9E6B1B1F407}"/>
    <cellStyle name="Migliaia 2 11 2 2 4 2" xfId="36452" xr:uid="{1BE9C81E-A4B3-42EB-A0BE-5B26421C8495}"/>
    <cellStyle name="Migliaia 2 11 2 2 5" xfId="25035" xr:uid="{7BB6AB95-B325-4F1F-83FB-37798206AC78}"/>
    <cellStyle name="Migliaia 2 11 2 3" xfId="3624" xr:uid="{E6E63F62-6FC4-46A1-AEC7-93ACDB68A98F}"/>
    <cellStyle name="Migliaia 2 11 2 3 2" xfId="9333" xr:uid="{7755B85D-A151-417F-9C7B-2BC04425D623}"/>
    <cellStyle name="Migliaia 2 11 2 3 2 2" xfId="20750" xr:uid="{A7B3DD72-E0D6-421C-ACE0-C19D7E3E5053}"/>
    <cellStyle name="Migliaia 2 11 2 3 2 2 2" xfId="43587" xr:uid="{7951073C-0460-4715-A8F7-0B15584400BA}"/>
    <cellStyle name="Migliaia 2 11 2 3 2 3" xfId="32170" xr:uid="{2E1D8EF6-BD92-4FC1-8EF1-ABC52FF2C1C5}"/>
    <cellStyle name="Migliaia 2 11 2 3 3" xfId="15042" xr:uid="{04EA10A6-4D71-4648-8DA8-E08D5FAA4AE1}"/>
    <cellStyle name="Migliaia 2 11 2 3 3 2" xfId="37879" xr:uid="{5559741A-E663-4223-8B30-86D3087A56E8}"/>
    <cellStyle name="Migliaia 2 11 2 3 4" xfId="26462" xr:uid="{848EFCB2-425C-4BE7-9AA6-FC982671C610}"/>
    <cellStyle name="Migliaia 2 11 2 4" xfId="6479" xr:uid="{EB02E6F1-B4AE-4DC0-B122-7A9F3F5D9D60}"/>
    <cellStyle name="Migliaia 2 11 2 4 2" xfId="17896" xr:uid="{D32DE343-66CC-4517-B149-AECB08E1D370}"/>
    <cellStyle name="Migliaia 2 11 2 4 2 2" xfId="40733" xr:uid="{1970A4D3-74A4-4A6D-BF1C-36465918EF3C}"/>
    <cellStyle name="Migliaia 2 11 2 4 3" xfId="29316" xr:uid="{AF17D968-1D6B-46E0-9EBE-84E809900D1A}"/>
    <cellStyle name="Migliaia 2 11 2 5" xfId="12188" xr:uid="{0ECAEA3D-2B31-4B89-82FC-8C4B790666FA}"/>
    <cellStyle name="Migliaia 2 11 2 5 2" xfId="35025" xr:uid="{EDAF0C36-7A3D-4926-A90E-9A8D385A8FE6}"/>
    <cellStyle name="Migliaia 2 11 2 6" xfId="23608" xr:uid="{DC817A20-8254-4459-97FB-5EE8B83EB8A5}"/>
    <cellStyle name="Migliaia 2 11 3" xfId="882" xr:uid="{925734D2-B462-4717-ADF8-5ED41007A13A}"/>
    <cellStyle name="Migliaia 2 11 3 2" xfId="2412" xr:uid="{F8A61E01-913F-4B8A-B599-A45EDE7F8AEC}"/>
    <cellStyle name="Migliaia 2 11 3 2 2" xfId="5268" xr:uid="{BB0DBAAE-3934-4EC8-8A41-F6DE864F9DB8}"/>
    <cellStyle name="Migliaia 2 11 3 2 2 2" xfId="10976" xr:uid="{E5FDB570-CF6D-4885-983D-6C4507DBA867}"/>
    <cellStyle name="Migliaia 2 11 3 2 2 2 2" xfId="22394" xr:uid="{5D638B16-7B58-4C85-ABEE-70A14C8280D2}"/>
    <cellStyle name="Migliaia 2 11 3 2 2 2 2 2" xfId="45231" xr:uid="{7BDED75A-45E9-4159-B19B-57276A872C7B}"/>
    <cellStyle name="Migliaia 2 11 3 2 2 2 3" xfId="33814" xr:uid="{4E670377-3E12-4145-A1B8-73341C0AA772}"/>
    <cellStyle name="Migliaia 2 11 3 2 2 3" xfId="16686" xr:uid="{CC2CF063-2A9B-4993-8A48-48BCD6D07B67}"/>
    <cellStyle name="Migliaia 2 11 3 2 2 3 2" xfId="39523" xr:uid="{F981B599-5CAD-4461-80FC-9C0E9725DFB9}"/>
    <cellStyle name="Migliaia 2 11 3 2 2 4" xfId="28106" xr:uid="{DA8897C8-F794-437C-AB62-9F3815CCD85C}"/>
    <cellStyle name="Migliaia 2 11 3 2 3" xfId="8123" xr:uid="{8D257C5D-ADF1-42CB-B040-9CB4E1187D0A}"/>
    <cellStyle name="Migliaia 2 11 3 2 3 2" xfId="19540" xr:uid="{9D8C1E49-4575-4C5A-9B84-5DE64A0E497E}"/>
    <cellStyle name="Migliaia 2 11 3 2 3 2 2" xfId="42377" xr:uid="{241C76D3-3967-4E14-8C38-B59A47EDA141}"/>
    <cellStyle name="Migliaia 2 11 3 2 3 3" xfId="30960" xr:uid="{191D9654-6C5F-4339-ABFB-CC825C3B8AF1}"/>
    <cellStyle name="Migliaia 2 11 3 2 4" xfId="13832" xr:uid="{63DC1958-75F6-4DEA-A1E7-0206669ADE59}"/>
    <cellStyle name="Migliaia 2 11 3 2 4 2" xfId="36669" xr:uid="{2FF141AC-3AA5-4F8E-B1FC-A63B5A221B17}"/>
    <cellStyle name="Migliaia 2 11 3 2 5" xfId="25252" xr:uid="{52047CB2-E3BB-463A-96FD-0EDEED7EF8DD}"/>
    <cellStyle name="Migliaia 2 11 3 3" xfId="3841" xr:uid="{5DE33074-2300-4BC9-80A7-BACAC90BAEA4}"/>
    <cellStyle name="Migliaia 2 11 3 3 2" xfId="9550" xr:uid="{B0E62A98-42C4-43C1-9572-CE1D84987C2B}"/>
    <cellStyle name="Migliaia 2 11 3 3 2 2" xfId="20967" xr:uid="{EA583D46-73CB-494F-8CD2-D5738C789941}"/>
    <cellStyle name="Migliaia 2 11 3 3 2 2 2" xfId="43804" xr:uid="{BF439899-6A0F-446E-ADF8-E688FB24971F}"/>
    <cellStyle name="Migliaia 2 11 3 3 2 3" xfId="32387" xr:uid="{E9B44CD8-14B1-4135-8A98-A4C0C167E67D}"/>
    <cellStyle name="Migliaia 2 11 3 3 3" xfId="15259" xr:uid="{74F5AFE0-E59B-4045-83BE-031DD501CE0A}"/>
    <cellStyle name="Migliaia 2 11 3 3 3 2" xfId="38096" xr:uid="{500932F9-DDFE-401A-9762-05EB846714BC}"/>
    <cellStyle name="Migliaia 2 11 3 3 4" xfId="26679" xr:uid="{D85B75CE-7301-4D97-86C4-39DFB8B5C59E}"/>
    <cellStyle name="Migliaia 2 11 3 4" xfId="6696" xr:uid="{89ECA880-02A0-4660-B778-613EC15E5886}"/>
    <cellStyle name="Migliaia 2 11 3 4 2" xfId="18113" xr:uid="{28F08F44-658B-4581-A119-2725B860AB3C}"/>
    <cellStyle name="Migliaia 2 11 3 4 2 2" xfId="40950" xr:uid="{AC9A8E39-96D6-453C-A2BD-8F50F9A5E03A}"/>
    <cellStyle name="Migliaia 2 11 3 4 3" xfId="29533" xr:uid="{66FB2700-62C5-4463-A9D3-F98CED4B5055}"/>
    <cellStyle name="Migliaia 2 11 3 5" xfId="12405" xr:uid="{A8A5EDF3-B436-4187-8D40-969ED3CD6E3B}"/>
    <cellStyle name="Migliaia 2 11 3 5 2" xfId="35242" xr:uid="{E25DF919-6C45-4641-97CD-946D32A9FEA1}"/>
    <cellStyle name="Migliaia 2 11 3 6" xfId="23825" xr:uid="{74E31D8F-92A0-4DB7-8C40-1A79765925AD}"/>
    <cellStyle name="Migliaia 2 11 4" xfId="1129" xr:uid="{72E642FB-CC60-4F38-A59B-F4DCD6AE5F03}"/>
    <cellStyle name="Migliaia 2 11 4 2" xfId="2629" xr:uid="{0D64E33F-33A0-42A1-BB31-4F9448232AAA}"/>
    <cellStyle name="Migliaia 2 11 4 2 2" xfId="5485" xr:uid="{C814BC6D-CA58-4A01-A78C-E81035F81EF6}"/>
    <cellStyle name="Migliaia 2 11 4 2 2 2" xfId="11193" xr:uid="{5370EA5D-E596-490B-8EDD-525D69253BDE}"/>
    <cellStyle name="Migliaia 2 11 4 2 2 2 2" xfId="22611" xr:uid="{4C95AFAE-6C0C-465E-99A6-101AA436F237}"/>
    <cellStyle name="Migliaia 2 11 4 2 2 2 2 2" xfId="45448" xr:uid="{0030DAB2-FE50-44BE-AFF2-E79770E155D6}"/>
    <cellStyle name="Migliaia 2 11 4 2 2 2 3" xfId="34031" xr:uid="{EDFBCC17-FA5F-4413-8639-54AC9043DD09}"/>
    <cellStyle name="Migliaia 2 11 4 2 2 3" xfId="16903" xr:uid="{1250FE19-BEC1-4637-AFF0-7E8FB893B2DB}"/>
    <cellStyle name="Migliaia 2 11 4 2 2 3 2" xfId="39740" xr:uid="{5320AD14-5C55-416E-9869-8BD89EE717DA}"/>
    <cellStyle name="Migliaia 2 11 4 2 2 4" xfId="28323" xr:uid="{9C86D2A1-DEB6-40BB-8001-A9E686BA450E}"/>
    <cellStyle name="Migliaia 2 11 4 2 3" xfId="8340" xr:uid="{998F1117-3522-449A-9916-C07A04B4D960}"/>
    <cellStyle name="Migliaia 2 11 4 2 3 2" xfId="19757" xr:uid="{FE100F41-A0FD-47E1-8609-00A07F1ABFEF}"/>
    <cellStyle name="Migliaia 2 11 4 2 3 2 2" xfId="42594" xr:uid="{7AC240DD-0CDD-4CF5-8ABF-DA800A681F7D}"/>
    <cellStyle name="Migliaia 2 11 4 2 3 3" xfId="31177" xr:uid="{89499AF9-E6A0-464F-8FA8-535EE2780D57}"/>
    <cellStyle name="Migliaia 2 11 4 2 4" xfId="14049" xr:uid="{BCE3850D-DF8C-4610-8D78-AC01928739AE}"/>
    <cellStyle name="Migliaia 2 11 4 2 4 2" xfId="36886" xr:uid="{A98C19B9-9F29-4D33-BE4F-05711AE85D8A}"/>
    <cellStyle name="Migliaia 2 11 4 2 5" xfId="25469" xr:uid="{A87D2B1A-4BB8-48BB-B811-32E38D53AD00}"/>
    <cellStyle name="Migliaia 2 11 4 3" xfId="4058" xr:uid="{72EDE01F-831B-476B-9382-A76F1C937EE4}"/>
    <cellStyle name="Migliaia 2 11 4 3 2" xfId="9767" xr:uid="{F0CC48DF-DD3A-4FE9-A40B-D4D66B77F558}"/>
    <cellStyle name="Migliaia 2 11 4 3 2 2" xfId="21184" xr:uid="{D98C7695-1DCE-49E3-9D84-DC7465C0DEDF}"/>
    <cellStyle name="Migliaia 2 11 4 3 2 2 2" xfId="44021" xr:uid="{7E6F21EA-089E-400B-B433-6056D135CFAC}"/>
    <cellStyle name="Migliaia 2 11 4 3 2 3" xfId="32604" xr:uid="{7B9C042F-EEDF-43CD-9E98-AE849628183D}"/>
    <cellStyle name="Migliaia 2 11 4 3 3" xfId="15476" xr:uid="{4FEE38EA-D1FC-41A2-BA01-88BD0DE5F5AC}"/>
    <cellStyle name="Migliaia 2 11 4 3 3 2" xfId="38313" xr:uid="{A9184561-84E4-4056-BDF3-35E2CDDE6EAA}"/>
    <cellStyle name="Migliaia 2 11 4 3 4" xfId="26896" xr:uid="{436A1F4F-64EB-454C-A571-1D08FF605F03}"/>
    <cellStyle name="Migliaia 2 11 4 4" xfId="6913" xr:uid="{972BDD37-318A-45D5-A536-C960E6091FC8}"/>
    <cellStyle name="Migliaia 2 11 4 4 2" xfId="18330" xr:uid="{EFB4E372-99C2-4AE5-ACFA-968C0D6B7E87}"/>
    <cellStyle name="Migliaia 2 11 4 4 2 2" xfId="41167" xr:uid="{32B307B4-E7A2-42C0-BAAD-F3AE647B3327}"/>
    <cellStyle name="Migliaia 2 11 4 4 3" xfId="29750" xr:uid="{23C36AAC-C3BF-4E57-AD73-F7A216179C23}"/>
    <cellStyle name="Migliaia 2 11 4 5" xfId="12622" xr:uid="{F555731B-B02A-4F12-BE4A-2073A68F969B}"/>
    <cellStyle name="Migliaia 2 11 4 5 2" xfId="35459" xr:uid="{B288E568-E0AA-4F3B-A908-84156E841454}"/>
    <cellStyle name="Migliaia 2 11 4 6" xfId="24042" xr:uid="{52798C51-AAD2-4249-9F76-7007FE35521D}"/>
    <cellStyle name="Migliaia 2 11 5" xfId="1376" xr:uid="{539392BF-7D56-4FEE-9331-ACD7021A3ABB}"/>
    <cellStyle name="Migliaia 2 11 5 2" xfId="2846" xr:uid="{D6C89B7D-9E64-4E33-A210-0784E1670495}"/>
    <cellStyle name="Migliaia 2 11 5 2 2" xfId="5702" xr:uid="{121A6317-B2DD-4C22-BBD1-F8935C5F705D}"/>
    <cellStyle name="Migliaia 2 11 5 2 2 2" xfId="11410" xr:uid="{0EE8628E-0B62-4741-9BAD-4346B04FA3F2}"/>
    <cellStyle name="Migliaia 2 11 5 2 2 2 2" xfId="22828" xr:uid="{AD177ABA-FD88-4F63-B12B-E9A0146B8B6E}"/>
    <cellStyle name="Migliaia 2 11 5 2 2 2 2 2" xfId="45665" xr:uid="{67668EE2-011C-448F-B8B4-698C5207DE5E}"/>
    <cellStyle name="Migliaia 2 11 5 2 2 2 3" xfId="34248" xr:uid="{3B4720FB-1B69-4248-A8C4-7504C695B923}"/>
    <cellStyle name="Migliaia 2 11 5 2 2 3" xfId="17120" xr:uid="{8AB76065-E2BC-4C67-8C98-C8B81D3460F5}"/>
    <cellStyle name="Migliaia 2 11 5 2 2 3 2" xfId="39957" xr:uid="{F7AED463-07C6-43CA-A382-51BAE2C744D1}"/>
    <cellStyle name="Migliaia 2 11 5 2 2 4" xfId="28540" xr:uid="{94BC4622-59F0-4632-9B0A-4D3E92519A74}"/>
    <cellStyle name="Migliaia 2 11 5 2 3" xfId="8557" xr:uid="{2E56B251-36AD-4B44-9909-7D100AA80403}"/>
    <cellStyle name="Migliaia 2 11 5 2 3 2" xfId="19974" xr:uid="{09C817E0-0FA9-4028-8120-0ECA33B7067A}"/>
    <cellStyle name="Migliaia 2 11 5 2 3 2 2" xfId="42811" xr:uid="{DE369F78-1502-4025-B392-B87E44FB7AA0}"/>
    <cellStyle name="Migliaia 2 11 5 2 3 3" xfId="31394" xr:uid="{95E943C8-43A0-4394-A637-6565A7187928}"/>
    <cellStyle name="Migliaia 2 11 5 2 4" xfId="14266" xr:uid="{DA33C0D9-C080-41D4-ABCE-FF0550574FDB}"/>
    <cellStyle name="Migliaia 2 11 5 2 4 2" xfId="37103" xr:uid="{EDB16E94-0908-41C5-9791-5D3E827653FC}"/>
    <cellStyle name="Migliaia 2 11 5 2 5" xfId="25686" xr:uid="{F297E4DE-AF66-4070-9205-510F6EC40238}"/>
    <cellStyle name="Migliaia 2 11 5 3" xfId="4275" xr:uid="{198E47B4-F746-44BD-B52B-93C7E717AA19}"/>
    <cellStyle name="Migliaia 2 11 5 3 2" xfId="9984" xr:uid="{5D8A256D-EA02-4FF5-8324-CFE180307FF3}"/>
    <cellStyle name="Migliaia 2 11 5 3 2 2" xfId="21401" xr:uid="{2D281B61-DC56-4F86-94D5-9DA9F31E455E}"/>
    <cellStyle name="Migliaia 2 11 5 3 2 2 2" xfId="44238" xr:uid="{CA21DDD7-E3DB-4DB2-A708-A0E3905DFDF2}"/>
    <cellStyle name="Migliaia 2 11 5 3 2 3" xfId="32821" xr:uid="{6888312D-F506-47DB-A54F-13C5EF2F2DE5}"/>
    <cellStyle name="Migliaia 2 11 5 3 3" xfId="15693" xr:uid="{0F866F67-D35F-495E-B9B9-08A2E55ECEFF}"/>
    <cellStyle name="Migliaia 2 11 5 3 3 2" xfId="38530" xr:uid="{6692828A-1CE9-4D5C-AC00-F614A4B59DEA}"/>
    <cellStyle name="Migliaia 2 11 5 3 4" xfId="27113" xr:uid="{674F6B22-EE1D-4082-A57B-9AB920306E03}"/>
    <cellStyle name="Migliaia 2 11 5 4" xfId="7130" xr:uid="{989BCF34-FA0D-43E8-9862-D7826D05A42E}"/>
    <cellStyle name="Migliaia 2 11 5 4 2" xfId="18547" xr:uid="{98E7FC87-7722-459B-AEC7-D5661148E6A6}"/>
    <cellStyle name="Migliaia 2 11 5 4 2 2" xfId="41384" xr:uid="{E27C053E-5C6F-4A4E-BED6-7945265C722B}"/>
    <cellStyle name="Migliaia 2 11 5 4 3" xfId="29967" xr:uid="{311275DE-0A69-4BAC-8B62-6A3A8445C91F}"/>
    <cellStyle name="Migliaia 2 11 5 5" xfId="12839" xr:uid="{C3DC70EB-117A-4DE6-AF7F-76EAC08E1E61}"/>
    <cellStyle name="Migliaia 2 11 5 5 2" xfId="35676" xr:uid="{847670F7-1E26-4932-A522-D018994F3A51}"/>
    <cellStyle name="Migliaia 2 11 5 6" xfId="24259" xr:uid="{F872DA62-8EA4-4BD0-A9DF-93E9DAAD4A0A}"/>
    <cellStyle name="Migliaia 2 11 6" xfId="1623" xr:uid="{A3ECE2A8-E858-4948-9BEB-FCFFDDD7C647}"/>
    <cellStyle name="Migliaia 2 11 6 2" xfId="3063" xr:uid="{F39B5E49-5764-441F-A36F-71DE1900B8A3}"/>
    <cellStyle name="Migliaia 2 11 6 2 2" xfId="5919" xr:uid="{6A88797E-19F8-4550-928B-BEA518037EF2}"/>
    <cellStyle name="Migliaia 2 11 6 2 2 2" xfId="11627" xr:uid="{2B93D4C0-53D0-4AED-A3D4-C008AF526702}"/>
    <cellStyle name="Migliaia 2 11 6 2 2 2 2" xfId="23045" xr:uid="{AD9FF37D-D7B5-4DA1-AFFA-3479029DCF49}"/>
    <cellStyle name="Migliaia 2 11 6 2 2 2 2 2" xfId="45882" xr:uid="{920F3916-0AF4-4446-AC7C-AFE22D87F7C1}"/>
    <cellStyle name="Migliaia 2 11 6 2 2 2 3" xfId="34465" xr:uid="{B22B9805-625B-44CF-AE5E-14A0DB773480}"/>
    <cellStyle name="Migliaia 2 11 6 2 2 3" xfId="17337" xr:uid="{2341987E-6CDB-4875-9580-2F1DAD61F2AA}"/>
    <cellStyle name="Migliaia 2 11 6 2 2 3 2" xfId="40174" xr:uid="{1F62FB4B-271F-4610-9011-5C769914DD6B}"/>
    <cellStyle name="Migliaia 2 11 6 2 2 4" xfId="28757" xr:uid="{4D2A890F-0687-4C99-9F44-D8E936E78D54}"/>
    <cellStyle name="Migliaia 2 11 6 2 3" xfId="8774" xr:uid="{21FD8F1E-DD02-4D8F-9E9F-89CCBF9D17B8}"/>
    <cellStyle name="Migliaia 2 11 6 2 3 2" xfId="20191" xr:uid="{EA7CA561-79B7-4EA8-B209-9E97DCC925CD}"/>
    <cellStyle name="Migliaia 2 11 6 2 3 2 2" xfId="43028" xr:uid="{70990A38-A615-4B47-A281-575A3BA0DA38}"/>
    <cellStyle name="Migliaia 2 11 6 2 3 3" xfId="31611" xr:uid="{E48BACFD-58EC-4C4F-9BD1-7BF65A67FF9C}"/>
    <cellStyle name="Migliaia 2 11 6 2 4" xfId="14483" xr:uid="{A6D0FE39-8264-49CF-BA71-84D0406F5113}"/>
    <cellStyle name="Migliaia 2 11 6 2 4 2" xfId="37320" xr:uid="{26F96F83-6E24-49ED-A60D-8E91E354EFD0}"/>
    <cellStyle name="Migliaia 2 11 6 2 5" xfId="25903" xr:uid="{7D3531C2-E5F6-4CF5-86DD-EB8D6AA4E329}"/>
    <cellStyle name="Migliaia 2 11 6 3" xfId="4492" xr:uid="{1FBDE1F9-059F-4C31-BB6D-B2BFA01CA0E6}"/>
    <cellStyle name="Migliaia 2 11 6 3 2" xfId="10201" xr:uid="{48E50931-9F95-4B58-BD67-B35774DA2C47}"/>
    <cellStyle name="Migliaia 2 11 6 3 2 2" xfId="21618" xr:uid="{975F4F0E-8058-44BA-92FA-99E89D8CA261}"/>
    <cellStyle name="Migliaia 2 11 6 3 2 2 2" xfId="44455" xr:uid="{2DD3F72F-401D-44DC-903A-2E4E114FACB6}"/>
    <cellStyle name="Migliaia 2 11 6 3 2 3" xfId="33038" xr:uid="{B3844D1B-F09B-48F1-8834-71239CB40DA0}"/>
    <cellStyle name="Migliaia 2 11 6 3 3" xfId="15910" xr:uid="{9EE4391F-44F5-48DE-8DEE-7310D470CD6C}"/>
    <cellStyle name="Migliaia 2 11 6 3 3 2" xfId="38747" xr:uid="{3D5C975F-ACAB-49F0-8E51-931060B03950}"/>
    <cellStyle name="Migliaia 2 11 6 3 4" xfId="27330" xr:uid="{98645AD9-3594-4813-AF0A-2D0700AACF44}"/>
    <cellStyle name="Migliaia 2 11 6 4" xfId="7347" xr:uid="{7F160732-9150-4ABC-B30E-746BECA7E390}"/>
    <cellStyle name="Migliaia 2 11 6 4 2" xfId="18764" xr:uid="{1CD8B79F-FDCB-40C2-B27D-311A74766197}"/>
    <cellStyle name="Migliaia 2 11 6 4 2 2" xfId="41601" xr:uid="{E33E991B-EB48-4A27-BDA4-9406CF256C07}"/>
    <cellStyle name="Migliaia 2 11 6 4 3" xfId="30184" xr:uid="{F42E98F7-A45C-4F53-9E5B-3BBC9E12EA4A}"/>
    <cellStyle name="Migliaia 2 11 6 5" xfId="13056" xr:uid="{735520E7-BFE9-4F8B-B7BC-70D1024AE256}"/>
    <cellStyle name="Migliaia 2 11 6 5 2" xfId="35893" xr:uid="{092DAD1F-A91C-479E-B881-43925DE6C233}"/>
    <cellStyle name="Migliaia 2 11 6 6" xfId="24476" xr:uid="{03C13BF6-13A7-49BA-BB49-9D00C3299300}"/>
    <cellStyle name="Migliaia 2 11 7" xfId="1977" xr:uid="{7B1AC698-6B18-4516-A2D1-1D27B78EEB10}"/>
    <cellStyle name="Migliaia 2 11 7 2" xfId="4833" xr:uid="{1870A9D7-C1FD-497B-B30F-5492597FFD73}"/>
    <cellStyle name="Migliaia 2 11 7 2 2" xfId="10541" xr:uid="{AAD2E553-DA39-4F04-BBCE-4AB3075392C4}"/>
    <cellStyle name="Migliaia 2 11 7 2 2 2" xfId="21959" xr:uid="{C3A0DF47-3802-4F54-979B-CC9C3DA7E227}"/>
    <cellStyle name="Migliaia 2 11 7 2 2 2 2" xfId="44796" xr:uid="{22208111-2A29-45C9-A239-2237F9ED80A9}"/>
    <cellStyle name="Migliaia 2 11 7 2 2 3" xfId="33379" xr:uid="{2EAC26CF-9781-4A67-91A4-C74ECE4B0177}"/>
    <cellStyle name="Migliaia 2 11 7 2 3" xfId="16251" xr:uid="{8E2D2A62-14AF-44AB-A942-C3658147AF50}"/>
    <cellStyle name="Migliaia 2 11 7 2 3 2" xfId="39088" xr:uid="{6B410C0C-DB14-4010-89A4-0517D71C3A7D}"/>
    <cellStyle name="Migliaia 2 11 7 2 4" xfId="27671" xr:uid="{301EA9A3-C382-42F9-9182-0DEB7CA4B77C}"/>
    <cellStyle name="Migliaia 2 11 7 3" xfId="7688" xr:uid="{E449A0E7-EBE1-4EFB-84CC-73D7ADD87151}"/>
    <cellStyle name="Migliaia 2 11 7 3 2" xfId="19105" xr:uid="{AC16483A-8DC2-41F7-949E-16288A2E8C49}"/>
    <cellStyle name="Migliaia 2 11 7 3 2 2" xfId="41942" xr:uid="{74F5B81E-26C2-4E26-A461-028907D6443D}"/>
    <cellStyle name="Migliaia 2 11 7 3 3" xfId="30525" xr:uid="{74BB960E-1AE0-4841-9FFB-FF3BD54FB202}"/>
    <cellStyle name="Migliaia 2 11 7 4" xfId="13397" xr:uid="{57E4B93B-8DE0-47C1-B3C2-F714B4C241E5}"/>
    <cellStyle name="Migliaia 2 11 7 4 2" xfId="36234" xr:uid="{2D92E2DF-91EA-4D4F-9047-99284EE0DA79}"/>
    <cellStyle name="Migliaia 2 11 7 5" xfId="24817" xr:uid="{8D36B493-B57F-45C5-9639-E7CE652B6B6F}"/>
    <cellStyle name="Migliaia 2 11 8" xfId="3406" xr:uid="{A2ECAA2D-D7D4-4A40-A025-81E18F3F782F}"/>
    <cellStyle name="Migliaia 2 11 8 2" xfId="9115" xr:uid="{D3E23C45-AA58-44E8-9515-AE57DF28450A}"/>
    <cellStyle name="Migliaia 2 11 8 2 2" xfId="20532" xr:uid="{F38AF737-93BD-4A29-81D1-C8E7F7D781B9}"/>
    <cellStyle name="Migliaia 2 11 8 2 2 2" xfId="43369" xr:uid="{B95E0A79-2936-49BC-9F93-9EAD4B45C09E}"/>
    <cellStyle name="Migliaia 2 11 8 2 3" xfId="31952" xr:uid="{C0AE0ECB-3E02-40CA-A672-3E09F2044450}"/>
    <cellStyle name="Migliaia 2 11 8 3" xfId="14824" xr:uid="{9C7C2202-0D93-44A4-A382-DCC91661D8E9}"/>
    <cellStyle name="Migliaia 2 11 8 3 2" xfId="37661" xr:uid="{F0B90D61-0CEA-4ECE-AE8E-C1B433842039}"/>
    <cellStyle name="Migliaia 2 11 8 4" xfId="26244" xr:uid="{A9E623B5-A455-43A5-9FDC-1421D3930864}"/>
    <cellStyle name="Migliaia 2 11 9" xfId="6261" xr:uid="{C088F669-63C9-4C30-90C9-B0DDD088CC53}"/>
    <cellStyle name="Migliaia 2 11 9 2" xfId="17678" xr:uid="{368B977D-2280-4176-95EE-06B034083325}"/>
    <cellStyle name="Migliaia 2 11 9 2 2" xfId="40515" xr:uid="{FF1341F3-8634-4D97-B0DF-81FA9801A7A3}"/>
    <cellStyle name="Migliaia 2 11 9 3" xfId="29098" xr:uid="{40E43DF7-E000-4A48-99D3-13C5C7119013}"/>
    <cellStyle name="Migliaia 2 12" xfId="178" xr:uid="{27606190-49C3-437F-97BF-339722474EDF}"/>
    <cellStyle name="Migliaia 2 12 2" xfId="1832" xr:uid="{AA543CF9-1FF1-4638-8C96-DC155A89E371}"/>
    <cellStyle name="Migliaia 2 12 2 2" xfId="4688" xr:uid="{195F3C35-12EF-4FA4-B061-4674391C2AD9}"/>
    <cellStyle name="Migliaia 2 12 2 2 2" xfId="10397" xr:uid="{29610005-3EE5-4BCF-A630-1E8FB5634373}"/>
    <cellStyle name="Migliaia 2 12 2 2 2 2" xfId="21814" xr:uid="{79CB859F-19D0-4B13-8F14-CB74E61A45BD}"/>
    <cellStyle name="Migliaia 2 12 2 2 2 2 2" xfId="44651" xr:uid="{B3DBA604-E79B-44CB-A13B-089EE23B1091}"/>
    <cellStyle name="Migliaia 2 12 2 2 2 3" xfId="33234" xr:uid="{18BD40C4-C8BD-48B0-99B7-FA602466ACB7}"/>
    <cellStyle name="Migliaia 2 12 2 2 3" xfId="16106" xr:uid="{F750BDAD-74AE-43FE-9E66-DB803C1B58A4}"/>
    <cellStyle name="Migliaia 2 12 2 2 3 2" xfId="38943" xr:uid="{102F2CEF-C5A0-46FB-9707-67DE86A3D574}"/>
    <cellStyle name="Migliaia 2 12 2 2 4" xfId="27526" xr:uid="{1FD0F3B4-C576-463F-AB88-E3646C32C2D2}"/>
    <cellStyle name="Migliaia 2 12 2 3" xfId="7543" xr:uid="{529B194F-C021-4B2E-83C0-691C40A9F501}"/>
    <cellStyle name="Migliaia 2 12 2 3 2" xfId="18960" xr:uid="{6D783A4A-DE10-4D2F-B253-7B1C897377C2}"/>
    <cellStyle name="Migliaia 2 12 2 3 2 2" xfId="41797" xr:uid="{9E8E17EF-F209-4116-AA06-9F7033323D31}"/>
    <cellStyle name="Migliaia 2 12 2 3 3" xfId="30380" xr:uid="{FB2906D8-89CB-43F8-92CD-E67E7E043BB2}"/>
    <cellStyle name="Migliaia 2 12 2 4" xfId="13252" xr:uid="{65534622-7CD5-4078-8B8E-BD6130F7657C}"/>
    <cellStyle name="Migliaia 2 12 2 4 2" xfId="36089" xr:uid="{A00BA439-AFC4-425D-B3CF-938E457E9C26}"/>
    <cellStyle name="Migliaia 2 12 2 5" xfId="24672" xr:uid="{1977A4D9-A58C-4719-AA30-49B413C24012}"/>
    <cellStyle name="Migliaia 2 12 3" xfId="3261" xr:uid="{60F7DC25-53F0-47DE-8D2E-5703C5F69F4E}"/>
    <cellStyle name="Migliaia 2 12 3 2" xfId="8970" xr:uid="{17F9DA40-B425-476F-9949-93F14F125285}"/>
    <cellStyle name="Migliaia 2 12 3 2 2" xfId="20387" xr:uid="{38A55E76-12CF-4A26-9FB1-C15BD3CAFE4A}"/>
    <cellStyle name="Migliaia 2 12 3 2 2 2" xfId="43224" xr:uid="{37B7F8C3-650F-449E-A88B-9042D6285685}"/>
    <cellStyle name="Migliaia 2 12 3 2 3" xfId="31807" xr:uid="{8A047A91-1462-4DE6-9521-8E20872878C3}"/>
    <cellStyle name="Migliaia 2 12 3 3" xfId="14679" xr:uid="{8B45264D-279A-4AAA-988D-426DD4AB3E44}"/>
    <cellStyle name="Migliaia 2 12 3 3 2" xfId="37516" xr:uid="{EE44BD96-8082-4BD5-A7DA-BE69555DB071}"/>
    <cellStyle name="Migliaia 2 12 3 4" xfId="26099" xr:uid="{DF4CE73E-F5CA-4FEB-A0B5-E5AF1E43446E}"/>
    <cellStyle name="Migliaia 2 12 4" xfId="6116" xr:uid="{78E254F5-D2E9-46E9-B0C5-049D663183DA}"/>
    <cellStyle name="Migliaia 2 12 4 2" xfId="17533" xr:uid="{B436BF80-49D9-4AC8-B060-7F51A32B1A8E}"/>
    <cellStyle name="Migliaia 2 12 4 2 2" xfId="40370" xr:uid="{73D8BA0C-17B9-4B77-86B8-1FFEC071BEAF}"/>
    <cellStyle name="Migliaia 2 12 4 3" xfId="28953" xr:uid="{E42CFF77-4D12-4D57-AC1A-1AF07BA990B9}"/>
    <cellStyle name="Migliaia 2 12 5" xfId="11825" xr:uid="{03705B0F-98FC-48EA-83A0-C8BE89B5D49D}"/>
    <cellStyle name="Migliaia 2 12 5 2" xfId="34662" xr:uid="{86523892-7919-47DE-9469-6FC22BE5BE23}"/>
    <cellStyle name="Migliaia 2 12 6" xfId="23245" xr:uid="{9FD1C960-C12E-4C98-826A-90E306B1383C}"/>
    <cellStyle name="Migliaia 2 13" xfId="486" xr:uid="{16602759-4E29-4394-9690-EEE43FDE16B5}"/>
    <cellStyle name="Migliaia 2 13 2" xfId="2084" xr:uid="{B264B46D-E8CC-445F-8FCD-D3F5D7202D47}"/>
    <cellStyle name="Migliaia 2 13 2 2" xfId="4940" xr:uid="{8C17B282-88BD-4C87-A594-E56FDD1EF79E}"/>
    <cellStyle name="Migliaia 2 13 2 2 2" xfId="10648" xr:uid="{6DFC0AFE-C348-4E79-AA63-360E66F17F62}"/>
    <cellStyle name="Migliaia 2 13 2 2 2 2" xfId="22066" xr:uid="{C9FE77DE-77A2-47A1-B711-7D88E5A6E1F6}"/>
    <cellStyle name="Migliaia 2 13 2 2 2 2 2" xfId="44903" xr:uid="{0D81D71A-F33E-435C-A9C7-E128461641F7}"/>
    <cellStyle name="Migliaia 2 13 2 2 2 3" xfId="33486" xr:uid="{24114B9B-85A9-4536-864B-9BF17A85296F}"/>
    <cellStyle name="Migliaia 2 13 2 2 3" xfId="16358" xr:uid="{3496E6BD-CCBB-4239-9B3B-36588D4F8BDE}"/>
    <cellStyle name="Migliaia 2 13 2 2 3 2" xfId="39195" xr:uid="{C0E1B3B4-F84C-4476-941F-02AB4E8E487C}"/>
    <cellStyle name="Migliaia 2 13 2 2 4" xfId="27778" xr:uid="{FCC03B30-D8D6-4F73-AC7F-1BC8CA405E18}"/>
    <cellStyle name="Migliaia 2 13 2 3" xfId="7795" xr:uid="{D1F3284A-A1EE-4325-BC91-D45E2AC4EF00}"/>
    <cellStyle name="Migliaia 2 13 2 3 2" xfId="19212" xr:uid="{1B779E67-21B1-4ACA-B6A7-73BF5D432835}"/>
    <cellStyle name="Migliaia 2 13 2 3 2 2" xfId="42049" xr:uid="{2CB6E30F-38B6-4635-A54C-503610C7AC36}"/>
    <cellStyle name="Migliaia 2 13 2 3 3" xfId="30632" xr:uid="{6EF1E2CD-4C4B-478A-93FC-999DC893CF49}"/>
    <cellStyle name="Migliaia 2 13 2 4" xfId="13504" xr:uid="{1F35BE49-EDE0-4164-9C31-3B37E60B407F}"/>
    <cellStyle name="Migliaia 2 13 2 4 2" xfId="36341" xr:uid="{3724D885-33EE-4E4F-AF4F-6A5A9B6E2284}"/>
    <cellStyle name="Migliaia 2 13 2 5" xfId="24924" xr:uid="{F33BF4D7-1C03-4CF0-BD43-E027A71748A3}"/>
    <cellStyle name="Migliaia 2 13 3" xfId="3513" xr:uid="{ECD55560-47F2-4263-9C55-E9C306EBB6F0}"/>
    <cellStyle name="Migliaia 2 13 3 2" xfId="9222" xr:uid="{D808E5FA-C91A-436F-9BBC-3903D74B84A2}"/>
    <cellStyle name="Migliaia 2 13 3 2 2" xfId="20639" xr:uid="{88224604-6011-429A-894D-8A63BA05F83A}"/>
    <cellStyle name="Migliaia 2 13 3 2 2 2" xfId="43476" xr:uid="{483A3882-7F0D-4962-962F-9C6AB4C34AA0}"/>
    <cellStyle name="Migliaia 2 13 3 2 3" xfId="32059" xr:uid="{2B9797F8-5416-4AD8-B7B5-B84E2507E68B}"/>
    <cellStyle name="Migliaia 2 13 3 3" xfId="14931" xr:uid="{70C1BD53-0AEC-4714-ABC8-5ED548BC8B27}"/>
    <cellStyle name="Migliaia 2 13 3 3 2" xfId="37768" xr:uid="{C0335492-09D7-4AD0-871F-41C9A3C751C7}"/>
    <cellStyle name="Migliaia 2 13 3 4" xfId="26351" xr:uid="{2EF1E62B-9D40-4837-96C6-8DEAA44CC865}"/>
    <cellStyle name="Migliaia 2 13 4" xfId="6368" xr:uid="{488035C3-910A-466D-998E-EBBF5BB637BB}"/>
    <cellStyle name="Migliaia 2 13 4 2" xfId="17785" xr:uid="{3D7490C5-AB0A-486D-ABAC-C5564AF36386}"/>
    <cellStyle name="Migliaia 2 13 4 2 2" xfId="40622" xr:uid="{C5F74761-62AB-48EA-8CE5-34EFCDBFE637}"/>
    <cellStyle name="Migliaia 2 13 4 3" xfId="29205" xr:uid="{3822C842-D323-41AE-9159-160D3192A742}"/>
    <cellStyle name="Migliaia 2 13 5" xfId="12077" xr:uid="{2D98EAAB-3BAD-4FC5-8575-1C5254C6B6DD}"/>
    <cellStyle name="Migliaia 2 13 5 2" xfId="34914" xr:uid="{9684D8BC-C189-47CD-8B6B-5A40B8A084CF}"/>
    <cellStyle name="Migliaia 2 13 6" xfId="23497" xr:uid="{F95C4C13-3787-4A6F-9B85-773BC80813E9}"/>
    <cellStyle name="Migliaia 2 14" xfId="753" xr:uid="{C2A81759-95EB-46FA-A94D-190AE6345CFA}"/>
    <cellStyle name="Migliaia 2 14 2" xfId="2301" xr:uid="{811C4807-63C5-425A-BD24-1877B4C87E96}"/>
    <cellStyle name="Migliaia 2 14 2 2" xfId="5157" xr:uid="{99037959-733E-40CB-861B-BD2D272304BF}"/>
    <cellStyle name="Migliaia 2 14 2 2 2" xfId="10865" xr:uid="{2758A1FD-45B9-4F6C-8E1C-8A2CFD98A511}"/>
    <cellStyle name="Migliaia 2 14 2 2 2 2" xfId="22283" xr:uid="{EE2F343D-DDB6-41C9-8229-3F92E2134519}"/>
    <cellStyle name="Migliaia 2 14 2 2 2 2 2" xfId="45120" xr:uid="{FD1ACCAA-67DB-4C68-8732-15703271AA71}"/>
    <cellStyle name="Migliaia 2 14 2 2 2 3" xfId="33703" xr:uid="{58AC2131-A73F-4464-A4B0-C017D782C40D}"/>
    <cellStyle name="Migliaia 2 14 2 2 3" xfId="16575" xr:uid="{0845AFD9-0507-418F-9DFF-E65DDC1B1304}"/>
    <cellStyle name="Migliaia 2 14 2 2 3 2" xfId="39412" xr:uid="{9BDE24A0-4E05-4553-AB5E-290654970AAF}"/>
    <cellStyle name="Migliaia 2 14 2 2 4" xfId="27995" xr:uid="{8F945FCA-3148-42BE-A26D-79FF403F62C2}"/>
    <cellStyle name="Migliaia 2 14 2 3" xfId="8012" xr:uid="{6ACC1E36-5FF1-484E-AC61-2CDA43CE1D6B}"/>
    <cellStyle name="Migliaia 2 14 2 3 2" xfId="19429" xr:uid="{5C730C83-302C-4F69-BD06-9DD5CFECF545}"/>
    <cellStyle name="Migliaia 2 14 2 3 2 2" xfId="42266" xr:uid="{1ADDA3E8-7C46-4618-A738-BF93EC2C06DF}"/>
    <cellStyle name="Migliaia 2 14 2 3 3" xfId="30849" xr:uid="{407D0014-2581-4555-8665-DB38BD6F228F}"/>
    <cellStyle name="Migliaia 2 14 2 4" xfId="13721" xr:uid="{49CF9E17-11CF-4838-87A4-96EC9ED1C3C8}"/>
    <cellStyle name="Migliaia 2 14 2 4 2" xfId="36558" xr:uid="{0F1D65BA-BD31-453F-A5A8-E9207B721823}"/>
    <cellStyle name="Migliaia 2 14 2 5" xfId="25141" xr:uid="{B479479E-A2D5-48FB-9937-60B09CC5D0A5}"/>
    <cellStyle name="Migliaia 2 14 3" xfId="3730" xr:uid="{0DF1D4CE-BB27-4A7B-A21C-59332EFC4A6C}"/>
    <cellStyle name="Migliaia 2 14 3 2" xfId="9439" xr:uid="{CA52D5EC-F90F-404C-985E-F010C80FBDB2}"/>
    <cellStyle name="Migliaia 2 14 3 2 2" xfId="20856" xr:uid="{14A03CFF-A8CC-48BF-8631-70624BED0175}"/>
    <cellStyle name="Migliaia 2 14 3 2 2 2" xfId="43693" xr:uid="{8AF668FE-99BD-4180-9103-C67D9FD1556A}"/>
    <cellStyle name="Migliaia 2 14 3 2 3" xfId="32276" xr:uid="{00A541B3-F959-43A9-ABCC-11D5F5D02980}"/>
    <cellStyle name="Migliaia 2 14 3 3" xfId="15148" xr:uid="{05B42166-BFB8-424B-80AD-3F8520A0213B}"/>
    <cellStyle name="Migliaia 2 14 3 3 2" xfId="37985" xr:uid="{7CB443E1-3719-40BB-ACC9-BF240563AE87}"/>
    <cellStyle name="Migliaia 2 14 3 4" xfId="26568" xr:uid="{7BAA7FE2-E120-4704-9B29-3805BA789319}"/>
    <cellStyle name="Migliaia 2 14 4" xfId="6585" xr:uid="{D5B83F2E-12E4-457F-AB3A-586A3527A9B8}"/>
    <cellStyle name="Migliaia 2 14 4 2" xfId="18002" xr:uid="{62E07F54-C7FD-4A60-A098-0724750ABD41}"/>
    <cellStyle name="Migliaia 2 14 4 2 2" xfId="40839" xr:uid="{12CAE790-DD51-49B2-B3A2-33C759BB78F9}"/>
    <cellStyle name="Migliaia 2 14 4 3" xfId="29422" xr:uid="{3FC71D4E-B133-4A28-9F6E-590607854290}"/>
    <cellStyle name="Migliaia 2 14 5" xfId="12294" xr:uid="{0AB15102-A43D-41FC-8062-69F3FF6C4A8B}"/>
    <cellStyle name="Migliaia 2 14 5 2" xfId="35131" xr:uid="{6A4643EA-48D1-4CB1-A627-30951878E833}"/>
    <cellStyle name="Migliaia 2 14 6" xfId="23714" xr:uid="{7E6B113D-B62A-414C-BA4F-6AEC2BCA4A85}"/>
    <cellStyle name="Migliaia 2 15" xfId="1000" xr:uid="{75A6890B-1BD2-4A29-8401-ADC82BDA2ECB}"/>
    <cellStyle name="Migliaia 2 15 2" xfId="2518" xr:uid="{33BB3CAA-73AB-4683-AF92-16225F252296}"/>
    <cellStyle name="Migliaia 2 15 2 2" xfId="5374" xr:uid="{D098F37C-11E3-400D-AD6C-DDC5ED963999}"/>
    <cellStyle name="Migliaia 2 15 2 2 2" xfId="11082" xr:uid="{A1781C6A-56BE-48AC-91D1-2AC1EABFA24E}"/>
    <cellStyle name="Migliaia 2 15 2 2 2 2" xfId="22500" xr:uid="{10E86DD1-259B-4594-A833-CFB92BB26F8E}"/>
    <cellStyle name="Migliaia 2 15 2 2 2 2 2" xfId="45337" xr:uid="{05B5C09D-DFD1-40B5-BD8D-625011B8594D}"/>
    <cellStyle name="Migliaia 2 15 2 2 2 3" xfId="33920" xr:uid="{A224798A-B520-4A60-8B5E-D4D0BFD4DAB3}"/>
    <cellStyle name="Migliaia 2 15 2 2 3" xfId="16792" xr:uid="{5895881A-26E9-41A8-8FF3-437EC9120686}"/>
    <cellStyle name="Migliaia 2 15 2 2 3 2" xfId="39629" xr:uid="{4C6B59EA-01E5-4BE0-881D-E34AF18135E8}"/>
    <cellStyle name="Migliaia 2 15 2 2 4" xfId="28212" xr:uid="{DDF4EC33-6D84-4AA5-8360-6800C9167A39}"/>
    <cellStyle name="Migliaia 2 15 2 3" xfId="8229" xr:uid="{26A6C8A9-D608-4692-9365-AF97239F45C2}"/>
    <cellStyle name="Migliaia 2 15 2 3 2" xfId="19646" xr:uid="{FE40B08B-180B-4B11-B7A1-E387255C5442}"/>
    <cellStyle name="Migliaia 2 15 2 3 2 2" xfId="42483" xr:uid="{0C50641B-0E1E-4E86-BA9D-4FA9D3F6EA07}"/>
    <cellStyle name="Migliaia 2 15 2 3 3" xfId="31066" xr:uid="{BB868706-9458-46D9-B6EC-F99A8B3A28AF}"/>
    <cellStyle name="Migliaia 2 15 2 4" xfId="13938" xr:uid="{693E63C0-A223-4D8E-9A66-4F08D23C0567}"/>
    <cellStyle name="Migliaia 2 15 2 4 2" xfId="36775" xr:uid="{9B490DA8-ADEF-40E7-B115-3442915BD71E}"/>
    <cellStyle name="Migliaia 2 15 2 5" xfId="25358" xr:uid="{B0A9C049-785A-47EF-B282-348F2EB01834}"/>
    <cellStyle name="Migliaia 2 15 3" xfId="3947" xr:uid="{EE9A0E2E-80CD-4047-BA21-B8A338054B07}"/>
    <cellStyle name="Migliaia 2 15 3 2" xfId="9656" xr:uid="{FCDB029B-2F7E-49B8-91AD-93FEA26CC33A}"/>
    <cellStyle name="Migliaia 2 15 3 2 2" xfId="21073" xr:uid="{C9E16D2F-DC73-4BB4-932E-025847D82A11}"/>
    <cellStyle name="Migliaia 2 15 3 2 2 2" xfId="43910" xr:uid="{FE777F3B-A982-4195-9898-8DD7FB304ADB}"/>
    <cellStyle name="Migliaia 2 15 3 2 3" xfId="32493" xr:uid="{E9EDD5A7-9B80-4438-94B6-0F679C6A87B7}"/>
    <cellStyle name="Migliaia 2 15 3 3" xfId="15365" xr:uid="{78C5A937-ADDF-4146-960F-A96F7437C9B1}"/>
    <cellStyle name="Migliaia 2 15 3 3 2" xfId="38202" xr:uid="{6EA75191-2420-41F6-A851-2462DFB9B41E}"/>
    <cellStyle name="Migliaia 2 15 3 4" xfId="26785" xr:uid="{F63ABE2F-A9EC-4A35-9A42-4993F854D60B}"/>
    <cellStyle name="Migliaia 2 15 4" xfId="6802" xr:uid="{8D356999-3125-4B7A-86C2-446FC228B9BB}"/>
    <cellStyle name="Migliaia 2 15 4 2" xfId="18219" xr:uid="{F156F07F-8E54-4F72-8BE6-2652631CB1E0}"/>
    <cellStyle name="Migliaia 2 15 4 2 2" xfId="41056" xr:uid="{4415F456-67EA-47B4-ADB5-3C9B3E8AD1C4}"/>
    <cellStyle name="Migliaia 2 15 4 3" xfId="29639" xr:uid="{319660DD-6C7B-4D00-98C0-3C6E6D7FB815}"/>
    <cellStyle name="Migliaia 2 15 5" xfId="12511" xr:uid="{99E06319-E54E-48A5-B46D-6A2262C52C73}"/>
    <cellStyle name="Migliaia 2 15 5 2" xfId="35348" xr:uid="{8938E1F2-D5C5-445B-AD14-F4DC2882F59E}"/>
    <cellStyle name="Migliaia 2 15 6" xfId="23931" xr:uid="{1676657F-47FB-4A99-94B5-7626E7C78F9A}"/>
    <cellStyle name="Migliaia 2 16" xfId="1247" xr:uid="{60ED768F-9CA7-4627-9D4C-68C7801D18F2}"/>
    <cellStyle name="Migliaia 2 16 2" xfId="2735" xr:uid="{E486E3B2-37D1-4522-8D5A-99B98F1CA98B}"/>
    <cellStyle name="Migliaia 2 16 2 2" xfId="5591" xr:uid="{F4D6DF52-627A-48B4-AA0F-407F636D11BE}"/>
    <cellStyle name="Migliaia 2 16 2 2 2" xfId="11299" xr:uid="{DA34112A-9338-4E72-9036-48AA9E3EA1A5}"/>
    <cellStyle name="Migliaia 2 16 2 2 2 2" xfId="22717" xr:uid="{61EFFF8E-B87E-427E-996B-0821EDA5F299}"/>
    <cellStyle name="Migliaia 2 16 2 2 2 2 2" xfId="45554" xr:uid="{3104EF50-36B6-4D6E-B2B5-315FD94747DB}"/>
    <cellStyle name="Migliaia 2 16 2 2 2 3" xfId="34137" xr:uid="{AA3D4E45-9A28-40CF-A1C8-FC6E45E49018}"/>
    <cellStyle name="Migliaia 2 16 2 2 3" xfId="17009" xr:uid="{5FF3FE6D-9294-49F9-B7D4-DA22C6BD1FE5}"/>
    <cellStyle name="Migliaia 2 16 2 2 3 2" xfId="39846" xr:uid="{DBD4FDB2-721F-4A0F-BD59-EE459D35D4CC}"/>
    <cellStyle name="Migliaia 2 16 2 2 4" xfId="28429" xr:uid="{CD857A2D-99B4-4B81-8A22-45BEBFA73D40}"/>
    <cellStyle name="Migliaia 2 16 2 3" xfId="8446" xr:uid="{3DAAD946-B788-4455-B3A0-7E3CD48E7E62}"/>
    <cellStyle name="Migliaia 2 16 2 3 2" xfId="19863" xr:uid="{7E98D6DA-D68F-4BB6-848C-2A92835F3790}"/>
    <cellStyle name="Migliaia 2 16 2 3 2 2" xfId="42700" xr:uid="{EE1645C2-4340-407E-B3C0-40C8713BBCD7}"/>
    <cellStyle name="Migliaia 2 16 2 3 3" xfId="31283" xr:uid="{F839325D-2DA2-4563-BFA1-05E50DA99B7B}"/>
    <cellStyle name="Migliaia 2 16 2 4" xfId="14155" xr:uid="{FBFC043E-B060-4A83-A66A-56715BF370AF}"/>
    <cellStyle name="Migliaia 2 16 2 4 2" xfId="36992" xr:uid="{A611DFE5-52A5-4CCC-B3F7-1551B00E7667}"/>
    <cellStyle name="Migliaia 2 16 2 5" xfId="25575" xr:uid="{056616EB-B23D-416C-ADF8-C5A37275F78B}"/>
    <cellStyle name="Migliaia 2 16 3" xfId="4164" xr:uid="{57000219-F977-4264-AEC5-9E9314EED17F}"/>
    <cellStyle name="Migliaia 2 16 3 2" xfId="9873" xr:uid="{800BCA9A-16D4-478F-8B4E-6553839B76BA}"/>
    <cellStyle name="Migliaia 2 16 3 2 2" xfId="21290" xr:uid="{68F13481-A971-49BD-8191-01802ACC4E83}"/>
    <cellStyle name="Migliaia 2 16 3 2 2 2" xfId="44127" xr:uid="{DFC5640D-A646-414A-A2AC-235CC4D089E3}"/>
    <cellStyle name="Migliaia 2 16 3 2 3" xfId="32710" xr:uid="{212DABAB-72E0-4A54-B65B-45A1A3637738}"/>
    <cellStyle name="Migliaia 2 16 3 3" xfId="15582" xr:uid="{6EFD7BB9-99D8-4A7C-9F2A-02B44A5829EA}"/>
    <cellStyle name="Migliaia 2 16 3 3 2" xfId="38419" xr:uid="{A40A0FCA-4FA4-4FBD-9604-3966873D5FD1}"/>
    <cellStyle name="Migliaia 2 16 3 4" xfId="27002" xr:uid="{AD02A74D-C3BB-4CE8-950F-EF3FA84A4732}"/>
    <cellStyle name="Migliaia 2 16 4" xfId="7019" xr:uid="{890E443A-084C-4D4E-8BB8-344B571E61E1}"/>
    <cellStyle name="Migliaia 2 16 4 2" xfId="18436" xr:uid="{196232E9-B0F6-4814-BF29-C87DABCADC0D}"/>
    <cellStyle name="Migliaia 2 16 4 2 2" xfId="41273" xr:uid="{BC1C7D88-05F7-46F3-A30A-05426F5C999F}"/>
    <cellStyle name="Migliaia 2 16 4 3" xfId="29856" xr:uid="{69D516B7-D56E-4E6A-B97B-1D9A290CF3AA}"/>
    <cellStyle name="Migliaia 2 16 5" xfId="12728" xr:uid="{2490BD69-7070-40D1-A74F-F0B6F906294F}"/>
    <cellStyle name="Migliaia 2 16 5 2" xfId="35565" xr:uid="{7E4F117C-CBA5-4EBE-AA6E-55A4D9C086AB}"/>
    <cellStyle name="Migliaia 2 16 6" xfId="24148" xr:uid="{0C81B5C1-C8F8-4602-982C-49F4DEA4F4CE}"/>
    <cellStyle name="Migliaia 2 17" xfId="1494" xr:uid="{8F6835A4-6FCD-4D0B-94D3-71ABE9C70B6F}"/>
    <cellStyle name="Migliaia 2 17 2" xfId="2952" xr:uid="{4061C3BE-E11D-4FB2-BB47-D2863666B0CA}"/>
    <cellStyle name="Migliaia 2 17 2 2" xfId="5808" xr:uid="{442A7347-315E-4932-94E6-52EC3D712408}"/>
    <cellStyle name="Migliaia 2 17 2 2 2" xfId="11516" xr:uid="{37F94533-CD9F-4B05-AD70-4ED6F47C00CF}"/>
    <cellStyle name="Migliaia 2 17 2 2 2 2" xfId="22934" xr:uid="{2D7ADAC5-8B5D-410F-BC1E-7294293566A1}"/>
    <cellStyle name="Migliaia 2 17 2 2 2 2 2" xfId="45771" xr:uid="{F4501D54-6A59-46C3-ABEB-59ADAD4FED9A}"/>
    <cellStyle name="Migliaia 2 17 2 2 2 3" xfId="34354" xr:uid="{02A2ED93-BC97-4D9D-8325-0450061089AA}"/>
    <cellStyle name="Migliaia 2 17 2 2 3" xfId="17226" xr:uid="{E4CCEC0A-8E1F-4AD4-A36F-02F2D8965929}"/>
    <cellStyle name="Migliaia 2 17 2 2 3 2" xfId="40063" xr:uid="{4CB28431-8DA6-4CF7-9184-6EBBED2EB5BA}"/>
    <cellStyle name="Migliaia 2 17 2 2 4" xfId="28646" xr:uid="{429EDAA4-605C-41E0-AC17-E1BB0887930B}"/>
    <cellStyle name="Migliaia 2 17 2 3" xfId="8663" xr:uid="{04A34BC1-86B7-4290-A729-0071E44948CD}"/>
    <cellStyle name="Migliaia 2 17 2 3 2" xfId="20080" xr:uid="{32FBA406-DC15-45B2-94B7-01063492B913}"/>
    <cellStyle name="Migliaia 2 17 2 3 2 2" xfId="42917" xr:uid="{989AA9EB-F5D8-45B9-B229-B6D95A84BB69}"/>
    <cellStyle name="Migliaia 2 17 2 3 3" xfId="31500" xr:uid="{AF36BCD6-C410-43AF-B517-216A9701416C}"/>
    <cellStyle name="Migliaia 2 17 2 4" xfId="14372" xr:uid="{B623651C-D8CB-4918-BD69-E13836C4A4E2}"/>
    <cellStyle name="Migliaia 2 17 2 4 2" xfId="37209" xr:uid="{40C863E6-C66F-4337-B7D5-514E2D420818}"/>
    <cellStyle name="Migliaia 2 17 2 5" xfId="25792" xr:uid="{447F0103-09D8-4D3F-AA94-D2B0A774B7ED}"/>
    <cellStyle name="Migliaia 2 17 3" xfId="4381" xr:uid="{85642852-2D60-44AB-A6B4-400880575DD1}"/>
    <cellStyle name="Migliaia 2 17 3 2" xfId="10090" xr:uid="{5383BB4B-ABEE-4E1A-A831-41FAF33F19BB}"/>
    <cellStyle name="Migliaia 2 17 3 2 2" xfId="21507" xr:uid="{AA9A7088-FFEC-4E7E-A577-0BCFF5E6DC7B}"/>
    <cellStyle name="Migliaia 2 17 3 2 2 2" xfId="44344" xr:uid="{56C70861-E5F6-41FD-BFE7-B1BA29A593B2}"/>
    <cellStyle name="Migliaia 2 17 3 2 3" xfId="32927" xr:uid="{CF3D7F4A-8A3A-4364-8AB0-1DB943EC1138}"/>
    <cellStyle name="Migliaia 2 17 3 3" xfId="15799" xr:uid="{6C6F75EF-E628-439C-8F7C-90F7B6F871D7}"/>
    <cellStyle name="Migliaia 2 17 3 3 2" xfId="38636" xr:uid="{B26D91A5-6B64-4190-948C-1221C4D2E802}"/>
    <cellStyle name="Migliaia 2 17 3 4" xfId="27219" xr:uid="{1797B6F2-82C0-45E2-9743-BF7F40388629}"/>
    <cellStyle name="Migliaia 2 17 4" xfId="7236" xr:uid="{4255994E-3BBB-4DEF-9ACE-D9AF0D049663}"/>
    <cellStyle name="Migliaia 2 17 4 2" xfId="18653" xr:uid="{AA9987DC-AC4F-4171-AE15-6D1E1AF4BDEE}"/>
    <cellStyle name="Migliaia 2 17 4 2 2" xfId="41490" xr:uid="{C9484458-1375-456E-9026-A9E8BB7E6668}"/>
    <cellStyle name="Migliaia 2 17 4 3" xfId="30073" xr:uid="{F69F0B0D-9BBC-44B1-B0BE-D7CB240E4E00}"/>
    <cellStyle name="Migliaia 2 17 5" xfId="12945" xr:uid="{EC17A750-32AA-4471-8C01-0247FE534D75}"/>
    <cellStyle name="Migliaia 2 17 5 2" xfId="35782" xr:uid="{1F3E72CD-10D2-4774-82EE-2BD3168D4721}"/>
    <cellStyle name="Migliaia 2 17 6" xfId="24365" xr:uid="{58B094B8-DE0A-4F36-8127-F6B433FCE2B2}"/>
    <cellStyle name="Migliaia 2 18" xfId="161" xr:uid="{F9B53192-EA0F-4ABB-89E7-3BE47E67646E}"/>
    <cellStyle name="Migliaia 2 18 2" xfId="1824" xr:uid="{CCE0A231-1FA7-4E33-9C10-40C1C7351E2D}"/>
    <cellStyle name="Migliaia 2 18 2 2" xfId="4680" xr:uid="{F87207C6-3148-4EE4-919C-2CAF818F017F}"/>
    <cellStyle name="Migliaia 2 18 2 2 2" xfId="10389" xr:uid="{59967538-F0B5-41B5-928F-7FED1DB33F79}"/>
    <cellStyle name="Migliaia 2 18 2 2 2 2" xfId="21806" xr:uid="{5AB0568B-5531-4CFA-854E-DB92564900F7}"/>
    <cellStyle name="Migliaia 2 18 2 2 2 2 2" xfId="44643" xr:uid="{0A14758C-7678-4C81-9CDC-D5E361836BE4}"/>
    <cellStyle name="Migliaia 2 18 2 2 2 3" xfId="33226" xr:uid="{9C3904B6-B554-43D2-9BBA-4D8B0BB81055}"/>
    <cellStyle name="Migliaia 2 18 2 2 3" xfId="16098" xr:uid="{45D0AE50-67E7-47B8-9EC3-B1A1D7E85289}"/>
    <cellStyle name="Migliaia 2 18 2 2 3 2" xfId="38935" xr:uid="{47A44AFB-5472-422B-80A1-65AE32244EF6}"/>
    <cellStyle name="Migliaia 2 18 2 2 4" xfId="27518" xr:uid="{5D655CFD-D6E2-4858-8109-FCA3BEEDB546}"/>
    <cellStyle name="Migliaia 2 18 2 3" xfId="7535" xr:uid="{9C7F8337-E279-4BB2-B6EC-53D7CDCF3E90}"/>
    <cellStyle name="Migliaia 2 18 2 3 2" xfId="18952" xr:uid="{4EEC7667-7BB8-466A-89B0-CA719DCA50D7}"/>
    <cellStyle name="Migliaia 2 18 2 3 2 2" xfId="41789" xr:uid="{F52AD486-066A-4334-AE2B-505EE23CE210}"/>
    <cellStyle name="Migliaia 2 18 2 3 3" xfId="30372" xr:uid="{C184CD8E-09B4-463E-929E-A5D1B3C41469}"/>
    <cellStyle name="Migliaia 2 18 2 4" xfId="13244" xr:uid="{323F7E7B-462D-4696-9E08-DCCE552530A2}"/>
    <cellStyle name="Migliaia 2 18 2 4 2" xfId="36081" xr:uid="{25052E49-B829-4978-9342-49225E97BFC5}"/>
    <cellStyle name="Migliaia 2 18 2 5" xfId="24664" xr:uid="{BBFB52E2-33F1-4D7C-BA15-D03BE6BA7845}"/>
    <cellStyle name="Migliaia 2 18 3" xfId="3253" xr:uid="{2538A7AB-0356-41CB-9B10-475B8A060D2C}"/>
    <cellStyle name="Migliaia 2 18 3 2" xfId="8962" xr:uid="{427D4A15-EEF1-4DA7-AD08-DE7AAF0F95E8}"/>
    <cellStyle name="Migliaia 2 18 3 2 2" xfId="20379" xr:uid="{0DC03C70-B4AE-4513-B94F-4EB8BF62E0B4}"/>
    <cellStyle name="Migliaia 2 18 3 2 2 2" xfId="43216" xr:uid="{5D5D51A2-E806-41F7-AA4E-C96285C6B02E}"/>
    <cellStyle name="Migliaia 2 18 3 2 3" xfId="31799" xr:uid="{0F00AB49-DB7E-4C9C-A5C6-1F1BA8257EDD}"/>
    <cellStyle name="Migliaia 2 18 3 3" xfId="14671" xr:uid="{0598A714-4B67-4170-993E-7EC90E6965B9}"/>
    <cellStyle name="Migliaia 2 18 3 3 2" xfId="37508" xr:uid="{2E8AD15B-C726-4C38-8167-6DF2652126F0}"/>
    <cellStyle name="Migliaia 2 18 3 4" xfId="26091" xr:uid="{86D2FE5E-A28B-4405-8ADC-E9AA9923B7F9}"/>
    <cellStyle name="Migliaia 2 18 4" xfId="6108" xr:uid="{A21B4642-46D0-414C-8F08-F9CEFFE8D45E}"/>
    <cellStyle name="Migliaia 2 18 4 2" xfId="17525" xr:uid="{F6932D18-85FB-4B96-A3C7-F6D9F946696B}"/>
    <cellStyle name="Migliaia 2 18 4 2 2" xfId="40362" xr:uid="{80087525-36F8-485E-93C3-4BC856DE21B6}"/>
    <cellStyle name="Migliaia 2 18 4 3" xfId="28945" xr:uid="{009FE679-9A65-4412-9A8B-44E59817BCCB}"/>
    <cellStyle name="Migliaia 2 18 5" xfId="11817" xr:uid="{8C871947-C206-4DD0-BC7B-1FDFCF0398EE}"/>
    <cellStyle name="Migliaia 2 18 5 2" xfId="34654" xr:uid="{D74B27DD-AEE4-4F95-B593-8F7F39ECD897}"/>
    <cellStyle name="Migliaia 2 18 6" xfId="23237" xr:uid="{55FB41CE-421C-47CF-8543-E595B0835DDF}"/>
    <cellStyle name="Migliaia 2 19" xfId="1761" xr:uid="{A84C8B5D-A458-43AF-92D9-2842B40FF5F5}"/>
    <cellStyle name="Migliaia 2 19 2" xfId="4617" xr:uid="{50ACEC7D-EE65-49C6-AE60-561E9F38A5B7}"/>
    <cellStyle name="Migliaia 2 19 2 2" xfId="10326" xr:uid="{B9098113-0347-42D8-B188-E924F475BDBB}"/>
    <cellStyle name="Migliaia 2 19 2 2 2" xfId="21743" xr:uid="{A95AC75E-2A3D-4327-94ED-C89720D681D7}"/>
    <cellStyle name="Migliaia 2 19 2 2 2 2" xfId="44580" xr:uid="{51DC5000-C355-43F3-93DB-88395A63D8B8}"/>
    <cellStyle name="Migliaia 2 19 2 2 3" xfId="33163" xr:uid="{9FCC87F8-48EF-4E64-9E20-CE252B238D9F}"/>
    <cellStyle name="Migliaia 2 19 2 3" xfId="16035" xr:uid="{E486298D-C5D2-4B30-BF76-2DD2739F3EFD}"/>
    <cellStyle name="Migliaia 2 19 2 3 2" xfId="38872" xr:uid="{C3EA60A9-3337-4067-B6B2-44688BA06432}"/>
    <cellStyle name="Migliaia 2 19 2 4" xfId="27455" xr:uid="{B7045A8A-25D4-414E-90ED-ED52B473D92A}"/>
    <cellStyle name="Migliaia 2 19 3" xfId="7472" xr:uid="{E5872295-1E63-486C-A1DF-BD91DB5814C7}"/>
    <cellStyle name="Migliaia 2 19 3 2" xfId="18889" xr:uid="{916A6DD6-AA70-4A8D-A5F8-8301E4DCD7DD}"/>
    <cellStyle name="Migliaia 2 19 3 2 2" xfId="41726" xr:uid="{C13AA52C-80B8-4C24-BAF7-8636D94B1EFC}"/>
    <cellStyle name="Migliaia 2 19 3 3" xfId="30309" xr:uid="{F1DF63CD-F37F-4A89-90E4-5B383942FF45}"/>
    <cellStyle name="Migliaia 2 19 4" xfId="13181" xr:uid="{2027B12F-0875-456B-8E5E-EB36AA75A848}"/>
    <cellStyle name="Migliaia 2 19 4 2" xfId="36018" xr:uid="{5FA2CD8C-D282-48A4-9D2E-61314E1AF7E8}"/>
    <cellStyle name="Migliaia 2 19 5" xfId="24601" xr:uid="{E10A9C2D-3162-4359-9177-F982C16935F1}"/>
    <cellStyle name="Migliaia 2 2" xfId="90" xr:uid="{00000000-0005-0000-0000-000011000000}"/>
    <cellStyle name="Migliaia 2 2 10" xfId="1008" xr:uid="{2EE277BE-EFE3-4C87-B656-D3D6617BF5CC}"/>
    <cellStyle name="Migliaia 2 2 10 2" xfId="2523" xr:uid="{055C0852-1E1F-4CEF-B4E5-9AEF5DFF700B}"/>
    <cellStyle name="Migliaia 2 2 10 2 2" xfId="5379" xr:uid="{9EC5C370-8CBF-42ED-9FB1-50B66A3C54DF}"/>
    <cellStyle name="Migliaia 2 2 10 2 2 2" xfId="11087" xr:uid="{85E02F4A-36D4-41F7-A363-620BF21BE309}"/>
    <cellStyle name="Migliaia 2 2 10 2 2 2 2" xfId="22505" xr:uid="{93A9B391-1AFE-4E13-886C-E7C7A3188A6C}"/>
    <cellStyle name="Migliaia 2 2 10 2 2 2 2 2" xfId="45342" xr:uid="{A8A5DEF2-F76C-40A3-918D-0D854B381038}"/>
    <cellStyle name="Migliaia 2 2 10 2 2 2 3" xfId="33925" xr:uid="{B0419D05-8B02-4FD0-B30E-5A1DA3641725}"/>
    <cellStyle name="Migliaia 2 2 10 2 2 3" xfId="16797" xr:uid="{7F2A8F29-ADD1-426B-B901-3268244133C3}"/>
    <cellStyle name="Migliaia 2 2 10 2 2 3 2" xfId="39634" xr:uid="{991DDF5E-F7AF-41FE-892B-35BA1B83A6DC}"/>
    <cellStyle name="Migliaia 2 2 10 2 2 4" xfId="28217" xr:uid="{8F99D283-93C6-4068-9134-F78B90FA2E28}"/>
    <cellStyle name="Migliaia 2 2 10 2 3" xfId="8234" xr:uid="{F73A4D8C-EC94-43A3-8ECC-0D7608185398}"/>
    <cellStyle name="Migliaia 2 2 10 2 3 2" xfId="19651" xr:uid="{CCF27441-95BF-481F-8621-4EE6E96A24F1}"/>
    <cellStyle name="Migliaia 2 2 10 2 3 2 2" xfId="42488" xr:uid="{177CA4A9-F4D0-4502-B10B-AA94F0B83F3E}"/>
    <cellStyle name="Migliaia 2 2 10 2 3 3" xfId="31071" xr:uid="{A1F1B3F4-1D1C-4020-A47A-FDF7E622E518}"/>
    <cellStyle name="Migliaia 2 2 10 2 4" xfId="13943" xr:uid="{EEDBB65E-91C9-4050-86B0-B5113D10FAB0}"/>
    <cellStyle name="Migliaia 2 2 10 2 4 2" xfId="36780" xr:uid="{745BEACC-B4FE-4B14-82CC-410C8FE2590F}"/>
    <cellStyle name="Migliaia 2 2 10 2 5" xfId="25363" xr:uid="{71FC8522-0BC7-49FF-BD65-398D974001D6}"/>
    <cellStyle name="Migliaia 2 2 10 3" xfId="3952" xr:uid="{52DB69AD-A29C-4CFA-9B26-6CCEFF258DE5}"/>
    <cellStyle name="Migliaia 2 2 10 3 2" xfId="9661" xr:uid="{419FF863-EB1C-47CF-8848-2BD06B368B8A}"/>
    <cellStyle name="Migliaia 2 2 10 3 2 2" xfId="21078" xr:uid="{3596182C-FAAD-4A52-A2F4-E4D1183A781C}"/>
    <cellStyle name="Migliaia 2 2 10 3 2 2 2" xfId="43915" xr:uid="{2C7E2518-D8D1-49E7-AA59-CE2DD66FCEBA}"/>
    <cellStyle name="Migliaia 2 2 10 3 2 3" xfId="32498" xr:uid="{AB0E2234-FEF9-461D-82B5-94A9DBE575E1}"/>
    <cellStyle name="Migliaia 2 2 10 3 3" xfId="15370" xr:uid="{8D42CB81-9D2C-44C6-8FFE-C765F174C620}"/>
    <cellStyle name="Migliaia 2 2 10 3 3 2" xfId="38207" xr:uid="{029DCA8F-987F-4FE7-AA67-9090BCE4EFD4}"/>
    <cellStyle name="Migliaia 2 2 10 3 4" xfId="26790" xr:uid="{71728D22-EF85-4C49-8808-B0811F4F4A28}"/>
    <cellStyle name="Migliaia 2 2 10 4" xfId="6807" xr:uid="{F6CE7350-BF96-4AFF-8FEF-BD5BBE46DF0B}"/>
    <cellStyle name="Migliaia 2 2 10 4 2" xfId="18224" xr:uid="{E968AB56-648D-434B-B42F-442705A49D2E}"/>
    <cellStyle name="Migliaia 2 2 10 4 2 2" xfId="41061" xr:uid="{C02495C7-AFCD-49FF-A600-7023AB132CBE}"/>
    <cellStyle name="Migliaia 2 2 10 4 3" xfId="29644" xr:uid="{3C987796-C390-4FCA-ACBF-92B8D808D070}"/>
    <cellStyle name="Migliaia 2 2 10 5" xfId="12516" xr:uid="{34099150-110F-43A1-A361-BDEA04265154}"/>
    <cellStyle name="Migliaia 2 2 10 5 2" xfId="35353" xr:uid="{55B08D52-4471-4FE1-A969-4D15A686CBD2}"/>
    <cellStyle name="Migliaia 2 2 10 6" xfId="23936" xr:uid="{4D9454A9-2D7B-4F5D-A7BE-4004B0D312F7}"/>
    <cellStyle name="Migliaia 2 2 11" xfId="1255" xr:uid="{2B941602-5B2A-40CC-B5EA-714A3C0B53A3}"/>
    <cellStyle name="Migliaia 2 2 11 2" xfId="2740" xr:uid="{A3C9709A-369B-4C21-8597-D208D5D5FF21}"/>
    <cellStyle name="Migliaia 2 2 11 2 2" xfId="5596" xr:uid="{8E9E696D-37A7-49D9-8D51-F216E873CCB2}"/>
    <cellStyle name="Migliaia 2 2 11 2 2 2" xfId="11304" xr:uid="{6431E09E-5744-4E36-9F82-A49C751B1F11}"/>
    <cellStyle name="Migliaia 2 2 11 2 2 2 2" xfId="22722" xr:uid="{C30D7943-B370-4EC3-818F-83EC1717A59A}"/>
    <cellStyle name="Migliaia 2 2 11 2 2 2 2 2" xfId="45559" xr:uid="{81EB270C-DC90-4FDD-BA56-4423178AD61C}"/>
    <cellStyle name="Migliaia 2 2 11 2 2 2 3" xfId="34142" xr:uid="{1EEACB24-5479-4101-9B66-8368C4D482ED}"/>
    <cellStyle name="Migliaia 2 2 11 2 2 3" xfId="17014" xr:uid="{D3521A3E-4D9C-48C9-A9EB-B7BBC9E3BA2F}"/>
    <cellStyle name="Migliaia 2 2 11 2 2 3 2" xfId="39851" xr:uid="{535D233B-D244-40B4-9205-78481994B839}"/>
    <cellStyle name="Migliaia 2 2 11 2 2 4" xfId="28434" xr:uid="{BDC77916-BE5D-49D3-8384-631731E60AC4}"/>
    <cellStyle name="Migliaia 2 2 11 2 3" xfId="8451" xr:uid="{7AFA4632-3626-41D9-95D7-9B82EE783258}"/>
    <cellStyle name="Migliaia 2 2 11 2 3 2" xfId="19868" xr:uid="{5270DBE6-49A5-45EE-B586-D4517918F459}"/>
    <cellStyle name="Migliaia 2 2 11 2 3 2 2" xfId="42705" xr:uid="{4F4BA819-E0BB-4836-8AAB-183E740C15CB}"/>
    <cellStyle name="Migliaia 2 2 11 2 3 3" xfId="31288" xr:uid="{024B2BC2-BFD0-46A7-AB5D-05B93434CB60}"/>
    <cellStyle name="Migliaia 2 2 11 2 4" xfId="14160" xr:uid="{363CCF60-E8B9-4A72-B2DD-3F034BE0F6D0}"/>
    <cellStyle name="Migliaia 2 2 11 2 4 2" xfId="36997" xr:uid="{3A928D4A-C968-46D9-A6E7-849C5E078817}"/>
    <cellStyle name="Migliaia 2 2 11 2 5" xfId="25580" xr:uid="{791949C4-B620-4DD2-82FB-900AC29D3B39}"/>
    <cellStyle name="Migliaia 2 2 11 3" xfId="4169" xr:uid="{BB217537-0691-483D-8376-B4BD784D1CD4}"/>
    <cellStyle name="Migliaia 2 2 11 3 2" xfId="9878" xr:uid="{24C4E89B-5642-4524-A463-ABEDBF804F65}"/>
    <cellStyle name="Migliaia 2 2 11 3 2 2" xfId="21295" xr:uid="{BB37F4E1-5A48-4CE0-8FC7-70B2957CA34F}"/>
    <cellStyle name="Migliaia 2 2 11 3 2 2 2" xfId="44132" xr:uid="{8947D3F1-5FE9-4F3F-9EBD-273F0B2CEDC9}"/>
    <cellStyle name="Migliaia 2 2 11 3 2 3" xfId="32715" xr:uid="{B2371B7E-3A73-43D2-84E0-C9E80D834FF7}"/>
    <cellStyle name="Migliaia 2 2 11 3 3" xfId="15587" xr:uid="{A0D480C2-E982-422B-9638-8855236AE114}"/>
    <cellStyle name="Migliaia 2 2 11 3 3 2" xfId="38424" xr:uid="{8EA9428F-134B-4AA4-A2C9-9852A4F723EB}"/>
    <cellStyle name="Migliaia 2 2 11 3 4" xfId="27007" xr:uid="{BB9F4F1E-CC69-4AB0-B147-B540581EB6F8}"/>
    <cellStyle name="Migliaia 2 2 11 4" xfId="7024" xr:uid="{829EFE54-1404-4917-8CE1-05F96B1678E0}"/>
    <cellStyle name="Migliaia 2 2 11 4 2" xfId="18441" xr:uid="{9ADB882C-3AFF-47F1-962E-6900A6022E57}"/>
    <cellStyle name="Migliaia 2 2 11 4 2 2" xfId="41278" xr:uid="{0FF8D1FB-7031-4D40-9A0F-10D3A75363A8}"/>
    <cellStyle name="Migliaia 2 2 11 4 3" xfId="29861" xr:uid="{66E638B4-140C-48A0-8CF1-59EF49D1E387}"/>
    <cellStyle name="Migliaia 2 2 11 5" xfId="12733" xr:uid="{F7121824-A4A7-441B-97DA-A4BD7D2217FC}"/>
    <cellStyle name="Migliaia 2 2 11 5 2" xfId="35570" xr:uid="{057ED974-1EB7-4AA8-B77D-A2A5B533F64A}"/>
    <cellStyle name="Migliaia 2 2 11 6" xfId="24153" xr:uid="{98673BD2-4070-48D0-B6FB-5634F42C3262}"/>
    <cellStyle name="Migliaia 2 2 12" xfId="1502" xr:uid="{8ADD84BA-6858-49EF-B996-F8AD8151B775}"/>
    <cellStyle name="Migliaia 2 2 12 2" xfId="2957" xr:uid="{0AD57EBC-BFF1-4704-B8A9-A78F1A276CE1}"/>
    <cellStyle name="Migliaia 2 2 12 2 2" xfId="5813" xr:uid="{F65E86D3-9325-4D21-82AE-C828D9BE8A38}"/>
    <cellStyle name="Migliaia 2 2 12 2 2 2" xfId="11521" xr:uid="{6F361D87-95AE-4237-A428-8012E5E1DDBB}"/>
    <cellStyle name="Migliaia 2 2 12 2 2 2 2" xfId="22939" xr:uid="{63D23F3A-EC36-4DA4-BAC0-96BD3B2540E8}"/>
    <cellStyle name="Migliaia 2 2 12 2 2 2 2 2" xfId="45776" xr:uid="{44ABD5D2-57EA-4E0B-B443-8FD716066CE3}"/>
    <cellStyle name="Migliaia 2 2 12 2 2 2 3" xfId="34359" xr:uid="{44B8FE4F-1140-4A44-84F2-7DB03F7ED82D}"/>
    <cellStyle name="Migliaia 2 2 12 2 2 3" xfId="17231" xr:uid="{2A245855-D31D-402B-9B52-898BB939B67A}"/>
    <cellStyle name="Migliaia 2 2 12 2 2 3 2" xfId="40068" xr:uid="{21E132A4-3F1C-40AA-AF36-A8EE0D8579C3}"/>
    <cellStyle name="Migliaia 2 2 12 2 2 4" xfId="28651" xr:uid="{3B5C2A31-7821-409F-BCB2-DFFE327745FB}"/>
    <cellStyle name="Migliaia 2 2 12 2 3" xfId="8668" xr:uid="{F550FFF5-185F-4757-97D5-376CED39E233}"/>
    <cellStyle name="Migliaia 2 2 12 2 3 2" xfId="20085" xr:uid="{46709261-534A-4A1E-9CCD-5F44A9E4F8D2}"/>
    <cellStyle name="Migliaia 2 2 12 2 3 2 2" xfId="42922" xr:uid="{E1D090DC-0CC7-4258-82BE-7C03FF0C9061}"/>
    <cellStyle name="Migliaia 2 2 12 2 3 3" xfId="31505" xr:uid="{F80CFB54-0E1A-42D0-88A5-34FF59E0B733}"/>
    <cellStyle name="Migliaia 2 2 12 2 4" xfId="14377" xr:uid="{9E37E79B-24F3-4435-A043-F9AF3B5A684F}"/>
    <cellStyle name="Migliaia 2 2 12 2 4 2" xfId="37214" xr:uid="{3B26E3C4-1EB5-4E0B-9768-91A38CD9792B}"/>
    <cellStyle name="Migliaia 2 2 12 2 5" xfId="25797" xr:uid="{B797C232-134A-4835-ADC0-271B04FC2034}"/>
    <cellStyle name="Migliaia 2 2 12 3" xfId="4386" xr:uid="{9C915D56-7485-49D9-9659-50338E201705}"/>
    <cellStyle name="Migliaia 2 2 12 3 2" xfId="10095" xr:uid="{C6174A4E-AA60-4F5F-85FF-225B80DE1B44}"/>
    <cellStyle name="Migliaia 2 2 12 3 2 2" xfId="21512" xr:uid="{534F74BD-1D8D-48D0-A741-7E4419AAE8D7}"/>
    <cellStyle name="Migliaia 2 2 12 3 2 2 2" xfId="44349" xr:uid="{7B9DAFE9-DA90-434F-916A-618021755A72}"/>
    <cellStyle name="Migliaia 2 2 12 3 2 3" xfId="32932" xr:uid="{B126449F-C7AB-479E-8EF4-8BAE8638AC03}"/>
    <cellStyle name="Migliaia 2 2 12 3 3" xfId="15804" xr:uid="{FC556939-F866-43BC-BC59-83CEDAC69157}"/>
    <cellStyle name="Migliaia 2 2 12 3 3 2" xfId="38641" xr:uid="{AE5261D7-0E40-4423-8DE7-E8BAFD3BA51A}"/>
    <cellStyle name="Migliaia 2 2 12 3 4" xfId="27224" xr:uid="{E3F6FB47-04BE-4065-AC71-9E8F2ADA26D0}"/>
    <cellStyle name="Migliaia 2 2 12 4" xfId="7241" xr:uid="{A2C62AE4-69F2-4BE8-93F2-1DE69EF1D84A}"/>
    <cellStyle name="Migliaia 2 2 12 4 2" xfId="18658" xr:uid="{9EC04283-79CB-4313-B706-50308ED34FB9}"/>
    <cellStyle name="Migliaia 2 2 12 4 2 2" xfId="41495" xr:uid="{926CF60B-6923-454E-BB5D-F619CA2C62AB}"/>
    <cellStyle name="Migliaia 2 2 12 4 3" xfId="30078" xr:uid="{A84BFE94-BF56-4C65-A0FE-6AFB81B8E823}"/>
    <cellStyle name="Migliaia 2 2 12 5" xfId="12950" xr:uid="{978FC285-C947-40E1-B78A-B78BE4ADAB24}"/>
    <cellStyle name="Migliaia 2 2 12 5 2" xfId="35787" xr:uid="{BB96ADB0-330F-4332-AC3F-BCB9507872C8}"/>
    <cellStyle name="Migliaia 2 2 12 6" xfId="24370" xr:uid="{A91CD7AC-CD0C-4AF7-9A9B-13701DC1D9A1}"/>
    <cellStyle name="Migliaia 2 2 13" xfId="191" xr:uid="{9E4F5BC0-7BF7-4C91-9ED1-CB971FB7254A}"/>
    <cellStyle name="Migliaia 2 2 13 2" xfId="1840" xr:uid="{5B806070-6040-420A-9269-59701FF2F264}"/>
    <cellStyle name="Migliaia 2 2 13 2 2" xfId="4696" xr:uid="{EAADF5AE-DAC1-41FF-AA2F-09637DF5BC25}"/>
    <cellStyle name="Migliaia 2 2 13 2 2 2" xfId="10405" xr:uid="{38056081-3E88-43A1-AA57-DE06BE17E472}"/>
    <cellStyle name="Migliaia 2 2 13 2 2 2 2" xfId="21822" xr:uid="{0FC7C37C-F0D5-4AD8-A0CE-F71D5E388DB7}"/>
    <cellStyle name="Migliaia 2 2 13 2 2 2 2 2" xfId="44659" xr:uid="{3B59231D-73BD-47E3-9383-AF5774A83E0D}"/>
    <cellStyle name="Migliaia 2 2 13 2 2 2 3" xfId="33242" xr:uid="{3692C9CB-67BE-4367-A1CA-B06F40274B19}"/>
    <cellStyle name="Migliaia 2 2 13 2 2 3" xfId="16114" xr:uid="{CD26C50E-82CD-4CF0-A22F-6D17A2FAD551}"/>
    <cellStyle name="Migliaia 2 2 13 2 2 3 2" xfId="38951" xr:uid="{043EA96B-10A7-4B14-8862-7053AC28AE24}"/>
    <cellStyle name="Migliaia 2 2 13 2 2 4" xfId="27534" xr:uid="{420F0F2E-C99C-4035-B8F8-20E7DE122330}"/>
    <cellStyle name="Migliaia 2 2 13 2 3" xfId="7551" xr:uid="{B4D890B7-9A43-4541-8189-84B2A4980818}"/>
    <cellStyle name="Migliaia 2 2 13 2 3 2" xfId="18968" xr:uid="{8D5CE638-EE32-4FF1-9BC8-EC3E6F67977D}"/>
    <cellStyle name="Migliaia 2 2 13 2 3 2 2" xfId="41805" xr:uid="{5894ADF2-6F35-4C56-8845-74F84B01D135}"/>
    <cellStyle name="Migliaia 2 2 13 2 3 3" xfId="30388" xr:uid="{7DCCC350-7B70-4AA2-9364-D8E4FE0BB47E}"/>
    <cellStyle name="Migliaia 2 2 13 2 4" xfId="13260" xr:uid="{9A2F0674-C349-4484-AFFE-742EF044AF1C}"/>
    <cellStyle name="Migliaia 2 2 13 2 4 2" xfId="36097" xr:uid="{0B2FF7C2-6EE5-4B96-A9F6-F5C2A93E8031}"/>
    <cellStyle name="Migliaia 2 2 13 2 5" xfId="24680" xr:uid="{ADC40B4F-8C7A-46E2-B2F9-70936CB532D8}"/>
    <cellStyle name="Migliaia 2 2 13 3" xfId="3269" xr:uid="{7B0AD427-D5D1-47E1-898C-76E11C1FF16F}"/>
    <cellStyle name="Migliaia 2 2 13 3 2" xfId="8978" xr:uid="{CA52C373-9EED-4C3D-BA0F-7ECCB32E800E}"/>
    <cellStyle name="Migliaia 2 2 13 3 2 2" xfId="20395" xr:uid="{2B688084-1CD3-4AF7-BA27-F747C8872E7B}"/>
    <cellStyle name="Migliaia 2 2 13 3 2 2 2" xfId="43232" xr:uid="{784725DE-F4C6-4453-BBEE-3FB8E5C58CF5}"/>
    <cellStyle name="Migliaia 2 2 13 3 2 3" xfId="31815" xr:uid="{34446256-75F6-4C49-95C0-319357693DCC}"/>
    <cellStyle name="Migliaia 2 2 13 3 3" xfId="14687" xr:uid="{AFB73D46-C715-452A-8787-6E6EFA334C78}"/>
    <cellStyle name="Migliaia 2 2 13 3 3 2" xfId="37524" xr:uid="{436B78EB-30AF-423E-BABC-DD0D7F280034}"/>
    <cellStyle name="Migliaia 2 2 13 3 4" xfId="26107" xr:uid="{CF90A0AC-47DF-42E7-BEEB-DAF00D3151C3}"/>
    <cellStyle name="Migliaia 2 2 13 4" xfId="6124" xr:uid="{33626D0B-9191-42B1-A85F-F653C639C40E}"/>
    <cellStyle name="Migliaia 2 2 13 4 2" xfId="17541" xr:uid="{C6DB4C4B-EB2D-4899-AF72-1BEBEC3B22D0}"/>
    <cellStyle name="Migliaia 2 2 13 4 2 2" xfId="40378" xr:uid="{1C7FD020-7C37-4E84-A3EE-79651FF91CF1}"/>
    <cellStyle name="Migliaia 2 2 13 4 3" xfId="28961" xr:uid="{31421A84-D6EF-438F-9804-1EB1C15C08BA}"/>
    <cellStyle name="Migliaia 2 2 13 5" xfId="11833" xr:uid="{E234CAD8-D9FC-4334-B3A4-5F7676BBF753}"/>
    <cellStyle name="Migliaia 2 2 13 5 2" xfId="34670" xr:uid="{36C39326-1900-480A-8920-74626C49D5C2}"/>
    <cellStyle name="Migliaia 2 2 13 6" xfId="23253" xr:uid="{3B242EC5-3832-4356-AADC-EDDBA4D0A519}"/>
    <cellStyle name="Migliaia 2 2 14" xfId="1792" xr:uid="{1A216CD8-529D-4AA9-BA64-62577C69F332}"/>
    <cellStyle name="Migliaia 2 2 14 2" xfId="4648" xr:uid="{AF30910B-5B45-4392-AA45-5AB690A36594}"/>
    <cellStyle name="Migliaia 2 2 14 2 2" xfId="10357" xr:uid="{F1EFCCC4-D3E8-449B-AF5D-D1E75FE17EE6}"/>
    <cellStyle name="Migliaia 2 2 14 2 2 2" xfId="21774" xr:uid="{607BFA9A-F5D2-41D0-ADD4-1218F26DEC4B}"/>
    <cellStyle name="Migliaia 2 2 14 2 2 2 2" xfId="44611" xr:uid="{790116E3-935E-4CBB-93F2-D802FFA9455A}"/>
    <cellStyle name="Migliaia 2 2 14 2 2 3" xfId="33194" xr:uid="{2D636B0F-0673-4BF9-9BD8-A7455FD39EBA}"/>
    <cellStyle name="Migliaia 2 2 14 2 3" xfId="16066" xr:uid="{796856D9-A48A-4044-9D86-0B4065104137}"/>
    <cellStyle name="Migliaia 2 2 14 2 3 2" xfId="38903" xr:uid="{3DD3610B-BB91-4DB6-A166-2EAAE1017A17}"/>
    <cellStyle name="Migliaia 2 2 14 2 4" xfId="27486" xr:uid="{CD5FAD6D-BDC1-42F3-A507-204F15D01A8B}"/>
    <cellStyle name="Migliaia 2 2 14 3" xfId="7503" xr:uid="{A6624CED-47E3-44B7-B187-5FD4809E4ADE}"/>
    <cellStyle name="Migliaia 2 2 14 3 2" xfId="18920" xr:uid="{1DB61EDA-3E7C-415D-8149-37AC20F1FBD9}"/>
    <cellStyle name="Migliaia 2 2 14 3 2 2" xfId="41757" xr:uid="{5CF93E1A-D410-46E2-938F-544934E1A114}"/>
    <cellStyle name="Migliaia 2 2 14 3 3" xfId="30340" xr:uid="{B306C48D-9E1B-4CF6-8134-2E88D54DA591}"/>
    <cellStyle name="Migliaia 2 2 14 4" xfId="13212" xr:uid="{A046BA2A-2E82-4FF2-A598-48F6083DACDB}"/>
    <cellStyle name="Migliaia 2 2 14 4 2" xfId="36049" xr:uid="{BF7BCAD2-A961-435E-A199-12467ED4FAE4}"/>
    <cellStyle name="Migliaia 2 2 14 5" xfId="24632" xr:uid="{073324CD-6C5C-4360-B5BD-6382C236B67C}"/>
    <cellStyle name="Migliaia 2 2 15" xfId="3221" xr:uid="{CFDAB731-4CE5-48BD-A6B8-FED14BF3AA23}"/>
    <cellStyle name="Migliaia 2 2 15 2" xfId="8930" xr:uid="{A46F1699-D1B3-4AB4-BA17-C9EC10F4A93B}"/>
    <cellStyle name="Migliaia 2 2 15 2 2" xfId="20347" xr:uid="{7A713E8A-BD05-4250-9F37-491CD83C67C2}"/>
    <cellStyle name="Migliaia 2 2 15 2 2 2" xfId="43184" xr:uid="{F5D707BC-5003-429A-9F85-8FA0056CAC90}"/>
    <cellStyle name="Migliaia 2 2 15 2 3" xfId="31767" xr:uid="{DBAF6F52-A8CC-41B1-945B-38F8FBAFC640}"/>
    <cellStyle name="Migliaia 2 2 15 3" xfId="14639" xr:uid="{A56DD7F0-C755-4365-B30B-E3E43ECABED8}"/>
    <cellStyle name="Migliaia 2 2 15 3 2" xfId="37476" xr:uid="{9C46FF3F-51D0-492D-B84D-4B042B45AF59}"/>
    <cellStyle name="Migliaia 2 2 15 4" xfId="26059" xr:uid="{450E8A99-D585-4C27-93C9-0EDA4FC1E6DF}"/>
    <cellStyle name="Migliaia 2 2 16" xfId="6076" xr:uid="{909CF163-2A93-4880-9154-6B928AF56734}"/>
    <cellStyle name="Migliaia 2 2 16 2" xfId="17493" xr:uid="{5963E56F-7D84-4127-9834-05E1FF17B704}"/>
    <cellStyle name="Migliaia 2 2 16 2 2" xfId="40330" xr:uid="{05997EBA-E510-41B5-BF75-09D46FB939B1}"/>
    <cellStyle name="Migliaia 2 2 16 3" xfId="28913" xr:uid="{692EA2E2-0992-4999-95AF-BB3D6258934E}"/>
    <cellStyle name="Migliaia 2 2 17" xfId="11785" xr:uid="{2BBDE848-9830-4BB1-AB51-48EF7A05532E}"/>
    <cellStyle name="Migliaia 2 2 17 2" xfId="34622" xr:uid="{08B8ACC5-DC6F-42C1-9873-E092C34CED1F}"/>
    <cellStyle name="Migliaia 2 2 18" xfId="23205" xr:uid="{3B5A149F-A885-4603-8E93-625044433966}"/>
    <cellStyle name="Migliaia 2 2 19" xfId="143" xr:uid="{C3B90EB1-AFBF-4D98-96ED-DD0ABD543D3F}"/>
    <cellStyle name="Migliaia 2 2 2" xfId="118" xr:uid="{28F1C53A-F81C-41DA-8844-8EF90154DA9F}"/>
    <cellStyle name="Migliaia 2 2 2 10" xfId="1863" xr:uid="{C251231A-28A5-464E-9A93-A72FF20C4974}"/>
    <cellStyle name="Migliaia 2 2 2 10 2" xfId="4719" xr:uid="{D8B8D372-421E-4D2E-8EAF-A2703EAAD5B0}"/>
    <cellStyle name="Migliaia 2 2 2 10 2 2" xfId="10428" xr:uid="{9B152F0A-15DA-4E58-9413-43A9483CC0A1}"/>
    <cellStyle name="Migliaia 2 2 2 10 2 2 2" xfId="21845" xr:uid="{0C6EAA8B-0212-45D9-BD25-400EB2E56ADD}"/>
    <cellStyle name="Migliaia 2 2 2 10 2 2 2 2" xfId="44682" xr:uid="{E624B92E-CA4B-475F-B42D-8587AE77740D}"/>
    <cellStyle name="Migliaia 2 2 2 10 2 2 3" xfId="33265" xr:uid="{F8938306-44C5-4C68-9452-E42809801E76}"/>
    <cellStyle name="Migliaia 2 2 2 10 2 3" xfId="16137" xr:uid="{F80B6D18-2E07-45BA-90A3-A54EAE01B869}"/>
    <cellStyle name="Migliaia 2 2 2 10 2 3 2" xfId="38974" xr:uid="{7DBC7B9F-4777-46B9-A95F-3C1ED0EDADCE}"/>
    <cellStyle name="Migliaia 2 2 2 10 2 4" xfId="27557" xr:uid="{4DB9395C-B385-4A06-9840-56B9AA25FF5B}"/>
    <cellStyle name="Migliaia 2 2 2 10 3" xfId="7574" xr:uid="{310DC26B-BF82-42C3-9CE7-1218F37668B0}"/>
    <cellStyle name="Migliaia 2 2 2 10 3 2" xfId="18991" xr:uid="{CD7E4DBC-02DA-4648-B195-38731A34B103}"/>
    <cellStyle name="Migliaia 2 2 2 10 3 2 2" xfId="41828" xr:uid="{9ECE5B1E-434A-47A4-84B2-422F462E9EB5}"/>
    <cellStyle name="Migliaia 2 2 2 10 3 3" xfId="30411" xr:uid="{42770742-0080-4D32-B3AD-0DD4EBDCA8CE}"/>
    <cellStyle name="Migliaia 2 2 2 10 4" xfId="13283" xr:uid="{4D8BD73A-3528-4DDB-9A69-7900A88E77F9}"/>
    <cellStyle name="Migliaia 2 2 2 10 4 2" xfId="36120" xr:uid="{6746F1F3-1742-451F-80BF-5CD4D4A87DEC}"/>
    <cellStyle name="Migliaia 2 2 2 10 5" xfId="24703" xr:uid="{843F336F-2790-42B7-AF64-C96F5E7F578A}"/>
    <cellStyle name="Migliaia 2 2 2 11" xfId="3292" xr:uid="{1CEA4FF3-D279-493B-A027-AA314EDEC4AC}"/>
    <cellStyle name="Migliaia 2 2 2 11 2" xfId="9001" xr:uid="{D8705C59-4913-4436-A2FD-707DDBD0E9F2}"/>
    <cellStyle name="Migliaia 2 2 2 11 2 2" xfId="20418" xr:uid="{1605A23A-F273-473C-B727-A31EC7887603}"/>
    <cellStyle name="Migliaia 2 2 2 11 2 2 2" xfId="43255" xr:uid="{3FEB7018-267D-4C2C-9D9E-02BCC695F450}"/>
    <cellStyle name="Migliaia 2 2 2 11 2 3" xfId="31838" xr:uid="{A19ED09E-DFFF-4663-B42F-45F7331BB9A2}"/>
    <cellStyle name="Migliaia 2 2 2 11 3" xfId="14710" xr:uid="{DD3D20A1-90D2-4A54-8A7A-755C992034D8}"/>
    <cellStyle name="Migliaia 2 2 2 11 3 2" xfId="37547" xr:uid="{454F8A80-5C73-4320-857E-C57FDE6004C8}"/>
    <cellStyle name="Migliaia 2 2 2 11 4" xfId="26130" xr:uid="{740EAB53-84A4-4982-A514-D2C4A6B0655F}"/>
    <cellStyle name="Migliaia 2 2 2 12" xfId="6147" xr:uid="{8563F04F-9BF6-478F-8612-AA1A9438E7B6}"/>
    <cellStyle name="Migliaia 2 2 2 12 2" xfId="17564" xr:uid="{98AAD5A1-6EA5-4CEA-A85C-44B7B3B5A72E}"/>
    <cellStyle name="Migliaia 2 2 2 12 2 2" xfId="40401" xr:uid="{0FBB5B12-70B7-4AEB-9B10-CDD301922DA1}"/>
    <cellStyle name="Migliaia 2 2 2 12 3" xfId="28984" xr:uid="{9A393373-BA0D-4F74-9426-AB5C5F6B88DA}"/>
    <cellStyle name="Migliaia 2 2 2 13" xfId="11856" xr:uid="{DB9683A4-ED6B-4A25-AA3A-25F3000B412F}"/>
    <cellStyle name="Migliaia 2 2 2 13 2" xfId="34693" xr:uid="{D5B0C6CD-A12C-4659-A80E-63A4F369EE1D}"/>
    <cellStyle name="Migliaia 2 2 2 14" xfId="23276" xr:uid="{C37DD9C2-07D9-44E2-8B30-647E98ACD25F}"/>
    <cellStyle name="Migliaia 2 2 2 15" xfId="220" xr:uid="{E77E1DF0-C0EC-47C0-BECE-C8013F42456D}"/>
    <cellStyle name="Migliaia 2 2 2 2" xfId="137" xr:uid="{330FF57B-0804-4BF3-9310-2658CCAC0CCD}"/>
    <cellStyle name="Migliaia 2 2 2 2 10" xfId="6226" xr:uid="{B2E7BF6F-E3F0-4A33-842E-9DA0E237DFE9}"/>
    <cellStyle name="Migliaia 2 2 2 2 10 2" xfId="17643" xr:uid="{93E153B1-5AC6-4065-8053-E44A355FFDB8}"/>
    <cellStyle name="Migliaia 2 2 2 2 10 2 2" xfId="40480" xr:uid="{37A01509-48B0-4AD7-9F6D-7097A5C335C6}"/>
    <cellStyle name="Migliaia 2 2 2 2 10 3" xfId="29063" xr:uid="{22C89AB3-4432-49E1-99F4-7626E46DBB53}"/>
    <cellStyle name="Migliaia 2 2 2 2 11" xfId="11935" xr:uid="{39E8C4A5-D49E-4A22-993B-008644205C58}"/>
    <cellStyle name="Migliaia 2 2 2 2 11 2" xfId="34772" xr:uid="{C85C1BA5-F55C-4AB7-A897-C8FD3174D6F8}"/>
    <cellStyle name="Migliaia 2 2 2 2 12" xfId="23355" xr:uid="{1D3ABFD9-4BF2-4017-A4C1-FA96574934C1}"/>
    <cellStyle name="Migliaia 2 2 2 2 13" xfId="313" xr:uid="{6212CDC1-FEB6-42CF-B59A-F242A9633E77}"/>
    <cellStyle name="Migliaia 2 2 2 2 2" xfId="466" xr:uid="{C306A64C-C525-4157-956B-8C07857EA47A}"/>
    <cellStyle name="Migliaia 2 2 2 2 2 10" xfId="12058" xr:uid="{0CDA4823-4FB4-43F4-851D-F4BEF304C7AB}"/>
    <cellStyle name="Migliaia 2 2 2 2 2 10 2" xfId="34895" xr:uid="{85072B2F-0495-479A-B69D-7F52F922F13A}"/>
    <cellStyle name="Migliaia 2 2 2 2 2 11" xfId="23478" xr:uid="{71A20849-E9F8-4D83-9429-7D010F5A2532}"/>
    <cellStyle name="Migliaia 2 2 2 2 2 2" xfId="720" xr:uid="{3D6CAAD3-3C07-40E7-AC38-3E687E7B6AC9}"/>
    <cellStyle name="Migliaia 2 2 2 2 2 2 2" xfId="2282" xr:uid="{4FB92174-C63C-4FFE-9EE2-41DEB6C6E966}"/>
    <cellStyle name="Migliaia 2 2 2 2 2 2 2 2" xfId="5138" xr:uid="{B3ECD048-C3A1-4DA3-9CF3-56ECF7F8F184}"/>
    <cellStyle name="Migliaia 2 2 2 2 2 2 2 2 2" xfId="10846" xr:uid="{22710D0B-5286-40E5-886E-A8C885AF63D8}"/>
    <cellStyle name="Migliaia 2 2 2 2 2 2 2 2 2 2" xfId="22264" xr:uid="{C17A92F6-FE58-4747-B275-DB3E81932CBF}"/>
    <cellStyle name="Migliaia 2 2 2 2 2 2 2 2 2 2 2" xfId="45101" xr:uid="{EBC0B973-EBA1-4298-AFBB-00BFEEAD760D}"/>
    <cellStyle name="Migliaia 2 2 2 2 2 2 2 2 2 3" xfId="33684" xr:uid="{2A257197-5DA1-4945-8718-87366AA9B7F3}"/>
    <cellStyle name="Migliaia 2 2 2 2 2 2 2 2 3" xfId="16556" xr:uid="{77D564C4-4167-4AAD-AB5A-A21EC58AEFB1}"/>
    <cellStyle name="Migliaia 2 2 2 2 2 2 2 2 3 2" xfId="39393" xr:uid="{5CB51BBB-C9F1-4023-BDCA-53932C763BDE}"/>
    <cellStyle name="Migliaia 2 2 2 2 2 2 2 2 4" xfId="27976" xr:uid="{F6A54425-4BCD-41DD-BFC9-5B7213D0788F}"/>
    <cellStyle name="Migliaia 2 2 2 2 2 2 2 3" xfId="7993" xr:uid="{8808FC55-6056-4ECB-B166-26B04EDE75A9}"/>
    <cellStyle name="Migliaia 2 2 2 2 2 2 2 3 2" xfId="19410" xr:uid="{30568A0E-72EE-4732-8342-2FB71212D98F}"/>
    <cellStyle name="Migliaia 2 2 2 2 2 2 2 3 2 2" xfId="42247" xr:uid="{7D40A13B-00DA-4856-A996-27402D2FB43A}"/>
    <cellStyle name="Migliaia 2 2 2 2 2 2 2 3 3" xfId="30830" xr:uid="{A22F6C04-85C0-446E-A43F-4EF8216673DA}"/>
    <cellStyle name="Migliaia 2 2 2 2 2 2 2 4" xfId="13702" xr:uid="{E880021F-9809-4EB8-BACC-3F2BD68F3C3F}"/>
    <cellStyle name="Migliaia 2 2 2 2 2 2 2 4 2" xfId="36539" xr:uid="{D2673F76-F04B-482C-B469-A8375C6D2ACB}"/>
    <cellStyle name="Migliaia 2 2 2 2 2 2 2 5" xfId="25122" xr:uid="{AF1C5442-8A45-495C-AD72-E3C2754ED664}"/>
    <cellStyle name="Migliaia 2 2 2 2 2 2 3" xfId="3711" xr:uid="{B9D7F878-AD48-4A78-9D7C-9CC270AD4A69}"/>
    <cellStyle name="Migliaia 2 2 2 2 2 2 3 2" xfId="9420" xr:uid="{694F0DA8-34EE-4CB9-AF61-30C3FBFE6816}"/>
    <cellStyle name="Migliaia 2 2 2 2 2 2 3 2 2" xfId="20837" xr:uid="{F0CA5C00-3047-4DE6-B867-656A8F0D56B6}"/>
    <cellStyle name="Migliaia 2 2 2 2 2 2 3 2 2 2" xfId="43674" xr:uid="{D8F47BFE-8555-4454-A97F-552D497B80C4}"/>
    <cellStyle name="Migliaia 2 2 2 2 2 2 3 2 3" xfId="32257" xr:uid="{17A4E9F7-24C3-4BB0-ADB6-95C7CBB5CC75}"/>
    <cellStyle name="Migliaia 2 2 2 2 2 2 3 3" xfId="15129" xr:uid="{FBFE60F5-D94F-47B7-9ADE-B804B7BEE0D7}"/>
    <cellStyle name="Migliaia 2 2 2 2 2 2 3 3 2" xfId="37966" xr:uid="{FDC3A74A-97E1-488B-8DD5-25FC0EA17567}"/>
    <cellStyle name="Migliaia 2 2 2 2 2 2 3 4" xfId="26549" xr:uid="{4F225280-0BE7-41DE-9FAF-A63BED8100E7}"/>
    <cellStyle name="Migliaia 2 2 2 2 2 2 4" xfId="6566" xr:uid="{61B29862-EFD2-4E91-BF1E-8EAE53604A65}"/>
    <cellStyle name="Migliaia 2 2 2 2 2 2 4 2" xfId="17983" xr:uid="{DEA46935-6605-47F4-9DF9-7B835908D41A}"/>
    <cellStyle name="Migliaia 2 2 2 2 2 2 4 2 2" xfId="40820" xr:uid="{8648A546-A995-424C-A768-9F182BC3EA62}"/>
    <cellStyle name="Migliaia 2 2 2 2 2 2 4 3" xfId="29403" xr:uid="{AE574BD1-A570-447B-89BD-F80A6DB93E93}"/>
    <cellStyle name="Migliaia 2 2 2 2 2 2 5" xfId="12275" xr:uid="{05397480-AA9C-4989-AB38-62D5A313CC6A}"/>
    <cellStyle name="Migliaia 2 2 2 2 2 2 5 2" xfId="35112" xr:uid="{A0AC0EBD-1BC6-4A3B-B6D1-3CD42399953F}"/>
    <cellStyle name="Migliaia 2 2 2 2 2 2 6" xfId="23695" xr:uid="{F42E9787-64A3-4B94-84EC-7FAB196DF229}"/>
    <cellStyle name="Migliaia 2 2 2 2 2 3" xfId="980" xr:uid="{3FF449F9-A77B-4E1B-8A14-93AC15F120C8}"/>
    <cellStyle name="Migliaia 2 2 2 2 2 3 2" xfId="2499" xr:uid="{F6C38007-9E0D-4B87-8CD0-71C2F8158AA9}"/>
    <cellStyle name="Migliaia 2 2 2 2 2 3 2 2" xfId="5355" xr:uid="{DDA64568-5656-46CB-95C7-A5FEBABC4BD6}"/>
    <cellStyle name="Migliaia 2 2 2 2 2 3 2 2 2" xfId="11063" xr:uid="{3BBB40B9-2D17-41E1-9E5E-D5F15889193F}"/>
    <cellStyle name="Migliaia 2 2 2 2 2 3 2 2 2 2" xfId="22481" xr:uid="{CFE7CE9E-21A2-4C4B-940C-4D12E723A5C1}"/>
    <cellStyle name="Migliaia 2 2 2 2 2 3 2 2 2 2 2" xfId="45318" xr:uid="{9C39EE0E-A345-4B32-855B-D97354044DDE}"/>
    <cellStyle name="Migliaia 2 2 2 2 2 3 2 2 2 3" xfId="33901" xr:uid="{1AA88B0E-440D-4D26-88BA-B57CB7E3C559}"/>
    <cellStyle name="Migliaia 2 2 2 2 2 3 2 2 3" xfId="16773" xr:uid="{F2369E58-A792-4799-AF46-C65F547D9DAF}"/>
    <cellStyle name="Migliaia 2 2 2 2 2 3 2 2 3 2" xfId="39610" xr:uid="{7CF3E18D-5C23-4129-8AE8-DF4A86F81EF8}"/>
    <cellStyle name="Migliaia 2 2 2 2 2 3 2 2 4" xfId="28193" xr:uid="{0AC6B33B-625F-4B0C-97BE-B62F16B03E40}"/>
    <cellStyle name="Migliaia 2 2 2 2 2 3 2 3" xfId="8210" xr:uid="{57751FAF-6550-4995-A0FA-78C28AC96E75}"/>
    <cellStyle name="Migliaia 2 2 2 2 2 3 2 3 2" xfId="19627" xr:uid="{0E600CCD-F7D1-4094-B961-A756E3CB9BCE}"/>
    <cellStyle name="Migliaia 2 2 2 2 2 3 2 3 2 2" xfId="42464" xr:uid="{4B9F36DF-E306-4052-AB94-56D0CF6E41DD}"/>
    <cellStyle name="Migliaia 2 2 2 2 2 3 2 3 3" xfId="31047" xr:uid="{8AE25FEB-8A19-4124-8D56-E9B86A2C21AC}"/>
    <cellStyle name="Migliaia 2 2 2 2 2 3 2 4" xfId="13919" xr:uid="{FD263CCB-F77E-4676-BDA3-C567A893DAE3}"/>
    <cellStyle name="Migliaia 2 2 2 2 2 3 2 4 2" xfId="36756" xr:uid="{D65886CA-E962-4381-9F0B-BD1C26BFB6F9}"/>
    <cellStyle name="Migliaia 2 2 2 2 2 3 2 5" xfId="25339" xr:uid="{903CADFF-1ED5-4A90-BEE3-E3B8945CDCA6}"/>
    <cellStyle name="Migliaia 2 2 2 2 2 3 3" xfId="3928" xr:uid="{38732C79-E92E-4F2A-B4EC-E70BA326160C}"/>
    <cellStyle name="Migliaia 2 2 2 2 2 3 3 2" xfId="9637" xr:uid="{45B70143-4825-4FDF-A174-1160D63D476D}"/>
    <cellStyle name="Migliaia 2 2 2 2 2 3 3 2 2" xfId="21054" xr:uid="{8EA7DF30-D806-41DF-A7F9-F95A15E0B1B4}"/>
    <cellStyle name="Migliaia 2 2 2 2 2 3 3 2 2 2" xfId="43891" xr:uid="{0156BFFB-F47F-4A18-8C7F-B26A345DD74E}"/>
    <cellStyle name="Migliaia 2 2 2 2 2 3 3 2 3" xfId="32474" xr:uid="{F2BE32FF-8AAC-4899-82E4-9784AE9A51A3}"/>
    <cellStyle name="Migliaia 2 2 2 2 2 3 3 3" xfId="15346" xr:uid="{681DFDC8-544E-4C10-88C8-3AB027FB42E1}"/>
    <cellStyle name="Migliaia 2 2 2 2 2 3 3 3 2" xfId="38183" xr:uid="{C85D1BDE-A8EE-4FA4-A6E5-84F14C089EE4}"/>
    <cellStyle name="Migliaia 2 2 2 2 2 3 3 4" xfId="26766" xr:uid="{FCBF0E48-7818-4583-A2DF-A8EA0F971511}"/>
    <cellStyle name="Migliaia 2 2 2 2 2 3 4" xfId="6783" xr:uid="{1A24F206-3929-439C-BB3E-8F7552D62E37}"/>
    <cellStyle name="Migliaia 2 2 2 2 2 3 4 2" xfId="18200" xr:uid="{34FDC8ED-5892-42D2-8E03-B64716EACC72}"/>
    <cellStyle name="Migliaia 2 2 2 2 2 3 4 2 2" xfId="41037" xr:uid="{2C6DDDC3-91EA-4CE3-B23A-1C8A9E8D4B04}"/>
    <cellStyle name="Migliaia 2 2 2 2 2 3 4 3" xfId="29620" xr:uid="{119A87CF-AF93-4EA3-A515-AA8A0FD3967F}"/>
    <cellStyle name="Migliaia 2 2 2 2 2 3 5" xfId="12492" xr:uid="{5377871C-F32E-49D8-BF80-2322A667F67E}"/>
    <cellStyle name="Migliaia 2 2 2 2 2 3 5 2" xfId="35329" xr:uid="{69955D01-CC1F-4960-A273-224E10C39326}"/>
    <cellStyle name="Migliaia 2 2 2 2 2 3 6" xfId="23912" xr:uid="{8BC3478B-E83E-41B2-B409-ECFFA3B7B485}"/>
    <cellStyle name="Migliaia 2 2 2 2 2 4" xfId="1227" xr:uid="{9213923A-2F4D-4B41-A8AA-C90B9D5D1B5E}"/>
    <cellStyle name="Migliaia 2 2 2 2 2 4 2" xfId="2716" xr:uid="{016986EA-610C-4D94-A79C-CF9A86891F75}"/>
    <cellStyle name="Migliaia 2 2 2 2 2 4 2 2" xfId="5572" xr:uid="{800B0B28-8EED-44E2-8CB3-41159790E001}"/>
    <cellStyle name="Migliaia 2 2 2 2 2 4 2 2 2" xfId="11280" xr:uid="{0F330598-DF3E-4957-96AF-C2A7A0B570AE}"/>
    <cellStyle name="Migliaia 2 2 2 2 2 4 2 2 2 2" xfId="22698" xr:uid="{D379C014-DED3-4B26-8C94-DBA35388192A}"/>
    <cellStyle name="Migliaia 2 2 2 2 2 4 2 2 2 2 2" xfId="45535" xr:uid="{6A97C5AA-7B8E-4499-A762-AC2986784367}"/>
    <cellStyle name="Migliaia 2 2 2 2 2 4 2 2 2 3" xfId="34118" xr:uid="{0FE9A9B5-582F-4F56-A795-0E279BBD6C71}"/>
    <cellStyle name="Migliaia 2 2 2 2 2 4 2 2 3" xfId="16990" xr:uid="{FDA630E6-49A1-4F14-86C5-DF72D0841D84}"/>
    <cellStyle name="Migliaia 2 2 2 2 2 4 2 2 3 2" xfId="39827" xr:uid="{28D4D780-CBD7-440F-A3E7-AF86A3B7EBF9}"/>
    <cellStyle name="Migliaia 2 2 2 2 2 4 2 2 4" xfId="28410" xr:uid="{86E564DB-481D-41B3-9992-EC6167249D5E}"/>
    <cellStyle name="Migliaia 2 2 2 2 2 4 2 3" xfId="8427" xr:uid="{175C555F-5CA7-495C-B88D-F6AE450A417F}"/>
    <cellStyle name="Migliaia 2 2 2 2 2 4 2 3 2" xfId="19844" xr:uid="{69AB68CE-B391-4A06-BE9A-A3171B153B29}"/>
    <cellStyle name="Migliaia 2 2 2 2 2 4 2 3 2 2" xfId="42681" xr:uid="{C3DBE844-BCE7-4E93-90E2-2DF5BA15DE87}"/>
    <cellStyle name="Migliaia 2 2 2 2 2 4 2 3 3" xfId="31264" xr:uid="{CF8A1EF6-830E-4C9D-9B92-5DA879B5C949}"/>
    <cellStyle name="Migliaia 2 2 2 2 2 4 2 4" xfId="14136" xr:uid="{0EE8399F-1AFE-480C-8442-65708732BDA1}"/>
    <cellStyle name="Migliaia 2 2 2 2 2 4 2 4 2" xfId="36973" xr:uid="{21A26E83-A397-448F-B152-0B05A1E88CF4}"/>
    <cellStyle name="Migliaia 2 2 2 2 2 4 2 5" xfId="25556" xr:uid="{6E2A7FA6-E1DC-4588-A68F-091D2DDF8FE8}"/>
    <cellStyle name="Migliaia 2 2 2 2 2 4 3" xfId="4145" xr:uid="{A95E1208-09B6-4F63-A472-19FC538B2519}"/>
    <cellStyle name="Migliaia 2 2 2 2 2 4 3 2" xfId="9854" xr:uid="{5304B9BE-F470-4152-B7D6-2F75EFC44FCF}"/>
    <cellStyle name="Migliaia 2 2 2 2 2 4 3 2 2" xfId="21271" xr:uid="{BAE63B0B-E7B0-49E0-8215-A3EEC2484B1F}"/>
    <cellStyle name="Migliaia 2 2 2 2 2 4 3 2 2 2" xfId="44108" xr:uid="{B9ED71C3-6464-4261-860E-1BB27E857CF8}"/>
    <cellStyle name="Migliaia 2 2 2 2 2 4 3 2 3" xfId="32691" xr:uid="{EF1B1D9F-E1F6-40C8-BD5A-DA7BF27EE5CE}"/>
    <cellStyle name="Migliaia 2 2 2 2 2 4 3 3" xfId="15563" xr:uid="{534A333E-0D2C-4D49-A450-EEE5FF19EC54}"/>
    <cellStyle name="Migliaia 2 2 2 2 2 4 3 3 2" xfId="38400" xr:uid="{55EA2DE4-9DEB-43F9-92BC-1C7D1A9D4CA1}"/>
    <cellStyle name="Migliaia 2 2 2 2 2 4 3 4" xfId="26983" xr:uid="{34858368-E5AC-4A8F-9474-2A50E6C140C3}"/>
    <cellStyle name="Migliaia 2 2 2 2 2 4 4" xfId="7000" xr:uid="{B4D3019B-5E71-4FFE-AD51-EB69721A4F62}"/>
    <cellStyle name="Migliaia 2 2 2 2 2 4 4 2" xfId="18417" xr:uid="{8F65E027-6F74-4B54-ABB4-8A13B3F29745}"/>
    <cellStyle name="Migliaia 2 2 2 2 2 4 4 2 2" xfId="41254" xr:uid="{D6E77121-3535-4A1F-A0D1-A0ED439765FA}"/>
    <cellStyle name="Migliaia 2 2 2 2 2 4 4 3" xfId="29837" xr:uid="{A484C272-C78B-4001-B32A-86209F022CDB}"/>
    <cellStyle name="Migliaia 2 2 2 2 2 4 5" xfId="12709" xr:uid="{A7AE2667-AE4B-4930-92CF-A1D95FE3EF76}"/>
    <cellStyle name="Migliaia 2 2 2 2 2 4 5 2" xfId="35546" xr:uid="{FD969505-B737-4A72-8D9A-A56E1F3FF044}"/>
    <cellStyle name="Migliaia 2 2 2 2 2 4 6" xfId="24129" xr:uid="{93BA9F87-A9E6-49C4-9CDB-98B91FA5932C}"/>
    <cellStyle name="Migliaia 2 2 2 2 2 5" xfId="1474" xr:uid="{AACC215E-8E20-4B8B-B9A2-BF057C2A17DC}"/>
    <cellStyle name="Migliaia 2 2 2 2 2 5 2" xfId="2933" xr:uid="{8FC165C8-3F38-4112-873C-FE97F73DD2E8}"/>
    <cellStyle name="Migliaia 2 2 2 2 2 5 2 2" xfId="5789" xr:uid="{25838060-0027-4F03-953A-73255CEF3CC1}"/>
    <cellStyle name="Migliaia 2 2 2 2 2 5 2 2 2" xfId="11497" xr:uid="{91F9C5EE-EB7D-4946-BABF-324ECA96CD6D}"/>
    <cellStyle name="Migliaia 2 2 2 2 2 5 2 2 2 2" xfId="22915" xr:uid="{827EABD7-7DD9-4813-9377-41CA2C5C832F}"/>
    <cellStyle name="Migliaia 2 2 2 2 2 5 2 2 2 2 2" xfId="45752" xr:uid="{DE9280C9-0028-4429-B049-41C9B3F896F5}"/>
    <cellStyle name="Migliaia 2 2 2 2 2 5 2 2 2 3" xfId="34335" xr:uid="{FDD7CD19-999B-46D5-9CAE-9A67813E023F}"/>
    <cellStyle name="Migliaia 2 2 2 2 2 5 2 2 3" xfId="17207" xr:uid="{61CC82F9-16AF-4B7B-A6E3-5C73C59E3EAB}"/>
    <cellStyle name="Migliaia 2 2 2 2 2 5 2 2 3 2" xfId="40044" xr:uid="{819F059F-68A4-4FB3-89B7-E41ED24E4CE7}"/>
    <cellStyle name="Migliaia 2 2 2 2 2 5 2 2 4" xfId="28627" xr:uid="{A1E0E966-99BC-4FD1-965A-F5874E427323}"/>
    <cellStyle name="Migliaia 2 2 2 2 2 5 2 3" xfId="8644" xr:uid="{3CFF7EF6-01AC-45F3-B9E8-152A34D1D4E6}"/>
    <cellStyle name="Migliaia 2 2 2 2 2 5 2 3 2" xfId="20061" xr:uid="{EAAC7BDA-A781-48E3-A709-21C9552DF9E6}"/>
    <cellStyle name="Migliaia 2 2 2 2 2 5 2 3 2 2" xfId="42898" xr:uid="{922DAA76-D53F-4EA2-9F0D-16963FCAE841}"/>
    <cellStyle name="Migliaia 2 2 2 2 2 5 2 3 3" xfId="31481" xr:uid="{11504E89-705F-4562-B299-F28086879CDA}"/>
    <cellStyle name="Migliaia 2 2 2 2 2 5 2 4" xfId="14353" xr:uid="{0310B5F5-33A5-4697-BB16-95C029B36EFF}"/>
    <cellStyle name="Migliaia 2 2 2 2 2 5 2 4 2" xfId="37190" xr:uid="{21F576DA-DC06-47C0-B1D3-FBC10375B4A9}"/>
    <cellStyle name="Migliaia 2 2 2 2 2 5 2 5" xfId="25773" xr:uid="{5FC308DF-1FA3-45FF-B4E5-4458845C80A4}"/>
    <cellStyle name="Migliaia 2 2 2 2 2 5 3" xfId="4362" xr:uid="{992FF3BD-507A-46C3-94E3-D55D59B4F0BC}"/>
    <cellStyle name="Migliaia 2 2 2 2 2 5 3 2" xfId="10071" xr:uid="{35D64A4C-FDAC-4628-86EC-556E69427B52}"/>
    <cellStyle name="Migliaia 2 2 2 2 2 5 3 2 2" xfId="21488" xr:uid="{4F89AF4C-F482-4A59-83BF-FC2D03DECBAE}"/>
    <cellStyle name="Migliaia 2 2 2 2 2 5 3 2 2 2" xfId="44325" xr:uid="{DF5E94CF-732F-4931-9BAF-71DDC7576B8A}"/>
    <cellStyle name="Migliaia 2 2 2 2 2 5 3 2 3" xfId="32908" xr:uid="{78BBA8C2-34AF-4C40-A296-3C1A9DBE3887}"/>
    <cellStyle name="Migliaia 2 2 2 2 2 5 3 3" xfId="15780" xr:uid="{0AD99783-C400-4D0A-88F7-2052A2C75053}"/>
    <cellStyle name="Migliaia 2 2 2 2 2 5 3 3 2" xfId="38617" xr:uid="{282F7FB0-A91D-4788-83F3-7028A375BE7E}"/>
    <cellStyle name="Migliaia 2 2 2 2 2 5 3 4" xfId="27200" xr:uid="{A4354EBD-8D48-4529-A618-37B5D634EA01}"/>
    <cellStyle name="Migliaia 2 2 2 2 2 5 4" xfId="7217" xr:uid="{A9527176-3A15-4CE3-A9C4-423557D7B36D}"/>
    <cellStyle name="Migliaia 2 2 2 2 2 5 4 2" xfId="18634" xr:uid="{2CFD5476-1AA9-49F6-92F5-63C6D294E588}"/>
    <cellStyle name="Migliaia 2 2 2 2 2 5 4 2 2" xfId="41471" xr:uid="{268650F7-7B2A-4056-B21D-E9CC4491E48A}"/>
    <cellStyle name="Migliaia 2 2 2 2 2 5 4 3" xfId="30054" xr:uid="{EF978A00-7929-4E16-9A1F-7E1BB05D9443}"/>
    <cellStyle name="Migliaia 2 2 2 2 2 5 5" xfId="12926" xr:uid="{3FE81C44-E590-4D0D-BE9F-3A304858C383}"/>
    <cellStyle name="Migliaia 2 2 2 2 2 5 5 2" xfId="35763" xr:uid="{A5D76332-465B-43ED-BCB0-24372548DFA1}"/>
    <cellStyle name="Migliaia 2 2 2 2 2 5 6" xfId="24346" xr:uid="{3B93B19E-4F5F-40EF-9EAF-A087C7CB6253}"/>
    <cellStyle name="Migliaia 2 2 2 2 2 6" xfId="1721" xr:uid="{155D4F80-32C6-435E-8D83-5B4B9BD3619A}"/>
    <cellStyle name="Migliaia 2 2 2 2 2 6 2" xfId="3150" xr:uid="{154BF178-B25E-4ECD-B95E-CF1171D6043E}"/>
    <cellStyle name="Migliaia 2 2 2 2 2 6 2 2" xfId="6006" xr:uid="{979E0123-9B3E-4278-866A-259E687C4662}"/>
    <cellStyle name="Migliaia 2 2 2 2 2 6 2 2 2" xfId="11714" xr:uid="{52C894F9-6F78-4E3F-BB6D-7608ADA00BDF}"/>
    <cellStyle name="Migliaia 2 2 2 2 2 6 2 2 2 2" xfId="23132" xr:uid="{845ADE75-6AAC-41F6-82C3-81FFEC3B5409}"/>
    <cellStyle name="Migliaia 2 2 2 2 2 6 2 2 2 2 2" xfId="45969" xr:uid="{EA632524-12A7-4D51-A20A-3B62EE9E8149}"/>
    <cellStyle name="Migliaia 2 2 2 2 2 6 2 2 2 3" xfId="34552" xr:uid="{47E936A3-F1CA-4B00-8EEF-B907B1E7A855}"/>
    <cellStyle name="Migliaia 2 2 2 2 2 6 2 2 3" xfId="17424" xr:uid="{537A66B1-9182-41C5-8358-A8CC394E7C32}"/>
    <cellStyle name="Migliaia 2 2 2 2 2 6 2 2 3 2" xfId="40261" xr:uid="{AE3DC181-04CF-4AB5-BDE7-423BE88C9E38}"/>
    <cellStyle name="Migliaia 2 2 2 2 2 6 2 2 4" xfId="28844" xr:uid="{07BE3EA3-DFA8-47F3-810B-1A52CBA894B9}"/>
    <cellStyle name="Migliaia 2 2 2 2 2 6 2 3" xfId="8861" xr:uid="{4563814B-9915-418C-BB0A-82E4D8DF74F5}"/>
    <cellStyle name="Migliaia 2 2 2 2 2 6 2 3 2" xfId="20278" xr:uid="{CC571CA8-94AB-4F5D-AC57-BDAD2253B081}"/>
    <cellStyle name="Migliaia 2 2 2 2 2 6 2 3 2 2" xfId="43115" xr:uid="{FD556DB3-3EC0-4079-9643-C7E0AAC8047F}"/>
    <cellStyle name="Migliaia 2 2 2 2 2 6 2 3 3" xfId="31698" xr:uid="{6662F7DB-7CD0-4E3D-9D8D-9069E3B863D6}"/>
    <cellStyle name="Migliaia 2 2 2 2 2 6 2 4" xfId="14570" xr:uid="{32265A54-B064-4AF1-BD13-4A9154A4A019}"/>
    <cellStyle name="Migliaia 2 2 2 2 2 6 2 4 2" xfId="37407" xr:uid="{0DF9CD6A-D659-47F1-9E3B-DFFA862900B0}"/>
    <cellStyle name="Migliaia 2 2 2 2 2 6 2 5" xfId="25990" xr:uid="{CA44D85C-D7D6-4124-854C-441731C7780A}"/>
    <cellStyle name="Migliaia 2 2 2 2 2 6 3" xfId="4579" xr:uid="{E0F96A28-A6DE-4AE0-A9F3-AB01C644EC80}"/>
    <cellStyle name="Migliaia 2 2 2 2 2 6 3 2" xfId="10288" xr:uid="{F38C88A6-B2B3-41D7-941C-8FC5D8643911}"/>
    <cellStyle name="Migliaia 2 2 2 2 2 6 3 2 2" xfId="21705" xr:uid="{BC0BC547-95C5-453D-84D7-883DBB8A0FC3}"/>
    <cellStyle name="Migliaia 2 2 2 2 2 6 3 2 2 2" xfId="44542" xr:uid="{D6C53A51-841F-4546-B32A-FAAD8041D680}"/>
    <cellStyle name="Migliaia 2 2 2 2 2 6 3 2 3" xfId="33125" xr:uid="{D8316C03-615D-4C51-BC6A-81F6D87D1635}"/>
    <cellStyle name="Migliaia 2 2 2 2 2 6 3 3" xfId="15997" xr:uid="{2FCF1C18-9651-47B0-B41F-641E15353733}"/>
    <cellStyle name="Migliaia 2 2 2 2 2 6 3 3 2" xfId="38834" xr:uid="{35AE05E1-C299-4F4B-8E5E-4D809E97D077}"/>
    <cellStyle name="Migliaia 2 2 2 2 2 6 3 4" xfId="27417" xr:uid="{2CC08425-5423-44EE-B69D-56D3D90129F9}"/>
    <cellStyle name="Migliaia 2 2 2 2 2 6 4" xfId="7434" xr:uid="{15644001-D04B-4B52-AEFF-53D329813844}"/>
    <cellStyle name="Migliaia 2 2 2 2 2 6 4 2" xfId="18851" xr:uid="{A279830A-C546-48F0-954D-F4238EC9B422}"/>
    <cellStyle name="Migliaia 2 2 2 2 2 6 4 2 2" xfId="41688" xr:uid="{197298B4-258B-4BC7-BB42-0D7C585F07B5}"/>
    <cellStyle name="Migliaia 2 2 2 2 2 6 4 3" xfId="30271" xr:uid="{AAFB907C-1EBB-4BC7-9505-69EA140A0F58}"/>
    <cellStyle name="Migliaia 2 2 2 2 2 6 5" xfId="13143" xr:uid="{91207BFE-868B-4909-ABBD-D63404E29DDC}"/>
    <cellStyle name="Migliaia 2 2 2 2 2 6 5 2" xfId="35980" xr:uid="{ED90D9EA-EB09-4CC6-95A6-104533AAD6E0}"/>
    <cellStyle name="Migliaia 2 2 2 2 2 6 6" xfId="24563" xr:uid="{1201BF1C-47C4-41D5-A9A6-F1D6032EDF5B}"/>
    <cellStyle name="Migliaia 2 2 2 2 2 7" xfId="2065" xr:uid="{5ADBCD3E-97CD-461A-8A2B-3B46AEBC4244}"/>
    <cellStyle name="Migliaia 2 2 2 2 2 7 2" xfId="4921" xr:uid="{1FFFE08E-8966-4626-9D2C-298BEE9A6C70}"/>
    <cellStyle name="Migliaia 2 2 2 2 2 7 2 2" xfId="10629" xr:uid="{73681E0A-9630-46DD-8129-7D0556ADA438}"/>
    <cellStyle name="Migliaia 2 2 2 2 2 7 2 2 2" xfId="22047" xr:uid="{6A22741E-03C1-49E0-8183-EE4716EFB9D1}"/>
    <cellStyle name="Migliaia 2 2 2 2 2 7 2 2 2 2" xfId="44884" xr:uid="{06E461D3-9239-4D2A-9652-443C558AAB5D}"/>
    <cellStyle name="Migliaia 2 2 2 2 2 7 2 2 3" xfId="33467" xr:uid="{464EA5E7-983F-4218-8F80-C25233963AA0}"/>
    <cellStyle name="Migliaia 2 2 2 2 2 7 2 3" xfId="16339" xr:uid="{EBB11CC8-8713-4C52-8F9F-3351EA0B0A34}"/>
    <cellStyle name="Migliaia 2 2 2 2 2 7 2 3 2" xfId="39176" xr:uid="{C7F00F05-4AAE-42CA-AFC8-F97B5618E34E}"/>
    <cellStyle name="Migliaia 2 2 2 2 2 7 2 4" xfId="27759" xr:uid="{9E2D4D94-9AB3-45A3-80D8-6A6DBFD59B2B}"/>
    <cellStyle name="Migliaia 2 2 2 2 2 7 3" xfId="7776" xr:uid="{3C5375BD-24AF-46C4-8ABD-1E6791A5B0E6}"/>
    <cellStyle name="Migliaia 2 2 2 2 2 7 3 2" xfId="19193" xr:uid="{61193D75-A03D-49DD-B314-4C06E1135B42}"/>
    <cellStyle name="Migliaia 2 2 2 2 2 7 3 2 2" xfId="42030" xr:uid="{39AB2ED1-218F-45C6-913A-BB15236EAC88}"/>
    <cellStyle name="Migliaia 2 2 2 2 2 7 3 3" xfId="30613" xr:uid="{2EFF92E5-909A-436D-B68D-EB60414D2DD9}"/>
    <cellStyle name="Migliaia 2 2 2 2 2 7 4" xfId="13485" xr:uid="{324A0EDA-044E-4529-915F-82547A5387DC}"/>
    <cellStyle name="Migliaia 2 2 2 2 2 7 4 2" xfId="36322" xr:uid="{CFFB189E-DBB4-485D-A5EE-F137E21D2EAE}"/>
    <cellStyle name="Migliaia 2 2 2 2 2 7 5" xfId="24905" xr:uid="{973AEEE8-17A6-4A52-B369-E584F159B68B}"/>
    <cellStyle name="Migliaia 2 2 2 2 2 8" xfId="3494" xr:uid="{48850AD4-E31F-4409-828E-24D8E5FA9D32}"/>
    <cellStyle name="Migliaia 2 2 2 2 2 8 2" xfId="9203" xr:uid="{1EB79B0B-4F37-4F72-BBD6-E6145F7D28C4}"/>
    <cellStyle name="Migliaia 2 2 2 2 2 8 2 2" xfId="20620" xr:uid="{A3E75043-0598-457D-B6C1-E6E9A1A47982}"/>
    <cellStyle name="Migliaia 2 2 2 2 2 8 2 2 2" xfId="43457" xr:uid="{56350DF1-8AEF-4463-BA96-51705F0655F5}"/>
    <cellStyle name="Migliaia 2 2 2 2 2 8 2 3" xfId="32040" xr:uid="{11EBD097-01C7-4BF0-8715-64ED4B48D786}"/>
    <cellStyle name="Migliaia 2 2 2 2 2 8 3" xfId="14912" xr:uid="{5EE168DD-FBD4-4486-9BB5-E67B706D4B76}"/>
    <cellStyle name="Migliaia 2 2 2 2 2 8 3 2" xfId="37749" xr:uid="{637FE45B-8828-4AFE-A477-ADE382E0D492}"/>
    <cellStyle name="Migliaia 2 2 2 2 2 8 4" xfId="26332" xr:uid="{E4222991-4C38-41DF-8592-99F76B7D3AF5}"/>
    <cellStyle name="Migliaia 2 2 2 2 2 9" xfId="6349" xr:uid="{4C3A7F36-84A6-408A-A188-8FB1A0856009}"/>
    <cellStyle name="Migliaia 2 2 2 2 2 9 2" xfId="17766" xr:uid="{6E882365-AAD1-4CC6-A2BE-1414B975B18A}"/>
    <cellStyle name="Migliaia 2 2 2 2 2 9 2 2" xfId="40603" xr:uid="{D8162D15-7644-43E8-845E-8C84F9BC81EC}"/>
    <cellStyle name="Migliaia 2 2 2 2 2 9 3" xfId="29186" xr:uid="{F4F57799-4058-45B6-8E8B-88DBF2B05D4E}"/>
    <cellStyle name="Migliaia 2 2 2 2 3" xfId="586" xr:uid="{1177526C-3DC6-4111-A90D-AE874CC5B7F6}"/>
    <cellStyle name="Migliaia 2 2 2 2 3 2" xfId="2168" xr:uid="{87FA67A6-6CFC-437B-AFAD-EE49FA0CC58F}"/>
    <cellStyle name="Migliaia 2 2 2 2 3 2 2" xfId="5024" xr:uid="{3DA7BBCA-C7CA-4447-BE7D-3E9C273112BA}"/>
    <cellStyle name="Migliaia 2 2 2 2 3 2 2 2" xfId="10732" xr:uid="{E164639A-718F-4CBA-B4E9-9763088F5F20}"/>
    <cellStyle name="Migliaia 2 2 2 2 3 2 2 2 2" xfId="22150" xr:uid="{299332E7-9C64-4972-AC17-59DA9F477601}"/>
    <cellStyle name="Migliaia 2 2 2 2 3 2 2 2 2 2" xfId="44987" xr:uid="{07832E0F-3A6E-48A5-81C1-A8B2DD1D8716}"/>
    <cellStyle name="Migliaia 2 2 2 2 3 2 2 2 3" xfId="33570" xr:uid="{DDA8E90C-CA7E-495E-BE1F-75384FB0D7F3}"/>
    <cellStyle name="Migliaia 2 2 2 2 3 2 2 3" xfId="16442" xr:uid="{33B4D858-BBAC-4880-ADE5-9566C3E2656C}"/>
    <cellStyle name="Migliaia 2 2 2 2 3 2 2 3 2" xfId="39279" xr:uid="{E7CBAEE8-8072-41D4-8F6E-54947178370F}"/>
    <cellStyle name="Migliaia 2 2 2 2 3 2 2 4" xfId="27862" xr:uid="{DCBEEDB5-A5AA-4D4B-8B7A-2BE227728B8B}"/>
    <cellStyle name="Migliaia 2 2 2 2 3 2 3" xfId="7879" xr:uid="{5C5FADE2-7727-414A-914E-FCC4DA10C6B2}"/>
    <cellStyle name="Migliaia 2 2 2 2 3 2 3 2" xfId="19296" xr:uid="{67690706-0359-46C5-8532-23FCD77616AE}"/>
    <cellStyle name="Migliaia 2 2 2 2 3 2 3 2 2" xfId="42133" xr:uid="{04640572-D773-47B4-99D5-8785B8814BB0}"/>
    <cellStyle name="Migliaia 2 2 2 2 3 2 3 3" xfId="30716" xr:uid="{0E9F7B29-EFE7-4DD4-B9A9-2E7F6C068DA7}"/>
    <cellStyle name="Migliaia 2 2 2 2 3 2 4" xfId="13588" xr:uid="{EF7F1D3E-27CC-4229-9A90-18CE2973BD16}"/>
    <cellStyle name="Migliaia 2 2 2 2 3 2 4 2" xfId="36425" xr:uid="{9C386DF4-B5D9-427E-9EA4-7348F22454F9}"/>
    <cellStyle name="Migliaia 2 2 2 2 3 2 5" xfId="25008" xr:uid="{243B37C5-080D-4617-9F28-C4725F0F1B8D}"/>
    <cellStyle name="Migliaia 2 2 2 2 3 3" xfId="3597" xr:uid="{00C606D0-BAF7-40F7-A1FC-3BF93E204407}"/>
    <cellStyle name="Migliaia 2 2 2 2 3 3 2" xfId="9306" xr:uid="{746407D8-0604-489B-ACAF-D246545388C0}"/>
    <cellStyle name="Migliaia 2 2 2 2 3 3 2 2" xfId="20723" xr:uid="{D1BD584A-5C23-42BB-9089-4E5D8467F347}"/>
    <cellStyle name="Migliaia 2 2 2 2 3 3 2 2 2" xfId="43560" xr:uid="{E83F9A7D-E12F-4B08-8BA7-B102A36BC4BD}"/>
    <cellStyle name="Migliaia 2 2 2 2 3 3 2 3" xfId="32143" xr:uid="{D5064172-153C-41F8-979F-48686F887907}"/>
    <cellStyle name="Migliaia 2 2 2 2 3 3 3" xfId="15015" xr:uid="{16052332-D0CD-4AA0-8960-8CB1AEE3FD2C}"/>
    <cellStyle name="Migliaia 2 2 2 2 3 3 3 2" xfId="37852" xr:uid="{F963047D-2F9E-465C-A9C1-A6BA945BF397}"/>
    <cellStyle name="Migliaia 2 2 2 2 3 3 4" xfId="26435" xr:uid="{2A71580D-6B6D-4B85-ADB4-9067BDD6A2F8}"/>
    <cellStyle name="Migliaia 2 2 2 2 3 4" xfId="6452" xr:uid="{A101FDD4-2A92-4CFA-8FB2-630EE5C79696}"/>
    <cellStyle name="Migliaia 2 2 2 2 3 4 2" xfId="17869" xr:uid="{160C99A8-80CD-47C6-B863-F82381CF7755}"/>
    <cellStyle name="Migliaia 2 2 2 2 3 4 2 2" xfId="40706" xr:uid="{0A11F596-9740-4654-99A9-A6FC70E45C2A}"/>
    <cellStyle name="Migliaia 2 2 2 2 3 4 3" xfId="29289" xr:uid="{D2B65620-DDAB-493B-8DF2-200985FBDE8A}"/>
    <cellStyle name="Migliaia 2 2 2 2 3 5" xfId="12161" xr:uid="{421736E6-7012-4CA8-A194-86C03C7DA3B3}"/>
    <cellStyle name="Migliaia 2 2 2 2 3 5 2" xfId="34998" xr:uid="{9F24310F-21A4-4F65-9AFC-806A9E5137D8}"/>
    <cellStyle name="Migliaia 2 2 2 2 3 6" xfId="23581" xr:uid="{8348102C-882E-4973-807A-F12A59737F9A}"/>
    <cellStyle name="Migliaia 2 2 2 2 4" xfId="849" xr:uid="{F52A9744-822F-4FC5-A121-BFFE2C06E284}"/>
    <cellStyle name="Migliaia 2 2 2 2 4 2" xfId="2385" xr:uid="{721A1A7A-CBD4-4655-BA73-D46A973E5782}"/>
    <cellStyle name="Migliaia 2 2 2 2 4 2 2" xfId="5241" xr:uid="{56A48A4D-6681-4CCA-83E1-0847D8D511F1}"/>
    <cellStyle name="Migliaia 2 2 2 2 4 2 2 2" xfId="10949" xr:uid="{11EE6316-7A39-445C-AF97-CBE089BBAB94}"/>
    <cellStyle name="Migliaia 2 2 2 2 4 2 2 2 2" xfId="22367" xr:uid="{0463DA74-C413-443A-97AA-CC6859F9B617}"/>
    <cellStyle name="Migliaia 2 2 2 2 4 2 2 2 2 2" xfId="45204" xr:uid="{C06C4299-C801-4616-A6E8-AED4654713EF}"/>
    <cellStyle name="Migliaia 2 2 2 2 4 2 2 2 3" xfId="33787" xr:uid="{435851CF-E9CA-4C9B-A6B0-2D9806058D81}"/>
    <cellStyle name="Migliaia 2 2 2 2 4 2 2 3" xfId="16659" xr:uid="{6C27EC3A-784A-4915-BDF6-35BCDE6214E5}"/>
    <cellStyle name="Migliaia 2 2 2 2 4 2 2 3 2" xfId="39496" xr:uid="{7E737D13-0000-4E06-8525-574E6F03D652}"/>
    <cellStyle name="Migliaia 2 2 2 2 4 2 2 4" xfId="28079" xr:uid="{31B475CB-7EB1-455F-8765-8A560A9CBBD2}"/>
    <cellStyle name="Migliaia 2 2 2 2 4 2 3" xfId="8096" xr:uid="{38A5345A-4D79-4F5F-9399-B9C563881FDA}"/>
    <cellStyle name="Migliaia 2 2 2 2 4 2 3 2" xfId="19513" xr:uid="{D8592CCD-4AE4-4BD2-B17C-151DF4FD60F6}"/>
    <cellStyle name="Migliaia 2 2 2 2 4 2 3 2 2" xfId="42350" xr:uid="{B9D25212-7D20-44CF-A49C-BC5B957177B6}"/>
    <cellStyle name="Migliaia 2 2 2 2 4 2 3 3" xfId="30933" xr:uid="{383B148A-D95B-4E00-96BD-A2131C11CA3D}"/>
    <cellStyle name="Migliaia 2 2 2 2 4 2 4" xfId="13805" xr:uid="{2C96E885-411C-4B3C-BF19-DD87B1A317F7}"/>
    <cellStyle name="Migliaia 2 2 2 2 4 2 4 2" xfId="36642" xr:uid="{023AA2FF-288D-41A7-AEBC-334258D342A4}"/>
    <cellStyle name="Migliaia 2 2 2 2 4 2 5" xfId="25225" xr:uid="{64E7E640-C6C1-447E-A8E2-FD9E05D20570}"/>
    <cellStyle name="Migliaia 2 2 2 2 4 3" xfId="3814" xr:uid="{F5B8417A-1B6A-4D4A-A602-8EBAEA49207F}"/>
    <cellStyle name="Migliaia 2 2 2 2 4 3 2" xfId="9523" xr:uid="{47664497-0446-4806-A9A4-EFB31F93B044}"/>
    <cellStyle name="Migliaia 2 2 2 2 4 3 2 2" xfId="20940" xr:uid="{C998E61E-71A4-493B-9D56-4B9817015908}"/>
    <cellStyle name="Migliaia 2 2 2 2 4 3 2 2 2" xfId="43777" xr:uid="{94A2F053-B62A-4CB9-BC9C-8FD59CE86B42}"/>
    <cellStyle name="Migliaia 2 2 2 2 4 3 2 3" xfId="32360" xr:uid="{F92BF301-D5B4-4740-8DF1-D193CC10D7A7}"/>
    <cellStyle name="Migliaia 2 2 2 2 4 3 3" xfId="15232" xr:uid="{4F947661-44C8-435A-AB13-DF6C77611D56}"/>
    <cellStyle name="Migliaia 2 2 2 2 4 3 3 2" xfId="38069" xr:uid="{CC6EA43C-4BA0-4F89-9258-C5AC2BA0D904}"/>
    <cellStyle name="Migliaia 2 2 2 2 4 3 4" xfId="26652" xr:uid="{550B0039-7A2D-414D-B21D-62C52D60CA96}"/>
    <cellStyle name="Migliaia 2 2 2 2 4 4" xfId="6669" xr:uid="{CF3D87C7-F76F-4486-B086-47999ECD898C}"/>
    <cellStyle name="Migliaia 2 2 2 2 4 4 2" xfId="18086" xr:uid="{A7073E65-BDB0-4DF4-B95B-120840A0F0B6}"/>
    <cellStyle name="Migliaia 2 2 2 2 4 4 2 2" xfId="40923" xr:uid="{9AAC28D9-1245-48AA-8DF6-BFADADCE03B4}"/>
    <cellStyle name="Migliaia 2 2 2 2 4 4 3" xfId="29506" xr:uid="{D611A4D1-88A4-4713-B773-47FC8F8C6F68}"/>
    <cellStyle name="Migliaia 2 2 2 2 4 5" xfId="12378" xr:uid="{857FDF98-8230-49F2-A528-6F03F63FF8EA}"/>
    <cellStyle name="Migliaia 2 2 2 2 4 5 2" xfId="35215" xr:uid="{8F0CA463-FB56-47A0-9429-FBFEC6347490}"/>
    <cellStyle name="Migliaia 2 2 2 2 4 6" xfId="23798" xr:uid="{D74F516C-5E4F-425B-8999-A2EF4A73982C}"/>
    <cellStyle name="Migliaia 2 2 2 2 5" xfId="1096" xr:uid="{EE9EF812-633A-4A8E-8AC9-B3EEEE3348CA}"/>
    <cellStyle name="Migliaia 2 2 2 2 5 2" xfId="2602" xr:uid="{9FB657BD-5F69-4C62-8C82-71BC1FDB6D8E}"/>
    <cellStyle name="Migliaia 2 2 2 2 5 2 2" xfId="5458" xr:uid="{4A84992E-ACDF-4D2D-9F81-B516450EA9E0}"/>
    <cellStyle name="Migliaia 2 2 2 2 5 2 2 2" xfId="11166" xr:uid="{F882DC8D-146B-4061-BD8A-72A3BB1EEC53}"/>
    <cellStyle name="Migliaia 2 2 2 2 5 2 2 2 2" xfId="22584" xr:uid="{F80D95B2-F40D-4E0F-962B-0D5A17026E95}"/>
    <cellStyle name="Migliaia 2 2 2 2 5 2 2 2 2 2" xfId="45421" xr:uid="{49A0C440-1A08-4FBB-B47A-E11F84C133FA}"/>
    <cellStyle name="Migliaia 2 2 2 2 5 2 2 2 3" xfId="34004" xr:uid="{44C1C7E0-66CE-4091-B141-89870B86114E}"/>
    <cellStyle name="Migliaia 2 2 2 2 5 2 2 3" xfId="16876" xr:uid="{0AD23007-FC89-4329-BADD-64F71A56043B}"/>
    <cellStyle name="Migliaia 2 2 2 2 5 2 2 3 2" xfId="39713" xr:uid="{AA0DAF00-72B3-4E32-B837-14940B698DD9}"/>
    <cellStyle name="Migliaia 2 2 2 2 5 2 2 4" xfId="28296" xr:uid="{088C5188-285B-4E8E-A034-E13F66861D96}"/>
    <cellStyle name="Migliaia 2 2 2 2 5 2 3" xfId="8313" xr:uid="{3A13D43F-0ECD-4620-B259-510E1A7E2AE0}"/>
    <cellStyle name="Migliaia 2 2 2 2 5 2 3 2" xfId="19730" xr:uid="{5905A8A1-BA1B-4CDC-8589-6ABB7AC93313}"/>
    <cellStyle name="Migliaia 2 2 2 2 5 2 3 2 2" xfId="42567" xr:uid="{C17BD5CA-712B-43E6-97CC-7FC0DF7E977C}"/>
    <cellStyle name="Migliaia 2 2 2 2 5 2 3 3" xfId="31150" xr:uid="{643EC372-0381-40DA-8A91-E6B424BA6E32}"/>
    <cellStyle name="Migliaia 2 2 2 2 5 2 4" xfId="14022" xr:uid="{DE67AE29-B4AA-4E65-84BF-2EC8FE7BDB3C}"/>
    <cellStyle name="Migliaia 2 2 2 2 5 2 4 2" xfId="36859" xr:uid="{25E57FC4-3F61-4C09-BE3E-14C19090A331}"/>
    <cellStyle name="Migliaia 2 2 2 2 5 2 5" xfId="25442" xr:uid="{195DD64F-D94B-4733-AC62-8978907EB5B8}"/>
    <cellStyle name="Migliaia 2 2 2 2 5 3" xfId="4031" xr:uid="{B152BD35-D45B-4610-B141-BA94ABD59924}"/>
    <cellStyle name="Migliaia 2 2 2 2 5 3 2" xfId="9740" xr:uid="{7A58D51C-28AF-493A-87FB-133306E0460A}"/>
    <cellStyle name="Migliaia 2 2 2 2 5 3 2 2" xfId="21157" xr:uid="{49CB7FF4-D2A3-4432-8574-F765F144EEB3}"/>
    <cellStyle name="Migliaia 2 2 2 2 5 3 2 2 2" xfId="43994" xr:uid="{839B057F-EC26-44B8-8691-9566750EBBC2}"/>
    <cellStyle name="Migliaia 2 2 2 2 5 3 2 3" xfId="32577" xr:uid="{A75B3A21-1498-4828-9384-417D3E8A8A17}"/>
    <cellStyle name="Migliaia 2 2 2 2 5 3 3" xfId="15449" xr:uid="{2B7866A7-D82C-4D2E-B712-ECAB6D052D02}"/>
    <cellStyle name="Migliaia 2 2 2 2 5 3 3 2" xfId="38286" xr:uid="{7EF1AF0A-B8C6-4972-B3BF-EE78F68A87E5}"/>
    <cellStyle name="Migliaia 2 2 2 2 5 3 4" xfId="26869" xr:uid="{3829A993-22B9-428B-A05D-7BD5EBC69CBC}"/>
    <cellStyle name="Migliaia 2 2 2 2 5 4" xfId="6886" xr:uid="{D6760DA0-C88D-4DAA-A88F-56492B201F1A}"/>
    <cellStyle name="Migliaia 2 2 2 2 5 4 2" xfId="18303" xr:uid="{2235F68A-4F9D-4140-BD00-BF0795A1BB45}"/>
    <cellStyle name="Migliaia 2 2 2 2 5 4 2 2" xfId="41140" xr:uid="{A82DA17D-78A7-4F9C-ADDF-C50FB8D3D139}"/>
    <cellStyle name="Migliaia 2 2 2 2 5 4 3" xfId="29723" xr:uid="{3D9F615D-0004-415F-9BE1-E6EA65730B37}"/>
    <cellStyle name="Migliaia 2 2 2 2 5 5" xfId="12595" xr:uid="{96FE4565-4CB7-4EDD-966B-D99CD5AC7885}"/>
    <cellStyle name="Migliaia 2 2 2 2 5 5 2" xfId="35432" xr:uid="{8927F7B3-89A4-4C1B-BDD7-BFC173348464}"/>
    <cellStyle name="Migliaia 2 2 2 2 5 6" xfId="24015" xr:uid="{87C9077F-1987-4F12-AF7A-FA7E2421F1E7}"/>
    <cellStyle name="Migliaia 2 2 2 2 6" xfId="1343" xr:uid="{C59D58CC-9771-4F06-AD65-4067DD2D38EB}"/>
    <cellStyle name="Migliaia 2 2 2 2 6 2" xfId="2819" xr:uid="{1A7D9EC0-A9F2-4410-A887-16DC45D36A6E}"/>
    <cellStyle name="Migliaia 2 2 2 2 6 2 2" xfId="5675" xr:uid="{4F255B80-399B-4FAD-8B4B-AA5676E12747}"/>
    <cellStyle name="Migliaia 2 2 2 2 6 2 2 2" xfId="11383" xr:uid="{70C6B7C8-98EC-47D5-9C0C-785C8E725098}"/>
    <cellStyle name="Migliaia 2 2 2 2 6 2 2 2 2" xfId="22801" xr:uid="{52737702-9C76-4BB0-8E5A-C13C87F1F50D}"/>
    <cellStyle name="Migliaia 2 2 2 2 6 2 2 2 2 2" xfId="45638" xr:uid="{53609803-6325-4A1E-8E42-1D6F6346FBC5}"/>
    <cellStyle name="Migliaia 2 2 2 2 6 2 2 2 3" xfId="34221" xr:uid="{72507242-8A76-47B0-8E8D-C6C6360FFB7A}"/>
    <cellStyle name="Migliaia 2 2 2 2 6 2 2 3" xfId="17093" xr:uid="{F3D7B452-C2E4-46C6-BF5A-7C082D077C6A}"/>
    <cellStyle name="Migliaia 2 2 2 2 6 2 2 3 2" xfId="39930" xr:uid="{CC28AA70-535D-4650-8833-F19161CDA478}"/>
    <cellStyle name="Migliaia 2 2 2 2 6 2 2 4" xfId="28513" xr:uid="{0846DB5E-000F-4DEE-9EE5-4071A5A5554A}"/>
    <cellStyle name="Migliaia 2 2 2 2 6 2 3" xfId="8530" xr:uid="{743B345E-C982-4E58-B3F4-770B18740F68}"/>
    <cellStyle name="Migliaia 2 2 2 2 6 2 3 2" xfId="19947" xr:uid="{BA68A9AD-615D-4E8A-9ACF-E6BB0B5F3B0E}"/>
    <cellStyle name="Migliaia 2 2 2 2 6 2 3 2 2" xfId="42784" xr:uid="{9CC20FA4-1D47-4798-AFEB-CBB90645DB38}"/>
    <cellStyle name="Migliaia 2 2 2 2 6 2 3 3" xfId="31367" xr:uid="{710B06DA-3627-4A0B-928E-81F5BF524846}"/>
    <cellStyle name="Migliaia 2 2 2 2 6 2 4" xfId="14239" xr:uid="{BB64166D-8AB8-4859-ABBA-454847F01089}"/>
    <cellStyle name="Migliaia 2 2 2 2 6 2 4 2" xfId="37076" xr:uid="{550933D1-9DA4-461B-A5B1-ABE329478E6C}"/>
    <cellStyle name="Migliaia 2 2 2 2 6 2 5" xfId="25659" xr:uid="{852F5BFC-45F9-4FA0-83A8-D6CD8F3BDDBB}"/>
    <cellStyle name="Migliaia 2 2 2 2 6 3" xfId="4248" xr:uid="{68B4CB14-9A2E-404A-8CFB-04266BC58ACC}"/>
    <cellStyle name="Migliaia 2 2 2 2 6 3 2" xfId="9957" xr:uid="{CF15ADC6-8839-4A64-AF4B-CD44F913BC34}"/>
    <cellStyle name="Migliaia 2 2 2 2 6 3 2 2" xfId="21374" xr:uid="{C04FF645-683E-4796-A11E-27F5C7D23AC2}"/>
    <cellStyle name="Migliaia 2 2 2 2 6 3 2 2 2" xfId="44211" xr:uid="{B4E7CD71-694F-49A4-A4F2-F320EDDBB144}"/>
    <cellStyle name="Migliaia 2 2 2 2 6 3 2 3" xfId="32794" xr:uid="{3B40D045-AF47-44C3-B288-BFF8E14243CF}"/>
    <cellStyle name="Migliaia 2 2 2 2 6 3 3" xfId="15666" xr:uid="{ED5F1C20-EFB5-4B58-9E24-9DEA7FAB5D01}"/>
    <cellStyle name="Migliaia 2 2 2 2 6 3 3 2" xfId="38503" xr:uid="{EA873C73-DC5F-46AB-A872-70F8F90194BA}"/>
    <cellStyle name="Migliaia 2 2 2 2 6 3 4" xfId="27086" xr:uid="{F77D7C2E-03FD-432F-8F26-2F5BD4C69C6A}"/>
    <cellStyle name="Migliaia 2 2 2 2 6 4" xfId="7103" xr:uid="{8A098510-9853-47F8-9A27-0AB09175591A}"/>
    <cellStyle name="Migliaia 2 2 2 2 6 4 2" xfId="18520" xr:uid="{910EA02B-914E-47EE-AFDD-F291E0C1D438}"/>
    <cellStyle name="Migliaia 2 2 2 2 6 4 2 2" xfId="41357" xr:uid="{145018F9-3645-4CA4-A734-556D424A03C9}"/>
    <cellStyle name="Migliaia 2 2 2 2 6 4 3" xfId="29940" xr:uid="{68B5950F-0509-4E51-9603-E9712D4D8D42}"/>
    <cellStyle name="Migliaia 2 2 2 2 6 5" xfId="12812" xr:uid="{D1BD1FF1-E4A6-414A-9EAC-558FBD7AB8B6}"/>
    <cellStyle name="Migliaia 2 2 2 2 6 5 2" xfId="35649" xr:uid="{153C1B55-A71A-4CFA-BE4F-5693F13B936A}"/>
    <cellStyle name="Migliaia 2 2 2 2 6 6" xfId="24232" xr:uid="{9326D073-D4A0-4967-A07A-ED2C76F509E4}"/>
    <cellStyle name="Migliaia 2 2 2 2 7" xfId="1590" xr:uid="{1BCBD84C-218B-4438-BE71-09F668138E2E}"/>
    <cellStyle name="Migliaia 2 2 2 2 7 2" xfId="3036" xr:uid="{30F0E12C-19E5-4CC8-853E-A351DD0CEA0C}"/>
    <cellStyle name="Migliaia 2 2 2 2 7 2 2" xfId="5892" xr:uid="{6A8C7CC7-322B-40AE-97D0-9F9E8AFF1E49}"/>
    <cellStyle name="Migliaia 2 2 2 2 7 2 2 2" xfId="11600" xr:uid="{3DA2A1A7-C65A-4E38-8CCD-CFA9E2168049}"/>
    <cellStyle name="Migliaia 2 2 2 2 7 2 2 2 2" xfId="23018" xr:uid="{9635E1E1-94A4-433C-A733-83540F946B62}"/>
    <cellStyle name="Migliaia 2 2 2 2 7 2 2 2 2 2" xfId="45855" xr:uid="{8ED746FD-8237-42E4-9B36-D4976CDD1D29}"/>
    <cellStyle name="Migliaia 2 2 2 2 7 2 2 2 3" xfId="34438" xr:uid="{844907E8-960E-45D3-9559-9416F3C6CFC9}"/>
    <cellStyle name="Migliaia 2 2 2 2 7 2 2 3" xfId="17310" xr:uid="{19343D0E-9181-4A6B-9530-BEF7ACDB8D24}"/>
    <cellStyle name="Migliaia 2 2 2 2 7 2 2 3 2" xfId="40147" xr:uid="{97947D58-0CC8-4A60-97A6-47218D453E69}"/>
    <cellStyle name="Migliaia 2 2 2 2 7 2 2 4" xfId="28730" xr:uid="{E00C2023-37D5-43D4-896A-9327E81BB594}"/>
    <cellStyle name="Migliaia 2 2 2 2 7 2 3" xfId="8747" xr:uid="{48ED3EBB-2E3D-4C4E-BBBB-716C4911D084}"/>
    <cellStyle name="Migliaia 2 2 2 2 7 2 3 2" xfId="20164" xr:uid="{7719292F-068C-4143-AC6E-7148742F8373}"/>
    <cellStyle name="Migliaia 2 2 2 2 7 2 3 2 2" xfId="43001" xr:uid="{1938F750-CD07-4430-9213-A5E03745C934}"/>
    <cellStyle name="Migliaia 2 2 2 2 7 2 3 3" xfId="31584" xr:uid="{FEFE7237-35C5-4CB7-9B94-771BEAF438C4}"/>
    <cellStyle name="Migliaia 2 2 2 2 7 2 4" xfId="14456" xr:uid="{EB756223-026B-4D43-95D5-148FAA2CB018}"/>
    <cellStyle name="Migliaia 2 2 2 2 7 2 4 2" xfId="37293" xr:uid="{4386F757-3772-4E0C-A8CB-4B0A67075B21}"/>
    <cellStyle name="Migliaia 2 2 2 2 7 2 5" xfId="25876" xr:uid="{85704E50-7E6A-4F54-8A12-5428491B90BD}"/>
    <cellStyle name="Migliaia 2 2 2 2 7 3" xfId="4465" xr:uid="{014918C9-5EBE-4E36-9660-EB5312D2797A}"/>
    <cellStyle name="Migliaia 2 2 2 2 7 3 2" xfId="10174" xr:uid="{BE97D6FD-CF2B-4EDE-9EB3-195533DB5F68}"/>
    <cellStyle name="Migliaia 2 2 2 2 7 3 2 2" xfId="21591" xr:uid="{1C82112E-402D-475C-842D-577976532F60}"/>
    <cellStyle name="Migliaia 2 2 2 2 7 3 2 2 2" xfId="44428" xr:uid="{86010000-D15E-469C-B46B-47A56FD939F0}"/>
    <cellStyle name="Migliaia 2 2 2 2 7 3 2 3" xfId="33011" xr:uid="{6989CAB4-0B9D-4E75-BCB9-72A461FFBDB7}"/>
    <cellStyle name="Migliaia 2 2 2 2 7 3 3" xfId="15883" xr:uid="{6CF36919-423A-44AB-9FB2-607E82E87BDD}"/>
    <cellStyle name="Migliaia 2 2 2 2 7 3 3 2" xfId="38720" xr:uid="{D9DF6BD8-9CE4-4111-985B-D78F681CFD18}"/>
    <cellStyle name="Migliaia 2 2 2 2 7 3 4" xfId="27303" xr:uid="{855A3C47-75C7-4C9B-A2A6-B0FAA36EFE9B}"/>
    <cellStyle name="Migliaia 2 2 2 2 7 4" xfId="7320" xr:uid="{EAB51A81-B74D-4207-A60C-3F72FC19DDF3}"/>
    <cellStyle name="Migliaia 2 2 2 2 7 4 2" xfId="18737" xr:uid="{DF01E8AC-2AA3-4D40-93D2-21FD8003009F}"/>
    <cellStyle name="Migliaia 2 2 2 2 7 4 2 2" xfId="41574" xr:uid="{E51AD5D4-742E-4754-A577-6DAAA50D1A6C}"/>
    <cellStyle name="Migliaia 2 2 2 2 7 4 3" xfId="30157" xr:uid="{931A6203-DDBC-4D46-9E20-B7265BA2E3E0}"/>
    <cellStyle name="Migliaia 2 2 2 2 7 5" xfId="13029" xr:uid="{F7FB1C33-C366-4E04-9D6B-D92BD9777E95}"/>
    <cellStyle name="Migliaia 2 2 2 2 7 5 2" xfId="35866" xr:uid="{4FCAAF58-1E87-41C9-BA48-CD02B1918577}"/>
    <cellStyle name="Migliaia 2 2 2 2 7 6" xfId="24449" xr:uid="{2E5F97F3-6E9F-4EC8-9542-92B7EDE85770}"/>
    <cellStyle name="Migliaia 2 2 2 2 8" xfId="1942" xr:uid="{934B2909-0C82-4DB3-8E83-09C6FB1DE6C5}"/>
    <cellStyle name="Migliaia 2 2 2 2 8 2" xfId="4798" xr:uid="{7426F120-E764-47B2-9069-E430676C0ACC}"/>
    <cellStyle name="Migliaia 2 2 2 2 8 2 2" xfId="10507" xr:uid="{FAC72426-07B2-4182-A04D-1CC04D2D1317}"/>
    <cellStyle name="Migliaia 2 2 2 2 8 2 2 2" xfId="21924" xr:uid="{1601899C-44F7-4FD2-94E9-AF9838F51EAD}"/>
    <cellStyle name="Migliaia 2 2 2 2 8 2 2 2 2" xfId="44761" xr:uid="{1E3FCAEE-D653-44AA-809F-CEE7CFB3814B}"/>
    <cellStyle name="Migliaia 2 2 2 2 8 2 2 3" xfId="33344" xr:uid="{22229479-3FA7-41FB-8505-C947B616F161}"/>
    <cellStyle name="Migliaia 2 2 2 2 8 2 3" xfId="16216" xr:uid="{A56F4F08-0683-4E77-8FA1-F80BBE4681BE}"/>
    <cellStyle name="Migliaia 2 2 2 2 8 2 3 2" xfId="39053" xr:uid="{AB0EA031-E344-40C7-B6AF-B34B36E72800}"/>
    <cellStyle name="Migliaia 2 2 2 2 8 2 4" xfId="27636" xr:uid="{8DEE417B-A99D-4517-B777-D1A2BD4C88AA}"/>
    <cellStyle name="Migliaia 2 2 2 2 8 3" xfId="7653" xr:uid="{B66E1B72-FD48-4C88-991E-D4E5C1DCC88F}"/>
    <cellStyle name="Migliaia 2 2 2 2 8 3 2" xfId="19070" xr:uid="{F1C28BFF-A320-4FB7-8628-BD5DA9B3825B}"/>
    <cellStyle name="Migliaia 2 2 2 2 8 3 2 2" xfId="41907" xr:uid="{8093054D-E76C-4C76-9CCF-574178EF86CE}"/>
    <cellStyle name="Migliaia 2 2 2 2 8 3 3" xfId="30490" xr:uid="{E5C42BD2-61FC-4361-A723-7BB242735D41}"/>
    <cellStyle name="Migliaia 2 2 2 2 8 4" xfId="13362" xr:uid="{7DCC9111-F155-4571-BCE6-CAB4A06F4418}"/>
    <cellStyle name="Migliaia 2 2 2 2 8 4 2" xfId="36199" xr:uid="{7F4EB55A-E89E-4C57-82A9-8FF9091F8673}"/>
    <cellStyle name="Migliaia 2 2 2 2 8 5" xfId="24782" xr:uid="{8FC60B2C-5607-4ACA-9970-C1EF6A0BADBB}"/>
    <cellStyle name="Migliaia 2 2 2 2 9" xfId="3371" xr:uid="{36F97D84-9BDA-4060-B375-561CE3F839FB}"/>
    <cellStyle name="Migliaia 2 2 2 2 9 2" xfId="9080" xr:uid="{C6887620-86B6-485B-9CF0-05E7DCD5FC89}"/>
    <cellStyle name="Migliaia 2 2 2 2 9 2 2" xfId="20497" xr:uid="{4B6DD5C6-DBB8-4E1E-AA0E-9ADAF3CD63B0}"/>
    <cellStyle name="Migliaia 2 2 2 2 9 2 2 2" xfId="43334" xr:uid="{227B669E-594A-4E59-8876-BF2B0ECE6D01}"/>
    <cellStyle name="Migliaia 2 2 2 2 9 2 3" xfId="31917" xr:uid="{DE814310-4746-4B9C-A92A-D4C30A13F2A2}"/>
    <cellStyle name="Migliaia 2 2 2 2 9 3" xfId="14789" xr:uid="{C7D14E08-5273-4F6B-9D0D-BD2494F58B6B}"/>
    <cellStyle name="Migliaia 2 2 2 2 9 3 2" xfId="37626" xr:uid="{D2340200-8299-4F83-93F6-223B4C1FABFC}"/>
    <cellStyle name="Migliaia 2 2 2 2 9 4" xfId="26209" xr:uid="{7C937D30-1F6C-41DE-ADCB-003729AC77D6}"/>
    <cellStyle name="Migliaia 2 2 2 3" xfId="274" xr:uid="{1BBD8FC3-724B-4571-B88E-7D4A56B4FEF9}"/>
    <cellStyle name="Migliaia 2 2 2 3 10" xfId="6187" xr:uid="{25906DFF-7B1A-42E7-AE52-9F2B9E2AEFD4}"/>
    <cellStyle name="Migliaia 2 2 2 3 10 2" xfId="17604" xr:uid="{4B81CA80-E479-436A-9899-89FB34FC7F80}"/>
    <cellStyle name="Migliaia 2 2 2 3 10 2 2" xfId="40441" xr:uid="{33DA30B7-434B-40A9-A562-910E0B247763}"/>
    <cellStyle name="Migliaia 2 2 2 3 10 3" xfId="29024" xr:uid="{80CD3ACA-60B1-47E4-84D5-1F1A10D526E8}"/>
    <cellStyle name="Migliaia 2 2 2 3 11" xfId="11896" xr:uid="{21D99091-CE67-44D6-BFCB-495A1B021899}"/>
    <cellStyle name="Migliaia 2 2 2 3 11 2" xfId="34733" xr:uid="{2A3B7D5B-5C90-4CED-9E30-91B330B86986}"/>
    <cellStyle name="Migliaia 2 2 2 3 12" xfId="23316" xr:uid="{58AD9005-5B63-49E2-8F55-7E08DF38B792}"/>
    <cellStyle name="Migliaia 2 2 2 3 2" xfId="433" xr:uid="{A060289C-5D50-4C31-B584-EE0CDE030721}"/>
    <cellStyle name="Migliaia 2 2 2 3 2 10" xfId="12025" xr:uid="{F351F803-71CE-41C8-970D-BD6EF24BB88E}"/>
    <cellStyle name="Migliaia 2 2 2 3 2 10 2" xfId="34862" xr:uid="{0B0BCCE6-EFE1-4911-8EB5-B26FC3C4D64F}"/>
    <cellStyle name="Migliaia 2 2 2 3 2 11" xfId="23445" xr:uid="{BA4B5C2B-65D6-4B41-A786-36E6E1AE8672}"/>
    <cellStyle name="Migliaia 2 2 2 3 2 2" xfId="687" xr:uid="{7604A2C2-9A08-4445-B5B3-FD754AB497EF}"/>
    <cellStyle name="Migliaia 2 2 2 3 2 2 2" xfId="2249" xr:uid="{927C69CE-B86B-4BAD-85E6-F922EBB1A463}"/>
    <cellStyle name="Migliaia 2 2 2 3 2 2 2 2" xfId="5105" xr:uid="{34325593-C51F-44A1-AE78-1E3696DD0159}"/>
    <cellStyle name="Migliaia 2 2 2 3 2 2 2 2 2" xfId="10813" xr:uid="{689C9632-4349-44EB-A01D-21B3FD41FBA9}"/>
    <cellStyle name="Migliaia 2 2 2 3 2 2 2 2 2 2" xfId="22231" xr:uid="{AB3944F7-F980-4205-994F-15B9BF602A8B}"/>
    <cellStyle name="Migliaia 2 2 2 3 2 2 2 2 2 2 2" xfId="45068" xr:uid="{86EA5B24-463B-452F-AC9C-7DFBF7392445}"/>
    <cellStyle name="Migliaia 2 2 2 3 2 2 2 2 2 3" xfId="33651" xr:uid="{903ABBF5-83AA-4D81-981C-226377E0CF43}"/>
    <cellStyle name="Migliaia 2 2 2 3 2 2 2 2 3" xfId="16523" xr:uid="{1805CF1C-6C0D-410A-96D3-7CA7E6DA6AAC}"/>
    <cellStyle name="Migliaia 2 2 2 3 2 2 2 2 3 2" xfId="39360" xr:uid="{D603D832-94A1-4A7E-B7C7-111BF6AFC885}"/>
    <cellStyle name="Migliaia 2 2 2 3 2 2 2 2 4" xfId="27943" xr:uid="{BE0A843D-A138-42D2-8257-D2E2907CD190}"/>
    <cellStyle name="Migliaia 2 2 2 3 2 2 2 3" xfId="7960" xr:uid="{B5A44352-B66B-4BEC-9144-BE181379F19E}"/>
    <cellStyle name="Migliaia 2 2 2 3 2 2 2 3 2" xfId="19377" xr:uid="{96BD63FA-041E-483B-AE73-5E1940A34CC3}"/>
    <cellStyle name="Migliaia 2 2 2 3 2 2 2 3 2 2" xfId="42214" xr:uid="{3FE1F907-97D6-45C4-A327-548B783FA346}"/>
    <cellStyle name="Migliaia 2 2 2 3 2 2 2 3 3" xfId="30797" xr:uid="{1B1BAFE0-6F19-4C6A-820F-55C02B412983}"/>
    <cellStyle name="Migliaia 2 2 2 3 2 2 2 4" xfId="13669" xr:uid="{0D3146E0-707F-44C5-A133-423D4EBC0A4C}"/>
    <cellStyle name="Migliaia 2 2 2 3 2 2 2 4 2" xfId="36506" xr:uid="{458340D1-9D5C-4876-8642-A62C61E17DC7}"/>
    <cellStyle name="Migliaia 2 2 2 3 2 2 2 5" xfId="25089" xr:uid="{1F256CBE-5D0A-494C-AECF-FDA86C262DC9}"/>
    <cellStyle name="Migliaia 2 2 2 3 2 2 3" xfId="3678" xr:uid="{811E7FF9-A2D3-495B-BE64-A24B74B32D3B}"/>
    <cellStyle name="Migliaia 2 2 2 3 2 2 3 2" xfId="9387" xr:uid="{E7604BDD-DC0B-4CD8-AD9B-8A3A40202314}"/>
    <cellStyle name="Migliaia 2 2 2 3 2 2 3 2 2" xfId="20804" xr:uid="{097B94ED-1AEB-4DF4-8931-FF9EF8822546}"/>
    <cellStyle name="Migliaia 2 2 2 3 2 2 3 2 2 2" xfId="43641" xr:uid="{257BF94F-7A9D-4621-89DA-4497BDEDA483}"/>
    <cellStyle name="Migliaia 2 2 2 3 2 2 3 2 3" xfId="32224" xr:uid="{3EA15FE0-1902-4A56-95EB-B99C22C6861B}"/>
    <cellStyle name="Migliaia 2 2 2 3 2 2 3 3" xfId="15096" xr:uid="{5D86EEDB-B3B2-4BD6-915B-38CE5281A5DD}"/>
    <cellStyle name="Migliaia 2 2 2 3 2 2 3 3 2" xfId="37933" xr:uid="{738D178C-1CEB-46E0-B797-8497D1424590}"/>
    <cellStyle name="Migliaia 2 2 2 3 2 2 3 4" xfId="26516" xr:uid="{E9DEB7BA-1C2B-417A-9E77-77D89BA1012A}"/>
    <cellStyle name="Migliaia 2 2 2 3 2 2 4" xfId="6533" xr:uid="{076AAE5E-9FDF-434D-9E22-EC4E6A2DA6EE}"/>
    <cellStyle name="Migliaia 2 2 2 3 2 2 4 2" xfId="17950" xr:uid="{05A4BAA5-A7CC-46CB-BB72-C5F654CDFA22}"/>
    <cellStyle name="Migliaia 2 2 2 3 2 2 4 2 2" xfId="40787" xr:uid="{4B674986-5555-4050-BEA9-7EBA5385075B}"/>
    <cellStyle name="Migliaia 2 2 2 3 2 2 4 3" xfId="29370" xr:uid="{61CA6F3A-4D1F-49CB-ACF6-FDD23B3FF6AD}"/>
    <cellStyle name="Migliaia 2 2 2 3 2 2 5" xfId="12242" xr:uid="{81A15336-A3F9-4744-B57E-58765595610B}"/>
    <cellStyle name="Migliaia 2 2 2 3 2 2 5 2" xfId="35079" xr:uid="{85FACF0E-3C3E-4FAC-8E4B-B77E637149FA}"/>
    <cellStyle name="Migliaia 2 2 2 3 2 2 6" xfId="23662" xr:uid="{573DB9A7-FE31-416F-814D-CA4B620D95CA}"/>
    <cellStyle name="Migliaia 2 2 2 3 2 3" xfId="947" xr:uid="{DAB9EF55-19B7-4005-90B3-58CFD64E1F0F}"/>
    <cellStyle name="Migliaia 2 2 2 3 2 3 2" xfId="2466" xr:uid="{7F55B611-92DF-4396-A6F7-28679E003BE4}"/>
    <cellStyle name="Migliaia 2 2 2 3 2 3 2 2" xfId="5322" xr:uid="{C840B641-4819-433C-89EE-933F54BEC36D}"/>
    <cellStyle name="Migliaia 2 2 2 3 2 3 2 2 2" xfId="11030" xr:uid="{9C3F44E5-D6D7-4F0A-9F36-A99AB5A1A14B}"/>
    <cellStyle name="Migliaia 2 2 2 3 2 3 2 2 2 2" xfId="22448" xr:uid="{0B551BBF-A480-4454-9FBF-62F06037AB35}"/>
    <cellStyle name="Migliaia 2 2 2 3 2 3 2 2 2 2 2" xfId="45285" xr:uid="{6D806F12-D917-42EC-B9C4-BDA900F0A132}"/>
    <cellStyle name="Migliaia 2 2 2 3 2 3 2 2 2 3" xfId="33868" xr:uid="{8059D6B5-8B49-45BA-9C40-8DAB3C72BC9D}"/>
    <cellStyle name="Migliaia 2 2 2 3 2 3 2 2 3" xfId="16740" xr:uid="{BB114857-F258-47AA-AAAB-C02E49AE7E85}"/>
    <cellStyle name="Migliaia 2 2 2 3 2 3 2 2 3 2" xfId="39577" xr:uid="{5314DFAC-9874-4962-868D-257086AE3990}"/>
    <cellStyle name="Migliaia 2 2 2 3 2 3 2 2 4" xfId="28160" xr:uid="{1B0696FD-8AA3-4459-90F0-2D528D458FAE}"/>
    <cellStyle name="Migliaia 2 2 2 3 2 3 2 3" xfId="8177" xr:uid="{AF771012-0123-43E3-B041-CE34E63D9E60}"/>
    <cellStyle name="Migliaia 2 2 2 3 2 3 2 3 2" xfId="19594" xr:uid="{CF76363B-542E-4803-971E-B54366A71D99}"/>
    <cellStyle name="Migliaia 2 2 2 3 2 3 2 3 2 2" xfId="42431" xr:uid="{1AF9A685-8143-44A3-B486-219ED88C7C91}"/>
    <cellStyle name="Migliaia 2 2 2 3 2 3 2 3 3" xfId="31014" xr:uid="{AF16AB31-B75D-44D6-BB64-2B6DC5C71888}"/>
    <cellStyle name="Migliaia 2 2 2 3 2 3 2 4" xfId="13886" xr:uid="{BF4B5FC3-F13C-4A56-BE01-9B0A9158CC78}"/>
    <cellStyle name="Migliaia 2 2 2 3 2 3 2 4 2" xfId="36723" xr:uid="{D0A87AE6-2B9C-4ED4-B698-42074F65EEA5}"/>
    <cellStyle name="Migliaia 2 2 2 3 2 3 2 5" xfId="25306" xr:uid="{8C50038D-8B68-46E0-A513-1E2F0B8025E4}"/>
    <cellStyle name="Migliaia 2 2 2 3 2 3 3" xfId="3895" xr:uid="{8B8F1A37-B0CF-4F70-9E01-D65114392B46}"/>
    <cellStyle name="Migliaia 2 2 2 3 2 3 3 2" xfId="9604" xr:uid="{3569E802-4892-4435-9610-D749DA371B41}"/>
    <cellStyle name="Migliaia 2 2 2 3 2 3 3 2 2" xfId="21021" xr:uid="{C499AED0-75F1-40CD-BC0C-E47CD9AEBC46}"/>
    <cellStyle name="Migliaia 2 2 2 3 2 3 3 2 2 2" xfId="43858" xr:uid="{BD497E70-DC2B-4D5A-8353-93D7D09C32AE}"/>
    <cellStyle name="Migliaia 2 2 2 3 2 3 3 2 3" xfId="32441" xr:uid="{C606BBDD-15E3-4351-AD3F-A5BFDD3554C2}"/>
    <cellStyle name="Migliaia 2 2 2 3 2 3 3 3" xfId="15313" xr:uid="{8F6AF16B-D7B6-42FD-BEF9-D7AC8E586F4B}"/>
    <cellStyle name="Migliaia 2 2 2 3 2 3 3 3 2" xfId="38150" xr:uid="{42C92A71-2394-4529-8799-C136BDCD143C}"/>
    <cellStyle name="Migliaia 2 2 2 3 2 3 3 4" xfId="26733" xr:uid="{ECE7433B-3A2A-4C3E-ABF7-F6620447D899}"/>
    <cellStyle name="Migliaia 2 2 2 3 2 3 4" xfId="6750" xr:uid="{21628D2B-AF7A-4D50-B1F6-F4EE6D42A628}"/>
    <cellStyle name="Migliaia 2 2 2 3 2 3 4 2" xfId="18167" xr:uid="{185D0978-F121-4C8E-8B1B-81348FF2E5C0}"/>
    <cellStyle name="Migliaia 2 2 2 3 2 3 4 2 2" xfId="41004" xr:uid="{05BC1D64-E2E4-4E4E-A5A1-F2D0CB98FAD7}"/>
    <cellStyle name="Migliaia 2 2 2 3 2 3 4 3" xfId="29587" xr:uid="{44614A75-2509-4947-A65F-E0D4F39788DD}"/>
    <cellStyle name="Migliaia 2 2 2 3 2 3 5" xfId="12459" xr:uid="{461923E4-DF36-44D2-A9D8-B79A79F5537C}"/>
    <cellStyle name="Migliaia 2 2 2 3 2 3 5 2" xfId="35296" xr:uid="{36D51C9E-1937-4A2C-8B56-66AA2E001D66}"/>
    <cellStyle name="Migliaia 2 2 2 3 2 3 6" xfId="23879" xr:uid="{78D37E00-4505-4ED6-BABE-94D4729CE514}"/>
    <cellStyle name="Migliaia 2 2 2 3 2 4" xfId="1194" xr:uid="{BE46A55A-AAC5-4B43-BF62-2A189C44A2CB}"/>
    <cellStyle name="Migliaia 2 2 2 3 2 4 2" xfId="2683" xr:uid="{94E6B802-2364-4BAB-941B-BA6601E10B53}"/>
    <cellStyle name="Migliaia 2 2 2 3 2 4 2 2" xfId="5539" xr:uid="{507607E3-B13E-4B5E-B8E6-6A7E65B06DC3}"/>
    <cellStyle name="Migliaia 2 2 2 3 2 4 2 2 2" xfId="11247" xr:uid="{F8FE53CC-E28B-4019-99A3-C36B266BE5D4}"/>
    <cellStyle name="Migliaia 2 2 2 3 2 4 2 2 2 2" xfId="22665" xr:uid="{CD45ED11-BFCB-406B-8F00-D97ED5E88332}"/>
    <cellStyle name="Migliaia 2 2 2 3 2 4 2 2 2 2 2" xfId="45502" xr:uid="{E4043B72-82AC-4B7C-828A-003ADC592882}"/>
    <cellStyle name="Migliaia 2 2 2 3 2 4 2 2 2 3" xfId="34085" xr:uid="{D6CDE4E2-55FB-4900-9877-29F0798AD064}"/>
    <cellStyle name="Migliaia 2 2 2 3 2 4 2 2 3" xfId="16957" xr:uid="{DF4A0BAF-4452-41B3-9053-25EE198C4E9E}"/>
    <cellStyle name="Migliaia 2 2 2 3 2 4 2 2 3 2" xfId="39794" xr:uid="{F9CDB223-EA02-48B2-B6C2-C7904F582C21}"/>
    <cellStyle name="Migliaia 2 2 2 3 2 4 2 2 4" xfId="28377" xr:uid="{2EA3F2E6-0583-4040-9658-87F09DB7553E}"/>
    <cellStyle name="Migliaia 2 2 2 3 2 4 2 3" xfId="8394" xr:uid="{160DB4E0-30AD-438E-8400-698BFC2D8DA7}"/>
    <cellStyle name="Migliaia 2 2 2 3 2 4 2 3 2" xfId="19811" xr:uid="{F784EB1C-7712-4EB1-8B0C-745EC2CBC82A}"/>
    <cellStyle name="Migliaia 2 2 2 3 2 4 2 3 2 2" xfId="42648" xr:uid="{7065250C-D960-452C-AD23-635020D90C59}"/>
    <cellStyle name="Migliaia 2 2 2 3 2 4 2 3 3" xfId="31231" xr:uid="{4BED9B17-F557-4875-8E8D-72874DB9A155}"/>
    <cellStyle name="Migliaia 2 2 2 3 2 4 2 4" xfId="14103" xr:uid="{8A747523-009F-4168-B8E3-39DC3C89BDCE}"/>
    <cellStyle name="Migliaia 2 2 2 3 2 4 2 4 2" xfId="36940" xr:uid="{576E8D5B-B962-481A-BA48-2481F292620D}"/>
    <cellStyle name="Migliaia 2 2 2 3 2 4 2 5" xfId="25523" xr:uid="{1BF761E7-BDDC-4F00-A40A-961E37D2747B}"/>
    <cellStyle name="Migliaia 2 2 2 3 2 4 3" xfId="4112" xr:uid="{54E8C865-DB13-4383-AEBB-D5B1EB40819C}"/>
    <cellStyle name="Migliaia 2 2 2 3 2 4 3 2" xfId="9821" xr:uid="{C6C79477-59A1-4DB9-A612-8569CE4E0ED8}"/>
    <cellStyle name="Migliaia 2 2 2 3 2 4 3 2 2" xfId="21238" xr:uid="{E436BCFE-FD11-4F69-8C34-50A59AC86251}"/>
    <cellStyle name="Migliaia 2 2 2 3 2 4 3 2 2 2" xfId="44075" xr:uid="{88CE785C-0049-414A-995F-1F901B12DEEE}"/>
    <cellStyle name="Migliaia 2 2 2 3 2 4 3 2 3" xfId="32658" xr:uid="{2C893B52-8BD4-4FE1-BE0E-0A9C99FB3D3C}"/>
    <cellStyle name="Migliaia 2 2 2 3 2 4 3 3" xfId="15530" xr:uid="{B085F55E-4A1D-48C5-91BA-40AF7CAD68B7}"/>
    <cellStyle name="Migliaia 2 2 2 3 2 4 3 3 2" xfId="38367" xr:uid="{8AC7EE41-1522-41EE-9A45-B27D6C4FBD6A}"/>
    <cellStyle name="Migliaia 2 2 2 3 2 4 3 4" xfId="26950" xr:uid="{1B81E095-89A1-4C0C-81E3-5F2D85883D8D}"/>
    <cellStyle name="Migliaia 2 2 2 3 2 4 4" xfId="6967" xr:uid="{B47DF8EF-C513-4F91-A401-183BC6658FDB}"/>
    <cellStyle name="Migliaia 2 2 2 3 2 4 4 2" xfId="18384" xr:uid="{9CEC338B-2BED-49DB-87E8-3463CE561FFA}"/>
    <cellStyle name="Migliaia 2 2 2 3 2 4 4 2 2" xfId="41221" xr:uid="{73C62136-1428-4B1E-8030-CA2288EBE91D}"/>
    <cellStyle name="Migliaia 2 2 2 3 2 4 4 3" xfId="29804" xr:uid="{7FE3224E-444E-486C-AEDD-75F78502F4F9}"/>
    <cellStyle name="Migliaia 2 2 2 3 2 4 5" xfId="12676" xr:uid="{A7DBABD4-25ED-4A9D-A498-A065B2D2CCAA}"/>
    <cellStyle name="Migliaia 2 2 2 3 2 4 5 2" xfId="35513" xr:uid="{88FCB248-3ABD-40E7-8FFF-395432D17AAC}"/>
    <cellStyle name="Migliaia 2 2 2 3 2 4 6" xfId="24096" xr:uid="{AD058C1D-9DA3-4E33-AC13-39032AA4C5C5}"/>
    <cellStyle name="Migliaia 2 2 2 3 2 5" xfId="1441" xr:uid="{4B96CF0A-E5BA-43B9-A5AC-A726D7DC04EA}"/>
    <cellStyle name="Migliaia 2 2 2 3 2 5 2" xfId="2900" xr:uid="{1FF937E7-98F6-4227-BCCC-2D85ACE3FFC8}"/>
    <cellStyle name="Migliaia 2 2 2 3 2 5 2 2" xfId="5756" xr:uid="{118DBA1A-D2D1-4850-9AFB-DC849311F3D5}"/>
    <cellStyle name="Migliaia 2 2 2 3 2 5 2 2 2" xfId="11464" xr:uid="{66ED9BD3-CD67-4B38-B385-BD3AC93BC51E}"/>
    <cellStyle name="Migliaia 2 2 2 3 2 5 2 2 2 2" xfId="22882" xr:uid="{E6053408-5BDE-41D8-A19C-E1853A91E90B}"/>
    <cellStyle name="Migliaia 2 2 2 3 2 5 2 2 2 2 2" xfId="45719" xr:uid="{BD9AFB2C-8DA4-4881-A446-D165998FFDB6}"/>
    <cellStyle name="Migliaia 2 2 2 3 2 5 2 2 2 3" xfId="34302" xr:uid="{8ED8CFAD-69A9-46F1-BA5C-F1475DEF35EA}"/>
    <cellStyle name="Migliaia 2 2 2 3 2 5 2 2 3" xfId="17174" xr:uid="{26B20600-DE64-43B1-939F-B5FD1DAAE3A8}"/>
    <cellStyle name="Migliaia 2 2 2 3 2 5 2 2 3 2" xfId="40011" xr:uid="{CEBB1F2B-3B19-48DF-B0FB-E5B8EFD4DD8E}"/>
    <cellStyle name="Migliaia 2 2 2 3 2 5 2 2 4" xfId="28594" xr:uid="{57A0E1D7-AC40-453C-8294-1FD03025C540}"/>
    <cellStyle name="Migliaia 2 2 2 3 2 5 2 3" xfId="8611" xr:uid="{AC7DA8BE-235D-40A7-929F-16FA85B8D8D1}"/>
    <cellStyle name="Migliaia 2 2 2 3 2 5 2 3 2" xfId="20028" xr:uid="{FDA8C51D-CAC4-48A7-BD1A-F3F038F6D426}"/>
    <cellStyle name="Migliaia 2 2 2 3 2 5 2 3 2 2" xfId="42865" xr:uid="{529ABC68-F44E-4397-9DF2-C214A8A0EDA8}"/>
    <cellStyle name="Migliaia 2 2 2 3 2 5 2 3 3" xfId="31448" xr:uid="{AD1D77CD-B88C-478D-9097-19FD66CA9520}"/>
    <cellStyle name="Migliaia 2 2 2 3 2 5 2 4" xfId="14320" xr:uid="{3016170A-80B5-4492-A577-8402E140E9F5}"/>
    <cellStyle name="Migliaia 2 2 2 3 2 5 2 4 2" xfId="37157" xr:uid="{55BDA232-18B9-4D1C-AAF9-65EBBE0E3125}"/>
    <cellStyle name="Migliaia 2 2 2 3 2 5 2 5" xfId="25740" xr:uid="{A3823572-7794-403F-9A4B-60E9F6483DD0}"/>
    <cellStyle name="Migliaia 2 2 2 3 2 5 3" xfId="4329" xr:uid="{5D6563E3-40B0-402E-9C2E-6CD46EC6785C}"/>
    <cellStyle name="Migliaia 2 2 2 3 2 5 3 2" xfId="10038" xr:uid="{49B0FAC9-1D43-45CD-9321-9992EC743C6C}"/>
    <cellStyle name="Migliaia 2 2 2 3 2 5 3 2 2" xfId="21455" xr:uid="{8D9AC5EB-D005-4EF9-8521-A25EE647878D}"/>
    <cellStyle name="Migliaia 2 2 2 3 2 5 3 2 2 2" xfId="44292" xr:uid="{23A9A964-7FF7-4230-8E64-F995869495C7}"/>
    <cellStyle name="Migliaia 2 2 2 3 2 5 3 2 3" xfId="32875" xr:uid="{9F3E7B9B-CEB7-4E67-8D86-A56B576C2E01}"/>
    <cellStyle name="Migliaia 2 2 2 3 2 5 3 3" xfId="15747" xr:uid="{6FED222D-03EC-42ED-8BD2-9F940D57D1BD}"/>
    <cellStyle name="Migliaia 2 2 2 3 2 5 3 3 2" xfId="38584" xr:uid="{BC0FFA1F-E8C3-4BB0-8178-6307158FD10B}"/>
    <cellStyle name="Migliaia 2 2 2 3 2 5 3 4" xfId="27167" xr:uid="{01AC02B7-E4A3-4757-A842-190E70D2AB41}"/>
    <cellStyle name="Migliaia 2 2 2 3 2 5 4" xfId="7184" xr:uid="{B22E501E-A98D-448B-A68B-F12BEBCCBD3C}"/>
    <cellStyle name="Migliaia 2 2 2 3 2 5 4 2" xfId="18601" xr:uid="{BB4F0B22-D1F0-49AC-AFC7-551298D2D04D}"/>
    <cellStyle name="Migliaia 2 2 2 3 2 5 4 2 2" xfId="41438" xr:uid="{D0E06935-515A-4B5B-9D7B-BDE3E8BB3BDA}"/>
    <cellStyle name="Migliaia 2 2 2 3 2 5 4 3" xfId="30021" xr:uid="{40C6C367-379B-403D-9AFC-4FCFFB3F9D88}"/>
    <cellStyle name="Migliaia 2 2 2 3 2 5 5" xfId="12893" xr:uid="{83EFB621-B76A-446A-B6A0-D98AF9FD9056}"/>
    <cellStyle name="Migliaia 2 2 2 3 2 5 5 2" xfId="35730" xr:uid="{6C7FC41C-3DFC-4A9D-A81B-189D44FA4BD3}"/>
    <cellStyle name="Migliaia 2 2 2 3 2 5 6" xfId="24313" xr:uid="{84067D3D-2A1D-461C-A62E-FFA6F3354930}"/>
    <cellStyle name="Migliaia 2 2 2 3 2 6" xfId="1688" xr:uid="{64E8673B-A46C-44DB-9EB5-7F2AF62BE8E3}"/>
    <cellStyle name="Migliaia 2 2 2 3 2 6 2" xfId="3117" xr:uid="{511BD149-1683-4075-8827-36D6C28AF0A6}"/>
    <cellStyle name="Migliaia 2 2 2 3 2 6 2 2" xfId="5973" xr:uid="{91E0DD09-D8A5-4F72-96D0-2BA5783CF0BF}"/>
    <cellStyle name="Migliaia 2 2 2 3 2 6 2 2 2" xfId="11681" xr:uid="{DB92F8C1-2A31-48B0-952E-5A0DF63FE607}"/>
    <cellStyle name="Migliaia 2 2 2 3 2 6 2 2 2 2" xfId="23099" xr:uid="{F607F8FE-0D76-4BB6-AC32-29C7E5130616}"/>
    <cellStyle name="Migliaia 2 2 2 3 2 6 2 2 2 2 2" xfId="45936" xr:uid="{CAF0C839-9B86-4A64-831C-66A6E0B52EB7}"/>
    <cellStyle name="Migliaia 2 2 2 3 2 6 2 2 2 3" xfId="34519" xr:uid="{B7B11918-C354-46F6-890E-607EE9A068AB}"/>
    <cellStyle name="Migliaia 2 2 2 3 2 6 2 2 3" xfId="17391" xr:uid="{34E58567-FE27-46A0-9AA8-4470BFF316A5}"/>
    <cellStyle name="Migliaia 2 2 2 3 2 6 2 2 3 2" xfId="40228" xr:uid="{46E536D2-F84D-4E16-B708-2EFAE750C707}"/>
    <cellStyle name="Migliaia 2 2 2 3 2 6 2 2 4" xfId="28811" xr:uid="{46E9A934-B7FC-44C0-A8B6-B4D36FF1376A}"/>
    <cellStyle name="Migliaia 2 2 2 3 2 6 2 3" xfId="8828" xr:uid="{B19F8C29-B496-45E5-856B-8520AF16A322}"/>
    <cellStyle name="Migliaia 2 2 2 3 2 6 2 3 2" xfId="20245" xr:uid="{27DBF268-2944-445F-9554-0465329133F5}"/>
    <cellStyle name="Migliaia 2 2 2 3 2 6 2 3 2 2" xfId="43082" xr:uid="{4C672006-97BA-4053-BC16-C1D67E19D8F9}"/>
    <cellStyle name="Migliaia 2 2 2 3 2 6 2 3 3" xfId="31665" xr:uid="{017FE877-7DEE-41B8-86CD-AD0EF73BE2B9}"/>
    <cellStyle name="Migliaia 2 2 2 3 2 6 2 4" xfId="14537" xr:uid="{1D86B77A-825A-46E7-8199-C4F4CCB8EAFE}"/>
    <cellStyle name="Migliaia 2 2 2 3 2 6 2 4 2" xfId="37374" xr:uid="{CC7FACB5-4539-4200-A471-00E7D746D9C0}"/>
    <cellStyle name="Migliaia 2 2 2 3 2 6 2 5" xfId="25957" xr:uid="{5DD15817-887D-4F05-85AA-798EBE8C50EB}"/>
    <cellStyle name="Migliaia 2 2 2 3 2 6 3" xfId="4546" xr:uid="{3464C3E4-8E56-49EC-9922-E7602F04D4C3}"/>
    <cellStyle name="Migliaia 2 2 2 3 2 6 3 2" xfId="10255" xr:uid="{68BE918D-F5B7-4DE1-A5E9-CF6BA3EB9976}"/>
    <cellStyle name="Migliaia 2 2 2 3 2 6 3 2 2" xfId="21672" xr:uid="{7A34453F-F7A0-4249-9527-79DD92B3EF64}"/>
    <cellStyle name="Migliaia 2 2 2 3 2 6 3 2 2 2" xfId="44509" xr:uid="{1A9BC649-E823-4A7B-BB3E-0D7DA9B5DC51}"/>
    <cellStyle name="Migliaia 2 2 2 3 2 6 3 2 3" xfId="33092" xr:uid="{9B5976B3-E331-42D2-9BBC-29DC48B46D49}"/>
    <cellStyle name="Migliaia 2 2 2 3 2 6 3 3" xfId="15964" xr:uid="{A67BFA69-8DF1-42CF-8B77-AF1FFEFD6CD9}"/>
    <cellStyle name="Migliaia 2 2 2 3 2 6 3 3 2" xfId="38801" xr:uid="{7E945688-8414-4A7C-B09F-6C57B0D39F12}"/>
    <cellStyle name="Migliaia 2 2 2 3 2 6 3 4" xfId="27384" xr:uid="{6CDC26E3-134A-482E-8852-C555931AAA85}"/>
    <cellStyle name="Migliaia 2 2 2 3 2 6 4" xfId="7401" xr:uid="{FBA0DAFA-30BD-4B91-86D3-A043BD32D055}"/>
    <cellStyle name="Migliaia 2 2 2 3 2 6 4 2" xfId="18818" xr:uid="{C0241E56-6905-4DB1-A30F-BEF2BE3451E0}"/>
    <cellStyle name="Migliaia 2 2 2 3 2 6 4 2 2" xfId="41655" xr:uid="{7B8E7931-8A58-40C0-8D89-50A1B26738B8}"/>
    <cellStyle name="Migliaia 2 2 2 3 2 6 4 3" xfId="30238" xr:uid="{BFE947CF-4BA3-41B4-B654-C485708FAC03}"/>
    <cellStyle name="Migliaia 2 2 2 3 2 6 5" xfId="13110" xr:uid="{0B8D0CD0-2E63-4F00-8BF0-6F3ADBF23F58}"/>
    <cellStyle name="Migliaia 2 2 2 3 2 6 5 2" xfId="35947" xr:uid="{8C36AC54-C4E4-4586-9F70-C36BC8EF6C5B}"/>
    <cellStyle name="Migliaia 2 2 2 3 2 6 6" xfId="24530" xr:uid="{BA9E5ED0-1B22-47D7-9D29-7CDC01515C22}"/>
    <cellStyle name="Migliaia 2 2 2 3 2 7" xfId="2032" xr:uid="{83E05198-5A19-47F7-A57A-E74DF9C365C9}"/>
    <cellStyle name="Migliaia 2 2 2 3 2 7 2" xfId="4888" xr:uid="{383C3BDC-C2D0-4764-91CB-1B393C5CEEE0}"/>
    <cellStyle name="Migliaia 2 2 2 3 2 7 2 2" xfId="10596" xr:uid="{74534549-19D8-41FD-92F8-B8270A48C7EE}"/>
    <cellStyle name="Migliaia 2 2 2 3 2 7 2 2 2" xfId="22014" xr:uid="{047B5379-E9E6-4687-8073-102FC6F51F6C}"/>
    <cellStyle name="Migliaia 2 2 2 3 2 7 2 2 2 2" xfId="44851" xr:uid="{595C0249-06EA-4216-B83C-B457D82C5FFE}"/>
    <cellStyle name="Migliaia 2 2 2 3 2 7 2 2 3" xfId="33434" xr:uid="{56D96C2F-8E4D-44BC-96C2-1570910B4132}"/>
    <cellStyle name="Migliaia 2 2 2 3 2 7 2 3" xfId="16306" xr:uid="{1BA43BC4-A9E8-4BC2-8120-094B01A359CD}"/>
    <cellStyle name="Migliaia 2 2 2 3 2 7 2 3 2" xfId="39143" xr:uid="{37CE1F50-498F-4F57-B4EB-631E4E20ED4C}"/>
    <cellStyle name="Migliaia 2 2 2 3 2 7 2 4" xfId="27726" xr:uid="{FC15C70A-D5AA-4BE4-A303-4383EA086EE6}"/>
    <cellStyle name="Migliaia 2 2 2 3 2 7 3" xfId="7743" xr:uid="{F89756EE-5551-45A1-80C9-A842036C8FCF}"/>
    <cellStyle name="Migliaia 2 2 2 3 2 7 3 2" xfId="19160" xr:uid="{C24E887F-AE91-4E8B-A06D-666B01790570}"/>
    <cellStyle name="Migliaia 2 2 2 3 2 7 3 2 2" xfId="41997" xr:uid="{04B1E4C0-46E0-4EB6-AA32-41183D82CDB7}"/>
    <cellStyle name="Migliaia 2 2 2 3 2 7 3 3" xfId="30580" xr:uid="{993D0627-6A7F-492F-9BCE-1747D3F2713F}"/>
    <cellStyle name="Migliaia 2 2 2 3 2 7 4" xfId="13452" xr:uid="{6AABBB3D-A049-404E-8509-5B091A605971}"/>
    <cellStyle name="Migliaia 2 2 2 3 2 7 4 2" xfId="36289" xr:uid="{ECA89EC9-52F2-4805-A96B-4D7B523E9AA5}"/>
    <cellStyle name="Migliaia 2 2 2 3 2 7 5" xfId="24872" xr:uid="{D20E9CB4-4AEB-468B-87A0-8AAB7090CF94}"/>
    <cellStyle name="Migliaia 2 2 2 3 2 8" xfId="3461" xr:uid="{8C4169A6-F966-4F71-82FC-88A7A5974C66}"/>
    <cellStyle name="Migliaia 2 2 2 3 2 8 2" xfId="9170" xr:uid="{8D0DF3CD-6802-45E2-8098-053B3BBBAC19}"/>
    <cellStyle name="Migliaia 2 2 2 3 2 8 2 2" xfId="20587" xr:uid="{8B4EBA75-7B44-4113-90BA-64ECAF5EB6A6}"/>
    <cellStyle name="Migliaia 2 2 2 3 2 8 2 2 2" xfId="43424" xr:uid="{F32FFEAE-09E3-4B98-9473-EE11DB20F0E4}"/>
    <cellStyle name="Migliaia 2 2 2 3 2 8 2 3" xfId="32007" xr:uid="{E2E2BE41-BD40-4378-8024-C37E96070E06}"/>
    <cellStyle name="Migliaia 2 2 2 3 2 8 3" xfId="14879" xr:uid="{763043B0-CBAF-4CAB-A072-CF9F90B02F8C}"/>
    <cellStyle name="Migliaia 2 2 2 3 2 8 3 2" xfId="37716" xr:uid="{84696A86-62AF-42BB-B51D-4BF1069BC0B6}"/>
    <cellStyle name="Migliaia 2 2 2 3 2 8 4" xfId="26299" xr:uid="{F3944B8B-40AA-4F0E-A048-EA0404F834C5}"/>
    <cellStyle name="Migliaia 2 2 2 3 2 9" xfId="6316" xr:uid="{7F50B4C4-8422-4F55-BFE9-63430E9BFDF4}"/>
    <cellStyle name="Migliaia 2 2 2 3 2 9 2" xfId="17733" xr:uid="{2F2A386B-D8AE-485B-A271-3E5F3592A447}"/>
    <cellStyle name="Migliaia 2 2 2 3 2 9 2 2" xfId="40570" xr:uid="{451723BB-4953-4DAF-9E68-E5EF9E1BEF91}"/>
    <cellStyle name="Migliaia 2 2 2 3 2 9 3" xfId="29153" xr:uid="{A0C78741-7E15-434A-8A0E-B8254EC66F35}"/>
    <cellStyle name="Migliaia 2 2 2 3 3" xfId="553" xr:uid="{2FEB3920-8C22-4AD1-9BB1-0236690AF289}"/>
    <cellStyle name="Migliaia 2 2 2 3 3 2" xfId="2135" xr:uid="{45B30D4C-BC09-4468-9415-78CE66509975}"/>
    <cellStyle name="Migliaia 2 2 2 3 3 2 2" xfId="4991" xr:uid="{31570814-C57F-4613-AEEB-82E39CDF2463}"/>
    <cellStyle name="Migliaia 2 2 2 3 3 2 2 2" xfId="10699" xr:uid="{C9314347-A8FA-4708-B9C5-23E17DD3CD2E}"/>
    <cellStyle name="Migliaia 2 2 2 3 3 2 2 2 2" xfId="22117" xr:uid="{CA5CEBD0-2C8C-4D3E-A872-DFA27E6401E9}"/>
    <cellStyle name="Migliaia 2 2 2 3 3 2 2 2 2 2" xfId="44954" xr:uid="{1B068A94-0583-419E-8031-DDA4E69B9980}"/>
    <cellStyle name="Migliaia 2 2 2 3 3 2 2 2 3" xfId="33537" xr:uid="{07254FFB-13FD-460B-9939-70D5C81F0B16}"/>
    <cellStyle name="Migliaia 2 2 2 3 3 2 2 3" xfId="16409" xr:uid="{EC0C6A30-16C0-4C66-9801-579CF3CC87D9}"/>
    <cellStyle name="Migliaia 2 2 2 3 3 2 2 3 2" xfId="39246" xr:uid="{4F8BF98A-DF6B-4653-A52A-E52AE3F085B5}"/>
    <cellStyle name="Migliaia 2 2 2 3 3 2 2 4" xfId="27829" xr:uid="{45A8F618-EE87-4B85-BBAE-F56761343B2B}"/>
    <cellStyle name="Migliaia 2 2 2 3 3 2 3" xfId="7846" xr:uid="{73B732EE-9DAF-4B8C-B710-A8BC1CC7459F}"/>
    <cellStyle name="Migliaia 2 2 2 3 3 2 3 2" xfId="19263" xr:uid="{7F438570-A27D-4A0A-BFED-AE3C67EC4988}"/>
    <cellStyle name="Migliaia 2 2 2 3 3 2 3 2 2" xfId="42100" xr:uid="{B1EF628C-4936-4470-8264-EDF59FE867DC}"/>
    <cellStyle name="Migliaia 2 2 2 3 3 2 3 3" xfId="30683" xr:uid="{7638F79B-DB9D-47A6-853E-F5E5812A7E0B}"/>
    <cellStyle name="Migliaia 2 2 2 3 3 2 4" xfId="13555" xr:uid="{044F3975-37C2-4765-BDCA-24806667F4D7}"/>
    <cellStyle name="Migliaia 2 2 2 3 3 2 4 2" xfId="36392" xr:uid="{FFD8BFC6-2D09-4D90-9E94-5E4536E3BB1E}"/>
    <cellStyle name="Migliaia 2 2 2 3 3 2 5" xfId="24975" xr:uid="{F5FB2E6F-BE41-444B-B87D-4627FDC3069A}"/>
    <cellStyle name="Migliaia 2 2 2 3 3 3" xfId="3564" xr:uid="{D70AD1E7-BF21-451B-9861-1C10405BD15A}"/>
    <cellStyle name="Migliaia 2 2 2 3 3 3 2" xfId="9273" xr:uid="{39AC70A6-B56B-476D-85FC-610EE550B759}"/>
    <cellStyle name="Migliaia 2 2 2 3 3 3 2 2" xfId="20690" xr:uid="{5A74FEF4-5019-48BD-B1D6-194830924438}"/>
    <cellStyle name="Migliaia 2 2 2 3 3 3 2 2 2" xfId="43527" xr:uid="{0DD4851E-CB32-4251-B174-0351D116680C}"/>
    <cellStyle name="Migliaia 2 2 2 3 3 3 2 3" xfId="32110" xr:uid="{26C115B1-631F-4D9A-B37C-F0E9520454C6}"/>
    <cellStyle name="Migliaia 2 2 2 3 3 3 3" xfId="14982" xr:uid="{953CF125-67A2-4A56-B305-C0E773C42643}"/>
    <cellStyle name="Migliaia 2 2 2 3 3 3 3 2" xfId="37819" xr:uid="{A2122EAD-A2AA-4B75-91DB-05800F231E30}"/>
    <cellStyle name="Migliaia 2 2 2 3 3 3 4" xfId="26402" xr:uid="{E5F2796E-A98C-493C-AF7A-9F983EE174F3}"/>
    <cellStyle name="Migliaia 2 2 2 3 3 4" xfId="6419" xr:uid="{C8976ACD-D588-430F-A8B2-EBE76C30D6FA}"/>
    <cellStyle name="Migliaia 2 2 2 3 3 4 2" xfId="17836" xr:uid="{367BF7B6-6164-4F70-8DB4-7467FAAB1789}"/>
    <cellStyle name="Migliaia 2 2 2 3 3 4 2 2" xfId="40673" xr:uid="{B0447F3E-0D24-457B-93C2-86E5ECBF40CB}"/>
    <cellStyle name="Migliaia 2 2 2 3 3 4 3" xfId="29256" xr:uid="{2B9B3F78-86EF-4828-BD69-DDFCAB241E80}"/>
    <cellStyle name="Migliaia 2 2 2 3 3 5" xfId="12128" xr:uid="{39E2CF3D-EB30-49B6-90C7-3B54F4D62D1B}"/>
    <cellStyle name="Migliaia 2 2 2 3 3 5 2" xfId="34965" xr:uid="{73AF0B6A-C1E1-4F3C-8F4B-82EFB30B2356}"/>
    <cellStyle name="Migliaia 2 2 2 3 3 6" xfId="23548" xr:uid="{5F1ADC9F-487E-4A04-99E1-067EA6F1A199}"/>
    <cellStyle name="Migliaia 2 2 2 3 4" xfId="816" xr:uid="{52B45CE2-8ECF-49AF-A20D-3CEC926AFA59}"/>
    <cellStyle name="Migliaia 2 2 2 3 4 2" xfId="2352" xr:uid="{366C0108-2D20-4279-97BB-0923F4EFC31B}"/>
    <cellStyle name="Migliaia 2 2 2 3 4 2 2" xfId="5208" xr:uid="{2B81E49A-178C-4290-AFE5-E6162890FB92}"/>
    <cellStyle name="Migliaia 2 2 2 3 4 2 2 2" xfId="10916" xr:uid="{544104C3-5620-4CBF-BB4E-ED854CA75592}"/>
    <cellStyle name="Migliaia 2 2 2 3 4 2 2 2 2" xfId="22334" xr:uid="{C8613E32-481B-4E43-BE4D-8DA9E91B993D}"/>
    <cellStyle name="Migliaia 2 2 2 3 4 2 2 2 2 2" xfId="45171" xr:uid="{A6098842-507D-4D75-8378-7789BB1E8A6D}"/>
    <cellStyle name="Migliaia 2 2 2 3 4 2 2 2 3" xfId="33754" xr:uid="{4C7BA6A6-CC6C-4AD5-B148-F37860EDF4ED}"/>
    <cellStyle name="Migliaia 2 2 2 3 4 2 2 3" xfId="16626" xr:uid="{D786B795-C9B9-431C-84D7-064EFD6AC511}"/>
    <cellStyle name="Migliaia 2 2 2 3 4 2 2 3 2" xfId="39463" xr:uid="{EC22B50A-3C79-40D2-9C72-726C50EB70A0}"/>
    <cellStyle name="Migliaia 2 2 2 3 4 2 2 4" xfId="28046" xr:uid="{553BDD2E-2B96-4643-838C-7F6E5CAB8483}"/>
    <cellStyle name="Migliaia 2 2 2 3 4 2 3" xfId="8063" xr:uid="{9C452151-F5C0-4084-9E6B-9C333EBBC176}"/>
    <cellStyle name="Migliaia 2 2 2 3 4 2 3 2" xfId="19480" xr:uid="{90C6A918-3576-40AD-99E0-C35BADECA99F}"/>
    <cellStyle name="Migliaia 2 2 2 3 4 2 3 2 2" xfId="42317" xr:uid="{99130720-1E9A-40ED-A896-606580875595}"/>
    <cellStyle name="Migliaia 2 2 2 3 4 2 3 3" xfId="30900" xr:uid="{B7D6A9EA-8FDB-4FC3-A2D0-CFBFF0185AE8}"/>
    <cellStyle name="Migliaia 2 2 2 3 4 2 4" xfId="13772" xr:uid="{16AB7B59-C2B3-4CA2-99E9-51549D1C4AAA}"/>
    <cellStyle name="Migliaia 2 2 2 3 4 2 4 2" xfId="36609" xr:uid="{674F198E-0E5F-406C-BF3F-D82C43FDC499}"/>
    <cellStyle name="Migliaia 2 2 2 3 4 2 5" xfId="25192" xr:uid="{396294A5-2A82-46BB-8EB7-316F4D004CA1}"/>
    <cellStyle name="Migliaia 2 2 2 3 4 3" xfId="3781" xr:uid="{6896B4D2-58D8-4F01-936C-48365E05ADE6}"/>
    <cellStyle name="Migliaia 2 2 2 3 4 3 2" xfId="9490" xr:uid="{68CFCCDF-5957-4823-80CC-6F3F85C865B6}"/>
    <cellStyle name="Migliaia 2 2 2 3 4 3 2 2" xfId="20907" xr:uid="{7091E684-BBC8-49AE-B988-F2A5E4C4F16A}"/>
    <cellStyle name="Migliaia 2 2 2 3 4 3 2 2 2" xfId="43744" xr:uid="{C768FF8B-3ECA-486B-AB31-5F1DD0401A40}"/>
    <cellStyle name="Migliaia 2 2 2 3 4 3 2 3" xfId="32327" xr:uid="{DA49C3F2-509F-4D3C-8C03-8F660A35B740}"/>
    <cellStyle name="Migliaia 2 2 2 3 4 3 3" xfId="15199" xr:uid="{88AE2E07-BE58-4C25-AA05-447D7552AD6B}"/>
    <cellStyle name="Migliaia 2 2 2 3 4 3 3 2" xfId="38036" xr:uid="{5AF0EAD5-7DEE-4E97-9175-714684267817}"/>
    <cellStyle name="Migliaia 2 2 2 3 4 3 4" xfId="26619" xr:uid="{18AEBEF4-5704-416B-8F5C-2FD76E5CEF7A}"/>
    <cellStyle name="Migliaia 2 2 2 3 4 4" xfId="6636" xr:uid="{FFED5E73-7967-4D58-82AB-1AFE3A822B6A}"/>
    <cellStyle name="Migliaia 2 2 2 3 4 4 2" xfId="18053" xr:uid="{27915161-A594-4F93-AE5E-F4F38298A636}"/>
    <cellStyle name="Migliaia 2 2 2 3 4 4 2 2" xfId="40890" xr:uid="{C8F0A349-674E-422F-AD2C-A4306CD1D178}"/>
    <cellStyle name="Migliaia 2 2 2 3 4 4 3" xfId="29473" xr:uid="{8B57066D-F15B-4E96-96C7-EDA5D95BCD01}"/>
    <cellStyle name="Migliaia 2 2 2 3 4 5" xfId="12345" xr:uid="{6A30AA06-3E8F-4022-B4C9-870A53590DD3}"/>
    <cellStyle name="Migliaia 2 2 2 3 4 5 2" xfId="35182" xr:uid="{CDCD6295-8E4F-4C1D-BDC1-441E4B6E5D01}"/>
    <cellStyle name="Migliaia 2 2 2 3 4 6" xfId="23765" xr:uid="{6D32443C-322B-4722-8DF4-0F645DD721AA}"/>
    <cellStyle name="Migliaia 2 2 2 3 5" xfId="1063" xr:uid="{B0D6221A-3442-4DA3-BD49-C80064FAFFDD}"/>
    <cellStyle name="Migliaia 2 2 2 3 5 2" xfId="2569" xr:uid="{1E03BC69-97C1-4C6C-B41E-A35F25B5271E}"/>
    <cellStyle name="Migliaia 2 2 2 3 5 2 2" xfId="5425" xr:uid="{8180D077-6160-46BC-956B-6861699F9646}"/>
    <cellStyle name="Migliaia 2 2 2 3 5 2 2 2" xfId="11133" xr:uid="{21B6E503-7B5E-4D7C-A9FD-B8780266227F}"/>
    <cellStyle name="Migliaia 2 2 2 3 5 2 2 2 2" xfId="22551" xr:uid="{D218A323-6934-45A8-B3B9-F567EEDCB9F6}"/>
    <cellStyle name="Migliaia 2 2 2 3 5 2 2 2 2 2" xfId="45388" xr:uid="{51CD209A-4177-46F3-904A-76D5799E9DA8}"/>
    <cellStyle name="Migliaia 2 2 2 3 5 2 2 2 3" xfId="33971" xr:uid="{304B8FEC-BAB4-4154-BDE6-5D92643BD620}"/>
    <cellStyle name="Migliaia 2 2 2 3 5 2 2 3" xfId="16843" xr:uid="{9616D90F-B48C-4ADC-9C10-75123796EE8B}"/>
    <cellStyle name="Migliaia 2 2 2 3 5 2 2 3 2" xfId="39680" xr:uid="{BC4BB65F-4473-41C7-B913-A1C6DFCE991B}"/>
    <cellStyle name="Migliaia 2 2 2 3 5 2 2 4" xfId="28263" xr:uid="{B04A576F-A4F9-4274-89C4-6F82D074D367}"/>
    <cellStyle name="Migliaia 2 2 2 3 5 2 3" xfId="8280" xr:uid="{A3A190AC-E884-48C0-9804-01B7AC1CA5CC}"/>
    <cellStyle name="Migliaia 2 2 2 3 5 2 3 2" xfId="19697" xr:uid="{06CA5F10-E090-4523-AA19-1DA50E8FFE49}"/>
    <cellStyle name="Migliaia 2 2 2 3 5 2 3 2 2" xfId="42534" xr:uid="{FE5E9EF0-45FE-4862-9676-21F6860FBD53}"/>
    <cellStyle name="Migliaia 2 2 2 3 5 2 3 3" xfId="31117" xr:uid="{A9A46518-BC7D-4615-8DD5-2EB7D90206D6}"/>
    <cellStyle name="Migliaia 2 2 2 3 5 2 4" xfId="13989" xr:uid="{3311FE89-2989-418F-8080-247C465B1EBE}"/>
    <cellStyle name="Migliaia 2 2 2 3 5 2 4 2" xfId="36826" xr:uid="{EADCB3B9-C483-48CB-994C-FE7144A12357}"/>
    <cellStyle name="Migliaia 2 2 2 3 5 2 5" xfId="25409" xr:uid="{EDF73D5D-63D5-4658-A0BF-2E3507301946}"/>
    <cellStyle name="Migliaia 2 2 2 3 5 3" xfId="3998" xr:uid="{27175555-4676-4807-BBF9-3946901BAA44}"/>
    <cellStyle name="Migliaia 2 2 2 3 5 3 2" xfId="9707" xr:uid="{8092C392-79E9-4089-90FE-6D3A0AFE5FE9}"/>
    <cellStyle name="Migliaia 2 2 2 3 5 3 2 2" xfId="21124" xr:uid="{528D7E73-A1F3-4639-99CC-26A93FDA817B}"/>
    <cellStyle name="Migliaia 2 2 2 3 5 3 2 2 2" xfId="43961" xr:uid="{9B120D5A-9A8F-4D02-92DD-29C67235B20C}"/>
    <cellStyle name="Migliaia 2 2 2 3 5 3 2 3" xfId="32544" xr:uid="{1A25C464-D0D4-4945-BE5F-5E6219E24105}"/>
    <cellStyle name="Migliaia 2 2 2 3 5 3 3" xfId="15416" xr:uid="{A85DEBC6-A90F-4F30-97EB-DB5647A0E785}"/>
    <cellStyle name="Migliaia 2 2 2 3 5 3 3 2" xfId="38253" xr:uid="{55E592EA-80BC-4A86-A796-BF50E903721C}"/>
    <cellStyle name="Migliaia 2 2 2 3 5 3 4" xfId="26836" xr:uid="{30918F3D-18A3-4388-9258-49F36D61BECD}"/>
    <cellStyle name="Migliaia 2 2 2 3 5 4" xfId="6853" xr:uid="{3A03BDC2-629D-4B31-AAB6-9F395E7CE056}"/>
    <cellStyle name="Migliaia 2 2 2 3 5 4 2" xfId="18270" xr:uid="{948F56B7-3B53-4B0D-94F7-F4292D495684}"/>
    <cellStyle name="Migliaia 2 2 2 3 5 4 2 2" xfId="41107" xr:uid="{D27DCDF2-CE66-40C8-BEE6-30FB9EFCBE82}"/>
    <cellStyle name="Migliaia 2 2 2 3 5 4 3" xfId="29690" xr:uid="{EFECF875-C09F-4B40-B02B-3CAA61ED9D02}"/>
    <cellStyle name="Migliaia 2 2 2 3 5 5" xfId="12562" xr:uid="{5F5AEC5F-0427-4DE5-9108-AAFD8C48D0F4}"/>
    <cellStyle name="Migliaia 2 2 2 3 5 5 2" xfId="35399" xr:uid="{81A2FB5B-F317-4F66-A799-C22B163AEFB3}"/>
    <cellStyle name="Migliaia 2 2 2 3 5 6" xfId="23982" xr:uid="{86890452-66CE-4EA8-AB57-C0F78A40E655}"/>
    <cellStyle name="Migliaia 2 2 2 3 6" xfId="1310" xr:uid="{72E22A74-9694-4C14-85E7-57228AE14609}"/>
    <cellStyle name="Migliaia 2 2 2 3 6 2" xfId="2786" xr:uid="{9F53BBDE-B66B-4A9D-9C54-BC7D4C21A719}"/>
    <cellStyle name="Migliaia 2 2 2 3 6 2 2" xfId="5642" xr:uid="{2E43EB51-5DAE-4D97-8775-B521BF784C31}"/>
    <cellStyle name="Migliaia 2 2 2 3 6 2 2 2" xfId="11350" xr:uid="{67A87DAB-0F12-4518-A11B-9BD5F9BA9CC6}"/>
    <cellStyle name="Migliaia 2 2 2 3 6 2 2 2 2" xfId="22768" xr:uid="{C96347D0-9E7E-4270-8841-82CDF2B5AF37}"/>
    <cellStyle name="Migliaia 2 2 2 3 6 2 2 2 2 2" xfId="45605" xr:uid="{F9C2CCBB-CF6B-4766-B250-7A184335DD77}"/>
    <cellStyle name="Migliaia 2 2 2 3 6 2 2 2 3" xfId="34188" xr:uid="{51BEA2E3-ADE6-4B95-8267-ED6E8348D89E}"/>
    <cellStyle name="Migliaia 2 2 2 3 6 2 2 3" xfId="17060" xr:uid="{16CEB935-A453-4CC6-A26A-2231A59A72E0}"/>
    <cellStyle name="Migliaia 2 2 2 3 6 2 2 3 2" xfId="39897" xr:uid="{00F59D74-6916-4561-81EB-24D51F4359F3}"/>
    <cellStyle name="Migliaia 2 2 2 3 6 2 2 4" xfId="28480" xr:uid="{A9F7E36E-7189-40EC-A16F-1D34891680F2}"/>
    <cellStyle name="Migliaia 2 2 2 3 6 2 3" xfId="8497" xr:uid="{787CE001-D5BE-4092-9BA2-61DEDCE0ADC3}"/>
    <cellStyle name="Migliaia 2 2 2 3 6 2 3 2" xfId="19914" xr:uid="{B7D12343-C6A8-4E32-8F37-FBFEF67B6098}"/>
    <cellStyle name="Migliaia 2 2 2 3 6 2 3 2 2" xfId="42751" xr:uid="{AA033F18-A8E0-4458-AE23-E52E891DC18F}"/>
    <cellStyle name="Migliaia 2 2 2 3 6 2 3 3" xfId="31334" xr:uid="{00340CF2-A4C9-4A8A-9A33-8428EB809FFC}"/>
    <cellStyle name="Migliaia 2 2 2 3 6 2 4" xfId="14206" xr:uid="{6D638820-E9A8-4BE5-B66F-6371315032AB}"/>
    <cellStyle name="Migliaia 2 2 2 3 6 2 4 2" xfId="37043" xr:uid="{F9D407C9-9487-402F-B1AC-F2CEC4EEA6DB}"/>
    <cellStyle name="Migliaia 2 2 2 3 6 2 5" xfId="25626" xr:uid="{39C3EFC7-68E0-4BC6-81CB-A3B44D4FACDD}"/>
    <cellStyle name="Migliaia 2 2 2 3 6 3" xfId="4215" xr:uid="{85124270-E277-4933-B888-2394549A009E}"/>
    <cellStyle name="Migliaia 2 2 2 3 6 3 2" xfId="9924" xr:uid="{063D9F7A-1448-4C85-A7AC-0DEA7DE26C2A}"/>
    <cellStyle name="Migliaia 2 2 2 3 6 3 2 2" xfId="21341" xr:uid="{B582C147-245C-484D-8451-327E5882D176}"/>
    <cellStyle name="Migliaia 2 2 2 3 6 3 2 2 2" xfId="44178" xr:uid="{1206D8F6-6ECD-4134-BCA9-7BDDDF08C277}"/>
    <cellStyle name="Migliaia 2 2 2 3 6 3 2 3" xfId="32761" xr:uid="{EA8A828F-EA8A-49F8-80E8-0DD314A930F1}"/>
    <cellStyle name="Migliaia 2 2 2 3 6 3 3" xfId="15633" xr:uid="{6C6D6207-30E3-4AF7-A3C7-32DF30D86C29}"/>
    <cellStyle name="Migliaia 2 2 2 3 6 3 3 2" xfId="38470" xr:uid="{D67AD3FF-AF43-4E6F-B2B4-FE2B608DEC95}"/>
    <cellStyle name="Migliaia 2 2 2 3 6 3 4" xfId="27053" xr:uid="{ECB1B740-29D3-4B71-85B5-3A631883AB01}"/>
    <cellStyle name="Migliaia 2 2 2 3 6 4" xfId="7070" xr:uid="{48B07107-3F39-42E6-88BA-26583C96B6DE}"/>
    <cellStyle name="Migliaia 2 2 2 3 6 4 2" xfId="18487" xr:uid="{47259E47-56CF-475A-8217-0EB4ED6E2CD4}"/>
    <cellStyle name="Migliaia 2 2 2 3 6 4 2 2" xfId="41324" xr:uid="{FED2E2A7-674A-4E21-B9A1-786B517F4E1D}"/>
    <cellStyle name="Migliaia 2 2 2 3 6 4 3" xfId="29907" xr:uid="{3E9D957F-460B-4554-B93E-1910F0B2AD99}"/>
    <cellStyle name="Migliaia 2 2 2 3 6 5" xfId="12779" xr:uid="{56AAC2B1-07E1-4149-97DE-E9C99642C9E4}"/>
    <cellStyle name="Migliaia 2 2 2 3 6 5 2" xfId="35616" xr:uid="{480DB29B-F168-4706-9911-FF45E399E77F}"/>
    <cellStyle name="Migliaia 2 2 2 3 6 6" xfId="24199" xr:uid="{40FA4B4E-307C-4245-B43F-FA3952F9CEFF}"/>
    <cellStyle name="Migliaia 2 2 2 3 7" xfId="1557" xr:uid="{20FEB77A-16C5-4507-BD2D-9B42CB42733A}"/>
    <cellStyle name="Migliaia 2 2 2 3 7 2" xfId="3003" xr:uid="{8DBCD6F8-F315-4ED7-8A6D-70124AC7FD63}"/>
    <cellStyle name="Migliaia 2 2 2 3 7 2 2" xfId="5859" xr:uid="{6B966B9A-75E2-44A2-9A6C-4DDDC8E34A72}"/>
    <cellStyle name="Migliaia 2 2 2 3 7 2 2 2" xfId="11567" xr:uid="{CE01A9C6-C16C-4A62-822F-769026D10B0A}"/>
    <cellStyle name="Migliaia 2 2 2 3 7 2 2 2 2" xfId="22985" xr:uid="{F44E5491-84BD-4EB8-A101-0656E797A3FB}"/>
    <cellStyle name="Migliaia 2 2 2 3 7 2 2 2 2 2" xfId="45822" xr:uid="{85D3920D-EBA9-45EF-9EF2-2B605D4B51E2}"/>
    <cellStyle name="Migliaia 2 2 2 3 7 2 2 2 3" xfId="34405" xr:uid="{4D723E35-D4A6-4E61-9EBA-268DE4ACB5F0}"/>
    <cellStyle name="Migliaia 2 2 2 3 7 2 2 3" xfId="17277" xr:uid="{7278D639-D743-4A42-A80B-42D71DDEC24D}"/>
    <cellStyle name="Migliaia 2 2 2 3 7 2 2 3 2" xfId="40114" xr:uid="{564BDBB3-B344-48D4-BBE1-E7992F69DDD4}"/>
    <cellStyle name="Migliaia 2 2 2 3 7 2 2 4" xfId="28697" xr:uid="{5DB98628-5996-4329-AE81-5F6903CD24FD}"/>
    <cellStyle name="Migliaia 2 2 2 3 7 2 3" xfId="8714" xr:uid="{17C60996-E3EE-4E28-A389-B5CE7A3E445C}"/>
    <cellStyle name="Migliaia 2 2 2 3 7 2 3 2" xfId="20131" xr:uid="{40858D8B-732E-410F-B1D3-7941B27C34CC}"/>
    <cellStyle name="Migliaia 2 2 2 3 7 2 3 2 2" xfId="42968" xr:uid="{0513D6C6-E809-4E0F-A1EF-FE9E5E6374A8}"/>
    <cellStyle name="Migliaia 2 2 2 3 7 2 3 3" xfId="31551" xr:uid="{3758A0B6-CBE3-4D41-B0C5-F9C9993B4FC0}"/>
    <cellStyle name="Migliaia 2 2 2 3 7 2 4" xfId="14423" xr:uid="{E552883F-7F05-4594-88BF-B78DFDB95DDB}"/>
    <cellStyle name="Migliaia 2 2 2 3 7 2 4 2" xfId="37260" xr:uid="{A5BEDEC4-8EA8-402A-89AA-39E69031C011}"/>
    <cellStyle name="Migliaia 2 2 2 3 7 2 5" xfId="25843" xr:uid="{BB1A726A-FE93-4837-A45F-8774CBD302B5}"/>
    <cellStyle name="Migliaia 2 2 2 3 7 3" xfId="4432" xr:uid="{DF21A705-1102-4FA7-B315-6D80DB41EB31}"/>
    <cellStyle name="Migliaia 2 2 2 3 7 3 2" xfId="10141" xr:uid="{3EF75BFA-40F7-4729-9A4A-33043F74185D}"/>
    <cellStyle name="Migliaia 2 2 2 3 7 3 2 2" xfId="21558" xr:uid="{BCF24CCE-56A3-4688-B858-E16071AC6F81}"/>
    <cellStyle name="Migliaia 2 2 2 3 7 3 2 2 2" xfId="44395" xr:uid="{FC753201-3166-437D-9E3B-B683D96D4D6A}"/>
    <cellStyle name="Migliaia 2 2 2 3 7 3 2 3" xfId="32978" xr:uid="{4164B0C7-01F1-4AB4-A1F4-FB606288533A}"/>
    <cellStyle name="Migliaia 2 2 2 3 7 3 3" xfId="15850" xr:uid="{62CB2212-DD03-46E5-B5E0-B59C8174F24A}"/>
    <cellStyle name="Migliaia 2 2 2 3 7 3 3 2" xfId="38687" xr:uid="{FEEAE2AE-F6CB-491B-9966-D462CAFAFC7F}"/>
    <cellStyle name="Migliaia 2 2 2 3 7 3 4" xfId="27270" xr:uid="{94FAA381-AE1A-418B-81DF-72738046BFDE}"/>
    <cellStyle name="Migliaia 2 2 2 3 7 4" xfId="7287" xr:uid="{94992E47-8F85-4590-B8BC-B1E38696DADF}"/>
    <cellStyle name="Migliaia 2 2 2 3 7 4 2" xfId="18704" xr:uid="{280E9CD9-40B5-4849-ACB0-7CFE55456648}"/>
    <cellStyle name="Migliaia 2 2 2 3 7 4 2 2" xfId="41541" xr:uid="{6E7C1A28-34C1-4671-B7BE-2017E431AB3D}"/>
    <cellStyle name="Migliaia 2 2 2 3 7 4 3" xfId="30124" xr:uid="{E7F9AE66-4570-46E2-B411-681EC9C54CD1}"/>
    <cellStyle name="Migliaia 2 2 2 3 7 5" xfId="12996" xr:uid="{98AC905C-CE26-41D8-B684-DF7C6A966A2E}"/>
    <cellStyle name="Migliaia 2 2 2 3 7 5 2" xfId="35833" xr:uid="{C9716601-1DCC-4A9E-A57C-813FDDAD76C1}"/>
    <cellStyle name="Migliaia 2 2 2 3 7 6" xfId="24416" xr:uid="{5B54BC4D-59FD-419A-A491-CE1DADC8D142}"/>
    <cellStyle name="Migliaia 2 2 2 3 8" xfId="1903" xr:uid="{3600651E-4FDD-4CA0-AA8F-7C455171F20C}"/>
    <cellStyle name="Migliaia 2 2 2 3 8 2" xfId="4759" xr:uid="{D7989B5F-94AA-4493-9FA2-001739DF0AC4}"/>
    <cellStyle name="Migliaia 2 2 2 3 8 2 2" xfId="10468" xr:uid="{8EB6490E-D07A-4635-AAA3-489BA4D2091C}"/>
    <cellStyle name="Migliaia 2 2 2 3 8 2 2 2" xfId="21885" xr:uid="{655D2906-1F17-4921-AD4F-DF16CB5969E7}"/>
    <cellStyle name="Migliaia 2 2 2 3 8 2 2 2 2" xfId="44722" xr:uid="{DA1D90CA-6B74-4C0B-AA3F-8B5994539D81}"/>
    <cellStyle name="Migliaia 2 2 2 3 8 2 2 3" xfId="33305" xr:uid="{3D29D9E1-DB17-4861-B9BD-2CEF2EBF495F}"/>
    <cellStyle name="Migliaia 2 2 2 3 8 2 3" xfId="16177" xr:uid="{446DAD7E-A6A5-4C1D-83FA-48073D54F933}"/>
    <cellStyle name="Migliaia 2 2 2 3 8 2 3 2" xfId="39014" xr:uid="{38F0A998-3EFA-4F88-8356-9510519C672C}"/>
    <cellStyle name="Migliaia 2 2 2 3 8 2 4" xfId="27597" xr:uid="{0989DEAD-A6AF-4D54-BEE6-7E05EA7C8742}"/>
    <cellStyle name="Migliaia 2 2 2 3 8 3" xfId="7614" xr:uid="{30F7DF9A-60AA-47C8-8318-DCCE1E7115A3}"/>
    <cellStyle name="Migliaia 2 2 2 3 8 3 2" xfId="19031" xr:uid="{B0C162E5-A385-4057-85FA-14CA66B418CD}"/>
    <cellStyle name="Migliaia 2 2 2 3 8 3 2 2" xfId="41868" xr:uid="{005CEDA2-433B-40FE-B0BE-F33B450D4100}"/>
    <cellStyle name="Migliaia 2 2 2 3 8 3 3" xfId="30451" xr:uid="{2D41ED47-3099-413C-8175-360A178B9B6B}"/>
    <cellStyle name="Migliaia 2 2 2 3 8 4" xfId="13323" xr:uid="{D4080771-D9B2-4144-AFF3-92BB8208846B}"/>
    <cellStyle name="Migliaia 2 2 2 3 8 4 2" xfId="36160" xr:uid="{32159831-35BC-412D-B78A-679D819B0E64}"/>
    <cellStyle name="Migliaia 2 2 2 3 8 5" xfId="24743" xr:uid="{0742E304-AAD8-4685-9258-373AB39906B9}"/>
    <cellStyle name="Migliaia 2 2 2 3 9" xfId="3332" xr:uid="{D768C3EB-C610-4724-A64C-07FC4C404EC2}"/>
    <cellStyle name="Migliaia 2 2 2 3 9 2" xfId="9041" xr:uid="{5F763D16-A6C2-42ED-9DE0-09C9766973E7}"/>
    <cellStyle name="Migliaia 2 2 2 3 9 2 2" xfId="20458" xr:uid="{90AB4383-84C6-4ED3-AD71-CFC2A86B4816}"/>
    <cellStyle name="Migliaia 2 2 2 3 9 2 2 2" xfId="43295" xr:uid="{39B015F7-0E47-4ADA-A521-3FEFFAE9D3C3}"/>
    <cellStyle name="Migliaia 2 2 2 3 9 2 3" xfId="31878" xr:uid="{8BC6AFC3-9276-49BB-B715-81B580610E03}"/>
    <cellStyle name="Migliaia 2 2 2 3 9 3" xfId="14750" xr:uid="{12A9773A-4D19-4958-BEC9-D6CD04204050}"/>
    <cellStyle name="Migliaia 2 2 2 3 9 3 2" xfId="37587" xr:uid="{31524048-BABC-46F9-AB87-45E8BE392B1B}"/>
    <cellStyle name="Migliaia 2 2 2 3 9 4" xfId="26170" xr:uid="{3D31AAEE-C494-4BCC-8F84-51F160821B1A}"/>
    <cellStyle name="Migliaia 2 2 2 4" xfId="395" xr:uid="{BAE4A269-253D-4A53-A31B-FCFE60E08A72}"/>
    <cellStyle name="Migliaia 2 2 2 4 10" xfId="11994" xr:uid="{F395E63D-9054-4EC5-B908-052F3E1102BA}"/>
    <cellStyle name="Migliaia 2 2 2 4 10 2" xfId="34831" xr:uid="{3E76278A-FECC-4791-A08D-5D276FC2DDB3}"/>
    <cellStyle name="Migliaia 2 2 2 4 11" xfId="23414" xr:uid="{E31D9FD9-61A8-4BFB-ACA7-7697131B23D6}"/>
    <cellStyle name="Migliaia 2 2 2 4 2" xfId="649" xr:uid="{940A989E-B949-4BB4-BFE3-4EF6D1196B24}"/>
    <cellStyle name="Migliaia 2 2 2 4 2 2" xfId="2218" xr:uid="{42A1C5AD-7780-4FA1-B673-2EBD557841F0}"/>
    <cellStyle name="Migliaia 2 2 2 4 2 2 2" xfId="5074" xr:uid="{F52B9869-FEC7-4343-A45D-B032711BD693}"/>
    <cellStyle name="Migliaia 2 2 2 4 2 2 2 2" xfId="10782" xr:uid="{07F1767E-6F73-42B0-85D7-BDC6CC8CD6D9}"/>
    <cellStyle name="Migliaia 2 2 2 4 2 2 2 2 2" xfId="22200" xr:uid="{3325481E-9B52-4FD6-AFFB-A2E13BA1E71E}"/>
    <cellStyle name="Migliaia 2 2 2 4 2 2 2 2 2 2" xfId="45037" xr:uid="{8C29DEFE-7A15-48EF-AEE8-7F5901D5560F}"/>
    <cellStyle name="Migliaia 2 2 2 4 2 2 2 2 3" xfId="33620" xr:uid="{3657C59D-6842-4027-869F-7B6CCFF340F0}"/>
    <cellStyle name="Migliaia 2 2 2 4 2 2 2 3" xfId="16492" xr:uid="{0A015BE3-CABD-4C9C-8B6B-8CF82BADB4E4}"/>
    <cellStyle name="Migliaia 2 2 2 4 2 2 2 3 2" xfId="39329" xr:uid="{B22005D3-5C4D-4931-B440-A50C6FFA1962}"/>
    <cellStyle name="Migliaia 2 2 2 4 2 2 2 4" xfId="27912" xr:uid="{FB726262-BB64-4052-9587-FFBB8A484CAE}"/>
    <cellStyle name="Migliaia 2 2 2 4 2 2 3" xfId="7929" xr:uid="{B7E8D0A6-A555-46C2-B1DE-C9F0D0F4E0C5}"/>
    <cellStyle name="Migliaia 2 2 2 4 2 2 3 2" xfId="19346" xr:uid="{2B34EBE6-8402-4E1C-B1B6-6540F6BA43B5}"/>
    <cellStyle name="Migliaia 2 2 2 4 2 2 3 2 2" xfId="42183" xr:uid="{3F4F0E1C-548F-416F-8388-F3F83C736047}"/>
    <cellStyle name="Migliaia 2 2 2 4 2 2 3 3" xfId="30766" xr:uid="{C652245C-BB51-47B9-ABD5-6E392063131C}"/>
    <cellStyle name="Migliaia 2 2 2 4 2 2 4" xfId="13638" xr:uid="{CB756AC8-FD57-4D65-813F-FB7B11365C5C}"/>
    <cellStyle name="Migliaia 2 2 2 4 2 2 4 2" xfId="36475" xr:uid="{77C25958-3AB6-4477-A642-2B7A1A90687F}"/>
    <cellStyle name="Migliaia 2 2 2 4 2 2 5" xfId="25058" xr:uid="{15B41BBA-B79F-4FC2-B61D-193EB161D76A}"/>
    <cellStyle name="Migliaia 2 2 2 4 2 3" xfId="3647" xr:uid="{B9EB3823-6BEC-49AC-A743-BFCE8AC36802}"/>
    <cellStyle name="Migliaia 2 2 2 4 2 3 2" xfId="9356" xr:uid="{1230877F-1CEB-49B5-9830-378C76DA8C33}"/>
    <cellStyle name="Migliaia 2 2 2 4 2 3 2 2" xfId="20773" xr:uid="{A5129E04-1F18-4C01-80AB-DB14ACD57287}"/>
    <cellStyle name="Migliaia 2 2 2 4 2 3 2 2 2" xfId="43610" xr:uid="{FEAA120C-06EF-4925-9668-BC582E538530}"/>
    <cellStyle name="Migliaia 2 2 2 4 2 3 2 3" xfId="32193" xr:uid="{F5E3D19B-C778-4F9A-98E5-245EF0F47C51}"/>
    <cellStyle name="Migliaia 2 2 2 4 2 3 3" xfId="15065" xr:uid="{0864039B-E0F6-4EF9-B4D0-3A2B2600264B}"/>
    <cellStyle name="Migliaia 2 2 2 4 2 3 3 2" xfId="37902" xr:uid="{8AB09010-3903-4055-9764-6D68A1A82C85}"/>
    <cellStyle name="Migliaia 2 2 2 4 2 3 4" xfId="26485" xr:uid="{D7E3B85D-2CA8-4D6F-AF79-50D565E67913}"/>
    <cellStyle name="Migliaia 2 2 2 4 2 4" xfId="6502" xr:uid="{F28B79D9-93EF-4EC5-8E35-F9189CEB58ED}"/>
    <cellStyle name="Migliaia 2 2 2 4 2 4 2" xfId="17919" xr:uid="{29BA9047-1166-4193-B2E0-548192C07486}"/>
    <cellStyle name="Migliaia 2 2 2 4 2 4 2 2" xfId="40756" xr:uid="{4D46E8BC-316A-4718-AD61-571FDF2C505E}"/>
    <cellStyle name="Migliaia 2 2 2 4 2 4 3" xfId="29339" xr:uid="{7E04F804-83DA-43F4-AD6E-8815B2D4685F}"/>
    <cellStyle name="Migliaia 2 2 2 4 2 5" xfId="12211" xr:uid="{EA2FC74B-2F57-481A-A2A5-157D7EBB0872}"/>
    <cellStyle name="Migliaia 2 2 2 4 2 5 2" xfId="35048" xr:uid="{89EC211B-2CCD-44D3-8C48-B2DEB6C15561}"/>
    <cellStyle name="Migliaia 2 2 2 4 2 6" xfId="23631" xr:uid="{55291AD0-90E9-4E37-8997-9709C7634E60}"/>
    <cellStyle name="Migliaia 2 2 2 4 3" xfId="909" xr:uid="{D4230C5F-BFC7-413D-960A-C55F39DF86C4}"/>
    <cellStyle name="Migliaia 2 2 2 4 3 2" xfId="2435" xr:uid="{3A6148B1-B62B-4E43-83D8-A9B1297EBC55}"/>
    <cellStyle name="Migliaia 2 2 2 4 3 2 2" xfId="5291" xr:uid="{98E50EB2-4CC4-4A71-A90B-25CAC0FBCEED}"/>
    <cellStyle name="Migliaia 2 2 2 4 3 2 2 2" xfId="10999" xr:uid="{ADA3958F-1FDD-40CB-8D26-39707D15999A}"/>
    <cellStyle name="Migliaia 2 2 2 4 3 2 2 2 2" xfId="22417" xr:uid="{3436CE48-ACA7-4560-9687-716B77D4F790}"/>
    <cellStyle name="Migliaia 2 2 2 4 3 2 2 2 2 2" xfId="45254" xr:uid="{9244AA26-758F-40F6-BEE8-8C4ECA28C4E0}"/>
    <cellStyle name="Migliaia 2 2 2 4 3 2 2 2 3" xfId="33837" xr:uid="{4F23A823-FDB3-4E55-8C95-AA3848C83B35}"/>
    <cellStyle name="Migliaia 2 2 2 4 3 2 2 3" xfId="16709" xr:uid="{E03E0C6A-637B-4025-B77D-BD6616419837}"/>
    <cellStyle name="Migliaia 2 2 2 4 3 2 2 3 2" xfId="39546" xr:uid="{61A6F722-E72D-48EA-B893-50ADE5BA1AB9}"/>
    <cellStyle name="Migliaia 2 2 2 4 3 2 2 4" xfId="28129" xr:uid="{97DDAF66-2D2C-4903-B965-E393D0297F53}"/>
    <cellStyle name="Migliaia 2 2 2 4 3 2 3" xfId="8146" xr:uid="{F7BA8D7A-3811-49A3-B488-F483195E5E1F}"/>
    <cellStyle name="Migliaia 2 2 2 4 3 2 3 2" xfId="19563" xr:uid="{8DC21A20-E566-4881-8D53-2ACA56D5867F}"/>
    <cellStyle name="Migliaia 2 2 2 4 3 2 3 2 2" xfId="42400" xr:uid="{D8FD0FB0-C7A1-486B-A565-770E35BF5167}"/>
    <cellStyle name="Migliaia 2 2 2 4 3 2 3 3" xfId="30983" xr:uid="{64B0A678-5BC9-43BC-B4A3-5C5AE6B04DEF}"/>
    <cellStyle name="Migliaia 2 2 2 4 3 2 4" xfId="13855" xr:uid="{219AC1BC-0B78-410C-898B-4D71E7E45233}"/>
    <cellStyle name="Migliaia 2 2 2 4 3 2 4 2" xfId="36692" xr:uid="{5A607D91-A4B5-46E3-9A38-9C79C554C2C7}"/>
    <cellStyle name="Migliaia 2 2 2 4 3 2 5" xfId="25275" xr:uid="{F86BA931-D44C-4143-8351-5D22B2FE7377}"/>
    <cellStyle name="Migliaia 2 2 2 4 3 3" xfId="3864" xr:uid="{F9D039C5-BD7D-4393-85E5-B7080851F625}"/>
    <cellStyle name="Migliaia 2 2 2 4 3 3 2" xfId="9573" xr:uid="{D92769AB-4752-4ED0-8C7F-C427690770FB}"/>
    <cellStyle name="Migliaia 2 2 2 4 3 3 2 2" xfId="20990" xr:uid="{83905738-34B3-40D1-A4DF-B2ACAB10BB4D}"/>
    <cellStyle name="Migliaia 2 2 2 4 3 3 2 2 2" xfId="43827" xr:uid="{070A14EA-8FAE-44F7-AAC4-379EA4A5CA58}"/>
    <cellStyle name="Migliaia 2 2 2 4 3 3 2 3" xfId="32410" xr:uid="{D9997037-6A66-47C2-8578-842E15333A24}"/>
    <cellStyle name="Migliaia 2 2 2 4 3 3 3" xfId="15282" xr:uid="{D83020CB-EF15-4987-B38D-66508C11F82D}"/>
    <cellStyle name="Migliaia 2 2 2 4 3 3 3 2" xfId="38119" xr:uid="{DF1CFC1C-5995-4300-9444-7B446A68DF8B}"/>
    <cellStyle name="Migliaia 2 2 2 4 3 3 4" xfId="26702" xr:uid="{EAFDE679-6452-438C-8C13-6881661617A9}"/>
    <cellStyle name="Migliaia 2 2 2 4 3 4" xfId="6719" xr:uid="{70E147DA-439D-4C65-A6D0-D28356A29B53}"/>
    <cellStyle name="Migliaia 2 2 2 4 3 4 2" xfId="18136" xr:uid="{2DD3071F-0F84-4319-B86B-F6107D005726}"/>
    <cellStyle name="Migliaia 2 2 2 4 3 4 2 2" xfId="40973" xr:uid="{1960DC81-78F3-4106-9366-980A815ECBAF}"/>
    <cellStyle name="Migliaia 2 2 2 4 3 4 3" xfId="29556" xr:uid="{B57A8DA8-E83F-42B8-8FD5-161436285AD8}"/>
    <cellStyle name="Migliaia 2 2 2 4 3 5" xfId="12428" xr:uid="{503C9992-FA29-46EC-AAB9-5F1A271E9C16}"/>
    <cellStyle name="Migliaia 2 2 2 4 3 5 2" xfId="35265" xr:uid="{8CAED8EA-358E-4F40-A95D-107973E788E2}"/>
    <cellStyle name="Migliaia 2 2 2 4 3 6" xfId="23848" xr:uid="{074351DB-F842-4186-A5FA-76250EA914A2}"/>
    <cellStyle name="Migliaia 2 2 2 4 4" xfId="1156" xr:uid="{99FAF793-60A6-4B8C-828C-939E2B8EECEF}"/>
    <cellStyle name="Migliaia 2 2 2 4 4 2" xfId="2652" xr:uid="{0C32E3FC-5D32-4BD7-B72C-50F0C8D17F36}"/>
    <cellStyle name="Migliaia 2 2 2 4 4 2 2" xfId="5508" xr:uid="{757E7880-1688-46E1-BCEA-93589A98FA85}"/>
    <cellStyle name="Migliaia 2 2 2 4 4 2 2 2" xfId="11216" xr:uid="{40E0CD0C-8780-43E2-9EB7-D899050D5BC2}"/>
    <cellStyle name="Migliaia 2 2 2 4 4 2 2 2 2" xfId="22634" xr:uid="{E411C9ED-9BE3-4C14-88AB-5190D855F4F2}"/>
    <cellStyle name="Migliaia 2 2 2 4 4 2 2 2 2 2" xfId="45471" xr:uid="{47FA4A5E-495F-4942-AB77-BC509618B25C}"/>
    <cellStyle name="Migliaia 2 2 2 4 4 2 2 2 3" xfId="34054" xr:uid="{CD4F947F-308B-403B-9C5F-54F17BCAD2E9}"/>
    <cellStyle name="Migliaia 2 2 2 4 4 2 2 3" xfId="16926" xr:uid="{18BCE9A1-A1D8-4987-A6A2-16799B7746A7}"/>
    <cellStyle name="Migliaia 2 2 2 4 4 2 2 3 2" xfId="39763" xr:uid="{29F07DCF-A6A6-49ED-A9B6-66413772CC41}"/>
    <cellStyle name="Migliaia 2 2 2 4 4 2 2 4" xfId="28346" xr:uid="{58DD8B77-6D07-48D2-89EE-9427F0D170F7}"/>
    <cellStyle name="Migliaia 2 2 2 4 4 2 3" xfId="8363" xr:uid="{422F5BF0-C90E-4CF2-A8D5-AEE4EFCB3DE5}"/>
    <cellStyle name="Migliaia 2 2 2 4 4 2 3 2" xfId="19780" xr:uid="{6F0E5A73-711A-4CAF-A3F6-C35A7831237F}"/>
    <cellStyle name="Migliaia 2 2 2 4 4 2 3 2 2" xfId="42617" xr:uid="{D3B1C27A-4859-4244-99E8-7148096E6A8D}"/>
    <cellStyle name="Migliaia 2 2 2 4 4 2 3 3" xfId="31200" xr:uid="{E4ABF23C-7AE7-4063-AD3D-E6C022AA0018}"/>
    <cellStyle name="Migliaia 2 2 2 4 4 2 4" xfId="14072" xr:uid="{9D1CB432-2029-4CB9-8123-D85E4E310468}"/>
    <cellStyle name="Migliaia 2 2 2 4 4 2 4 2" xfId="36909" xr:uid="{AEA3A493-99E8-4D4A-A0A9-B71A8D0C029F}"/>
    <cellStyle name="Migliaia 2 2 2 4 4 2 5" xfId="25492" xr:uid="{33A3719D-E507-4A20-92FF-AEF65027EC14}"/>
    <cellStyle name="Migliaia 2 2 2 4 4 3" xfId="4081" xr:uid="{FAC84913-AD35-4CC1-8A1D-E1810B15BADA}"/>
    <cellStyle name="Migliaia 2 2 2 4 4 3 2" xfId="9790" xr:uid="{050743C1-8330-4B51-B951-F1F78B944691}"/>
    <cellStyle name="Migliaia 2 2 2 4 4 3 2 2" xfId="21207" xr:uid="{143121F0-F40E-49CD-AA92-E3CAD4E13F3A}"/>
    <cellStyle name="Migliaia 2 2 2 4 4 3 2 2 2" xfId="44044" xr:uid="{3AB29ED3-7CBB-4E04-A0BA-E83AFAC73D7C}"/>
    <cellStyle name="Migliaia 2 2 2 4 4 3 2 3" xfId="32627" xr:uid="{616640C0-2C7C-4366-9EC3-FAD2BEF2ACB6}"/>
    <cellStyle name="Migliaia 2 2 2 4 4 3 3" xfId="15499" xr:uid="{F3DABDEC-3B6D-46B8-B613-DC021BBA6A00}"/>
    <cellStyle name="Migliaia 2 2 2 4 4 3 3 2" xfId="38336" xr:uid="{68F74C6E-4212-4026-884D-E02997CD51DB}"/>
    <cellStyle name="Migliaia 2 2 2 4 4 3 4" xfId="26919" xr:uid="{60141B98-48A8-47F5-A90C-25589D3B4A66}"/>
    <cellStyle name="Migliaia 2 2 2 4 4 4" xfId="6936" xr:uid="{71387F30-6C20-4BF2-B886-4516CFFED600}"/>
    <cellStyle name="Migliaia 2 2 2 4 4 4 2" xfId="18353" xr:uid="{D992605D-0A2E-4C4A-A487-D4D336BD3455}"/>
    <cellStyle name="Migliaia 2 2 2 4 4 4 2 2" xfId="41190" xr:uid="{D420F0B0-9573-4070-8BF4-2D6058809A18}"/>
    <cellStyle name="Migliaia 2 2 2 4 4 4 3" xfId="29773" xr:uid="{F39AB122-C348-49C0-A785-6C853BAD00F9}"/>
    <cellStyle name="Migliaia 2 2 2 4 4 5" xfId="12645" xr:uid="{A52B67A5-23BF-4F54-BE32-029E2F8BE3D4}"/>
    <cellStyle name="Migliaia 2 2 2 4 4 5 2" xfId="35482" xr:uid="{BFBBB401-458B-4665-97DF-241E5C04D194}"/>
    <cellStyle name="Migliaia 2 2 2 4 4 6" xfId="24065" xr:uid="{3B7E1B6C-6497-4E41-A8A3-868DD23B917A}"/>
    <cellStyle name="Migliaia 2 2 2 4 5" xfId="1403" xr:uid="{F2FC89D8-13DD-40E3-BEFC-1631992519DF}"/>
    <cellStyle name="Migliaia 2 2 2 4 5 2" xfId="2869" xr:uid="{3EEFCC8A-E63E-4626-B20C-3A7F4F768EB9}"/>
    <cellStyle name="Migliaia 2 2 2 4 5 2 2" xfId="5725" xr:uid="{44D7E00F-0CE5-4C0D-B58D-0E4F8E96468C}"/>
    <cellStyle name="Migliaia 2 2 2 4 5 2 2 2" xfId="11433" xr:uid="{08FDE493-0461-45F7-A5F3-43AA787557B2}"/>
    <cellStyle name="Migliaia 2 2 2 4 5 2 2 2 2" xfId="22851" xr:uid="{62B6F9D2-0933-485B-8AAF-82DEBCB2CAA5}"/>
    <cellStyle name="Migliaia 2 2 2 4 5 2 2 2 2 2" xfId="45688" xr:uid="{63D97714-1FA2-484D-A8FD-B16A95EF5DE5}"/>
    <cellStyle name="Migliaia 2 2 2 4 5 2 2 2 3" xfId="34271" xr:uid="{1CA1C0F4-537A-4CC1-A2B8-1A4FE7D391CD}"/>
    <cellStyle name="Migliaia 2 2 2 4 5 2 2 3" xfId="17143" xr:uid="{E6EC66C7-8CBC-41FB-B8DC-8572B10DBB07}"/>
    <cellStyle name="Migliaia 2 2 2 4 5 2 2 3 2" xfId="39980" xr:uid="{7EF9813D-36AD-4DC7-9AD6-695D93AADA24}"/>
    <cellStyle name="Migliaia 2 2 2 4 5 2 2 4" xfId="28563" xr:uid="{8464BAB7-0FA0-4943-9EDA-73E0191774F4}"/>
    <cellStyle name="Migliaia 2 2 2 4 5 2 3" xfId="8580" xr:uid="{D096488E-E0B8-4197-86AD-F2B75C633A55}"/>
    <cellStyle name="Migliaia 2 2 2 4 5 2 3 2" xfId="19997" xr:uid="{A612DEF1-CB9C-4509-A624-FC453112EDCD}"/>
    <cellStyle name="Migliaia 2 2 2 4 5 2 3 2 2" xfId="42834" xr:uid="{B06AEE43-A22F-42DD-867C-734111612E5B}"/>
    <cellStyle name="Migliaia 2 2 2 4 5 2 3 3" xfId="31417" xr:uid="{D096614D-23D1-4862-8D1B-6D3C23745FB7}"/>
    <cellStyle name="Migliaia 2 2 2 4 5 2 4" xfId="14289" xr:uid="{7F87B221-868A-44AE-BED1-DA98CF73F62A}"/>
    <cellStyle name="Migliaia 2 2 2 4 5 2 4 2" xfId="37126" xr:uid="{B05B3711-EF3E-4D53-8F91-CB44313DDFC6}"/>
    <cellStyle name="Migliaia 2 2 2 4 5 2 5" xfId="25709" xr:uid="{2B21A54F-DF07-48E7-8FD1-39F52413A8D4}"/>
    <cellStyle name="Migliaia 2 2 2 4 5 3" xfId="4298" xr:uid="{2F3A7D6B-6460-448D-96AF-BEDBDD63D536}"/>
    <cellStyle name="Migliaia 2 2 2 4 5 3 2" xfId="10007" xr:uid="{D01A6450-87D7-414E-A5E7-5C2474802C07}"/>
    <cellStyle name="Migliaia 2 2 2 4 5 3 2 2" xfId="21424" xr:uid="{927B0403-906E-4BEA-8DAD-C08ED13B3E70}"/>
    <cellStyle name="Migliaia 2 2 2 4 5 3 2 2 2" xfId="44261" xr:uid="{870579FD-2565-41E4-9638-93829E89D2C0}"/>
    <cellStyle name="Migliaia 2 2 2 4 5 3 2 3" xfId="32844" xr:uid="{AAE2A0A2-A837-4DFF-937C-A423DA050160}"/>
    <cellStyle name="Migliaia 2 2 2 4 5 3 3" xfId="15716" xr:uid="{0CF27F1A-F48B-40E2-B52B-BA6B4CCC8812}"/>
    <cellStyle name="Migliaia 2 2 2 4 5 3 3 2" xfId="38553" xr:uid="{1CCC662D-5250-4C83-B6B7-C98CEDE97686}"/>
    <cellStyle name="Migliaia 2 2 2 4 5 3 4" xfId="27136" xr:uid="{B41E6F0F-0BCE-4642-95D7-3E0C0CB3D16B}"/>
    <cellStyle name="Migliaia 2 2 2 4 5 4" xfId="7153" xr:uid="{23F05BAD-256C-4F23-84E9-356FE6C27861}"/>
    <cellStyle name="Migliaia 2 2 2 4 5 4 2" xfId="18570" xr:uid="{6025AE12-7AF8-4836-998E-2A57CF3CDE83}"/>
    <cellStyle name="Migliaia 2 2 2 4 5 4 2 2" xfId="41407" xr:uid="{10816809-7D50-4718-98CA-9F066B3ADF62}"/>
    <cellStyle name="Migliaia 2 2 2 4 5 4 3" xfId="29990" xr:uid="{A620E4A1-89A8-4E0B-B285-8581F0084644}"/>
    <cellStyle name="Migliaia 2 2 2 4 5 5" xfId="12862" xr:uid="{2AAA056C-6FF2-4DFA-A97D-736E79FD9249}"/>
    <cellStyle name="Migliaia 2 2 2 4 5 5 2" xfId="35699" xr:uid="{1E5E80D5-9951-4AFE-81DD-041CC5442C60}"/>
    <cellStyle name="Migliaia 2 2 2 4 5 6" xfId="24282" xr:uid="{DB8D8F80-CA32-4DC7-892F-83812F2576C7}"/>
    <cellStyle name="Migliaia 2 2 2 4 6" xfId="1650" xr:uid="{44BBD6F2-F216-467D-B09D-E0C5ACD9AE1E}"/>
    <cellStyle name="Migliaia 2 2 2 4 6 2" xfId="3086" xr:uid="{76F1BD9F-E3D7-4C9A-AB33-07C51554091F}"/>
    <cellStyle name="Migliaia 2 2 2 4 6 2 2" xfId="5942" xr:uid="{06DAF042-3D9A-49AC-9149-FC1F9C01DA66}"/>
    <cellStyle name="Migliaia 2 2 2 4 6 2 2 2" xfId="11650" xr:uid="{9D7D9E9C-E064-4A40-82EC-FDB811AE498B}"/>
    <cellStyle name="Migliaia 2 2 2 4 6 2 2 2 2" xfId="23068" xr:uid="{07F0F652-18C8-4D78-B944-409D9D3D1501}"/>
    <cellStyle name="Migliaia 2 2 2 4 6 2 2 2 2 2" xfId="45905" xr:uid="{195823BB-96A6-4578-A168-73E3D1B8C6A3}"/>
    <cellStyle name="Migliaia 2 2 2 4 6 2 2 2 3" xfId="34488" xr:uid="{7FA54C10-98FB-4F3C-9D74-80467B942B7D}"/>
    <cellStyle name="Migliaia 2 2 2 4 6 2 2 3" xfId="17360" xr:uid="{8E5DD2D7-0B0F-48E1-8115-1A9982ECF81D}"/>
    <cellStyle name="Migliaia 2 2 2 4 6 2 2 3 2" xfId="40197" xr:uid="{97029AA8-7240-481C-9605-E21F41B0F3F8}"/>
    <cellStyle name="Migliaia 2 2 2 4 6 2 2 4" xfId="28780" xr:uid="{099A39EA-2089-4F24-9317-83874682F4E1}"/>
    <cellStyle name="Migliaia 2 2 2 4 6 2 3" xfId="8797" xr:uid="{6CAF8EF7-F7D5-48C7-80F3-6BBF45FC7135}"/>
    <cellStyle name="Migliaia 2 2 2 4 6 2 3 2" xfId="20214" xr:uid="{F49EAC4F-CA48-45C1-BB15-E3CFCF73DDD2}"/>
    <cellStyle name="Migliaia 2 2 2 4 6 2 3 2 2" xfId="43051" xr:uid="{15418ACD-E622-48F3-AD5B-42D4939D2D9C}"/>
    <cellStyle name="Migliaia 2 2 2 4 6 2 3 3" xfId="31634" xr:uid="{3227875B-83B6-4CC4-AB99-B76A1DF157B7}"/>
    <cellStyle name="Migliaia 2 2 2 4 6 2 4" xfId="14506" xr:uid="{C8857BB0-C5DC-49E0-BE65-8597D8B088F3}"/>
    <cellStyle name="Migliaia 2 2 2 4 6 2 4 2" xfId="37343" xr:uid="{F304CBD4-313D-4ED6-9AA5-DC88DA6E557F}"/>
    <cellStyle name="Migliaia 2 2 2 4 6 2 5" xfId="25926" xr:uid="{1630ECB0-BD34-4DCE-BE01-144F2F86FC79}"/>
    <cellStyle name="Migliaia 2 2 2 4 6 3" xfId="4515" xr:uid="{21C9BE5D-3853-43EE-ACFA-87581A6B62DD}"/>
    <cellStyle name="Migliaia 2 2 2 4 6 3 2" xfId="10224" xr:uid="{5C92DDB4-E9F8-44A6-86CD-8F1701641D5F}"/>
    <cellStyle name="Migliaia 2 2 2 4 6 3 2 2" xfId="21641" xr:uid="{2D511FB1-E2AB-4476-B89B-1B40E42EACE0}"/>
    <cellStyle name="Migliaia 2 2 2 4 6 3 2 2 2" xfId="44478" xr:uid="{88A352E9-2546-4094-BCBD-271F11BE408B}"/>
    <cellStyle name="Migliaia 2 2 2 4 6 3 2 3" xfId="33061" xr:uid="{CA8B178C-F7A8-4E94-A4F2-FF72D005D0D7}"/>
    <cellStyle name="Migliaia 2 2 2 4 6 3 3" xfId="15933" xr:uid="{BA6726C0-43B4-42A0-BEB2-D284D3F90906}"/>
    <cellStyle name="Migliaia 2 2 2 4 6 3 3 2" xfId="38770" xr:uid="{726C75B2-CE68-4352-A232-F6408798C539}"/>
    <cellStyle name="Migliaia 2 2 2 4 6 3 4" xfId="27353" xr:uid="{3377B4DF-6E89-41BC-A753-9264EEED6CA9}"/>
    <cellStyle name="Migliaia 2 2 2 4 6 4" xfId="7370" xr:uid="{CD8C6AB1-8CE7-4A5E-893C-F506A4FE7050}"/>
    <cellStyle name="Migliaia 2 2 2 4 6 4 2" xfId="18787" xr:uid="{F356E7D6-9318-46EE-AE37-B8A7A52A8F6F}"/>
    <cellStyle name="Migliaia 2 2 2 4 6 4 2 2" xfId="41624" xr:uid="{2E09C6BE-A2C4-4E26-B4DA-4B4EDAE1A1B8}"/>
    <cellStyle name="Migliaia 2 2 2 4 6 4 3" xfId="30207" xr:uid="{423A2E08-D973-4A74-8EC1-3F45B85B8EE4}"/>
    <cellStyle name="Migliaia 2 2 2 4 6 5" xfId="13079" xr:uid="{A8EC5094-0C20-4704-AF79-3BC17DBB8BF3}"/>
    <cellStyle name="Migliaia 2 2 2 4 6 5 2" xfId="35916" xr:uid="{F0796F78-6902-422A-8450-AA57E897696B}"/>
    <cellStyle name="Migliaia 2 2 2 4 6 6" xfId="24499" xr:uid="{2215A31B-8CBE-4369-B4D7-296CD86FAC84}"/>
    <cellStyle name="Migliaia 2 2 2 4 7" xfId="2001" xr:uid="{090AFB1F-BD5F-4DF0-A044-0290AAEC226D}"/>
    <cellStyle name="Migliaia 2 2 2 4 7 2" xfId="4857" xr:uid="{84078CD0-8FF3-4377-BD49-92FE8A8E7F82}"/>
    <cellStyle name="Migliaia 2 2 2 4 7 2 2" xfId="10565" xr:uid="{F7E757F8-ED52-4A81-A80D-B2558C875F29}"/>
    <cellStyle name="Migliaia 2 2 2 4 7 2 2 2" xfId="21983" xr:uid="{E64CA565-939F-4033-A82E-B51D6223DEFE}"/>
    <cellStyle name="Migliaia 2 2 2 4 7 2 2 2 2" xfId="44820" xr:uid="{755DAFA6-5311-43D1-9724-9C35A65517C9}"/>
    <cellStyle name="Migliaia 2 2 2 4 7 2 2 3" xfId="33403" xr:uid="{8713EAAA-F485-4BAA-B17B-DD6467C116A0}"/>
    <cellStyle name="Migliaia 2 2 2 4 7 2 3" xfId="16275" xr:uid="{39D421BD-D3E9-4DC4-965A-9691F4E82C51}"/>
    <cellStyle name="Migliaia 2 2 2 4 7 2 3 2" xfId="39112" xr:uid="{907B8C03-B1F4-476B-A2C1-CAAA1F4F24FD}"/>
    <cellStyle name="Migliaia 2 2 2 4 7 2 4" xfId="27695" xr:uid="{F550F3C6-2A4A-4FA5-9657-46C5286B8FE4}"/>
    <cellStyle name="Migliaia 2 2 2 4 7 3" xfId="7712" xr:uid="{8FBC00A7-94C7-4AD4-89E1-F5FA088836B0}"/>
    <cellStyle name="Migliaia 2 2 2 4 7 3 2" xfId="19129" xr:uid="{CE37C321-791D-4DC6-AC8E-0EA2273BE3B2}"/>
    <cellStyle name="Migliaia 2 2 2 4 7 3 2 2" xfId="41966" xr:uid="{BDDB839D-8310-44F4-A5E0-2653BC84A02D}"/>
    <cellStyle name="Migliaia 2 2 2 4 7 3 3" xfId="30549" xr:uid="{D32FE140-F14B-4788-870A-67C6AFA62920}"/>
    <cellStyle name="Migliaia 2 2 2 4 7 4" xfId="13421" xr:uid="{1F221ED0-2A82-43AE-856B-756931E4C28A}"/>
    <cellStyle name="Migliaia 2 2 2 4 7 4 2" xfId="36258" xr:uid="{60549CAC-DE07-409B-8F3D-E1D853AC512C}"/>
    <cellStyle name="Migliaia 2 2 2 4 7 5" xfId="24841" xr:uid="{A962F15D-5579-4BB9-9B93-89FD80049A6E}"/>
    <cellStyle name="Migliaia 2 2 2 4 8" xfId="3430" xr:uid="{AFAAE6CF-1B78-48F6-B1C6-8D6DB974449B}"/>
    <cellStyle name="Migliaia 2 2 2 4 8 2" xfId="9139" xr:uid="{2B9190E4-5FB6-4254-85FB-6DFA73FCDB24}"/>
    <cellStyle name="Migliaia 2 2 2 4 8 2 2" xfId="20556" xr:uid="{5C4CB630-B8E5-4F10-A4AD-55BF229F8B0D}"/>
    <cellStyle name="Migliaia 2 2 2 4 8 2 2 2" xfId="43393" xr:uid="{5ECCBD1D-6E22-4A76-989F-08D122D8510D}"/>
    <cellStyle name="Migliaia 2 2 2 4 8 2 3" xfId="31976" xr:uid="{2B89EABF-8E97-40A7-9B80-F8962B2C7FFB}"/>
    <cellStyle name="Migliaia 2 2 2 4 8 3" xfId="14848" xr:uid="{897FD4DE-8B51-43E7-825E-5A03C6C5E27A}"/>
    <cellStyle name="Migliaia 2 2 2 4 8 3 2" xfId="37685" xr:uid="{C087232B-7668-4886-BFE0-66C5DEA15A07}"/>
    <cellStyle name="Migliaia 2 2 2 4 8 4" xfId="26268" xr:uid="{BE7C47AE-23AE-47EB-BDC0-EB7960A4856B}"/>
    <cellStyle name="Migliaia 2 2 2 4 9" xfId="6285" xr:uid="{F7321FC5-90E5-432B-967F-F72C881D14D8}"/>
    <cellStyle name="Migliaia 2 2 2 4 9 2" xfId="17702" xr:uid="{326538C1-3D2F-40E5-823A-4808233C82A0}"/>
    <cellStyle name="Migliaia 2 2 2 4 9 2 2" xfId="40539" xr:uid="{F853338C-77BE-4C34-A62F-56CAB3E2CC82}"/>
    <cellStyle name="Migliaia 2 2 2 4 9 3" xfId="29122" xr:uid="{B37275D7-FE79-44CF-AFA1-12288194DA10}"/>
    <cellStyle name="Migliaia 2 2 2 5" xfId="515" xr:uid="{747D7EF3-C6F8-465B-8CDC-25B8EC708162}"/>
    <cellStyle name="Migliaia 2 2 2 5 2" xfId="2104" xr:uid="{B9424055-2C28-4B55-9A7C-344025A71454}"/>
    <cellStyle name="Migliaia 2 2 2 5 2 2" xfId="4960" xr:uid="{47064802-A497-4B49-A709-151B069B53B7}"/>
    <cellStyle name="Migliaia 2 2 2 5 2 2 2" xfId="10668" xr:uid="{83256563-989F-4697-9AE3-7AAB48B74897}"/>
    <cellStyle name="Migliaia 2 2 2 5 2 2 2 2" xfId="22086" xr:uid="{12B3DFC9-3846-410A-B4E3-3427849A85E4}"/>
    <cellStyle name="Migliaia 2 2 2 5 2 2 2 2 2" xfId="44923" xr:uid="{E7617EA6-30EE-456E-925C-FB5CCE9EC892}"/>
    <cellStyle name="Migliaia 2 2 2 5 2 2 2 3" xfId="33506" xr:uid="{5FB79314-D9A9-4F0B-868F-CB6A4D103AFB}"/>
    <cellStyle name="Migliaia 2 2 2 5 2 2 3" xfId="16378" xr:uid="{5EC1CCCB-3FCA-40F1-A91C-603CA5B4ED15}"/>
    <cellStyle name="Migliaia 2 2 2 5 2 2 3 2" xfId="39215" xr:uid="{0672E500-498C-49DE-9F9B-0EABFBDCD078}"/>
    <cellStyle name="Migliaia 2 2 2 5 2 2 4" xfId="27798" xr:uid="{D6EE51C1-F6A7-4E5B-BF6F-3E883C8624ED}"/>
    <cellStyle name="Migliaia 2 2 2 5 2 3" xfId="7815" xr:uid="{2043FD27-51B8-4278-B28F-58F5B36D7552}"/>
    <cellStyle name="Migliaia 2 2 2 5 2 3 2" xfId="19232" xr:uid="{CFDF018E-6781-4E72-9849-BCBD47DF13F3}"/>
    <cellStyle name="Migliaia 2 2 2 5 2 3 2 2" xfId="42069" xr:uid="{D820FADD-B40F-45EE-A43A-5B0AB0A37A03}"/>
    <cellStyle name="Migliaia 2 2 2 5 2 3 3" xfId="30652" xr:uid="{513DEEE1-90BD-4AEC-9E06-AEECE9513171}"/>
    <cellStyle name="Migliaia 2 2 2 5 2 4" xfId="13524" xr:uid="{585B5B12-711B-4193-82A7-2F458F93FE3C}"/>
    <cellStyle name="Migliaia 2 2 2 5 2 4 2" xfId="36361" xr:uid="{CC524E25-A5AA-4CE5-AAF1-57937B111833}"/>
    <cellStyle name="Migliaia 2 2 2 5 2 5" xfId="24944" xr:uid="{87A2B203-B596-443F-81F2-C0B07D0FF085}"/>
    <cellStyle name="Migliaia 2 2 2 5 3" xfId="3533" xr:uid="{70275E33-2E8B-4524-AC54-CA7B78EFF06A}"/>
    <cellStyle name="Migliaia 2 2 2 5 3 2" xfId="9242" xr:uid="{47638FC0-6BB6-4214-A079-A4F9F2D881CD}"/>
    <cellStyle name="Migliaia 2 2 2 5 3 2 2" xfId="20659" xr:uid="{CC912BA2-DBB8-4A18-9074-1F3FD667A589}"/>
    <cellStyle name="Migliaia 2 2 2 5 3 2 2 2" xfId="43496" xr:uid="{6022F93D-F00F-4CB2-BEA0-A6D8E4990D84}"/>
    <cellStyle name="Migliaia 2 2 2 5 3 2 3" xfId="32079" xr:uid="{56BB56AA-43DA-4851-B570-051000979EAF}"/>
    <cellStyle name="Migliaia 2 2 2 5 3 3" xfId="14951" xr:uid="{E1512CF1-8BDF-4777-896E-254841489D4C}"/>
    <cellStyle name="Migliaia 2 2 2 5 3 3 2" xfId="37788" xr:uid="{691A3D53-0DC0-40FA-9AF0-1B4922EEA058}"/>
    <cellStyle name="Migliaia 2 2 2 5 3 4" xfId="26371" xr:uid="{86ADCE1F-6588-4BBC-BE52-603550FC0565}"/>
    <cellStyle name="Migliaia 2 2 2 5 4" xfId="6388" xr:uid="{2CF53A3C-85A1-43DC-9CBA-F7D5CF0189C1}"/>
    <cellStyle name="Migliaia 2 2 2 5 4 2" xfId="17805" xr:uid="{63F7F226-2C02-4BDB-81D0-4DDE850126D9}"/>
    <cellStyle name="Migliaia 2 2 2 5 4 2 2" xfId="40642" xr:uid="{86B735CE-D8B2-43D5-BFA2-BAE53140DD70}"/>
    <cellStyle name="Migliaia 2 2 2 5 4 3" xfId="29225" xr:uid="{BA8188C4-332D-4BFC-8458-B7D6B8668769}"/>
    <cellStyle name="Migliaia 2 2 2 5 5" xfId="12097" xr:uid="{C7B64674-B332-483B-A75B-1BF945B35662}"/>
    <cellStyle name="Migliaia 2 2 2 5 5 2" xfId="34934" xr:uid="{1A875742-1729-41C0-80D7-E3B91671AEB9}"/>
    <cellStyle name="Migliaia 2 2 2 5 6" xfId="23517" xr:uid="{F231DD4B-4BC1-4016-9E36-31E0F0DB33EC}"/>
    <cellStyle name="Migliaia 2 2 2 6" xfId="778" xr:uid="{29252386-6AD8-4761-A37E-07E4D2478BE4}"/>
    <cellStyle name="Migliaia 2 2 2 6 2" xfId="2321" xr:uid="{364BD729-D648-47A6-830F-8EA8E8674E29}"/>
    <cellStyle name="Migliaia 2 2 2 6 2 2" xfId="5177" xr:uid="{E7BFEA54-B7F8-49DA-AD5B-A89A0E3B5460}"/>
    <cellStyle name="Migliaia 2 2 2 6 2 2 2" xfId="10885" xr:uid="{2BF4A5DB-8FDD-4F3B-B041-916C9025252D}"/>
    <cellStyle name="Migliaia 2 2 2 6 2 2 2 2" xfId="22303" xr:uid="{F3FFDF85-002B-4A62-BEEC-48E46F8F94D4}"/>
    <cellStyle name="Migliaia 2 2 2 6 2 2 2 2 2" xfId="45140" xr:uid="{F7C668B1-FC34-481F-A829-197354A16AE3}"/>
    <cellStyle name="Migliaia 2 2 2 6 2 2 2 3" xfId="33723" xr:uid="{9CA34345-4352-42FC-85CC-1CCD30748F45}"/>
    <cellStyle name="Migliaia 2 2 2 6 2 2 3" xfId="16595" xr:uid="{C60169D0-BE34-40BC-8A01-44FE46ACB472}"/>
    <cellStyle name="Migliaia 2 2 2 6 2 2 3 2" xfId="39432" xr:uid="{3D2CB958-3561-46D6-829D-DE304D68EA6D}"/>
    <cellStyle name="Migliaia 2 2 2 6 2 2 4" xfId="28015" xr:uid="{A477B194-1A7B-407F-8C5E-FD63D5532CDC}"/>
    <cellStyle name="Migliaia 2 2 2 6 2 3" xfId="8032" xr:uid="{DCF0ACA3-A629-4EE6-AAB2-163FEE720ADE}"/>
    <cellStyle name="Migliaia 2 2 2 6 2 3 2" xfId="19449" xr:uid="{38344B54-D9B1-4C01-9909-EC716AE31FA1}"/>
    <cellStyle name="Migliaia 2 2 2 6 2 3 2 2" xfId="42286" xr:uid="{85F3208C-DEA2-405A-B095-C66A1BCB489C}"/>
    <cellStyle name="Migliaia 2 2 2 6 2 3 3" xfId="30869" xr:uid="{6399043E-9BC7-43D4-A66E-3D5CE02C8E76}"/>
    <cellStyle name="Migliaia 2 2 2 6 2 4" xfId="13741" xr:uid="{25D9E53A-EFDE-40B4-AD1B-07D10B5EDE02}"/>
    <cellStyle name="Migliaia 2 2 2 6 2 4 2" xfId="36578" xr:uid="{2FE4BF66-3A90-48CC-B7D1-912C81701DBE}"/>
    <cellStyle name="Migliaia 2 2 2 6 2 5" xfId="25161" xr:uid="{90CF1073-8A5B-4B8A-B8C1-517A0E3629A0}"/>
    <cellStyle name="Migliaia 2 2 2 6 3" xfId="3750" xr:uid="{525B96B4-5148-43BB-B2F3-9C0914C9AA03}"/>
    <cellStyle name="Migliaia 2 2 2 6 3 2" xfId="9459" xr:uid="{6FA35031-2554-4E0B-8322-382EB60D6A04}"/>
    <cellStyle name="Migliaia 2 2 2 6 3 2 2" xfId="20876" xr:uid="{5670F05C-6DF4-473F-AF93-83A9E0C954B2}"/>
    <cellStyle name="Migliaia 2 2 2 6 3 2 2 2" xfId="43713" xr:uid="{09839B87-9F61-4C06-A392-7EB7186D0AA9}"/>
    <cellStyle name="Migliaia 2 2 2 6 3 2 3" xfId="32296" xr:uid="{5149B4D1-EA81-40E1-939B-630C48E4C72B}"/>
    <cellStyle name="Migliaia 2 2 2 6 3 3" xfId="15168" xr:uid="{87C7B9EF-EC59-4B09-8C19-B9370A4835C2}"/>
    <cellStyle name="Migliaia 2 2 2 6 3 3 2" xfId="38005" xr:uid="{AEB69822-302C-45EC-AF75-351A9DC3C5EC}"/>
    <cellStyle name="Migliaia 2 2 2 6 3 4" xfId="26588" xr:uid="{ECF0FC52-3676-45AD-A9AA-75BFF25707E6}"/>
    <cellStyle name="Migliaia 2 2 2 6 4" xfId="6605" xr:uid="{E503AEC8-8621-41AA-9926-6EDCFF91E6A3}"/>
    <cellStyle name="Migliaia 2 2 2 6 4 2" xfId="18022" xr:uid="{55AC7797-190D-4684-ABFA-233610C30BBF}"/>
    <cellStyle name="Migliaia 2 2 2 6 4 2 2" xfId="40859" xr:uid="{218AE1DA-F974-40C2-B3F8-207FED241F47}"/>
    <cellStyle name="Migliaia 2 2 2 6 4 3" xfId="29442" xr:uid="{61510618-FD9D-4234-92D1-A8C9BBDE0B1D}"/>
    <cellStyle name="Migliaia 2 2 2 6 5" xfId="12314" xr:uid="{2840F073-3922-46E4-BA7B-F9CCEA42DDF7}"/>
    <cellStyle name="Migliaia 2 2 2 6 5 2" xfId="35151" xr:uid="{3C4FC1CF-D671-4D59-9D68-C9C41D46C008}"/>
    <cellStyle name="Migliaia 2 2 2 6 6" xfId="23734" xr:uid="{697AAE48-92C7-4C5B-B3F5-7E2693C7CB90}"/>
    <cellStyle name="Migliaia 2 2 2 7" xfId="1025" xr:uid="{4B649398-9980-4B27-80E7-949DF3889E00}"/>
    <cellStyle name="Migliaia 2 2 2 7 2" xfId="2538" xr:uid="{B2FBFD10-160B-4F5B-AA92-E6418435490B}"/>
    <cellStyle name="Migliaia 2 2 2 7 2 2" xfId="5394" xr:uid="{48E0C2ED-4B79-4C17-B7F0-FA1568427A25}"/>
    <cellStyle name="Migliaia 2 2 2 7 2 2 2" xfId="11102" xr:uid="{D2B2B5F2-680A-4353-810A-E980C6A77848}"/>
    <cellStyle name="Migliaia 2 2 2 7 2 2 2 2" xfId="22520" xr:uid="{546B868F-C8E5-405A-BCF5-B86E0204F05F}"/>
    <cellStyle name="Migliaia 2 2 2 7 2 2 2 2 2" xfId="45357" xr:uid="{C63F3C5D-232D-4E4E-8490-5586BF1E64EB}"/>
    <cellStyle name="Migliaia 2 2 2 7 2 2 2 3" xfId="33940" xr:uid="{1145B74A-50CA-421E-A8ED-65F3A4D3C916}"/>
    <cellStyle name="Migliaia 2 2 2 7 2 2 3" xfId="16812" xr:uid="{50642372-7F16-45F0-9501-9246691AFD70}"/>
    <cellStyle name="Migliaia 2 2 2 7 2 2 3 2" xfId="39649" xr:uid="{40825169-7B8E-43F2-9931-7122C111B8C1}"/>
    <cellStyle name="Migliaia 2 2 2 7 2 2 4" xfId="28232" xr:uid="{8A88C1E5-2EAD-4BEF-A052-4135FD74A635}"/>
    <cellStyle name="Migliaia 2 2 2 7 2 3" xfId="8249" xr:uid="{B9536FE2-2F5F-4A48-B57D-1D8E6243E4BD}"/>
    <cellStyle name="Migliaia 2 2 2 7 2 3 2" xfId="19666" xr:uid="{137F3ED9-6637-41D9-A85F-7EC9EEC67E8A}"/>
    <cellStyle name="Migliaia 2 2 2 7 2 3 2 2" xfId="42503" xr:uid="{0EBF7F73-F402-4CB3-BE80-F923753293A5}"/>
    <cellStyle name="Migliaia 2 2 2 7 2 3 3" xfId="31086" xr:uid="{D008A08A-0FC7-4CCC-BDA2-4DFD59C0056F}"/>
    <cellStyle name="Migliaia 2 2 2 7 2 4" xfId="13958" xr:uid="{6CF2F3B9-CA38-4D3E-85C2-DFE3BD0F8113}"/>
    <cellStyle name="Migliaia 2 2 2 7 2 4 2" xfId="36795" xr:uid="{47C86FDC-3C13-49CD-A660-3162D803B98D}"/>
    <cellStyle name="Migliaia 2 2 2 7 2 5" xfId="25378" xr:uid="{0C49CCAE-170B-4FD8-AA02-F9AFA7567DAC}"/>
    <cellStyle name="Migliaia 2 2 2 7 3" xfId="3967" xr:uid="{D2369755-F8A5-41B4-915B-69F02BD97F6C}"/>
    <cellStyle name="Migliaia 2 2 2 7 3 2" xfId="9676" xr:uid="{BF284130-D60C-4D03-A46E-1844F6A78A59}"/>
    <cellStyle name="Migliaia 2 2 2 7 3 2 2" xfId="21093" xr:uid="{B2798CD4-A2CD-4141-93A6-46D40EDE1356}"/>
    <cellStyle name="Migliaia 2 2 2 7 3 2 2 2" xfId="43930" xr:uid="{826B0B87-009D-48BA-B92A-18F672F61F87}"/>
    <cellStyle name="Migliaia 2 2 2 7 3 2 3" xfId="32513" xr:uid="{F3A19FA4-4C78-4978-97A7-8DA0ABB9B409}"/>
    <cellStyle name="Migliaia 2 2 2 7 3 3" xfId="15385" xr:uid="{75A2A451-DCAB-41E6-B474-CCC7F33BBB2A}"/>
    <cellStyle name="Migliaia 2 2 2 7 3 3 2" xfId="38222" xr:uid="{E12BEC8F-04D8-490E-A0A6-2BA9A1769A53}"/>
    <cellStyle name="Migliaia 2 2 2 7 3 4" xfId="26805" xr:uid="{13677932-91E4-4F2B-A666-352084F011B3}"/>
    <cellStyle name="Migliaia 2 2 2 7 4" xfId="6822" xr:uid="{87C84B37-C0FC-46D3-A3C4-A0A1709CEDBF}"/>
    <cellStyle name="Migliaia 2 2 2 7 4 2" xfId="18239" xr:uid="{EF5724EA-1E81-4F08-AC3F-8592C2755FE9}"/>
    <cellStyle name="Migliaia 2 2 2 7 4 2 2" xfId="41076" xr:uid="{7B4C67A4-EB1D-4772-A05E-199D794CA28F}"/>
    <cellStyle name="Migliaia 2 2 2 7 4 3" xfId="29659" xr:uid="{F267504A-D53A-4D4B-90A0-F74B2ED433BE}"/>
    <cellStyle name="Migliaia 2 2 2 7 5" xfId="12531" xr:uid="{6BF0A3FF-4F12-48D5-9179-543F057363BF}"/>
    <cellStyle name="Migliaia 2 2 2 7 5 2" xfId="35368" xr:uid="{8091ACC6-1399-4A84-AA1E-48D09532E8FB}"/>
    <cellStyle name="Migliaia 2 2 2 7 6" xfId="23951" xr:uid="{2A9357ED-9A5D-44C2-AAC5-12B1214739F9}"/>
    <cellStyle name="Migliaia 2 2 2 8" xfId="1272" xr:uid="{F2C1C01E-52C6-4877-8097-CFB7C148D944}"/>
    <cellStyle name="Migliaia 2 2 2 8 2" xfId="2755" xr:uid="{741D4079-5F21-4625-BD30-1A21DDA86D49}"/>
    <cellStyle name="Migliaia 2 2 2 8 2 2" xfId="5611" xr:uid="{29A9C9AC-96FB-4699-B5B6-5C13454F2A13}"/>
    <cellStyle name="Migliaia 2 2 2 8 2 2 2" xfId="11319" xr:uid="{C4F13C7E-D78D-4FE3-A363-7E535AD4B929}"/>
    <cellStyle name="Migliaia 2 2 2 8 2 2 2 2" xfId="22737" xr:uid="{974A53C0-F87E-437B-8C5B-76F50BB3C8CE}"/>
    <cellStyle name="Migliaia 2 2 2 8 2 2 2 2 2" xfId="45574" xr:uid="{3E268A8C-968D-4173-8B03-0E9FCD3221F7}"/>
    <cellStyle name="Migliaia 2 2 2 8 2 2 2 3" xfId="34157" xr:uid="{DC63EF7B-4DE1-40D4-B1A3-732169E3E68B}"/>
    <cellStyle name="Migliaia 2 2 2 8 2 2 3" xfId="17029" xr:uid="{743C5BF7-AD49-4737-9084-C9F2875CC6DA}"/>
    <cellStyle name="Migliaia 2 2 2 8 2 2 3 2" xfId="39866" xr:uid="{217142D8-FDF6-4E91-A9AE-6D522854ED60}"/>
    <cellStyle name="Migliaia 2 2 2 8 2 2 4" xfId="28449" xr:uid="{1A06E9E6-7B88-4532-A39B-F7300D5606BB}"/>
    <cellStyle name="Migliaia 2 2 2 8 2 3" xfId="8466" xr:uid="{9F714C89-A4BC-477D-9D64-8E1C2CF06671}"/>
    <cellStyle name="Migliaia 2 2 2 8 2 3 2" xfId="19883" xr:uid="{C0BCC3BF-F18B-4911-BEC3-9E40820B01FC}"/>
    <cellStyle name="Migliaia 2 2 2 8 2 3 2 2" xfId="42720" xr:uid="{5007D94D-5075-4F6A-B87A-C959749C9873}"/>
    <cellStyle name="Migliaia 2 2 2 8 2 3 3" xfId="31303" xr:uid="{8150F8BC-3ED7-482B-84F0-2B93DC4D794F}"/>
    <cellStyle name="Migliaia 2 2 2 8 2 4" xfId="14175" xr:uid="{6B587EB9-C6B2-48AD-9801-AAE22C26806A}"/>
    <cellStyle name="Migliaia 2 2 2 8 2 4 2" xfId="37012" xr:uid="{4859BD26-F85E-4083-96BC-3122FBB921EF}"/>
    <cellStyle name="Migliaia 2 2 2 8 2 5" xfId="25595" xr:uid="{0DA7C932-017A-4624-9CAE-F7304EA4D975}"/>
    <cellStyle name="Migliaia 2 2 2 8 3" xfId="4184" xr:uid="{494F08E9-7331-48BF-A917-C69970CC9FB8}"/>
    <cellStyle name="Migliaia 2 2 2 8 3 2" xfId="9893" xr:uid="{BADA248E-6255-4538-954F-C62080F64B27}"/>
    <cellStyle name="Migliaia 2 2 2 8 3 2 2" xfId="21310" xr:uid="{5D87392A-66C0-4496-98EA-1F91E927F6FB}"/>
    <cellStyle name="Migliaia 2 2 2 8 3 2 2 2" xfId="44147" xr:uid="{9914529E-5CC0-414C-9B61-F440998A9448}"/>
    <cellStyle name="Migliaia 2 2 2 8 3 2 3" xfId="32730" xr:uid="{87CDAD8D-0206-4C6A-8580-49FEC04F1BBD}"/>
    <cellStyle name="Migliaia 2 2 2 8 3 3" xfId="15602" xr:uid="{31ADEF98-9695-4035-B380-EBE5ADE884D6}"/>
    <cellStyle name="Migliaia 2 2 2 8 3 3 2" xfId="38439" xr:uid="{5331E452-C276-4B37-BB26-A8AFEEB4DE75}"/>
    <cellStyle name="Migliaia 2 2 2 8 3 4" xfId="27022" xr:uid="{036B1BF2-AF0D-4972-A958-7CA6A6062FD1}"/>
    <cellStyle name="Migliaia 2 2 2 8 4" xfId="7039" xr:uid="{1FB6E83E-1B89-403B-962F-1CC41DD57470}"/>
    <cellStyle name="Migliaia 2 2 2 8 4 2" xfId="18456" xr:uid="{ED908978-447A-47D3-B37D-000254D7C9F0}"/>
    <cellStyle name="Migliaia 2 2 2 8 4 2 2" xfId="41293" xr:uid="{48AE7EB2-604F-41BF-B066-35949E043160}"/>
    <cellStyle name="Migliaia 2 2 2 8 4 3" xfId="29876" xr:uid="{4480AA92-FA7F-4A47-BC8A-18D75C1BB0F0}"/>
    <cellStyle name="Migliaia 2 2 2 8 5" xfId="12748" xr:uid="{43939BAE-9738-48EB-879F-EAA6844EDF04}"/>
    <cellStyle name="Migliaia 2 2 2 8 5 2" xfId="35585" xr:uid="{86D8190E-F324-438F-9792-83B95A4A4BF0}"/>
    <cellStyle name="Migliaia 2 2 2 8 6" xfId="24168" xr:uid="{9087212C-0C5F-43EA-A8F7-D4CA81A77511}"/>
    <cellStyle name="Migliaia 2 2 2 9" xfId="1519" xr:uid="{9859E943-3E22-45CF-AF33-6CD5561D3903}"/>
    <cellStyle name="Migliaia 2 2 2 9 2" xfId="2972" xr:uid="{D8F9B11C-01D2-4B0A-8548-F172798F6621}"/>
    <cellStyle name="Migliaia 2 2 2 9 2 2" xfId="5828" xr:uid="{C69C2592-683F-428F-8F8A-D0DB3CE34DC0}"/>
    <cellStyle name="Migliaia 2 2 2 9 2 2 2" xfId="11536" xr:uid="{6312322D-11B6-436A-B731-2D2367FEF270}"/>
    <cellStyle name="Migliaia 2 2 2 9 2 2 2 2" xfId="22954" xr:uid="{0A304F89-AEBA-4F53-85BE-AE80D65BF99B}"/>
    <cellStyle name="Migliaia 2 2 2 9 2 2 2 2 2" xfId="45791" xr:uid="{E92453B9-CD00-4ADC-8FF2-2FB177F0565E}"/>
    <cellStyle name="Migliaia 2 2 2 9 2 2 2 3" xfId="34374" xr:uid="{7C3EE42C-825E-4FDC-9979-521AE547EC65}"/>
    <cellStyle name="Migliaia 2 2 2 9 2 2 3" xfId="17246" xr:uid="{E446B0B5-920D-4EC1-B77A-85DF2D256D72}"/>
    <cellStyle name="Migliaia 2 2 2 9 2 2 3 2" xfId="40083" xr:uid="{BA24A264-3556-4D09-BCC8-D0EBD4AC3731}"/>
    <cellStyle name="Migliaia 2 2 2 9 2 2 4" xfId="28666" xr:uid="{E15641F5-F401-4513-A341-C1A92ECAEE53}"/>
    <cellStyle name="Migliaia 2 2 2 9 2 3" xfId="8683" xr:uid="{DC5B3DDA-E098-4321-96C8-7BDF90C53278}"/>
    <cellStyle name="Migliaia 2 2 2 9 2 3 2" xfId="20100" xr:uid="{0F3F6529-EFEF-4632-8674-E17EAE62F8F2}"/>
    <cellStyle name="Migliaia 2 2 2 9 2 3 2 2" xfId="42937" xr:uid="{CAF2F2E7-BC32-43C9-8A8A-3F0F094A513C}"/>
    <cellStyle name="Migliaia 2 2 2 9 2 3 3" xfId="31520" xr:uid="{38DED98E-5B53-4522-8128-E9CCFE24E7D7}"/>
    <cellStyle name="Migliaia 2 2 2 9 2 4" xfId="14392" xr:uid="{B1855404-249D-48CE-A2A5-E83EB5E95426}"/>
    <cellStyle name="Migliaia 2 2 2 9 2 4 2" xfId="37229" xr:uid="{B0E6B0FF-94CA-4C92-A7CC-95F2FCB4214E}"/>
    <cellStyle name="Migliaia 2 2 2 9 2 5" xfId="25812" xr:uid="{0BC36EAA-D944-467B-921F-F5EEA4C9F81F}"/>
    <cellStyle name="Migliaia 2 2 2 9 3" xfId="4401" xr:uid="{4C90DAAA-1687-442B-A7BA-5048144F1BE3}"/>
    <cellStyle name="Migliaia 2 2 2 9 3 2" xfId="10110" xr:uid="{B69F89CF-FB42-4F8C-AC1D-28784D9F919E}"/>
    <cellStyle name="Migliaia 2 2 2 9 3 2 2" xfId="21527" xr:uid="{B0679499-DA4C-417F-93B9-CD23BE88AD00}"/>
    <cellStyle name="Migliaia 2 2 2 9 3 2 2 2" xfId="44364" xr:uid="{258C6395-E159-4B05-847E-E024822C4F28}"/>
    <cellStyle name="Migliaia 2 2 2 9 3 2 3" xfId="32947" xr:uid="{3610E47A-06BB-48E6-A310-4E7C5E775E4F}"/>
    <cellStyle name="Migliaia 2 2 2 9 3 3" xfId="15819" xr:uid="{A8F50911-19AD-4DF0-8FFA-DC01CA4DDDA1}"/>
    <cellStyle name="Migliaia 2 2 2 9 3 3 2" xfId="38656" xr:uid="{407ADF4C-1983-4075-9F07-27FB5B913554}"/>
    <cellStyle name="Migliaia 2 2 2 9 3 4" xfId="27239" xr:uid="{534FEE0E-AC52-4AE4-AC9B-98460F93AD92}"/>
    <cellStyle name="Migliaia 2 2 2 9 4" xfId="7256" xr:uid="{B4F966FA-5CA1-453E-B037-CCDEE7D4F7DD}"/>
    <cellStyle name="Migliaia 2 2 2 9 4 2" xfId="18673" xr:uid="{BBED1567-DA08-487E-9508-AD3186C108B0}"/>
    <cellStyle name="Migliaia 2 2 2 9 4 2 2" xfId="41510" xr:uid="{35528EA9-7415-4206-BE24-454DB43C653C}"/>
    <cellStyle name="Migliaia 2 2 2 9 4 3" xfId="30093" xr:uid="{26C06E6D-A637-4DB6-838B-9178A0A886B3}"/>
    <cellStyle name="Migliaia 2 2 2 9 5" xfId="12965" xr:uid="{68667814-AF56-4EA4-ACE3-DA000AFCF672}"/>
    <cellStyle name="Migliaia 2 2 2 9 5 2" xfId="35802" xr:uid="{2E333CF1-936A-473C-A6FD-FA092805708C}"/>
    <cellStyle name="Migliaia 2 2 2 9 6" xfId="24385" xr:uid="{25C88A8A-5C0F-4B6E-BD5A-9A52485B55BB}"/>
    <cellStyle name="Migliaia 2 2 3" xfId="129" xr:uid="{E89BE5FC-3B8F-4507-879C-51A508C4503A}"/>
    <cellStyle name="Migliaia 2 2 3 10" xfId="1881" xr:uid="{3EAF83FA-7FE2-4417-B0FE-C2D0604454F6}"/>
    <cellStyle name="Migliaia 2 2 3 10 2" xfId="4737" xr:uid="{9500B35B-6B42-4E02-AAFF-C0F861D25A4B}"/>
    <cellStyle name="Migliaia 2 2 3 10 2 2" xfId="10446" xr:uid="{6C5C84FA-E820-49CD-9326-AB2050A41080}"/>
    <cellStyle name="Migliaia 2 2 3 10 2 2 2" xfId="21863" xr:uid="{EAE64024-CF4A-4060-A757-A17E05FC4A35}"/>
    <cellStyle name="Migliaia 2 2 3 10 2 2 2 2" xfId="44700" xr:uid="{83A692C4-96B6-4F23-A644-0CD659003ED0}"/>
    <cellStyle name="Migliaia 2 2 3 10 2 2 3" xfId="33283" xr:uid="{02E5C13A-791B-423E-A9C5-9FD47C612C6A}"/>
    <cellStyle name="Migliaia 2 2 3 10 2 3" xfId="16155" xr:uid="{1368EB33-280C-4D75-B11A-07C6CCA63920}"/>
    <cellStyle name="Migliaia 2 2 3 10 2 3 2" xfId="38992" xr:uid="{7438E28D-041F-403B-B5D5-BB7E362A0A6F}"/>
    <cellStyle name="Migliaia 2 2 3 10 2 4" xfId="27575" xr:uid="{C2510179-C629-4087-ACB6-DF85DED5EFA3}"/>
    <cellStyle name="Migliaia 2 2 3 10 3" xfId="7592" xr:uid="{FC3B638B-967C-4340-9B39-CB602D2742DC}"/>
    <cellStyle name="Migliaia 2 2 3 10 3 2" xfId="19009" xr:uid="{3D0CB547-6E9A-497D-A878-DD7E71BAFEA8}"/>
    <cellStyle name="Migliaia 2 2 3 10 3 2 2" xfId="41846" xr:uid="{6BDB16C4-CC99-4BA1-AD68-A0C5E37B9102}"/>
    <cellStyle name="Migliaia 2 2 3 10 3 3" xfId="30429" xr:uid="{41647626-8727-45D5-81B9-9847C40D70A2}"/>
    <cellStyle name="Migliaia 2 2 3 10 4" xfId="13301" xr:uid="{166FBA3D-5AB8-408B-B92F-48B58D0DC36E}"/>
    <cellStyle name="Migliaia 2 2 3 10 4 2" xfId="36138" xr:uid="{9FD31710-3131-46D1-93BD-E28899B4011B}"/>
    <cellStyle name="Migliaia 2 2 3 10 5" xfId="24721" xr:uid="{CE3A7F83-EDE4-437E-A03D-AD64C193F0E5}"/>
    <cellStyle name="Migliaia 2 2 3 11" xfId="3310" xr:uid="{EA012F67-36EF-440D-87DB-49A19676E316}"/>
    <cellStyle name="Migliaia 2 2 3 11 2" xfId="9019" xr:uid="{AB2180A8-B456-41B5-B08F-1429F0CACDF5}"/>
    <cellStyle name="Migliaia 2 2 3 11 2 2" xfId="20436" xr:uid="{17077143-4D2A-4E53-8F64-87A129B479DC}"/>
    <cellStyle name="Migliaia 2 2 3 11 2 2 2" xfId="43273" xr:uid="{BDE244BE-4A49-43A8-A314-8677E3CD05AE}"/>
    <cellStyle name="Migliaia 2 2 3 11 2 3" xfId="31856" xr:uid="{73349AEB-B515-4355-AB02-6097238936D4}"/>
    <cellStyle name="Migliaia 2 2 3 11 3" xfId="14728" xr:uid="{BCF85795-A0BD-4149-B76A-E808896A9AD5}"/>
    <cellStyle name="Migliaia 2 2 3 11 3 2" xfId="37565" xr:uid="{F33AECC9-2622-488E-88EA-FED471B656C1}"/>
    <cellStyle name="Migliaia 2 2 3 11 4" xfId="26148" xr:uid="{F368BADE-1C12-4A48-9DAF-10F28E4A39DE}"/>
    <cellStyle name="Migliaia 2 2 3 12" xfId="6165" xr:uid="{625913C6-4EE9-416B-BF1E-3EF23539EB2A}"/>
    <cellStyle name="Migliaia 2 2 3 12 2" xfId="17582" xr:uid="{2FC9907A-BFC2-4186-965A-BB3F6AE2E418}"/>
    <cellStyle name="Migliaia 2 2 3 12 2 2" xfId="40419" xr:uid="{21FD9A05-DCA2-4E6F-9A96-AB3CC4FC25EE}"/>
    <cellStyle name="Migliaia 2 2 3 12 3" xfId="29002" xr:uid="{113090A4-C5A6-4B1F-8DA8-26762959A552}"/>
    <cellStyle name="Migliaia 2 2 3 13" xfId="11874" xr:uid="{CB8BE4E0-302D-40E5-9A4C-65C9AF5882F3}"/>
    <cellStyle name="Migliaia 2 2 3 13 2" xfId="34711" xr:uid="{08301A22-412A-4DD8-AC0D-2741E953C9D8}"/>
    <cellStyle name="Migliaia 2 2 3 14" xfId="23294" xr:uid="{48385DA2-4F3B-416A-B319-9B9E443A1FCA}"/>
    <cellStyle name="Migliaia 2 2 3 15" xfId="248" xr:uid="{52CA9F28-A7E4-4E10-8E19-84640D2818EC}"/>
    <cellStyle name="Migliaia 2 2 3 2" xfId="327" xr:uid="{1857858C-E4DD-44DA-82A7-193DE0BCBC2D}"/>
    <cellStyle name="Migliaia 2 2 3 2 10" xfId="6240" xr:uid="{F8DB415E-A8CE-4B39-B3C5-D1A091E8C5DF}"/>
    <cellStyle name="Migliaia 2 2 3 2 10 2" xfId="17657" xr:uid="{7E722B7C-667D-4E2C-AB2A-BA8CF9325232}"/>
    <cellStyle name="Migliaia 2 2 3 2 10 2 2" xfId="40494" xr:uid="{8201B5E2-5B80-45D3-AFD5-B1EF07014DC9}"/>
    <cellStyle name="Migliaia 2 2 3 2 10 3" xfId="29077" xr:uid="{ECB0054C-64ED-4D29-A353-B472FBE0A6C0}"/>
    <cellStyle name="Migliaia 2 2 3 2 11" xfId="11949" xr:uid="{27DE3FB7-432E-47D5-AAC9-19E3221A23C3}"/>
    <cellStyle name="Migliaia 2 2 3 2 11 2" xfId="34786" xr:uid="{07A5A4F3-CF3A-43C6-B692-1D6120DD7B0B}"/>
    <cellStyle name="Migliaia 2 2 3 2 12" xfId="23369" xr:uid="{E75200C5-1E55-461A-949F-1E8145299B69}"/>
    <cellStyle name="Migliaia 2 2 3 2 2" xfId="477" xr:uid="{F3E724A0-D76C-451B-BD27-BCADC190BCD1}"/>
    <cellStyle name="Migliaia 2 2 3 2 2 10" xfId="12069" xr:uid="{F246EC76-3D6C-4F58-BAF9-C878D88A7232}"/>
    <cellStyle name="Migliaia 2 2 3 2 2 10 2" xfId="34906" xr:uid="{DD1FEAFF-6EE0-456B-BBE5-D04D9F9B5D78}"/>
    <cellStyle name="Migliaia 2 2 3 2 2 11" xfId="23489" xr:uid="{E88E624B-8521-4BE1-B546-CEC956E2BFB4}"/>
    <cellStyle name="Migliaia 2 2 3 2 2 2" xfId="731" xr:uid="{BE43F080-0C23-4865-AA2C-35CF003F81A2}"/>
    <cellStyle name="Migliaia 2 2 3 2 2 2 2" xfId="2293" xr:uid="{544BA2DA-9A98-4911-B679-943AB485ED2B}"/>
    <cellStyle name="Migliaia 2 2 3 2 2 2 2 2" xfId="5149" xr:uid="{24CBCD03-B7AB-40A7-AB8F-D65A4CB23DEC}"/>
    <cellStyle name="Migliaia 2 2 3 2 2 2 2 2 2" xfId="10857" xr:uid="{5E6400D9-1E16-4AF7-94D6-5F6D9BA6E360}"/>
    <cellStyle name="Migliaia 2 2 3 2 2 2 2 2 2 2" xfId="22275" xr:uid="{E47AE2EF-F6DD-4084-BF6A-DDF51409D6E8}"/>
    <cellStyle name="Migliaia 2 2 3 2 2 2 2 2 2 2 2" xfId="45112" xr:uid="{4742E25F-F194-4350-8810-4300EEC48817}"/>
    <cellStyle name="Migliaia 2 2 3 2 2 2 2 2 2 3" xfId="33695" xr:uid="{65BE934A-DF2F-4FD6-8AFC-78ABADF21DEE}"/>
    <cellStyle name="Migliaia 2 2 3 2 2 2 2 2 3" xfId="16567" xr:uid="{2178D58D-5C03-4542-8982-1863C8724F9D}"/>
    <cellStyle name="Migliaia 2 2 3 2 2 2 2 2 3 2" xfId="39404" xr:uid="{26C729C7-DC15-4306-B623-5D0135108C11}"/>
    <cellStyle name="Migliaia 2 2 3 2 2 2 2 2 4" xfId="27987" xr:uid="{EDE8B945-E926-48AA-B9BE-2B0D5AA1FB9D}"/>
    <cellStyle name="Migliaia 2 2 3 2 2 2 2 3" xfId="8004" xr:uid="{0674D6C6-DA10-4245-BA49-FA7A1D41544A}"/>
    <cellStyle name="Migliaia 2 2 3 2 2 2 2 3 2" xfId="19421" xr:uid="{971B64EE-4C0D-46AB-BF54-FEE6F77A19BD}"/>
    <cellStyle name="Migliaia 2 2 3 2 2 2 2 3 2 2" xfId="42258" xr:uid="{8A35C67C-2BD1-445A-AE6E-85EB851C27DC}"/>
    <cellStyle name="Migliaia 2 2 3 2 2 2 2 3 3" xfId="30841" xr:uid="{60AB3817-1DC9-4633-ABF9-14D982E70198}"/>
    <cellStyle name="Migliaia 2 2 3 2 2 2 2 4" xfId="13713" xr:uid="{2F9A7E98-DCB3-4A94-8A49-B08770D867F3}"/>
    <cellStyle name="Migliaia 2 2 3 2 2 2 2 4 2" xfId="36550" xr:uid="{AC95ECE6-01C2-4EC0-B622-2950F0E9B311}"/>
    <cellStyle name="Migliaia 2 2 3 2 2 2 2 5" xfId="25133" xr:uid="{BC7709BC-914D-4C2C-9A31-814E85900A86}"/>
    <cellStyle name="Migliaia 2 2 3 2 2 2 3" xfId="3722" xr:uid="{E5AC830C-7685-4F58-98E6-6B7CC1CF3322}"/>
    <cellStyle name="Migliaia 2 2 3 2 2 2 3 2" xfId="9431" xr:uid="{22EFB5B5-B956-42D7-8F7B-34BDE77ACC8D}"/>
    <cellStyle name="Migliaia 2 2 3 2 2 2 3 2 2" xfId="20848" xr:uid="{670AD129-9F22-4896-9157-438F9A9A1A8E}"/>
    <cellStyle name="Migliaia 2 2 3 2 2 2 3 2 2 2" xfId="43685" xr:uid="{27B0951F-DDBC-477C-92C4-3C2F4F8F5FC4}"/>
    <cellStyle name="Migliaia 2 2 3 2 2 2 3 2 3" xfId="32268" xr:uid="{F36105D4-77C5-4D3B-8590-3991FF3415BE}"/>
    <cellStyle name="Migliaia 2 2 3 2 2 2 3 3" xfId="15140" xr:uid="{A201606A-56DA-461B-AB13-012A01283978}"/>
    <cellStyle name="Migliaia 2 2 3 2 2 2 3 3 2" xfId="37977" xr:uid="{93CBC962-3F0C-4CD7-9AEB-6C3535A8C9E9}"/>
    <cellStyle name="Migliaia 2 2 3 2 2 2 3 4" xfId="26560" xr:uid="{8B22F433-05BB-425C-96F2-FDAEAD9741E8}"/>
    <cellStyle name="Migliaia 2 2 3 2 2 2 4" xfId="6577" xr:uid="{7F393028-2DA6-4C2A-9CDC-96237E144513}"/>
    <cellStyle name="Migliaia 2 2 3 2 2 2 4 2" xfId="17994" xr:uid="{CAC66410-0556-423C-AB7E-65FC17354123}"/>
    <cellStyle name="Migliaia 2 2 3 2 2 2 4 2 2" xfId="40831" xr:uid="{800367CD-E8D3-4B69-B334-83B5ADDFD54B}"/>
    <cellStyle name="Migliaia 2 2 3 2 2 2 4 3" xfId="29414" xr:uid="{7B925E66-0876-45A3-A766-93604EF70FC3}"/>
    <cellStyle name="Migliaia 2 2 3 2 2 2 5" xfId="12286" xr:uid="{DA47FCF6-FC84-411D-950A-9E93D834C29F}"/>
    <cellStyle name="Migliaia 2 2 3 2 2 2 5 2" xfId="35123" xr:uid="{5038A702-2CC9-41A9-8164-EB238F9C7A4B}"/>
    <cellStyle name="Migliaia 2 2 3 2 2 2 6" xfId="23706" xr:uid="{6B240324-AC28-44FB-85B8-B8991FFC546F}"/>
    <cellStyle name="Migliaia 2 2 3 2 2 3" xfId="991" xr:uid="{FBF4A1E3-D08C-412A-94E7-C56A12737FA4}"/>
    <cellStyle name="Migliaia 2 2 3 2 2 3 2" xfId="2510" xr:uid="{D9F1D864-2236-4A46-9B7E-A1171FE7980C}"/>
    <cellStyle name="Migliaia 2 2 3 2 2 3 2 2" xfId="5366" xr:uid="{70E44B88-8A6C-4C93-89D4-90C1BA878521}"/>
    <cellStyle name="Migliaia 2 2 3 2 2 3 2 2 2" xfId="11074" xr:uid="{2BE6DB25-A193-468B-98C8-528BCB643A3C}"/>
    <cellStyle name="Migliaia 2 2 3 2 2 3 2 2 2 2" xfId="22492" xr:uid="{1CF45913-E914-4591-AE2D-335B26C8A333}"/>
    <cellStyle name="Migliaia 2 2 3 2 2 3 2 2 2 2 2" xfId="45329" xr:uid="{598862F5-5154-4A79-A61B-0AD5D7C6DDCF}"/>
    <cellStyle name="Migliaia 2 2 3 2 2 3 2 2 2 3" xfId="33912" xr:uid="{5465C987-307E-42D0-B895-3B1B35A479A4}"/>
    <cellStyle name="Migliaia 2 2 3 2 2 3 2 2 3" xfId="16784" xr:uid="{E4D39104-D1F4-448F-B773-7B125C87C724}"/>
    <cellStyle name="Migliaia 2 2 3 2 2 3 2 2 3 2" xfId="39621" xr:uid="{4BD82DD1-D23E-4BE1-AB62-29A91F31F519}"/>
    <cellStyle name="Migliaia 2 2 3 2 2 3 2 2 4" xfId="28204" xr:uid="{E13A083F-AAE8-4E07-BD50-1CA69B08DB69}"/>
    <cellStyle name="Migliaia 2 2 3 2 2 3 2 3" xfId="8221" xr:uid="{B24F4BCF-DBAB-4C10-9018-4CCD63D5AD06}"/>
    <cellStyle name="Migliaia 2 2 3 2 2 3 2 3 2" xfId="19638" xr:uid="{01A1A0CB-CDD9-45F0-BC4B-932F0B7269AF}"/>
    <cellStyle name="Migliaia 2 2 3 2 2 3 2 3 2 2" xfId="42475" xr:uid="{089DAA8E-1150-464D-AE6E-11EB25A5D422}"/>
    <cellStyle name="Migliaia 2 2 3 2 2 3 2 3 3" xfId="31058" xr:uid="{167F59F3-9BCF-47C4-8D2E-1ADC93531F71}"/>
    <cellStyle name="Migliaia 2 2 3 2 2 3 2 4" xfId="13930" xr:uid="{37F3AFAC-D64C-4DA9-94F8-9007AB6DE3F9}"/>
    <cellStyle name="Migliaia 2 2 3 2 2 3 2 4 2" xfId="36767" xr:uid="{D3A6D1F1-F13C-4624-9666-A6EFD9592C94}"/>
    <cellStyle name="Migliaia 2 2 3 2 2 3 2 5" xfId="25350" xr:uid="{B1EB9323-444A-48A7-8A48-AC6B929EE2E2}"/>
    <cellStyle name="Migliaia 2 2 3 2 2 3 3" xfId="3939" xr:uid="{5A2B8648-E0AF-440C-AC81-6795C844252A}"/>
    <cellStyle name="Migliaia 2 2 3 2 2 3 3 2" xfId="9648" xr:uid="{64460495-EC67-43AB-9470-365AE98D41B0}"/>
    <cellStyle name="Migliaia 2 2 3 2 2 3 3 2 2" xfId="21065" xr:uid="{DCEAEED2-F143-4E27-9601-5D74D2AE01DD}"/>
    <cellStyle name="Migliaia 2 2 3 2 2 3 3 2 2 2" xfId="43902" xr:uid="{E67564FD-C390-4AD3-A5CF-D97A0B94D437}"/>
    <cellStyle name="Migliaia 2 2 3 2 2 3 3 2 3" xfId="32485" xr:uid="{7DE828F2-0FDD-436A-AB7C-2A273C9B2499}"/>
    <cellStyle name="Migliaia 2 2 3 2 2 3 3 3" xfId="15357" xr:uid="{C79FBF69-BA48-485B-906A-696EF44F7C14}"/>
    <cellStyle name="Migliaia 2 2 3 2 2 3 3 3 2" xfId="38194" xr:uid="{E063E2C9-3001-4CDC-9925-A0A7998938D8}"/>
    <cellStyle name="Migliaia 2 2 3 2 2 3 3 4" xfId="26777" xr:uid="{80B8841F-BF53-40A3-A1D9-3B525426BABC}"/>
    <cellStyle name="Migliaia 2 2 3 2 2 3 4" xfId="6794" xr:uid="{9FAF7EEC-593B-4EC9-8517-6EBCC8FE3B52}"/>
    <cellStyle name="Migliaia 2 2 3 2 2 3 4 2" xfId="18211" xr:uid="{10F3F88D-9CEF-4871-86CA-F6576EEC2111}"/>
    <cellStyle name="Migliaia 2 2 3 2 2 3 4 2 2" xfId="41048" xr:uid="{0E50AFFC-7EC3-4E92-9F5F-ECA88A0C7BB0}"/>
    <cellStyle name="Migliaia 2 2 3 2 2 3 4 3" xfId="29631" xr:uid="{A0B3221F-04DB-4A7A-8044-041A1D47871C}"/>
    <cellStyle name="Migliaia 2 2 3 2 2 3 5" xfId="12503" xr:uid="{466FAB95-4299-4BD5-9223-134B22730B2B}"/>
    <cellStyle name="Migliaia 2 2 3 2 2 3 5 2" xfId="35340" xr:uid="{E53FC88B-3A32-4720-BCFB-3BEA7189D7C7}"/>
    <cellStyle name="Migliaia 2 2 3 2 2 3 6" xfId="23923" xr:uid="{B3CDE83C-80CC-4635-9FB6-DE84BB209CE9}"/>
    <cellStyle name="Migliaia 2 2 3 2 2 4" xfId="1238" xr:uid="{D6600A68-3B61-44E6-876F-C67A33A88B97}"/>
    <cellStyle name="Migliaia 2 2 3 2 2 4 2" xfId="2727" xr:uid="{A3A222EA-2B4D-4B66-B268-52E4325EFFB9}"/>
    <cellStyle name="Migliaia 2 2 3 2 2 4 2 2" xfId="5583" xr:uid="{7D623C86-BFC6-429A-ACDC-29BF88A335CF}"/>
    <cellStyle name="Migliaia 2 2 3 2 2 4 2 2 2" xfId="11291" xr:uid="{7B3DB463-28D6-422D-A45D-3CE55B953611}"/>
    <cellStyle name="Migliaia 2 2 3 2 2 4 2 2 2 2" xfId="22709" xr:uid="{3DC99DD7-1DCA-47FA-ABBD-4C72888E67D7}"/>
    <cellStyle name="Migliaia 2 2 3 2 2 4 2 2 2 2 2" xfId="45546" xr:uid="{F83FED1A-3C7A-449F-9C25-7A0BEE9328B8}"/>
    <cellStyle name="Migliaia 2 2 3 2 2 4 2 2 2 3" xfId="34129" xr:uid="{EDB7DC28-DA19-42E8-AB2D-F87A16E3CF86}"/>
    <cellStyle name="Migliaia 2 2 3 2 2 4 2 2 3" xfId="17001" xr:uid="{4C3A635D-AC41-44BC-B847-2662917EA45F}"/>
    <cellStyle name="Migliaia 2 2 3 2 2 4 2 2 3 2" xfId="39838" xr:uid="{3CDBF64A-56E4-4C6C-8237-2BD5EB3CD6AF}"/>
    <cellStyle name="Migliaia 2 2 3 2 2 4 2 2 4" xfId="28421" xr:uid="{E960755E-D997-43F4-BEDB-B1ED983FA45A}"/>
    <cellStyle name="Migliaia 2 2 3 2 2 4 2 3" xfId="8438" xr:uid="{A2F0168A-5B40-4AC7-8D60-96788123C852}"/>
    <cellStyle name="Migliaia 2 2 3 2 2 4 2 3 2" xfId="19855" xr:uid="{0D44C479-C3B6-43B7-828F-D305BE11AA6F}"/>
    <cellStyle name="Migliaia 2 2 3 2 2 4 2 3 2 2" xfId="42692" xr:uid="{F796D426-C40A-46B7-950D-4273716730C1}"/>
    <cellStyle name="Migliaia 2 2 3 2 2 4 2 3 3" xfId="31275" xr:uid="{225BC1C9-14D1-4BE6-AF5C-CCE5E3449EE3}"/>
    <cellStyle name="Migliaia 2 2 3 2 2 4 2 4" xfId="14147" xr:uid="{33ED9A6B-D6B1-4086-B56E-EA375C2CAB52}"/>
    <cellStyle name="Migliaia 2 2 3 2 2 4 2 4 2" xfId="36984" xr:uid="{CED6299D-4CD9-443C-9CBC-FED632EF1233}"/>
    <cellStyle name="Migliaia 2 2 3 2 2 4 2 5" xfId="25567" xr:uid="{B97FF871-CD8F-4F7E-BEDD-01BC3946BD84}"/>
    <cellStyle name="Migliaia 2 2 3 2 2 4 3" xfId="4156" xr:uid="{5D418F53-919A-4849-8F21-3DD6B04116A0}"/>
    <cellStyle name="Migliaia 2 2 3 2 2 4 3 2" xfId="9865" xr:uid="{F08DBC8B-5916-4877-8A2D-4D4DC4BBC1B3}"/>
    <cellStyle name="Migliaia 2 2 3 2 2 4 3 2 2" xfId="21282" xr:uid="{B7C490DF-0ACE-4DA8-AE81-084B58394B44}"/>
    <cellStyle name="Migliaia 2 2 3 2 2 4 3 2 2 2" xfId="44119" xr:uid="{84A14DAB-7AB9-4A45-AE18-A723A1F97568}"/>
    <cellStyle name="Migliaia 2 2 3 2 2 4 3 2 3" xfId="32702" xr:uid="{5586F1D3-381D-4A87-AA4E-B08918699F95}"/>
    <cellStyle name="Migliaia 2 2 3 2 2 4 3 3" xfId="15574" xr:uid="{36ED3C95-D5D2-4593-B2D0-A4BAB4914ADF}"/>
    <cellStyle name="Migliaia 2 2 3 2 2 4 3 3 2" xfId="38411" xr:uid="{367DF168-724A-431F-9BC8-52C502B8F5B7}"/>
    <cellStyle name="Migliaia 2 2 3 2 2 4 3 4" xfId="26994" xr:uid="{798F966B-6ABC-419A-84A2-0CE0ED0128E0}"/>
    <cellStyle name="Migliaia 2 2 3 2 2 4 4" xfId="7011" xr:uid="{37CE28F6-8589-432D-B7B0-3015389361D0}"/>
    <cellStyle name="Migliaia 2 2 3 2 2 4 4 2" xfId="18428" xr:uid="{A6BAAF79-8138-4C91-95A8-2F9EB8CE244B}"/>
    <cellStyle name="Migliaia 2 2 3 2 2 4 4 2 2" xfId="41265" xr:uid="{7ECD1189-1984-4CC4-81CD-8F3713BE8F37}"/>
    <cellStyle name="Migliaia 2 2 3 2 2 4 4 3" xfId="29848" xr:uid="{C26B4788-2243-4AF9-AD38-206E88FD7EC3}"/>
    <cellStyle name="Migliaia 2 2 3 2 2 4 5" xfId="12720" xr:uid="{40D8CD40-E4CA-4DA7-B8C8-955414EC2B26}"/>
    <cellStyle name="Migliaia 2 2 3 2 2 4 5 2" xfId="35557" xr:uid="{09081F90-E3C7-4282-84C1-08ABAEDDE02F}"/>
    <cellStyle name="Migliaia 2 2 3 2 2 4 6" xfId="24140" xr:uid="{C487F080-0690-4CE4-905A-5365D2C022C9}"/>
    <cellStyle name="Migliaia 2 2 3 2 2 5" xfId="1485" xr:uid="{5904834B-5DD8-4260-8EA1-5E4566CED0E1}"/>
    <cellStyle name="Migliaia 2 2 3 2 2 5 2" xfId="2944" xr:uid="{E96C6EF2-3EE4-4CBC-9D94-329E549460D6}"/>
    <cellStyle name="Migliaia 2 2 3 2 2 5 2 2" xfId="5800" xr:uid="{37E56316-233F-4818-8755-8C306453EF3C}"/>
    <cellStyle name="Migliaia 2 2 3 2 2 5 2 2 2" xfId="11508" xr:uid="{24ABDE29-0040-4FB0-A7E9-F7D5D1C9FC53}"/>
    <cellStyle name="Migliaia 2 2 3 2 2 5 2 2 2 2" xfId="22926" xr:uid="{D856E85B-E1E2-45B4-8DA0-4ADBC5775B20}"/>
    <cellStyle name="Migliaia 2 2 3 2 2 5 2 2 2 2 2" xfId="45763" xr:uid="{93E4D88D-A8ED-4E34-8AD9-013A12280A8C}"/>
    <cellStyle name="Migliaia 2 2 3 2 2 5 2 2 2 3" xfId="34346" xr:uid="{34EBF763-32F2-4EC6-8729-C5B923E22442}"/>
    <cellStyle name="Migliaia 2 2 3 2 2 5 2 2 3" xfId="17218" xr:uid="{70E51837-0463-4982-A51A-1AF1EC79152A}"/>
    <cellStyle name="Migliaia 2 2 3 2 2 5 2 2 3 2" xfId="40055" xr:uid="{0FD174E4-FFDE-4874-9214-48F4AC5D527F}"/>
    <cellStyle name="Migliaia 2 2 3 2 2 5 2 2 4" xfId="28638" xr:uid="{EBD36E1D-A047-4B03-8604-E6FDD844AA53}"/>
    <cellStyle name="Migliaia 2 2 3 2 2 5 2 3" xfId="8655" xr:uid="{9F87EBEE-BB26-4542-BCCE-E24A7B96BA99}"/>
    <cellStyle name="Migliaia 2 2 3 2 2 5 2 3 2" xfId="20072" xr:uid="{6303EFD5-30C5-400F-B060-F006B33689D4}"/>
    <cellStyle name="Migliaia 2 2 3 2 2 5 2 3 2 2" xfId="42909" xr:uid="{37236522-27B2-439D-93CC-AF1BCB8A3BE7}"/>
    <cellStyle name="Migliaia 2 2 3 2 2 5 2 3 3" xfId="31492" xr:uid="{AE38D935-F566-4191-B46D-491FFA362456}"/>
    <cellStyle name="Migliaia 2 2 3 2 2 5 2 4" xfId="14364" xr:uid="{1A91DDE8-E3A0-4697-967F-FE9EE5FF7206}"/>
    <cellStyle name="Migliaia 2 2 3 2 2 5 2 4 2" xfId="37201" xr:uid="{0D29A147-BB70-4C07-B427-7AEE342674E7}"/>
    <cellStyle name="Migliaia 2 2 3 2 2 5 2 5" xfId="25784" xr:uid="{49AA9141-FB0F-4C38-997A-8452E16CA4D5}"/>
    <cellStyle name="Migliaia 2 2 3 2 2 5 3" xfId="4373" xr:uid="{119F51BB-248A-4018-A4C5-647B733478CA}"/>
    <cellStyle name="Migliaia 2 2 3 2 2 5 3 2" xfId="10082" xr:uid="{46A233EA-7142-47B8-9418-30EA5A4E33E4}"/>
    <cellStyle name="Migliaia 2 2 3 2 2 5 3 2 2" xfId="21499" xr:uid="{851B2DF1-DB63-4E85-85F0-EBA50368F312}"/>
    <cellStyle name="Migliaia 2 2 3 2 2 5 3 2 2 2" xfId="44336" xr:uid="{CE3F18ED-D678-4F56-926E-F43EC25E7936}"/>
    <cellStyle name="Migliaia 2 2 3 2 2 5 3 2 3" xfId="32919" xr:uid="{D2A3B561-E2A7-4B03-9B46-076E32A70051}"/>
    <cellStyle name="Migliaia 2 2 3 2 2 5 3 3" xfId="15791" xr:uid="{209F1E6A-B0B1-40D9-A8E4-990B0DA578DC}"/>
    <cellStyle name="Migliaia 2 2 3 2 2 5 3 3 2" xfId="38628" xr:uid="{C663C3C7-FFB4-4507-9B63-84A37D2E6C6C}"/>
    <cellStyle name="Migliaia 2 2 3 2 2 5 3 4" xfId="27211" xr:uid="{489095F5-F0FC-4CDB-98CD-8AD4F3E3C2D6}"/>
    <cellStyle name="Migliaia 2 2 3 2 2 5 4" xfId="7228" xr:uid="{66556256-FFAC-419C-B906-92D0B821E6BB}"/>
    <cellStyle name="Migliaia 2 2 3 2 2 5 4 2" xfId="18645" xr:uid="{5A5D2AE4-A213-43C3-820F-E4E41378E98C}"/>
    <cellStyle name="Migliaia 2 2 3 2 2 5 4 2 2" xfId="41482" xr:uid="{AC1E5A89-2928-461E-AFB7-EB259030C7A4}"/>
    <cellStyle name="Migliaia 2 2 3 2 2 5 4 3" xfId="30065" xr:uid="{EB417519-D86F-4AF9-A18A-B160097F9CCC}"/>
    <cellStyle name="Migliaia 2 2 3 2 2 5 5" xfId="12937" xr:uid="{2298A9DD-134B-49C4-81F4-990E2DBDC5EC}"/>
    <cellStyle name="Migliaia 2 2 3 2 2 5 5 2" xfId="35774" xr:uid="{9432AC8E-8CC1-4C94-8CFD-07B5E962A18F}"/>
    <cellStyle name="Migliaia 2 2 3 2 2 5 6" xfId="24357" xr:uid="{A3B7EDCC-FB78-421B-AB3C-7EE826EA6512}"/>
    <cellStyle name="Migliaia 2 2 3 2 2 6" xfId="1732" xr:uid="{50228E7C-6FE5-4305-B04E-22469F37BD49}"/>
    <cellStyle name="Migliaia 2 2 3 2 2 6 2" xfId="3161" xr:uid="{462F2D9E-A47D-438C-941C-A5BFBC8D1D8F}"/>
    <cellStyle name="Migliaia 2 2 3 2 2 6 2 2" xfId="6017" xr:uid="{45EE6844-35EC-46CE-A071-B8CAC19450AA}"/>
    <cellStyle name="Migliaia 2 2 3 2 2 6 2 2 2" xfId="11725" xr:uid="{B3EA140C-E49A-42FC-9DCB-A4B39EB04658}"/>
    <cellStyle name="Migliaia 2 2 3 2 2 6 2 2 2 2" xfId="23143" xr:uid="{56AF80D7-2BE9-4951-8559-F1F178DA732C}"/>
    <cellStyle name="Migliaia 2 2 3 2 2 6 2 2 2 2 2" xfId="45980" xr:uid="{66927E9B-52D0-4BEB-AE5F-9B66918873AC}"/>
    <cellStyle name="Migliaia 2 2 3 2 2 6 2 2 2 3" xfId="34563" xr:uid="{6D577511-5F4D-4C2E-935E-2E22B8D1E886}"/>
    <cellStyle name="Migliaia 2 2 3 2 2 6 2 2 3" xfId="17435" xr:uid="{77A2AF68-56B2-4AD9-907C-069B0A6EA2BA}"/>
    <cellStyle name="Migliaia 2 2 3 2 2 6 2 2 3 2" xfId="40272" xr:uid="{F216690A-3CFD-4457-99B0-6DDDA9AC0933}"/>
    <cellStyle name="Migliaia 2 2 3 2 2 6 2 2 4" xfId="28855" xr:uid="{D6DEB0A5-C4CC-48F1-A855-788AFD185870}"/>
    <cellStyle name="Migliaia 2 2 3 2 2 6 2 3" xfId="8872" xr:uid="{9AC933C3-C104-4550-B75A-26D4EFF797A6}"/>
    <cellStyle name="Migliaia 2 2 3 2 2 6 2 3 2" xfId="20289" xr:uid="{1DE2F3E2-EA38-4ADB-A475-859263DB14C2}"/>
    <cellStyle name="Migliaia 2 2 3 2 2 6 2 3 2 2" xfId="43126" xr:uid="{EE6B81A7-A519-46BD-AA46-EED10B2AFAED}"/>
    <cellStyle name="Migliaia 2 2 3 2 2 6 2 3 3" xfId="31709" xr:uid="{5B874C3E-7881-48FB-81D6-378AB4E85908}"/>
    <cellStyle name="Migliaia 2 2 3 2 2 6 2 4" xfId="14581" xr:uid="{17E293DD-0613-4E18-A032-B1075554948F}"/>
    <cellStyle name="Migliaia 2 2 3 2 2 6 2 4 2" xfId="37418" xr:uid="{627610F6-8025-40D7-83B9-CB2458A5750D}"/>
    <cellStyle name="Migliaia 2 2 3 2 2 6 2 5" xfId="26001" xr:uid="{568EE9E7-325D-4CFE-ABB4-2458F8869AA1}"/>
    <cellStyle name="Migliaia 2 2 3 2 2 6 3" xfId="4590" xr:uid="{4CC7F901-D049-4120-B7D0-E31C24030375}"/>
    <cellStyle name="Migliaia 2 2 3 2 2 6 3 2" xfId="10299" xr:uid="{B5AC1042-98A7-4859-816E-39C9F3200A9B}"/>
    <cellStyle name="Migliaia 2 2 3 2 2 6 3 2 2" xfId="21716" xr:uid="{7114FF50-E21B-4F88-8323-3634D733C939}"/>
    <cellStyle name="Migliaia 2 2 3 2 2 6 3 2 2 2" xfId="44553" xr:uid="{33ED34FC-DC81-4187-92A2-ADA634E61666}"/>
    <cellStyle name="Migliaia 2 2 3 2 2 6 3 2 3" xfId="33136" xr:uid="{44B374C6-BC5D-4F5C-AFDA-F23C584AD54F}"/>
    <cellStyle name="Migliaia 2 2 3 2 2 6 3 3" xfId="16008" xr:uid="{44A158BE-E0FD-4AA4-B4A3-E2D72F2E5D58}"/>
    <cellStyle name="Migliaia 2 2 3 2 2 6 3 3 2" xfId="38845" xr:uid="{6871DB70-34CB-4F1E-9BE6-358B4A552B7D}"/>
    <cellStyle name="Migliaia 2 2 3 2 2 6 3 4" xfId="27428" xr:uid="{0753D717-D367-481C-B1B3-97AB08A411B3}"/>
    <cellStyle name="Migliaia 2 2 3 2 2 6 4" xfId="7445" xr:uid="{62D136E4-5590-4E6C-9F24-6E41FC0140D1}"/>
    <cellStyle name="Migliaia 2 2 3 2 2 6 4 2" xfId="18862" xr:uid="{2D18DC1A-47EF-4C01-8418-4F6ECFC4A56D}"/>
    <cellStyle name="Migliaia 2 2 3 2 2 6 4 2 2" xfId="41699" xr:uid="{BD12A54E-F7B0-4CB9-850F-B728962454EA}"/>
    <cellStyle name="Migliaia 2 2 3 2 2 6 4 3" xfId="30282" xr:uid="{B1E3F570-88E5-4213-B003-714F541CA570}"/>
    <cellStyle name="Migliaia 2 2 3 2 2 6 5" xfId="13154" xr:uid="{DF68F5CB-5635-4C9A-95EC-6175790057EF}"/>
    <cellStyle name="Migliaia 2 2 3 2 2 6 5 2" xfId="35991" xr:uid="{37D95EBE-A980-4122-9223-43E727487F67}"/>
    <cellStyle name="Migliaia 2 2 3 2 2 6 6" xfId="24574" xr:uid="{A754699F-5C35-450C-8349-A54DDD562040}"/>
    <cellStyle name="Migliaia 2 2 3 2 2 7" xfId="2076" xr:uid="{EAC5D0B7-02AA-4794-B008-86350DA9FD06}"/>
    <cellStyle name="Migliaia 2 2 3 2 2 7 2" xfId="4932" xr:uid="{B604C7C1-7AF0-46B7-964A-ED21207E57CB}"/>
    <cellStyle name="Migliaia 2 2 3 2 2 7 2 2" xfId="10640" xr:uid="{536AE6D7-6D93-423A-B991-2A195422FFD1}"/>
    <cellStyle name="Migliaia 2 2 3 2 2 7 2 2 2" xfId="22058" xr:uid="{B856CEC0-EBDC-4C6C-82EA-F15A9F905DCC}"/>
    <cellStyle name="Migliaia 2 2 3 2 2 7 2 2 2 2" xfId="44895" xr:uid="{BC28EF4B-19C2-4355-A8C0-A6A0520E6559}"/>
    <cellStyle name="Migliaia 2 2 3 2 2 7 2 2 3" xfId="33478" xr:uid="{4A71120C-2F53-49D0-9548-D3E94E05F3DE}"/>
    <cellStyle name="Migliaia 2 2 3 2 2 7 2 3" xfId="16350" xr:uid="{D1949919-30DE-4129-B179-C27F5D893EFC}"/>
    <cellStyle name="Migliaia 2 2 3 2 2 7 2 3 2" xfId="39187" xr:uid="{4076B710-F3E8-453D-BA2C-C1645295878A}"/>
    <cellStyle name="Migliaia 2 2 3 2 2 7 2 4" xfId="27770" xr:uid="{9A70EA01-073A-431B-AF08-1B616D19DFD8}"/>
    <cellStyle name="Migliaia 2 2 3 2 2 7 3" xfId="7787" xr:uid="{9A00F111-90CF-40E2-AD73-72884A0D6E92}"/>
    <cellStyle name="Migliaia 2 2 3 2 2 7 3 2" xfId="19204" xr:uid="{D44B9664-B86F-49E9-852C-828E36EE7A52}"/>
    <cellStyle name="Migliaia 2 2 3 2 2 7 3 2 2" xfId="42041" xr:uid="{EC9F8269-6432-4AB3-9616-F8834CD589EE}"/>
    <cellStyle name="Migliaia 2 2 3 2 2 7 3 3" xfId="30624" xr:uid="{C5B2F9CE-9217-40CA-A2B9-710B95DF35F6}"/>
    <cellStyle name="Migliaia 2 2 3 2 2 7 4" xfId="13496" xr:uid="{BC40097C-F425-4006-B429-B1C2BC9EA331}"/>
    <cellStyle name="Migliaia 2 2 3 2 2 7 4 2" xfId="36333" xr:uid="{6B4FDC1E-1035-4A6F-85B4-3EB98F7FF711}"/>
    <cellStyle name="Migliaia 2 2 3 2 2 7 5" xfId="24916" xr:uid="{7C81AB8A-C01D-4C26-99F1-D7E4FD928535}"/>
    <cellStyle name="Migliaia 2 2 3 2 2 8" xfId="3505" xr:uid="{D40D83AA-582E-41CC-92BF-3FC409CAF057}"/>
    <cellStyle name="Migliaia 2 2 3 2 2 8 2" xfId="9214" xr:uid="{F7D23801-CAED-40B0-853C-B6CA0026145E}"/>
    <cellStyle name="Migliaia 2 2 3 2 2 8 2 2" xfId="20631" xr:uid="{D897CFE4-44A2-41F0-972C-77829A30C417}"/>
    <cellStyle name="Migliaia 2 2 3 2 2 8 2 2 2" xfId="43468" xr:uid="{ED833E9C-9F06-4633-BE35-C85571DDD836}"/>
    <cellStyle name="Migliaia 2 2 3 2 2 8 2 3" xfId="32051" xr:uid="{DCBB6FDE-8A63-48B4-847F-E3703FC96FB9}"/>
    <cellStyle name="Migliaia 2 2 3 2 2 8 3" xfId="14923" xr:uid="{4AA42C23-89ED-4393-9967-A5F631AD5408}"/>
    <cellStyle name="Migliaia 2 2 3 2 2 8 3 2" xfId="37760" xr:uid="{4FA83F01-6A66-4637-A1E9-621D9564BFF6}"/>
    <cellStyle name="Migliaia 2 2 3 2 2 8 4" xfId="26343" xr:uid="{29DF4755-8191-4969-8B6A-6DBAD048FFF3}"/>
    <cellStyle name="Migliaia 2 2 3 2 2 9" xfId="6360" xr:uid="{03784F5E-4C6F-47F2-82C3-EBE1380078A9}"/>
    <cellStyle name="Migliaia 2 2 3 2 2 9 2" xfId="17777" xr:uid="{3447970C-600A-490C-A643-796E8D723026}"/>
    <cellStyle name="Migliaia 2 2 3 2 2 9 2 2" xfId="40614" xr:uid="{E0D5B279-7513-44DE-A279-6B2F0AA26C6A}"/>
    <cellStyle name="Migliaia 2 2 3 2 2 9 3" xfId="29197" xr:uid="{871A815C-4144-4673-BD85-18DFBD3ABEF9}"/>
    <cellStyle name="Migliaia 2 2 3 2 3" xfId="597" xr:uid="{B275AFC9-687A-422C-B0FD-84E0CEC88AF2}"/>
    <cellStyle name="Migliaia 2 2 3 2 3 2" xfId="2179" xr:uid="{4958EB27-A224-4DAD-AEE5-3F9BD5F79E0F}"/>
    <cellStyle name="Migliaia 2 2 3 2 3 2 2" xfId="5035" xr:uid="{DAC94DB4-D80D-457B-83E6-3C019743DC29}"/>
    <cellStyle name="Migliaia 2 2 3 2 3 2 2 2" xfId="10743" xr:uid="{E410DEF8-9E3D-4FED-9479-67EB13A03C17}"/>
    <cellStyle name="Migliaia 2 2 3 2 3 2 2 2 2" xfId="22161" xr:uid="{60D5DB24-FDC0-4BF5-AA58-4032AF583334}"/>
    <cellStyle name="Migliaia 2 2 3 2 3 2 2 2 2 2" xfId="44998" xr:uid="{D812FF14-D4D3-43FD-884E-5FA97E3C2C70}"/>
    <cellStyle name="Migliaia 2 2 3 2 3 2 2 2 3" xfId="33581" xr:uid="{85208F2B-2518-4619-B8AC-B0AB86D517BF}"/>
    <cellStyle name="Migliaia 2 2 3 2 3 2 2 3" xfId="16453" xr:uid="{C653CDFA-4AE9-491F-87BD-77173F163796}"/>
    <cellStyle name="Migliaia 2 2 3 2 3 2 2 3 2" xfId="39290" xr:uid="{A097EF83-512E-4FF6-ACED-47DA07924465}"/>
    <cellStyle name="Migliaia 2 2 3 2 3 2 2 4" xfId="27873" xr:uid="{656469FD-350D-41BD-8DE6-0FBF428893A4}"/>
    <cellStyle name="Migliaia 2 2 3 2 3 2 3" xfId="7890" xr:uid="{BFDEBD55-8965-4D78-B8B8-99ECA7C2A74B}"/>
    <cellStyle name="Migliaia 2 2 3 2 3 2 3 2" xfId="19307" xr:uid="{94F4C720-AE41-458D-8E04-2ACB6FC47C4F}"/>
    <cellStyle name="Migliaia 2 2 3 2 3 2 3 2 2" xfId="42144" xr:uid="{F5C984C2-8F46-49A5-90FB-1D2D761BB5F4}"/>
    <cellStyle name="Migliaia 2 2 3 2 3 2 3 3" xfId="30727" xr:uid="{01ECBB5B-0C4B-4F1A-841D-E69CAF552AA4}"/>
    <cellStyle name="Migliaia 2 2 3 2 3 2 4" xfId="13599" xr:uid="{500AEFBE-18E2-427B-9B19-56F9FF15B330}"/>
    <cellStyle name="Migliaia 2 2 3 2 3 2 4 2" xfId="36436" xr:uid="{F691BFCA-ABA3-4D3E-9695-ED228D8B1068}"/>
    <cellStyle name="Migliaia 2 2 3 2 3 2 5" xfId="25019" xr:uid="{89EE7018-21A8-427F-AC13-856B1E11287A}"/>
    <cellStyle name="Migliaia 2 2 3 2 3 3" xfId="3608" xr:uid="{EB207EFA-0953-44B0-B16F-1350E5F52ED8}"/>
    <cellStyle name="Migliaia 2 2 3 2 3 3 2" xfId="9317" xr:uid="{6D28B7AC-7B64-4DDF-871E-9F5C856DB45F}"/>
    <cellStyle name="Migliaia 2 2 3 2 3 3 2 2" xfId="20734" xr:uid="{32F198B4-DBAB-433C-A4FC-142CFD20133A}"/>
    <cellStyle name="Migliaia 2 2 3 2 3 3 2 2 2" xfId="43571" xr:uid="{55746831-21A6-415A-A6B7-9F301ECC16A1}"/>
    <cellStyle name="Migliaia 2 2 3 2 3 3 2 3" xfId="32154" xr:uid="{AFD9D750-4E68-4F03-BE54-F4824B158DF1}"/>
    <cellStyle name="Migliaia 2 2 3 2 3 3 3" xfId="15026" xr:uid="{9253BFF8-D4D3-4D26-A9C8-35C94FD3CDE8}"/>
    <cellStyle name="Migliaia 2 2 3 2 3 3 3 2" xfId="37863" xr:uid="{6A6D4947-B5AB-4BDD-8A7F-551D610D96E9}"/>
    <cellStyle name="Migliaia 2 2 3 2 3 3 4" xfId="26446" xr:uid="{C7070A0E-9E9D-4CAF-BC95-77A6F006B5CC}"/>
    <cellStyle name="Migliaia 2 2 3 2 3 4" xfId="6463" xr:uid="{4ACF6F5C-3CDC-4244-8CF9-3AAE7BFBEB7A}"/>
    <cellStyle name="Migliaia 2 2 3 2 3 4 2" xfId="17880" xr:uid="{9F955231-DD99-4D78-B89E-67DFD9926181}"/>
    <cellStyle name="Migliaia 2 2 3 2 3 4 2 2" xfId="40717" xr:uid="{24339C1A-0317-4959-B065-533BEE025656}"/>
    <cellStyle name="Migliaia 2 2 3 2 3 4 3" xfId="29300" xr:uid="{CED1B5D3-215E-4007-888D-581424A9B16D}"/>
    <cellStyle name="Migliaia 2 2 3 2 3 5" xfId="12172" xr:uid="{A1CEEFE7-18F0-4209-A273-B572569082EF}"/>
    <cellStyle name="Migliaia 2 2 3 2 3 5 2" xfId="35009" xr:uid="{481A0A58-CEAE-43E9-ABC6-EEE48B16CD86}"/>
    <cellStyle name="Migliaia 2 2 3 2 3 6" xfId="23592" xr:uid="{476C2EEF-14AC-4C03-9715-050044496095}"/>
    <cellStyle name="Migliaia 2 2 3 2 4" xfId="860" xr:uid="{D39F5713-E389-490C-97E9-76E91B9765C3}"/>
    <cellStyle name="Migliaia 2 2 3 2 4 2" xfId="2396" xr:uid="{AC093AB3-4D3F-41BD-BE8C-4741A23C0C76}"/>
    <cellStyle name="Migliaia 2 2 3 2 4 2 2" xfId="5252" xr:uid="{5B396D7A-2A25-4E14-AF9F-B67858F0C0F5}"/>
    <cellStyle name="Migliaia 2 2 3 2 4 2 2 2" xfId="10960" xr:uid="{0BDEB1DE-9E5F-48CF-9A0C-BBDE3BEF925B}"/>
    <cellStyle name="Migliaia 2 2 3 2 4 2 2 2 2" xfId="22378" xr:uid="{40676026-A52A-4B6D-ACF2-E3C7D4479E52}"/>
    <cellStyle name="Migliaia 2 2 3 2 4 2 2 2 2 2" xfId="45215" xr:uid="{39B4FF4F-6C93-45C4-AACB-7E22E7B1500A}"/>
    <cellStyle name="Migliaia 2 2 3 2 4 2 2 2 3" xfId="33798" xr:uid="{64A1C858-A1D6-4022-9B1A-CCFFA8D83CBD}"/>
    <cellStyle name="Migliaia 2 2 3 2 4 2 2 3" xfId="16670" xr:uid="{AA237F2C-B63B-4E9C-A9CF-5A9F7145E7B5}"/>
    <cellStyle name="Migliaia 2 2 3 2 4 2 2 3 2" xfId="39507" xr:uid="{EE011D58-C18B-4E1C-B38F-80DE430AE28E}"/>
    <cellStyle name="Migliaia 2 2 3 2 4 2 2 4" xfId="28090" xr:uid="{62AC78D4-4DA1-48C1-8FF4-4A8F9E624E6E}"/>
    <cellStyle name="Migliaia 2 2 3 2 4 2 3" xfId="8107" xr:uid="{FDA0C2C8-6905-407E-92EB-EF162D083227}"/>
    <cellStyle name="Migliaia 2 2 3 2 4 2 3 2" xfId="19524" xr:uid="{504D112A-76AE-4D6A-9757-AF16D80376A2}"/>
    <cellStyle name="Migliaia 2 2 3 2 4 2 3 2 2" xfId="42361" xr:uid="{3CFB6F7A-BBFE-4EA5-881B-DE085966F72E}"/>
    <cellStyle name="Migliaia 2 2 3 2 4 2 3 3" xfId="30944" xr:uid="{3F3C433E-DE3D-4112-85E9-DAED4954FDFF}"/>
    <cellStyle name="Migliaia 2 2 3 2 4 2 4" xfId="13816" xr:uid="{54A7AAA0-0544-46C9-9227-A7DF9125C57F}"/>
    <cellStyle name="Migliaia 2 2 3 2 4 2 4 2" xfId="36653" xr:uid="{1A1F55E6-F4D3-473D-94F3-5CE464D420CE}"/>
    <cellStyle name="Migliaia 2 2 3 2 4 2 5" xfId="25236" xr:uid="{B49DC621-5FF6-453C-917B-0874576102BD}"/>
    <cellStyle name="Migliaia 2 2 3 2 4 3" xfId="3825" xr:uid="{741279F1-7FF3-4D92-A843-CE718EE50EC9}"/>
    <cellStyle name="Migliaia 2 2 3 2 4 3 2" xfId="9534" xr:uid="{6C567AB2-1966-4714-BA05-15CFA936649E}"/>
    <cellStyle name="Migliaia 2 2 3 2 4 3 2 2" xfId="20951" xr:uid="{769E074C-2332-437A-9C5C-FDE867EDCBC0}"/>
    <cellStyle name="Migliaia 2 2 3 2 4 3 2 2 2" xfId="43788" xr:uid="{1FDBC95D-EB0E-4109-8A08-841C2C64E2EC}"/>
    <cellStyle name="Migliaia 2 2 3 2 4 3 2 3" xfId="32371" xr:uid="{BCFCE022-B9FC-47C6-A3C2-305E7C582E84}"/>
    <cellStyle name="Migliaia 2 2 3 2 4 3 3" xfId="15243" xr:uid="{0EC1B8C3-1958-4CCB-BA12-E895BBEF92DC}"/>
    <cellStyle name="Migliaia 2 2 3 2 4 3 3 2" xfId="38080" xr:uid="{29A8E653-4C74-4B77-9A6A-B03A29420E26}"/>
    <cellStyle name="Migliaia 2 2 3 2 4 3 4" xfId="26663" xr:uid="{A0CBD336-8B8C-456C-A207-6CD6D16F23F5}"/>
    <cellStyle name="Migliaia 2 2 3 2 4 4" xfId="6680" xr:uid="{AED7E50C-744E-4876-9AE4-A8AD80EA5E01}"/>
    <cellStyle name="Migliaia 2 2 3 2 4 4 2" xfId="18097" xr:uid="{2BBEA36A-2D9D-4C73-B6B5-87B0959EA1DC}"/>
    <cellStyle name="Migliaia 2 2 3 2 4 4 2 2" xfId="40934" xr:uid="{5316921B-C11D-41AC-8858-3D0A22AFDFBF}"/>
    <cellStyle name="Migliaia 2 2 3 2 4 4 3" xfId="29517" xr:uid="{C5021D48-F673-4E7C-B2F8-BABEF39E68F2}"/>
    <cellStyle name="Migliaia 2 2 3 2 4 5" xfId="12389" xr:uid="{E793AC90-0D57-44C0-87C7-C247B69743AC}"/>
    <cellStyle name="Migliaia 2 2 3 2 4 5 2" xfId="35226" xr:uid="{3918CBEC-12E1-4287-A493-FB4304EA011D}"/>
    <cellStyle name="Migliaia 2 2 3 2 4 6" xfId="23809" xr:uid="{6D586572-9DE2-4650-8896-9EFBE408EE81}"/>
    <cellStyle name="Migliaia 2 2 3 2 5" xfId="1107" xr:uid="{5568BD50-388A-4279-8B2F-E0A90D07A40D}"/>
    <cellStyle name="Migliaia 2 2 3 2 5 2" xfId="2613" xr:uid="{596E5DCA-A4EE-4596-853A-181E41BE3EDA}"/>
    <cellStyle name="Migliaia 2 2 3 2 5 2 2" xfId="5469" xr:uid="{CF4F60B4-2543-4CCC-B8BD-B82E2FF0001B}"/>
    <cellStyle name="Migliaia 2 2 3 2 5 2 2 2" xfId="11177" xr:uid="{FEC1CD06-D2D7-4F56-BE9A-336579C2BC9A}"/>
    <cellStyle name="Migliaia 2 2 3 2 5 2 2 2 2" xfId="22595" xr:uid="{50D53B4C-DE6A-4B21-A9C0-3C007B1CF683}"/>
    <cellStyle name="Migliaia 2 2 3 2 5 2 2 2 2 2" xfId="45432" xr:uid="{B04E7C8B-B5BE-4199-92CC-C74E6FE13765}"/>
    <cellStyle name="Migliaia 2 2 3 2 5 2 2 2 3" xfId="34015" xr:uid="{7647731C-1BCD-427C-85B2-83A2DD18293E}"/>
    <cellStyle name="Migliaia 2 2 3 2 5 2 2 3" xfId="16887" xr:uid="{36C8CB80-4DB3-41EA-9CB4-23EFBF188799}"/>
    <cellStyle name="Migliaia 2 2 3 2 5 2 2 3 2" xfId="39724" xr:uid="{6C80C008-94EC-41E3-A9FF-AB20F5C2C89B}"/>
    <cellStyle name="Migliaia 2 2 3 2 5 2 2 4" xfId="28307" xr:uid="{D9F534C7-6BCE-49C5-B7F4-CC244B4C619E}"/>
    <cellStyle name="Migliaia 2 2 3 2 5 2 3" xfId="8324" xr:uid="{A6A904AB-DC4E-45C6-A26C-83F11E39B261}"/>
    <cellStyle name="Migliaia 2 2 3 2 5 2 3 2" xfId="19741" xr:uid="{B2959642-20C4-40F2-9EFD-5F6F402B3EFE}"/>
    <cellStyle name="Migliaia 2 2 3 2 5 2 3 2 2" xfId="42578" xr:uid="{C5C96710-43F0-481C-8BD8-F2488FCDAA1B}"/>
    <cellStyle name="Migliaia 2 2 3 2 5 2 3 3" xfId="31161" xr:uid="{09430DAD-634D-47B1-9F52-23CA8ADA9E09}"/>
    <cellStyle name="Migliaia 2 2 3 2 5 2 4" xfId="14033" xr:uid="{9A53C5EC-ADCF-44BC-9085-34E9B0D5CB57}"/>
    <cellStyle name="Migliaia 2 2 3 2 5 2 4 2" xfId="36870" xr:uid="{388EA500-C54E-4CD2-A9DC-C6214D190680}"/>
    <cellStyle name="Migliaia 2 2 3 2 5 2 5" xfId="25453" xr:uid="{826A4D93-347E-47E1-A779-B8080B620496}"/>
    <cellStyle name="Migliaia 2 2 3 2 5 3" xfId="4042" xr:uid="{54534453-AB16-4457-B096-5ED7A7BC8347}"/>
    <cellStyle name="Migliaia 2 2 3 2 5 3 2" xfId="9751" xr:uid="{35245882-8DCB-4323-B45B-325769499A91}"/>
    <cellStyle name="Migliaia 2 2 3 2 5 3 2 2" xfId="21168" xr:uid="{6C1C00B8-E963-4A45-9D94-E7C28FC6F046}"/>
    <cellStyle name="Migliaia 2 2 3 2 5 3 2 2 2" xfId="44005" xr:uid="{0FE0CFE2-4690-4086-B8A9-0E1CE7318A81}"/>
    <cellStyle name="Migliaia 2 2 3 2 5 3 2 3" xfId="32588" xr:uid="{2F4B053C-177F-484A-B1D6-C9CD8604F60B}"/>
    <cellStyle name="Migliaia 2 2 3 2 5 3 3" xfId="15460" xr:uid="{D0C9A817-6233-43D6-8263-FC5A13CD6441}"/>
    <cellStyle name="Migliaia 2 2 3 2 5 3 3 2" xfId="38297" xr:uid="{712A18AC-5EB0-4BAC-A211-E075C4A19F2C}"/>
    <cellStyle name="Migliaia 2 2 3 2 5 3 4" xfId="26880" xr:uid="{EB3BA0F1-221B-4375-B025-37337BB2ACA0}"/>
    <cellStyle name="Migliaia 2 2 3 2 5 4" xfId="6897" xr:uid="{010EE7EC-B49F-4228-9034-2253F129F819}"/>
    <cellStyle name="Migliaia 2 2 3 2 5 4 2" xfId="18314" xr:uid="{169141D4-A85E-428E-994F-F85043DD8999}"/>
    <cellStyle name="Migliaia 2 2 3 2 5 4 2 2" xfId="41151" xr:uid="{82F6D3CB-6D32-4F8C-B4DC-8CAF4B51946C}"/>
    <cellStyle name="Migliaia 2 2 3 2 5 4 3" xfId="29734" xr:uid="{7F438718-0BCB-4CBF-89AF-607B2DDB8C3B}"/>
    <cellStyle name="Migliaia 2 2 3 2 5 5" xfId="12606" xr:uid="{6B759BAB-37DD-4EBB-A5DC-BA36B3D6A336}"/>
    <cellStyle name="Migliaia 2 2 3 2 5 5 2" xfId="35443" xr:uid="{DBBFAA35-F8D3-419C-BA7F-4447CF0E92AA}"/>
    <cellStyle name="Migliaia 2 2 3 2 5 6" xfId="24026" xr:uid="{47AD1F83-AE13-4861-8935-3CAE719095A6}"/>
    <cellStyle name="Migliaia 2 2 3 2 6" xfId="1354" xr:uid="{3836F676-9E2C-48F8-8DF8-8F46E684AA7A}"/>
    <cellStyle name="Migliaia 2 2 3 2 6 2" xfId="2830" xr:uid="{7D2C0BF6-457A-4651-9399-011F28367FAD}"/>
    <cellStyle name="Migliaia 2 2 3 2 6 2 2" xfId="5686" xr:uid="{278406E1-A8D0-4B44-999A-6A657A31AEA1}"/>
    <cellStyle name="Migliaia 2 2 3 2 6 2 2 2" xfId="11394" xr:uid="{EF7FC19B-3AD8-48BC-8A00-6C416563E00E}"/>
    <cellStyle name="Migliaia 2 2 3 2 6 2 2 2 2" xfId="22812" xr:uid="{E60FDD80-08E6-40F9-9EDA-9CAF593373C0}"/>
    <cellStyle name="Migliaia 2 2 3 2 6 2 2 2 2 2" xfId="45649" xr:uid="{F8360C29-F28D-4821-9F9A-50CF41720EE8}"/>
    <cellStyle name="Migliaia 2 2 3 2 6 2 2 2 3" xfId="34232" xr:uid="{02098294-4FFD-45D3-B853-C947E6AD3111}"/>
    <cellStyle name="Migliaia 2 2 3 2 6 2 2 3" xfId="17104" xr:uid="{0ACA8119-A5C1-4754-BFB4-18AE0FC13CB7}"/>
    <cellStyle name="Migliaia 2 2 3 2 6 2 2 3 2" xfId="39941" xr:uid="{E26CF665-F508-4F76-BF37-D43D948987EA}"/>
    <cellStyle name="Migliaia 2 2 3 2 6 2 2 4" xfId="28524" xr:uid="{33A04FA8-7BD0-4561-8BEE-C81191D61DE1}"/>
    <cellStyle name="Migliaia 2 2 3 2 6 2 3" xfId="8541" xr:uid="{E4CFF0C0-8A7D-4447-86F9-6AA37C056286}"/>
    <cellStyle name="Migliaia 2 2 3 2 6 2 3 2" xfId="19958" xr:uid="{26C86F85-3678-4BE1-B40E-BF62C7609A40}"/>
    <cellStyle name="Migliaia 2 2 3 2 6 2 3 2 2" xfId="42795" xr:uid="{82CCEB41-714A-465D-8DCB-DFFF994F4760}"/>
    <cellStyle name="Migliaia 2 2 3 2 6 2 3 3" xfId="31378" xr:uid="{3C95F020-C1DE-46B9-973A-FFDD1ECC81A5}"/>
    <cellStyle name="Migliaia 2 2 3 2 6 2 4" xfId="14250" xr:uid="{51C96F04-944A-4771-87F2-0BDF6D690387}"/>
    <cellStyle name="Migliaia 2 2 3 2 6 2 4 2" xfId="37087" xr:uid="{DC17AFAB-B00E-4D55-B099-65E7B3493261}"/>
    <cellStyle name="Migliaia 2 2 3 2 6 2 5" xfId="25670" xr:uid="{9F3A4B4A-C00E-4418-B570-1A8030A579ED}"/>
    <cellStyle name="Migliaia 2 2 3 2 6 3" xfId="4259" xr:uid="{2813DEA8-20A6-47D8-BFBE-1D22CFF46BEF}"/>
    <cellStyle name="Migliaia 2 2 3 2 6 3 2" xfId="9968" xr:uid="{B7E30073-9BCC-4563-827C-FC89F27BC24D}"/>
    <cellStyle name="Migliaia 2 2 3 2 6 3 2 2" xfId="21385" xr:uid="{E8CEF0A5-7E24-4820-BB57-A29FA25F67EB}"/>
    <cellStyle name="Migliaia 2 2 3 2 6 3 2 2 2" xfId="44222" xr:uid="{F37BCF75-E1CE-47BB-8E94-9CDA33781EF0}"/>
    <cellStyle name="Migliaia 2 2 3 2 6 3 2 3" xfId="32805" xr:uid="{A07AC5D0-3396-4B46-8F45-EBC0D3EA8661}"/>
    <cellStyle name="Migliaia 2 2 3 2 6 3 3" xfId="15677" xr:uid="{1B3DE9ED-7210-40C8-A90C-717E7DCED5F9}"/>
    <cellStyle name="Migliaia 2 2 3 2 6 3 3 2" xfId="38514" xr:uid="{164218EE-651E-4B2C-85EB-5B844F3E1B40}"/>
    <cellStyle name="Migliaia 2 2 3 2 6 3 4" xfId="27097" xr:uid="{05AE471F-5B33-441A-B435-95FC321FEFAA}"/>
    <cellStyle name="Migliaia 2 2 3 2 6 4" xfId="7114" xr:uid="{9206B36A-FF96-484B-8CE2-6DA822297998}"/>
    <cellStyle name="Migliaia 2 2 3 2 6 4 2" xfId="18531" xr:uid="{F1687434-117B-4C86-9C93-3BAE8BF178FA}"/>
    <cellStyle name="Migliaia 2 2 3 2 6 4 2 2" xfId="41368" xr:uid="{F91B2483-1025-43C7-9C84-018799958F77}"/>
    <cellStyle name="Migliaia 2 2 3 2 6 4 3" xfId="29951" xr:uid="{C3F8F18D-B39F-4767-9909-EC9B57D9437C}"/>
    <cellStyle name="Migliaia 2 2 3 2 6 5" xfId="12823" xr:uid="{B17DE66D-13E7-404E-B850-F8AB96A216CA}"/>
    <cellStyle name="Migliaia 2 2 3 2 6 5 2" xfId="35660" xr:uid="{995C1B41-B171-4CE5-92C2-E492D4373B5F}"/>
    <cellStyle name="Migliaia 2 2 3 2 6 6" xfId="24243" xr:uid="{1D989B25-15EF-4577-9AE7-8393CB194078}"/>
    <cellStyle name="Migliaia 2 2 3 2 7" xfId="1601" xr:uid="{6E6FA4C5-33DF-4D1F-A9CA-7B86E60CD5F9}"/>
    <cellStyle name="Migliaia 2 2 3 2 7 2" xfId="3047" xr:uid="{6FE192D2-25E3-4160-A153-ED57AD6EF13A}"/>
    <cellStyle name="Migliaia 2 2 3 2 7 2 2" xfId="5903" xr:uid="{3D2D6239-456F-4F25-A076-5E7031DF3620}"/>
    <cellStyle name="Migliaia 2 2 3 2 7 2 2 2" xfId="11611" xr:uid="{9ACA92B5-AB2B-49C0-B637-5F215C57E66B}"/>
    <cellStyle name="Migliaia 2 2 3 2 7 2 2 2 2" xfId="23029" xr:uid="{C36BD4E7-6E9B-4179-BB95-98A4211566A3}"/>
    <cellStyle name="Migliaia 2 2 3 2 7 2 2 2 2 2" xfId="45866" xr:uid="{881EDD88-490F-4743-A934-34413ED3CD21}"/>
    <cellStyle name="Migliaia 2 2 3 2 7 2 2 2 3" xfId="34449" xr:uid="{2E940F84-36D9-4FD4-8DA7-70CF277A512A}"/>
    <cellStyle name="Migliaia 2 2 3 2 7 2 2 3" xfId="17321" xr:uid="{40112531-9BED-45D6-88BA-26154B96F31F}"/>
    <cellStyle name="Migliaia 2 2 3 2 7 2 2 3 2" xfId="40158" xr:uid="{0152AC48-43D7-40BB-8AC9-A2BD3A2BE451}"/>
    <cellStyle name="Migliaia 2 2 3 2 7 2 2 4" xfId="28741" xr:uid="{027B95EE-172D-4A0F-ACDA-63B04EA7CA7C}"/>
    <cellStyle name="Migliaia 2 2 3 2 7 2 3" xfId="8758" xr:uid="{B1AA7A2C-EE61-4540-9BC3-8C747FA75C9C}"/>
    <cellStyle name="Migliaia 2 2 3 2 7 2 3 2" xfId="20175" xr:uid="{3102D565-E18B-41C2-86D4-29E8BAE2D346}"/>
    <cellStyle name="Migliaia 2 2 3 2 7 2 3 2 2" xfId="43012" xr:uid="{2EA34F7A-D1EC-4F5E-BD39-25E4E9B0991B}"/>
    <cellStyle name="Migliaia 2 2 3 2 7 2 3 3" xfId="31595" xr:uid="{A44CCB6B-CD3F-4796-8EE6-288B660E7D26}"/>
    <cellStyle name="Migliaia 2 2 3 2 7 2 4" xfId="14467" xr:uid="{4A6F9389-9250-4372-BEDC-7AAE10E054C6}"/>
    <cellStyle name="Migliaia 2 2 3 2 7 2 4 2" xfId="37304" xr:uid="{E51E2D19-4C75-43B9-AD75-71A248ED4F18}"/>
    <cellStyle name="Migliaia 2 2 3 2 7 2 5" xfId="25887" xr:uid="{2C1B2054-BAE3-4208-BC95-635B6598952D}"/>
    <cellStyle name="Migliaia 2 2 3 2 7 3" xfId="4476" xr:uid="{2C417741-6622-4635-8B46-6CE748115C4B}"/>
    <cellStyle name="Migliaia 2 2 3 2 7 3 2" xfId="10185" xr:uid="{848373F6-AEC6-4FB2-BBC9-D9909F4629EE}"/>
    <cellStyle name="Migliaia 2 2 3 2 7 3 2 2" xfId="21602" xr:uid="{65B0499C-A2A5-4052-836E-DB89C076410C}"/>
    <cellStyle name="Migliaia 2 2 3 2 7 3 2 2 2" xfId="44439" xr:uid="{D0F618F1-6AA0-4F3D-B8D3-5F6E24E249DE}"/>
    <cellStyle name="Migliaia 2 2 3 2 7 3 2 3" xfId="33022" xr:uid="{EE77566B-2C13-42E2-944F-5623346868B9}"/>
    <cellStyle name="Migliaia 2 2 3 2 7 3 3" xfId="15894" xr:uid="{67B74E34-8DC7-4156-954E-77683433FBF6}"/>
    <cellStyle name="Migliaia 2 2 3 2 7 3 3 2" xfId="38731" xr:uid="{66FC2B44-8C84-4CB4-8252-16E1D1746A00}"/>
    <cellStyle name="Migliaia 2 2 3 2 7 3 4" xfId="27314" xr:uid="{9EC87A9E-F3D4-4323-AC21-10EDB63D4D6F}"/>
    <cellStyle name="Migliaia 2 2 3 2 7 4" xfId="7331" xr:uid="{044DEFF6-E36C-4AD6-8D27-45BE614DDE8A}"/>
    <cellStyle name="Migliaia 2 2 3 2 7 4 2" xfId="18748" xr:uid="{408C068C-FBBF-4CF4-9BE7-B48A2D18D658}"/>
    <cellStyle name="Migliaia 2 2 3 2 7 4 2 2" xfId="41585" xr:uid="{7A5DEB37-EC2D-49BD-B184-B493DD5649D8}"/>
    <cellStyle name="Migliaia 2 2 3 2 7 4 3" xfId="30168" xr:uid="{446D9244-C0CF-4F62-B87D-E90078F9A90A}"/>
    <cellStyle name="Migliaia 2 2 3 2 7 5" xfId="13040" xr:uid="{063A7D19-9112-4C07-BA81-4E2ED2E94882}"/>
    <cellStyle name="Migliaia 2 2 3 2 7 5 2" xfId="35877" xr:uid="{345FC3CE-F64B-4555-AA10-22EEE2477C47}"/>
    <cellStyle name="Migliaia 2 2 3 2 7 6" xfId="24460" xr:uid="{FC6A7505-037E-452A-9A67-7B166BBF47F0}"/>
    <cellStyle name="Migliaia 2 2 3 2 8" xfId="1956" xr:uid="{2368E87A-1974-4258-BF06-0652BB474793}"/>
    <cellStyle name="Migliaia 2 2 3 2 8 2" xfId="4812" xr:uid="{266DBACA-ADD3-4220-86FA-C8F5F6149395}"/>
    <cellStyle name="Migliaia 2 2 3 2 8 2 2" xfId="10521" xr:uid="{0CB91368-B9FD-46F2-9441-C4D4A36BBD87}"/>
    <cellStyle name="Migliaia 2 2 3 2 8 2 2 2" xfId="21938" xr:uid="{935B74E5-01AA-4EA2-B6D5-B0FE14D37B41}"/>
    <cellStyle name="Migliaia 2 2 3 2 8 2 2 2 2" xfId="44775" xr:uid="{9483178E-1B98-427D-BE97-DE36CA8E8AE0}"/>
    <cellStyle name="Migliaia 2 2 3 2 8 2 2 3" xfId="33358" xr:uid="{F4DCA810-D005-44A3-ACC1-C3DB2ED05B9D}"/>
    <cellStyle name="Migliaia 2 2 3 2 8 2 3" xfId="16230" xr:uid="{B440EF56-6121-4DB6-9E39-9C36A1330A14}"/>
    <cellStyle name="Migliaia 2 2 3 2 8 2 3 2" xfId="39067" xr:uid="{456B1AE5-C0C1-4E31-A387-19FAF5FBCF2C}"/>
    <cellStyle name="Migliaia 2 2 3 2 8 2 4" xfId="27650" xr:uid="{49E15D88-EE89-48B5-8945-74CF0B0199D4}"/>
    <cellStyle name="Migliaia 2 2 3 2 8 3" xfId="7667" xr:uid="{4057DD5B-A50C-48E4-8197-0A38D69B21E8}"/>
    <cellStyle name="Migliaia 2 2 3 2 8 3 2" xfId="19084" xr:uid="{DE93E70B-741E-451C-88B3-43B83EF19C25}"/>
    <cellStyle name="Migliaia 2 2 3 2 8 3 2 2" xfId="41921" xr:uid="{21205AA0-B9C2-455E-997F-9CE4D21A2806}"/>
    <cellStyle name="Migliaia 2 2 3 2 8 3 3" xfId="30504" xr:uid="{09554CDA-E803-48C4-8E64-D10D5F954E58}"/>
    <cellStyle name="Migliaia 2 2 3 2 8 4" xfId="13376" xr:uid="{0CD365D2-E3FF-4018-995B-FE737DC31B6B}"/>
    <cellStyle name="Migliaia 2 2 3 2 8 4 2" xfId="36213" xr:uid="{45F71C89-18FC-40C7-8A71-2150682D6E85}"/>
    <cellStyle name="Migliaia 2 2 3 2 8 5" xfId="24796" xr:uid="{4ADBB946-0346-4FB3-ACBF-267A46FC030E}"/>
    <cellStyle name="Migliaia 2 2 3 2 9" xfId="3385" xr:uid="{A67BAA17-7AC9-43BF-9672-D3DDDFECC7C5}"/>
    <cellStyle name="Migliaia 2 2 3 2 9 2" xfId="9094" xr:uid="{36DC5701-432C-4980-B069-6B9D9D15DBFF}"/>
    <cellStyle name="Migliaia 2 2 3 2 9 2 2" xfId="20511" xr:uid="{3DBF1A83-99FA-415E-B224-223AEAC0C7B6}"/>
    <cellStyle name="Migliaia 2 2 3 2 9 2 2 2" xfId="43348" xr:uid="{11D4794B-E4AE-4F26-9F46-511CE27C186D}"/>
    <cellStyle name="Migliaia 2 2 3 2 9 2 3" xfId="31931" xr:uid="{2CE04A79-487B-495A-8DF1-FBC812E43FDC}"/>
    <cellStyle name="Migliaia 2 2 3 2 9 3" xfId="14803" xr:uid="{3CE437E3-C717-418C-8F30-C927FC4F5C8F}"/>
    <cellStyle name="Migliaia 2 2 3 2 9 3 2" xfId="37640" xr:uid="{24B47127-B26D-453D-94B3-3B2797312E4C}"/>
    <cellStyle name="Migliaia 2 2 3 2 9 4" xfId="26223" xr:uid="{5C9D6279-487F-43DA-991E-E991404CEC14}"/>
    <cellStyle name="Migliaia 2 2 3 3" xfId="288" xr:uid="{0D3F10EB-53DF-4FE4-B3BA-B94B4E544BF8}"/>
    <cellStyle name="Migliaia 2 2 3 3 10" xfId="6201" xr:uid="{119A9AE7-8A77-4C40-B8D7-7B0C4965A0F9}"/>
    <cellStyle name="Migliaia 2 2 3 3 10 2" xfId="17618" xr:uid="{88BF3885-7975-480D-9066-5B8D77D7047A}"/>
    <cellStyle name="Migliaia 2 2 3 3 10 2 2" xfId="40455" xr:uid="{30BF9949-D9D1-4F40-91F6-E4072D4538A1}"/>
    <cellStyle name="Migliaia 2 2 3 3 10 3" xfId="29038" xr:uid="{D2AD4286-1A19-49D9-92D1-C01557F55B6E}"/>
    <cellStyle name="Migliaia 2 2 3 3 11" xfId="11910" xr:uid="{C13635F4-6336-420A-B9A9-37F8A69DC01C}"/>
    <cellStyle name="Migliaia 2 2 3 3 11 2" xfId="34747" xr:uid="{F6A68356-A0D1-4E54-8750-FF0E8982EF83}"/>
    <cellStyle name="Migliaia 2 2 3 3 12" xfId="23330" xr:uid="{4A47AADC-E2B8-4347-A2F3-7A5A7A072446}"/>
    <cellStyle name="Migliaia 2 2 3 3 2" xfId="444" xr:uid="{40CA897A-C184-45E9-959E-BA8C05620E2C}"/>
    <cellStyle name="Migliaia 2 2 3 3 2 10" xfId="12036" xr:uid="{CD9B5AF6-158C-4CD9-A3A5-97CB59A3803E}"/>
    <cellStyle name="Migliaia 2 2 3 3 2 10 2" xfId="34873" xr:uid="{A2D5A177-5B9E-437A-B34C-BBEFE2F98E3E}"/>
    <cellStyle name="Migliaia 2 2 3 3 2 11" xfId="23456" xr:uid="{DA1D5217-572D-4656-A019-6B6FB8D09642}"/>
    <cellStyle name="Migliaia 2 2 3 3 2 2" xfId="698" xr:uid="{DC2BCADD-5AAC-45FB-9189-FF62128EBFF8}"/>
    <cellStyle name="Migliaia 2 2 3 3 2 2 2" xfId="2260" xr:uid="{DBB05AA9-9D2A-4882-ABA2-4F0AB40A2E1A}"/>
    <cellStyle name="Migliaia 2 2 3 3 2 2 2 2" xfId="5116" xr:uid="{E295E9B9-ABAA-4DEE-A309-4484852DBA65}"/>
    <cellStyle name="Migliaia 2 2 3 3 2 2 2 2 2" xfId="10824" xr:uid="{F94C57BD-1470-4012-95EF-FF525D99631A}"/>
    <cellStyle name="Migliaia 2 2 3 3 2 2 2 2 2 2" xfId="22242" xr:uid="{9E36E1A3-B1BF-4397-9143-3E50A81A3811}"/>
    <cellStyle name="Migliaia 2 2 3 3 2 2 2 2 2 2 2" xfId="45079" xr:uid="{A797EF12-0367-4B48-9B69-F09AF1945F55}"/>
    <cellStyle name="Migliaia 2 2 3 3 2 2 2 2 2 3" xfId="33662" xr:uid="{74267670-920C-46EF-BB76-DB13CB7A1B33}"/>
    <cellStyle name="Migliaia 2 2 3 3 2 2 2 2 3" xfId="16534" xr:uid="{69B15509-3989-4590-9935-9157DB64E823}"/>
    <cellStyle name="Migliaia 2 2 3 3 2 2 2 2 3 2" xfId="39371" xr:uid="{F73614CF-7BF2-4F23-893F-D2ED8E94A22E}"/>
    <cellStyle name="Migliaia 2 2 3 3 2 2 2 2 4" xfId="27954" xr:uid="{E5C0AA2A-A079-4CEF-BA6E-287A0A6AB8FE}"/>
    <cellStyle name="Migliaia 2 2 3 3 2 2 2 3" xfId="7971" xr:uid="{E2F21453-32FC-40BA-B288-610C3AEB721E}"/>
    <cellStyle name="Migliaia 2 2 3 3 2 2 2 3 2" xfId="19388" xr:uid="{861DAD73-AEB4-4A8D-BBE5-0CB97BF27AE7}"/>
    <cellStyle name="Migliaia 2 2 3 3 2 2 2 3 2 2" xfId="42225" xr:uid="{C836874C-8A48-44AC-BFEA-92BF5939DB39}"/>
    <cellStyle name="Migliaia 2 2 3 3 2 2 2 3 3" xfId="30808" xr:uid="{C1CC2592-E5F5-4668-9D3D-398775DB945F}"/>
    <cellStyle name="Migliaia 2 2 3 3 2 2 2 4" xfId="13680" xr:uid="{82B812C8-D053-40F5-B874-0833E2371B36}"/>
    <cellStyle name="Migliaia 2 2 3 3 2 2 2 4 2" xfId="36517" xr:uid="{E0DE2668-5004-4044-9758-35138B2F1317}"/>
    <cellStyle name="Migliaia 2 2 3 3 2 2 2 5" xfId="25100" xr:uid="{756699FD-0910-488A-9FA5-B32257AB36D6}"/>
    <cellStyle name="Migliaia 2 2 3 3 2 2 3" xfId="3689" xr:uid="{AE063DDF-B7C7-4CB0-932B-C5DC9AFBF690}"/>
    <cellStyle name="Migliaia 2 2 3 3 2 2 3 2" xfId="9398" xr:uid="{E7314E4C-6A87-4DBF-9DBF-9882E35416D0}"/>
    <cellStyle name="Migliaia 2 2 3 3 2 2 3 2 2" xfId="20815" xr:uid="{06083908-E9EA-4BBD-9DC2-80A74C36E728}"/>
    <cellStyle name="Migliaia 2 2 3 3 2 2 3 2 2 2" xfId="43652" xr:uid="{66FD5F84-1455-4683-A8B5-CF399E71CEFC}"/>
    <cellStyle name="Migliaia 2 2 3 3 2 2 3 2 3" xfId="32235" xr:uid="{12F92ABC-02C6-4885-98FD-C23E40C7B9D6}"/>
    <cellStyle name="Migliaia 2 2 3 3 2 2 3 3" xfId="15107" xr:uid="{7730B6E2-9DC7-49B3-86F0-08CACB57E0B8}"/>
    <cellStyle name="Migliaia 2 2 3 3 2 2 3 3 2" xfId="37944" xr:uid="{F099BD32-A66E-4B8F-B31A-F157A8092BFB}"/>
    <cellStyle name="Migliaia 2 2 3 3 2 2 3 4" xfId="26527" xr:uid="{027C1974-09D5-42C6-93AF-F4585D5900CD}"/>
    <cellStyle name="Migliaia 2 2 3 3 2 2 4" xfId="6544" xr:uid="{99E9CE4C-FAE0-4359-8E79-67F942E407CE}"/>
    <cellStyle name="Migliaia 2 2 3 3 2 2 4 2" xfId="17961" xr:uid="{1AECD370-5AE4-497C-8251-A152011683BF}"/>
    <cellStyle name="Migliaia 2 2 3 3 2 2 4 2 2" xfId="40798" xr:uid="{16C49F9A-8850-43CC-B9AF-40D93743865F}"/>
    <cellStyle name="Migliaia 2 2 3 3 2 2 4 3" xfId="29381" xr:uid="{6C65E726-38D0-4759-B6E4-B357D7AD88D5}"/>
    <cellStyle name="Migliaia 2 2 3 3 2 2 5" xfId="12253" xr:uid="{03DB3833-DAD8-408D-BCA8-D764BA4E0E19}"/>
    <cellStyle name="Migliaia 2 2 3 3 2 2 5 2" xfId="35090" xr:uid="{1BC9B330-CEE1-4559-8E29-90720ABD5A50}"/>
    <cellStyle name="Migliaia 2 2 3 3 2 2 6" xfId="23673" xr:uid="{ADC2B0CA-B2C7-4579-B87F-455759F14FE9}"/>
    <cellStyle name="Migliaia 2 2 3 3 2 3" xfId="958" xr:uid="{6CB6119E-40FF-4CF8-B0C4-90BEE5CFF5FA}"/>
    <cellStyle name="Migliaia 2 2 3 3 2 3 2" xfId="2477" xr:uid="{4B6A1E7A-B819-4B04-AE56-8B94F429E264}"/>
    <cellStyle name="Migliaia 2 2 3 3 2 3 2 2" xfId="5333" xr:uid="{6ADE17BF-456B-4A9A-BFCC-A2D4B25E2EA5}"/>
    <cellStyle name="Migliaia 2 2 3 3 2 3 2 2 2" xfId="11041" xr:uid="{61642F0D-EB22-479C-9D2C-B745CF49C4FB}"/>
    <cellStyle name="Migliaia 2 2 3 3 2 3 2 2 2 2" xfId="22459" xr:uid="{406B5CC7-5769-42D0-A9F2-A680A902B878}"/>
    <cellStyle name="Migliaia 2 2 3 3 2 3 2 2 2 2 2" xfId="45296" xr:uid="{2176CD87-8600-4C60-BDE2-C294BE9E092B}"/>
    <cellStyle name="Migliaia 2 2 3 3 2 3 2 2 2 3" xfId="33879" xr:uid="{B73C791A-AFEF-472D-8BD3-4CE3F2D8D745}"/>
    <cellStyle name="Migliaia 2 2 3 3 2 3 2 2 3" xfId="16751" xr:uid="{BF7A9379-6A03-464A-94E3-6357CFC44B36}"/>
    <cellStyle name="Migliaia 2 2 3 3 2 3 2 2 3 2" xfId="39588" xr:uid="{892CF150-3C20-42D8-AE8E-170DE08E38FA}"/>
    <cellStyle name="Migliaia 2 2 3 3 2 3 2 2 4" xfId="28171" xr:uid="{4D3D07ED-E36B-4146-AC9C-329CD93439A1}"/>
    <cellStyle name="Migliaia 2 2 3 3 2 3 2 3" xfId="8188" xr:uid="{903C649C-AA31-40A3-B126-E92CB8203784}"/>
    <cellStyle name="Migliaia 2 2 3 3 2 3 2 3 2" xfId="19605" xr:uid="{FBD48B3E-BC81-4C77-815C-8C0D96FB28B7}"/>
    <cellStyle name="Migliaia 2 2 3 3 2 3 2 3 2 2" xfId="42442" xr:uid="{DDF8C8E4-AD8D-4FA3-A55E-F4770F26DDDC}"/>
    <cellStyle name="Migliaia 2 2 3 3 2 3 2 3 3" xfId="31025" xr:uid="{A1C7C968-6A4A-4772-A4B2-4C09A6490115}"/>
    <cellStyle name="Migliaia 2 2 3 3 2 3 2 4" xfId="13897" xr:uid="{64645877-8EEB-4C48-A620-14A9C1982C8D}"/>
    <cellStyle name="Migliaia 2 2 3 3 2 3 2 4 2" xfId="36734" xr:uid="{ABC7EEE8-AD56-4FB1-B943-FE994F829284}"/>
    <cellStyle name="Migliaia 2 2 3 3 2 3 2 5" xfId="25317" xr:uid="{99998FF5-AF19-4EEF-B414-CFF6861AA761}"/>
    <cellStyle name="Migliaia 2 2 3 3 2 3 3" xfId="3906" xr:uid="{16A74BB9-0BFD-441C-8AB7-8F69910FAB3B}"/>
    <cellStyle name="Migliaia 2 2 3 3 2 3 3 2" xfId="9615" xr:uid="{CBC86B3C-8119-4B41-A6F5-08C5A78443A6}"/>
    <cellStyle name="Migliaia 2 2 3 3 2 3 3 2 2" xfId="21032" xr:uid="{33299F6D-91B1-43DE-9169-29F295AA5909}"/>
    <cellStyle name="Migliaia 2 2 3 3 2 3 3 2 2 2" xfId="43869" xr:uid="{0B75A765-F8FD-4F5A-8967-5CFEC7D0A339}"/>
    <cellStyle name="Migliaia 2 2 3 3 2 3 3 2 3" xfId="32452" xr:uid="{787E421E-3E8D-4853-9C36-A98829C9A720}"/>
    <cellStyle name="Migliaia 2 2 3 3 2 3 3 3" xfId="15324" xr:uid="{2C5D16E8-BFCF-4AAA-97F8-41C1B2895698}"/>
    <cellStyle name="Migliaia 2 2 3 3 2 3 3 3 2" xfId="38161" xr:uid="{29308615-C889-47AA-ABF8-F08590AB26F8}"/>
    <cellStyle name="Migliaia 2 2 3 3 2 3 3 4" xfId="26744" xr:uid="{2994B336-8429-4BAC-A447-D2290681960A}"/>
    <cellStyle name="Migliaia 2 2 3 3 2 3 4" xfId="6761" xr:uid="{AB594DD4-0FCB-4EDC-BE76-EECE23CB7814}"/>
    <cellStyle name="Migliaia 2 2 3 3 2 3 4 2" xfId="18178" xr:uid="{C66C36E9-C292-4675-B6B6-1C448530E474}"/>
    <cellStyle name="Migliaia 2 2 3 3 2 3 4 2 2" xfId="41015" xr:uid="{55BC08A2-1E78-4621-BA90-2EC1901E6684}"/>
    <cellStyle name="Migliaia 2 2 3 3 2 3 4 3" xfId="29598" xr:uid="{5BD14CFE-270B-4906-9670-620C35149FB3}"/>
    <cellStyle name="Migliaia 2 2 3 3 2 3 5" xfId="12470" xr:uid="{C923B1EF-C309-46B4-B5E4-7AF0331CB21E}"/>
    <cellStyle name="Migliaia 2 2 3 3 2 3 5 2" xfId="35307" xr:uid="{679D7BC8-8CFC-4622-9EC7-B0022D0854EB}"/>
    <cellStyle name="Migliaia 2 2 3 3 2 3 6" xfId="23890" xr:uid="{BBE19E32-FF75-4A2E-9A3E-F856EC0D5FDD}"/>
    <cellStyle name="Migliaia 2 2 3 3 2 4" xfId="1205" xr:uid="{CF99D136-2E0C-4D3A-B650-6D73274EF069}"/>
    <cellStyle name="Migliaia 2 2 3 3 2 4 2" xfId="2694" xr:uid="{B1A9F185-AAF4-4A9B-865A-60316794DDC6}"/>
    <cellStyle name="Migliaia 2 2 3 3 2 4 2 2" xfId="5550" xr:uid="{296388E2-BE4A-43C6-A108-50FFD75A4AA5}"/>
    <cellStyle name="Migliaia 2 2 3 3 2 4 2 2 2" xfId="11258" xr:uid="{89D4C6F8-EAD8-46B5-956A-DC0485A8D04C}"/>
    <cellStyle name="Migliaia 2 2 3 3 2 4 2 2 2 2" xfId="22676" xr:uid="{4D08DAC2-1303-46C4-AD03-23B03C6A6360}"/>
    <cellStyle name="Migliaia 2 2 3 3 2 4 2 2 2 2 2" xfId="45513" xr:uid="{936087D5-F98C-4EB0-BCF3-A3341BDE6B0B}"/>
    <cellStyle name="Migliaia 2 2 3 3 2 4 2 2 2 3" xfId="34096" xr:uid="{7885F09E-91E1-4A97-A1F5-45F7A208B6B4}"/>
    <cellStyle name="Migliaia 2 2 3 3 2 4 2 2 3" xfId="16968" xr:uid="{C901A31E-C242-4E2C-AFD0-11CFEFE10537}"/>
    <cellStyle name="Migliaia 2 2 3 3 2 4 2 2 3 2" xfId="39805" xr:uid="{0341DCDA-8351-4DAF-94AE-98DF3ED07BCF}"/>
    <cellStyle name="Migliaia 2 2 3 3 2 4 2 2 4" xfId="28388" xr:uid="{44C40465-25FA-477A-8EA3-7405C8972469}"/>
    <cellStyle name="Migliaia 2 2 3 3 2 4 2 3" xfId="8405" xr:uid="{5F25F996-0DF2-4D39-9113-52E081B1CD4F}"/>
    <cellStyle name="Migliaia 2 2 3 3 2 4 2 3 2" xfId="19822" xr:uid="{3F019728-BFF3-4BB2-A0D2-0898A8E713E6}"/>
    <cellStyle name="Migliaia 2 2 3 3 2 4 2 3 2 2" xfId="42659" xr:uid="{A21DB992-0EFA-4A1A-ADF9-5059EA9FFB60}"/>
    <cellStyle name="Migliaia 2 2 3 3 2 4 2 3 3" xfId="31242" xr:uid="{03B68A40-0B1D-4811-970F-C9B0F10D5E91}"/>
    <cellStyle name="Migliaia 2 2 3 3 2 4 2 4" xfId="14114" xr:uid="{42024AE1-1A3B-4FCE-B9ED-16C22616B5BB}"/>
    <cellStyle name="Migliaia 2 2 3 3 2 4 2 4 2" xfId="36951" xr:uid="{48E3AB7B-C519-46FF-8094-7E3E9EA59D89}"/>
    <cellStyle name="Migliaia 2 2 3 3 2 4 2 5" xfId="25534" xr:uid="{8373441E-1FCF-4D27-942A-BFAAF083FD53}"/>
    <cellStyle name="Migliaia 2 2 3 3 2 4 3" xfId="4123" xr:uid="{A6BBB3F8-7ABF-4F3D-B196-6F5E314E27A2}"/>
    <cellStyle name="Migliaia 2 2 3 3 2 4 3 2" xfId="9832" xr:uid="{462F41B2-AF89-4839-AE42-30F33E5B368B}"/>
    <cellStyle name="Migliaia 2 2 3 3 2 4 3 2 2" xfId="21249" xr:uid="{4002C65B-5A7B-479F-8707-47025F0A6DCC}"/>
    <cellStyle name="Migliaia 2 2 3 3 2 4 3 2 2 2" xfId="44086" xr:uid="{3B70FBD5-AFF1-43CD-B24A-86855061F4A1}"/>
    <cellStyle name="Migliaia 2 2 3 3 2 4 3 2 3" xfId="32669" xr:uid="{6EC036F7-E9D4-4B3C-A1F2-526A4D437F6E}"/>
    <cellStyle name="Migliaia 2 2 3 3 2 4 3 3" xfId="15541" xr:uid="{BE90EAC9-5ED6-45F8-8161-20BACA2528D1}"/>
    <cellStyle name="Migliaia 2 2 3 3 2 4 3 3 2" xfId="38378" xr:uid="{0C7BB6A2-9F6F-4BA2-A87E-4CB7F4BB8B77}"/>
    <cellStyle name="Migliaia 2 2 3 3 2 4 3 4" xfId="26961" xr:uid="{C39D6C2E-2ADE-41A1-A0D9-668372953C55}"/>
    <cellStyle name="Migliaia 2 2 3 3 2 4 4" xfId="6978" xr:uid="{1C0A2B3D-3DFB-4164-9C18-82441EA6BCF7}"/>
    <cellStyle name="Migliaia 2 2 3 3 2 4 4 2" xfId="18395" xr:uid="{3D9F799B-B6BF-4E8E-A08E-E1F206B66BBF}"/>
    <cellStyle name="Migliaia 2 2 3 3 2 4 4 2 2" xfId="41232" xr:uid="{43BA8C14-5583-45CC-89B2-924C3741F2D6}"/>
    <cellStyle name="Migliaia 2 2 3 3 2 4 4 3" xfId="29815" xr:uid="{0E712C86-193C-4865-AA4E-3AF240A83DF2}"/>
    <cellStyle name="Migliaia 2 2 3 3 2 4 5" xfId="12687" xr:uid="{6F3FBF23-DA4E-4381-813E-0B4C25D60C58}"/>
    <cellStyle name="Migliaia 2 2 3 3 2 4 5 2" xfId="35524" xr:uid="{AFB5B022-B5B9-4D79-9387-A9D07B0D1D9F}"/>
    <cellStyle name="Migliaia 2 2 3 3 2 4 6" xfId="24107" xr:uid="{CFAF83C8-E4B4-4C13-B727-B4AD1E81098F}"/>
    <cellStyle name="Migliaia 2 2 3 3 2 5" xfId="1452" xr:uid="{FEBF7FDA-A4F5-4DC7-8743-2B73F4A9B0CB}"/>
    <cellStyle name="Migliaia 2 2 3 3 2 5 2" xfId="2911" xr:uid="{861A054F-9E0A-404F-83B9-5CDA23BC4C75}"/>
    <cellStyle name="Migliaia 2 2 3 3 2 5 2 2" xfId="5767" xr:uid="{44D448DE-5456-49DD-8929-B826FCA6ABD5}"/>
    <cellStyle name="Migliaia 2 2 3 3 2 5 2 2 2" xfId="11475" xr:uid="{9CBC6470-86A2-4B2A-BFFE-DD231ECB9603}"/>
    <cellStyle name="Migliaia 2 2 3 3 2 5 2 2 2 2" xfId="22893" xr:uid="{B59A7838-BB06-4783-80B6-406A5959AB56}"/>
    <cellStyle name="Migliaia 2 2 3 3 2 5 2 2 2 2 2" xfId="45730" xr:uid="{B70C9F63-EF59-465B-A6A2-00140D023796}"/>
    <cellStyle name="Migliaia 2 2 3 3 2 5 2 2 2 3" xfId="34313" xr:uid="{6F6B0C74-1F9E-4B4A-9AB2-CF93D2747129}"/>
    <cellStyle name="Migliaia 2 2 3 3 2 5 2 2 3" xfId="17185" xr:uid="{E11EA928-BA83-499D-BDFC-C87B068DF828}"/>
    <cellStyle name="Migliaia 2 2 3 3 2 5 2 2 3 2" xfId="40022" xr:uid="{BB4A1401-90B2-42BD-825E-68A4F8AC3017}"/>
    <cellStyle name="Migliaia 2 2 3 3 2 5 2 2 4" xfId="28605" xr:uid="{2536DA39-0FA6-4ACE-8EBB-CBB1B3C05598}"/>
    <cellStyle name="Migliaia 2 2 3 3 2 5 2 3" xfId="8622" xr:uid="{64DA4192-CDDE-4C3A-9B2F-01106B0F6DE8}"/>
    <cellStyle name="Migliaia 2 2 3 3 2 5 2 3 2" xfId="20039" xr:uid="{0A166DD9-980D-486F-B06A-57C130961EA3}"/>
    <cellStyle name="Migliaia 2 2 3 3 2 5 2 3 2 2" xfId="42876" xr:uid="{FACB268F-441C-4A38-8177-31DF66DB5341}"/>
    <cellStyle name="Migliaia 2 2 3 3 2 5 2 3 3" xfId="31459" xr:uid="{C6035B09-D6D6-4327-89F9-5E8EC5F6BCEB}"/>
    <cellStyle name="Migliaia 2 2 3 3 2 5 2 4" xfId="14331" xr:uid="{721A6EDC-B350-4748-BB8F-889E8DE363DF}"/>
    <cellStyle name="Migliaia 2 2 3 3 2 5 2 4 2" xfId="37168" xr:uid="{A06E2386-5BB3-4DC5-BD31-1C0E57F9E938}"/>
    <cellStyle name="Migliaia 2 2 3 3 2 5 2 5" xfId="25751" xr:uid="{79881B4A-C584-4BE9-B693-97EE20715326}"/>
    <cellStyle name="Migliaia 2 2 3 3 2 5 3" xfId="4340" xr:uid="{18505F9E-C496-494B-90BC-A50DF6B86B56}"/>
    <cellStyle name="Migliaia 2 2 3 3 2 5 3 2" xfId="10049" xr:uid="{D0B199F0-D8D6-4D3A-BFCA-39EF6406417A}"/>
    <cellStyle name="Migliaia 2 2 3 3 2 5 3 2 2" xfId="21466" xr:uid="{3710CA56-9F35-4907-ABAE-3512DAD874C5}"/>
    <cellStyle name="Migliaia 2 2 3 3 2 5 3 2 2 2" xfId="44303" xr:uid="{B2733656-EDDB-4EB7-843F-ADDC2FB9B8FD}"/>
    <cellStyle name="Migliaia 2 2 3 3 2 5 3 2 3" xfId="32886" xr:uid="{03AB55A7-17EF-4270-9589-3437ED444053}"/>
    <cellStyle name="Migliaia 2 2 3 3 2 5 3 3" xfId="15758" xr:uid="{69E05EE4-187D-4F87-A426-B3DCEEB8EA7F}"/>
    <cellStyle name="Migliaia 2 2 3 3 2 5 3 3 2" xfId="38595" xr:uid="{65C012F9-75A1-42E7-9D5A-1C02D287FF5D}"/>
    <cellStyle name="Migliaia 2 2 3 3 2 5 3 4" xfId="27178" xr:uid="{8F81D47B-7CB0-4401-AEA8-28A6B894DDF7}"/>
    <cellStyle name="Migliaia 2 2 3 3 2 5 4" xfId="7195" xr:uid="{127DA198-6ADF-4A8E-8FE2-2E8074D2B5B7}"/>
    <cellStyle name="Migliaia 2 2 3 3 2 5 4 2" xfId="18612" xr:uid="{4CC60326-E526-48A8-80B3-6EB895A41412}"/>
    <cellStyle name="Migliaia 2 2 3 3 2 5 4 2 2" xfId="41449" xr:uid="{1F457BF7-51EA-4ECD-B8C7-5657C249FC64}"/>
    <cellStyle name="Migliaia 2 2 3 3 2 5 4 3" xfId="30032" xr:uid="{8FC65E24-26FF-4471-B1A1-C144BAE1CF5E}"/>
    <cellStyle name="Migliaia 2 2 3 3 2 5 5" xfId="12904" xr:uid="{41F64B5B-1A32-4626-AFBF-D0734A7EC23D}"/>
    <cellStyle name="Migliaia 2 2 3 3 2 5 5 2" xfId="35741" xr:uid="{80D37A9E-3672-49DC-B132-FA9FCA9F3CB2}"/>
    <cellStyle name="Migliaia 2 2 3 3 2 5 6" xfId="24324" xr:uid="{DFCAF50F-CEAF-40D0-945E-C3A73B1CD8C2}"/>
    <cellStyle name="Migliaia 2 2 3 3 2 6" xfId="1699" xr:uid="{21CFF7B0-1448-4B97-971F-D6EBE917BAA0}"/>
    <cellStyle name="Migliaia 2 2 3 3 2 6 2" xfId="3128" xr:uid="{2D2ABD30-C3AD-42CE-91B7-732A2EA2BC5C}"/>
    <cellStyle name="Migliaia 2 2 3 3 2 6 2 2" xfId="5984" xr:uid="{EA550F8C-4FFC-490F-A76C-A9D42C76ECB8}"/>
    <cellStyle name="Migliaia 2 2 3 3 2 6 2 2 2" xfId="11692" xr:uid="{B8F39B27-76A3-46B4-AE4E-BBA96193EF15}"/>
    <cellStyle name="Migliaia 2 2 3 3 2 6 2 2 2 2" xfId="23110" xr:uid="{DDBD89BD-261E-47E4-9059-7592452D9FA4}"/>
    <cellStyle name="Migliaia 2 2 3 3 2 6 2 2 2 2 2" xfId="45947" xr:uid="{76DBF4FC-4987-4C84-8A4C-AB8947D5A3B8}"/>
    <cellStyle name="Migliaia 2 2 3 3 2 6 2 2 2 3" xfId="34530" xr:uid="{DCC95F45-E95D-46E1-A859-DAA70C3E9A5C}"/>
    <cellStyle name="Migliaia 2 2 3 3 2 6 2 2 3" xfId="17402" xr:uid="{64F54140-63F3-4527-B098-5A171A22F935}"/>
    <cellStyle name="Migliaia 2 2 3 3 2 6 2 2 3 2" xfId="40239" xr:uid="{3708034A-3012-417C-ADB9-E8E71AB52437}"/>
    <cellStyle name="Migliaia 2 2 3 3 2 6 2 2 4" xfId="28822" xr:uid="{131F2BC3-48F9-4B28-A9A9-BCDC885C5E8C}"/>
    <cellStyle name="Migliaia 2 2 3 3 2 6 2 3" xfId="8839" xr:uid="{FD086105-225F-4BC2-B9E4-45590E04B72F}"/>
    <cellStyle name="Migliaia 2 2 3 3 2 6 2 3 2" xfId="20256" xr:uid="{E532B5E8-DA90-45EA-940C-A246335F9D4E}"/>
    <cellStyle name="Migliaia 2 2 3 3 2 6 2 3 2 2" xfId="43093" xr:uid="{985D253E-8512-49DC-BBFC-46287BC46727}"/>
    <cellStyle name="Migliaia 2 2 3 3 2 6 2 3 3" xfId="31676" xr:uid="{AD37F828-6CB0-47EA-95A1-B25AAB16F2F6}"/>
    <cellStyle name="Migliaia 2 2 3 3 2 6 2 4" xfId="14548" xr:uid="{2C25A3F1-69C7-428F-AADA-450023DA263B}"/>
    <cellStyle name="Migliaia 2 2 3 3 2 6 2 4 2" xfId="37385" xr:uid="{FB928715-06B1-4229-A4EB-F84EC884AFA2}"/>
    <cellStyle name="Migliaia 2 2 3 3 2 6 2 5" xfId="25968" xr:uid="{84E790DF-C273-4609-AF92-BB1F92E355F0}"/>
    <cellStyle name="Migliaia 2 2 3 3 2 6 3" xfId="4557" xr:uid="{4CC8695A-60AF-43C8-842C-BE7AE8DA2682}"/>
    <cellStyle name="Migliaia 2 2 3 3 2 6 3 2" xfId="10266" xr:uid="{0AD966A9-6E60-4B90-9C4A-B29EA9F53F76}"/>
    <cellStyle name="Migliaia 2 2 3 3 2 6 3 2 2" xfId="21683" xr:uid="{19B820F2-72BF-4D65-88C0-DE7F8359E39E}"/>
    <cellStyle name="Migliaia 2 2 3 3 2 6 3 2 2 2" xfId="44520" xr:uid="{7E6A310E-A110-48EC-9BF9-3D3A70758071}"/>
    <cellStyle name="Migliaia 2 2 3 3 2 6 3 2 3" xfId="33103" xr:uid="{0C05FFBF-88A5-4C3A-942C-C84931AC7619}"/>
    <cellStyle name="Migliaia 2 2 3 3 2 6 3 3" xfId="15975" xr:uid="{48735AB7-01A0-4F06-9BF0-7867B55EE928}"/>
    <cellStyle name="Migliaia 2 2 3 3 2 6 3 3 2" xfId="38812" xr:uid="{736503A7-2D0F-4621-9C88-55DD745B39EF}"/>
    <cellStyle name="Migliaia 2 2 3 3 2 6 3 4" xfId="27395" xr:uid="{7F10FAF0-7130-4A7E-9F71-E6A7209C2E47}"/>
    <cellStyle name="Migliaia 2 2 3 3 2 6 4" xfId="7412" xr:uid="{4ED114E3-1827-4B47-AD7A-98FB76AA2140}"/>
    <cellStyle name="Migliaia 2 2 3 3 2 6 4 2" xfId="18829" xr:uid="{F0E087CA-D99B-4321-BC74-8E60F6B04BE7}"/>
    <cellStyle name="Migliaia 2 2 3 3 2 6 4 2 2" xfId="41666" xr:uid="{3C7AB7AD-E946-412D-8FA8-EFAA2C226D6D}"/>
    <cellStyle name="Migliaia 2 2 3 3 2 6 4 3" xfId="30249" xr:uid="{C7E42512-0FF6-4391-9C7A-AF3ACA76B4BB}"/>
    <cellStyle name="Migliaia 2 2 3 3 2 6 5" xfId="13121" xr:uid="{769679A8-BE24-4E97-82A7-3B063A8F4CF9}"/>
    <cellStyle name="Migliaia 2 2 3 3 2 6 5 2" xfId="35958" xr:uid="{D10FA6DD-391E-476D-98B1-4AA4309A0C97}"/>
    <cellStyle name="Migliaia 2 2 3 3 2 6 6" xfId="24541" xr:uid="{F106BCC3-C15A-43FD-9E2E-A2B04BA482B9}"/>
    <cellStyle name="Migliaia 2 2 3 3 2 7" xfId="2043" xr:uid="{41CBC432-7CB8-41D6-94D6-2FEC3D1BAB61}"/>
    <cellStyle name="Migliaia 2 2 3 3 2 7 2" xfId="4899" xr:uid="{36C261A4-1419-4BB2-A4DA-13FE7CBDD50B}"/>
    <cellStyle name="Migliaia 2 2 3 3 2 7 2 2" xfId="10607" xr:uid="{B70DF573-D43C-45F2-BC63-A56D5841BCA8}"/>
    <cellStyle name="Migliaia 2 2 3 3 2 7 2 2 2" xfId="22025" xr:uid="{089FFE7B-C809-4415-9F1E-27F1E5985509}"/>
    <cellStyle name="Migliaia 2 2 3 3 2 7 2 2 2 2" xfId="44862" xr:uid="{25596BA7-4894-498F-8262-679BFE7116BA}"/>
    <cellStyle name="Migliaia 2 2 3 3 2 7 2 2 3" xfId="33445" xr:uid="{02DC4BE5-5D21-4B0E-9375-A09145B15E28}"/>
    <cellStyle name="Migliaia 2 2 3 3 2 7 2 3" xfId="16317" xr:uid="{D2FFA9BB-5425-44C7-9D3C-47A19D53E9F5}"/>
    <cellStyle name="Migliaia 2 2 3 3 2 7 2 3 2" xfId="39154" xr:uid="{91AFEC44-4512-4527-B580-0772626B6AA0}"/>
    <cellStyle name="Migliaia 2 2 3 3 2 7 2 4" xfId="27737" xr:uid="{9401CC0E-709F-4C06-8309-D9493BA9277B}"/>
    <cellStyle name="Migliaia 2 2 3 3 2 7 3" xfId="7754" xr:uid="{273DEAB8-5C31-4E6B-B2F5-2997810B7FD1}"/>
    <cellStyle name="Migliaia 2 2 3 3 2 7 3 2" xfId="19171" xr:uid="{75D78452-BFBF-4003-B705-7343EAE00EF0}"/>
    <cellStyle name="Migliaia 2 2 3 3 2 7 3 2 2" xfId="42008" xr:uid="{4969714D-4A92-4E85-B526-038AD0D44952}"/>
    <cellStyle name="Migliaia 2 2 3 3 2 7 3 3" xfId="30591" xr:uid="{A24B8CAB-4938-4DEB-A978-6424F755B1B0}"/>
    <cellStyle name="Migliaia 2 2 3 3 2 7 4" xfId="13463" xr:uid="{6CF49B4A-5E5D-400C-A9BF-D285CAEFAE93}"/>
    <cellStyle name="Migliaia 2 2 3 3 2 7 4 2" xfId="36300" xr:uid="{E9E7F4E3-B3BD-4EFE-9A45-36337CB45098}"/>
    <cellStyle name="Migliaia 2 2 3 3 2 7 5" xfId="24883" xr:uid="{DF1ED098-278D-42F5-B0C5-96D76D1EC8A1}"/>
    <cellStyle name="Migliaia 2 2 3 3 2 8" xfId="3472" xr:uid="{D4A4B3E0-1F61-4020-8D69-419CE5ED3130}"/>
    <cellStyle name="Migliaia 2 2 3 3 2 8 2" xfId="9181" xr:uid="{18F684E1-692D-4404-8A0B-34A9A7F5CFFD}"/>
    <cellStyle name="Migliaia 2 2 3 3 2 8 2 2" xfId="20598" xr:uid="{4623FD09-D385-422A-AF96-BD7BBF19B7E5}"/>
    <cellStyle name="Migliaia 2 2 3 3 2 8 2 2 2" xfId="43435" xr:uid="{E0CCECEF-2309-493E-BD17-35BE028B7972}"/>
    <cellStyle name="Migliaia 2 2 3 3 2 8 2 3" xfId="32018" xr:uid="{F1B1E223-69FD-46D6-8ED5-1D38322B5AB6}"/>
    <cellStyle name="Migliaia 2 2 3 3 2 8 3" xfId="14890" xr:uid="{9102662C-FC01-4808-A1C8-9F021F9502FB}"/>
    <cellStyle name="Migliaia 2 2 3 3 2 8 3 2" xfId="37727" xr:uid="{D7FF4416-5357-48BC-82A1-9491449F4BDC}"/>
    <cellStyle name="Migliaia 2 2 3 3 2 8 4" xfId="26310" xr:uid="{06E7959A-285E-416C-A005-9DE10A19330F}"/>
    <cellStyle name="Migliaia 2 2 3 3 2 9" xfId="6327" xr:uid="{CE8C4492-5A12-45CE-BD58-68E53D5F5852}"/>
    <cellStyle name="Migliaia 2 2 3 3 2 9 2" xfId="17744" xr:uid="{6C3C368F-E7CC-4440-ADE2-407FECD2177D}"/>
    <cellStyle name="Migliaia 2 2 3 3 2 9 2 2" xfId="40581" xr:uid="{F12CDB35-0CFD-467F-A28A-29FB9C694889}"/>
    <cellStyle name="Migliaia 2 2 3 3 2 9 3" xfId="29164" xr:uid="{744646EC-D450-41C9-BFB9-3172A81B83BA}"/>
    <cellStyle name="Migliaia 2 2 3 3 3" xfId="564" xr:uid="{3E70D1D8-B233-44CC-8044-921B04FC2B06}"/>
    <cellStyle name="Migliaia 2 2 3 3 3 2" xfId="2146" xr:uid="{4308015B-673D-4DEA-8B0C-0D368C8B832E}"/>
    <cellStyle name="Migliaia 2 2 3 3 3 2 2" xfId="5002" xr:uid="{04E333C9-DC40-4532-90A4-B7DDE227EEAD}"/>
    <cellStyle name="Migliaia 2 2 3 3 3 2 2 2" xfId="10710" xr:uid="{E902647A-E1C1-460F-95F9-EB8A933FCA37}"/>
    <cellStyle name="Migliaia 2 2 3 3 3 2 2 2 2" xfId="22128" xr:uid="{FF37DEF3-4741-411D-8C66-135DA3B0D21C}"/>
    <cellStyle name="Migliaia 2 2 3 3 3 2 2 2 2 2" xfId="44965" xr:uid="{EC84EA7A-FA1D-4142-B6A8-128B8C6CA061}"/>
    <cellStyle name="Migliaia 2 2 3 3 3 2 2 2 3" xfId="33548" xr:uid="{87604AE5-945A-43C8-A7CF-9793A2CC7815}"/>
    <cellStyle name="Migliaia 2 2 3 3 3 2 2 3" xfId="16420" xr:uid="{B826BB34-8E44-4216-BF83-3452D36C1AEF}"/>
    <cellStyle name="Migliaia 2 2 3 3 3 2 2 3 2" xfId="39257" xr:uid="{803E6221-0A68-403A-8BE1-639262146CDF}"/>
    <cellStyle name="Migliaia 2 2 3 3 3 2 2 4" xfId="27840" xr:uid="{BF5CE107-767C-4DC9-94CB-02CE389403D2}"/>
    <cellStyle name="Migliaia 2 2 3 3 3 2 3" xfId="7857" xr:uid="{EB369917-1792-44DC-9D57-8EE556AA3F6C}"/>
    <cellStyle name="Migliaia 2 2 3 3 3 2 3 2" xfId="19274" xr:uid="{B4CBF810-3B40-4237-9A52-6F2FBBAA261C}"/>
    <cellStyle name="Migliaia 2 2 3 3 3 2 3 2 2" xfId="42111" xr:uid="{C9864E49-B9AE-4E10-8539-08CAD48CABEF}"/>
    <cellStyle name="Migliaia 2 2 3 3 3 2 3 3" xfId="30694" xr:uid="{77A4DD6D-15FF-4F0F-8711-BB6BA6E08CEB}"/>
    <cellStyle name="Migliaia 2 2 3 3 3 2 4" xfId="13566" xr:uid="{0DF66B9C-359F-44BE-B24D-547CF625C2C9}"/>
    <cellStyle name="Migliaia 2 2 3 3 3 2 4 2" xfId="36403" xr:uid="{1EC8FE13-E498-4828-AC07-58DF175387D9}"/>
    <cellStyle name="Migliaia 2 2 3 3 3 2 5" xfId="24986" xr:uid="{F705C54B-20C0-4098-A03D-AE0CF54B03B5}"/>
    <cellStyle name="Migliaia 2 2 3 3 3 3" xfId="3575" xr:uid="{D53CE8B4-98DD-4641-AFB0-AD2A19483D62}"/>
    <cellStyle name="Migliaia 2 2 3 3 3 3 2" xfId="9284" xr:uid="{B5020371-9848-45BA-B498-3BCFACC2A93F}"/>
    <cellStyle name="Migliaia 2 2 3 3 3 3 2 2" xfId="20701" xr:uid="{D6B3EB77-C730-464B-8DCE-E13EDAE9B14E}"/>
    <cellStyle name="Migliaia 2 2 3 3 3 3 2 2 2" xfId="43538" xr:uid="{46622FE5-33FB-4DA1-B59F-E2CCC4D4F0D2}"/>
    <cellStyle name="Migliaia 2 2 3 3 3 3 2 3" xfId="32121" xr:uid="{E21301DF-7D04-43C1-8FD8-D91DEFD23ADE}"/>
    <cellStyle name="Migliaia 2 2 3 3 3 3 3" xfId="14993" xr:uid="{A27965FC-205F-4B56-AD6D-F9B769B72D03}"/>
    <cellStyle name="Migliaia 2 2 3 3 3 3 3 2" xfId="37830" xr:uid="{634ED8E3-036D-4F4D-B332-D27914160F96}"/>
    <cellStyle name="Migliaia 2 2 3 3 3 3 4" xfId="26413" xr:uid="{E850E2E5-127F-45E3-B979-996DB621C660}"/>
    <cellStyle name="Migliaia 2 2 3 3 3 4" xfId="6430" xr:uid="{B8E91D1A-4E27-4912-972C-8DB57291E363}"/>
    <cellStyle name="Migliaia 2 2 3 3 3 4 2" xfId="17847" xr:uid="{F573996F-419B-4B4F-99D6-E45B70BAF0D9}"/>
    <cellStyle name="Migliaia 2 2 3 3 3 4 2 2" xfId="40684" xr:uid="{9A7E3CD9-A21B-4BF8-81C3-D86D7D10BBE4}"/>
    <cellStyle name="Migliaia 2 2 3 3 3 4 3" xfId="29267" xr:uid="{03634D1F-6B09-4E19-97C4-E65947E7FBCA}"/>
    <cellStyle name="Migliaia 2 2 3 3 3 5" xfId="12139" xr:uid="{ED28A739-8595-424C-A979-9D70D9439F1F}"/>
    <cellStyle name="Migliaia 2 2 3 3 3 5 2" xfId="34976" xr:uid="{3EBC1B91-8C53-4A89-8186-76A971370835}"/>
    <cellStyle name="Migliaia 2 2 3 3 3 6" xfId="23559" xr:uid="{33A78BA7-A5CA-4305-8FB0-C164C4F89C62}"/>
    <cellStyle name="Migliaia 2 2 3 3 4" xfId="827" xr:uid="{FA98D06D-4B38-4C56-9BF8-061D001339C6}"/>
    <cellStyle name="Migliaia 2 2 3 3 4 2" xfId="2363" xr:uid="{BA5CE736-1A55-4663-B9D4-5F1E462C5395}"/>
    <cellStyle name="Migliaia 2 2 3 3 4 2 2" xfId="5219" xr:uid="{1EAC54C4-4378-4D4C-864E-BCC911122B95}"/>
    <cellStyle name="Migliaia 2 2 3 3 4 2 2 2" xfId="10927" xr:uid="{ECDF7D2F-705E-4061-B045-FF09A93E3919}"/>
    <cellStyle name="Migliaia 2 2 3 3 4 2 2 2 2" xfId="22345" xr:uid="{2E334F45-47CB-4017-9C1D-50CF18DE9F64}"/>
    <cellStyle name="Migliaia 2 2 3 3 4 2 2 2 2 2" xfId="45182" xr:uid="{C9908979-86E5-40BF-AF54-3D42A4ECBA57}"/>
    <cellStyle name="Migliaia 2 2 3 3 4 2 2 2 3" xfId="33765" xr:uid="{05928CFF-ADC2-4ED9-BCDF-A30B025BC187}"/>
    <cellStyle name="Migliaia 2 2 3 3 4 2 2 3" xfId="16637" xr:uid="{915304C1-6A43-4FFC-9CB7-008FE0EA5056}"/>
    <cellStyle name="Migliaia 2 2 3 3 4 2 2 3 2" xfId="39474" xr:uid="{580BA2A5-0352-4F41-95B2-CD57BD736987}"/>
    <cellStyle name="Migliaia 2 2 3 3 4 2 2 4" xfId="28057" xr:uid="{62AFB1AB-70C6-4215-B4AE-46ED6FF325E2}"/>
    <cellStyle name="Migliaia 2 2 3 3 4 2 3" xfId="8074" xr:uid="{4CCB681E-3D8C-4520-AAEB-D7981AB010CB}"/>
    <cellStyle name="Migliaia 2 2 3 3 4 2 3 2" xfId="19491" xr:uid="{DE489D00-11AA-4AD8-A6C7-F2E96D090AB7}"/>
    <cellStyle name="Migliaia 2 2 3 3 4 2 3 2 2" xfId="42328" xr:uid="{BD8E77DC-B915-454A-B475-14FDB6E3298F}"/>
    <cellStyle name="Migliaia 2 2 3 3 4 2 3 3" xfId="30911" xr:uid="{4BEB0184-5F40-4367-BF23-283F4D397F65}"/>
    <cellStyle name="Migliaia 2 2 3 3 4 2 4" xfId="13783" xr:uid="{50E07F48-B8A2-420A-8059-2C44A57D8BA1}"/>
    <cellStyle name="Migliaia 2 2 3 3 4 2 4 2" xfId="36620" xr:uid="{4858DEC1-E629-4CF8-A432-E285519694C7}"/>
    <cellStyle name="Migliaia 2 2 3 3 4 2 5" xfId="25203" xr:uid="{074623F3-5F58-430A-9586-398E0B392E80}"/>
    <cellStyle name="Migliaia 2 2 3 3 4 3" xfId="3792" xr:uid="{AADDF324-63FD-4033-9AD5-91D29376BFEA}"/>
    <cellStyle name="Migliaia 2 2 3 3 4 3 2" xfId="9501" xr:uid="{96F709BD-0D7D-4EC0-9250-C4033F36DDB9}"/>
    <cellStyle name="Migliaia 2 2 3 3 4 3 2 2" xfId="20918" xr:uid="{A12B1B3A-17CC-48B4-8896-796412740531}"/>
    <cellStyle name="Migliaia 2 2 3 3 4 3 2 2 2" xfId="43755" xr:uid="{793DDAB8-8FB3-467C-80FF-B5225B5B8521}"/>
    <cellStyle name="Migliaia 2 2 3 3 4 3 2 3" xfId="32338" xr:uid="{508BEF90-017C-4FEB-88CE-F07DF1979916}"/>
    <cellStyle name="Migliaia 2 2 3 3 4 3 3" xfId="15210" xr:uid="{66862A6F-7FF6-4104-AF4E-9DD8686B7D54}"/>
    <cellStyle name="Migliaia 2 2 3 3 4 3 3 2" xfId="38047" xr:uid="{CFB3BA5C-26E9-4F2A-A31F-9F1BF1B85E62}"/>
    <cellStyle name="Migliaia 2 2 3 3 4 3 4" xfId="26630" xr:uid="{5410AD63-7A91-4FC9-BD84-F4EF262671EC}"/>
    <cellStyle name="Migliaia 2 2 3 3 4 4" xfId="6647" xr:uid="{83E70929-6A31-4F3C-A3B9-72ABDB943246}"/>
    <cellStyle name="Migliaia 2 2 3 3 4 4 2" xfId="18064" xr:uid="{9B53793B-4A1D-4FDA-8715-2B259A5C761B}"/>
    <cellStyle name="Migliaia 2 2 3 3 4 4 2 2" xfId="40901" xr:uid="{FC3ACAA3-A854-4B60-904D-6354AAB664EA}"/>
    <cellStyle name="Migliaia 2 2 3 3 4 4 3" xfId="29484" xr:uid="{BDA1AC73-6AA5-4743-A41D-882E12A1B431}"/>
    <cellStyle name="Migliaia 2 2 3 3 4 5" xfId="12356" xr:uid="{3FDF1D1D-3BAB-486B-8F77-02A06FA6C3E5}"/>
    <cellStyle name="Migliaia 2 2 3 3 4 5 2" xfId="35193" xr:uid="{C73785BD-8100-4584-A6B6-870C37FEB49C}"/>
    <cellStyle name="Migliaia 2 2 3 3 4 6" xfId="23776" xr:uid="{BAC019F5-C3E9-4384-BE1C-624C93D99E23}"/>
    <cellStyle name="Migliaia 2 2 3 3 5" xfId="1074" xr:uid="{8E640949-3FCB-4E24-BC6C-D088E9D1FB7C}"/>
    <cellStyle name="Migliaia 2 2 3 3 5 2" xfId="2580" xr:uid="{AF4E4F1E-F898-4897-AFAE-5EFCAF865002}"/>
    <cellStyle name="Migliaia 2 2 3 3 5 2 2" xfId="5436" xr:uid="{A0520574-6A12-4922-96A9-634CD10E61E6}"/>
    <cellStyle name="Migliaia 2 2 3 3 5 2 2 2" xfId="11144" xr:uid="{A46D45F9-E4E8-4019-8F17-E56A9CF52576}"/>
    <cellStyle name="Migliaia 2 2 3 3 5 2 2 2 2" xfId="22562" xr:uid="{F600A3F7-F4B1-4A19-9C57-A2E7626342F5}"/>
    <cellStyle name="Migliaia 2 2 3 3 5 2 2 2 2 2" xfId="45399" xr:uid="{7C45713B-86BA-4059-A480-0AC5C3062F73}"/>
    <cellStyle name="Migliaia 2 2 3 3 5 2 2 2 3" xfId="33982" xr:uid="{57F6219B-A58F-4277-9701-862FF2E28A3E}"/>
    <cellStyle name="Migliaia 2 2 3 3 5 2 2 3" xfId="16854" xr:uid="{80B4D702-89A0-4868-96F9-A37227D7CA39}"/>
    <cellStyle name="Migliaia 2 2 3 3 5 2 2 3 2" xfId="39691" xr:uid="{35ECBE95-762B-421B-B170-1E57D6B47EFA}"/>
    <cellStyle name="Migliaia 2 2 3 3 5 2 2 4" xfId="28274" xr:uid="{DBF09E0E-3DE3-456E-AEC3-D53D2BABEA2A}"/>
    <cellStyle name="Migliaia 2 2 3 3 5 2 3" xfId="8291" xr:uid="{0FD668E0-BB56-4F22-855E-1DE4A4B82D34}"/>
    <cellStyle name="Migliaia 2 2 3 3 5 2 3 2" xfId="19708" xr:uid="{8A1A1593-E0FA-432B-AA39-E48FC21648CA}"/>
    <cellStyle name="Migliaia 2 2 3 3 5 2 3 2 2" xfId="42545" xr:uid="{5134EF82-E1B4-4455-AF64-00FE75ABB793}"/>
    <cellStyle name="Migliaia 2 2 3 3 5 2 3 3" xfId="31128" xr:uid="{1C99BC7E-7C40-42BA-B757-3AC17873DE29}"/>
    <cellStyle name="Migliaia 2 2 3 3 5 2 4" xfId="14000" xr:uid="{4768F3C6-5356-44A0-A888-B5067A1E6410}"/>
    <cellStyle name="Migliaia 2 2 3 3 5 2 4 2" xfId="36837" xr:uid="{511F6696-F3D9-42C3-88C2-451DF7CE3A52}"/>
    <cellStyle name="Migliaia 2 2 3 3 5 2 5" xfId="25420" xr:uid="{D2437AF2-C94D-40F1-B929-CB0940323449}"/>
    <cellStyle name="Migliaia 2 2 3 3 5 3" xfId="4009" xr:uid="{E81F1BAE-2B5B-41E3-B292-8BB1ECD064EB}"/>
    <cellStyle name="Migliaia 2 2 3 3 5 3 2" xfId="9718" xr:uid="{B71D6712-5A6E-414C-A60A-C80F656E59EB}"/>
    <cellStyle name="Migliaia 2 2 3 3 5 3 2 2" xfId="21135" xr:uid="{D47510E3-8D51-476B-A7F3-84CF66424959}"/>
    <cellStyle name="Migliaia 2 2 3 3 5 3 2 2 2" xfId="43972" xr:uid="{AFD10239-BAA1-4205-8A2D-F42F85545EA2}"/>
    <cellStyle name="Migliaia 2 2 3 3 5 3 2 3" xfId="32555" xr:uid="{F96782E1-72F6-4F96-A276-CFDC1433E279}"/>
    <cellStyle name="Migliaia 2 2 3 3 5 3 3" xfId="15427" xr:uid="{60623E4B-FCF0-44E0-A8EA-546A381B2081}"/>
    <cellStyle name="Migliaia 2 2 3 3 5 3 3 2" xfId="38264" xr:uid="{CB00BF9C-CD72-40B4-BA0C-F54DDC34FE4F}"/>
    <cellStyle name="Migliaia 2 2 3 3 5 3 4" xfId="26847" xr:uid="{8BD559D4-0DC7-4510-A955-2353C5937C8A}"/>
    <cellStyle name="Migliaia 2 2 3 3 5 4" xfId="6864" xr:uid="{6FD350B3-1569-4A91-AE35-C832067B1A85}"/>
    <cellStyle name="Migliaia 2 2 3 3 5 4 2" xfId="18281" xr:uid="{6484CE15-2D22-4E3A-AA60-FF6260D41D10}"/>
    <cellStyle name="Migliaia 2 2 3 3 5 4 2 2" xfId="41118" xr:uid="{35A46E61-841E-48A7-8BE8-A3298D475685}"/>
    <cellStyle name="Migliaia 2 2 3 3 5 4 3" xfId="29701" xr:uid="{70B6FAA6-61B1-4F93-B16B-728CB7DAB6E5}"/>
    <cellStyle name="Migliaia 2 2 3 3 5 5" xfId="12573" xr:uid="{9DFC1796-B862-4828-A4BB-4013AAED9FD9}"/>
    <cellStyle name="Migliaia 2 2 3 3 5 5 2" xfId="35410" xr:uid="{6EAA5481-3632-4537-82CB-05235ED94EC9}"/>
    <cellStyle name="Migliaia 2 2 3 3 5 6" xfId="23993" xr:uid="{35225A86-1ED7-4C6B-A0A0-57052A36AF37}"/>
    <cellStyle name="Migliaia 2 2 3 3 6" xfId="1321" xr:uid="{9BFC96C9-F2B9-48C2-A85F-6653F9F5FBB6}"/>
    <cellStyle name="Migliaia 2 2 3 3 6 2" xfId="2797" xr:uid="{76A66048-2ED4-4ABD-8E1B-93162A6AC73A}"/>
    <cellStyle name="Migliaia 2 2 3 3 6 2 2" xfId="5653" xr:uid="{983DCA31-B2EA-45C1-B48A-2D058DDC8271}"/>
    <cellStyle name="Migliaia 2 2 3 3 6 2 2 2" xfId="11361" xr:uid="{58329431-82BD-4CFC-89A4-108F01707CDD}"/>
    <cellStyle name="Migliaia 2 2 3 3 6 2 2 2 2" xfId="22779" xr:uid="{7FA12D34-DEEB-4AA0-A311-3C18C270FD5C}"/>
    <cellStyle name="Migliaia 2 2 3 3 6 2 2 2 2 2" xfId="45616" xr:uid="{9D3BB535-09DD-4F26-B2C0-DD42007ECBDE}"/>
    <cellStyle name="Migliaia 2 2 3 3 6 2 2 2 3" xfId="34199" xr:uid="{E1C8031F-501A-47C0-A147-28152916CB70}"/>
    <cellStyle name="Migliaia 2 2 3 3 6 2 2 3" xfId="17071" xr:uid="{0F3AB1FD-24AF-4CBB-93FD-95F06A8B8B90}"/>
    <cellStyle name="Migliaia 2 2 3 3 6 2 2 3 2" xfId="39908" xr:uid="{F3B4E5B3-84AA-49BE-BA65-4825141CC25A}"/>
    <cellStyle name="Migliaia 2 2 3 3 6 2 2 4" xfId="28491" xr:uid="{3CE0F8BA-5F6E-4500-8F26-BC108A0944A0}"/>
    <cellStyle name="Migliaia 2 2 3 3 6 2 3" xfId="8508" xr:uid="{E1A06F20-6E6B-4C99-BFCA-AEB1D5B416B4}"/>
    <cellStyle name="Migliaia 2 2 3 3 6 2 3 2" xfId="19925" xr:uid="{F6458F71-61F1-497B-AA2B-A05F88E35A0B}"/>
    <cellStyle name="Migliaia 2 2 3 3 6 2 3 2 2" xfId="42762" xr:uid="{837333DC-4302-4D67-BD5D-5E4C566B48C5}"/>
    <cellStyle name="Migliaia 2 2 3 3 6 2 3 3" xfId="31345" xr:uid="{3F3568DA-F407-4383-AE97-72868AB4930E}"/>
    <cellStyle name="Migliaia 2 2 3 3 6 2 4" xfId="14217" xr:uid="{0CB78691-44E3-4A0F-BF37-BABC0E22A087}"/>
    <cellStyle name="Migliaia 2 2 3 3 6 2 4 2" xfId="37054" xr:uid="{C467F581-0204-490D-AD49-E8FD7CB8E0FD}"/>
    <cellStyle name="Migliaia 2 2 3 3 6 2 5" xfId="25637" xr:uid="{7920A132-2D49-411F-8CC6-7548334A14ED}"/>
    <cellStyle name="Migliaia 2 2 3 3 6 3" xfId="4226" xr:uid="{8154160E-2497-4EA4-BAEE-D879E7B12830}"/>
    <cellStyle name="Migliaia 2 2 3 3 6 3 2" xfId="9935" xr:uid="{B885AF52-E2FC-460C-ABC6-EB289E26E030}"/>
    <cellStyle name="Migliaia 2 2 3 3 6 3 2 2" xfId="21352" xr:uid="{C5027A57-90CC-4E35-8140-1FF987FADF09}"/>
    <cellStyle name="Migliaia 2 2 3 3 6 3 2 2 2" xfId="44189" xr:uid="{DCD2CAC3-28A6-4959-B91C-B2A8E1D2A637}"/>
    <cellStyle name="Migliaia 2 2 3 3 6 3 2 3" xfId="32772" xr:uid="{568317B5-B06D-4F15-9CF6-08F667A7D452}"/>
    <cellStyle name="Migliaia 2 2 3 3 6 3 3" xfId="15644" xr:uid="{21F46303-6C83-4BA3-A336-6E8660A3110B}"/>
    <cellStyle name="Migliaia 2 2 3 3 6 3 3 2" xfId="38481" xr:uid="{43D64D11-EA13-4126-AC28-EC60CBE69138}"/>
    <cellStyle name="Migliaia 2 2 3 3 6 3 4" xfId="27064" xr:uid="{9C01D912-CBB6-4667-9652-1D1940B11AE4}"/>
    <cellStyle name="Migliaia 2 2 3 3 6 4" xfId="7081" xr:uid="{5643E990-15BA-4ECA-AB9B-6387A0F93851}"/>
    <cellStyle name="Migliaia 2 2 3 3 6 4 2" xfId="18498" xr:uid="{F00D042D-AE17-4B92-BCD7-02A35D376673}"/>
    <cellStyle name="Migliaia 2 2 3 3 6 4 2 2" xfId="41335" xr:uid="{83510096-8944-4483-88F7-8A42C4DAF3E4}"/>
    <cellStyle name="Migliaia 2 2 3 3 6 4 3" xfId="29918" xr:uid="{8DFC96DC-6131-4C63-82FF-C69E08A58815}"/>
    <cellStyle name="Migliaia 2 2 3 3 6 5" xfId="12790" xr:uid="{623EE7B7-2DCA-4709-8638-573F3877A3A8}"/>
    <cellStyle name="Migliaia 2 2 3 3 6 5 2" xfId="35627" xr:uid="{EA849DF5-A35F-44A0-BB8E-A501C5C12B9D}"/>
    <cellStyle name="Migliaia 2 2 3 3 6 6" xfId="24210" xr:uid="{8C01F196-916A-4B9B-BE64-F93147733344}"/>
    <cellStyle name="Migliaia 2 2 3 3 7" xfId="1568" xr:uid="{F4C9A47B-13FD-4CF0-809C-BF955E56A160}"/>
    <cellStyle name="Migliaia 2 2 3 3 7 2" xfId="3014" xr:uid="{13400D66-55BA-47DD-AC6E-EAAAD5A80882}"/>
    <cellStyle name="Migliaia 2 2 3 3 7 2 2" xfId="5870" xr:uid="{98E0F973-E471-45BD-BCF0-1EF3B9423360}"/>
    <cellStyle name="Migliaia 2 2 3 3 7 2 2 2" xfId="11578" xr:uid="{90C977DC-B4B0-4B71-9F8E-7F903B475FEC}"/>
    <cellStyle name="Migliaia 2 2 3 3 7 2 2 2 2" xfId="22996" xr:uid="{7E4FD933-FE68-4176-AB96-EB133291105C}"/>
    <cellStyle name="Migliaia 2 2 3 3 7 2 2 2 2 2" xfId="45833" xr:uid="{DFF02722-F4B8-40C6-8FC9-8874BC312DE5}"/>
    <cellStyle name="Migliaia 2 2 3 3 7 2 2 2 3" xfId="34416" xr:uid="{6C4B38CB-B67A-4001-855E-A7D414BA8076}"/>
    <cellStyle name="Migliaia 2 2 3 3 7 2 2 3" xfId="17288" xr:uid="{B0E72CC4-84AE-4CA8-8D4B-DA85ADEDF638}"/>
    <cellStyle name="Migliaia 2 2 3 3 7 2 2 3 2" xfId="40125" xr:uid="{A4C4CCD3-5EE0-46D8-95B3-2AE566B8A44B}"/>
    <cellStyle name="Migliaia 2 2 3 3 7 2 2 4" xfId="28708" xr:uid="{9EB7941D-FBFB-490C-A2B2-CED7B2B79BBB}"/>
    <cellStyle name="Migliaia 2 2 3 3 7 2 3" xfId="8725" xr:uid="{C9F61014-C3A6-44CF-9CBB-A29FF0350443}"/>
    <cellStyle name="Migliaia 2 2 3 3 7 2 3 2" xfId="20142" xr:uid="{98FD4221-3318-4100-A548-F4E933A4FEA9}"/>
    <cellStyle name="Migliaia 2 2 3 3 7 2 3 2 2" xfId="42979" xr:uid="{A36EE5C9-BFE2-448C-87F7-36B2DDDDFE95}"/>
    <cellStyle name="Migliaia 2 2 3 3 7 2 3 3" xfId="31562" xr:uid="{1F81E093-ED0F-4CF6-BCF0-8D7B1033A773}"/>
    <cellStyle name="Migliaia 2 2 3 3 7 2 4" xfId="14434" xr:uid="{0ABEEE5C-D20A-44EF-BCCE-EF31429D7FE4}"/>
    <cellStyle name="Migliaia 2 2 3 3 7 2 4 2" xfId="37271" xr:uid="{E892D98B-EDD6-4E58-A877-6B5239CBDC67}"/>
    <cellStyle name="Migliaia 2 2 3 3 7 2 5" xfId="25854" xr:uid="{E1C57264-B832-420D-A1FA-65938B042AD8}"/>
    <cellStyle name="Migliaia 2 2 3 3 7 3" xfId="4443" xr:uid="{2BF63DCA-4470-4968-9479-A1776DE573AC}"/>
    <cellStyle name="Migliaia 2 2 3 3 7 3 2" xfId="10152" xr:uid="{C4F4089C-E8BF-4972-B2F0-001D2E27E0F8}"/>
    <cellStyle name="Migliaia 2 2 3 3 7 3 2 2" xfId="21569" xr:uid="{47C69B3F-E157-4D9E-BFF1-822C38D1CCB9}"/>
    <cellStyle name="Migliaia 2 2 3 3 7 3 2 2 2" xfId="44406" xr:uid="{820395B0-A39C-4D23-8380-81222518440B}"/>
    <cellStyle name="Migliaia 2 2 3 3 7 3 2 3" xfId="32989" xr:uid="{B8B274B7-D5A8-45E5-92F4-BB1C18ACF01A}"/>
    <cellStyle name="Migliaia 2 2 3 3 7 3 3" xfId="15861" xr:uid="{DC487223-0C53-4CA1-AB3F-C3F2C3B5F551}"/>
    <cellStyle name="Migliaia 2 2 3 3 7 3 3 2" xfId="38698" xr:uid="{9A110775-D834-4D2C-9C96-40873A039490}"/>
    <cellStyle name="Migliaia 2 2 3 3 7 3 4" xfId="27281" xr:uid="{8EA483C3-D6E5-407A-87B4-537941E23D24}"/>
    <cellStyle name="Migliaia 2 2 3 3 7 4" xfId="7298" xr:uid="{554CF071-90B9-48CD-A172-3552927C55D0}"/>
    <cellStyle name="Migliaia 2 2 3 3 7 4 2" xfId="18715" xr:uid="{F6E6D823-53CD-401F-9205-E28349462533}"/>
    <cellStyle name="Migliaia 2 2 3 3 7 4 2 2" xfId="41552" xr:uid="{9659A335-6007-4EB1-BC2A-364D9398DADC}"/>
    <cellStyle name="Migliaia 2 2 3 3 7 4 3" xfId="30135" xr:uid="{D4ADC5AE-D7FE-4062-9E7E-00B056E3FB90}"/>
    <cellStyle name="Migliaia 2 2 3 3 7 5" xfId="13007" xr:uid="{980C3A28-E5A2-47C6-987D-768311804AAE}"/>
    <cellStyle name="Migliaia 2 2 3 3 7 5 2" xfId="35844" xr:uid="{84E6090A-7952-472D-AB63-DB459B9E99A1}"/>
    <cellStyle name="Migliaia 2 2 3 3 7 6" xfId="24427" xr:uid="{1B37237E-53BB-4DC0-8471-E591D479288D}"/>
    <cellStyle name="Migliaia 2 2 3 3 8" xfId="1917" xr:uid="{4B2A3BDD-C62F-4748-A6AE-2872A650EC80}"/>
    <cellStyle name="Migliaia 2 2 3 3 8 2" xfId="4773" xr:uid="{7D407B8B-45CD-407A-A2C2-B00D4E8978D9}"/>
    <cellStyle name="Migliaia 2 2 3 3 8 2 2" xfId="10482" xr:uid="{DC666CB5-3530-4AF3-A95B-25E13876409B}"/>
    <cellStyle name="Migliaia 2 2 3 3 8 2 2 2" xfId="21899" xr:uid="{0326422D-24EA-4B8A-9675-56EBA431CCD2}"/>
    <cellStyle name="Migliaia 2 2 3 3 8 2 2 2 2" xfId="44736" xr:uid="{60DEE3C0-83B1-42D9-BDD6-C13B5C8DDDFD}"/>
    <cellStyle name="Migliaia 2 2 3 3 8 2 2 3" xfId="33319" xr:uid="{C276EEEA-3602-4A12-A180-ACD5DED30E74}"/>
    <cellStyle name="Migliaia 2 2 3 3 8 2 3" xfId="16191" xr:uid="{BF7C51D3-D972-4C24-AE49-D9F832D87B63}"/>
    <cellStyle name="Migliaia 2 2 3 3 8 2 3 2" xfId="39028" xr:uid="{1320E202-3E6F-4DEC-BDEB-CA8053A1337E}"/>
    <cellStyle name="Migliaia 2 2 3 3 8 2 4" xfId="27611" xr:uid="{506C19AC-569D-4F7A-BBA6-10933B797AC2}"/>
    <cellStyle name="Migliaia 2 2 3 3 8 3" xfId="7628" xr:uid="{FC797088-49EE-43E1-BCDE-5126CB9D063B}"/>
    <cellStyle name="Migliaia 2 2 3 3 8 3 2" xfId="19045" xr:uid="{A0EA161E-803B-4D27-A303-17F64A2F3CE2}"/>
    <cellStyle name="Migliaia 2 2 3 3 8 3 2 2" xfId="41882" xr:uid="{9B1FB21E-4656-40A9-A5EA-5AA6611FC858}"/>
    <cellStyle name="Migliaia 2 2 3 3 8 3 3" xfId="30465" xr:uid="{FE268693-F793-4546-8337-6E49F6042F27}"/>
    <cellStyle name="Migliaia 2 2 3 3 8 4" xfId="13337" xr:uid="{500B3FC8-4BF0-4C43-B06F-7536754903FB}"/>
    <cellStyle name="Migliaia 2 2 3 3 8 4 2" xfId="36174" xr:uid="{2CD099CF-C612-4C00-BF5C-3D4CF2F43523}"/>
    <cellStyle name="Migliaia 2 2 3 3 8 5" xfId="24757" xr:uid="{3A86E946-F923-453C-8F7F-8ACC58FCC45D}"/>
    <cellStyle name="Migliaia 2 2 3 3 9" xfId="3346" xr:uid="{9A304595-DA78-4B29-9131-B87A8D219354}"/>
    <cellStyle name="Migliaia 2 2 3 3 9 2" xfId="9055" xr:uid="{9A3F7CF3-260D-4567-A9C1-B05C01DB76B0}"/>
    <cellStyle name="Migliaia 2 2 3 3 9 2 2" xfId="20472" xr:uid="{3D9D3E40-A608-4C4D-A5D6-710C42D05488}"/>
    <cellStyle name="Migliaia 2 2 3 3 9 2 2 2" xfId="43309" xr:uid="{554F610A-E886-41CD-951A-75B219D050F0}"/>
    <cellStyle name="Migliaia 2 2 3 3 9 2 3" xfId="31892" xr:uid="{317EAF36-EB54-4CF8-AD4B-2BD45F18BFFB}"/>
    <cellStyle name="Migliaia 2 2 3 3 9 3" xfId="14764" xr:uid="{CDC200EA-8622-45D2-B173-1C1AEC93D567}"/>
    <cellStyle name="Migliaia 2 2 3 3 9 3 2" xfId="37601" xr:uid="{ED1FE10B-7DE9-411E-9D40-0A7446ACFFAF}"/>
    <cellStyle name="Migliaia 2 2 3 3 9 4" xfId="26184" xr:uid="{2EE1FF87-DB20-42F5-BB71-70489BD8AC0C}"/>
    <cellStyle name="Migliaia 2 2 3 4" xfId="417" xr:uid="{26406778-A22C-406C-AFFA-8A94EAD647ED}"/>
    <cellStyle name="Migliaia 2 2 3 4 10" xfId="12009" xr:uid="{99FBD1C5-27CD-4A13-87BB-26C76BB0D2E9}"/>
    <cellStyle name="Migliaia 2 2 3 4 10 2" xfId="34846" xr:uid="{92768A11-F5BA-4AA7-85A2-5D5DB3762574}"/>
    <cellStyle name="Migliaia 2 2 3 4 11" xfId="23429" xr:uid="{0CA283AB-3D69-4F80-94F0-CA4FCBD481AF}"/>
    <cellStyle name="Migliaia 2 2 3 4 2" xfId="671" xr:uid="{C97DBD0F-B700-4958-B3AD-32B5062E9FBD}"/>
    <cellStyle name="Migliaia 2 2 3 4 2 2" xfId="2233" xr:uid="{7407CF26-B9C6-42BB-8231-C7CFCB8710F2}"/>
    <cellStyle name="Migliaia 2 2 3 4 2 2 2" xfId="5089" xr:uid="{01D8C865-9EA3-4FC7-86A9-817061B889C9}"/>
    <cellStyle name="Migliaia 2 2 3 4 2 2 2 2" xfId="10797" xr:uid="{FAE0ED4D-8437-424F-B5E4-911C86963DA7}"/>
    <cellStyle name="Migliaia 2 2 3 4 2 2 2 2 2" xfId="22215" xr:uid="{711F8D4A-1EA5-4AA0-A8AD-E2D0DF5C28EE}"/>
    <cellStyle name="Migliaia 2 2 3 4 2 2 2 2 2 2" xfId="45052" xr:uid="{F17153DE-D3A3-4BA4-A3CE-8E620A11D65D}"/>
    <cellStyle name="Migliaia 2 2 3 4 2 2 2 2 3" xfId="33635" xr:uid="{D6E4386E-8455-4E09-8AF1-6C233F7B8604}"/>
    <cellStyle name="Migliaia 2 2 3 4 2 2 2 3" xfId="16507" xr:uid="{AD396ABD-1B6F-4DEA-8027-F34FD1F64ECC}"/>
    <cellStyle name="Migliaia 2 2 3 4 2 2 2 3 2" xfId="39344" xr:uid="{8D63326F-E3C4-4779-B277-CA90308B3AE6}"/>
    <cellStyle name="Migliaia 2 2 3 4 2 2 2 4" xfId="27927" xr:uid="{BE72BAF0-04EA-4254-B239-D708CAD13E14}"/>
    <cellStyle name="Migliaia 2 2 3 4 2 2 3" xfId="7944" xr:uid="{89FE9EC4-4B14-496F-8130-B6A4055BB7C4}"/>
    <cellStyle name="Migliaia 2 2 3 4 2 2 3 2" xfId="19361" xr:uid="{DD4D2789-31F9-443D-8668-960A203C73DA}"/>
    <cellStyle name="Migliaia 2 2 3 4 2 2 3 2 2" xfId="42198" xr:uid="{63296C5E-AA79-4B21-9830-77FEB764A554}"/>
    <cellStyle name="Migliaia 2 2 3 4 2 2 3 3" xfId="30781" xr:uid="{C9F3B7A5-1F7A-4C0B-92DA-9BB9DFA841AF}"/>
    <cellStyle name="Migliaia 2 2 3 4 2 2 4" xfId="13653" xr:uid="{A7B541F3-85E5-4B90-B120-E3EFACE9728A}"/>
    <cellStyle name="Migliaia 2 2 3 4 2 2 4 2" xfId="36490" xr:uid="{1B90AFA8-048F-4318-B96C-440E4A9A6CB6}"/>
    <cellStyle name="Migliaia 2 2 3 4 2 2 5" xfId="25073" xr:uid="{15698EE7-AA26-43DB-9AAF-392D64895C9B}"/>
    <cellStyle name="Migliaia 2 2 3 4 2 3" xfId="3662" xr:uid="{47F1E242-AB83-4694-90E7-24FAB812294C}"/>
    <cellStyle name="Migliaia 2 2 3 4 2 3 2" xfId="9371" xr:uid="{DD95A891-9F4A-4F8E-BAE7-E6374635F39B}"/>
    <cellStyle name="Migliaia 2 2 3 4 2 3 2 2" xfId="20788" xr:uid="{EDBC6724-AD41-4214-B2EC-6A20848DE3F1}"/>
    <cellStyle name="Migliaia 2 2 3 4 2 3 2 2 2" xfId="43625" xr:uid="{8CB83680-12FC-414E-9EB6-A5D48E886764}"/>
    <cellStyle name="Migliaia 2 2 3 4 2 3 2 3" xfId="32208" xr:uid="{68A35576-5939-407E-AF06-628D91E18F96}"/>
    <cellStyle name="Migliaia 2 2 3 4 2 3 3" xfId="15080" xr:uid="{ECEED6D7-9782-4EB8-A011-9A0E23F12B0C}"/>
    <cellStyle name="Migliaia 2 2 3 4 2 3 3 2" xfId="37917" xr:uid="{C0CBD631-5F3F-4A71-B5AC-2D3F671DE6B2}"/>
    <cellStyle name="Migliaia 2 2 3 4 2 3 4" xfId="26500" xr:uid="{2A6EA38B-5FC2-4BA9-9F04-B8C82324E54D}"/>
    <cellStyle name="Migliaia 2 2 3 4 2 4" xfId="6517" xr:uid="{1258346A-39B7-4B5E-B666-D9A3BB9F91A6}"/>
    <cellStyle name="Migliaia 2 2 3 4 2 4 2" xfId="17934" xr:uid="{7710AD6B-BF4B-4027-A6CC-F9FB5F7F8A57}"/>
    <cellStyle name="Migliaia 2 2 3 4 2 4 2 2" xfId="40771" xr:uid="{43699114-9D1D-4B2D-BBC1-7984BAE9C41E}"/>
    <cellStyle name="Migliaia 2 2 3 4 2 4 3" xfId="29354" xr:uid="{B09C911C-29A4-4782-A898-953FD62256B9}"/>
    <cellStyle name="Migliaia 2 2 3 4 2 5" xfId="12226" xr:uid="{6F559974-DD67-4809-80B3-714FCB384D6E}"/>
    <cellStyle name="Migliaia 2 2 3 4 2 5 2" xfId="35063" xr:uid="{48EE0457-05D0-4F44-BC08-5FD07238F13D}"/>
    <cellStyle name="Migliaia 2 2 3 4 2 6" xfId="23646" xr:uid="{E4272600-86C5-438F-A0F9-DDFE2F76E0F1}"/>
    <cellStyle name="Migliaia 2 2 3 4 3" xfId="931" xr:uid="{D384E83F-8CBF-4F04-A834-C343EA9AFAFF}"/>
    <cellStyle name="Migliaia 2 2 3 4 3 2" xfId="2450" xr:uid="{68890EF3-C812-4579-99CC-928990D2B285}"/>
    <cellStyle name="Migliaia 2 2 3 4 3 2 2" xfId="5306" xr:uid="{C9ABF167-47DA-43F0-A9D7-3A4CA3E7A72A}"/>
    <cellStyle name="Migliaia 2 2 3 4 3 2 2 2" xfId="11014" xr:uid="{0A857293-6629-4840-A4B2-FC8154D05142}"/>
    <cellStyle name="Migliaia 2 2 3 4 3 2 2 2 2" xfId="22432" xr:uid="{49E7D9E7-069D-49C9-94C4-7611E17D6314}"/>
    <cellStyle name="Migliaia 2 2 3 4 3 2 2 2 2 2" xfId="45269" xr:uid="{6984280F-3724-4ECE-AA43-17E71B0BCC87}"/>
    <cellStyle name="Migliaia 2 2 3 4 3 2 2 2 3" xfId="33852" xr:uid="{9C5FD801-0684-4C36-82AA-8D82E34A0596}"/>
    <cellStyle name="Migliaia 2 2 3 4 3 2 2 3" xfId="16724" xr:uid="{4C636E02-95C5-4E25-979E-0337095C8B87}"/>
    <cellStyle name="Migliaia 2 2 3 4 3 2 2 3 2" xfId="39561" xr:uid="{BDB71C37-412C-45F8-9B59-6622BD3CB6EA}"/>
    <cellStyle name="Migliaia 2 2 3 4 3 2 2 4" xfId="28144" xr:uid="{FB826E74-1A5D-4757-8F11-A28A90EE6D64}"/>
    <cellStyle name="Migliaia 2 2 3 4 3 2 3" xfId="8161" xr:uid="{C6139BC2-5EC2-42B5-9BE8-3F34EC393BB3}"/>
    <cellStyle name="Migliaia 2 2 3 4 3 2 3 2" xfId="19578" xr:uid="{A36B8E6E-7A90-4C25-BA96-D587135FCEE5}"/>
    <cellStyle name="Migliaia 2 2 3 4 3 2 3 2 2" xfId="42415" xr:uid="{8894EC82-727B-49B1-8229-D8838B90339D}"/>
    <cellStyle name="Migliaia 2 2 3 4 3 2 3 3" xfId="30998" xr:uid="{9B2715C9-9F8C-4761-84A6-86D154ABDDB1}"/>
    <cellStyle name="Migliaia 2 2 3 4 3 2 4" xfId="13870" xr:uid="{DA80D293-1F71-4406-A052-834D9BDC76C2}"/>
    <cellStyle name="Migliaia 2 2 3 4 3 2 4 2" xfId="36707" xr:uid="{3AD2522A-75FF-40C4-9ED8-7B64F74E537C}"/>
    <cellStyle name="Migliaia 2 2 3 4 3 2 5" xfId="25290" xr:uid="{EA7F95D5-226E-4AA4-81FF-B103B7D2769B}"/>
    <cellStyle name="Migliaia 2 2 3 4 3 3" xfId="3879" xr:uid="{2BD4C5A6-BF8F-4B09-9011-380D40C9C495}"/>
    <cellStyle name="Migliaia 2 2 3 4 3 3 2" xfId="9588" xr:uid="{FA1CDF76-1536-4160-A7B8-2C8B97FEBAC3}"/>
    <cellStyle name="Migliaia 2 2 3 4 3 3 2 2" xfId="21005" xr:uid="{E87567F5-332D-4A05-85D4-8CC7ADA0B02F}"/>
    <cellStyle name="Migliaia 2 2 3 4 3 3 2 2 2" xfId="43842" xr:uid="{25C7BA09-F2B9-4423-8401-77B91A4939D6}"/>
    <cellStyle name="Migliaia 2 2 3 4 3 3 2 3" xfId="32425" xr:uid="{1F43D8E5-7D8B-4B7E-9589-770F2AE7F04F}"/>
    <cellStyle name="Migliaia 2 2 3 4 3 3 3" xfId="15297" xr:uid="{8A50F592-2CCB-4475-80AA-636927D1017D}"/>
    <cellStyle name="Migliaia 2 2 3 4 3 3 3 2" xfId="38134" xr:uid="{50468925-83CD-4FE4-A732-CF295437D2FF}"/>
    <cellStyle name="Migliaia 2 2 3 4 3 3 4" xfId="26717" xr:uid="{31533EE3-5249-415F-9761-9231272CA36C}"/>
    <cellStyle name="Migliaia 2 2 3 4 3 4" xfId="6734" xr:uid="{CEB06453-DC04-4E87-B005-52AA22B99CE0}"/>
    <cellStyle name="Migliaia 2 2 3 4 3 4 2" xfId="18151" xr:uid="{8CE35609-6551-493F-A5AB-73CBAE420F2D}"/>
    <cellStyle name="Migliaia 2 2 3 4 3 4 2 2" xfId="40988" xr:uid="{22F15C05-AA0A-469B-BA19-ABE784CB0E16}"/>
    <cellStyle name="Migliaia 2 2 3 4 3 4 3" xfId="29571" xr:uid="{A35952DB-8C8E-4386-856B-83C6104A2E62}"/>
    <cellStyle name="Migliaia 2 2 3 4 3 5" xfId="12443" xr:uid="{6B2A6725-F5A1-4A33-BAEE-6C304EEAB77F}"/>
    <cellStyle name="Migliaia 2 2 3 4 3 5 2" xfId="35280" xr:uid="{10102055-BEE4-46A1-BBAC-B4235BB4806C}"/>
    <cellStyle name="Migliaia 2 2 3 4 3 6" xfId="23863" xr:uid="{EE96B68F-951B-4E69-90D8-A356C21E2CFF}"/>
    <cellStyle name="Migliaia 2 2 3 4 4" xfId="1178" xr:uid="{33C458A6-7E9B-468E-A891-CDDEB6B17801}"/>
    <cellStyle name="Migliaia 2 2 3 4 4 2" xfId="2667" xr:uid="{3EFCA4A5-1978-4BEB-90C7-EC0F316850A4}"/>
    <cellStyle name="Migliaia 2 2 3 4 4 2 2" xfId="5523" xr:uid="{C0AD143B-5F2A-4E8A-9D54-F128785AC503}"/>
    <cellStyle name="Migliaia 2 2 3 4 4 2 2 2" xfId="11231" xr:uid="{44EC2979-6A1C-4A90-A4D9-2685467F9087}"/>
    <cellStyle name="Migliaia 2 2 3 4 4 2 2 2 2" xfId="22649" xr:uid="{60FF9D1B-1155-4EA8-A64D-6375A5FD5A6A}"/>
    <cellStyle name="Migliaia 2 2 3 4 4 2 2 2 2 2" xfId="45486" xr:uid="{D9E1F535-BBE4-4F10-83EB-F31066EC86D6}"/>
    <cellStyle name="Migliaia 2 2 3 4 4 2 2 2 3" xfId="34069" xr:uid="{169B1441-4056-4BB9-92FD-4B8EB8912FF5}"/>
    <cellStyle name="Migliaia 2 2 3 4 4 2 2 3" xfId="16941" xr:uid="{20B3656E-CC8F-46EE-BA96-C422FED01F29}"/>
    <cellStyle name="Migliaia 2 2 3 4 4 2 2 3 2" xfId="39778" xr:uid="{B05AF1B9-9394-45E6-A8AA-386213AEDE87}"/>
    <cellStyle name="Migliaia 2 2 3 4 4 2 2 4" xfId="28361" xr:uid="{3CF5160A-B077-4964-98DE-31242BD7A659}"/>
    <cellStyle name="Migliaia 2 2 3 4 4 2 3" xfId="8378" xr:uid="{130E1F0A-54F9-40ED-B918-7072EC97D6AE}"/>
    <cellStyle name="Migliaia 2 2 3 4 4 2 3 2" xfId="19795" xr:uid="{6684122E-B86E-454D-9BD5-3DD3FD37C90A}"/>
    <cellStyle name="Migliaia 2 2 3 4 4 2 3 2 2" xfId="42632" xr:uid="{6F5ACD5E-7C72-447E-97F8-6DEC9ED33178}"/>
    <cellStyle name="Migliaia 2 2 3 4 4 2 3 3" xfId="31215" xr:uid="{33FEB846-7E79-4C14-8392-2459FA600B5A}"/>
    <cellStyle name="Migliaia 2 2 3 4 4 2 4" xfId="14087" xr:uid="{FD3D1793-B810-4FB4-A2C4-84FC5597D4AA}"/>
    <cellStyle name="Migliaia 2 2 3 4 4 2 4 2" xfId="36924" xr:uid="{370C764A-D1DB-436C-A8DA-A882EFDCA73E}"/>
    <cellStyle name="Migliaia 2 2 3 4 4 2 5" xfId="25507" xr:uid="{71376ED3-8BDF-4617-989F-512667C49140}"/>
    <cellStyle name="Migliaia 2 2 3 4 4 3" xfId="4096" xr:uid="{3444C9F6-DACE-4F0B-8943-D4800C4E6B96}"/>
    <cellStyle name="Migliaia 2 2 3 4 4 3 2" xfId="9805" xr:uid="{96FEE0D6-A0E2-4286-86D8-D242DBCD431C}"/>
    <cellStyle name="Migliaia 2 2 3 4 4 3 2 2" xfId="21222" xr:uid="{F8B70D90-9C4C-4382-8519-6E0F2436A29F}"/>
    <cellStyle name="Migliaia 2 2 3 4 4 3 2 2 2" xfId="44059" xr:uid="{48F623C7-F8F0-4DD9-AC70-4CD6605E4D5A}"/>
    <cellStyle name="Migliaia 2 2 3 4 4 3 2 3" xfId="32642" xr:uid="{E1D14F2E-1C18-4DB0-8B28-4C5350AA789F}"/>
    <cellStyle name="Migliaia 2 2 3 4 4 3 3" xfId="15514" xr:uid="{C10596ED-9642-4F7F-B387-5C7F550B9C7E}"/>
    <cellStyle name="Migliaia 2 2 3 4 4 3 3 2" xfId="38351" xr:uid="{101226A5-1422-4B72-8407-E0310708605C}"/>
    <cellStyle name="Migliaia 2 2 3 4 4 3 4" xfId="26934" xr:uid="{70722CF7-1DC9-490D-AE4A-A448D1E799B8}"/>
    <cellStyle name="Migliaia 2 2 3 4 4 4" xfId="6951" xr:uid="{7432DD12-6212-4D63-8A02-EEC74BCE82A9}"/>
    <cellStyle name="Migliaia 2 2 3 4 4 4 2" xfId="18368" xr:uid="{BB4AF718-7E67-4D21-808D-2BE8CA4BE923}"/>
    <cellStyle name="Migliaia 2 2 3 4 4 4 2 2" xfId="41205" xr:uid="{9D91DC4F-C987-4B4B-8989-53A593992267}"/>
    <cellStyle name="Migliaia 2 2 3 4 4 4 3" xfId="29788" xr:uid="{0C56E918-29F7-4586-BC12-62C8510D9DC5}"/>
    <cellStyle name="Migliaia 2 2 3 4 4 5" xfId="12660" xr:uid="{4E9E8CF4-4C14-4299-8E8B-A6C2A8C68937}"/>
    <cellStyle name="Migliaia 2 2 3 4 4 5 2" xfId="35497" xr:uid="{04BE6F3D-83EA-49D6-AFED-61C1CF949FC5}"/>
    <cellStyle name="Migliaia 2 2 3 4 4 6" xfId="24080" xr:uid="{3C4D9062-0AB3-458E-9FF2-8ED10466ADF0}"/>
    <cellStyle name="Migliaia 2 2 3 4 5" xfId="1425" xr:uid="{0D800A61-A12E-4E03-8C5F-FC0526AAAF90}"/>
    <cellStyle name="Migliaia 2 2 3 4 5 2" xfId="2884" xr:uid="{305A7A34-BFB2-490B-8C52-E96A0CA51193}"/>
    <cellStyle name="Migliaia 2 2 3 4 5 2 2" xfId="5740" xr:uid="{64B0EE51-21ED-4DA1-9672-825A62234A1E}"/>
    <cellStyle name="Migliaia 2 2 3 4 5 2 2 2" xfId="11448" xr:uid="{827B8905-DC4C-4933-9293-9026B45B98B1}"/>
    <cellStyle name="Migliaia 2 2 3 4 5 2 2 2 2" xfId="22866" xr:uid="{0448CEE0-D527-4AA5-8B67-627A0F478701}"/>
    <cellStyle name="Migliaia 2 2 3 4 5 2 2 2 2 2" xfId="45703" xr:uid="{E240A8AC-9105-4CBB-A275-3BE4B085700B}"/>
    <cellStyle name="Migliaia 2 2 3 4 5 2 2 2 3" xfId="34286" xr:uid="{A35BEE2B-0808-41B7-8006-CCE74C922755}"/>
    <cellStyle name="Migliaia 2 2 3 4 5 2 2 3" xfId="17158" xr:uid="{DB23279E-5EDA-41A9-8DB1-4D28FFE74FD4}"/>
    <cellStyle name="Migliaia 2 2 3 4 5 2 2 3 2" xfId="39995" xr:uid="{A8F4AAEA-0E48-4B65-8F05-D1F44ECD60C9}"/>
    <cellStyle name="Migliaia 2 2 3 4 5 2 2 4" xfId="28578" xr:uid="{166580B2-9BE7-43FA-86D1-BEDD79C42A9F}"/>
    <cellStyle name="Migliaia 2 2 3 4 5 2 3" xfId="8595" xr:uid="{0711C76F-35E0-492E-BF6A-1192C99373D5}"/>
    <cellStyle name="Migliaia 2 2 3 4 5 2 3 2" xfId="20012" xr:uid="{7309CAE1-C225-4E8C-B7A1-DD9F3DEE5FE7}"/>
    <cellStyle name="Migliaia 2 2 3 4 5 2 3 2 2" xfId="42849" xr:uid="{C5127C49-4008-406E-91D0-096A21EDE3FF}"/>
    <cellStyle name="Migliaia 2 2 3 4 5 2 3 3" xfId="31432" xr:uid="{5669743E-846C-4951-B036-FB6B6F4D0B72}"/>
    <cellStyle name="Migliaia 2 2 3 4 5 2 4" xfId="14304" xr:uid="{89CC4320-7307-4910-AB38-4C97CFEDE0A5}"/>
    <cellStyle name="Migliaia 2 2 3 4 5 2 4 2" xfId="37141" xr:uid="{C93D0214-33D1-4173-B026-1306B068938B}"/>
    <cellStyle name="Migliaia 2 2 3 4 5 2 5" xfId="25724" xr:uid="{4BDFBEFC-CF64-46BC-82A9-CFD4D141CFDB}"/>
    <cellStyle name="Migliaia 2 2 3 4 5 3" xfId="4313" xr:uid="{566E4890-3036-4400-AB68-643F8EBA3B2C}"/>
    <cellStyle name="Migliaia 2 2 3 4 5 3 2" xfId="10022" xr:uid="{EC3040D5-5C17-41F0-8FC7-31863B743EE2}"/>
    <cellStyle name="Migliaia 2 2 3 4 5 3 2 2" xfId="21439" xr:uid="{2E8B50C3-FD8A-4097-AAED-B9BB862C30D6}"/>
    <cellStyle name="Migliaia 2 2 3 4 5 3 2 2 2" xfId="44276" xr:uid="{EA49C9C6-6218-47BD-AABA-3BE38C20E9D7}"/>
    <cellStyle name="Migliaia 2 2 3 4 5 3 2 3" xfId="32859" xr:uid="{26B264F1-32A8-4A28-975C-46F3ED58F3BB}"/>
    <cellStyle name="Migliaia 2 2 3 4 5 3 3" xfId="15731" xr:uid="{63CFCC9C-08B7-4EED-9078-64A027051533}"/>
    <cellStyle name="Migliaia 2 2 3 4 5 3 3 2" xfId="38568" xr:uid="{3D9602BA-0067-4C8A-8D6F-7509677A21FA}"/>
    <cellStyle name="Migliaia 2 2 3 4 5 3 4" xfId="27151" xr:uid="{E20EB83E-2F8D-4883-B5EC-A09AA5363563}"/>
    <cellStyle name="Migliaia 2 2 3 4 5 4" xfId="7168" xr:uid="{FC26B71E-4C28-4527-AE9D-C765EC154E7A}"/>
    <cellStyle name="Migliaia 2 2 3 4 5 4 2" xfId="18585" xr:uid="{ED88DAD9-4CC6-4D9C-8687-C18CDF4A1BBC}"/>
    <cellStyle name="Migliaia 2 2 3 4 5 4 2 2" xfId="41422" xr:uid="{A4DB099F-6A45-4927-963F-C95DF0BBC2B9}"/>
    <cellStyle name="Migliaia 2 2 3 4 5 4 3" xfId="30005" xr:uid="{098B5833-C5E2-4F71-8B99-BCA02AF4A349}"/>
    <cellStyle name="Migliaia 2 2 3 4 5 5" xfId="12877" xr:uid="{E97AF0BB-E10A-4CE0-A396-09C40394DC50}"/>
    <cellStyle name="Migliaia 2 2 3 4 5 5 2" xfId="35714" xr:uid="{D52FD4CA-33BD-422B-8C4E-4DDC3194C644}"/>
    <cellStyle name="Migliaia 2 2 3 4 5 6" xfId="24297" xr:uid="{51A17631-D32F-4514-9D32-71E260949347}"/>
    <cellStyle name="Migliaia 2 2 3 4 6" xfId="1672" xr:uid="{9BC52AB4-E81E-4252-BAD9-B3530A1ABCA8}"/>
    <cellStyle name="Migliaia 2 2 3 4 6 2" xfId="3101" xr:uid="{ED7F38FF-16BE-4209-A2D6-FF4414FBF9B7}"/>
    <cellStyle name="Migliaia 2 2 3 4 6 2 2" xfId="5957" xr:uid="{1C1DBD33-BC0B-4604-A132-5B95D2C9B162}"/>
    <cellStyle name="Migliaia 2 2 3 4 6 2 2 2" xfId="11665" xr:uid="{5851F132-83F9-4372-8FE3-7D252328E791}"/>
    <cellStyle name="Migliaia 2 2 3 4 6 2 2 2 2" xfId="23083" xr:uid="{43DB4CE4-1F17-46F8-9E2D-B6673CD47D2F}"/>
    <cellStyle name="Migliaia 2 2 3 4 6 2 2 2 2 2" xfId="45920" xr:uid="{740FBEA1-53B2-4F8F-9FFD-77C6DF59A45B}"/>
    <cellStyle name="Migliaia 2 2 3 4 6 2 2 2 3" xfId="34503" xr:uid="{196826B9-DC21-4DFD-98B1-F24EF87A402D}"/>
    <cellStyle name="Migliaia 2 2 3 4 6 2 2 3" xfId="17375" xr:uid="{5F05ADC5-33C4-4F0C-B1C9-D716BDDEA504}"/>
    <cellStyle name="Migliaia 2 2 3 4 6 2 2 3 2" xfId="40212" xr:uid="{B1C8EC9B-B996-47B4-97FF-0E84622AC007}"/>
    <cellStyle name="Migliaia 2 2 3 4 6 2 2 4" xfId="28795" xr:uid="{0C45FAFF-60AA-47AF-BA7C-8DF71A1F2D64}"/>
    <cellStyle name="Migliaia 2 2 3 4 6 2 3" xfId="8812" xr:uid="{EFA24A47-C0D1-40EA-AF0E-13E4B5727748}"/>
    <cellStyle name="Migliaia 2 2 3 4 6 2 3 2" xfId="20229" xr:uid="{89F689C9-53C4-4AAD-A71B-E4D381049BDE}"/>
    <cellStyle name="Migliaia 2 2 3 4 6 2 3 2 2" xfId="43066" xr:uid="{30AC0615-6212-4692-ABA2-4F85D1A8655E}"/>
    <cellStyle name="Migliaia 2 2 3 4 6 2 3 3" xfId="31649" xr:uid="{E789C62E-D355-4657-9B8C-350B05388B18}"/>
    <cellStyle name="Migliaia 2 2 3 4 6 2 4" xfId="14521" xr:uid="{A79E6BDE-BE8E-4D0D-9FF5-3E0B450394E3}"/>
    <cellStyle name="Migliaia 2 2 3 4 6 2 4 2" xfId="37358" xr:uid="{714B0AF2-ABE0-4A49-B914-E1000440E681}"/>
    <cellStyle name="Migliaia 2 2 3 4 6 2 5" xfId="25941" xr:uid="{C1E6D8E8-91F6-4407-9B70-148EEA30AE3C}"/>
    <cellStyle name="Migliaia 2 2 3 4 6 3" xfId="4530" xr:uid="{1DEAC3BF-07EF-4CBB-9E91-7F96B9EB9110}"/>
    <cellStyle name="Migliaia 2 2 3 4 6 3 2" xfId="10239" xr:uid="{DB52B6F7-1C1E-4475-ADCB-D98C8E2012A4}"/>
    <cellStyle name="Migliaia 2 2 3 4 6 3 2 2" xfId="21656" xr:uid="{48CAA8C5-C14D-4581-ADA5-C5D1A3E4896D}"/>
    <cellStyle name="Migliaia 2 2 3 4 6 3 2 2 2" xfId="44493" xr:uid="{DCF1E73C-A0B0-4980-AF3A-46E33533CC1C}"/>
    <cellStyle name="Migliaia 2 2 3 4 6 3 2 3" xfId="33076" xr:uid="{0B480968-1B22-4E75-8F88-52998D5D6F54}"/>
    <cellStyle name="Migliaia 2 2 3 4 6 3 3" xfId="15948" xr:uid="{965D28CC-77DF-4571-8A42-74BD1E66F012}"/>
    <cellStyle name="Migliaia 2 2 3 4 6 3 3 2" xfId="38785" xr:uid="{A2B8E097-51B9-4DA0-925F-36901863FE75}"/>
    <cellStyle name="Migliaia 2 2 3 4 6 3 4" xfId="27368" xr:uid="{356B3A13-7B7A-47D8-8B3B-AE6F0AA37B73}"/>
    <cellStyle name="Migliaia 2 2 3 4 6 4" xfId="7385" xr:uid="{A73E5DEB-DE15-41D5-ABF5-1CABBAD98A4B}"/>
    <cellStyle name="Migliaia 2 2 3 4 6 4 2" xfId="18802" xr:uid="{B52EFB61-1783-4ED2-A6BF-E0B46CFDFF3F}"/>
    <cellStyle name="Migliaia 2 2 3 4 6 4 2 2" xfId="41639" xr:uid="{427B1284-4D08-447A-B2BD-7B6AEC29142C}"/>
    <cellStyle name="Migliaia 2 2 3 4 6 4 3" xfId="30222" xr:uid="{3CFF951B-1A1F-43BF-AD65-CE3C5BFADBF2}"/>
    <cellStyle name="Migliaia 2 2 3 4 6 5" xfId="13094" xr:uid="{E918E9C3-B8C6-4011-8CEC-00280332B772}"/>
    <cellStyle name="Migliaia 2 2 3 4 6 5 2" xfId="35931" xr:uid="{32B19BE2-8D73-4C1B-B7E3-BBFEBCE55CF5}"/>
    <cellStyle name="Migliaia 2 2 3 4 6 6" xfId="24514" xr:uid="{0896F0FD-F2E1-45F2-BD79-90B98D1B36BD}"/>
    <cellStyle name="Migliaia 2 2 3 4 7" xfId="2016" xr:uid="{1E704B2C-00CD-4F25-AF61-BEC729AAAC17}"/>
    <cellStyle name="Migliaia 2 2 3 4 7 2" xfId="4872" xr:uid="{E0E9EA00-4916-4DEF-910C-7DAED77B091B}"/>
    <cellStyle name="Migliaia 2 2 3 4 7 2 2" xfId="10580" xr:uid="{42997363-74B4-4B4F-884B-651A6698607E}"/>
    <cellStyle name="Migliaia 2 2 3 4 7 2 2 2" xfId="21998" xr:uid="{5B395015-899D-4C0D-B0FC-9092B6BA886B}"/>
    <cellStyle name="Migliaia 2 2 3 4 7 2 2 2 2" xfId="44835" xr:uid="{8E8D0C1D-36D3-4844-9424-8FC03E244C5E}"/>
    <cellStyle name="Migliaia 2 2 3 4 7 2 2 3" xfId="33418" xr:uid="{CD206A64-66D6-423A-872C-A46D464CA8E4}"/>
    <cellStyle name="Migliaia 2 2 3 4 7 2 3" xfId="16290" xr:uid="{C8ED5BAC-7A9F-4805-932F-520DAB6F526A}"/>
    <cellStyle name="Migliaia 2 2 3 4 7 2 3 2" xfId="39127" xr:uid="{3EAE985C-727A-4094-B466-C281F2D657EF}"/>
    <cellStyle name="Migliaia 2 2 3 4 7 2 4" xfId="27710" xr:uid="{8BE89F27-5589-4792-9B64-C3815F5351F5}"/>
    <cellStyle name="Migliaia 2 2 3 4 7 3" xfId="7727" xr:uid="{80CF6175-208A-4182-97CD-4323147B4B2C}"/>
    <cellStyle name="Migliaia 2 2 3 4 7 3 2" xfId="19144" xr:uid="{3BE5B5A0-5E95-4393-96C0-7B7C19B8F363}"/>
    <cellStyle name="Migliaia 2 2 3 4 7 3 2 2" xfId="41981" xr:uid="{1BADF79A-2946-4FDB-AAED-EB4DEE847DB3}"/>
    <cellStyle name="Migliaia 2 2 3 4 7 3 3" xfId="30564" xr:uid="{7E7900DA-812C-4580-BC8F-CEB45FD8104F}"/>
    <cellStyle name="Migliaia 2 2 3 4 7 4" xfId="13436" xr:uid="{1679282A-D297-4D64-B83A-5BAC587B8FB1}"/>
    <cellStyle name="Migliaia 2 2 3 4 7 4 2" xfId="36273" xr:uid="{4F849C2A-D609-45E9-B40A-98510CC60975}"/>
    <cellStyle name="Migliaia 2 2 3 4 7 5" xfId="24856" xr:uid="{577687C9-640F-4167-9DC2-7604D7C1C320}"/>
    <cellStyle name="Migliaia 2 2 3 4 8" xfId="3445" xr:uid="{F6A60A6E-AB8B-444E-8312-2DBF678B3D00}"/>
    <cellStyle name="Migliaia 2 2 3 4 8 2" xfId="9154" xr:uid="{59E4D32F-2297-4FA7-ACF9-6BF11BD20F65}"/>
    <cellStyle name="Migliaia 2 2 3 4 8 2 2" xfId="20571" xr:uid="{416FE5F2-0CC6-4CE1-B1E7-142CC745D5BF}"/>
    <cellStyle name="Migliaia 2 2 3 4 8 2 2 2" xfId="43408" xr:uid="{4D1A79A4-EAB9-42A5-8E74-F17DE7529895}"/>
    <cellStyle name="Migliaia 2 2 3 4 8 2 3" xfId="31991" xr:uid="{F89F3945-B9B6-4E9C-BC6E-CB18FE94FA46}"/>
    <cellStyle name="Migliaia 2 2 3 4 8 3" xfId="14863" xr:uid="{FAE911E5-A08F-425E-8568-DA34881D7402}"/>
    <cellStyle name="Migliaia 2 2 3 4 8 3 2" xfId="37700" xr:uid="{87407F08-2BCB-48A6-8199-CB7AAB9A937A}"/>
    <cellStyle name="Migliaia 2 2 3 4 8 4" xfId="26283" xr:uid="{D7DB8E24-46EB-48C6-8210-2423C374BBF1}"/>
    <cellStyle name="Migliaia 2 2 3 4 9" xfId="6300" xr:uid="{0350F789-2C68-4E7C-B258-2B34D08DF1A0}"/>
    <cellStyle name="Migliaia 2 2 3 4 9 2" xfId="17717" xr:uid="{267CE7A7-0878-4893-BA11-2F204B174D4A}"/>
    <cellStyle name="Migliaia 2 2 3 4 9 2 2" xfId="40554" xr:uid="{1EEE3A8D-CE7B-445D-995F-008D45F83421}"/>
    <cellStyle name="Migliaia 2 2 3 4 9 3" xfId="29137" xr:uid="{5A099ADB-98EF-43A6-83AB-242FCF543BD8}"/>
    <cellStyle name="Migliaia 2 2 3 5" xfId="537" xr:uid="{5E76C008-42F5-4244-9B7E-D73A1C3611DF}"/>
    <cellStyle name="Migliaia 2 2 3 5 2" xfId="2119" xr:uid="{7AC5E0B0-F88C-4272-8183-FD219DBA3C8E}"/>
    <cellStyle name="Migliaia 2 2 3 5 2 2" xfId="4975" xr:uid="{E6FF72BB-A17C-4E9F-B937-F55A21BD689E}"/>
    <cellStyle name="Migliaia 2 2 3 5 2 2 2" xfId="10683" xr:uid="{52830F1C-8469-4138-88C3-E6F1BA9BC213}"/>
    <cellStyle name="Migliaia 2 2 3 5 2 2 2 2" xfId="22101" xr:uid="{3511B02B-5969-474F-A23B-25BA6B7C1164}"/>
    <cellStyle name="Migliaia 2 2 3 5 2 2 2 2 2" xfId="44938" xr:uid="{021E35CC-7DD9-4598-BE7A-EB269A894465}"/>
    <cellStyle name="Migliaia 2 2 3 5 2 2 2 3" xfId="33521" xr:uid="{AB563403-4315-47A7-9535-AE9C11806AEF}"/>
    <cellStyle name="Migliaia 2 2 3 5 2 2 3" xfId="16393" xr:uid="{F0BF3AD0-6994-4F47-AD86-DEA3AB42A411}"/>
    <cellStyle name="Migliaia 2 2 3 5 2 2 3 2" xfId="39230" xr:uid="{8A836413-56DE-4C5E-BDDC-4826B46F6B06}"/>
    <cellStyle name="Migliaia 2 2 3 5 2 2 4" xfId="27813" xr:uid="{241CECA0-D7F8-40E4-8304-7CA3CD31D0F0}"/>
    <cellStyle name="Migliaia 2 2 3 5 2 3" xfId="7830" xr:uid="{0133FBA5-0002-4918-AD16-46C0D9261FD0}"/>
    <cellStyle name="Migliaia 2 2 3 5 2 3 2" xfId="19247" xr:uid="{6936CD3E-E12C-43A4-864E-DE357C9D3754}"/>
    <cellStyle name="Migliaia 2 2 3 5 2 3 2 2" xfId="42084" xr:uid="{E19B60F9-28E0-4FF6-9AA5-A0431D047947}"/>
    <cellStyle name="Migliaia 2 2 3 5 2 3 3" xfId="30667" xr:uid="{15CF7AA4-3A59-43BE-924C-330EE59D6305}"/>
    <cellStyle name="Migliaia 2 2 3 5 2 4" xfId="13539" xr:uid="{3293235F-BE50-461E-9A5C-67EB0F5B6FB0}"/>
    <cellStyle name="Migliaia 2 2 3 5 2 4 2" xfId="36376" xr:uid="{6AEC7857-F168-40D7-9FB1-2823895654A1}"/>
    <cellStyle name="Migliaia 2 2 3 5 2 5" xfId="24959" xr:uid="{E809D7D0-C8D8-4962-AF15-1340C546677B}"/>
    <cellStyle name="Migliaia 2 2 3 5 3" xfId="3548" xr:uid="{93437962-F737-4595-ABA6-61A353C3F0A9}"/>
    <cellStyle name="Migliaia 2 2 3 5 3 2" xfId="9257" xr:uid="{89504BD9-4F1D-46DF-8D0B-BEC2D458EC29}"/>
    <cellStyle name="Migliaia 2 2 3 5 3 2 2" xfId="20674" xr:uid="{BEBE9062-ACBF-49F0-98B6-F56D3A7F6935}"/>
    <cellStyle name="Migliaia 2 2 3 5 3 2 2 2" xfId="43511" xr:uid="{8E6FFE19-71D2-4424-8121-01DDB6BE7931}"/>
    <cellStyle name="Migliaia 2 2 3 5 3 2 3" xfId="32094" xr:uid="{BF05F3F6-C2C5-4393-AACA-FAD4377869D6}"/>
    <cellStyle name="Migliaia 2 2 3 5 3 3" xfId="14966" xr:uid="{C73FE3C7-4B52-4F49-B81F-0D30566C7E6A}"/>
    <cellStyle name="Migliaia 2 2 3 5 3 3 2" xfId="37803" xr:uid="{1C8F6007-25CA-4F31-A9D9-6EE8F3AC5909}"/>
    <cellStyle name="Migliaia 2 2 3 5 3 4" xfId="26386" xr:uid="{947F3F31-8EA7-45FF-9F98-F1C678AB2433}"/>
    <cellStyle name="Migliaia 2 2 3 5 4" xfId="6403" xr:uid="{189AA30F-4C54-442F-8853-66E2D242588B}"/>
    <cellStyle name="Migliaia 2 2 3 5 4 2" xfId="17820" xr:uid="{53A47128-7CCE-4B81-A560-78F68B955B3D}"/>
    <cellStyle name="Migliaia 2 2 3 5 4 2 2" xfId="40657" xr:uid="{3FC40736-9AFA-4870-AA9F-54D019328809}"/>
    <cellStyle name="Migliaia 2 2 3 5 4 3" xfId="29240" xr:uid="{4EBAA252-0FA2-488E-B820-FEBF14889312}"/>
    <cellStyle name="Migliaia 2 2 3 5 5" xfId="12112" xr:uid="{3B3BCC52-3EAE-4761-AA79-63C0807E4E88}"/>
    <cellStyle name="Migliaia 2 2 3 5 5 2" xfId="34949" xr:uid="{3FD60E66-C89E-404D-A0A2-4AE3DDF126E9}"/>
    <cellStyle name="Migliaia 2 2 3 5 6" xfId="23532" xr:uid="{3518996B-8AC6-46B5-8A7A-8D160A7C6DA4}"/>
    <cellStyle name="Migliaia 2 2 3 6" xfId="800" xr:uid="{A9BFA7BC-DE95-4CBD-8E13-88B364A23B19}"/>
    <cellStyle name="Migliaia 2 2 3 6 2" xfId="2336" xr:uid="{8122E395-1FCB-4F2F-B679-5F12C91541C3}"/>
    <cellStyle name="Migliaia 2 2 3 6 2 2" xfId="5192" xr:uid="{E1C1CEBD-1212-4F5C-9C7C-62C4EAFBEAC8}"/>
    <cellStyle name="Migliaia 2 2 3 6 2 2 2" xfId="10900" xr:uid="{6F741055-D23E-4D46-942F-A66A9937F4B1}"/>
    <cellStyle name="Migliaia 2 2 3 6 2 2 2 2" xfId="22318" xr:uid="{3C0C67A6-F3DE-4D57-A02D-5BAB5D98D223}"/>
    <cellStyle name="Migliaia 2 2 3 6 2 2 2 2 2" xfId="45155" xr:uid="{C8FC78EC-4EE2-48F1-BD5B-14C734FA121E}"/>
    <cellStyle name="Migliaia 2 2 3 6 2 2 2 3" xfId="33738" xr:uid="{B675DC92-7DA3-4A57-905C-89F8B2656163}"/>
    <cellStyle name="Migliaia 2 2 3 6 2 2 3" xfId="16610" xr:uid="{CC55A756-F7FF-4E33-B17B-69415D6EB94A}"/>
    <cellStyle name="Migliaia 2 2 3 6 2 2 3 2" xfId="39447" xr:uid="{56BB9DEF-19BB-4EC7-ADF7-40814091ACC2}"/>
    <cellStyle name="Migliaia 2 2 3 6 2 2 4" xfId="28030" xr:uid="{7474D578-7FDF-41EB-8066-AF57934B0364}"/>
    <cellStyle name="Migliaia 2 2 3 6 2 3" xfId="8047" xr:uid="{F5B5A0F2-2F4D-4FA2-BF03-47F36DFCA97F}"/>
    <cellStyle name="Migliaia 2 2 3 6 2 3 2" xfId="19464" xr:uid="{C5C982AB-8267-4420-B483-F13C15EF5D55}"/>
    <cellStyle name="Migliaia 2 2 3 6 2 3 2 2" xfId="42301" xr:uid="{EC968889-7FB5-44C4-B834-D35060D3EE04}"/>
    <cellStyle name="Migliaia 2 2 3 6 2 3 3" xfId="30884" xr:uid="{EFCEAC79-F4E6-4E65-A408-D03AD716844A}"/>
    <cellStyle name="Migliaia 2 2 3 6 2 4" xfId="13756" xr:uid="{E8A33219-FA60-4B42-AC07-2E6EF8DD272E}"/>
    <cellStyle name="Migliaia 2 2 3 6 2 4 2" xfId="36593" xr:uid="{27E4BB72-400F-4C95-BA7F-0076BF462EDF}"/>
    <cellStyle name="Migliaia 2 2 3 6 2 5" xfId="25176" xr:uid="{73A6FB36-17A7-4970-9AC0-BA1768B81D58}"/>
    <cellStyle name="Migliaia 2 2 3 6 3" xfId="3765" xr:uid="{725DDD1B-B8CB-4640-98E2-A35D62F975BF}"/>
    <cellStyle name="Migliaia 2 2 3 6 3 2" xfId="9474" xr:uid="{83A69B20-71BD-4613-9F9D-586E6E95BBC9}"/>
    <cellStyle name="Migliaia 2 2 3 6 3 2 2" xfId="20891" xr:uid="{71E2EA05-55E1-4A6D-83F4-2142E04F35DA}"/>
    <cellStyle name="Migliaia 2 2 3 6 3 2 2 2" xfId="43728" xr:uid="{13DCF2DD-775E-418C-AD2E-036525454838}"/>
    <cellStyle name="Migliaia 2 2 3 6 3 2 3" xfId="32311" xr:uid="{20422131-199D-4FC4-9A3E-FAC5555EAF86}"/>
    <cellStyle name="Migliaia 2 2 3 6 3 3" xfId="15183" xr:uid="{06759518-E2B9-4B4F-82C3-EC4B1CC7D416}"/>
    <cellStyle name="Migliaia 2 2 3 6 3 3 2" xfId="38020" xr:uid="{E02FD375-6986-4272-B857-33F30BDA6CFB}"/>
    <cellStyle name="Migliaia 2 2 3 6 3 4" xfId="26603" xr:uid="{AF546F29-E279-40EF-9A5F-27D571FEDC40}"/>
    <cellStyle name="Migliaia 2 2 3 6 4" xfId="6620" xr:uid="{473F117E-52A9-49E7-B217-B185177C15F4}"/>
    <cellStyle name="Migliaia 2 2 3 6 4 2" xfId="18037" xr:uid="{C09B2BD9-07E3-41FF-B264-12F13B2E9D64}"/>
    <cellStyle name="Migliaia 2 2 3 6 4 2 2" xfId="40874" xr:uid="{3B8F48BC-0172-4569-9813-981B0764D4AA}"/>
    <cellStyle name="Migliaia 2 2 3 6 4 3" xfId="29457" xr:uid="{9C468F4F-7C32-4E8B-B337-2CA51F34083E}"/>
    <cellStyle name="Migliaia 2 2 3 6 5" xfId="12329" xr:uid="{E0363F38-CC29-45E8-B247-4630A76432D4}"/>
    <cellStyle name="Migliaia 2 2 3 6 5 2" xfId="35166" xr:uid="{228F3AD6-13E2-49AE-B6F3-45C0E7F444E5}"/>
    <cellStyle name="Migliaia 2 2 3 6 6" xfId="23749" xr:uid="{93BC5291-00AD-4EB3-9F99-B5ACF40E0171}"/>
    <cellStyle name="Migliaia 2 2 3 7" xfId="1047" xr:uid="{AE57EF7E-23A8-4006-A611-757ED42647CF}"/>
    <cellStyle name="Migliaia 2 2 3 7 2" xfId="2553" xr:uid="{01BD0CF5-6F2E-4E97-8963-85AA541A9BCE}"/>
    <cellStyle name="Migliaia 2 2 3 7 2 2" xfId="5409" xr:uid="{1DEB391E-2AA0-472B-BB63-4600A9432C5E}"/>
    <cellStyle name="Migliaia 2 2 3 7 2 2 2" xfId="11117" xr:uid="{BF6B7782-F9D7-46EE-8C74-6FED3F39DD18}"/>
    <cellStyle name="Migliaia 2 2 3 7 2 2 2 2" xfId="22535" xr:uid="{05E51D71-8AB0-40F0-9A91-9FB019AC8CCD}"/>
    <cellStyle name="Migliaia 2 2 3 7 2 2 2 2 2" xfId="45372" xr:uid="{00B5D0FE-56F1-449E-B2DD-CC02F5A1B95C}"/>
    <cellStyle name="Migliaia 2 2 3 7 2 2 2 3" xfId="33955" xr:uid="{E027D021-919D-4013-AE96-121F12A8EDFF}"/>
    <cellStyle name="Migliaia 2 2 3 7 2 2 3" xfId="16827" xr:uid="{27B88CAB-AE84-40E2-82B8-E8C855C393B9}"/>
    <cellStyle name="Migliaia 2 2 3 7 2 2 3 2" xfId="39664" xr:uid="{432AFF9E-6E9B-440E-8A50-A704D25D3570}"/>
    <cellStyle name="Migliaia 2 2 3 7 2 2 4" xfId="28247" xr:uid="{B70A5E27-32FE-4693-BA20-531C6F802DAD}"/>
    <cellStyle name="Migliaia 2 2 3 7 2 3" xfId="8264" xr:uid="{35CDF2EF-BB9B-4626-813B-8CCA3219E1AF}"/>
    <cellStyle name="Migliaia 2 2 3 7 2 3 2" xfId="19681" xr:uid="{3991741A-B466-4732-875B-4C6FE8056103}"/>
    <cellStyle name="Migliaia 2 2 3 7 2 3 2 2" xfId="42518" xr:uid="{0F542BAB-AEF1-474B-BEE6-70991B77FF35}"/>
    <cellStyle name="Migliaia 2 2 3 7 2 3 3" xfId="31101" xr:uid="{FFE02EF2-6F84-4C10-8C00-D3B6559D723E}"/>
    <cellStyle name="Migliaia 2 2 3 7 2 4" xfId="13973" xr:uid="{A4A1E23C-D926-43AA-A027-9113784A1AF2}"/>
    <cellStyle name="Migliaia 2 2 3 7 2 4 2" xfId="36810" xr:uid="{9B3502A4-1D80-473E-AB0A-50A8456335D8}"/>
    <cellStyle name="Migliaia 2 2 3 7 2 5" xfId="25393" xr:uid="{83C977A1-FBF8-4EA5-A0DE-17D008A82EFF}"/>
    <cellStyle name="Migliaia 2 2 3 7 3" xfId="3982" xr:uid="{41D17587-732F-4790-B628-F9425CFE433B}"/>
    <cellStyle name="Migliaia 2 2 3 7 3 2" xfId="9691" xr:uid="{234A5388-35CD-474A-8373-2BED73BB812F}"/>
    <cellStyle name="Migliaia 2 2 3 7 3 2 2" xfId="21108" xr:uid="{AE0D853F-12EB-46C4-A9CA-2823FF3FAADD}"/>
    <cellStyle name="Migliaia 2 2 3 7 3 2 2 2" xfId="43945" xr:uid="{F9AA4C9B-AFA9-40CD-975E-67077E9468B4}"/>
    <cellStyle name="Migliaia 2 2 3 7 3 2 3" xfId="32528" xr:uid="{760BB3FC-559C-4F02-8A0B-93C99B0EB7E9}"/>
    <cellStyle name="Migliaia 2 2 3 7 3 3" xfId="15400" xr:uid="{C2DCE3AA-B085-448B-9EDF-6C5A55CD2410}"/>
    <cellStyle name="Migliaia 2 2 3 7 3 3 2" xfId="38237" xr:uid="{DBEAA2FA-C390-4777-9920-5FE0096690AC}"/>
    <cellStyle name="Migliaia 2 2 3 7 3 4" xfId="26820" xr:uid="{F52B5F37-C1B8-41B3-8D6A-8D2EA039AC59}"/>
    <cellStyle name="Migliaia 2 2 3 7 4" xfId="6837" xr:uid="{841BE987-4F7C-4401-A4AD-2D5E030404DB}"/>
    <cellStyle name="Migliaia 2 2 3 7 4 2" xfId="18254" xr:uid="{C9170296-FE7F-4D97-B3E2-98530A5E3937}"/>
    <cellStyle name="Migliaia 2 2 3 7 4 2 2" xfId="41091" xr:uid="{F769F519-1F5B-471A-84F8-77FA609DB772}"/>
    <cellStyle name="Migliaia 2 2 3 7 4 3" xfId="29674" xr:uid="{9DB8ED98-34E6-4714-8C19-5D7DA6FF74CF}"/>
    <cellStyle name="Migliaia 2 2 3 7 5" xfId="12546" xr:uid="{0A3A4D89-DA4B-4A19-B588-9BCDDA8F6034}"/>
    <cellStyle name="Migliaia 2 2 3 7 5 2" xfId="35383" xr:uid="{C9CFDED5-22A9-4BC7-B1D8-F8728E6C4EF4}"/>
    <cellStyle name="Migliaia 2 2 3 7 6" xfId="23966" xr:uid="{300E4485-73B1-4E8D-8C2D-3B3CA97382A1}"/>
    <cellStyle name="Migliaia 2 2 3 8" xfId="1294" xr:uid="{53143D92-76E5-44FB-8F68-D6C644393860}"/>
    <cellStyle name="Migliaia 2 2 3 8 2" xfId="2770" xr:uid="{9B27CE92-22D7-445E-92F6-F18E1E917663}"/>
    <cellStyle name="Migliaia 2 2 3 8 2 2" xfId="5626" xr:uid="{80DE5867-FD0A-4AFB-A9C2-947A4206278E}"/>
    <cellStyle name="Migliaia 2 2 3 8 2 2 2" xfId="11334" xr:uid="{FCAA643D-3AC6-4C74-AA42-C5A450BE38A5}"/>
    <cellStyle name="Migliaia 2 2 3 8 2 2 2 2" xfId="22752" xr:uid="{722EAB48-AAFB-4EBE-A100-499D3023865F}"/>
    <cellStyle name="Migliaia 2 2 3 8 2 2 2 2 2" xfId="45589" xr:uid="{8EA1A427-D21C-4BAA-BA4E-7CC986B035FA}"/>
    <cellStyle name="Migliaia 2 2 3 8 2 2 2 3" xfId="34172" xr:uid="{2D83810C-D2A8-46B2-BBCD-15C97DBE4BA2}"/>
    <cellStyle name="Migliaia 2 2 3 8 2 2 3" xfId="17044" xr:uid="{0F346755-8D56-4DFF-A83C-88BA91EE6567}"/>
    <cellStyle name="Migliaia 2 2 3 8 2 2 3 2" xfId="39881" xr:uid="{9E53C135-C648-4BA3-B8D3-94342D7F3EF6}"/>
    <cellStyle name="Migliaia 2 2 3 8 2 2 4" xfId="28464" xr:uid="{1E393701-274A-4E9A-B398-BB2B12EB3A75}"/>
    <cellStyle name="Migliaia 2 2 3 8 2 3" xfId="8481" xr:uid="{38F053C8-E931-4E68-B97A-B4B1EFEDC424}"/>
    <cellStyle name="Migliaia 2 2 3 8 2 3 2" xfId="19898" xr:uid="{DD989FDC-EEED-43A3-8F35-45D1610FD487}"/>
    <cellStyle name="Migliaia 2 2 3 8 2 3 2 2" xfId="42735" xr:uid="{0C780558-F30B-4266-AC4B-1230E80237EC}"/>
    <cellStyle name="Migliaia 2 2 3 8 2 3 3" xfId="31318" xr:uid="{72B152A8-4403-4765-A531-CFAC0C9E69A0}"/>
    <cellStyle name="Migliaia 2 2 3 8 2 4" xfId="14190" xr:uid="{1D57510D-2041-4170-A073-3EA69E658C75}"/>
    <cellStyle name="Migliaia 2 2 3 8 2 4 2" xfId="37027" xr:uid="{561E21AA-098D-4B0C-9ED7-0EDEB896231A}"/>
    <cellStyle name="Migliaia 2 2 3 8 2 5" xfId="25610" xr:uid="{4F5A486E-CF6F-4195-AE2F-C8DD6B63CDB2}"/>
    <cellStyle name="Migliaia 2 2 3 8 3" xfId="4199" xr:uid="{28D34698-AC72-4227-8026-0E776A81CF36}"/>
    <cellStyle name="Migliaia 2 2 3 8 3 2" xfId="9908" xr:uid="{39DFE5F1-9D2B-4B74-9E35-7BC1637F5CC8}"/>
    <cellStyle name="Migliaia 2 2 3 8 3 2 2" xfId="21325" xr:uid="{EABF3679-7A9F-465B-A187-A81312039F2C}"/>
    <cellStyle name="Migliaia 2 2 3 8 3 2 2 2" xfId="44162" xr:uid="{905FB40E-24E4-4056-AF1F-22F572D8F344}"/>
    <cellStyle name="Migliaia 2 2 3 8 3 2 3" xfId="32745" xr:uid="{C11C576A-FF15-47EE-A023-0F1C48DC0C13}"/>
    <cellStyle name="Migliaia 2 2 3 8 3 3" xfId="15617" xr:uid="{443CD25F-54D4-4531-A795-23C23BCA7029}"/>
    <cellStyle name="Migliaia 2 2 3 8 3 3 2" xfId="38454" xr:uid="{D4225446-AEF8-4A34-B836-B2AFCFD6741F}"/>
    <cellStyle name="Migliaia 2 2 3 8 3 4" xfId="27037" xr:uid="{9FE1670D-06E4-47A7-90A2-86B2A6608BCE}"/>
    <cellStyle name="Migliaia 2 2 3 8 4" xfId="7054" xr:uid="{4E714E32-3E8B-47CE-80A6-849B442E5BC0}"/>
    <cellStyle name="Migliaia 2 2 3 8 4 2" xfId="18471" xr:uid="{F078C82A-C12B-494B-B73D-4D932503DF7D}"/>
    <cellStyle name="Migliaia 2 2 3 8 4 2 2" xfId="41308" xr:uid="{45EFC947-3F33-4566-A4E3-312BD04501E8}"/>
    <cellStyle name="Migliaia 2 2 3 8 4 3" xfId="29891" xr:uid="{DEE48AD5-8CEE-4CD2-992E-4087D1878715}"/>
    <cellStyle name="Migliaia 2 2 3 8 5" xfId="12763" xr:uid="{897424AF-3688-4974-9222-CE279559775C}"/>
    <cellStyle name="Migliaia 2 2 3 8 5 2" xfId="35600" xr:uid="{5E9183C8-3C58-444E-A333-2D5381F6EE2C}"/>
    <cellStyle name="Migliaia 2 2 3 8 6" xfId="24183" xr:uid="{76F6A5E3-B138-44A7-9569-697744295ED0}"/>
    <cellStyle name="Migliaia 2 2 3 9" xfId="1541" xr:uid="{F3228B8E-01DE-47F2-BA22-69E274C5CD59}"/>
    <cellStyle name="Migliaia 2 2 3 9 2" xfId="2987" xr:uid="{9B9D339F-710A-4BA9-937B-E0AA92ADB673}"/>
    <cellStyle name="Migliaia 2 2 3 9 2 2" xfId="5843" xr:uid="{5B3D6851-B211-42EC-A4DE-21CD3A7136E1}"/>
    <cellStyle name="Migliaia 2 2 3 9 2 2 2" xfId="11551" xr:uid="{E5EF70F9-009B-4B53-91C1-F9082CB929DC}"/>
    <cellStyle name="Migliaia 2 2 3 9 2 2 2 2" xfId="22969" xr:uid="{B6F8B671-9254-4F4F-B57E-5D761BF49FD4}"/>
    <cellStyle name="Migliaia 2 2 3 9 2 2 2 2 2" xfId="45806" xr:uid="{3737E588-B8D0-4099-B811-F0D561B4EF00}"/>
    <cellStyle name="Migliaia 2 2 3 9 2 2 2 3" xfId="34389" xr:uid="{4D5A82F6-8B7D-4D7A-970E-3B7ECB5CC051}"/>
    <cellStyle name="Migliaia 2 2 3 9 2 2 3" xfId="17261" xr:uid="{BB6474B0-57AD-412D-85B7-60377186FAA0}"/>
    <cellStyle name="Migliaia 2 2 3 9 2 2 3 2" xfId="40098" xr:uid="{42B35FE9-66E8-42E1-9271-9B4F6D779796}"/>
    <cellStyle name="Migliaia 2 2 3 9 2 2 4" xfId="28681" xr:uid="{A565DE70-B890-41D4-AF65-044ECB7F92BE}"/>
    <cellStyle name="Migliaia 2 2 3 9 2 3" xfId="8698" xr:uid="{EB10CA7C-99F5-4ADC-8D4F-4C428F9B69B9}"/>
    <cellStyle name="Migliaia 2 2 3 9 2 3 2" xfId="20115" xr:uid="{7AC93123-4EC6-400F-B7B6-490331A11C0D}"/>
    <cellStyle name="Migliaia 2 2 3 9 2 3 2 2" xfId="42952" xr:uid="{3F581E5E-FFE8-4CDD-8935-C571AAA05E8C}"/>
    <cellStyle name="Migliaia 2 2 3 9 2 3 3" xfId="31535" xr:uid="{2E055C10-F972-4E30-8A18-D3351FC7E6EB}"/>
    <cellStyle name="Migliaia 2 2 3 9 2 4" xfId="14407" xr:uid="{C4D7857E-15E6-4650-846C-BFCE6FE718A5}"/>
    <cellStyle name="Migliaia 2 2 3 9 2 4 2" xfId="37244" xr:uid="{002EB56D-FF94-4381-A86A-445853CDFAC3}"/>
    <cellStyle name="Migliaia 2 2 3 9 2 5" xfId="25827" xr:uid="{7FC56335-3570-45B6-A6EA-91F010F08CF1}"/>
    <cellStyle name="Migliaia 2 2 3 9 3" xfId="4416" xr:uid="{2A7B02F5-3DE1-4C49-B23B-D81E27ECBCC0}"/>
    <cellStyle name="Migliaia 2 2 3 9 3 2" xfId="10125" xr:uid="{1E4C7DDC-B890-460B-B7EC-98877E7DED12}"/>
    <cellStyle name="Migliaia 2 2 3 9 3 2 2" xfId="21542" xr:uid="{840C4600-97F4-41FC-AF1F-EA0E46EF86F9}"/>
    <cellStyle name="Migliaia 2 2 3 9 3 2 2 2" xfId="44379" xr:uid="{F450767A-1B1B-4855-AC08-F09C13E5FDC4}"/>
    <cellStyle name="Migliaia 2 2 3 9 3 2 3" xfId="32962" xr:uid="{D9D57DB4-18CE-49B8-AF79-F738028C8B3F}"/>
    <cellStyle name="Migliaia 2 2 3 9 3 3" xfId="15834" xr:uid="{8950D4A8-84A7-4D11-A654-2563FA82609C}"/>
    <cellStyle name="Migliaia 2 2 3 9 3 3 2" xfId="38671" xr:uid="{C15239A1-4D69-4D2F-A280-1312BB393A76}"/>
    <cellStyle name="Migliaia 2 2 3 9 3 4" xfId="27254" xr:uid="{D15531AC-7B24-4E73-AEEF-3C45B6DB9B89}"/>
    <cellStyle name="Migliaia 2 2 3 9 4" xfId="7271" xr:uid="{474375E0-849D-4924-B726-6992A5B018D4}"/>
    <cellStyle name="Migliaia 2 2 3 9 4 2" xfId="18688" xr:uid="{AF229932-C799-4759-8C63-4C83EFF5CCAE}"/>
    <cellStyle name="Migliaia 2 2 3 9 4 2 2" xfId="41525" xr:uid="{8B139845-836A-4019-899E-E4B7C39A75A0}"/>
    <cellStyle name="Migliaia 2 2 3 9 4 3" xfId="30108" xr:uid="{0CF92D67-C269-404A-9E23-532725D0DE5B}"/>
    <cellStyle name="Migliaia 2 2 3 9 5" xfId="12980" xr:uid="{99A2E064-D4FE-44CA-A899-5665AB5D31C3}"/>
    <cellStyle name="Migliaia 2 2 3 9 5 2" xfId="35817" xr:uid="{881B42E7-438E-48B6-A0C7-CAD394B36215}"/>
    <cellStyle name="Migliaia 2 2 3 9 6" xfId="24400" xr:uid="{6EE2DD79-8666-4541-BDF2-EBDBDB778252}"/>
    <cellStyle name="Migliaia 2 2 4" xfId="210" xr:uid="{A44ECE23-691E-4745-9B2A-DFA5F26BA05F}"/>
    <cellStyle name="Migliaia 2 2 4 10" xfId="3284" xr:uid="{D05CC61B-EDD1-4CC8-BCB4-E38B79C13999}"/>
    <cellStyle name="Migliaia 2 2 4 10 2" xfId="8993" xr:uid="{40043B2E-FD15-46D0-BFD5-1F0B7CB9F4B0}"/>
    <cellStyle name="Migliaia 2 2 4 10 2 2" xfId="20410" xr:uid="{51F23B0E-8C11-4F79-A217-3CD0DBE9A16E}"/>
    <cellStyle name="Migliaia 2 2 4 10 2 2 2" xfId="43247" xr:uid="{366AF3D5-227D-4814-AC90-01D92521DC45}"/>
    <cellStyle name="Migliaia 2 2 4 10 2 3" xfId="31830" xr:uid="{7D2FE12B-DCA8-4C93-99F7-857F12BDCF55}"/>
    <cellStyle name="Migliaia 2 2 4 10 3" xfId="14702" xr:uid="{2BDF47FE-F907-41B1-BB3E-F3C6D75D2861}"/>
    <cellStyle name="Migliaia 2 2 4 10 3 2" xfId="37539" xr:uid="{03892898-FBE1-4ADA-BB06-03EDB14794FC}"/>
    <cellStyle name="Migliaia 2 2 4 10 4" xfId="26122" xr:uid="{A22511E4-18E0-414A-99F1-8DDF03E0CA55}"/>
    <cellStyle name="Migliaia 2 2 4 11" xfId="6139" xr:uid="{D313381E-0B4D-4107-B457-F1D76D89B22E}"/>
    <cellStyle name="Migliaia 2 2 4 11 2" xfId="17556" xr:uid="{07AC5679-EC7C-4266-81AD-5E076595260A}"/>
    <cellStyle name="Migliaia 2 2 4 11 2 2" xfId="40393" xr:uid="{2AC3A2E1-E29E-438C-81DA-D343ACB29845}"/>
    <cellStyle name="Migliaia 2 2 4 11 3" xfId="28976" xr:uid="{78E6313C-5CD5-4E22-80D1-B4C595491E67}"/>
    <cellStyle name="Migliaia 2 2 4 12" xfId="11848" xr:uid="{ED0937AC-606B-4FDA-8AE3-96C77DA348FF}"/>
    <cellStyle name="Migliaia 2 2 4 12 2" xfId="34685" xr:uid="{F36A9AB2-66A3-4D9E-8552-C9D72AD00FF5}"/>
    <cellStyle name="Migliaia 2 2 4 13" xfId="23268" xr:uid="{3E3EC9AC-DA7E-406D-830F-BCEE9F388BB0}"/>
    <cellStyle name="Migliaia 2 2 4 2" xfId="305" xr:uid="{39B5CD96-0C9A-4084-B3A3-8CE3710D3AA6}"/>
    <cellStyle name="Migliaia 2 2 4 2 10" xfId="6218" xr:uid="{AD9CC3D2-6E29-4873-A2CB-002B1A6E779B}"/>
    <cellStyle name="Migliaia 2 2 4 2 10 2" xfId="17635" xr:uid="{0B6B3388-F221-4815-A352-DC7256E18AA3}"/>
    <cellStyle name="Migliaia 2 2 4 2 10 2 2" xfId="40472" xr:uid="{E15418D6-D34B-4BCD-824D-22182400D968}"/>
    <cellStyle name="Migliaia 2 2 4 2 10 3" xfId="29055" xr:uid="{3315F398-3BCD-4D73-BD6B-C72521FD2B0B}"/>
    <cellStyle name="Migliaia 2 2 4 2 11" xfId="11927" xr:uid="{D990A654-B307-4268-A210-59F735A898D4}"/>
    <cellStyle name="Migliaia 2 2 4 2 11 2" xfId="34764" xr:uid="{5D315E6E-888C-44DF-8CF5-0C15EF14B9C7}"/>
    <cellStyle name="Migliaia 2 2 4 2 12" xfId="23347" xr:uid="{2157524F-B6B3-47B5-A461-BEFC6F186FB0}"/>
    <cellStyle name="Migliaia 2 2 4 2 2" xfId="459" xr:uid="{3BA28EE9-B868-494F-83A8-5720C135412C}"/>
    <cellStyle name="Migliaia 2 2 4 2 2 10" xfId="12051" xr:uid="{760013B0-B8AA-4105-B6B4-F3C3CAD8069B}"/>
    <cellStyle name="Migliaia 2 2 4 2 2 10 2" xfId="34888" xr:uid="{49577F41-4C91-4088-94EE-AB57BF8E247E}"/>
    <cellStyle name="Migliaia 2 2 4 2 2 11" xfId="23471" xr:uid="{74A93B73-D84A-47D7-923F-FDDA026CC3F9}"/>
    <cellStyle name="Migliaia 2 2 4 2 2 2" xfId="713" xr:uid="{7D46C777-3597-443B-AB20-6592035498E8}"/>
    <cellStyle name="Migliaia 2 2 4 2 2 2 2" xfId="2275" xr:uid="{A1333D87-AB66-4FA8-904C-F94DF2C623B4}"/>
    <cellStyle name="Migliaia 2 2 4 2 2 2 2 2" xfId="5131" xr:uid="{A77D0CBA-F102-4C3A-B2A4-49F422F6EF1A}"/>
    <cellStyle name="Migliaia 2 2 4 2 2 2 2 2 2" xfId="10839" xr:uid="{0FE4F01E-41D7-4465-845D-F327F482F356}"/>
    <cellStyle name="Migliaia 2 2 4 2 2 2 2 2 2 2" xfId="22257" xr:uid="{7EA13379-D5B9-402F-A514-3C7EBF8CC50C}"/>
    <cellStyle name="Migliaia 2 2 4 2 2 2 2 2 2 2 2" xfId="45094" xr:uid="{D2CFD9C5-3626-4C4F-B5F3-DB60FD862A7A}"/>
    <cellStyle name="Migliaia 2 2 4 2 2 2 2 2 2 3" xfId="33677" xr:uid="{2FF55303-3DE2-4A93-84D5-E1C74690DEE6}"/>
    <cellStyle name="Migliaia 2 2 4 2 2 2 2 2 3" xfId="16549" xr:uid="{9E162509-6AC0-46D6-AEE1-AB8B3045B91F}"/>
    <cellStyle name="Migliaia 2 2 4 2 2 2 2 2 3 2" xfId="39386" xr:uid="{CB9EA555-8525-41C7-A5EB-8F9CA7005C1E}"/>
    <cellStyle name="Migliaia 2 2 4 2 2 2 2 2 4" xfId="27969" xr:uid="{24EA5AED-C4A1-4927-9DBB-6866856CF0AF}"/>
    <cellStyle name="Migliaia 2 2 4 2 2 2 2 3" xfId="7986" xr:uid="{5178A882-307E-46E0-A23F-7A0E92B04F0E}"/>
    <cellStyle name="Migliaia 2 2 4 2 2 2 2 3 2" xfId="19403" xr:uid="{4AB5A856-379A-4B92-B674-1B3AD2777A28}"/>
    <cellStyle name="Migliaia 2 2 4 2 2 2 2 3 2 2" xfId="42240" xr:uid="{A89D744C-4325-4A8A-A9A4-526EDFE618D8}"/>
    <cellStyle name="Migliaia 2 2 4 2 2 2 2 3 3" xfId="30823" xr:uid="{8B101B63-EDD3-4B29-B8D7-09427CA4CC1E}"/>
    <cellStyle name="Migliaia 2 2 4 2 2 2 2 4" xfId="13695" xr:uid="{A2447ED5-EFFD-426E-A12E-669103D1FA23}"/>
    <cellStyle name="Migliaia 2 2 4 2 2 2 2 4 2" xfId="36532" xr:uid="{A2C556C9-3ADC-4F21-9FD3-D75E7C2F5A4E}"/>
    <cellStyle name="Migliaia 2 2 4 2 2 2 2 5" xfId="25115" xr:uid="{30579640-2645-4433-893B-F76031DDA55A}"/>
    <cellStyle name="Migliaia 2 2 4 2 2 2 3" xfId="3704" xr:uid="{85947432-52DD-46C4-B274-91D88BEF5044}"/>
    <cellStyle name="Migliaia 2 2 4 2 2 2 3 2" xfId="9413" xr:uid="{72874A32-E534-4360-B955-8BF2843D1D49}"/>
    <cellStyle name="Migliaia 2 2 4 2 2 2 3 2 2" xfId="20830" xr:uid="{A9C4D4BC-DFE5-4A80-BC0C-7D283273F7A3}"/>
    <cellStyle name="Migliaia 2 2 4 2 2 2 3 2 2 2" xfId="43667" xr:uid="{296F448B-6D4E-45F6-8ABD-9A7AA8DC8C4D}"/>
    <cellStyle name="Migliaia 2 2 4 2 2 2 3 2 3" xfId="32250" xr:uid="{DF36283E-2CED-4008-B3F4-C59237C309BB}"/>
    <cellStyle name="Migliaia 2 2 4 2 2 2 3 3" xfId="15122" xr:uid="{56C76185-02A6-45F4-99E9-00846EC94194}"/>
    <cellStyle name="Migliaia 2 2 4 2 2 2 3 3 2" xfId="37959" xr:uid="{3F621624-7891-416B-86AC-FC7B96AEDD10}"/>
    <cellStyle name="Migliaia 2 2 4 2 2 2 3 4" xfId="26542" xr:uid="{309AB764-F291-4242-843E-D13DC953D5DE}"/>
    <cellStyle name="Migliaia 2 2 4 2 2 2 4" xfId="6559" xr:uid="{5FB0C123-F33A-4F14-9A42-0FD80CDFAA3E}"/>
    <cellStyle name="Migliaia 2 2 4 2 2 2 4 2" xfId="17976" xr:uid="{CB859CCE-B189-485C-B31E-652672578859}"/>
    <cellStyle name="Migliaia 2 2 4 2 2 2 4 2 2" xfId="40813" xr:uid="{698043D0-2683-4178-8CB1-5DBD360F4FBF}"/>
    <cellStyle name="Migliaia 2 2 4 2 2 2 4 3" xfId="29396" xr:uid="{990BD426-3E02-4BD8-81CB-640A9DA37D3E}"/>
    <cellStyle name="Migliaia 2 2 4 2 2 2 5" xfId="12268" xr:uid="{CCA3D24E-55E7-42AD-BCE4-166DE49C8258}"/>
    <cellStyle name="Migliaia 2 2 4 2 2 2 5 2" xfId="35105" xr:uid="{5F6936FB-76CB-4A44-A071-330CA9F0E5C0}"/>
    <cellStyle name="Migliaia 2 2 4 2 2 2 6" xfId="23688" xr:uid="{7277A036-D79C-49F6-B53F-6E8E6FDCEBAF}"/>
    <cellStyle name="Migliaia 2 2 4 2 2 3" xfId="973" xr:uid="{85170117-BB04-465C-874B-72CA1D8C9866}"/>
    <cellStyle name="Migliaia 2 2 4 2 2 3 2" xfId="2492" xr:uid="{CDF7F29F-6685-49EB-8831-3D5E1E4CA123}"/>
    <cellStyle name="Migliaia 2 2 4 2 2 3 2 2" xfId="5348" xr:uid="{FCB747DE-F7C4-4E57-B8D8-054801B85687}"/>
    <cellStyle name="Migliaia 2 2 4 2 2 3 2 2 2" xfId="11056" xr:uid="{8A18C0B7-CFBB-4529-B6DC-A93CEFF02E6F}"/>
    <cellStyle name="Migliaia 2 2 4 2 2 3 2 2 2 2" xfId="22474" xr:uid="{48629039-3D0E-469D-99B3-30B3745E4084}"/>
    <cellStyle name="Migliaia 2 2 4 2 2 3 2 2 2 2 2" xfId="45311" xr:uid="{ADD9B07E-D930-4E7E-810B-B9819BEE9779}"/>
    <cellStyle name="Migliaia 2 2 4 2 2 3 2 2 2 3" xfId="33894" xr:uid="{B4F4EFA1-F774-4754-AF2C-DB2AF3ECE625}"/>
    <cellStyle name="Migliaia 2 2 4 2 2 3 2 2 3" xfId="16766" xr:uid="{225B1938-94D4-42C8-9DCD-52A3C1D070B9}"/>
    <cellStyle name="Migliaia 2 2 4 2 2 3 2 2 3 2" xfId="39603" xr:uid="{4D70086F-DDEF-4E1F-877B-8FC5DBA0279B}"/>
    <cellStyle name="Migliaia 2 2 4 2 2 3 2 2 4" xfId="28186" xr:uid="{F1E72B8A-8FD2-4483-A386-1354143CAC7D}"/>
    <cellStyle name="Migliaia 2 2 4 2 2 3 2 3" xfId="8203" xr:uid="{6E34A77C-D47C-4A04-98F0-5D5A573A28F1}"/>
    <cellStyle name="Migliaia 2 2 4 2 2 3 2 3 2" xfId="19620" xr:uid="{5FD0258E-F148-4F2A-B3B9-3417795B5A92}"/>
    <cellStyle name="Migliaia 2 2 4 2 2 3 2 3 2 2" xfId="42457" xr:uid="{670AFF77-DD82-422E-A607-4C5A9AF15006}"/>
    <cellStyle name="Migliaia 2 2 4 2 2 3 2 3 3" xfId="31040" xr:uid="{91CF2FEF-0D05-4A0B-B779-2BEB8A3E475C}"/>
    <cellStyle name="Migliaia 2 2 4 2 2 3 2 4" xfId="13912" xr:uid="{FF68710E-4380-4A19-BE8F-234910772D74}"/>
    <cellStyle name="Migliaia 2 2 4 2 2 3 2 4 2" xfId="36749" xr:uid="{BDF98F98-5373-41F9-AAEA-21F264F56B3A}"/>
    <cellStyle name="Migliaia 2 2 4 2 2 3 2 5" xfId="25332" xr:uid="{8A3CF39C-CEC8-455B-B1DB-0173E017CA12}"/>
    <cellStyle name="Migliaia 2 2 4 2 2 3 3" xfId="3921" xr:uid="{66238CA1-931F-4940-A8FF-A99512400D54}"/>
    <cellStyle name="Migliaia 2 2 4 2 2 3 3 2" xfId="9630" xr:uid="{6E58D2E4-9123-4D75-A29F-72DCD2D840D5}"/>
    <cellStyle name="Migliaia 2 2 4 2 2 3 3 2 2" xfId="21047" xr:uid="{2585BF41-2390-4B49-B74D-BA85E2298E2A}"/>
    <cellStyle name="Migliaia 2 2 4 2 2 3 3 2 2 2" xfId="43884" xr:uid="{2A0EEB92-2A68-47CE-9F60-DCA3AEE9DF0A}"/>
    <cellStyle name="Migliaia 2 2 4 2 2 3 3 2 3" xfId="32467" xr:uid="{D16D8944-DE62-402D-A9A7-6528540AE0DE}"/>
    <cellStyle name="Migliaia 2 2 4 2 2 3 3 3" xfId="15339" xr:uid="{19BE22D8-2296-40DC-A50A-43FCA3FF5622}"/>
    <cellStyle name="Migliaia 2 2 4 2 2 3 3 3 2" xfId="38176" xr:uid="{CD6A59DF-0087-4FCA-A9A9-712F364A89A2}"/>
    <cellStyle name="Migliaia 2 2 4 2 2 3 3 4" xfId="26759" xr:uid="{6E855239-5BB7-423F-ADA1-9FC262688852}"/>
    <cellStyle name="Migliaia 2 2 4 2 2 3 4" xfId="6776" xr:uid="{711AB5FA-4420-400C-BB36-C834070CC9D6}"/>
    <cellStyle name="Migliaia 2 2 4 2 2 3 4 2" xfId="18193" xr:uid="{7D227A56-63A7-44B3-85BF-2B79B976B44D}"/>
    <cellStyle name="Migliaia 2 2 4 2 2 3 4 2 2" xfId="41030" xr:uid="{D5ECCD0A-9FE6-4957-A9CF-836733985818}"/>
    <cellStyle name="Migliaia 2 2 4 2 2 3 4 3" xfId="29613" xr:uid="{73258B76-89DD-4F39-9DA5-CED93908C154}"/>
    <cellStyle name="Migliaia 2 2 4 2 2 3 5" xfId="12485" xr:uid="{CC6D186E-0D60-443E-888D-EEF09848817D}"/>
    <cellStyle name="Migliaia 2 2 4 2 2 3 5 2" xfId="35322" xr:uid="{D65CEE48-A317-4083-A016-640FB9503944}"/>
    <cellStyle name="Migliaia 2 2 4 2 2 3 6" xfId="23905" xr:uid="{E8D7DBCF-8978-4FEC-B347-CE7B1F2F8358}"/>
    <cellStyle name="Migliaia 2 2 4 2 2 4" xfId="1220" xr:uid="{4C6C43F8-7A42-4EB8-8FC0-F8C28FEA34D6}"/>
    <cellStyle name="Migliaia 2 2 4 2 2 4 2" xfId="2709" xr:uid="{588959EC-3C7C-448D-ADFB-C1410A327169}"/>
    <cellStyle name="Migliaia 2 2 4 2 2 4 2 2" xfId="5565" xr:uid="{B947E581-9B14-4D92-BB94-0A515B7A05E6}"/>
    <cellStyle name="Migliaia 2 2 4 2 2 4 2 2 2" xfId="11273" xr:uid="{8DEAFC92-D2F5-4EEA-9064-CB479654F009}"/>
    <cellStyle name="Migliaia 2 2 4 2 2 4 2 2 2 2" xfId="22691" xr:uid="{20632076-E933-420A-A0DA-74411D68EB30}"/>
    <cellStyle name="Migliaia 2 2 4 2 2 4 2 2 2 2 2" xfId="45528" xr:uid="{0E3FCA5A-FEE5-41AA-8E0B-C2BE968DD66B}"/>
    <cellStyle name="Migliaia 2 2 4 2 2 4 2 2 2 3" xfId="34111" xr:uid="{3EE6ACAF-817C-4C59-A1A1-BC2540C7FF1A}"/>
    <cellStyle name="Migliaia 2 2 4 2 2 4 2 2 3" xfId="16983" xr:uid="{B749F1FB-21CB-40E5-A09A-357AD1A141B3}"/>
    <cellStyle name="Migliaia 2 2 4 2 2 4 2 2 3 2" xfId="39820" xr:uid="{AB1090C0-38FE-4A6B-B419-738573BB4B80}"/>
    <cellStyle name="Migliaia 2 2 4 2 2 4 2 2 4" xfId="28403" xr:uid="{AFF8A2A2-A7CB-4ABA-965F-85462BC88058}"/>
    <cellStyle name="Migliaia 2 2 4 2 2 4 2 3" xfId="8420" xr:uid="{FCEB7BDD-DCEB-443B-A720-210930086C0A}"/>
    <cellStyle name="Migliaia 2 2 4 2 2 4 2 3 2" xfId="19837" xr:uid="{02063D92-BBBC-489E-AC9B-3D87AB51CA55}"/>
    <cellStyle name="Migliaia 2 2 4 2 2 4 2 3 2 2" xfId="42674" xr:uid="{7DD29064-9BA3-4CDC-B28D-BAFD7B8822FE}"/>
    <cellStyle name="Migliaia 2 2 4 2 2 4 2 3 3" xfId="31257" xr:uid="{44724CDA-4E9B-439F-8693-60A5B372FC0E}"/>
    <cellStyle name="Migliaia 2 2 4 2 2 4 2 4" xfId="14129" xr:uid="{4BD53900-3D3D-4053-BAF1-AA1E32345A7A}"/>
    <cellStyle name="Migliaia 2 2 4 2 2 4 2 4 2" xfId="36966" xr:uid="{BE500CE2-9388-4F1B-AF9A-C5901981177F}"/>
    <cellStyle name="Migliaia 2 2 4 2 2 4 2 5" xfId="25549" xr:uid="{5E3AFFA6-92F9-4EE5-93F2-9F40C3A9504B}"/>
    <cellStyle name="Migliaia 2 2 4 2 2 4 3" xfId="4138" xr:uid="{A90E2365-44F6-425B-88DD-53F9E0522AD1}"/>
    <cellStyle name="Migliaia 2 2 4 2 2 4 3 2" xfId="9847" xr:uid="{884E7545-31AE-4842-A0CF-1169BB777D8F}"/>
    <cellStyle name="Migliaia 2 2 4 2 2 4 3 2 2" xfId="21264" xr:uid="{C4653589-1DF0-4B5F-B1C7-E0200595E4FA}"/>
    <cellStyle name="Migliaia 2 2 4 2 2 4 3 2 2 2" xfId="44101" xr:uid="{BC1CCC16-8D94-4FE7-9B96-28F63C647013}"/>
    <cellStyle name="Migliaia 2 2 4 2 2 4 3 2 3" xfId="32684" xr:uid="{46F860E0-99B1-48AC-8A4A-9A7CDF2DE1F4}"/>
    <cellStyle name="Migliaia 2 2 4 2 2 4 3 3" xfId="15556" xr:uid="{BB612E57-D478-4C2F-96FC-48B68DCDDF06}"/>
    <cellStyle name="Migliaia 2 2 4 2 2 4 3 3 2" xfId="38393" xr:uid="{34A1C053-8D30-424F-A329-3B28A32D2466}"/>
    <cellStyle name="Migliaia 2 2 4 2 2 4 3 4" xfId="26976" xr:uid="{037E8761-6CD3-43A4-8AE8-E339CD601053}"/>
    <cellStyle name="Migliaia 2 2 4 2 2 4 4" xfId="6993" xr:uid="{0E54CD7F-5226-47B8-8B7D-166D978310EA}"/>
    <cellStyle name="Migliaia 2 2 4 2 2 4 4 2" xfId="18410" xr:uid="{27C2356C-64D5-4BBE-840A-B00B982BDCBC}"/>
    <cellStyle name="Migliaia 2 2 4 2 2 4 4 2 2" xfId="41247" xr:uid="{5E6AFAE9-58C7-4709-AA30-F30A771EAAE3}"/>
    <cellStyle name="Migliaia 2 2 4 2 2 4 4 3" xfId="29830" xr:uid="{87A6626C-B621-4C88-BCAA-893EF645D60B}"/>
    <cellStyle name="Migliaia 2 2 4 2 2 4 5" xfId="12702" xr:uid="{97C8D7E1-CC70-4DDC-9B84-5232D1564CBC}"/>
    <cellStyle name="Migliaia 2 2 4 2 2 4 5 2" xfId="35539" xr:uid="{8D57D934-AC1B-4CB9-9091-09F44F158596}"/>
    <cellStyle name="Migliaia 2 2 4 2 2 4 6" xfId="24122" xr:uid="{58B60566-F49C-4C52-8BB1-2544003FCEC8}"/>
    <cellStyle name="Migliaia 2 2 4 2 2 5" xfId="1467" xr:uid="{74DF8583-E02E-4F4D-B256-2AAECE8045F3}"/>
    <cellStyle name="Migliaia 2 2 4 2 2 5 2" xfId="2926" xr:uid="{418E36D5-BE60-4847-93CC-AD7D86DD2E51}"/>
    <cellStyle name="Migliaia 2 2 4 2 2 5 2 2" xfId="5782" xr:uid="{E180BE24-D011-40BB-BB8D-57E32A4BF23B}"/>
    <cellStyle name="Migliaia 2 2 4 2 2 5 2 2 2" xfId="11490" xr:uid="{DC7F13F9-381B-4AA0-802F-F8E0FC3C7535}"/>
    <cellStyle name="Migliaia 2 2 4 2 2 5 2 2 2 2" xfId="22908" xr:uid="{35B93E31-3377-4DC8-A3DB-29D30076FBBC}"/>
    <cellStyle name="Migliaia 2 2 4 2 2 5 2 2 2 2 2" xfId="45745" xr:uid="{5ED073EC-A36E-4E98-9745-49AC772B84D0}"/>
    <cellStyle name="Migliaia 2 2 4 2 2 5 2 2 2 3" xfId="34328" xr:uid="{A3BF134D-AB02-437A-AAC3-75410AF992A6}"/>
    <cellStyle name="Migliaia 2 2 4 2 2 5 2 2 3" xfId="17200" xr:uid="{1E47977C-D0F4-47FD-AE2F-61AB613F0946}"/>
    <cellStyle name="Migliaia 2 2 4 2 2 5 2 2 3 2" xfId="40037" xr:uid="{C9102258-D922-43B2-9098-E84A47480716}"/>
    <cellStyle name="Migliaia 2 2 4 2 2 5 2 2 4" xfId="28620" xr:uid="{924E490E-0440-41D5-8180-591C3F1B1569}"/>
    <cellStyle name="Migliaia 2 2 4 2 2 5 2 3" xfId="8637" xr:uid="{919D525C-2093-410C-AC7F-959CE98038C1}"/>
    <cellStyle name="Migliaia 2 2 4 2 2 5 2 3 2" xfId="20054" xr:uid="{74C39149-3ACD-45E3-801C-88A701077FC1}"/>
    <cellStyle name="Migliaia 2 2 4 2 2 5 2 3 2 2" xfId="42891" xr:uid="{9546AFC4-E11F-4680-B512-FB38D25DDEA8}"/>
    <cellStyle name="Migliaia 2 2 4 2 2 5 2 3 3" xfId="31474" xr:uid="{025227BC-B414-462A-BAC3-5151376B0D8B}"/>
    <cellStyle name="Migliaia 2 2 4 2 2 5 2 4" xfId="14346" xr:uid="{44BFA2C0-E633-4839-85F5-4E59BAF65703}"/>
    <cellStyle name="Migliaia 2 2 4 2 2 5 2 4 2" xfId="37183" xr:uid="{3D670456-37E6-4731-96BD-FA883CE2078B}"/>
    <cellStyle name="Migliaia 2 2 4 2 2 5 2 5" xfId="25766" xr:uid="{2E2CF15C-1C0B-4600-A347-867E28027C2F}"/>
    <cellStyle name="Migliaia 2 2 4 2 2 5 3" xfId="4355" xr:uid="{3216DD3B-B778-46B8-AE50-32B41B9FE85E}"/>
    <cellStyle name="Migliaia 2 2 4 2 2 5 3 2" xfId="10064" xr:uid="{257DCDCB-9068-46B5-855E-CD907D025E90}"/>
    <cellStyle name="Migliaia 2 2 4 2 2 5 3 2 2" xfId="21481" xr:uid="{E7E54AF3-A333-4DEB-9B69-CEE27A307FD5}"/>
    <cellStyle name="Migliaia 2 2 4 2 2 5 3 2 2 2" xfId="44318" xr:uid="{683F6727-4B44-4884-A5AE-1A420C1A28DD}"/>
    <cellStyle name="Migliaia 2 2 4 2 2 5 3 2 3" xfId="32901" xr:uid="{3780C66E-ED03-4D16-AFE6-38EBF7FD714A}"/>
    <cellStyle name="Migliaia 2 2 4 2 2 5 3 3" xfId="15773" xr:uid="{9A7ECAE0-8B3E-448E-A04A-993BEC233F7B}"/>
    <cellStyle name="Migliaia 2 2 4 2 2 5 3 3 2" xfId="38610" xr:uid="{9E4369FC-5494-4295-9109-3720512A30D6}"/>
    <cellStyle name="Migliaia 2 2 4 2 2 5 3 4" xfId="27193" xr:uid="{361FC076-6809-4607-801C-89445406F32B}"/>
    <cellStyle name="Migliaia 2 2 4 2 2 5 4" xfId="7210" xr:uid="{F3402FED-0201-4735-8025-5891C82CDF82}"/>
    <cellStyle name="Migliaia 2 2 4 2 2 5 4 2" xfId="18627" xr:uid="{CF73080F-6F5D-4F9D-952A-E9C8A6139FB1}"/>
    <cellStyle name="Migliaia 2 2 4 2 2 5 4 2 2" xfId="41464" xr:uid="{3D85E9D3-E762-4DBF-9639-CFEE5D0697B2}"/>
    <cellStyle name="Migliaia 2 2 4 2 2 5 4 3" xfId="30047" xr:uid="{71652394-2F57-4866-86D9-A48DC70F8FAA}"/>
    <cellStyle name="Migliaia 2 2 4 2 2 5 5" xfId="12919" xr:uid="{9E25435B-D56F-49F8-9D32-F4006A9BC5EF}"/>
    <cellStyle name="Migliaia 2 2 4 2 2 5 5 2" xfId="35756" xr:uid="{BBC3A5F7-E043-4A26-94D6-714E5995D5F3}"/>
    <cellStyle name="Migliaia 2 2 4 2 2 5 6" xfId="24339" xr:uid="{E8997A33-2BF9-44AB-95BD-31274E57DBD4}"/>
    <cellStyle name="Migliaia 2 2 4 2 2 6" xfId="1714" xr:uid="{544DE4E5-9B0A-4391-AAA4-28FC11DA83E2}"/>
    <cellStyle name="Migliaia 2 2 4 2 2 6 2" xfId="3143" xr:uid="{4C1B9A2D-C983-46B5-A3C4-941FEB9EDDDC}"/>
    <cellStyle name="Migliaia 2 2 4 2 2 6 2 2" xfId="5999" xr:uid="{4944FFFE-2A3B-4D3B-BED5-BAA345B06738}"/>
    <cellStyle name="Migliaia 2 2 4 2 2 6 2 2 2" xfId="11707" xr:uid="{8C04E2F7-F941-4CB3-94F8-E994D6F9D21D}"/>
    <cellStyle name="Migliaia 2 2 4 2 2 6 2 2 2 2" xfId="23125" xr:uid="{0E346970-C26C-4078-AB99-0389D2E429F7}"/>
    <cellStyle name="Migliaia 2 2 4 2 2 6 2 2 2 2 2" xfId="45962" xr:uid="{8656BFF9-FC9E-4F3B-BC4D-1424AE82B7F0}"/>
    <cellStyle name="Migliaia 2 2 4 2 2 6 2 2 2 3" xfId="34545" xr:uid="{7DC0CF70-8827-4394-BB22-173AC4CA5AF2}"/>
    <cellStyle name="Migliaia 2 2 4 2 2 6 2 2 3" xfId="17417" xr:uid="{7CF88A40-BEF3-41D8-AEEE-ED179507BCA2}"/>
    <cellStyle name="Migliaia 2 2 4 2 2 6 2 2 3 2" xfId="40254" xr:uid="{7516A223-A5E5-49BF-A1BC-79E66F41104B}"/>
    <cellStyle name="Migliaia 2 2 4 2 2 6 2 2 4" xfId="28837" xr:uid="{4AB94F8D-95A7-46C6-A2A0-241427F23443}"/>
    <cellStyle name="Migliaia 2 2 4 2 2 6 2 3" xfId="8854" xr:uid="{1B32C1D7-0720-4246-8258-A8105ADC6A2C}"/>
    <cellStyle name="Migliaia 2 2 4 2 2 6 2 3 2" xfId="20271" xr:uid="{48BC7A2F-F4AE-4717-9CCF-EC0E20674C8E}"/>
    <cellStyle name="Migliaia 2 2 4 2 2 6 2 3 2 2" xfId="43108" xr:uid="{6A8F4164-90FE-4CAF-9D40-CD2DA340B536}"/>
    <cellStyle name="Migliaia 2 2 4 2 2 6 2 3 3" xfId="31691" xr:uid="{1400C9A4-211E-4A10-B102-B711B5F326B2}"/>
    <cellStyle name="Migliaia 2 2 4 2 2 6 2 4" xfId="14563" xr:uid="{3C69C803-C646-4036-A89F-2D224337298C}"/>
    <cellStyle name="Migliaia 2 2 4 2 2 6 2 4 2" xfId="37400" xr:uid="{118FF47A-5687-4E06-A406-B12168E3BE8B}"/>
    <cellStyle name="Migliaia 2 2 4 2 2 6 2 5" xfId="25983" xr:uid="{3D0001E0-AB1C-400C-A730-FF0FEABBA314}"/>
    <cellStyle name="Migliaia 2 2 4 2 2 6 3" xfId="4572" xr:uid="{6AC5CC8F-4DA6-4565-BBC3-ACA584CAA4D0}"/>
    <cellStyle name="Migliaia 2 2 4 2 2 6 3 2" xfId="10281" xr:uid="{CD67D7C6-E906-4E43-B6B5-FB43D6FF90E0}"/>
    <cellStyle name="Migliaia 2 2 4 2 2 6 3 2 2" xfId="21698" xr:uid="{0BA30E33-1A6D-4389-8B6D-DC417A1E1A34}"/>
    <cellStyle name="Migliaia 2 2 4 2 2 6 3 2 2 2" xfId="44535" xr:uid="{D2CED079-0E1C-4E37-9EFA-818FD9C1FF55}"/>
    <cellStyle name="Migliaia 2 2 4 2 2 6 3 2 3" xfId="33118" xr:uid="{0A4F8614-3064-4827-AF05-102339269A56}"/>
    <cellStyle name="Migliaia 2 2 4 2 2 6 3 3" xfId="15990" xr:uid="{78C1FF60-32BA-4C9E-95ED-40C6BB5D8B9C}"/>
    <cellStyle name="Migliaia 2 2 4 2 2 6 3 3 2" xfId="38827" xr:uid="{76F70D7F-9DBE-433D-87CA-3368B274B9B2}"/>
    <cellStyle name="Migliaia 2 2 4 2 2 6 3 4" xfId="27410" xr:uid="{AEEEDA8C-9D1D-4560-B2A9-CCBBAE8668A2}"/>
    <cellStyle name="Migliaia 2 2 4 2 2 6 4" xfId="7427" xr:uid="{A131D8C9-7985-44EC-BB93-2189B5796C64}"/>
    <cellStyle name="Migliaia 2 2 4 2 2 6 4 2" xfId="18844" xr:uid="{4CC75585-A6E1-4CD9-8C4E-2488B4EEF983}"/>
    <cellStyle name="Migliaia 2 2 4 2 2 6 4 2 2" xfId="41681" xr:uid="{F2D5486D-7AE7-4E71-A9C5-DD48BF567A96}"/>
    <cellStyle name="Migliaia 2 2 4 2 2 6 4 3" xfId="30264" xr:uid="{175D26A0-6AD8-4AB1-867D-6CB909FB5D60}"/>
    <cellStyle name="Migliaia 2 2 4 2 2 6 5" xfId="13136" xr:uid="{17E558AE-9668-423D-8F86-12D8715A7B3A}"/>
    <cellStyle name="Migliaia 2 2 4 2 2 6 5 2" xfId="35973" xr:uid="{E6D38517-AE10-4FEC-BC20-FF21CE09BD69}"/>
    <cellStyle name="Migliaia 2 2 4 2 2 6 6" xfId="24556" xr:uid="{A3C379EB-3D7B-4869-BEE0-0754C8BBAFD8}"/>
    <cellStyle name="Migliaia 2 2 4 2 2 7" xfId="2058" xr:uid="{E88A74EE-2B61-4C22-9E64-ACEE956FAB60}"/>
    <cellStyle name="Migliaia 2 2 4 2 2 7 2" xfId="4914" xr:uid="{578A112A-FD08-4906-8944-DC48DE401B19}"/>
    <cellStyle name="Migliaia 2 2 4 2 2 7 2 2" xfId="10622" xr:uid="{5A0A480A-D577-4505-9C4E-09F3C01D2D2A}"/>
    <cellStyle name="Migliaia 2 2 4 2 2 7 2 2 2" xfId="22040" xr:uid="{48AF4E4A-4CA8-4126-BEFF-9C89A77DFADC}"/>
    <cellStyle name="Migliaia 2 2 4 2 2 7 2 2 2 2" xfId="44877" xr:uid="{8436B917-BDB7-43B1-AFA6-86269478395C}"/>
    <cellStyle name="Migliaia 2 2 4 2 2 7 2 2 3" xfId="33460" xr:uid="{8D9F5E0D-64EB-4DA0-9CE8-B488792F74A4}"/>
    <cellStyle name="Migliaia 2 2 4 2 2 7 2 3" xfId="16332" xr:uid="{CCE08344-7D0A-4257-8547-61BA3706A5CB}"/>
    <cellStyle name="Migliaia 2 2 4 2 2 7 2 3 2" xfId="39169" xr:uid="{9A384205-FE93-415E-964E-DB51D48F3514}"/>
    <cellStyle name="Migliaia 2 2 4 2 2 7 2 4" xfId="27752" xr:uid="{0ABEE135-3440-45E9-A4DA-665837C899A5}"/>
    <cellStyle name="Migliaia 2 2 4 2 2 7 3" xfId="7769" xr:uid="{C9AD71FA-ABDE-43EE-B433-6641D5E76365}"/>
    <cellStyle name="Migliaia 2 2 4 2 2 7 3 2" xfId="19186" xr:uid="{12C708F4-7637-47AD-A9F3-B9D841E39978}"/>
    <cellStyle name="Migliaia 2 2 4 2 2 7 3 2 2" xfId="42023" xr:uid="{348006B2-1737-4391-9FCC-05B86C0FC3D3}"/>
    <cellStyle name="Migliaia 2 2 4 2 2 7 3 3" xfId="30606" xr:uid="{2032213A-ECC9-4520-A828-E4251F8F0DA3}"/>
    <cellStyle name="Migliaia 2 2 4 2 2 7 4" xfId="13478" xr:uid="{5C6242D7-418D-49E1-B9E5-6548B5DA58BB}"/>
    <cellStyle name="Migliaia 2 2 4 2 2 7 4 2" xfId="36315" xr:uid="{E350B889-D887-4B8C-B8F6-CAE1DF6D4F0E}"/>
    <cellStyle name="Migliaia 2 2 4 2 2 7 5" xfId="24898" xr:uid="{AC0FAA25-9F34-4D05-8322-91379D9594FD}"/>
    <cellStyle name="Migliaia 2 2 4 2 2 8" xfId="3487" xr:uid="{5896286C-49C1-4EF8-B35F-1EB7739FAFE3}"/>
    <cellStyle name="Migliaia 2 2 4 2 2 8 2" xfId="9196" xr:uid="{480BEE80-A37B-413D-88CA-212C316F9D7E}"/>
    <cellStyle name="Migliaia 2 2 4 2 2 8 2 2" xfId="20613" xr:uid="{576C0F44-6B4E-4FCC-9AB0-D617840A0FA3}"/>
    <cellStyle name="Migliaia 2 2 4 2 2 8 2 2 2" xfId="43450" xr:uid="{EE987357-C5BB-4D22-8529-760D472C983E}"/>
    <cellStyle name="Migliaia 2 2 4 2 2 8 2 3" xfId="32033" xr:uid="{239C78CC-3EB1-44B5-8843-AC01F626CE5E}"/>
    <cellStyle name="Migliaia 2 2 4 2 2 8 3" xfId="14905" xr:uid="{AD3C22C7-2673-4393-90C9-14E3AD2A13BF}"/>
    <cellStyle name="Migliaia 2 2 4 2 2 8 3 2" xfId="37742" xr:uid="{EAA7BAA7-F736-4D00-A4DB-09E2431D5B59}"/>
    <cellStyle name="Migliaia 2 2 4 2 2 8 4" xfId="26325" xr:uid="{A69DAAA0-48EB-4FBF-AC80-04307E889CE8}"/>
    <cellStyle name="Migliaia 2 2 4 2 2 9" xfId="6342" xr:uid="{0A23CA7C-F079-49DB-BDC3-9A6F55F1A497}"/>
    <cellStyle name="Migliaia 2 2 4 2 2 9 2" xfId="17759" xr:uid="{2CCE4223-A9AB-4986-B8C4-3F9C1F5C78A3}"/>
    <cellStyle name="Migliaia 2 2 4 2 2 9 2 2" xfId="40596" xr:uid="{C5EE3CD7-0550-44C7-AAA6-BFF8F8039409}"/>
    <cellStyle name="Migliaia 2 2 4 2 2 9 3" xfId="29179" xr:uid="{2619D175-6D2F-4BE9-8C4B-4D8F21DA1BD4}"/>
    <cellStyle name="Migliaia 2 2 4 2 3" xfId="579" xr:uid="{49E431A5-D05B-462D-B6E0-FCE7032EA1F4}"/>
    <cellStyle name="Migliaia 2 2 4 2 3 2" xfId="2161" xr:uid="{BBAAF2B0-B46B-407A-8FD4-B4DD3E3C5D29}"/>
    <cellStyle name="Migliaia 2 2 4 2 3 2 2" xfId="5017" xr:uid="{0AAC6E9F-4037-4DF1-AB33-72E2FEA229FF}"/>
    <cellStyle name="Migliaia 2 2 4 2 3 2 2 2" xfId="10725" xr:uid="{B0CE466A-7093-4F27-957C-5CF62B83314D}"/>
    <cellStyle name="Migliaia 2 2 4 2 3 2 2 2 2" xfId="22143" xr:uid="{5BA18CF8-FC70-44C6-B356-14ADCDDC4E25}"/>
    <cellStyle name="Migliaia 2 2 4 2 3 2 2 2 2 2" xfId="44980" xr:uid="{C99C2E05-C97B-4A40-B7C8-561CBD688DBC}"/>
    <cellStyle name="Migliaia 2 2 4 2 3 2 2 2 3" xfId="33563" xr:uid="{29F0C475-7CC9-4E0D-9533-A04F6F281958}"/>
    <cellStyle name="Migliaia 2 2 4 2 3 2 2 3" xfId="16435" xr:uid="{4AA8BC1C-107F-4E82-AD5D-373329781B14}"/>
    <cellStyle name="Migliaia 2 2 4 2 3 2 2 3 2" xfId="39272" xr:uid="{DAAA6536-9832-47BB-8516-8CD3C5F73B98}"/>
    <cellStyle name="Migliaia 2 2 4 2 3 2 2 4" xfId="27855" xr:uid="{EE714651-6340-4BF0-A4CA-832E66E351C9}"/>
    <cellStyle name="Migliaia 2 2 4 2 3 2 3" xfId="7872" xr:uid="{A7BE46AB-57CF-4E03-B241-A95057257A11}"/>
    <cellStyle name="Migliaia 2 2 4 2 3 2 3 2" xfId="19289" xr:uid="{B20B8264-61D8-424E-94D4-900BCBE61863}"/>
    <cellStyle name="Migliaia 2 2 4 2 3 2 3 2 2" xfId="42126" xr:uid="{93C2E78B-3E6D-4912-8C9B-2DF1DE30D8A6}"/>
    <cellStyle name="Migliaia 2 2 4 2 3 2 3 3" xfId="30709" xr:uid="{508390D7-847A-44C2-ACAE-E493007DD440}"/>
    <cellStyle name="Migliaia 2 2 4 2 3 2 4" xfId="13581" xr:uid="{2DC22ACA-DEF2-409F-B93A-5B66FE87AD98}"/>
    <cellStyle name="Migliaia 2 2 4 2 3 2 4 2" xfId="36418" xr:uid="{9121B4A1-65A5-4336-A2BD-656309362E80}"/>
    <cellStyle name="Migliaia 2 2 4 2 3 2 5" xfId="25001" xr:uid="{58F791F7-2318-48C8-9C00-2EA5D0BBF2E1}"/>
    <cellStyle name="Migliaia 2 2 4 2 3 3" xfId="3590" xr:uid="{72B6A344-133E-4EEB-8EEE-631895EFE899}"/>
    <cellStyle name="Migliaia 2 2 4 2 3 3 2" xfId="9299" xr:uid="{12E7AF86-33DF-4B64-98E9-31412AA96E7B}"/>
    <cellStyle name="Migliaia 2 2 4 2 3 3 2 2" xfId="20716" xr:uid="{A649D734-78D5-4925-8ECF-30EC07528576}"/>
    <cellStyle name="Migliaia 2 2 4 2 3 3 2 2 2" xfId="43553" xr:uid="{CD13FDFC-4EF0-4A5E-A1F6-65A051D297B4}"/>
    <cellStyle name="Migliaia 2 2 4 2 3 3 2 3" xfId="32136" xr:uid="{CF9F2872-3B55-42F6-8F5D-6FAA393CB158}"/>
    <cellStyle name="Migliaia 2 2 4 2 3 3 3" xfId="15008" xr:uid="{66144F4E-274A-497E-AB96-099D74A0276E}"/>
    <cellStyle name="Migliaia 2 2 4 2 3 3 3 2" xfId="37845" xr:uid="{D738E70C-8780-4012-B3B7-6ABCFB1CD634}"/>
    <cellStyle name="Migliaia 2 2 4 2 3 3 4" xfId="26428" xr:uid="{08AF137E-F985-4CBD-88C5-08EB208DCBF5}"/>
    <cellStyle name="Migliaia 2 2 4 2 3 4" xfId="6445" xr:uid="{4DEA62BB-DBEA-42DA-870F-C6D3AEF250EC}"/>
    <cellStyle name="Migliaia 2 2 4 2 3 4 2" xfId="17862" xr:uid="{6FB2ED99-B489-4F0F-AAD7-950C542DA527}"/>
    <cellStyle name="Migliaia 2 2 4 2 3 4 2 2" xfId="40699" xr:uid="{2C2292FE-A977-4BC5-81C9-7B4A0268A381}"/>
    <cellStyle name="Migliaia 2 2 4 2 3 4 3" xfId="29282" xr:uid="{9C6B3BBF-9249-4D4F-A5F4-B9E153E83DB0}"/>
    <cellStyle name="Migliaia 2 2 4 2 3 5" xfId="12154" xr:uid="{4CED6A67-5E51-4791-8B12-BB60100CC459}"/>
    <cellStyle name="Migliaia 2 2 4 2 3 5 2" xfId="34991" xr:uid="{7D841C02-AF59-4E8F-8E6C-A33ACA93055F}"/>
    <cellStyle name="Migliaia 2 2 4 2 3 6" xfId="23574" xr:uid="{F074FD2F-DCE9-4B7B-88FD-1111C62CF770}"/>
    <cellStyle name="Migliaia 2 2 4 2 4" xfId="842" xr:uid="{E6503944-7CBE-4A1E-9AFD-641A0AF70459}"/>
    <cellStyle name="Migliaia 2 2 4 2 4 2" xfId="2378" xr:uid="{BADECF5D-9645-41BA-B42C-D292D42294B5}"/>
    <cellStyle name="Migliaia 2 2 4 2 4 2 2" xfId="5234" xr:uid="{6D160FA6-CF02-4AA0-ACAC-13DCCE16B854}"/>
    <cellStyle name="Migliaia 2 2 4 2 4 2 2 2" xfId="10942" xr:uid="{C83B1408-AE13-44A5-ACCD-58E2467E39BF}"/>
    <cellStyle name="Migliaia 2 2 4 2 4 2 2 2 2" xfId="22360" xr:uid="{FBAF9EED-06CF-4AFF-9423-85078C0B1B04}"/>
    <cellStyle name="Migliaia 2 2 4 2 4 2 2 2 2 2" xfId="45197" xr:uid="{CA0BE418-8343-47B0-AFE5-E8BDA51469CA}"/>
    <cellStyle name="Migliaia 2 2 4 2 4 2 2 2 3" xfId="33780" xr:uid="{581967CC-3948-469A-A1B9-29D313A93814}"/>
    <cellStyle name="Migliaia 2 2 4 2 4 2 2 3" xfId="16652" xr:uid="{1370DA65-FB26-454D-A8F1-C75BB495AE96}"/>
    <cellStyle name="Migliaia 2 2 4 2 4 2 2 3 2" xfId="39489" xr:uid="{F630A348-298F-48C4-904F-C4E4CFF9CCBB}"/>
    <cellStyle name="Migliaia 2 2 4 2 4 2 2 4" xfId="28072" xr:uid="{14E7C09F-DA5F-4B51-A97B-2569231C9086}"/>
    <cellStyle name="Migliaia 2 2 4 2 4 2 3" xfId="8089" xr:uid="{B65BEAEB-21EE-43C2-BEB1-EB57AAFC4E01}"/>
    <cellStyle name="Migliaia 2 2 4 2 4 2 3 2" xfId="19506" xr:uid="{8B667D05-3708-4965-911D-C4A8BBB71B4A}"/>
    <cellStyle name="Migliaia 2 2 4 2 4 2 3 2 2" xfId="42343" xr:uid="{3A488968-100C-447E-85DB-9C7AE657B31C}"/>
    <cellStyle name="Migliaia 2 2 4 2 4 2 3 3" xfId="30926" xr:uid="{3D32867B-174D-4E2A-AD6C-DABEB8B50E0D}"/>
    <cellStyle name="Migliaia 2 2 4 2 4 2 4" xfId="13798" xr:uid="{2DA6B14D-6B69-4EF5-BC49-13C236A76847}"/>
    <cellStyle name="Migliaia 2 2 4 2 4 2 4 2" xfId="36635" xr:uid="{70557807-7083-47C3-A956-FA8CA47D14AB}"/>
    <cellStyle name="Migliaia 2 2 4 2 4 2 5" xfId="25218" xr:uid="{F7F64353-1C80-4AB8-BA47-E9DC7F057D4A}"/>
    <cellStyle name="Migliaia 2 2 4 2 4 3" xfId="3807" xr:uid="{2F941BF7-7EA1-48A9-B46F-C75FA130AEA6}"/>
    <cellStyle name="Migliaia 2 2 4 2 4 3 2" xfId="9516" xr:uid="{28F4C6AD-F919-4AE6-8DE1-3A70B7445B69}"/>
    <cellStyle name="Migliaia 2 2 4 2 4 3 2 2" xfId="20933" xr:uid="{9C8D1ACA-18F5-44AB-B847-F75C97E7B9B5}"/>
    <cellStyle name="Migliaia 2 2 4 2 4 3 2 2 2" xfId="43770" xr:uid="{C64E74DA-26A6-409C-9B31-B9CD883E1437}"/>
    <cellStyle name="Migliaia 2 2 4 2 4 3 2 3" xfId="32353" xr:uid="{1EB5F255-A917-4348-8F72-00D5A06BCE5C}"/>
    <cellStyle name="Migliaia 2 2 4 2 4 3 3" xfId="15225" xr:uid="{3348A8FC-33DC-499B-AE58-9385CF384F3E}"/>
    <cellStyle name="Migliaia 2 2 4 2 4 3 3 2" xfId="38062" xr:uid="{4EAC3B65-BED8-456B-BC89-85330D3F9366}"/>
    <cellStyle name="Migliaia 2 2 4 2 4 3 4" xfId="26645" xr:uid="{4631D29B-6BB5-4554-8B14-63D6A23A4F7E}"/>
    <cellStyle name="Migliaia 2 2 4 2 4 4" xfId="6662" xr:uid="{5AE36502-97BB-41AC-AC10-7229081D48CA}"/>
    <cellStyle name="Migliaia 2 2 4 2 4 4 2" xfId="18079" xr:uid="{0F080A27-8A02-4818-B992-29F94183A817}"/>
    <cellStyle name="Migliaia 2 2 4 2 4 4 2 2" xfId="40916" xr:uid="{B06FFCFA-5E30-409A-B14D-08842D186F5A}"/>
    <cellStyle name="Migliaia 2 2 4 2 4 4 3" xfId="29499" xr:uid="{23C3ABF9-58EF-4EB4-9B97-DD37BF5090F2}"/>
    <cellStyle name="Migliaia 2 2 4 2 4 5" xfId="12371" xr:uid="{6F6F7787-6628-4BD4-87E7-F0D5CAF06FAA}"/>
    <cellStyle name="Migliaia 2 2 4 2 4 5 2" xfId="35208" xr:uid="{70F6D4C8-E80B-4DBF-A592-B3007F894ECB}"/>
    <cellStyle name="Migliaia 2 2 4 2 4 6" xfId="23791" xr:uid="{5542D990-308A-402C-8EC9-6DCC3FA39685}"/>
    <cellStyle name="Migliaia 2 2 4 2 5" xfId="1089" xr:uid="{B7EF963F-0B19-48ED-93F8-50B839FBD860}"/>
    <cellStyle name="Migliaia 2 2 4 2 5 2" xfId="2595" xr:uid="{FAD5D467-2B40-451B-810B-DD6E61299C19}"/>
    <cellStyle name="Migliaia 2 2 4 2 5 2 2" xfId="5451" xr:uid="{25DD8492-9483-4B2F-B3C3-33AE57B0A388}"/>
    <cellStyle name="Migliaia 2 2 4 2 5 2 2 2" xfId="11159" xr:uid="{994457AC-6D38-4694-85E1-297EDCE2BA2C}"/>
    <cellStyle name="Migliaia 2 2 4 2 5 2 2 2 2" xfId="22577" xr:uid="{B4F19C8F-B163-46E7-A34C-FC2C96746C33}"/>
    <cellStyle name="Migliaia 2 2 4 2 5 2 2 2 2 2" xfId="45414" xr:uid="{10F0DE4D-8A41-4478-A933-A9844B61B599}"/>
    <cellStyle name="Migliaia 2 2 4 2 5 2 2 2 3" xfId="33997" xr:uid="{B52D3EF3-F2D7-4448-8BD5-B1900081181A}"/>
    <cellStyle name="Migliaia 2 2 4 2 5 2 2 3" xfId="16869" xr:uid="{4E08D0FF-3400-4B38-95A9-F2D246237E53}"/>
    <cellStyle name="Migliaia 2 2 4 2 5 2 2 3 2" xfId="39706" xr:uid="{1022168E-C7B4-4E02-AA06-9DD870D9C736}"/>
    <cellStyle name="Migliaia 2 2 4 2 5 2 2 4" xfId="28289" xr:uid="{B534ECEB-79AD-486A-9513-A55C0B56B431}"/>
    <cellStyle name="Migliaia 2 2 4 2 5 2 3" xfId="8306" xr:uid="{D0549833-4D9F-46A6-83C5-9179CFF7A149}"/>
    <cellStyle name="Migliaia 2 2 4 2 5 2 3 2" xfId="19723" xr:uid="{D9B4686A-810F-4589-86A9-98B616E01D9A}"/>
    <cellStyle name="Migliaia 2 2 4 2 5 2 3 2 2" xfId="42560" xr:uid="{BD435089-C348-474A-8938-910CCBB9B30D}"/>
    <cellStyle name="Migliaia 2 2 4 2 5 2 3 3" xfId="31143" xr:uid="{2035F787-70F5-4C07-B493-A3F34DCCB01E}"/>
    <cellStyle name="Migliaia 2 2 4 2 5 2 4" xfId="14015" xr:uid="{E45417BA-6EC6-42F2-B69D-1624C14CF97D}"/>
    <cellStyle name="Migliaia 2 2 4 2 5 2 4 2" xfId="36852" xr:uid="{E7CC5DF2-CC33-4D09-87F4-4E38E4F7BDF7}"/>
    <cellStyle name="Migliaia 2 2 4 2 5 2 5" xfId="25435" xr:uid="{BCE7E259-DB18-4344-971B-E7A105EC39D7}"/>
    <cellStyle name="Migliaia 2 2 4 2 5 3" xfId="4024" xr:uid="{4A40DABB-AABB-4E7A-86CE-77DE9CF44EAE}"/>
    <cellStyle name="Migliaia 2 2 4 2 5 3 2" xfId="9733" xr:uid="{66E31E1F-F4EE-4146-B683-F27572800749}"/>
    <cellStyle name="Migliaia 2 2 4 2 5 3 2 2" xfId="21150" xr:uid="{62ABC145-3EE6-453A-A49E-4F9C6EAC5ED8}"/>
    <cellStyle name="Migliaia 2 2 4 2 5 3 2 2 2" xfId="43987" xr:uid="{AE43FC77-7ACD-437A-8521-FB99EFA54CB0}"/>
    <cellStyle name="Migliaia 2 2 4 2 5 3 2 3" xfId="32570" xr:uid="{BF636B3F-8D81-4A82-BF47-69F64641DF16}"/>
    <cellStyle name="Migliaia 2 2 4 2 5 3 3" xfId="15442" xr:uid="{5F799D69-00ED-48EC-A348-A9B7F8435D3A}"/>
    <cellStyle name="Migliaia 2 2 4 2 5 3 3 2" xfId="38279" xr:uid="{14DC47AD-D04F-462D-993B-7E9A5088B003}"/>
    <cellStyle name="Migliaia 2 2 4 2 5 3 4" xfId="26862" xr:uid="{DFD469AD-9414-4B25-88FC-757E7294FA5A}"/>
    <cellStyle name="Migliaia 2 2 4 2 5 4" xfId="6879" xr:uid="{F5E9087B-117C-4A98-912B-4187387E24B5}"/>
    <cellStyle name="Migliaia 2 2 4 2 5 4 2" xfId="18296" xr:uid="{8394FF3A-8FA8-49EB-9F3A-5FAB29DFC63E}"/>
    <cellStyle name="Migliaia 2 2 4 2 5 4 2 2" xfId="41133" xr:uid="{00449F0D-3F0F-48B6-BB79-B2BE02D87AD0}"/>
    <cellStyle name="Migliaia 2 2 4 2 5 4 3" xfId="29716" xr:uid="{8A06A1C9-0618-45C7-9D73-60FDE9B09ED9}"/>
    <cellStyle name="Migliaia 2 2 4 2 5 5" xfId="12588" xr:uid="{F1E0043C-295C-4C4C-AD33-98464A4CEEB2}"/>
    <cellStyle name="Migliaia 2 2 4 2 5 5 2" xfId="35425" xr:uid="{180A7CB9-F76D-4F8E-BCF4-0A1876BDF56B}"/>
    <cellStyle name="Migliaia 2 2 4 2 5 6" xfId="24008" xr:uid="{05A362EF-9F28-46D4-9015-EF53AFA43A18}"/>
    <cellStyle name="Migliaia 2 2 4 2 6" xfId="1336" xr:uid="{CE056CBB-54D4-429C-848B-E2B25BA830FE}"/>
    <cellStyle name="Migliaia 2 2 4 2 6 2" xfId="2812" xr:uid="{5453C503-CF27-4A31-903A-85E111E4E35E}"/>
    <cellStyle name="Migliaia 2 2 4 2 6 2 2" xfId="5668" xr:uid="{6A0B1F19-D293-4880-AD5A-F6EC05107F4B}"/>
    <cellStyle name="Migliaia 2 2 4 2 6 2 2 2" xfId="11376" xr:uid="{1CEBBF5C-E755-49BC-B986-037C3EDF5D85}"/>
    <cellStyle name="Migliaia 2 2 4 2 6 2 2 2 2" xfId="22794" xr:uid="{0651CE37-EE60-477C-A70E-7F3E4996A638}"/>
    <cellStyle name="Migliaia 2 2 4 2 6 2 2 2 2 2" xfId="45631" xr:uid="{A8A033D4-3488-4AE1-94D1-032AC8C65F1B}"/>
    <cellStyle name="Migliaia 2 2 4 2 6 2 2 2 3" xfId="34214" xr:uid="{588A8980-DC69-42BC-B640-9E05BB643056}"/>
    <cellStyle name="Migliaia 2 2 4 2 6 2 2 3" xfId="17086" xr:uid="{FCE9109B-6AC9-4472-A523-FB7E2827C7C2}"/>
    <cellStyle name="Migliaia 2 2 4 2 6 2 2 3 2" xfId="39923" xr:uid="{F20864A0-1163-4577-BCD0-916231A50241}"/>
    <cellStyle name="Migliaia 2 2 4 2 6 2 2 4" xfId="28506" xr:uid="{A8055050-3340-41ED-90D3-6F5272663DF0}"/>
    <cellStyle name="Migliaia 2 2 4 2 6 2 3" xfId="8523" xr:uid="{47ECFECD-401F-4009-B476-7C3B5D1FDAB3}"/>
    <cellStyle name="Migliaia 2 2 4 2 6 2 3 2" xfId="19940" xr:uid="{F50CC9C8-F3A7-4D71-9BBB-E8EB6175F713}"/>
    <cellStyle name="Migliaia 2 2 4 2 6 2 3 2 2" xfId="42777" xr:uid="{FC98BDA9-2971-4FF7-8E41-18561797B571}"/>
    <cellStyle name="Migliaia 2 2 4 2 6 2 3 3" xfId="31360" xr:uid="{22A9728E-F14B-4747-9526-D93473DF7A63}"/>
    <cellStyle name="Migliaia 2 2 4 2 6 2 4" xfId="14232" xr:uid="{8B95E991-9BC7-4ED8-A22A-8DEE73004E9F}"/>
    <cellStyle name="Migliaia 2 2 4 2 6 2 4 2" xfId="37069" xr:uid="{4EC27714-40BF-4FBC-AEBF-68BB41E89177}"/>
    <cellStyle name="Migliaia 2 2 4 2 6 2 5" xfId="25652" xr:uid="{AFEE7462-9B36-4D4D-BDE5-AF77B682EE33}"/>
    <cellStyle name="Migliaia 2 2 4 2 6 3" xfId="4241" xr:uid="{758E0C9B-FF90-4DCC-A609-3AF54534C446}"/>
    <cellStyle name="Migliaia 2 2 4 2 6 3 2" xfId="9950" xr:uid="{C0D41D15-32D3-46CB-8FC4-D133A3F41ADE}"/>
    <cellStyle name="Migliaia 2 2 4 2 6 3 2 2" xfId="21367" xr:uid="{3F0F2D63-AE2F-459F-AE0D-B8A47D191BFF}"/>
    <cellStyle name="Migliaia 2 2 4 2 6 3 2 2 2" xfId="44204" xr:uid="{2F8561A1-F872-4AE0-B9E3-A2EF8E9DA2C9}"/>
    <cellStyle name="Migliaia 2 2 4 2 6 3 2 3" xfId="32787" xr:uid="{520CD0F9-BC81-46D7-AB02-134D193DE9E0}"/>
    <cellStyle name="Migliaia 2 2 4 2 6 3 3" xfId="15659" xr:uid="{97E21CDB-14C7-4818-949E-65D50103D1E6}"/>
    <cellStyle name="Migliaia 2 2 4 2 6 3 3 2" xfId="38496" xr:uid="{8AC0CBF5-56DC-4985-8E12-1BA82F99CDE3}"/>
    <cellStyle name="Migliaia 2 2 4 2 6 3 4" xfId="27079" xr:uid="{072ADDC7-B805-4A87-8905-C40EC7280883}"/>
    <cellStyle name="Migliaia 2 2 4 2 6 4" xfId="7096" xr:uid="{45256110-99FA-40C5-9F3C-F3186D27244D}"/>
    <cellStyle name="Migliaia 2 2 4 2 6 4 2" xfId="18513" xr:uid="{D4EF9BFE-03BD-4CA6-925F-E40BD866F128}"/>
    <cellStyle name="Migliaia 2 2 4 2 6 4 2 2" xfId="41350" xr:uid="{1533AC8B-3A45-4128-B732-6A3B8F240342}"/>
    <cellStyle name="Migliaia 2 2 4 2 6 4 3" xfId="29933" xr:uid="{73397898-C332-4777-ACD2-BD17768E70BD}"/>
    <cellStyle name="Migliaia 2 2 4 2 6 5" xfId="12805" xr:uid="{537E1611-F326-4FF8-B1CC-EB7B33D6DEFE}"/>
    <cellStyle name="Migliaia 2 2 4 2 6 5 2" xfId="35642" xr:uid="{8C58ECF2-0A37-4011-8624-CAB199AAEF36}"/>
    <cellStyle name="Migliaia 2 2 4 2 6 6" xfId="24225" xr:uid="{B71F5777-24E3-4E99-A32E-ED2C9C543939}"/>
    <cellStyle name="Migliaia 2 2 4 2 7" xfId="1583" xr:uid="{B37CDA81-BE5C-4C4B-A01C-8BC052540969}"/>
    <cellStyle name="Migliaia 2 2 4 2 7 2" xfId="3029" xr:uid="{5D2C0129-10FF-4B75-B3B7-03E4488CB5EC}"/>
    <cellStyle name="Migliaia 2 2 4 2 7 2 2" xfId="5885" xr:uid="{D934C798-AB4A-46D7-BC16-1B16B536E67D}"/>
    <cellStyle name="Migliaia 2 2 4 2 7 2 2 2" xfId="11593" xr:uid="{2A9024A1-0A65-4F15-AC7C-B6374BFBC414}"/>
    <cellStyle name="Migliaia 2 2 4 2 7 2 2 2 2" xfId="23011" xr:uid="{504DE7B5-8BEB-434A-81C5-26447F09799F}"/>
    <cellStyle name="Migliaia 2 2 4 2 7 2 2 2 2 2" xfId="45848" xr:uid="{6BDBBA82-3FD8-4F4D-A919-FC7E066FC8A0}"/>
    <cellStyle name="Migliaia 2 2 4 2 7 2 2 2 3" xfId="34431" xr:uid="{2B7F5AEE-B5E7-4D89-A787-7A31B971D62B}"/>
    <cellStyle name="Migliaia 2 2 4 2 7 2 2 3" xfId="17303" xr:uid="{F41CFE24-721A-4FD0-A4F4-FF4B075F4847}"/>
    <cellStyle name="Migliaia 2 2 4 2 7 2 2 3 2" xfId="40140" xr:uid="{5A70E198-3E7D-4B11-8BE2-C3513EA86A83}"/>
    <cellStyle name="Migliaia 2 2 4 2 7 2 2 4" xfId="28723" xr:uid="{F0709740-4FA7-4AD1-8B66-728A3FD73831}"/>
    <cellStyle name="Migliaia 2 2 4 2 7 2 3" xfId="8740" xr:uid="{C12E31CE-1CE2-47F3-96F5-6C2259979067}"/>
    <cellStyle name="Migliaia 2 2 4 2 7 2 3 2" xfId="20157" xr:uid="{5ED2961E-3081-4B1D-880C-5042505431DB}"/>
    <cellStyle name="Migliaia 2 2 4 2 7 2 3 2 2" xfId="42994" xr:uid="{C420186C-3A8C-4F9E-ACB4-5A64AC8251A1}"/>
    <cellStyle name="Migliaia 2 2 4 2 7 2 3 3" xfId="31577" xr:uid="{E98B54E5-B482-44FC-8F9E-6D4998822AAC}"/>
    <cellStyle name="Migliaia 2 2 4 2 7 2 4" xfId="14449" xr:uid="{8949F428-7F28-4A2C-9424-1D5C369E87CA}"/>
    <cellStyle name="Migliaia 2 2 4 2 7 2 4 2" xfId="37286" xr:uid="{3AB582B1-7968-4845-AAA1-DB1F6EC04E58}"/>
    <cellStyle name="Migliaia 2 2 4 2 7 2 5" xfId="25869" xr:uid="{0C716F66-21E5-4D7E-998C-681DCCDD23AA}"/>
    <cellStyle name="Migliaia 2 2 4 2 7 3" xfId="4458" xr:uid="{EC393D1E-1D31-40AF-BD93-931ECA52D28A}"/>
    <cellStyle name="Migliaia 2 2 4 2 7 3 2" xfId="10167" xr:uid="{0EFDB158-D698-4E2B-AD8A-CD33DF601F26}"/>
    <cellStyle name="Migliaia 2 2 4 2 7 3 2 2" xfId="21584" xr:uid="{807DDD55-FFFD-4C7C-AA9C-A8A3E60A1A47}"/>
    <cellStyle name="Migliaia 2 2 4 2 7 3 2 2 2" xfId="44421" xr:uid="{36F964CE-9BEF-4FC8-8906-9FB88154F425}"/>
    <cellStyle name="Migliaia 2 2 4 2 7 3 2 3" xfId="33004" xr:uid="{ADDABA3D-0483-4982-BB1B-43D14310271B}"/>
    <cellStyle name="Migliaia 2 2 4 2 7 3 3" xfId="15876" xr:uid="{FBA07A9F-892B-4944-BDF1-59812E96AB76}"/>
    <cellStyle name="Migliaia 2 2 4 2 7 3 3 2" xfId="38713" xr:uid="{EC2FC087-94D2-49DD-A458-DF0ED47FA82F}"/>
    <cellStyle name="Migliaia 2 2 4 2 7 3 4" xfId="27296" xr:uid="{EA0303D5-2E9E-4B83-B022-C4DF4A7BC138}"/>
    <cellStyle name="Migliaia 2 2 4 2 7 4" xfId="7313" xr:uid="{E06E81CE-1405-4713-9A22-97567E72DC67}"/>
    <cellStyle name="Migliaia 2 2 4 2 7 4 2" xfId="18730" xr:uid="{A355C3A9-6C6D-4393-BC0B-5E78D6D2A7CC}"/>
    <cellStyle name="Migliaia 2 2 4 2 7 4 2 2" xfId="41567" xr:uid="{3D6353CB-38C8-43B1-92FA-B5B58F64A550}"/>
    <cellStyle name="Migliaia 2 2 4 2 7 4 3" xfId="30150" xr:uid="{69405B48-7242-49D1-8875-DE55E45CBCBA}"/>
    <cellStyle name="Migliaia 2 2 4 2 7 5" xfId="13022" xr:uid="{B2E9B1BF-3750-4B5F-A9AE-C7A707A93E70}"/>
    <cellStyle name="Migliaia 2 2 4 2 7 5 2" xfId="35859" xr:uid="{1CADD944-1233-48EF-8DA5-47476F8A7243}"/>
    <cellStyle name="Migliaia 2 2 4 2 7 6" xfId="24442" xr:uid="{7FA86B40-2BE8-4269-96E1-EC796E640D66}"/>
    <cellStyle name="Migliaia 2 2 4 2 8" xfId="1934" xr:uid="{D9F59C1E-BA00-4154-8068-9D050DAA3EEB}"/>
    <cellStyle name="Migliaia 2 2 4 2 8 2" xfId="4790" xr:uid="{44F2D054-0B1F-46EE-902C-3306EC8B0F51}"/>
    <cellStyle name="Migliaia 2 2 4 2 8 2 2" xfId="10499" xr:uid="{25F1FFD4-2D3C-4023-AE94-74078495FB95}"/>
    <cellStyle name="Migliaia 2 2 4 2 8 2 2 2" xfId="21916" xr:uid="{7137104C-5A3C-4035-858B-06508CAF7CD0}"/>
    <cellStyle name="Migliaia 2 2 4 2 8 2 2 2 2" xfId="44753" xr:uid="{22A6B2D3-4BA8-4CEC-9930-1BB6F73EF8FE}"/>
    <cellStyle name="Migliaia 2 2 4 2 8 2 2 3" xfId="33336" xr:uid="{6595BB86-AD4E-4AAC-8C2E-65E5E999106B}"/>
    <cellStyle name="Migliaia 2 2 4 2 8 2 3" xfId="16208" xr:uid="{27741B16-07F2-42CA-A325-DB1AA47AF9A5}"/>
    <cellStyle name="Migliaia 2 2 4 2 8 2 3 2" xfId="39045" xr:uid="{C1DF2984-D6E3-4A8D-BD51-BE2EF31D861B}"/>
    <cellStyle name="Migliaia 2 2 4 2 8 2 4" xfId="27628" xr:uid="{2F6D084C-B3BD-420F-82F0-F33FF09D8B7D}"/>
    <cellStyle name="Migliaia 2 2 4 2 8 3" xfId="7645" xr:uid="{E0B3BB35-85D9-46CD-B504-5E2CC6E7B2F1}"/>
    <cellStyle name="Migliaia 2 2 4 2 8 3 2" xfId="19062" xr:uid="{CE445EC2-EF37-4C19-BB88-547CE4DE7EC5}"/>
    <cellStyle name="Migliaia 2 2 4 2 8 3 2 2" xfId="41899" xr:uid="{BE1A9D68-52E9-490F-A71D-3EBFFC6FA86B}"/>
    <cellStyle name="Migliaia 2 2 4 2 8 3 3" xfId="30482" xr:uid="{EA823F62-C701-4BA5-A818-7D9EB6D64AE8}"/>
    <cellStyle name="Migliaia 2 2 4 2 8 4" xfId="13354" xr:uid="{11357FA9-1EE2-4AA8-A597-8993D30383FA}"/>
    <cellStyle name="Migliaia 2 2 4 2 8 4 2" xfId="36191" xr:uid="{F9C33985-2EA7-4954-BD11-36B7D6C5BEDA}"/>
    <cellStyle name="Migliaia 2 2 4 2 8 5" xfId="24774" xr:uid="{C533C02C-9BBE-4A8A-8D33-5344C8670A70}"/>
    <cellStyle name="Migliaia 2 2 4 2 9" xfId="3363" xr:uid="{4D6FEA45-AF0D-45E4-BFD3-1740654AEBBB}"/>
    <cellStyle name="Migliaia 2 2 4 2 9 2" xfId="9072" xr:uid="{D8425856-2D27-41D5-9CF7-171E6F07686E}"/>
    <cellStyle name="Migliaia 2 2 4 2 9 2 2" xfId="20489" xr:uid="{4BD34ED3-70A3-4AFF-A026-A05380F2741C}"/>
    <cellStyle name="Migliaia 2 2 4 2 9 2 2 2" xfId="43326" xr:uid="{5C5DFDFD-B9B8-452F-9AF1-A8F2ADE2D033}"/>
    <cellStyle name="Migliaia 2 2 4 2 9 2 3" xfId="31909" xr:uid="{99C632B7-CB4B-4395-89E6-2427A6DC9D71}"/>
    <cellStyle name="Migliaia 2 2 4 2 9 3" xfId="14781" xr:uid="{A878C64C-B98E-4008-B2F6-1372000B009F}"/>
    <cellStyle name="Migliaia 2 2 4 2 9 3 2" xfId="37618" xr:uid="{61093AEB-11AE-4CCA-BED7-D4D74664A410}"/>
    <cellStyle name="Migliaia 2 2 4 2 9 4" xfId="26201" xr:uid="{1F46CDE8-92B9-4CB3-B03A-F2B9200347E9}"/>
    <cellStyle name="Migliaia 2 2 4 3" xfId="387" xr:uid="{10E230AA-8CF6-4F3E-826E-7A34DF2C7028}"/>
    <cellStyle name="Migliaia 2 2 4 3 10" xfId="11987" xr:uid="{3C7761D3-7030-474C-9EAC-0EEEB3C38707}"/>
    <cellStyle name="Migliaia 2 2 4 3 10 2" xfId="34824" xr:uid="{D9632246-FFC6-4DD9-AD50-04C6CC5F42FA}"/>
    <cellStyle name="Migliaia 2 2 4 3 11" xfId="23407" xr:uid="{0E6CC60E-4201-4C6B-9325-973F12199CD2}"/>
    <cellStyle name="Migliaia 2 2 4 3 2" xfId="641" xr:uid="{33E9054B-1E8B-4E8F-B204-AF72573EBB68}"/>
    <cellStyle name="Migliaia 2 2 4 3 2 2" xfId="2211" xr:uid="{6729ED31-CD13-4D08-B167-0A60FF41D509}"/>
    <cellStyle name="Migliaia 2 2 4 3 2 2 2" xfId="5067" xr:uid="{B9F8763B-4AC2-40D1-8C23-3942C3C725A0}"/>
    <cellStyle name="Migliaia 2 2 4 3 2 2 2 2" xfId="10775" xr:uid="{B7778860-A819-482D-B7B0-5DFBA193D8F3}"/>
    <cellStyle name="Migliaia 2 2 4 3 2 2 2 2 2" xfId="22193" xr:uid="{EE924CB6-C723-41D2-9867-9CEB3E535CB9}"/>
    <cellStyle name="Migliaia 2 2 4 3 2 2 2 2 2 2" xfId="45030" xr:uid="{D015104D-8938-4073-88B6-F75B3D6BB2E7}"/>
    <cellStyle name="Migliaia 2 2 4 3 2 2 2 2 3" xfId="33613" xr:uid="{1D6464E1-9FA8-4121-8321-07C8DE661F9E}"/>
    <cellStyle name="Migliaia 2 2 4 3 2 2 2 3" xfId="16485" xr:uid="{8DE1652B-8428-4A0D-B733-DEA9A5B875E7}"/>
    <cellStyle name="Migliaia 2 2 4 3 2 2 2 3 2" xfId="39322" xr:uid="{484ED946-6CC5-45B7-B1AB-36C4B6C27844}"/>
    <cellStyle name="Migliaia 2 2 4 3 2 2 2 4" xfId="27905" xr:uid="{146F8382-4928-479E-A1FC-997E2EC61FE8}"/>
    <cellStyle name="Migliaia 2 2 4 3 2 2 3" xfId="7922" xr:uid="{4B49BC39-A0D8-48D3-91F0-528BB16E7EA0}"/>
    <cellStyle name="Migliaia 2 2 4 3 2 2 3 2" xfId="19339" xr:uid="{A9A224EC-3199-4AF5-8790-4495A66D64D8}"/>
    <cellStyle name="Migliaia 2 2 4 3 2 2 3 2 2" xfId="42176" xr:uid="{16023B01-AEC6-4A1D-9BB3-8C98839EBD5B}"/>
    <cellStyle name="Migliaia 2 2 4 3 2 2 3 3" xfId="30759" xr:uid="{F327AE75-D270-4747-96C7-B52872D38A32}"/>
    <cellStyle name="Migliaia 2 2 4 3 2 2 4" xfId="13631" xr:uid="{623681FC-3756-4F9C-8EC3-3A61F7E8B361}"/>
    <cellStyle name="Migliaia 2 2 4 3 2 2 4 2" xfId="36468" xr:uid="{E7504843-81F1-45C4-B95B-47EC18A3244A}"/>
    <cellStyle name="Migliaia 2 2 4 3 2 2 5" xfId="25051" xr:uid="{96AA3144-7E24-4306-8C40-EAE528F977E0}"/>
    <cellStyle name="Migliaia 2 2 4 3 2 3" xfId="3640" xr:uid="{5CDAEEDA-CCAF-4A54-AD77-421DFD061BFA}"/>
    <cellStyle name="Migliaia 2 2 4 3 2 3 2" xfId="9349" xr:uid="{CE710F2A-F89C-4A6D-9C2C-B8CB2A0E6A6C}"/>
    <cellStyle name="Migliaia 2 2 4 3 2 3 2 2" xfId="20766" xr:uid="{0ABE5E23-D669-4CE3-9DE3-DDFD6BC66484}"/>
    <cellStyle name="Migliaia 2 2 4 3 2 3 2 2 2" xfId="43603" xr:uid="{967B8DD1-C920-40A2-9195-90BAA3FE16FF}"/>
    <cellStyle name="Migliaia 2 2 4 3 2 3 2 3" xfId="32186" xr:uid="{19680577-DC31-466B-B4E2-FBD35F55B425}"/>
    <cellStyle name="Migliaia 2 2 4 3 2 3 3" xfId="15058" xr:uid="{265968AF-E3D5-4205-9C73-9A0939367F3A}"/>
    <cellStyle name="Migliaia 2 2 4 3 2 3 3 2" xfId="37895" xr:uid="{E582943C-B2D7-498E-9CF6-7F05654CA59B}"/>
    <cellStyle name="Migliaia 2 2 4 3 2 3 4" xfId="26478" xr:uid="{EA8F5300-9DAE-4689-BB36-E7235088EF9A}"/>
    <cellStyle name="Migliaia 2 2 4 3 2 4" xfId="6495" xr:uid="{CB186A28-FBAC-4B58-81CD-FD8E8E63788C}"/>
    <cellStyle name="Migliaia 2 2 4 3 2 4 2" xfId="17912" xr:uid="{3E6AC25F-B291-4C60-A561-24BF0FB9F3B8}"/>
    <cellStyle name="Migliaia 2 2 4 3 2 4 2 2" xfId="40749" xr:uid="{DAE143FA-6B61-4E74-BAB8-162DA9735495}"/>
    <cellStyle name="Migliaia 2 2 4 3 2 4 3" xfId="29332" xr:uid="{4A773221-F3B9-45E9-B7F7-02D62E192BCE}"/>
    <cellStyle name="Migliaia 2 2 4 3 2 5" xfId="12204" xr:uid="{318FC128-EC11-49E6-99BB-152DB2A15CAB}"/>
    <cellStyle name="Migliaia 2 2 4 3 2 5 2" xfId="35041" xr:uid="{3BE35254-1FFF-4302-9E32-ADD4DB29A0FB}"/>
    <cellStyle name="Migliaia 2 2 4 3 2 6" xfId="23624" xr:uid="{3DBA5DD5-B7CE-425E-A5EF-B90DD62E832F}"/>
    <cellStyle name="Migliaia 2 2 4 3 3" xfId="901" xr:uid="{A0C3E8AC-A1B2-4710-87B6-84071A6D8945}"/>
    <cellStyle name="Migliaia 2 2 4 3 3 2" xfId="2428" xr:uid="{DC946211-0B24-45DF-8859-D523C8F44BB7}"/>
    <cellStyle name="Migliaia 2 2 4 3 3 2 2" xfId="5284" xr:uid="{F3D85C9A-748B-4571-81CF-3A26D7C5B195}"/>
    <cellStyle name="Migliaia 2 2 4 3 3 2 2 2" xfId="10992" xr:uid="{BD1215CA-D9F2-4A3F-AB84-7C308566CD76}"/>
    <cellStyle name="Migliaia 2 2 4 3 3 2 2 2 2" xfId="22410" xr:uid="{AD62B2FA-1029-4021-9CF8-BB8EE0C631B4}"/>
    <cellStyle name="Migliaia 2 2 4 3 3 2 2 2 2 2" xfId="45247" xr:uid="{24C56A18-4879-48F6-AD45-D83098AD94FA}"/>
    <cellStyle name="Migliaia 2 2 4 3 3 2 2 2 3" xfId="33830" xr:uid="{9C85956A-9F57-4EEE-9A39-FB8C88888440}"/>
    <cellStyle name="Migliaia 2 2 4 3 3 2 2 3" xfId="16702" xr:uid="{440242C2-796A-426C-99CC-D0423ABE8C0F}"/>
    <cellStyle name="Migliaia 2 2 4 3 3 2 2 3 2" xfId="39539" xr:uid="{64FC1974-C565-485D-B358-2C58AC62B7F8}"/>
    <cellStyle name="Migliaia 2 2 4 3 3 2 2 4" xfId="28122" xr:uid="{84F4C631-45A0-4019-9D53-044608F6CE1B}"/>
    <cellStyle name="Migliaia 2 2 4 3 3 2 3" xfId="8139" xr:uid="{30D3B61B-BC07-48EC-8FB2-44CF2876D4E0}"/>
    <cellStyle name="Migliaia 2 2 4 3 3 2 3 2" xfId="19556" xr:uid="{7B6A2B5D-2DCA-4074-A222-C96C34D39C04}"/>
    <cellStyle name="Migliaia 2 2 4 3 3 2 3 2 2" xfId="42393" xr:uid="{1C39DC2B-ADC6-4CD8-91A7-03034B3DC9F0}"/>
    <cellStyle name="Migliaia 2 2 4 3 3 2 3 3" xfId="30976" xr:uid="{0ED90AEA-DAAA-492C-B5B3-82DE8DCFBD93}"/>
    <cellStyle name="Migliaia 2 2 4 3 3 2 4" xfId="13848" xr:uid="{1E6FAB95-8BED-4FF7-A18B-8167E2AAD152}"/>
    <cellStyle name="Migliaia 2 2 4 3 3 2 4 2" xfId="36685" xr:uid="{BEE110C6-8DDC-4E74-BD32-A16E0F1DD11E}"/>
    <cellStyle name="Migliaia 2 2 4 3 3 2 5" xfId="25268" xr:uid="{66156A8F-24D3-4011-96EA-68207E6DBDC1}"/>
    <cellStyle name="Migliaia 2 2 4 3 3 3" xfId="3857" xr:uid="{84E5C9D8-DD79-402C-B0E4-8638C9CAD1F7}"/>
    <cellStyle name="Migliaia 2 2 4 3 3 3 2" xfId="9566" xr:uid="{84022484-7C98-4CCB-A721-D3DDE2B951B9}"/>
    <cellStyle name="Migliaia 2 2 4 3 3 3 2 2" xfId="20983" xr:uid="{CDC099D3-066A-470C-A388-33EC94540CB5}"/>
    <cellStyle name="Migliaia 2 2 4 3 3 3 2 2 2" xfId="43820" xr:uid="{A835BCC4-31F1-4B95-B478-3D687B26B343}"/>
    <cellStyle name="Migliaia 2 2 4 3 3 3 2 3" xfId="32403" xr:uid="{9D23482B-C599-4EB4-AD35-16979AFD8226}"/>
    <cellStyle name="Migliaia 2 2 4 3 3 3 3" xfId="15275" xr:uid="{BF665C4B-D08D-4340-8A19-92C72F74A3BF}"/>
    <cellStyle name="Migliaia 2 2 4 3 3 3 3 2" xfId="38112" xr:uid="{58DF9AE0-6E0D-43CA-862D-A1978B0A25E0}"/>
    <cellStyle name="Migliaia 2 2 4 3 3 3 4" xfId="26695" xr:uid="{3B580DA7-4B32-4B5F-8194-9DB371B0E04C}"/>
    <cellStyle name="Migliaia 2 2 4 3 3 4" xfId="6712" xr:uid="{C5EDD7D0-7086-48FB-A5F0-C9FBC025DA7D}"/>
    <cellStyle name="Migliaia 2 2 4 3 3 4 2" xfId="18129" xr:uid="{73ED5E9E-4553-443C-81C0-5B5ECA3C4BD7}"/>
    <cellStyle name="Migliaia 2 2 4 3 3 4 2 2" xfId="40966" xr:uid="{ACA827D4-6B78-446B-BC97-A11DA780005C}"/>
    <cellStyle name="Migliaia 2 2 4 3 3 4 3" xfId="29549" xr:uid="{7C7D6B68-4395-491B-9236-646E4E14B981}"/>
    <cellStyle name="Migliaia 2 2 4 3 3 5" xfId="12421" xr:uid="{0515F671-4410-43AB-9B79-BBA5A0A11697}"/>
    <cellStyle name="Migliaia 2 2 4 3 3 5 2" xfId="35258" xr:uid="{364BDC9C-4CB8-4140-813C-F879247A0CB9}"/>
    <cellStyle name="Migliaia 2 2 4 3 3 6" xfId="23841" xr:uid="{CC93447A-68D4-4CBE-AFDA-81830B69722E}"/>
    <cellStyle name="Migliaia 2 2 4 3 4" xfId="1148" xr:uid="{8C2F99F7-9171-4491-9445-4DC1978FDF8F}"/>
    <cellStyle name="Migliaia 2 2 4 3 4 2" xfId="2645" xr:uid="{8F75D06C-5A17-4A72-91F8-0AC43F8A8D3A}"/>
    <cellStyle name="Migliaia 2 2 4 3 4 2 2" xfId="5501" xr:uid="{8450A216-E245-42AD-A275-DF9FBFE5D54B}"/>
    <cellStyle name="Migliaia 2 2 4 3 4 2 2 2" xfId="11209" xr:uid="{32AACB8B-ADCD-4145-80E2-9FAEF95930D8}"/>
    <cellStyle name="Migliaia 2 2 4 3 4 2 2 2 2" xfId="22627" xr:uid="{A510EBFB-A038-4EF1-9AD2-D87BEB5C2F35}"/>
    <cellStyle name="Migliaia 2 2 4 3 4 2 2 2 2 2" xfId="45464" xr:uid="{F5EE1B7D-AAEB-4FA4-AB52-5E72D1459FCE}"/>
    <cellStyle name="Migliaia 2 2 4 3 4 2 2 2 3" xfId="34047" xr:uid="{6EF07F34-CE01-4917-B58F-E14F6C126006}"/>
    <cellStyle name="Migliaia 2 2 4 3 4 2 2 3" xfId="16919" xr:uid="{34787FCC-8B67-4ADD-9456-6DFEB675B177}"/>
    <cellStyle name="Migliaia 2 2 4 3 4 2 2 3 2" xfId="39756" xr:uid="{5DB75A58-FC79-4023-9FD8-36A3FB178449}"/>
    <cellStyle name="Migliaia 2 2 4 3 4 2 2 4" xfId="28339" xr:uid="{AF706081-D75F-464E-A9C7-2B2DD74A3D40}"/>
    <cellStyle name="Migliaia 2 2 4 3 4 2 3" xfId="8356" xr:uid="{0533A724-8205-4E9B-B115-64F0996B6FD1}"/>
    <cellStyle name="Migliaia 2 2 4 3 4 2 3 2" xfId="19773" xr:uid="{12AFB16C-EE75-4B53-B493-7582E9584AF1}"/>
    <cellStyle name="Migliaia 2 2 4 3 4 2 3 2 2" xfId="42610" xr:uid="{00DF7D15-8E22-4EF2-8031-CE4EE739F4B2}"/>
    <cellStyle name="Migliaia 2 2 4 3 4 2 3 3" xfId="31193" xr:uid="{942E8FE8-5075-4E4E-9FE9-F1097050FA07}"/>
    <cellStyle name="Migliaia 2 2 4 3 4 2 4" xfId="14065" xr:uid="{7B7C6E8B-9803-4291-B982-93B8480135C7}"/>
    <cellStyle name="Migliaia 2 2 4 3 4 2 4 2" xfId="36902" xr:uid="{18179A97-B6DC-4104-84F4-741D223EF3B8}"/>
    <cellStyle name="Migliaia 2 2 4 3 4 2 5" xfId="25485" xr:uid="{A345114A-8A71-4163-A861-36E54E7B596D}"/>
    <cellStyle name="Migliaia 2 2 4 3 4 3" xfId="4074" xr:uid="{90552B51-DB84-46A2-9F61-BAB6EE1AB585}"/>
    <cellStyle name="Migliaia 2 2 4 3 4 3 2" xfId="9783" xr:uid="{AA456DA3-B1BB-4D3B-8AC5-392587F18E3A}"/>
    <cellStyle name="Migliaia 2 2 4 3 4 3 2 2" xfId="21200" xr:uid="{0B1DC375-16F6-4657-B021-F8E6041015CF}"/>
    <cellStyle name="Migliaia 2 2 4 3 4 3 2 2 2" xfId="44037" xr:uid="{D33D188F-CB68-4989-B811-551DF34A1C2F}"/>
    <cellStyle name="Migliaia 2 2 4 3 4 3 2 3" xfId="32620" xr:uid="{31B929CE-D53F-4D21-AAAA-065B99D1517C}"/>
    <cellStyle name="Migliaia 2 2 4 3 4 3 3" xfId="15492" xr:uid="{3DBFBA74-2990-4FF8-8719-E20649846123}"/>
    <cellStyle name="Migliaia 2 2 4 3 4 3 3 2" xfId="38329" xr:uid="{26DFACFC-26D3-4BBB-9A62-8E2C73AB779E}"/>
    <cellStyle name="Migliaia 2 2 4 3 4 3 4" xfId="26912" xr:uid="{62EE391D-BDE9-4299-880D-6CEACB8417C7}"/>
    <cellStyle name="Migliaia 2 2 4 3 4 4" xfId="6929" xr:uid="{8A7FAF5A-378A-4326-80FF-5E365352B9B1}"/>
    <cellStyle name="Migliaia 2 2 4 3 4 4 2" xfId="18346" xr:uid="{0E2C2E8B-34BE-4F51-ACCD-931E3E80CEA8}"/>
    <cellStyle name="Migliaia 2 2 4 3 4 4 2 2" xfId="41183" xr:uid="{39AD9E4B-58F6-42E5-9F30-0E522BD06170}"/>
    <cellStyle name="Migliaia 2 2 4 3 4 4 3" xfId="29766" xr:uid="{B3CC7BB5-ADB9-4A7E-980C-D4461B6319F9}"/>
    <cellStyle name="Migliaia 2 2 4 3 4 5" xfId="12638" xr:uid="{E6964CBC-C918-4F65-9142-46372A63DF61}"/>
    <cellStyle name="Migliaia 2 2 4 3 4 5 2" xfId="35475" xr:uid="{2EEE3F5C-E23D-41BD-A3B3-1A810FC9E13E}"/>
    <cellStyle name="Migliaia 2 2 4 3 4 6" xfId="24058" xr:uid="{46E60092-4571-47FB-B5E6-9D06F7767F1D}"/>
    <cellStyle name="Migliaia 2 2 4 3 5" xfId="1395" xr:uid="{3C7A1815-2206-4E8C-AADA-64EC6DCFAD95}"/>
    <cellStyle name="Migliaia 2 2 4 3 5 2" xfId="2862" xr:uid="{5C19E83A-152D-4BBF-BFFE-ED10DF8ABACA}"/>
    <cellStyle name="Migliaia 2 2 4 3 5 2 2" xfId="5718" xr:uid="{3606CC1A-0C84-44C8-B3E1-4A8191267EA2}"/>
    <cellStyle name="Migliaia 2 2 4 3 5 2 2 2" xfId="11426" xr:uid="{23DCA0FB-364B-46A8-A1A2-F350DC5A2F72}"/>
    <cellStyle name="Migliaia 2 2 4 3 5 2 2 2 2" xfId="22844" xr:uid="{AEABB182-359A-42BF-875F-DE60C406116C}"/>
    <cellStyle name="Migliaia 2 2 4 3 5 2 2 2 2 2" xfId="45681" xr:uid="{E63981A9-226A-4681-84BE-6EDF55A1433B}"/>
    <cellStyle name="Migliaia 2 2 4 3 5 2 2 2 3" xfId="34264" xr:uid="{D2D65999-CFE1-464C-AAE1-2ECD058F3226}"/>
    <cellStyle name="Migliaia 2 2 4 3 5 2 2 3" xfId="17136" xr:uid="{3315E257-1491-4020-ACB4-8DA682D9F00E}"/>
    <cellStyle name="Migliaia 2 2 4 3 5 2 2 3 2" xfId="39973" xr:uid="{091719ED-191A-4865-831C-1B5E9873D8A6}"/>
    <cellStyle name="Migliaia 2 2 4 3 5 2 2 4" xfId="28556" xr:uid="{1BD18BDD-6C9B-49FA-82E1-4EF382B8E6E1}"/>
    <cellStyle name="Migliaia 2 2 4 3 5 2 3" xfId="8573" xr:uid="{C7F96FA8-EC29-4E37-B219-BC9D672B5373}"/>
    <cellStyle name="Migliaia 2 2 4 3 5 2 3 2" xfId="19990" xr:uid="{48C902D2-CC25-4892-8F0A-B2E2523B0F28}"/>
    <cellStyle name="Migliaia 2 2 4 3 5 2 3 2 2" xfId="42827" xr:uid="{FB1C9B8F-00B7-4D70-90F5-D4D91D8C97CB}"/>
    <cellStyle name="Migliaia 2 2 4 3 5 2 3 3" xfId="31410" xr:uid="{C1F084C6-843E-4946-AE13-170FEF368558}"/>
    <cellStyle name="Migliaia 2 2 4 3 5 2 4" xfId="14282" xr:uid="{A39A2F08-7354-4793-BBB9-7FAAB23840A9}"/>
    <cellStyle name="Migliaia 2 2 4 3 5 2 4 2" xfId="37119" xr:uid="{73556956-2C7C-47E4-B311-8E1C9C71FE41}"/>
    <cellStyle name="Migliaia 2 2 4 3 5 2 5" xfId="25702" xr:uid="{1A8752AE-B280-4E19-8EA2-C32C1147EAA0}"/>
    <cellStyle name="Migliaia 2 2 4 3 5 3" xfId="4291" xr:uid="{45C480FF-3CFF-4FDC-BE71-ABB2B097A874}"/>
    <cellStyle name="Migliaia 2 2 4 3 5 3 2" xfId="10000" xr:uid="{8A3AFA57-B64E-41DE-9E9E-A3131B36B04C}"/>
    <cellStyle name="Migliaia 2 2 4 3 5 3 2 2" xfId="21417" xr:uid="{343FA6E9-9A07-4B1B-AD66-9FD989114246}"/>
    <cellStyle name="Migliaia 2 2 4 3 5 3 2 2 2" xfId="44254" xr:uid="{17D9EB56-D5FA-4B74-A6EF-89C17AD4CD6C}"/>
    <cellStyle name="Migliaia 2 2 4 3 5 3 2 3" xfId="32837" xr:uid="{8E1E312E-8487-40FA-A269-28FA9D106A68}"/>
    <cellStyle name="Migliaia 2 2 4 3 5 3 3" xfId="15709" xr:uid="{8CEB355C-3CCC-4210-ACC5-F9A5E7A4EBC5}"/>
    <cellStyle name="Migliaia 2 2 4 3 5 3 3 2" xfId="38546" xr:uid="{9229AA6D-2964-493B-BD96-D06FEB9E8F9A}"/>
    <cellStyle name="Migliaia 2 2 4 3 5 3 4" xfId="27129" xr:uid="{B86A5B1A-10C9-4E1B-98E6-2099219EC801}"/>
    <cellStyle name="Migliaia 2 2 4 3 5 4" xfId="7146" xr:uid="{0F8BC81B-4A1C-4704-8618-03EADC4B2994}"/>
    <cellStyle name="Migliaia 2 2 4 3 5 4 2" xfId="18563" xr:uid="{D8811A13-8579-4AC3-875A-C2B38FFCA769}"/>
    <cellStyle name="Migliaia 2 2 4 3 5 4 2 2" xfId="41400" xr:uid="{ABB255A6-250A-48C8-8A3A-CB16358277DE}"/>
    <cellStyle name="Migliaia 2 2 4 3 5 4 3" xfId="29983" xr:uid="{4247E8FC-050D-44AB-9376-F4BA4602BFCF}"/>
    <cellStyle name="Migliaia 2 2 4 3 5 5" xfId="12855" xr:uid="{B3ED7453-4B96-43FF-B0EC-79A363CA1820}"/>
    <cellStyle name="Migliaia 2 2 4 3 5 5 2" xfId="35692" xr:uid="{29687F5E-AD21-4F60-9F29-6F1B78960843}"/>
    <cellStyle name="Migliaia 2 2 4 3 5 6" xfId="24275" xr:uid="{A53F4B74-6E9A-44B1-A7E7-EA69DC3487DD}"/>
    <cellStyle name="Migliaia 2 2 4 3 6" xfId="1642" xr:uid="{7536A720-EEE8-4687-85CA-6ED5A3026010}"/>
    <cellStyle name="Migliaia 2 2 4 3 6 2" xfId="3079" xr:uid="{B833BD87-FD6E-487B-B473-6F54CABBC7E8}"/>
    <cellStyle name="Migliaia 2 2 4 3 6 2 2" xfId="5935" xr:uid="{CAD10912-F9ED-4D35-BF25-2014FB05FC83}"/>
    <cellStyle name="Migliaia 2 2 4 3 6 2 2 2" xfId="11643" xr:uid="{B37300F6-64EE-4FC3-A294-C888161AFACF}"/>
    <cellStyle name="Migliaia 2 2 4 3 6 2 2 2 2" xfId="23061" xr:uid="{C0E5A67F-FB91-4FFD-AF99-26784C1115E8}"/>
    <cellStyle name="Migliaia 2 2 4 3 6 2 2 2 2 2" xfId="45898" xr:uid="{13C5CBAE-945F-4F73-A121-DB8469BF2B45}"/>
    <cellStyle name="Migliaia 2 2 4 3 6 2 2 2 3" xfId="34481" xr:uid="{FC9F237F-A590-4B84-8716-89F56027CDA2}"/>
    <cellStyle name="Migliaia 2 2 4 3 6 2 2 3" xfId="17353" xr:uid="{8EA103C1-06CF-4B22-9D73-495D022801A5}"/>
    <cellStyle name="Migliaia 2 2 4 3 6 2 2 3 2" xfId="40190" xr:uid="{A0489342-309B-4FCA-BF38-9D0A74BA8309}"/>
    <cellStyle name="Migliaia 2 2 4 3 6 2 2 4" xfId="28773" xr:uid="{36FD6B41-D611-4E86-AF16-B9808579905E}"/>
    <cellStyle name="Migliaia 2 2 4 3 6 2 3" xfId="8790" xr:uid="{757862E9-04EF-4E81-8526-3A58790F8016}"/>
    <cellStyle name="Migliaia 2 2 4 3 6 2 3 2" xfId="20207" xr:uid="{AD3AF2CA-979F-42B0-B5B6-F8C6BF1A7A6E}"/>
    <cellStyle name="Migliaia 2 2 4 3 6 2 3 2 2" xfId="43044" xr:uid="{6585117B-3771-417D-B691-29536CC495A6}"/>
    <cellStyle name="Migliaia 2 2 4 3 6 2 3 3" xfId="31627" xr:uid="{00D98782-A4C0-43B6-8DCF-29A5AB07E567}"/>
    <cellStyle name="Migliaia 2 2 4 3 6 2 4" xfId="14499" xr:uid="{86EEEADD-0617-4707-8573-91B306BF400F}"/>
    <cellStyle name="Migliaia 2 2 4 3 6 2 4 2" xfId="37336" xr:uid="{3B9BA877-459C-4719-9B0C-82CBD2C43F1F}"/>
    <cellStyle name="Migliaia 2 2 4 3 6 2 5" xfId="25919" xr:uid="{D4BAF8F6-3E91-45A0-BF23-90A44DDAF78A}"/>
    <cellStyle name="Migliaia 2 2 4 3 6 3" xfId="4508" xr:uid="{0D139384-1842-426A-B1A0-BDB06E7118F6}"/>
    <cellStyle name="Migliaia 2 2 4 3 6 3 2" xfId="10217" xr:uid="{7D18D768-F659-4806-AD82-395E6B6E19B8}"/>
    <cellStyle name="Migliaia 2 2 4 3 6 3 2 2" xfId="21634" xr:uid="{E990CAB8-19D7-4CBE-BDCA-C2393476D2F0}"/>
    <cellStyle name="Migliaia 2 2 4 3 6 3 2 2 2" xfId="44471" xr:uid="{372AFED6-6B7A-4990-AFAD-EDC2FB581BE0}"/>
    <cellStyle name="Migliaia 2 2 4 3 6 3 2 3" xfId="33054" xr:uid="{02B01644-6936-4C7A-95D8-C8A548FA5D9A}"/>
    <cellStyle name="Migliaia 2 2 4 3 6 3 3" xfId="15926" xr:uid="{0A675F78-7AD6-486B-8A21-593C1E99C737}"/>
    <cellStyle name="Migliaia 2 2 4 3 6 3 3 2" xfId="38763" xr:uid="{7E1FA8B6-C608-4216-9980-D0BDC8BDACC6}"/>
    <cellStyle name="Migliaia 2 2 4 3 6 3 4" xfId="27346" xr:uid="{0E3405BD-5272-4A2D-8219-4D47327536CC}"/>
    <cellStyle name="Migliaia 2 2 4 3 6 4" xfId="7363" xr:uid="{30436B3C-EB50-4F3A-9415-4E1B5715C2E8}"/>
    <cellStyle name="Migliaia 2 2 4 3 6 4 2" xfId="18780" xr:uid="{B12392C7-98BB-4280-AEB0-6DF2B25B6CF4}"/>
    <cellStyle name="Migliaia 2 2 4 3 6 4 2 2" xfId="41617" xr:uid="{28193CA1-237B-40D1-B471-4AC22A5E5074}"/>
    <cellStyle name="Migliaia 2 2 4 3 6 4 3" xfId="30200" xr:uid="{EFA9C5DC-8C45-40CE-9C05-3122E8FA95DC}"/>
    <cellStyle name="Migliaia 2 2 4 3 6 5" xfId="13072" xr:uid="{148B5E6A-A702-47E2-87A0-C96E19FAD9BF}"/>
    <cellStyle name="Migliaia 2 2 4 3 6 5 2" xfId="35909" xr:uid="{44789E81-FF5E-470A-AE8E-83E999078540}"/>
    <cellStyle name="Migliaia 2 2 4 3 6 6" xfId="24492" xr:uid="{D11AB428-2D66-4530-B7F5-DBB07BF4CA6F}"/>
    <cellStyle name="Migliaia 2 2 4 3 7" xfId="1994" xr:uid="{1856BEF3-4FD0-4F2C-AD81-343DE0E166F8}"/>
    <cellStyle name="Migliaia 2 2 4 3 7 2" xfId="4850" xr:uid="{753ACBBA-5EDD-4738-9A28-CBB4C5C086E5}"/>
    <cellStyle name="Migliaia 2 2 4 3 7 2 2" xfId="10558" xr:uid="{D4840CA9-239A-467F-9823-033C5D398B50}"/>
    <cellStyle name="Migliaia 2 2 4 3 7 2 2 2" xfId="21976" xr:uid="{24D0971F-02A6-4DCD-8358-6C63E79C4B44}"/>
    <cellStyle name="Migliaia 2 2 4 3 7 2 2 2 2" xfId="44813" xr:uid="{EA0013A5-86CF-41E6-BE03-D5D885811FB4}"/>
    <cellStyle name="Migliaia 2 2 4 3 7 2 2 3" xfId="33396" xr:uid="{E91FCBB9-FCDC-4F5A-88F6-6B5150D96CB8}"/>
    <cellStyle name="Migliaia 2 2 4 3 7 2 3" xfId="16268" xr:uid="{75496929-D95B-4F0E-8D74-DE89B462A3CD}"/>
    <cellStyle name="Migliaia 2 2 4 3 7 2 3 2" xfId="39105" xr:uid="{E75B11C1-703B-446E-B362-060EB56B350F}"/>
    <cellStyle name="Migliaia 2 2 4 3 7 2 4" xfId="27688" xr:uid="{FCAAD27F-EC44-4DD5-B45E-2AA66AEF141E}"/>
    <cellStyle name="Migliaia 2 2 4 3 7 3" xfId="7705" xr:uid="{59188AF3-EBF1-4536-B3B7-9A25B9EA35D8}"/>
    <cellStyle name="Migliaia 2 2 4 3 7 3 2" xfId="19122" xr:uid="{D6FCCE29-C888-4018-B420-C8166746D272}"/>
    <cellStyle name="Migliaia 2 2 4 3 7 3 2 2" xfId="41959" xr:uid="{0CFD2D1C-6CF0-489C-BCE4-25EB1720A29E}"/>
    <cellStyle name="Migliaia 2 2 4 3 7 3 3" xfId="30542" xr:uid="{E736C70E-7DC4-4D5C-91AE-82BE1CC011D0}"/>
    <cellStyle name="Migliaia 2 2 4 3 7 4" xfId="13414" xr:uid="{C903D25D-C875-48FD-BF7C-3292080E69AB}"/>
    <cellStyle name="Migliaia 2 2 4 3 7 4 2" xfId="36251" xr:uid="{EB1B867E-9275-433D-9A54-F17218BDFADD}"/>
    <cellStyle name="Migliaia 2 2 4 3 7 5" xfId="24834" xr:uid="{DD079921-0D0D-4548-9949-B399B604AC37}"/>
    <cellStyle name="Migliaia 2 2 4 3 8" xfId="3423" xr:uid="{5F588D1C-58A3-482F-81D7-292DF9AA9169}"/>
    <cellStyle name="Migliaia 2 2 4 3 8 2" xfId="9132" xr:uid="{85A6B648-1427-4D5B-B229-2A2E50BA1B9D}"/>
    <cellStyle name="Migliaia 2 2 4 3 8 2 2" xfId="20549" xr:uid="{B0F44C52-13ED-42F9-BA3E-BA966234F897}"/>
    <cellStyle name="Migliaia 2 2 4 3 8 2 2 2" xfId="43386" xr:uid="{A9051AEC-7F62-4EE2-9E1F-4778127EE1E5}"/>
    <cellStyle name="Migliaia 2 2 4 3 8 2 3" xfId="31969" xr:uid="{D649A567-6768-4832-825D-BAF652605C23}"/>
    <cellStyle name="Migliaia 2 2 4 3 8 3" xfId="14841" xr:uid="{C863D2A4-806B-44C4-86F9-35229AAE7081}"/>
    <cellStyle name="Migliaia 2 2 4 3 8 3 2" xfId="37678" xr:uid="{EA53F053-148C-4591-9355-D4A84DF3CF08}"/>
    <cellStyle name="Migliaia 2 2 4 3 8 4" xfId="26261" xr:uid="{777D02F8-E1E3-450C-BAB0-3F9AC1DFB420}"/>
    <cellStyle name="Migliaia 2 2 4 3 9" xfId="6278" xr:uid="{01C3E416-4661-4890-B5D0-A314BA61E09E}"/>
    <cellStyle name="Migliaia 2 2 4 3 9 2" xfId="17695" xr:uid="{F946DE7B-54FE-4FE5-BF62-7A3C33A017C6}"/>
    <cellStyle name="Migliaia 2 2 4 3 9 2 2" xfId="40532" xr:uid="{49AF5C8A-35DE-489C-BF44-1F17BC167E2E}"/>
    <cellStyle name="Migliaia 2 2 4 3 9 3" xfId="29115" xr:uid="{1353876A-82D8-4AEB-8FC8-CA93D4D5D55C}"/>
    <cellStyle name="Migliaia 2 2 4 4" xfId="507" xr:uid="{CE2098E6-675C-49ED-9D5D-A7175D57E114}"/>
    <cellStyle name="Migliaia 2 2 4 4 2" xfId="2097" xr:uid="{8A386E0D-491A-4584-9A8A-B03DA845B0C0}"/>
    <cellStyle name="Migliaia 2 2 4 4 2 2" xfId="4953" xr:uid="{62C044FD-5747-424B-A17C-5356E1425AAB}"/>
    <cellStyle name="Migliaia 2 2 4 4 2 2 2" xfId="10661" xr:uid="{B87F1845-E3AE-4121-B6AA-947F9072F633}"/>
    <cellStyle name="Migliaia 2 2 4 4 2 2 2 2" xfId="22079" xr:uid="{17148B52-A97F-4536-BAE5-FE05985EF9CB}"/>
    <cellStyle name="Migliaia 2 2 4 4 2 2 2 2 2" xfId="44916" xr:uid="{E51C293C-F856-4509-B4D2-2C55EC826556}"/>
    <cellStyle name="Migliaia 2 2 4 4 2 2 2 3" xfId="33499" xr:uid="{202B4562-8E5E-488D-AD87-3B10DF6121FF}"/>
    <cellStyle name="Migliaia 2 2 4 4 2 2 3" xfId="16371" xr:uid="{C565F39F-9974-4E20-9275-8798035DBB1D}"/>
    <cellStyle name="Migliaia 2 2 4 4 2 2 3 2" xfId="39208" xr:uid="{FDB8CBB7-39B9-4007-B9D3-BA623133BD27}"/>
    <cellStyle name="Migliaia 2 2 4 4 2 2 4" xfId="27791" xr:uid="{6CA3E0BE-0BF6-4594-8FBD-747287444872}"/>
    <cellStyle name="Migliaia 2 2 4 4 2 3" xfId="7808" xr:uid="{7E3C3BCB-E47D-4CCB-856F-4ABB2D3D3145}"/>
    <cellStyle name="Migliaia 2 2 4 4 2 3 2" xfId="19225" xr:uid="{BBECF9EB-0B15-4B2B-A445-89BA2850025E}"/>
    <cellStyle name="Migliaia 2 2 4 4 2 3 2 2" xfId="42062" xr:uid="{DA4F3949-15E0-4D06-821E-6E0ECDE949DA}"/>
    <cellStyle name="Migliaia 2 2 4 4 2 3 3" xfId="30645" xr:uid="{97E16DEA-6363-4487-8C55-FC841C32BC68}"/>
    <cellStyle name="Migliaia 2 2 4 4 2 4" xfId="13517" xr:uid="{5DDAE001-7B2B-457C-A823-9488CF58E400}"/>
    <cellStyle name="Migliaia 2 2 4 4 2 4 2" xfId="36354" xr:uid="{0B2B2BB0-8306-4B75-881E-ABF3788D652A}"/>
    <cellStyle name="Migliaia 2 2 4 4 2 5" xfId="24937" xr:uid="{04692D8A-1A8D-493C-98F3-0DE95F2F096C}"/>
    <cellStyle name="Migliaia 2 2 4 4 3" xfId="3526" xr:uid="{C61636AD-32BB-4658-BD4E-A60473F355EC}"/>
    <cellStyle name="Migliaia 2 2 4 4 3 2" xfId="9235" xr:uid="{DE50DBE3-452C-4BFD-88CC-39F7BD3233AB}"/>
    <cellStyle name="Migliaia 2 2 4 4 3 2 2" xfId="20652" xr:uid="{507A8F2C-4756-478D-ABDF-B8B85715D46C}"/>
    <cellStyle name="Migliaia 2 2 4 4 3 2 2 2" xfId="43489" xr:uid="{67FB1A76-5AD0-4183-BCD3-671ECDF2B7AE}"/>
    <cellStyle name="Migliaia 2 2 4 4 3 2 3" xfId="32072" xr:uid="{5C69CCFC-3323-4844-A574-6CB7BC224AA3}"/>
    <cellStyle name="Migliaia 2 2 4 4 3 3" xfId="14944" xr:uid="{825932BD-9629-4071-9A26-165A9C65A7B6}"/>
    <cellStyle name="Migliaia 2 2 4 4 3 3 2" xfId="37781" xr:uid="{58FA6763-9C25-4A71-A328-1C0B0CD3C94B}"/>
    <cellStyle name="Migliaia 2 2 4 4 3 4" xfId="26364" xr:uid="{D9D20A77-27EF-471B-A6FA-110F13E1AEB2}"/>
    <cellStyle name="Migliaia 2 2 4 4 4" xfId="6381" xr:uid="{27FA7D6D-02AF-4C42-BEF9-1BB15205FB0F}"/>
    <cellStyle name="Migliaia 2 2 4 4 4 2" xfId="17798" xr:uid="{F397819B-3F1E-4571-8601-343A931BFA08}"/>
    <cellStyle name="Migliaia 2 2 4 4 4 2 2" xfId="40635" xr:uid="{FB5AF954-7B00-41EA-B8E0-743A4C9716DF}"/>
    <cellStyle name="Migliaia 2 2 4 4 4 3" xfId="29218" xr:uid="{61722F9D-7ACA-4DAB-8AB0-8E89B3857497}"/>
    <cellStyle name="Migliaia 2 2 4 4 5" xfId="12090" xr:uid="{7CE165EB-7274-4506-BF1C-0847B3A4C09C}"/>
    <cellStyle name="Migliaia 2 2 4 4 5 2" xfId="34927" xr:uid="{08D78A97-D3F9-4833-AFDD-B75A62F3E3FA}"/>
    <cellStyle name="Migliaia 2 2 4 4 6" xfId="23510" xr:uid="{CDF644DC-BBA1-40D9-AFE5-4E879C3822A9}"/>
    <cellStyle name="Migliaia 2 2 4 5" xfId="770" xr:uid="{8311551D-DAB0-4988-9B7A-46E77083D861}"/>
    <cellStyle name="Migliaia 2 2 4 5 2" xfId="2314" xr:uid="{99C09813-FCD9-4DDF-989F-718547C4CD28}"/>
    <cellStyle name="Migliaia 2 2 4 5 2 2" xfId="5170" xr:uid="{8DE2CE66-E67B-42C7-92DD-5348565ABD11}"/>
    <cellStyle name="Migliaia 2 2 4 5 2 2 2" xfId="10878" xr:uid="{03201A5D-8A88-4DBC-96F0-559721B01DA3}"/>
    <cellStyle name="Migliaia 2 2 4 5 2 2 2 2" xfId="22296" xr:uid="{DC3BA63E-5529-476C-9899-77305CE6E47A}"/>
    <cellStyle name="Migliaia 2 2 4 5 2 2 2 2 2" xfId="45133" xr:uid="{586A1891-C5F8-4887-B8E2-08F67F55F75B}"/>
    <cellStyle name="Migliaia 2 2 4 5 2 2 2 3" xfId="33716" xr:uid="{96C33611-C3C3-497F-8FDA-9E11020476C6}"/>
    <cellStyle name="Migliaia 2 2 4 5 2 2 3" xfId="16588" xr:uid="{081E2781-5C9D-4AB8-B8E8-553916455D10}"/>
    <cellStyle name="Migliaia 2 2 4 5 2 2 3 2" xfId="39425" xr:uid="{83954090-23E3-4D70-B10F-B4BF0057051B}"/>
    <cellStyle name="Migliaia 2 2 4 5 2 2 4" xfId="28008" xr:uid="{A5AD0C74-DE74-4D7D-B8DD-077481BF8299}"/>
    <cellStyle name="Migliaia 2 2 4 5 2 3" xfId="8025" xr:uid="{3B94A088-137E-4A1F-82C6-30222FC91FBE}"/>
    <cellStyle name="Migliaia 2 2 4 5 2 3 2" xfId="19442" xr:uid="{E0F041E0-A18C-48B4-81B0-E4A9DA826A48}"/>
    <cellStyle name="Migliaia 2 2 4 5 2 3 2 2" xfId="42279" xr:uid="{26E4E4D6-4F4A-4BE2-B6AF-46D68511CF8A}"/>
    <cellStyle name="Migliaia 2 2 4 5 2 3 3" xfId="30862" xr:uid="{3E571444-03DB-40AA-B950-6A3BCA9DEA6A}"/>
    <cellStyle name="Migliaia 2 2 4 5 2 4" xfId="13734" xr:uid="{F30410CB-955D-4EFB-8A61-00971C3B30BA}"/>
    <cellStyle name="Migliaia 2 2 4 5 2 4 2" xfId="36571" xr:uid="{94A21E33-35DF-496D-8651-D76722156AD4}"/>
    <cellStyle name="Migliaia 2 2 4 5 2 5" xfId="25154" xr:uid="{E1FD8646-73E5-461B-825A-13D71E3C32A7}"/>
    <cellStyle name="Migliaia 2 2 4 5 3" xfId="3743" xr:uid="{C5D4D763-3994-42C2-9E3F-CE7466EA1FBC}"/>
    <cellStyle name="Migliaia 2 2 4 5 3 2" xfId="9452" xr:uid="{FA672B38-131B-4D19-93C8-64E31AFBEC81}"/>
    <cellStyle name="Migliaia 2 2 4 5 3 2 2" xfId="20869" xr:uid="{C7459AFE-D659-4C85-9520-E97AF138F25F}"/>
    <cellStyle name="Migliaia 2 2 4 5 3 2 2 2" xfId="43706" xr:uid="{0C80CC3C-3265-42D8-A2D8-77BCE407B337}"/>
    <cellStyle name="Migliaia 2 2 4 5 3 2 3" xfId="32289" xr:uid="{4417B6BA-58BB-4626-8607-3F38AE1B0CC6}"/>
    <cellStyle name="Migliaia 2 2 4 5 3 3" xfId="15161" xr:uid="{FAB889E1-7DB2-4F0A-9B9F-00F562E6789F}"/>
    <cellStyle name="Migliaia 2 2 4 5 3 3 2" xfId="37998" xr:uid="{0523A8DC-7A68-4B1E-BAA7-0CAF94102ED5}"/>
    <cellStyle name="Migliaia 2 2 4 5 3 4" xfId="26581" xr:uid="{E1106634-1876-4821-A6C4-5BA03B5B1AA6}"/>
    <cellStyle name="Migliaia 2 2 4 5 4" xfId="6598" xr:uid="{42A5CAFC-8BB8-4DE8-A8FA-DB57857A2CFA}"/>
    <cellStyle name="Migliaia 2 2 4 5 4 2" xfId="18015" xr:uid="{06BED311-1360-49BD-9903-7EF8E9E2E82F}"/>
    <cellStyle name="Migliaia 2 2 4 5 4 2 2" xfId="40852" xr:uid="{5AA56479-5800-4845-A107-A29E07684615}"/>
    <cellStyle name="Migliaia 2 2 4 5 4 3" xfId="29435" xr:uid="{FD069386-89F3-4C8A-984F-F455641ED882}"/>
    <cellStyle name="Migliaia 2 2 4 5 5" xfId="12307" xr:uid="{4FC86A1C-0EB4-4717-9B24-8C55F44DC899}"/>
    <cellStyle name="Migliaia 2 2 4 5 5 2" xfId="35144" xr:uid="{667ABFDD-4612-48AA-A4B5-389C10621334}"/>
    <cellStyle name="Migliaia 2 2 4 5 6" xfId="23727" xr:uid="{B5AFC2B0-9B48-4E6A-801E-39D6BD24DC3A}"/>
    <cellStyle name="Migliaia 2 2 4 6" xfId="1017" xr:uid="{B3B84564-7AE1-4EB6-AF8C-6C34A5231BFA}"/>
    <cellStyle name="Migliaia 2 2 4 6 2" xfId="2531" xr:uid="{F21520E6-200A-4F5B-9D62-9EFE343A6ED9}"/>
    <cellStyle name="Migliaia 2 2 4 6 2 2" xfId="5387" xr:uid="{51BF56A5-B756-40FC-A863-716856312FFD}"/>
    <cellStyle name="Migliaia 2 2 4 6 2 2 2" xfId="11095" xr:uid="{394CFC5A-5B7F-49F3-94B8-49FEAC369410}"/>
    <cellStyle name="Migliaia 2 2 4 6 2 2 2 2" xfId="22513" xr:uid="{D2C055B9-FEB4-412F-857C-9364A2782176}"/>
    <cellStyle name="Migliaia 2 2 4 6 2 2 2 2 2" xfId="45350" xr:uid="{91BB7790-2803-4DE0-89C3-4714E694C6F7}"/>
    <cellStyle name="Migliaia 2 2 4 6 2 2 2 3" xfId="33933" xr:uid="{38E3115F-A62E-4F60-9444-3634B4DE67A7}"/>
    <cellStyle name="Migliaia 2 2 4 6 2 2 3" xfId="16805" xr:uid="{3286B877-2C77-4120-8CD7-DEFA3A115DE8}"/>
    <cellStyle name="Migliaia 2 2 4 6 2 2 3 2" xfId="39642" xr:uid="{A71DF399-2AA3-4E5E-BD88-EA8F932107E8}"/>
    <cellStyle name="Migliaia 2 2 4 6 2 2 4" xfId="28225" xr:uid="{299A9F51-D948-460A-9D3F-3C106C379042}"/>
    <cellStyle name="Migliaia 2 2 4 6 2 3" xfId="8242" xr:uid="{A72D54AF-4EC5-40F7-9A66-74B9D17A71B7}"/>
    <cellStyle name="Migliaia 2 2 4 6 2 3 2" xfId="19659" xr:uid="{C9F2E9D2-F048-4FA0-B8CC-54D05D8A5642}"/>
    <cellStyle name="Migliaia 2 2 4 6 2 3 2 2" xfId="42496" xr:uid="{B408A0B6-F84A-40F1-A626-C29D71B856DE}"/>
    <cellStyle name="Migliaia 2 2 4 6 2 3 3" xfId="31079" xr:uid="{72458C48-7A6C-4336-B689-F86ADE204F2B}"/>
    <cellStyle name="Migliaia 2 2 4 6 2 4" xfId="13951" xr:uid="{82606044-604F-462B-8450-E2779A2A7F0B}"/>
    <cellStyle name="Migliaia 2 2 4 6 2 4 2" xfId="36788" xr:uid="{E1AFD677-51F3-4721-957E-6DB5BDD5A2C0}"/>
    <cellStyle name="Migliaia 2 2 4 6 2 5" xfId="25371" xr:uid="{E62B3AF9-0474-46C2-A2B9-0EB2180680C5}"/>
    <cellStyle name="Migliaia 2 2 4 6 3" xfId="3960" xr:uid="{40C7375A-5E38-4415-A8C3-33B096280D15}"/>
    <cellStyle name="Migliaia 2 2 4 6 3 2" xfId="9669" xr:uid="{89140F5F-5A95-4F2A-BF73-D4939D787ACC}"/>
    <cellStyle name="Migliaia 2 2 4 6 3 2 2" xfId="21086" xr:uid="{9FAF15EC-E41C-40BC-89A4-508624FFD738}"/>
    <cellStyle name="Migliaia 2 2 4 6 3 2 2 2" xfId="43923" xr:uid="{677E9267-1200-4A24-988D-CD0CC0DF41AF}"/>
    <cellStyle name="Migliaia 2 2 4 6 3 2 3" xfId="32506" xr:uid="{6C32FA7A-DDC5-4B6F-83C3-97CEED4FB081}"/>
    <cellStyle name="Migliaia 2 2 4 6 3 3" xfId="15378" xr:uid="{D5B65548-2189-4071-8E52-81F5383C3857}"/>
    <cellStyle name="Migliaia 2 2 4 6 3 3 2" xfId="38215" xr:uid="{A7EFD747-A396-48A7-8BFF-60CCFEC25E17}"/>
    <cellStyle name="Migliaia 2 2 4 6 3 4" xfId="26798" xr:uid="{FF74512F-73DC-461A-829A-85E2CF9D8D51}"/>
    <cellStyle name="Migliaia 2 2 4 6 4" xfId="6815" xr:uid="{266242F8-778F-4E97-B50A-8C5866CCBB50}"/>
    <cellStyle name="Migliaia 2 2 4 6 4 2" xfId="18232" xr:uid="{1A9EA09A-DB70-4C43-9E79-CCEC19DCCF85}"/>
    <cellStyle name="Migliaia 2 2 4 6 4 2 2" xfId="41069" xr:uid="{19D99670-CD25-462B-BA64-AB21DCC897D9}"/>
    <cellStyle name="Migliaia 2 2 4 6 4 3" xfId="29652" xr:uid="{9B52FEB9-CA54-43FA-8631-F89ABD79AA8B}"/>
    <cellStyle name="Migliaia 2 2 4 6 5" xfId="12524" xr:uid="{17C538DF-75A4-4B3D-8B76-02974CED8EDC}"/>
    <cellStyle name="Migliaia 2 2 4 6 5 2" xfId="35361" xr:uid="{D2627836-048D-4E9E-9082-30E3B86FE31F}"/>
    <cellStyle name="Migliaia 2 2 4 6 6" xfId="23944" xr:uid="{986D6EE9-C7C6-49ED-9467-5C62EE7F899C}"/>
    <cellStyle name="Migliaia 2 2 4 7" xfId="1264" xr:uid="{5E59C0E4-BDC3-47F0-A677-DB7853B0D350}"/>
    <cellStyle name="Migliaia 2 2 4 7 2" xfId="2748" xr:uid="{5C620078-75F0-46CA-87CC-758AAB38264C}"/>
    <cellStyle name="Migliaia 2 2 4 7 2 2" xfId="5604" xr:uid="{5059A909-75A2-4B4E-8142-F1EDD3C9723C}"/>
    <cellStyle name="Migliaia 2 2 4 7 2 2 2" xfId="11312" xr:uid="{B8A6556D-6D3E-4E55-BFFC-DEBC04E76E96}"/>
    <cellStyle name="Migliaia 2 2 4 7 2 2 2 2" xfId="22730" xr:uid="{F09B1EAD-F8EE-4432-86F2-EF9FE6717F1F}"/>
    <cellStyle name="Migliaia 2 2 4 7 2 2 2 2 2" xfId="45567" xr:uid="{1E69D9C2-9BDF-4CDD-8227-FFF3E453D6BB}"/>
    <cellStyle name="Migliaia 2 2 4 7 2 2 2 3" xfId="34150" xr:uid="{929951DD-E44D-4656-A42D-9B51B7C41D4C}"/>
    <cellStyle name="Migliaia 2 2 4 7 2 2 3" xfId="17022" xr:uid="{04139B6D-6DF6-49C9-A3E3-01BFDBA03623}"/>
    <cellStyle name="Migliaia 2 2 4 7 2 2 3 2" xfId="39859" xr:uid="{A912F2A2-A0D2-4793-9088-552D2784615E}"/>
    <cellStyle name="Migliaia 2 2 4 7 2 2 4" xfId="28442" xr:uid="{AF95E977-0596-419A-BB55-B9A7154A1010}"/>
    <cellStyle name="Migliaia 2 2 4 7 2 3" xfId="8459" xr:uid="{3B758294-6CC7-4BB2-9E0E-5F3072D26BC0}"/>
    <cellStyle name="Migliaia 2 2 4 7 2 3 2" xfId="19876" xr:uid="{4D2097B1-F6BE-4E23-B591-043E417A6DEA}"/>
    <cellStyle name="Migliaia 2 2 4 7 2 3 2 2" xfId="42713" xr:uid="{6D66A445-C3AC-440E-AB16-72969B713D59}"/>
    <cellStyle name="Migliaia 2 2 4 7 2 3 3" xfId="31296" xr:uid="{94E382BA-9274-4754-8DE5-CF3FDB92C623}"/>
    <cellStyle name="Migliaia 2 2 4 7 2 4" xfId="14168" xr:uid="{D0B30F72-C033-41A3-BF88-EF100E3535A3}"/>
    <cellStyle name="Migliaia 2 2 4 7 2 4 2" xfId="37005" xr:uid="{9A1CE649-99B1-4C07-A9A4-5CD6229082A0}"/>
    <cellStyle name="Migliaia 2 2 4 7 2 5" xfId="25588" xr:uid="{7874382F-6A5F-435F-A653-60477D782CC9}"/>
    <cellStyle name="Migliaia 2 2 4 7 3" xfId="4177" xr:uid="{688C74CC-8A7F-45F6-A6F0-3D138CEA6E64}"/>
    <cellStyle name="Migliaia 2 2 4 7 3 2" xfId="9886" xr:uid="{86874BF1-26F6-4CEB-9AE9-0BC0A3F7CB63}"/>
    <cellStyle name="Migliaia 2 2 4 7 3 2 2" xfId="21303" xr:uid="{BAC87488-FDC4-40BE-8409-4DBF88352B08}"/>
    <cellStyle name="Migliaia 2 2 4 7 3 2 2 2" xfId="44140" xr:uid="{156A2F6A-A35B-4B4F-9FD2-EE6CB0D0DB82}"/>
    <cellStyle name="Migliaia 2 2 4 7 3 2 3" xfId="32723" xr:uid="{65D93ECF-69BE-4823-BE08-19E22B86354C}"/>
    <cellStyle name="Migliaia 2 2 4 7 3 3" xfId="15595" xr:uid="{98823B6C-516F-40E1-906A-6CF34113CA24}"/>
    <cellStyle name="Migliaia 2 2 4 7 3 3 2" xfId="38432" xr:uid="{7571D7B8-0AF0-4E8F-BD65-D0C9A7ABCE25}"/>
    <cellStyle name="Migliaia 2 2 4 7 3 4" xfId="27015" xr:uid="{B3D0C29D-88C0-4BD5-B655-51E2C686F2CA}"/>
    <cellStyle name="Migliaia 2 2 4 7 4" xfId="7032" xr:uid="{3333E659-F4D3-4792-9167-F6806743FB62}"/>
    <cellStyle name="Migliaia 2 2 4 7 4 2" xfId="18449" xr:uid="{44FC7DB9-782B-4730-BAEC-C4AA74AB309B}"/>
    <cellStyle name="Migliaia 2 2 4 7 4 2 2" xfId="41286" xr:uid="{08192979-EA65-40F4-8FA3-A8A09706C6A3}"/>
    <cellStyle name="Migliaia 2 2 4 7 4 3" xfId="29869" xr:uid="{EE8C38DC-3573-43A6-A5BE-23D63F4CF0BF}"/>
    <cellStyle name="Migliaia 2 2 4 7 5" xfId="12741" xr:uid="{D7F8B235-2562-4993-92E5-1C5A3493124A}"/>
    <cellStyle name="Migliaia 2 2 4 7 5 2" xfId="35578" xr:uid="{520B3AE9-B013-4F5E-8CD6-A1716EC25F85}"/>
    <cellStyle name="Migliaia 2 2 4 7 6" xfId="24161" xr:uid="{2D5915D5-A8C3-4BCE-A2C9-F56C57986DD4}"/>
    <cellStyle name="Migliaia 2 2 4 8" xfId="1511" xr:uid="{7F817C13-C961-4F6E-9997-D097095E6D14}"/>
    <cellStyle name="Migliaia 2 2 4 8 2" xfId="2965" xr:uid="{A1EFD277-00DA-49AC-B806-F42A7B3F1C83}"/>
    <cellStyle name="Migliaia 2 2 4 8 2 2" xfId="5821" xr:uid="{4F69AA85-B533-4ABF-B661-09E07FDE1CED}"/>
    <cellStyle name="Migliaia 2 2 4 8 2 2 2" xfId="11529" xr:uid="{E110B15B-A5AA-419F-B743-AE293244F9C5}"/>
    <cellStyle name="Migliaia 2 2 4 8 2 2 2 2" xfId="22947" xr:uid="{328FA74E-C626-4507-A65C-D0E211A3C0A0}"/>
    <cellStyle name="Migliaia 2 2 4 8 2 2 2 2 2" xfId="45784" xr:uid="{96F5B2CD-D4CC-45A4-B767-4F422BE57778}"/>
    <cellStyle name="Migliaia 2 2 4 8 2 2 2 3" xfId="34367" xr:uid="{C86032AC-D99F-4F98-B9D0-A2C076723C78}"/>
    <cellStyle name="Migliaia 2 2 4 8 2 2 3" xfId="17239" xr:uid="{80588D0D-8176-4A66-B02C-DCBAB22DB593}"/>
    <cellStyle name="Migliaia 2 2 4 8 2 2 3 2" xfId="40076" xr:uid="{CA1CF2D6-2ED3-4D8B-A82C-3B81224399C6}"/>
    <cellStyle name="Migliaia 2 2 4 8 2 2 4" xfId="28659" xr:uid="{DE9CE0D4-6DB7-4339-99BC-7AA4EDB87981}"/>
    <cellStyle name="Migliaia 2 2 4 8 2 3" xfId="8676" xr:uid="{0C704EFF-A8B5-4F35-8038-CC8E40FAA94D}"/>
    <cellStyle name="Migliaia 2 2 4 8 2 3 2" xfId="20093" xr:uid="{0B983086-838C-418F-ADF2-21B9C1D60580}"/>
    <cellStyle name="Migliaia 2 2 4 8 2 3 2 2" xfId="42930" xr:uid="{35E19DB1-8250-428A-B6E3-6BEF6CD8A4D0}"/>
    <cellStyle name="Migliaia 2 2 4 8 2 3 3" xfId="31513" xr:uid="{B6521A32-37B0-481C-BB9F-494C0B9BB576}"/>
    <cellStyle name="Migliaia 2 2 4 8 2 4" xfId="14385" xr:uid="{A6C7EBBB-CB43-419D-A9F9-54501C6C3D59}"/>
    <cellStyle name="Migliaia 2 2 4 8 2 4 2" xfId="37222" xr:uid="{E6760EA1-9BC6-4537-BDED-3593E1999133}"/>
    <cellStyle name="Migliaia 2 2 4 8 2 5" xfId="25805" xr:uid="{0068AF2A-18B0-46A2-9C74-AC434838B3D8}"/>
    <cellStyle name="Migliaia 2 2 4 8 3" xfId="4394" xr:uid="{760A59DD-8549-4231-9860-7A2B4B5C1920}"/>
    <cellStyle name="Migliaia 2 2 4 8 3 2" xfId="10103" xr:uid="{908C00CB-84B7-40AC-9015-57531AEA60A5}"/>
    <cellStyle name="Migliaia 2 2 4 8 3 2 2" xfId="21520" xr:uid="{281241EB-9214-495C-B277-7862F8B8E3D8}"/>
    <cellStyle name="Migliaia 2 2 4 8 3 2 2 2" xfId="44357" xr:uid="{CD826107-4699-4E8F-9605-86E607540443}"/>
    <cellStyle name="Migliaia 2 2 4 8 3 2 3" xfId="32940" xr:uid="{45C5F576-1C57-49CE-A398-E785800DCE76}"/>
    <cellStyle name="Migliaia 2 2 4 8 3 3" xfId="15812" xr:uid="{44EFD2BA-3DB0-43AC-A252-C2C26117BA38}"/>
    <cellStyle name="Migliaia 2 2 4 8 3 3 2" xfId="38649" xr:uid="{1A96AD11-661A-46D9-80D4-1DE34D98A642}"/>
    <cellStyle name="Migliaia 2 2 4 8 3 4" xfId="27232" xr:uid="{A525B06E-97AB-4BE8-A4A0-C3CC1B7A3A6B}"/>
    <cellStyle name="Migliaia 2 2 4 8 4" xfId="7249" xr:uid="{D74779D5-62F3-4F14-B8E3-D1A3A2F38BC6}"/>
    <cellStyle name="Migliaia 2 2 4 8 4 2" xfId="18666" xr:uid="{CE5E4EC9-A368-4343-8835-68150ED9FA2F}"/>
    <cellStyle name="Migliaia 2 2 4 8 4 2 2" xfId="41503" xr:uid="{C86B41CB-A7B4-4862-B7EB-1F96C4FAD336}"/>
    <cellStyle name="Migliaia 2 2 4 8 4 3" xfId="30086" xr:uid="{93B7E0FE-6FD2-4A52-AF9E-D47205CC0C8A}"/>
    <cellStyle name="Migliaia 2 2 4 8 5" xfId="12958" xr:uid="{99382283-8577-40E1-A1F2-304808C0B336}"/>
    <cellStyle name="Migliaia 2 2 4 8 5 2" xfId="35795" xr:uid="{84758927-1D4C-478D-B1FE-BEB9C23A906C}"/>
    <cellStyle name="Migliaia 2 2 4 8 6" xfId="24378" xr:uid="{7A881D7A-37E9-4777-A3B3-BBB14167E110}"/>
    <cellStyle name="Migliaia 2 2 4 9" xfId="1855" xr:uid="{5DC06CFD-37C6-427D-8D25-3B30CB8E1810}"/>
    <cellStyle name="Migliaia 2 2 4 9 2" xfId="4711" xr:uid="{35526060-69E0-40A8-AC45-BF2B591091E5}"/>
    <cellStyle name="Migliaia 2 2 4 9 2 2" xfId="10420" xr:uid="{1928A1E1-64F9-4E5F-84B3-158178BB5F15}"/>
    <cellStyle name="Migliaia 2 2 4 9 2 2 2" xfId="21837" xr:uid="{80D80456-33AF-46B8-BD72-3C383BB0BC81}"/>
    <cellStyle name="Migliaia 2 2 4 9 2 2 2 2" xfId="44674" xr:uid="{2E8E346B-7D2D-4EE4-9EED-C324E9F49A54}"/>
    <cellStyle name="Migliaia 2 2 4 9 2 2 3" xfId="33257" xr:uid="{F7BEE0F8-8B67-4F75-A053-B5FD781A45E7}"/>
    <cellStyle name="Migliaia 2 2 4 9 2 3" xfId="16129" xr:uid="{EE475445-1EBC-452A-8896-0B10432E3008}"/>
    <cellStyle name="Migliaia 2 2 4 9 2 3 2" xfId="38966" xr:uid="{79B1E4A9-4E02-4710-9F4F-D72D938B19F5}"/>
    <cellStyle name="Migliaia 2 2 4 9 2 4" xfId="27549" xr:uid="{D38DBDD8-1523-4E8C-A30F-2AE480617A1C}"/>
    <cellStyle name="Migliaia 2 2 4 9 3" xfId="7566" xr:uid="{5C1A2D5D-FF8F-414B-80AE-5E54A8041A84}"/>
    <cellStyle name="Migliaia 2 2 4 9 3 2" xfId="18983" xr:uid="{8FFC31CB-4B60-4CA2-8B1A-10C590AFD965}"/>
    <cellStyle name="Migliaia 2 2 4 9 3 2 2" xfId="41820" xr:uid="{A2149CC2-9C36-481C-A1F4-9FCADBA8D91F}"/>
    <cellStyle name="Migliaia 2 2 4 9 3 3" xfId="30403" xr:uid="{4502196D-55E0-4243-B2D5-C75F67805150}"/>
    <cellStyle name="Migliaia 2 2 4 9 4" xfId="13275" xr:uid="{A8A2A9D0-CD32-4AA1-B873-A1558B40E4F4}"/>
    <cellStyle name="Migliaia 2 2 4 9 4 2" xfId="36112" xr:uid="{2028B173-5B55-4E8A-AE6C-3F2616F38F61}"/>
    <cellStyle name="Migliaia 2 2 4 9 5" xfId="24695" xr:uid="{6CF9690B-8D95-43E9-A41E-7989E9669359}"/>
    <cellStyle name="Migliaia 2 2 5" xfId="298" xr:uid="{CE56D470-3DC7-43B9-B145-2463F9E5B115}"/>
    <cellStyle name="Migliaia 2 2 5 10" xfId="6211" xr:uid="{E86D02F4-BDDB-4035-B76C-D2E3C894ED05}"/>
    <cellStyle name="Migliaia 2 2 5 10 2" xfId="17628" xr:uid="{EA64C9E0-6DA5-41DC-9DDC-11932EB720E2}"/>
    <cellStyle name="Migliaia 2 2 5 10 2 2" xfId="40465" xr:uid="{2EB60C3D-B164-4DAF-8FFE-4536D5EC9CE4}"/>
    <cellStyle name="Migliaia 2 2 5 10 3" xfId="29048" xr:uid="{ECD59D07-FDE9-4184-AC1A-039BD435668F}"/>
    <cellStyle name="Migliaia 2 2 5 11" xfId="11920" xr:uid="{833EEF05-04F9-4A18-87A0-885ED7DEA284}"/>
    <cellStyle name="Migliaia 2 2 5 11 2" xfId="34757" xr:uid="{4721FEC4-A82C-4BA4-9C4F-EA16C6708351}"/>
    <cellStyle name="Migliaia 2 2 5 12" xfId="23340" xr:uid="{3E3B64C8-DC33-4E89-BF74-8151B8091D9E}"/>
    <cellStyle name="Migliaia 2 2 5 2" xfId="453" xr:uid="{D9552932-A7B0-44CA-9ED5-46993EFD5F6B}"/>
    <cellStyle name="Migliaia 2 2 5 2 10" xfId="12045" xr:uid="{70F88DE2-9CC9-4D29-A16D-D620552835E0}"/>
    <cellStyle name="Migliaia 2 2 5 2 10 2" xfId="34882" xr:uid="{5C886C1B-9E10-4EA9-8D5F-801E8BC956AB}"/>
    <cellStyle name="Migliaia 2 2 5 2 11" xfId="23465" xr:uid="{51B78851-62E3-4D59-AABC-69375FDE292D}"/>
    <cellStyle name="Migliaia 2 2 5 2 2" xfId="707" xr:uid="{C5F4B542-43C5-4A3C-97D6-D2E574C61AD8}"/>
    <cellStyle name="Migliaia 2 2 5 2 2 2" xfId="2269" xr:uid="{97FEC424-5F02-4EE8-9E4B-0BE991ACBDB2}"/>
    <cellStyle name="Migliaia 2 2 5 2 2 2 2" xfId="5125" xr:uid="{9A3EF212-12BC-4AAD-8B52-13395F2D13B9}"/>
    <cellStyle name="Migliaia 2 2 5 2 2 2 2 2" xfId="10833" xr:uid="{A17C430E-7119-4D34-9D65-EE9156ADAC42}"/>
    <cellStyle name="Migliaia 2 2 5 2 2 2 2 2 2" xfId="22251" xr:uid="{44D0E1A8-D348-44A0-B0A5-12C88F08B038}"/>
    <cellStyle name="Migliaia 2 2 5 2 2 2 2 2 2 2" xfId="45088" xr:uid="{7FF04D49-AFB5-4738-96B0-4903EE15D8BF}"/>
    <cellStyle name="Migliaia 2 2 5 2 2 2 2 2 3" xfId="33671" xr:uid="{28854023-14DE-443A-9EBE-0144ED88A3B0}"/>
    <cellStyle name="Migliaia 2 2 5 2 2 2 2 3" xfId="16543" xr:uid="{D96F84F6-BC61-4D1D-ACC6-C90759386A8D}"/>
    <cellStyle name="Migliaia 2 2 5 2 2 2 2 3 2" xfId="39380" xr:uid="{CBB10977-CE8A-4DDB-877C-A7FFB0B38BE0}"/>
    <cellStyle name="Migliaia 2 2 5 2 2 2 2 4" xfId="27963" xr:uid="{004AEBDA-0021-475C-BF66-D19E7230FF53}"/>
    <cellStyle name="Migliaia 2 2 5 2 2 2 3" xfId="7980" xr:uid="{D8F3F970-84BE-4D88-AA5A-59327228B973}"/>
    <cellStyle name="Migliaia 2 2 5 2 2 2 3 2" xfId="19397" xr:uid="{693D51A8-F496-4FA6-9635-B67968A557E9}"/>
    <cellStyle name="Migliaia 2 2 5 2 2 2 3 2 2" xfId="42234" xr:uid="{14720B8C-8A51-4C05-8B45-07A731D7B325}"/>
    <cellStyle name="Migliaia 2 2 5 2 2 2 3 3" xfId="30817" xr:uid="{83E842FA-E8A5-41D0-98DC-4CA04718D389}"/>
    <cellStyle name="Migliaia 2 2 5 2 2 2 4" xfId="13689" xr:uid="{4BC03623-816F-4536-A441-029F66168000}"/>
    <cellStyle name="Migliaia 2 2 5 2 2 2 4 2" xfId="36526" xr:uid="{9DD76915-F256-4F31-97F7-184715A5C767}"/>
    <cellStyle name="Migliaia 2 2 5 2 2 2 5" xfId="25109" xr:uid="{848F19B2-2B20-4086-A0FE-7695B6527C21}"/>
    <cellStyle name="Migliaia 2 2 5 2 2 3" xfId="3698" xr:uid="{BA8729FB-4792-46FA-886F-A6AF4394AF13}"/>
    <cellStyle name="Migliaia 2 2 5 2 2 3 2" xfId="9407" xr:uid="{9A0D730A-49C5-42A8-8F5F-71505902EF52}"/>
    <cellStyle name="Migliaia 2 2 5 2 2 3 2 2" xfId="20824" xr:uid="{BF81D934-575F-4C53-A0A5-E98A42E35DF7}"/>
    <cellStyle name="Migliaia 2 2 5 2 2 3 2 2 2" xfId="43661" xr:uid="{E9767F29-B2E7-414D-91E0-AAD4C0AD2C3D}"/>
    <cellStyle name="Migliaia 2 2 5 2 2 3 2 3" xfId="32244" xr:uid="{07969F68-31B4-4257-9F3A-31B5C1D03EBC}"/>
    <cellStyle name="Migliaia 2 2 5 2 2 3 3" xfId="15116" xr:uid="{4244EC5F-5629-4079-95FC-AA747FE68505}"/>
    <cellStyle name="Migliaia 2 2 5 2 2 3 3 2" xfId="37953" xr:uid="{6414E480-F913-4D9E-A72A-AE042ADB81C0}"/>
    <cellStyle name="Migliaia 2 2 5 2 2 3 4" xfId="26536" xr:uid="{D40971A5-EA06-4CAD-A198-BA9B3AFABA1C}"/>
    <cellStyle name="Migliaia 2 2 5 2 2 4" xfId="6553" xr:uid="{C4122259-4EAA-477A-B040-E2CBC662EC4D}"/>
    <cellStyle name="Migliaia 2 2 5 2 2 4 2" xfId="17970" xr:uid="{419B99A1-65A0-40F6-9952-D704FD3477F8}"/>
    <cellStyle name="Migliaia 2 2 5 2 2 4 2 2" xfId="40807" xr:uid="{6CADC4A5-2A82-46E3-B42A-CDAB47C51270}"/>
    <cellStyle name="Migliaia 2 2 5 2 2 4 3" xfId="29390" xr:uid="{671E23E6-B3E1-463D-B238-6F07F455DA70}"/>
    <cellStyle name="Migliaia 2 2 5 2 2 5" xfId="12262" xr:uid="{4DF42281-CA10-49AC-B94A-7BA2357C7074}"/>
    <cellStyle name="Migliaia 2 2 5 2 2 5 2" xfId="35099" xr:uid="{2936E9F2-8516-4298-AA00-B3CD4B8783D2}"/>
    <cellStyle name="Migliaia 2 2 5 2 2 6" xfId="23682" xr:uid="{B0B08137-3EC2-4371-B3F4-41F933ECF3A3}"/>
    <cellStyle name="Migliaia 2 2 5 2 3" xfId="967" xr:uid="{FEF2ABAD-3890-4860-9598-7932AC287A33}"/>
    <cellStyle name="Migliaia 2 2 5 2 3 2" xfId="2486" xr:uid="{96A2D17B-6F74-4B60-A7DA-9C27A60DEC1F}"/>
    <cellStyle name="Migliaia 2 2 5 2 3 2 2" xfId="5342" xr:uid="{2784E25B-723C-41BE-BA6B-7494AB529FE8}"/>
    <cellStyle name="Migliaia 2 2 5 2 3 2 2 2" xfId="11050" xr:uid="{E9C3F949-C88E-405B-A881-A2721313C139}"/>
    <cellStyle name="Migliaia 2 2 5 2 3 2 2 2 2" xfId="22468" xr:uid="{6A0B532D-C5C1-416F-B364-E59B5F1D21C9}"/>
    <cellStyle name="Migliaia 2 2 5 2 3 2 2 2 2 2" xfId="45305" xr:uid="{99BA30D4-A38E-45EE-9504-230EA9F49304}"/>
    <cellStyle name="Migliaia 2 2 5 2 3 2 2 2 3" xfId="33888" xr:uid="{A5242585-D592-48DF-BCFD-B8DAA1F6A5DC}"/>
    <cellStyle name="Migliaia 2 2 5 2 3 2 2 3" xfId="16760" xr:uid="{D068BB24-E535-4248-A89A-3E38D881DEA0}"/>
    <cellStyle name="Migliaia 2 2 5 2 3 2 2 3 2" xfId="39597" xr:uid="{854D7D27-61E7-4AD2-89BD-7E22ADBA541D}"/>
    <cellStyle name="Migliaia 2 2 5 2 3 2 2 4" xfId="28180" xr:uid="{AECBB984-50FD-470B-B78E-3E6152B1BD70}"/>
    <cellStyle name="Migliaia 2 2 5 2 3 2 3" xfId="8197" xr:uid="{1C676638-147F-44A9-A71D-2B0C77024CCE}"/>
    <cellStyle name="Migliaia 2 2 5 2 3 2 3 2" xfId="19614" xr:uid="{82B16F7C-FEB0-47FE-A5E3-5B71A9E1CDFC}"/>
    <cellStyle name="Migliaia 2 2 5 2 3 2 3 2 2" xfId="42451" xr:uid="{A7A8642C-B313-420D-AC75-474B2B8CFFD3}"/>
    <cellStyle name="Migliaia 2 2 5 2 3 2 3 3" xfId="31034" xr:uid="{718822ED-B237-4442-9B31-0B5FE53A64FE}"/>
    <cellStyle name="Migliaia 2 2 5 2 3 2 4" xfId="13906" xr:uid="{48052156-AAA8-45D5-8BFB-8363A8812CBA}"/>
    <cellStyle name="Migliaia 2 2 5 2 3 2 4 2" xfId="36743" xr:uid="{F24D4C63-FA1C-4539-8212-F6758E7FF82E}"/>
    <cellStyle name="Migliaia 2 2 5 2 3 2 5" xfId="25326" xr:uid="{3D0E9D11-EA04-49C3-8F27-15DB578B86E5}"/>
    <cellStyle name="Migliaia 2 2 5 2 3 3" xfId="3915" xr:uid="{9193F916-8532-4510-98EA-3D63417A3AAD}"/>
    <cellStyle name="Migliaia 2 2 5 2 3 3 2" xfId="9624" xr:uid="{B6211107-25D2-4788-89FA-038835C64CEC}"/>
    <cellStyle name="Migliaia 2 2 5 2 3 3 2 2" xfId="21041" xr:uid="{04387E11-C71B-4F9C-B2B2-F25F7141B17E}"/>
    <cellStyle name="Migliaia 2 2 5 2 3 3 2 2 2" xfId="43878" xr:uid="{6AF222CE-3D34-4814-98BC-BE3C09C706E2}"/>
    <cellStyle name="Migliaia 2 2 5 2 3 3 2 3" xfId="32461" xr:uid="{33B9D9E2-E4F1-46FA-931F-7244D6681070}"/>
    <cellStyle name="Migliaia 2 2 5 2 3 3 3" xfId="15333" xr:uid="{78DA4C9B-E9C8-426E-B846-900B0F802E01}"/>
    <cellStyle name="Migliaia 2 2 5 2 3 3 3 2" xfId="38170" xr:uid="{89369220-ABC3-48D9-BB7E-E3C2C8FC9B0E}"/>
    <cellStyle name="Migliaia 2 2 5 2 3 3 4" xfId="26753" xr:uid="{DAC6DB44-A3D9-49DF-AB58-8BB1E64D558B}"/>
    <cellStyle name="Migliaia 2 2 5 2 3 4" xfId="6770" xr:uid="{8D9BBE55-4594-4DEF-BE7D-7F64FAAD5401}"/>
    <cellStyle name="Migliaia 2 2 5 2 3 4 2" xfId="18187" xr:uid="{635A84E5-19ED-4D41-8F5D-10D54099DA36}"/>
    <cellStyle name="Migliaia 2 2 5 2 3 4 2 2" xfId="41024" xr:uid="{F4C37D75-FCB1-4C4D-9555-3D2B365A20B9}"/>
    <cellStyle name="Migliaia 2 2 5 2 3 4 3" xfId="29607" xr:uid="{4AC641FA-6B63-4C60-8595-D300272AB664}"/>
    <cellStyle name="Migliaia 2 2 5 2 3 5" xfId="12479" xr:uid="{9B6E95A1-593A-4A5F-A770-2C7FD00643C8}"/>
    <cellStyle name="Migliaia 2 2 5 2 3 5 2" xfId="35316" xr:uid="{9AA16560-43A1-4EB3-82AA-4B327615B1F6}"/>
    <cellStyle name="Migliaia 2 2 5 2 3 6" xfId="23899" xr:uid="{7C950A9A-EC90-400E-8DE5-E7AC88F09EF6}"/>
    <cellStyle name="Migliaia 2 2 5 2 4" xfId="1214" xr:uid="{44D88BED-F696-4B1C-9B2A-9403BC230AD0}"/>
    <cellStyle name="Migliaia 2 2 5 2 4 2" xfId="2703" xr:uid="{F8E009DF-F5C3-4434-8187-0C19A9654781}"/>
    <cellStyle name="Migliaia 2 2 5 2 4 2 2" xfId="5559" xr:uid="{9E76568D-0F46-438D-AC98-AA87D9147739}"/>
    <cellStyle name="Migliaia 2 2 5 2 4 2 2 2" xfId="11267" xr:uid="{D6CA262B-D457-4DFC-AC0B-1BE493A96496}"/>
    <cellStyle name="Migliaia 2 2 5 2 4 2 2 2 2" xfId="22685" xr:uid="{0ADB1CC3-B3A1-46D9-9216-F79C25F74CF4}"/>
    <cellStyle name="Migliaia 2 2 5 2 4 2 2 2 2 2" xfId="45522" xr:uid="{9C4058B7-5F0B-444C-92EE-93E052CE7E00}"/>
    <cellStyle name="Migliaia 2 2 5 2 4 2 2 2 3" xfId="34105" xr:uid="{38B211CE-E96F-429A-A6E7-9DDEE9AD069E}"/>
    <cellStyle name="Migliaia 2 2 5 2 4 2 2 3" xfId="16977" xr:uid="{28A34AA0-A295-4A10-976E-A07DC0ED5118}"/>
    <cellStyle name="Migliaia 2 2 5 2 4 2 2 3 2" xfId="39814" xr:uid="{BC933C14-8C88-4AF7-B269-4629C5B05890}"/>
    <cellStyle name="Migliaia 2 2 5 2 4 2 2 4" xfId="28397" xr:uid="{5CEE1E7B-BF15-42F4-B562-F23F5BFE1822}"/>
    <cellStyle name="Migliaia 2 2 5 2 4 2 3" xfId="8414" xr:uid="{FDDD9EE4-E533-4EB2-A7A5-DF6017D599DA}"/>
    <cellStyle name="Migliaia 2 2 5 2 4 2 3 2" xfId="19831" xr:uid="{521A4338-036B-4580-BDB6-E5F8B4317B44}"/>
    <cellStyle name="Migliaia 2 2 5 2 4 2 3 2 2" xfId="42668" xr:uid="{111F3B0F-AEDF-47E6-9B74-71F286B07F09}"/>
    <cellStyle name="Migliaia 2 2 5 2 4 2 3 3" xfId="31251" xr:uid="{4FD87CE8-1CBE-4B26-9713-94AF01D0F57A}"/>
    <cellStyle name="Migliaia 2 2 5 2 4 2 4" xfId="14123" xr:uid="{7D8811A9-F28F-4D17-AA85-36C27CD7A787}"/>
    <cellStyle name="Migliaia 2 2 5 2 4 2 4 2" xfId="36960" xr:uid="{5007246B-7382-44A4-A2A8-C4C733E73B58}"/>
    <cellStyle name="Migliaia 2 2 5 2 4 2 5" xfId="25543" xr:uid="{095507D5-0491-4305-926D-840CC678CD34}"/>
    <cellStyle name="Migliaia 2 2 5 2 4 3" xfId="4132" xr:uid="{18EA398A-D94E-4ACD-8976-3E0FCDF5709A}"/>
    <cellStyle name="Migliaia 2 2 5 2 4 3 2" xfId="9841" xr:uid="{14201BD3-2F25-4EFB-862F-7EACAE0529C8}"/>
    <cellStyle name="Migliaia 2 2 5 2 4 3 2 2" xfId="21258" xr:uid="{169BB456-E369-4EC1-A302-695D34AB0FEA}"/>
    <cellStyle name="Migliaia 2 2 5 2 4 3 2 2 2" xfId="44095" xr:uid="{77435337-ACAA-44AC-8E59-E9AA35A438B0}"/>
    <cellStyle name="Migliaia 2 2 5 2 4 3 2 3" xfId="32678" xr:uid="{8CD433C2-183A-49E9-ADEA-5C714124AFD7}"/>
    <cellStyle name="Migliaia 2 2 5 2 4 3 3" xfId="15550" xr:uid="{170B81E3-5A72-4865-8C7D-6242CA72F292}"/>
    <cellStyle name="Migliaia 2 2 5 2 4 3 3 2" xfId="38387" xr:uid="{4DE3CA60-22C0-4FA0-9829-D79151E0E0CF}"/>
    <cellStyle name="Migliaia 2 2 5 2 4 3 4" xfId="26970" xr:uid="{B3850D8B-9630-4CDB-B7E3-12873D1DECA7}"/>
    <cellStyle name="Migliaia 2 2 5 2 4 4" xfId="6987" xr:uid="{F9D4907C-79AC-4A08-AB81-DEE24488BF12}"/>
    <cellStyle name="Migliaia 2 2 5 2 4 4 2" xfId="18404" xr:uid="{32EDDD6C-ACF1-47D3-9B27-B887E5F852AA}"/>
    <cellStyle name="Migliaia 2 2 5 2 4 4 2 2" xfId="41241" xr:uid="{11324908-B40B-4F0A-A556-24338A9CEC75}"/>
    <cellStyle name="Migliaia 2 2 5 2 4 4 3" xfId="29824" xr:uid="{4273F34C-4065-405D-8EF2-372EFFB24B5E}"/>
    <cellStyle name="Migliaia 2 2 5 2 4 5" xfId="12696" xr:uid="{2E512672-E82E-416C-AF70-3A8DAF85C9C5}"/>
    <cellStyle name="Migliaia 2 2 5 2 4 5 2" xfId="35533" xr:uid="{4EAB3ED6-E214-493C-87F9-FC4AEA08DB91}"/>
    <cellStyle name="Migliaia 2 2 5 2 4 6" xfId="24116" xr:uid="{B387DC1C-D191-4BA0-9A20-BEF1A9A824A6}"/>
    <cellStyle name="Migliaia 2 2 5 2 5" xfId="1461" xr:uid="{67294C51-56CF-4694-A87F-A3998CCEC86E}"/>
    <cellStyle name="Migliaia 2 2 5 2 5 2" xfId="2920" xr:uid="{93E2D261-4D0B-40C8-9DD8-B6FF271D6E20}"/>
    <cellStyle name="Migliaia 2 2 5 2 5 2 2" xfId="5776" xr:uid="{6E8E5739-902E-4EE7-8CA0-7CB8483C1D88}"/>
    <cellStyle name="Migliaia 2 2 5 2 5 2 2 2" xfId="11484" xr:uid="{07E43332-2C6B-4A4B-84C8-6E2530D36F3A}"/>
    <cellStyle name="Migliaia 2 2 5 2 5 2 2 2 2" xfId="22902" xr:uid="{2B3FF3AD-57BC-4F1B-85E7-AFC5F9C2ED12}"/>
    <cellStyle name="Migliaia 2 2 5 2 5 2 2 2 2 2" xfId="45739" xr:uid="{D56516C3-24A8-4A18-9B01-AB4B3FF8A594}"/>
    <cellStyle name="Migliaia 2 2 5 2 5 2 2 2 3" xfId="34322" xr:uid="{950A92DB-7AC3-4DCF-87A2-EB1B392B0FF8}"/>
    <cellStyle name="Migliaia 2 2 5 2 5 2 2 3" xfId="17194" xr:uid="{A09CDEBF-ECAA-452F-9408-77AECAB5AFAB}"/>
    <cellStyle name="Migliaia 2 2 5 2 5 2 2 3 2" xfId="40031" xr:uid="{EFC28197-8459-4314-997A-110C3F83B544}"/>
    <cellStyle name="Migliaia 2 2 5 2 5 2 2 4" xfId="28614" xr:uid="{0238552F-25CE-46C0-B3A6-C3A3278520CE}"/>
    <cellStyle name="Migliaia 2 2 5 2 5 2 3" xfId="8631" xr:uid="{C5CAEA2D-6A78-4E6B-B339-DC030CF5060E}"/>
    <cellStyle name="Migliaia 2 2 5 2 5 2 3 2" xfId="20048" xr:uid="{0EB39B64-5502-47D7-B510-2BBF8F868D23}"/>
    <cellStyle name="Migliaia 2 2 5 2 5 2 3 2 2" xfId="42885" xr:uid="{50BC4C66-196C-4BBB-879F-CD14DC3031F8}"/>
    <cellStyle name="Migliaia 2 2 5 2 5 2 3 3" xfId="31468" xr:uid="{94C80258-D9FE-4D02-A36B-A4835756CE48}"/>
    <cellStyle name="Migliaia 2 2 5 2 5 2 4" xfId="14340" xr:uid="{FB23DBCB-5A15-497C-93A6-036F014787BC}"/>
    <cellStyle name="Migliaia 2 2 5 2 5 2 4 2" xfId="37177" xr:uid="{A405CCD0-46AF-4D8F-9C60-9F0CF90AD7DC}"/>
    <cellStyle name="Migliaia 2 2 5 2 5 2 5" xfId="25760" xr:uid="{483A21B0-3EA7-4566-966A-D153B5182761}"/>
    <cellStyle name="Migliaia 2 2 5 2 5 3" xfId="4349" xr:uid="{361688A3-62EC-4F35-B33D-0159B27675E8}"/>
    <cellStyle name="Migliaia 2 2 5 2 5 3 2" xfId="10058" xr:uid="{6D2E3331-9A03-49DA-845C-AC599A1EE488}"/>
    <cellStyle name="Migliaia 2 2 5 2 5 3 2 2" xfId="21475" xr:uid="{2BCE9123-7DE8-495F-ACFA-17D873976F4F}"/>
    <cellStyle name="Migliaia 2 2 5 2 5 3 2 2 2" xfId="44312" xr:uid="{22D60892-3F48-4A6F-AB65-8CBDFECCBC19}"/>
    <cellStyle name="Migliaia 2 2 5 2 5 3 2 3" xfId="32895" xr:uid="{9D5D42D9-D810-458C-A145-E4E3917DE9CD}"/>
    <cellStyle name="Migliaia 2 2 5 2 5 3 3" xfId="15767" xr:uid="{9A7E047E-27AE-491B-9FB5-4BEAE85456E4}"/>
    <cellStyle name="Migliaia 2 2 5 2 5 3 3 2" xfId="38604" xr:uid="{B2E4C04F-21C1-4B48-A27E-819B08E6C062}"/>
    <cellStyle name="Migliaia 2 2 5 2 5 3 4" xfId="27187" xr:uid="{13863265-BA33-4B9D-ABEB-0CB29B9698B9}"/>
    <cellStyle name="Migliaia 2 2 5 2 5 4" xfId="7204" xr:uid="{68317D9F-2040-465C-BF98-24BE07A50F64}"/>
    <cellStyle name="Migliaia 2 2 5 2 5 4 2" xfId="18621" xr:uid="{0E81E40A-FA77-4290-B32C-B44C56682013}"/>
    <cellStyle name="Migliaia 2 2 5 2 5 4 2 2" xfId="41458" xr:uid="{852EF3D7-6281-4E11-AE1D-F85A67617928}"/>
    <cellStyle name="Migliaia 2 2 5 2 5 4 3" xfId="30041" xr:uid="{AC575EF5-9046-4D4A-BDAC-F48681B051B8}"/>
    <cellStyle name="Migliaia 2 2 5 2 5 5" xfId="12913" xr:uid="{5AA0A1C4-E0F0-4CB3-AFA6-ABF4C3029903}"/>
    <cellStyle name="Migliaia 2 2 5 2 5 5 2" xfId="35750" xr:uid="{05A43F5D-EAF4-4119-AAC2-12D8A3DA5E9E}"/>
    <cellStyle name="Migliaia 2 2 5 2 5 6" xfId="24333" xr:uid="{78AAE466-41CE-47F4-9C8E-45FC8FAED9EC}"/>
    <cellStyle name="Migliaia 2 2 5 2 6" xfId="1708" xr:uid="{1B503E21-EFD2-4B15-8153-D870A2A6083A}"/>
    <cellStyle name="Migliaia 2 2 5 2 6 2" xfId="3137" xr:uid="{468B4030-233B-40F7-A50B-DFAC595745CB}"/>
    <cellStyle name="Migliaia 2 2 5 2 6 2 2" xfId="5993" xr:uid="{098EA078-D420-49EB-9E8B-15F4866C7994}"/>
    <cellStyle name="Migliaia 2 2 5 2 6 2 2 2" xfId="11701" xr:uid="{14AB2E7C-43C8-48B4-ADF6-023A86D741B3}"/>
    <cellStyle name="Migliaia 2 2 5 2 6 2 2 2 2" xfId="23119" xr:uid="{A8F3F3EA-D8C1-4FB7-BC45-EFFD3B03331A}"/>
    <cellStyle name="Migliaia 2 2 5 2 6 2 2 2 2 2" xfId="45956" xr:uid="{3410A567-C1EA-4415-A1D4-65BCCC75D5BD}"/>
    <cellStyle name="Migliaia 2 2 5 2 6 2 2 2 3" xfId="34539" xr:uid="{BA7D7B7B-D675-418F-87C1-166BAA532A78}"/>
    <cellStyle name="Migliaia 2 2 5 2 6 2 2 3" xfId="17411" xr:uid="{DA6300BB-6862-4220-9B37-F9A249642FD1}"/>
    <cellStyle name="Migliaia 2 2 5 2 6 2 2 3 2" xfId="40248" xr:uid="{82012807-58F8-4CEE-95F5-5D6A37190155}"/>
    <cellStyle name="Migliaia 2 2 5 2 6 2 2 4" xfId="28831" xr:uid="{CB926180-EF19-4DCD-9CB7-5A6B541590D3}"/>
    <cellStyle name="Migliaia 2 2 5 2 6 2 3" xfId="8848" xr:uid="{17E757A7-C004-4BD7-B137-B56AE19EDA7F}"/>
    <cellStyle name="Migliaia 2 2 5 2 6 2 3 2" xfId="20265" xr:uid="{2AD36DF2-B28B-42B9-8759-3D0C204B5266}"/>
    <cellStyle name="Migliaia 2 2 5 2 6 2 3 2 2" xfId="43102" xr:uid="{35D67A1B-9BFA-4209-B435-8F5F37BFF8CA}"/>
    <cellStyle name="Migliaia 2 2 5 2 6 2 3 3" xfId="31685" xr:uid="{7927F0B7-E717-4E85-B8F0-3EDC4197B46F}"/>
    <cellStyle name="Migliaia 2 2 5 2 6 2 4" xfId="14557" xr:uid="{059E306E-2C3B-478F-AD31-5D053AA8C325}"/>
    <cellStyle name="Migliaia 2 2 5 2 6 2 4 2" xfId="37394" xr:uid="{C239648E-AD39-47A1-94FE-CA428B8D8DB3}"/>
    <cellStyle name="Migliaia 2 2 5 2 6 2 5" xfId="25977" xr:uid="{69F8ADCD-0F9A-46C9-882A-469762A60C40}"/>
    <cellStyle name="Migliaia 2 2 5 2 6 3" xfId="4566" xr:uid="{32DB7B42-BD56-4B1C-8F9E-81D0D3BD3FAF}"/>
    <cellStyle name="Migliaia 2 2 5 2 6 3 2" xfId="10275" xr:uid="{CC4AC688-EF8B-42BD-81CD-6C1BA04BB51A}"/>
    <cellStyle name="Migliaia 2 2 5 2 6 3 2 2" xfId="21692" xr:uid="{6E5BECC3-C77D-45BB-A798-03747E789A71}"/>
    <cellStyle name="Migliaia 2 2 5 2 6 3 2 2 2" xfId="44529" xr:uid="{71B67A32-6660-431C-850D-F1636B464E5A}"/>
    <cellStyle name="Migliaia 2 2 5 2 6 3 2 3" xfId="33112" xr:uid="{99D928FD-AC5F-4E79-88B7-DB38983042BD}"/>
    <cellStyle name="Migliaia 2 2 5 2 6 3 3" xfId="15984" xr:uid="{BE55A96C-6B43-41B5-A251-70E3395D741C}"/>
    <cellStyle name="Migliaia 2 2 5 2 6 3 3 2" xfId="38821" xr:uid="{47AD3330-D78E-4DDA-A39F-FDE89DC699A7}"/>
    <cellStyle name="Migliaia 2 2 5 2 6 3 4" xfId="27404" xr:uid="{ED1CD583-3EB7-4C6D-A5B5-18FDB413C973}"/>
    <cellStyle name="Migliaia 2 2 5 2 6 4" xfId="7421" xr:uid="{93AB2F2B-E3ED-42A8-8320-1BFA9AB5ECA5}"/>
    <cellStyle name="Migliaia 2 2 5 2 6 4 2" xfId="18838" xr:uid="{72A4E96A-64BA-462F-98A8-B9AE21F4077E}"/>
    <cellStyle name="Migliaia 2 2 5 2 6 4 2 2" xfId="41675" xr:uid="{C3499634-DE10-47C6-8B70-859F57DA3570}"/>
    <cellStyle name="Migliaia 2 2 5 2 6 4 3" xfId="30258" xr:uid="{D18B4AAA-FF5D-4B90-BD06-D07ADB7E01CD}"/>
    <cellStyle name="Migliaia 2 2 5 2 6 5" xfId="13130" xr:uid="{27D977C8-64DC-4CF9-BA96-6F45878765BA}"/>
    <cellStyle name="Migliaia 2 2 5 2 6 5 2" xfId="35967" xr:uid="{861D6A80-64BD-410E-9D08-546427FD84A5}"/>
    <cellStyle name="Migliaia 2 2 5 2 6 6" xfId="24550" xr:uid="{FBB35BBC-2A73-41EF-AFDB-F2B3C935D640}"/>
    <cellStyle name="Migliaia 2 2 5 2 7" xfId="2052" xr:uid="{CB421F3E-5E01-4F2D-934E-DA54EB38F78F}"/>
    <cellStyle name="Migliaia 2 2 5 2 7 2" xfId="4908" xr:uid="{22CA1F6F-D955-45D0-8A39-CABC53627BE0}"/>
    <cellStyle name="Migliaia 2 2 5 2 7 2 2" xfId="10616" xr:uid="{AEE183FA-4670-496F-A839-B893F438C298}"/>
    <cellStyle name="Migliaia 2 2 5 2 7 2 2 2" xfId="22034" xr:uid="{69669829-95BF-4064-9F91-2568C5F87079}"/>
    <cellStyle name="Migliaia 2 2 5 2 7 2 2 2 2" xfId="44871" xr:uid="{251A9503-061B-4063-BA3C-707372C85C34}"/>
    <cellStyle name="Migliaia 2 2 5 2 7 2 2 3" xfId="33454" xr:uid="{FC049958-90AB-4F40-8358-7FB41C5C9EED}"/>
    <cellStyle name="Migliaia 2 2 5 2 7 2 3" xfId="16326" xr:uid="{78C04D56-9F63-4E44-835E-1533B307AC8F}"/>
    <cellStyle name="Migliaia 2 2 5 2 7 2 3 2" xfId="39163" xr:uid="{70DA2B4F-5C0D-4642-BAD3-5FC1B8EEEE05}"/>
    <cellStyle name="Migliaia 2 2 5 2 7 2 4" xfId="27746" xr:uid="{F819201A-8087-4846-856D-4550CAA97CE7}"/>
    <cellStyle name="Migliaia 2 2 5 2 7 3" xfId="7763" xr:uid="{50B220E3-2F28-4349-AADA-7830480A7EBA}"/>
    <cellStyle name="Migliaia 2 2 5 2 7 3 2" xfId="19180" xr:uid="{954D879D-9BF3-4557-B3D9-806BF43CC880}"/>
    <cellStyle name="Migliaia 2 2 5 2 7 3 2 2" xfId="42017" xr:uid="{AA54E602-F78D-4416-9047-95F915D5AA44}"/>
    <cellStyle name="Migliaia 2 2 5 2 7 3 3" xfId="30600" xr:uid="{FF33CF8D-1C66-4CB7-B060-126DA0FB1EA7}"/>
    <cellStyle name="Migliaia 2 2 5 2 7 4" xfId="13472" xr:uid="{B9D130A2-0DC3-49E0-AEA7-3CD8F63331EC}"/>
    <cellStyle name="Migliaia 2 2 5 2 7 4 2" xfId="36309" xr:uid="{397FBE3E-BAF7-45C5-8DBD-A98888E46016}"/>
    <cellStyle name="Migliaia 2 2 5 2 7 5" xfId="24892" xr:uid="{B61257C8-5B4A-4F62-95AA-533AA493C4B7}"/>
    <cellStyle name="Migliaia 2 2 5 2 8" xfId="3481" xr:uid="{6614263D-189A-4FF3-823B-4CCAE7FDFC44}"/>
    <cellStyle name="Migliaia 2 2 5 2 8 2" xfId="9190" xr:uid="{202562A0-6128-49F6-B812-073264B498B2}"/>
    <cellStyle name="Migliaia 2 2 5 2 8 2 2" xfId="20607" xr:uid="{588917FE-63DD-4F06-B501-A0DF82A8962E}"/>
    <cellStyle name="Migliaia 2 2 5 2 8 2 2 2" xfId="43444" xr:uid="{A060FD91-D46D-4294-925D-A3B219D591C4}"/>
    <cellStyle name="Migliaia 2 2 5 2 8 2 3" xfId="32027" xr:uid="{026A0DD2-194A-4DDE-8D1D-CFBEB5B985CE}"/>
    <cellStyle name="Migliaia 2 2 5 2 8 3" xfId="14899" xr:uid="{C65FAE5F-F0C9-4716-93E0-D5EEA1020DEC}"/>
    <cellStyle name="Migliaia 2 2 5 2 8 3 2" xfId="37736" xr:uid="{6BD9F635-253D-4392-A690-5BD9228AAA02}"/>
    <cellStyle name="Migliaia 2 2 5 2 8 4" xfId="26319" xr:uid="{46C12AF5-4C12-4767-8C6F-72CBBDE9E2AA}"/>
    <cellStyle name="Migliaia 2 2 5 2 9" xfId="6336" xr:uid="{1FCF9618-6F15-49B8-99FC-A4F6D2161F46}"/>
    <cellStyle name="Migliaia 2 2 5 2 9 2" xfId="17753" xr:uid="{3B287370-15BD-43D2-B95B-149F8642F7F2}"/>
    <cellStyle name="Migliaia 2 2 5 2 9 2 2" xfId="40590" xr:uid="{5595AA48-5474-4674-8072-10A51304AD16}"/>
    <cellStyle name="Migliaia 2 2 5 2 9 3" xfId="29173" xr:uid="{18917765-21F2-488A-BB65-EFCEB31B5D75}"/>
    <cellStyle name="Migliaia 2 2 5 3" xfId="573" xr:uid="{38A6C822-9814-434F-9DE3-0CA62CBDD379}"/>
    <cellStyle name="Migliaia 2 2 5 3 2" xfId="2155" xr:uid="{BD667840-293A-4D7C-BE2B-CFFE99AADD6C}"/>
    <cellStyle name="Migliaia 2 2 5 3 2 2" xfId="5011" xr:uid="{5FCE21EF-8164-4C4C-A4A3-708149AF7B48}"/>
    <cellStyle name="Migliaia 2 2 5 3 2 2 2" xfId="10719" xr:uid="{073EFB31-30D5-48FE-8B93-1CFA14AB9546}"/>
    <cellStyle name="Migliaia 2 2 5 3 2 2 2 2" xfId="22137" xr:uid="{EF6431B7-8B07-4D8E-B221-F108E131C7E7}"/>
    <cellStyle name="Migliaia 2 2 5 3 2 2 2 2 2" xfId="44974" xr:uid="{03D93D6D-0DD8-499B-A931-90F1C0FB3AA5}"/>
    <cellStyle name="Migliaia 2 2 5 3 2 2 2 3" xfId="33557" xr:uid="{1F892F96-0FF3-4277-9247-21B3E32018D4}"/>
    <cellStyle name="Migliaia 2 2 5 3 2 2 3" xfId="16429" xr:uid="{545E11E3-182E-4804-A84A-95E52C6A1725}"/>
    <cellStyle name="Migliaia 2 2 5 3 2 2 3 2" xfId="39266" xr:uid="{4219EF7F-629D-40EA-A4FE-83DD39988EC5}"/>
    <cellStyle name="Migliaia 2 2 5 3 2 2 4" xfId="27849" xr:uid="{BC3438B0-1E06-4D30-BCD8-AEA89C0C764A}"/>
    <cellStyle name="Migliaia 2 2 5 3 2 3" xfId="7866" xr:uid="{51A86EE7-15D1-402F-BC42-8803D92DAE3A}"/>
    <cellStyle name="Migliaia 2 2 5 3 2 3 2" xfId="19283" xr:uid="{2BCE70BC-8EC7-4972-B3B3-BE1CB00BF151}"/>
    <cellStyle name="Migliaia 2 2 5 3 2 3 2 2" xfId="42120" xr:uid="{F39D4493-D825-4713-8CA6-592183B17345}"/>
    <cellStyle name="Migliaia 2 2 5 3 2 3 3" xfId="30703" xr:uid="{D0D21898-EC50-4F01-986A-3360914DCDA4}"/>
    <cellStyle name="Migliaia 2 2 5 3 2 4" xfId="13575" xr:uid="{445FA5B3-9A0B-4C41-9C74-09DF2DDC289E}"/>
    <cellStyle name="Migliaia 2 2 5 3 2 4 2" xfId="36412" xr:uid="{90C7F5C7-9D37-496A-8DCB-C24D31A97A53}"/>
    <cellStyle name="Migliaia 2 2 5 3 2 5" xfId="24995" xr:uid="{E127BA92-2FCC-48E3-9FFD-767E990E53AB}"/>
    <cellStyle name="Migliaia 2 2 5 3 3" xfId="3584" xr:uid="{856AD71B-151D-4EFB-BE3A-105F3D8BE3E2}"/>
    <cellStyle name="Migliaia 2 2 5 3 3 2" xfId="9293" xr:uid="{05A915A5-2930-47ED-ABEE-698D948FAF32}"/>
    <cellStyle name="Migliaia 2 2 5 3 3 2 2" xfId="20710" xr:uid="{9DDBE5EC-7872-4544-B916-592E70C2020A}"/>
    <cellStyle name="Migliaia 2 2 5 3 3 2 2 2" xfId="43547" xr:uid="{EEB8FBE8-A53E-4661-98F3-B6FBC5E82F3C}"/>
    <cellStyle name="Migliaia 2 2 5 3 3 2 3" xfId="32130" xr:uid="{F350C5AE-D86B-40D5-96F5-E517E72CBC3D}"/>
    <cellStyle name="Migliaia 2 2 5 3 3 3" xfId="15002" xr:uid="{2C94166E-41B6-453D-838E-C33DACCA3F94}"/>
    <cellStyle name="Migliaia 2 2 5 3 3 3 2" xfId="37839" xr:uid="{BC7EA98E-1237-4894-9F7F-FABDB85A8723}"/>
    <cellStyle name="Migliaia 2 2 5 3 3 4" xfId="26422" xr:uid="{C0E083F1-8EB0-422E-BE64-F8752F87FD03}"/>
    <cellStyle name="Migliaia 2 2 5 3 4" xfId="6439" xr:uid="{3B84EB6A-CB54-4252-9EE2-C7C1B11D889D}"/>
    <cellStyle name="Migliaia 2 2 5 3 4 2" xfId="17856" xr:uid="{5BD7EC67-541A-4F82-8E32-381FE2C2A458}"/>
    <cellStyle name="Migliaia 2 2 5 3 4 2 2" xfId="40693" xr:uid="{8D70FFB3-57DA-4BEE-B2AD-9A657C1A968F}"/>
    <cellStyle name="Migliaia 2 2 5 3 4 3" xfId="29276" xr:uid="{DE7E5F37-24D9-4C6A-B6F3-F67F733B37F8}"/>
    <cellStyle name="Migliaia 2 2 5 3 5" xfId="12148" xr:uid="{5D85B818-8C0F-44D8-B2B6-D320DDBF0F95}"/>
    <cellStyle name="Migliaia 2 2 5 3 5 2" xfId="34985" xr:uid="{E8E0511D-864E-45C3-A0BA-E7C17DC60967}"/>
    <cellStyle name="Migliaia 2 2 5 3 6" xfId="23568" xr:uid="{83AE81D0-D4A3-4EB9-8F16-CA94566E1F22}"/>
    <cellStyle name="Migliaia 2 2 5 4" xfId="836" xr:uid="{B06A4BDC-DC58-447C-A19E-918387EB440B}"/>
    <cellStyle name="Migliaia 2 2 5 4 2" xfId="2372" xr:uid="{007D37C6-5E03-4BC7-A9D7-A8606B1EA550}"/>
    <cellStyle name="Migliaia 2 2 5 4 2 2" xfId="5228" xr:uid="{7A053076-681A-4B29-860D-5EDCC66682D6}"/>
    <cellStyle name="Migliaia 2 2 5 4 2 2 2" xfId="10936" xr:uid="{272AB58B-0C02-417D-AA2B-FDB7B6FCD3DE}"/>
    <cellStyle name="Migliaia 2 2 5 4 2 2 2 2" xfId="22354" xr:uid="{F7AB325C-2501-4571-A816-BDE67559854C}"/>
    <cellStyle name="Migliaia 2 2 5 4 2 2 2 2 2" xfId="45191" xr:uid="{108D9379-3BB5-4F51-B619-362A07DFF36E}"/>
    <cellStyle name="Migliaia 2 2 5 4 2 2 2 3" xfId="33774" xr:uid="{9BDC0A79-A49C-45CE-9BF9-45F4DCE2CB45}"/>
    <cellStyle name="Migliaia 2 2 5 4 2 2 3" xfId="16646" xr:uid="{24038B9B-0FDC-40EF-AB5B-FD792B5839B8}"/>
    <cellStyle name="Migliaia 2 2 5 4 2 2 3 2" xfId="39483" xr:uid="{410AC6FE-6B8E-4114-B4A1-1E99D3CB6BDF}"/>
    <cellStyle name="Migliaia 2 2 5 4 2 2 4" xfId="28066" xr:uid="{2EEEB8E3-DCF8-46D0-8306-961014A4262E}"/>
    <cellStyle name="Migliaia 2 2 5 4 2 3" xfId="8083" xr:uid="{0BC56C33-ABF7-4F5F-A1B4-7737BB335261}"/>
    <cellStyle name="Migliaia 2 2 5 4 2 3 2" xfId="19500" xr:uid="{45D4847E-A6F4-40C2-A9F3-0A06FD46EC9B}"/>
    <cellStyle name="Migliaia 2 2 5 4 2 3 2 2" xfId="42337" xr:uid="{CA7F69BF-3166-4F91-9735-92EF49457C3B}"/>
    <cellStyle name="Migliaia 2 2 5 4 2 3 3" xfId="30920" xr:uid="{7F4F703D-87B0-49CE-BB3F-B7B34EB7ABB2}"/>
    <cellStyle name="Migliaia 2 2 5 4 2 4" xfId="13792" xr:uid="{930CCF37-CF83-43F4-A391-20613FFCE9D5}"/>
    <cellStyle name="Migliaia 2 2 5 4 2 4 2" xfId="36629" xr:uid="{931A6C93-C365-4606-82E3-056FB9F4D531}"/>
    <cellStyle name="Migliaia 2 2 5 4 2 5" xfId="25212" xr:uid="{21CD02F2-C775-4042-BD48-C16CBC8A6CC9}"/>
    <cellStyle name="Migliaia 2 2 5 4 3" xfId="3801" xr:uid="{E45C3F08-4E1C-49BA-9CDB-652D8137DAFA}"/>
    <cellStyle name="Migliaia 2 2 5 4 3 2" xfId="9510" xr:uid="{62D34CB9-4ABC-4071-9B46-4C9431329939}"/>
    <cellStyle name="Migliaia 2 2 5 4 3 2 2" xfId="20927" xr:uid="{6D8294C3-5434-435C-AE1F-4D5DB11C4C80}"/>
    <cellStyle name="Migliaia 2 2 5 4 3 2 2 2" xfId="43764" xr:uid="{573CCE0D-08E7-4210-9C94-6651A3D58768}"/>
    <cellStyle name="Migliaia 2 2 5 4 3 2 3" xfId="32347" xr:uid="{D33E82CE-ED31-42B5-B5C2-51D98245CC50}"/>
    <cellStyle name="Migliaia 2 2 5 4 3 3" xfId="15219" xr:uid="{4F25FEAB-55AA-41E0-9754-E197576C627C}"/>
    <cellStyle name="Migliaia 2 2 5 4 3 3 2" xfId="38056" xr:uid="{2911C6BA-38EA-4F8A-9E87-604A11194613}"/>
    <cellStyle name="Migliaia 2 2 5 4 3 4" xfId="26639" xr:uid="{C3B1DC3D-B65C-479E-BD6A-1DBDF21BA789}"/>
    <cellStyle name="Migliaia 2 2 5 4 4" xfId="6656" xr:uid="{D366F5D1-FB8F-4A96-942C-462CA661EC11}"/>
    <cellStyle name="Migliaia 2 2 5 4 4 2" xfId="18073" xr:uid="{5804D20C-ED20-4E65-9A52-DAE514D7C415}"/>
    <cellStyle name="Migliaia 2 2 5 4 4 2 2" xfId="40910" xr:uid="{70B8F2B6-E689-478E-912B-91930095EF18}"/>
    <cellStyle name="Migliaia 2 2 5 4 4 3" xfId="29493" xr:uid="{2973446A-EC1E-440F-82A9-77B0A69E82F5}"/>
    <cellStyle name="Migliaia 2 2 5 4 5" xfId="12365" xr:uid="{C77CAF72-AF72-448A-BA32-0C67D32A310A}"/>
    <cellStyle name="Migliaia 2 2 5 4 5 2" xfId="35202" xr:uid="{12AC86BC-ACF7-4D7C-932C-310DB758D0AC}"/>
    <cellStyle name="Migliaia 2 2 5 4 6" xfId="23785" xr:uid="{31618D3D-9271-4F2B-9761-54B4F915B74D}"/>
    <cellStyle name="Migliaia 2 2 5 5" xfId="1083" xr:uid="{5FE65EB7-E0D8-48E4-8340-4BE32273AB6D}"/>
    <cellStyle name="Migliaia 2 2 5 5 2" xfId="2589" xr:uid="{913AABB4-C019-447E-AFDC-758F3AF13ED6}"/>
    <cellStyle name="Migliaia 2 2 5 5 2 2" xfId="5445" xr:uid="{DC0328CD-22C8-4D3E-BAD6-3ABE7F817EF3}"/>
    <cellStyle name="Migliaia 2 2 5 5 2 2 2" xfId="11153" xr:uid="{65CB0E36-6E90-4503-9071-BE6129D97C3E}"/>
    <cellStyle name="Migliaia 2 2 5 5 2 2 2 2" xfId="22571" xr:uid="{FD6E2B94-0E29-49CC-981E-3D0A747E7D9D}"/>
    <cellStyle name="Migliaia 2 2 5 5 2 2 2 2 2" xfId="45408" xr:uid="{1C3DB802-F37D-4504-90A4-D64572683544}"/>
    <cellStyle name="Migliaia 2 2 5 5 2 2 2 3" xfId="33991" xr:uid="{30813969-8ED7-470D-B806-A4CAB215EF81}"/>
    <cellStyle name="Migliaia 2 2 5 5 2 2 3" xfId="16863" xr:uid="{9FDD414E-754C-4029-99A5-557CF8B13FAA}"/>
    <cellStyle name="Migliaia 2 2 5 5 2 2 3 2" xfId="39700" xr:uid="{7B6AD1F8-7354-4E1C-BFEA-E2A1BE467561}"/>
    <cellStyle name="Migliaia 2 2 5 5 2 2 4" xfId="28283" xr:uid="{CF73A181-052E-4440-949C-CFA9099AE77F}"/>
    <cellStyle name="Migliaia 2 2 5 5 2 3" xfId="8300" xr:uid="{9ABC5FEE-474C-44E6-886E-8A179F6812E7}"/>
    <cellStyle name="Migliaia 2 2 5 5 2 3 2" xfId="19717" xr:uid="{7A5214C8-32EC-485C-A0F4-14D3A25829AB}"/>
    <cellStyle name="Migliaia 2 2 5 5 2 3 2 2" xfId="42554" xr:uid="{D6A5A577-EF65-4E36-BCD6-3BA76AE7E53F}"/>
    <cellStyle name="Migliaia 2 2 5 5 2 3 3" xfId="31137" xr:uid="{F1BE9CD4-06FA-4A86-984A-86FF8CC96A03}"/>
    <cellStyle name="Migliaia 2 2 5 5 2 4" xfId="14009" xr:uid="{3F6E7EEA-16CC-4471-9CE2-420A5B80B34B}"/>
    <cellStyle name="Migliaia 2 2 5 5 2 4 2" xfId="36846" xr:uid="{4803D363-A1D2-4624-A09A-E78CA4711368}"/>
    <cellStyle name="Migliaia 2 2 5 5 2 5" xfId="25429" xr:uid="{FEDDDDA9-FAEA-4A90-A920-5FF7A9ECE9BE}"/>
    <cellStyle name="Migliaia 2 2 5 5 3" xfId="4018" xr:uid="{8442AD4C-0CE3-41F4-AD5D-B4D0722607DE}"/>
    <cellStyle name="Migliaia 2 2 5 5 3 2" xfId="9727" xr:uid="{30265EF5-CEF2-490E-81EF-18B0611CB480}"/>
    <cellStyle name="Migliaia 2 2 5 5 3 2 2" xfId="21144" xr:uid="{8E9BB2C0-9018-45F2-A833-AE96C5AB8A70}"/>
    <cellStyle name="Migliaia 2 2 5 5 3 2 2 2" xfId="43981" xr:uid="{AF88BC7A-2B43-42A6-8E55-3AB4C98E9EBA}"/>
    <cellStyle name="Migliaia 2 2 5 5 3 2 3" xfId="32564" xr:uid="{CFB25980-D603-422F-92D1-1FCA7B792C3E}"/>
    <cellStyle name="Migliaia 2 2 5 5 3 3" xfId="15436" xr:uid="{04D5FF92-FE3E-4F53-9FAC-BE21763CBADF}"/>
    <cellStyle name="Migliaia 2 2 5 5 3 3 2" xfId="38273" xr:uid="{E9A6CCB4-F1F9-4D2F-B9A5-C0A45811D0ED}"/>
    <cellStyle name="Migliaia 2 2 5 5 3 4" xfId="26856" xr:uid="{40A16724-C56F-45E3-BAE9-3A89CF495B4D}"/>
    <cellStyle name="Migliaia 2 2 5 5 4" xfId="6873" xr:uid="{7D7FDFDA-8248-40F7-B5CF-F4F2FEC7C6BD}"/>
    <cellStyle name="Migliaia 2 2 5 5 4 2" xfId="18290" xr:uid="{CC719B47-D815-46D6-91FE-09D49D72C046}"/>
    <cellStyle name="Migliaia 2 2 5 5 4 2 2" xfId="41127" xr:uid="{DDAB2EB4-6441-4721-BFC0-8606825C5BEF}"/>
    <cellStyle name="Migliaia 2 2 5 5 4 3" xfId="29710" xr:uid="{D6EAA7F3-E8AC-49DA-A399-B5863BDE1D89}"/>
    <cellStyle name="Migliaia 2 2 5 5 5" xfId="12582" xr:uid="{165CCC0F-5FCA-4906-8ED6-3AC008F2E643}"/>
    <cellStyle name="Migliaia 2 2 5 5 5 2" xfId="35419" xr:uid="{C70FA2FB-F2A3-4E03-A1EB-AC11764F7C18}"/>
    <cellStyle name="Migliaia 2 2 5 5 6" xfId="24002" xr:uid="{86D23AEA-48EF-4FD9-8090-0012078772F6}"/>
    <cellStyle name="Migliaia 2 2 5 6" xfId="1330" xr:uid="{B5985094-7E5B-4C07-B086-ABB4B2511E83}"/>
    <cellStyle name="Migliaia 2 2 5 6 2" xfId="2806" xr:uid="{043853E2-C9E7-4013-AED1-00915C84C047}"/>
    <cellStyle name="Migliaia 2 2 5 6 2 2" xfId="5662" xr:uid="{9DF8BC25-2892-4066-AABE-CEA32799B656}"/>
    <cellStyle name="Migliaia 2 2 5 6 2 2 2" xfId="11370" xr:uid="{0FE7FC7C-A492-4762-9284-95589F1C62AD}"/>
    <cellStyle name="Migliaia 2 2 5 6 2 2 2 2" xfId="22788" xr:uid="{7F3280CD-D532-4127-AC73-9E41578B58B8}"/>
    <cellStyle name="Migliaia 2 2 5 6 2 2 2 2 2" xfId="45625" xr:uid="{464FC21D-AFC9-497E-8BDB-80F7B1E929D9}"/>
    <cellStyle name="Migliaia 2 2 5 6 2 2 2 3" xfId="34208" xr:uid="{89996A68-26FA-4B7F-A5E0-097891D23D92}"/>
    <cellStyle name="Migliaia 2 2 5 6 2 2 3" xfId="17080" xr:uid="{B9DC5118-AD18-4F45-A1E9-373B8CE23DC2}"/>
    <cellStyle name="Migliaia 2 2 5 6 2 2 3 2" xfId="39917" xr:uid="{6891679F-0EB2-480D-BE6D-4BDF708653A6}"/>
    <cellStyle name="Migliaia 2 2 5 6 2 2 4" xfId="28500" xr:uid="{F6F0A68B-438F-4DB6-81DB-12D39B648733}"/>
    <cellStyle name="Migliaia 2 2 5 6 2 3" xfId="8517" xr:uid="{C747C45C-B19E-4DB3-8407-3C4DF1236FA3}"/>
    <cellStyle name="Migliaia 2 2 5 6 2 3 2" xfId="19934" xr:uid="{9A307D24-AC6D-43DC-B3FA-0FDB6D0846AA}"/>
    <cellStyle name="Migliaia 2 2 5 6 2 3 2 2" xfId="42771" xr:uid="{86D49F31-5DA8-4E11-A042-1A8A824A5FF2}"/>
    <cellStyle name="Migliaia 2 2 5 6 2 3 3" xfId="31354" xr:uid="{33BDAEA5-C605-4E8C-AF1F-4A24C9670DBD}"/>
    <cellStyle name="Migliaia 2 2 5 6 2 4" xfId="14226" xr:uid="{DA382A94-62ED-4F19-8210-D15D881BEB9E}"/>
    <cellStyle name="Migliaia 2 2 5 6 2 4 2" xfId="37063" xr:uid="{F3EC68EF-2281-4A3B-8363-4EFA33A0872A}"/>
    <cellStyle name="Migliaia 2 2 5 6 2 5" xfId="25646" xr:uid="{7151BBA3-FF2A-4509-B5CF-C35996579D90}"/>
    <cellStyle name="Migliaia 2 2 5 6 3" xfId="4235" xr:uid="{61950D82-6C76-4A13-9E71-518FC8139AE4}"/>
    <cellStyle name="Migliaia 2 2 5 6 3 2" xfId="9944" xr:uid="{37382AA0-41ED-4295-B262-5AEE6D6BEFBB}"/>
    <cellStyle name="Migliaia 2 2 5 6 3 2 2" xfId="21361" xr:uid="{E08DBB94-4224-457F-BEFB-CBC7C2F39CF7}"/>
    <cellStyle name="Migliaia 2 2 5 6 3 2 2 2" xfId="44198" xr:uid="{34168D0E-2293-4B26-A440-D3EEA8FE452C}"/>
    <cellStyle name="Migliaia 2 2 5 6 3 2 3" xfId="32781" xr:uid="{C23400EC-C984-4DE4-8D16-08626A14D448}"/>
    <cellStyle name="Migliaia 2 2 5 6 3 3" xfId="15653" xr:uid="{C56C40CE-139F-41CC-B187-46E7DDFD87B1}"/>
    <cellStyle name="Migliaia 2 2 5 6 3 3 2" xfId="38490" xr:uid="{FE160426-F43E-44AC-AAB7-C103F9F78268}"/>
    <cellStyle name="Migliaia 2 2 5 6 3 4" xfId="27073" xr:uid="{8D309FC5-9BD7-44BC-8E00-A0DD4CB48DD9}"/>
    <cellStyle name="Migliaia 2 2 5 6 4" xfId="7090" xr:uid="{E3B13FE2-11F4-4988-9BB0-C535E7261C78}"/>
    <cellStyle name="Migliaia 2 2 5 6 4 2" xfId="18507" xr:uid="{40374689-29E1-464A-9783-C2F5CEDF2163}"/>
    <cellStyle name="Migliaia 2 2 5 6 4 2 2" xfId="41344" xr:uid="{6EBA6A9B-6D6C-4F96-AA63-466CE9ED3B75}"/>
    <cellStyle name="Migliaia 2 2 5 6 4 3" xfId="29927" xr:uid="{9F101BA4-52C4-4AC8-BCD9-B01B1BAB70CA}"/>
    <cellStyle name="Migliaia 2 2 5 6 5" xfId="12799" xr:uid="{ECF2F51F-04D7-43DB-B379-EE24F1180F21}"/>
    <cellStyle name="Migliaia 2 2 5 6 5 2" xfId="35636" xr:uid="{1A81450F-6B85-4F3F-B509-3CA9C85B589D}"/>
    <cellStyle name="Migliaia 2 2 5 6 6" xfId="24219" xr:uid="{2B34F31C-CF9D-462D-921F-9E4F4019D207}"/>
    <cellStyle name="Migliaia 2 2 5 7" xfId="1577" xr:uid="{B5959BE7-B6DE-4C83-84E8-23EC55C3B46A}"/>
    <cellStyle name="Migliaia 2 2 5 7 2" xfId="3023" xr:uid="{A97620CA-F3FD-4F5F-B72F-AE8B1CEA903B}"/>
    <cellStyle name="Migliaia 2 2 5 7 2 2" xfId="5879" xr:uid="{DF88F705-A595-423B-B496-C60392353BCA}"/>
    <cellStyle name="Migliaia 2 2 5 7 2 2 2" xfId="11587" xr:uid="{414342B7-97B3-431E-835F-8F1ED17954C4}"/>
    <cellStyle name="Migliaia 2 2 5 7 2 2 2 2" xfId="23005" xr:uid="{55C91342-53A3-4F2A-AC4F-772C354DBCF3}"/>
    <cellStyle name="Migliaia 2 2 5 7 2 2 2 2 2" xfId="45842" xr:uid="{3CDEAA04-F777-471C-9F8E-ED57EE022B2F}"/>
    <cellStyle name="Migliaia 2 2 5 7 2 2 2 3" xfId="34425" xr:uid="{E469E2CB-26B2-46EB-8C44-D49807696EAD}"/>
    <cellStyle name="Migliaia 2 2 5 7 2 2 3" xfId="17297" xr:uid="{2E0A5C1A-9A0C-4C2E-B710-53CE30F38D33}"/>
    <cellStyle name="Migliaia 2 2 5 7 2 2 3 2" xfId="40134" xr:uid="{26B2A38A-2524-4C0D-84CA-240FC239853D}"/>
    <cellStyle name="Migliaia 2 2 5 7 2 2 4" xfId="28717" xr:uid="{176FECA7-F977-493E-B35A-21F153959EE3}"/>
    <cellStyle name="Migliaia 2 2 5 7 2 3" xfId="8734" xr:uid="{A89E4C7A-CD99-4583-A668-7F92B0EADBFA}"/>
    <cellStyle name="Migliaia 2 2 5 7 2 3 2" xfId="20151" xr:uid="{5BC00919-78AD-46D9-B727-42C934B50370}"/>
    <cellStyle name="Migliaia 2 2 5 7 2 3 2 2" xfId="42988" xr:uid="{476899BF-27DB-442F-A657-06A50AA718BE}"/>
    <cellStyle name="Migliaia 2 2 5 7 2 3 3" xfId="31571" xr:uid="{BC62CB49-CE04-4320-8D1B-C4E8E1DC920D}"/>
    <cellStyle name="Migliaia 2 2 5 7 2 4" xfId="14443" xr:uid="{EC38FABD-DF8F-4CA7-ABF1-AD40AF076023}"/>
    <cellStyle name="Migliaia 2 2 5 7 2 4 2" xfId="37280" xr:uid="{81229EC2-0125-4C90-9710-B2A40268AD44}"/>
    <cellStyle name="Migliaia 2 2 5 7 2 5" xfId="25863" xr:uid="{C9A278C7-EB31-4095-8A88-0AFD62FD799E}"/>
    <cellStyle name="Migliaia 2 2 5 7 3" xfId="4452" xr:uid="{E90BA5D8-C668-4136-9076-636E55E68DC9}"/>
    <cellStyle name="Migliaia 2 2 5 7 3 2" xfId="10161" xr:uid="{9E5F7EF2-32D0-494F-8BCB-B355269FCD0C}"/>
    <cellStyle name="Migliaia 2 2 5 7 3 2 2" xfId="21578" xr:uid="{B05FC155-BB59-41E3-A17F-38F4CF57915F}"/>
    <cellStyle name="Migliaia 2 2 5 7 3 2 2 2" xfId="44415" xr:uid="{A256E671-DA6E-452F-9B25-12A14DB7EF13}"/>
    <cellStyle name="Migliaia 2 2 5 7 3 2 3" xfId="32998" xr:uid="{4C409292-20B2-447A-923A-D52C7C5A283F}"/>
    <cellStyle name="Migliaia 2 2 5 7 3 3" xfId="15870" xr:uid="{8CAB4FCB-02A4-406B-BEB8-B78070F4820A}"/>
    <cellStyle name="Migliaia 2 2 5 7 3 3 2" xfId="38707" xr:uid="{E080EEB5-D7D7-4EF9-AF41-41F96E65C7A1}"/>
    <cellStyle name="Migliaia 2 2 5 7 3 4" xfId="27290" xr:uid="{F86725B2-824D-4923-BA73-D7672D15E78A}"/>
    <cellStyle name="Migliaia 2 2 5 7 4" xfId="7307" xr:uid="{DEDB906C-56C7-4AEE-A75B-D19FC23C9290}"/>
    <cellStyle name="Migliaia 2 2 5 7 4 2" xfId="18724" xr:uid="{E12E7692-6192-4872-ACE0-0F239714FA80}"/>
    <cellStyle name="Migliaia 2 2 5 7 4 2 2" xfId="41561" xr:uid="{AFB9F755-A563-4164-8548-6355EDE941FD}"/>
    <cellStyle name="Migliaia 2 2 5 7 4 3" xfId="30144" xr:uid="{1B720940-8150-4965-A477-610FD104C71A}"/>
    <cellStyle name="Migliaia 2 2 5 7 5" xfId="13016" xr:uid="{20C28706-74DB-492F-B590-5F2AF75C768C}"/>
    <cellStyle name="Migliaia 2 2 5 7 5 2" xfId="35853" xr:uid="{52C846F9-82B0-470D-8EA1-ECD74D3A8ED1}"/>
    <cellStyle name="Migliaia 2 2 5 7 6" xfId="24436" xr:uid="{6E27A251-AD85-4071-92AD-7FA2174D52AF}"/>
    <cellStyle name="Migliaia 2 2 5 8" xfId="1927" xr:uid="{82CB2267-301D-4116-9735-99EC8C7BC7D7}"/>
    <cellStyle name="Migliaia 2 2 5 8 2" xfId="4783" xr:uid="{79C39670-1E76-459C-B6F4-1E9AF0C0F909}"/>
    <cellStyle name="Migliaia 2 2 5 8 2 2" xfId="10492" xr:uid="{8D31C11D-7316-4C82-96F8-49631D152BD2}"/>
    <cellStyle name="Migliaia 2 2 5 8 2 2 2" xfId="21909" xr:uid="{333328A0-599C-4F4C-AEE8-BA149A899653}"/>
    <cellStyle name="Migliaia 2 2 5 8 2 2 2 2" xfId="44746" xr:uid="{B1DAF3AD-D8CD-43BA-8675-5C9795F5F3B3}"/>
    <cellStyle name="Migliaia 2 2 5 8 2 2 3" xfId="33329" xr:uid="{D788FAFD-FB34-4011-B479-4615D31D7BE7}"/>
    <cellStyle name="Migliaia 2 2 5 8 2 3" xfId="16201" xr:uid="{6E0AE384-1266-4645-89F5-1757F829CC9D}"/>
    <cellStyle name="Migliaia 2 2 5 8 2 3 2" xfId="39038" xr:uid="{774FD40D-B050-4DE8-AEC2-5C98B2FD82DF}"/>
    <cellStyle name="Migliaia 2 2 5 8 2 4" xfId="27621" xr:uid="{82570244-BF98-47CE-BDAE-BC3EA2B04E66}"/>
    <cellStyle name="Migliaia 2 2 5 8 3" xfId="7638" xr:uid="{DB18C8D2-1C13-4861-BBAD-DA8E704888F4}"/>
    <cellStyle name="Migliaia 2 2 5 8 3 2" xfId="19055" xr:uid="{4688512B-1BC6-4942-8491-92742B6EAD5F}"/>
    <cellStyle name="Migliaia 2 2 5 8 3 2 2" xfId="41892" xr:uid="{EFD9E77B-B3B4-4D6A-BB46-68DBC669FAEF}"/>
    <cellStyle name="Migliaia 2 2 5 8 3 3" xfId="30475" xr:uid="{8E7F6508-3BA8-44D7-B643-FBB19D5FC0E3}"/>
    <cellStyle name="Migliaia 2 2 5 8 4" xfId="13347" xr:uid="{C6F958BB-74C7-409A-9567-492A51762A4B}"/>
    <cellStyle name="Migliaia 2 2 5 8 4 2" xfId="36184" xr:uid="{EAC1A6C1-8E56-47B0-94C3-834847B18415}"/>
    <cellStyle name="Migliaia 2 2 5 8 5" xfId="24767" xr:uid="{DB0DD853-C729-4AC2-BB16-FC02B0D6740C}"/>
    <cellStyle name="Migliaia 2 2 5 9" xfId="3356" xr:uid="{B502DD51-64F4-4E9E-9BDB-E33C813A164F}"/>
    <cellStyle name="Migliaia 2 2 5 9 2" xfId="9065" xr:uid="{39FF9642-9B37-428D-A5BC-05932017328C}"/>
    <cellStyle name="Migliaia 2 2 5 9 2 2" xfId="20482" xr:uid="{0633EA44-2DD1-4C45-82F4-7C7708550EA5}"/>
    <cellStyle name="Migliaia 2 2 5 9 2 2 2" xfId="43319" xr:uid="{62A36CB9-6B30-4E18-87DF-8F0BB8FF9539}"/>
    <cellStyle name="Migliaia 2 2 5 9 2 3" xfId="31902" xr:uid="{3F522DCA-9287-497E-8EF1-6F2C8E8578F2}"/>
    <cellStyle name="Migliaia 2 2 5 9 3" xfId="14774" xr:uid="{E00ECEEC-1DB4-4DA6-ACD5-C9B56C955E95}"/>
    <cellStyle name="Migliaia 2 2 5 9 3 2" xfId="37611" xr:uid="{E2540D1E-3169-405E-BF53-4D6A587CBEC0}"/>
    <cellStyle name="Migliaia 2 2 5 9 4" xfId="26194" xr:uid="{6F020946-209F-4D15-B792-CDA0C6CDCBF8}"/>
    <cellStyle name="Migliaia 2 2 6" xfId="266" xr:uid="{D456D219-F256-41B6-B0F6-4D4CF18AD82D}"/>
    <cellStyle name="Migliaia 2 2 6 10" xfId="6179" xr:uid="{7DFFA20A-B8AF-4968-B2B1-760EE3B90238}"/>
    <cellStyle name="Migliaia 2 2 6 10 2" xfId="17596" xr:uid="{FD843C42-2658-46CB-B7B8-4330256B18F9}"/>
    <cellStyle name="Migliaia 2 2 6 10 2 2" xfId="40433" xr:uid="{8EE630BE-5430-4694-85AA-40AD35C90A6B}"/>
    <cellStyle name="Migliaia 2 2 6 10 3" xfId="29016" xr:uid="{5FAA9E76-C60F-43BD-8B12-72E55BE72C38}"/>
    <cellStyle name="Migliaia 2 2 6 11" xfId="11888" xr:uid="{E894BC21-46F8-4AA1-8840-79E2106D880A}"/>
    <cellStyle name="Migliaia 2 2 6 11 2" xfId="34725" xr:uid="{F37D4343-BEF0-451C-B7F6-F23C0DC2CCA4}"/>
    <cellStyle name="Migliaia 2 2 6 12" xfId="23308" xr:uid="{1726BD71-77C6-444A-89E1-61DB2388A929}"/>
    <cellStyle name="Migliaia 2 2 6 2" xfId="426" xr:uid="{228CD453-3BFF-4F87-9FE2-5015D05C2A0D}"/>
    <cellStyle name="Migliaia 2 2 6 2 10" xfId="12018" xr:uid="{676FC5D9-3AAA-4F8E-962A-21655369E881}"/>
    <cellStyle name="Migliaia 2 2 6 2 10 2" xfId="34855" xr:uid="{6EFFA735-457B-4A1C-A8F2-BCF23DAF18C4}"/>
    <cellStyle name="Migliaia 2 2 6 2 11" xfId="23438" xr:uid="{1C8B31D2-79C4-4B0C-AD4E-BFA6B789BBB7}"/>
    <cellStyle name="Migliaia 2 2 6 2 2" xfId="680" xr:uid="{C5DE70C0-4F0A-4F6F-9708-3BADD32E3518}"/>
    <cellStyle name="Migliaia 2 2 6 2 2 2" xfId="2242" xr:uid="{4BB66F1D-B28F-4C78-87EA-C4A88ACB5B2E}"/>
    <cellStyle name="Migliaia 2 2 6 2 2 2 2" xfId="5098" xr:uid="{D1182D3C-A549-4E05-A4C8-F0A33E8C55D9}"/>
    <cellStyle name="Migliaia 2 2 6 2 2 2 2 2" xfId="10806" xr:uid="{521253D0-EDA8-42FE-A906-C66560D125A0}"/>
    <cellStyle name="Migliaia 2 2 6 2 2 2 2 2 2" xfId="22224" xr:uid="{7580A4F3-41AF-478B-87E3-2415BAB7BA89}"/>
    <cellStyle name="Migliaia 2 2 6 2 2 2 2 2 2 2" xfId="45061" xr:uid="{77637E1E-7A38-4AA1-B1CB-BCFE74347604}"/>
    <cellStyle name="Migliaia 2 2 6 2 2 2 2 2 3" xfId="33644" xr:uid="{BBEC1ABA-776F-4BF2-BFF6-67F64BC77A66}"/>
    <cellStyle name="Migliaia 2 2 6 2 2 2 2 3" xfId="16516" xr:uid="{00BFD71F-0AB6-4112-9765-AE409CC6C63A}"/>
    <cellStyle name="Migliaia 2 2 6 2 2 2 2 3 2" xfId="39353" xr:uid="{2C06EF26-D777-4E5A-9C62-C6893581D1EE}"/>
    <cellStyle name="Migliaia 2 2 6 2 2 2 2 4" xfId="27936" xr:uid="{71F9E5F1-B4E2-4F9A-8AE6-B1E0EA85BFB1}"/>
    <cellStyle name="Migliaia 2 2 6 2 2 2 3" xfId="7953" xr:uid="{D3C6C01B-4E63-4D07-ADFD-B10FE0C33A40}"/>
    <cellStyle name="Migliaia 2 2 6 2 2 2 3 2" xfId="19370" xr:uid="{845ED60C-5B2B-4236-95F0-1D181FD8195B}"/>
    <cellStyle name="Migliaia 2 2 6 2 2 2 3 2 2" xfId="42207" xr:uid="{94160E50-7F24-435A-809B-3008AB9C0E0B}"/>
    <cellStyle name="Migliaia 2 2 6 2 2 2 3 3" xfId="30790" xr:uid="{50645A89-CCF2-4FC5-948B-0207C3164A77}"/>
    <cellStyle name="Migliaia 2 2 6 2 2 2 4" xfId="13662" xr:uid="{8A76392F-54C9-4236-A53D-FAAA102417E3}"/>
    <cellStyle name="Migliaia 2 2 6 2 2 2 4 2" xfId="36499" xr:uid="{98B16D1A-26D8-4982-A3AF-922AB72BC1A9}"/>
    <cellStyle name="Migliaia 2 2 6 2 2 2 5" xfId="25082" xr:uid="{F0328130-0AC9-4406-BF07-38C605304A29}"/>
    <cellStyle name="Migliaia 2 2 6 2 2 3" xfId="3671" xr:uid="{4EE094B9-229A-48C9-9791-67A3C9282E82}"/>
    <cellStyle name="Migliaia 2 2 6 2 2 3 2" xfId="9380" xr:uid="{3746DC77-4E7E-4217-94AF-86E0AB18FBBB}"/>
    <cellStyle name="Migliaia 2 2 6 2 2 3 2 2" xfId="20797" xr:uid="{CDBCA22B-71DB-4F69-8BF0-CDB17E68DCC9}"/>
    <cellStyle name="Migliaia 2 2 6 2 2 3 2 2 2" xfId="43634" xr:uid="{692D35B9-5B34-4D6A-84F3-F8571BBBB470}"/>
    <cellStyle name="Migliaia 2 2 6 2 2 3 2 3" xfId="32217" xr:uid="{1C96C604-E7A7-4A0C-94D0-D02B92E00934}"/>
    <cellStyle name="Migliaia 2 2 6 2 2 3 3" xfId="15089" xr:uid="{ADCFC00A-C0D5-4848-824D-B8F46F03204F}"/>
    <cellStyle name="Migliaia 2 2 6 2 2 3 3 2" xfId="37926" xr:uid="{5DD530FA-AAF5-44DB-AD57-4F2FB2F193BD}"/>
    <cellStyle name="Migliaia 2 2 6 2 2 3 4" xfId="26509" xr:uid="{1FA59D1B-F9AF-4617-8AF4-259C6086CB25}"/>
    <cellStyle name="Migliaia 2 2 6 2 2 4" xfId="6526" xr:uid="{A3CA33FB-4142-4487-9687-ED44DAB5588C}"/>
    <cellStyle name="Migliaia 2 2 6 2 2 4 2" xfId="17943" xr:uid="{22D73BCA-8487-4A2A-9DD3-9058190C9F3F}"/>
    <cellStyle name="Migliaia 2 2 6 2 2 4 2 2" xfId="40780" xr:uid="{B74DD0C7-E5C5-4B57-A94B-B5F79F2AE888}"/>
    <cellStyle name="Migliaia 2 2 6 2 2 4 3" xfId="29363" xr:uid="{E9CEE4FF-DD02-4016-92F3-F4078017921B}"/>
    <cellStyle name="Migliaia 2 2 6 2 2 5" xfId="12235" xr:uid="{F40350E8-2091-4DE4-9619-82DCBC972C55}"/>
    <cellStyle name="Migliaia 2 2 6 2 2 5 2" xfId="35072" xr:uid="{B11EE9AF-E3D6-4EB1-925D-9A014B7E5EB7}"/>
    <cellStyle name="Migliaia 2 2 6 2 2 6" xfId="23655" xr:uid="{71CD85D2-21FF-4997-AF8D-BA0F10687A54}"/>
    <cellStyle name="Migliaia 2 2 6 2 3" xfId="940" xr:uid="{0ACE4A64-DD74-4C4A-8A96-4C081A930FA4}"/>
    <cellStyle name="Migliaia 2 2 6 2 3 2" xfId="2459" xr:uid="{E7149389-7998-41BA-BC96-B70770E77DBA}"/>
    <cellStyle name="Migliaia 2 2 6 2 3 2 2" xfId="5315" xr:uid="{F8BB5B98-BE91-43E1-937A-46C03582A992}"/>
    <cellStyle name="Migliaia 2 2 6 2 3 2 2 2" xfId="11023" xr:uid="{36E16CB5-73BA-4650-9331-671ADA891931}"/>
    <cellStyle name="Migliaia 2 2 6 2 3 2 2 2 2" xfId="22441" xr:uid="{7A44B7B6-07CA-49EF-9FB8-3E900B166683}"/>
    <cellStyle name="Migliaia 2 2 6 2 3 2 2 2 2 2" xfId="45278" xr:uid="{E376E02D-AAEA-42BA-AAE1-B3F2EAAE516A}"/>
    <cellStyle name="Migliaia 2 2 6 2 3 2 2 2 3" xfId="33861" xr:uid="{B4267F1B-3141-456E-8B36-C685EFE986E6}"/>
    <cellStyle name="Migliaia 2 2 6 2 3 2 2 3" xfId="16733" xr:uid="{924D036B-CA1E-4BB9-A7E6-8AC61BBB90D6}"/>
    <cellStyle name="Migliaia 2 2 6 2 3 2 2 3 2" xfId="39570" xr:uid="{05884EF9-31FD-4B4A-9341-32CFA3075214}"/>
    <cellStyle name="Migliaia 2 2 6 2 3 2 2 4" xfId="28153" xr:uid="{8846CCC5-9C24-4E3A-9592-C863D4790EAB}"/>
    <cellStyle name="Migliaia 2 2 6 2 3 2 3" xfId="8170" xr:uid="{B2921DE7-B589-474F-AE01-4A12D77BA81F}"/>
    <cellStyle name="Migliaia 2 2 6 2 3 2 3 2" xfId="19587" xr:uid="{90731BF6-C478-403A-AE05-3A7EB3933FBD}"/>
    <cellStyle name="Migliaia 2 2 6 2 3 2 3 2 2" xfId="42424" xr:uid="{73500BA0-833E-493B-9441-7E8196F22CAE}"/>
    <cellStyle name="Migliaia 2 2 6 2 3 2 3 3" xfId="31007" xr:uid="{356E4EB4-AB3A-47BB-9E63-AEB25A3499BC}"/>
    <cellStyle name="Migliaia 2 2 6 2 3 2 4" xfId="13879" xr:uid="{44BBD138-9482-4C93-905B-D2DB729AA70A}"/>
    <cellStyle name="Migliaia 2 2 6 2 3 2 4 2" xfId="36716" xr:uid="{7A867309-89BE-45FE-A868-BDD438FBA950}"/>
    <cellStyle name="Migliaia 2 2 6 2 3 2 5" xfId="25299" xr:uid="{A5C8C601-33F5-4D3F-9528-A4857BE9CD7D}"/>
    <cellStyle name="Migliaia 2 2 6 2 3 3" xfId="3888" xr:uid="{6C098978-198F-4942-8C21-E7D962310948}"/>
    <cellStyle name="Migliaia 2 2 6 2 3 3 2" xfId="9597" xr:uid="{FB273A11-6716-4F90-B4C3-659DA39DCF23}"/>
    <cellStyle name="Migliaia 2 2 6 2 3 3 2 2" xfId="21014" xr:uid="{2CC8978B-70BF-4702-AB9D-EA5851535243}"/>
    <cellStyle name="Migliaia 2 2 6 2 3 3 2 2 2" xfId="43851" xr:uid="{6545D672-ED15-4112-9B38-213B3042DD63}"/>
    <cellStyle name="Migliaia 2 2 6 2 3 3 2 3" xfId="32434" xr:uid="{C10CA279-30D9-4448-9BA8-A238B99F3045}"/>
    <cellStyle name="Migliaia 2 2 6 2 3 3 3" xfId="15306" xr:uid="{E80D155F-9CBA-40AA-BBE5-1CF8931DBB56}"/>
    <cellStyle name="Migliaia 2 2 6 2 3 3 3 2" xfId="38143" xr:uid="{52D5ACA9-701C-4A74-9E3F-28338D85B180}"/>
    <cellStyle name="Migliaia 2 2 6 2 3 3 4" xfId="26726" xr:uid="{EB987D2A-D232-4D68-8B1C-A551BBA97925}"/>
    <cellStyle name="Migliaia 2 2 6 2 3 4" xfId="6743" xr:uid="{6B67CF44-7601-471E-BD01-20B8A920508D}"/>
    <cellStyle name="Migliaia 2 2 6 2 3 4 2" xfId="18160" xr:uid="{FF474AB2-40EE-45E0-983F-9F8C91501E5A}"/>
    <cellStyle name="Migliaia 2 2 6 2 3 4 2 2" xfId="40997" xr:uid="{B3E3064B-F304-4BC1-8D81-CE9730AAB701}"/>
    <cellStyle name="Migliaia 2 2 6 2 3 4 3" xfId="29580" xr:uid="{87B22A10-E6A0-4D23-A17E-19837E15DC30}"/>
    <cellStyle name="Migliaia 2 2 6 2 3 5" xfId="12452" xr:uid="{EF822C60-C57C-4743-89A5-02BBEA813F4B}"/>
    <cellStyle name="Migliaia 2 2 6 2 3 5 2" xfId="35289" xr:uid="{E65D42B2-7AA3-4820-B182-AE917FF4DAEC}"/>
    <cellStyle name="Migliaia 2 2 6 2 3 6" xfId="23872" xr:uid="{EB45817C-CCCD-4F24-80F0-FBE856CE42FB}"/>
    <cellStyle name="Migliaia 2 2 6 2 4" xfId="1187" xr:uid="{3E36021E-446A-4113-A83B-9691DF88453D}"/>
    <cellStyle name="Migliaia 2 2 6 2 4 2" xfId="2676" xr:uid="{8C66BB47-CAB0-4F02-A262-BB750CDF0FDC}"/>
    <cellStyle name="Migliaia 2 2 6 2 4 2 2" xfId="5532" xr:uid="{2B44E4DE-5527-4326-8911-7E0A34AF26BC}"/>
    <cellStyle name="Migliaia 2 2 6 2 4 2 2 2" xfId="11240" xr:uid="{2EADE50C-1D02-474F-930F-0C33984E7156}"/>
    <cellStyle name="Migliaia 2 2 6 2 4 2 2 2 2" xfId="22658" xr:uid="{B7E2A767-2F0F-4B37-AE43-12F125F4715E}"/>
    <cellStyle name="Migliaia 2 2 6 2 4 2 2 2 2 2" xfId="45495" xr:uid="{945C15B1-715B-4EF0-B162-3909E60C30ED}"/>
    <cellStyle name="Migliaia 2 2 6 2 4 2 2 2 3" xfId="34078" xr:uid="{8FF92D00-1113-43BC-9238-88DB455C23EC}"/>
    <cellStyle name="Migliaia 2 2 6 2 4 2 2 3" xfId="16950" xr:uid="{080B6A7E-2545-41AE-88C8-465DF82D123F}"/>
    <cellStyle name="Migliaia 2 2 6 2 4 2 2 3 2" xfId="39787" xr:uid="{210DABD0-64AC-4EDF-AF76-8759B53A1CDE}"/>
    <cellStyle name="Migliaia 2 2 6 2 4 2 2 4" xfId="28370" xr:uid="{152AD384-0B59-4CE0-BE57-4EFED1CA6ECA}"/>
    <cellStyle name="Migliaia 2 2 6 2 4 2 3" xfId="8387" xr:uid="{AD86D891-892A-4471-8914-972916CD3F5B}"/>
    <cellStyle name="Migliaia 2 2 6 2 4 2 3 2" xfId="19804" xr:uid="{1E8C4097-A90F-40E9-8E55-25CB08FE9809}"/>
    <cellStyle name="Migliaia 2 2 6 2 4 2 3 2 2" xfId="42641" xr:uid="{019B1908-B1DF-4F69-AE57-0741DCC15A78}"/>
    <cellStyle name="Migliaia 2 2 6 2 4 2 3 3" xfId="31224" xr:uid="{38041BCF-04CC-4D72-ABDF-073E5DC393D0}"/>
    <cellStyle name="Migliaia 2 2 6 2 4 2 4" xfId="14096" xr:uid="{5CEEBA6B-B20D-4CEA-B96E-ECA64B0B9FA3}"/>
    <cellStyle name="Migliaia 2 2 6 2 4 2 4 2" xfId="36933" xr:uid="{193CC1F5-D4D9-4811-BF5E-8CF37A6161E5}"/>
    <cellStyle name="Migliaia 2 2 6 2 4 2 5" xfId="25516" xr:uid="{A80D9F78-54E1-462B-8819-1229A8D9CADF}"/>
    <cellStyle name="Migliaia 2 2 6 2 4 3" xfId="4105" xr:uid="{C3520C8C-D400-4981-944B-F50108FA02B7}"/>
    <cellStyle name="Migliaia 2 2 6 2 4 3 2" xfId="9814" xr:uid="{94AD2D08-7E43-4EAC-92DA-217AED117A2D}"/>
    <cellStyle name="Migliaia 2 2 6 2 4 3 2 2" xfId="21231" xr:uid="{7D69C12F-87ED-43B0-B467-FA591B8562E7}"/>
    <cellStyle name="Migliaia 2 2 6 2 4 3 2 2 2" xfId="44068" xr:uid="{312ADBBE-E25C-4806-B46C-2FB3DE98537B}"/>
    <cellStyle name="Migliaia 2 2 6 2 4 3 2 3" xfId="32651" xr:uid="{FF05EC32-EA37-40B1-881F-C7652A780DEE}"/>
    <cellStyle name="Migliaia 2 2 6 2 4 3 3" xfId="15523" xr:uid="{9E6C3F1E-4C57-43AC-AD91-AE9C99E40605}"/>
    <cellStyle name="Migliaia 2 2 6 2 4 3 3 2" xfId="38360" xr:uid="{03CEC274-746C-42ED-B181-C2B777BBA862}"/>
    <cellStyle name="Migliaia 2 2 6 2 4 3 4" xfId="26943" xr:uid="{CE316418-E9D7-4896-8F21-87C5F17AB6C5}"/>
    <cellStyle name="Migliaia 2 2 6 2 4 4" xfId="6960" xr:uid="{CEC007A2-0CC6-4A51-8FE9-8F538A1FFE07}"/>
    <cellStyle name="Migliaia 2 2 6 2 4 4 2" xfId="18377" xr:uid="{57747731-4852-4DC3-AE24-FED55E48EE37}"/>
    <cellStyle name="Migliaia 2 2 6 2 4 4 2 2" xfId="41214" xr:uid="{1FC575F0-BFE6-422D-B11B-036E942E5B36}"/>
    <cellStyle name="Migliaia 2 2 6 2 4 4 3" xfId="29797" xr:uid="{7EB0E8CE-6269-4740-B5C4-F66E7EB15D78}"/>
    <cellStyle name="Migliaia 2 2 6 2 4 5" xfId="12669" xr:uid="{E77CE167-BF02-418F-AB22-DB78F34C4574}"/>
    <cellStyle name="Migliaia 2 2 6 2 4 5 2" xfId="35506" xr:uid="{46F18F24-4621-4972-87A0-D7C1C5E189C8}"/>
    <cellStyle name="Migliaia 2 2 6 2 4 6" xfId="24089" xr:uid="{E0CAD996-AB1C-4B38-BE79-036B69B3B20B}"/>
    <cellStyle name="Migliaia 2 2 6 2 5" xfId="1434" xr:uid="{44502EA8-A856-4AED-8418-7C9612BFF205}"/>
    <cellStyle name="Migliaia 2 2 6 2 5 2" xfId="2893" xr:uid="{BE4A1294-8F45-42C2-ACBD-DA02A67C816C}"/>
    <cellStyle name="Migliaia 2 2 6 2 5 2 2" xfId="5749" xr:uid="{D22B2A04-0D96-46BB-9CFD-5E323EEF70A6}"/>
    <cellStyle name="Migliaia 2 2 6 2 5 2 2 2" xfId="11457" xr:uid="{43889756-C49D-4446-A945-C4B0DD42B5A1}"/>
    <cellStyle name="Migliaia 2 2 6 2 5 2 2 2 2" xfId="22875" xr:uid="{F0007770-BA07-46BA-93FE-7F15B0E7EBB9}"/>
    <cellStyle name="Migliaia 2 2 6 2 5 2 2 2 2 2" xfId="45712" xr:uid="{6663A90F-FA05-4BEE-A394-BF133B929E6D}"/>
    <cellStyle name="Migliaia 2 2 6 2 5 2 2 2 3" xfId="34295" xr:uid="{6C3CBE06-49F7-40EC-BC1E-6D1D6B90A4C4}"/>
    <cellStyle name="Migliaia 2 2 6 2 5 2 2 3" xfId="17167" xr:uid="{310FCD7D-4261-413C-B913-8756AE6EE6E6}"/>
    <cellStyle name="Migliaia 2 2 6 2 5 2 2 3 2" xfId="40004" xr:uid="{99F482C8-CF47-4C14-A301-45596D30883A}"/>
    <cellStyle name="Migliaia 2 2 6 2 5 2 2 4" xfId="28587" xr:uid="{870FFB75-03B8-4470-8B24-3253F7D436EF}"/>
    <cellStyle name="Migliaia 2 2 6 2 5 2 3" xfId="8604" xr:uid="{CC477992-86E3-45E2-BCCD-5ED067E86155}"/>
    <cellStyle name="Migliaia 2 2 6 2 5 2 3 2" xfId="20021" xr:uid="{02D69A35-3F46-4A6F-A23C-D22381CD9E22}"/>
    <cellStyle name="Migliaia 2 2 6 2 5 2 3 2 2" xfId="42858" xr:uid="{6AC51F42-736B-419A-A52A-69E7187C5CF8}"/>
    <cellStyle name="Migliaia 2 2 6 2 5 2 3 3" xfId="31441" xr:uid="{7A716B83-8F60-4E64-87D3-AA4C4B3BC247}"/>
    <cellStyle name="Migliaia 2 2 6 2 5 2 4" xfId="14313" xr:uid="{E0BAA8B4-4AA6-4DE4-9A90-3C1EF1F6272A}"/>
    <cellStyle name="Migliaia 2 2 6 2 5 2 4 2" xfId="37150" xr:uid="{68D9027D-41AF-46E9-8B38-EBE5726DFEFD}"/>
    <cellStyle name="Migliaia 2 2 6 2 5 2 5" xfId="25733" xr:uid="{45076787-134D-4946-94D3-C26603939041}"/>
    <cellStyle name="Migliaia 2 2 6 2 5 3" xfId="4322" xr:uid="{0C8B246D-50D9-4DB7-B52F-B85D5E13C833}"/>
    <cellStyle name="Migliaia 2 2 6 2 5 3 2" xfId="10031" xr:uid="{641265C5-CEA4-44F9-A798-3A25E696C8AA}"/>
    <cellStyle name="Migliaia 2 2 6 2 5 3 2 2" xfId="21448" xr:uid="{3CACC630-8466-4931-9ABA-B9D0D8334068}"/>
    <cellStyle name="Migliaia 2 2 6 2 5 3 2 2 2" xfId="44285" xr:uid="{3A66A929-22B1-49D2-8057-8CC651FE969C}"/>
    <cellStyle name="Migliaia 2 2 6 2 5 3 2 3" xfId="32868" xr:uid="{FC598E8C-80A9-4985-A351-A4EFA51CA213}"/>
    <cellStyle name="Migliaia 2 2 6 2 5 3 3" xfId="15740" xr:uid="{866125D8-2B94-465E-9F25-823EC7421D51}"/>
    <cellStyle name="Migliaia 2 2 6 2 5 3 3 2" xfId="38577" xr:uid="{4EFC8694-3B2D-454D-8763-3985267BECD4}"/>
    <cellStyle name="Migliaia 2 2 6 2 5 3 4" xfId="27160" xr:uid="{FC3998D1-80B4-473D-A7DE-8CC87094989D}"/>
    <cellStyle name="Migliaia 2 2 6 2 5 4" xfId="7177" xr:uid="{A2FA3DD0-BF4A-430B-90D5-D4B7FFF58520}"/>
    <cellStyle name="Migliaia 2 2 6 2 5 4 2" xfId="18594" xr:uid="{D0E0274C-0BD1-4967-AE1D-3CA5D8EA2638}"/>
    <cellStyle name="Migliaia 2 2 6 2 5 4 2 2" xfId="41431" xr:uid="{03D4229E-60EB-45F6-96B7-061FE73DFC95}"/>
    <cellStyle name="Migliaia 2 2 6 2 5 4 3" xfId="30014" xr:uid="{48D8F44A-17FB-46F1-8F7F-4E1FB1D58EA4}"/>
    <cellStyle name="Migliaia 2 2 6 2 5 5" xfId="12886" xr:uid="{4ED3BA2B-4AB8-46EA-830B-7EEC2A5C5510}"/>
    <cellStyle name="Migliaia 2 2 6 2 5 5 2" xfId="35723" xr:uid="{47C09D99-AC70-470B-8508-87D334601C20}"/>
    <cellStyle name="Migliaia 2 2 6 2 5 6" xfId="24306" xr:uid="{25496C3A-A2D0-4B49-A424-AC032A1A9DFE}"/>
    <cellStyle name="Migliaia 2 2 6 2 6" xfId="1681" xr:uid="{BCCF6465-6DA0-4C90-9865-A259B13C7712}"/>
    <cellStyle name="Migliaia 2 2 6 2 6 2" xfId="3110" xr:uid="{12BC8EA0-F474-447C-9CB9-1D1B13596B1C}"/>
    <cellStyle name="Migliaia 2 2 6 2 6 2 2" xfId="5966" xr:uid="{F60D72C4-DDFD-41DC-9F0B-BABFCF098A6E}"/>
    <cellStyle name="Migliaia 2 2 6 2 6 2 2 2" xfId="11674" xr:uid="{5F58F679-48DA-4B5C-9415-5D630E74E912}"/>
    <cellStyle name="Migliaia 2 2 6 2 6 2 2 2 2" xfId="23092" xr:uid="{22BF2BCD-4850-4C02-A57D-8AF69F7DFE92}"/>
    <cellStyle name="Migliaia 2 2 6 2 6 2 2 2 2 2" xfId="45929" xr:uid="{310F08C6-86F1-46D2-8D33-5C90FA6D0D9B}"/>
    <cellStyle name="Migliaia 2 2 6 2 6 2 2 2 3" xfId="34512" xr:uid="{20D0072B-F7FC-4050-A68F-5F3F70BEF00A}"/>
    <cellStyle name="Migliaia 2 2 6 2 6 2 2 3" xfId="17384" xr:uid="{4A9E95CF-640A-449D-B6E7-58440E65BA43}"/>
    <cellStyle name="Migliaia 2 2 6 2 6 2 2 3 2" xfId="40221" xr:uid="{FDC51BDC-F088-4A45-A45E-BF272B9C9EC0}"/>
    <cellStyle name="Migliaia 2 2 6 2 6 2 2 4" xfId="28804" xr:uid="{F0153359-6EE1-47B8-9F51-E193BE047AAA}"/>
    <cellStyle name="Migliaia 2 2 6 2 6 2 3" xfId="8821" xr:uid="{3B56C258-B2FA-4549-9836-820F92697E38}"/>
    <cellStyle name="Migliaia 2 2 6 2 6 2 3 2" xfId="20238" xr:uid="{DF181664-1C3D-4F98-9A65-0DCFBD982CD5}"/>
    <cellStyle name="Migliaia 2 2 6 2 6 2 3 2 2" xfId="43075" xr:uid="{F6F33742-6229-4CB2-B912-E80F05F55D95}"/>
    <cellStyle name="Migliaia 2 2 6 2 6 2 3 3" xfId="31658" xr:uid="{B7961863-2B84-4667-AFFA-1585A0D8CB66}"/>
    <cellStyle name="Migliaia 2 2 6 2 6 2 4" xfId="14530" xr:uid="{E5406782-8373-4A45-9373-8A14F48C4FB7}"/>
    <cellStyle name="Migliaia 2 2 6 2 6 2 4 2" xfId="37367" xr:uid="{D2FC8935-4A71-4D7A-8BCB-8FCD60757DE3}"/>
    <cellStyle name="Migliaia 2 2 6 2 6 2 5" xfId="25950" xr:uid="{2EF90AED-1C00-457E-896E-F2D5DCC4CA82}"/>
    <cellStyle name="Migliaia 2 2 6 2 6 3" xfId="4539" xr:uid="{86B12ACD-6711-4AB5-95FF-D4939C6F526D}"/>
    <cellStyle name="Migliaia 2 2 6 2 6 3 2" xfId="10248" xr:uid="{6FDDDC50-324C-4D64-B82B-4BFEE44A4AD7}"/>
    <cellStyle name="Migliaia 2 2 6 2 6 3 2 2" xfId="21665" xr:uid="{9F1E49DD-BA88-40E1-9D35-19F6E1643FDB}"/>
    <cellStyle name="Migliaia 2 2 6 2 6 3 2 2 2" xfId="44502" xr:uid="{D24E83B7-9AC2-418C-8C26-ECCC1B956E97}"/>
    <cellStyle name="Migliaia 2 2 6 2 6 3 2 3" xfId="33085" xr:uid="{A84DC4FE-D47A-438B-95F4-B413EC820C86}"/>
    <cellStyle name="Migliaia 2 2 6 2 6 3 3" xfId="15957" xr:uid="{E24D1C62-F291-4F99-97A6-D46CA0FDC931}"/>
    <cellStyle name="Migliaia 2 2 6 2 6 3 3 2" xfId="38794" xr:uid="{086DBEFC-7A69-4B6F-954B-06B757971EB4}"/>
    <cellStyle name="Migliaia 2 2 6 2 6 3 4" xfId="27377" xr:uid="{1464185B-4498-46A6-BAB5-D265E7A87BC0}"/>
    <cellStyle name="Migliaia 2 2 6 2 6 4" xfId="7394" xr:uid="{CFF7500F-88C0-48ED-822D-785D4E5CFEFC}"/>
    <cellStyle name="Migliaia 2 2 6 2 6 4 2" xfId="18811" xr:uid="{7C7FB733-B9FD-438D-9B88-7E63FB7AC00C}"/>
    <cellStyle name="Migliaia 2 2 6 2 6 4 2 2" xfId="41648" xr:uid="{83D13D82-F5B4-47CD-9D5E-6C3D162A2750}"/>
    <cellStyle name="Migliaia 2 2 6 2 6 4 3" xfId="30231" xr:uid="{8529D741-0318-473D-9FB1-9B01C7112CBF}"/>
    <cellStyle name="Migliaia 2 2 6 2 6 5" xfId="13103" xr:uid="{8B65E5D4-17B9-4B8E-BB34-8E00E8F95E99}"/>
    <cellStyle name="Migliaia 2 2 6 2 6 5 2" xfId="35940" xr:uid="{7A59D656-5165-4062-AE43-D1C266E2D19C}"/>
    <cellStyle name="Migliaia 2 2 6 2 6 6" xfId="24523" xr:uid="{825C3102-E415-4125-B9CD-C587C6C707FD}"/>
    <cellStyle name="Migliaia 2 2 6 2 7" xfId="2025" xr:uid="{06E53AC7-6656-41F5-A9BC-6C0AB3361176}"/>
    <cellStyle name="Migliaia 2 2 6 2 7 2" xfId="4881" xr:uid="{9D9A0E11-19DA-4FC7-94F0-C18C8BC9072C}"/>
    <cellStyle name="Migliaia 2 2 6 2 7 2 2" xfId="10589" xr:uid="{C9204811-F6E1-4281-9580-C583E0865FFF}"/>
    <cellStyle name="Migliaia 2 2 6 2 7 2 2 2" xfId="22007" xr:uid="{B7DD6123-826C-4822-A70C-FFD02E86E409}"/>
    <cellStyle name="Migliaia 2 2 6 2 7 2 2 2 2" xfId="44844" xr:uid="{C5B021A7-33FC-49FA-A8E5-BA1D83C93B16}"/>
    <cellStyle name="Migliaia 2 2 6 2 7 2 2 3" xfId="33427" xr:uid="{484096C3-45D5-4581-9997-6E4B279B06CA}"/>
    <cellStyle name="Migliaia 2 2 6 2 7 2 3" xfId="16299" xr:uid="{37AD79F1-4F0C-4C1E-BBC6-46935183CF8D}"/>
    <cellStyle name="Migliaia 2 2 6 2 7 2 3 2" xfId="39136" xr:uid="{3BD018F1-4105-4F85-8B3A-5F22C4F7846A}"/>
    <cellStyle name="Migliaia 2 2 6 2 7 2 4" xfId="27719" xr:uid="{905B0899-7D58-41BB-8376-38296FF5ED70}"/>
    <cellStyle name="Migliaia 2 2 6 2 7 3" xfId="7736" xr:uid="{A35849B8-3457-49C6-8900-4381F89C0F1A}"/>
    <cellStyle name="Migliaia 2 2 6 2 7 3 2" xfId="19153" xr:uid="{97648412-A044-483B-B033-7A6CE2AD226F}"/>
    <cellStyle name="Migliaia 2 2 6 2 7 3 2 2" xfId="41990" xr:uid="{4BB9019D-30E2-4207-BE4A-95D370FDA280}"/>
    <cellStyle name="Migliaia 2 2 6 2 7 3 3" xfId="30573" xr:uid="{3A45393D-EA08-4371-94BA-8BBDC75174B1}"/>
    <cellStyle name="Migliaia 2 2 6 2 7 4" xfId="13445" xr:uid="{EF7AF4B4-DF6B-4F71-98B7-118E7E9AFD61}"/>
    <cellStyle name="Migliaia 2 2 6 2 7 4 2" xfId="36282" xr:uid="{C6C02979-903F-4EB2-913F-FFA7ABDA38E2}"/>
    <cellStyle name="Migliaia 2 2 6 2 7 5" xfId="24865" xr:uid="{2E2B6D4B-7628-459D-B29F-C76FF49C7676}"/>
    <cellStyle name="Migliaia 2 2 6 2 8" xfId="3454" xr:uid="{BD322EE3-E03C-4A8F-85F3-DBEA005D4982}"/>
    <cellStyle name="Migliaia 2 2 6 2 8 2" xfId="9163" xr:uid="{76FF6BC8-17F8-4AA3-96EA-FE563118D890}"/>
    <cellStyle name="Migliaia 2 2 6 2 8 2 2" xfId="20580" xr:uid="{9DD4F34A-87DC-4117-AFBC-1C11D1B852B3}"/>
    <cellStyle name="Migliaia 2 2 6 2 8 2 2 2" xfId="43417" xr:uid="{18508868-436E-4D93-95B2-FEF5841160D2}"/>
    <cellStyle name="Migliaia 2 2 6 2 8 2 3" xfId="32000" xr:uid="{3C912965-4DAD-4325-BB64-71752B56C529}"/>
    <cellStyle name="Migliaia 2 2 6 2 8 3" xfId="14872" xr:uid="{3D49429D-AA61-4FE6-BF19-5E352004333C}"/>
    <cellStyle name="Migliaia 2 2 6 2 8 3 2" xfId="37709" xr:uid="{1C51EEA1-FF3F-46AA-B0A8-B3A1C140DA67}"/>
    <cellStyle name="Migliaia 2 2 6 2 8 4" xfId="26292" xr:uid="{FCC15B20-94FE-4E52-9F27-3975431336C7}"/>
    <cellStyle name="Migliaia 2 2 6 2 9" xfId="6309" xr:uid="{9484D32C-FA65-4A81-8159-95149B7AFAEC}"/>
    <cellStyle name="Migliaia 2 2 6 2 9 2" xfId="17726" xr:uid="{4F6BBA7B-0B7E-4ECF-8887-0400A1664849}"/>
    <cellStyle name="Migliaia 2 2 6 2 9 2 2" xfId="40563" xr:uid="{4A1FB04F-DEA4-4ED1-8767-0DAAB41B70E9}"/>
    <cellStyle name="Migliaia 2 2 6 2 9 3" xfId="29146" xr:uid="{FC7D43FB-C976-42AD-BC81-93545E7DCA07}"/>
    <cellStyle name="Migliaia 2 2 6 3" xfId="546" xr:uid="{C0487E88-0777-465A-AFA3-27A0E58E39F3}"/>
    <cellStyle name="Migliaia 2 2 6 3 2" xfId="2128" xr:uid="{B8F2D7E9-7C68-433D-888F-4B671D49605C}"/>
    <cellStyle name="Migliaia 2 2 6 3 2 2" xfId="4984" xr:uid="{E509B402-D097-482E-8B0E-EBC5C38426C4}"/>
    <cellStyle name="Migliaia 2 2 6 3 2 2 2" xfId="10692" xr:uid="{1D760309-8B35-4EE3-9ABF-F2EE328F5AC1}"/>
    <cellStyle name="Migliaia 2 2 6 3 2 2 2 2" xfId="22110" xr:uid="{336505C8-B81A-4182-80B3-D835A3C5A697}"/>
    <cellStyle name="Migliaia 2 2 6 3 2 2 2 2 2" xfId="44947" xr:uid="{75BBF1F3-559E-4DE8-A9DD-B8A601ED07D0}"/>
    <cellStyle name="Migliaia 2 2 6 3 2 2 2 3" xfId="33530" xr:uid="{2924722E-2843-40E7-BDDB-F2D4D9219F5B}"/>
    <cellStyle name="Migliaia 2 2 6 3 2 2 3" xfId="16402" xr:uid="{FDB1CC78-DEBB-4C33-9190-F441AF0077A1}"/>
    <cellStyle name="Migliaia 2 2 6 3 2 2 3 2" xfId="39239" xr:uid="{A1EC25A7-3772-4B21-9D22-B4B371FD4780}"/>
    <cellStyle name="Migliaia 2 2 6 3 2 2 4" xfId="27822" xr:uid="{1C670E88-900F-473C-9A00-B39C605707FE}"/>
    <cellStyle name="Migliaia 2 2 6 3 2 3" xfId="7839" xr:uid="{C4D84156-2781-442C-9C83-FBCB156DA4C1}"/>
    <cellStyle name="Migliaia 2 2 6 3 2 3 2" xfId="19256" xr:uid="{CA3D24DC-BE5A-4BFB-8FED-D204CC85434C}"/>
    <cellStyle name="Migliaia 2 2 6 3 2 3 2 2" xfId="42093" xr:uid="{CCE84C37-D6F0-4C63-BFA6-8D973742A3EC}"/>
    <cellStyle name="Migliaia 2 2 6 3 2 3 3" xfId="30676" xr:uid="{A4C835B4-7E55-410E-9BB1-153188D9FE3D}"/>
    <cellStyle name="Migliaia 2 2 6 3 2 4" xfId="13548" xr:uid="{09105671-8B79-4FEB-B884-227377DDE9BC}"/>
    <cellStyle name="Migliaia 2 2 6 3 2 4 2" xfId="36385" xr:uid="{2F0065C3-9544-46C2-9E6E-4B9E62E17A57}"/>
    <cellStyle name="Migliaia 2 2 6 3 2 5" xfId="24968" xr:uid="{EEF62F27-A3F2-4C0F-829C-4FFA9E4C0996}"/>
    <cellStyle name="Migliaia 2 2 6 3 3" xfId="3557" xr:uid="{14AB3934-CC4B-4BA0-BE76-4BC0F04002DE}"/>
    <cellStyle name="Migliaia 2 2 6 3 3 2" xfId="9266" xr:uid="{343FAF11-8E70-4B08-9A36-452521B3DFDF}"/>
    <cellStyle name="Migliaia 2 2 6 3 3 2 2" xfId="20683" xr:uid="{A4882CE5-3553-4BE2-B2B7-19B3B8539F79}"/>
    <cellStyle name="Migliaia 2 2 6 3 3 2 2 2" xfId="43520" xr:uid="{F10015F0-8E83-4722-8092-63F81DF7D265}"/>
    <cellStyle name="Migliaia 2 2 6 3 3 2 3" xfId="32103" xr:uid="{DF0AC99F-5597-410B-9995-42B8F0C76A17}"/>
    <cellStyle name="Migliaia 2 2 6 3 3 3" xfId="14975" xr:uid="{686783B8-64A0-4AED-9B75-9575156A3A46}"/>
    <cellStyle name="Migliaia 2 2 6 3 3 3 2" xfId="37812" xr:uid="{86FB445F-B95B-4101-820A-0090A2F67F3D}"/>
    <cellStyle name="Migliaia 2 2 6 3 3 4" xfId="26395" xr:uid="{D89D0597-35F9-4AED-800B-59A3ED14D7DD}"/>
    <cellStyle name="Migliaia 2 2 6 3 4" xfId="6412" xr:uid="{42F69811-85C5-4F21-9F82-6BA2AE99E85A}"/>
    <cellStyle name="Migliaia 2 2 6 3 4 2" xfId="17829" xr:uid="{DAB7E3F7-66A1-4EBC-89FC-A6A9A7571DCC}"/>
    <cellStyle name="Migliaia 2 2 6 3 4 2 2" xfId="40666" xr:uid="{6743D1E4-BA2A-4427-9A4C-089F038EE7FF}"/>
    <cellStyle name="Migliaia 2 2 6 3 4 3" xfId="29249" xr:uid="{1722B12B-9B6A-4E3B-A84E-D1BD9DAFFFAC}"/>
    <cellStyle name="Migliaia 2 2 6 3 5" xfId="12121" xr:uid="{A3235446-8B9E-4245-A5A2-5662B0B8B300}"/>
    <cellStyle name="Migliaia 2 2 6 3 5 2" xfId="34958" xr:uid="{CB1F6F62-9C04-4D51-984A-58B24E41B252}"/>
    <cellStyle name="Migliaia 2 2 6 3 6" xfId="23541" xr:uid="{07880E24-3447-46B3-A375-B5B94E55683E}"/>
    <cellStyle name="Migliaia 2 2 6 4" xfId="809" xr:uid="{112B3A0B-90E6-4A12-9743-5FBEE7E31304}"/>
    <cellStyle name="Migliaia 2 2 6 4 2" xfId="2345" xr:uid="{9D22A668-A05D-4638-9008-4AF19BF8E826}"/>
    <cellStyle name="Migliaia 2 2 6 4 2 2" xfId="5201" xr:uid="{8C03193E-5DEC-4607-A18A-29239587C7E8}"/>
    <cellStyle name="Migliaia 2 2 6 4 2 2 2" xfId="10909" xr:uid="{1F575123-9EB3-41BC-AF55-FB449B09224D}"/>
    <cellStyle name="Migliaia 2 2 6 4 2 2 2 2" xfId="22327" xr:uid="{C8A8CC9A-4650-4357-848C-31A0FD900661}"/>
    <cellStyle name="Migliaia 2 2 6 4 2 2 2 2 2" xfId="45164" xr:uid="{AD89F48A-526D-44C0-B473-D6187CF6F9C5}"/>
    <cellStyle name="Migliaia 2 2 6 4 2 2 2 3" xfId="33747" xr:uid="{67EA8E50-C732-4FE8-9847-1267F6306E42}"/>
    <cellStyle name="Migliaia 2 2 6 4 2 2 3" xfId="16619" xr:uid="{3DCC6CBC-5BA8-4EF4-9F9E-9AEDD82776E5}"/>
    <cellStyle name="Migliaia 2 2 6 4 2 2 3 2" xfId="39456" xr:uid="{1511D055-4176-4E99-9034-CC0A23C226A2}"/>
    <cellStyle name="Migliaia 2 2 6 4 2 2 4" xfId="28039" xr:uid="{1A8E6BE1-395B-4DC4-A7DC-E8FE9EA591A4}"/>
    <cellStyle name="Migliaia 2 2 6 4 2 3" xfId="8056" xr:uid="{086F887C-3E2E-4A16-B390-BBD81F1268E2}"/>
    <cellStyle name="Migliaia 2 2 6 4 2 3 2" xfId="19473" xr:uid="{94A297C6-E440-4B1C-A17D-D65A1464FE63}"/>
    <cellStyle name="Migliaia 2 2 6 4 2 3 2 2" xfId="42310" xr:uid="{E8D2BF14-6144-4790-B5E0-35E50DB2829A}"/>
    <cellStyle name="Migliaia 2 2 6 4 2 3 3" xfId="30893" xr:uid="{0F376AF1-4690-47CE-AAA0-6A5968FFCE99}"/>
    <cellStyle name="Migliaia 2 2 6 4 2 4" xfId="13765" xr:uid="{FD272E2E-763A-4179-973D-E51382F046E4}"/>
    <cellStyle name="Migliaia 2 2 6 4 2 4 2" xfId="36602" xr:uid="{F06AC93A-BC33-4533-96AB-C29396512036}"/>
    <cellStyle name="Migliaia 2 2 6 4 2 5" xfId="25185" xr:uid="{2FC83CAF-2D15-4A34-984B-AC5A4D6AEA44}"/>
    <cellStyle name="Migliaia 2 2 6 4 3" xfId="3774" xr:uid="{0EDC0C22-ECDF-4F2A-B71C-02A3C6524346}"/>
    <cellStyle name="Migliaia 2 2 6 4 3 2" xfId="9483" xr:uid="{027B6F45-435D-424D-946D-BE85A218E137}"/>
    <cellStyle name="Migliaia 2 2 6 4 3 2 2" xfId="20900" xr:uid="{702F5404-0EA6-4D0A-BEF1-061504512783}"/>
    <cellStyle name="Migliaia 2 2 6 4 3 2 2 2" xfId="43737" xr:uid="{49C30069-10BC-498D-A041-CC5B429384F5}"/>
    <cellStyle name="Migliaia 2 2 6 4 3 2 3" xfId="32320" xr:uid="{19ACDD70-4665-4A85-A47C-085410EEF151}"/>
    <cellStyle name="Migliaia 2 2 6 4 3 3" xfId="15192" xr:uid="{4D26196B-4FDF-47B6-B7FF-F35188F7507E}"/>
    <cellStyle name="Migliaia 2 2 6 4 3 3 2" xfId="38029" xr:uid="{A5D10E0E-291B-4162-A072-D8C0C75DD046}"/>
    <cellStyle name="Migliaia 2 2 6 4 3 4" xfId="26612" xr:uid="{06B7C9AF-7D50-47F3-8878-E3F5ACC748E8}"/>
    <cellStyle name="Migliaia 2 2 6 4 4" xfId="6629" xr:uid="{467A787F-132D-473F-8BE8-CDB554EE50A1}"/>
    <cellStyle name="Migliaia 2 2 6 4 4 2" xfId="18046" xr:uid="{B0B349A0-DD06-423F-AA5E-916C7A23CFE2}"/>
    <cellStyle name="Migliaia 2 2 6 4 4 2 2" xfId="40883" xr:uid="{56AA353E-2F46-4844-9833-EAC05E62FA81}"/>
    <cellStyle name="Migliaia 2 2 6 4 4 3" xfId="29466" xr:uid="{3F41A353-1D5B-470F-9A44-5B2BFE4BE50E}"/>
    <cellStyle name="Migliaia 2 2 6 4 5" xfId="12338" xr:uid="{02E11D60-E18A-4BE1-B048-C3E6276CCEF0}"/>
    <cellStyle name="Migliaia 2 2 6 4 5 2" xfId="35175" xr:uid="{B43DC489-6643-416B-8956-1B84CE90DF50}"/>
    <cellStyle name="Migliaia 2 2 6 4 6" xfId="23758" xr:uid="{7A723653-7072-4E4A-ABF3-CADC108C50CE}"/>
    <cellStyle name="Migliaia 2 2 6 5" xfId="1056" xr:uid="{2DD0025F-6C80-4FB6-93B1-F2D6AE92C85F}"/>
    <cellStyle name="Migliaia 2 2 6 5 2" xfId="2562" xr:uid="{12C4AFF9-907C-42DA-BCC8-9082C03FC449}"/>
    <cellStyle name="Migliaia 2 2 6 5 2 2" xfId="5418" xr:uid="{782F7CC8-99BF-4902-8EFF-D5C90DA5F5A3}"/>
    <cellStyle name="Migliaia 2 2 6 5 2 2 2" xfId="11126" xr:uid="{EB849844-FD0E-412E-AA0E-243D651B120E}"/>
    <cellStyle name="Migliaia 2 2 6 5 2 2 2 2" xfId="22544" xr:uid="{19D69C3F-7D1F-4CC8-A479-BB9F554E6810}"/>
    <cellStyle name="Migliaia 2 2 6 5 2 2 2 2 2" xfId="45381" xr:uid="{5CCC2343-129B-4529-B296-FB28A8E6BCFF}"/>
    <cellStyle name="Migliaia 2 2 6 5 2 2 2 3" xfId="33964" xr:uid="{C4766F5A-22EA-46D4-9D82-4220A4728479}"/>
    <cellStyle name="Migliaia 2 2 6 5 2 2 3" xfId="16836" xr:uid="{53B14E38-FDDA-4D15-9346-0B2398817E58}"/>
    <cellStyle name="Migliaia 2 2 6 5 2 2 3 2" xfId="39673" xr:uid="{F344749B-F25E-4D3B-AB05-D7631F489497}"/>
    <cellStyle name="Migliaia 2 2 6 5 2 2 4" xfId="28256" xr:uid="{2E9CA50F-B7F3-4ADC-B98C-173A9206AA9E}"/>
    <cellStyle name="Migliaia 2 2 6 5 2 3" xfId="8273" xr:uid="{928F735E-C7D2-409D-8109-B94EBFC8856E}"/>
    <cellStyle name="Migliaia 2 2 6 5 2 3 2" xfId="19690" xr:uid="{A88370AD-75A2-45AF-B8F9-562DAF426F12}"/>
    <cellStyle name="Migliaia 2 2 6 5 2 3 2 2" xfId="42527" xr:uid="{DCA1E0D7-DCC3-480D-B563-6AE8C5EA94B9}"/>
    <cellStyle name="Migliaia 2 2 6 5 2 3 3" xfId="31110" xr:uid="{70646E71-DE91-4A61-895F-870EBDCF8DD5}"/>
    <cellStyle name="Migliaia 2 2 6 5 2 4" xfId="13982" xr:uid="{F24A3662-A7F3-4CCC-B88F-1210002FEA63}"/>
    <cellStyle name="Migliaia 2 2 6 5 2 4 2" xfId="36819" xr:uid="{132EB8F2-ADFA-479C-A0A6-96C5017C0B50}"/>
    <cellStyle name="Migliaia 2 2 6 5 2 5" xfId="25402" xr:uid="{D1F9E368-EAA6-43F5-B9B2-EF72302C9643}"/>
    <cellStyle name="Migliaia 2 2 6 5 3" xfId="3991" xr:uid="{80DC2901-0143-4909-A518-F154D9BA17B5}"/>
    <cellStyle name="Migliaia 2 2 6 5 3 2" xfId="9700" xr:uid="{0706B6CE-20D1-40FA-B60C-916EF64C089A}"/>
    <cellStyle name="Migliaia 2 2 6 5 3 2 2" xfId="21117" xr:uid="{6CE8C1FD-F58B-4E21-9618-670658433F3C}"/>
    <cellStyle name="Migliaia 2 2 6 5 3 2 2 2" xfId="43954" xr:uid="{2DC7914A-5FC4-4FD4-A240-F8BFE5CDBCE5}"/>
    <cellStyle name="Migliaia 2 2 6 5 3 2 3" xfId="32537" xr:uid="{54ECEFC9-2497-4780-8AE4-6316CFE9906E}"/>
    <cellStyle name="Migliaia 2 2 6 5 3 3" xfId="15409" xr:uid="{92625980-3A3E-4BA1-9630-568FE9DE5CE1}"/>
    <cellStyle name="Migliaia 2 2 6 5 3 3 2" xfId="38246" xr:uid="{0C44087A-C16D-405E-B298-FA4CBB50865C}"/>
    <cellStyle name="Migliaia 2 2 6 5 3 4" xfId="26829" xr:uid="{168E81C6-A1AF-4384-988E-28B552C0A9BA}"/>
    <cellStyle name="Migliaia 2 2 6 5 4" xfId="6846" xr:uid="{15FD01D6-07E8-4268-9445-A7876E432610}"/>
    <cellStyle name="Migliaia 2 2 6 5 4 2" xfId="18263" xr:uid="{3913BF73-5B4D-4AB4-8030-AC3181796D36}"/>
    <cellStyle name="Migliaia 2 2 6 5 4 2 2" xfId="41100" xr:uid="{5C20E3A4-6C00-4D2B-8001-3CDEDCF5C75C}"/>
    <cellStyle name="Migliaia 2 2 6 5 4 3" xfId="29683" xr:uid="{F3568D2E-E396-488E-941F-591D57F7E573}"/>
    <cellStyle name="Migliaia 2 2 6 5 5" xfId="12555" xr:uid="{A242140B-E287-40D9-A705-5D1618CA7FBF}"/>
    <cellStyle name="Migliaia 2 2 6 5 5 2" xfId="35392" xr:uid="{E3EC6936-6BEE-406E-8892-05A4FFFB4B23}"/>
    <cellStyle name="Migliaia 2 2 6 5 6" xfId="23975" xr:uid="{9ACFF9F2-AF96-4030-A751-71290744F6EE}"/>
    <cellStyle name="Migliaia 2 2 6 6" xfId="1303" xr:uid="{06C8D7F6-5206-485B-94EB-BA23D975C754}"/>
    <cellStyle name="Migliaia 2 2 6 6 2" xfId="2779" xr:uid="{862E61FF-5B6F-46D4-8381-B1B5E2D449B3}"/>
    <cellStyle name="Migliaia 2 2 6 6 2 2" xfId="5635" xr:uid="{0E94E117-5C22-4A9F-966D-129220F46A66}"/>
    <cellStyle name="Migliaia 2 2 6 6 2 2 2" xfId="11343" xr:uid="{EE69E357-C59B-4A1A-94D4-3A9C1D46471D}"/>
    <cellStyle name="Migliaia 2 2 6 6 2 2 2 2" xfId="22761" xr:uid="{DE27C750-2E1D-4299-AC77-015C67FE61C5}"/>
    <cellStyle name="Migliaia 2 2 6 6 2 2 2 2 2" xfId="45598" xr:uid="{130B5106-F3D7-40B5-ACAF-5E66F74B83E2}"/>
    <cellStyle name="Migliaia 2 2 6 6 2 2 2 3" xfId="34181" xr:uid="{83836437-61D1-4930-92AF-6920B65EEA2D}"/>
    <cellStyle name="Migliaia 2 2 6 6 2 2 3" xfId="17053" xr:uid="{077AC3D5-6FE8-4811-8F9E-32D6BC22F289}"/>
    <cellStyle name="Migliaia 2 2 6 6 2 2 3 2" xfId="39890" xr:uid="{924355E3-7539-4BEF-8238-12A9C76A12E5}"/>
    <cellStyle name="Migliaia 2 2 6 6 2 2 4" xfId="28473" xr:uid="{A96D4984-5FF6-473D-8069-11C74F3809D4}"/>
    <cellStyle name="Migliaia 2 2 6 6 2 3" xfId="8490" xr:uid="{7E7F7F7F-0E14-4230-84F5-4B0D6723E6E7}"/>
    <cellStyle name="Migliaia 2 2 6 6 2 3 2" xfId="19907" xr:uid="{05F90071-425E-4A3A-8F98-C9D9499476E2}"/>
    <cellStyle name="Migliaia 2 2 6 6 2 3 2 2" xfId="42744" xr:uid="{ABF5A3AC-E06F-45AD-9A13-FB6E4C570F96}"/>
    <cellStyle name="Migliaia 2 2 6 6 2 3 3" xfId="31327" xr:uid="{082673B6-F6A9-4A11-8A72-2FFAB25DDA5D}"/>
    <cellStyle name="Migliaia 2 2 6 6 2 4" xfId="14199" xr:uid="{A08AD9C5-C6E5-4B73-8D52-A51F888FEAA5}"/>
    <cellStyle name="Migliaia 2 2 6 6 2 4 2" xfId="37036" xr:uid="{92A526EF-B60F-402A-AE5C-DFFF22FA2898}"/>
    <cellStyle name="Migliaia 2 2 6 6 2 5" xfId="25619" xr:uid="{7B17703C-95ED-4CB1-A823-623DB7B13D69}"/>
    <cellStyle name="Migliaia 2 2 6 6 3" xfId="4208" xr:uid="{6209DB22-1516-484E-8585-6969A4E12FD0}"/>
    <cellStyle name="Migliaia 2 2 6 6 3 2" xfId="9917" xr:uid="{DC20ED4F-AC95-45A5-8F4C-97D4C458DFA4}"/>
    <cellStyle name="Migliaia 2 2 6 6 3 2 2" xfId="21334" xr:uid="{6F5268D3-EBC2-4F8B-8BEF-3AD51DB3F7EF}"/>
    <cellStyle name="Migliaia 2 2 6 6 3 2 2 2" xfId="44171" xr:uid="{9DAB335F-2F87-4DE2-9125-A564B86623F1}"/>
    <cellStyle name="Migliaia 2 2 6 6 3 2 3" xfId="32754" xr:uid="{E5B64213-1C69-41AE-8DD3-057FC372C64C}"/>
    <cellStyle name="Migliaia 2 2 6 6 3 3" xfId="15626" xr:uid="{03D4BB11-5FD9-4E95-BC59-B8D338FA8FDD}"/>
    <cellStyle name="Migliaia 2 2 6 6 3 3 2" xfId="38463" xr:uid="{8290FF88-CA99-47A1-99F3-671FA8F09439}"/>
    <cellStyle name="Migliaia 2 2 6 6 3 4" xfId="27046" xr:uid="{9E6D775B-842C-45A7-AC10-059844825FDB}"/>
    <cellStyle name="Migliaia 2 2 6 6 4" xfId="7063" xr:uid="{DE9319B6-FAF4-4BE6-8FB7-FF7696048F8B}"/>
    <cellStyle name="Migliaia 2 2 6 6 4 2" xfId="18480" xr:uid="{0D948ACF-DD42-4374-8964-842D3764B1C7}"/>
    <cellStyle name="Migliaia 2 2 6 6 4 2 2" xfId="41317" xr:uid="{996741F6-4F3D-427C-8E50-4F2FC28DE375}"/>
    <cellStyle name="Migliaia 2 2 6 6 4 3" xfId="29900" xr:uid="{07950FB9-DFC0-4B42-9103-3C9794FAB43E}"/>
    <cellStyle name="Migliaia 2 2 6 6 5" xfId="12772" xr:uid="{5AB7087D-09B9-446E-A60F-CE2347623A41}"/>
    <cellStyle name="Migliaia 2 2 6 6 5 2" xfId="35609" xr:uid="{2247C7B5-A777-4AA9-8538-4D30604325E6}"/>
    <cellStyle name="Migliaia 2 2 6 6 6" xfId="24192" xr:uid="{D07CF8FA-6613-4B34-B37A-CD7AD0196DD3}"/>
    <cellStyle name="Migliaia 2 2 6 7" xfId="1550" xr:uid="{F353756C-C1DF-4802-A53D-AEE914A19436}"/>
    <cellStyle name="Migliaia 2 2 6 7 2" xfId="2996" xr:uid="{6B193297-AD81-40BA-92A9-41DB9CABD326}"/>
    <cellStyle name="Migliaia 2 2 6 7 2 2" xfId="5852" xr:uid="{857673B1-AFF8-446D-B31C-243B9A886EC4}"/>
    <cellStyle name="Migliaia 2 2 6 7 2 2 2" xfId="11560" xr:uid="{0611B0FB-5054-4D54-B7FB-754F67D97F93}"/>
    <cellStyle name="Migliaia 2 2 6 7 2 2 2 2" xfId="22978" xr:uid="{D6C85CC9-AD2C-4245-BA3C-730FDCA1B384}"/>
    <cellStyle name="Migliaia 2 2 6 7 2 2 2 2 2" xfId="45815" xr:uid="{B0C621D5-EED7-4B78-964E-4B06439F4004}"/>
    <cellStyle name="Migliaia 2 2 6 7 2 2 2 3" xfId="34398" xr:uid="{BF0C1CCA-0C13-4C09-8E89-2B09A262C942}"/>
    <cellStyle name="Migliaia 2 2 6 7 2 2 3" xfId="17270" xr:uid="{30515324-5092-4319-9FC3-1D46217CC399}"/>
    <cellStyle name="Migliaia 2 2 6 7 2 2 3 2" xfId="40107" xr:uid="{62098CFD-95E2-494C-B641-95C211B418F2}"/>
    <cellStyle name="Migliaia 2 2 6 7 2 2 4" xfId="28690" xr:uid="{E5712970-9167-440D-A925-0BFFF2DB90E6}"/>
    <cellStyle name="Migliaia 2 2 6 7 2 3" xfId="8707" xr:uid="{9D586B85-4FEF-4E0A-B6B8-1456289F88CF}"/>
    <cellStyle name="Migliaia 2 2 6 7 2 3 2" xfId="20124" xr:uid="{51AD3C82-3F22-4E3A-8644-9DA05C6ED4F9}"/>
    <cellStyle name="Migliaia 2 2 6 7 2 3 2 2" xfId="42961" xr:uid="{BDDBF8C7-42F0-4BAC-9071-EB21AD0F10C5}"/>
    <cellStyle name="Migliaia 2 2 6 7 2 3 3" xfId="31544" xr:uid="{09B79740-A376-4329-AEC7-46E13FD2B0EC}"/>
    <cellStyle name="Migliaia 2 2 6 7 2 4" xfId="14416" xr:uid="{CF263A89-6578-4BF7-9451-574AB2C18066}"/>
    <cellStyle name="Migliaia 2 2 6 7 2 4 2" xfId="37253" xr:uid="{1DCFBB0D-B87A-4761-96F6-EBF41547D2D6}"/>
    <cellStyle name="Migliaia 2 2 6 7 2 5" xfId="25836" xr:uid="{01303F2D-5CF4-43F7-96B5-19DF871A7E16}"/>
    <cellStyle name="Migliaia 2 2 6 7 3" xfId="4425" xr:uid="{0C9F6469-E561-4E58-9622-0EDD6B419F0B}"/>
    <cellStyle name="Migliaia 2 2 6 7 3 2" xfId="10134" xr:uid="{E163C0F3-75C6-49BC-AF1E-77BE4ACF5187}"/>
    <cellStyle name="Migliaia 2 2 6 7 3 2 2" xfId="21551" xr:uid="{B62611C8-9981-4988-9FAC-7107B3D0E6FD}"/>
    <cellStyle name="Migliaia 2 2 6 7 3 2 2 2" xfId="44388" xr:uid="{147F85D7-4637-4298-8363-FD3095F64A86}"/>
    <cellStyle name="Migliaia 2 2 6 7 3 2 3" xfId="32971" xr:uid="{7A3BE6E8-7AC2-49FB-B897-DFE72B88E2A8}"/>
    <cellStyle name="Migliaia 2 2 6 7 3 3" xfId="15843" xr:uid="{CB62D34B-5C3B-4783-AD7E-160ED919AA9F}"/>
    <cellStyle name="Migliaia 2 2 6 7 3 3 2" xfId="38680" xr:uid="{0CD9DA65-FB81-425B-B1F9-A13FD4E14298}"/>
    <cellStyle name="Migliaia 2 2 6 7 3 4" xfId="27263" xr:uid="{0DA93C9D-AA88-48D5-9291-9D8FED16C187}"/>
    <cellStyle name="Migliaia 2 2 6 7 4" xfId="7280" xr:uid="{8B3884EC-6B50-4272-88BB-49DCA241ACDD}"/>
    <cellStyle name="Migliaia 2 2 6 7 4 2" xfId="18697" xr:uid="{8173EACB-7C8C-4A3C-B143-87452C4E6A03}"/>
    <cellStyle name="Migliaia 2 2 6 7 4 2 2" xfId="41534" xr:uid="{B9B1FF72-5C2B-446A-A2CF-7A8B29637D3A}"/>
    <cellStyle name="Migliaia 2 2 6 7 4 3" xfId="30117" xr:uid="{8DB0B454-3C1E-4A6C-8ECD-2E55522F63D4}"/>
    <cellStyle name="Migliaia 2 2 6 7 5" xfId="12989" xr:uid="{57D2E71C-460D-44C3-B70A-0F143E701102}"/>
    <cellStyle name="Migliaia 2 2 6 7 5 2" xfId="35826" xr:uid="{AE584992-998E-40CA-81A4-C299B666113C}"/>
    <cellStyle name="Migliaia 2 2 6 7 6" xfId="24409" xr:uid="{83E25DF6-A3EC-484D-BF8F-29DE8926516F}"/>
    <cellStyle name="Migliaia 2 2 6 8" xfId="1895" xr:uid="{04DAE4B8-C608-47EB-A896-F83AE3374B9B}"/>
    <cellStyle name="Migliaia 2 2 6 8 2" xfId="4751" xr:uid="{7D3246F1-D6B5-4D7F-A912-F107FE78BF63}"/>
    <cellStyle name="Migliaia 2 2 6 8 2 2" xfId="10460" xr:uid="{45BF5DFB-DCF0-4BB7-B31A-9AF1CB33549D}"/>
    <cellStyle name="Migliaia 2 2 6 8 2 2 2" xfId="21877" xr:uid="{9D383206-3609-42F3-BF7E-EF1412C8B897}"/>
    <cellStyle name="Migliaia 2 2 6 8 2 2 2 2" xfId="44714" xr:uid="{B5C96983-F7E7-4F3C-801B-A790120F863E}"/>
    <cellStyle name="Migliaia 2 2 6 8 2 2 3" xfId="33297" xr:uid="{F8CBD39B-E0EB-4162-9B88-EB8D0D3727BF}"/>
    <cellStyle name="Migliaia 2 2 6 8 2 3" xfId="16169" xr:uid="{95D51400-917D-4C5C-9934-DC182B0D4C12}"/>
    <cellStyle name="Migliaia 2 2 6 8 2 3 2" xfId="39006" xr:uid="{B419EB88-A9AF-4D71-BD04-B1CDF290D0E0}"/>
    <cellStyle name="Migliaia 2 2 6 8 2 4" xfId="27589" xr:uid="{4148156A-025E-40D7-923E-046E420771E8}"/>
    <cellStyle name="Migliaia 2 2 6 8 3" xfId="7606" xr:uid="{CBF3C0A1-1F3A-4EF0-B3F3-B9E2FF110215}"/>
    <cellStyle name="Migliaia 2 2 6 8 3 2" xfId="19023" xr:uid="{72CFF619-C7CA-414A-8CE4-DFFD5786A903}"/>
    <cellStyle name="Migliaia 2 2 6 8 3 2 2" xfId="41860" xr:uid="{28AF63FE-9B7D-4828-9DF1-A37BF35693FD}"/>
    <cellStyle name="Migliaia 2 2 6 8 3 3" xfId="30443" xr:uid="{E5942C87-8149-45D6-80A4-96DDECB24934}"/>
    <cellStyle name="Migliaia 2 2 6 8 4" xfId="13315" xr:uid="{A61296A2-BC8D-4551-BDA4-0951DAF3F017}"/>
    <cellStyle name="Migliaia 2 2 6 8 4 2" xfId="36152" xr:uid="{B91BF94E-3C9F-4DF2-BF95-53F9D52C8FB9}"/>
    <cellStyle name="Migliaia 2 2 6 8 5" xfId="24735" xr:uid="{400446EA-EB86-4245-B9BA-63D9C33AE8E5}"/>
    <cellStyle name="Migliaia 2 2 6 9" xfId="3324" xr:uid="{9DC5C9FF-EA36-4598-9DE3-7143690B1EF1}"/>
    <cellStyle name="Migliaia 2 2 6 9 2" xfId="9033" xr:uid="{36003FAC-46CA-4978-9203-B56186F33B48}"/>
    <cellStyle name="Migliaia 2 2 6 9 2 2" xfId="20450" xr:uid="{C3BCF513-D55D-4BC1-B41E-6A083C7E7F05}"/>
    <cellStyle name="Migliaia 2 2 6 9 2 2 2" xfId="43287" xr:uid="{2EBA55B4-0792-453B-B324-FD6FCC6CDEC1}"/>
    <cellStyle name="Migliaia 2 2 6 9 2 3" xfId="31870" xr:uid="{F04C951D-65F9-4996-ACA1-8DE273C3C246}"/>
    <cellStyle name="Migliaia 2 2 6 9 3" xfId="14742" xr:uid="{F4DA6FB4-7B13-47EF-BF2D-E0C35C8A3E68}"/>
    <cellStyle name="Migliaia 2 2 6 9 3 2" xfId="37579" xr:uid="{50F0BD50-00E3-414F-BC52-7343CE3B7213}"/>
    <cellStyle name="Migliaia 2 2 6 9 4" xfId="26162" xr:uid="{A7CFB526-3A05-4B1A-BD3A-85EF88E9E7B9}"/>
    <cellStyle name="Migliaia 2 2 7" xfId="377" xr:uid="{338B67D0-FFEB-4DAC-938B-102B2D67D15E}"/>
    <cellStyle name="Migliaia 2 2 7 10" xfId="11979" xr:uid="{3864D415-CCEA-4769-9DFB-1257E30D7F6B}"/>
    <cellStyle name="Migliaia 2 2 7 10 2" xfId="34816" xr:uid="{E1D9B1A2-2DA1-436E-9081-A2FEF1EDACAB}"/>
    <cellStyle name="Migliaia 2 2 7 11" xfId="23399" xr:uid="{C8C2685A-39C1-4F43-889A-A0D5A3207AE8}"/>
    <cellStyle name="Migliaia 2 2 7 2" xfId="632" xr:uid="{0310FDE5-A2D4-419C-9C4E-13081A4F45F9}"/>
    <cellStyle name="Migliaia 2 2 7 2 2" xfId="2203" xr:uid="{82378295-A8E0-4BB2-A411-09CB46EF9922}"/>
    <cellStyle name="Migliaia 2 2 7 2 2 2" xfId="5059" xr:uid="{8432FD5E-8D8D-44C0-98E2-B4FE040012A2}"/>
    <cellStyle name="Migliaia 2 2 7 2 2 2 2" xfId="10767" xr:uid="{72D49D0D-6789-4AE5-BCA2-04D613EFCD41}"/>
    <cellStyle name="Migliaia 2 2 7 2 2 2 2 2" xfId="22185" xr:uid="{D440A3A8-83B9-4A14-BE86-191BEEF8AC1D}"/>
    <cellStyle name="Migliaia 2 2 7 2 2 2 2 2 2" xfId="45022" xr:uid="{E145A109-D606-4371-ACCB-605413D749BA}"/>
    <cellStyle name="Migliaia 2 2 7 2 2 2 2 3" xfId="33605" xr:uid="{5779808D-3ECE-4C44-A2BC-B49BE9FC582F}"/>
    <cellStyle name="Migliaia 2 2 7 2 2 2 3" xfId="16477" xr:uid="{295B54CA-0832-4672-B4AA-8A61FCD8357A}"/>
    <cellStyle name="Migliaia 2 2 7 2 2 2 3 2" xfId="39314" xr:uid="{16FF2E5C-B20B-44CA-A8BA-4C88891E7AE0}"/>
    <cellStyle name="Migliaia 2 2 7 2 2 2 4" xfId="27897" xr:uid="{44701301-DD3A-4637-966E-7B7E5481E618}"/>
    <cellStyle name="Migliaia 2 2 7 2 2 3" xfId="7914" xr:uid="{90BE1E97-5B5A-40CC-B28A-87658E2F3793}"/>
    <cellStyle name="Migliaia 2 2 7 2 2 3 2" xfId="19331" xr:uid="{AF32017F-ECCC-4403-BF41-54A5D379650B}"/>
    <cellStyle name="Migliaia 2 2 7 2 2 3 2 2" xfId="42168" xr:uid="{414F7A18-D7AE-441F-B82E-C71F6651FE1A}"/>
    <cellStyle name="Migliaia 2 2 7 2 2 3 3" xfId="30751" xr:uid="{0BC8B8F6-DAAC-47E5-A17B-9BFF5E393EAB}"/>
    <cellStyle name="Migliaia 2 2 7 2 2 4" xfId="13623" xr:uid="{89FFBCFB-68A3-4C1A-B51B-CF168B3B14A8}"/>
    <cellStyle name="Migliaia 2 2 7 2 2 4 2" xfId="36460" xr:uid="{59399C87-02E3-445D-A5CF-F0757261E101}"/>
    <cellStyle name="Migliaia 2 2 7 2 2 5" xfId="25043" xr:uid="{91F831F2-58F0-421C-94D4-DCDF8926004A}"/>
    <cellStyle name="Migliaia 2 2 7 2 3" xfId="3632" xr:uid="{7E7C319A-2FBC-4098-A2C5-60F19C355900}"/>
    <cellStyle name="Migliaia 2 2 7 2 3 2" xfId="9341" xr:uid="{B2762848-67BD-4FCD-AF48-0770C0999214}"/>
    <cellStyle name="Migliaia 2 2 7 2 3 2 2" xfId="20758" xr:uid="{4387110D-2157-4BC6-B18B-EC8B7D3840F9}"/>
    <cellStyle name="Migliaia 2 2 7 2 3 2 2 2" xfId="43595" xr:uid="{DCECCFAE-E260-4FF2-9877-AEC79128F8FE}"/>
    <cellStyle name="Migliaia 2 2 7 2 3 2 3" xfId="32178" xr:uid="{1D9FEBFA-1AE3-4D87-B2D9-B17BFE47F633}"/>
    <cellStyle name="Migliaia 2 2 7 2 3 3" xfId="15050" xr:uid="{39F73BA2-77DA-4911-A220-3D7A06B71DBE}"/>
    <cellStyle name="Migliaia 2 2 7 2 3 3 2" xfId="37887" xr:uid="{06084748-173E-4AF0-A68D-A605A36716FC}"/>
    <cellStyle name="Migliaia 2 2 7 2 3 4" xfId="26470" xr:uid="{36E8AB5C-DB56-4F89-9311-20C75A9D7442}"/>
    <cellStyle name="Migliaia 2 2 7 2 4" xfId="6487" xr:uid="{D0BF345E-4CE8-4510-A4D2-4CE6C6D95154}"/>
    <cellStyle name="Migliaia 2 2 7 2 4 2" xfId="17904" xr:uid="{7ACF593B-83E8-4873-991F-6F4CE2376A19}"/>
    <cellStyle name="Migliaia 2 2 7 2 4 2 2" xfId="40741" xr:uid="{5D3E80C3-72F5-47C2-AA8B-0F12EF9906B7}"/>
    <cellStyle name="Migliaia 2 2 7 2 4 3" xfId="29324" xr:uid="{23B83049-9170-4F5B-B12E-4673C3F31FDE}"/>
    <cellStyle name="Migliaia 2 2 7 2 5" xfId="12196" xr:uid="{7C3FE0EB-B3C6-4C03-913D-9C27CB3B99A4}"/>
    <cellStyle name="Migliaia 2 2 7 2 5 2" xfId="35033" xr:uid="{514E9DCD-74C0-4F49-B0CE-D668718E5138}"/>
    <cellStyle name="Migliaia 2 2 7 2 6" xfId="23616" xr:uid="{0DEA560F-B021-40B7-89C1-6ACE87AFCFE8}"/>
    <cellStyle name="Migliaia 2 2 7 3" xfId="892" xr:uid="{85B12770-5EB8-462E-A733-2A9980F6C8D3}"/>
    <cellStyle name="Migliaia 2 2 7 3 2" xfId="2420" xr:uid="{5C440DBA-6339-4BB0-8A3D-2FD41B51BA5F}"/>
    <cellStyle name="Migliaia 2 2 7 3 2 2" xfId="5276" xr:uid="{D8C2886A-FB05-4BCF-A1E2-3C65D7FBE6C1}"/>
    <cellStyle name="Migliaia 2 2 7 3 2 2 2" xfId="10984" xr:uid="{0AFEAF1D-D1E2-4141-872B-758799F41D11}"/>
    <cellStyle name="Migliaia 2 2 7 3 2 2 2 2" xfId="22402" xr:uid="{0FE52513-FEF4-4F0A-8429-2F2ED3F2E163}"/>
    <cellStyle name="Migliaia 2 2 7 3 2 2 2 2 2" xfId="45239" xr:uid="{3C94E161-8612-4559-9CAD-DEFE9B28E853}"/>
    <cellStyle name="Migliaia 2 2 7 3 2 2 2 3" xfId="33822" xr:uid="{B6FE83B5-42BC-42C3-8E46-8FB275FC5730}"/>
    <cellStyle name="Migliaia 2 2 7 3 2 2 3" xfId="16694" xr:uid="{622B40DA-3A0C-4572-A239-7607EED58A1E}"/>
    <cellStyle name="Migliaia 2 2 7 3 2 2 3 2" xfId="39531" xr:uid="{045C1EAF-C34A-4DB6-8A13-81045FCCE23D}"/>
    <cellStyle name="Migliaia 2 2 7 3 2 2 4" xfId="28114" xr:uid="{2F8E0572-B435-4E2D-8E9F-6B16C88FDFA7}"/>
    <cellStyle name="Migliaia 2 2 7 3 2 3" xfId="8131" xr:uid="{13A11E8D-7974-4CE3-8211-5996059B3DE8}"/>
    <cellStyle name="Migliaia 2 2 7 3 2 3 2" xfId="19548" xr:uid="{D2861428-6FAB-4A0D-9685-C303EAC79507}"/>
    <cellStyle name="Migliaia 2 2 7 3 2 3 2 2" xfId="42385" xr:uid="{8283AFFB-9F1B-42D8-A837-41E45C027625}"/>
    <cellStyle name="Migliaia 2 2 7 3 2 3 3" xfId="30968" xr:uid="{92D15905-C6FF-4083-856C-376B4E80248A}"/>
    <cellStyle name="Migliaia 2 2 7 3 2 4" xfId="13840" xr:uid="{4141C568-6003-4A96-8554-B08D31FF06A8}"/>
    <cellStyle name="Migliaia 2 2 7 3 2 4 2" xfId="36677" xr:uid="{33423D11-72FC-47F9-96C6-1BD0FEF203CE}"/>
    <cellStyle name="Migliaia 2 2 7 3 2 5" xfId="25260" xr:uid="{729273DF-B5F3-41D8-AA2F-DC84959A630E}"/>
    <cellStyle name="Migliaia 2 2 7 3 3" xfId="3849" xr:uid="{53FE0480-3443-4D7A-A9B0-57DCD54AC210}"/>
    <cellStyle name="Migliaia 2 2 7 3 3 2" xfId="9558" xr:uid="{CC8AC129-83EB-4EB0-A598-32457F4E634C}"/>
    <cellStyle name="Migliaia 2 2 7 3 3 2 2" xfId="20975" xr:uid="{6C1FC350-8A67-4913-A793-081100D886EE}"/>
    <cellStyle name="Migliaia 2 2 7 3 3 2 2 2" xfId="43812" xr:uid="{53C2B01C-F3CE-4DEA-8CA5-3E52A6D156B1}"/>
    <cellStyle name="Migliaia 2 2 7 3 3 2 3" xfId="32395" xr:uid="{0FC1B863-47B8-4916-8965-10831293E1B4}"/>
    <cellStyle name="Migliaia 2 2 7 3 3 3" xfId="15267" xr:uid="{04ED5CB8-9377-4FF7-B9AF-828459B0AD29}"/>
    <cellStyle name="Migliaia 2 2 7 3 3 3 2" xfId="38104" xr:uid="{49E2E15F-1E9B-45EE-AD7C-72AB80424C86}"/>
    <cellStyle name="Migliaia 2 2 7 3 3 4" xfId="26687" xr:uid="{81289E12-DD11-46A6-A72F-BCE0FB746C8D}"/>
    <cellStyle name="Migliaia 2 2 7 3 4" xfId="6704" xr:uid="{AC881325-754C-4CE7-A9F9-8C28C38F475E}"/>
    <cellStyle name="Migliaia 2 2 7 3 4 2" xfId="18121" xr:uid="{FBA08D44-8F49-44BA-A793-75A66D1CC479}"/>
    <cellStyle name="Migliaia 2 2 7 3 4 2 2" xfId="40958" xr:uid="{AEE63C07-EB8D-44BE-A2DD-B4450524115A}"/>
    <cellStyle name="Migliaia 2 2 7 3 4 3" xfId="29541" xr:uid="{14C5926B-E9AF-4BAA-8E0B-F70B0861D0E4}"/>
    <cellStyle name="Migliaia 2 2 7 3 5" xfId="12413" xr:uid="{B4E3839F-6BA8-4BDE-BEA6-61D668514FFE}"/>
    <cellStyle name="Migliaia 2 2 7 3 5 2" xfId="35250" xr:uid="{50AAAFE6-525F-496E-9429-B4838CE73688}"/>
    <cellStyle name="Migliaia 2 2 7 3 6" xfId="23833" xr:uid="{D0E5C895-DCD3-4FA4-9D63-B46A39A51803}"/>
    <cellStyle name="Migliaia 2 2 7 4" xfId="1139" xr:uid="{5CE0A561-8575-468E-954C-19066A84FEA7}"/>
    <cellStyle name="Migliaia 2 2 7 4 2" xfId="2637" xr:uid="{09F6A2ED-C345-4EC6-A993-438139649BC4}"/>
    <cellStyle name="Migliaia 2 2 7 4 2 2" xfId="5493" xr:uid="{E3F21945-0A4F-4FE1-8C8B-60C3FDA76BCB}"/>
    <cellStyle name="Migliaia 2 2 7 4 2 2 2" xfId="11201" xr:uid="{96D184BA-7841-4B9E-B3B9-BBA2981410FA}"/>
    <cellStyle name="Migliaia 2 2 7 4 2 2 2 2" xfId="22619" xr:uid="{93FC49C0-C6D1-44B9-B501-215CE8CCAC52}"/>
    <cellStyle name="Migliaia 2 2 7 4 2 2 2 2 2" xfId="45456" xr:uid="{3FF2AB9F-8C3A-4B46-A971-CF0A35513B30}"/>
    <cellStyle name="Migliaia 2 2 7 4 2 2 2 3" xfId="34039" xr:uid="{CAB91321-AF4A-4A89-A368-BEC6BDD04B57}"/>
    <cellStyle name="Migliaia 2 2 7 4 2 2 3" xfId="16911" xr:uid="{B3E05E8A-4520-4518-AD74-9B636C670EDF}"/>
    <cellStyle name="Migliaia 2 2 7 4 2 2 3 2" xfId="39748" xr:uid="{2A233B54-E69D-4E24-9515-C5CC08FCE40A}"/>
    <cellStyle name="Migliaia 2 2 7 4 2 2 4" xfId="28331" xr:uid="{BFAA222F-66C9-44DA-8E41-485E17A82F67}"/>
    <cellStyle name="Migliaia 2 2 7 4 2 3" xfId="8348" xr:uid="{8A0F0F7A-C6D3-4952-8FAB-1FC6DB0B636C}"/>
    <cellStyle name="Migliaia 2 2 7 4 2 3 2" xfId="19765" xr:uid="{0C15708D-52EF-4DF9-A60C-1CB7A2FFE224}"/>
    <cellStyle name="Migliaia 2 2 7 4 2 3 2 2" xfId="42602" xr:uid="{E96968D9-B119-4E03-B99B-E19F0DDCFF43}"/>
    <cellStyle name="Migliaia 2 2 7 4 2 3 3" xfId="31185" xr:uid="{E020B15D-E0D3-46E0-AF56-8DD2685FF479}"/>
    <cellStyle name="Migliaia 2 2 7 4 2 4" xfId="14057" xr:uid="{E2EBF11D-005F-4B1E-9ECE-DAE2B4D0CD31}"/>
    <cellStyle name="Migliaia 2 2 7 4 2 4 2" xfId="36894" xr:uid="{3FDF515F-065B-451E-9E90-709E90DFE5C5}"/>
    <cellStyle name="Migliaia 2 2 7 4 2 5" xfId="25477" xr:uid="{19584654-2DE4-4DED-A06A-C61D3E514395}"/>
    <cellStyle name="Migliaia 2 2 7 4 3" xfId="4066" xr:uid="{8C413352-B1C5-4E09-89F5-330B0DEA1A15}"/>
    <cellStyle name="Migliaia 2 2 7 4 3 2" xfId="9775" xr:uid="{7A827DFC-38F3-4D5B-8394-E64183DFBFD0}"/>
    <cellStyle name="Migliaia 2 2 7 4 3 2 2" xfId="21192" xr:uid="{6EA44DAE-A466-4AD9-AFE4-5B43D4C5DED3}"/>
    <cellStyle name="Migliaia 2 2 7 4 3 2 2 2" xfId="44029" xr:uid="{2093F43B-105C-4378-8774-F08DF7CBCDD6}"/>
    <cellStyle name="Migliaia 2 2 7 4 3 2 3" xfId="32612" xr:uid="{E73AB8F1-4793-441A-96E7-841DE43B8947}"/>
    <cellStyle name="Migliaia 2 2 7 4 3 3" xfId="15484" xr:uid="{880A0E64-946A-4470-A9D1-414580BD0A2A}"/>
    <cellStyle name="Migliaia 2 2 7 4 3 3 2" xfId="38321" xr:uid="{DC22E996-08A3-4E73-9902-CC34CF93F859}"/>
    <cellStyle name="Migliaia 2 2 7 4 3 4" xfId="26904" xr:uid="{0719C4D4-7E80-4091-A8B4-40BD8E1DBA75}"/>
    <cellStyle name="Migliaia 2 2 7 4 4" xfId="6921" xr:uid="{F0FA22E4-E936-42B1-9D2B-87A3A54F67D5}"/>
    <cellStyle name="Migliaia 2 2 7 4 4 2" xfId="18338" xr:uid="{3A7F826E-503E-4BEB-A8B4-FE0301837D04}"/>
    <cellStyle name="Migliaia 2 2 7 4 4 2 2" xfId="41175" xr:uid="{79EC3D84-B6AF-4C83-A4CF-F3DE703B90F8}"/>
    <cellStyle name="Migliaia 2 2 7 4 4 3" xfId="29758" xr:uid="{10B03939-A326-499E-8623-B35AA922D25A}"/>
    <cellStyle name="Migliaia 2 2 7 4 5" xfId="12630" xr:uid="{A2629E87-CA2D-41DF-B9E9-AEC3A6E9075D}"/>
    <cellStyle name="Migliaia 2 2 7 4 5 2" xfId="35467" xr:uid="{3F5C60DC-CD0A-4205-B8A9-306E2B748D20}"/>
    <cellStyle name="Migliaia 2 2 7 4 6" xfId="24050" xr:uid="{0CB08141-6146-42AD-951D-B7F8D2620E34}"/>
    <cellStyle name="Migliaia 2 2 7 5" xfId="1386" xr:uid="{05190A7D-EABD-4CCB-B1EF-4B695664A286}"/>
    <cellStyle name="Migliaia 2 2 7 5 2" xfId="2854" xr:uid="{001FFC2D-CCB6-43DC-98F4-2E9A995A6BAF}"/>
    <cellStyle name="Migliaia 2 2 7 5 2 2" xfId="5710" xr:uid="{DF117605-B727-4B84-B9A3-1CF5C2B8F99C}"/>
    <cellStyle name="Migliaia 2 2 7 5 2 2 2" xfId="11418" xr:uid="{0369D0E0-12D8-42DF-B3A4-786ECE75C022}"/>
    <cellStyle name="Migliaia 2 2 7 5 2 2 2 2" xfId="22836" xr:uid="{3FFF5E9A-0B3F-4783-A7CE-5F121839B2AE}"/>
    <cellStyle name="Migliaia 2 2 7 5 2 2 2 2 2" xfId="45673" xr:uid="{00767333-85B5-45EF-A83F-101F2ADDC4C1}"/>
    <cellStyle name="Migliaia 2 2 7 5 2 2 2 3" xfId="34256" xr:uid="{F3675155-0974-4D4F-9383-0F17E372E5F0}"/>
    <cellStyle name="Migliaia 2 2 7 5 2 2 3" xfId="17128" xr:uid="{90647F98-0444-4DCA-8268-01789CC3DD7E}"/>
    <cellStyle name="Migliaia 2 2 7 5 2 2 3 2" xfId="39965" xr:uid="{D440F36E-1CB5-4513-A475-C0659B094DCE}"/>
    <cellStyle name="Migliaia 2 2 7 5 2 2 4" xfId="28548" xr:uid="{8EA1EFA7-2EA2-4EE7-BD8A-46A5C7D25549}"/>
    <cellStyle name="Migliaia 2 2 7 5 2 3" xfId="8565" xr:uid="{34FD2370-D374-472A-8B3B-725700DB59DF}"/>
    <cellStyle name="Migliaia 2 2 7 5 2 3 2" xfId="19982" xr:uid="{27B8D050-E679-45B9-BC1D-2E1A80A3F66C}"/>
    <cellStyle name="Migliaia 2 2 7 5 2 3 2 2" xfId="42819" xr:uid="{A2313C59-D537-4CFC-B554-6FDCFFD7538B}"/>
    <cellStyle name="Migliaia 2 2 7 5 2 3 3" xfId="31402" xr:uid="{854E4472-FB6B-4349-939F-CD02A9637AFD}"/>
    <cellStyle name="Migliaia 2 2 7 5 2 4" xfId="14274" xr:uid="{A4164C4B-0895-41FA-B0EE-4631251CFC98}"/>
    <cellStyle name="Migliaia 2 2 7 5 2 4 2" xfId="37111" xr:uid="{07EDDAFC-F5F3-42A0-8EB5-A6E4FBD150A2}"/>
    <cellStyle name="Migliaia 2 2 7 5 2 5" xfId="25694" xr:uid="{B3368240-A273-486B-AE7A-13A3B5FA338A}"/>
    <cellStyle name="Migliaia 2 2 7 5 3" xfId="4283" xr:uid="{1FA0A0AA-03E9-4575-8EF8-443AB15DA48F}"/>
    <cellStyle name="Migliaia 2 2 7 5 3 2" xfId="9992" xr:uid="{CBE494C0-1C1A-496A-9D75-F4FAAADA6207}"/>
    <cellStyle name="Migliaia 2 2 7 5 3 2 2" xfId="21409" xr:uid="{E51AC046-707E-4D03-A89A-5509AF16AC9D}"/>
    <cellStyle name="Migliaia 2 2 7 5 3 2 2 2" xfId="44246" xr:uid="{B97A89B8-08A1-480D-A974-AB43156F1856}"/>
    <cellStyle name="Migliaia 2 2 7 5 3 2 3" xfId="32829" xr:uid="{2BDE7114-9BCB-4A1F-B596-348AA5EBE972}"/>
    <cellStyle name="Migliaia 2 2 7 5 3 3" xfId="15701" xr:uid="{7E350A02-1DF6-4EEB-B172-7A4E42C068DC}"/>
    <cellStyle name="Migliaia 2 2 7 5 3 3 2" xfId="38538" xr:uid="{3E83A71B-4150-47EF-A785-F7FFA6E5C8F1}"/>
    <cellStyle name="Migliaia 2 2 7 5 3 4" xfId="27121" xr:uid="{9AE98E07-0AD1-4945-8CF2-F736563FA5AF}"/>
    <cellStyle name="Migliaia 2 2 7 5 4" xfId="7138" xr:uid="{D7144DD0-674F-467F-9C93-AC2009EA8DBB}"/>
    <cellStyle name="Migliaia 2 2 7 5 4 2" xfId="18555" xr:uid="{BD3E36C2-1D24-41D7-AEE7-2A4F9B553115}"/>
    <cellStyle name="Migliaia 2 2 7 5 4 2 2" xfId="41392" xr:uid="{1074F288-CEEB-441F-91E5-F722CB736E33}"/>
    <cellStyle name="Migliaia 2 2 7 5 4 3" xfId="29975" xr:uid="{4D2509F6-0D80-4121-A729-E76D211918E1}"/>
    <cellStyle name="Migliaia 2 2 7 5 5" xfId="12847" xr:uid="{0E8BF550-7E0E-4BA8-BD88-F1998032749C}"/>
    <cellStyle name="Migliaia 2 2 7 5 5 2" xfId="35684" xr:uid="{9F6148EB-5522-4B4E-970E-121219F53AF3}"/>
    <cellStyle name="Migliaia 2 2 7 5 6" xfId="24267" xr:uid="{3EAF3F93-A507-40F3-B751-155AFDDC86BD}"/>
    <cellStyle name="Migliaia 2 2 7 6" xfId="1633" xr:uid="{61F792BA-EDD6-4935-9C79-D562BD58EE97}"/>
    <cellStyle name="Migliaia 2 2 7 6 2" xfId="3071" xr:uid="{D161C753-16D8-4E65-B972-212732757128}"/>
    <cellStyle name="Migliaia 2 2 7 6 2 2" xfId="5927" xr:uid="{2CAADD82-E801-430D-9D00-B3550CF40AA9}"/>
    <cellStyle name="Migliaia 2 2 7 6 2 2 2" xfId="11635" xr:uid="{92781FCA-A48E-4E16-8E5B-B4EE0B255756}"/>
    <cellStyle name="Migliaia 2 2 7 6 2 2 2 2" xfId="23053" xr:uid="{1FDE8BDC-FFAD-438D-9B51-EE545C5721CD}"/>
    <cellStyle name="Migliaia 2 2 7 6 2 2 2 2 2" xfId="45890" xr:uid="{98A49C8E-EB37-47FF-84B2-ADB33A2E7F56}"/>
    <cellStyle name="Migliaia 2 2 7 6 2 2 2 3" xfId="34473" xr:uid="{E7670D93-97A2-4E56-AB65-4C9DFC847550}"/>
    <cellStyle name="Migliaia 2 2 7 6 2 2 3" xfId="17345" xr:uid="{0F640F04-8AF5-42B3-B3DD-4465974D0CCE}"/>
    <cellStyle name="Migliaia 2 2 7 6 2 2 3 2" xfId="40182" xr:uid="{1EA0F34E-90A5-4EE7-812E-F3A35233716D}"/>
    <cellStyle name="Migliaia 2 2 7 6 2 2 4" xfId="28765" xr:uid="{9290D6A5-195C-4116-9F33-1DCFA42548D9}"/>
    <cellStyle name="Migliaia 2 2 7 6 2 3" xfId="8782" xr:uid="{9FD53D9A-8DC4-4B3A-97ED-7E3FAB85EDC6}"/>
    <cellStyle name="Migliaia 2 2 7 6 2 3 2" xfId="20199" xr:uid="{35926B16-6F68-4692-AC85-5C2A81F0208B}"/>
    <cellStyle name="Migliaia 2 2 7 6 2 3 2 2" xfId="43036" xr:uid="{43A3EB33-1E7A-4137-9BB6-5F22C2E7A4B3}"/>
    <cellStyle name="Migliaia 2 2 7 6 2 3 3" xfId="31619" xr:uid="{A0FD0F37-D4CB-4762-A497-E012EC3E674E}"/>
    <cellStyle name="Migliaia 2 2 7 6 2 4" xfId="14491" xr:uid="{0823AB64-6098-45E0-91FD-4A87BE44BE73}"/>
    <cellStyle name="Migliaia 2 2 7 6 2 4 2" xfId="37328" xr:uid="{AFE4CE2E-C9EE-48AD-9F7C-0B589F75EF42}"/>
    <cellStyle name="Migliaia 2 2 7 6 2 5" xfId="25911" xr:uid="{6CD37D62-19F3-48F3-ACC0-72BEC3B020B7}"/>
    <cellStyle name="Migliaia 2 2 7 6 3" xfId="4500" xr:uid="{18C12EBA-D4A3-4DE4-A7AE-47FBB12EDA7E}"/>
    <cellStyle name="Migliaia 2 2 7 6 3 2" xfId="10209" xr:uid="{5B4D4F7F-EB15-44C3-8400-855C88A80286}"/>
    <cellStyle name="Migliaia 2 2 7 6 3 2 2" xfId="21626" xr:uid="{6B2DF83F-C9B3-405C-911C-3E0FCD044AB3}"/>
    <cellStyle name="Migliaia 2 2 7 6 3 2 2 2" xfId="44463" xr:uid="{A91FF5EE-AB2D-4C78-97D4-4665849691DE}"/>
    <cellStyle name="Migliaia 2 2 7 6 3 2 3" xfId="33046" xr:uid="{4019C3C5-63C3-441E-9BA9-793B6DC8D22D}"/>
    <cellStyle name="Migliaia 2 2 7 6 3 3" xfId="15918" xr:uid="{82C25E22-614A-4C0D-8392-BD055DAA2D90}"/>
    <cellStyle name="Migliaia 2 2 7 6 3 3 2" xfId="38755" xr:uid="{22D9C65F-BDBE-4337-B71B-647FF36EED03}"/>
    <cellStyle name="Migliaia 2 2 7 6 3 4" xfId="27338" xr:uid="{B3AEC971-4E68-4C75-8356-E4DD021AE36B}"/>
    <cellStyle name="Migliaia 2 2 7 6 4" xfId="7355" xr:uid="{6BB628F0-C56D-4385-B92F-2B252BFADD57}"/>
    <cellStyle name="Migliaia 2 2 7 6 4 2" xfId="18772" xr:uid="{92D16160-2769-4F23-A5E9-89EFA6B2FFD7}"/>
    <cellStyle name="Migliaia 2 2 7 6 4 2 2" xfId="41609" xr:uid="{79EABD2C-AC43-4C3E-967E-90D13A9B2A74}"/>
    <cellStyle name="Migliaia 2 2 7 6 4 3" xfId="30192" xr:uid="{95ED7611-3ECE-4E52-AA94-4999424A5615}"/>
    <cellStyle name="Migliaia 2 2 7 6 5" xfId="13064" xr:uid="{8E71217B-C5F8-44EF-BE9D-1CBD9F10AA8F}"/>
    <cellStyle name="Migliaia 2 2 7 6 5 2" xfId="35901" xr:uid="{11DC4AAE-44DC-4B60-B445-A3E453DA43B6}"/>
    <cellStyle name="Migliaia 2 2 7 6 6" xfId="24484" xr:uid="{472B0B31-AD6C-413D-8E37-D51E2D2004D4}"/>
    <cellStyle name="Migliaia 2 2 7 7" xfId="1986" xr:uid="{9A93775C-B0A8-487B-ACEA-559153D068A2}"/>
    <cellStyle name="Migliaia 2 2 7 7 2" xfId="4842" xr:uid="{B53C99CE-A95C-48B2-B04B-E45E1B33F01B}"/>
    <cellStyle name="Migliaia 2 2 7 7 2 2" xfId="10550" xr:uid="{4F9A0951-D8D8-4A7E-9EFA-081EC882F17E}"/>
    <cellStyle name="Migliaia 2 2 7 7 2 2 2" xfId="21968" xr:uid="{F5D50372-A501-4F7A-B674-2480333DB1AD}"/>
    <cellStyle name="Migliaia 2 2 7 7 2 2 2 2" xfId="44805" xr:uid="{6C1C340B-25C0-42A8-968D-6CFCCBE2FC8E}"/>
    <cellStyle name="Migliaia 2 2 7 7 2 2 3" xfId="33388" xr:uid="{FD6EFE6A-AB62-4EE7-8A38-DD91A5203889}"/>
    <cellStyle name="Migliaia 2 2 7 7 2 3" xfId="16260" xr:uid="{8B00D677-4522-4FAB-B6F8-2074F780884B}"/>
    <cellStyle name="Migliaia 2 2 7 7 2 3 2" xfId="39097" xr:uid="{449DF169-DA1B-40F3-8056-DFFBE182AB5B}"/>
    <cellStyle name="Migliaia 2 2 7 7 2 4" xfId="27680" xr:uid="{9873B00E-9DF8-4651-8467-22D4C0EB085D}"/>
    <cellStyle name="Migliaia 2 2 7 7 3" xfId="7697" xr:uid="{054F9B9B-5C64-464D-A9C9-2DCF9C5A7B93}"/>
    <cellStyle name="Migliaia 2 2 7 7 3 2" xfId="19114" xr:uid="{3DA6D693-841B-4138-8F03-12FD39E0EC49}"/>
    <cellStyle name="Migliaia 2 2 7 7 3 2 2" xfId="41951" xr:uid="{750ED25B-7544-4EBB-B7FC-B81327071D7E}"/>
    <cellStyle name="Migliaia 2 2 7 7 3 3" xfId="30534" xr:uid="{ABF9265D-F020-4778-899A-A08124D56B43}"/>
    <cellStyle name="Migliaia 2 2 7 7 4" xfId="13406" xr:uid="{EDBE494F-3245-444D-B7AB-9D90DB8F46D6}"/>
    <cellStyle name="Migliaia 2 2 7 7 4 2" xfId="36243" xr:uid="{9E07C2E8-F5FF-47A1-835E-37A93528E065}"/>
    <cellStyle name="Migliaia 2 2 7 7 5" xfId="24826" xr:uid="{C3B9B317-7E7D-4827-87DA-D906E1D62057}"/>
    <cellStyle name="Migliaia 2 2 7 8" xfId="3415" xr:uid="{717215DD-69F5-4EB4-AB8A-9156AAC52BCA}"/>
    <cellStyle name="Migliaia 2 2 7 8 2" xfId="9124" xr:uid="{05D82492-1068-4506-B6AC-8F3FB69ED988}"/>
    <cellStyle name="Migliaia 2 2 7 8 2 2" xfId="20541" xr:uid="{0C32466B-02FD-4056-8BE9-A60628DAC826}"/>
    <cellStyle name="Migliaia 2 2 7 8 2 2 2" xfId="43378" xr:uid="{96A1F640-0B3C-4B85-AF56-7164C4BDE2E9}"/>
    <cellStyle name="Migliaia 2 2 7 8 2 3" xfId="31961" xr:uid="{16336627-6D1F-4A82-AD75-2D27AF1B6606}"/>
    <cellStyle name="Migliaia 2 2 7 8 3" xfId="14833" xr:uid="{9287AF1F-FC11-4033-BEFD-CE558ED62DA2}"/>
    <cellStyle name="Migliaia 2 2 7 8 3 2" xfId="37670" xr:uid="{53E470AC-F137-4ED8-882D-E867500B60E2}"/>
    <cellStyle name="Migliaia 2 2 7 8 4" xfId="26253" xr:uid="{AFC84E05-F85C-4E0C-A288-002DBB35C779}"/>
    <cellStyle name="Migliaia 2 2 7 9" xfId="6270" xr:uid="{66ACCD8C-8455-4773-B44E-0C43618FCAA9}"/>
    <cellStyle name="Migliaia 2 2 7 9 2" xfId="17687" xr:uid="{85B3F89C-5943-457D-AA33-93BAF23E7133}"/>
    <cellStyle name="Migliaia 2 2 7 9 2 2" xfId="40524" xr:uid="{65F9CA69-0C49-4B48-BC4F-AACC283B085B}"/>
    <cellStyle name="Migliaia 2 2 7 9 3" xfId="29107" xr:uid="{A763564B-AF32-4429-9CE5-3538215023C4}"/>
    <cellStyle name="Migliaia 2 2 8" xfId="497" xr:uid="{338C9363-1961-4020-80DC-5522AA3E7DB3}"/>
    <cellStyle name="Migliaia 2 2 8 2" xfId="2089" xr:uid="{19926F36-F828-4DE4-8537-09F8B34F8078}"/>
    <cellStyle name="Migliaia 2 2 8 2 2" xfId="4945" xr:uid="{1DE6A7FC-A343-4112-AE8B-F273BBC5403C}"/>
    <cellStyle name="Migliaia 2 2 8 2 2 2" xfId="10653" xr:uid="{E5DD40FD-E897-4DB0-A8F7-3C5DC8EAD0E0}"/>
    <cellStyle name="Migliaia 2 2 8 2 2 2 2" xfId="22071" xr:uid="{CB5223E5-ABA1-4FB1-9CA6-2638C0DE4D6F}"/>
    <cellStyle name="Migliaia 2 2 8 2 2 2 2 2" xfId="44908" xr:uid="{27CA2765-D0A5-49C4-8730-B39B89FECF06}"/>
    <cellStyle name="Migliaia 2 2 8 2 2 2 3" xfId="33491" xr:uid="{F9C27857-182C-4DE4-B101-4156C879B9EE}"/>
    <cellStyle name="Migliaia 2 2 8 2 2 3" xfId="16363" xr:uid="{6D1681F9-BC57-4F4F-BB0E-9BB59C7F427D}"/>
    <cellStyle name="Migliaia 2 2 8 2 2 3 2" xfId="39200" xr:uid="{E27FE6AE-76EC-421C-BC41-E302EEF02739}"/>
    <cellStyle name="Migliaia 2 2 8 2 2 4" xfId="27783" xr:uid="{B98A631C-4DD2-487E-9880-5E2186FDFFD0}"/>
    <cellStyle name="Migliaia 2 2 8 2 3" xfId="7800" xr:uid="{C5D31D8B-303E-43E4-9B3B-85E81E179F5A}"/>
    <cellStyle name="Migliaia 2 2 8 2 3 2" xfId="19217" xr:uid="{6486F911-E6FD-426D-872D-F4A4BED1C5CA}"/>
    <cellStyle name="Migliaia 2 2 8 2 3 2 2" xfId="42054" xr:uid="{DC19C01E-5DAB-4A69-AE2E-20F8ADBD1FBA}"/>
    <cellStyle name="Migliaia 2 2 8 2 3 3" xfId="30637" xr:uid="{80FEF353-351F-495F-8F02-D3643193ABE4}"/>
    <cellStyle name="Migliaia 2 2 8 2 4" xfId="13509" xr:uid="{092D72F6-8B52-4BE1-B5DE-9884FC83F979}"/>
    <cellStyle name="Migliaia 2 2 8 2 4 2" xfId="36346" xr:uid="{FEEC0185-421D-41CD-9A14-8D89FBC22A93}"/>
    <cellStyle name="Migliaia 2 2 8 2 5" xfId="24929" xr:uid="{3318053B-6CBD-4894-AF0B-78D38A5084CD}"/>
    <cellStyle name="Migliaia 2 2 8 3" xfId="3518" xr:uid="{05CC8E4F-C6E6-4E08-9112-C2F28FD08713}"/>
    <cellStyle name="Migliaia 2 2 8 3 2" xfId="9227" xr:uid="{CD46F17E-450A-435A-B98F-79370FE215F5}"/>
    <cellStyle name="Migliaia 2 2 8 3 2 2" xfId="20644" xr:uid="{A232BC51-6644-486F-8317-63693896F814}"/>
    <cellStyle name="Migliaia 2 2 8 3 2 2 2" xfId="43481" xr:uid="{91D9F696-E479-4344-8E19-427AD9C01C86}"/>
    <cellStyle name="Migliaia 2 2 8 3 2 3" xfId="32064" xr:uid="{9DAD2EFB-DD4F-4F3E-8BDF-8A8276C39BE7}"/>
    <cellStyle name="Migliaia 2 2 8 3 3" xfId="14936" xr:uid="{B7055098-6353-4157-8180-757FD942950F}"/>
    <cellStyle name="Migliaia 2 2 8 3 3 2" xfId="37773" xr:uid="{A33C8B82-7CF0-4BCD-9299-F5A882067ECB}"/>
    <cellStyle name="Migliaia 2 2 8 3 4" xfId="26356" xr:uid="{053CF029-463F-4A8F-B1AC-4025550B7CD6}"/>
    <cellStyle name="Migliaia 2 2 8 4" xfId="6373" xr:uid="{2D1FC3B7-C559-46F2-8022-752EC2A4C74A}"/>
    <cellStyle name="Migliaia 2 2 8 4 2" xfId="17790" xr:uid="{1042C0F5-2D31-4BF1-B4B7-AE93DBD46554}"/>
    <cellStyle name="Migliaia 2 2 8 4 2 2" xfId="40627" xr:uid="{22C7CC3B-E1A2-44EB-9943-E3187BE53FE8}"/>
    <cellStyle name="Migliaia 2 2 8 4 3" xfId="29210" xr:uid="{D341D72C-4AC4-4A25-AF4C-C9B64060C138}"/>
    <cellStyle name="Migliaia 2 2 8 5" xfId="12082" xr:uid="{C49FE0B5-E547-4F1F-9286-ACBBAF911AF6}"/>
    <cellStyle name="Migliaia 2 2 8 5 2" xfId="34919" xr:uid="{4BB6EC9C-46C9-4F12-A8CA-3E6091196C39}"/>
    <cellStyle name="Migliaia 2 2 8 6" xfId="23502" xr:uid="{4C222EC7-CDB4-4431-81FF-244E4D05612B}"/>
    <cellStyle name="Migliaia 2 2 9" xfId="761" xr:uid="{539BCBC9-E595-4343-B238-5453D9AC3347}"/>
    <cellStyle name="Migliaia 2 2 9 2" xfId="2306" xr:uid="{EC5FDB69-084D-4F41-8D5C-C98010C9C268}"/>
    <cellStyle name="Migliaia 2 2 9 2 2" xfId="5162" xr:uid="{932A1D15-4E27-4FB2-AD28-9F9E86C37A02}"/>
    <cellStyle name="Migliaia 2 2 9 2 2 2" xfId="10870" xr:uid="{2DB93C53-E168-4F35-8D3E-4E2FBF60B8E2}"/>
    <cellStyle name="Migliaia 2 2 9 2 2 2 2" xfId="22288" xr:uid="{41937714-EC40-406C-8545-947E4F44E304}"/>
    <cellStyle name="Migliaia 2 2 9 2 2 2 2 2" xfId="45125" xr:uid="{CAA70826-E4D8-4E24-B968-6073144ED310}"/>
    <cellStyle name="Migliaia 2 2 9 2 2 2 3" xfId="33708" xr:uid="{9C4656DE-3683-428F-A48A-5CA3A767508E}"/>
    <cellStyle name="Migliaia 2 2 9 2 2 3" xfId="16580" xr:uid="{F3C049E5-8186-44C4-8534-B9C42DE80FEB}"/>
    <cellStyle name="Migliaia 2 2 9 2 2 3 2" xfId="39417" xr:uid="{92888A3C-33F1-41C6-A4F1-FE9ED6B1B214}"/>
    <cellStyle name="Migliaia 2 2 9 2 2 4" xfId="28000" xr:uid="{9CD7AE1C-201C-488C-9B73-6CC7EDD8FC5B}"/>
    <cellStyle name="Migliaia 2 2 9 2 3" xfId="8017" xr:uid="{0549D836-D46A-4404-9EE3-71B4C14B41ED}"/>
    <cellStyle name="Migliaia 2 2 9 2 3 2" xfId="19434" xr:uid="{F852DE5D-ABA5-45B0-9714-F88F220D8AAF}"/>
    <cellStyle name="Migliaia 2 2 9 2 3 2 2" xfId="42271" xr:uid="{5B9C2967-B694-4B2B-80E6-08A7D4925C18}"/>
    <cellStyle name="Migliaia 2 2 9 2 3 3" xfId="30854" xr:uid="{16AD81E1-7924-4B23-B3A2-D319A1D10E92}"/>
    <cellStyle name="Migliaia 2 2 9 2 4" xfId="13726" xr:uid="{9151CE36-B7A9-494C-976A-921C6BF086BA}"/>
    <cellStyle name="Migliaia 2 2 9 2 4 2" xfId="36563" xr:uid="{26E48598-39C4-4865-A513-0A8E69B87DC8}"/>
    <cellStyle name="Migliaia 2 2 9 2 5" xfId="25146" xr:uid="{88AC1E8D-0F50-49B7-8600-EF13E0210B12}"/>
    <cellStyle name="Migliaia 2 2 9 3" xfId="3735" xr:uid="{9381E718-A124-4003-9D79-54369CB0459E}"/>
    <cellStyle name="Migliaia 2 2 9 3 2" xfId="9444" xr:uid="{B12B0AA9-F71D-4AEE-B2B6-51579EDD2EE3}"/>
    <cellStyle name="Migliaia 2 2 9 3 2 2" xfId="20861" xr:uid="{6C5FF958-62F4-4EDF-A8A3-C00CD5798F88}"/>
    <cellStyle name="Migliaia 2 2 9 3 2 2 2" xfId="43698" xr:uid="{EF8A9ADC-D141-48BA-8089-4EE0DE6FAE34}"/>
    <cellStyle name="Migliaia 2 2 9 3 2 3" xfId="32281" xr:uid="{CFEB477E-7CEC-4FC5-BF9D-3958B4A0CA47}"/>
    <cellStyle name="Migliaia 2 2 9 3 3" xfId="15153" xr:uid="{F34A2519-D294-48CB-8FA1-205DE2B6E47F}"/>
    <cellStyle name="Migliaia 2 2 9 3 3 2" xfId="37990" xr:uid="{4D3ED6C8-3F28-4F64-9A8A-1AF47175E881}"/>
    <cellStyle name="Migliaia 2 2 9 3 4" xfId="26573" xr:uid="{AFE0E667-A6F1-4273-9538-198F94708A5B}"/>
    <cellStyle name="Migliaia 2 2 9 4" xfId="6590" xr:uid="{86A05817-5A53-41EC-B29D-2153FFEC8E51}"/>
    <cellStyle name="Migliaia 2 2 9 4 2" xfId="18007" xr:uid="{21175597-DE96-401A-8B45-8797EB1BB959}"/>
    <cellStyle name="Migliaia 2 2 9 4 2 2" xfId="40844" xr:uid="{D51EE00C-A1EF-469E-A8A6-4BB4F15A0516}"/>
    <cellStyle name="Migliaia 2 2 9 4 3" xfId="29427" xr:uid="{093C0C45-485A-4444-8CDD-BFDA368E04B3}"/>
    <cellStyle name="Migliaia 2 2 9 5" xfId="12299" xr:uid="{3EFA4D26-7031-42F6-A3F7-EB41DD235F86}"/>
    <cellStyle name="Migliaia 2 2 9 5 2" xfId="35136" xr:uid="{3B16ECDE-2566-440C-8A5D-182655E9B652}"/>
    <cellStyle name="Migliaia 2 2 9 6" xfId="23719" xr:uid="{25222939-6C74-4020-927B-BF42C7D5A45A}"/>
    <cellStyle name="Migliaia 2 20" xfId="3190" xr:uid="{864FCBA3-1C83-4C70-95B7-220607262FF8}"/>
    <cellStyle name="Migliaia 2 20 2" xfId="8899" xr:uid="{BFB77A3F-F355-4452-A13F-72EFC7477B3B}"/>
    <cellStyle name="Migliaia 2 20 2 2" xfId="20316" xr:uid="{CE613A0A-14EE-410E-A443-662D075C1C46}"/>
    <cellStyle name="Migliaia 2 20 2 2 2" xfId="43153" xr:uid="{3360473C-7DEC-4EDC-B602-17F1813926E7}"/>
    <cellStyle name="Migliaia 2 20 2 3" xfId="31736" xr:uid="{4D1E4DE1-3C22-4BF3-83EC-EF9463058588}"/>
    <cellStyle name="Migliaia 2 20 3" xfId="14608" xr:uid="{45C54E82-5FA2-481D-A276-208DD313B905}"/>
    <cellStyle name="Migliaia 2 20 3 2" xfId="37445" xr:uid="{5B2DED95-5D4E-4369-AFD6-D027FA9DE916}"/>
    <cellStyle name="Migliaia 2 20 4" xfId="26028" xr:uid="{B7FFA948-DACF-4B55-8EAF-DC4FBC4C1337}"/>
    <cellStyle name="Migliaia 2 21" xfId="6045" xr:uid="{091B9345-73BF-4FA3-9F26-8C4988615243}"/>
    <cellStyle name="Migliaia 2 21 2" xfId="17462" xr:uid="{66095CEA-00E9-4F2F-86D8-7ED0B5BE4E00}"/>
    <cellStyle name="Migliaia 2 21 2 2" xfId="40299" xr:uid="{F4441647-6D43-49B9-B618-F725CED51F12}"/>
    <cellStyle name="Migliaia 2 21 3" xfId="28882" xr:uid="{1E4C5623-FD9A-4D5B-A64A-DE041F6149B8}"/>
    <cellStyle name="Migliaia 2 22" xfId="11754" xr:uid="{3BBF6463-2159-4BBE-907F-7DBAAECA2424}"/>
    <cellStyle name="Migliaia 2 22 2" xfId="34591" xr:uid="{8C60B70D-2354-4506-8961-95B590A8054C}"/>
    <cellStyle name="Migliaia 2 23" xfId="23174" xr:uid="{26F047A1-A446-481B-9D68-D5D69D5047D3}"/>
    <cellStyle name="Migliaia 2 24" xfId="141" xr:uid="{C0A8E60C-BE4C-4B5D-BEB0-6658BE32CFC5}"/>
    <cellStyle name="Migliaia 2 3" xfId="41" xr:uid="{00000000-0005-0000-0000-000012000000}"/>
    <cellStyle name="Migliaia 2 3 10" xfId="1260" xr:uid="{B7F5866A-11F1-49FC-B26A-35B3601868E8}"/>
    <cellStyle name="Migliaia 2 3 10 2" xfId="2744" xr:uid="{BB478EDE-DC55-4E6D-BAF9-5F2B69B9BFF4}"/>
    <cellStyle name="Migliaia 2 3 10 2 2" xfId="5600" xr:uid="{39925FAE-CD31-44C0-B856-EDB3F17C464A}"/>
    <cellStyle name="Migliaia 2 3 10 2 2 2" xfId="11308" xr:uid="{161CD8D6-7171-44C5-974B-F88D43BE3711}"/>
    <cellStyle name="Migliaia 2 3 10 2 2 2 2" xfId="22726" xr:uid="{AD703A8C-2D6A-4C48-B471-FCB00C4D41A2}"/>
    <cellStyle name="Migliaia 2 3 10 2 2 2 2 2" xfId="45563" xr:uid="{FB93C45B-DBE9-4533-85E8-5B96A893CD64}"/>
    <cellStyle name="Migliaia 2 3 10 2 2 2 3" xfId="34146" xr:uid="{CB2E1D97-6D59-467C-BE1B-E930E01CB138}"/>
    <cellStyle name="Migliaia 2 3 10 2 2 3" xfId="17018" xr:uid="{830C67DD-391D-4223-BFCB-6D9CE6B90297}"/>
    <cellStyle name="Migliaia 2 3 10 2 2 3 2" xfId="39855" xr:uid="{6174740D-B4AA-4652-9608-76DE1BFB3D6E}"/>
    <cellStyle name="Migliaia 2 3 10 2 2 4" xfId="28438" xr:uid="{F4B6F766-031A-451C-ABC4-DAE5B7E59CE0}"/>
    <cellStyle name="Migliaia 2 3 10 2 3" xfId="8455" xr:uid="{906BE291-0159-445E-A8D5-B37E0537C175}"/>
    <cellStyle name="Migliaia 2 3 10 2 3 2" xfId="19872" xr:uid="{49AA2824-7BC1-44B8-A6B8-06D8E3A8C7E4}"/>
    <cellStyle name="Migliaia 2 3 10 2 3 2 2" xfId="42709" xr:uid="{32542D36-5544-41C0-963B-5B695BE0E7CB}"/>
    <cellStyle name="Migliaia 2 3 10 2 3 3" xfId="31292" xr:uid="{E35D3DFA-A506-4D25-B03E-29539279640B}"/>
    <cellStyle name="Migliaia 2 3 10 2 4" xfId="14164" xr:uid="{1C20136B-7B8C-46EE-9562-1D3F71FCF0B7}"/>
    <cellStyle name="Migliaia 2 3 10 2 4 2" xfId="37001" xr:uid="{EE26D164-EBB2-4684-BD1A-A697530D75B5}"/>
    <cellStyle name="Migliaia 2 3 10 2 5" xfId="25584" xr:uid="{8DB7A1FE-37B2-444A-954D-983EF6643DC3}"/>
    <cellStyle name="Migliaia 2 3 10 3" xfId="4173" xr:uid="{D9CE1587-10A2-4972-8026-C882DB30C482}"/>
    <cellStyle name="Migliaia 2 3 10 3 2" xfId="9882" xr:uid="{6943FD1B-612A-495E-87BA-26F95E39FEEB}"/>
    <cellStyle name="Migliaia 2 3 10 3 2 2" xfId="21299" xr:uid="{33BB8E4D-83F0-46A3-BA9B-862F472BDE37}"/>
    <cellStyle name="Migliaia 2 3 10 3 2 2 2" xfId="44136" xr:uid="{442EA48A-7DC9-41E9-99BB-9A8268BA8B53}"/>
    <cellStyle name="Migliaia 2 3 10 3 2 3" xfId="32719" xr:uid="{24479EC1-42BA-4098-AC47-6CC032B14F0E}"/>
    <cellStyle name="Migliaia 2 3 10 3 3" xfId="15591" xr:uid="{A9175199-CD11-4C4C-B9D2-920091C937F9}"/>
    <cellStyle name="Migliaia 2 3 10 3 3 2" xfId="38428" xr:uid="{0FF7E9A2-9693-4252-B336-AF02C966FA3E}"/>
    <cellStyle name="Migliaia 2 3 10 3 4" xfId="27011" xr:uid="{008CED20-2901-46B0-8D3E-32939EC8A787}"/>
    <cellStyle name="Migliaia 2 3 10 4" xfId="7028" xr:uid="{C84A3C4C-7527-4BE0-BD72-A3F0FBDD4E3A}"/>
    <cellStyle name="Migliaia 2 3 10 4 2" xfId="18445" xr:uid="{A106C35D-6A46-4E02-8CDA-3DBB81623C31}"/>
    <cellStyle name="Migliaia 2 3 10 4 2 2" xfId="41282" xr:uid="{FD28618A-7E00-4B69-86FF-0092683B9F9D}"/>
    <cellStyle name="Migliaia 2 3 10 4 3" xfId="29865" xr:uid="{663D1709-0424-47C8-87BC-F4A39058B4AF}"/>
    <cellStyle name="Migliaia 2 3 10 5" xfId="12737" xr:uid="{2D4D484F-158E-41EB-9DC6-817DD0BEC07E}"/>
    <cellStyle name="Migliaia 2 3 10 5 2" xfId="35574" xr:uid="{1883213F-34E2-462D-9565-6A5913E149AE}"/>
    <cellStyle name="Migliaia 2 3 10 6" xfId="24157" xr:uid="{DF4F78E3-FD39-4901-A41B-0DBF2B814834}"/>
    <cellStyle name="Migliaia 2 3 11" xfId="1507" xr:uid="{674001CC-D043-4ED6-A307-EB1D64B3E6DD}"/>
    <cellStyle name="Migliaia 2 3 11 2" xfId="2961" xr:uid="{3039E03A-7B11-4CD5-8B1F-B2E824CCD7DA}"/>
    <cellStyle name="Migliaia 2 3 11 2 2" xfId="5817" xr:uid="{05BC588E-AD52-4EFA-ADD8-68863F23764E}"/>
    <cellStyle name="Migliaia 2 3 11 2 2 2" xfId="11525" xr:uid="{0B65AA6B-718A-41F6-8AF7-1C7295069AC7}"/>
    <cellStyle name="Migliaia 2 3 11 2 2 2 2" xfId="22943" xr:uid="{A71E8A3E-97F2-40DF-9466-BC20B8B8CC57}"/>
    <cellStyle name="Migliaia 2 3 11 2 2 2 2 2" xfId="45780" xr:uid="{9805332D-BB50-4B3D-A658-C16EF1CA52C5}"/>
    <cellStyle name="Migliaia 2 3 11 2 2 2 3" xfId="34363" xr:uid="{F0B2A153-C9C7-43FE-B6D1-254EE5B5AE2A}"/>
    <cellStyle name="Migliaia 2 3 11 2 2 3" xfId="17235" xr:uid="{D622035C-4AF3-400F-907B-A87EFC15A840}"/>
    <cellStyle name="Migliaia 2 3 11 2 2 3 2" xfId="40072" xr:uid="{2016B546-E2C0-4616-AEA7-F785949A78E0}"/>
    <cellStyle name="Migliaia 2 3 11 2 2 4" xfId="28655" xr:uid="{8C059A89-2751-47BB-B112-722E6F59C9E3}"/>
    <cellStyle name="Migliaia 2 3 11 2 3" xfId="8672" xr:uid="{E559180B-5599-4609-B4D5-DD0CBC1ABA96}"/>
    <cellStyle name="Migliaia 2 3 11 2 3 2" xfId="20089" xr:uid="{B18AE134-D3B8-4AFC-B83E-834502FC7323}"/>
    <cellStyle name="Migliaia 2 3 11 2 3 2 2" xfId="42926" xr:uid="{D37BD9D8-3CF6-41AA-85EE-3CC9BD991D4C}"/>
    <cellStyle name="Migliaia 2 3 11 2 3 3" xfId="31509" xr:uid="{C585F323-8D1F-4147-B024-CD550D43203F}"/>
    <cellStyle name="Migliaia 2 3 11 2 4" xfId="14381" xr:uid="{4A7C87BB-49AA-44DA-B1A2-E8B8D083C09C}"/>
    <cellStyle name="Migliaia 2 3 11 2 4 2" xfId="37218" xr:uid="{92A7B6E0-41E1-484F-BDE1-687CC6CB10ED}"/>
    <cellStyle name="Migliaia 2 3 11 2 5" xfId="25801" xr:uid="{D345FE1E-1729-4DD7-ABB8-6EA99BE0BEC2}"/>
    <cellStyle name="Migliaia 2 3 11 3" xfId="4390" xr:uid="{4E84AED7-0A5D-4F6A-A99E-657ED193D1B2}"/>
    <cellStyle name="Migliaia 2 3 11 3 2" xfId="10099" xr:uid="{55FE3BA7-5EDC-4CCD-8761-0AB614C06F95}"/>
    <cellStyle name="Migliaia 2 3 11 3 2 2" xfId="21516" xr:uid="{0651CB42-3E9E-41B6-AE02-F58E7442063D}"/>
    <cellStyle name="Migliaia 2 3 11 3 2 2 2" xfId="44353" xr:uid="{746F564E-2804-4609-BB5A-248FED22687F}"/>
    <cellStyle name="Migliaia 2 3 11 3 2 3" xfId="32936" xr:uid="{4930CC17-5068-4839-BD5F-5B13D9151329}"/>
    <cellStyle name="Migliaia 2 3 11 3 3" xfId="15808" xr:uid="{EB7F8DB0-DA2B-42F4-9CAD-DAB8506BD3D6}"/>
    <cellStyle name="Migliaia 2 3 11 3 3 2" xfId="38645" xr:uid="{2BFF0B00-8085-4322-918E-D2ED5C402D59}"/>
    <cellStyle name="Migliaia 2 3 11 3 4" xfId="27228" xr:uid="{812A6E29-F954-4955-A23C-DA799A3F871C}"/>
    <cellStyle name="Migliaia 2 3 11 4" xfId="7245" xr:uid="{B52823B4-4012-427A-A549-A14351685200}"/>
    <cellStyle name="Migliaia 2 3 11 4 2" xfId="18662" xr:uid="{F6C5E7FF-3B2B-49DA-AAE3-3989E45D3465}"/>
    <cellStyle name="Migliaia 2 3 11 4 2 2" xfId="41499" xr:uid="{9F0F0A81-9358-4F74-995C-48E49CA74801}"/>
    <cellStyle name="Migliaia 2 3 11 4 3" xfId="30082" xr:uid="{4D5E0486-2CEE-40AA-B8E4-14AAB337B5D4}"/>
    <cellStyle name="Migliaia 2 3 11 5" xfId="12954" xr:uid="{DAA2B3B0-9610-4D7C-A293-FF29DD309FBE}"/>
    <cellStyle name="Migliaia 2 3 11 5 2" xfId="35791" xr:uid="{6F14798D-2DB2-4C3F-8256-CF991ED1709F}"/>
    <cellStyle name="Migliaia 2 3 11 6" xfId="24374" xr:uid="{D3A2D2EC-3D3E-41FA-9276-A539BA585040}"/>
    <cellStyle name="Migliaia 2 3 12" xfId="1844" xr:uid="{635115D0-DD5D-4EEE-8548-906F3BA337B1}"/>
    <cellStyle name="Migliaia 2 3 12 2" xfId="4700" xr:uid="{37ED411E-5D37-4DCF-A529-DD5C5EA6979A}"/>
    <cellStyle name="Migliaia 2 3 12 2 2" xfId="10409" xr:uid="{7F7CC6BB-7006-4708-A026-B238F1CFC797}"/>
    <cellStyle name="Migliaia 2 3 12 2 2 2" xfId="21826" xr:uid="{650004E8-57BC-458B-B3B4-801CEFDB1332}"/>
    <cellStyle name="Migliaia 2 3 12 2 2 2 2" xfId="44663" xr:uid="{1A8075DE-3DBB-4909-BFE2-8B8918A50E6D}"/>
    <cellStyle name="Migliaia 2 3 12 2 2 3" xfId="33246" xr:uid="{8DBAD7E4-CC2A-4C4C-B027-2079BDE67697}"/>
    <cellStyle name="Migliaia 2 3 12 2 3" xfId="16118" xr:uid="{A1CF45EF-48D0-477A-B14A-74C9AC1DBEF3}"/>
    <cellStyle name="Migliaia 2 3 12 2 3 2" xfId="38955" xr:uid="{E1463A2B-E5F3-4C52-941E-DC0D5A0C1580}"/>
    <cellStyle name="Migliaia 2 3 12 2 4" xfId="27538" xr:uid="{FD505B16-9262-42B7-B11B-C08657998BDA}"/>
    <cellStyle name="Migliaia 2 3 12 3" xfId="7555" xr:uid="{ADFA3EF4-D390-4B3B-BFA4-56FF114D8B8F}"/>
    <cellStyle name="Migliaia 2 3 12 3 2" xfId="18972" xr:uid="{0052BCB4-C10C-4635-AB51-830C1E546F62}"/>
    <cellStyle name="Migliaia 2 3 12 3 2 2" xfId="41809" xr:uid="{13899EA0-C6CE-4BBE-84CD-91EF67BDC1A3}"/>
    <cellStyle name="Migliaia 2 3 12 3 3" xfId="30392" xr:uid="{BB9EAE7A-00DD-4FD6-9C18-BC71954B6F9F}"/>
    <cellStyle name="Migliaia 2 3 12 4" xfId="13264" xr:uid="{34BFE4B4-D6FE-4B09-8C66-7A1D01805410}"/>
    <cellStyle name="Migliaia 2 3 12 4 2" xfId="36101" xr:uid="{AF54D694-F243-4389-BB93-DD72A0388404}"/>
    <cellStyle name="Migliaia 2 3 12 5" xfId="24684" xr:uid="{F3C5E450-7B66-4AD9-917D-B509B1D032F5}"/>
    <cellStyle name="Migliaia 2 3 13" xfId="3273" xr:uid="{A8F78AAB-F48A-4D6F-871C-9293B4C05AE3}"/>
    <cellStyle name="Migliaia 2 3 13 2" xfId="8982" xr:uid="{B84B3B01-F629-487F-90B3-4AB969931057}"/>
    <cellStyle name="Migliaia 2 3 13 2 2" xfId="20399" xr:uid="{FAF75B5E-73F5-4A6E-BCD1-561C1746D305}"/>
    <cellStyle name="Migliaia 2 3 13 2 2 2" xfId="43236" xr:uid="{551C2F68-7CB4-4821-8623-D3FEF22E869E}"/>
    <cellStyle name="Migliaia 2 3 13 2 3" xfId="31819" xr:uid="{7DF6D089-B13D-443E-AAC5-3E2B1B793BE4}"/>
    <cellStyle name="Migliaia 2 3 13 3" xfId="14691" xr:uid="{8AA33D94-E9B8-4BAF-8E32-AC932BA8FA81}"/>
    <cellStyle name="Migliaia 2 3 13 3 2" xfId="37528" xr:uid="{B139FEB7-6EA2-41B9-ADC1-DDD012CA6EC3}"/>
    <cellStyle name="Migliaia 2 3 13 4" xfId="26111" xr:uid="{F3FB185A-FE1D-4008-AB77-E26E618B49E2}"/>
    <cellStyle name="Migliaia 2 3 14" xfId="6128" xr:uid="{343EBB3F-CD96-43B5-AE07-B115E6587AD7}"/>
    <cellStyle name="Migliaia 2 3 14 2" xfId="17545" xr:uid="{B8CC48C7-8865-48CB-96A8-1CACB8B7B228}"/>
    <cellStyle name="Migliaia 2 3 14 2 2" xfId="40382" xr:uid="{B9AF46E6-BF5E-4104-BD6B-A5834E24B800}"/>
    <cellStyle name="Migliaia 2 3 14 3" xfId="28965" xr:uid="{AE2B33BD-560B-4AD3-95DC-E638E442CB0B}"/>
    <cellStyle name="Migliaia 2 3 15" xfId="11837" xr:uid="{33B96E71-3731-4A6C-952B-20A058BCE361}"/>
    <cellStyle name="Migliaia 2 3 15 2" xfId="34674" xr:uid="{92372D7D-E176-4591-B27E-F78E0C75EA1E}"/>
    <cellStyle name="Migliaia 2 3 16" xfId="23257" xr:uid="{D13FE604-0AD1-428D-BEDE-1D7FD291D4A5}"/>
    <cellStyle name="Migliaia 2 3 17" xfId="199" xr:uid="{81795E75-39D0-4095-ACBB-FFE6F4CD75DE}"/>
    <cellStyle name="Migliaia 2 3 2" xfId="125" xr:uid="{AE8DFE2F-05C2-4605-9C33-96FC347548FA}"/>
    <cellStyle name="Migliaia 2 3 2 10" xfId="1885" xr:uid="{AF910E88-BDD1-4A67-9304-C6CED1BC86DC}"/>
    <cellStyle name="Migliaia 2 3 2 10 2" xfId="4741" xr:uid="{C88760C8-FD2E-40DD-AAA5-F72EC82B9C91}"/>
    <cellStyle name="Migliaia 2 3 2 10 2 2" xfId="10450" xr:uid="{181B7F37-67ED-4EFF-9D6E-ECD5CF769989}"/>
    <cellStyle name="Migliaia 2 3 2 10 2 2 2" xfId="21867" xr:uid="{8E08CEA5-D430-4C0B-8F4B-C72A118AAAB4}"/>
    <cellStyle name="Migliaia 2 3 2 10 2 2 2 2" xfId="44704" xr:uid="{1527B90D-F7F6-420B-940E-A9A3C90605A6}"/>
    <cellStyle name="Migliaia 2 3 2 10 2 2 3" xfId="33287" xr:uid="{7E814C50-F91E-4D01-9DF6-AF11D3852CAA}"/>
    <cellStyle name="Migliaia 2 3 2 10 2 3" xfId="16159" xr:uid="{D2781DE3-4641-4719-A874-634BDDD13FC6}"/>
    <cellStyle name="Migliaia 2 3 2 10 2 3 2" xfId="38996" xr:uid="{4A868381-3685-4038-831E-B7E983F7D266}"/>
    <cellStyle name="Migliaia 2 3 2 10 2 4" xfId="27579" xr:uid="{2CC8C32D-62F1-4036-A07D-E71F48BD131E}"/>
    <cellStyle name="Migliaia 2 3 2 10 3" xfId="7596" xr:uid="{4ED06B18-3F1E-4324-A8B8-C400BD8A78F9}"/>
    <cellStyle name="Migliaia 2 3 2 10 3 2" xfId="19013" xr:uid="{2079D185-5E72-441D-B5C6-BA9351737540}"/>
    <cellStyle name="Migliaia 2 3 2 10 3 2 2" xfId="41850" xr:uid="{FD5DBCE6-E40D-4185-82D3-0568FE2ED60D}"/>
    <cellStyle name="Migliaia 2 3 2 10 3 3" xfId="30433" xr:uid="{EA7B8ED3-770A-4A2E-B487-8252AE26CEED}"/>
    <cellStyle name="Migliaia 2 3 2 10 4" xfId="13305" xr:uid="{E0409F94-D5FD-4A50-BF88-F55269C0DB95}"/>
    <cellStyle name="Migliaia 2 3 2 10 4 2" xfId="36142" xr:uid="{348BC9E9-0221-4108-A341-2E2EBA3A2091}"/>
    <cellStyle name="Migliaia 2 3 2 10 5" xfId="24725" xr:uid="{7EA71024-72EB-4044-BBB3-90DD92B0136F}"/>
    <cellStyle name="Migliaia 2 3 2 11" xfId="3314" xr:uid="{39FD7C41-6447-4D95-BA50-79A812BF2CD1}"/>
    <cellStyle name="Migliaia 2 3 2 11 2" xfId="9023" xr:uid="{2351ECAB-8B0C-4D0C-820B-1B559E1BA9DA}"/>
    <cellStyle name="Migliaia 2 3 2 11 2 2" xfId="20440" xr:uid="{3E0E82DB-153C-4D72-B46C-2DC9B5CF1662}"/>
    <cellStyle name="Migliaia 2 3 2 11 2 2 2" xfId="43277" xr:uid="{123C2A71-2CA4-44A0-9366-30D44420715D}"/>
    <cellStyle name="Migliaia 2 3 2 11 2 3" xfId="31860" xr:uid="{7039165D-3499-4A7F-9379-32315E91BE38}"/>
    <cellStyle name="Migliaia 2 3 2 11 3" xfId="14732" xr:uid="{24991F85-8E84-4E88-8099-FD22291A421F}"/>
    <cellStyle name="Migliaia 2 3 2 11 3 2" xfId="37569" xr:uid="{5FEA280C-B0A9-447F-B476-B4E56DD4E711}"/>
    <cellStyle name="Migliaia 2 3 2 11 4" xfId="26152" xr:uid="{CC2F0170-62A0-4FE3-9CAD-E00ECD55C7BB}"/>
    <cellStyle name="Migliaia 2 3 2 12" xfId="6169" xr:uid="{480119D8-D505-4533-A368-E156BD281BF4}"/>
    <cellStyle name="Migliaia 2 3 2 12 2" xfId="17586" xr:uid="{235604E6-207D-4D18-BC59-A5B6FF290BA0}"/>
    <cellStyle name="Migliaia 2 3 2 12 2 2" xfId="40423" xr:uid="{26E5EDF8-4291-4DC8-AE1D-C81507B48C9A}"/>
    <cellStyle name="Migliaia 2 3 2 12 3" xfId="29006" xr:uid="{FBD783A1-D479-43F8-9D4A-60A8CEFCD457}"/>
    <cellStyle name="Migliaia 2 3 2 13" xfId="11878" xr:uid="{84A94C2B-4CEF-47BC-B3A7-3F19BE9CEC7C}"/>
    <cellStyle name="Migliaia 2 3 2 13 2" xfId="34715" xr:uid="{00B857EF-3DFB-465C-B7B3-80B7914C6457}"/>
    <cellStyle name="Migliaia 2 3 2 14" xfId="23298" xr:uid="{B57735FB-E41C-43C1-8094-6B9E0A5DC9BE}"/>
    <cellStyle name="Migliaia 2 3 2 15" xfId="253" xr:uid="{87CC4387-7435-4D17-988D-7F64D805D9C9}"/>
    <cellStyle name="Migliaia 2 3 2 2" xfId="330" xr:uid="{A2074CB2-6B13-491D-B204-6AC2A2EC2C81}"/>
    <cellStyle name="Migliaia 2 3 2 2 10" xfId="6243" xr:uid="{F5516DA0-C63F-4D0F-A2AE-C0B54F0748C1}"/>
    <cellStyle name="Migliaia 2 3 2 2 10 2" xfId="17660" xr:uid="{95818B48-3D64-4330-9DEC-90F728E65A09}"/>
    <cellStyle name="Migliaia 2 3 2 2 10 2 2" xfId="40497" xr:uid="{0C25AFB8-94F3-45B4-B2EA-B215F7DE9108}"/>
    <cellStyle name="Migliaia 2 3 2 2 10 3" xfId="29080" xr:uid="{A75B809B-88ED-457E-AC3B-F49DC0F33CC1}"/>
    <cellStyle name="Migliaia 2 3 2 2 11" xfId="11952" xr:uid="{232EE7A5-D631-4F79-A0DA-9C0081E6C5E2}"/>
    <cellStyle name="Migliaia 2 3 2 2 11 2" xfId="34789" xr:uid="{B59C6D20-C047-4EDF-9527-0F62D2021F06}"/>
    <cellStyle name="Migliaia 2 3 2 2 12" xfId="23372" xr:uid="{260B39D7-25CC-42E8-BE06-8600923C0CA5}"/>
    <cellStyle name="Migliaia 2 3 2 2 2" xfId="480" xr:uid="{9A341023-D966-419F-AEF4-F92F334DDDDA}"/>
    <cellStyle name="Migliaia 2 3 2 2 2 10" xfId="12072" xr:uid="{2DBA4587-A372-4AE3-8677-C4FDFAC90B05}"/>
    <cellStyle name="Migliaia 2 3 2 2 2 10 2" xfId="34909" xr:uid="{2771F286-BF36-410D-9297-91A86543CFD8}"/>
    <cellStyle name="Migliaia 2 3 2 2 2 11" xfId="23492" xr:uid="{1D13A7A3-C59C-4F9B-BAB4-74D97A75A196}"/>
    <cellStyle name="Migliaia 2 3 2 2 2 2" xfId="734" xr:uid="{9F9C3438-AC83-40AF-B2A1-31DE8C64763F}"/>
    <cellStyle name="Migliaia 2 3 2 2 2 2 2" xfId="2296" xr:uid="{28C9132D-DDBE-4DA1-97D6-297CF91DC663}"/>
    <cellStyle name="Migliaia 2 3 2 2 2 2 2 2" xfId="5152" xr:uid="{6CACAA84-4EED-49B3-9566-A573DB5B759C}"/>
    <cellStyle name="Migliaia 2 3 2 2 2 2 2 2 2" xfId="10860" xr:uid="{00CF9C51-5F9B-492C-A640-DAE5F9425D0C}"/>
    <cellStyle name="Migliaia 2 3 2 2 2 2 2 2 2 2" xfId="22278" xr:uid="{3849C7DE-9449-4829-AA94-B5A673796351}"/>
    <cellStyle name="Migliaia 2 3 2 2 2 2 2 2 2 2 2" xfId="45115" xr:uid="{1F91AB50-2051-4B92-B1DF-1F894611D66E}"/>
    <cellStyle name="Migliaia 2 3 2 2 2 2 2 2 2 3" xfId="33698" xr:uid="{A10C6122-A3A0-45B1-9875-530DAA8F2955}"/>
    <cellStyle name="Migliaia 2 3 2 2 2 2 2 2 3" xfId="16570" xr:uid="{F1C11990-0948-4432-8D4D-37F6089A57A8}"/>
    <cellStyle name="Migliaia 2 3 2 2 2 2 2 2 3 2" xfId="39407" xr:uid="{2DECAD7C-9F87-4DE4-8FE1-B7BABAB028A2}"/>
    <cellStyle name="Migliaia 2 3 2 2 2 2 2 2 4" xfId="27990" xr:uid="{536E97AF-408D-494B-9B9A-F23CF0560096}"/>
    <cellStyle name="Migliaia 2 3 2 2 2 2 2 3" xfId="8007" xr:uid="{50D25DFB-58C4-4BC5-9BAC-8D3C08419889}"/>
    <cellStyle name="Migliaia 2 3 2 2 2 2 2 3 2" xfId="19424" xr:uid="{5FDE24AD-4D6E-40A2-90AE-E20076D1E887}"/>
    <cellStyle name="Migliaia 2 3 2 2 2 2 2 3 2 2" xfId="42261" xr:uid="{064D1F33-8878-4A42-B82C-05091AA26186}"/>
    <cellStyle name="Migliaia 2 3 2 2 2 2 2 3 3" xfId="30844" xr:uid="{9A7B473F-06B7-4E21-A535-5897F8D10014}"/>
    <cellStyle name="Migliaia 2 3 2 2 2 2 2 4" xfId="13716" xr:uid="{D9E466FA-F714-430B-BED3-7E4F800DE49D}"/>
    <cellStyle name="Migliaia 2 3 2 2 2 2 2 4 2" xfId="36553" xr:uid="{06C02FCE-C748-4C4B-87E0-392D7F5D5045}"/>
    <cellStyle name="Migliaia 2 3 2 2 2 2 2 5" xfId="25136" xr:uid="{B2259AA3-53D2-4260-B126-BF4702324B7C}"/>
    <cellStyle name="Migliaia 2 3 2 2 2 2 3" xfId="3725" xr:uid="{4F1C7F9A-D24E-432F-B6B8-F5B497A54D88}"/>
    <cellStyle name="Migliaia 2 3 2 2 2 2 3 2" xfId="9434" xr:uid="{D0F1A899-21A4-4139-ABD8-CDB78FC8CC4A}"/>
    <cellStyle name="Migliaia 2 3 2 2 2 2 3 2 2" xfId="20851" xr:uid="{00E86BE1-D44E-4CF9-9485-982F8197C013}"/>
    <cellStyle name="Migliaia 2 3 2 2 2 2 3 2 2 2" xfId="43688" xr:uid="{CA6D5B79-BAB2-4CF0-85BD-94F7EABDE36B}"/>
    <cellStyle name="Migliaia 2 3 2 2 2 2 3 2 3" xfId="32271" xr:uid="{4835A0B9-1A3B-4D06-92E1-51A1E36FC257}"/>
    <cellStyle name="Migliaia 2 3 2 2 2 2 3 3" xfId="15143" xr:uid="{803B7DDA-E4DD-4406-9681-48ADD942E41C}"/>
    <cellStyle name="Migliaia 2 3 2 2 2 2 3 3 2" xfId="37980" xr:uid="{345AA9EA-8478-43FE-A033-5DA46C4A29C5}"/>
    <cellStyle name="Migliaia 2 3 2 2 2 2 3 4" xfId="26563" xr:uid="{70E555A1-2D5C-433F-A940-BFF545349A8B}"/>
    <cellStyle name="Migliaia 2 3 2 2 2 2 4" xfId="6580" xr:uid="{A1947AF3-5808-472C-A8F6-B270E6F72ED7}"/>
    <cellStyle name="Migliaia 2 3 2 2 2 2 4 2" xfId="17997" xr:uid="{E8DF7606-945F-4EA6-980D-3E37705061F4}"/>
    <cellStyle name="Migliaia 2 3 2 2 2 2 4 2 2" xfId="40834" xr:uid="{F4F7C54F-9ECD-425C-91AD-E092EEFAE012}"/>
    <cellStyle name="Migliaia 2 3 2 2 2 2 4 3" xfId="29417" xr:uid="{8B80DC86-5731-4189-8825-43ADEBE585FF}"/>
    <cellStyle name="Migliaia 2 3 2 2 2 2 5" xfId="12289" xr:uid="{11AF5702-1B0B-4307-BA43-23E2AFF82245}"/>
    <cellStyle name="Migliaia 2 3 2 2 2 2 5 2" xfId="35126" xr:uid="{FE8810B7-FED9-4AE9-99E9-59A083356FEB}"/>
    <cellStyle name="Migliaia 2 3 2 2 2 2 6" xfId="23709" xr:uid="{3DCCDD5E-22B2-4DAF-A01C-62371B21EF1E}"/>
    <cellStyle name="Migliaia 2 3 2 2 2 3" xfId="994" xr:uid="{BDEE3DD8-39AA-493C-ABC5-EF8EF31702D3}"/>
    <cellStyle name="Migliaia 2 3 2 2 2 3 2" xfId="2513" xr:uid="{FB3852C4-B308-4768-B409-D5653CBB1E97}"/>
    <cellStyle name="Migliaia 2 3 2 2 2 3 2 2" xfId="5369" xr:uid="{1B694B66-FAF2-4D15-85E4-D4DD987F2DBF}"/>
    <cellStyle name="Migliaia 2 3 2 2 2 3 2 2 2" xfId="11077" xr:uid="{0C0C6B5C-42EA-45CF-8BA6-267A9887B2AC}"/>
    <cellStyle name="Migliaia 2 3 2 2 2 3 2 2 2 2" xfId="22495" xr:uid="{3B71F62B-281D-447F-9412-7B660E82F8E9}"/>
    <cellStyle name="Migliaia 2 3 2 2 2 3 2 2 2 2 2" xfId="45332" xr:uid="{E4A702BA-DAA1-4FDF-8C78-F4F0A755F792}"/>
    <cellStyle name="Migliaia 2 3 2 2 2 3 2 2 2 3" xfId="33915" xr:uid="{B33C7B2B-9CF7-4CE2-8543-DED3AD187443}"/>
    <cellStyle name="Migliaia 2 3 2 2 2 3 2 2 3" xfId="16787" xr:uid="{DD1BB28D-9074-4487-B6D0-78ABF249E497}"/>
    <cellStyle name="Migliaia 2 3 2 2 2 3 2 2 3 2" xfId="39624" xr:uid="{B81B3E99-11A3-48EE-86F3-CF6AC69AA58C}"/>
    <cellStyle name="Migliaia 2 3 2 2 2 3 2 2 4" xfId="28207" xr:uid="{AD13DAE4-D4C7-4A93-BD76-454B92F12838}"/>
    <cellStyle name="Migliaia 2 3 2 2 2 3 2 3" xfId="8224" xr:uid="{0D1E8EC0-ADB8-4179-8483-74F504CE33D4}"/>
    <cellStyle name="Migliaia 2 3 2 2 2 3 2 3 2" xfId="19641" xr:uid="{FD8EE9E4-D01D-41F8-A4B0-BB0644486F02}"/>
    <cellStyle name="Migliaia 2 3 2 2 2 3 2 3 2 2" xfId="42478" xr:uid="{9E3FE7DC-6FF7-4FEB-8337-217D8503322F}"/>
    <cellStyle name="Migliaia 2 3 2 2 2 3 2 3 3" xfId="31061" xr:uid="{86C65F5C-5207-4F90-8463-02E7FBAAEC77}"/>
    <cellStyle name="Migliaia 2 3 2 2 2 3 2 4" xfId="13933" xr:uid="{2C8E6578-915E-4CC8-9689-E4613F824EF9}"/>
    <cellStyle name="Migliaia 2 3 2 2 2 3 2 4 2" xfId="36770" xr:uid="{C866B1BD-D6E0-4E63-8344-12CE469E8856}"/>
    <cellStyle name="Migliaia 2 3 2 2 2 3 2 5" xfId="25353" xr:uid="{BA975464-1D29-4F71-89C6-42400AC6F3FB}"/>
    <cellStyle name="Migliaia 2 3 2 2 2 3 3" xfId="3942" xr:uid="{6A59B591-DD39-441F-8CDE-C656E2438261}"/>
    <cellStyle name="Migliaia 2 3 2 2 2 3 3 2" xfId="9651" xr:uid="{77BE5573-759A-4C37-9FC3-F21D2F27322E}"/>
    <cellStyle name="Migliaia 2 3 2 2 2 3 3 2 2" xfId="21068" xr:uid="{16EB7174-6851-4221-B01B-CCD3D1359718}"/>
    <cellStyle name="Migliaia 2 3 2 2 2 3 3 2 2 2" xfId="43905" xr:uid="{9B11E45D-3752-4E1A-A40D-7AE91B3D7265}"/>
    <cellStyle name="Migliaia 2 3 2 2 2 3 3 2 3" xfId="32488" xr:uid="{CDFE9B53-E60C-402D-892D-8EE857E1630C}"/>
    <cellStyle name="Migliaia 2 3 2 2 2 3 3 3" xfId="15360" xr:uid="{A4D92E2B-0A33-4A3E-AEE0-224B9034589B}"/>
    <cellStyle name="Migliaia 2 3 2 2 2 3 3 3 2" xfId="38197" xr:uid="{16D7FDF3-F865-4323-8EFD-F54F8574D06D}"/>
    <cellStyle name="Migliaia 2 3 2 2 2 3 3 4" xfId="26780" xr:uid="{054BA1FF-BF61-4C9C-826D-4C91DB4849F5}"/>
    <cellStyle name="Migliaia 2 3 2 2 2 3 4" xfId="6797" xr:uid="{93C0F021-E5D0-45F4-BBEF-83BEEFAE9354}"/>
    <cellStyle name="Migliaia 2 3 2 2 2 3 4 2" xfId="18214" xr:uid="{3A753BF2-FEB3-4D7D-9CBB-20CE35AE1A32}"/>
    <cellStyle name="Migliaia 2 3 2 2 2 3 4 2 2" xfId="41051" xr:uid="{63ED5158-1FAD-4F0B-9E89-63D123BF3843}"/>
    <cellStyle name="Migliaia 2 3 2 2 2 3 4 3" xfId="29634" xr:uid="{D500F181-546A-4878-AF79-A56F0901823C}"/>
    <cellStyle name="Migliaia 2 3 2 2 2 3 5" xfId="12506" xr:uid="{0731A7B8-EFE2-48C2-8EA8-129938B17F2D}"/>
    <cellStyle name="Migliaia 2 3 2 2 2 3 5 2" xfId="35343" xr:uid="{048E4521-5B8F-482B-B541-EC2ECF35A245}"/>
    <cellStyle name="Migliaia 2 3 2 2 2 3 6" xfId="23926" xr:uid="{AE1E3EA1-F6A9-4C81-BC6A-FDB7B73308E1}"/>
    <cellStyle name="Migliaia 2 3 2 2 2 4" xfId="1241" xr:uid="{029842CD-D6A3-4C9C-9E75-CAAEFA5D38B4}"/>
    <cellStyle name="Migliaia 2 3 2 2 2 4 2" xfId="2730" xr:uid="{B7771FE7-0D03-4B85-9981-401F80E6D30F}"/>
    <cellStyle name="Migliaia 2 3 2 2 2 4 2 2" xfId="5586" xr:uid="{C59F69DC-3A98-447F-83A8-1EEB37070F4B}"/>
    <cellStyle name="Migliaia 2 3 2 2 2 4 2 2 2" xfId="11294" xr:uid="{5AAAD227-80AB-4D12-BE89-E2191DAE0959}"/>
    <cellStyle name="Migliaia 2 3 2 2 2 4 2 2 2 2" xfId="22712" xr:uid="{ED0DCD40-242F-40D6-B3F9-F0B2B6747B04}"/>
    <cellStyle name="Migliaia 2 3 2 2 2 4 2 2 2 2 2" xfId="45549" xr:uid="{AC887203-54E1-42BA-9CDB-506DC7BD49A4}"/>
    <cellStyle name="Migliaia 2 3 2 2 2 4 2 2 2 3" xfId="34132" xr:uid="{07C26AF3-638C-4E2E-835C-505C7DABE8CF}"/>
    <cellStyle name="Migliaia 2 3 2 2 2 4 2 2 3" xfId="17004" xr:uid="{B2867DF1-F293-40C6-A5FA-EA9503E54A79}"/>
    <cellStyle name="Migliaia 2 3 2 2 2 4 2 2 3 2" xfId="39841" xr:uid="{15026C0A-5E7C-4D5A-906B-DACD0BC41D20}"/>
    <cellStyle name="Migliaia 2 3 2 2 2 4 2 2 4" xfId="28424" xr:uid="{3C86BC4A-FDEC-43F9-8E77-461598E80851}"/>
    <cellStyle name="Migliaia 2 3 2 2 2 4 2 3" xfId="8441" xr:uid="{DECED730-E8AC-4ED2-8427-1E741375CF3D}"/>
    <cellStyle name="Migliaia 2 3 2 2 2 4 2 3 2" xfId="19858" xr:uid="{D7791C16-0AB2-4588-B466-AEF70FE9F721}"/>
    <cellStyle name="Migliaia 2 3 2 2 2 4 2 3 2 2" xfId="42695" xr:uid="{43CBD2E1-0C98-4D14-A413-D542AD128181}"/>
    <cellStyle name="Migliaia 2 3 2 2 2 4 2 3 3" xfId="31278" xr:uid="{B89111A0-1170-4F0B-B447-4F3D5F6C2EF2}"/>
    <cellStyle name="Migliaia 2 3 2 2 2 4 2 4" xfId="14150" xr:uid="{1F92F69B-643D-49E4-A20D-3B654BD1259E}"/>
    <cellStyle name="Migliaia 2 3 2 2 2 4 2 4 2" xfId="36987" xr:uid="{B15067A4-1237-4067-B7D4-93ECE650DE8E}"/>
    <cellStyle name="Migliaia 2 3 2 2 2 4 2 5" xfId="25570" xr:uid="{1E9F5613-2617-4777-9848-8CBF8F49D06E}"/>
    <cellStyle name="Migliaia 2 3 2 2 2 4 3" xfId="4159" xr:uid="{45A6E0F5-A141-4392-B51B-49B76267A414}"/>
    <cellStyle name="Migliaia 2 3 2 2 2 4 3 2" xfId="9868" xr:uid="{92AC355A-3C3E-4065-B906-77B59616E9A6}"/>
    <cellStyle name="Migliaia 2 3 2 2 2 4 3 2 2" xfId="21285" xr:uid="{24F5E1DA-2220-4790-A38E-44ECBF9A4970}"/>
    <cellStyle name="Migliaia 2 3 2 2 2 4 3 2 2 2" xfId="44122" xr:uid="{DF1A1B10-943B-4732-87DD-CE2F8623DA3F}"/>
    <cellStyle name="Migliaia 2 3 2 2 2 4 3 2 3" xfId="32705" xr:uid="{7B6C7804-863D-42D1-B653-7A9AFFD40527}"/>
    <cellStyle name="Migliaia 2 3 2 2 2 4 3 3" xfId="15577" xr:uid="{A46AE618-DDA9-41D0-B196-60DBAA943E30}"/>
    <cellStyle name="Migliaia 2 3 2 2 2 4 3 3 2" xfId="38414" xr:uid="{F6E7FCA9-9667-44D1-8BB2-739B812D23E2}"/>
    <cellStyle name="Migliaia 2 3 2 2 2 4 3 4" xfId="26997" xr:uid="{28C5A19A-1B51-4B18-93A0-B05DFB8B2029}"/>
    <cellStyle name="Migliaia 2 3 2 2 2 4 4" xfId="7014" xr:uid="{8305B55E-D65D-43E5-8CC2-AEE096C7FFC1}"/>
    <cellStyle name="Migliaia 2 3 2 2 2 4 4 2" xfId="18431" xr:uid="{7FFDB0EA-6EFD-48D3-8A60-A7B85E41DBDF}"/>
    <cellStyle name="Migliaia 2 3 2 2 2 4 4 2 2" xfId="41268" xr:uid="{EF1F8D25-17D0-4526-81D0-B9B437457626}"/>
    <cellStyle name="Migliaia 2 3 2 2 2 4 4 3" xfId="29851" xr:uid="{538D0501-3EBE-410C-8CDA-324C11A31F9F}"/>
    <cellStyle name="Migliaia 2 3 2 2 2 4 5" xfId="12723" xr:uid="{75402F76-EA24-4024-A5A5-DF950AAE2BC3}"/>
    <cellStyle name="Migliaia 2 3 2 2 2 4 5 2" xfId="35560" xr:uid="{3B3AA1FD-9865-400E-8829-DCDB38B2608C}"/>
    <cellStyle name="Migliaia 2 3 2 2 2 4 6" xfId="24143" xr:uid="{74AD7165-1BCE-48A3-8B04-213DC431C88C}"/>
    <cellStyle name="Migliaia 2 3 2 2 2 5" xfId="1488" xr:uid="{E0ECF192-DE9D-4544-9025-8ABAE3FBD914}"/>
    <cellStyle name="Migliaia 2 3 2 2 2 5 2" xfId="2947" xr:uid="{B8ABAF16-FA20-462B-BBCB-ACC1D49E5276}"/>
    <cellStyle name="Migliaia 2 3 2 2 2 5 2 2" xfId="5803" xr:uid="{B88671AC-2891-4733-873D-8DD27C8505C5}"/>
    <cellStyle name="Migliaia 2 3 2 2 2 5 2 2 2" xfId="11511" xr:uid="{1D0A4FCD-4F3D-407B-9553-C928B0779711}"/>
    <cellStyle name="Migliaia 2 3 2 2 2 5 2 2 2 2" xfId="22929" xr:uid="{39E4837E-90E4-489D-BCCD-6FBB819CC1D1}"/>
    <cellStyle name="Migliaia 2 3 2 2 2 5 2 2 2 2 2" xfId="45766" xr:uid="{7A29A8E8-EDD0-422F-8BEC-16BB6260EE8F}"/>
    <cellStyle name="Migliaia 2 3 2 2 2 5 2 2 2 3" xfId="34349" xr:uid="{A669E439-8FE6-463F-A54E-F4E85D3B05FA}"/>
    <cellStyle name="Migliaia 2 3 2 2 2 5 2 2 3" xfId="17221" xr:uid="{979C95BD-EEFF-4A8A-8F4F-29198281645C}"/>
    <cellStyle name="Migliaia 2 3 2 2 2 5 2 2 3 2" xfId="40058" xr:uid="{E75B9C16-122B-4647-9B67-8FFE18A46FF9}"/>
    <cellStyle name="Migliaia 2 3 2 2 2 5 2 2 4" xfId="28641" xr:uid="{FBD0E12F-F57A-4D14-A4A4-16E1D5B0FA8C}"/>
    <cellStyle name="Migliaia 2 3 2 2 2 5 2 3" xfId="8658" xr:uid="{AAF20FD9-9259-433C-A8C2-FA292484A692}"/>
    <cellStyle name="Migliaia 2 3 2 2 2 5 2 3 2" xfId="20075" xr:uid="{587558A5-B77C-4B68-AE97-94D4B345CACD}"/>
    <cellStyle name="Migliaia 2 3 2 2 2 5 2 3 2 2" xfId="42912" xr:uid="{7C674EA0-CCEA-432B-93E3-9B9CC76B85C4}"/>
    <cellStyle name="Migliaia 2 3 2 2 2 5 2 3 3" xfId="31495" xr:uid="{DEAF658D-7489-45C9-B8B6-CBCF7AFD51BE}"/>
    <cellStyle name="Migliaia 2 3 2 2 2 5 2 4" xfId="14367" xr:uid="{6452B7C8-6F0E-4341-B47C-588B8436AE8B}"/>
    <cellStyle name="Migliaia 2 3 2 2 2 5 2 4 2" xfId="37204" xr:uid="{3D6811EA-321B-474F-BD5E-031206A24F7D}"/>
    <cellStyle name="Migliaia 2 3 2 2 2 5 2 5" xfId="25787" xr:uid="{A6F71E3D-3CF3-42CF-8763-8730644B5541}"/>
    <cellStyle name="Migliaia 2 3 2 2 2 5 3" xfId="4376" xr:uid="{6CEE9C37-A9EF-4F4A-BACD-F6B28DD90FAA}"/>
    <cellStyle name="Migliaia 2 3 2 2 2 5 3 2" xfId="10085" xr:uid="{73755722-979C-499E-80CF-B0FC0C34CBDE}"/>
    <cellStyle name="Migliaia 2 3 2 2 2 5 3 2 2" xfId="21502" xr:uid="{6C7B3667-9CAB-477B-8CF0-3C300C3BC881}"/>
    <cellStyle name="Migliaia 2 3 2 2 2 5 3 2 2 2" xfId="44339" xr:uid="{F8401793-7C9F-41F8-BD33-9F46B0CD52A4}"/>
    <cellStyle name="Migliaia 2 3 2 2 2 5 3 2 3" xfId="32922" xr:uid="{EA13BF2E-90A9-4E76-99AE-5C0A5737BFBA}"/>
    <cellStyle name="Migliaia 2 3 2 2 2 5 3 3" xfId="15794" xr:uid="{09B742C7-5B0B-4004-B356-E51995E8F566}"/>
    <cellStyle name="Migliaia 2 3 2 2 2 5 3 3 2" xfId="38631" xr:uid="{6B425F1E-8A48-48D5-9AC9-B4D27E76ED49}"/>
    <cellStyle name="Migliaia 2 3 2 2 2 5 3 4" xfId="27214" xr:uid="{00E3D51E-F133-4693-8EB9-4C0041578CD6}"/>
    <cellStyle name="Migliaia 2 3 2 2 2 5 4" xfId="7231" xr:uid="{53EE853C-A8DC-4260-A529-547C6973F48F}"/>
    <cellStyle name="Migliaia 2 3 2 2 2 5 4 2" xfId="18648" xr:uid="{27DBC452-57BC-4236-BB1E-B0D3D8D94157}"/>
    <cellStyle name="Migliaia 2 3 2 2 2 5 4 2 2" xfId="41485" xr:uid="{E3E6BEEB-AD2D-4F97-9F99-8375CBA4BF13}"/>
    <cellStyle name="Migliaia 2 3 2 2 2 5 4 3" xfId="30068" xr:uid="{96EA79B9-08C1-45C7-8D52-FBA3489C1DE1}"/>
    <cellStyle name="Migliaia 2 3 2 2 2 5 5" xfId="12940" xr:uid="{E1C2F16C-5058-413E-A956-C5BC57FD1198}"/>
    <cellStyle name="Migliaia 2 3 2 2 2 5 5 2" xfId="35777" xr:uid="{4198FD8F-38C6-46D4-9777-9CBA446E3E08}"/>
    <cellStyle name="Migliaia 2 3 2 2 2 5 6" xfId="24360" xr:uid="{8BD2F5F9-BE97-4C17-98FD-8B1E0233E52C}"/>
    <cellStyle name="Migliaia 2 3 2 2 2 6" xfId="1735" xr:uid="{6FAD930E-62AA-43A9-8F49-8C518AA38007}"/>
    <cellStyle name="Migliaia 2 3 2 2 2 6 2" xfId="3164" xr:uid="{0342BB7B-37F2-4E3F-88D6-CE864D5EE8CA}"/>
    <cellStyle name="Migliaia 2 3 2 2 2 6 2 2" xfId="6020" xr:uid="{9D52D934-294F-41AC-9E42-9F2BDE90B5D2}"/>
    <cellStyle name="Migliaia 2 3 2 2 2 6 2 2 2" xfId="11728" xr:uid="{2EC95A70-89F8-49DF-9ED2-E4F4F5A6255C}"/>
    <cellStyle name="Migliaia 2 3 2 2 2 6 2 2 2 2" xfId="23146" xr:uid="{DE5397CC-CC9E-44E4-8FE3-A992287FD960}"/>
    <cellStyle name="Migliaia 2 3 2 2 2 6 2 2 2 2 2" xfId="45983" xr:uid="{4401947F-6069-49BB-91FC-0DFEF35C43D2}"/>
    <cellStyle name="Migliaia 2 3 2 2 2 6 2 2 2 3" xfId="34566" xr:uid="{A2338E5B-8F1C-4F81-A353-5F258648B2C4}"/>
    <cellStyle name="Migliaia 2 3 2 2 2 6 2 2 3" xfId="17438" xr:uid="{5E6AB51D-18CB-4B65-AD16-A44375FA4681}"/>
    <cellStyle name="Migliaia 2 3 2 2 2 6 2 2 3 2" xfId="40275" xr:uid="{85434526-33DE-49C9-BF2F-7FB087CFE626}"/>
    <cellStyle name="Migliaia 2 3 2 2 2 6 2 2 4" xfId="28858" xr:uid="{91AEB48C-3F1F-4950-A825-E14501AD48B4}"/>
    <cellStyle name="Migliaia 2 3 2 2 2 6 2 3" xfId="8875" xr:uid="{290CF389-55F8-497E-B33C-574F23C1FE75}"/>
    <cellStyle name="Migliaia 2 3 2 2 2 6 2 3 2" xfId="20292" xr:uid="{B73454CA-6C05-4896-8FFD-45D537750467}"/>
    <cellStyle name="Migliaia 2 3 2 2 2 6 2 3 2 2" xfId="43129" xr:uid="{ABD584A7-18EA-4B1E-8521-BF8C23BB391C}"/>
    <cellStyle name="Migliaia 2 3 2 2 2 6 2 3 3" xfId="31712" xr:uid="{82A517D4-C36E-4BDF-AA7B-5A67B41D0ED8}"/>
    <cellStyle name="Migliaia 2 3 2 2 2 6 2 4" xfId="14584" xr:uid="{B4AE723C-79E5-4B79-B7BB-90B639409482}"/>
    <cellStyle name="Migliaia 2 3 2 2 2 6 2 4 2" xfId="37421" xr:uid="{CD1731F8-07FA-4FC4-AB88-00C576D509C8}"/>
    <cellStyle name="Migliaia 2 3 2 2 2 6 2 5" xfId="26004" xr:uid="{142F8B8A-AAAC-49A8-9E81-E199AD932702}"/>
    <cellStyle name="Migliaia 2 3 2 2 2 6 3" xfId="4593" xr:uid="{1DA16571-6E1A-4718-AAF4-8D1AE789BE9D}"/>
    <cellStyle name="Migliaia 2 3 2 2 2 6 3 2" xfId="10302" xr:uid="{5F3F9A79-812A-4D43-9A0A-C97F6CE4CD1F}"/>
    <cellStyle name="Migliaia 2 3 2 2 2 6 3 2 2" xfId="21719" xr:uid="{80C2D504-F50D-4D40-BC20-03E12D06D450}"/>
    <cellStyle name="Migliaia 2 3 2 2 2 6 3 2 2 2" xfId="44556" xr:uid="{E9A7D63D-5938-47C2-9BBE-EA7C3A26A9F7}"/>
    <cellStyle name="Migliaia 2 3 2 2 2 6 3 2 3" xfId="33139" xr:uid="{9B5B0471-B989-4641-AD92-3CCF7FA4A032}"/>
    <cellStyle name="Migliaia 2 3 2 2 2 6 3 3" xfId="16011" xr:uid="{F04A8609-ED06-410C-8FB8-60D09250F3E7}"/>
    <cellStyle name="Migliaia 2 3 2 2 2 6 3 3 2" xfId="38848" xr:uid="{7C8A55CE-C7B1-4880-AFEC-DD816E9AF13E}"/>
    <cellStyle name="Migliaia 2 3 2 2 2 6 3 4" xfId="27431" xr:uid="{5C2C14F5-552F-4369-B8A5-7B0C0FB1B858}"/>
    <cellStyle name="Migliaia 2 3 2 2 2 6 4" xfId="7448" xr:uid="{4D800A73-5067-4A17-94ED-C3CFF9F2C005}"/>
    <cellStyle name="Migliaia 2 3 2 2 2 6 4 2" xfId="18865" xr:uid="{054AED62-7BB0-4969-B1BF-3C619A804473}"/>
    <cellStyle name="Migliaia 2 3 2 2 2 6 4 2 2" xfId="41702" xr:uid="{3CC98CDF-C768-42C0-9030-0C7B27281646}"/>
    <cellStyle name="Migliaia 2 3 2 2 2 6 4 3" xfId="30285" xr:uid="{16ED7C4C-7EBD-428B-9277-30656C234360}"/>
    <cellStyle name="Migliaia 2 3 2 2 2 6 5" xfId="13157" xr:uid="{676270F8-5A24-48F3-86CA-6D17E72BB83A}"/>
    <cellStyle name="Migliaia 2 3 2 2 2 6 5 2" xfId="35994" xr:uid="{ECBF225E-B4EC-42B2-89C2-1C3E0915E7E0}"/>
    <cellStyle name="Migliaia 2 3 2 2 2 6 6" xfId="24577" xr:uid="{7E104837-42D3-4B97-A857-F4669D5F85EC}"/>
    <cellStyle name="Migliaia 2 3 2 2 2 7" xfId="2079" xr:uid="{3130805A-817B-43D1-8DCA-1962CEDB2B97}"/>
    <cellStyle name="Migliaia 2 3 2 2 2 7 2" xfId="4935" xr:uid="{61FA872B-C726-4C55-8B72-C447066D8651}"/>
    <cellStyle name="Migliaia 2 3 2 2 2 7 2 2" xfId="10643" xr:uid="{11F0EED4-4065-4E57-9E7E-65ED0EBC33C0}"/>
    <cellStyle name="Migliaia 2 3 2 2 2 7 2 2 2" xfId="22061" xr:uid="{69C08328-FC94-4ABB-A292-85DF3622BEA9}"/>
    <cellStyle name="Migliaia 2 3 2 2 2 7 2 2 2 2" xfId="44898" xr:uid="{8F72F6F0-1F40-430B-BD71-2AAD0B213079}"/>
    <cellStyle name="Migliaia 2 3 2 2 2 7 2 2 3" xfId="33481" xr:uid="{0D353929-86E3-45CF-A6C1-5E36903EF1AA}"/>
    <cellStyle name="Migliaia 2 3 2 2 2 7 2 3" xfId="16353" xr:uid="{275B2CC2-8B5C-4BA0-A4F7-2EC65D3DDC6C}"/>
    <cellStyle name="Migliaia 2 3 2 2 2 7 2 3 2" xfId="39190" xr:uid="{A401F82C-D117-413D-8675-5BFEB255BC6A}"/>
    <cellStyle name="Migliaia 2 3 2 2 2 7 2 4" xfId="27773" xr:uid="{D5D1B490-94CB-4AEE-957F-CDB00569A6FA}"/>
    <cellStyle name="Migliaia 2 3 2 2 2 7 3" xfId="7790" xr:uid="{F47D71A5-2790-485B-B1D0-A8A2EB95A6D0}"/>
    <cellStyle name="Migliaia 2 3 2 2 2 7 3 2" xfId="19207" xr:uid="{DE73A0FA-79D2-43B8-9F09-3311C3987A1F}"/>
    <cellStyle name="Migliaia 2 3 2 2 2 7 3 2 2" xfId="42044" xr:uid="{3C7836EA-961F-4B14-8A7B-0C554D8733A8}"/>
    <cellStyle name="Migliaia 2 3 2 2 2 7 3 3" xfId="30627" xr:uid="{392696AB-0806-44D1-8671-7C7E5532D711}"/>
    <cellStyle name="Migliaia 2 3 2 2 2 7 4" xfId="13499" xr:uid="{1819F005-9378-4982-B872-2C01F041D006}"/>
    <cellStyle name="Migliaia 2 3 2 2 2 7 4 2" xfId="36336" xr:uid="{E2D2FF8B-D383-4135-89D1-A656B346FE36}"/>
    <cellStyle name="Migliaia 2 3 2 2 2 7 5" xfId="24919" xr:uid="{DACA38FB-C9A4-453D-8A4A-67924F88C869}"/>
    <cellStyle name="Migliaia 2 3 2 2 2 8" xfId="3508" xr:uid="{7068BFB3-8B59-4E5C-9137-C79B0A4FD3E0}"/>
    <cellStyle name="Migliaia 2 3 2 2 2 8 2" xfId="9217" xr:uid="{D53FCB33-6C6E-482E-86E9-EA734ABD8923}"/>
    <cellStyle name="Migliaia 2 3 2 2 2 8 2 2" xfId="20634" xr:uid="{F70BF5D2-5CCE-4BF5-A058-EEB1216ED182}"/>
    <cellStyle name="Migliaia 2 3 2 2 2 8 2 2 2" xfId="43471" xr:uid="{E7D4149E-D929-407D-B8FD-F6703CAF2B73}"/>
    <cellStyle name="Migliaia 2 3 2 2 2 8 2 3" xfId="32054" xr:uid="{101A5464-637A-4A48-8C3E-5310C8F16D37}"/>
    <cellStyle name="Migliaia 2 3 2 2 2 8 3" xfId="14926" xr:uid="{B0B486F9-9606-4F09-B97C-0EEF58DEE252}"/>
    <cellStyle name="Migliaia 2 3 2 2 2 8 3 2" xfId="37763" xr:uid="{1AF1AAA9-56AC-4ACD-9D12-D0059745A838}"/>
    <cellStyle name="Migliaia 2 3 2 2 2 8 4" xfId="26346" xr:uid="{4429DEE0-F068-49DB-A908-1601C662ADDA}"/>
    <cellStyle name="Migliaia 2 3 2 2 2 9" xfId="6363" xr:uid="{80035800-9A5F-40CC-B4DF-556BE9A403A8}"/>
    <cellStyle name="Migliaia 2 3 2 2 2 9 2" xfId="17780" xr:uid="{CC0E0ACE-DF54-46A7-A8EC-C04ED31D9B70}"/>
    <cellStyle name="Migliaia 2 3 2 2 2 9 2 2" xfId="40617" xr:uid="{3A2AD222-2DCA-48F3-9F09-62EAA4A0B2E7}"/>
    <cellStyle name="Migliaia 2 3 2 2 2 9 3" xfId="29200" xr:uid="{52DB8B52-B105-48B4-9C3C-94ECAB9DBAA4}"/>
    <cellStyle name="Migliaia 2 3 2 2 3" xfId="600" xr:uid="{E31C5B28-D014-4F1C-B6A2-98B684565355}"/>
    <cellStyle name="Migliaia 2 3 2 2 3 2" xfId="2182" xr:uid="{DDA9BC4C-7BD7-4EE4-8A84-125B47A0F9E1}"/>
    <cellStyle name="Migliaia 2 3 2 2 3 2 2" xfId="5038" xr:uid="{CF2A56E1-B31D-4C64-A054-821671475F12}"/>
    <cellStyle name="Migliaia 2 3 2 2 3 2 2 2" xfId="10746" xr:uid="{53E1A7F5-4E64-4571-89DA-CC3570BBA62C}"/>
    <cellStyle name="Migliaia 2 3 2 2 3 2 2 2 2" xfId="22164" xr:uid="{8C6B980D-EFDC-42A8-9D06-572E6C76B5D3}"/>
    <cellStyle name="Migliaia 2 3 2 2 3 2 2 2 2 2" xfId="45001" xr:uid="{20F22E6C-0D21-4BA1-8754-BB4A38171D84}"/>
    <cellStyle name="Migliaia 2 3 2 2 3 2 2 2 3" xfId="33584" xr:uid="{0A82F3AF-A97F-4720-AAFE-49E80DFD1B02}"/>
    <cellStyle name="Migliaia 2 3 2 2 3 2 2 3" xfId="16456" xr:uid="{92AB4497-3B99-4DEE-9296-B70A3CB1672D}"/>
    <cellStyle name="Migliaia 2 3 2 2 3 2 2 3 2" xfId="39293" xr:uid="{EA4A9081-63E9-48CE-B347-12C520A745AD}"/>
    <cellStyle name="Migliaia 2 3 2 2 3 2 2 4" xfId="27876" xr:uid="{3D8D1205-DCDC-476D-92A5-1A2E7049FDF3}"/>
    <cellStyle name="Migliaia 2 3 2 2 3 2 3" xfId="7893" xr:uid="{F8BB024E-6BCD-4A9C-A2C3-6FEA4EBC4499}"/>
    <cellStyle name="Migliaia 2 3 2 2 3 2 3 2" xfId="19310" xr:uid="{6000BFAD-3B1F-4BC8-BAFC-509B07DA02CD}"/>
    <cellStyle name="Migliaia 2 3 2 2 3 2 3 2 2" xfId="42147" xr:uid="{4D58D26F-613F-4799-928B-3BA1B7C89F52}"/>
    <cellStyle name="Migliaia 2 3 2 2 3 2 3 3" xfId="30730" xr:uid="{13F10857-7831-4030-900A-092507B1D2BD}"/>
    <cellStyle name="Migliaia 2 3 2 2 3 2 4" xfId="13602" xr:uid="{58113A19-EBD4-4B05-A327-7697784EB0F2}"/>
    <cellStyle name="Migliaia 2 3 2 2 3 2 4 2" xfId="36439" xr:uid="{567A456C-7D73-4D4B-9E19-170D0E7DDE9C}"/>
    <cellStyle name="Migliaia 2 3 2 2 3 2 5" xfId="25022" xr:uid="{31D44288-E994-408A-BE9B-C92BA0E33AF5}"/>
    <cellStyle name="Migliaia 2 3 2 2 3 3" xfId="3611" xr:uid="{9A300869-09C8-4C2E-B789-8D67F4AB7F10}"/>
    <cellStyle name="Migliaia 2 3 2 2 3 3 2" xfId="9320" xr:uid="{B85AAB36-BA01-413E-89EF-8F1CB86B4DF6}"/>
    <cellStyle name="Migliaia 2 3 2 2 3 3 2 2" xfId="20737" xr:uid="{E8E06452-F2E1-4451-96B7-46828EDDE948}"/>
    <cellStyle name="Migliaia 2 3 2 2 3 3 2 2 2" xfId="43574" xr:uid="{84781CD0-8578-46B4-9278-C5C11E48AF81}"/>
    <cellStyle name="Migliaia 2 3 2 2 3 3 2 3" xfId="32157" xr:uid="{979800AA-4994-4BE2-9F5E-0F5B440EF202}"/>
    <cellStyle name="Migliaia 2 3 2 2 3 3 3" xfId="15029" xr:uid="{B3AB230A-C094-43D4-8F2C-06EA6CAD450F}"/>
    <cellStyle name="Migliaia 2 3 2 2 3 3 3 2" xfId="37866" xr:uid="{15F1C4C8-A25B-4504-BE1D-1EF65CD652D2}"/>
    <cellStyle name="Migliaia 2 3 2 2 3 3 4" xfId="26449" xr:uid="{97DD8329-E7F0-4643-A381-BE6BA3FEA240}"/>
    <cellStyle name="Migliaia 2 3 2 2 3 4" xfId="6466" xr:uid="{4AFB724B-C148-4F14-B48F-E5B51A8FFCFA}"/>
    <cellStyle name="Migliaia 2 3 2 2 3 4 2" xfId="17883" xr:uid="{BD7BA08B-CC0B-40DF-A398-0C90D0BAC31D}"/>
    <cellStyle name="Migliaia 2 3 2 2 3 4 2 2" xfId="40720" xr:uid="{39BDD0B6-FEA9-4B32-98F9-BFF2EE0B99B8}"/>
    <cellStyle name="Migliaia 2 3 2 2 3 4 3" xfId="29303" xr:uid="{8D3CFFCC-5D52-4064-B78B-1A659CF44435}"/>
    <cellStyle name="Migliaia 2 3 2 2 3 5" xfId="12175" xr:uid="{65FF7CCB-110D-436A-A7DF-568431919495}"/>
    <cellStyle name="Migliaia 2 3 2 2 3 5 2" xfId="35012" xr:uid="{60D6052E-69BA-4F41-AC52-A0A360646FB5}"/>
    <cellStyle name="Migliaia 2 3 2 2 3 6" xfId="23595" xr:uid="{08E956A9-78CB-4226-A096-DF7B15355CE5}"/>
    <cellStyle name="Migliaia 2 3 2 2 4" xfId="863" xr:uid="{4EE27C4F-549B-4E58-9890-0C8B92D3B3D2}"/>
    <cellStyle name="Migliaia 2 3 2 2 4 2" xfId="2399" xr:uid="{31B06510-A56A-4AD0-BCE4-DE9D9332EBEF}"/>
    <cellStyle name="Migliaia 2 3 2 2 4 2 2" xfId="5255" xr:uid="{F498F89E-B125-4078-A988-28F82718450E}"/>
    <cellStyle name="Migliaia 2 3 2 2 4 2 2 2" xfId="10963" xr:uid="{7DF87FD4-D6F7-4E55-A882-928F27217FBD}"/>
    <cellStyle name="Migliaia 2 3 2 2 4 2 2 2 2" xfId="22381" xr:uid="{136CE53B-6ACF-4325-94CB-37982973BA0E}"/>
    <cellStyle name="Migliaia 2 3 2 2 4 2 2 2 2 2" xfId="45218" xr:uid="{CF0539D4-71D1-428D-8BE2-A5CC85ACC3A9}"/>
    <cellStyle name="Migliaia 2 3 2 2 4 2 2 2 3" xfId="33801" xr:uid="{0C638067-310F-4B83-B054-70897DDB87EE}"/>
    <cellStyle name="Migliaia 2 3 2 2 4 2 2 3" xfId="16673" xr:uid="{5D0E79C5-5EC2-4BE1-B2F7-B95678A0794B}"/>
    <cellStyle name="Migliaia 2 3 2 2 4 2 2 3 2" xfId="39510" xr:uid="{BE52127F-AF53-4986-98CF-C9E75E09F4A2}"/>
    <cellStyle name="Migliaia 2 3 2 2 4 2 2 4" xfId="28093" xr:uid="{168B5DDF-0F48-45E9-B3E4-BB3C3EE61E90}"/>
    <cellStyle name="Migliaia 2 3 2 2 4 2 3" xfId="8110" xr:uid="{B2853CD3-1370-4B60-8A6A-409037A7B967}"/>
    <cellStyle name="Migliaia 2 3 2 2 4 2 3 2" xfId="19527" xr:uid="{A17324C0-EF45-42BC-AABA-D9B4FAECB1E7}"/>
    <cellStyle name="Migliaia 2 3 2 2 4 2 3 2 2" xfId="42364" xr:uid="{183C2932-BE69-414B-A8ED-D991EBBAADB7}"/>
    <cellStyle name="Migliaia 2 3 2 2 4 2 3 3" xfId="30947" xr:uid="{A8CC077D-AB3E-49E7-AA74-A4102E7D1070}"/>
    <cellStyle name="Migliaia 2 3 2 2 4 2 4" xfId="13819" xr:uid="{94E1C8C8-C9EC-47C2-A49E-62E685CC52DE}"/>
    <cellStyle name="Migliaia 2 3 2 2 4 2 4 2" xfId="36656" xr:uid="{C79D7BCD-44E9-4069-B54B-29AC43F4CD2A}"/>
    <cellStyle name="Migliaia 2 3 2 2 4 2 5" xfId="25239" xr:uid="{B82454F8-86B4-42B7-AEDF-8A632D7F36A0}"/>
    <cellStyle name="Migliaia 2 3 2 2 4 3" xfId="3828" xr:uid="{B6F027AD-D556-4C77-ABBB-30C878B09845}"/>
    <cellStyle name="Migliaia 2 3 2 2 4 3 2" xfId="9537" xr:uid="{C2A41CEC-B33F-403D-9FE3-991E86A47152}"/>
    <cellStyle name="Migliaia 2 3 2 2 4 3 2 2" xfId="20954" xr:uid="{F5D56D9F-4C59-4F2B-A94E-9CCA9C55C3A4}"/>
    <cellStyle name="Migliaia 2 3 2 2 4 3 2 2 2" xfId="43791" xr:uid="{EE41D3B9-CC26-48D5-8191-0FB0661A5854}"/>
    <cellStyle name="Migliaia 2 3 2 2 4 3 2 3" xfId="32374" xr:uid="{41ECC891-A76B-4A2F-A269-7E28B4668FD7}"/>
    <cellStyle name="Migliaia 2 3 2 2 4 3 3" xfId="15246" xr:uid="{75E8F126-B17B-4301-AB8D-438753E57215}"/>
    <cellStyle name="Migliaia 2 3 2 2 4 3 3 2" xfId="38083" xr:uid="{E51680D1-FECE-4EDA-A564-F87B456BFA14}"/>
    <cellStyle name="Migliaia 2 3 2 2 4 3 4" xfId="26666" xr:uid="{CEB326A2-9FD8-4F8E-82A4-FD4525B33871}"/>
    <cellStyle name="Migliaia 2 3 2 2 4 4" xfId="6683" xr:uid="{17100FAA-03D8-405D-AE0E-45FF89DE359A}"/>
    <cellStyle name="Migliaia 2 3 2 2 4 4 2" xfId="18100" xr:uid="{3B4FCA8B-9299-44C4-A44A-26E0822A63DC}"/>
    <cellStyle name="Migliaia 2 3 2 2 4 4 2 2" xfId="40937" xr:uid="{6040AD10-8DC5-4153-B11F-86686701A751}"/>
    <cellStyle name="Migliaia 2 3 2 2 4 4 3" xfId="29520" xr:uid="{6789FC96-4733-422E-AC13-1188FFF515CE}"/>
    <cellStyle name="Migliaia 2 3 2 2 4 5" xfId="12392" xr:uid="{247B9356-5BB2-4C06-8F47-8BD3C32F4262}"/>
    <cellStyle name="Migliaia 2 3 2 2 4 5 2" xfId="35229" xr:uid="{52206041-3D58-43AE-94C1-D4EFD7E8143D}"/>
    <cellStyle name="Migliaia 2 3 2 2 4 6" xfId="23812" xr:uid="{AEC6EEB4-7529-4E8B-95AD-CEBBD8FA2A44}"/>
    <cellStyle name="Migliaia 2 3 2 2 5" xfId="1110" xr:uid="{C1CCE1F0-99FC-4AC7-89F4-9CFCEDF254F7}"/>
    <cellStyle name="Migliaia 2 3 2 2 5 2" xfId="2616" xr:uid="{D55026B3-561E-4A9D-97A2-8F0224820606}"/>
    <cellStyle name="Migliaia 2 3 2 2 5 2 2" xfId="5472" xr:uid="{1B8C45DA-C792-4920-BA5F-257CF7240CA2}"/>
    <cellStyle name="Migliaia 2 3 2 2 5 2 2 2" xfId="11180" xr:uid="{168A87BF-6217-4220-A5D6-A430D1FE5F85}"/>
    <cellStyle name="Migliaia 2 3 2 2 5 2 2 2 2" xfId="22598" xr:uid="{FFE6AC2D-6987-4D3A-997F-21B87AC7D07C}"/>
    <cellStyle name="Migliaia 2 3 2 2 5 2 2 2 2 2" xfId="45435" xr:uid="{37BA68FB-81EA-4A36-A624-2508F8C4B460}"/>
    <cellStyle name="Migliaia 2 3 2 2 5 2 2 2 3" xfId="34018" xr:uid="{240AD3E2-A57C-4974-A842-8E5686F9DD6C}"/>
    <cellStyle name="Migliaia 2 3 2 2 5 2 2 3" xfId="16890" xr:uid="{7D496408-6C04-419D-A530-52D449247DC6}"/>
    <cellStyle name="Migliaia 2 3 2 2 5 2 2 3 2" xfId="39727" xr:uid="{2503A54C-2486-46C5-B7BF-1BFCC8EACB4D}"/>
    <cellStyle name="Migliaia 2 3 2 2 5 2 2 4" xfId="28310" xr:uid="{6476353C-BE10-433F-B70A-4F916C933CDE}"/>
    <cellStyle name="Migliaia 2 3 2 2 5 2 3" xfId="8327" xr:uid="{E351C7E4-3C4A-414E-A3B2-7F6F4BEB378D}"/>
    <cellStyle name="Migliaia 2 3 2 2 5 2 3 2" xfId="19744" xr:uid="{64682E32-370A-4F43-890C-B670AA6F493C}"/>
    <cellStyle name="Migliaia 2 3 2 2 5 2 3 2 2" xfId="42581" xr:uid="{8D374E56-05C2-4E9C-9180-E0DC100F074D}"/>
    <cellStyle name="Migliaia 2 3 2 2 5 2 3 3" xfId="31164" xr:uid="{EA426312-F9BB-4230-9B1B-A271C6632C0D}"/>
    <cellStyle name="Migliaia 2 3 2 2 5 2 4" xfId="14036" xr:uid="{98A15629-712B-4A16-8973-7124BCA2835C}"/>
    <cellStyle name="Migliaia 2 3 2 2 5 2 4 2" xfId="36873" xr:uid="{9A061574-437C-4EC7-8442-ED0390CCE232}"/>
    <cellStyle name="Migliaia 2 3 2 2 5 2 5" xfId="25456" xr:uid="{DBC3362B-A1F2-4F6C-9F2A-DF49A9577094}"/>
    <cellStyle name="Migliaia 2 3 2 2 5 3" xfId="4045" xr:uid="{54442719-A92B-4298-B880-845DDC315D35}"/>
    <cellStyle name="Migliaia 2 3 2 2 5 3 2" xfId="9754" xr:uid="{3BF30C3C-30BA-4826-8F9B-B2A2AB08215D}"/>
    <cellStyle name="Migliaia 2 3 2 2 5 3 2 2" xfId="21171" xr:uid="{EE36B9FD-1A45-467A-A209-ED599AF8D3B5}"/>
    <cellStyle name="Migliaia 2 3 2 2 5 3 2 2 2" xfId="44008" xr:uid="{4DEA14C1-F512-4738-9225-DFB9A3307FFF}"/>
    <cellStyle name="Migliaia 2 3 2 2 5 3 2 3" xfId="32591" xr:uid="{8B73A5E8-6C04-43BE-9590-2F9343A7B4BF}"/>
    <cellStyle name="Migliaia 2 3 2 2 5 3 3" xfId="15463" xr:uid="{648CB73A-40DA-49BB-B314-2CD900E8D2C1}"/>
    <cellStyle name="Migliaia 2 3 2 2 5 3 3 2" xfId="38300" xr:uid="{58A57097-0B1F-41F2-8EFB-A14BEBAD16FA}"/>
    <cellStyle name="Migliaia 2 3 2 2 5 3 4" xfId="26883" xr:uid="{A07E8826-8D9E-41B3-82AA-DE2B0D78C851}"/>
    <cellStyle name="Migliaia 2 3 2 2 5 4" xfId="6900" xr:uid="{929A9712-5934-4A91-A0D0-D0FAED2AB55A}"/>
    <cellStyle name="Migliaia 2 3 2 2 5 4 2" xfId="18317" xr:uid="{F9232343-5742-48BC-B3BF-99B558B80B95}"/>
    <cellStyle name="Migliaia 2 3 2 2 5 4 2 2" xfId="41154" xr:uid="{601447BD-10D0-4025-8EDE-B0686046284F}"/>
    <cellStyle name="Migliaia 2 3 2 2 5 4 3" xfId="29737" xr:uid="{5B2F66AF-6C43-4E2E-9A0E-CD7BB5BCEFC2}"/>
    <cellStyle name="Migliaia 2 3 2 2 5 5" xfId="12609" xr:uid="{B3FE9D89-1832-46DA-9467-A0EF727DB87E}"/>
    <cellStyle name="Migliaia 2 3 2 2 5 5 2" xfId="35446" xr:uid="{DEADEFA8-C6A5-4759-AF45-3405352848B2}"/>
    <cellStyle name="Migliaia 2 3 2 2 5 6" xfId="24029" xr:uid="{340FB597-F720-4D9B-814F-C2FFE0CBAA55}"/>
    <cellStyle name="Migliaia 2 3 2 2 6" xfId="1357" xr:uid="{B43E6C45-1D3D-4F8F-A8BD-259A5B92296B}"/>
    <cellStyle name="Migliaia 2 3 2 2 6 2" xfId="2833" xr:uid="{72924A07-7CFB-4FFB-9612-243B5331D2B6}"/>
    <cellStyle name="Migliaia 2 3 2 2 6 2 2" xfId="5689" xr:uid="{712A5D58-C9B1-428F-AC9D-A9044CBB9D73}"/>
    <cellStyle name="Migliaia 2 3 2 2 6 2 2 2" xfId="11397" xr:uid="{4F891656-A902-4546-A0BC-B4CFD44833B0}"/>
    <cellStyle name="Migliaia 2 3 2 2 6 2 2 2 2" xfId="22815" xr:uid="{5EE93F40-CDAF-4D5F-A567-D7D3CDC40BD4}"/>
    <cellStyle name="Migliaia 2 3 2 2 6 2 2 2 2 2" xfId="45652" xr:uid="{AADEC72D-E6F8-4D47-842C-CCD5F865F031}"/>
    <cellStyle name="Migliaia 2 3 2 2 6 2 2 2 3" xfId="34235" xr:uid="{B6E4E0B7-5A9C-4A97-9E31-411E08DC0ACD}"/>
    <cellStyle name="Migliaia 2 3 2 2 6 2 2 3" xfId="17107" xr:uid="{716C4CC4-B771-4461-BD0C-EE2B8DA3F505}"/>
    <cellStyle name="Migliaia 2 3 2 2 6 2 2 3 2" xfId="39944" xr:uid="{DC60005C-05E4-427C-9796-0B8072115254}"/>
    <cellStyle name="Migliaia 2 3 2 2 6 2 2 4" xfId="28527" xr:uid="{8E19B20F-92A9-4E83-9247-65B49F48BB5E}"/>
    <cellStyle name="Migliaia 2 3 2 2 6 2 3" xfId="8544" xr:uid="{F0D5FFEE-EABD-4220-9B5F-3A4FA282B61A}"/>
    <cellStyle name="Migliaia 2 3 2 2 6 2 3 2" xfId="19961" xr:uid="{0C8CDCF0-2CA2-49D0-A921-FBAA15D9DFFE}"/>
    <cellStyle name="Migliaia 2 3 2 2 6 2 3 2 2" xfId="42798" xr:uid="{229AB9B3-D888-4C9E-B4D8-106431075EB0}"/>
    <cellStyle name="Migliaia 2 3 2 2 6 2 3 3" xfId="31381" xr:uid="{91896284-C247-4FE0-8025-2814086562C4}"/>
    <cellStyle name="Migliaia 2 3 2 2 6 2 4" xfId="14253" xr:uid="{D5A20214-15FC-4706-8EFD-B4206AF3ABF5}"/>
    <cellStyle name="Migliaia 2 3 2 2 6 2 4 2" xfId="37090" xr:uid="{BDAF67A1-EA5B-4D33-9A70-3D4D109179C4}"/>
    <cellStyle name="Migliaia 2 3 2 2 6 2 5" xfId="25673" xr:uid="{B21E99C2-F5B7-42BD-929A-73F1BBB8CB05}"/>
    <cellStyle name="Migliaia 2 3 2 2 6 3" xfId="4262" xr:uid="{228B9B7D-9619-4833-96A3-0D80498F3E91}"/>
    <cellStyle name="Migliaia 2 3 2 2 6 3 2" xfId="9971" xr:uid="{B1B53B81-EBCA-40EC-B6D7-5662442E32AF}"/>
    <cellStyle name="Migliaia 2 3 2 2 6 3 2 2" xfId="21388" xr:uid="{F3935526-7F03-4E4C-BA68-3F0355FF6385}"/>
    <cellStyle name="Migliaia 2 3 2 2 6 3 2 2 2" xfId="44225" xr:uid="{2F3658DB-65F1-4F1C-88DF-48EEE417B232}"/>
    <cellStyle name="Migliaia 2 3 2 2 6 3 2 3" xfId="32808" xr:uid="{BB1BA4AE-523B-4C62-8DCC-0BDE8DF0D63D}"/>
    <cellStyle name="Migliaia 2 3 2 2 6 3 3" xfId="15680" xr:uid="{51D56B32-488D-42BF-B323-7D9E4417002A}"/>
    <cellStyle name="Migliaia 2 3 2 2 6 3 3 2" xfId="38517" xr:uid="{CB5A2234-8121-40C9-8988-EE50CFBF8AE6}"/>
    <cellStyle name="Migliaia 2 3 2 2 6 3 4" xfId="27100" xr:uid="{F8471876-8659-47AB-999E-CCD090D1F01A}"/>
    <cellStyle name="Migliaia 2 3 2 2 6 4" xfId="7117" xr:uid="{4217C03D-6045-4CA2-9903-12BA495AE83B}"/>
    <cellStyle name="Migliaia 2 3 2 2 6 4 2" xfId="18534" xr:uid="{110AB970-5371-4FDC-BCE1-5F09BBFF6F6B}"/>
    <cellStyle name="Migliaia 2 3 2 2 6 4 2 2" xfId="41371" xr:uid="{31C8209B-1127-4A7E-AA5F-4162384D094B}"/>
    <cellStyle name="Migliaia 2 3 2 2 6 4 3" xfId="29954" xr:uid="{7A9BAE47-8B34-48BF-973C-CD3B06D37D06}"/>
    <cellStyle name="Migliaia 2 3 2 2 6 5" xfId="12826" xr:uid="{DAB0641D-334E-45DF-9658-300E76A60EC6}"/>
    <cellStyle name="Migliaia 2 3 2 2 6 5 2" xfId="35663" xr:uid="{99B7E92A-712D-4343-9524-755AC28ACDAC}"/>
    <cellStyle name="Migliaia 2 3 2 2 6 6" xfId="24246" xr:uid="{3C42400B-6AC8-40B2-9112-6159B24FCD9C}"/>
    <cellStyle name="Migliaia 2 3 2 2 7" xfId="1604" xr:uid="{75A35793-7773-44C7-A4D3-844CCC6A01F9}"/>
    <cellStyle name="Migliaia 2 3 2 2 7 2" xfId="3050" xr:uid="{7667B278-91F8-4115-BBFF-4F27EEC08282}"/>
    <cellStyle name="Migliaia 2 3 2 2 7 2 2" xfId="5906" xr:uid="{C65FEFA9-8654-424E-9F31-CE517908AC34}"/>
    <cellStyle name="Migliaia 2 3 2 2 7 2 2 2" xfId="11614" xr:uid="{14327820-9712-47C1-B31E-F5181CD77B33}"/>
    <cellStyle name="Migliaia 2 3 2 2 7 2 2 2 2" xfId="23032" xr:uid="{F6FA05BD-C98C-4A7F-B95F-D79B7BAC2082}"/>
    <cellStyle name="Migliaia 2 3 2 2 7 2 2 2 2 2" xfId="45869" xr:uid="{803D7394-1A8F-42D5-8291-E254A0631166}"/>
    <cellStyle name="Migliaia 2 3 2 2 7 2 2 2 3" xfId="34452" xr:uid="{3BB74EA9-A1A0-49D9-B8BF-C6518F757D34}"/>
    <cellStyle name="Migliaia 2 3 2 2 7 2 2 3" xfId="17324" xr:uid="{F0DA8647-B500-4991-BBCB-0DFBE98DEF71}"/>
    <cellStyle name="Migliaia 2 3 2 2 7 2 2 3 2" xfId="40161" xr:uid="{1EB991DC-D531-4BF2-BEEE-B59885BEC753}"/>
    <cellStyle name="Migliaia 2 3 2 2 7 2 2 4" xfId="28744" xr:uid="{3B1D0D0E-DD0A-4EBC-B8B2-94B1FEF4A710}"/>
    <cellStyle name="Migliaia 2 3 2 2 7 2 3" xfId="8761" xr:uid="{0BA0C941-91B1-4CF0-B228-3B7374FB2ED5}"/>
    <cellStyle name="Migliaia 2 3 2 2 7 2 3 2" xfId="20178" xr:uid="{92DCD263-8C76-471D-A01C-76F64C3A852C}"/>
    <cellStyle name="Migliaia 2 3 2 2 7 2 3 2 2" xfId="43015" xr:uid="{F384CC2D-D8ED-4E2B-8722-6C0377DEF600}"/>
    <cellStyle name="Migliaia 2 3 2 2 7 2 3 3" xfId="31598" xr:uid="{F3FBD5A8-F640-4FE5-8983-C2854E30051A}"/>
    <cellStyle name="Migliaia 2 3 2 2 7 2 4" xfId="14470" xr:uid="{AD47A3CB-9D3C-49A9-BEE7-D1838206701D}"/>
    <cellStyle name="Migliaia 2 3 2 2 7 2 4 2" xfId="37307" xr:uid="{DE1748C7-3CA0-443B-8864-0899FF986C16}"/>
    <cellStyle name="Migliaia 2 3 2 2 7 2 5" xfId="25890" xr:uid="{039E7172-3AD2-4B5C-AE5F-24276C2197CC}"/>
    <cellStyle name="Migliaia 2 3 2 2 7 3" xfId="4479" xr:uid="{DD014283-953E-4D67-8ECD-102C8F6D8FC2}"/>
    <cellStyle name="Migliaia 2 3 2 2 7 3 2" xfId="10188" xr:uid="{B826D439-6A23-4537-B3D9-D4DD4979F03E}"/>
    <cellStyle name="Migliaia 2 3 2 2 7 3 2 2" xfId="21605" xr:uid="{B9A7A439-22B3-43AC-B366-24FC3A7FF789}"/>
    <cellStyle name="Migliaia 2 3 2 2 7 3 2 2 2" xfId="44442" xr:uid="{1025DAAE-C6FB-4C4A-91A3-D1010C6D3C31}"/>
    <cellStyle name="Migliaia 2 3 2 2 7 3 2 3" xfId="33025" xr:uid="{570EBA30-DBCC-44E3-AE3E-D2126D802896}"/>
    <cellStyle name="Migliaia 2 3 2 2 7 3 3" xfId="15897" xr:uid="{0F883A9F-903A-4CF8-AA8C-5D7BFDB4086D}"/>
    <cellStyle name="Migliaia 2 3 2 2 7 3 3 2" xfId="38734" xr:uid="{D6CEDC2D-97F5-45B8-91D6-23DD6648B2A8}"/>
    <cellStyle name="Migliaia 2 3 2 2 7 3 4" xfId="27317" xr:uid="{01BA1A5D-2C7A-4E63-A8D4-BABFC9C207FC}"/>
    <cellStyle name="Migliaia 2 3 2 2 7 4" xfId="7334" xr:uid="{6ECD22EB-B0DD-4775-9DEF-90A2E26DF0D2}"/>
    <cellStyle name="Migliaia 2 3 2 2 7 4 2" xfId="18751" xr:uid="{9BDBA11C-5906-492B-93BC-94182E6307B7}"/>
    <cellStyle name="Migliaia 2 3 2 2 7 4 2 2" xfId="41588" xr:uid="{0929AB15-E03A-4139-894E-821722BFD108}"/>
    <cellStyle name="Migliaia 2 3 2 2 7 4 3" xfId="30171" xr:uid="{EAE0E9E0-07FB-4AE7-9249-F99293A9269A}"/>
    <cellStyle name="Migliaia 2 3 2 2 7 5" xfId="13043" xr:uid="{E6CF3404-A2B6-4151-9315-147A6063EF2C}"/>
    <cellStyle name="Migliaia 2 3 2 2 7 5 2" xfId="35880" xr:uid="{82F741C6-C095-4F6A-B56A-EDFF09D00339}"/>
    <cellStyle name="Migliaia 2 3 2 2 7 6" xfId="24463" xr:uid="{F8392367-94DA-497B-830D-D216FAFEE40B}"/>
    <cellStyle name="Migliaia 2 3 2 2 8" xfId="1959" xr:uid="{864507D8-06BC-4907-B0D4-7015ABE3A33D}"/>
    <cellStyle name="Migliaia 2 3 2 2 8 2" xfId="4815" xr:uid="{C8A4892F-2753-4507-875D-E78010CFEF39}"/>
    <cellStyle name="Migliaia 2 3 2 2 8 2 2" xfId="10524" xr:uid="{C36AA593-0DEA-43B4-B436-AB120F72A37E}"/>
    <cellStyle name="Migliaia 2 3 2 2 8 2 2 2" xfId="21941" xr:uid="{F57385CD-4176-4BB6-ADCD-150DE60ABB3A}"/>
    <cellStyle name="Migliaia 2 3 2 2 8 2 2 2 2" xfId="44778" xr:uid="{BF907778-E283-49ED-B5C1-73227D1D8F1B}"/>
    <cellStyle name="Migliaia 2 3 2 2 8 2 2 3" xfId="33361" xr:uid="{A73140FA-B096-4249-937A-00E5D33B1999}"/>
    <cellStyle name="Migliaia 2 3 2 2 8 2 3" xfId="16233" xr:uid="{FB5B84EC-6543-45CD-8DE3-FB69139DE825}"/>
    <cellStyle name="Migliaia 2 3 2 2 8 2 3 2" xfId="39070" xr:uid="{EDFE32B1-BFA7-49AF-9C22-E0FF21E300CF}"/>
    <cellStyle name="Migliaia 2 3 2 2 8 2 4" xfId="27653" xr:uid="{F63B8F49-18D7-4A13-ACB1-B86071C09B2B}"/>
    <cellStyle name="Migliaia 2 3 2 2 8 3" xfId="7670" xr:uid="{6CFF22EE-A2B4-41FB-91AD-691C118E12BE}"/>
    <cellStyle name="Migliaia 2 3 2 2 8 3 2" xfId="19087" xr:uid="{3075300B-FDF9-40D0-9DF7-DAC8EA2F837E}"/>
    <cellStyle name="Migliaia 2 3 2 2 8 3 2 2" xfId="41924" xr:uid="{597DECC3-4199-4D9D-9DC2-3615DD9404D3}"/>
    <cellStyle name="Migliaia 2 3 2 2 8 3 3" xfId="30507" xr:uid="{1B8F2122-E8C0-4C79-9894-B0B2AFBB262C}"/>
    <cellStyle name="Migliaia 2 3 2 2 8 4" xfId="13379" xr:uid="{1015DC18-279F-4A10-8223-EEB948918C07}"/>
    <cellStyle name="Migliaia 2 3 2 2 8 4 2" xfId="36216" xr:uid="{95B71D00-40B6-48F9-82EF-68B1257B7F55}"/>
    <cellStyle name="Migliaia 2 3 2 2 8 5" xfId="24799" xr:uid="{BB19BF6D-3FFD-40ED-BBCF-74C6E13F209F}"/>
    <cellStyle name="Migliaia 2 3 2 2 9" xfId="3388" xr:uid="{428A636B-EF92-4F1D-805D-F41B9EF227AF}"/>
    <cellStyle name="Migliaia 2 3 2 2 9 2" xfId="9097" xr:uid="{484D606D-B7CF-419D-BDC6-8ED0605FE0BA}"/>
    <cellStyle name="Migliaia 2 3 2 2 9 2 2" xfId="20514" xr:uid="{D7EBF09F-7DC0-4266-AE8B-AD635FA979EE}"/>
    <cellStyle name="Migliaia 2 3 2 2 9 2 2 2" xfId="43351" xr:uid="{5C0CBFAF-794F-46B7-AAB6-6129A7DC06A7}"/>
    <cellStyle name="Migliaia 2 3 2 2 9 2 3" xfId="31934" xr:uid="{15A241EA-E2F8-417D-A076-99E49585EA3C}"/>
    <cellStyle name="Migliaia 2 3 2 2 9 3" xfId="14806" xr:uid="{65BC2366-0897-4713-9B29-70DA8616626E}"/>
    <cellStyle name="Migliaia 2 3 2 2 9 3 2" xfId="37643" xr:uid="{176EFF73-8AD0-4ADC-B527-95E77A9F48C0}"/>
    <cellStyle name="Migliaia 2 3 2 2 9 4" xfId="26226" xr:uid="{CE919279-B17B-4173-9213-CAFB4F1AC15A}"/>
    <cellStyle name="Migliaia 2 3 2 3" xfId="291" xr:uid="{3F04FAF4-1B40-45BB-BCD8-AF2F8F3624BA}"/>
    <cellStyle name="Migliaia 2 3 2 3 10" xfId="6204" xr:uid="{F3B8ECCF-689D-491C-B51E-A75634D754DA}"/>
    <cellStyle name="Migliaia 2 3 2 3 10 2" xfId="17621" xr:uid="{496F8DF3-F30B-4968-B812-C90E27A872CD}"/>
    <cellStyle name="Migliaia 2 3 2 3 10 2 2" xfId="40458" xr:uid="{12A8EECF-BD33-4E49-ACE7-463D1E161C38}"/>
    <cellStyle name="Migliaia 2 3 2 3 10 3" xfId="29041" xr:uid="{8E7D2539-3FBC-4AAE-8C8D-24B184E7A72F}"/>
    <cellStyle name="Migliaia 2 3 2 3 11" xfId="11913" xr:uid="{26D0B365-DAE5-47AB-93E2-AC2FD0542846}"/>
    <cellStyle name="Migliaia 2 3 2 3 11 2" xfId="34750" xr:uid="{36803288-F9BE-4E05-8829-21FAEB6DCCC4}"/>
    <cellStyle name="Migliaia 2 3 2 3 12" xfId="23333" xr:uid="{48E4244C-611B-483A-96ED-7CFD64EBCED0}"/>
    <cellStyle name="Migliaia 2 3 2 3 2" xfId="447" xr:uid="{7872CB3F-1767-459F-96B1-478D9D89C8CC}"/>
    <cellStyle name="Migliaia 2 3 2 3 2 10" xfId="12039" xr:uid="{DF582EF5-F7B1-471A-B3DC-4265308551E9}"/>
    <cellStyle name="Migliaia 2 3 2 3 2 10 2" xfId="34876" xr:uid="{5525F80B-8D62-45CF-B70E-5ABBA782B625}"/>
    <cellStyle name="Migliaia 2 3 2 3 2 11" xfId="23459" xr:uid="{24692E8F-652B-4D60-9770-61154E1AA266}"/>
    <cellStyle name="Migliaia 2 3 2 3 2 2" xfId="701" xr:uid="{C2457D1E-0D9D-411A-8070-C50721FC4D48}"/>
    <cellStyle name="Migliaia 2 3 2 3 2 2 2" xfId="2263" xr:uid="{74CFB9D6-080B-40D8-AD70-5BF5B0C075A8}"/>
    <cellStyle name="Migliaia 2 3 2 3 2 2 2 2" xfId="5119" xr:uid="{B11109A5-5C49-41C3-A2E6-E674537E6180}"/>
    <cellStyle name="Migliaia 2 3 2 3 2 2 2 2 2" xfId="10827" xr:uid="{D4F3EC7E-EA60-4C58-BD22-9099F17E1341}"/>
    <cellStyle name="Migliaia 2 3 2 3 2 2 2 2 2 2" xfId="22245" xr:uid="{B507E0E0-D0F6-4CDB-936C-58F1FAD14151}"/>
    <cellStyle name="Migliaia 2 3 2 3 2 2 2 2 2 2 2" xfId="45082" xr:uid="{06490472-6C17-4407-B76F-DD7C3690E8DC}"/>
    <cellStyle name="Migliaia 2 3 2 3 2 2 2 2 2 3" xfId="33665" xr:uid="{D8D3B48C-D7CA-4EDE-B77E-2E10299032BA}"/>
    <cellStyle name="Migliaia 2 3 2 3 2 2 2 2 3" xfId="16537" xr:uid="{18AB7209-3210-4917-9ED7-C98B6719021F}"/>
    <cellStyle name="Migliaia 2 3 2 3 2 2 2 2 3 2" xfId="39374" xr:uid="{AAAC2647-A68D-4DB3-B936-7B33F8840F58}"/>
    <cellStyle name="Migliaia 2 3 2 3 2 2 2 2 4" xfId="27957" xr:uid="{523D6ACE-B822-4FE2-8EB1-6ADE6ADDCA1A}"/>
    <cellStyle name="Migliaia 2 3 2 3 2 2 2 3" xfId="7974" xr:uid="{4E19DEA1-7619-4D72-BF11-2FA8A0534764}"/>
    <cellStyle name="Migliaia 2 3 2 3 2 2 2 3 2" xfId="19391" xr:uid="{7DBA4BFC-F065-4C47-B3CC-EB789689ED88}"/>
    <cellStyle name="Migliaia 2 3 2 3 2 2 2 3 2 2" xfId="42228" xr:uid="{85E0127D-E22D-45B4-8088-45F6838448CE}"/>
    <cellStyle name="Migliaia 2 3 2 3 2 2 2 3 3" xfId="30811" xr:uid="{DDEB74D8-9909-4599-96CB-E6BEE83D56C7}"/>
    <cellStyle name="Migliaia 2 3 2 3 2 2 2 4" xfId="13683" xr:uid="{A71A0664-3A2F-4B01-903B-379A2FF53238}"/>
    <cellStyle name="Migliaia 2 3 2 3 2 2 2 4 2" xfId="36520" xr:uid="{BB69680A-0F70-432C-B5FC-C7DCB2AC03E5}"/>
    <cellStyle name="Migliaia 2 3 2 3 2 2 2 5" xfId="25103" xr:uid="{63AC113C-63F2-4F09-AD25-F91F081C2428}"/>
    <cellStyle name="Migliaia 2 3 2 3 2 2 3" xfId="3692" xr:uid="{7A7ACA53-169C-44A2-B1E9-618A245EED08}"/>
    <cellStyle name="Migliaia 2 3 2 3 2 2 3 2" xfId="9401" xr:uid="{0984EAF8-B8A2-4D96-9333-2DA3805C87FC}"/>
    <cellStyle name="Migliaia 2 3 2 3 2 2 3 2 2" xfId="20818" xr:uid="{07D259BC-BD6E-48C2-9763-5D6D19D984B9}"/>
    <cellStyle name="Migliaia 2 3 2 3 2 2 3 2 2 2" xfId="43655" xr:uid="{0772B9C8-BD4E-45EA-B6E2-DD2767E0D25E}"/>
    <cellStyle name="Migliaia 2 3 2 3 2 2 3 2 3" xfId="32238" xr:uid="{4D207532-C1D0-4F42-B2EB-7CB66FA18D26}"/>
    <cellStyle name="Migliaia 2 3 2 3 2 2 3 3" xfId="15110" xr:uid="{91B6C822-6F95-4736-863B-D58C29C66F39}"/>
    <cellStyle name="Migliaia 2 3 2 3 2 2 3 3 2" xfId="37947" xr:uid="{56208341-2968-4F5F-ACD6-D2C6A23DDCF1}"/>
    <cellStyle name="Migliaia 2 3 2 3 2 2 3 4" xfId="26530" xr:uid="{C6D89085-C3FF-4F3B-BD8F-A616382F9D56}"/>
    <cellStyle name="Migliaia 2 3 2 3 2 2 4" xfId="6547" xr:uid="{77173DEC-D3B3-42F1-A30A-43FB1FF62966}"/>
    <cellStyle name="Migliaia 2 3 2 3 2 2 4 2" xfId="17964" xr:uid="{8A91073B-D7BF-47F9-B623-235FA4390F51}"/>
    <cellStyle name="Migliaia 2 3 2 3 2 2 4 2 2" xfId="40801" xr:uid="{B944E9FF-8BF3-4C2E-8927-4873423C0236}"/>
    <cellStyle name="Migliaia 2 3 2 3 2 2 4 3" xfId="29384" xr:uid="{A6E5D033-58FA-4D52-9C54-BBD5101B38B9}"/>
    <cellStyle name="Migliaia 2 3 2 3 2 2 5" xfId="12256" xr:uid="{99E6E26B-01AF-4946-A61B-7249B0504B7B}"/>
    <cellStyle name="Migliaia 2 3 2 3 2 2 5 2" xfId="35093" xr:uid="{F83C9882-0BB0-44C4-9785-2A71C742645C}"/>
    <cellStyle name="Migliaia 2 3 2 3 2 2 6" xfId="23676" xr:uid="{33121181-9D4E-47DA-8A69-66502D134556}"/>
    <cellStyle name="Migliaia 2 3 2 3 2 3" xfId="961" xr:uid="{5B33297F-B2F0-4BC1-A54E-FEBA6BC0BEC6}"/>
    <cellStyle name="Migliaia 2 3 2 3 2 3 2" xfId="2480" xr:uid="{6914220B-0D8D-4691-BC84-E1450CEEC35F}"/>
    <cellStyle name="Migliaia 2 3 2 3 2 3 2 2" xfId="5336" xr:uid="{FBFDF350-F8E4-4EA3-A40B-9AF0069B7F6E}"/>
    <cellStyle name="Migliaia 2 3 2 3 2 3 2 2 2" xfId="11044" xr:uid="{F899AB7B-C0D1-42C1-8B5F-1DFC51176ACE}"/>
    <cellStyle name="Migliaia 2 3 2 3 2 3 2 2 2 2" xfId="22462" xr:uid="{E03B4E7C-DEF5-4C4F-8CFA-3C7F40E6D9AA}"/>
    <cellStyle name="Migliaia 2 3 2 3 2 3 2 2 2 2 2" xfId="45299" xr:uid="{2787E02B-D857-4B40-9CA5-229B022D1AC3}"/>
    <cellStyle name="Migliaia 2 3 2 3 2 3 2 2 2 3" xfId="33882" xr:uid="{FE68E700-2AA9-452A-982A-B185C67EEFF1}"/>
    <cellStyle name="Migliaia 2 3 2 3 2 3 2 2 3" xfId="16754" xr:uid="{9C3713B4-7635-442E-BF28-29BB6E398F1A}"/>
    <cellStyle name="Migliaia 2 3 2 3 2 3 2 2 3 2" xfId="39591" xr:uid="{206DE5A3-7B1D-4100-84C1-7AC4234BD52A}"/>
    <cellStyle name="Migliaia 2 3 2 3 2 3 2 2 4" xfId="28174" xr:uid="{C2BB07B0-5AA8-49F6-8810-92CCCD674FFF}"/>
    <cellStyle name="Migliaia 2 3 2 3 2 3 2 3" xfId="8191" xr:uid="{F5C156A7-3BD4-4C74-AA4F-77D63012FF8D}"/>
    <cellStyle name="Migliaia 2 3 2 3 2 3 2 3 2" xfId="19608" xr:uid="{BB57696E-3EA5-4A26-84E3-ECED1D49F643}"/>
    <cellStyle name="Migliaia 2 3 2 3 2 3 2 3 2 2" xfId="42445" xr:uid="{5A3DC0C4-F6E9-4D76-ACBA-D7F8D95824FD}"/>
    <cellStyle name="Migliaia 2 3 2 3 2 3 2 3 3" xfId="31028" xr:uid="{EF9E7984-A56B-4F09-ADEF-4D0B4217E55C}"/>
    <cellStyle name="Migliaia 2 3 2 3 2 3 2 4" xfId="13900" xr:uid="{63E431FE-AD5D-456C-BE0F-61BCF750EDD2}"/>
    <cellStyle name="Migliaia 2 3 2 3 2 3 2 4 2" xfId="36737" xr:uid="{102D959A-77BC-4B68-9C43-DEC6026320EE}"/>
    <cellStyle name="Migliaia 2 3 2 3 2 3 2 5" xfId="25320" xr:uid="{6915CB62-46E7-4D80-9F79-AB204CFC245E}"/>
    <cellStyle name="Migliaia 2 3 2 3 2 3 3" xfId="3909" xr:uid="{17407043-F442-439F-9113-0F285893B1FB}"/>
    <cellStyle name="Migliaia 2 3 2 3 2 3 3 2" xfId="9618" xr:uid="{E0F7B867-2B29-4EDA-B57D-8C40C9A007AB}"/>
    <cellStyle name="Migliaia 2 3 2 3 2 3 3 2 2" xfId="21035" xr:uid="{748E9281-BE61-4913-89E1-AD3379D67C2A}"/>
    <cellStyle name="Migliaia 2 3 2 3 2 3 3 2 2 2" xfId="43872" xr:uid="{4CCE0A3A-D2BF-473A-9C36-BE30A80F631F}"/>
    <cellStyle name="Migliaia 2 3 2 3 2 3 3 2 3" xfId="32455" xr:uid="{6F7254B4-67A1-4F5C-A780-7D473AFC839B}"/>
    <cellStyle name="Migliaia 2 3 2 3 2 3 3 3" xfId="15327" xr:uid="{48CD9E75-572F-480A-A838-4C1A4D23E1E5}"/>
    <cellStyle name="Migliaia 2 3 2 3 2 3 3 3 2" xfId="38164" xr:uid="{FA61A01E-12B2-4BE0-A1AF-0B50E3EE485A}"/>
    <cellStyle name="Migliaia 2 3 2 3 2 3 3 4" xfId="26747" xr:uid="{F005D0C1-4CD7-444B-A88D-2F9DF1C025B6}"/>
    <cellStyle name="Migliaia 2 3 2 3 2 3 4" xfId="6764" xr:uid="{FD5AF7E6-DE23-4217-9E0B-619B2AA1C5EF}"/>
    <cellStyle name="Migliaia 2 3 2 3 2 3 4 2" xfId="18181" xr:uid="{D3AADC0E-9CA5-4471-A5E0-84D98CCBA7D1}"/>
    <cellStyle name="Migliaia 2 3 2 3 2 3 4 2 2" xfId="41018" xr:uid="{9CBC05C7-B123-4DDC-99C1-BD4FA140BDAD}"/>
    <cellStyle name="Migliaia 2 3 2 3 2 3 4 3" xfId="29601" xr:uid="{3B99EC9F-F562-4F20-8FCF-117209774A5E}"/>
    <cellStyle name="Migliaia 2 3 2 3 2 3 5" xfId="12473" xr:uid="{59D9F105-7DC0-406B-B5F4-7888842AE9DB}"/>
    <cellStyle name="Migliaia 2 3 2 3 2 3 5 2" xfId="35310" xr:uid="{0D58FE08-8DE4-40D9-A670-7B0D802B5BF3}"/>
    <cellStyle name="Migliaia 2 3 2 3 2 3 6" xfId="23893" xr:uid="{F3133B5B-BB67-4D2F-8E18-7FEA6B6559D4}"/>
    <cellStyle name="Migliaia 2 3 2 3 2 4" xfId="1208" xr:uid="{2D089C23-0CE9-407D-BB84-CC257FCD36E3}"/>
    <cellStyle name="Migliaia 2 3 2 3 2 4 2" xfId="2697" xr:uid="{FCC0BA73-C40A-4DFF-A2BC-69C52A50F60D}"/>
    <cellStyle name="Migliaia 2 3 2 3 2 4 2 2" xfId="5553" xr:uid="{20561D7B-87C3-4B01-9BD8-2C9CF0EC6E94}"/>
    <cellStyle name="Migliaia 2 3 2 3 2 4 2 2 2" xfId="11261" xr:uid="{098869D1-2841-4470-A6CE-47F4D99B9D4E}"/>
    <cellStyle name="Migliaia 2 3 2 3 2 4 2 2 2 2" xfId="22679" xr:uid="{DCD2E799-E0EA-45CA-B66F-643EE525A5F7}"/>
    <cellStyle name="Migliaia 2 3 2 3 2 4 2 2 2 2 2" xfId="45516" xr:uid="{130594DF-C8AC-4EE4-838E-7F916E7A5C9C}"/>
    <cellStyle name="Migliaia 2 3 2 3 2 4 2 2 2 3" xfId="34099" xr:uid="{BCA1B0B1-7B24-49E2-BA3D-BB85B38F9D75}"/>
    <cellStyle name="Migliaia 2 3 2 3 2 4 2 2 3" xfId="16971" xr:uid="{66363B38-7C45-4EBB-8203-12470689D09F}"/>
    <cellStyle name="Migliaia 2 3 2 3 2 4 2 2 3 2" xfId="39808" xr:uid="{55399D88-0527-4592-8CBE-3B2D7766598A}"/>
    <cellStyle name="Migliaia 2 3 2 3 2 4 2 2 4" xfId="28391" xr:uid="{ECE46D37-D3B1-45C8-A62D-E0BAF2DD9E21}"/>
    <cellStyle name="Migliaia 2 3 2 3 2 4 2 3" xfId="8408" xr:uid="{889259DB-FB53-4B09-BCDF-C27070A12079}"/>
    <cellStyle name="Migliaia 2 3 2 3 2 4 2 3 2" xfId="19825" xr:uid="{146D5936-5A6F-45FA-B6E5-47774BC702F2}"/>
    <cellStyle name="Migliaia 2 3 2 3 2 4 2 3 2 2" xfId="42662" xr:uid="{C963ED64-1842-4477-BC6B-5EE8185526AF}"/>
    <cellStyle name="Migliaia 2 3 2 3 2 4 2 3 3" xfId="31245" xr:uid="{8A048A29-6BC8-4A4F-867B-203B464C68C0}"/>
    <cellStyle name="Migliaia 2 3 2 3 2 4 2 4" xfId="14117" xr:uid="{EE8E10E2-A1BD-4910-9185-52EE7580E065}"/>
    <cellStyle name="Migliaia 2 3 2 3 2 4 2 4 2" xfId="36954" xr:uid="{9FA083E1-A587-4BA2-952B-BB5A91F25412}"/>
    <cellStyle name="Migliaia 2 3 2 3 2 4 2 5" xfId="25537" xr:uid="{D137F5F8-0E31-4B99-9F5B-52D435D0E8E3}"/>
    <cellStyle name="Migliaia 2 3 2 3 2 4 3" xfId="4126" xr:uid="{828781E5-9CB7-445B-BBB1-65DD54F6A3DC}"/>
    <cellStyle name="Migliaia 2 3 2 3 2 4 3 2" xfId="9835" xr:uid="{7EB55684-F533-49EE-9533-015DEFB1EF86}"/>
    <cellStyle name="Migliaia 2 3 2 3 2 4 3 2 2" xfId="21252" xr:uid="{39BE5322-9398-4E69-8ECD-5F1AF57AC7BF}"/>
    <cellStyle name="Migliaia 2 3 2 3 2 4 3 2 2 2" xfId="44089" xr:uid="{93392C46-A3DA-4A17-9B2C-605442E88C12}"/>
    <cellStyle name="Migliaia 2 3 2 3 2 4 3 2 3" xfId="32672" xr:uid="{9DC34DCC-6419-4927-827C-1D6DA30E0A31}"/>
    <cellStyle name="Migliaia 2 3 2 3 2 4 3 3" xfId="15544" xr:uid="{019384D9-FF95-4FB9-AA32-6786BCAFD5B5}"/>
    <cellStyle name="Migliaia 2 3 2 3 2 4 3 3 2" xfId="38381" xr:uid="{B3AC5755-BB6C-4519-BD0A-29187F48DC89}"/>
    <cellStyle name="Migliaia 2 3 2 3 2 4 3 4" xfId="26964" xr:uid="{E1B256BC-221D-4883-BD9C-7A432457550D}"/>
    <cellStyle name="Migliaia 2 3 2 3 2 4 4" xfId="6981" xr:uid="{2C846416-294A-41CA-B4BA-1703A710BB54}"/>
    <cellStyle name="Migliaia 2 3 2 3 2 4 4 2" xfId="18398" xr:uid="{D0B7704B-7482-4CDD-8AB2-E6F45C948BFD}"/>
    <cellStyle name="Migliaia 2 3 2 3 2 4 4 2 2" xfId="41235" xr:uid="{943F6144-34AB-4333-A21C-BBE85881E9A5}"/>
    <cellStyle name="Migliaia 2 3 2 3 2 4 4 3" xfId="29818" xr:uid="{E150C963-36D9-469F-AAFD-22F7DFC55E76}"/>
    <cellStyle name="Migliaia 2 3 2 3 2 4 5" xfId="12690" xr:uid="{665A2D53-6AED-41E6-8CDE-4E49CA33C86F}"/>
    <cellStyle name="Migliaia 2 3 2 3 2 4 5 2" xfId="35527" xr:uid="{AAF2A97C-B576-4BAC-A20B-35BFA884F4CC}"/>
    <cellStyle name="Migliaia 2 3 2 3 2 4 6" xfId="24110" xr:uid="{E4F4E66C-C923-41B0-A328-8446AF83FBFD}"/>
    <cellStyle name="Migliaia 2 3 2 3 2 5" xfId="1455" xr:uid="{66DB6ACE-3203-4F8C-8314-17C828B9EFC8}"/>
    <cellStyle name="Migliaia 2 3 2 3 2 5 2" xfId="2914" xr:uid="{B3DD3537-2268-4E53-B12E-0CA503BFDAD3}"/>
    <cellStyle name="Migliaia 2 3 2 3 2 5 2 2" xfId="5770" xr:uid="{A0669244-31B1-4E8B-8110-C4D430975039}"/>
    <cellStyle name="Migliaia 2 3 2 3 2 5 2 2 2" xfId="11478" xr:uid="{D2FC6DBA-9175-4696-BE43-49446F51826D}"/>
    <cellStyle name="Migliaia 2 3 2 3 2 5 2 2 2 2" xfId="22896" xr:uid="{F9E7759B-9E9E-4F71-BDF3-784CEAF11930}"/>
    <cellStyle name="Migliaia 2 3 2 3 2 5 2 2 2 2 2" xfId="45733" xr:uid="{205359A4-2B53-4345-B39D-3924F1B620C9}"/>
    <cellStyle name="Migliaia 2 3 2 3 2 5 2 2 2 3" xfId="34316" xr:uid="{8A8E7ECB-0B22-45C9-AE34-93F042613FFB}"/>
    <cellStyle name="Migliaia 2 3 2 3 2 5 2 2 3" xfId="17188" xr:uid="{17D00943-A3F0-484D-95B3-6B41A640504D}"/>
    <cellStyle name="Migliaia 2 3 2 3 2 5 2 2 3 2" xfId="40025" xr:uid="{EF7DFAD6-9DC3-4E72-B538-8A4448CCFE2F}"/>
    <cellStyle name="Migliaia 2 3 2 3 2 5 2 2 4" xfId="28608" xr:uid="{4C769C2E-9CF5-45B7-8A16-9987DF97EAEC}"/>
    <cellStyle name="Migliaia 2 3 2 3 2 5 2 3" xfId="8625" xr:uid="{4C1BA159-D435-46B2-B8C9-1CE39061E998}"/>
    <cellStyle name="Migliaia 2 3 2 3 2 5 2 3 2" xfId="20042" xr:uid="{8AE4D3CC-D8E5-463C-9BCC-73A5E31FE2C2}"/>
    <cellStyle name="Migliaia 2 3 2 3 2 5 2 3 2 2" xfId="42879" xr:uid="{B3034DD2-FFE1-4BE9-A421-1C0B57915E7B}"/>
    <cellStyle name="Migliaia 2 3 2 3 2 5 2 3 3" xfId="31462" xr:uid="{2288A59B-9F1A-4059-B32D-A156CA55BBE6}"/>
    <cellStyle name="Migliaia 2 3 2 3 2 5 2 4" xfId="14334" xr:uid="{645E9393-8C99-4D54-BCD9-7DA71A2BB84B}"/>
    <cellStyle name="Migliaia 2 3 2 3 2 5 2 4 2" xfId="37171" xr:uid="{9122A499-908F-450D-9120-E68888F781A1}"/>
    <cellStyle name="Migliaia 2 3 2 3 2 5 2 5" xfId="25754" xr:uid="{5AE0A352-CE1F-4AB5-8F72-D87CAE48F721}"/>
    <cellStyle name="Migliaia 2 3 2 3 2 5 3" xfId="4343" xr:uid="{B94A7781-0B34-46E8-B47B-5861B224BDB0}"/>
    <cellStyle name="Migliaia 2 3 2 3 2 5 3 2" xfId="10052" xr:uid="{C0B113E1-07D8-4CDB-99A7-2EA787637DA3}"/>
    <cellStyle name="Migliaia 2 3 2 3 2 5 3 2 2" xfId="21469" xr:uid="{8B43A1B1-5CF1-4C00-8917-E1F36D356F12}"/>
    <cellStyle name="Migliaia 2 3 2 3 2 5 3 2 2 2" xfId="44306" xr:uid="{55146CA6-B5D4-420F-9EB2-06EC3F5DBD43}"/>
    <cellStyle name="Migliaia 2 3 2 3 2 5 3 2 3" xfId="32889" xr:uid="{D965F9D0-102E-4833-972F-805967E365A7}"/>
    <cellStyle name="Migliaia 2 3 2 3 2 5 3 3" xfId="15761" xr:uid="{A0B197E4-38C6-4238-B66A-2C5F8ADEAD97}"/>
    <cellStyle name="Migliaia 2 3 2 3 2 5 3 3 2" xfId="38598" xr:uid="{64A37B7B-B607-40AC-B7A6-C5E655DB9A1E}"/>
    <cellStyle name="Migliaia 2 3 2 3 2 5 3 4" xfId="27181" xr:uid="{4CDC191E-E185-4E45-AFC6-92DBF5ECBF8B}"/>
    <cellStyle name="Migliaia 2 3 2 3 2 5 4" xfId="7198" xr:uid="{9B323EB4-76B7-413B-B861-74BEFBFAC514}"/>
    <cellStyle name="Migliaia 2 3 2 3 2 5 4 2" xfId="18615" xr:uid="{7DB04CDE-04D3-4E4E-ADA6-7890F2559FCD}"/>
    <cellStyle name="Migliaia 2 3 2 3 2 5 4 2 2" xfId="41452" xr:uid="{119F0220-88C7-4FBF-9198-CE5966A75A46}"/>
    <cellStyle name="Migliaia 2 3 2 3 2 5 4 3" xfId="30035" xr:uid="{4554E8BB-390B-43D7-BB97-13FBE3A682DA}"/>
    <cellStyle name="Migliaia 2 3 2 3 2 5 5" xfId="12907" xr:uid="{678CEE26-C100-4073-973B-D34F356A8E20}"/>
    <cellStyle name="Migliaia 2 3 2 3 2 5 5 2" xfId="35744" xr:uid="{149A1BF7-DF91-4134-956E-76AF67FB835E}"/>
    <cellStyle name="Migliaia 2 3 2 3 2 5 6" xfId="24327" xr:uid="{D326AD1E-90E5-4006-B3DA-7EBB81D460B3}"/>
    <cellStyle name="Migliaia 2 3 2 3 2 6" xfId="1702" xr:uid="{D4B5992E-505E-44C6-96DD-87C836AC6B2B}"/>
    <cellStyle name="Migliaia 2 3 2 3 2 6 2" xfId="3131" xr:uid="{EA4CB5D4-6BBD-46DC-A010-FB8B96AA19AE}"/>
    <cellStyle name="Migliaia 2 3 2 3 2 6 2 2" xfId="5987" xr:uid="{4B301C5E-28F2-497A-B988-26842137FE7C}"/>
    <cellStyle name="Migliaia 2 3 2 3 2 6 2 2 2" xfId="11695" xr:uid="{D9CF87EA-86AF-4A00-8864-117916508A1C}"/>
    <cellStyle name="Migliaia 2 3 2 3 2 6 2 2 2 2" xfId="23113" xr:uid="{CA7EA058-95BE-4074-A9B9-3A99EC1E83CE}"/>
    <cellStyle name="Migliaia 2 3 2 3 2 6 2 2 2 2 2" xfId="45950" xr:uid="{FC5717BB-1143-467D-9BEE-992069529079}"/>
    <cellStyle name="Migliaia 2 3 2 3 2 6 2 2 2 3" xfId="34533" xr:uid="{6754F2FB-F2C5-4E63-ABE4-9DB893AE53D3}"/>
    <cellStyle name="Migliaia 2 3 2 3 2 6 2 2 3" xfId="17405" xr:uid="{069612CA-6BF4-400D-9327-543E8AA2C554}"/>
    <cellStyle name="Migliaia 2 3 2 3 2 6 2 2 3 2" xfId="40242" xr:uid="{DD540EF9-924F-4C2D-87C2-611A788EE192}"/>
    <cellStyle name="Migliaia 2 3 2 3 2 6 2 2 4" xfId="28825" xr:uid="{5B26EDB2-45B8-42E7-9F93-44EBD9D15CFE}"/>
    <cellStyle name="Migliaia 2 3 2 3 2 6 2 3" xfId="8842" xr:uid="{51FB0000-B25A-46DA-AD79-2742E41AB47F}"/>
    <cellStyle name="Migliaia 2 3 2 3 2 6 2 3 2" xfId="20259" xr:uid="{ED0AED1C-130E-42CA-9D24-FFAD0923EE36}"/>
    <cellStyle name="Migliaia 2 3 2 3 2 6 2 3 2 2" xfId="43096" xr:uid="{3E319DA7-15F4-4996-9C55-E8858257975A}"/>
    <cellStyle name="Migliaia 2 3 2 3 2 6 2 3 3" xfId="31679" xr:uid="{0A42D595-DEAD-4989-B903-EF6C9887B21B}"/>
    <cellStyle name="Migliaia 2 3 2 3 2 6 2 4" xfId="14551" xr:uid="{3AD08446-A505-4D42-8A82-46AD826C3AD8}"/>
    <cellStyle name="Migliaia 2 3 2 3 2 6 2 4 2" xfId="37388" xr:uid="{26A1E055-65B9-4B20-BF2C-1FEA6D7CB591}"/>
    <cellStyle name="Migliaia 2 3 2 3 2 6 2 5" xfId="25971" xr:uid="{8B9B8D17-AF63-4B04-BBD2-748E2C7A8390}"/>
    <cellStyle name="Migliaia 2 3 2 3 2 6 3" xfId="4560" xr:uid="{1D1284A5-E01B-4C77-AA3F-82C87DDFCE5D}"/>
    <cellStyle name="Migliaia 2 3 2 3 2 6 3 2" xfId="10269" xr:uid="{9E4001C4-0998-486B-A1DA-446ED056D9B9}"/>
    <cellStyle name="Migliaia 2 3 2 3 2 6 3 2 2" xfId="21686" xr:uid="{0F80A471-5722-4490-86FF-419854C60C74}"/>
    <cellStyle name="Migliaia 2 3 2 3 2 6 3 2 2 2" xfId="44523" xr:uid="{53281EB1-8ACA-48A2-9A3D-6AABC04B73D6}"/>
    <cellStyle name="Migliaia 2 3 2 3 2 6 3 2 3" xfId="33106" xr:uid="{F99785D6-6293-4844-AB65-484F48FF6CB0}"/>
    <cellStyle name="Migliaia 2 3 2 3 2 6 3 3" xfId="15978" xr:uid="{A0398FE5-6D04-4C19-A369-165BFA02393D}"/>
    <cellStyle name="Migliaia 2 3 2 3 2 6 3 3 2" xfId="38815" xr:uid="{98BB6BF9-6F6E-48AE-9B72-797EC5796219}"/>
    <cellStyle name="Migliaia 2 3 2 3 2 6 3 4" xfId="27398" xr:uid="{35C6E6BB-8FD5-42ED-965A-96E3C9219C0C}"/>
    <cellStyle name="Migliaia 2 3 2 3 2 6 4" xfId="7415" xr:uid="{1C9A742F-A155-430A-ABF9-E95428A52823}"/>
    <cellStyle name="Migliaia 2 3 2 3 2 6 4 2" xfId="18832" xr:uid="{3FDB5002-EF44-4590-95D1-2124185C7DC6}"/>
    <cellStyle name="Migliaia 2 3 2 3 2 6 4 2 2" xfId="41669" xr:uid="{08017F53-5B60-41D9-A53A-5325506C1637}"/>
    <cellStyle name="Migliaia 2 3 2 3 2 6 4 3" xfId="30252" xr:uid="{9995AF3C-74A2-42E9-812C-C13FED73F6B4}"/>
    <cellStyle name="Migliaia 2 3 2 3 2 6 5" xfId="13124" xr:uid="{15D55542-AF7C-442D-8C9B-37D5BD09895C}"/>
    <cellStyle name="Migliaia 2 3 2 3 2 6 5 2" xfId="35961" xr:uid="{7440B66D-EE1A-4590-97BC-6253B8D46D63}"/>
    <cellStyle name="Migliaia 2 3 2 3 2 6 6" xfId="24544" xr:uid="{8E4C9402-B249-4B10-B2A0-E4B800530D65}"/>
    <cellStyle name="Migliaia 2 3 2 3 2 7" xfId="2046" xr:uid="{E14A0EE1-251A-446B-B13A-86769202889D}"/>
    <cellStyle name="Migliaia 2 3 2 3 2 7 2" xfId="4902" xr:uid="{115CC5D4-47C5-41C9-852D-C83EFDBD309C}"/>
    <cellStyle name="Migliaia 2 3 2 3 2 7 2 2" xfId="10610" xr:uid="{78CD912E-6412-4BC9-98D0-6358BF43DE7F}"/>
    <cellStyle name="Migliaia 2 3 2 3 2 7 2 2 2" xfId="22028" xr:uid="{9EF86A7F-3E5A-4286-8004-9B8548137250}"/>
    <cellStyle name="Migliaia 2 3 2 3 2 7 2 2 2 2" xfId="44865" xr:uid="{301F9A9A-ED40-4089-9DF5-42B1070D545A}"/>
    <cellStyle name="Migliaia 2 3 2 3 2 7 2 2 3" xfId="33448" xr:uid="{F28E5C25-8820-4419-96A1-3127254B5E62}"/>
    <cellStyle name="Migliaia 2 3 2 3 2 7 2 3" xfId="16320" xr:uid="{EBDBACAB-BE51-4061-8D4C-05F6DB249C5E}"/>
    <cellStyle name="Migliaia 2 3 2 3 2 7 2 3 2" xfId="39157" xr:uid="{4915A7F1-DA9D-4F6F-AE49-DAF311357887}"/>
    <cellStyle name="Migliaia 2 3 2 3 2 7 2 4" xfId="27740" xr:uid="{F43AE0CC-CCE4-49F3-A54F-2378742A3424}"/>
    <cellStyle name="Migliaia 2 3 2 3 2 7 3" xfId="7757" xr:uid="{FA713F7C-2935-4C1E-8ECF-263C4DB648FD}"/>
    <cellStyle name="Migliaia 2 3 2 3 2 7 3 2" xfId="19174" xr:uid="{E6D6F67B-BA59-4AEF-B233-DAB58A41DF6C}"/>
    <cellStyle name="Migliaia 2 3 2 3 2 7 3 2 2" xfId="42011" xr:uid="{BD8C7DFF-A1E9-4C87-884C-7E0189A4D696}"/>
    <cellStyle name="Migliaia 2 3 2 3 2 7 3 3" xfId="30594" xr:uid="{71C346AF-8C8D-49E5-B8A9-67B98631DCD4}"/>
    <cellStyle name="Migliaia 2 3 2 3 2 7 4" xfId="13466" xr:uid="{68A151ED-59D1-45CD-803A-630F46B8BEE2}"/>
    <cellStyle name="Migliaia 2 3 2 3 2 7 4 2" xfId="36303" xr:uid="{81701B6D-56C5-4271-AFFA-693CD1EA7882}"/>
    <cellStyle name="Migliaia 2 3 2 3 2 7 5" xfId="24886" xr:uid="{51CF2F83-ADC4-4AA1-B4BD-ADD55F551963}"/>
    <cellStyle name="Migliaia 2 3 2 3 2 8" xfId="3475" xr:uid="{FFF3CD46-57C8-45BC-8FCF-AFAE9E83023D}"/>
    <cellStyle name="Migliaia 2 3 2 3 2 8 2" xfId="9184" xr:uid="{74F3F128-33B9-468C-BD51-EB0BC2E1C674}"/>
    <cellStyle name="Migliaia 2 3 2 3 2 8 2 2" xfId="20601" xr:uid="{9C1501DA-34B0-49E4-A317-24DA26EA39F9}"/>
    <cellStyle name="Migliaia 2 3 2 3 2 8 2 2 2" xfId="43438" xr:uid="{F7F6C527-6E8E-4D26-AD66-21D6428D673B}"/>
    <cellStyle name="Migliaia 2 3 2 3 2 8 2 3" xfId="32021" xr:uid="{45EFB126-96BD-4B7F-8FE1-E0B64F062F8F}"/>
    <cellStyle name="Migliaia 2 3 2 3 2 8 3" xfId="14893" xr:uid="{C5E620B7-52C6-41D6-9196-3B54B17C703D}"/>
    <cellStyle name="Migliaia 2 3 2 3 2 8 3 2" xfId="37730" xr:uid="{40AE3E23-5788-410C-B08F-7B82AEF45E0B}"/>
    <cellStyle name="Migliaia 2 3 2 3 2 8 4" xfId="26313" xr:uid="{B2C980B5-C7ED-438E-BFCD-157D9EFE7229}"/>
    <cellStyle name="Migliaia 2 3 2 3 2 9" xfId="6330" xr:uid="{B981C3E3-31CB-44BD-9AB2-C144BE4B3C67}"/>
    <cellStyle name="Migliaia 2 3 2 3 2 9 2" xfId="17747" xr:uid="{AF7A85C8-8821-44E4-AB18-4389A09663CA}"/>
    <cellStyle name="Migliaia 2 3 2 3 2 9 2 2" xfId="40584" xr:uid="{8461E29C-AC39-4568-B016-3B4E0EE544EA}"/>
    <cellStyle name="Migliaia 2 3 2 3 2 9 3" xfId="29167" xr:uid="{4C112F17-D4A4-48F2-9262-EF2341CC05E5}"/>
    <cellStyle name="Migliaia 2 3 2 3 3" xfId="567" xr:uid="{02C92FA6-AB73-4D04-B7BA-45D32EA76425}"/>
    <cellStyle name="Migliaia 2 3 2 3 3 2" xfId="2149" xr:uid="{F3494D25-A5EF-4ED9-AD10-4DE73F187406}"/>
    <cellStyle name="Migliaia 2 3 2 3 3 2 2" xfId="5005" xr:uid="{4C3E08EE-C0A6-468D-B3F7-5D699329B4B8}"/>
    <cellStyle name="Migliaia 2 3 2 3 3 2 2 2" xfId="10713" xr:uid="{8AB3BAA3-65A9-4C41-BC1C-8BFAFA381590}"/>
    <cellStyle name="Migliaia 2 3 2 3 3 2 2 2 2" xfId="22131" xr:uid="{F12D43ED-6673-482B-9F3A-C75FA4420DC6}"/>
    <cellStyle name="Migliaia 2 3 2 3 3 2 2 2 2 2" xfId="44968" xr:uid="{256261D0-08D3-4CD0-9249-B9A7E811BE30}"/>
    <cellStyle name="Migliaia 2 3 2 3 3 2 2 2 3" xfId="33551" xr:uid="{733E7975-5E33-41A1-8A2E-BCFE5A674889}"/>
    <cellStyle name="Migliaia 2 3 2 3 3 2 2 3" xfId="16423" xr:uid="{785D3B4B-6932-494A-B0CA-FD6D169B6543}"/>
    <cellStyle name="Migliaia 2 3 2 3 3 2 2 3 2" xfId="39260" xr:uid="{8EED8285-D67E-453A-B4FE-446CDAE33C46}"/>
    <cellStyle name="Migliaia 2 3 2 3 3 2 2 4" xfId="27843" xr:uid="{19124D91-6C2E-4083-B6DB-49E4D8C9EE83}"/>
    <cellStyle name="Migliaia 2 3 2 3 3 2 3" xfId="7860" xr:uid="{5BCF81F8-2445-4CFC-A153-E49EA4007E4B}"/>
    <cellStyle name="Migliaia 2 3 2 3 3 2 3 2" xfId="19277" xr:uid="{A0E5D2CC-0166-416A-96A4-EA33ACFE1925}"/>
    <cellStyle name="Migliaia 2 3 2 3 3 2 3 2 2" xfId="42114" xr:uid="{F8A10C1B-B43C-4A7C-8405-8D9FA3379202}"/>
    <cellStyle name="Migliaia 2 3 2 3 3 2 3 3" xfId="30697" xr:uid="{F013608A-7CC3-4BE5-9AB3-B89AF758E6F6}"/>
    <cellStyle name="Migliaia 2 3 2 3 3 2 4" xfId="13569" xr:uid="{2AC5FF1E-1041-40F6-BDF0-CE5A91A97D6F}"/>
    <cellStyle name="Migliaia 2 3 2 3 3 2 4 2" xfId="36406" xr:uid="{771866EF-703E-4C14-AE60-10A8911F954C}"/>
    <cellStyle name="Migliaia 2 3 2 3 3 2 5" xfId="24989" xr:uid="{B2A9E40B-9832-4227-9C79-5C36B5C5B75B}"/>
    <cellStyle name="Migliaia 2 3 2 3 3 3" xfId="3578" xr:uid="{E8BEF748-D75D-4814-AF4C-B2016DE89BE9}"/>
    <cellStyle name="Migliaia 2 3 2 3 3 3 2" xfId="9287" xr:uid="{030355D1-3F30-423B-8985-8357FCC1FE81}"/>
    <cellStyle name="Migliaia 2 3 2 3 3 3 2 2" xfId="20704" xr:uid="{CEC08BAB-5523-4D47-813D-7B791F732D76}"/>
    <cellStyle name="Migliaia 2 3 2 3 3 3 2 2 2" xfId="43541" xr:uid="{43432CF5-86A0-475B-A795-3000478A84C8}"/>
    <cellStyle name="Migliaia 2 3 2 3 3 3 2 3" xfId="32124" xr:uid="{6C455E28-0A3D-436D-B8B4-DA54CB863472}"/>
    <cellStyle name="Migliaia 2 3 2 3 3 3 3" xfId="14996" xr:uid="{7A4DB42D-1DCC-4017-B964-EF650507F6F6}"/>
    <cellStyle name="Migliaia 2 3 2 3 3 3 3 2" xfId="37833" xr:uid="{1FE1FF63-C1B9-4878-9FE3-56BD9EAF283D}"/>
    <cellStyle name="Migliaia 2 3 2 3 3 3 4" xfId="26416" xr:uid="{3DEDD6D4-1224-4E3C-AB3A-431E0045682A}"/>
    <cellStyle name="Migliaia 2 3 2 3 3 4" xfId="6433" xr:uid="{98364A15-B8F1-4C2B-B903-4253BCB04CE9}"/>
    <cellStyle name="Migliaia 2 3 2 3 3 4 2" xfId="17850" xr:uid="{612A30AE-B9EB-4960-A6EE-D4796EEE1985}"/>
    <cellStyle name="Migliaia 2 3 2 3 3 4 2 2" xfId="40687" xr:uid="{73C9A754-1366-4B3B-A326-C73330D6FEE7}"/>
    <cellStyle name="Migliaia 2 3 2 3 3 4 3" xfId="29270" xr:uid="{E3094F2D-6ECD-4292-BE37-E751A3740872}"/>
    <cellStyle name="Migliaia 2 3 2 3 3 5" xfId="12142" xr:uid="{B0BC3EF7-0D76-4898-B6B3-E9570E019BC9}"/>
    <cellStyle name="Migliaia 2 3 2 3 3 5 2" xfId="34979" xr:uid="{89514AEB-BFAD-48A6-9B2E-9BFFB6D70310}"/>
    <cellStyle name="Migliaia 2 3 2 3 3 6" xfId="23562" xr:uid="{10809255-4643-4874-BB12-4174733BAD35}"/>
    <cellStyle name="Migliaia 2 3 2 3 4" xfId="830" xr:uid="{020222AA-294B-4C1D-8448-0ACEFEC93B5F}"/>
    <cellStyle name="Migliaia 2 3 2 3 4 2" xfId="2366" xr:uid="{8A71019B-14F7-421D-8037-A02239A72187}"/>
    <cellStyle name="Migliaia 2 3 2 3 4 2 2" xfId="5222" xr:uid="{7ABFBDFC-7431-4D30-B36A-0DE3DD0BD923}"/>
    <cellStyle name="Migliaia 2 3 2 3 4 2 2 2" xfId="10930" xr:uid="{A8318B0D-7D55-4E59-90FB-F5162B7E6599}"/>
    <cellStyle name="Migliaia 2 3 2 3 4 2 2 2 2" xfId="22348" xr:uid="{C0E4476E-35A0-4FFC-86A7-EAD071C2F2C2}"/>
    <cellStyle name="Migliaia 2 3 2 3 4 2 2 2 2 2" xfId="45185" xr:uid="{90F1BCB6-7D04-4AE3-943B-A9B5A3EB9A4C}"/>
    <cellStyle name="Migliaia 2 3 2 3 4 2 2 2 3" xfId="33768" xr:uid="{409D67A0-C9E2-4F16-9613-9C81E7DC34F7}"/>
    <cellStyle name="Migliaia 2 3 2 3 4 2 2 3" xfId="16640" xr:uid="{B0BF6079-BAB6-4206-8C7F-24A6DF3FF0A4}"/>
    <cellStyle name="Migliaia 2 3 2 3 4 2 2 3 2" xfId="39477" xr:uid="{61D6FAF8-9CF6-420A-B96B-EE0CD15F8F45}"/>
    <cellStyle name="Migliaia 2 3 2 3 4 2 2 4" xfId="28060" xr:uid="{EAB59933-D38B-4FE4-AEFE-B8EE69BFD275}"/>
    <cellStyle name="Migliaia 2 3 2 3 4 2 3" xfId="8077" xr:uid="{4821548A-D869-4B8A-8132-CA453FF42FB4}"/>
    <cellStyle name="Migliaia 2 3 2 3 4 2 3 2" xfId="19494" xr:uid="{A01D8403-53BC-4315-B3CD-FFF3240F5081}"/>
    <cellStyle name="Migliaia 2 3 2 3 4 2 3 2 2" xfId="42331" xr:uid="{99648EFE-EAF1-4AE3-BF18-C4B1EC27A618}"/>
    <cellStyle name="Migliaia 2 3 2 3 4 2 3 3" xfId="30914" xr:uid="{A51318BB-4E76-48D4-9728-4A1B79DE89EB}"/>
    <cellStyle name="Migliaia 2 3 2 3 4 2 4" xfId="13786" xr:uid="{26E229E3-1B45-44E4-877A-94F4B897F95F}"/>
    <cellStyle name="Migliaia 2 3 2 3 4 2 4 2" xfId="36623" xr:uid="{BD970ABD-B78A-4A1D-9100-6DD65907C3AB}"/>
    <cellStyle name="Migliaia 2 3 2 3 4 2 5" xfId="25206" xr:uid="{57A98F03-AF5C-4ED1-8E1C-5DC9D2EAAD25}"/>
    <cellStyle name="Migliaia 2 3 2 3 4 3" xfId="3795" xr:uid="{A8D07561-3FD8-4A9E-98B1-F165E16D30DA}"/>
    <cellStyle name="Migliaia 2 3 2 3 4 3 2" xfId="9504" xr:uid="{7711948A-59D9-456F-86C3-2D77AC69903C}"/>
    <cellStyle name="Migliaia 2 3 2 3 4 3 2 2" xfId="20921" xr:uid="{1E8C44A5-7185-4DE5-8783-7BDC2B77C197}"/>
    <cellStyle name="Migliaia 2 3 2 3 4 3 2 2 2" xfId="43758" xr:uid="{B98F75EF-DD71-4980-A8B4-D35E536FF27A}"/>
    <cellStyle name="Migliaia 2 3 2 3 4 3 2 3" xfId="32341" xr:uid="{A902E421-C373-41E8-A012-CAC30B9FEF44}"/>
    <cellStyle name="Migliaia 2 3 2 3 4 3 3" xfId="15213" xr:uid="{CB70C3DE-E431-410D-9E75-5B2BF0ECB8BE}"/>
    <cellStyle name="Migliaia 2 3 2 3 4 3 3 2" xfId="38050" xr:uid="{B17D4EF2-473E-47BA-8B34-8C5854D1421F}"/>
    <cellStyle name="Migliaia 2 3 2 3 4 3 4" xfId="26633" xr:uid="{E31BCEDD-0AD9-402E-A9B4-C94ABDC1E371}"/>
    <cellStyle name="Migliaia 2 3 2 3 4 4" xfId="6650" xr:uid="{8E4B8F03-380F-4292-9F54-7E676DBE3141}"/>
    <cellStyle name="Migliaia 2 3 2 3 4 4 2" xfId="18067" xr:uid="{A31734FC-23EA-4E96-B2DD-BCC2977CA8A1}"/>
    <cellStyle name="Migliaia 2 3 2 3 4 4 2 2" xfId="40904" xr:uid="{E1663EA2-54F7-4A04-B3EE-9C65BBF1B749}"/>
    <cellStyle name="Migliaia 2 3 2 3 4 4 3" xfId="29487" xr:uid="{8BB2ACC9-1071-4454-9E3A-1777F94A040E}"/>
    <cellStyle name="Migliaia 2 3 2 3 4 5" xfId="12359" xr:uid="{02F03AAE-3C21-4B5D-B611-37890F134DEF}"/>
    <cellStyle name="Migliaia 2 3 2 3 4 5 2" xfId="35196" xr:uid="{0316DAA0-CFB3-40EC-98D0-FE61E286EE8F}"/>
    <cellStyle name="Migliaia 2 3 2 3 4 6" xfId="23779" xr:uid="{781580AE-9ED6-4E4C-9D86-C23E339C9D2E}"/>
    <cellStyle name="Migliaia 2 3 2 3 5" xfId="1077" xr:uid="{716A4E1B-993F-4E50-B33F-F2479736B19D}"/>
    <cellStyle name="Migliaia 2 3 2 3 5 2" xfId="2583" xr:uid="{BC098893-6720-41E3-A67E-C45B5E8975D7}"/>
    <cellStyle name="Migliaia 2 3 2 3 5 2 2" xfId="5439" xr:uid="{D956628C-6251-431D-911B-B204C105F3A0}"/>
    <cellStyle name="Migliaia 2 3 2 3 5 2 2 2" xfId="11147" xr:uid="{91442F63-F100-452A-A434-A63DAA03AAF4}"/>
    <cellStyle name="Migliaia 2 3 2 3 5 2 2 2 2" xfId="22565" xr:uid="{DDC49A09-CF9C-466D-A0FC-5B032494F224}"/>
    <cellStyle name="Migliaia 2 3 2 3 5 2 2 2 2 2" xfId="45402" xr:uid="{12C11652-FF8C-4E6B-B3E3-F023710DAD2B}"/>
    <cellStyle name="Migliaia 2 3 2 3 5 2 2 2 3" xfId="33985" xr:uid="{DE7AE241-C583-47B4-801E-021190D74AE0}"/>
    <cellStyle name="Migliaia 2 3 2 3 5 2 2 3" xfId="16857" xr:uid="{AC980849-60DF-41A4-BB99-217CD2FD9098}"/>
    <cellStyle name="Migliaia 2 3 2 3 5 2 2 3 2" xfId="39694" xr:uid="{8E2BADDC-7DA3-4DCF-9014-D660B43E5FE5}"/>
    <cellStyle name="Migliaia 2 3 2 3 5 2 2 4" xfId="28277" xr:uid="{96277EAE-0128-47D4-B24A-D87842141022}"/>
    <cellStyle name="Migliaia 2 3 2 3 5 2 3" xfId="8294" xr:uid="{B1BDD9F8-C3A6-4C12-BCA5-EBBFD76DA3A3}"/>
    <cellStyle name="Migliaia 2 3 2 3 5 2 3 2" xfId="19711" xr:uid="{410E7628-15ED-4053-8864-7740ACE6516D}"/>
    <cellStyle name="Migliaia 2 3 2 3 5 2 3 2 2" xfId="42548" xr:uid="{98996E2D-644F-411A-A9F8-38CD6E5FE5F2}"/>
    <cellStyle name="Migliaia 2 3 2 3 5 2 3 3" xfId="31131" xr:uid="{7CA67C1E-6074-4C53-8FA3-87EBD060B4B5}"/>
    <cellStyle name="Migliaia 2 3 2 3 5 2 4" xfId="14003" xr:uid="{1B5DB00E-0462-44E5-B460-8E317E25B982}"/>
    <cellStyle name="Migliaia 2 3 2 3 5 2 4 2" xfId="36840" xr:uid="{1007BF3E-7258-4423-BBBC-EF2DF46D1FA2}"/>
    <cellStyle name="Migliaia 2 3 2 3 5 2 5" xfId="25423" xr:uid="{2D48D46A-0A2D-4105-A1D6-218479A74A3E}"/>
    <cellStyle name="Migliaia 2 3 2 3 5 3" xfId="4012" xr:uid="{CDFB7F65-67AE-47D1-923E-0190EDBE4463}"/>
    <cellStyle name="Migliaia 2 3 2 3 5 3 2" xfId="9721" xr:uid="{372E18F3-6CC0-41F7-9CED-D30FE118C612}"/>
    <cellStyle name="Migliaia 2 3 2 3 5 3 2 2" xfId="21138" xr:uid="{282BBE34-6A91-4273-8F04-2E0F04885511}"/>
    <cellStyle name="Migliaia 2 3 2 3 5 3 2 2 2" xfId="43975" xr:uid="{AA77ECAD-D45B-4387-A138-C62DFEABB4B6}"/>
    <cellStyle name="Migliaia 2 3 2 3 5 3 2 3" xfId="32558" xr:uid="{3A475002-569B-4148-887D-EED05F99DE1F}"/>
    <cellStyle name="Migliaia 2 3 2 3 5 3 3" xfId="15430" xr:uid="{E3180B48-29F0-4C6E-AE28-99553FC87A63}"/>
    <cellStyle name="Migliaia 2 3 2 3 5 3 3 2" xfId="38267" xr:uid="{A823987A-F2E9-4233-8835-4D756A174AB0}"/>
    <cellStyle name="Migliaia 2 3 2 3 5 3 4" xfId="26850" xr:uid="{A2B8DB23-2D50-4B3A-AA98-3A1765D467F5}"/>
    <cellStyle name="Migliaia 2 3 2 3 5 4" xfId="6867" xr:uid="{23E6A356-FC10-4142-98C6-54B915873BD8}"/>
    <cellStyle name="Migliaia 2 3 2 3 5 4 2" xfId="18284" xr:uid="{7CC436E1-1F23-490D-93B7-67008C26CA7E}"/>
    <cellStyle name="Migliaia 2 3 2 3 5 4 2 2" xfId="41121" xr:uid="{D71EF4C8-4FE4-4E43-8CFD-AB11F0E2B2B4}"/>
    <cellStyle name="Migliaia 2 3 2 3 5 4 3" xfId="29704" xr:uid="{6951E508-E860-47B1-92CB-48632AD63085}"/>
    <cellStyle name="Migliaia 2 3 2 3 5 5" xfId="12576" xr:uid="{F068B794-BBFF-4365-957C-A5B8C207117A}"/>
    <cellStyle name="Migliaia 2 3 2 3 5 5 2" xfId="35413" xr:uid="{6D9472D2-FC4D-412F-AC07-37894BB8CF25}"/>
    <cellStyle name="Migliaia 2 3 2 3 5 6" xfId="23996" xr:uid="{25916F56-A5DE-449B-99C4-CF4B3B320AE9}"/>
    <cellStyle name="Migliaia 2 3 2 3 6" xfId="1324" xr:uid="{C61A54F6-CE6D-4E4C-9F98-53685B0E6FC1}"/>
    <cellStyle name="Migliaia 2 3 2 3 6 2" xfId="2800" xr:uid="{BAA87BE9-8702-4059-8F11-077B56065EA8}"/>
    <cellStyle name="Migliaia 2 3 2 3 6 2 2" xfId="5656" xr:uid="{5A7C6F6E-E665-46FD-A0DA-6442B583EFCE}"/>
    <cellStyle name="Migliaia 2 3 2 3 6 2 2 2" xfId="11364" xr:uid="{19BE4983-4BFE-461A-9A76-F02CC6E16855}"/>
    <cellStyle name="Migliaia 2 3 2 3 6 2 2 2 2" xfId="22782" xr:uid="{2544FACD-FC2C-4076-A6EB-C382B61100E1}"/>
    <cellStyle name="Migliaia 2 3 2 3 6 2 2 2 2 2" xfId="45619" xr:uid="{D35652C4-EC18-48C7-ABEC-8D9ECC7B0848}"/>
    <cellStyle name="Migliaia 2 3 2 3 6 2 2 2 3" xfId="34202" xr:uid="{483A4911-DBED-4177-B69D-A299D19CA998}"/>
    <cellStyle name="Migliaia 2 3 2 3 6 2 2 3" xfId="17074" xr:uid="{BCDAE0AB-CC84-495D-8325-A0A40EE46326}"/>
    <cellStyle name="Migliaia 2 3 2 3 6 2 2 3 2" xfId="39911" xr:uid="{8A0CDB94-E360-49DC-A2CF-3237EACD316B}"/>
    <cellStyle name="Migliaia 2 3 2 3 6 2 2 4" xfId="28494" xr:uid="{05D61F1E-EF65-41A4-8644-149E63C10DF0}"/>
    <cellStyle name="Migliaia 2 3 2 3 6 2 3" xfId="8511" xr:uid="{9B16E3CB-B681-4680-9C66-2BB69BC2268D}"/>
    <cellStyle name="Migliaia 2 3 2 3 6 2 3 2" xfId="19928" xr:uid="{BFB9960E-372C-434B-9FDA-2D323C42AB39}"/>
    <cellStyle name="Migliaia 2 3 2 3 6 2 3 2 2" xfId="42765" xr:uid="{83F9EAA2-023A-4172-AF23-54B9A990966A}"/>
    <cellStyle name="Migliaia 2 3 2 3 6 2 3 3" xfId="31348" xr:uid="{0B8A49BE-5C01-4A40-917C-BF124FC7BE26}"/>
    <cellStyle name="Migliaia 2 3 2 3 6 2 4" xfId="14220" xr:uid="{320D6703-5ADB-4965-A4DD-86B2037DBDF0}"/>
    <cellStyle name="Migliaia 2 3 2 3 6 2 4 2" xfId="37057" xr:uid="{B14CD04F-B6F6-4C68-A219-1B198D7AC137}"/>
    <cellStyle name="Migliaia 2 3 2 3 6 2 5" xfId="25640" xr:uid="{C7907E6C-B806-49AF-834A-637E6AD2F816}"/>
    <cellStyle name="Migliaia 2 3 2 3 6 3" xfId="4229" xr:uid="{AA5A54E0-B956-4885-A4F6-2BC7E0B92CCC}"/>
    <cellStyle name="Migliaia 2 3 2 3 6 3 2" xfId="9938" xr:uid="{23983E5E-2CA0-4970-BC76-DE0C840DF24C}"/>
    <cellStyle name="Migliaia 2 3 2 3 6 3 2 2" xfId="21355" xr:uid="{7E72D253-7741-4B94-95C5-26FED8FCBC8A}"/>
    <cellStyle name="Migliaia 2 3 2 3 6 3 2 2 2" xfId="44192" xr:uid="{FEDBA721-FFA9-460F-A3CE-0D882C6188A7}"/>
    <cellStyle name="Migliaia 2 3 2 3 6 3 2 3" xfId="32775" xr:uid="{1F40D220-83AD-4A40-9407-D2F48AA3D866}"/>
    <cellStyle name="Migliaia 2 3 2 3 6 3 3" xfId="15647" xr:uid="{EA9FA3C4-D625-48EA-A908-5CCDF9B5426B}"/>
    <cellStyle name="Migliaia 2 3 2 3 6 3 3 2" xfId="38484" xr:uid="{4F3DC64D-13BE-41EF-B3F4-F3904F1A101E}"/>
    <cellStyle name="Migliaia 2 3 2 3 6 3 4" xfId="27067" xr:uid="{A11A526E-5D7A-45F3-9A71-AB7046DE919F}"/>
    <cellStyle name="Migliaia 2 3 2 3 6 4" xfId="7084" xr:uid="{DE642AB5-DB9B-43F8-8068-556FFBCF9659}"/>
    <cellStyle name="Migliaia 2 3 2 3 6 4 2" xfId="18501" xr:uid="{143D7906-4964-4C83-8C83-59BCD5EA212E}"/>
    <cellStyle name="Migliaia 2 3 2 3 6 4 2 2" xfId="41338" xr:uid="{43B6A28C-A5C8-4D2B-9621-7F467D09C0D6}"/>
    <cellStyle name="Migliaia 2 3 2 3 6 4 3" xfId="29921" xr:uid="{3E9D43E7-E1E5-4808-9EBB-7D2FFD55FC37}"/>
    <cellStyle name="Migliaia 2 3 2 3 6 5" xfId="12793" xr:uid="{2075C412-08D3-4776-BA63-66C0927969D0}"/>
    <cellStyle name="Migliaia 2 3 2 3 6 5 2" xfId="35630" xr:uid="{DED6260C-864E-4C90-A2E2-5BCA548AFCC8}"/>
    <cellStyle name="Migliaia 2 3 2 3 6 6" xfId="24213" xr:uid="{7C00FB12-69AE-4CDD-9A5B-E12A87BE16A9}"/>
    <cellStyle name="Migliaia 2 3 2 3 7" xfId="1571" xr:uid="{E432D9A1-B8A3-4DE8-9072-B633B20585D8}"/>
    <cellStyle name="Migliaia 2 3 2 3 7 2" xfId="3017" xr:uid="{CC3F34AB-A22B-4429-8F8D-CF344E1959AB}"/>
    <cellStyle name="Migliaia 2 3 2 3 7 2 2" xfId="5873" xr:uid="{3986781F-79B4-4F46-BBEE-80D08B2C309F}"/>
    <cellStyle name="Migliaia 2 3 2 3 7 2 2 2" xfId="11581" xr:uid="{2363D86D-6410-4DB3-B941-DAE032627729}"/>
    <cellStyle name="Migliaia 2 3 2 3 7 2 2 2 2" xfId="22999" xr:uid="{BA847381-D6DF-4965-B5AE-E46F88973C7E}"/>
    <cellStyle name="Migliaia 2 3 2 3 7 2 2 2 2 2" xfId="45836" xr:uid="{FE3B7B3B-FD12-405E-AD52-30147C0C4597}"/>
    <cellStyle name="Migliaia 2 3 2 3 7 2 2 2 3" xfId="34419" xr:uid="{C54F9CF3-06F7-40B5-B730-51B2A61AB847}"/>
    <cellStyle name="Migliaia 2 3 2 3 7 2 2 3" xfId="17291" xr:uid="{07E21E13-EC0C-43A8-AA73-720B20E46C52}"/>
    <cellStyle name="Migliaia 2 3 2 3 7 2 2 3 2" xfId="40128" xr:uid="{ED3AA671-9B52-4C92-9946-192D68855172}"/>
    <cellStyle name="Migliaia 2 3 2 3 7 2 2 4" xfId="28711" xr:uid="{BE735FE7-BD3A-4D11-8810-EEE3A30A5B0D}"/>
    <cellStyle name="Migliaia 2 3 2 3 7 2 3" xfId="8728" xr:uid="{DF01C3AB-FB3C-4B14-BA73-FFD4B6946A36}"/>
    <cellStyle name="Migliaia 2 3 2 3 7 2 3 2" xfId="20145" xr:uid="{FDBD97B7-DD6E-475A-8883-D7998CFF57B7}"/>
    <cellStyle name="Migliaia 2 3 2 3 7 2 3 2 2" xfId="42982" xr:uid="{7560AAAE-F2B6-4405-9F41-DFE6A03483EA}"/>
    <cellStyle name="Migliaia 2 3 2 3 7 2 3 3" xfId="31565" xr:uid="{3B4F65FA-EF98-4943-A2B5-77E06E9482FA}"/>
    <cellStyle name="Migliaia 2 3 2 3 7 2 4" xfId="14437" xr:uid="{4AD35D4F-51C8-4E16-BA1F-380455E1B410}"/>
    <cellStyle name="Migliaia 2 3 2 3 7 2 4 2" xfId="37274" xr:uid="{C4CD4649-7A16-479A-A2B4-28B1D1A1FF71}"/>
    <cellStyle name="Migliaia 2 3 2 3 7 2 5" xfId="25857" xr:uid="{E5DDC833-BD76-47C0-933D-9599532F156B}"/>
    <cellStyle name="Migliaia 2 3 2 3 7 3" xfId="4446" xr:uid="{03783645-453E-4279-A110-C33CAB5C0E48}"/>
    <cellStyle name="Migliaia 2 3 2 3 7 3 2" xfId="10155" xr:uid="{5CB2D57B-DD2C-4BCF-AB01-31C70D72D11B}"/>
    <cellStyle name="Migliaia 2 3 2 3 7 3 2 2" xfId="21572" xr:uid="{511FB481-A587-4635-A5D6-D09D804AAA9E}"/>
    <cellStyle name="Migliaia 2 3 2 3 7 3 2 2 2" xfId="44409" xr:uid="{66484E2C-4163-4B90-BE03-CC2CE0A21DE6}"/>
    <cellStyle name="Migliaia 2 3 2 3 7 3 2 3" xfId="32992" xr:uid="{8323F8F4-9C67-451B-B9F8-ED94C6A6BFB2}"/>
    <cellStyle name="Migliaia 2 3 2 3 7 3 3" xfId="15864" xr:uid="{A0BE3830-D454-4E15-A894-2E3CAA08EA81}"/>
    <cellStyle name="Migliaia 2 3 2 3 7 3 3 2" xfId="38701" xr:uid="{B4C0AA2C-AE38-4DEC-BD8A-60CD6DB34AF3}"/>
    <cellStyle name="Migliaia 2 3 2 3 7 3 4" xfId="27284" xr:uid="{18A2BA7C-D4C3-4534-9885-572A2E7E5427}"/>
    <cellStyle name="Migliaia 2 3 2 3 7 4" xfId="7301" xr:uid="{17CFD3BF-36A3-4BE3-AAF2-04EB54EE179E}"/>
    <cellStyle name="Migliaia 2 3 2 3 7 4 2" xfId="18718" xr:uid="{84199694-475E-46C1-8E7D-6466654E4C95}"/>
    <cellStyle name="Migliaia 2 3 2 3 7 4 2 2" xfId="41555" xr:uid="{28D7D2BB-F41B-4F72-BFD3-D8B0FBBFA7D8}"/>
    <cellStyle name="Migliaia 2 3 2 3 7 4 3" xfId="30138" xr:uid="{5A56FBC1-3567-48EA-86C8-130622D85A5B}"/>
    <cellStyle name="Migliaia 2 3 2 3 7 5" xfId="13010" xr:uid="{EC872A8C-C0DC-4580-A934-43758BFF794A}"/>
    <cellStyle name="Migliaia 2 3 2 3 7 5 2" xfId="35847" xr:uid="{643A51A4-BD99-4358-9D00-0F594D060EA3}"/>
    <cellStyle name="Migliaia 2 3 2 3 7 6" xfId="24430" xr:uid="{CF6BA3B6-48EC-42A9-A07A-633351AB6367}"/>
    <cellStyle name="Migliaia 2 3 2 3 8" xfId="1920" xr:uid="{5784E129-4F6A-485E-AD27-889306316520}"/>
    <cellStyle name="Migliaia 2 3 2 3 8 2" xfId="4776" xr:uid="{C179BF40-1565-4476-B13D-6715EBBE1B2A}"/>
    <cellStyle name="Migliaia 2 3 2 3 8 2 2" xfId="10485" xr:uid="{729736FB-6DA6-4D18-ABEF-DB0E1F0F6A10}"/>
    <cellStyle name="Migliaia 2 3 2 3 8 2 2 2" xfId="21902" xr:uid="{3A6A35C6-4E4A-41FD-9017-6FCEACCDFD1D}"/>
    <cellStyle name="Migliaia 2 3 2 3 8 2 2 2 2" xfId="44739" xr:uid="{63804F6B-4401-4440-8184-A3275B2BA269}"/>
    <cellStyle name="Migliaia 2 3 2 3 8 2 2 3" xfId="33322" xr:uid="{96BB0567-8127-4635-8966-08B210DD608F}"/>
    <cellStyle name="Migliaia 2 3 2 3 8 2 3" xfId="16194" xr:uid="{743E2FB1-5E44-48FB-BCED-3A31515C3B78}"/>
    <cellStyle name="Migliaia 2 3 2 3 8 2 3 2" xfId="39031" xr:uid="{46367F94-43B9-4DB5-B6FE-DC019CC28908}"/>
    <cellStyle name="Migliaia 2 3 2 3 8 2 4" xfId="27614" xr:uid="{A28304A4-C34D-4A70-9EDD-1D93D3E9D6C4}"/>
    <cellStyle name="Migliaia 2 3 2 3 8 3" xfId="7631" xr:uid="{B3DD37D4-6875-4C94-802B-7656A08A6028}"/>
    <cellStyle name="Migliaia 2 3 2 3 8 3 2" xfId="19048" xr:uid="{F151A3E0-09F8-4713-9C1B-207D06524472}"/>
    <cellStyle name="Migliaia 2 3 2 3 8 3 2 2" xfId="41885" xr:uid="{E9D12B30-27F0-41BD-A83E-C2337A1AC290}"/>
    <cellStyle name="Migliaia 2 3 2 3 8 3 3" xfId="30468" xr:uid="{C7749988-70B0-4EAA-8B70-4EF5D7655283}"/>
    <cellStyle name="Migliaia 2 3 2 3 8 4" xfId="13340" xr:uid="{D8BEFEF1-636B-4DB0-938F-8CF402B28108}"/>
    <cellStyle name="Migliaia 2 3 2 3 8 4 2" xfId="36177" xr:uid="{86BC6192-1370-4161-922D-0DD82B7C5371}"/>
    <cellStyle name="Migliaia 2 3 2 3 8 5" xfId="24760" xr:uid="{4E4CCC98-A034-4B28-83F0-6A0EF57C22A2}"/>
    <cellStyle name="Migliaia 2 3 2 3 9" xfId="3349" xr:uid="{86AB5419-7457-4E77-B301-BB0AE5E7B277}"/>
    <cellStyle name="Migliaia 2 3 2 3 9 2" xfId="9058" xr:uid="{6C282FFB-A43D-4BCD-91E9-7F199EB39B4B}"/>
    <cellStyle name="Migliaia 2 3 2 3 9 2 2" xfId="20475" xr:uid="{5F8DFA4D-CC60-41B9-8DC4-5FEACA7960B7}"/>
    <cellStyle name="Migliaia 2 3 2 3 9 2 2 2" xfId="43312" xr:uid="{14583C7B-CFF0-4F4F-82C7-5EE8F1D842BB}"/>
    <cellStyle name="Migliaia 2 3 2 3 9 2 3" xfId="31895" xr:uid="{7F792FED-A5F7-4339-9CC2-392EEF87317A}"/>
    <cellStyle name="Migliaia 2 3 2 3 9 3" xfId="14767" xr:uid="{1FD4EA09-88AD-499C-BA01-7F8B6873C097}"/>
    <cellStyle name="Migliaia 2 3 2 3 9 3 2" xfId="37604" xr:uid="{9B804521-90DF-4C58-948F-1C0A0A2DC31B}"/>
    <cellStyle name="Migliaia 2 3 2 3 9 4" xfId="26187" xr:uid="{2327E321-BF6D-44BC-B068-FB3DFEAD9C62}"/>
    <cellStyle name="Migliaia 2 3 2 4" xfId="421" xr:uid="{F92BE2A4-1508-491D-AD6E-4A4481F1ACAD}"/>
    <cellStyle name="Migliaia 2 3 2 4 10" xfId="12013" xr:uid="{E27041EA-DDF0-4305-882A-10F75D8EDE77}"/>
    <cellStyle name="Migliaia 2 3 2 4 10 2" xfId="34850" xr:uid="{F714D008-D473-40D6-9A15-FEEECD25033B}"/>
    <cellStyle name="Migliaia 2 3 2 4 11" xfId="23433" xr:uid="{A674C2F3-837C-43E6-886D-439FA18DF699}"/>
    <cellStyle name="Migliaia 2 3 2 4 2" xfId="675" xr:uid="{CB596E3E-8B38-4AC0-9CCA-CE1C2FE0A68B}"/>
    <cellStyle name="Migliaia 2 3 2 4 2 2" xfId="2237" xr:uid="{F17802D6-72AC-46F7-9CE4-54B475AB3AC3}"/>
    <cellStyle name="Migliaia 2 3 2 4 2 2 2" xfId="5093" xr:uid="{09997C22-C045-41AC-96C8-F7121A0115CD}"/>
    <cellStyle name="Migliaia 2 3 2 4 2 2 2 2" xfId="10801" xr:uid="{4273D502-2B1A-42B9-A137-0E815A262DC6}"/>
    <cellStyle name="Migliaia 2 3 2 4 2 2 2 2 2" xfId="22219" xr:uid="{407D2309-D8C5-400E-A13F-82F252C4F61D}"/>
    <cellStyle name="Migliaia 2 3 2 4 2 2 2 2 2 2" xfId="45056" xr:uid="{2D3F8271-6E28-4977-B5FA-B171AB9F8FEC}"/>
    <cellStyle name="Migliaia 2 3 2 4 2 2 2 2 3" xfId="33639" xr:uid="{764A83EE-7F13-45DC-B3CB-BB7A1A810397}"/>
    <cellStyle name="Migliaia 2 3 2 4 2 2 2 3" xfId="16511" xr:uid="{9281209E-D0D9-4016-98B9-427A6583123F}"/>
    <cellStyle name="Migliaia 2 3 2 4 2 2 2 3 2" xfId="39348" xr:uid="{B46CF5E7-CC2C-495C-A98B-36DBE98188ED}"/>
    <cellStyle name="Migliaia 2 3 2 4 2 2 2 4" xfId="27931" xr:uid="{9B3B9471-52F4-4D2F-B63E-E9E7D20517E0}"/>
    <cellStyle name="Migliaia 2 3 2 4 2 2 3" xfId="7948" xr:uid="{72938B04-6902-49F2-AB63-23452081941A}"/>
    <cellStyle name="Migliaia 2 3 2 4 2 2 3 2" xfId="19365" xr:uid="{112EBF93-A838-4B82-8C93-5C90D9F9E54E}"/>
    <cellStyle name="Migliaia 2 3 2 4 2 2 3 2 2" xfId="42202" xr:uid="{73F8C89E-2473-4B1D-9BE8-0D2D908FC381}"/>
    <cellStyle name="Migliaia 2 3 2 4 2 2 3 3" xfId="30785" xr:uid="{1AB7D531-C4BA-4230-ACB7-8E3AEDC55499}"/>
    <cellStyle name="Migliaia 2 3 2 4 2 2 4" xfId="13657" xr:uid="{ADA09CF6-8340-4089-90C2-F678F70C9B05}"/>
    <cellStyle name="Migliaia 2 3 2 4 2 2 4 2" xfId="36494" xr:uid="{8C79800D-149F-435D-B561-936DEC7D21D3}"/>
    <cellStyle name="Migliaia 2 3 2 4 2 2 5" xfId="25077" xr:uid="{CE5EC701-6B2F-4F07-AA79-2239F45265E3}"/>
    <cellStyle name="Migliaia 2 3 2 4 2 3" xfId="3666" xr:uid="{4DC14471-76C9-4A06-B490-F50678D6ABBD}"/>
    <cellStyle name="Migliaia 2 3 2 4 2 3 2" xfId="9375" xr:uid="{A769E4D4-6620-4444-B791-BC2295D3C0F5}"/>
    <cellStyle name="Migliaia 2 3 2 4 2 3 2 2" xfId="20792" xr:uid="{98E595ED-E3C8-418D-B868-467DAD27EEE6}"/>
    <cellStyle name="Migliaia 2 3 2 4 2 3 2 2 2" xfId="43629" xr:uid="{F80CA9C3-97AC-4141-B87B-11D0AB5A0DAF}"/>
    <cellStyle name="Migliaia 2 3 2 4 2 3 2 3" xfId="32212" xr:uid="{9A4DA544-8D28-40AD-8529-E18F61B2862C}"/>
    <cellStyle name="Migliaia 2 3 2 4 2 3 3" xfId="15084" xr:uid="{E8DCAB51-C073-43E3-BA17-3CB631C6CF6C}"/>
    <cellStyle name="Migliaia 2 3 2 4 2 3 3 2" xfId="37921" xr:uid="{2B2DE341-BF74-4810-8189-D0C6961F3281}"/>
    <cellStyle name="Migliaia 2 3 2 4 2 3 4" xfId="26504" xr:uid="{619211E6-D770-4756-8249-481E86E7A997}"/>
    <cellStyle name="Migliaia 2 3 2 4 2 4" xfId="6521" xr:uid="{DE2BAE52-F3E6-4824-969B-A50B283453D5}"/>
    <cellStyle name="Migliaia 2 3 2 4 2 4 2" xfId="17938" xr:uid="{FDFA04B0-2F28-485B-BA07-2094EDF49BFE}"/>
    <cellStyle name="Migliaia 2 3 2 4 2 4 2 2" xfId="40775" xr:uid="{C3AC0B6B-F043-4587-8B94-8486B03DC956}"/>
    <cellStyle name="Migliaia 2 3 2 4 2 4 3" xfId="29358" xr:uid="{7191761E-7909-45F8-8C24-C18E870D868C}"/>
    <cellStyle name="Migliaia 2 3 2 4 2 5" xfId="12230" xr:uid="{DF850C51-1587-402B-97B2-1C34B387C171}"/>
    <cellStyle name="Migliaia 2 3 2 4 2 5 2" xfId="35067" xr:uid="{0C88CB52-1978-4F29-AE83-72017F7990C9}"/>
    <cellStyle name="Migliaia 2 3 2 4 2 6" xfId="23650" xr:uid="{B89AEEA1-C407-47AF-98DA-5BE51CC027DE}"/>
    <cellStyle name="Migliaia 2 3 2 4 3" xfId="935" xr:uid="{509447DF-7340-4682-9376-4095554D6906}"/>
    <cellStyle name="Migliaia 2 3 2 4 3 2" xfId="2454" xr:uid="{E37646B7-29AD-44F1-AD61-9A5B6C0CB5A5}"/>
    <cellStyle name="Migliaia 2 3 2 4 3 2 2" xfId="5310" xr:uid="{A65B5D3D-9AFE-4B13-87F5-9C4D7134E6B8}"/>
    <cellStyle name="Migliaia 2 3 2 4 3 2 2 2" xfId="11018" xr:uid="{357E5BB0-4A69-401E-9319-4C727BE04F08}"/>
    <cellStyle name="Migliaia 2 3 2 4 3 2 2 2 2" xfId="22436" xr:uid="{6CDC60F6-5388-4D06-B75A-63E917324F8E}"/>
    <cellStyle name="Migliaia 2 3 2 4 3 2 2 2 2 2" xfId="45273" xr:uid="{338BCB47-B75F-444E-8ECC-840935286465}"/>
    <cellStyle name="Migliaia 2 3 2 4 3 2 2 2 3" xfId="33856" xr:uid="{DDD70C01-8494-4369-8478-148EA52EAB1E}"/>
    <cellStyle name="Migliaia 2 3 2 4 3 2 2 3" xfId="16728" xr:uid="{8DC2F63C-91F2-4865-9DE9-0BF1EE26CD28}"/>
    <cellStyle name="Migliaia 2 3 2 4 3 2 2 3 2" xfId="39565" xr:uid="{887738E1-2519-4C4D-B3B1-BE03D3DF65CE}"/>
    <cellStyle name="Migliaia 2 3 2 4 3 2 2 4" xfId="28148" xr:uid="{89F15BB8-1AA0-4DD5-8A9C-DE6CADA18C51}"/>
    <cellStyle name="Migliaia 2 3 2 4 3 2 3" xfId="8165" xr:uid="{50368D4F-CEF8-4A64-970C-3D1DCEBBAB4A}"/>
    <cellStyle name="Migliaia 2 3 2 4 3 2 3 2" xfId="19582" xr:uid="{DA4328A8-25DF-4D3D-9760-7A0BDA12F139}"/>
    <cellStyle name="Migliaia 2 3 2 4 3 2 3 2 2" xfId="42419" xr:uid="{0A6B6D91-56D5-4CDC-9986-B2A827DD0462}"/>
    <cellStyle name="Migliaia 2 3 2 4 3 2 3 3" xfId="31002" xr:uid="{0055FD30-96A7-4537-BE6E-42DCFF7FAFDA}"/>
    <cellStyle name="Migliaia 2 3 2 4 3 2 4" xfId="13874" xr:uid="{EE522748-A77D-4EEB-BECB-46B284AB93EA}"/>
    <cellStyle name="Migliaia 2 3 2 4 3 2 4 2" xfId="36711" xr:uid="{DE46F899-1E48-47DF-8E33-A3BA0DDA1F16}"/>
    <cellStyle name="Migliaia 2 3 2 4 3 2 5" xfId="25294" xr:uid="{47EA852A-A351-4560-B800-640CA2D6566F}"/>
    <cellStyle name="Migliaia 2 3 2 4 3 3" xfId="3883" xr:uid="{20951E06-B5FF-49A3-B666-982111BCE1D5}"/>
    <cellStyle name="Migliaia 2 3 2 4 3 3 2" xfId="9592" xr:uid="{F02FFA0A-3B94-47CF-9361-D846BD6D1431}"/>
    <cellStyle name="Migliaia 2 3 2 4 3 3 2 2" xfId="21009" xr:uid="{0F30F1EB-1450-49FE-98AA-33D8E7135370}"/>
    <cellStyle name="Migliaia 2 3 2 4 3 3 2 2 2" xfId="43846" xr:uid="{883B01F7-47C3-4219-8B35-AEE1FB93950A}"/>
    <cellStyle name="Migliaia 2 3 2 4 3 3 2 3" xfId="32429" xr:uid="{F916BBC4-6BD2-4BC2-96F2-633845504B90}"/>
    <cellStyle name="Migliaia 2 3 2 4 3 3 3" xfId="15301" xr:uid="{23AC88CB-93DB-4D88-B167-D3B77FC94E38}"/>
    <cellStyle name="Migliaia 2 3 2 4 3 3 3 2" xfId="38138" xr:uid="{B985C55F-A737-4AB0-A3D2-4AB4DBC2FEDD}"/>
    <cellStyle name="Migliaia 2 3 2 4 3 3 4" xfId="26721" xr:uid="{36D3C0EE-6759-4A26-A5A5-9EE72C01202C}"/>
    <cellStyle name="Migliaia 2 3 2 4 3 4" xfId="6738" xr:uid="{C79BF1E9-F97F-4194-B34B-05EE1FE2B5D1}"/>
    <cellStyle name="Migliaia 2 3 2 4 3 4 2" xfId="18155" xr:uid="{AB44DAEB-0743-4374-8F38-F369E0C0B8C2}"/>
    <cellStyle name="Migliaia 2 3 2 4 3 4 2 2" xfId="40992" xr:uid="{38D89990-4C02-4166-BF09-AB8A4DF11B19}"/>
    <cellStyle name="Migliaia 2 3 2 4 3 4 3" xfId="29575" xr:uid="{2411D478-2296-4FE0-AF20-340F48032364}"/>
    <cellStyle name="Migliaia 2 3 2 4 3 5" xfId="12447" xr:uid="{AE601E1C-1C4A-464B-9C19-ADD0D1A791F4}"/>
    <cellStyle name="Migliaia 2 3 2 4 3 5 2" xfId="35284" xr:uid="{0D8790E0-7E27-4FB9-B82F-8A722D213F11}"/>
    <cellStyle name="Migliaia 2 3 2 4 3 6" xfId="23867" xr:uid="{D84780DB-5F69-4F9A-8C86-07BCFA5B80FB}"/>
    <cellStyle name="Migliaia 2 3 2 4 4" xfId="1182" xr:uid="{47B58E14-77D0-4D90-82B7-C7587D839577}"/>
    <cellStyle name="Migliaia 2 3 2 4 4 2" xfId="2671" xr:uid="{23EFC35D-B804-4063-903D-B972527A3083}"/>
    <cellStyle name="Migliaia 2 3 2 4 4 2 2" xfId="5527" xr:uid="{665CD6E8-5E1B-4D09-A1BF-849B60DB5B55}"/>
    <cellStyle name="Migliaia 2 3 2 4 4 2 2 2" xfId="11235" xr:uid="{C8C4B6D9-FC40-46E2-961F-59CD90A52D24}"/>
    <cellStyle name="Migliaia 2 3 2 4 4 2 2 2 2" xfId="22653" xr:uid="{D4F5493E-F4F1-4BE3-B16B-505413F00B52}"/>
    <cellStyle name="Migliaia 2 3 2 4 4 2 2 2 2 2" xfId="45490" xr:uid="{BAE16746-2F5D-4732-8E18-D6FBB4A75F53}"/>
    <cellStyle name="Migliaia 2 3 2 4 4 2 2 2 3" xfId="34073" xr:uid="{F436C139-50BE-4161-BDF5-667ED51ECD9A}"/>
    <cellStyle name="Migliaia 2 3 2 4 4 2 2 3" xfId="16945" xr:uid="{954AD344-4160-407D-9D5B-61A2A5530370}"/>
    <cellStyle name="Migliaia 2 3 2 4 4 2 2 3 2" xfId="39782" xr:uid="{1A3F7EEA-C172-4922-B73C-D4DF29A8B81A}"/>
    <cellStyle name="Migliaia 2 3 2 4 4 2 2 4" xfId="28365" xr:uid="{83FB214C-7074-4F2F-90A9-7B80B1CE358E}"/>
    <cellStyle name="Migliaia 2 3 2 4 4 2 3" xfId="8382" xr:uid="{5095EE36-8CF7-48FC-B5C0-7FC062F25F6B}"/>
    <cellStyle name="Migliaia 2 3 2 4 4 2 3 2" xfId="19799" xr:uid="{64C8AF20-D651-492F-BF7C-FF1B108AB73D}"/>
    <cellStyle name="Migliaia 2 3 2 4 4 2 3 2 2" xfId="42636" xr:uid="{42E7A21F-82A0-4D98-8C5B-6F3AAB3406A2}"/>
    <cellStyle name="Migliaia 2 3 2 4 4 2 3 3" xfId="31219" xr:uid="{76862B9B-40E6-46B5-A3EB-3867F7D908B0}"/>
    <cellStyle name="Migliaia 2 3 2 4 4 2 4" xfId="14091" xr:uid="{8ACC0F83-91EF-4019-A5A9-2457951F807F}"/>
    <cellStyle name="Migliaia 2 3 2 4 4 2 4 2" xfId="36928" xr:uid="{BA7E0511-3EC9-4764-BE30-D1B2586FE7CA}"/>
    <cellStyle name="Migliaia 2 3 2 4 4 2 5" xfId="25511" xr:uid="{E26C96D9-8DC6-4626-A8C0-FCDAA3C95651}"/>
    <cellStyle name="Migliaia 2 3 2 4 4 3" xfId="4100" xr:uid="{7ACBDF92-2F81-407B-BE32-9FD070A2343D}"/>
    <cellStyle name="Migliaia 2 3 2 4 4 3 2" xfId="9809" xr:uid="{009AB2F8-99CE-461C-BFAA-65F56E8DDB95}"/>
    <cellStyle name="Migliaia 2 3 2 4 4 3 2 2" xfId="21226" xr:uid="{CC5ADE58-E9B7-4907-84BE-BAB4850EA926}"/>
    <cellStyle name="Migliaia 2 3 2 4 4 3 2 2 2" xfId="44063" xr:uid="{22C60AE6-3C05-4EDF-B64E-8EEBAF560286}"/>
    <cellStyle name="Migliaia 2 3 2 4 4 3 2 3" xfId="32646" xr:uid="{F6E705F2-D295-4927-8EF6-13F2ED868348}"/>
    <cellStyle name="Migliaia 2 3 2 4 4 3 3" xfId="15518" xr:uid="{482C4700-95CD-4E17-AC56-ABC7FBD4DCD7}"/>
    <cellStyle name="Migliaia 2 3 2 4 4 3 3 2" xfId="38355" xr:uid="{C329D2C7-78DD-4CB8-BF27-3B9331D666C7}"/>
    <cellStyle name="Migliaia 2 3 2 4 4 3 4" xfId="26938" xr:uid="{07AF4322-3B6E-48DB-BA9B-23F57249FFC5}"/>
    <cellStyle name="Migliaia 2 3 2 4 4 4" xfId="6955" xr:uid="{10CCDF43-CE3E-445A-A501-CA5D19BB2748}"/>
    <cellStyle name="Migliaia 2 3 2 4 4 4 2" xfId="18372" xr:uid="{3DECCE3C-1379-46B3-9828-3E33E8407C56}"/>
    <cellStyle name="Migliaia 2 3 2 4 4 4 2 2" xfId="41209" xr:uid="{CA0DC16B-CF72-4E39-9348-F94C325C669A}"/>
    <cellStyle name="Migliaia 2 3 2 4 4 4 3" xfId="29792" xr:uid="{03139288-6B58-4E08-82D0-D24D574AE60C}"/>
    <cellStyle name="Migliaia 2 3 2 4 4 5" xfId="12664" xr:uid="{B29422BD-A4B7-4EC8-AACA-062DAAC5A251}"/>
    <cellStyle name="Migliaia 2 3 2 4 4 5 2" xfId="35501" xr:uid="{C7ACFD35-6E07-4766-B560-DB53EDCC05B8}"/>
    <cellStyle name="Migliaia 2 3 2 4 4 6" xfId="24084" xr:uid="{E648D2A4-65DB-4D0A-BF9B-81B62C059EA4}"/>
    <cellStyle name="Migliaia 2 3 2 4 5" xfId="1429" xr:uid="{A7B14F58-0F85-45DE-810D-0A25FF6593BA}"/>
    <cellStyle name="Migliaia 2 3 2 4 5 2" xfId="2888" xr:uid="{1E572D32-10E2-47D2-A447-100FC191F400}"/>
    <cellStyle name="Migliaia 2 3 2 4 5 2 2" xfId="5744" xr:uid="{D1A56267-CD32-488E-AADC-0F84F9C9E35D}"/>
    <cellStyle name="Migliaia 2 3 2 4 5 2 2 2" xfId="11452" xr:uid="{880588C1-9799-4D53-A408-A831F2BACE42}"/>
    <cellStyle name="Migliaia 2 3 2 4 5 2 2 2 2" xfId="22870" xr:uid="{22EC4BCB-4A6B-4350-B35D-ECC415B65FB0}"/>
    <cellStyle name="Migliaia 2 3 2 4 5 2 2 2 2 2" xfId="45707" xr:uid="{5F1E212D-3258-4E74-BBBD-F3D84E191168}"/>
    <cellStyle name="Migliaia 2 3 2 4 5 2 2 2 3" xfId="34290" xr:uid="{F29AC3B2-88C9-4A3F-9018-5FF324465307}"/>
    <cellStyle name="Migliaia 2 3 2 4 5 2 2 3" xfId="17162" xr:uid="{606C3816-0FFD-4A4F-A837-F79AEE446C4A}"/>
    <cellStyle name="Migliaia 2 3 2 4 5 2 2 3 2" xfId="39999" xr:uid="{041C7F22-1723-40AD-A1AD-60ACBC870B65}"/>
    <cellStyle name="Migliaia 2 3 2 4 5 2 2 4" xfId="28582" xr:uid="{70731A45-EF1A-4BFE-BE5B-F04195F42063}"/>
    <cellStyle name="Migliaia 2 3 2 4 5 2 3" xfId="8599" xr:uid="{EF8019EA-7FE7-43CB-AFB0-701B135104F7}"/>
    <cellStyle name="Migliaia 2 3 2 4 5 2 3 2" xfId="20016" xr:uid="{8FB24ED2-11E3-4146-94B1-E13FF04C03A3}"/>
    <cellStyle name="Migliaia 2 3 2 4 5 2 3 2 2" xfId="42853" xr:uid="{68C9FCC2-E26E-4AE7-B92D-AE887D04D196}"/>
    <cellStyle name="Migliaia 2 3 2 4 5 2 3 3" xfId="31436" xr:uid="{EDB72105-BABA-47B9-9F35-53835F2C8F7E}"/>
    <cellStyle name="Migliaia 2 3 2 4 5 2 4" xfId="14308" xr:uid="{75CADA0C-FB5B-4A25-9BD0-483ACDCF42DC}"/>
    <cellStyle name="Migliaia 2 3 2 4 5 2 4 2" xfId="37145" xr:uid="{3B8D19E0-3059-4DBA-B1B1-A246156AE684}"/>
    <cellStyle name="Migliaia 2 3 2 4 5 2 5" xfId="25728" xr:uid="{40088BCE-1A7A-4C2D-B7A9-EEDD8C13002A}"/>
    <cellStyle name="Migliaia 2 3 2 4 5 3" xfId="4317" xr:uid="{2EB57F4F-78AA-4B00-A62C-9A5398F0E15A}"/>
    <cellStyle name="Migliaia 2 3 2 4 5 3 2" xfId="10026" xr:uid="{25E16132-19B6-47A8-A6ED-14DCB26267B0}"/>
    <cellStyle name="Migliaia 2 3 2 4 5 3 2 2" xfId="21443" xr:uid="{30E38AA9-4A4C-48B5-83D1-5A2F88A15A2B}"/>
    <cellStyle name="Migliaia 2 3 2 4 5 3 2 2 2" xfId="44280" xr:uid="{92B6C32F-D125-497D-BFE3-6B2E98B548AD}"/>
    <cellStyle name="Migliaia 2 3 2 4 5 3 2 3" xfId="32863" xr:uid="{6965A339-A0B6-41A5-A7A2-0A14573807FD}"/>
    <cellStyle name="Migliaia 2 3 2 4 5 3 3" xfId="15735" xr:uid="{9C02800B-04F6-4711-AB01-245E716FD1CD}"/>
    <cellStyle name="Migliaia 2 3 2 4 5 3 3 2" xfId="38572" xr:uid="{9ED63DE4-9FA1-48D5-B21A-AA07DDF5A653}"/>
    <cellStyle name="Migliaia 2 3 2 4 5 3 4" xfId="27155" xr:uid="{2F99A2E0-628A-4FD2-AB6F-EB460F62D056}"/>
    <cellStyle name="Migliaia 2 3 2 4 5 4" xfId="7172" xr:uid="{C6248A19-D6B8-4F1C-978F-344E041F5FAC}"/>
    <cellStyle name="Migliaia 2 3 2 4 5 4 2" xfId="18589" xr:uid="{FD5D3D1A-D56C-45CA-B2DB-643E3AD4AABE}"/>
    <cellStyle name="Migliaia 2 3 2 4 5 4 2 2" xfId="41426" xr:uid="{678C9E6C-FE35-40D1-AF5F-B35140667678}"/>
    <cellStyle name="Migliaia 2 3 2 4 5 4 3" xfId="30009" xr:uid="{F5BE4D34-C4CF-4E98-A533-D84945F1D9A4}"/>
    <cellStyle name="Migliaia 2 3 2 4 5 5" xfId="12881" xr:uid="{D87B5650-DB52-4CFC-A1BB-58C232139D2A}"/>
    <cellStyle name="Migliaia 2 3 2 4 5 5 2" xfId="35718" xr:uid="{3C1A71B2-3118-4F1A-B66F-5179F3867D79}"/>
    <cellStyle name="Migliaia 2 3 2 4 5 6" xfId="24301" xr:uid="{B1A6751F-6073-4BBB-9AE8-385AA5A11A87}"/>
    <cellStyle name="Migliaia 2 3 2 4 6" xfId="1676" xr:uid="{5F851B99-8751-4D41-B5CB-64E65ECC132A}"/>
    <cellStyle name="Migliaia 2 3 2 4 6 2" xfId="3105" xr:uid="{706A1313-697E-4F8E-A0D0-5C4CDBDB0CC8}"/>
    <cellStyle name="Migliaia 2 3 2 4 6 2 2" xfId="5961" xr:uid="{93379873-85B3-47D7-8F1B-58D645F964F7}"/>
    <cellStyle name="Migliaia 2 3 2 4 6 2 2 2" xfId="11669" xr:uid="{B1470A80-382A-42B7-B4A0-5A415F9A60FC}"/>
    <cellStyle name="Migliaia 2 3 2 4 6 2 2 2 2" xfId="23087" xr:uid="{6FEBB5F4-E3FA-4278-8318-57BFCE78C512}"/>
    <cellStyle name="Migliaia 2 3 2 4 6 2 2 2 2 2" xfId="45924" xr:uid="{2198E2C3-A655-4D53-AE1C-5CDD316D3ED1}"/>
    <cellStyle name="Migliaia 2 3 2 4 6 2 2 2 3" xfId="34507" xr:uid="{3D6173B7-46EB-4CBF-92A8-A6F0C0197A11}"/>
    <cellStyle name="Migliaia 2 3 2 4 6 2 2 3" xfId="17379" xr:uid="{92481F7E-2945-4B83-9FE4-82A86F3206E4}"/>
    <cellStyle name="Migliaia 2 3 2 4 6 2 2 3 2" xfId="40216" xr:uid="{C90F668F-121D-4ABC-9128-2695051DA0DC}"/>
    <cellStyle name="Migliaia 2 3 2 4 6 2 2 4" xfId="28799" xr:uid="{4B77F97C-7A00-4953-ACDF-4731EF76ECFB}"/>
    <cellStyle name="Migliaia 2 3 2 4 6 2 3" xfId="8816" xr:uid="{ACB6EDAA-2089-45B6-88EC-6277DFF78A11}"/>
    <cellStyle name="Migliaia 2 3 2 4 6 2 3 2" xfId="20233" xr:uid="{2BBC1504-57BB-407C-B1F8-A0098781C046}"/>
    <cellStyle name="Migliaia 2 3 2 4 6 2 3 2 2" xfId="43070" xr:uid="{E661F524-D188-46F0-AF31-5C60A08017A9}"/>
    <cellStyle name="Migliaia 2 3 2 4 6 2 3 3" xfId="31653" xr:uid="{B9220C10-8970-4D7A-A295-3274614BB297}"/>
    <cellStyle name="Migliaia 2 3 2 4 6 2 4" xfId="14525" xr:uid="{3BE82F58-F327-4169-BDE0-899BB02AA82D}"/>
    <cellStyle name="Migliaia 2 3 2 4 6 2 4 2" xfId="37362" xr:uid="{C7AC2310-BDE7-49AC-B4F7-377BCD4E4C76}"/>
    <cellStyle name="Migliaia 2 3 2 4 6 2 5" xfId="25945" xr:uid="{B069CD6E-A9F2-4C37-9C0B-421D4F8D799B}"/>
    <cellStyle name="Migliaia 2 3 2 4 6 3" xfId="4534" xr:uid="{E9B84BB9-00B8-49F5-B47D-20D62A3C69A1}"/>
    <cellStyle name="Migliaia 2 3 2 4 6 3 2" xfId="10243" xr:uid="{E7186996-99AD-47FD-91BD-DBC86B1D040B}"/>
    <cellStyle name="Migliaia 2 3 2 4 6 3 2 2" xfId="21660" xr:uid="{25C8E7B6-0F7D-46E7-A6FA-0C112C757605}"/>
    <cellStyle name="Migliaia 2 3 2 4 6 3 2 2 2" xfId="44497" xr:uid="{66B6ECC5-8E70-45E3-B5CF-BAF43A73858E}"/>
    <cellStyle name="Migliaia 2 3 2 4 6 3 2 3" xfId="33080" xr:uid="{C900C86F-13DA-484C-B4AA-C6C9017B9CD0}"/>
    <cellStyle name="Migliaia 2 3 2 4 6 3 3" xfId="15952" xr:uid="{5E30717F-9186-4FB2-9052-F9CCD17E4B77}"/>
    <cellStyle name="Migliaia 2 3 2 4 6 3 3 2" xfId="38789" xr:uid="{77595556-22C6-4FB0-85D7-17E9260024F1}"/>
    <cellStyle name="Migliaia 2 3 2 4 6 3 4" xfId="27372" xr:uid="{5E6A18B6-6937-4348-90F1-3A379534017C}"/>
    <cellStyle name="Migliaia 2 3 2 4 6 4" xfId="7389" xr:uid="{D251F96C-950A-4DF6-9F5E-6C0243BFF9AB}"/>
    <cellStyle name="Migliaia 2 3 2 4 6 4 2" xfId="18806" xr:uid="{7D183467-980F-4509-B94E-49B5D1AB1522}"/>
    <cellStyle name="Migliaia 2 3 2 4 6 4 2 2" xfId="41643" xr:uid="{983D547B-313D-431E-9A18-15CD86D465D6}"/>
    <cellStyle name="Migliaia 2 3 2 4 6 4 3" xfId="30226" xr:uid="{B20F88D0-F291-4B6F-BA81-C2F97D42C115}"/>
    <cellStyle name="Migliaia 2 3 2 4 6 5" xfId="13098" xr:uid="{17438B4F-5013-4440-A382-73C97EACB7BD}"/>
    <cellStyle name="Migliaia 2 3 2 4 6 5 2" xfId="35935" xr:uid="{1F60EB26-D82E-483B-B753-39AE26C1BC45}"/>
    <cellStyle name="Migliaia 2 3 2 4 6 6" xfId="24518" xr:uid="{DDE32810-4587-4132-9465-6714ADEA0B84}"/>
    <cellStyle name="Migliaia 2 3 2 4 7" xfId="2020" xr:uid="{32CAC4AF-A519-4C45-BA92-88A366617ECE}"/>
    <cellStyle name="Migliaia 2 3 2 4 7 2" xfId="4876" xr:uid="{2772415A-DB09-4C08-8EDD-AFFFF8DCD5F6}"/>
    <cellStyle name="Migliaia 2 3 2 4 7 2 2" xfId="10584" xr:uid="{0A6E9462-348B-4B7F-B24E-543280F818BC}"/>
    <cellStyle name="Migliaia 2 3 2 4 7 2 2 2" xfId="22002" xr:uid="{957667D3-99FF-482C-BA5B-DF44468CCD86}"/>
    <cellStyle name="Migliaia 2 3 2 4 7 2 2 2 2" xfId="44839" xr:uid="{04EF256E-B25C-4E59-A621-BBA7C7B4F1B0}"/>
    <cellStyle name="Migliaia 2 3 2 4 7 2 2 3" xfId="33422" xr:uid="{B45572C0-DAB9-4BF9-B197-630D32CA6127}"/>
    <cellStyle name="Migliaia 2 3 2 4 7 2 3" xfId="16294" xr:uid="{86032A3F-39F7-4E2B-93BF-F66DD349A7D5}"/>
    <cellStyle name="Migliaia 2 3 2 4 7 2 3 2" xfId="39131" xr:uid="{CC3DF0F9-6820-48E9-99F3-87DCBE249B6F}"/>
    <cellStyle name="Migliaia 2 3 2 4 7 2 4" xfId="27714" xr:uid="{F7EECFCE-EDC3-4F19-A3DD-F8A31DBDF56E}"/>
    <cellStyle name="Migliaia 2 3 2 4 7 3" xfId="7731" xr:uid="{DC56A64C-B418-49ED-8B3F-48A09024B28B}"/>
    <cellStyle name="Migliaia 2 3 2 4 7 3 2" xfId="19148" xr:uid="{B1D8D375-4221-451F-9C0F-19F6E983FDFA}"/>
    <cellStyle name="Migliaia 2 3 2 4 7 3 2 2" xfId="41985" xr:uid="{4CB1EE37-3A99-43D9-9176-BC3377ACAC63}"/>
    <cellStyle name="Migliaia 2 3 2 4 7 3 3" xfId="30568" xr:uid="{C5E07A2D-D805-4EA1-81ED-5FD982119782}"/>
    <cellStyle name="Migliaia 2 3 2 4 7 4" xfId="13440" xr:uid="{2C87133E-1B76-4D1C-9EAA-382239F56DAA}"/>
    <cellStyle name="Migliaia 2 3 2 4 7 4 2" xfId="36277" xr:uid="{1CD8C010-C2C1-422B-A2AE-41CB9F6FCEBD}"/>
    <cellStyle name="Migliaia 2 3 2 4 7 5" xfId="24860" xr:uid="{A012AD69-F23D-4E41-AC4F-00391F80BE57}"/>
    <cellStyle name="Migliaia 2 3 2 4 8" xfId="3449" xr:uid="{2DC6E371-BE0B-4837-91F6-FC7687F900F5}"/>
    <cellStyle name="Migliaia 2 3 2 4 8 2" xfId="9158" xr:uid="{ABFDC6BF-7701-4D59-93B2-492912970DD3}"/>
    <cellStyle name="Migliaia 2 3 2 4 8 2 2" xfId="20575" xr:uid="{E9575D78-EE09-4C06-9AA5-EDBF440A37AA}"/>
    <cellStyle name="Migliaia 2 3 2 4 8 2 2 2" xfId="43412" xr:uid="{AC64A670-9508-4711-A330-C379C608E2C3}"/>
    <cellStyle name="Migliaia 2 3 2 4 8 2 3" xfId="31995" xr:uid="{F02552EF-E707-41DB-85A8-38E6DB0F78E2}"/>
    <cellStyle name="Migliaia 2 3 2 4 8 3" xfId="14867" xr:uid="{96E99EE5-3EB6-474F-9182-2B18D2245412}"/>
    <cellStyle name="Migliaia 2 3 2 4 8 3 2" xfId="37704" xr:uid="{872806FB-BA1C-4F7B-93D0-236B6A92E196}"/>
    <cellStyle name="Migliaia 2 3 2 4 8 4" xfId="26287" xr:uid="{512429EF-0D30-4A9F-AFE6-0BC3D7B39EE8}"/>
    <cellStyle name="Migliaia 2 3 2 4 9" xfId="6304" xr:uid="{1A95EC34-BEAC-4236-9B66-EA3D71D8DE7F}"/>
    <cellStyle name="Migliaia 2 3 2 4 9 2" xfId="17721" xr:uid="{5D620079-75CD-4AAA-959A-1D9CEF6C10BA}"/>
    <cellStyle name="Migliaia 2 3 2 4 9 2 2" xfId="40558" xr:uid="{39AD0A72-BF1B-4611-88BD-DCDBBD0C0807}"/>
    <cellStyle name="Migliaia 2 3 2 4 9 3" xfId="29141" xr:uid="{7D070E4B-1A55-4FC1-9D6D-364D04581F05}"/>
    <cellStyle name="Migliaia 2 3 2 5" xfId="541" xr:uid="{662E44D8-3D7C-475B-9EB8-2B844AD3C710}"/>
    <cellStyle name="Migliaia 2 3 2 5 2" xfId="2123" xr:uid="{D4AD7FC7-B063-41A2-9F9E-33B92CE03FC6}"/>
    <cellStyle name="Migliaia 2 3 2 5 2 2" xfId="4979" xr:uid="{4AF034B1-AA1B-49A1-9D4C-B25681CB112E}"/>
    <cellStyle name="Migliaia 2 3 2 5 2 2 2" xfId="10687" xr:uid="{3893EDB2-8121-4CA1-95D2-AD7F72E0149D}"/>
    <cellStyle name="Migliaia 2 3 2 5 2 2 2 2" xfId="22105" xr:uid="{258A9F55-4573-4D6D-9345-47A6346852FA}"/>
    <cellStyle name="Migliaia 2 3 2 5 2 2 2 2 2" xfId="44942" xr:uid="{FAB09C84-DCB7-4D50-ACCC-AB5827AFC189}"/>
    <cellStyle name="Migliaia 2 3 2 5 2 2 2 3" xfId="33525" xr:uid="{B9EAD0F5-157F-4271-8E8D-BC9E87D3B8B0}"/>
    <cellStyle name="Migliaia 2 3 2 5 2 2 3" xfId="16397" xr:uid="{29019FFE-5232-4AE1-B371-778DBA2760B4}"/>
    <cellStyle name="Migliaia 2 3 2 5 2 2 3 2" xfId="39234" xr:uid="{9C296A28-5B7B-4616-AF4B-B0ED4F9C404D}"/>
    <cellStyle name="Migliaia 2 3 2 5 2 2 4" xfId="27817" xr:uid="{BC064384-5274-479E-8126-B7C6CE7B4B8F}"/>
    <cellStyle name="Migliaia 2 3 2 5 2 3" xfId="7834" xr:uid="{8CEAB785-E688-40D1-A004-6E7F81467C2A}"/>
    <cellStyle name="Migliaia 2 3 2 5 2 3 2" xfId="19251" xr:uid="{85165759-1EF5-464B-9D46-60EB940A3602}"/>
    <cellStyle name="Migliaia 2 3 2 5 2 3 2 2" xfId="42088" xr:uid="{CC7512A7-7A8A-4542-9203-2A87AC385DBD}"/>
    <cellStyle name="Migliaia 2 3 2 5 2 3 3" xfId="30671" xr:uid="{61FECDAA-4C4B-411A-87C4-0E05DA1B7EA9}"/>
    <cellStyle name="Migliaia 2 3 2 5 2 4" xfId="13543" xr:uid="{07422B68-78D5-477F-8948-C6EA395A4729}"/>
    <cellStyle name="Migliaia 2 3 2 5 2 4 2" xfId="36380" xr:uid="{BF6CDB76-4AA8-4AFA-81F4-B8C4913EED17}"/>
    <cellStyle name="Migliaia 2 3 2 5 2 5" xfId="24963" xr:uid="{CB846A07-407C-4C7E-BDB2-9BBD30A25B2D}"/>
    <cellStyle name="Migliaia 2 3 2 5 3" xfId="3552" xr:uid="{1C866CA9-0C3D-4406-8F7D-7FEF463F498A}"/>
    <cellStyle name="Migliaia 2 3 2 5 3 2" xfId="9261" xr:uid="{4F10B140-F962-4D4F-B115-B40B234040BA}"/>
    <cellStyle name="Migliaia 2 3 2 5 3 2 2" xfId="20678" xr:uid="{34EED0F1-DEA7-46C2-A0EF-44AF6D2A1213}"/>
    <cellStyle name="Migliaia 2 3 2 5 3 2 2 2" xfId="43515" xr:uid="{E8AB579C-82E7-43BF-B3C6-E8850E23CA26}"/>
    <cellStyle name="Migliaia 2 3 2 5 3 2 3" xfId="32098" xr:uid="{9B492EC5-E1D2-42EA-BEDA-C65A431E9CB7}"/>
    <cellStyle name="Migliaia 2 3 2 5 3 3" xfId="14970" xr:uid="{6865E30B-06DF-4C8A-9B12-C8A432237A66}"/>
    <cellStyle name="Migliaia 2 3 2 5 3 3 2" xfId="37807" xr:uid="{A5733B7E-D832-4855-A3D0-CCB980914840}"/>
    <cellStyle name="Migliaia 2 3 2 5 3 4" xfId="26390" xr:uid="{F6A456B0-FDF0-4D1B-A373-BF9910707572}"/>
    <cellStyle name="Migliaia 2 3 2 5 4" xfId="6407" xr:uid="{C9DA06E8-1388-45BD-B3F2-878A3278C59E}"/>
    <cellStyle name="Migliaia 2 3 2 5 4 2" xfId="17824" xr:uid="{5CAAA248-61C3-4E98-AF00-6E7FC94D0F4B}"/>
    <cellStyle name="Migliaia 2 3 2 5 4 2 2" xfId="40661" xr:uid="{ECC7572B-BD3F-428B-9F1F-C5F467AA4C2E}"/>
    <cellStyle name="Migliaia 2 3 2 5 4 3" xfId="29244" xr:uid="{89917AE9-8FC2-405B-B126-5DF67E37F0AB}"/>
    <cellStyle name="Migliaia 2 3 2 5 5" xfId="12116" xr:uid="{B0A6F1E8-A8C2-499E-BB9D-E16EFD5DD8D7}"/>
    <cellStyle name="Migliaia 2 3 2 5 5 2" xfId="34953" xr:uid="{82633227-F151-4D7B-B335-62181398A71F}"/>
    <cellStyle name="Migliaia 2 3 2 5 6" xfId="23536" xr:uid="{CAD0E5C3-69DE-4A65-BA41-A9B94BDB5562}"/>
    <cellStyle name="Migliaia 2 3 2 6" xfId="804" xr:uid="{0F18591D-B699-42C6-AD62-9AD51515AEF4}"/>
    <cellStyle name="Migliaia 2 3 2 6 2" xfId="2340" xr:uid="{7F39F2C1-CF71-4BF3-A6FB-A282C2D0AE7C}"/>
    <cellStyle name="Migliaia 2 3 2 6 2 2" xfId="5196" xr:uid="{95B9994F-C0A1-4F65-9D5C-4EC5CA8DB91A}"/>
    <cellStyle name="Migliaia 2 3 2 6 2 2 2" xfId="10904" xr:uid="{B6E89286-88D0-4A40-BA5B-49D78DDFD5EE}"/>
    <cellStyle name="Migliaia 2 3 2 6 2 2 2 2" xfId="22322" xr:uid="{BB4C1728-57CB-4AE0-A110-F4F61F705826}"/>
    <cellStyle name="Migliaia 2 3 2 6 2 2 2 2 2" xfId="45159" xr:uid="{7B06A643-6985-4DC1-AA69-C2C4717246CF}"/>
    <cellStyle name="Migliaia 2 3 2 6 2 2 2 3" xfId="33742" xr:uid="{16C74A12-9CD6-4ED1-BE33-29CB65FA138A}"/>
    <cellStyle name="Migliaia 2 3 2 6 2 2 3" xfId="16614" xr:uid="{B9AB2729-E6C1-4BE0-AB51-2C6F48FBC549}"/>
    <cellStyle name="Migliaia 2 3 2 6 2 2 3 2" xfId="39451" xr:uid="{5A443D70-F9EE-4317-A05C-14C933F9987F}"/>
    <cellStyle name="Migliaia 2 3 2 6 2 2 4" xfId="28034" xr:uid="{1638BDD1-1F48-45DD-B5BE-A43D5C8A6A42}"/>
    <cellStyle name="Migliaia 2 3 2 6 2 3" xfId="8051" xr:uid="{4F6D45D1-0831-44ED-A00E-F94590A723E5}"/>
    <cellStyle name="Migliaia 2 3 2 6 2 3 2" xfId="19468" xr:uid="{32BA20E2-CD21-4909-9378-574D5A23D1C6}"/>
    <cellStyle name="Migliaia 2 3 2 6 2 3 2 2" xfId="42305" xr:uid="{EAE5E919-EA64-4F1C-9E59-2778BF0CD255}"/>
    <cellStyle name="Migliaia 2 3 2 6 2 3 3" xfId="30888" xr:uid="{B043C7A9-C797-4353-A7CF-BDE890699392}"/>
    <cellStyle name="Migliaia 2 3 2 6 2 4" xfId="13760" xr:uid="{D5FB0AC7-B100-45A5-8B6E-79BD6C6D7799}"/>
    <cellStyle name="Migliaia 2 3 2 6 2 4 2" xfId="36597" xr:uid="{1359EAF9-9E80-4DA2-90A8-A4A1D7F216FF}"/>
    <cellStyle name="Migliaia 2 3 2 6 2 5" xfId="25180" xr:uid="{C92B1494-8622-4B63-A75C-64BAA56D7FA0}"/>
    <cellStyle name="Migliaia 2 3 2 6 3" xfId="3769" xr:uid="{BE131C1D-50C2-44A3-89B8-64DACB930B22}"/>
    <cellStyle name="Migliaia 2 3 2 6 3 2" xfId="9478" xr:uid="{37F0A84E-864E-44C7-A51C-634790FA3288}"/>
    <cellStyle name="Migliaia 2 3 2 6 3 2 2" xfId="20895" xr:uid="{B823D60C-1BD0-4987-895A-0C68079B18BE}"/>
    <cellStyle name="Migliaia 2 3 2 6 3 2 2 2" xfId="43732" xr:uid="{3BBAAFEE-43C6-428D-8613-755BB830BAEC}"/>
    <cellStyle name="Migliaia 2 3 2 6 3 2 3" xfId="32315" xr:uid="{4483229E-5873-44C6-9942-E8C34AAB750D}"/>
    <cellStyle name="Migliaia 2 3 2 6 3 3" xfId="15187" xr:uid="{716B4F0C-D7B9-4D28-840E-3819B98BD9AC}"/>
    <cellStyle name="Migliaia 2 3 2 6 3 3 2" xfId="38024" xr:uid="{7F072D36-E9A0-43A5-8183-2B029390B0C6}"/>
    <cellStyle name="Migliaia 2 3 2 6 3 4" xfId="26607" xr:uid="{6E428276-10DA-4016-9622-7B13C8863973}"/>
    <cellStyle name="Migliaia 2 3 2 6 4" xfId="6624" xr:uid="{569BEDFA-5128-49EF-B210-D3B8655A455F}"/>
    <cellStyle name="Migliaia 2 3 2 6 4 2" xfId="18041" xr:uid="{6E44E29E-377B-42E4-8667-BA47D48E7BF1}"/>
    <cellStyle name="Migliaia 2 3 2 6 4 2 2" xfId="40878" xr:uid="{013F3279-9E15-4493-8D6F-A285E670C839}"/>
    <cellStyle name="Migliaia 2 3 2 6 4 3" xfId="29461" xr:uid="{8C9CF402-06E8-42A0-80AE-92083048461C}"/>
    <cellStyle name="Migliaia 2 3 2 6 5" xfId="12333" xr:uid="{86C2A337-26F2-41CA-8015-CF3CC7A64CB9}"/>
    <cellStyle name="Migliaia 2 3 2 6 5 2" xfId="35170" xr:uid="{A397F630-4647-4432-8A80-46B358F85996}"/>
    <cellStyle name="Migliaia 2 3 2 6 6" xfId="23753" xr:uid="{F3DB3543-79F1-4A63-90D6-5330166B612F}"/>
    <cellStyle name="Migliaia 2 3 2 7" xfId="1051" xr:uid="{3E2DBE2C-CCD3-43F3-B588-296D637DD587}"/>
    <cellStyle name="Migliaia 2 3 2 7 2" xfId="2557" xr:uid="{EEF381E3-1526-4861-A164-31DC764169DA}"/>
    <cellStyle name="Migliaia 2 3 2 7 2 2" xfId="5413" xr:uid="{AB1890F9-04F0-46E2-BB94-1F531EDB857F}"/>
    <cellStyle name="Migliaia 2 3 2 7 2 2 2" xfId="11121" xr:uid="{BB9EDABC-DAA8-4D29-8397-EFF0E19FE221}"/>
    <cellStyle name="Migliaia 2 3 2 7 2 2 2 2" xfId="22539" xr:uid="{F97A4909-7857-4791-8ED9-DA0D4C37A2B7}"/>
    <cellStyle name="Migliaia 2 3 2 7 2 2 2 2 2" xfId="45376" xr:uid="{0AC95177-19D9-4B09-B29F-EF8E446EB439}"/>
    <cellStyle name="Migliaia 2 3 2 7 2 2 2 3" xfId="33959" xr:uid="{7E773316-6315-43C2-A93E-0EDE7AA775AF}"/>
    <cellStyle name="Migliaia 2 3 2 7 2 2 3" xfId="16831" xr:uid="{399A7D77-E9F8-4DFD-A6C9-4203F84FF9EC}"/>
    <cellStyle name="Migliaia 2 3 2 7 2 2 3 2" xfId="39668" xr:uid="{9ABA2C55-5393-4523-ACCF-752DC0897A28}"/>
    <cellStyle name="Migliaia 2 3 2 7 2 2 4" xfId="28251" xr:uid="{61B5795A-20CD-458D-ACFA-39DAE591FD4A}"/>
    <cellStyle name="Migliaia 2 3 2 7 2 3" xfId="8268" xr:uid="{F81645BA-CE16-4805-97B5-CBBD62CE09E9}"/>
    <cellStyle name="Migliaia 2 3 2 7 2 3 2" xfId="19685" xr:uid="{A49975DD-DB1F-4C96-9A2A-B8C8B8EE7EED}"/>
    <cellStyle name="Migliaia 2 3 2 7 2 3 2 2" xfId="42522" xr:uid="{EFC13CF8-AD0E-4847-AC06-7ADDA3DF4467}"/>
    <cellStyle name="Migliaia 2 3 2 7 2 3 3" xfId="31105" xr:uid="{09BDB9FE-565F-4639-A738-058E471C1537}"/>
    <cellStyle name="Migliaia 2 3 2 7 2 4" xfId="13977" xr:uid="{EB285C4C-9D3F-44F2-AFF9-9470618347AD}"/>
    <cellStyle name="Migliaia 2 3 2 7 2 4 2" xfId="36814" xr:uid="{C349851B-7D09-47BE-AC19-45F3CAE6ED6D}"/>
    <cellStyle name="Migliaia 2 3 2 7 2 5" xfId="25397" xr:uid="{CCFB6EA8-ABAE-4FFB-A9F6-339A813E4954}"/>
    <cellStyle name="Migliaia 2 3 2 7 3" xfId="3986" xr:uid="{DADB165B-E57C-4C30-86A0-79B22779CA10}"/>
    <cellStyle name="Migliaia 2 3 2 7 3 2" xfId="9695" xr:uid="{6B875152-C1FB-492B-BEC4-26CC8A41B7AB}"/>
    <cellStyle name="Migliaia 2 3 2 7 3 2 2" xfId="21112" xr:uid="{F9FE727A-3E8E-468C-AD3A-C26E4EC92153}"/>
    <cellStyle name="Migliaia 2 3 2 7 3 2 2 2" xfId="43949" xr:uid="{91D7BA4E-7779-4FD9-9152-AF6FF02295DE}"/>
    <cellStyle name="Migliaia 2 3 2 7 3 2 3" xfId="32532" xr:uid="{C450DD09-2752-436D-968D-18F9E29F8548}"/>
    <cellStyle name="Migliaia 2 3 2 7 3 3" xfId="15404" xr:uid="{741BB847-4F90-4B89-8E7C-761854584E4F}"/>
    <cellStyle name="Migliaia 2 3 2 7 3 3 2" xfId="38241" xr:uid="{922FC5B7-9E2B-4DE1-A601-5F329863AB9B}"/>
    <cellStyle name="Migliaia 2 3 2 7 3 4" xfId="26824" xr:uid="{58C6D945-03C1-4B14-9346-6A2B0C9785BB}"/>
    <cellStyle name="Migliaia 2 3 2 7 4" xfId="6841" xr:uid="{CFF62C9F-BC83-4EDD-9E55-4E5EE40FB266}"/>
    <cellStyle name="Migliaia 2 3 2 7 4 2" xfId="18258" xr:uid="{1AEBF002-F234-46F9-8805-53814C472A06}"/>
    <cellStyle name="Migliaia 2 3 2 7 4 2 2" xfId="41095" xr:uid="{62041FA6-DC1F-4FCC-B763-13B0942369F8}"/>
    <cellStyle name="Migliaia 2 3 2 7 4 3" xfId="29678" xr:uid="{0CB41EF5-B8D3-4621-87FE-EE05FCC1A68E}"/>
    <cellStyle name="Migliaia 2 3 2 7 5" xfId="12550" xr:uid="{BF3A7CC9-A78B-430B-9BBB-6DB4FE06C580}"/>
    <cellStyle name="Migliaia 2 3 2 7 5 2" xfId="35387" xr:uid="{0E6AB7E6-D754-4361-A62B-2F1A62380EC6}"/>
    <cellStyle name="Migliaia 2 3 2 7 6" xfId="23970" xr:uid="{B0B10EA4-A207-4EC3-8B08-704B56D47101}"/>
    <cellStyle name="Migliaia 2 3 2 8" xfId="1298" xr:uid="{2174F179-0835-4B35-96AB-F79E130ACCCF}"/>
    <cellStyle name="Migliaia 2 3 2 8 2" xfId="2774" xr:uid="{F2BA5335-2C65-444E-9A25-1FCD4EFAEBD8}"/>
    <cellStyle name="Migliaia 2 3 2 8 2 2" xfId="5630" xr:uid="{8FED7429-981F-4407-BDF0-92E969401AEF}"/>
    <cellStyle name="Migliaia 2 3 2 8 2 2 2" xfId="11338" xr:uid="{5DCE48BF-B5EE-4BCE-8411-388A304E61EC}"/>
    <cellStyle name="Migliaia 2 3 2 8 2 2 2 2" xfId="22756" xr:uid="{B6CD5B92-069F-4DCE-B412-DD008E333FD9}"/>
    <cellStyle name="Migliaia 2 3 2 8 2 2 2 2 2" xfId="45593" xr:uid="{FFBA3865-9E1E-4CE6-84EA-BA133435D1F7}"/>
    <cellStyle name="Migliaia 2 3 2 8 2 2 2 3" xfId="34176" xr:uid="{CA2966D8-F866-4DD0-88AE-AE8576E55918}"/>
    <cellStyle name="Migliaia 2 3 2 8 2 2 3" xfId="17048" xr:uid="{7157D421-1DE6-434B-9B4A-942442D1554A}"/>
    <cellStyle name="Migliaia 2 3 2 8 2 2 3 2" xfId="39885" xr:uid="{9E67B2AD-F973-4FD9-A1A6-B949B9607463}"/>
    <cellStyle name="Migliaia 2 3 2 8 2 2 4" xfId="28468" xr:uid="{179CF896-41F6-433C-A5B7-C6C7D59E5291}"/>
    <cellStyle name="Migliaia 2 3 2 8 2 3" xfId="8485" xr:uid="{4F74AB33-859C-4717-B4A5-0BF1BA401F78}"/>
    <cellStyle name="Migliaia 2 3 2 8 2 3 2" xfId="19902" xr:uid="{9006D103-CA40-4D7D-A944-F8ECC90052F9}"/>
    <cellStyle name="Migliaia 2 3 2 8 2 3 2 2" xfId="42739" xr:uid="{44A31A45-0176-47A5-99EC-6749D25365F7}"/>
    <cellStyle name="Migliaia 2 3 2 8 2 3 3" xfId="31322" xr:uid="{C0561B81-FC3E-4CD5-A8BF-E9CEEA4319F2}"/>
    <cellStyle name="Migliaia 2 3 2 8 2 4" xfId="14194" xr:uid="{3525E703-0830-40FA-9C11-B7045F16A28D}"/>
    <cellStyle name="Migliaia 2 3 2 8 2 4 2" xfId="37031" xr:uid="{8DEB5D7E-B323-4D89-A73E-B7D2F06A885D}"/>
    <cellStyle name="Migliaia 2 3 2 8 2 5" xfId="25614" xr:uid="{63A49CDA-CB79-4291-B279-9F7193100972}"/>
    <cellStyle name="Migliaia 2 3 2 8 3" xfId="4203" xr:uid="{52143601-5603-41AE-BBA7-44C248067DBC}"/>
    <cellStyle name="Migliaia 2 3 2 8 3 2" xfId="9912" xr:uid="{11012290-D164-4A6B-9CDF-01AE8EAB6E50}"/>
    <cellStyle name="Migliaia 2 3 2 8 3 2 2" xfId="21329" xr:uid="{B7031645-41F7-430A-8A22-737B8EAD9586}"/>
    <cellStyle name="Migliaia 2 3 2 8 3 2 2 2" xfId="44166" xr:uid="{9B3D258F-0B2F-4BCD-88F6-BABBB5AE53AF}"/>
    <cellStyle name="Migliaia 2 3 2 8 3 2 3" xfId="32749" xr:uid="{1CAC4D6E-719B-45FB-98C1-008EC05DC3C3}"/>
    <cellStyle name="Migliaia 2 3 2 8 3 3" xfId="15621" xr:uid="{32F725BD-36C9-4A31-845E-D3FCF5BF415A}"/>
    <cellStyle name="Migliaia 2 3 2 8 3 3 2" xfId="38458" xr:uid="{FE76590F-DE2D-484C-B7EF-ABD3D6B8E960}"/>
    <cellStyle name="Migliaia 2 3 2 8 3 4" xfId="27041" xr:uid="{A635DB2C-B459-408E-8ADB-DD30BBB621BF}"/>
    <cellStyle name="Migliaia 2 3 2 8 4" xfId="7058" xr:uid="{C00715F8-3CCE-4F9A-8D0B-55929047BB48}"/>
    <cellStyle name="Migliaia 2 3 2 8 4 2" xfId="18475" xr:uid="{5B689290-92AC-4A41-BA61-25D74EE47409}"/>
    <cellStyle name="Migliaia 2 3 2 8 4 2 2" xfId="41312" xr:uid="{2CFED35D-C49F-4ED5-B68E-B60A60C88469}"/>
    <cellStyle name="Migliaia 2 3 2 8 4 3" xfId="29895" xr:uid="{5BD1F649-4421-4122-A13F-68A41E73491B}"/>
    <cellStyle name="Migliaia 2 3 2 8 5" xfId="12767" xr:uid="{55DEBBC0-A7AC-4231-B8DC-916FED75DF64}"/>
    <cellStyle name="Migliaia 2 3 2 8 5 2" xfId="35604" xr:uid="{C196B445-180C-416D-8E92-610A13376953}"/>
    <cellStyle name="Migliaia 2 3 2 8 6" xfId="24187" xr:uid="{F7BB68A7-D490-4331-B19A-5AB8AE60F25E}"/>
    <cellStyle name="Migliaia 2 3 2 9" xfId="1545" xr:uid="{EC29B9FC-4987-44E6-8608-2E992E7B34E1}"/>
    <cellStyle name="Migliaia 2 3 2 9 2" xfId="2991" xr:uid="{E50C3717-19CC-41D8-8DD5-1C209ACC0926}"/>
    <cellStyle name="Migliaia 2 3 2 9 2 2" xfId="5847" xr:uid="{EDCF9379-15EF-45F6-9D1F-2FCE43DEA09E}"/>
    <cellStyle name="Migliaia 2 3 2 9 2 2 2" xfId="11555" xr:uid="{E03C3FD1-B077-4A12-BF08-C06DDEB69FB5}"/>
    <cellStyle name="Migliaia 2 3 2 9 2 2 2 2" xfId="22973" xr:uid="{21234F32-0390-4103-96F2-7218CB82A14A}"/>
    <cellStyle name="Migliaia 2 3 2 9 2 2 2 2 2" xfId="45810" xr:uid="{419535C6-31C6-4383-A574-C9D380C95AC5}"/>
    <cellStyle name="Migliaia 2 3 2 9 2 2 2 3" xfId="34393" xr:uid="{57AFDFD8-F63B-40B1-8515-C08EC26A90C5}"/>
    <cellStyle name="Migliaia 2 3 2 9 2 2 3" xfId="17265" xr:uid="{9ABF30A2-3DB2-4F4E-8D3F-4BB6B9D3D7D1}"/>
    <cellStyle name="Migliaia 2 3 2 9 2 2 3 2" xfId="40102" xr:uid="{F58F9610-657D-4235-8B66-DF622BAC41BA}"/>
    <cellStyle name="Migliaia 2 3 2 9 2 2 4" xfId="28685" xr:uid="{06974A8F-9756-44A6-AE8E-92E00F764E4B}"/>
    <cellStyle name="Migliaia 2 3 2 9 2 3" xfId="8702" xr:uid="{021E95FB-AEF7-413D-9C9A-647C0AA555F8}"/>
    <cellStyle name="Migliaia 2 3 2 9 2 3 2" xfId="20119" xr:uid="{DDFD96B3-7A22-441E-B96F-57DE4B6C9639}"/>
    <cellStyle name="Migliaia 2 3 2 9 2 3 2 2" xfId="42956" xr:uid="{912C22CA-8496-4ADB-8CAC-A2F105DEABEE}"/>
    <cellStyle name="Migliaia 2 3 2 9 2 3 3" xfId="31539" xr:uid="{D7BC8E34-7C8C-49BE-8AFB-07BAEB2BF0DC}"/>
    <cellStyle name="Migliaia 2 3 2 9 2 4" xfId="14411" xr:uid="{94263A2A-2C50-4183-A2A9-7A60A461D6D0}"/>
    <cellStyle name="Migliaia 2 3 2 9 2 4 2" xfId="37248" xr:uid="{81C87676-E24D-44E0-A9B3-17D52C2611F7}"/>
    <cellStyle name="Migliaia 2 3 2 9 2 5" xfId="25831" xr:uid="{F77CB05D-9080-4E04-8070-5874BDDC6408}"/>
    <cellStyle name="Migliaia 2 3 2 9 3" xfId="4420" xr:uid="{BE38649B-3EE0-4FFE-959B-5118013D16DF}"/>
    <cellStyle name="Migliaia 2 3 2 9 3 2" xfId="10129" xr:uid="{96B092C6-B0C9-42BC-A2D4-B4EDC894C279}"/>
    <cellStyle name="Migliaia 2 3 2 9 3 2 2" xfId="21546" xr:uid="{CE770A99-E487-4DFD-B0DE-C1A0C947A274}"/>
    <cellStyle name="Migliaia 2 3 2 9 3 2 2 2" xfId="44383" xr:uid="{2E2000C5-06CF-42B0-A6D7-7E57A007DD03}"/>
    <cellStyle name="Migliaia 2 3 2 9 3 2 3" xfId="32966" xr:uid="{2D74960A-8C47-428C-B199-41C9E9FCDF64}"/>
    <cellStyle name="Migliaia 2 3 2 9 3 3" xfId="15838" xr:uid="{15461CF8-7D21-463C-B4CA-6D1BAE238D44}"/>
    <cellStyle name="Migliaia 2 3 2 9 3 3 2" xfId="38675" xr:uid="{9438F106-0041-44A3-9E58-4C78DA530960}"/>
    <cellStyle name="Migliaia 2 3 2 9 3 4" xfId="27258" xr:uid="{FFD87B3F-912A-41DD-A370-CB6ECFC175BC}"/>
    <cellStyle name="Migliaia 2 3 2 9 4" xfId="7275" xr:uid="{F3461CA4-0BE7-42D7-A6FA-DD19AB3ACAF1}"/>
    <cellStyle name="Migliaia 2 3 2 9 4 2" xfId="18692" xr:uid="{5A9C5837-3399-4B28-B459-7A347C8FDF19}"/>
    <cellStyle name="Migliaia 2 3 2 9 4 2 2" xfId="41529" xr:uid="{94DE2EFF-7D1E-42FF-9183-E05ED12FFF77}"/>
    <cellStyle name="Migliaia 2 3 2 9 4 3" xfId="30112" xr:uid="{9BFF06F0-AF1F-46D9-AB7C-A0103A099DBF}"/>
    <cellStyle name="Migliaia 2 3 2 9 5" xfId="12984" xr:uid="{64F29A29-D30E-4DB5-856D-F51208E56D74}"/>
    <cellStyle name="Migliaia 2 3 2 9 5 2" xfId="35821" xr:uid="{E74F070D-5888-4EE1-AB7F-6853C28C4D92}"/>
    <cellStyle name="Migliaia 2 3 2 9 6" xfId="24404" xr:uid="{798D9D8A-8751-484F-9333-071DAF52BC06}"/>
    <cellStyle name="Migliaia 2 3 3" xfId="215" xr:uid="{893D02BA-C8DB-415D-B0C5-B20ADDE982D2}"/>
    <cellStyle name="Migliaia 2 3 3 10" xfId="3288" xr:uid="{8BC12253-00FD-411A-BE5A-65DB0B33E075}"/>
    <cellStyle name="Migliaia 2 3 3 10 2" xfId="8997" xr:uid="{B3E26678-AD42-4119-9ABA-574F0BC4713F}"/>
    <cellStyle name="Migliaia 2 3 3 10 2 2" xfId="20414" xr:uid="{B41B8809-F034-453C-AC6D-0A43052FDCF1}"/>
    <cellStyle name="Migliaia 2 3 3 10 2 2 2" xfId="43251" xr:uid="{5910AECD-8791-495E-9388-09B5733B9153}"/>
    <cellStyle name="Migliaia 2 3 3 10 2 3" xfId="31834" xr:uid="{2292EF63-3BE6-4B9C-AC2F-60E20E800552}"/>
    <cellStyle name="Migliaia 2 3 3 10 3" xfId="14706" xr:uid="{0799839B-3F5D-4A81-9762-ED737696CB82}"/>
    <cellStyle name="Migliaia 2 3 3 10 3 2" xfId="37543" xr:uid="{BAFA5E5D-F332-49DE-AE3F-C816B1B9EE31}"/>
    <cellStyle name="Migliaia 2 3 3 10 4" xfId="26126" xr:uid="{825D7880-580F-40B5-B5E0-160DE05F3192}"/>
    <cellStyle name="Migliaia 2 3 3 11" xfId="6143" xr:uid="{DBA30109-DF3C-4A8F-B892-80967D342BF1}"/>
    <cellStyle name="Migliaia 2 3 3 11 2" xfId="17560" xr:uid="{EADA61C7-0E46-4418-9C67-D703C80F3094}"/>
    <cellStyle name="Migliaia 2 3 3 11 2 2" xfId="40397" xr:uid="{F4B91519-AB68-41CC-A808-4DD0C49B4E1B}"/>
    <cellStyle name="Migliaia 2 3 3 11 3" xfId="28980" xr:uid="{863E5215-79E3-42B8-9E11-20178FD4548B}"/>
    <cellStyle name="Migliaia 2 3 3 12" xfId="11852" xr:uid="{E5438F08-E59F-4F8E-853A-6506AD928567}"/>
    <cellStyle name="Migliaia 2 3 3 12 2" xfId="34689" xr:uid="{A8F0F508-6EB7-4532-8746-7DB27E0401CC}"/>
    <cellStyle name="Migliaia 2 3 3 13" xfId="23272" xr:uid="{A3C990AF-F73F-416C-A922-C317282C2964}"/>
    <cellStyle name="Migliaia 2 3 3 2" xfId="309" xr:uid="{DEE3E297-8623-419F-B674-7B87A4E9F9F7}"/>
    <cellStyle name="Migliaia 2 3 3 2 10" xfId="6222" xr:uid="{960E7FCD-5182-4E4E-85FC-A7C66D082155}"/>
    <cellStyle name="Migliaia 2 3 3 2 10 2" xfId="17639" xr:uid="{BE07F840-4AB3-4CB0-9B1F-40B3D5CF49D6}"/>
    <cellStyle name="Migliaia 2 3 3 2 10 2 2" xfId="40476" xr:uid="{E01C4BA0-799F-4152-B5BE-E9C730056A77}"/>
    <cellStyle name="Migliaia 2 3 3 2 10 3" xfId="29059" xr:uid="{7AF64390-35AC-4B2B-989E-EE6B8F9C2990}"/>
    <cellStyle name="Migliaia 2 3 3 2 11" xfId="11931" xr:uid="{77D8B11F-FECC-404F-BBF5-1E641E66B689}"/>
    <cellStyle name="Migliaia 2 3 3 2 11 2" xfId="34768" xr:uid="{FEC362C8-3AD3-4B02-B23A-65F4CB1EC39F}"/>
    <cellStyle name="Migliaia 2 3 3 2 12" xfId="23351" xr:uid="{C2B33700-F2FB-4DEB-BB02-E7689EA0D60E}"/>
    <cellStyle name="Migliaia 2 3 3 2 2" xfId="463" xr:uid="{8D2D5D14-3E37-43AC-B417-7BD5C9F70BE0}"/>
    <cellStyle name="Migliaia 2 3 3 2 2 10" xfId="12055" xr:uid="{6D83FCAA-C130-413F-9BE8-5ABFF2E11C6A}"/>
    <cellStyle name="Migliaia 2 3 3 2 2 10 2" xfId="34892" xr:uid="{BC5C3FBC-087F-47D8-8D3D-852E36D5FA52}"/>
    <cellStyle name="Migliaia 2 3 3 2 2 11" xfId="23475" xr:uid="{D60067F0-FBEE-4C60-812F-EF8DD80D8690}"/>
    <cellStyle name="Migliaia 2 3 3 2 2 2" xfId="717" xr:uid="{5C7C6383-A85E-479C-A08E-42996A72EF89}"/>
    <cellStyle name="Migliaia 2 3 3 2 2 2 2" xfId="2279" xr:uid="{B71C0800-00E1-4BB0-9A2C-9235994A0359}"/>
    <cellStyle name="Migliaia 2 3 3 2 2 2 2 2" xfId="5135" xr:uid="{694A5E2F-3B18-4824-A93A-FE58A43E5C81}"/>
    <cellStyle name="Migliaia 2 3 3 2 2 2 2 2 2" xfId="10843" xr:uid="{4103E7E5-D02F-49C4-BC5F-FD78E46F8AE4}"/>
    <cellStyle name="Migliaia 2 3 3 2 2 2 2 2 2 2" xfId="22261" xr:uid="{E5B8E92C-3215-4D70-AF03-6AD12F68861F}"/>
    <cellStyle name="Migliaia 2 3 3 2 2 2 2 2 2 2 2" xfId="45098" xr:uid="{A74D7B1A-3A75-4FBD-B77B-36E184E7C92F}"/>
    <cellStyle name="Migliaia 2 3 3 2 2 2 2 2 2 3" xfId="33681" xr:uid="{3290FEB1-46B6-4CB2-9E0A-6017041793CE}"/>
    <cellStyle name="Migliaia 2 3 3 2 2 2 2 2 3" xfId="16553" xr:uid="{8F859CC6-13E8-455A-8926-F1BA6821720C}"/>
    <cellStyle name="Migliaia 2 3 3 2 2 2 2 2 3 2" xfId="39390" xr:uid="{B6CAFE4C-7FE6-48E5-9931-3CBC284EEBC2}"/>
    <cellStyle name="Migliaia 2 3 3 2 2 2 2 2 4" xfId="27973" xr:uid="{EA399542-C3CE-490D-8F46-EC5A23345473}"/>
    <cellStyle name="Migliaia 2 3 3 2 2 2 2 3" xfId="7990" xr:uid="{2606CA7D-03E8-4931-8D84-F423B8508467}"/>
    <cellStyle name="Migliaia 2 3 3 2 2 2 2 3 2" xfId="19407" xr:uid="{48A2E1FE-89BC-48CC-9E14-F64DF0DC2AC3}"/>
    <cellStyle name="Migliaia 2 3 3 2 2 2 2 3 2 2" xfId="42244" xr:uid="{1A875D21-A4B3-4707-A1C9-8057FDD2F24F}"/>
    <cellStyle name="Migliaia 2 3 3 2 2 2 2 3 3" xfId="30827" xr:uid="{0D0355FF-148F-4B7C-8378-39514323AB39}"/>
    <cellStyle name="Migliaia 2 3 3 2 2 2 2 4" xfId="13699" xr:uid="{A1CD6B02-0481-4BA6-82B4-2D356A318880}"/>
    <cellStyle name="Migliaia 2 3 3 2 2 2 2 4 2" xfId="36536" xr:uid="{388348BF-4603-4A90-AA5F-E6DD5050856E}"/>
    <cellStyle name="Migliaia 2 3 3 2 2 2 2 5" xfId="25119" xr:uid="{E186F864-7723-44AC-AF07-071AD95AD6A3}"/>
    <cellStyle name="Migliaia 2 3 3 2 2 2 3" xfId="3708" xr:uid="{D48C97C0-3247-4AAC-A85D-9F672700FBB6}"/>
    <cellStyle name="Migliaia 2 3 3 2 2 2 3 2" xfId="9417" xr:uid="{A09C8438-93C6-4F40-914B-99260974F2FA}"/>
    <cellStyle name="Migliaia 2 3 3 2 2 2 3 2 2" xfId="20834" xr:uid="{CD79493E-503B-4B1C-A38A-33DBC8618340}"/>
    <cellStyle name="Migliaia 2 3 3 2 2 2 3 2 2 2" xfId="43671" xr:uid="{B48F3C9E-BC7C-4F00-B256-305E7F928FE0}"/>
    <cellStyle name="Migliaia 2 3 3 2 2 2 3 2 3" xfId="32254" xr:uid="{20BAF71B-7E29-4E43-AA13-4873079A04B0}"/>
    <cellStyle name="Migliaia 2 3 3 2 2 2 3 3" xfId="15126" xr:uid="{CEC0ABA8-EA1D-46EE-B54B-1C0DED0F4C3C}"/>
    <cellStyle name="Migliaia 2 3 3 2 2 2 3 3 2" xfId="37963" xr:uid="{F7FF2965-E7FB-44C2-84A8-82630E960D1E}"/>
    <cellStyle name="Migliaia 2 3 3 2 2 2 3 4" xfId="26546" xr:uid="{BDA0A40C-5EA0-491E-93F4-3E4D504EBEC5}"/>
    <cellStyle name="Migliaia 2 3 3 2 2 2 4" xfId="6563" xr:uid="{3DF000A9-9B53-45F5-992B-D934C3FB7BFA}"/>
    <cellStyle name="Migliaia 2 3 3 2 2 2 4 2" xfId="17980" xr:uid="{CF29222C-86D4-48C3-8F0A-65A9771713EE}"/>
    <cellStyle name="Migliaia 2 3 3 2 2 2 4 2 2" xfId="40817" xr:uid="{35798A11-F7FE-4FA2-9733-3F8DCEAA6800}"/>
    <cellStyle name="Migliaia 2 3 3 2 2 2 4 3" xfId="29400" xr:uid="{280F7F8F-782B-4A71-A947-D5455A41DF54}"/>
    <cellStyle name="Migliaia 2 3 3 2 2 2 5" xfId="12272" xr:uid="{09965D7C-0491-433C-8C6B-BD5A1FE84CF3}"/>
    <cellStyle name="Migliaia 2 3 3 2 2 2 5 2" xfId="35109" xr:uid="{ECD55B70-6028-4BDE-BC28-C632CAFDA360}"/>
    <cellStyle name="Migliaia 2 3 3 2 2 2 6" xfId="23692" xr:uid="{04DEC0B7-263E-4110-AC4E-B0C17CE76EF0}"/>
    <cellStyle name="Migliaia 2 3 3 2 2 3" xfId="977" xr:uid="{81C870FA-E44A-49AB-AC5E-449AF5C9202C}"/>
    <cellStyle name="Migliaia 2 3 3 2 2 3 2" xfId="2496" xr:uid="{818F9943-52DB-4051-92F6-0E074B52B4D0}"/>
    <cellStyle name="Migliaia 2 3 3 2 2 3 2 2" xfId="5352" xr:uid="{18D28136-C814-424A-A5BF-34301A48C30C}"/>
    <cellStyle name="Migliaia 2 3 3 2 2 3 2 2 2" xfId="11060" xr:uid="{256B3DDF-417F-43CD-A4D0-F9F1142BEA63}"/>
    <cellStyle name="Migliaia 2 3 3 2 2 3 2 2 2 2" xfId="22478" xr:uid="{51C399CE-FD9F-4261-8AF9-6BE509BADCC4}"/>
    <cellStyle name="Migliaia 2 3 3 2 2 3 2 2 2 2 2" xfId="45315" xr:uid="{A0F2F892-2EB3-463C-899F-09D091E98BD6}"/>
    <cellStyle name="Migliaia 2 3 3 2 2 3 2 2 2 3" xfId="33898" xr:uid="{2C70260E-7096-4963-8733-44ADD4A0E92F}"/>
    <cellStyle name="Migliaia 2 3 3 2 2 3 2 2 3" xfId="16770" xr:uid="{A4071E9C-7CF4-444C-AC89-6C66FFF5BDE0}"/>
    <cellStyle name="Migliaia 2 3 3 2 2 3 2 2 3 2" xfId="39607" xr:uid="{0198F5EB-8625-46BD-91B5-A82D901B3C7B}"/>
    <cellStyle name="Migliaia 2 3 3 2 2 3 2 2 4" xfId="28190" xr:uid="{7CAC4C82-B05F-4ACE-AF87-CA25BF18C890}"/>
    <cellStyle name="Migliaia 2 3 3 2 2 3 2 3" xfId="8207" xr:uid="{78F972B7-990A-48B2-8D1A-3BDEDFCCCA5F}"/>
    <cellStyle name="Migliaia 2 3 3 2 2 3 2 3 2" xfId="19624" xr:uid="{FAE5C15E-CFE4-4643-8C9C-0FA1BF92622A}"/>
    <cellStyle name="Migliaia 2 3 3 2 2 3 2 3 2 2" xfId="42461" xr:uid="{124D83BF-8972-462E-9EDA-99B1F2E1857F}"/>
    <cellStyle name="Migliaia 2 3 3 2 2 3 2 3 3" xfId="31044" xr:uid="{5B0383D4-0528-4914-8FC1-069A92CFED87}"/>
    <cellStyle name="Migliaia 2 3 3 2 2 3 2 4" xfId="13916" xr:uid="{8068E78F-8452-4C35-8A6D-4CA27E0472B4}"/>
    <cellStyle name="Migliaia 2 3 3 2 2 3 2 4 2" xfId="36753" xr:uid="{A3EE3BBE-30E3-4835-B371-46420DE0320B}"/>
    <cellStyle name="Migliaia 2 3 3 2 2 3 2 5" xfId="25336" xr:uid="{280DD404-4121-415F-85CD-BA02F60742FB}"/>
    <cellStyle name="Migliaia 2 3 3 2 2 3 3" xfId="3925" xr:uid="{848CA7BA-2B67-469B-95EE-21C99EA6BA15}"/>
    <cellStyle name="Migliaia 2 3 3 2 2 3 3 2" xfId="9634" xr:uid="{784EBD13-7385-44C5-9D4E-7B716A9CEC32}"/>
    <cellStyle name="Migliaia 2 3 3 2 2 3 3 2 2" xfId="21051" xr:uid="{61C578E7-6EDE-4835-A5C6-774EAA1975B2}"/>
    <cellStyle name="Migliaia 2 3 3 2 2 3 3 2 2 2" xfId="43888" xr:uid="{EFC6B132-57F2-4220-9D0C-4AEEEFE97B98}"/>
    <cellStyle name="Migliaia 2 3 3 2 2 3 3 2 3" xfId="32471" xr:uid="{8ACBE56E-A15F-4327-AD6F-0D17A6154870}"/>
    <cellStyle name="Migliaia 2 3 3 2 2 3 3 3" xfId="15343" xr:uid="{538C2C09-750F-4F87-88C4-40741CFB50D2}"/>
    <cellStyle name="Migliaia 2 3 3 2 2 3 3 3 2" xfId="38180" xr:uid="{3B41D107-90FA-4EDD-B85D-9B83513E9F1E}"/>
    <cellStyle name="Migliaia 2 3 3 2 2 3 3 4" xfId="26763" xr:uid="{3ED15944-2C85-46EA-B301-D59B6AD2B35F}"/>
    <cellStyle name="Migliaia 2 3 3 2 2 3 4" xfId="6780" xr:uid="{7EACA86A-21E0-41FC-96DB-8DBE269016B2}"/>
    <cellStyle name="Migliaia 2 3 3 2 2 3 4 2" xfId="18197" xr:uid="{1B6601A9-B996-41E2-BA1A-934F9D15C013}"/>
    <cellStyle name="Migliaia 2 3 3 2 2 3 4 2 2" xfId="41034" xr:uid="{7ADF7640-2536-4A94-8E1F-7353DDB438DA}"/>
    <cellStyle name="Migliaia 2 3 3 2 2 3 4 3" xfId="29617" xr:uid="{02CF5C2F-A66F-462E-B641-2AA4F2078942}"/>
    <cellStyle name="Migliaia 2 3 3 2 2 3 5" xfId="12489" xr:uid="{A2AAF124-2AB9-4485-A696-5EA979D32909}"/>
    <cellStyle name="Migliaia 2 3 3 2 2 3 5 2" xfId="35326" xr:uid="{FF54DCD7-C07A-4F97-AD80-7007948C8937}"/>
    <cellStyle name="Migliaia 2 3 3 2 2 3 6" xfId="23909" xr:uid="{3BFF5AA2-6263-47C1-BB40-10E7579BC955}"/>
    <cellStyle name="Migliaia 2 3 3 2 2 4" xfId="1224" xr:uid="{30B4D689-39F6-45AB-B40D-A1B285807E06}"/>
    <cellStyle name="Migliaia 2 3 3 2 2 4 2" xfId="2713" xr:uid="{C6AC2225-5F92-4C87-A285-C5A55FC03689}"/>
    <cellStyle name="Migliaia 2 3 3 2 2 4 2 2" xfId="5569" xr:uid="{C2BAD70A-170C-4A87-B149-AECB11DE7313}"/>
    <cellStyle name="Migliaia 2 3 3 2 2 4 2 2 2" xfId="11277" xr:uid="{86EE1270-2C21-4B58-9BE3-DF6E45E4C778}"/>
    <cellStyle name="Migliaia 2 3 3 2 2 4 2 2 2 2" xfId="22695" xr:uid="{0D7DD7B4-717A-4524-8AB8-317202C3D1BF}"/>
    <cellStyle name="Migliaia 2 3 3 2 2 4 2 2 2 2 2" xfId="45532" xr:uid="{DF8B4E75-E038-4503-8CEB-AD2D10F9CC61}"/>
    <cellStyle name="Migliaia 2 3 3 2 2 4 2 2 2 3" xfId="34115" xr:uid="{24ABAC14-B29A-4955-9F30-D2BC48D5B9B8}"/>
    <cellStyle name="Migliaia 2 3 3 2 2 4 2 2 3" xfId="16987" xr:uid="{180526E7-C27E-4855-BDDC-CDEAE5BEE0AB}"/>
    <cellStyle name="Migliaia 2 3 3 2 2 4 2 2 3 2" xfId="39824" xr:uid="{E2C3E44A-CA3F-450F-A840-B5511B22E467}"/>
    <cellStyle name="Migliaia 2 3 3 2 2 4 2 2 4" xfId="28407" xr:uid="{5B83909E-2507-496E-B40D-D8D22C60D62A}"/>
    <cellStyle name="Migliaia 2 3 3 2 2 4 2 3" xfId="8424" xr:uid="{AC2228D7-72E6-42BF-B5E0-D6FD83C49E05}"/>
    <cellStyle name="Migliaia 2 3 3 2 2 4 2 3 2" xfId="19841" xr:uid="{B0FA9612-B20D-4B3B-B3B8-7A2BC2C0E385}"/>
    <cellStyle name="Migliaia 2 3 3 2 2 4 2 3 2 2" xfId="42678" xr:uid="{3A4ECCE7-78AD-4544-A57E-D04AF953F0C9}"/>
    <cellStyle name="Migliaia 2 3 3 2 2 4 2 3 3" xfId="31261" xr:uid="{946BE8E2-61D4-4182-84CC-EC4A7F4079FE}"/>
    <cellStyle name="Migliaia 2 3 3 2 2 4 2 4" xfId="14133" xr:uid="{73350829-2418-4142-B482-2325970C49E0}"/>
    <cellStyle name="Migliaia 2 3 3 2 2 4 2 4 2" xfId="36970" xr:uid="{BE7E2E7B-4211-4E3B-8962-E4175F560EF9}"/>
    <cellStyle name="Migliaia 2 3 3 2 2 4 2 5" xfId="25553" xr:uid="{F890BA3E-DC51-45EB-A5C7-0ACBE931FF9B}"/>
    <cellStyle name="Migliaia 2 3 3 2 2 4 3" xfId="4142" xr:uid="{B1C64A12-7A08-4FB8-9DE7-F5AB4AD25BC2}"/>
    <cellStyle name="Migliaia 2 3 3 2 2 4 3 2" xfId="9851" xr:uid="{347929D3-C2B0-4341-8F80-08182600FF4E}"/>
    <cellStyle name="Migliaia 2 3 3 2 2 4 3 2 2" xfId="21268" xr:uid="{C5A4CA87-E7A3-4B93-BF5F-5804F56B8214}"/>
    <cellStyle name="Migliaia 2 3 3 2 2 4 3 2 2 2" xfId="44105" xr:uid="{6CCFE6C2-92EA-4176-9CE8-C9634FBE5AFC}"/>
    <cellStyle name="Migliaia 2 3 3 2 2 4 3 2 3" xfId="32688" xr:uid="{C72416BE-EEA0-4699-92F6-B847D2E3890A}"/>
    <cellStyle name="Migliaia 2 3 3 2 2 4 3 3" xfId="15560" xr:uid="{FA0803AB-849B-47BA-9F9B-E3E6E564BCA3}"/>
    <cellStyle name="Migliaia 2 3 3 2 2 4 3 3 2" xfId="38397" xr:uid="{1490906A-9E64-4A9A-BF37-ABECED88AB22}"/>
    <cellStyle name="Migliaia 2 3 3 2 2 4 3 4" xfId="26980" xr:uid="{764187D9-57F0-43DC-A8CB-CE040AFC80EA}"/>
    <cellStyle name="Migliaia 2 3 3 2 2 4 4" xfId="6997" xr:uid="{D4487ED8-B90D-43D6-BDEC-854677E7DB04}"/>
    <cellStyle name="Migliaia 2 3 3 2 2 4 4 2" xfId="18414" xr:uid="{1E33E2FF-590D-4719-BE1F-27CAD579BEC6}"/>
    <cellStyle name="Migliaia 2 3 3 2 2 4 4 2 2" xfId="41251" xr:uid="{A2EB74DF-5141-4B9B-9E69-829ABE2B771B}"/>
    <cellStyle name="Migliaia 2 3 3 2 2 4 4 3" xfId="29834" xr:uid="{76B385A4-710F-46AA-B816-8726634A0E8D}"/>
    <cellStyle name="Migliaia 2 3 3 2 2 4 5" xfId="12706" xr:uid="{A894AAE9-4E35-44FB-8191-654803DDAC2A}"/>
    <cellStyle name="Migliaia 2 3 3 2 2 4 5 2" xfId="35543" xr:uid="{90FFB4A9-D072-42BA-94B1-2653E4D56ABA}"/>
    <cellStyle name="Migliaia 2 3 3 2 2 4 6" xfId="24126" xr:uid="{B58EAD8D-CCDA-4A47-850E-62D16885C043}"/>
    <cellStyle name="Migliaia 2 3 3 2 2 5" xfId="1471" xr:uid="{E3AF48F5-978D-4B68-92E4-20D38B9D0D1A}"/>
    <cellStyle name="Migliaia 2 3 3 2 2 5 2" xfId="2930" xr:uid="{125FA923-9865-4FEC-8133-237906C87737}"/>
    <cellStyle name="Migliaia 2 3 3 2 2 5 2 2" xfId="5786" xr:uid="{1892A39B-CF72-479D-B089-66867633966D}"/>
    <cellStyle name="Migliaia 2 3 3 2 2 5 2 2 2" xfId="11494" xr:uid="{A7AA7C0F-B22C-4258-82C8-08BF502D5701}"/>
    <cellStyle name="Migliaia 2 3 3 2 2 5 2 2 2 2" xfId="22912" xr:uid="{B88AF25B-6080-450F-819E-8FCB1E745547}"/>
    <cellStyle name="Migliaia 2 3 3 2 2 5 2 2 2 2 2" xfId="45749" xr:uid="{9494EE7E-638C-4BA8-B611-F6C016E535E5}"/>
    <cellStyle name="Migliaia 2 3 3 2 2 5 2 2 2 3" xfId="34332" xr:uid="{9A0EC735-51A4-46D6-87DF-16C6F6947992}"/>
    <cellStyle name="Migliaia 2 3 3 2 2 5 2 2 3" xfId="17204" xr:uid="{9C3B103E-F540-4DAE-835C-07056A114371}"/>
    <cellStyle name="Migliaia 2 3 3 2 2 5 2 2 3 2" xfId="40041" xr:uid="{54390B70-AB57-42AA-9AD0-3D1EF2316136}"/>
    <cellStyle name="Migliaia 2 3 3 2 2 5 2 2 4" xfId="28624" xr:uid="{973FA738-D4BD-43DF-93DA-27F37486CC44}"/>
    <cellStyle name="Migliaia 2 3 3 2 2 5 2 3" xfId="8641" xr:uid="{20E510FD-0942-4D90-8D67-A1EB3C8AA312}"/>
    <cellStyle name="Migliaia 2 3 3 2 2 5 2 3 2" xfId="20058" xr:uid="{0044C9C1-6A72-4450-BDEC-E6730ABB5FE2}"/>
    <cellStyle name="Migliaia 2 3 3 2 2 5 2 3 2 2" xfId="42895" xr:uid="{9A95B8F0-2381-4765-AFBC-8628A38BF926}"/>
    <cellStyle name="Migliaia 2 3 3 2 2 5 2 3 3" xfId="31478" xr:uid="{D2F11E49-4A76-4AFA-89BE-A576B4C7D7F9}"/>
    <cellStyle name="Migliaia 2 3 3 2 2 5 2 4" xfId="14350" xr:uid="{B8CC4ED4-9654-46D1-AFE9-00C924930033}"/>
    <cellStyle name="Migliaia 2 3 3 2 2 5 2 4 2" xfId="37187" xr:uid="{859F63A4-ABE9-4437-8A65-BFFF64C30F2E}"/>
    <cellStyle name="Migliaia 2 3 3 2 2 5 2 5" xfId="25770" xr:uid="{126477FC-F105-45C2-BC7C-E61326D7F672}"/>
    <cellStyle name="Migliaia 2 3 3 2 2 5 3" xfId="4359" xr:uid="{4B63AF8B-CF36-4789-AC2C-058667ED4CC0}"/>
    <cellStyle name="Migliaia 2 3 3 2 2 5 3 2" xfId="10068" xr:uid="{19A43C73-4C52-434A-8130-0381B74A3848}"/>
    <cellStyle name="Migliaia 2 3 3 2 2 5 3 2 2" xfId="21485" xr:uid="{FE729A85-6531-4FBE-82A3-0AAA851C556F}"/>
    <cellStyle name="Migliaia 2 3 3 2 2 5 3 2 2 2" xfId="44322" xr:uid="{39DC40DD-4958-44D6-AE26-0BCE8E680838}"/>
    <cellStyle name="Migliaia 2 3 3 2 2 5 3 2 3" xfId="32905" xr:uid="{0082BCD7-DF28-4F20-8423-9D9D5D220600}"/>
    <cellStyle name="Migliaia 2 3 3 2 2 5 3 3" xfId="15777" xr:uid="{D9400727-BD57-4028-9A58-4F71E8247F85}"/>
    <cellStyle name="Migliaia 2 3 3 2 2 5 3 3 2" xfId="38614" xr:uid="{12FB56BA-AE74-4B54-9EAA-0FC005A4BC1B}"/>
    <cellStyle name="Migliaia 2 3 3 2 2 5 3 4" xfId="27197" xr:uid="{958E409D-B9DE-47B9-8AA2-0CD795AB541C}"/>
    <cellStyle name="Migliaia 2 3 3 2 2 5 4" xfId="7214" xr:uid="{4BC770B1-BCA7-44EE-ABE8-6D489A20644F}"/>
    <cellStyle name="Migliaia 2 3 3 2 2 5 4 2" xfId="18631" xr:uid="{D8F769E5-E5FA-405C-A413-06930BC26C43}"/>
    <cellStyle name="Migliaia 2 3 3 2 2 5 4 2 2" xfId="41468" xr:uid="{48DC2D9D-4E9B-4049-842B-00BA766C65B2}"/>
    <cellStyle name="Migliaia 2 3 3 2 2 5 4 3" xfId="30051" xr:uid="{BB9AE09E-04B8-4741-8C53-D8F06467CB4F}"/>
    <cellStyle name="Migliaia 2 3 3 2 2 5 5" xfId="12923" xr:uid="{2C56265B-24B8-4150-9B4B-9F3E7E7DB71C}"/>
    <cellStyle name="Migliaia 2 3 3 2 2 5 5 2" xfId="35760" xr:uid="{0BB88A8C-55F7-4104-B4E8-A31FD9F4912A}"/>
    <cellStyle name="Migliaia 2 3 3 2 2 5 6" xfId="24343" xr:uid="{7589F61B-A3AB-474C-9934-F083FA81DA22}"/>
    <cellStyle name="Migliaia 2 3 3 2 2 6" xfId="1718" xr:uid="{3FB7AAC6-C40C-4797-BB1E-F40892DDF9C2}"/>
    <cellStyle name="Migliaia 2 3 3 2 2 6 2" xfId="3147" xr:uid="{CCCAFFDA-AE68-428D-BB0B-86FF83D3D13C}"/>
    <cellStyle name="Migliaia 2 3 3 2 2 6 2 2" xfId="6003" xr:uid="{4C245FCF-9766-4261-8BC3-35F49DF2494B}"/>
    <cellStyle name="Migliaia 2 3 3 2 2 6 2 2 2" xfId="11711" xr:uid="{5D90E277-C2A4-41FC-86E9-9317EF3CB018}"/>
    <cellStyle name="Migliaia 2 3 3 2 2 6 2 2 2 2" xfId="23129" xr:uid="{3346DBD3-2CAB-400E-8B11-01AC68B0B0A5}"/>
    <cellStyle name="Migliaia 2 3 3 2 2 6 2 2 2 2 2" xfId="45966" xr:uid="{8FBCC579-C4DF-4B1E-A65E-B6AD7016C578}"/>
    <cellStyle name="Migliaia 2 3 3 2 2 6 2 2 2 3" xfId="34549" xr:uid="{8602C05B-1C03-41CD-BA28-7240325B49B9}"/>
    <cellStyle name="Migliaia 2 3 3 2 2 6 2 2 3" xfId="17421" xr:uid="{8B8C51DC-9701-40A6-ACB2-291C124E719A}"/>
    <cellStyle name="Migliaia 2 3 3 2 2 6 2 2 3 2" xfId="40258" xr:uid="{29A5C03F-572A-4F5D-B906-C1868E0D04FC}"/>
    <cellStyle name="Migliaia 2 3 3 2 2 6 2 2 4" xfId="28841" xr:uid="{5ABF0AA5-261B-4C6C-80A5-E568F7574B74}"/>
    <cellStyle name="Migliaia 2 3 3 2 2 6 2 3" xfId="8858" xr:uid="{4CCB029C-A8B2-44C0-B444-B66878A87C7C}"/>
    <cellStyle name="Migliaia 2 3 3 2 2 6 2 3 2" xfId="20275" xr:uid="{8C4431C3-46C3-4904-9A95-6A74C6205F8D}"/>
    <cellStyle name="Migliaia 2 3 3 2 2 6 2 3 2 2" xfId="43112" xr:uid="{179A1AEC-E850-4859-BA3F-E2F6321650CD}"/>
    <cellStyle name="Migliaia 2 3 3 2 2 6 2 3 3" xfId="31695" xr:uid="{19749665-2D70-4DA6-BF98-737E4A37FC8D}"/>
    <cellStyle name="Migliaia 2 3 3 2 2 6 2 4" xfId="14567" xr:uid="{2AB17318-7CB2-42BA-9D69-C676DF0FB70A}"/>
    <cellStyle name="Migliaia 2 3 3 2 2 6 2 4 2" xfId="37404" xr:uid="{5FE930C8-EEE2-48B4-BCED-D48C4EC7CB20}"/>
    <cellStyle name="Migliaia 2 3 3 2 2 6 2 5" xfId="25987" xr:uid="{C135B667-D9DB-4BDE-B652-3C8B2D95BFDF}"/>
    <cellStyle name="Migliaia 2 3 3 2 2 6 3" xfId="4576" xr:uid="{4A01C06B-B88A-437E-910A-CF0F9EB880D7}"/>
    <cellStyle name="Migliaia 2 3 3 2 2 6 3 2" xfId="10285" xr:uid="{967E6EEE-E9A1-49E3-8E8B-5C4AC3E67970}"/>
    <cellStyle name="Migliaia 2 3 3 2 2 6 3 2 2" xfId="21702" xr:uid="{F22049B2-2AAD-4038-98C1-94B8A39D4ECB}"/>
    <cellStyle name="Migliaia 2 3 3 2 2 6 3 2 2 2" xfId="44539" xr:uid="{E7D711CB-B245-4F67-BAB0-47D403C3C0B0}"/>
    <cellStyle name="Migliaia 2 3 3 2 2 6 3 2 3" xfId="33122" xr:uid="{31A10A22-C99A-4A69-951F-80C92595C710}"/>
    <cellStyle name="Migliaia 2 3 3 2 2 6 3 3" xfId="15994" xr:uid="{65B42CA1-F428-415D-93F3-63854E12B25A}"/>
    <cellStyle name="Migliaia 2 3 3 2 2 6 3 3 2" xfId="38831" xr:uid="{AB3DEDC2-672E-4737-BD4F-6B339A62C1D8}"/>
    <cellStyle name="Migliaia 2 3 3 2 2 6 3 4" xfId="27414" xr:uid="{41D295AE-DA9D-43D1-80EF-307AEA3F1C23}"/>
    <cellStyle name="Migliaia 2 3 3 2 2 6 4" xfId="7431" xr:uid="{E23B4A42-A766-4938-A73D-CF3852AFB618}"/>
    <cellStyle name="Migliaia 2 3 3 2 2 6 4 2" xfId="18848" xr:uid="{30550F22-64FE-44F5-BE09-B8DD2A2F24EA}"/>
    <cellStyle name="Migliaia 2 3 3 2 2 6 4 2 2" xfId="41685" xr:uid="{0F51889D-AB30-4D33-9875-EC0809F27A84}"/>
    <cellStyle name="Migliaia 2 3 3 2 2 6 4 3" xfId="30268" xr:uid="{953B3282-0EBD-4DB0-A6EF-D599287DB06A}"/>
    <cellStyle name="Migliaia 2 3 3 2 2 6 5" xfId="13140" xr:uid="{EAF38555-A08E-41BC-A683-D228782A09A0}"/>
    <cellStyle name="Migliaia 2 3 3 2 2 6 5 2" xfId="35977" xr:uid="{F775602E-B66E-4535-8102-2F1761F1B5A2}"/>
    <cellStyle name="Migliaia 2 3 3 2 2 6 6" xfId="24560" xr:uid="{D4CA6B45-E1EC-49F0-8915-E7498C7E55FE}"/>
    <cellStyle name="Migliaia 2 3 3 2 2 7" xfId="2062" xr:uid="{9B5B0AE7-A493-475F-84B0-6C18D63D195B}"/>
    <cellStyle name="Migliaia 2 3 3 2 2 7 2" xfId="4918" xr:uid="{4576E536-C00C-4CC4-BD2E-C077DFE5472D}"/>
    <cellStyle name="Migliaia 2 3 3 2 2 7 2 2" xfId="10626" xr:uid="{0E5CD651-B7FA-4B5D-96AC-5C6DBF71446C}"/>
    <cellStyle name="Migliaia 2 3 3 2 2 7 2 2 2" xfId="22044" xr:uid="{9DC88BC5-1850-4AEA-9C1A-56E588D78100}"/>
    <cellStyle name="Migliaia 2 3 3 2 2 7 2 2 2 2" xfId="44881" xr:uid="{8625A840-E9EE-4A19-BA83-A7E655CA9B98}"/>
    <cellStyle name="Migliaia 2 3 3 2 2 7 2 2 3" xfId="33464" xr:uid="{C18A0FFA-84F1-4D04-9E52-F7DA45F1FF1E}"/>
    <cellStyle name="Migliaia 2 3 3 2 2 7 2 3" xfId="16336" xr:uid="{B5610251-8485-4FB2-B878-2C858A799FDE}"/>
    <cellStyle name="Migliaia 2 3 3 2 2 7 2 3 2" xfId="39173" xr:uid="{261B41A5-6B29-474A-9C3E-F299273E6CA4}"/>
    <cellStyle name="Migliaia 2 3 3 2 2 7 2 4" xfId="27756" xr:uid="{473BB80E-A335-4E5E-81B6-F742902CF41F}"/>
    <cellStyle name="Migliaia 2 3 3 2 2 7 3" xfId="7773" xr:uid="{F55ED760-CC14-4675-87DD-B182482EB6F0}"/>
    <cellStyle name="Migliaia 2 3 3 2 2 7 3 2" xfId="19190" xr:uid="{DA586300-05E2-4F5E-AE6A-CEC54F6F43EB}"/>
    <cellStyle name="Migliaia 2 3 3 2 2 7 3 2 2" xfId="42027" xr:uid="{1C52A1AA-1CF5-4C79-AB53-82D9C88C28A3}"/>
    <cellStyle name="Migliaia 2 3 3 2 2 7 3 3" xfId="30610" xr:uid="{A78CC946-968C-4B87-9FF0-7DB67441C23C}"/>
    <cellStyle name="Migliaia 2 3 3 2 2 7 4" xfId="13482" xr:uid="{6BC5E76E-90BE-4532-82C6-CCCDCE205C5E}"/>
    <cellStyle name="Migliaia 2 3 3 2 2 7 4 2" xfId="36319" xr:uid="{30DD83C8-3352-40B6-9C4B-EEBA81CF4B0D}"/>
    <cellStyle name="Migliaia 2 3 3 2 2 7 5" xfId="24902" xr:uid="{2AA17A1B-F09E-46D8-A3C6-54509C4A17A5}"/>
    <cellStyle name="Migliaia 2 3 3 2 2 8" xfId="3491" xr:uid="{D889E60E-6B8A-4A56-B719-D61385CCE573}"/>
    <cellStyle name="Migliaia 2 3 3 2 2 8 2" xfId="9200" xr:uid="{9363A186-06B1-4159-B8B9-36A447A4CE75}"/>
    <cellStyle name="Migliaia 2 3 3 2 2 8 2 2" xfId="20617" xr:uid="{3BDD787E-5C66-4582-8CCB-42EF0F06E207}"/>
    <cellStyle name="Migliaia 2 3 3 2 2 8 2 2 2" xfId="43454" xr:uid="{9CBB6FB0-8F36-4B2F-9108-681527053BE4}"/>
    <cellStyle name="Migliaia 2 3 3 2 2 8 2 3" xfId="32037" xr:uid="{E2CD1BCE-1232-44B2-8869-7BBCBE6EEB1B}"/>
    <cellStyle name="Migliaia 2 3 3 2 2 8 3" xfId="14909" xr:uid="{7667DD28-D690-44AD-B09E-28D372944689}"/>
    <cellStyle name="Migliaia 2 3 3 2 2 8 3 2" xfId="37746" xr:uid="{D78212B8-0F0B-4247-BD31-191FC7842A3E}"/>
    <cellStyle name="Migliaia 2 3 3 2 2 8 4" xfId="26329" xr:uid="{20746C72-F72F-433C-99C3-508C162ADAC1}"/>
    <cellStyle name="Migliaia 2 3 3 2 2 9" xfId="6346" xr:uid="{A7B30189-C716-462B-8527-3592F66B189B}"/>
    <cellStyle name="Migliaia 2 3 3 2 2 9 2" xfId="17763" xr:uid="{43FD0A65-2781-4DEC-8ED7-1ED56C94BF6A}"/>
    <cellStyle name="Migliaia 2 3 3 2 2 9 2 2" xfId="40600" xr:uid="{B198F46E-136A-4E84-8845-28C3EFC61C69}"/>
    <cellStyle name="Migliaia 2 3 3 2 2 9 3" xfId="29183" xr:uid="{983DADD5-AB4B-4E2B-AC9C-0B13FAA9ECF7}"/>
    <cellStyle name="Migliaia 2 3 3 2 3" xfId="583" xr:uid="{A8C8E838-2F64-4FC3-933D-25936F77929B}"/>
    <cellStyle name="Migliaia 2 3 3 2 3 2" xfId="2165" xr:uid="{D10A7BE7-C9A5-4359-9EE3-4E85C5B08076}"/>
    <cellStyle name="Migliaia 2 3 3 2 3 2 2" xfId="5021" xr:uid="{99B47D74-7113-4DC7-B888-C23FF9E7E53E}"/>
    <cellStyle name="Migliaia 2 3 3 2 3 2 2 2" xfId="10729" xr:uid="{9BCBC7D2-BEFF-464A-9AD2-93D3037D9FD5}"/>
    <cellStyle name="Migliaia 2 3 3 2 3 2 2 2 2" xfId="22147" xr:uid="{9F8FF34C-9989-4B48-9651-CFA0F16D34E6}"/>
    <cellStyle name="Migliaia 2 3 3 2 3 2 2 2 2 2" xfId="44984" xr:uid="{57A04A60-D8BA-4414-926F-99825B75562B}"/>
    <cellStyle name="Migliaia 2 3 3 2 3 2 2 2 3" xfId="33567" xr:uid="{161D1365-62B9-41F6-A860-05EA16304B29}"/>
    <cellStyle name="Migliaia 2 3 3 2 3 2 2 3" xfId="16439" xr:uid="{BAED6134-858A-4B4A-BC6F-1B6FA0016994}"/>
    <cellStyle name="Migliaia 2 3 3 2 3 2 2 3 2" xfId="39276" xr:uid="{6845EFE4-31F8-4871-8842-6163BF3EA7B9}"/>
    <cellStyle name="Migliaia 2 3 3 2 3 2 2 4" xfId="27859" xr:uid="{42358B2F-950A-478B-9C3D-F8CE77725D5F}"/>
    <cellStyle name="Migliaia 2 3 3 2 3 2 3" xfId="7876" xr:uid="{DD99F999-91AF-4763-A26B-B2F2CE879BE4}"/>
    <cellStyle name="Migliaia 2 3 3 2 3 2 3 2" xfId="19293" xr:uid="{4A33A9B3-A83A-4F4F-922E-FAB3BD9E8208}"/>
    <cellStyle name="Migliaia 2 3 3 2 3 2 3 2 2" xfId="42130" xr:uid="{704AFE1C-949B-4940-8859-734F6313E7B5}"/>
    <cellStyle name="Migliaia 2 3 3 2 3 2 3 3" xfId="30713" xr:uid="{8EF4FB8C-1C76-41B4-9EDF-BEAD29DD0D8F}"/>
    <cellStyle name="Migliaia 2 3 3 2 3 2 4" xfId="13585" xr:uid="{309BAB2D-8C68-41C9-9B4A-7F700E77FF3C}"/>
    <cellStyle name="Migliaia 2 3 3 2 3 2 4 2" xfId="36422" xr:uid="{9B267C57-AD4E-4BF2-B419-889F97A5A2EB}"/>
    <cellStyle name="Migliaia 2 3 3 2 3 2 5" xfId="25005" xr:uid="{F2B6C87B-BE09-4C8F-9668-496751C95F25}"/>
    <cellStyle name="Migliaia 2 3 3 2 3 3" xfId="3594" xr:uid="{16A4E3BB-AA3B-4449-B7BB-455185D3192E}"/>
    <cellStyle name="Migliaia 2 3 3 2 3 3 2" xfId="9303" xr:uid="{5D96F7CF-48C4-46D7-A9CF-AA5F613D611B}"/>
    <cellStyle name="Migliaia 2 3 3 2 3 3 2 2" xfId="20720" xr:uid="{FCADC989-30E7-4E0C-89F4-730E9E91446C}"/>
    <cellStyle name="Migliaia 2 3 3 2 3 3 2 2 2" xfId="43557" xr:uid="{5088BD60-3C6F-402A-A460-922DA026C1E7}"/>
    <cellStyle name="Migliaia 2 3 3 2 3 3 2 3" xfId="32140" xr:uid="{72285C2F-1D98-4FE2-A841-AE4B9805BB7B}"/>
    <cellStyle name="Migliaia 2 3 3 2 3 3 3" xfId="15012" xr:uid="{1978417F-A186-42D9-99F9-3EC273F99B45}"/>
    <cellStyle name="Migliaia 2 3 3 2 3 3 3 2" xfId="37849" xr:uid="{2B31752C-C4BD-4556-95BB-4E4ECC9B4465}"/>
    <cellStyle name="Migliaia 2 3 3 2 3 3 4" xfId="26432" xr:uid="{171BEB4D-4B52-4A67-A544-70047956A570}"/>
    <cellStyle name="Migliaia 2 3 3 2 3 4" xfId="6449" xr:uid="{FB5A6EFE-6F56-4181-BFE8-7618BDE59736}"/>
    <cellStyle name="Migliaia 2 3 3 2 3 4 2" xfId="17866" xr:uid="{24ADA44C-02DB-4BF2-AD96-4EF3C8230DA7}"/>
    <cellStyle name="Migliaia 2 3 3 2 3 4 2 2" xfId="40703" xr:uid="{C83DEB60-6795-4EB8-BB1E-7AC57874AFF5}"/>
    <cellStyle name="Migliaia 2 3 3 2 3 4 3" xfId="29286" xr:uid="{C142748B-CE6B-400C-A504-9709114CBE92}"/>
    <cellStyle name="Migliaia 2 3 3 2 3 5" xfId="12158" xr:uid="{679D4809-9926-464E-AE76-A247931F3236}"/>
    <cellStyle name="Migliaia 2 3 3 2 3 5 2" xfId="34995" xr:uid="{DDF0A8CF-B2EC-44A1-8120-63693DDE0C5E}"/>
    <cellStyle name="Migliaia 2 3 3 2 3 6" xfId="23578" xr:uid="{14A79FF9-CB3D-451A-B2A6-C843238CBE60}"/>
    <cellStyle name="Migliaia 2 3 3 2 4" xfId="846" xr:uid="{D8FEA078-8D58-4FA4-A0CD-5CF572B2165F}"/>
    <cellStyle name="Migliaia 2 3 3 2 4 2" xfId="2382" xr:uid="{3C5DE53B-71AB-494D-B5D5-59A92D322134}"/>
    <cellStyle name="Migliaia 2 3 3 2 4 2 2" xfId="5238" xr:uid="{D870355E-0A05-4650-AFD9-63C8E1BA2F55}"/>
    <cellStyle name="Migliaia 2 3 3 2 4 2 2 2" xfId="10946" xr:uid="{8DA6F675-3313-4DA7-9432-99E8DD9271D8}"/>
    <cellStyle name="Migliaia 2 3 3 2 4 2 2 2 2" xfId="22364" xr:uid="{079854C0-600B-4665-AFC2-654C912BEA44}"/>
    <cellStyle name="Migliaia 2 3 3 2 4 2 2 2 2 2" xfId="45201" xr:uid="{EFC9F5AD-BB29-4C0D-96DA-0FD2EC15D11B}"/>
    <cellStyle name="Migliaia 2 3 3 2 4 2 2 2 3" xfId="33784" xr:uid="{BDEC7933-448C-4759-993C-56FBBD1976EA}"/>
    <cellStyle name="Migliaia 2 3 3 2 4 2 2 3" xfId="16656" xr:uid="{213719F2-EA40-4969-B970-3D6A1CC02A6E}"/>
    <cellStyle name="Migliaia 2 3 3 2 4 2 2 3 2" xfId="39493" xr:uid="{7FD2C95E-4581-4C6C-80A3-059B12D7F48B}"/>
    <cellStyle name="Migliaia 2 3 3 2 4 2 2 4" xfId="28076" xr:uid="{BC8CBF5D-DE53-4A00-A1DA-19EC298D6F6F}"/>
    <cellStyle name="Migliaia 2 3 3 2 4 2 3" xfId="8093" xr:uid="{CE8E559E-C1E5-4851-8503-025969B455D3}"/>
    <cellStyle name="Migliaia 2 3 3 2 4 2 3 2" xfId="19510" xr:uid="{EB9F4E64-0F3A-49A5-BCF7-5D15DCFA6F43}"/>
    <cellStyle name="Migliaia 2 3 3 2 4 2 3 2 2" xfId="42347" xr:uid="{C242B6B2-5FA0-42CA-929D-95DF56410205}"/>
    <cellStyle name="Migliaia 2 3 3 2 4 2 3 3" xfId="30930" xr:uid="{B0FF45BA-22C5-4AEC-A854-2A882CB971A8}"/>
    <cellStyle name="Migliaia 2 3 3 2 4 2 4" xfId="13802" xr:uid="{5D0C25C9-B5FE-454B-8636-D9D74FE5B451}"/>
    <cellStyle name="Migliaia 2 3 3 2 4 2 4 2" xfId="36639" xr:uid="{4E98855E-4B2B-4141-B401-F7B156B613BF}"/>
    <cellStyle name="Migliaia 2 3 3 2 4 2 5" xfId="25222" xr:uid="{91825065-DF94-4BC2-BF2E-AF5D879C313E}"/>
    <cellStyle name="Migliaia 2 3 3 2 4 3" xfId="3811" xr:uid="{F69D3135-D2FE-4F22-9AAB-7CAF4373CF0A}"/>
    <cellStyle name="Migliaia 2 3 3 2 4 3 2" xfId="9520" xr:uid="{99FB3F9A-728E-481B-8481-0E41079B5369}"/>
    <cellStyle name="Migliaia 2 3 3 2 4 3 2 2" xfId="20937" xr:uid="{4D55A9BF-F73C-4148-9D2B-17B50EA46586}"/>
    <cellStyle name="Migliaia 2 3 3 2 4 3 2 2 2" xfId="43774" xr:uid="{69204520-EF98-43A5-A9B0-623BEB430379}"/>
    <cellStyle name="Migliaia 2 3 3 2 4 3 2 3" xfId="32357" xr:uid="{88C376C9-D090-4325-A7F6-67C96E10544B}"/>
    <cellStyle name="Migliaia 2 3 3 2 4 3 3" xfId="15229" xr:uid="{D6C11385-D5F7-48A0-961A-52ADE61170D7}"/>
    <cellStyle name="Migliaia 2 3 3 2 4 3 3 2" xfId="38066" xr:uid="{8E2414B2-4B50-422A-8FA2-B233723871F7}"/>
    <cellStyle name="Migliaia 2 3 3 2 4 3 4" xfId="26649" xr:uid="{85FE1BCA-E582-4A21-86B9-A7B18564955E}"/>
    <cellStyle name="Migliaia 2 3 3 2 4 4" xfId="6666" xr:uid="{C53E1967-257D-45FF-8247-769B4A029AE2}"/>
    <cellStyle name="Migliaia 2 3 3 2 4 4 2" xfId="18083" xr:uid="{883B8C83-EE4E-41D9-9FBE-52529E6FED0E}"/>
    <cellStyle name="Migliaia 2 3 3 2 4 4 2 2" xfId="40920" xr:uid="{9656F0AC-3937-4045-BD31-BC4AFC70B373}"/>
    <cellStyle name="Migliaia 2 3 3 2 4 4 3" xfId="29503" xr:uid="{62E27B7C-E119-4F19-8FB5-247686278A9D}"/>
    <cellStyle name="Migliaia 2 3 3 2 4 5" xfId="12375" xr:uid="{5DF7E3BB-1E82-4956-B034-87C98232D308}"/>
    <cellStyle name="Migliaia 2 3 3 2 4 5 2" xfId="35212" xr:uid="{770A3110-8230-4041-A9F7-1B09C157A8D6}"/>
    <cellStyle name="Migliaia 2 3 3 2 4 6" xfId="23795" xr:uid="{79D8B2E6-CA17-4CCB-8A8A-CA66DEA69CBC}"/>
    <cellStyle name="Migliaia 2 3 3 2 5" xfId="1093" xr:uid="{D0B11470-B647-41F0-88AB-6A4F514D34FE}"/>
    <cellStyle name="Migliaia 2 3 3 2 5 2" xfId="2599" xr:uid="{32BF0CF1-82DB-4A8A-89FF-381A3345A238}"/>
    <cellStyle name="Migliaia 2 3 3 2 5 2 2" xfId="5455" xr:uid="{C26F4D30-7C31-4772-8AF6-009B72DF6DB6}"/>
    <cellStyle name="Migliaia 2 3 3 2 5 2 2 2" xfId="11163" xr:uid="{FB001694-D1C5-49A3-BED5-A5F91C48077F}"/>
    <cellStyle name="Migliaia 2 3 3 2 5 2 2 2 2" xfId="22581" xr:uid="{93380D4F-EAE3-4728-AD50-D0E2BEA11ED2}"/>
    <cellStyle name="Migliaia 2 3 3 2 5 2 2 2 2 2" xfId="45418" xr:uid="{4F79437B-75C6-458C-8DB3-49D2617BC602}"/>
    <cellStyle name="Migliaia 2 3 3 2 5 2 2 2 3" xfId="34001" xr:uid="{68EB05A8-5E92-48A2-9D79-E01EDE6F9258}"/>
    <cellStyle name="Migliaia 2 3 3 2 5 2 2 3" xfId="16873" xr:uid="{68619B16-19BE-4D01-A9D5-1DFC2F1B5A46}"/>
    <cellStyle name="Migliaia 2 3 3 2 5 2 2 3 2" xfId="39710" xr:uid="{47B6F7BA-B66A-4753-9ED1-46BE31FCEB09}"/>
    <cellStyle name="Migliaia 2 3 3 2 5 2 2 4" xfId="28293" xr:uid="{2A0ADE64-3E59-445F-B158-6619E0CA7443}"/>
    <cellStyle name="Migliaia 2 3 3 2 5 2 3" xfId="8310" xr:uid="{47E2BE2B-4521-4290-A774-226AE9BAC8EC}"/>
    <cellStyle name="Migliaia 2 3 3 2 5 2 3 2" xfId="19727" xr:uid="{7ADB3DE9-5501-45F8-B479-04369FC63E7C}"/>
    <cellStyle name="Migliaia 2 3 3 2 5 2 3 2 2" xfId="42564" xr:uid="{86B24897-F2B1-4272-B764-63A5EED06AD8}"/>
    <cellStyle name="Migliaia 2 3 3 2 5 2 3 3" xfId="31147" xr:uid="{5C125AC2-DC1D-4C3D-B823-BD968AB3BE4A}"/>
    <cellStyle name="Migliaia 2 3 3 2 5 2 4" xfId="14019" xr:uid="{D1A6F160-ADB8-469C-ACBD-1D255887F9F1}"/>
    <cellStyle name="Migliaia 2 3 3 2 5 2 4 2" xfId="36856" xr:uid="{47B1A792-EBD1-4A11-9B49-0FD78BCF2D93}"/>
    <cellStyle name="Migliaia 2 3 3 2 5 2 5" xfId="25439" xr:uid="{DEF79D2B-B5AB-4F3F-A24E-691A0ACF944A}"/>
    <cellStyle name="Migliaia 2 3 3 2 5 3" xfId="4028" xr:uid="{3C094AB0-ACE3-44AA-8C47-85EAEEEDC7D1}"/>
    <cellStyle name="Migliaia 2 3 3 2 5 3 2" xfId="9737" xr:uid="{A3343A8B-0588-4CD4-9CAD-CAF6413A78AD}"/>
    <cellStyle name="Migliaia 2 3 3 2 5 3 2 2" xfId="21154" xr:uid="{99F71787-91D1-4B68-B218-EC92FCD9F783}"/>
    <cellStyle name="Migliaia 2 3 3 2 5 3 2 2 2" xfId="43991" xr:uid="{FF051879-A6DD-477F-A9F9-46356BE70E63}"/>
    <cellStyle name="Migliaia 2 3 3 2 5 3 2 3" xfId="32574" xr:uid="{4F570D8E-C220-40C0-B0C5-1E7DA7F31D22}"/>
    <cellStyle name="Migliaia 2 3 3 2 5 3 3" xfId="15446" xr:uid="{AE401C7A-F87C-4BF5-91D7-4E18450D4377}"/>
    <cellStyle name="Migliaia 2 3 3 2 5 3 3 2" xfId="38283" xr:uid="{ED91E91D-5694-47AA-9BE9-C152D0FFCD7D}"/>
    <cellStyle name="Migliaia 2 3 3 2 5 3 4" xfId="26866" xr:uid="{F1D06DD5-CA07-4532-B5C4-138A2ED1F750}"/>
    <cellStyle name="Migliaia 2 3 3 2 5 4" xfId="6883" xr:uid="{6B73CE6F-43F6-4B6E-940B-4C99625DFDBC}"/>
    <cellStyle name="Migliaia 2 3 3 2 5 4 2" xfId="18300" xr:uid="{D356BBAE-3D1D-4192-9509-4779E925BEDB}"/>
    <cellStyle name="Migliaia 2 3 3 2 5 4 2 2" xfId="41137" xr:uid="{ECB3F97D-0660-40CD-A13A-867773D15DB7}"/>
    <cellStyle name="Migliaia 2 3 3 2 5 4 3" xfId="29720" xr:uid="{FC173C31-9AC3-471C-BA04-7E26EAF15C7F}"/>
    <cellStyle name="Migliaia 2 3 3 2 5 5" xfId="12592" xr:uid="{1DDA6D67-8785-452A-8E78-B7C92D9F7CBF}"/>
    <cellStyle name="Migliaia 2 3 3 2 5 5 2" xfId="35429" xr:uid="{6CF90C23-FC21-4450-8242-297DB27D02A5}"/>
    <cellStyle name="Migliaia 2 3 3 2 5 6" xfId="24012" xr:uid="{B65E059E-F736-44A4-91E1-A36C001DE9DE}"/>
    <cellStyle name="Migliaia 2 3 3 2 6" xfId="1340" xr:uid="{C296633F-C560-42EA-9091-C5D700E7489F}"/>
    <cellStyle name="Migliaia 2 3 3 2 6 2" xfId="2816" xr:uid="{68F4324D-7E9D-4B86-8DC6-0BE59E513F8F}"/>
    <cellStyle name="Migliaia 2 3 3 2 6 2 2" xfId="5672" xr:uid="{AFDDD719-2E96-4F4A-9E1B-FC485C829E54}"/>
    <cellStyle name="Migliaia 2 3 3 2 6 2 2 2" xfId="11380" xr:uid="{FEDAD6CA-BB08-44A0-B199-F45736A60ABA}"/>
    <cellStyle name="Migliaia 2 3 3 2 6 2 2 2 2" xfId="22798" xr:uid="{760D598E-B082-4C31-9EC3-14DE2501C801}"/>
    <cellStyle name="Migliaia 2 3 3 2 6 2 2 2 2 2" xfId="45635" xr:uid="{77A6443C-DC35-41BC-B6AA-4B11CD4081DC}"/>
    <cellStyle name="Migliaia 2 3 3 2 6 2 2 2 3" xfId="34218" xr:uid="{4C4FC242-E837-4553-B972-3A0DF1AB28D8}"/>
    <cellStyle name="Migliaia 2 3 3 2 6 2 2 3" xfId="17090" xr:uid="{B9FDB396-BDA3-4090-92E3-A14623DDAED1}"/>
    <cellStyle name="Migliaia 2 3 3 2 6 2 2 3 2" xfId="39927" xr:uid="{3ACC5A97-E6DD-4467-A93F-6325DACECDA7}"/>
    <cellStyle name="Migliaia 2 3 3 2 6 2 2 4" xfId="28510" xr:uid="{F2105409-86F5-44CD-818D-D82F30BDD979}"/>
    <cellStyle name="Migliaia 2 3 3 2 6 2 3" xfId="8527" xr:uid="{9ABF9720-78DE-4728-9806-B118436C5D93}"/>
    <cellStyle name="Migliaia 2 3 3 2 6 2 3 2" xfId="19944" xr:uid="{04931054-FE1B-4174-A219-8B8DD39862FB}"/>
    <cellStyle name="Migliaia 2 3 3 2 6 2 3 2 2" xfId="42781" xr:uid="{9945C447-D585-44FD-89C6-FB0AAAA0F4E7}"/>
    <cellStyle name="Migliaia 2 3 3 2 6 2 3 3" xfId="31364" xr:uid="{C4C87587-CFCE-4379-8DB6-022EF1120B15}"/>
    <cellStyle name="Migliaia 2 3 3 2 6 2 4" xfId="14236" xr:uid="{C9850CFA-155E-473D-9D68-8EE8CD3BD4AB}"/>
    <cellStyle name="Migliaia 2 3 3 2 6 2 4 2" xfId="37073" xr:uid="{9DEED4E7-0859-42D6-BA56-8F7F01CE33BD}"/>
    <cellStyle name="Migliaia 2 3 3 2 6 2 5" xfId="25656" xr:uid="{BC6E0CEF-37F7-417A-A32D-6DA44045010E}"/>
    <cellStyle name="Migliaia 2 3 3 2 6 3" xfId="4245" xr:uid="{15AE37D4-3B4F-4DEA-9389-80DBCE600E5A}"/>
    <cellStyle name="Migliaia 2 3 3 2 6 3 2" xfId="9954" xr:uid="{71A9296A-9867-4A4F-B5DC-3196284E0D47}"/>
    <cellStyle name="Migliaia 2 3 3 2 6 3 2 2" xfId="21371" xr:uid="{AB24A975-B225-4E27-B1EC-C38BFC009035}"/>
    <cellStyle name="Migliaia 2 3 3 2 6 3 2 2 2" xfId="44208" xr:uid="{D570A24E-1AC8-41C3-965A-C0B4581B5D17}"/>
    <cellStyle name="Migliaia 2 3 3 2 6 3 2 3" xfId="32791" xr:uid="{FD8A7CF9-4F3F-400E-9C44-7653646FF311}"/>
    <cellStyle name="Migliaia 2 3 3 2 6 3 3" xfId="15663" xr:uid="{D8EEBE39-73C7-4E2E-90E6-7CE3121F1845}"/>
    <cellStyle name="Migliaia 2 3 3 2 6 3 3 2" xfId="38500" xr:uid="{4D5362C8-269E-4946-91A3-BC8E992C5B23}"/>
    <cellStyle name="Migliaia 2 3 3 2 6 3 4" xfId="27083" xr:uid="{E637DCB5-EB70-4D8D-B73E-4803BDF9964B}"/>
    <cellStyle name="Migliaia 2 3 3 2 6 4" xfId="7100" xr:uid="{F551ACBC-F944-45FB-8323-A9E4CE883FA0}"/>
    <cellStyle name="Migliaia 2 3 3 2 6 4 2" xfId="18517" xr:uid="{E20F404B-91CD-45A3-9AF9-F33C8DC2B116}"/>
    <cellStyle name="Migliaia 2 3 3 2 6 4 2 2" xfId="41354" xr:uid="{6CEFF4F9-3E12-4F29-B85D-D8773F4F5711}"/>
    <cellStyle name="Migliaia 2 3 3 2 6 4 3" xfId="29937" xr:uid="{3E1001F5-3E92-4D24-8076-8F0F626FC176}"/>
    <cellStyle name="Migliaia 2 3 3 2 6 5" xfId="12809" xr:uid="{14555B0B-77AE-47E1-8BF3-AE6AB1AEF09F}"/>
    <cellStyle name="Migliaia 2 3 3 2 6 5 2" xfId="35646" xr:uid="{A92B32F0-1486-40CE-9E28-5B18A1C5D879}"/>
    <cellStyle name="Migliaia 2 3 3 2 6 6" xfId="24229" xr:uid="{048575B1-352B-4772-BCB6-E579D35783A1}"/>
    <cellStyle name="Migliaia 2 3 3 2 7" xfId="1587" xr:uid="{9A317F7F-BEA4-4A4E-A305-96F03BFCA197}"/>
    <cellStyle name="Migliaia 2 3 3 2 7 2" xfId="3033" xr:uid="{8F48D8E7-5252-40E3-9547-1C16BCB26825}"/>
    <cellStyle name="Migliaia 2 3 3 2 7 2 2" xfId="5889" xr:uid="{FEE5D428-E736-4003-8570-E30B3CE5A6A5}"/>
    <cellStyle name="Migliaia 2 3 3 2 7 2 2 2" xfId="11597" xr:uid="{2D709BEA-0A51-41CE-8AE0-06E0758DA9DC}"/>
    <cellStyle name="Migliaia 2 3 3 2 7 2 2 2 2" xfId="23015" xr:uid="{FB8019EA-D856-4D20-876B-0B9C25A9F093}"/>
    <cellStyle name="Migliaia 2 3 3 2 7 2 2 2 2 2" xfId="45852" xr:uid="{E1F4FC83-8650-4C5E-8348-771F8B59D5CB}"/>
    <cellStyle name="Migliaia 2 3 3 2 7 2 2 2 3" xfId="34435" xr:uid="{FE6BA772-9421-44F7-8FF5-7448D4BE59F8}"/>
    <cellStyle name="Migliaia 2 3 3 2 7 2 2 3" xfId="17307" xr:uid="{5B3A1F86-C30C-44A2-9C1E-762326EF5F77}"/>
    <cellStyle name="Migliaia 2 3 3 2 7 2 2 3 2" xfId="40144" xr:uid="{E7131C6B-C6F2-4279-B64F-EF32A856F0B7}"/>
    <cellStyle name="Migliaia 2 3 3 2 7 2 2 4" xfId="28727" xr:uid="{6C09B260-6C3E-4478-BFD7-744AEC5E2689}"/>
    <cellStyle name="Migliaia 2 3 3 2 7 2 3" xfId="8744" xr:uid="{038B49AC-742A-49A9-A830-DCFC2E3AB89E}"/>
    <cellStyle name="Migliaia 2 3 3 2 7 2 3 2" xfId="20161" xr:uid="{573117C7-A77D-46F2-A2BC-7BDFD453A28C}"/>
    <cellStyle name="Migliaia 2 3 3 2 7 2 3 2 2" xfId="42998" xr:uid="{4137D6D1-985C-42B0-821D-580C5DB7F218}"/>
    <cellStyle name="Migliaia 2 3 3 2 7 2 3 3" xfId="31581" xr:uid="{0A57B033-92E2-4758-9FF0-19390C494700}"/>
    <cellStyle name="Migliaia 2 3 3 2 7 2 4" xfId="14453" xr:uid="{C9AD5EDA-ABB2-4395-AF08-F371939FEDD3}"/>
    <cellStyle name="Migliaia 2 3 3 2 7 2 4 2" xfId="37290" xr:uid="{403C1F84-9C74-4EE9-A5DA-975423D49590}"/>
    <cellStyle name="Migliaia 2 3 3 2 7 2 5" xfId="25873" xr:uid="{16FB4632-4DB8-49B7-8B2D-0D8B1F4F6739}"/>
    <cellStyle name="Migliaia 2 3 3 2 7 3" xfId="4462" xr:uid="{96489AAC-4F84-495C-9819-0B6BD1889811}"/>
    <cellStyle name="Migliaia 2 3 3 2 7 3 2" xfId="10171" xr:uid="{06247163-FEB8-46F5-B90D-8507EF07A44D}"/>
    <cellStyle name="Migliaia 2 3 3 2 7 3 2 2" xfId="21588" xr:uid="{5F86627C-2B6C-4F67-99BA-7BCF9536A52B}"/>
    <cellStyle name="Migliaia 2 3 3 2 7 3 2 2 2" xfId="44425" xr:uid="{81ADD8FA-F005-44B6-8115-F21DD4FA4DC3}"/>
    <cellStyle name="Migliaia 2 3 3 2 7 3 2 3" xfId="33008" xr:uid="{96BED84F-CE4D-4626-A941-E41457C491AA}"/>
    <cellStyle name="Migliaia 2 3 3 2 7 3 3" xfId="15880" xr:uid="{506023E0-7CCF-47A7-8D62-0FFB60C3A817}"/>
    <cellStyle name="Migliaia 2 3 3 2 7 3 3 2" xfId="38717" xr:uid="{E3FA359F-9578-45C2-BA09-23D91491B475}"/>
    <cellStyle name="Migliaia 2 3 3 2 7 3 4" xfId="27300" xr:uid="{19B549C8-0F9E-4AE4-AFB6-2DE242DF06FF}"/>
    <cellStyle name="Migliaia 2 3 3 2 7 4" xfId="7317" xr:uid="{74AA8F4B-483D-42B0-AF0C-D6D95ED3FCFD}"/>
    <cellStyle name="Migliaia 2 3 3 2 7 4 2" xfId="18734" xr:uid="{93E77C50-667C-4EBA-9946-CFDECB499EB2}"/>
    <cellStyle name="Migliaia 2 3 3 2 7 4 2 2" xfId="41571" xr:uid="{0D335038-9A7E-4E37-8610-D6B7BEADACB7}"/>
    <cellStyle name="Migliaia 2 3 3 2 7 4 3" xfId="30154" xr:uid="{D0C35D08-5A80-4789-8459-916C1851646F}"/>
    <cellStyle name="Migliaia 2 3 3 2 7 5" xfId="13026" xr:uid="{ECCDA91E-528D-49B1-A107-922A537CA2B2}"/>
    <cellStyle name="Migliaia 2 3 3 2 7 5 2" xfId="35863" xr:uid="{B22B582B-713D-4F1C-B342-70BD521ADBB5}"/>
    <cellStyle name="Migliaia 2 3 3 2 7 6" xfId="24446" xr:uid="{FE5C5B2F-B129-45DE-96A0-64B67A10BEC4}"/>
    <cellStyle name="Migliaia 2 3 3 2 8" xfId="1938" xr:uid="{8E2393D9-87DE-4733-A8C4-B9FD80AF9FE4}"/>
    <cellStyle name="Migliaia 2 3 3 2 8 2" xfId="4794" xr:uid="{ED2F7CF1-FCBD-4CC6-8459-4CDD80B8EA4A}"/>
    <cellStyle name="Migliaia 2 3 3 2 8 2 2" xfId="10503" xr:uid="{541D5E51-7139-4569-8901-B12EBE4896BD}"/>
    <cellStyle name="Migliaia 2 3 3 2 8 2 2 2" xfId="21920" xr:uid="{665C0895-F963-4928-912C-FEC56C74CD9E}"/>
    <cellStyle name="Migliaia 2 3 3 2 8 2 2 2 2" xfId="44757" xr:uid="{B71A988A-5571-4444-9D5D-CE575C809AF6}"/>
    <cellStyle name="Migliaia 2 3 3 2 8 2 2 3" xfId="33340" xr:uid="{12A5F4B8-D92B-46A9-9AB9-929A6299A2C1}"/>
    <cellStyle name="Migliaia 2 3 3 2 8 2 3" xfId="16212" xr:uid="{7A36EACA-4F9C-46AD-B159-25BD6EBE814E}"/>
    <cellStyle name="Migliaia 2 3 3 2 8 2 3 2" xfId="39049" xr:uid="{A5A9946E-DFD5-4E6F-846D-49224CDDD38D}"/>
    <cellStyle name="Migliaia 2 3 3 2 8 2 4" xfId="27632" xr:uid="{2EBD93A7-40CC-4248-B17B-06A4B5725ED4}"/>
    <cellStyle name="Migliaia 2 3 3 2 8 3" xfId="7649" xr:uid="{5A4B0C7B-DA1B-4DFA-9B59-C20E733FD3B0}"/>
    <cellStyle name="Migliaia 2 3 3 2 8 3 2" xfId="19066" xr:uid="{B0EDF0AC-1705-4A2F-8331-89FAE24CCE55}"/>
    <cellStyle name="Migliaia 2 3 3 2 8 3 2 2" xfId="41903" xr:uid="{19B067F9-65BA-42C6-BA17-4CE092DCD9C0}"/>
    <cellStyle name="Migliaia 2 3 3 2 8 3 3" xfId="30486" xr:uid="{FC77C7AB-79AC-4FA6-9F3C-C2E27EB7C5CD}"/>
    <cellStyle name="Migliaia 2 3 3 2 8 4" xfId="13358" xr:uid="{29D781E6-B823-4B7E-AD2D-C06E7998C720}"/>
    <cellStyle name="Migliaia 2 3 3 2 8 4 2" xfId="36195" xr:uid="{78DCC767-CD47-4549-A14B-C3AF3C2A70A4}"/>
    <cellStyle name="Migliaia 2 3 3 2 8 5" xfId="24778" xr:uid="{7FF1A879-853F-4C58-8EC4-C3B3B56FE6B5}"/>
    <cellStyle name="Migliaia 2 3 3 2 9" xfId="3367" xr:uid="{2BBE21BA-2E14-4109-B40E-76CABEB042B4}"/>
    <cellStyle name="Migliaia 2 3 3 2 9 2" xfId="9076" xr:uid="{A1F1B084-7045-4EED-87C4-FE89DC94354A}"/>
    <cellStyle name="Migliaia 2 3 3 2 9 2 2" xfId="20493" xr:uid="{8EFA80B2-FD84-4B97-9550-3FE73AA83BEF}"/>
    <cellStyle name="Migliaia 2 3 3 2 9 2 2 2" xfId="43330" xr:uid="{791F224F-76FC-460D-B7DE-DBECE6B2102D}"/>
    <cellStyle name="Migliaia 2 3 3 2 9 2 3" xfId="31913" xr:uid="{F62F9703-86D4-41E5-BCFE-E3A281697515}"/>
    <cellStyle name="Migliaia 2 3 3 2 9 3" xfId="14785" xr:uid="{C48C7D89-F3A7-4B44-AAFE-C9543EC6D5AE}"/>
    <cellStyle name="Migliaia 2 3 3 2 9 3 2" xfId="37622" xr:uid="{A5F3581B-E9D8-4209-BBB7-05A33C7084BE}"/>
    <cellStyle name="Migliaia 2 3 3 2 9 4" xfId="26205" xr:uid="{3EB738C2-1162-4079-B8A0-60A9D1F97392}"/>
    <cellStyle name="Migliaia 2 3 3 3" xfId="391" xr:uid="{0B09E6F9-7E0D-428E-8516-DD9DF326A22A}"/>
    <cellStyle name="Migliaia 2 3 3 3 10" xfId="11991" xr:uid="{16756BA7-2D3E-4EEF-BCCE-FC468A23F546}"/>
    <cellStyle name="Migliaia 2 3 3 3 10 2" xfId="34828" xr:uid="{A39BBEF4-86D9-48B7-BAC7-F66D8218F94D}"/>
    <cellStyle name="Migliaia 2 3 3 3 11" xfId="23411" xr:uid="{D85C428E-62AD-4026-9E9A-30DB1FA832F5}"/>
    <cellStyle name="Migliaia 2 3 3 3 2" xfId="645" xr:uid="{41D61EE7-C163-4BE1-8A92-8062AC14CF28}"/>
    <cellStyle name="Migliaia 2 3 3 3 2 2" xfId="2215" xr:uid="{797EC9E4-3932-45BF-9E96-33F2522BE2CC}"/>
    <cellStyle name="Migliaia 2 3 3 3 2 2 2" xfId="5071" xr:uid="{9D660E90-3ACA-4457-A3CE-314E7BB84844}"/>
    <cellStyle name="Migliaia 2 3 3 3 2 2 2 2" xfId="10779" xr:uid="{EF63370E-205E-487D-9F40-FD3B7BFFF1B3}"/>
    <cellStyle name="Migliaia 2 3 3 3 2 2 2 2 2" xfId="22197" xr:uid="{2036BDA1-21CE-4D57-8E38-DF7AE121FD7F}"/>
    <cellStyle name="Migliaia 2 3 3 3 2 2 2 2 2 2" xfId="45034" xr:uid="{72CB6710-37AA-4FB0-93F9-6817FE9357FA}"/>
    <cellStyle name="Migliaia 2 3 3 3 2 2 2 2 3" xfId="33617" xr:uid="{C54D14E8-8363-438B-90B4-7734C5E499F2}"/>
    <cellStyle name="Migliaia 2 3 3 3 2 2 2 3" xfId="16489" xr:uid="{E08AC89A-CA62-4EC9-B21C-BE9C11666794}"/>
    <cellStyle name="Migliaia 2 3 3 3 2 2 2 3 2" xfId="39326" xr:uid="{7FF1623E-C8B5-4F53-A9D7-2FD5A513E301}"/>
    <cellStyle name="Migliaia 2 3 3 3 2 2 2 4" xfId="27909" xr:uid="{B02A5FB2-0966-4B1C-A1DA-A561FF235E0E}"/>
    <cellStyle name="Migliaia 2 3 3 3 2 2 3" xfId="7926" xr:uid="{A05C73BA-9AEB-4B23-B833-72216696F5CB}"/>
    <cellStyle name="Migliaia 2 3 3 3 2 2 3 2" xfId="19343" xr:uid="{CDA81E3D-F152-4894-939C-8631E72B0092}"/>
    <cellStyle name="Migliaia 2 3 3 3 2 2 3 2 2" xfId="42180" xr:uid="{6F33325A-6B0A-4FCC-B9F4-EAA497FAAF1B}"/>
    <cellStyle name="Migliaia 2 3 3 3 2 2 3 3" xfId="30763" xr:uid="{62F31D49-DFD8-4550-98C5-55B08A105953}"/>
    <cellStyle name="Migliaia 2 3 3 3 2 2 4" xfId="13635" xr:uid="{D88BDB6C-F533-4585-A12F-1892E42AF3D5}"/>
    <cellStyle name="Migliaia 2 3 3 3 2 2 4 2" xfId="36472" xr:uid="{5542FD0B-1F95-4699-80A2-C6E0BAD7C0FE}"/>
    <cellStyle name="Migliaia 2 3 3 3 2 2 5" xfId="25055" xr:uid="{569AC97A-376C-4B8D-B457-43611C2977CF}"/>
    <cellStyle name="Migliaia 2 3 3 3 2 3" xfId="3644" xr:uid="{F88D5273-FDF4-49A4-89D0-D35DE6C0A07A}"/>
    <cellStyle name="Migliaia 2 3 3 3 2 3 2" xfId="9353" xr:uid="{7DFAF8DF-AEFB-496C-AC9E-5633F71058C4}"/>
    <cellStyle name="Migliaia 2 3 3 3 2 3 2 2" xfId="20770" xr:uid="{28D8E656-C3B9-498A-A769-770712583929}"/>
    <cellStyle name="Migliaia 2 3 3 3 2 3 2 2 2" xfId="43607" xr:uid="{7BCF9B53-F7F1-42FD-9402-C0F13E2C1D72}"/>
    <cellStyle name="Migliaia 2 3 3 3 2 3 2 3" xfId="32190" xr:uid="{4C2EFC14-E9CA-43FF-B6F7-679E1F171A10}"/>
    <cellStyle name="Migliaia 2 3 3 3 2 3 3" xfId="15062" xr:uid="{117D897B-92A0-4666-B82E-B9E0FE2A3B89}"/>
    <cellStyle name="Migliaia 2 3 3 3 2 3 3 2" xfId="37899" xr:uid="{864EB16B-8C08-40B8-97AD-BD9C7B62AA38}"/>
    <cellStyle name="Migliaia 2 3 3 3 2 3 4" xfId="26482" xr:uid="{B496AD01-92DA-4D0F-BEE8-B3E7C67DABF5}"/>
    <cellStyle name="Migliaia 2 3 3 3 2 4" xfId="6499" xr:uid="{118099C0-4148-4A79-B512-B7C4019E1192}"/>
    <cellStyle name="Migliaia 2 3 3 3 2 4 2" xfId="17916" xr:uid="{11516516-8570-44CC-8D0B-026F961A78BE}"/>
    <cellStyle name="Migliaia 2 3 3 3 2 4 2 2" xfId="40753" xr:uid="{F7CF1868-8C21-4AA0-A4D6-11D3B5463C1E}"/>
    <cellStyle name="Migliaia 2 3 3 3 2 4 3" xfId="29336" xr:uid="{95248921-1636-4713-9080-76B7A5B90572}"/>
    <cellStyle name="Migliaia 2 3 3 3 2 5" xfId="12208" xr:uid="{5EE60DE8-0A36-4744-9914-52A601097327}"/>
    <cellStyle name="Migliaia 2 3 3 3 2 5 2" xfId="35045" xr:uid="{D2F4729B-0CED-4A11-9A84-899D0607D6D9}"/>
    <cellStyle name="Migliaia 2 3 3 3 2 6" xfId="23628" xr:uid="{32CE37E6-E31A-415A-9C75-A85479311232}"/>
    <cellStyle name="Migliaia 2 3 3 3 3" xfId="905" xr:uid="{53E0338B-C409-42F2-9B55-9E440EC80D97}"/>
    <cellStyle name="Migliaia 2 3 3 3 3 2" xfId="2432" xr:uid="{E4D11DA4-E472-46FB-87D1-92D68A26F4D5}"/>
    <cellStyle name="Migliaia 2 3 3 3 3 2 2" xfId="5288" xr:uid="{880CBC51-9B77-4926-82AB-33BF9F4670DF}"/>
    <cellStyle name="Migliaia 2 3 3 3 3 2 2 2" xfId="10996" xr:uid="{44EB032F-1A56-4D54-9A51-D0D40CC02E51}"/>
    <cellStyle name="Migliaia 2 3 3 3 3 2 2 2 2" xfId="22414" xr:uid="{E0F3A412-82E5-4635-A343-E51C189A5F76}"/>
    <cellStyle name="Migliaia 2 3 3 3 3 2 2 2 2 2" xfId="45251" xr:uid="{3D02AF0A-8CA5-4655-8E12-2772E89AFF45}"/>
    <cellStyle name="Migliaia 2 3 3 3 3 2 2 2 3" xfId="33834" xr:uid="{4EAD1FAD-7F52-47F1-BBFA-D0850D1206F8}"/>
    <cellStyle name="Migliaia 2 3 3 3 3 2 2 3" xfId="16706" xr:uid="{6728F807-FC26-46F3-90C6-386B9237E4B3}"/>
    <cellStyle name="Migliaia 2 3 3 3 3 2 2 3 2" xfId="39543" xr:uid="{F1685E31-83CB-4F10-B25F-E5810BBC4B2E}"/>
    <cellStyle name="Migliaia 2 3 3 3 3 2 2 4" xfId="28126" xr:uid="{38B31578-D96F-432B-9CD7-336EF2B3FCB0}"/>
    <cellStyle name="Migliaia 2 3 3 3 3 2 3" xfId="8143" xr:uid="{5972CFBB-44C7-4CB3-87C5-71FF1649775A}"/>
    <cellStyle name="Migliaia 2 3 3 3 3 2 3 2" xfId="19560" xr:uid="{B2C8950B-3C5D-40ED-A136-75D27C152089}"/>
    <cellStyle name="Migliaia 2 3 3 3 3 2 3 2 2" xfId="42397" xr:uid="{5FFA383A-F52D-4AC3-AA7A-FEB2F678F9B1}"/>
    <cellStyle name="Migliaia 2 3 3 3 3 2 3 3" xfId="30980" xr:uid="{3A184159-D990-422F-BCB0-C7CCC607BE21}"/>
    <cellStyle name="Migliaia 2 3 3 3 3 2 4" xfId="13852" xr:uid="{55C55132-3774-4179-B5A7-C01A9B20A76B}"/>
    <cellStyle name="Migliaia 2 3 3 3 3 2 4 2" xfId="36689" xr:uid="{63489894-C755-4F40-9FEF-8045B019DDFF}"/>
    <cellStyle name="Migliaia 2 3 3 3 3 2 5" xfId="25272" xr:uid="{BF501814-3F16-49FC-B836-5C83AD1B5007}"/>
    <cellStyle name="Migliaia 2 3 3 3 3 3" xfId="3861" xr:uid="{F89760CE-66AA-4BFD-8583-E4F012E3B24E}"/>
    <cellStyle name="Migliaia 2 3 3 3 3 3 2" xfId="9570" xr:uid="{C895F627-B7D1-4A33-A0BA-EC7AB4B28172}"/>
    <cellStyle name="Migliaia 2 3 3 3 3 3 2 2" xfId="20987" xr:uid="{08F4B2C8-E6B2-4688-82D1-B96FA68C7740}"/>
    <cellStyle name="Migliaia 2 3 3 3 3 3 2 2 2" xfId="43824" xr:uid="{56135857-778D-45F0-A1F1-9DCC384EE203}"/>
    <cellStyle name="Migliaia 2 3 3 3 3 3 2 3" xfId="32407" xr:uid="{1E5EBBFF-91B3-4F08-BF3C-5F01DD52377D}"/>
    <cellStyle name="Migliaia 2 3 3 3 3 3 3" xfId="15279" xr:uid="{AEF4FC72-158E-476F-B89F-FE139AB8EA4F}"/>
    <cellStyle name="Migliaia 2 3 3 3 3 3 3 2" xfId="38116" xr:uid="{4D3A9B7F-1B7C-4221-8266-DBA3FFC3B95B}"/>
    <cellStyle name="Migliaia 2 3 3 3 3 3 4" xfId="26699" xr:uid="{E99BBBCE-1389-4DEA-A742-F68C919EE9BE}"/>
    <cellStyle name="Migliaia 2 3 3 3 3 4" xfId="6716" xr:uid="{1A14F756-DFB0-49F3-921A-D971B879F8B9}"/>
    <cellStyle name="Migliaia 2 3 3 3 3 4 2" xfId="18133" xr:uid="{6C465BA1-FACC-4A2C-9D28-961C97CAD657}"/>
    <cellStyle name="Migliaia 2 3 3 3 3 4 2 2" xfId="40970" xr:uid="{8EAE0F14-F7C8-47E8-AB93-377ED1E28235}"/>
    <cellStyle name="Migliaia 2 3 3 3 3 4 3" xfId="29553" xr:uid="{A03F1C0D-7A7A-46AE-A294-8278972D20D3}"/>
    <cellStyle name="Migliaia 2 3 3 3 3 5" xfId="12425" xr:uid="{44D8D73F-E075-4DD6-8DF0-79684D9C74DF}"/>
    <cellStyle name="Migliaia 2 3 3 3 3 5 2" xfId="35262" xr:uid="{1C934DD6-641C-4966-91E9-2780A411E7E8}"/>
    <cellStyle name="Migliaia 2 3 3 3 3 6" xfId="23845" xr:uid="{BFAEE37C-31FE-438F-82F6-DAB70885C685}"/>
    <cellStyle name="Migliaia 2 3 3 3 4" xfId="1152" xr:uid="{3D40A67E-AECC-48EF-B9B8-AD4434CBA6E9}"/>
    <cellStyle name="Migliaia 2 3 3 3 4 2" xfId="2649" xr:uid="{82D5BFBB-BADF-455C-98E8-276BFDD76BD1}"/>
    <cellStyle name="Migliaia 2 3 3 3 4 2 2" xfId="5505" xr:uid="{86F4BB75-B25B-40F9-A29C-9F22A3DFC227}"/>
    <cellStyle name="Migliaia 2 3 3 3 4 2 2 2" xfId="11213" xr:uid="{A97AA8C7-CD46-4596-95B2-99C5442CAE80}"/>
    <cellStyle name="Migliaia 2 3 3 3 4 2 2 2 2" xfId="22631" xr:uid="{C52D67BE-F530-407C-AB17-BC35EA24D6E3}"/>
    <cellStyle name="Migliaia 2 3 3 3 4 2 2 2 2 2" xfId="45468" xr:uid="{9504DDE8-3B15-4B6B-9DB5-31BD5C1773A3}"/>
    <cellStyle name="Migliaia 2 3 3 3 4 2 2 2 3" xfId="34051" xr:uid="{077E2FD7-C828-4807-B35C-951DE0C88C00}"/>
    <cellStyle name="Migliaia 2 3 3 3 4 2 2 3" xfId="16923" xr:uid="{5DC8AEE1-357B-4682-B834-85DEAA98B7CA}"/>
    <cellStyle name="Migliaia 2 3 3 3 4 2 2 3 2" xfId="39760" xr:uid="{F6782A94-E22B-4E25-BBE7-0503949CDD20}"/>
    <cellStyle name="Migliaia 2 3 3 3 4 2 2 4" xfId="28343" xr:uid="{B3951A50-32DE-4AE2-A8D6-1D36950A452C}"/>
    <cellStyle name="Migliaia 2 3 3 3 4 2 3" xfId="8360" xr:uid="{FA14D1FB-CBAC-47DB-9E08-F6A2CAD5EA84}"/>
    <cellStyle name="Migliaia 2 3 3 3 4 2 3 2" xfId="19777" xr:uid="{A764F709-8F40-4242-86D3-30721100FA89}"/>
    <cellStyle name="Migliaia 2 3 3 3 4 2 3 2 2" xfId="42614" xr:uid="{79447352-B6AA-4C6A-A414-FAECDAFA8D80}"/>
    <cellStyle name="Migliaia 2 3 3 3 4 2 3 3" xfId="31197" xr:uid="{17485FE7-603D-426A-A8C3-1E4CFFD7DD0E}"/>
    <cellStyle name="Migliaia 2 3 3 3 4 2 4" xfId="14069" xr:uid="{96F8513D-5BB3-4C2D-8767-48C2EA923B0D}"/>
    <cellStyle name="Migliaia 2 3 3 3 4 2 4 2" xfId="36906" xr:uid="{A750C601-792E-4797-AC35-BAB5096247EB}"/>
    <cellStyle name="Migliaia 2 3 3 3 4 2 5" xfId="25489" xr:uid="{522E488E-05D9-40A6-8A75-140A9EACA860}"/>
    <cellStyle name="Migliaia 2 3 3 3 4 3" xfId="4078" xr:uid="{12996834-F1C8-476A-8BBA-E29388C1E3DD}"/>
    <cellStyle name="Migliaia 2 3 3 3 4 3 2" xfId="9787" xr:uid="{C920BA71-4653-4B0D-A9FE-73D964C04034}"/>
    <cellStyle name="Migliaia 2 3 3 3 4 3 2 2" xfId="21204" xr:uid="{EBD6ACEB-A899-4AA2-B3EF-F696F8433983}"/>
    <cellStyle name="Migliaia 2 3 3 3 4 3 2 2 2" xfId="44041" xr:uid="{6BC64359-3F52-41F8-ADDD-0F0D2771B5FA}"/>
    <cellStyle name="Migliaia 2 3 3 3 4 3 2 3" xfId="32624" xr:uid="{4074F7F4-C164-4ED3-AB6C-605991C93EB3}"/>
    <cellStyle name="Migliaia 2 3 3 3 4 3 3" xfId="15496" xr:uid="{3649BBA2-8392-481D-BA72-99766E89D1C4}"/>
    <cellStyle name="Migliaia 2 3 3 3 4 3 3 2" xfId="38333" xr:uid="{8A6D47D8-8D0D-48F1-8519-EBAAB0DFBA3C}"/>
    <cellStyle name="Migliaia 2 3 3 3 4 3 4" xfId="26916" xr:uid="{FA9BCF49-EEAB-44AD-8291-486387281AAD}"/>
    <cellStyle name="Migliaia 2 3 3 3 4 4" xfId="6933" xr:uid="{8E2E4E6A-D5DC-424D-A70B-0D4FAFE2BB64}"/>
    <cellStyle name="Migliaia 2 3 3 3 4 4 2" xfId="18350" xr:uid="{C0EAAB06-EE68-4C76-A2C0-6CAF695A2DAE}"/>
    <cellStyle name="Migliaia 2 3 3 3 4 4 2 2" xfId="41187" xr:uid="{BC198272-2982-4E23-A773-C98A4C501328}"/>
    <cellStyle name="Migliaia 2 3 3 3 4 4 3" xfId="29770" xr:uid="{53B47392-3D29-47DB-828A-8879136DBEAC}"/>
    <cellStyle name="Migliaia 2 3 3 3 4 5" xfId="12642" xr:uid="{4A2F56F1-5BAD-4278-8509-2832392FDF79}"/>
    <cellStyle name="Migliaia 2 3 3 3 4 5 2" xfId="35479" xr:uid="{F357F71E-C45A-4164-9149-843E1BA48869}"/>
    <cellStyle name="Migliaia 2 3 3 3 4 6" xfId="24062" xr:uid="{31ED3459-461F-4247-9AA4-D577E0C69144}"/>
    <cellStyle name="Migliaia 2 3 3 3 5" xfId="1399" xr:uid="{88523197-FAB2-4F62-8078-3E7803DAC276}"/>
    <cellStyle name="Migliaia 2 3 3 3 5 2" xfId="2866" xr:uid="{C5874BAA-209F-4CED-85A2-220C7C19CC8C}"/>
    <cellStyle name="Migliaia 2 3 3 3 5 2 2" xfId="5722" xr:uid="{88409A29-429E-4404-B2B7-AD7FA5B56916}"/>
    <cellStyle name="Migliaia 2 3 3 3 5 2 2 2" xfId="11430" xr:uid="{FD967343-B4B2-415C-BBD9-CCA3061E76E1}"/>
    <cellStyle name="Migliaia 2 3 3 3 5 2 2 2 2" xfId="22848" xr:uid="{6D1BA4E1-9597-46CA-8A1B-9E65C12538DD}"/>
    <cellStyle name="Migliaia 2 3 3 3 5 2 2 2 2 2" xfId="45685" xr:uid="{62CCA230-31C9-4333-BD20-FDC991A44E20}"/>
    <cellStyle name="Migliaia 2 3 3 3 5 2 2 2 3" xfId="34268" xr:uid="{E97542D1-F63C-4E35-B393-FFD38321C410}"/>
    <cellStyle name="Migliaia 2 3 3 3 5 2 2 3" xfId="17140" xr:uid="{1578B18D-8546-4A9F-8EC3-C35D8A9340CE}"/>
    <cellStyle name="Migliaia 2 3 3 3 5 2 2 3 2" xfId="39977" xr:uid="{096F1583-7A0C-4BB4-AB06-B15253BABD74}"/>
    <cellStyle name="Migliaia 2 3 3 3 5 2 2 4" xfId="28560" xr:uid="{FE48EA71-3158-4FE6-8A47-1902C0808B42}"/>
    <cellStyle name="Migliaia 2 3 3 3 5 2 3" xfId="8577" xr:uid="{A8354E41-83C4-44D3-8011-4A328B607616}"/>
    <cellStyle name="Migliaia 2 3 3 3 5 2 3 2" xfId="19994" xr:uid="{57303319-267C-4224-AB05-CFA77CF29315}"/>
    <cellStyle name="Migliaia 2 3 3 3 5 2 3 2 2" xfId="42831" xr:uid="{E0CAFD02-A209-4FF0-B23E-015C2E965F62}"/>
    <cellStyle name="Migliaia 2 3 3 3 5 2 3 3" xfId="31414" xr:uid="{DCAE56B1-11FE-4F99-867C-253353FEFCE7}"/>
    <cellStyle name="Migliaia 2 3 3 3 5 2 4" xfId="14286" xr:uid="{65BE9849-A7CD-418E-9A43-EDA0474E2FCC}"/>
    <cellStyle name="Migliaia 2 3 3 3 5 2 4 2" xfId="37123" xr:uid="{C4F2575A-92B6-451A-B26C-814056216DEE}"/>
    <cellStyle name="Migliaia 2 3 3 3 5 2 5" xfId="25706" xr:uid="{A58999D4-2210-42D3-921E-8A931218BE44}"/>
    <cellStyle name="Migliaia 2 3 3 3 5 3" xfId="4295" xr:uid="{8BAD0C04-B048-4D27-B3BF-DD393DB3E740}"/>
    <cellStyle name="Migliaia 2 3 3 3 5 3 2" xfId="10004" xr:uid="{37344691-1F6E-41BE-9998-4B5D7C0ECC8A}"/>
    <cellStyle name="Migliaia 2 3 3 3 5 3 2 2" xfId="21421" xr:uid="{CD7F8274-25B8-455F-977B-38785F770531}"/>
    <cellStyle name="Migliaia 2 3 3 3 5 3 2 2 2" xfId="44258" xr:uid="{328FD9BD-7EA6-478F-801A-3A8952D6F16B}"/>
    <cellStyle name="Migliaia 2 3 3 3 5 3 2 3" xfId="32841" xr:uid="{9F191287-B6E0-47AB-BE40-A1BC57F04091}"/>
    <cellStyle name="Migliaia 2 3 3 3 5 3 3" xfId="15713" xr:uid="{56A61077-36C0-49FA-AA39-8D854483BD4D}"/>
    <cellStyle name="Migliaia 2 3 3 3 5 3 3 2" xfId="38550" xr:uid="{095D60D5-1A3D-467B-A8AC-43376D439756}"/>
    <cellStyle name="Migliaia 2 3 3 3 5 3 4" xfId="27133" xr:uid="{7E0CA303-4362-4FF8-A293-1C76D93CA225}"/>
    <cellStyle name="Migliaia 2 3 3 3 5 4" xfId="7150" xr:uid="{EE901C72-7C42-4E7E-A9B0-7912AD34303E}"/>
    <cellStyle name="Migliaia 2 3 3 3 5 4 2" xfId="18567" xr:uid="{2E55958D-0502-4484-8E2D-4E6B3DBD2D90}"/>
    <cellStyle name="Migliaia 2 3 3 3 5 4 2 2" xfId="41404" xr:uid="{78A24937-FB93-42A7-AA8E-55A9B807037B}"/>
    <cellStyle name="Migliaia 2 3 3 3 5 4 3" xfId="29987" xr:uid="{1E8A4DA8-8465-45A0-BA57-F4093EA2325F}"/>
    <cellStyle name="Migliaia 2 3 3 3 5 5" xfId="12859" xr:uid="{9547F490-123E-4FB2-94A5-4B3559F0FD0E}"/>
    <cellStyle name="Migliaia 2 3 3 3 5 5 2" xfId="35696" xr:uid="{13DB5880-0102-4431-B16A-2D2E45E81BFD}"/>
    <cellStyle name="Migliaia 2 3 3 3 5 6" xfId="24279" xr:uid="{85CDADFA-2520-46B8-AE84-AECED923F46F}"/>
    <cellStyle name="Migliaia 2 3 3 3 6" xfId="1646" xr:uid="{D4F93E85-F157-4AB2-9D64-C59B7E442058}"/>
    <cellStyle name="Migliaia 2 3 3 3 6 2" xfId="3083" xr:uid="{EB1D0F9F-2027-4DBD-A3EB-23D09AB9111D}"/>
    <cellStyle name="Migliaia 2 3 3 3 6 2 2" xfId="5939" xr:uid="{37AFF270-E675-438A-8E20-E49D29DC1DD8}"/>
    <cellStyle name="Migliaia 2 3 3 3 6 2 2 2" xfId="11647" xr:uid="{FDCF8C1A-AAD5-4073-8348-E970FE80A0DB}"/>
    <cellStyle name="Migliaia 2 3 3 3 6 2 2 2 2" xfId="23065" xr:uid="{3F6D3AA9-5CA3-45DB-9B14-3AD03AE6B2CA}"/>
    <cellStyle name="Migliaia 2 3 3 3 6 2 2 2 2 2" xfId="45902" xr:uid="{EAD3DD00-4FFB-4434-AF91-0F0283C7DDAE}"/>
    <cellStyle name="Migliaia 2 3 3 3 6 2 2 2 3" xfId="34485" xr:uid="{5D9C0727-2646-4A05-8904-E4207F00C02A}"/>
    <cellStyle name="Migliaia 2 3 3 3 6 2 2 3" xfId="17357" xr:uid="{CD0ECBBD-7DFF-4B2C-9BD4-2808B68BB945}"/>
    <cellStyle name="Migliaia 2 3 3 3 6 2 2 3 2" xfId="40194" xr:uid="{D8B6608D-A70B-4A45-AB5B-318FD06F9FA5}"/>
    <cellStyle name="Migliaia 2 3 3 3 6 2 2 4" xfId="28777" xr:uid="{A5F59D55-E525-4D01-BB13-488F3E56DA89}"/>
    <cellStyle name="Migliaia 2 3 3 3 6 2 3" xfId="8794" xr:uid="{9A897221-E99D-4CC8-B599-F938C455FC98}"/>
    <cellStyle name="Migliaia 2 3 3 3 6 2 3 2" xfId="20211" xr:uid="{711CD6BC-BD95-4856-AA2B-C5FF428BA546}"/>
    <cellStyle name="Migliaia 2 3 3 3 6 2 3 2 2" xfId="43048" xr:uid="{E875DA57-3BBA-43B2-90F0-92E24C0E5EE8}"/>
    <cellStyle name="Migliaia 2 3 3 3 6 2 3 3" xfId="31631" xr:uid="{51EB5AEE-4FF5-430C-9C28-61CC6D4429A8}"/>
    <cellStyle name="Migliaia 2 3 3 3 6 2 4" xfId="14503" xr:uid="{84DEDEDC-AA15-48E0-9586-9C9F414F91DF}"/>
    <cellStyle name="Migliaia 2 3 3 3 6 2 4 2" xfId="37340" xr:uid="{F7A5010E-58C3-4309-9BCA-79D14201D30E}"/>
    <cellStyle name="Migliaia 2 3 3 3 6 2 5" xfId="25923" xr:uid="{EA16CD6D-5606-40DD-AC28-5608B6DE286B}"/>
    <cellStyle name="Migliaia 2 3 3 3 6 3" xfId="4512" xr:uid="{AE53433A-2A5F-4A92-BB5F-E5C1B0B2A433}"/>
    <cellStyle name="Migliaia 2 3 3 3 6 3 2" xfId="10221" xr:uid="{A0C39E48-A5F3-451B-AF1D-2847B92232E8}"/>
    <cellStyle name="Migliaia 2 3 3 3 6 3 2 2" xfId="21638" xr:uid="{3999EAA5-84A6-4EC7-9607-083DBAFEBE0A}"/>
    <cellStyle name="Migliaia 2 3 3 3 6 3 2 2 2" xfId="44475" xr:uid="{529F5720-4ED2-4853-8E26-F263450533D0}"/>
    <cellStyle name="Migliaia 2 3 3 3 6 3 2 3" xfId="33058" xr:uid="{E2C3804E-AFEB-4293-BD46-92CDDBA78A24}"/>
    <cellStyle name="Migliaia 2 3 3 3 6 3 3" xfId="15930" xr:uid="{E8BCE7C0-E91F-48D5-86E1-1F27AAA17CE6}"/>
    <cellStyle name="Migliaia 2 3 3 3 6 3 3 2" xfId="38767" xr:uid="{3C6AE302-815D-4B13-8217-14476E424C6C}"/>
    <cellStyle name="Migliaia 2 3 3 3 6 3 4" xfId="27350" xr:uid="{30377DD0-DF15-487C-B916-8D2ED625018A}"/>
    <cellStyle name="Migliaia 2 3 3 3 6 4" xfId="7367" xr:uid="{34E7380A-C192-4ED9-A49C-D7F5F02BE899}"/>
    <cellStyle name="Migliaia 2 3 3 3 6 4 2" xfId="18784" xr:uid="{3C05D94A-0044-4638-9093-92E75397D03D}"/>
    <cellStyle name="Migliaia 2 3 3 3 6 4 2 2" xfId="41621" xr:uid="{AE2986C1-FC96-4A0C-8608-77C56A802068}"/>
    <cellStyle name="Migliaia 2 3 3 3 6 4 3" xfId="30204" xr:uid="{B788E433-4F7C-45E0-8BDF-8143B52FF4F5}"/>
    <cellStyle name="Migliaia 2 3 3 3 6 5" xfId="13076" xr:uid="{B747CD0F-D05A-4278-89C6-B3A7AC51533C}"/>
    <cellStyle name="Migliaia 2 3 3 3 6 5 2" xfId="35913" xr:uid="{C83E42C4-5F67-409C-9E22-08E5A1D84636}"/>
    <cellStyle name="Migliaia 2 3 3 3 6 6" xfId="24496" xr:uid="{088DB059-53EC-44D8-AEBF-17FC688D5956}"/>
    <cellStyle name="Migliaia 2 3 3 3 7" xfId="1998" xr:uid="{671E5531-229F-4707-B521-7B07CC3E1DD5}"/>
    <cellStyle name="Migliaia 2 3 3 3 7 2" xfId="4854" xr:uid="{A21A471D-392B-4276-B99B-A4C83327CA27}"/>
    <cellStyle name="Migliaia 2 3 3 3 7 2 2" xfId="10562" xr:uid="{12EC10D4-B57F-4C64-B583-8F819C8EFBF7}"/>
    <cellStyle name="Migliaia 2 3 3 3 7 2 2 2" xfId="21980" xr:uid="{2DCEB9F7-9ACE-4146-A44C-790BEB41FB0C}"/>
    <cellStyle name="Migliaia 2 3 3 3 7 2 2 2 2" xfId="44817" xr:uid="{35A6EC80-DBD5-4114-81DD-59B3B0BEAAD5}"/>
    <cellStyle name="Migliaia 2 3 3 3 7 2 2 3" xfId="33400" xr:uid="{1AE60F9D-3608-4C26-AF4A-CBCEF8DE11F0}"/>
    <cellStyle name="Migliaia 2 3 3 3 7 2 3" xfId="16272" xr:uid="{582A7C7A-4698-4E17-A9B2-4DBE6EAB1B50}"/>
    <cellStyle name="Migliaia 2 3 3 3 7 2 3 2" xfId="39109" xr:uid="{03D6E985-0228-455A-B7FB-A585B80EE07E}"/>
    <cellStyle name="Migliaia 2 3 3 3 7 2 4" xfId="27692" xr:uid="{7FED3EE8-BD07-4750-A822-40F29C8C8C1D}"/>
    <cellStyle name="Migliaia 2 3 3 3 7 3" xfId="7709" xr:uid="{EF19AAFE-7292-400B-9F0C-52A2CB5100DB}"/>
    <cellStyle name="Migliaia 2 3 3 3 7 3 2" xfId="19126" xr:uid="{1AB71282-BDE1-4AD7-B341-A56695036A02}"/>
    <cellStyle name="Migliaia 2 3 3 3 7 3 2 2" xfId="41963" xr:uid="{3E15E886-E1EF-4831-BDFA-052BE0633FEA}"/>
    <cellStyle name="Migliaia 2 3 3 3 7 3 3" xfId="30546" xr:uid="{14B916FB-F01A-4B49-92F5-081986578DF4}"/>
    <cellStyle name="Migliaia 2 3 3 3 7 4" xfId="13418" xr:uid="{3417A1D5-774E-4579-B99B-05720ABF3D84}"/>
    <cellStyle name="Migliaia 2 3 3 3 7 4 2" xfId="36255" xr:uid="{AB7AEBD0-9573-4736-A176-80BFE75FAFAC}"/>
    <cellStyle name="Migliaia 2 3 3 3 7 5" xfId="24838" xr:uid="{AFB888B9-5E78-4235-AA69-1F89B63A5E73}"/>
    <cellStyle name="Migliaia 2 3 3 3 8" xfId="3427" xr:uid="{3404ED75-2B2A-4981-A574-CE82819D047D}"/>
    <cellStyle name="Migliaia 2 3 3 3 8 2" xfId="9136" xr:uid="{8BDBF30B-6805-4B21-B300-D94BAFB4C379}"/>
    <cellStyle name="Migliaia 2 3 3 3 8 2 2" xfId="20553" xr:uid="{BD242804-8F76-46FB-8793-A109A663C2EF}"/>
    <cellStyle name="Migliaia 2 3 3 3 8 2 2 2" xfId="43390" xr:uid="{3B3E71A8-6EC0-46AE-9295-058103AACB69}"/>
    <cellStyle name="Migliaia 2 3 3 3 8 2 3" xfId="31973" xr:uid="{676B5104-7C5A-47E3-8089-2EFBF7D0ACAA}"/>
    <cellStyle name="Migliaia 2 3 3 3 8 3" xfId="14845" xr:uid="{E102CF20-7F3F-4004-A47D-39FC873A828F}"/>
    <cellStyle name="Migliaia 2 3 3 3 8 3 2" xfId="37682" xr:uid="{AF79D1FC-D699-4B5C-95E0-0F25660A104C}"/>
    <cellStyle name="Migliaia 2 3 3 3 8 4" xfId="26265" xr:uid="{ABFB9835-0DDD-480B-A65E-0520EB0E6EB6}"/>
    <cellStyle name="Migliaia 2 3 3 3 9" xfId="6282" xr:uid="{AED1137F-DDC7-49DB-A3BD-ABF8CFBCDDFB}"/>
    <cellStyle name="Migliaia 2 3 3 3 9 2" xfId="17699" xr:uid="{84757B83-443F-49E1-BFE8-08778F25984A}"/>
    <cellStyle name="Migliaia 2 3 3 3 9 2 2" xfId="40536" xr:uid="{9FD0A1B0-CB90-43F1-9D7E-C7FFE0DB3621}"/>
    <cellStyle name="Migliaia 2 3 3 3 9 3" xfId="29119" xr:uid="{8446779B-E555-4794-B16C-F0E78AA9DCCE}"/>
    <cellStyle name="Migliaia 2 3 3 4" xfId="511" xr:uid="{39CCEE1B-89B2-4C3D-B7AE-7844723B5A9A}"/>
    <cellStyle name="Migliaia 2 3 3 4 2" xfId="2101" xr:uid="{6F8D1B1E-43A9-499B-B020-94CB43311001}"/>
    <cellStyle name="Migliaia 2 3 3 4 2 2" xfId="4957" xr:uid="{2507895C-76C6-47F2-9BAF-442ECACA6502}"/>
    <cellStyle name="Migliaia 2 3 3 4 2 2 2" xfId="10665" xr:uid="{601A4504-9B33-43B7-A694-1280C187D0BA}"/>
    <cellStyle name="Migliaia 2 3 3 4 2 2 2 2" xfId="22083" xr:uid="{2DF9FECE-777F-4447-91E8-384AEBD0D68D}"/>
    <cellStyle name="Migliaia 2 3 3 4 2 2 2 2 2" xfId="44920" xr:uid="{632AF37E-DE9B-44BD-B6C7-F2E338BDF41A}"/>
    <cellStyle name="Migliaia 2 3 3 4 2 2 2 3" xfId="33503" xr:uid="{F3CADE92-9660-4C6E-A659-14CBF1B7A50A}"/>
    <cellStyle name="Migliaia 2 3 3 4 2 2 3" xfId="16375" xr:uid="{BEBDAB23-765E-4239-A340-2AA32906A93C}"/>
    <cellStyle name="Migliaia 2 3 3 4 2 2 3 2" xfId="39212" xr:uid="{9B367796-A59D-42B1-87A8-71D442EF471D}"/>
    <cellStyle name="Migliaia 2 3 3 4 2 2 4" xfId="27795" xr:uid="{2416A1D2-8E1A-4A85-BD1A-A9B5B3D9852F}"/>
    <cellStyle name="Migliaia 2 3 3 4 2 3" xfId="7812" xr:uid="{5E0ABEFF-05A0-4CB7-B916-F6C39F1483A0}"/>
    <cellStyle name="Migliaia 2 3 3 4 2 3 2" xfId="19229" xr:uid="{37752848-01B7-4A4C-9467-0078214BA670}"/>
    <cellStyle name="Migliaia 2 3 3 4 2 3 2 2" xfId="42066" xr:uid="{DB9796B7-1001-43C3-B148-7CE4475DA391}"/>
    <cellStyle name="Migliaia 2 3 3 4 2 3 3" xfId="30649" xr:uid="{B9A807DF-4E03-4878-8E3B-7C98D378E612}"/>
    <cellStyle name="Migliaia 2 3 3 4 2 4" xfId="13521" xr:uid="{A3DD67A4-3041-421E-91A0-D6FF9037EFAD}"/>
    <cellStyle name="Migliaia 2 3 3 4 2 4 2" xfId="36358" xr:uid="{A51713E2-096D-4755-BE36-07376FA3F8B7}"/>
    <cellStyle name="Migliaia 2 3 3 4 2 5" xfId="24941" xr:uid="{FD9F3016-3FA0-4AD2-8B98-85FDE2F1AA59}"/>
    <cellStyle name="Migliaia 2 3 3 4 3" xfId="3530" xr:uid="{CFEAAA71-B96D-4AAB-A4E7-2CA9E5B2B0E0}"/>
    <cellStyle name="Migliaia 2 3 3 4 3 2" xfId="9239" xr:uid="{1C5F861A-9238-4523-AF4E-B9D23769409C}"/>
    <cellStyle name="Migliaia 2 3 3 4 3 2 2" xfId="20656" xr:uid="{58C7FCB7-3750-477E-94EB-15960E21F333}"/>
    <cellStyle name="Migliaia 2 3 3 4 3 2 2 2" xfId="43493" xr:uid="{3B8943DD-3E45-44FE-B523-4191908DB61D}"/>
    <cellStyle name="Migliaia 2 3 3 4 3 2 3" xfId="32076" xr:uid="{9FFF5D3F-ECE7-44AA-9F38-15AF61CA8847}"/>
    <cellStyle name="Migliaia 2 3 3 4 3 3" xfId="14948" xr:uid="{35BB0FA5-59CF-4A80-ACED-10A73C0D84A5}"/>
    <cellStyle name="Migliaia 2 3 3 4 3 3 2" xfId="37785" xr:uid="{FB347281-997B-4CD9-8B69-CA47E2153C19}"/>
    <cellStyle name="Migliaia 2 3 3 4 3 4" xfId="26368" xr:uid="{FF1D2C89-CD54-42EC-A2E6-C9F2E6A8A0B4}"/>
    <cellStyle name="Migliaia 2 3 3 4 4" xfId="6385" xr:uid="{323C7E67-E620-40E2-9477-EA9C53204BC6}"/>
    <cellStyle name="Migliaia 2 3 3 4 4 2" xfId="17802" xr:uid="{F5FB49A5-BF66-4ACB-AB1F-9B2F2E501D73}"/>
    <cellStyle name="Migliaia 2 3 3 4 4 2 2" xfId="40639" xr:uid="{7C93C797-0D37-4C36-845B-4DD5B67AE7A6}"/>
    <cellStyle name="Migliaia 2 3 3 4 4 3" xfId="29222" xr:uid="{E15C8952-2DD9-432F-B4EB-58057E5DE487}"/>
    <cellStyle name="Migliaia 2 3 3 4 5" xfId="12094" xr:uid="{A64AD3BE-9134-41CD-B719-85AF93176946}"/>
    <cellStyle name="Migliaia 2 3 3 4 5 2" xfId="34931" xr:uid="{F3E9B3B5-717C-40C9-95E3-C46A48C60E3F}"/>
    <cellStyle name="Migliaia 2 3 3 4 6" xfId="23514" xr:uid="{07F1617E-5C2D-4234-85AA-A0420A078D96}"/>
    <cellStyle name="Migliaia 2 3 3 5" xfId="774" xr:uid="{D4A40678-11A1-4FBD-ADF6-1C71775C4605}"/>
    <cellStyle name="Migliaia 2 3 3 5 2" xfId="2318" xr:uid="{8AB460B1-54AC-41F7-9D8F-690CBB53A734}"/>
    <cellStyle name="Migliaia 2 3 3 5 2 2" xfId="5174" xr:uid="{27CC13D9-2EF6-42E2-9685-F852CCF238E4}"/>
    <cellStyle name="Migliaia 2 3 3 5 2 2 2" xfId="10882" xr:uid="{04DD0619-FFDE-4E48-BA32-5C5539211C51}"/>
    <cellStyle name="Migliaia 2 3 3 5 2 2 2 2" xfId="22300" xr:uid="{B82CDB59-9D48-4435-9B23-861E8826B6E6}"/>
    <cellStyle name="Migliaia 2 3 3 5 2 2 2 2 2" xfId="45137" xr:uid="{B10B5579-E7DD-4193-A171-E2054D620CF0}"/>
    <cellStyle name="Migliaia 2 3 3 5 2 2 2 3" xfId="33720" xr:uid="{96B54EA7-6E1A-493B-9F6F-E2C617A9F566}"/>
    <cellStyle name="Migliaia 2 3 3 5 2 2 3" xfId="16592" xr:uid="{C431068D-2355-4AFC-88EC-9D90F7F0B92E}"/>
    <cellStyle name="Migliaia 2 3 3 5 2 2 3 2" xfId="39429" xr:uid="{5A46CADF-91C9-4AF6-AAB3-4E5E91C4EC2C}"/>
    <cellStyle name="Migliaia 2 3 3 5 2 2 4" xfId="28012" xr:uid="{2DEB300F-98D0-475D-8607-D02ABC4BE238}"/>
    <cellStyle name="Migliaia 2 3 3 5 2 3" xfId="8029" xr:uid="{D61DAC7A-B3F2-4EB7-B0E3-80B37ECBA945}"/>
    <cellStyle name="Migliaia 2 3 3 5 2 3 2" xfId="19446" xr:uid="{71A7DB39-B817-46AD-B1DF-6C57A5C11686}"/>
    <cellStyle name="Migliaia 2 3 3 5 2 3 2 2" xfId="42283" xr:uid="{FE52250D-EA73-4A78-87B0-3C21AE99AC81}"/>
    <cellStyle name="Migliaia 2 3 3 5 2 3 3" xfId="30866" xr:uid="{E9D48353-252E-4BAA-BF46-BEE4BF69CF93}"/>
    <cellStyle name="Migliaia 2 3 3 5 2 4" xfId="13738" xr:uid="{4703E21A-B86B-4E5C-BA3A-154875ED2816}"/>
    <cellStyle name="Migliaia 2 3 3 5 2 4 2" xfId="36575" xr:uid="{85D30F1F-756A-4D4F-A52F-C3E2677CC265}"/>
    <cellStyle name="Migliaia 2 3 3 5 2 5" xfId="25158" xr:uid="{A9F35C1E-31A8-484D-9AD1-9D1E53E5DD55}"/>
    <cellStyle name="Migliaia 2 3 3 5 3" xfId="3747" xr:uid="{09A9C480-D687-4561-B8F1-FFA9B3267CA0}"/>
    <cellStyle name="Migliaia 2 3 3 5 3 2" xfId="9456" xr:uid="{EDC94643-7933-4D19-8161-A2BE5EC26477}"/>
    <cellStyle name="Migliaia 2 3 3 5 3 2 2" xfId="20873" xr:uid="{A84979EC-369D-401A-89B2-6C40F1595F83}"/>
    <cellStyle name="Migliaia 2 3 3 5 3 2 2 2" xfId="43710" xr:uid="{D13653D0-153C-4E0D-A0B7-EF82ED5958D3}"/>
    <cellStyle name="Migliaia 2 3 3 5 3 2 3" xfId="32293" xr:uid="{7F138A7A-3016-4ADE-97C9-5AA3210D9AE2}"/>
    <cellStyle name="Migliaia 2 3 3 5 3 3" xfId="15165" xr:uid="{CA831EC9-A7BF-48E7-A5A3-288443AD7359}"/>
    <cellStyle name="Migliaia 2 3 3 5 3 3 2" xfId="38002" xr:uid="{02922A27-870F-473A-A4D6-FF869FE7DCE0}"/>
    <cellStyle name="Migliaia 2 3 3 5 3 4" xfId="26585" xr:uid="{38F103AA-FBFE-4A67-9468-3808ED52929A}"/>
    <cellStyle name="Migliaia 2 3 3 5 4" xfId="6602" xr:uid="{B90D84C9-6142-4F24-A0AB-BE6DEBFA79D7}"/>
    <cellStyle name="Migliaia 2 3 3 5 4 2" xfId="18019" xr:uid="{5122D848-8FCA-4E3D-AD43-6AE4F726E58D}"/>
    <cellStyle name="Migliaia 2 3 3 5 4 2 2" xfId="40856" xr:uid="{4B8ADC2C-197E-49B1-9012-96C31BA72DE6}"/>
    <cellStyle name="Migliaia 2 3 3 5 4 3" xfId="29439" xr:uid="{E4198D9E-828F-4BAF-AA72-2153B33FF2FB}"/>
    <cellStyle name="Migliaia 2 3 3 5 5" xfId="12311" xr:uid="{51EF0E64-9FBA-430D-9E82-465E581FFA0D}"/>
    <cellStyle name="Migliaia 2 3 3 5 5 2" xfId="35148" xr:uid="{3B8131CC-29B3-4E4B-BAB5-07319B7B8E96}"/>
    <cellStyle name="Migliaia 2 3 3 5 6" xfId="23731" xr:uid="{D5B47DEA-EECD-491B-8A2B-891113238A0F}"/>
    <cellStyle name="Migliaia 2 3 3 6" xfId="1021" xr:uid="{3205D4AF-5B30-438E-8B61-5ACCE246712A}"/>
    <cellStyle name="Migliaia 2 3 3 6 2" xfId="2535" xr:uid="{CD7B4EB5-E526-495F-B70B-01F2CE6106A1}"/>
    <cellStyle name="Migliaia 2 3 3 6 2 2" xfId="5391" xr:uid="{80EBA98C-BBB3-42DA-B128-E4D0C4C9B056}"/>
    <cellStyle name="Migliaia 2 3 3 6 2 2 2" xfId="11099" xr:uid="{C2A69A5D-8BCA-418E-A958-20B51DF522D9}"/>
    <cellStyle name="Migliaia 2 3 3 6 2 2 2 2" xfId="22517" xr:uid="{1A17227B-AAAF-4CDD-8E4C-2A7D13C37B7C}"/>
    <cellStyle name="Migliaia 2 3 3 6 2 2 2 2 2" xfId="45354" xr:uid="{681EB856-099F-42FE-8CA2-8C1D08DDCE60}"/>
    <cellStyle name="Migliaia 2 3 3 6 2 2 2 3" xfId="33937" xr:uid="{73AF5050-1AD7-498E-974A-E25E2E155193}"/>
    <cellStyle name="Migliaia 2 3 3 6 2 2 3" xfId="16809" xr:uid="{36D7265C-7946-4AB5-A08D-F219CD881575}"/>
    <cellStyle name="Migliaia 2 3 3 6 2 2 3 2" xfId="39646" xr:uid="{65091CD4-0BAD-402C-B388-DA7697421611}"/>
    <cellStyle name="Migliaia 2 3 3 6 2 2 4" xfId="28229" xr:uid="{B45DFCFE-26F0-4088-82FA-2E218B795ACD}"/>
    <cellStyle name="Migliaia 2 3 3 6 2 3" xfId="8246" xr:uid="{C05E3A6E-A753-427B-9713-5E50F3E0EF90}"/>
    <cellStyle name="Migliaia 2 3 3 6 2 3 2" xfId="19663" xr:uid="{1012672B-F598-4E67-92FE-525931250139}"/>
    <cellStyle name="Migliaia 2 3 3 6 2 3 2 2" xfId="42500" xr:uid="{A0B2355D-80C8-40B9-8FA5-5E2534FB3C60}"/>
    <cellStyle name="Migliaia 2 3 3 6 2 3 3" xfId="31083" xr:uid="{8CA76222-53F5-448B-8215-8B42D00BE7BC}"/>
    <cellStyle name="Migliaia 2 3 3 6 2 4" xfId="13955" xr:uid="{3E1148E5-0D57-485B-BC7E-E1F121AA4700}"/>
    <cellStyle name="Migliaia 2 3 3 6 2 4 2" xfId="36792" xr:uid="{B4D2AA8B-2EF8-401A-AFDD-AD21874411A2}"/>
    <cellStyle name="Migliaia 2 3 3 6 2 5" xfId="25375" xr:uid="{80B6F207-1D36-4A72-B9B4-0707F4FE8F5D}"/>
    <cellStyle name="Migliaia 2 3 3 6 3" xfId="3964" xr:uid="{39CB912F-76A9-408A-B792-520C9A0361B9}"/>
    <cellStyle name="Migliaia 2 3 3 6 3 2" xfId="9673" xr:uid="{6B8C2A82-9A21-4751-AFDF-8C6D38B4A0E1}"/>
    <cellStyle name="Migliaia 2 3 3 6 3 2 2" xfId="21090" xr:uid="{2B94954F-1550-4CE1-98C7-313C6C12D6A5}"/>
    <cellStyle name="Migliaia 2 3 3 6 3 2 2 2" xfId="43927" xr:uid="{7FEBDE6C-4DC3-4A44-BFC6-3EA2F4B3890F}"/>
    <cellStyle name="Migliaia 2 3 3 6 3 2 3" xfId="32510" xr:uid="{3C6C5333-4A4A-4983-A7C4-4FFB9FF2C83A}"/>
    <cellStyle name="Migliaia 2 3 3 6 3 3" xfId="15382" xr:uid="{B39AF1BA-0BB8-4C7F-BFD9-0EB62D7E92C3}"/>
    <cellStyle name="Migliaia 2 3 3 6 3 3 2" xfId="38219" xr:uid="{A1A770BC-61C6-4D0D-8FC7-BD308E871A5B}"/>
    <cellStyle name="Migliaia 2 3 3 6 3 4" xfId="26802" xr:uid="{D5DC2567-6D64-4E1A-8BC8-0BB160FFF394}"/>
    <cellStyle name="Migliaia 2 3 3 6 4" xfId="6819" xr:uid="{4A2E09DB-DAFA-42F4-9C50-CC9A3AA7FA14}"/>
    <cellStyle name="Migliaia 2 3 3 6 4 2" xfId="18236" xr:uid="{2486855B-59AA-40EC-AAE1-5391F18F857E}"/>
    <cellStyle name="Migliaia 2 3 3 6 4 2 2" xfId="41073" xr:uid="{602B84F0-4621-4A79-AD2D-FABEEE8DD547}"/>
    <cellStyle name="Migliaia 2 3 3 6 4 3" xfId="29656" xr:uid="{BBEFC6ED-74A6-4C46-ACBA-77D7403674E9}"/>
    <cellStyle name="Migliaia 2 3 3 6 5" xfId="12528" xr:uid="{C4516BEC-E12E-437F-A7DD-5CA22DE40FFA}"/>
    <cellStyle name="Migliaia 2 3 3 6 5 2" xfId="35365" xr:uid="{E22E8DC1-8D28-435B-88A5-D95D29F7D23A}"/>
    <cellStyle name="Migliaia 2 3 3 6 6" xfId="23948" xr:uid="{3C1E081B-BD8A-4F02-AA82-861863B55220}"/>
    <cellStyle name="Migliaia 2 3 3 7" xfId="1268" xr:uid="{18527064-94EC-48A6-A0DE-A2A0FFEEC616}"/>
    <cellStyle name="Migliaia 2 3 3 7 2" xfId="2752" xr:uid="{BAE8F0D3-77AE-4F27-8A97-56FB0D060587}"/>
    <cellStyle name="Migliaia 2 3 3 7 2 2" xfId="5608" xr:uid="{53DB1CF2-CEA4-4524-989F-C040D4F97C55}"/>
    <cellStyle name="Migliaia 2 3 3 7 2 2 2" xfId="11316" xr:uid="{A927692A-ADFE-4B8F-80F2-8E3A8A9BAC7F}"/>
    <cellStyle name="Migliaia 2 3 3 7 2 2 2 2" xfId="22734" xr:uid="{646E005D-5EBF-406F-A193-28FF58BD5718}"/>
    <cellStyle name="Migliaia 2 3 3 7 2 2 2 2 2" xfId="45571" xr:uid="{170FF625-73E7-431F-91BE-A3275EBA7C68}"/>
    <cellStyle name="Migliaia 2 3 3 7 2 2 2 3" xfId="34154" xr:uid="{A2B2BAB0-EE6D-46B3-8F8C-C3ED34E4532E}"/>
    <cellStyle name="Migliaia 2 3 3 7 2 2 3" xfId="17026" xr:uid="{45E8A15D-E56C-423C-8365-B939C02F81E4}"/>
    <cellStyle name="Migliaia 2 3 3 7 2 2 3 2" xfId="39863" xr:uid="{2AC0A940-8141-47B4-8FEA-72D269F523C3}"/>
    <cellStyle name="Migliaia 2 3 3 7 2 2 4" xfId="28446" xr:uid="{2BA28116-1594-46A9-9854-B5DF12D11351}"/>
    <cellStyle name="Migliaia 2 3 3 7 2 3" xfId="8463" xr:uid="{2AFD7440-887A-41F1-BA0E-704737FD7717}"/>
    <cellStyle name="Migliaia 2 3 3 7 2 3 2" xfId="19880" xr:uid="{61C9F970-7D10-4A53-BEF4-947809F734CE}"/>
    <cellStyle name="Migliaia 2 3 3 7 2 3 2 2" xfId="42717" xr:uid="{82F90A95-219E-45F0-98D5-C1263E55BE16}"/>
    <cellStyle name="Migliaia 2 3 3 7 2 3 3" xfId="31300" xr:uid="{6199C197-9229-4439-9387-87ECDA8A9555}"/>
    <cellStyle name="Migliaia 2 3 3 7 2 4" xfId="14172" xr:uid="{AB31CE1D-CCEC-4BA4-9406-6B9C98B7C43A}"/>
    <cellStyle name="Migliaia 2 3 3 7 2 4 2" xfId="37009" xr:uid="{55F1BB49-79D5-4BC7-87B9-9B17323B6929}"/>
    <cellStyle name="Migliaia 2 3 3 7 2 5" xfId="25592" xr:uid="{815FADF4-DAE1-44E2-8B59-1142F825A291}"/>
    <cellStyle name="Migliaia 2 3 3 7 3" xfId="4181" xr:uid="{4C3681B9-1067-45A1-B79A-E033C1209454}"/>
    <cellStyle name="Migliaia 2 3 3 7 3 2" xfId="9890" xr:uid="{C9B33D10-A1D3-4093-8503-FBBB3AF0DF9A}"/>
    <cellStyle name="Migliaia 2 3 3 7 3 2 2" xfId="21307" xr:uid="{076D7B40-8144-411B-8ABC-02813476B477}"/>
    <cellStyle name="Migliaia 2 3 3 7 3 2 2 2" xfId="44144" xr:uid="{19318C91-BC2C-4F9A-ADF5-341CAE97D310}"/>
    <cellStyle name="Migliaia 2 3 3 7 3 2 3" xfId="32727" xr:uid="{79DFC847-C727-49DA-9CA6-85EF0686A7C0}"/>
    <cellStyle name="Migliaia 2 3 3 7 3 3" xfId="15599" xr:uid="{E844E4D6-5CF5-4745-A7F5-F434AEE8A157}"/>
    <cellStyle name="Migliaia 2 3 3 7 3 3 2" xfId="38436" xr:uid="{C9B09DC2-8895-4FBE-96DA-3C91C3989B96}"/>
    <cellStyle name="Migliaia 2 3 3 7 3 4" xfId="27019" xr:uid="{4D29CAD1-B9F3-4157-984A-E29CC4143819}"/>
    <cellStyle name="Migliaia 2 3 3 7 4" xfId="7036" xr:uid="{B71BD708-8DD2-41F8-B3C6-1D4E509B22FB}"/>
    <cellStyle name="Migliaia 2 3 3 7 4 2" xfId="18453" xr:uid="{C1A61209-01D3-4090-8844-9D31C7569C5F}"/>
    <cellStyle name="Migliaia 2 3 3 7 4 2 2" xfId="41290" xr:uid="{8BEFCBC8-4697-4354-8E04-D12A9F9B9AD3}"/>
    <cellStyle name="Migliaia 2 3 3 7 4 3" xfId="29873" xr:uid="{37D8D237-76BD-4A0C-AFF6-F6A3AB2BAB47}"/>
    <cellStyle name="Migliaia 2 3 3 7 5" xfId="12745" xr:uid="{C4F858C3-AAF8-44C6-B160-26E62E060ADF}"/>
    <cellStyle name="Migliaia 2 3 3 7 5 2" xfId="35582" xr:uid="{5F325F92-F667-4DC1-A454-15ED1AF7E0E7}"/>
    <cellStyle name="Migliaia 2 3 3 7 6" xfId="24165" xr:uid="{7F168582-2432-4636-B317-391A32E44E0E}"/>
    <cellStyle name="Migliaia 2 3 3 8" xfId="1515" xr:uid="{00614155-C02C-4CBF-99F5-D40FD58544E2}"/>
    <cellStyle name="Migliaia 2 3 3 8 2" xfId="2969" xr:uid="{DD720D77-61D3-4432-BF45-7E29D2A4F634}"/>
    <cellStyle name="Migliaia 2 3 3 8 2 2" xfId="5825" xr:uid="{02D6D1BF-C055-452D-81FB-B3E35E555C80}"/>
    <cellStyle name="Migliaia 2 3 3 8 2 2 2" xfId="11533" xr:uid="{DF7F4800-F0DB-4ADC-8A04-9C6AA70FC1FE}"/>
    <cellStyle name="Migliaia 2 3 3 8 2 2 2 2" xfId="22951" xr:uid="{E25BCDBB-BBC6-4D53-952B-5AFE78B93404}"/>
    <cellStyle name="Migliaia 2 3 3 8 2 2 2 2 2" xfId="45788" xr:uid="{A967F401-57B4-40C5-84C1-36BCA1D559CC}"/>
    <cellStyle name="Migliaia 2 3 3 8 2 2 2 3" xfId="34371" xr:uid="{1A0487FF-64C1-4BD6-B86B-94A25233EC8D}"/>
    <cellStyle name="Migliaia 2 3 3 8 2 2 3" xfId="17243" xr:uid="{F3993CA0-C1D8-474F-98BD-5160C6E60862}"/>
    <cellStyle name="Migliaia 2 3 3 8 2 2 3 2" xfId="40080" xr:uid="{436717CA-6CDF-40B1-8047-336636F23EC5}"/>
    <cellStyle name="Migliaia 2 3 3 8 2 2 4" xfId="28663" xr:uid="{5659B5C2-8C81-494A-8FD0-A201B5C8E1F7}"/>
    <cellStyle name="Migliaia 2 3 3 8 2 3" xfId="8680" xr:uid="{14EA34BD-DEA2-4BF9-B800-D9F66090422D}"/>
    <cellStyle name="Migliaia 2 3 3 8 2 3 2" xfId="20097" xr:uid="{FBE78458-5EDA-4A9A-8700-52BB5E95B532}"/>
    <cellStyle name="Migliaia 2 3 3 8 2 3 2 2" xfId="42934" xr:uid="{D1C78E7C-C578-40BA-8835-0C7929E12F98}"/>
    <cellStyle name="Migliaia 2 3 3 8 2 3 3" xfId="31517" xr:uid="{4E53A256-8F86-4185-867C-E3651024C43C}"/>
    <cellStyle name="Migliaia 2 3 3 8 2 4" xfId="14389" xr:uid="{216CE12D-73AC-47F0-9BA7-E0C47BBC927D}"/>
    <cellStyle name="Migliaia 2 3 3 8 2 4 2" xfId="37226" xr:uid="{A4CE2B83-E381-4418-A251-C338A257757B}"/>
    <cellStyle name="Migliaia 2 3 3 8 2 5" xfId="25809" xr:uid="{28B3FC91-A30F-43DC-A33A-0D247CD46B76}"/>
    <cellStyle name="Migliaia 2 3 3 8 3" xfId="4398" xr:uid="{B955C943-FE56-4AE0-B1D8-5C025A280E42}"/>
    <cellStyle name="Migliaia 2 3 3 8 3 2" xfId="10107" xr:uid="{42D11B62-C5CA-4C7F-9B31-7C30C752489B}"/>
    <cellStyle name="Migliaia 2 3 3 8 3 2 2" xfId="21524" xr:uid="{CB1ECA9E-A14B-4E47-A05C-065E5833F201}"/>
    <cellStyle name="Migliaia 2 3 3 8 3 2 2 2" xfId="44361" xr:uid="{95C9945C-6375-43D6-80FC-D5860CE64A88}"/>
    <cellStyle name="Migliaia 2 3 3 8 3 2 3" xfId="32944" xr:uid="{94225468-540A-41E8-9DB5-3918D4902C33}"/>
    <cellStyle name="Migliaia 2 3 3 8 3 3" xfId="15816" xr:uid="{A7229336-C5FB-4093-B5C9-5E4B07DDA5AA}"/>
    <cellStyle name="Migliaia 2 3 3 8 3 3 2" xfId="38653" xr:uid="{386275BA-1921-46BD-B656-769FEAFA2FFD}"/>
    <cellStyle name="Migliaia 2 3 3 8 3 4" xfId="27236" xr:uid="{E8E143CB-FDBD-459E-AEA8-2B2EABAE43A3}"/>
    <cellStyle name="Migliaia 2 3 3 8 4" xfId="7253" xr:uid="{C9BC28A2-271D-4B43-BC4E-606898292E84}"/>
    <cellStyle name="Migliaia 2 3 3 8 4 2" xfId="18670" xr:uid="{5CDFACFE-A7F9-45A2-B4A8-7543BDB6C5B7}"/>
    <cellStyle name="Migliaia 2 3 3 8 4 2 2" xfId="41507" xr:uid="{FB5DA1E7-FBF3-4551-9757-D93712957F7E}"/>
    <cellStyle name="Migliaia 2 3 3 8 4 3" xfId="30090" xr:uid="{763F5331-041F-41B7-84C5-E3808FF64A32}"/>
    <cellStyle name="Migliaia 2 3 3 8 5" xfId="12962" xr:uid="{9134A460-A7E0-4887-9F26-C7A0B95EE891}"/>
    <cellStyle name="Migliaia 2 3 3 8 5 2" xfId="35799" xr:uid="{2057CB77-F578-4E75-A02A-E443AEA8410F}"/>
    <cellStyle name="Migliaia 2 3 3 8 6" xfId="24382" xr:uid="{F38E3BFF-0F80-412E-975F-083BEFAC47FA}"/>
    <cellStyle name="Migliaia 2 3 3 9" xfId="1859" xr:uid="{D213CEAE-1FF5-453F-AF24-69125C68EF84}"/>
    <cellStyle name="Migliaia 2 3 3 9 2" xfId="4715" xr:uid="{51012AA6-5D74-4A6C-86E7-6C5D150B1CE9}"/>
    <cellStyle name="Migliaia 2 3 3 9 2 2" xfId="10424" xr:uid="{BB07ACB0-AE57-4691-BB6D-19C188C2814F}"/>
    <cellStyle name="Migliaia 2 3 3 9 2 2 2" xfId="21841" xr:uid="{2B13CA6A-9281-49DE-8209-1DBE7C044C56}"/>
    <cellStyle name="Migliaia 2 3 3 9 2 2 2 2" xfId="44678" xr:uid="{1C6567FA-3B12-428D-AC15-13FB1D2F4052}"/>
    <cellStyle name="Migliaia 2 3 3 9 2 2 3" xfId="33261" xr:uid="{FEA6E1C4-0587-4B9A-B8FA-264016864024}"/>
    <cellStyle name="Migliaia 2 3 3 9 2 3" xfId="16133" xr:uid="{1E99DF03-832B-46BE-AF11-0E183CF2B7DF}"/>
    <cellStyle name="Migliaia 2 3 3 9 2 3 2" xfId="38970" xr:uid="{3D1B45C9-1D64-4D6A-B144-727C663EAB09}"/>
    <cellStyle name="Migliaia 2 3 3 9 2 4" xfId="27553" xr:uid="{02B4B0B4-1DD7-4402-A9E5-7FEE24F7F4DC}"/>
    <cellStyle name="Migliaia 2 3 3 9 3" xfId="7570" xr:uid="{052B0F68-410A-43CE-B92A-148895B445C4}"/>
    <cellStyle name="Migliaia 2 3 3 9 3 2" xfId="18987" xr:uid="{B7C5D232-7631-4D49-94D6-F97A3A886BB7}"/>
    <cellStyle name="Migliaia 2 3 3 9 3 2 2" xfId="41824" xr:uid="{A918114E-EF91-49DF-96B3-C3160D218EE6}"/>
    <cellStyle name="Migliaia 2 3 3 9 3 3" xfId="30407" xr:uid="{439CB6BF-C41A-45AA-A63E-F3CCA6B62C5A}"/>
    <cellStyle name="Migliaia 2 3 3 9 4" xfId="13279" xr:uid="{09F5D312-A9A3-42B1-9922-94FFE66AC289}"/>
    <cellStyle name="Migliaia 2 3 3 9 4 2" xfId="36116" xr:uid="{1FA2EAB6-87D9-4991-BBAC-A2D50EC3088E}"/>
    <cellStyle name="Migliaia 2 3 3 9 5" xfId="24699" xr:uid="{F24E2181-C5A0-45E3-A992-83CE704078BB}"/>
    <cellStyle name="Migliaia 2 3 4" xfId="301" xr:uid="{33F7B0B1-414D-46F9-9711-101C2B2A4625}"/>
    <cellStyle name="Migliaia 2 3 4 10" xfId="6214" xr:uid="{FF700C93-4949-4D4E-8692-26A7139668A5}"/>
    <cellStyle name="Migliaia 2 3 4 10 2" xfId="17631" xr:uid="{2E2F1EA5-80CB-4BFE-B1CF-5A1C140F8E48}"/>
    <cellStyle name="Migliaia 2 3 4 10 2 2" xfId="40468" xr:uid="{10E0EFED-D5C9-4BB3-8457-A875D507AD6B}"/>
    <cellStyle name="Migliaia 2 3 4 10 3" xfId="29051" xr:uid="{91508443-FDF9-43BC-BF1D-636E9F85C7BE}"/>
    <cellStyle name="Migliaia 2 3 4 11" xfId="11923" xr:uid="{B28719FC-673C-4078-AF20-7350C62569D5}"/>
    <cellStyle name="Migliaia 2 3 4 11 2" xfId="34760" xr:uid="{07DC01F7-D749-44FC-BE43-91DBFDDF778C}"/>
    <cellStyle name="Migliaia 2 3 4 12" xfId="23343" xr:uid="{7DA33AC0-3A25-48E5-BF2B-DE1E609E00A7}"/>
    <cellStyle name="Migliaia 2 3 4 2" xfId="456" xr:uid="{01A15651-2A8B-421A-813B-510E80F2A486}"/>
    <cellStyle name="Migliaia 2 3 4 2 10" xfId="12048" xr:uid="{35E0D9EF-B74A-4D8D-B9D4-5577750A24A6}"/>
    <cellStyle name="Migliaia 2 3 4 2 10 2" xfId="34885" xr:uid="{2CB6C7BD-5B6B-4DE5-B047-F24362EC356E}"/>
    <cellStyle name="Migliaia 2 3 4 2 11" xfId="23468" xr:uid="{2ED7A09A-45B1-4147-94F1-95A7ECDEEFD9}"/>
    <cellStyle name="Migliaia 2 3 4 2 2" xfId="710" xr:uid="{A3FF7C43-9BF6-4F49-BC00-44D3E5D4FE21}"/>
    <cellStyle name="Migliaia 2 3 4 2 2 2" xfId="2272" xr:uid="{C3A3711D-9951-45C3-891B-668A67A11548}"/>
    <cellStyle name="Migliaia 2 3 4 2 2 2 2" xfId="5128" xr:uid="{0A30C60A-202E-4165-B32C-5C58F18CA10F}"/>
    <cellStyle name="Migliaia 2 3 4 2 2 2 2 2" xfId="10836" xr:uid="{9F20A8B1-6E9A-4068-9A97-B6A7858F9355}"/>
    <cellStyle name="Migliaia 2 3 4 2 2 2 2 2 2" xfId="22254" xr:uid="{E9CECAF9-0A79-4B42-A528-8D13B30980C1}"/>
    <cellStyle name="Migliaia 2 3 4 2 2 2 2 2 2 2" xfId="45091" xr:uid="{503368A6-19AF-4FA9-8D19-BE96C7544888}"/>
    <cellStyle name="Migliaia 2 3 4 2 2 2 2 2 3" xfId="33674" xr:uid="{18059301-0E6B-4895-8796-14974D9FB0A8}"/>
    <cellStyle name="Migliaia 2 3 4 2 2 2 2 3" xfId="16546" xr:uid="{8D1CDB23-06AF-4892-AF8C-814D2495655F}"/>
    <cellStyle name="Migliaia 2 3 4 2 2 2 2 3 2" xfId="39383" xr:uid="{8D96D379-F701-472A-B1F7-A2EF3A65DE5A}"/>
    <cellStyle name="Migliaia 2 3 4 2 2 2 2 4" xfId="27966" xr:uid="{68C1BB01-004B-4CEA-A4AB-225B6A77E67C}"/>
    <cellStyle name="Migliaia 2 3 4 2 2 2 3" xfId="7983" xr:uid="{53BC9CFE-626A-498B-A098-319C5F93429C}"/>
    <cellStyle name="Migliaia 2 3 4 2 2 2 3 2" xfId="19400" xr:uid="{A072F541-BC3A-4CB8-93FB-10EF6E9A2124}"/>
    <cellStyle name="Migliaia 2 3 4 2 2 2 3 2 2" xfId="42237" xr:uid="{02C7E67E-2D32-4A02-8B5C-F1751A4B0D49}"/>
    <cellStyle name="Migliaia 2 3 4 2 2 2 3 3" xfId="30820" xr:uid="{7986A6CE-33F2-4794-A83F-7CB0FD212AE7}"/>
    <cellStyle name="Migliaia 2 3 4 2 2 2 4" xfId="13692" xr:uid="{06E939C1-12F6-434D-B9DF-CE404EB0A2DC}"/>
    <cellStyle name="Migliaia 2 3 4 2 2 2 4 2" xfId="36529" xr:uid="{73D46505-D618-4B7B-A3E5-80D86F76A248}"/>
    <cellStyle name="Migliaia 2 3 4 2 2 2 5" xfId="25112" xr:uid="{B2E8AA5A-A3C4-4B0B-B15D-7035E246E95B}"/>
    <cellStyle name="Migliaia 2 3 4 2 2 3" xfId="3701" xr:uid="{D35BDFFD-4E15-43FB-B6E4-666255D90ED5}"/>
    <cellStyle name="Migliaia 2 3 4 2 2 3 2" xfId="9410" xr:uid="{96AB5E2C-45BA-4A29-B4C6-629789B9900E}"/>
    <cellStyle name="Migliaia 2 3 4 2 2 3 2 2" xfId="20827" xr:uid="{D68E389F-9D97-49DC-9FE3-220AB8674718}"/>
    <cellStyle name="Migliaia 2 3 4 2 2 3 2 2 2" xfId="43664" xr:uid="{4A32B8B1-BA8F-4A7D-B932-5A4B533A6EB0}"/>
    <cellStyle name="Migliaia 2 3 4 2 2 3 2 3" xfId="32247" xr:uid="{C150E32D-98D4-4D28-9965-98EDD88249B8}"/>
    <cellStyle name="Migliaia 2 3 4 2 2 3 3" xfId="15119" xr:uid="{A72E0F6B-0671-442F-A752-509CC33AE087}"/>
    <cellStyle name="Migliaia 2 3 4 2 2 3 3 2" xfId="37956" xr:uid="{94B30E15-ACA6-498E-B642-4E1D6A27567D}"/>
    <cellStyle name="Migliaia 2 3 4 2 2 3 4" xfId="26539" xr:uid="{9C795FF9-3394-47D2-84E7-0B440AF98667}"/>
    <cellStyle name="Migliaia 2 3 4 2 2 4" xfId="6556" xr:uid="{83F1C2E1-58B2-40EB-87E6-AB4440935CA1}"/>
    <cellStyle name="Migliaia 2 3 4 2 2 4 2" xfId="17973" xr:uid="{51F16CFF-E11E-4895-B408-1172FEA99D40}"/>
    <cellStyle name="Migliaia 2 3 4 2 2 4 2 2" xfId="40810" xr:uid="{8DD42682-7C14-45D2-B260-2BCFC35CE4E7}"/>
    <cellStyle name="Migliaia 2 3 4 2 2 4 3" xfId="29393" xr:uid="{9C7FE903-A004-4DD1-8923-D428619BFD2F}"/>
    <cellStyle name="Migliaia 2 3 4 2 2 5" xfId="12265" xr:uid="{9969D80F-9CCC-4D01-A5B3-F5C8A4F91497}"/>
    <cellStyle name="Migliaia 2 3 4 2 2 5 2" xfId="35102" xr:uid="{427BC60C-BC71-471B-92E9-D2F3F70EB688}"/>
    <cellStyle name="Migliaia 2 3 4 2 2 6" xfId="23685" xr:uid="{CB96F948-FE42-49F0-8E82-DCD67ADDAE62}"/>
    <cellStyle name="Migliaia 2 3 4 2 3" xfId="970" xr:uid="{D460869C-F1D7-45E2-8250-F4F849580B74}"/>
    <cellStyle name="Migliaia 2 3 4 2 3 2" xfId="2489" xr:uid="{360F43E6-D361-4689-9208-B09EBDA63A41}"/>
    <cellStyle name="Migliaia 2 3 4 2 3 2 2" xfId="5345" xr:uid="{B69A189F-DEB5-4C49-9CDB-F82BCADC6309}"/>
    <cellStyle name="Migliaia 2 3 4 2 3 2 2 2" xfId="11053" xr:uid="{C96F654D-82E4-4FED-BECE-9BEBC945075B}"/>
    <cellStyle name="Migliaia 2 3 4 2 3 2 2 2 2" xfId="22471" xr:uid="{6C21B58A-4426-4089-868F-952EC115B566}"/>
    <cellStyle name="Migliaia 2 3 4 2 3 2 2 2 2 2" xfId="45308" xr:uid="{2D6ACDF4-86B3-4F89-8659-2A8DA5E4E476}"/>
    <cellStyle name="Migliaia 2 3 4 2 3 2 2 2 3" xfId="33891" xr:uid="{09A6126A-4BE5-469B-9A7B-55D1ED8E9173}"/>
    <cellStyle name="Migliaia 2 3 4 2 3 2 2 3" xfId="16763" xr:uid="{2620D5E9-2524-4819-A689-D03CE7E45FD4}"/>
    <cellStyle name="Migliaia 2 3 4 2 3 2 2 3 2" xfId="39600" xr:uid="{FB3B698A-02BA-4664-8C3F-9A64D1BB4F42}"/>
    <cellStyle name="Migliaia 2 3 4 2 3 2 2 4" xfId="28183" xr:uid="{7A6750CD-DA68-4506-BF00-0972C211CBCC}"/>
    <cellStyle name="Migliaia 2 3 4 2 3 2 3" xfId="8200" xr:uid="{94B77EEF-D4F1-4113-8C02-B470CC578788}"/>
    <cellStyle name="Migliaia 2 3 4 2 3 2 3 2" xfId="19617" xr:uid="{D18CF588-B4B1-4F97-A85E-6F024C28BF99}"/>
    <cellStyle name="Migliaia 2 3 4 2 3 2 3 2 2" xfId="42454" xr:uid="{A1BB8793-855A-4DE2-9DE2-6229F90DE509}"/>
    <cellStyle name="Migliaia 2 3 4 2 3 2 3 3" xfId="31037" xr:uid="{3D66ED94-A6B2-4709-9A7C-1B88EEE2239D}"/>
    <cellStyle name="Migliaia 2 3 4 2 3 2 4" xfId="13909" xr:uid="{0AE8585E-4F6C-4303-A5D6-4C98111D686B}"/>
    <cellStyle name="Migliaia 2 3 4 2 3 2 4 2" xfId="36746" xr:uid="{8630AB01-582F-4E79-8690-F1D1A91E12BF}"/>
    <cellStyle name="Migliaia 2 3 4 2 3 2 5" xfId="25329" xr:uid="{CE7543FE-5F56-4A90-8D7D-F3B34ED56FCA}"/>
    <cellStyle name="Migliaia 2 3 4 2 3 3" xfId="3918" xr:uid="{179992E0-F30C-41DB-B053-B48E8E1D060A}"/>
    <cellStyle name="Migliaia 2 3 4 2 3 3 2" xfId="9627" xr:uid="{40643640-DEC6-46EE-8D7A-FEC54EA24101}"/>
    <cellStyle name="Migliaia 2 3 4 2 3 3 2 2" xfId="21044" xr:uid="{6F78B412-E50A-4DFC-9713-9AB020715A66}"/>
    <cellStyle name="Migliaia 2 3 4 2 3 3 2 2 2" xfId="43881" xr:uid="{AEADE52A-AA78-401A-80D8-9B8141C933A5}"/>
    <cellStyle name="Migliaia 2 3 4 2 3 3 2 3" xfId="32464" xr:uid="{102FB19E-25E8-4235-89A9-7C44E7304C36}"/>
    <cellStyle name="Migliaia 2 3 4 2 3 3 3" xfId="15336" xr:uid="{01648CA8-4D59-461E-B930-ACF3B925035E}"/>
    <cellStyle name="Migliaia 2 3 4 2 3 3 3 2" xfId="38173" xr:uid="{4DCDB6F1-A96A-4029-864B-561FEA8D1050}"/>
    <cellStyle name="Migliaia 2 3 4 2 3 3 4" xfId="26756" xr:uid="{EF7FD186-BEB9-409E-A470-2C25DAA03EB9}"/>
    <cellStyle name="Migliaia 2 3 4 2 3 4" xfId="6773" xr:uid="{A987A4DA-2E04-4041-9D04-A118123F1CFF}"/>
    <cellStyle name="Migliaia 2 3 4 2 3 4 2" xfId="18190" xr:uid="{37895B6F-8156-41FA-ACA0-4809F2151BA7}"/>
    <cellStyle name="Migliaia 2 3 4 2 3 4 2 2" xfId="41027" xr:uid="{954FBE43-E192-4EDC-B400-1BD989E448E2}"/>
    <cellStyle name="Migliaia 2 3 4 2 3 4 3" xfId="29610" xr:uid="{250EFA87-B607-4EBF-AF8E-506E5C7E36EF}"/>
    <cellStyle name="Migliaia 2 3 4 2 3 5" xfId="12482" xr:uid="{EBF8818C-10A3-468F-B3F8-20455ED54C1B}"/>
    <cellStyle name="Migliaia 2 3 4 2 3 5 2" xfId="35319" xr:uid="{2BDEEE3D-D570-491F-85F6-90F74CA9C436}"/>
    <cellStyle name="Migliaia 2 3 4 2 3 6" xfId="23902" xr:uid="{0EC65040-E4FB-4080-821C-891E88750EEA}"/>
    <cellStyle name="Migliaia 2 3 4 2 4" xfId="1217" xr:uid="{B350686A-D2EE-44AA-8ABF-D567111EE81C}"/>
    <cellStyle name="Migliaia 2 3 4 2 4 2" xfId="2706" xr:uid="{BE2DF00E-FA76-492F-ADFC-D270377F97D4}"/>
    <cellStyle name="Migliaia 2 3 4 2 4 2 2" xfId="5562" xr:uid="{512BECC0-D5CC-4675-BA3A-550497ABAC62}"/>
    <cellStyle name="Migliaia 2 3 4 2 4 2 2 2" xfId="11270" xr:uid="{8A0175EB-79AE-4E8F-B436-5D34F990E4A6}"/>
    <cellStyle name="Migliaia 2 3 4 2 4 2 2 2 2" xfId="22688" xr:uid="{35CDA4F3-ABFD-43D0-AEB7-D4CA9EBA8CF3}"/>
    <cellStyle name="Migliaia 2 3 4 2 4 2 2 2 2 2" xfId="45525" xr:uid="{07D8A2A0-5099-4078-AE5E-A49EAC244D66}"/>
    <cellStyle name="Migliaia 2 3 4 2 4 2 2 2 3" xfId="34108" xr:uid="{63FC8EFA-940A-4AF7-9B2D-93C3CCCCD349}"/>
    <cellStyle name="Migliaia 2 3 4 2 4 2 2 3" xfId="16980" xr:uid="{7041BC1B-2130-40A1-9FD1-D1BF27D30B6A}"/>
    <cellStyle name="Migliaia 2 3 4 2 4 2 2 3 2" xfId="39817" xr:uid="{4C565865-65E0-4F24-96A5-FA26158A487D}"/>
    <cellStyle name="Migliaia 2 3 4 2 4 2 2 4" xfId="28400" xr:uid="{8D281582-30BC-459B-BB74-42C837836DAD}"/>
    <cellStyle name="Migliaia 2 3 4 2 4 2 3" xfId="8417" xr:uid="{138664AC-8E22-4BD9-8969-53B903226393}"/>
    <cellStyle name="Migliaia 2 3 4 2 4 2 3 2" xfId="19834" xr:uid="{05470A2C-7788-4322-AABD-266589A12E4C}"/>
    <cellStyle name="Migliaia 2 3 4 2 4 2 3 2 2" xfId="42671" xr:uid="{4F697EE0-5883-4085-A2FC-4057960019E7}"/>
    <cellStyle name="Migliaia 2 3 4 2 4 2 3 3" xfId="31254" xr:uid="{F20A11F6-56C0-42FD-8726-766248C234F2}"/>
    <cellStyle name="Migliaia 2 3 4 2 4 2 4" xfId="14126" xr:uid="{7F4A65F5-CD09-4A03-ABCB-DBB4A14B92A9}"/>
    <cellStyle name="Migliaia 2 3 4 2 4 2 4 2" xfId="36963" xr:uid="{BB9FBFC5-8C16-49D1-882C-291D7E58ED10}"/>
    <cellStyle name="Migliaia 2 3 4 2 4 2 5" xfId="25546" xr:uid="{9D7E2E5C-5155-4B38-AB79-064D0EBFCC8A}"/>
    <cellStyle name="Migliaia 2 3 4 2 4 3" xfId="4135" xr:uid="{6C1A6967-28D7-4280-8928-48FA6352F628}"/>
    <cellStyle name="Migliaia 2 3 4 2 4 3 2" xfId="9844" xr:uid="{3E687FA5-E7AA-4F78-8767-C76D65D3FE46}"/>
    <cellStyle name="Migliaia 2 3 4 2 4 3 2 2" xfId="21261" xr:uid="{D4FF3B1D-696B-4762-B84D-E2DC2829E1FB}"/>
    <cellStyle name="Migliaia 2 3 4 2 4 3 2 2 2" xfId="44098" xr:uid="{D67C098F-6132-4C44-A3B1-236C161B9F64}"/>
    <cellStyle name="Migliaia 2 3 4 2 4 3 2 3" xfId="32681" xr:uid="{EA6FEA0E-7D20-49C9-BE06-0E82845407A3}"/>
    <cellStyle name="Migliaia 2 3 4 2 4 3 3" xfId="15553" xr:uid="{011A929B-5A48-4B41-9524-4B558A3E62B2}"/>
    <cellStyle name="Migliaia 2 3 4 2 4 3 3 2" xfId="38390" xr:uid="{F1CB2483-FA7D-4444-A8DB-EEE346ADBFD5}"/>
    <cellStyle name="Migliaia 2 3 4 2 4 3 4" xfId="26973" xr:uid="{C7FD9EBE-4840-4154-BFB8-C0B079A6E14B}"/>
    <cellStyle name="Migliaia 2 3 4 2 4 4" xfId="6990" xr:uid="{8AF473EB-D5CB-42CE-B5AA-1B651B0CBF8F}"/>
    <cellStyle name="Migliaia 2 3 4 2 4 4 2" xfId="18407" xr:uid="{A1587769-3942-40E7-AF5E-8AB959D502B1}"/>
    <cellStyle name="Migliaia 2 3 4 2 4 4 2 2" xfId="41244" xr:uid="{5B4D797C-7268-4ED9-BE49-8C7FA531DF83}"/>
    <cellStyle name="Migliaia 2 3 4 2 4 4 3" xfId="29827" xr:uid="{0C683D27-F16E-4435-AD4F-163D7407ADA3}"/>
    <cellStyle name="Migliaia 2 3 4 2 4 5" xfId="12699" xr:uid="{B30239B0-0DA4-4853-83E4-3EE711C48813}"/>
    <cellStyle name="Migliaia 2 3 4 2 4 5 2" xfId="35536" xr:uid="{37680D19-1549-4770-AE9C-F2D3CAB7E267}"/>
    <cellStyle name="Migliaia 2 3 4 2 4 6" xfId="24119" xr:uid="{084F6C48-D3FB-4653-921E-63543CCC6A7E}"/>
    <cellStyle name="Migliaia 2 3 4 2 5" xfId="1464" xr:uid="{3BF7C440-C5A9-46D6-A87F-DAAD12AF8E69}"/>
    <cellStyle name="Migliaia 2 3 4 2 5 2" xfId="2923" xr:uid="{0BF353A6-C5A2-42A3-A7B3-26B1E69A8935}"/>
    <cellStyle name="Migliaia 2 3 4 2 5 2 2" xfId="5779" xr:uid="{2A3F471C-25A3-42EE-9EA9-0F3AC4CA03ED}"/>
    <cellStyle name="Migliaia 2 3 4 2 5 2 2 2" xfId="11487" xr:uid="{0C9A7844-8FBC-4374-A270-5D49548D99A6}"/>
    <cellStyle name="Migliaia 2 3 4 2 5 2 2 2 2" xfId="22905" xr:uid="{59DA162F-659C-44FC-80BB-1F9A6B588582}"/>
    <cellStyle name="Migliaia 2 3 4 2 5 2 2 2 2 2" xfId="45742" xr:uid="{444B419C-7583-4076-B282-68A8B8FE5C18}"/>
    <cellStyle name="Migliaia 2 3 4 2 5 2 2 2 3" xfId="34325" xr:uid="{410208F6-EE0B-44D6-9DB8-FDC089E3F8E5}"/>
    <cellStyle name="Migliaia 2 3 4 2 5 2 2 3" xfId="17197" xr:uid="{E73F3978-3E0C-4656-9FE2-16FB9A8847CD}"/>
    <cellStyle name="Migliaia 2 3 4 2 5 2 2 3 2" xfId="40034" xr:uid="{45E7D1CD-B156-4338-96DC-2A3E44287B1D}"/>
    <cellStyle name="Migliaia 2 3 4 2 5 2 2 4" xfId="28617" xr:uid="{ECCFBD84-84C4-4540-A308-4EA74808BE42}"/>
    <cellStyle name="Migliaia 2 3 4 2 5 2 3" xfId="8634" xr:uid="{549C88AA-237F-4414-A092-484CACC172C9}"/>
    <cellStyle name="Migliaia 2 3 4 2 5 2 3 2" xfId="20051" xr:uid="{FD5BDBD5-1218-461D-8477-F4045C761349}"/>
    <cellStyle name="Migliaia 2 3 4 2 5 2 3 2 2" xfId="42888" xr:uid="{67CC0E7B-7FB2-4AC4-AEC5-2F0AC09BD918}"/>
    <cellStyle name="Migliaia 2 3 4 2 5 2 3 3" xfId="31471" xr:uid="{DA085E8B-0A53-403D-B4BC-7869EDE37926}"/>
    <cellStyle name="Migliaia 2 3 4 2 5 2 4" xfId="14343" xr:uid="{A9017CD3-7DFF-44B1-8572-9B47C1C28A19}"/>
    <cellStyle name="Migliaia 2 3 4 2 5 2 4 2" xfId="37180" xr:uid="{BBF4F158-52ED-456F-9AFE-397C87F9B9F2}"/>
    <cellStyle name="Migliaia 2 3 4 2 5 2 5" xfId="25763" xr:uid="{26306FA9-A0A5-4719-8BBA-D0B4121A7A0A}"/>
    <cellStyle name="Migliaia 2 3 4 2 5 3" xfId="4352" xr:uid="{BACD5F54-CC3D-4145-8F07-C9AC26CFC8F1}"/>
    <cellStyle name="Migliaia 2 3 4 2 5 3 2" xfId="10061" xr:uid="{885A1BC4-CC2F-46A4-B73A-A1CEEC0F4941}"/>
    <cellStyle name="Migliaia 2 3 4 2 5 3 2 2" xfId="21478" xr:uid="{C058EFDF-CC36-462A-B72D-BF10FD7F19A5}"/>
    <cellStyle name="Migliaia 2 3 4 2 5 3 2 2 2" xfId="44315" xr:uid="{F9A765F8-EBC2-447C-82FC-D81D1C7135EA}"/>
    <cellStyle name="Migliaia 2 3 4 2 5 3 2 3" xfId="32898" xr:uid="{6796D212-AC22-4804-B303-4ACD6B0EFC35}"/>
    <cellStyle name="Migliaia 2 3 4 2 5 3 3" xfId="15770" xr:uid="{DBC56787-060C-40F1-9406-7C9469723FE2}"/>
    <cellStyle name="Migliaia 2 3 4 2 5 3 3 2" xfId="38607" xr:uid="{6DF6AEE2-CA92-4918-8B1A-2A288684951E}"/>
    <cellStyle name="Migliaia 2 3 4 2 5 3 4" xfId="27190" xr:uid="{4884A35E-676E-446F-A69A-ED66A92E4449}"/>
    <cellStyle name="Migliaia 2 3 4 2 5 4" xfId="7207" xr:uid="{36FEC49A-73EE-4EFD-827D-81F6C28A9CD3}"/>
    <cellStyle name="Migliaia 2 3 4 2 5 4 2" xfId="18624" xr:uid="{063C6AA8-CA38-4E4C-B85B-1A336E50184F}"/>
    <cellStyle name="Migliaia 2 3 4 2 5 4 2 2" xfId="41461" xr:uid="{F367F01D-2AEB-400E-AEB5-24A1F84DD57E}"/>
    <cellStyle name="Migliaia 2 3 4 2 5 4 3" xfId="30044" xr:uid="{0F0BAC4C-8D93-466A-A924-7D98BEB91D34}"/>
    <cellStyle name="Migliaia 2 3 4 2 5 5" xfId="12916" xr:uid="{0E24ECE7-D917-4073-A9B5-6B5897AC89EE}"/>
    <cellStyle name="Migliaia 2 3 4 2 5 5 2" xfId="35753" xr:uid="{58F3C254-F26D-4ED6-8E0B-5B3C8C3174AA}"/>
    <cellStyle name="Migliaia 2 3 4 2 5 6" xfId="24336" xr:uid="{671DD06B-0E50-4BA5-844F-6A3B6A18669C}"/>
    <cellStyle name="Migliaia 2 3 4 2 6" xfId="1711" xr:uid="{A1CDF89E-8E68-406A-9C12-F27DDE0F4535}"/>
    <cellStyle name="Migliaia 2 3 4 2 6 2" xfId="3140" xr:uid="{C0CABBCE-2797-4286-AF67-4FBC85E89E0C}"/>
    <cellStyle name="Migliaia 2 3 4 2 6 2 2" xfId="5996" xr:uid="{52264EC2-9D2C-426F-8CBA-29166CDFFDFE}"/>
    <cellStyle name="Migliaia 2 3 4 2 6 2 2 2" xfId="11704" xr:uid="{F77CD6BC-4AFF-4155-9D49-573D3CB126B3}"/>
    <cellStyle name="Migliaia 2 3 4 2 6 2 2 2 2" xfId="23122" xr:uid="{5CD76660-2BBB-4E26-8568-780DDA1BBCC8}"/>
    <cellStyle name="Migliaia 2 3 4 2 6 2 2 2 2 2" xfId="45959" xr:uid="{D30F4870-BFE7-4233-A4FA-9619E8627A00}"/>
    <cellStyle name="Migliaia 2 3 4 2 6 2 2 2 3" xfId="34542" xr:uid="{DA7E8D81-0C82-4514-BEF4-81EDE347C67F}"/>
    <cellStyle name="Migliaia 2 3 4 2 6 2 2 3" xfId="17414" xr:uid="{D7C82FBD-C72D-4990-A9B1-8095A737C4DB}"/>
    <cellStyle name="Migliaia 2 3 4 2 6 2 2 3 2" xfId="40251" xr:uid="{594C3720-2B53-4F3B-B07E-DE695BE12E3A}"/>
    <cellStyle name="Migliaia 2 3 4 2 6 2 2 4" xfId="28834" xr:uid="{E005B004-D870-4C1C-B141-146C4663E504}"/>
    <cellStyle name="Migliaia 2 3 4 2 6 2 3" xfId="8851" xr:uid="{CECC7E0F-3BC7-4C96-A828-0117918FA1A3}"/>
    <cellStyle name="Migliaia 2 3 4 2 6 2 3 2" xfId="20268" xr:uid="{6D455838-81BE-4DD2-B5A9-BCA34B56C2E8}"/>
    <cellStyle name="Migliaia 2 3 4 2 6 2 3 2 2" xfId="43105" xr:uid="{4193F3B9-EF5A-44DE-A46C-EAF192370219}"/>
    <cellStyle name="Migliaia 2 3 4 2 6 2 3 3" xfId="31688" xr:uid="{D50ABD1A-EE57-41B4-8635-5BB79C19E078}"/>
    <cellStyle name="Migliaia 2 3 4 2 6 2 4" xfId="14560" xr:uid="{60D81E1F-6719-4B85-8151-49944CEF3AF5}"/>
    <cellStyle name="Migliaia 2 3 4 2 6 2 4 2" xfId="37397" xr:uid="{789B2145-5A41-4CF2-A5E6-C3FD2AD73DB5}"/>
    <cellStyle name="Migliaia 2 3 4 2 6 2 5" xfId="25980" xr:uid="{8D8DD9DA-C458-482F-8A79-3CDFF9684863}"/>
    <cellStyle name="Migliaia 2 3 4 2 6 3" xfId="4569" xr:uid="{0BD37918-94A8-4112-B7A4-CEFFA5990BF0}"/>
    <cellStyle name="Migliaia 2 3 4 2 6 3 2" xfId="10278" xr:uid="{A16BA994-9C9A-4701-AD43-4C434A1D0A0F}"/>
    <cellStyle name="Migliaia 2 3 4 2 6 3 2 2" xfId="21695" xr:uid="{89814669-6B62-497E-979D-26CBD671CA56}"/>
    <cellStyle name="Migliaia 2 3 4 2 6 3 2 2 2" xfId="44532" xr:uid="{3828D255-9FB0-4E6F-900A-0950765B08C4}"/>
    <cellStyle name="Migliaia 2 3 4 2 6 3 2 3" xfId="33115" xr:uid="{3E863A4D-93A3-49F0-ABCF-39F346F36B5D}"/>
    <cellStyle name="Migliaia 2 3 4 2 6 3 3" xfId="15987" xr:uid="{AF6336F8-56D8-41BF-98C1-165346E39C8D}"/>
    <cellStyle name="Migliaia 2 3 4 2 6 3 3 2" xfId="38824" xr:uid="{10C80E86-96AC-45C3-B955-DC125B7048AB}"/>
    <cellStyle name="Migliaia 2 3 4 2 6 3 4" xfId="27407" xr:uid="{263C9F35-9325-4FF4-AFE1-85262EE681A7}"/>
    <cellStyle name="Migliaia 2 3 4 2 6 4" xfId="7424" xr:uid="{B5D5AFE5-6926-49E7-975B-B99F942555FC}"/>
    <cellStyle name="Migliaia 2 3 4 2 6 4 2" xfId="18841" xr:uid="{B490F32B-95CC-4246-95CA-5314D196FDA2}"/>
    <cellStyle name="Migliaia 2 3 4 2 6 4 2 2" xfId="41678" xr:uid="{618FAC24-C956-4162-A20A-38E1522BAA44}"/>
    <cellStyle name="Migliaia 2 3 4 2 6 4 3" xfId="30261" xr:uid="{59F893C0-1624-4DE5-B180-B50731A6ACFB}"/>
    <cellStyle name="Migliaia 2 3 4 2 6 5" xfId="13133" xr:uid="{26FA5D71-79FE-4531-B122-B73422A938EE}"/>
    <cellStyle name="Migliaia 2 3 4 2 6 5 2" xfId="35970" xr:uid="{8EBED1DC-FC9F-4CD9-879C-67105B2747E2}"/>
    <cellStyle name="Migliaia 2 3 4 2 6 6" xfId="24553" xr:uid="{45B497FE-AC40-4868-BD63-BBBF4FD8FA71}"/>
    <cellStyle name="Migliaia 2 3 4 2 7" xfId="2055" xr:uid="{07DCADBA-4B37-4CE4-8C90-6515C668827C}"/>
    <cellStyle name="Migliaia 2 3 4 2 7 2" xfId="4911" xr:uid="{416180A4-EA18-4A62-A9BC-16391C39DAEC}"/>
    <cellStyle name="Migliaia 2 3 4 2 7 2 2" xfId="10619" xr:uid="{0F8785DF-F151-44C5-A5D5-92422C7F5D2B}"/>
    <cellStyle name="Migliaia 2 3 4 2 7 2 2 2" xfId="22037" xr:uid="{9BF237DB-E32C-41EB-AB7F-ACEA936400BB}"/>
    <cellStyle name="Migliaia 2 3 4 2 7 2 2 2 2" xfId="44874" xr:uid="{3252280E-BEBE-401F-A2E4-0193B7D3D6EB}"/>
    <cellStyle name="Migliaia 2 3 4 2 7 2 2 3" xfId="33457" xr:uid="{964ED5CC-8D49-4C18-8A06-A27305899CA2}"/>
    <cellStyle name="Migliaia 2 3 4 2 7 2 3" xfId="16329" xr:uid="{236CF23C-06D0-4902-A0B4-E62ABB39BCA9}"/>
    <cellStyle name="Migliaia 2 3 4 2 7 2 3 2" xfId="39166" xr:uid="{436B2C8C-CC95-458F-AD31-4AE08D29A4AD}"/>
    <cellStyle name="Migliaia 2 3 4 2 7 2 4" xfId="27749" xr:uid="{91868128-1DFD-4B92-9978-7C1BB815127E}"/>
    <cellStyle name="Migliaia 2 3 4 2 7 3" xfId="7766" xr:uid="{A7C412CC-9092-42C0-B6E1-F1DD4750E1BD}"/>
    <cellStyle name="Migliaia 2 3 4 2 7 3 2" xfId="19183" xr:uid="{3019805F-5126-494B-8736-3C40982C68E7}"/>
    <cellStyle name="Migliaia 2 3 4 2 7 3 2 2" xfId="42020" xr:uid="{87A822F8-B195-441B-AE80-FEF0D110ABEE}"/>
    <cellStyle name="Migliaia 2 3 4 2 7 3 3" xfId="30603" xr:uid="{3543593E-16A8-4F86-8095-C4C1AEAC0F44}"/>
    <cellStyle name="Migliaia 2 3 4 2 7 4" xfId="13475" xr:uid="{9282470C-359A-41E7-A8F6-7581CB6602C0}"/>
    <cellStyle name="Migliaia 2 3 4 2 7 4 2" xfId="36312" xr:uid="{AA0B2FDA-53EC-4280-B238-FC4C70E8F7D2}"/>
    <cellStyle name="Migliaia 2 3 4 2 7 5" xfId="24895" xr:uid="{2C34FF8E-EE94-4055-B45D-FC8DBD686593}"/>
    <cellStyle name="Migliaia 2 3 4 2 8" xfId="3484" xr:uid="{E681373B-8763-48EC-9258-1E552D34237E}"/>
    <cellStyle name="Migliaia 2 3 4 2 8 2" xfId="9193" xr:uid="{29A821DC-39C4-426F-BAE8-E245B7C73929}"/>
    <cellStyle name="Migliaia 2 3 4 2 8 2 2" xfId="20610" xr:uid="{55D63BEB-92E0-444B-81C8-4F99D18D0E66}"/>
    <cellStyle name="Migliaia 2 3 4 2 8 2 2 2" xfId="43447" xr:uid="{EFBAA5F7-B71D-4429-AA50-B2C026F0104C}"/>
    <cellStyle name="Migliaia 2 3 4 2 8 2 3" xfId="32030" xr:uid="{2C1FFF27-DF42-4EAE-A96B-125247327E78}"/>
    <cellStyle name="Migliaia 2 3 4 2 8 3" xfId="14902" xr:uid="{8BD1D702-4DEC-4FB2-9AB2-B84BCFED034E}"/>
    <cellStyle name="Migliaia 2 3 4 2 8 3 2" xfId="37739" xr:uid="{048424C0-2E83-4DB7-B8B1-40290DFC04D4}"/>
    <cellStyle name="Migliaia 2 3 4 2 8 4" xfId="26322" xr:uid="{747CE331-6338-459B-BF46-8446BF567BA9}"/>
    <cellStyle name="Migliaia 2 3 4 2 9" xfId="6339" xr:uid="{C4CF22C2-518C-43AA-8D8C-745314B39639}"/>
    <cellStyle name="Migliaia 2 3 4 2 9 2" xfId="17756" xr:uid="{7CFE024D-05DD-44A1-BAF2-488877479507}"/>
    <cellStyle name="Migliaia 2 3 4 2 9 2 2" xfId="40593" xr:uid="{F3EED759-0C2B-4608-B531-78A3181F3B27}"/>
    <cellStyle name="Migliaia 2 3 4 2 9 3" xfId="29176" xr:uid="{D3E9E214-B0D3-4E0D-B2CD-DF121F23602F}"/>
    <cellStyle name="Migliaia 2 3 4 3" xfId="576" xr:uid="{4FA64268-20CB-4352-850D-38152721998E}"/>
    <cellStyle name="Migliaia 2 3 4 3 2" xfId="2158" xr:uid="{8F018606-D1B6-4B92-8182-44D9DFAFF0A6}"/>
    <cellStyle name="Migliaia 2 3 4 3 2 2" xfId="5014" xr:uid="{C1AF0B8C-052A-4F70-84C6-02E2D114BAF1}"/>
    <cellStyle name="Migliaia 2 3 4 3 2 2 2" xfId="10722" xr:uid="{E02BD2A7-CD06-41C1-A0AA-2A591AF92FF0}"/>
    <cellStyle name="Migliaia 2 3 4 3 2 2 2 2" xfId="22140" xr:uid="{631C6069-9739-4420-B25D-15BA540A93B6}"/>
    <cellStyle name="Migliaia 2 3 4 3 2 2 2 2 2" xfId="44977" xr:uid="{605019CE-BDE2-4C0A-90B0-CA2A8565BE4C}"/>
    <cellStyle name="Migliaia 2 3 4 3 2 2 2 3" xfId="33560" xr:uid="{3DC7CF61-BFF9-4BDA-BEF7-B527721F90CB}"/>
    <cellStyle name="Migliaia 2 3 4 3 2 2 3" xfId="16432" xr:uid="{84539E8C-FF30-4BAD-BF74-145A0C66818C}"/>
    <cellStyle name="Migliaia 2 3 4 3 2 2 3 2" xfId="39269" xr:uid="{77E4CB8B-A8E3-4CB6-9D25-DD4DFAF20E82}"/>
    <cellStyle name="Migliaia 2 3 4 3 2 2 4" xfId="27852" xr:uid="{F8DAC912-CB3A-472C-B032-232130DF8C97}"/>
    <cellStyle name="Migliaia 2 3 4 3 2 3" xfId="7869" xr:uid="{C0D0548B-377B-4A69-8359-4CFF3B56D4E2}"/>
    <cellStyle name="Migliaia 2 3 4 3 2 3 2" xfId="19286" xr:uid="{53F7E849-841F-4DB2-83C0-42F39B66AA00}"/>
    <cellStyle name="Migliaia 2 3 4 3 2 3 2 2" xfId="42123" xr:uid="{66A53AB0-2959-41DC-8EE1-966AD27A656F}"/>
    <cellStyle name="Migliaia 2 3 4 3 2 3 3" xfId="30706" xr:uid="{E6B5DB1E-4B24-4238-BA0E-96458AE1E583}"/>
    <cellStyle name="Migliaia 2 3 4 3 2 4" xfId="13578" xr:uid="{580D6CB3-01D5-48C0-BB3F-75DF49E19951}"/>
    <cellStyle name="Migliaia 2 3 4 3 2 4 2" xfId="36415" xr:uid="{8300EB45-FB53-4745-A346-C72E939F551E}"/>
    <cellStyle name="Migliaia 2 3 4 3 2 5" xfId="24998" xr:uid="{8EC7AD34-53DF-457B-AF12-514CB6F2B1A8}"/>
    <cellStyle name="Migliaia 2 3 4 3 3" xfId="3587" xr:uid="{585ABDBE-2E19-4553-8501-167B9176C8E4}"/>
    <cellStyle name="Migliaia 2 3 4 3 3 2" xfId="9296" xr:uid="{6FB71B56-A2CD-4CEE-ADC5-5FAB0B892317}"/>
    <cellStyle name="Migliaia 2 3 4 3 3 2 2" xfId="20713" xr:uid="{83B98007-C86A-4B59-9085-7CF1D6A08447}"/>
    <cellStyle name="Migliaia 2 3 4 3 3 2 2 2" xfId="43550" xr:uid="{FD06CBDD-66C0-4BEE-8814-3C7324A5D568}"/>
    <cellStyle name="Migliaia 2 3 4 3 3 2 3" xfId="32133" xr:uid="{033698A6-E530-4E14-8AD6-5CB55DB9A88D}"/>
    <cellStyle name="Migliaia 2 3 4 3 3 3" xfId="15005" xr:uid="{B892EB8E-734A-4636-A6C2-3429B2E8BDF6}"/>
    <cellStyle name="Migliaia 2 3 4 3 3 3 2" xfId="37842" xr:uid="{A8BC2635-FDF3-4719-9042-B6FCAB312530}"/>
    <cellStyle name="Migliaia 2 3 4 3 3 4" xfId="26425" xr:uid="{37037ACD-ED84-4C6F-91FC-5D1CFE67097B}"/>
    <cellStyle name="Migliaia 2 3 4 3 4" xfId="6442" xr:uid="{4CDEE7AB-6C78-4A14-A17D-3352DF0B8629}"/>
    <cellStyle name="Migliaia 2 3 4 3 4 2" xfId="17859" xr:uid="{83A5E579-A5E9-458F-9755-74E3A1E04D1E}"/>
    <cellStyle name="Migliaia 2 3 4 3 4 2 2" xfId="40696" xr:uid="{E21BBFEF-8795-4CFB-BEFB-C9978381B26A}"/>
    <cellStyle name="Migliaia 2 3 4 3 4 3" xfId="29279" xr:uid="{2D2AE480-4099-40AC-988C-727FAEA6462F}"/>
    <cellStyle name="Migliaia 2 3 4 3 5" xfId="12151" xr:uid="{68D53BE8-4B4E-48CE-941F-687A8B4CBA09}"/>
    <cellStyle name="Migliaia 2 3 4 3 5 2" xfId="34988" xr:uid="{5F533FD8-32BF-4F5F-987D-67E6664C70E7}"/>
    <cellStyle name="Migliaia 2 3 4 3 6" xfId="23571" xr:uid="{C48EC8E4-AA6D-4345-9872-F6D6348ADBE0}"/>
    <cellStyle name="Migliaia 2 3 4 4" xfId="839" xr:uid="{FDCEA8E1-BE7E-4911-9A74-505D181F9A86}"/>
    <cellStyle name="Migliaia 2 3 4 4 2" xfId="2375" xr:uid="{C5D4B1C4-0F11-492A-BB93-7B8972928CC5}"/>
    <cellStyle name="Migliaia 2 3 4 4 2 2" xfId="5231" xr:uid="{ECC1D983-8367-490C-A1B2-38E45667DB8F}"/>
    <cellStyle name="Migliaia 2 3 4 4 2 2 2" xfId="10939" xr:uid="{F56D8F7E-E993-4069-86D7-F4CCDA2100CE}"/>
    <cellStyle name="Migliaia 2 3 4 4 2 2 2 2" xfId="22357" xr:uid="{34D098BB-0F0D-4902-A73B-A0B81AE90E2B}"/>
    <cellStyle name="Migliaia 2 3 4 4 2 2 2 2 2" xfId="45194" xr:uid="{2BBD5CD3-968C-4E3E-A3C5-134C10095FCA}"/>
    <cellStyle name="Migliaia 2 3 4 4 2 2 2 3" xfId="33777" xr:uid="{6532FB67-4C3E-4650-BBC4-E1424B00718F}"/>
    <cellStyle name="Migliaia 2 3 4 4 2 2 3" xfId="16649" xr:uid="{5050AB05-502F-4671-9E6D-71716318D647}"/>
    <cellStyle name="Migliaia 2 3 4 4 2 2 3 2" xfId="39486" xr:uid="{D330189A-B890-482C-B3AC-3B9011F0C2BB}"/>
    <cellStyle name="Migliaia 2 3 4 4 2 2 4" xfId="28069" xr:uid="{F2661221-3978-4F41-AA83-BCA10EF2B182}"/>
    <cellStyle name="Migliaia 2 3 4 4 2 3" xfId="8086" xr:uid="{7C4B7ED8-F295-4F92-B97F-B5FE67FFDB15}"/>
    <cellStyle name="Migliaia 2 3 4 4 2 3 2" xfId="19503" xr:uid="{37C7ADBC-BD5B-43D3-BD54-BEF810E7617E}"/>
    <cellStyle name="Migliaia 2 3 4 4 2 3 2 2" xfId="42340" xr:uid="{42D68D9B-B23A-42CC-965C-3CF310E03141}"/>
    <cellStyle name="Migliaia 2 3 4 4 2 3 3" xfId="30923" xr:uid="{E9C7ED06-4502-4430-A284-A850C2EF48DD}"/>
    <cellStyle name="Migliaia 2 3 4 4 2 4" xfId="13795" xr:uid="{F1B86CAA-0136-4B90-9643-5ACCB01E87B1}"/>
    <cellStyle name="Migliaia 2 3 4 4 2 4 2" xfId="36632" xr:uid="{9166CC5A-559E-4242-B0C7-DFD90882E691}"/>
    <cellStyle name="Migliaia 2 3 4 4 2 5" xfId="25215" xr:uid="{CB0D7DB9-8708-4EF1-B331-785FE4E778CF}"/>
    <cellStyle name="Migliaia 2 3 4 4 3" xfId="3804" xr:uid="{4828059B-0878-4CF0-9B3E-9EADF043F3FC}"/>
    <cellStyle name="Migliaia 2 3 4 4 3 2" xfId="9513" xr:uid="{40D6779E-C044-4CA2-BEDE-48686C6C233F}"/>
    <cellStyle name="Migliaia 2 3 4 4 3 2 2" xfId="20930" xr:uid="{D5404CC3-C28E-4F13-92A2-08D7EA87F2C8}"/>
    <cellStyle name="Migliaia 2 3 4 4 3 2 2 2" xfId="43767" xr:uid="{03C0994A-F083-498C-9743-027B056AF26F}"/>
    <cellStyle name="Migliaia 2 3 4 4 3 2 3" xfId="32350" xr:uid="{7C9176C5-9BA0-4317-9AF0-8D8B1658946B}"/>
    <cellStyle name="Migliaia 2 3 4 4 3 3" xfId="15222" xr:uid="{DE42541A-B8C9-4E40-872C-DFCE48507910}"/>
    <cellStyle name="Migliaia 2 3 4 4 3 3 2" xfId="38059" xr:uid="{203DC3A0-8CB3-46F5-8402-F08FAF71DBC7}"/>
    <cellStyle name="Migliaia 2 3 4 4 3 4" xfId="26642" xr:uid="{7BB4EE6C-A119-43AA-B208-0DD169440B0E}"/>
    <cellStyle name="Migliaia 2 3 4 4 4" xfId="6659" xr:uid="{769041E9-B59F-4A28-9B76-B68FE01564CB}"/>
    <cellStyle name="Migliaia 2 3 4 4 4 2" xfId="18076" xr:uid="{B84EEDAF-A70D-42A6-95D7-FA82D73BE126}"/>
    <cellStyle name="Migliaia 2 3 4 4 4 2 2" xfId="40913" xr:uid="{517D596D-69B3-45EE-9329-CFA1B1C4E657}"/>
    <cellStyle name="Migliaia 2 3 4 4 4 3" xfId="29496" xr:uid="{77357A0B-D715-4C9C-B029-6751984AFB09}"/>
    <cellStyle name="Migliaia 2 3 4 4 5" xfId="12368" xr:uid="{F017F27B-3721-481A-8C2B-9368DE9AE5FA}"/>
    <cellStyle name="Migliaia 2 3 4 4 5 2" xfId="35205" xr:uid="{A31D609B-DE31-428D-BD45-8F38FDC999F6}"/>
    <cellStyle name="Migliaia 2 3 4 4 6" xfId="23788" xr:uid="{9DB38B07-5A51-41B1-81D7-069836779FF1}"/>
    <cellStyle name="Migliaia 2 3 4 5" xfId="1086" xr:uid="{CC684A0C-CBA6-4411-8771-D79C600811C6}"/>
    <cellStyle name="Migliaia 2 3 4 5 2" xfId="2592" xr:uid="{D4A81810-6EDF-4F25-88AE-A52383B5AA91}"/>
    <cellStyle name="Migliaia 2 3 4 5 2 2" xfId="5448" xr:uid="{2A94F994-A797-4245-9F46-1A373F1525E0}"/>
    <cellStyle name="Migliaia 2 3 4 5 2 2 2" xfId="11156" xr:uid="{2C89528D-067C-464E-852B-4E44ED73962F}"/>
    <cellStyle name="Migliaia 2 3 4 5 2 2 2 2" xfId="22574" xr:uid="{C2898AC9-2A67-46A8-BDB1-D2154BBBE268}"/>
    <cellStyle name="Migliaia 2 3 4 5 2 2 2 2 2" xfId="45411" xr:uid="{A720971B-C095-4472-9713-B21757AD683C}"/>
    <cellStyle name="Migliaia 2 3 4 5 2 2 2 3" xfId="33994" xr:uid="{4FA06D8A-AC3C-46EF-BA0D-EC6FA9360972}"/>
    <cellStyle name="Migliaia 2 3 4 5 2 2 3" xfId="16866" xr:uid="{1FDB21E5-545B-4315-AA08-42F1D3002705}"/>
    <cellStyle name="Migliaia 2 3 4 5 2 2 3 2" xfId="39703" xr:uid="{EFD8A1CE-1D83-41AC-AE85-F4C00026E087}"/>
    <cellStyle name="Migliaia 2 3 4 5 2 2 4" xfId="28286" xr:uid="{595C555D-238F-479E-B5DD-8171F50F84A2}"/>
    <cellStyle name="Migliaia 2 3 4 5 2 3" xfId="8303" xr:uid="{A5D92AB5-2A66-4992-A874-03C564F0512C}"/>
    <cellStyle name="Migliaia 2 3 4 5 2 3 2" xfId="19720" xr:uid="{0314E730-5206-4024-8F3A-F9C0D4F9DD65}"/>
    <cellStyle name="Migliaia 2 3 4 5 2 3 2 2" xfId="42557" xr:uid="{5930412D-5721-4816-A722-B2218CAE602A}"/>
    <cellStyle name="Migliaia 2 3 4 5 2 3 3" xfId="31140" xr:uid="{F1B86DDE-BA50-41DF-8041-0F5441EA35FC}"/>
    <cellStyle name="Migliaia 2 3 4 5 2 4" xfId="14012" xr:uid="{D87F4B5F-8BBE-45A5-A38A-B75516FB29BE}"/>
    <cellStyle name="Migliaia 2 3 4 5 2 4 2" xfId="36849" xr:uid="{58ACD67A-F475-4568-A147-FBC1BD6D7544}"/>
    <cellStyle name="Migliaia 2 3 4 5 2 5" xfId="25432" xr:uid="{BACCBD57-8B88-469E-8A6F-416B7CBE79B0}"/>
    <cellStyle name="Migliaia 2 3 4 5 3" xfId="4021" xr:uid="{158948B8-D59D-49CB-823B-4B2B42D27730}"/>
    <cellStyle name="Migliaia 2 3 4 5 3 2" xfId="9730" xr:uid="{A41588F1-3464-4736-8529-5A7AFB17FEE0}"/>
    <cellStyle name="Migliaia 2 3 4 5 3 2 2" xfId="21147" xr:uid="{0AB6D177-26D6-48F4-A7ED-49DC52D1685E}"/>
    <cellStyle name="Migliaia 2 3 4 5 3 2 2 2" xfId="43984" xr:uid="{4D2D542E-A449-4844-B419-18F308A0125E}"/>
    <cellStyle name="Migliaia 2 3 4 5 3 2 3" xfId="32567" xr:uid="{BF60E84C-125C-409D-8F2C-3DBD2C862B68}"/>
    <cellStyle name="Migliaia 2 3 4 5 3 3" xfId="15439" xr:uid="{5BAB9E33-A82D-4288-8B49-8D3B5C22B40B}"/>
    <cellStyle name="Migliaia 2 3 4 5 3 3 2" xfId="38276" xr:uid="{7F89A79C-61B4-4CE3-9F27-893240649FA9}"/>
    <cellStyle name="Migliaia 2 3 4 5 3 4" xfId="26859" xr:uid="{4589FDBF-18AC-4669-9CE7-8F834482DB9D}"/>
    <cellStyle name="Migliaia 2 3 4 5 4" xfId="6876" xr:uid="{2D9FCE2C-12BD-49EC-A47B-A653144E8A1D}"/>
    <cellStyle name="Migliaia 2 3 4 5 4 2" xfId="18293" xr:uid="{35BAE32C-9334-4E96-9705-FEBE81E44C20}"/>
    <cellStyle name="Migliaia 2 3 4 5 4 2 2" xfId="41130" xr:uid="{C18194D3-FC96-4A3D-882E-B5C9DBBE3C3D}"/>
    <cellStyle name="Migliaia 2 3 4 5 4 3" xfId="29713" xr:uid="{FAEBD33C-22E4-4BD3-B1F7-D5B245DA2107}"/>
    <cellStyle name="Migliaia 2 3 4 5 5" xfId="12585" xr:uid="{BFC0D8D2-165D-417E-8BBE-C98431F11AEF}"/>
    <cellStyle name="Migliaia 2 3 4 5 5 2" xfId="35422" xr:uid="{8DBD5746-DF06-4DDD-8738-328964691C98}"/>
    <cellStyle name="Migliaia 2 3 4 5 6" xfId="24005" xr:uid="{A4976F19-1676-430D-841D-459576C6C702}"/>
    <cellStyle name="Migliaia 2 3 4 6" xfId="1333" xr:uid="{E51A99F6-C782-458C-8E37-BEAF06ED356A}"/>
    <cellStyle name="Migliaia 2 3 4 6 2" xfId="2809" xr:uid="{CF6871ED-A593-4CAC-B294-0C52208E3479}"/>
    <cellStyle name="Migliaia 2 3 4 6 2 2" xfId="5665" xr:uid="{8FBADBAE-93F8-4AFB-9F6A-15539E617A1D}"/>
    <cellStyle name="Migliaia 2 3 4 6 2 2 2" xfId="11373" xr:uid="{EE9D17CD-D9A4-4440-8774-2DE4A2B33404}"/>
    <cellStyle name="Migliaia 2 3 4 6 2 2 2 2" xfId="22791" xr:uid="{CE3B7642-DA2D-4CFC-A9D1-4C3C48B32833}"/>
    <cellStyle name="Migliaia 2 3 4 6 2 2 2 2 2" xfId="45628" xr:uid="{82643234-C6F2-428D-A8EE-E93246E5BCBC}"/>
    <cellStyle name="Migliaia 2 3 4 6 2 2 2 3" xfId="34211" xr:uid="{9E3ECC07-FB63-4CA7-B23E-986FF7B1DAA1}"/>
    <cellStyle name="Migliaia 2 3 4 6 2 2 3" xfId="17083" xr:uid="{A540EFEB-9904-4E16-AB4C-A5D669CA979A}"/>
    <cellStyle name="Migliaia 2 3 4 6 2 2 3 2" xfId="39920" xr:uid="{B6584197-9E88-4B64-B3F3-B5F3CD905FCD}"/>
    <cellStyle name="Migliaia 2 3 4 6 2 2 4" xfId="28503" xr:uid="{C869D84B-265F-4D05-BB51-BCAB56713642}"/>
    <cellStyle name="Migliaia 2 3 4 6 2 3" xfId="8520" xr:uid="{29C64F6B-DB9E-4CF0-9D06-FBAC3272DD03}"/>
    <cellStyle name="Migliaia 2 3 4 6 2 3 2" xfId="19937" xr:uid="{0EF89CC6-BA21-4B44-BB36-14EFD74BC217}"/>
    <cellStyle name="Migliaia 2 3 4 6 2 3 2 2" xfId="42774" xr:uid="{E6E51320-C9B1-40F7-94F0-79543ADAEFC0}"/>
    <cellStyle name="Migliaia 2 3 4 6 2 3 3" xfId="31357" xr:uid="{619674FC-7BA7-480F-8F1A-EC6672293015}"/>
    <cellStyle name="Migliaia 2 3 4 6 2 4" xfId="14229" xr:uid="{12E9CD60-3169-4EB8-BAC4-0A572280538B}"/>
    <cellStyle name="Migliaia 2 3 4 6 2 4 2" xfId="37066" xr:uid="{74DB472F-594E-4A68-9A9D-C724C84D684F}"/>
    <cellStyle name="Migliaia 2 3 4 6 2 5" xfId="25649" xr:uid="{C9EEF3F5-1BE3-402A-820F-EABD5885EF56}"/>
    <cellStyle name="Migliaia 2 3 4 6 3" xfId="4238" xr:uid="{1225A399-CD23-4031-98AD-662D5664267C}"/>
    <cellStyle name="Migliaia 2 3 4 6 3 2" xfId="9947" xr:uid="{79DE5CD6-D5CA-461F-8FC6-DE2E04D46ED9}"/>
    <cellStyle name="Migliaia 2 3 4 6 3 2 2" xfId="21364" xr:uid="{46693BC0-7CBE-496B-994C-1168E57873AD}"/>
    <cellStyle name="Migliaia 2 3 4 6 3 2 2 2" xfId="44201" xr:uid="{0839F829-9B43-4B94-A0F4-EA0D9F866369}"/>
    <cellStyle name="Migliaia 2 3 4 6 3 2 3" xfId="32784" xr:uid="{1D99146A-29A6-4B0C-A897-C209640EE190}"/>
    <cellStyle name="Migliaia 2 3 4 6 3 3" xfId="15656" xr:uid="{466A29F7-E34D-48C0-A911-A926F1E0FAEF}"/>
    <cellStyle name="Migliaia 2 3 4 6 3 3 2" xfId="38493" xr:uid="{F5280EB0-E6D4-4D8F-B13D-DB3A02B69ECD}"/>
    <cellStyle name="Migliaia 2 3 4 6 3 4" xfId="27076" xr:uid="{0871D4AD-1857-4465-B8F7-BF5BC7F853E0}"/>
    <cellStyle name="Migliaia 2 3 4 6 4" xfId="7093" xr:uid="{729A89F5-DFFC-4A78-8862-B7390A051A3C}"/>
    <cellStyle name="Migliaia 2 3 4 6 4 2" xfId="18510" xr:uid="{2386E0DB-A1CC-42B5-A406-98F79262572B}"/>
    <cellStyle name="Migliaia 2 3 4 6 4 2 2" xfId="41347" xr:uid="{922BDC80-B48E-40C4-A772-877173ECBFAF}"/>
    <cellStyle name="Migliaia 2 3 4 6 4 3" xfId="29930" xr:uid="{C8536346-F82F-460F-948B-8CE2E81BDD79}"/>
    <cellStyle name="Migliaia 2 3 4 6 5" xfId="12802" xr:uid="{F3785E0F-AA37-4D10-BE88-EEC5026CDDF1}"/>
    <cellStyle name="Migliaia 2 3 4 6 5 2" xfId="35639" xr:uid="{729C3175-91F4-47C2-95FB-AC2F2358BFA0}"/>
    <cellStyle name="Migliaia 2 3 4 6 6" xfId="24222" xr:uid="{2E7388DC-1057-46C8-BD03-124F2D9784B6}"/>
    <cellStyle name="Migliaia 2 3 4 7" xfId="1580" xr:uid="{ABE1D6E1-0854-4754-94C3-8D55BA021B11}"/>
    <cellStyle name="Migliaia 2 3 4 7 2" xfId="3026" xr:uid="{85B14020-B6C6-4121-9A95-BF191CDFCC82}"/>
    <cellStyle name="Migliaia 2 3 4 7 2 2" xfId="5882" xr:uid="{E9D20717-DA2A-4135-A6B7-801B9C272671}"/>
    <cellStyle name="Migliaia 2 3 4 7 2 2 2" xfId="11590" xr:uid="{BFC653A9-9969-4534-80F5-2FF20D1A9AC4}"/>
    <cellStyle name="Migliaia 2 3 4 7 2 2 2 2" xfId="23008" xr:uid="{679D56F7-0361-46D1-8019-9A35A02C8EE5}"/>
    <cellStyle name="Migliaia 2 3 4 7 2 2 2 2 2" xfId="45845" xr:uid="{06CE95B1-0B72-42E2-9C92-A00B4EAB6645}"/>
    <cellStyle name="Migliaia 2 3 4 7 2 2 2 3" xfId="34428" xr:uid="{BC424A96-F00E-4939-B384-649A48F64B78}"/>
    <cellStyle name="Migliaia 2 3 4 7 2 2 3" xfId="17300" xr:uid="{E3F5FCC0-E423-4348-A519-F393A51E9E9B}"/>
    <cellStyle name="Migliaia 2 3 4 7 2 2 3 2" xfId="40137" xr:uid="{C0267049-F41F-4511-9766-DB37AF2D9BEF}"/>
    <cellStyle name="Migliaia 2 3 4 7 2 2 4" xfId="28720" xr:uid="{BDFF89EC-8395-4E2D-86EA-F023A7EC0EB3}"/>
    <cellStyle name="Migliaia 2 3 4 7 2 3" xfId="8737" xr:uid="{0B562E5B-97C3-4D64-9C57-FCB6AEA013DF}"/>
    <cellStyle name="Migliaia 2 3 4 7 2 3 2" xfId="20154" xr:uid="{A161E93E-BAB2-4000-A701-D8B884507DB3}"/>
    <cellStyle name="Migliaia 2 3 4 7 2 3 2 2" xfId="42991" xr:uid="{DFA8673E-9785-4156-9686-00803D5D6627}"/>
    <cellStyle name="Migliaia 2 3 4 7 2 3 3" xfId="31574" xr:uid="{11ACFEAD-A904-4177-91FD-96E14D88BD79}"/>
    <cellStyle name="Migliaia 2 3 4 7 2 4" xfId="14446" xr:uid="{DCBB47B6-8673-44A0-8C3E-0673B60A2B70}"/>
    <cellStyle name="Migliaia 2 3 4 7 2 4 2" xfId="37283" xr:uid="{D7609DEA-1CCE-428C-B9D9-1D457E366624}"/>
    <cellStyle name="Migliaia 2 3 4 7 2 5" xfId="25866" xr:uid="{BD43CF72-0EAC-4D2D-AA78-79977A3BD76A}"/>
    <cellStyle name="Migliaia 2 3 4 7 3" xfId="4455" xr:uid="{2B1930BC-E2A3-47D5-900D-FFFF94A5DE2F}"/>
    <cellStyle name="Migliaia 2 3 4 7 3 2" xfId="10164" xr:uid="{00CA2CF4-85FC-4F5D-B01D-CE90E9CEFECE}"/>
    <cellStyle name="Migliaia 2 3 4 7 3 2 2" xfId="21581" xr:uid="{8EE128C0-5EC6-4DBF-B41F-4A5CAC387D73}"/>
    <cellStyle name="Migliaia 2 3 4 7 3 2 2 2" xfId="44418" xr:uid="{2908C4A9-7C9F-4653-8C4E-C1243102702F}"/>
    <cellStyle name="Migliaia 2 3 4 7 3 2 3" xfId="33001" xr:uid="{309538A3-D322-419B-945A-2881127B7C7B}"/>
    <cellStyle name="Migliaia 2 3 4 7 3 3" xfId="15873" xr:uid="{A1E1A9B5-3BBF-4FBE-9B07-88D13C417A28}"/>
    <cellStyle name="Migliaia 2 3 4 7 3 3 2" xfId="38710" xr:uid="{1CFEBD52-CFF0-43AC-B095-AF944FA7C594}"/>
    <cellStyle name="Migliaia 2 3 4 7 3 4" xfId="27293" xr:uid="{55CBE020-0FD2-4999-988A-3CCD9C3ED898}"/>
    <cellStyle name="Migliaia 2 3 4 7 4" xfId="7310" xr:uid="{2D709A67-ECA5-4DFF-B3F5-F8AA39735129}"/>
    <cellStyle name="Migliaia 2 3 4 7 4 2" xfId="18727" xr:uid="{4FF48215-E50A-4EB3-84E5-EBF561931FC7}"/>
    <cellStyle name="Migliaia 2 3 4 7 4 2 2" xfId="41564" xr:uid="{77E6DFF4-4E87-43FE-8447-ADB57CAAC071}"/>
    <cellStyle name="Migliaia 2 3 4 7 4 3" xfId="30147" xr:uid="{CFF2E3BB-A21F-47EB-8A27-1CE971ABD5F7}"/>
    <cellStyle name="Migliaia 2 3 4 7 5" xfId="13019" xr:uid="{C2C5115C-3D2E-4800-AD43-F80E4E29E451}"/>
    <cellStyle name="Migliaia 2 3 4 7 5 2" xfId="35856" xr:uid="{1F0B0A8E-4782-46DD-96C0-E08F1D8CEC54}"/>
    <cellStyle name="Migliaia 2 3 4 7 6" xfId="24439" xr:uid="{FF7AB5BE-7477-4F06-B1C5-E100E4BA1FCD}"/>
    <cellStyle name="Migliaia 2 3 4 8" xfId="1930" xr:uid="{76566824-053D-4AD8-AC6E-2EF01EECFCB9}"/>
    <cellStyle name="Migliaia 2 3 4 8 2" xfId="4786" xr:uid="{D513847D-CFD5-4078-BEEB-6BA8CF62550B}"/>
    <cellStyle name="Migliaia 2 3 4 8 2 2" xfId="10495" xr:uid="{DEBD1E7F-A503-4007-A010-F1A332B55417}"/>
    <cellStyle name="Migliaia 2 3 4 8 2 2 2" xfId="21912" xr:uid="{46CEA832-CEEB-4537-BB7F-6046C01D5B9A}"/>
    <cellStyle name="Migliaia 2 3 4 8 2 2 2 2" xfId="44749" xr:uid="{F49F7428-4BAF-4056-9937-038A9599F833}"/>
    <cellStyle name="Migliaia 2 3 4 8 2 2 3" xfId="33332" xr:uid="{69FEFD8E-ED00-4E72-A1F7-6D719F745151}"/>
    <cellStyle name="Migliaia 2 3 4 8 2 3" xfId="16204" xr:uid="{D02EF4B8-1A7F-4978-A258-CDC75C8EB80F}"/>
    <cellStyle name="Migliaia 2 3 4 8 2 3 2" xfId="39041" xr:uid="{F2A87F75-8B7B-42C3-9E1B-56A63BEA6212}"/>
    <cellStyle name="Migliaia 2 3 4 8 2 4" xfId="27624" xr:uid="{C46EF299-A028-4115-9AEB-E53B3024DAA8}"/>
    <cellStyle name="Migliaia 2 3 4 8 3" xfId="7641" xr:uid="{8AAF9045-5258-462B-ADE4-D5F796177BDD}"/>
    <cellStyle name="Migliaia 2 3 4 8 3 2" xfId="19058" xr:uid="{6546F100-831F-4A78-8FB6-9B38029DDA09}"/>
    <cellStyle name="Migliaia 2 3 4 8 3 2 2" xfId="41895" xr:uid="{442BE521-99E6-4864-BFA5-10582C213168}"/>
    <cellStyle name="Migliaia 2 3 4 8 3 3" xfId="30478" xr:uid="{AB381D37-EDFC-4E7D-8936-AA21F18BDDEE}"/>
    <cellStyle name="Migliaia 2 3 4 8 4" xfId="13350" xr:uid="{F36C4A76-3261-4E46-9545-C86CCF24E375}"/>
    <cellStyle name="Migliaia 2 3 4 8 4 2" xfId="36187" xr:uid="{A08B26CD-45F6-42A2-A6E0-21644E4EDDF3}"/>
    <cellStyle name="Migliaia 2 3 4 8 5" xfId="24770" xr:uid="{2294D4E9-3C19-44D5-9DFA-BD40DD9B24DD}"/>
    <cellStyle name="Migliaia 2 3 4 9" xfId="3359" xr:uid="{402E3583-2EFF-4456-8E55-01CBAF0EDCB6}"/>
    <cellStyle name="Migliaia 2 3 4 9 2" xfId="9068" xr:uid="{B88EF4E5-38C7-4307-9423-0CD3AA79B013}"/>
    <cellStyle name="Migliaia 2 3 4 9 2 2" xfId="20485" xr:uid="{9242527C-E2D0-4847-80FC-8DE856585DB1}"/>
    <cellStyle name="Migliaia 2 3 4 9 2 2 2" xfId="43322" xr:uid="{F11CAEBD-0301-4D0A-A7BA-683DDF5AF199}"/>
    <cellStyle name="Migliaia 2 3 4 9 2 3" xfId="31905" xr:uid="{0C7669AB-3E16-4855-99A7-17A9221C051E}"/>
    <cellStyle name="Migliaia 2 3 4 9 3" xfId="14777" xr:uid="{27CDE450-660B-44F4-999E-73C305B8AFAD}"/>
    <cellStyle name="Migliaia 2 3 4 9 3 2" xfId="37614" xr:uid="{9DC20506-5FFE-465E-8FE6-2A73EFC30BDE}"/>
    <cellStyle name="Migliaia 2 3 4 9 4" xfId="26197" xr:uid="{22228548-29F2-4AD6-A9CC-9A007706FA57}"/>
    <cellStyle name="Migliaia 2 3 5" xfId="270" xr:uid="{9527FA6F-F034-4F0C-AC8F-D82B5252F879}"/>
    <cellStyle name="Migliaia 2 3 5 10" xfId="6183" xr:uid="{AB5DFE54-1183-4B77-BA3D-2BE1BEC76A70}"/>
    <cellStyle name="Migliaia 2 3 5 10 2" xfId="17600" xr:uid="{F5C186AB-B4FE-4076-AF39-21B340820A1D}"/>
    <cellStyle name="Migliaia 2 3 5 10 2 2" xfId="40437" xr:uid="{6F46BDC6-EC8C-4717-95A3-0F6F6453D70D}"/>
    <cellStyle name="Migliaia 2 3 5 10 3" xfId="29020" xr:uid="{E583BB07-AD44-45CF-8583-5FEDD50819C2}"/>
    <cellStyle name="Migliaia 2 3 5 11" xfId="11892" xr:uid="{9A26A39F-B49D-4D10-9140-05F9B9D3E3C8}"/>
    <cellStyle name="Migliaia 2 3 5 11 2" xfId="34729" xr:uid="{700F48E0-2010-4C6A-BBC0-B6374741628A}"/>
    <cellStyle name="Migliaia 2 3 5 12" xfId="23312" xr:uid="{7193C23A-2F28-4A88-AC8F-2B38A5C0A008}"/>
    <cellStyle name="Migliaia 2 3 5 2" xfId="430" xr:uid="{383A5789-D919-4E90-AA39-3EBA17DFF0E8}"/>
    <cellStyle name="Migliaia 2 3 5 2 10" xfId="12022" xr:uid="{B6D09C71-2824-4019-B2F1-D9444FD68C01}"/>
    <cellStyle name="Migliaia 2 3 5 2 10 2" xfId="34859" xr:uid="{FC39C9B7-C267-472A-B74E-8C2460E45931}"/>
    <cellStyle name="Migliaia 2 3 5 2 11" xfId="23442" xr:uid="{35D2869C-EC47-47AC-9733-71EF8AFDAC4D}"/>
    <cellStyle name="Migliaia 2 3 5 2 2" xfId="684" xr:uid="{19C93B77-4D94-4B04-8DE0-61BF69BAD802}"/>
    <cellStyle name="Migliaia 2 3 5 2 2 2" xfId="2246" xr:uid="{56F19D4A-528B-47B1-881D-00834C84CB13}"/>
    <cellStyle name="Migliaia 2 3 5 2 2 2 2" xfId="5102" xr:uid="{5D712B61-10DF-4AAB-824B-610F798E453F}"/>
    <cellStyle name="Migliaia 2 3 5 2 2 2 2 2" xfId="10810" xr:uid="{9F18BB42-EF9A-43B8-9891-1C3D7552E1D7}"/>
    <cellStyle name="Migliaia 2 3 5 2 2 2 2 2 2" xfId="22228" xr:uid="{8FC36521-D648-4EAC-AD20-8AA02EEDFDFE}"/>
    <cellStyle name="Migliaia 2 3 5 2 2 2 2 2 2 2" xfId="45065" xr:uid="{2676BCCA-96F7-41C8-90B9-F8E7D7570F6F}"/>
    <cellStyle name="Migliaia 2 3 5 2 2 2 2 2 3" xfId="33648" xr:uid="{FBE87CDD-E9B7-422F-BA27-8F3E426BF7C1}"/>
    <cellStyle name="Migliaia 2 3 5 2 2 2 2 3" xfId="16520" xr:uid="{355DA2B9-46EC-4402-BF8C-698D2854AE41}"/>
    <cellStyle name="Migliaia 2 3 5 2 2 2 2 3 2" xfId="39357" xr:uid="{703BD670-C0A3-44E4-89DD-0BD0BFD3324B}"/>
    <cellStyle name="Migliaia 2 3 5 2 2 2 2 4" xfId="27940" xr:uid="{0F1482A7-9E36-4ADD-B986-C5CCAA0421D1}"/>
    <cellStyle name="Migliaia 2 3 5 2 2 2 3" xfId="7957" xr:uid="{8E262423-4091-441F-B4B6-300BF3EF3A63}"/>
    <cellStyle name="Migliaia 2 3 5 2 2 2 3 2" xfId="19374" xr:uid="{F65412C4-C58F-4129-B686-A8B90E3BEC4A}"/>
    <cellStyle name="Migliaia 2 3 5 2 2 2 3 2 2" xfId="42211" xr:uid="{8239C005-639F-4B5E-A26E-96E6B95903F5}"/>
    <cellStyle name="Migliaia 2 3 5 2 2 2 3 3" xfId="30794" xr:uid="{66AB6792-E637-44EA-A49C-E0B1B07BCA63}"/>
    <cellStyle name="Migliaia 2 3 5 2 2 2 4" xfId="13666" xr:uid="{90468E45-4C5C-4892-B132-A9B8F3E3A088}"/>
    <cellStyle name="Migliaia 2 3 5 2 2 2 4 2" xfId="36503" xr:uid="{9C3406F4-8234-4C8F-BED3-9D1727641195}"/>
    <cellStyle name="Migliaia 2 3 5 2 2 2 5" xfId="25086" xr:uid="{8F09504C-BF17-4DCE-B270-5526CFC4C41B}"/>
    <cellStyle name="Migliaia 2 3 5 2 2 3" xfId="3675" xr:uid="{B153F9E3-7FE2-4D40-A58F-F2BE04E255FA}"/>
    <cellStyle name="Migliaia 2 3 5 2 2 3 2" xfId="9384" xr:uid="{719698A5-0726-4CE8-92F8-B545760B9B4D}"/>
    <cellStyle name="Migliaia 2 3 5 2 2 3 2 2" xfId="20801" xr:uid="{0DB992B3-9386-46CC-95F4-5B923583E141}"/>
    <cellStyle name="Migliaia 2 3 5 2 2 3 2 2 2" xfId="43638" xr:uid="{1B908BAD-6CD9-421B-B672-16639FA67ACF}"/>
    <cellStyle name="Migliaia 2 3 5 2 2 3 2 3" xfId="32221" xr:uid="{D033240B-14D4-471E-B1F2-861E2EF73E11}"/>
    <cellStyle name="Migliaia 2 3 5 2 2 3 3" xfId="15093" xr:uid="{0AD7D463-67D4-4119-8555-88A2045E3CE5}"/>
    <cellStyle name="Migliaia 2 3 5 2 2 3 3 2" xfId="37930" xr:uid="{3BE47155-18A5-4532-92C5-81BD794A3CCF}"/>
    <cellStyle name="Migliaia 2 3 5 2 2 3 4" xfId="26513" xr:uid="{27F70C98-E2EB-4716-93E1-E3B88913E593}"/>
    <cellStyle name="Migliaia 2 3 5 2 2 4" xfId="6530" xr:uid="{B7737808-F654-42BD-A784-13815216D983}"/>
    <cellStyle name="Migliaia 2 3 5 2 2 4 2" xfId="17947" xr:uid="{622D1069-519F-4467-93BD-D9B04FAE2B8D}"/>
    <cellStyle name="Migliaia 2 3 5 2 2 4 2 2" xfId="40784" xr:uid="{F6CE3684-A712-4F1D-8340-306C4B7DDCFD}"/>
    <cellStyle name="Migliaia 2 3 5 2 2 4 3" xfId="29367" xr:uid="{41525CDF-A0DA-4CB1-A52D-DFB8BFA4EA78}"/>
    <cellStyle name="Migliaia 2 3 5 2 2 5" xfId="12239" xr:uid="{C8479770-80A2-43F6-801A-579360C502C5}"/>
    <cellStyle name="Migliaia 2 3 5 2 2 5 2" xfId="35076" xr:uid="{281B2A5D-0D47-4583-A0B4-208920663741}"/>
    <cellStyle name="Migliaia 2 3 5 2 2 6" xfId="23659" xr:uid="{1C930D2B-86A3-4EA4-ACEB-E9FA9E12BE36}"/>
    <cellStyle name="Migliaia 2 3 5 2 3" xfId="944" xr:uid="{53EEC43B-AA05-4A45-AA43-D8E53540F584}"/>
    <cellStyle name="Migliaia 2 3 5 2 3 2" xfId="2463" xr:uid="{07B72BB8-D615-4C20-A9C0-8E680C9E3B3F}"/>
    <cellStyle name="Migliaia 2 3 5 2 3 2 2" xfId="5319" xr:uid="{C000C961-2C14-4038-A5D2-6FA662490865}"/>
    <cellStyle name="Migliaia 2 3 5 2 3 2 2 2" xfId="11027" xr:uid="{2740CFBA-AFB9-4FB9-8754-DCB0ACD4F70E}"/>
    <cellStyle name="Migliaia 2 3 5 2 3 2 2 2 2" xfId="22445" xr:uid="{6A552C19-A56C-4CBC-9A68-5EA57BE26AB5}"/>
    <cellStyle name="Migliaia 2 3 5 2 3 2 2 2 2 2" xfId="45282" xr:uid="{77E0D2AD-6A75-456F-927F-F881B12D8615}"/>
    <cellStyle name="Migliaia 2 3 5 2 3 2 2 2 3" xfId="33865" xr:uid="{B13AD9D9-6635-45D7-94BF-48FDFD62F90C}"/>
    <cellStyle name="Migliaia 2 3 5 2 3 2 2 3" xfId="16737" xr:uid="{68E25DFF-59D7-4BAC-B90A-BECC31461B48}"/>
    <cellStyle name="Migliaia 2 3 5 2 3 2 2 3 2" xfId="39574" xr:uid="{6425A08D-18D1-4E1E-AF7E-0521116823FB}"/>
    <cellStyle name="Migliaia 2 3 5 2 3 2 2 4" xfId="28157" xr:uid="{7F8BF994-032D-40BD-B2F7-7D4AB70499C4}"/>
    <cellStyle name="Migliaia 2 3 5 2 3 2 3" xfId="8174" xr:uid="{718B0292-0E6B-44BF-8C36-F0E914A1CAAF}"/>
    <cellStyle name="Migliaia 2 3 5 2 3 2 3 2" xfId="19591" xr:uid="{DDCBCBDB-5C4E-497C-9E01-ABC04DF09EB5}"/>
    <cellStyle name="Migliaia 2 3 5 2 3 2 3 2 2" xfId="42428" xr:uid="{4EF9A685-11B3-42D2-9223-1C3BAC147AC0}"/>
    <cellStyle name="Migliaia 2 3 5 2 3 2 3 3" xfId="31011" xr:uid="{5E3D13A5-544D-4B22-920D-319541E80BD1}"/>
    <cellStyle name="Migliaia 2 3 5 2 3 2 4" xfId="13883" xr:uid="{77E846BA-2A75-48F3-AAAB-3398C41D9819}"/>
    <cellStyle name="Migliaia 2 3 5 2 3 2 4 2" xfId="36720" xr:uid="{B80D2ACF-64C9-4A1F-8974-C6B694CD8216}"/>
    <cellStyle name="Migliaia 2 3 5 2 3 2 5" xfId="25303" xr:uid="{196AD34D-9874-4C8D-8916-1933FAB8C39C}"/>
    <cellStyle name="Migliaia 2 3 5 2 3 3" xfId="3892" xr:uid="{E1F74915-A1DD-4CD2-8EE3-10740FDAB68D}"/>
    <cellStyle name="Migliaia 2 3 5 2 3 3 2" xfId="9601" xr:uid="{E4CE758D-D86F-4E62-95C5-C29D9A16E25A}"/>
    <cellStyle name="Migliaia 2 3 5 2 3 3 2 2" xfId="21018" xr:uid="{15D40A79-7D8D-4D9E-8EC4-A118ED743F10}"/>
    <cellStyle name="Migliaia 2 3 5 2 3 3 2 2 2" xfId="43855" xr:uid="{9C0D66F2-85FF-4688-80BB-A2E851556425}"/>
    <cellStyle name="Migliaia 2 3 5 2 3 3 2 3" xfId="32438" xr:uid="{F8F6CE22-031D-4B58-B85D-38FCB9EC4449}"/>
    <cellStyle name="Migliaia 2 3 5 2 3 3 3" xfId="15310" xr:uid="{AF82F6B4-2DC2-498F-A691-AFB71BE8625E}"/>
    <cellStyle name="Migliaia 2 3 5 2 3 3 3 2" xfId="38147" xr:uid="{AE568BA7-B9BD-460C-8659-C8565273C939}"/>
    <cellStyle name="Migliaia 2 3 5 2 3 3 4" xfId="26730" xr:uid="{51C3B080-49ED-4417-8880-F5B9F53D75C0}"/>
    <cellStyle name="Migliaia 2 3 5 2 3 4" xfId="6747" xr:uid="{59AC5157-077C-419D-A0EA-B2178E3EE04E}"/>
    <cellStyle name="Migliaia 2 3 5 2 3 4 2" xfId="18164" xr:uid="{662AB6BB-AFF5-4C20-BA5C-F5D69D78DAF8}"/>
    <cellStyle name="Migliaia 2 3 5 2 3 4 2 2" xfId="41001" xr:uid="{6A6CE5B2-B894-4629-9915-A793EE632B98}"/>
    <cellStyle name="Migliaia 2 3 5 2 3 4 3" xfId="29584" xr:uid="{BB46920A-D8E3-4BDD-B27D-809EBBA63BF7}"/>
    <cellStyle name="Migliaia 2 3 5 2 3 5" xfId="12456" xr:uid="{EE098C9A-9AFA-4453-AE8D-1DAB39A9ED9B}"/>
    <cellStyle name="Migliaia 2 3 5 2 3 5 2" xfId="35293" xr:uid="{712469CE-FDF8-41B1-886B-5EC95F4DFD5C}"/>
    <cellStyle name="Migliaia 2 3 5 2 3 6" xfId="23876" xr:uid="{CC2F0D3D-F4D9-4AC8-B87F-761C46BC56BF}"/>
    <cellStyle name="Migliaia 2 3 5 2 4" xfId="1191" xr:uid="{DBC041DC-8DC4-45A7-BA5A-C615B2865772}"/>
    <cellStyle name="Migliaia 2 3 5 2 4 2" xfId="2680" xr:uid="{875CF911-2DE5-49FB-B3AA-7DD7C6BEBD6F}"/>
    <cellStyle name="Migliaia 2 3 5 2 4 2 2" xfId="5536" xr:uid="{FD453D4B-7079-40EC-B434-4F191D6ABBA9}"/>
    <cellStyle name="Migliaia 2 3 5 2 4 2 2 2" xfId="11244" xr:uid="{A7E28BE1-C287-49C1-B700-264113737E89}"/>
    <cellStyle name="Migliaia 2 3 5 2 4 2 2 2 2" xfId="22662" xr:uid="{C55D2EF9-2C32-41C0-987D-2F75974574EA}"/>
    <cellStyle name="Migliaia 2 3 5 2 4 2 2 2 2 2" xfId="45499" xr:uid="{D79D4401-CCB4-4D46-8625-BEB473712438}"/>
    <cellStyle name="Migliaia 2 3 5 2 4 2 2 2 3" xfId="34082" xr:uid="{D07CB5EB-D0D7-472E-8219-A613CF96842F}"/>
    <cellStyle name="Migliaia 2 3 5 2 4 2 2 3" xfId="16954" xr:uid="{5A04F66B-B680-441B-AFFA-7569639C7099}"/>
    <cellStyle name="Migliaia 2 3 5 2 4 2 2 3 2" xfId="39791" xr:uid="{72359A27-B017-4907-AB76-B56CEAE0C6A6}"/>
    <cellStyle name="Migliaia 2 3 5 2 4 2 2 4" xfId="28374" xr:uid="{DFD5E9B6-6FF0-4649-B284-233348DF303D}"/>
    <cellStyle name="Migliaia 2 3 5 2 4 2 3" xfId="8391" xr:uid="{590C691F-DC61-4882-9FAB-97CABFDBEE97}"/>
    <cellStyle name="Migliaia 2 3 5 2 4 2 3 2" xfId="19808" xr:uid="{11723E06-15FD-4589-B875-7AC4B3A06391}"/>
    <cellStyle name="Migliaia 2 3 5 2 4 2 3 2 2" xfId="42645" xr:uid="{06ABFE1C-12E1-4548-84E7-C76EEFE14883}"/>
    <cellStyle name="Migliaia 2 3 5 2 4 2 3 3" xfId="31228" xr:uid="{F27958B9-BA82-4892-96E7-02715377E029}"/>
    <cellStyle name="Migliaia 2 3 5 2 4 2 4" xfId="14100" xr:uid="{9C089323-9771-4E10-BFF6-DC2F6CB6D013}"/>
    <cellStyle name="Migliaia 2 3 5 2 4 2 4 2" xfId="36937" xr:uid="{D7B58573-3DF7-4278-90DC-7F20A37872D8}"/>
    <cellStyle name="Migliaia 2 3 5 2 4 2 5" xfId="25520" xr:uid="{D9FFF249-EC22-4428-95D3-B6DCE0A5E79D}"/>
    <cellStyle name="Migliaia 2 3 5 2 4 3" xfId="4109" xr:uid="{CF1B59DD-0E68-47F3-B5B5-F05018E49DC2}"/>
    <cellStyle name="Migliaia 2 3 5 2 4 3 2" xfId="9818" xr:uid="{95A86D6E-1134-4555-97B9-5B75ED71CAE6}"/>
    <cellStyle name="Migliaia 2 3 5 2 4 3 2 2" xfId="21235" xr:uid="{57120B8D-7AEC-4EC5-AD68-6A13029EFE78}"/>
    <cellStyle name="Migliaia 2 3 5 2 4 3 2 2 2" xfId="44072" xr:uid="{2F4B089B-E17B-4A35-91A7-A5D4308FA73C}"/>
    <cellStyle name="Migliaia 2 3 5 2 4 3 2 3" xfId="32655" xr:uid="{47F0FF44-9D47-4A50-96F0-2A3F6049EC20}"/>
    <cellStyle name="Migliaia 2 3 5 2 4 3 3" xfId="15527" xr:uid="{83DFD14E-B05F-4B59-B9B1-9662ECFF760A}"/>
    <cellStyle name="Migliaia 2 3 5 2 4 3 3 2" xfId="38364" xr:uid="{F2629578-9764-4261-9856-73930153D7EC}"/>
    <cellStyle name="Migliaia 2 3 5 2 4 3 4" xfId="26947" xr:uid="{17EF1A87-4A30-4CDE-9163-2BF132FFC0CE}"/>
    <cellStyle name="Migliaia 2 3 5 2 4 4" xfId="6964" xr:uid="{84790534-5C77-451C-96F6-D09FC571C66E}"/>
    <cellStyle name="Migliaia 2 3 5 2 4 4 2" xfId="18381" xr:uid="{4B8372F4-247E-47D0-AB61-43576DEFD4EB}"/>
    <cellStyle name="Migliaia 2 3 5 2 4 4 2 2" xfId="41218" xr:uid="{0A584916-6D9B-4258-A82A-7EDF6F12C897}"/>
    <cellStyle name="Migliaia 2 3 5 2 4 4 3" xfId="29801" xr:uid="{76B32310-4EFC-49E7-B61D-C5B1D33D4F3F}"/>
    <cellStyle name="Migliaia 2 3 5 2 4 5" xfId="12673" xr:uid="{43F2D6AE-2CBD-4607-AA7E-3249CF29CA58}"/>
    <cellStyle name="Migliaia 2 3 5 2 4 5 2" xfId="35510" xr:uid="{E1EC21CE-F1C8-4A3F-A108-C675A7CD5F0A}"/>
    <cellStyle name="Migliaia 2 3 5 2 4 6" xfId="24093" xr:uid="{4ED15FC3-EBAB-41F8-9588-BF81A560CCCF}"/>
    <cellStyle name="Migliaia 2 3 5 2 5" xfId="1438" xr:uid="{B88973A1-69B8-42DD-AB00-2BC81018C2F5}"/>
    <cellStyle name="Migliaia 2 3 5 2 5 2" xfId="2897" xr:uid="{B05CE1A4-7BF2-4B3C-A468-0F70A4E7F8F6}"/>
    <cellStyle name="Migliaia 2 3 5 2 5 2 2" xfId="5753" xr:uid="{F6925DC2-2F36-411A-90E6-CDBE7B10DD78}"/>
    <cellStyle name="Migliaia 2 3 5 2 5 2 2 2" xfId="11461" xr:uid="{030642C6-B684-4669-A94A-F11853B80356}"/>
    <cellStyle name="Migliaia 2 3 5 2 5 2 2 2 2" xfId="22879" xr:uid="{66956A86-E358-4382-BBF3-2B2A54D2593D}"/>
    <cellStyle name="Migliaia 2 3 5 2 5 2 2 2 2 2" xfId="45716" xr:uid="{DAE8635D-3C66-406B-B674-1C1AB01F4E45}"/>
    <cellStyle name="Migliaia 2 3 5 2 5 2 2 2 3" xfId="34299" xr:uid="{BB252FBE-F43D-44D7-8D4C-0956C0BA90F9}"/>
    <cellStyle name="Migliaia 2 3 5 2 5 2 2 3" xfId="17171" xr:uid="{FCE87782-4272-4E2B-B1A2-56F1E3092DED}"/>
    <cellStyle name="Migliaia 2 3 5 2 5 2 2 3 2" xfId="40008" xr:uid="{D0575813-B8B3-46ED-837A-0A266280B26B}"/>
    <cellStyle name="Migliaia 2 3 5 2 5 2 2 4" xfId="28591" xr:uid="{939916A2-AFA7-418B-9123-E3D0E4B8094E}"/>
    <cellStyle name="Migliaia 2 3 5 2 5 2 3" xfId="8608" xr:uid="{5A20E0F6-13E4-4CF2-AA1D-7DD3E7C9857C}"/>
    <cellStyle name="Migliaia 2 3 5 2 5 2 3 2" xfId="20025" xr:uid="{A1803151-663E-4FF1-B6E4-7D15314C4A1D}"/>
    <cellStyle name="Migliaia 2 3 5 2 5 2 3 2 2" xfId="42862" xr:uid="{372F37FB-5F61-44B6-918A-1B5033175F72}"/>
    <cellStyle name="Migliaia 2 3 5 2 5 2 3 3" xfId="31445" xr:uid="{DEAA8933-3A1E-4A33-9B7B-28E4EB00C00C}"/>
    <cellStyle name="Migliaia 2 3 5 2 5 2 4" xfId="14317" xr:uid="{46DD98F8-A0C2-4A5A-ABCC-9A43AC4AD146}"/>
    <cellStyle name="Migliaia 2 3 5 2 5 2 4 2" xfId="37154" xr:uid="{2964890D-75B5-405D-AA42-25AFD3144CC0}"/>
    <cellStyle name="Migliaia 2 3 5 2 5 2 5" xfId="25737" xr:uid="{1EEEBF26-9C2E-4FB5-8D3D-687D5CC4004D}"/>
    <cellStyle name="Migliaia 2 3 5 2 5 3" xfId="4326" xr:uid="{9A2CB708-6D4D-4A06-9A5C-F6E0C9F21C44}"/>
    <cellStyle name="Migliaia 2 3 5 2 5 3 2" xfId="10035" xr:uid="{E89F3435-53B7-499A-88B7-BE4CA338CE19}"/>
    <cellStyle name="Migliaia 2 3 5 2 5 3 2 2" xfId="21452" xr:uid="{3757936D-CDA0-466F-BF8B-AEE9526C8913}"/>
    <cellStyle name="Migliaia 2 3 5 2 5 3 2 2 2" xfId="44289" xr:uid="{64C25C73-FC2D-44BC-B00C-1677644D1D24}"/>
    <cellStyle name="Migliaia 2 3 5 2 5 3 2 3" xfId="32872" xr:uid="{A8F852A4-92E4-4C68-9DFF-1B530DFD4AEE}"/>
    <cellStyle name="Migliaia 2 3 5 2 5 3 3" xfId="15744" xr:uid="{38E98835-A540-445F-9CEE-9A8C4F6ACCBB}"/>
    <cellStyle name="Migliaia 2 3 5 2 5 3 3 2" xfId="38581" xr:uid="{3AC43B89-FC4E-4231-A17B-1DAC37A2A5A6}"/>
    <cellStyle name="Migliaia 2 3 5 2 5 3 4" xfId="27164" xr:uid="{608144DC-5A74-4EF1-9A4E-7E49E72F4D9F}"/>
    <cellStyle name="Migliaia 2 3 5 2 5 4" xfId="7181" xr:uid="{84FA1AEC-FB90-468C-9F42-DEAA98255487}"/>
    <cellStyle name="Migliaia 2 3 5 2 5 4 2" xfId="18598" xr:uid="{3097B4BA-F9FC-48DE-94AF-2F572988AD62}"/>
    <cellStyle name="Migliaia 2 3 5 2 5 4 2 2" xfId="41435" xr:uid="{2C3DDD52-50A1-4F09-8DA7-736D950923A9}"/>
    <cellStyle name="Migliaia 2 3 5 2 5 4 3" xfId="30018" xr:uid="{1733C0CF-55E7-4693-8391-AA358A60F765}"/>
    <cellStyle name="Migliaia 2 3 5 2 5 5" xfId="12890" xr:uid="{C711E579-7BCC-4895-ADD8-3A1BF4098305}"/>
    <cellStyle name="Migliaia 2 3 5 2 5 5 2" xfId="35727" xr:uid="{2287E2A2-E0E8-498B-88D7-58F3D169507B}"/>
    <cellStyle name="Migliaia 2 3 5 2 5 6" xfId="24310" xr:uid="{DF7717D7-8D4C-4261-9194-151053E524EB}"/>
    <cellStyle name="Migliaia 2 3 5 2 6" xfId="1685" xr:uid="{EB03099C-EEBE-40CA-94DF-C03E2B7B44DC}"/>
    <cellStyle name="Migliaia 2 3 5 2 6 2" xfId="3114" xr:uid="{BCE2E156-BB8B-4CBD-9D7A-C95256844E54}"/>
    <cellStyle name="Migliaia 2 3 5 2 6 2 2" xfId="5970" xr:uid="{AAA41937-0BA5-4045-82CA-9EBC6F6B5258}"/>
    <cellStyle name="Migliaia 2 3 5 2 6 2 2 2" xfId="11678" xr:uid="{4040E7F7-FD15-4C5E-A7B7-FA73CE224F94}"/>
    <cellStyle name="Migliaia 2 3 5 2 6 2 2 2 2" xfId="23096" xr:uid="{369FD323-BE5C-4696-ADC3-B7D2D6FD8753}"/>
    <cellStyle name="Migliaia 2 3 5 2 6 2 2 2 2 2" xfId="45933" xr:uid="{1D561657-511E-4313-A6B4-FA4AE185404B}"/>
    <cellStyle name="Migliaia 2 3 5 2 6 2 2 2 3" xfId="34516" xr:uid="{A7648648-0B42-4CA8-B091-7E36C763B562}"/>
    <cellStyle name="Migliaia 2 3 5 2 6 2 2 3" xfId="17388" xr:uid="{E797AF00-25B0-42D4-BDF4-C2C3BB7166C6}"/>
    <cellStyle name="Migliaia 2 3 5 2 6 2 2 3 2" xfId="40225" xr:uid="{3C9BC56F-0E2B-41F1-B5D3-6A11F26DEBBF}"/>
    <cellStyle name="Migliaia 2 3 5 2 6 2 2 4" xfId="28808" xr:uid="{82F5F5F1-103A-42D7-A9BC-D702DE353E68}"/>
    <cellStyle name="Migliaia 2 3 5 2 6 2 3" xfId="8825" xr:uid="{71F23006-DB62-43A3-AC4C-4D2397E1B51A}"/>
    <cellStyle name="Migliaia 2 3 5 2 6 2 3 2" xfId="20242" xr:uid="{57752FEC-A499-4F7E-ACD5-B8075B4F9EA4}"/>
    <cellStyle name="Migliaia 2 3 5 2 6 2 3 2 2" xfId="43079" xr:uid="{C63A4A33-47C4-46E1-ADF0-687BCF02DC3E}"/>
    <cellStyle name="Migliaia 2 3 5 2 6 2 3 3" xfId="31662" xr:uid="{EDD44B0B-C495-4914-A9CB-827C8659E78E}"/>
    <cellStyle name="Migliaia 2 3 5 2 6 2 4" xfId="14534" xr:uid="{AC7FBDF5-05EB-47F3-BF03-CC7391796439}"/>
    <cellStyle name="Migliaia 2 3 5 2 6 2 4 2" xfId="37371" xr:uid="{4AF49174-B277-40A5-93CD-68BDC0CB2AEC}"/>
    <cellStyle name="Migliaia 2 3 5 2 6 2 5" xfId="25954" xr:uid="{65F8A76B-7743-4A70-B919-0ED8F00F038E}"/>
    <cellStyle name="Migliaia 2 3 5 2 6 3" xfId="4543" xr:uid="{9EF24C37-A45B-4EA9-95C6-8FAE1A7E5350}"/>
    <cellStyle name="Migliaia 2 3 5 2 6 3 2" xfId="10252" xr:uid="{0FBC61ED-96BC-4F15-81AE-587FA1A50627}"/>
    <cellStyle name="Migliaia 2 3 5 2 6 3 2 2" xfId="21669" xr:uid="{7DD67767-A3CF-4655-AF5D-86B3742DF983}"/>
    <cellStyle name="Migliaia 2 3 5 2 6 3 2 2 2" xfId="44506" xr:uid="{D8B961C8-534A-41E8-8D6C-C8B611B13FE8}"/>
    <cellStyle name="Migliaia 2 3 5 2 6 3 2 3" xfId="33089" xr:uid="{EC0D0CB5-F07C-43AF-9DBA-220107B59622}"/>
    <cellStyle name="Migliaia 2 3 5 2 6 3 3" xfId="15961" xr:uid="{86BD613B-0124-43D4-8D88-141ED0F4A0CB}"/>
    <cellStyle name="Migliaia 2 3 5 2 6 3 3 2" xfId="38798" xr:uid="{5CDB65E3-00E9-4AEA-A43E-13F47BAB99A5}"/>
    <cellStyle name="Migliaia 2 3 5 2 6 3 4" xfId="27381" xr:uid="{B740FF1B-A27C-4219-95BE-6A204669E210}"/>
    <cellStyle name="Migliaia 2 3 5 2 6 4" xfId="7398" xr:uid="{1275E1F7-321E-487F-A9E9-490951F4AC69}"/>
    <cellStyle name="Migliaia 2 3 5 2 6 4 2" xfId="18815" xr:uid="{9AAA24E1-8FBC-422E-AF94-83748EAB80A9}"/>
    <cellStyle name="Migliaia 2 3 5 2 6 4 2 2" xfId="41652" xr:uid="{02670D19-3B1F-4870-B094-75DE83253FA5}"/>
    <cellStyle name="Migliaia 2 3 5 2 6 4 3" xfId="30235" xr:uid="{64B42020-5D65-40A3-99BE-991C66728053}"/>
    <cellStyle name="Migliaia 2 3 5 2 6 5" xfId="13107" xr:uid="{CCE4CD5C-D78B-49A9-A54C-6714EDEDCB15}"/>
    <cellStyle name="Migliaia 2 3 5 2 6 5 2" xfId="35944" xr:uid="{0CDD702F-F7DC-488E-A5DD-CD3FB125F347}"/>
    <cellStyle name="Migliaia 2 3 5 2 6 6" xfId="24527" xr:uid="{2E5E4738-E7BC-49B6-BE32-79F83FA4013C}"/>
    <cellStyle name="Migliaia 2 3 5 2 7" xfId="2029" xr:uid="{0015875C-FABC-4161-BBD9-0FB929EEE9D4}"/>
    <cellStyle name="Migliaia 2 3 5 2 7 2" xfId="4885" xr:uid="{65E02D7A-E965-44E0-9DF1-9B5045814109}"/>
    <cellStyle name="Migliaia 2 3 5 2 7 2 2" xfId="10593" xr:uid="{7D65117D-7BB5-4832-9109-D694D3BB1949}"/>
    <cellStyle name="Migliaia 2 3 5 2 7 2 2 2" xfId="22011" xr:uid="{37CB4A2A-C079-4D51-B75C-D7E0D66BB745}"/>
    <cellStyle name="Migliaia 2 3 5 2 7 2 2 2 2" xfId="44848" xr:uid="{A3AB6BF2-3222-46FC-9305-FF3627D8288D}"/>
    <cellStyle name="Migliaia 2 3 5 2 7 2 2 3" xfId="33431" xr:uid="{5C674CAF-47E5-440E-83E4-D019B12CBBE5}"/>
    <cellStyle name="Migliaia 2 3 5 2 7 2 3" xfId="16303" xr:uid="{C95F8ED2-C698-4D4A-ACAC-228B887E5916}"/>
    <cellStyle name="Migliaia 2 3 5 2 7 2 3 2" xfId="39140" xr:uid="{3625B42A-2DF5-458E-8404-5195227E423C}"/>
    <cellStyle name="Migliaia 2 3 5 2 7 2 4" xfId="27723" xr:uid="{BF8AEA0B-0682-49F6-9020-E40D02D87ACA}"/>
    <cellStyle name="Migliaia 2 3 5 2 7 3" xfId="7740" xr:uid="{8EE9C57C-E3FD-490C-BC83-2DC32686866C}"/>
    <cellStyle name="Migliaia 2 3 5 2 7 3 2" xfId="19157" xr:uid="{B79A6311-1592-4460-A2D7-641AC88619AE}"/>
    <cellStyle name="Migliaia 2 3 5 2 7 3 2 2" xfId="41994" xr:uid="{EDCA4AFC-8F3A-429C-9F35-6779B80C0EEC}"/>
    <cellStyle name="Migliaia 2 3 5 2 7 3 3" xfId="30577" xr:uid="{A2744CFF-64BE-464C-9603-617B1A52415E}"/>
    <cellStyle name="Migliaia 2 3 5 2 7 4" xfId="13449" xr:uid="{7E5F04EE-82E2-46E9-A430-53161509885A}"/>
    <cellStyle name="Migliaia 2 3 5 2 7 4 2" xfId="36286" xr:uid="{5DAA1E44-10FD-4669-BBBC-B463DB5C9DAE}"/>
    <cellStyle name="Migliaia 2 3 5 2 7 5" xfId="24869" xr:uid="{896F2351-74AA-4EBB-92CA-EEE851C378AA}"/>
    <cellStyle name="Migliaia 2 3 5 2 8" xfId="3458" xr:uid="{061133DC-BEE7-44B7-9932-88362BF170AD}"/>
    <cellStyle name="Migliaia 2 3 5 2 8 2" xfId="9167" xr:uid="{1178C320-CDF4-4928-B26F-36354467B235}"/>
    <cellStyle name="Migliaia 2 3 5 2 8 2 2" xfId="20584" xr:uid="{505436BE-2692-45EE-A100-4B73EA750894}"/>
    <cellStyle name="Migliaia 2 3 5 2 8 2 2 2" xfId="43421" xr:uid="{004574C6-E2D5-412E-8025-94492C761CC8}"/>
    <cellStyle name="Migliaia 2 3 5 2 8 2 3" xfId="32004" xr:uid="{A43801C1-676A-4695-A5E1-A3BA3C8A36CD}"/>
    <cellStyle name="Migliaia 2 3 5 2 8 3" xfId="14876" xr:uid="{F4D10DFC-221C-45DF-83A8-6025B06D8FCF}"/>
    <cellStyle name="Migliaia 2 3 5 2 8 3 2" xfId="37713" xr:uid="{929B2113-FF37-42F6-BC8C-762D0F1CD7F1}"/>
    <cellStyle name="Migliaia 2 3 5 2 8 4" xfId="26296" xr:uid="{3B090413-DE00-4E36-84D6-B0921EC57DB0}"/>
    <cellStyle name="Migliaia 2 3 5 2 9" xfId="6313" xr:uid="{0A5CCAD3-2CB1-4102-A76E-D355BF252624}"/>
    <cellStyle name="Migliaia 2 3 5 2 9 2" xfId="17730" xr:uid="{008DA226-94DF-4F0A-B685-799B3471B255}"/>
    <cellStyle name="Migliaia 2 3 5 2 9 2 2" xfId="40567" xr:uid="{A5DE8FFE-89CB-4D20-A8BA-688D8B81BC8A}"/>
    <cellStyle name="Migliaia 2 3 5 2 9 3" xfId="29150" xr:uid="{CD9898F3-B65D-4478-8BC3-F86B483656B9}"/>
    <cellStyle name="Migliaia 2 3 5 3" xfId="550" xr:uid="{78419A13-3FE5-44E9-8508-3C4C8F1CE750}"/>
    <cellStyle name="Migliaia 2 3 5 3 2" xfId="2132" xr:uid="{472D1D0B-F3E0-42CF-AC69-1550B6BF8811}"/>
    <cellStyle name="Migliaia 2 3 5 3 2 2" xfId="4988" xr:uid="{EBA16A97-E90C-434D-84B4-C16BA3FC4572}"/>
    <cellStyle name="Migliaia 2 3 5 3 2 2 2" xfId="10696" xr:uid="{D95A339F-1DE8-4815-87B0-E0E0B2D88D0B}"/>
    <cellStyle name="Migliaia 2 3 5 3 2 2 2 2" xfId="22114" xr:uid="{44FFEADD-94EE-4BFF-8233-84581B509139}"/>
    <cellStyle name="Migliaia 2 3 5 3 2 2 2 2 2" xfId="44951" xr:uid="{509BFE7C-9B04-4E39-B4C2-4EC47CA25C1A}"/>
    <cellStyle name="Migliaia 2 3 5 3 2 2 2 3" xfId="33534" xr:uid="{A23D4BCF-3931-4FD2-AF64-06CEFA27B0C2}"/>
    <cellStyle name="Migliaia 2 3 5 3 2 2 3" xfId="16406" xr:uid="{120780F4-CAA3-4DB0-B56D-BAB60AEA2C04}"/>
    <cellStyle name="Migliaia 2 3 5 3 2 2 3 2" xfId="39243" xr:uid="{C4B67A19-2DC2-43DA-B3F5-B169E5FDFA06}"/>
    <cellStyle name="Migliaia 2 3 5 3 2 2 4" xfId="27826" xr:uid="{8D900FD9-E8D2-4941-ABB6-8DD26775686A}"/>
    <cellStyle name="Migliaia 2 3 5 3 2 3" xfId="7843" xr:uid="{CE154F1E-EDE0-40E1-9BEF-DC775D8E7A90}"/>
    <cellStyle name="Migliaia 2 3 5 3 2 3 2" xfId="19260" xr:uid="{3FFB0D75-B7CA-48D0-ADF7-9DC74FC40BAD}"/>
    <cellStyle name="Migliaia 2 3 5 3 2 3 2 2" xfId="42097" xr:uid="{5465B7B2-4478-403B-B6EF-E3302526D5C4}"/>
    <cellStyle name="Migliaia 2 3 5 3 2 3 3" xfId="30680" xr:uid="{753B67DA-A881-400D-A14C-CA5FA0114FB6}"/>
    <cellStyle name="Migliaia 2 3 5 3 2 4" xfId="13552" xr:uid="{B05C158A-73BD-4C66-9613-519472E0A591}"/>
    <cellStyle name="Migliaia 2 3 5 3 2 4 2" xfId="36389" xr:uid="{F64636FD-7E20-48DD-BF41-4E6920BE3BB9}"/>
    <cellStyle name="Migliaia 2 3 5 3 2 5" xfId="24972" xr:uid="{14A419CD-5490-4561-93A0-C22541C15C0A}"/>
    <cellStyle name="Migliaia 2 3 5 3 3" xfId="3561" xr:uid="{21133C38-2073-4735-B268-3840CE67627A}"/>
    <cellStyle name="Migliaia 2 3 5 3 3 2" xfId="9270" xr:uid="{193FEEEE-AE56-4663-A52E-A8BC5BEBAD9D}"/>
    <cellStyle name="Migliaia 2 3 5 3 3 2 2" xfId="20687" xr:uid="{8625C016-7910-4EA9-BCBE-59AA17250F79}"/>
    <cellStyle name="Migliaia 2 3 5 3 3 2 2 2" xfId="43524" xr:uid="{E4986A1D-F60C-4AB5-A3F6-59157F736751}"/>
    <cellStyle name="Migliaia 2 3 5 3 3 2 3" xfId="32107" xr:uid="{78A953E7-9960-4954-808F-1F9C5DD9686B}"/>
    <cellStyle name="Migliaia 2 3 5 3 3 3" xfId="14979" xr:uid="{F6D3D3EB-538E-494F-B5FA-3DC44719465A}"/>
    <cellStyle name="Migliaia 2 3 5 3 3 3 2" xfId="37816" xr:uid="{B4BF25C1-8F09-4B82-82AE-E1DC8BFAF9AC}"/>
    <cellStyle name="Migliaia 2 3 5 3 3 4" xfId="26399" xr:uid="{F949A73A-E76A-405B-93CF-B400FB5E53D6}"/>
    <cellStyle name="Migliaia 2 3 5 3 4" xfId="6416" xr:uid="{8C7245AE-C66F-476A-91E7-8B91BBD34122}"/>
    <cellStyle name="Migliaia 2 3 5 3 4 2" xfId="17833" xr:uid="{E843C4F2-FF64-4803-8938-C8FB4228493A}"/>
    <cellStyle name="Migliaia 2 3 5 3 4 2 2" xfId="40670" xr:uid="{1452AD12-0ACB-479E-8127-F6A554B85CCB}"/>
    <cellStyle name="Migliaia 2 3 5 3 4 3" xfId="29253" xr:uid="{96689BE5-6839-457A-8FED-DB1E4252783A}"/>
    <cellStyle name="Migliaia 2 3 5 3 5" xfId="12125" xr:uid="{2FB6BD5B-2877-4FD3-838C-AD6F288DD194}"/>
    <cellStyle name="Migliaia 2 3 5 3 5 2" xfId="34962" xr:uid="{FDF82E79-979F-47D3-A267-7D32A75C828A}"/>
    <cellStyle name="Migliaia 2 3 5 3 6" xfId="23545" xr:uid="{9D978250-EE4E-4F55-9E95-212BEC3AF5FD}"/>
    <cellStyle name="Migliaia 2 3 5 4" xfId="813" xr:uid="{B1944668-7267-4A8E-8837-35AE76A001AB}"/>
    <cellStyle name="Migliaia 2 3 5 4 2" xfId="2349" xr:uid="{F0070AF8-42C7-45CC-B0A3-FF59A91EED55}"/>
    <cellStyle name="Migliaia 2 3 5 4 2 2" xfId="5205" xr:uid="{16C62E13-EE3D-4499-BCA4-A7A971490632}"/>
    <cellStyle name="Migliaia 2 3 5 4 2 2 2" xfId="10913" xr:uid="{765FF79F-898F-47B3-BA84-4DDBAB84DA4D}"/>
    <cellStyle name="Migliaia 2 3 5 4 2 2 2 2" xfId="22331" xr:uid="{63C2A96A-D70A-4AF1-8631-EDA07FFF5C07}"/>
    <cellStyle name="Migliaia 2 3 5 4 2 2 2 2 2" xfId="45168" xr:uid="{A1AD85BC-C041-49C2-9453-63E4B1707770}"/>
    <cellStyle name="Migliaia 2 3 5 4 2 2 2 3" xfId="33751" xr:uid="{BA93AE09-4715-40B1-A94F-6D2AA54BCE6D}"/>
    <cellStyle name="Migliaia 2 3 5 4 2 2 3" xfId="16623" xr:uid="{C7FDFA4B-8836-4249-A548-1E09F464B749}"/>
    <cellStyle name="Migliaia 2 3 5 4 2 2 3 2" xfId="39460" xr:uid="{7DB17D58-B566-4B1D-A60E-1C9DBE4C5BEB}"/>
    <cellStyle name="Migliaia 2 3 5 4 2 2 4" xfId="28043" xr:uid="{19FB32A4-40CD-471D-A418-85FE3ECC5703}"/>
    <cellStyle name="Migliaia 2 3 5 4 2 3" xfId="8060" xr:uid="{15994784-1682-4E9A-99FF-A86A0837BEC0}"/>
    <cellStyle name="Migliaia 2 3 5 4 2 3 2" xfId="19477" xr:uid="{286ABED0-2DE3-4B6D-9366-CB0016636FE4}"/>
    <cellStyle name="Migliaia 2 3 5 4 2 3 2 2" xfId="42314" xr:uid="{114D57CE-1B06-478F-B983-70211E22D572}"/>
    <cellStyle name="Migliaia 2 3 5 4 2 3 3" xfId="30897" xr:uid="{D2D08B63-CE99-459A-A640-3A9E551CE3AB}"/>
    <cellStyle name="Migliaia 2 3 5 4 2 4" xfId="13769" xr:uid="{4111BC3A-099F-430D-B27D-762EA0A51989}"/>
    <cellStyle name="Migliaia 2 3 5 4 2 4 2" xfId="36606" xr:uid="{E08C22B0-0AE4-4371-9F2D-C6BB2AC4C23F}"/>
    <cellStyle name="Migliaia 2 3 5 4 2 5" xfId="25189" xr:uid="{5FE31FAF-E917-40EB-AB41-0E5008C27DCA}"/>
    <cellStyle name="Migliaia 2 3 5 4 3" xfId="3778" xr:uid="{A1FEC8B7-C9DC-4CCB-8F75-17CCC87BCC81}"/>
    <cellStyle name="Migliaia 2 3 5 4 3 2" xfId="9487" xr:uid="{419CE920-3A65-4614-8B94-6DCB14FBE0B1}"/>
    <cellStyle name="Migliaia 2 3 5 4 3 2 2" xfId="20904" xr:uid="{B2A1FE8E-E171-402C-BFE5-0C527829050A}"/>
    <cellStyle name="Migliaia 2 3 5 4 3 2 2 2" xfId="43741" xr:uid="{C002EFD6-E23F-4FC2-8503-4F971758417D}"/>
    <cellStyle name="Migliaia 2 3 5 4 3 2 3" xfId="32324" xr:uid="{BF12677C-D95E-4E68-BC00-CAF217147685}"/>
    <cellStyle name="Migliaia 2 3 5 4 3 3" xfId="15196" xr:uid="{F4033ADD-98BF-48B1-821B-26D711ACF6F0}"/>
    <cellStyle name="Migliaia 2 3 5 4 3 3 2" xfId="38033" xr:uid="{1BF1B0C5-8C46-43AF-8D4A-77872F4F25A5}"/>
    <cellStyle name="Migliaia 2 3 5 4 3 4" xfId="26616" xr:uid="{9531A006-B59D-4220-999F-368CBCDC8081}"/>
    <cellStyle name="Migliaia 2 3 5 4 4" xfId="6633" xr:uid="{FCE679A1-E7D0-490F-9E48-688C060C2C13}"/>
    <cellStyle name="Migliaia 2 3 5 4 4 2" xfId="18050" xr:uid="{3FAB589D-0AE0-4F3B-8204-5F27A906ADFC}"/>
    <cellStyle name="Migliaia 2 3 5 4 4 2 2" xfId="40887" xr:uid="{70EC3F85-FB5F-4C3B-97A3-71AC3F01D52C}"/>
    <cellStyle name="Migliaia 2 3 5 4 4 3" xfId="29470" xr:uid="{B9BDCBA4-3A0E-40DA-B00A-E0304DBFBAEF}"/>
    <cellStyle name="Migliaia 2 3 5 4 5" xfId="12342" xr:uid="{0D330A99-0DC7-42F2-A17B-ED2A4011EEDF}"/>
    <cellStyle name="Migliaia 2 3 5 4 5 2" xfId="35179" xr:uid="{94F6B46C-3B3B-4AC1-B651-43CAB245585A}"/>
    <cellStyle name="Migliaia 2 3 5 4 6" xfId="23762" xr:uid="{CDF97C9E-88BD-4850-A187-C7CF92B68264}"/>
    <cellStyle name="Migliaia 2 3 5 5" xfId="1060" xr:uid="{CC0F4A7A-40F3-4A13-8212-2BEDDB6E5EC8}"/>
    <cellStyle name="Migliaia 2 3 5 5 2" xfId="2566" xr:uid="{C44208B6-36BC-4952-BFCD-18C8C79294C2}"/>
    <cellStyle name="Migliaia 2 3 5 5 2 2" xfId="5422" xr:uid="{DF53D1AD-23C2-4E8A-AE88-24D9E03BA50D}"/>
    <cellStyle name="Migliaia 2 3 5 5 2 2 2" xfId="11130" xr:uid="{EDB4788E-320B-4CC9-AD99-BC7BEA20E1A1}"/>
    <cellStyle name="Migliaia 2 3 5 5 2 2 2 2" xfId="22548" xr:uid="{275A4DAC-0CA5-43BC-945D-A1D6810379D3}"/>
    <cellStyle name="Migliaia 2 3 5 5 2 2 2 2 2" xfId="45385" xr:uid="{11F22BF5-9DB6-468B-9799-649C71083F26}"/>
    <cellStyle name="Migliaia 2 3 5 5 2 2 2 3" xfId="33968" xr:uid="{6AD550C1-757B-4A70-88D7-A141C71F565F}"/>
    <cellStyle name="Migliaia 2 3 5 5 2 2 3" xfId="16840" xr:uid="{9747B867-204F-471A-A99E-FE4222B49279}"/>
    <cellStyle name="Migliaia 2 3 5 5 2 2 3 2" xfId="39677" xr:uid="{B85AD5FF-091F-4D49-9125-A7A0B83155F1}"/>
    <cellStyle name="Migliaia 2 3 5 5 2 2 4" xfId="28260" xr:uid="{EAA5BE44-5D07-4ACD-A62D-FDEC45C9B5BB}"/>
    <cellStyle name="Migliaia 2 3 5 5 2 3" xfId="8277" xr:uid="{E0FD27D0-4DE9-445E-A7B6-DA73F653F74A}"/>
    <cellStyle name="Migliaia 2 3 5 5 2 3 2" xfId="19694" xr:uid="{6066A0CD-F38A-4D50-B3D9-5FB6D7A6418E}"/>
    <cellStyle name="Migliaia 2 3 5 5 2 3 2 2" xfId="42531" xr:uid="{4566F55C-0C87-490D-9A45-A54252F2ED02}"/>
    <cellStyle name="Migliaia 2 3 5 5 2 3 3" xfId="31114" xr:uid="{4D925584-3E4A-42E9-BBE5-4FEA119C8699}"/>
    <cellStyle name="Migliaia 2 3 5 5 2 4" xfId="13986" xr:uid="{6228F17A-234A-41D5-BE26-82A1CC0575BF}"/>
    <cellStyle name="Migliaia 2 3 5 5 2 4 2" xfId="36823" xr:uid="{BA28F27A-6747-4D00-9DF2-595C2D4A4010}"/>
    <cellStyle name="Migliaia 2 3 5 5 2 5" xfId="25406" xr:uid="{87BDDD17-70C9-4ABF-ADA4-A2A424EB0570}"/>
    <cellStyle name="Migliaia 2 3 5 5 3" xfId="3995" xr:uid="{1A3F195F-13CD-4AD5-8F60-1305DB04C392}"/>
    <cellStyle name="Migliaia 2 3 5 5 3 2" xfId="9704" xr:uid="{6B6B8D25-3F3B-4C94-A465-6473DA776007}"/>
    <cellStyle name="Migliaia 2 3 5 5 3 2 2" xfId="21121" xr:uid="{0CA921B1-FD5A-42B9-BF1C-482D862A2D18}"/>
    <cellStyle name="Migliaia 2 3 5 5 3 2 2 2" xfId="43958" xr:uid="{E16C384C-DCD7-44F4-AA7F-F3DC7F12C1A6}"/>
    <cellStyle name="Migliaia 2 3 5 5 3 2 3" xfId="32541" xr:uid="{0D63FE9A-3A63-4252-9240-1C035ADAB7AF}"/>
    <cellStyle name="Migliaia 2 3 5 5 3 3" xfId="15413" xr:uid="{22C7FB10-B9BB-4F00-BEBF-83DAA55A89C1}"/>
    <cellStyle name="Migliaia 2 3 5 5 3 3 2" xfId="38250" xr:uid="{C34E0946-3817-4F22-B746-2810AB0CDDE7}"/>
    <cellStyle name="Migliaia 2 3 5 5 3 4" xfId="26833" xr:uid="{8D30D82D-BB65-4766-A9FA-03F904E6FA07}"/>
    <cellStyle name="Migliaia 2 3 5 5 4" xfId="6850" xr:uid="{3A736824-04F2-47F1-B633-6EDD3D3F3489}"/>
    <cellStyle name="Migliaia 2 3 5 5 4 2" xfId="18267" xr:uid="{FF165C22-78A5-431A-9D66-CB24E4A011AE}"/>
    <cellStyle name="Migliaia 2 3 5 5 4 2 2" xfId="41104" xr:uid="{26EEC6B2-91C7-4722-92CB-E4E91E919300}"/>
    <cellStyle name="Migliaia 2 3 5 5 4 3" xfId="29687" xr:uid="{91993CB1-41B9-4A74-9380-C4604D110DC6}"/>
    <cellStyle name="Migliaia 2 3 5 5 5" xfId="12559" xr:uid="{AC8DE7FF-A3D3-4688-9903-DA00EA8F6DFD}"/>
    <cellStyle name="Migliaia 2 3 5 5 5 2" xfId="35396" xr:uid="{74063BA0-E7BC-4E8A-A2B9-548B91B85E59}"/>
    <cellStyle name="Migliaia 2 3 5 5 6" xfId="23979" xr:uid="{624190A7-3117-46EE-A846-2B7F0711073D}"/>
    <cellStyle name="Migliaia 2 3 5 6" xfId="1307" xr:uid="{6AE7241E-1054-40BA-BF80-180CE7B1E49B}"/>
    <cellStyle name="Migliaia 2 3 5 6 2" xfId="2783" xr:uid="{61247EE0-D2CF-47C6-98FF-8E5AB0F6E576}"/>
    <cellStyle name="Migliaia 2 3 5 6 2 2" xfId="5639" xr:uid="{56FDAA74-60A5-43CF-BEBA-BEF7F32B3973}"/>
    <cellStyle name="Migliaia 2 3 5 6 2 2 2" xfId="11347" xr:uid="{012E8433-512B-4A21-B119-15DA907F1B88}"/>
    <cellStyle name="Migliaia 2 3 5 6 2 2 2 2" xfId="22765" xr:uid="{A5FAB715-AF13-422E-B7F6-F0047BF08D76}"/>
    <cellStyle name="Migliaia 2 3 5 6 2 2 2 2 2" xfId="45602" xr:uid="{69A8CB2F-AD4F-4DC4-B74E-198CD25D3C4E}"/>
    <cellStyle name="Migliaia 2 3 5 6 2 2 2 3" xfId="34185" xr:uid="{ECB38D9A-2954-4B08-8FB4-863E654AF38B}"/>
    <cellStyle name="Migliaia 2 3 5 6 2 2 3" xfId="17057" xr:uid="{AB4D3DE6-D8D4-453D-875D-2363A7B49373}"/>
    <cellStyle name="Migliaia 2 3 5 6 2 2 3 2" xfId="39894" xr:uid="{ED071B5F-3789-4F56-A068-EAF870DC0F66}"/>
    <cellStyle name="Migliaia 2 3 5 6 2 2 4" xfId="28477" xr:uid="{317308F1-A1E3-4954-A282-F737AF042DD4}"/>
    <cellStyle name="Migliaia 2 3 5 6 2 3" xfId="8494" xr:uid="{DFA6E5F5-D38D-42FD-B03E-27AE4141FA24}"/>
    <cellStyle name="Migliaia 2 3 5 6 2 3 2" xfId="19911" xr:uid="{3D18D5B4-5513-4944-A2E5-C435BEEAE790}"/>
    <cellStyle name="Migliaia 2 3 5 6 2 3 2 2" xfId="42748" xr:uid="{BDD14F0F-5474-4A6D-B45F-022B6A0F605A}"/>
    <cellStyle name="Migliaia 2 3 5 6 2 3 3" xfId="31331" xr:uid="{28F4B2BB-602A-403D-8965-C60D0DE03921}"/>
    <cellStyle name="Migliaia 2 3 5 6 2 4" xfId="14203" xr:uid="{64C81B27-0173-4327-B972-558A12E3901A}"/>
    <cellStyle name="Migliaia 2 3 5 6 2 4 2" xfId="37040" xr:uid="{83643604-EFB5-40D5-81B6-02217074EB42}"/>
    <cellStyle name="Migliaia 2 3 5 6 2 5" xfId="25623" xr:uid="{BFFA6C87-2EB6-4E12-9FD7-F918C8CA6663}"/>
    <cellStyle name="Migliaia 2 3 5 6 3" xfId="4212" xr:uid="{59EE6EE4-118D-4E8B-8519-67F7589DEE42}"/>
    <cellStyle name="Migliaia 2 3 5 6 3 2" xfId="9921" xr:uid="{EDB55C58-52B4-4D8C-A139-AB9D9B9F4672}"/>
    <cellStyle name="Migliaia 2 3 5 6 3 2 2" xfId="21338" xr:uid="{1BA52D8D-6787-4E6C-9A4E-017DBB82990D}"/>
    <cellStyle name="Migliaia 2 3 5 6 3 2 2 2" xfId="44175" xr:uid="{AC5D567C-00BD-4673-996A-B7C9EFAA01BB}"/>
    <cellStyle name="Migliaia 2 3 5 6 3 2 3" xfId="32758" xr:uid="{E695450F-98AD-476C-8AF1-B49F17FB4E7E}"/>
    <cellStyle name="Migliaia 2 3 5 6 3 3" xfId="15630" xr:uid="{6E300E85-ED03-48B5-84B9-FE5CCC07E574}"/>
    <cellStyle name="Migliaia 2 3 5 6 3 3 2" xfId="38467" xr:uid="{A5C67016-157F-4EE8-BDEB-23A7AC792B67}"/>
    <cellStyle name="Migliaia 2 3 5 6 3 4" xfId="27050" xr:uid="{06EA47CF-D2E7-4E9A-865D-A0580132F794}"/>
    <cellStyle name="Migliaia 2 3 5 6 4" xfId="7067" xr:uid="{652B52D6-B8B9-4263-B941-9FB6149B7D5E}"/>
    <cellStyle name="Migliaia 2 3 5 6 4 2" xfId="18484" xr:uid="{D95F47D8-6018-455D-A761-29081F921913}"/>
    <cellStyle name="Migliaia 2 3 5 6 4 2 2" xfId="41321" xr:uid="{095648B7-8631-4400-9489-4F4C01166F0D}"/>
    <cellStyle name="Migliaia 2 3 5 6 4 3" xfId="29904" xr:uid="{335F8F63-9E34-477E-8103-31C7602DFBC7}"/>
    <cellStyle name="Migliaia 2 3 5 6 5" xfId="12776" xr:uid="{4CECBE7C-93CC-43DF-81CB-5184BEAE0D34}"/>
    <cellStyle name="Migliaia 2 3 5 6 5 2" xfId="35613" xr:uid="{3CEA4A66-C280-48C8-9CC5-AAD63ECA4D36}"/>
    <cellStyle name="Migliaia 2 3 5 6 6" xfId="24196" xr:uid="{209577F8-DE01-4CE9-82CD-F4DFE4481CF1}"/>
    <cellStyle name="Migliaia 2 3 5 7" xfId="1554" xr:uid="{0BE6160B-E95C-41E4-858D-EF586C30BBDF}"/>
    <cellStyle name="Migliaia 2 3 5 7 2" xfId="3000" xr:uid="{7B16F634-7689-45E9-B00A-4DCD107C08BF}"/>
    <cellStyle name="Migliaia 2 3 5 7 2 2" xfId="5856" xr:uid="{31EAEFDA-5995-481F-8FD7-29DA848E121F}"/>
    <cellStyle name="Migliaia 2 3 5 7 2 2 2" xfId="11564" xr:uid="{250A902D-5B0E-4801-B17D-9B2993E4C604}"/>
    <cellStyle name="Migliaia 2 3 5 7 2 2 2 2" xfId="22982" xr:uid="{43370459-173B-40EF-8F94-69A027E1BF7D}"/>
    <cellStyle name="Migliaia 2 3 5 7 2 2 2 2 2" xfId="45819" xr:uid="{92C07632-D97A-4D70-B325-56585757B5AA}"/>
    <cellStyle name="Migliaia 2 3 5 7 2 2 2 3" xfId="34402" xr:uid="{AA074B04-86E4-490D-A93C-843361134721}"/>
    <cellStyle name="Migliaia 2 3 5 7 2 2 3" xfId="17274" xr:uid="{D2FF09CF-801C-4666-BC9F-E042BDEC7C56}"/>
    <cellStyle name="Migliaia 2 3 5 7 2 2 3 2" xfId="40111" xr:uid="{385EEDC1-0C35-4089-97A0-C43C258A665C}"/>
    <cellStyle name="Migliaia 2 3 5 7 2 2 4" xfId="28694" xr:uid="{4C0564C2-AB2C-46D7-9FFF-0AFE1C6E074A}"/>
    <cellStyle name="Migliaia 2 3 5 7 2 3" xfId="8711" xr:uid="{FD7FA015-28FE-41F6-9249-BB1FE5BE617C}"/>
    <cellStyle name="Migliaia 2 3 5 7 2 3 2" xfId="20128" xr:uid="{960D4136-11E7-4CDE-A27D-2D2A424E47A1}"/>
    <cellStyle name="Migliaia 2 3 5 7 2 3 2 2" xfId="42965" xr:uid="{6C2F5EE7-1B7A-427C-B3CA-D451CFDC5D9E}"/>
    <cellStyle name="Migliaia 2 3 5 7 2 3 3" xfId="31548" xr:uid="{FC5B541F-95B1-49F8-A553-A59D9EB1C442}"/>
    <cellStyle name="Migliaia 2 3 5 7 2 4" xfId="14420" xr:uid="{2AB0E2E4-8148-478C-86E5-F7BA350EB5D0}"/>
    <cellStyle name="Migliaia 2 3 5 7 2 4 2" xfId="37257" xr:uid="{2D649CDB-FE88-46AE-A4D7-92957D39CD41}"/>
    <cellStyle name="Migliaia 2 3 5 7 2 5" xfId="25840" xr:uid="{812C6FDA-FE7B-45E3-83E4-839C194D00D6}"/>
    <cellStyle name="Migliaia 2 3 5 7 3" xfId="4429" xr:uid="{82666585-39D3-4314-A4C4-01DFC93835B8}"/>
    <cellStyle name="Migliaia 2 3 5 7 3 2" xfId="10138" xr:uid="{83F2D87B-9F1B-41DC-94A7-39725AA948DF}"/>
    <cellStyle name="Migliaia 2 3 5 7 3 2 2" xfId="21555" xr:uid="{25781A15-A457-4DB3-8D32-3339D812654E}"/>
    <cellStyle name="Migliaia 2 3 5 7 3 2 2 2" xfId="44392" xr:uid="{9C4F56A1-A121-405E-9561-CCCC15BCA3E0}"/>
    <cellStyle name="Migliaia 2 3 5 7 3 2 3" xfId="32975" xr:uid="{4EED5F10-9810-4844-A2CB-9A9BB0094E50}"/>
    <cellStyle name="Migliaia 2 3 5 7 3 3" xfId="15847" xr:uid="{1A81C179-CF5E-4099-8863-3DB2466C9C68}"/>
    <cellStyle name="Migliaia 2 3 5 7 3 3 2" xfId="38684" xr:uid="{41984548-C2BB-423C-81E1-6D291B783CC2}"/>
    <cellStyle name="Migliaia 2 3 5 7 3 4" xfId="27267" xr:uid="{395E78C9-3C6C-44AE-B1FE-457F720123F4}"/>
    <cellStyle name="Migliaia 2 3 5 7 4" xfId="7284" xr:uid="{2BD7EA2A-88FB-4023-938E-08F502470D1D}"/>
    <cellStyle name="Migliaia 2 3 5 7 4 2" xfId="18701" xr:uid="{30091BB9-43E4-4DD3-B356-56A3DB494BC5}"/>
    <cellStyle name="Migliaia 2 3 5 7 4 2 2" xfId="41538" xr:uid="{F68911A3-4C41-4954-A8B0-8655CA9D6614}"/>
    <cellStyle name="Migliaia 2 3 5 7 4 3" xfId="30121" xr:uid="{AA94D216-D0D4-44DB-B84C-55CB84871F3E}"/>
    <cellStyle name="Migliaia 2 3 5 7 5" xfId="12993" xr:uid="{C04A6680-EEEE-4703-9F69-D46517AE729D}"/>
    <cellStyle name="Migliaia 2 3 5 7 5 2" xfId="35830" xr:uid="{7E440A8D-1C7D-4A87-A32F-D00EE7AF644D}"/>
    <cellStyle name="Migliaia 2 3 5 7 6" xfId="24413" xr:uid="{8F60EC00-EF59-4618-B855-8ED3B13E9D91}"/>
    <cellStyle name="Migliaia 2 3 5 8" xfId="1899" xr:uid="{459F4D05-3579-4A61-ACFF-9CAB24C29111}"/>
    <cellStyle name="Migliaia 2 3 5 8 2" xfId="4755" xr:uid="{BC4069FD-9C7A-4F06-BC41-7111C9CD2A74}"/>
    <cellStyle name="Migliaia 2 3 5 8 2 2" xfId="10464" xr:uid="{E7635061-B8CE-4C66-9B8E-066422F76096}"/>
    <cellStyle name="Migliaia 2 3 5 8 2 2 2" xfId="21881" xr:uid="{7F375E0C-9332-4F35-AC21-80CBC1CAD3CC}"/>
    <cellStyle name="Migliaia 2 3 5 8 2 2 2 2" xfId="44718" xr:uid="{5F983BA3-9D33-4409-BAF1-F80679A40119}"/>
    <cellStyle name="Migliaia 2 3 5 8 2 2 3" xfId="33301" xr:uid="{BC00666C-2ACA-4E4B-8297-259A65C3E5A4}"/>
    <cellStyle name="Migliaia 2 3 5 8 2 3" xfId="16173" xr:uid="{67D155AE-5ED7-4246-9CB8-C2CC6AD08151}"/>
    <cellStyle name="Migliaia 2 3 5 8 2 3 2" xfId="39010" xr:uid="{93EA4109-B8AD-4E28-95F8-86720512B097}"/>
    <cellStyle name="Migliaia 2 3 5 8 2 4" xfId="27593" xr:uid="{0E480D0F-6F50-4C10-8E39-9835C13E9E8A}"/>
    <cellStyle name="Migliaia 2 3 5 8 3" xfId="7610" xr:uid="{42991E2C-26EF-4DFB-9BD7-60053CBFACE3}"/>
    <cellStyle name="Migliaia 2 3 5 8 3 2" xfId="19027" xr:uid="{A657DF8F-B44E-4B78-B803-EC51C191B91E}"/>
    <cellStyle name="Migliaia 2 3 5 8 3 2 2" xfId="41864" xr:uid="{674DAC85-AD97-40B6-B074-BB39BF7F1C1C}"/>
    <cellStyle name="Migliaia 2 3 5 8 3 3" xfId="30447" xr:uid="{CA055458-64A1-4896-97CD-A0B1BE345BB0}"/>
    <cellStyle name="Migliaia 2 3 5 8 4" xfId="13319" xr:uid="{08C23DD6-938D-4870-AE85-FB9DB46045FC}"/>
    <cellStyle name="Migliaia 2 3 5 8 4 2" xfId="36156" xr:uid="{E8171405-6F30-409E-8699-1ACAA873A33D}"/>
    <cellStyle name="Migliaia 2 3 5 8 5" xfId="24739" xr:uid="{2B3C1454-3483-4DC0-9156-737875CD919C}"/>
    <cellStyle name="Migliaia 2 3 5 9" xfId="3328" xr:uid="{BF4D4F90-16B1-4BB5-A318-7DBB158D7DA4}"/>
    <cellStyle name="Migliaia 2 3 5 9 2" xfId="9037" xr:uid="{772255AD-C7A0-4487-B18F-7DA1BCCA9E45}"/>
    <cellStyle name="Migliaia 2 3 5 9 2 2" xfId="20454" xr:uid="{A1314EA0-EC9E-4895-8842-4BF887FC1562}"/>
    <cellStyle name="Migliaia 2 3 5 9 2 2 2" xfId="43291" xr:uid="{33E51BC3-332B-495B-8388-AA5561C783F5}"/>
    <cellStyle name="Migliaia 2 3 5 9 2 3" xfId="31874" xr:uid="{D8DA126A-EA9D-43EC-B4CE-0A23DBC4559A}"/>
    <cellStyle name="Migliaia 2 3 5 9 3" xfId="14746" xr:uid="{6ACC8185-235C-4EC0-9E74-FA5B2A3C91D7}"/>
    <cellStyle name="Migliaia 2 3 5 9 3 2" xfId="37583" xr:uid="{7544EE26-C16C-4939-ADA6-265325098514}"/>
    <cellStyle name="Migliaia 2 3 5 9 4" xfId="26166" xr:uid="{E338E972-1EEF-4048-8D9A-CCEEF22C089E}"/>
    <cellStyle name="Migliaia 2 3 6" xfId="383" xr:uid="{B1A0D24D-4EF2-4D0D-8FAB-ED5BBB80E55C}"/>
    <cellStyle name="Migliaia 2 3 6 10" xfId="11983" xr:uid="{5B4796E0-3DC1-46E4-BB47-8ABA7FFE7DB8}"/>
    <cellStyle name="Migliaia 2 3 6 10 2" xfId="34820" xr:uid="{0B14B903-E07A-43BD-8A0A-77E13DF1086D}"/>
    <cellStyle name="Migliaia 2 3 6 11" xfId="23403" xr:uid="{49AF3CF5-B190-404C-8444-4E482C41EE6C}"/>
    <cellStyle name="Migliaia 2 3 6 2" xfId="637" xr:uid="{3B20319C-EDF3-48D9-9E26-C9EC1ED11DD9}"/>
    <cellStyle name="Migliaia 2 3 6 2 2" xfId="2207" xr:uid="{03B62357-0E6E-4603-AA10-9988C14F1EBE}"/>
    <cellStyle name="Migliaia 2 3 6 2 2 2" xfId="5063" xr:uid="{0E532FAD-02F8-4BFA-847C-31E3B2B7E66A}"/>
    <cellStyle name="Migliaia 2 3 6 2 2 2 2" xfId="10771" xr:uid="{606D7611-50E2-4841-BE46-C5C5E04F87F6}"/>
    <cellStyle name="Migliaia 2 3 6 2 2 2 2 2" xfId="22189" xr:uid="{7C52247D-D53A-4AAB-919F-54B12A52C475}"/>
    <cellStyle name="Migliaia 2 3 6 2 2 2 2 2 2" xfId="45026" xr:uid="{CC37ED2B-E546-4B48-9CF2-4D938683AABA}"/>
    <cellStyle name="Migliaia 2 3 6 2 2 2 2 3" xfId="33609" xr:uid="{C428A1AC-B443-4AEA-A8E6-6E7CAE7FBD60}"/>
    <cellStyle name="Migliaia 2 3 6 2 2 2 3" xfId="16481" xr:uid="{9AF6FC32-217B-409E-8B72-7A0621CD215D}"/>
    <cellStyle name="Migliaia 2 3 6 2 2 2 3 2" xfId="39318" xr:uid="{C8085600-AC3A-4D32-93DC-7B4589B5E18C}"/>
    <cellStyle name="Migliaia 2 3 6 2 2 2 4" xfId="27901" xr:uid="{2CD83E35-ACA9-4FA6-8C87-903428B3AFB4}"/>
    <cellStyle name="Migliaia 2 3 6 2 2 3" xfId="7918" xr:uid="{A2AA39D9-93E0-4331-BBB6-EA3E908463CE}"/>
    <cellStyle name="Migliaia 2 3 6 2 2 3 2" xfId="19335" xr:uid="{0F4BB786-8464-461C-8740-20F8FFFF3807}"/>
    <cellStyle name="Migliaia 2 3 6 2 2 3 2 2" xfId="42172" xr:uid="{419C8D54-8980-4885-94CE-7B622943C4FA}"/>
    <cellStyle name="Migliaia 2 3 6 2 2 3 3" xfId="30755" xr:uid="{3FB4B5E1-8693-4136-A885-BDEA9F894F7A}"/>
    <cellStyle name="Migliaia 2 3 6 2 2 4" xfId="13627" xr:uid="{04C769A2-2A51-4D8F-914B-D92EE1A5B2E1}"/>
    <cellStyle name="Migliaia 2 3 6 2 2 4 2" xfId="36464" xr:uid="{54593A03-C0FA-4ED9-AAE3-8A5418572FC8}"/>
    <cellStyle name="Migliaia 2 3 6 2 2 5" xfId="25047" xr:uid="{01B9C146-4C55-4029-A7ED-1C0A8AF168D2}"/>
    <cellStyle name="Migliaia 2 3 6 2 3" xfId="3636" xr:uid="{A08F7862-8132-472A-9C28-63748B378D90}"/>
    <cellStyle name="Migliaia 2 3 6 2 3 2" xfId="9345" xr:uid="{EEF63A0D-6463-478C-BA69-91E1A2A8B2E5}"/>
    <cellStyle name="Migliaia 2 3 6 2 3 2 2" xfId="20762" xr:uid="{876604E4-5FAB-44D1-8DD2-D7104CE09462}"/>
    <cellStyle name="Migliaia 2 3 6 2 3 2 2 2" xfId="43599" xr:uid="{AAE8D1E1-F4D1-4B2E-A0FF-87FF57882F4A}"/>
    <cellStyle name="Migliaia 2 3 6 2 3 2 3" xfId="32182" xr:uid="{EF98BE05-834E-4320-AD60-E76969379FBC}"/>
    <cellStyle name="Migliaia 2 3 6 2 3 3" xfId="15054" xr:uid="{2C866069-03DD-456C-90F5-275347D711D0}"/>
    <cellStyle name="Migliaia 2 3 6 2 3 3 2" xfId="37891" xr:uid="{A73A2E82-6B38-4C0E-B2CB-0CDB05AD8F40}"/>
    <cellStyle name="Migliaia 2 3 6 2 3 4" xfId="26474" xr:uid="{159D9A32-5637-4925-9100-04946872B59E}"/>
    <cellStyle name="Migliaia 2 3 6 2 4" xfId="6491" xr:uid="{585F32EC-D184-42AA-9EFA-1E00DCEA0363}"/>
    <cellStyle name="Migliaia 2 3 6 2 4 2" xfId="17908" xr:uid="{961C5280-10F8-4667-9376-701C14556E09}"/>
    <cellStyle name="Migliaia 2 3 6 2 4 2 2" xfId="40745" xr:uid="{2BDC1F9B-3945-40CF-8FCA-555A09970B2C}"/>
    <cellStyle name="Migliaia 2 3 6 2 4 3" xfId="29328" xr:uid="{845E1C45-38FE-416B-8A5F-AC9A656269D0}"/>
    <cellStyle name="Migliaia 2 3 6 2 5" xfId="12200" xr:uid="{12D39746-ADD1-4FA8-AF97-BBA3676DE52A}"/>
    <cellStyle name="Migliaia 2 3 6 2 5 2" xfId="35037" xr:uid="{27AE0435-B236-4F16-B709-DCB858A0F1DB}"/>
    <cellStyle name="Migliaia 2 3 6 2 6" xfId="23620" xr:uid="{F1840920-6B6C-405D-B1E9-E18F75FB46F2}"/>
    <cellStyle name="Migliaia 2 3 6 3" xfId="897" xr:uid="{2741D746-D9CF-4837-9C10-31A96EB6EA4F}"/>
    <cellStyle name="Migliaia 2 3 6 3 2" xfId="2424" xr:uid="{BE08DC59-4520-4066-B9E2-BB374B29E74B}"/>
    <cellStyle name="Migliaia 2 3 6 3 2 2" xfId="5280" xr:uid="{1E6A5099-99D2-44E2-BAD3-130449A5DBDD}"/>
    <cellStyle name="Migliaia 2 3 6 3 2 2 2" xfId="10988" xr:uid="{C9DC1942-F70A-43DA-BFB4-1A8CCB882DD2}"/>
    <cellStyle name="Migliaia 2 3 6 3 2 2 2 2" xfId="22406" xr:uid="{FA3F55D5-3FF0-49B7-AE76-721D03874BFD}"/>
    <cellStyle name="Migliaia 2 3 6 3 2 2 2 2 2" xfId="45243" xr:uid="{0FCC15AD-000E-4264-B6CA-1EAA623C98A4}"/>
    <cellStyle name="Migliaia 2 3 6 3 2 2 2 3" xfId="33826" xr:uid="{8EC0D575-9F21-4AEE-844B-2A089FEBED35}"/>
    <cellStyle name="Migliaia 2 3 6 3 2 2 3" xfId="16698" xr:uid="{5CDF5928-4170-492A-B32F-B4C4590F0CDA}"/>
    <cellStyle name="Migliaia 2 3 6 3 2 2 3 2" xfId="39535" xr:uid="{090C0C8F-2F4D-45F5-83F0-516504D951D1}"/>
    <cellStyle name="Migliaia 2 3 6 3 2 2 4" xfId="28118" xr:uid="{42513E11-A5DD-4B7C-B5A0-A128D69B3ACA}"/>
    <cellStyle name="Migliaia 2 3 6 3 2 3" xfId="8135" xr:uid="{78C4F7E9-9C36-4A86-A565-B0FC69D64325}"/>
    <cellStyle name="Migliaia 2 3 6 3 2 3 2" xfId="19552" xr:uid="{673390A2-309C-4AB8-BCFF-8B7366950990}"/>
    <cellStyle name="Migliaia 2 3 6 3 2 3 2 2" xfId="42389" xr:uid="{2723D9AF-B092-4A0F-B996-7BD9A91B2378}"/>
    <cellStyle name="Migliaia 2 3 6 3 2 3 3" xfId="30972" xr:uid="{31ED8CB8-0177-40FB-ABB0-7ACE8633166D}"/>
    <cellStyle name="Migliaia 2 3 6 3 2 4" xfId="13844" xr:uid="{08F78AA2-8980-4215-AB76-D295E04E7699}"/>
    <cellStyle name="Migliaia 2 3 6 3 2 4 2" xfId="36681" xr:uid="{8A3DE67C-694F-4E2C-997B-4CB2EBDFFE06}"/>
    <cellStyle name="Migliaia 2 3 6 3 2 5" xfId="25264" xr:uid="{9F56D2B4-39F8-432D-83A3-795B5008475A}"/>
    <cellStyle name="Migliaia 2 3 6 3 3" xfId="3853" xr:uid="{15B4D193-6DAF-4534-97A3-5CD86A0CEF69}"/>
    <cellStyle name="Migliaia 2 3 6 3 3 2" xfId="9562" xr:uid="{BA96CE09-A0A0-4DA3-95C8-E02EE406EF27}"/>
    <cellStyle name="Migliaia 2 3 6 3 3 2 2" xfId="20979" xr:uid="{DF3176A5-8A28-4701-B33C-097D5DC760C1}"/>
    <cellStyle name="Migliaia 2 3 6 3 3 2 2 2" xfId="43816" xr:uid="{DCB6A450-12B0-4060-89BB-9AA27D366588}"/>
    <cellStyle name="Migliaia 2 3 6 3 3 2 3" xfId="32399" xr:uid="{FBC5CFB3-C784-4FEA-98B5-411A574846C1}"/>
    <cellStyle name="Migliaia 2 3 6 3 3 3" xfId="15271" xr:uid="{A7DB83FB-8E5D-4C93-81CE-CB4B68EFA16C}"/>
    <cellStyle name="Migliaia 2 3 6 3 3 3 2" xfId="38108" xr:uid="{A9C4A66B-6E9D-43E6-973A-E4F45F3DCDCF}"/>
    <cellStyle name="Migliaia 2 3 6 3 3 4" xfId="26691" xr:uid="{5B0B4825-5A5E-4CF1-9625-02927063F6ED}"/>
    <cellStyle name="Migliaia 2 3 6 3 4" xfId="6708" xr:uid="{BCA3339E-1EF6-46E5-BBF0-5B99FBE9947E}"/>
    <cellStyle name="Migliaia 2 3 6 3 4 2" xfId="18125" xr:uid="{4E0317BA-146F-41E1-8A66-224FA0F3375F}"/>
    <cellStyle name="Migliaia 2 3 6 3 4 2 2" xfId="40962" xr:uid="{496BEFB4-83F8-4E72-90AD-143F227E30E2}"/>
    <cellStyle name="Migliaia 2 3 6 3 4 3" xfId="29545" xr:uid="{64D76E12-3DE1-4BD0-B311-AD2FF5EF5CE0}"/>
    <cellStyle name="Migliaia 2 3 6 3 5" xfId="12417" xr:uid="{91E07473-4F2A-45F1-84BE-C821FE99CED6}"/>
    <cellStyle name="Migliaia 2 3 6 3 5 2" xfId="35254" xr:uid="{F9D85728-EB31-4405-AAE4-FCA2E05A4BA3}"/>
    <cellStyle name="Migliaia 2 3 6 3 6" xfId="23837" xr:uid="{B2B91993-E946-4494-86BE-0802A0258FE8}"/>
    <cellStyle name="Migliaia 2 3 6 4" xfId="1144" xr:uid="{CE5E3C96-89F8-49A0-B186-2ED1CBCFF7D1}"/>
    <cellStyle name="Migliaia 2 3 6 4 2" xfId="2641" xr:uid="{641BBD35-7EB1-4010-837C-737B10AFA334}"/>
    <cellStyle name="Migliaia 2 3 6 4 2 2" xfId="5497" xr:uid="{A7A23BF9-D690-4FD6-92F7-1CA0D88258BD}"/>
    <cellStyle name="Migliaia 2 3 6 4 2 2 2" xfId="11205" xr:uid="{455D2DEA-9074-4C89-BE6F-9079DABFCE46}"/>
    <cellStyle name="Migliaia 2 3 6 4 2 2 2 2" xfId="22623" xr:uid="{1ECC5441-B124-41F0-A5D4-1608A6177E07}"/>
    <cellStyle name="Migliaia 2 3 6 4 2 2 2 2 2" xfId="45460" xr:uid="{14737CA9-5FC0-4BA3-A22E-6A526D444995}"/>
    <cellStyle name="Migliaia 2 3 6 4 2 2 2 3" xfId="34043" xr:uid="{CAC485F9-343A-4C49-8D82-7D839885A7E3}"/>
    <cellStyle name="Migliaia 2 3 6 4 2 2 3" xfId="16915" xr:uid="{D6FE4919-8C72-4AE5-A38B-9646EA42CC67}"/>
    <cellStyle name="Migliaia 2 3 6 4 2 2 3 2" xfId="39752" xr:uid="{924C3351-F126-4E25-858A-630E86BC9F7E}"/>
    <cellStyle name="Migliaia 2 3 6 4 2 2 4" xfId="28335" xr:uid="{8757CB56-D5D9-4093-89E1-1E72E9C3F85F}"/>
    <cellStyle name="Migliaia 2 3 6 4 2 3" xfId="8352" xr:uid="{8FD6C797-8C24-4741-BD3B-5E437725D57D}"/>
    <cellStyle name="Migliaia 2 3 6 4 2 3 2" xfId="19769" xr:uid="{690D57D0-5205-4D22-966F-3DE386165355}"/>
    <cellStyle name="Migliaia 2 3 6 4 2 3 2 2" xfId="42606" xr:uid="{E5722370-7BDC-4650-AD11-89A9E1517D26}"/>
    <cellStyle name="Migliaia 2 3 6 4 2 3 3" xfId="31189" xr:uid="{70293EBD-3071-4750-A47E-42A3B11968DC}"/>
    <cellStyle name="Migliaia 2 3 6 4 2 4" xfId="14061" xr:uid="{AA6FD20C-51DD-4BFF-BA52-441382AF47E9}"/>
    <cellStyle name="Migliaia 2 3 6 4 2 4 2" xfId="36898" xr:uid="{B4675306-8D5E-4D1B-A472-67DBD62FF7F8}"/>
    <cellStyle name="Migliaia 2 3 6 4 2 5" xfId="25481" xr:uid="{277CF431-02AA-4657-B9F3-840A209B5B87}"/>
    <cellStyle name="Migliaia 2 3 6 4 3" xfId="4070" xr:uid="{5C82602A-5109-426E-89A4-F236461966D0}"/>
    <cellStyle name="Migliaia 2 3 6 4 3 2" xfId="9779" xr:uid="{3A703DF6-D2BF-49F9-A98F-3B12E1899766}"/>
    <cellStyle name="Migliaia 2 3 6 4 3 2 2" xfId="21196" xr:uid="{D1F786B3-4EAE-4883-A309-E7DA62A663B8}"/>
    <cellStyle name="Migliaia 2 3 6 4 3 2 2 2" xfId="44033" xr:uid="{D9E5058D-408A-41FC-870D-130F60FCBE67}"/>
    <cellStyle name="Migliaia 2 3 6 4 3 2 3" xfId="32616" xr:uid="{F95A301C-F27D-479B-88E4-96BD0738131F}"/>
    <cellStyle name="Migliaia 2 3 6 4 3 3" xfId="15488" xr:uid="{256D2CA1-2780-4279-AFAF-E3E8FF83622D}"/>
    <cellStyle name="Migliaia 2 3 6 4 3 3 2" xfId="38325" xr:uid="{8731C653-26A7-4743-94CA-4B5FC4858C12}"/>
    <cellStyle name="Migliaia 2 3 6 4 3 4" xfId="26908" xr:uid="{2E8A3286-9AE0-4138-B640-182ECBDD41E9}"/>
    <cellStyle name="Migliaia 2 3 6 4 4" xfId="6925" xr:uid="{7C11AA1F-7DC1-4AF9-BD93-F25BA92EA5D2}"/>
    <cellStyle name="Migliaia 2 3 6 4 4 2" xfId="18342" xr:uid="{DB4931B6-1B5E-464C-B583-7D1A5A73B50B}"/>
    <cellStyle name="Migliaia 2 3 6 4 4 2 2" xfId="41179" xr:uid="{0388B346-FDBA-4878-BC5D-8CA8D09C9598}"/>
    <cellStyle name="Migliaia 2 3 6 4 4 3" xfId="29762" xr:uid="{41B5C50C-B854-4600-BC43-FC8249A2438A}"/>
    <cellStyle name="Migliaia 2 3 6 4 5" xfId="12634" xr:uid="{7185CDFF-F488-4EA0-8311-02C6127CFC1D}"/>
    <cellStyle name="Migliaia 2 3 6 4 5 2" xfId="35471" xr:uid="{556CC0C4-ACDC-434D-B474-DA2354BD4E46}"/>
    <cellStyle name="Migliaia 2 3 6 4 6" xfId="24054" xr:uid="{DE6941E8-9F7B-4B8F-BD3C-D40314660636}"/>
    <cellStyle name="Migliaia 2 3 6 5" xfId="1391" xr:uid="{D48C2D93-2FCA-40E3-A7EA-BAE2CBC84577}"/>
    <cellStyle name="Migliaia 2 3 6 5 2" xfId="2858" xr:uid="{AA5EE9CA-EF63-4652-BA56-E54DA4EBC43E}"/>
    <cellStyle name="Migliaia 2 3 6 5 2 2" xfId="5714" xr:uid="{F8BC7F94-1690-44DF-86A7-9CEA6CB6B2CB}"/>
    <cellStyle name="Migliaia 2 3 6 5 2 2 2" xfId="11422" xr:uid="{F71F5844-0A2D-4709-BBBD-09E05166318B}"/>
    <cellStyle name="Migliaia 2 3 6 5 2 2 2 2" xfId="22840" xr:uid="{146D2BC3-E7D5-493A-AE96-20A949B02AFA}"/>
    <cellStyle name="Migliaia 2 3 6 5 2 2 2 2 2" xfId="45677" xr:uid="{5F2823C8-8EE2-43A0-BA90-1197C94B0A5D}"/>
    <cellStyle name="Migliaia 2 3 6 5 2 2 2 3" xfId="34260" xr:uid="{6B5F0799-ABDC-4F31-9388-2FA7C984366F}"/>
    <cellStyle name="Migliaia 2 3 6 5 2 2 3" xfId="17132" xr:uid="{A6F6CA4F-2E1A-4B5A-99B3-487DFAF2796B}"/>
    <cellStyle name="Migliaia 2 3 6 5 2 2 3 2" xfId="39969" xr:uid="{7DEF92A7-256F-4D77-8CFA-55B68BC534E3}"/>
    <cellStyle name="Migliaia 2 3 6 5 2 2 4" xfId="28552" xr:uid="{0B289FA0-A106-4A79-AD3E-B1C500721C90}"/>
    <cellStyle name="Migliaia 2 3 6 5 2 3" xfId="8569" xr:uid="{8ECCC685-9B09-4F23-91E1-7F3668BB0BD6}"/>
    <cellStyle name="Migliaia 2 3 6 5 2 3 2" xfId="19986" xr:uid="{B293DF32-6EA2-42C3-ADA8-7EC9402DCECF}"/>
    <cellStyle name="Migliaia 2 3 6 5 2 3 2 2" xfId="42823" xr:uid="{74B11A17-8CCC-48E4-BCF2-44457EB2A732}"/>
    <cellStyle name="Migliaia 2 3 6 5 2 3 3" xfId="31406" xr:uid="{AE9A12FB-34C9-4CE9-A701-2EE1C311DD84}"/>
    <cellStyle name="Migliaia 2 3 6 5 2 4" xfId="14278" xr:uid="{CD1B4AE6-42E4-44C4-BB4F-31C61F51C1D7}"/>
    <cellStyle name="Migliaia 2 3 6 5 2 4 2" xfId="37115" xr:uid="{16986098-C85B-40D1-B7BA-4C2746EADB77}"/>
    <cellStyle name="Migliaia 2 3 6 5 2 5" xfId="25698" xr:uid="{FDF62B7A-F863-48E5-8BDC-D65B5AE1AB4C}"/>
    <cellStyle name="Migliaia 2 3 6 5 3" xfId="4287" xr:uid="{746AC6D1-6C4D-4287-AAB0-5AF1F87C659E}"/>
    <cellStyle name="Migliaia 2 3 6 5 3 2" xfId="9996" xr:uid="{42632878-1A3F-44B9-A0DD-790773B709FD}"/>
    <cellStyle name="Migliaia 2 3 6 5 3 2 2" xfId="21413" xr:uid="{43D155BD-EACB-4FF2-B4EB-9D926A0566FB}"/>
    <cellStyle name="Migliaia 2 3 6 5 3 2 2 2" xfId="44250" xr:uid="{CBC9C752-5272-4A20-92C8-3055A1BD2057}"/>
    <cellStyle name="Migliaia 2 3 6 5 3 2 3" xfId="32833" xr:uid="{2DBD8660-A2B1-4BA6-B7D1-CEF57B7D2B55}"/>
    <cellStyle name="Migliaia 2 3 6 5 3 3" xfId="15705" xr:uid="{48C42AEE-920C-4C49-BC25-21E430714EBE}"/>
    <cellStyle name="Migliaia 2 3 6 5 3 3 2" xfId="38542" xr:uid="{FEB19609-63A2-4707-97F3-D928296AA1A2}"/>
    <cellStyle name="Migliaia 2 3 6 5 3 4" xfId="27125" xr:uid="{4812F93D-DD76-4BD6-A93C-567C04F5FD0E}"/>
    <cellStyle name="Migliaia 2 3 6 5 4" xfId="7142" xr:uid="{BA8527DD-D312-4785-B091-04ED03F08BC1}"/>
    <cellStyle name="Migliaia 2 3 6 5 4 2" xfId="18559" xr:uid="{E75382FA-5C40-4E5C-9F45-C9ABC5DEE163}"/>
    <cellStyle name="Migliaia 2 3 6 5 4 2 2" xfId="41396" xr:uid="{E36EE737-2E5A-4A9F-BDE8-A0C1DD99E24E}"/>
    <cellStyle name="Migliaia 2 3 6 5 4 3" xfId="29979" xr:uid="{4541A413-F9A3-403D-9AC6-9C58A20169B8}"/>
    <cellStyle name="Migliaia 2 3 6 5 5" xfId="12851" xr:uid="{5492A2DF-BEA1-40FA-A01D-E5FF70CCF526}"/>
    <cellStyle name="Migliaia 2 3 6 5 5 2" xfId="35688" xr:uid="{0082BBFC-D83E-4C67-AEF5-4658A6140581}"/>
    <cellStyle name="Migliaia 2 3 6 5 6" xfId="24271" xr:uid="{21B8FACD-1010-4C4B-9DF5-0522D1C914D5}"/>
    <cellStyle name="Migliaia 2 3 6 6" xfId="1638" xr:uid="{E89389FB-D316-43FF-9474-502B648FB73C}"/>
    <cellStyle name="Migliaia 2 3 6 6 2" xfId="3075" xr:uid="{F8C069C2-1ED2-4760-AE4D-420FA4975582}"/>
    <cellStyle name="Migliaia 2 3 6 6 2 2" xfId="5931" xr:uid="{1EEA0B61-BD92-4CDC-99BF-45A0B1AD8AA1}"/>
    <cellStyle name="Migliaia 2 3 6 6 2 2 2" xfId="11639" xr:uid="{B05DDAED-A20F-4DAD-88E8-5AA60F3B0029}"/>
    <cellStyle name="Migliaia 2 3 6 6 2 2 2 2" xfId="23057" xr:uid="{419D6E06-38E5-477E-9835-BEABA8DE3779}"/>
    <cellStyle name="Migliaia 2 3 6 6 2 2 2 2 2" xfId="45894" xr:uid="{DA948C5D-CF3C-42A5-9ECB-27AC7AF2257D}"/>
    <cellStyle name="Migliaia 2 3 6 6 2 2 2 3" xfId="34477" xr:uid="{D9C79965-B3A2-447A-BEC6-33D3FEC79639}"/>
    <cellStyle name="Migliaia 2 3 6 6 2 2 3" xfId="17349" xr:uid="{AEA7205D-2B58-44C1-8D57-6A0180F7EA4F}"/>
    <cellStyle name="Migliaia 2 3 6 6 2 2 3 2" xfId="40186" xr:uid="{F5DE2FF5-78CC-4562-AB93-154E622AF797}"/>
    <cellStyle name="Migliaia 2 3 6 6 2 2 4" xfId="28769" xr:uid="{00C5565A-DA42-4CEA-BB36-44DF1F88DF9D}"/>
    <cellStyle name="Migliaia 2 3 6 6 2 3" xfId="8786" xr:uid="{EBDE61E3-0798-4CAB-9E20-15357A672026}"/>
    <cellStyle name="Migliaia 2 3 6 6 2 3 2" xfId="20203" xr:uid="{95F15DE8-47D6-4606-9BBB-D863336E0CED}"/>
    <cellStyle name="Migliaia 2 3 6 6 2 3 2 2" xfId="43040" xr:uid="{CCA34141-9744-487E-B1FD-49A0D7CABDBB}"/>
    <cellStyle name="Migliaia 2 3 6 6 2 3 3" xfId="31623" xr:uid="{7CEC6E81-31EB-4513-8CA9-62C448C1A7EC}"/>
    <cellStyle name="Migliaia 2 3 6 6 2 4" xfId="14495" xr:uid="{24351B57-61C5-4710-9FDB-249864BB203A}"/>
    <cellStyle name="Migliaia 2 3 6 6 2 4 2" xfId="37332" xr:uid="{360848EC-31C1-428C-B426-BE300F54FBD9}"/>
    <cellStyle name="Migliaia 2 3 6 6 2 5" xfId="25915" xr:uid="{1B1B9CB7-23A5-4480-BF1C-6F750198CDD0}"/>
    <cellStyle name="Migliaia 2 3 6 6 3" xfId="4504" xr:uid="{F07EAB8D-A054-4E8F-B057-A309ED3E42A8}"/>
    <cellStyle name="Migliaia 2 3 6 6 3 2" xfId="10213" xr:uid="{3786559F-CC4C-487F-B96C-2BFBB888EFAA}"/>
    <cellStyle name="Migliaia 2 3 6 6 3 2 2" xfId="21630" xr:uid="{178320D7-7E13-4AA3-BD1C-073A739B7F95}"/>
    <cellStyle name="Migliaia 2 3 6 6 3 2 2 2" xfId="44467" xr:uid="{1627E215-7E24-4EEB-A4D4-9588717D6DE7}"/>
    <cellStyle name="Migliaia 2 3 6 6 3 2 3" xfId="33050" xr:uid="{5EFFEA50-33A0-4127-87FF-74FC846EE5B2}"/>
    <cellStyle name="Migliaia 2 3 6 6 3 3" xfId="15922" xr:uid="{8DDF718C-06E3-43C7-883B-37419009ADFD}"/>
    <cellStyle name="Migliaia 2 3 6 6 3 3 2" xfId="38759" xr:uid="{63F30C77-6F17-4DF6-A7C6-627216B98C50}"/>
    <cellStyle name="Migliaia 2 3 6 6 3 4" xfId="27342" xr:uid="{26BAA462-3DC3-45EC-A98C-8229E7894BB4}"/>
    <cellStyle name="Migliaia 2 3 6 6 4" xfId="7359" xr:uid="{2A1EEC5C-2671-4C35-BEA9-9B0F7B303C7E}"/>
    <cellStyle name="Migliaia 2 3 6 6 4 2" xfId="18776" xr:uid="{68FB1012-09A4-459E-BD35-8BBC090AFF15}"/>
    <cellStyle name="Migliaia 2 3 6 6 4 2 2" xfId="41613" xr:uid="{331D5729-35CD-4165-960E-844D96B53599}"/>
    <cellStyle name="Migliaia 2 3 6 6 4 3" xfId="30196" xr:uid="{3FA64DAB-2996-442E-B03B-8D61B5A2E556}"/>
    <cellStyle name="Migliaia 2 3 6 6 5" xfId="13068" xr:uid="{A491D13F-123E-4211-9200-8A6DA90E488D}"/>
    <cellStyle name="Migliaia 2 3 6 6 5 2" xfId="35905" xr:uid="{11CE95A1-96A1-4BC2-B69B-AAE3A033D371}"/>
    <cellStyle name="Migliaia 2 3 6 6 6" xfId="24488" xr:uid="{E02C5AEF-5940-4CF4-97E8-74A50BDE2E22}"/>
    <cellStyle name="Migliaia 2 3 6 7" xfId="1990" xr:uid="{A5679EDD-4520-4161-A748-681C9CC450BE}"/>
    <cellStyle name="Migliaia 2 3 6 7 2" xfId="4846" xr:uid="{440C9C2F-2EAC-44E6-BD64-D8B8815C89C8}"/>
    <cellStyle name="Migliaia 2 3 6 7 2 2" xfId="10554" xr:uid="{84F0653A-6D56-4FCA-B9A6-030F8310DFD4}"/>
    <cellStyle name="Migliaia 2 3 6 7 2 2 2" xfId="21972" xr:uid="{03668967-814E-4FED-B567-407BF9B0593A}"/>
    <cellStyle name="Migliaia 2 3 6 7 2 2 2 2" xfId="44809" xr:uid="{814C9ED4-815C-40AC-9401-2D4AEA22A1C9}"/>
    <cellStyle name="Migliaia 2 3 6 7 2 2 3" xfId="33392" xr:uid="{5BF2C20D-5368-4978-A8A5-E13454E618BE}"/>
    <cellStyle name="Migliaia 2 3 6 7 2 3" xfId="16264" xr:uid="{A52173DC-91BB-4ADB-A985-7A19C59A140B}"/>
    <cellStyle name="Migliaia 2 3 6 7 2 3 2" xfId="39101" xr:uid="{9A919597-20B5-45CC-BD25-41F1DDB2C527}"/>
    <cellStyle name="Migliaia 2 3 6 7 2 4" xfId="27684" xr:uid="{9F03E9C6-C647-47FD-8F49-68626A06639F}"/>
    <cellStyle name="Migliaia 2 3 6 7 3" xfId="7701" xr:uid="{12778800-A871-48DD-AF14-96C896E053E3}"/>
    <cellStyle name="Migliaia 2 3 6 7 3 2" xfId="19118" xr:uid="{D18BAF48-BF1A-4106-A1A6-6316F0C976BE}"/>
    <cellStyle name="Migliaia 2 3 6 7 3 2 2" xfId="41955" xr:uid="{D781F718-DEAD-460D-A068-FC21CB2F50EB}"/>
    <cellStyle name="Migliaia 2 3 6 7 3 3" xfId="30538" xr:uid="{75C6CEB1-2500-41B5-AA32-FC0B1026F429}"/>
    <cellStyle name="Migliaia 2 3 6 7 4" xfId="13410" xr:uid="{8D8631A1-6BD3-474C-AA53-26D9AC8E01B9}"/>
    <cellStyle name="Migliaia 2 3 6 7 4 2" xfId="36247" xr:uid="{6E8DDBD3-7974-42F8-847A-B3F63EF222A8}"/>
    <cellStyle name="Migliaia 2 3 6 7 5" xfId="24830" xr:uid="{BA8C358F-4DBA-473F-8CA7-ADF6A913A173}"/>
    <cellStyle name="Migliaia 2 3 6 8" xfId="3419" xr:uid="{186990EF-BF58-4694-BBC7-AD18A088C66A}"/>
    <cellStyle name="Migliaia 2 3 6 8 2" xfId="9128" xr:uid="{BF832ACA-EF2C-4189-A36F-8A7CAEA9395D}"/>
    <cellStyle name="Migliaia 2 3 6 8 2 2" xfId="20545" xr:uid="{90FEFA71-EFFC-4BC1-B895-A15B1F84B5F6}"/>
    <cellStyle name="Migliaia 2 3 6 8 2 2 2" xfId="43382" xr:uid="{06D063BA-BCCC-4CBE-972E-8B90062B6C47}"/>
    <cellStyle name="Migliaia 2 3 6 8 2 3" xfId="31965" xr:uid="{01EBBFA0-7AA7-4C09-B8E6-BC02418BFBBD}"/>
    <cellStyle name="Migliaia 2 3 6 8 3" xfId="14837" xr:uid="{53E3EAED-7585-4641-B804-F6D033E7CA67}"/>
    <cellStyle name="Migliaia 2 3 6 8 3 2" xfId="37674" xr:uid="{DDC70E90-2B06-46C8-A6CE-0AFCE858F329}"/>
    <cellStyle name="Migliaia 2 3 6 8 4" xfId="26257" xr:uid="{85160EA8-64C2-479A-803D-46E6303B1ECD}"/>
    <cellStyle name="Migliaia 2 3 6 9" xfId="6274" xr:uid="{EA1E3EA5-9F41-4B32-81A8-B306533D41F8}"/>
    <cellStyle name="Migliaia 2 3 6 9 2" xfId="17691" xr:uid="{24B324BD-9281-421B-8933-337BB6FCFA55}"/>
    <cellStyle name="Migliaia 2 3 6 9 2 2" xfId="40528" xr:uid="{2C111D50-E043-49F9-A664-8A0332F76EDD}"/>
    <cellStyle name="Migliaia 2 3 6 9 3" xfId="29111" xr:uid="{76FFD966-E3D4-4085-90F9-3E90FBA4E566}"/>
    <cellStyle name="Migliaia 2 3 7" xfId="503" xr:uid="{8A483EFC-B35C-4FCC-B58F-9F83ACADF1BC}"/>
    <cellStyle name="Migliaia 2 3 7 2" xfId="2093" xr:uid="{B43BA0EE-54C1-4B31-BC74-33C386E4DD6B}"/>
    <cellStyle name="Migliaia 2 3 7 2 2" xfId="4949" xr:uid="{95AC6B16-00A0-40EC-B949-05F61AFF4653}"/>
    <cellStyle name="Migliaia 2 3 7 2 2 2" xfId="10657" xr:uid="{93D5B854-0570-41A2-A850-DF547E136014}"/>
    <cellStyle name="Migliaia 2 3 7 2 2 2 2" xfId="22075" xr:uid="{FF5D1E04-9681-470E-8DEF-697BA7BFC123}"/>
    <cellStyle name="Migliaia 2 3 7 2 2 2 2 2" xfId="44912" xr:uid="{474F42E0-17C3-414B-869A-147CFB06BF27}"/>
    <cellStyle name="Migliaia 2 3 7 2 2 2 3" xfId="33495" xr:uid="{2FBB8722-B4EF-4C97-8DA1-0DBCF0C70572}"/>
    <cellStyle name="Migliaia 2 3 7 2 2 3" xfId="16367" xr:uid="{4A6395C6-A600-465B-9A6C-4BC31773BF1C}"/>
    <cellStyle name="Migliaia 2 3 7 2 2 3 2" xfId="39204" xr:uid="{8F115D1D-F9B4-40D1-A7BD-F2BE11F1F055}"/>
    <cellStyle name="Migliaia 2 3 7 2 2 4" xfId="27787" xr:uid="{A15C4144-B398-46D4-A089-7069D49D7BC9}"/>
    <cellStyle name="Migliaia 2 3 7 2 3" xfId="7804" xr:uid="{34971A05-FD1B-458F-A43A-537C03D1E3C4}"/>
    <cellStyle name="Migliaia 2 3 7 2 3 2" xfId="19221" xr:uid="{62B00CD3-1FBC-4539-B6C5-6E6CC4BFF54C}"/>
    <cellStyle name="Migliaia 2 3 7 2 3 2 2" xfId="42058" xr:uid="{AA17F706-415D-432A-826F-9F30C87D3C4D}"/>
    <cellStyle name="Migliaia 2 3 7 2 3 3" xfId="30641" xr:uid="{7882ABFD-3E6D-42A3-92D3-85469A3AAAF8}"/>
    <cellStyle name="Migliaia 2 3 7 2 4" xfId="13513" xr:uid="{4DBFE1C4-017C-4163-BF7E-A129586CCC18}"/>
    <cellStyle name="Migliaia 2 3 7 2 4 2" xfId="36350" xr:uid="{7E0966D3-63FE-4025-A6C3-4B896FB073E9}"/>
    <cellStyle name="Migliaia 2 3 7 2 5" xfId="24933" xr:uid="{56EF5F69-0827-4C6A-9E90-2A3AC09069F0}"/>
    <cellStyle name="Migliaia 2 3 7 3" xfId="3522" xr:uid="{8AAF75DE-5C67-42A2-A45E-F47A090A6D0C}"/>
    <cellStyle name="Migliaia 2 3 7 3 2" xfId="9231" xr:uid="{DB1D0280-F507-45FC-9A5E-96EF350D0A26}"/>
    <cellStyle name="Migliaia 2 3 7 3 2 2" xfId="20648" xr:uid="{12BEA448-CA33-4688-84B2-E4BAF8D6618E}"/>
    <cellStyle name="Migliaia 2 3 7 3 2 2 2" xfId="43485" xr:uid="{559CE7B9-AEB7-4A94-963C-CFAE4C0F90FB}"/>
    <cellStyle name="Migliaia 2 3 7 3 2 3" xfId="32068" xr:uid="{28080F12-254C-4200-A435-D1A3ACC343B1}"/>
    <cellStyle name="Migliaia 2 3 7 3 3" xfId="14940" xr:uid="{20C10813-F10C-4EC7-A669-D14C272E5C5B}"/>
    <cellStyle name="Migliaia 2 3 7 3 3 2" xfId="37777" xr:uid="{DB32801C-8A7F-483C-8D43-D95D20155C69}"/>
    <cellStyle name="Migliaia 2 3 7 3 4" xfId="26360" xr:uid="{E55490EA-E4A5-46E2-A38F-436B99A97875}"/>
    <cellStyle name="Migliaia 2 3 7 4" xfId="6377" xr:uid="{2AE19FB0-73BD-4534-B8DE-7512FBCEA8D4}"/>
    <cellStyle name="Migliaia 2 3 7 4 2" xfId="17794" xr:uid="{09F81B0A-ECCA-45E7-81AF-662FAE8B04A8}"/>
    <cellStyle name="Migliaia 2 3 7 4 2 2" xfId="40631" xr:uid="{073AD38A-C91B-4080-B32F-8413C17311B3}"/>
    <cellStyle name="Migliaia 2 3 7 4 3" xfId="29214" xr:uid="{A8C67E01-4361-4852-9C84-28D8EC696D78}"/>
    <cellStyle name="Migliaia 2 3 7 5" xfId="12086" xr:uid="{A9C63339-22E2-4289-968D-26D1E9D3C428}"/>
    <cellStyle name="Migliaia 2 3 7 5 2" xfId="34923" xr:uid="{9B64EB47-1AF9-4A2A-855A-D3EB21C508AE}"/>
    <cellStyle name="Migliaia 2 3 7 6" xfId="23506" xr:uid="{384E8FEA-7621-4B89-BF3D-061861DA3EA2}"/>
    <cellStyle name="Migliaia 2 3 8" xfId="766" xr:uid="{69284C5F-D8CD-4417-A37C-348DFD8B13F7}"/>
    <cellStyle name="Migliaia 2 3 8 2" xfId="2310" xr:uid="{3D0D331B-4949-4973-877F-FC87CD7FFCE7}"/>
    <cellStyle name="Migliaia 2 3 8 2 2" xfId="5166" xr:uid="{C2D51527-AB47-4D60-B0F0-AE2A43ACA3B7}"/>
    <cellStyle name="Migliaia 2 3 8 2 2 2" xfId="10874" xr:uid="{12323465-C5B4-4315-8700-C51BEE5A4F74}"/>
    <cellStyle name="Migliaia 2 3 8 2 2 2 2" xfId="22292" xr:uid="{568C46CD-D97F-4331-9F37-DCD7EEBAA8E6}"/>
    <cellStyle name="Migliaia 2 3 8 2 2 2 2 2" xfId="45129" xr:uid="{17D69C7E-5991-432F-8CD3-1339DAF204E7}"/>
    <cellStyle name="Migliaia 2 3 8 2 2 2 3" xfId="33712" xr:uid="{8B5FFB3B-BC76-4C62-B0E6-6AA978C4EA1B}"/>
    <cellStyle name="Migliaia 2 3 8 2 2 3" xfId="16584" xr:uid="{79F69530-F6D5-45F4-8215-45840F05B68B}"/>
    <cellStyle name="Migliaia 2 3 8 2 2 3 2" xfId="39421" xr:uid="{3D527062-BD5B-4682-BFB1-A544BA94754A}"/>
    <cellStyle name="Migliaia 2 3 8 2 2 4" xfId="28004" xr:uid="{B581477E-BBC7-4F31-B15B-736466E7F742}"/>
    <cellStyle name="Migliaia 2 3 8 2 3" xfId="8021" xr:uid="{75E40236-69DA-4C6A-B6BC-AE1BE4CF1BC1}"/>
    <cellStyle name="Migliaia 2 3 8 2 3 2" xfId="19438" xr:uid="{B4F3ED13-2C16-46BA-BBE9-A4C8C14B7C2A}"/>
    <cellStyle name="Migliaia 2 3 8 2 3 2 2" xfId="42275" xr:uid="{81E470DE-F048-49E0-A44E-361CCF8B191E}"/>
    <cellStyle name="Migliaia 2 3 8 2 3 3" xfId="30858" xr:uid="{758E7BF0-B1F0-47C3-AB2A-FA1EA6A24E7C}"/>
    <cellStyle name="Migliaia 2 3 8 2 4" xfId="13730" xr:uid="{B59E475E-2EC8-4C15-8C36-A1AEC4B5F941}"/>
    <cellStyle name="Migliaia 2 3 8 2 4 2" xfId="36567" xr:uid="{856F7422-338E-4B31-BD89-188CD7399ADF}"/>
    <cellStyle name="Migliaia 2 3 8 2 5" xfId="25150" xr:uid="{E1523F34-AA6F-4D63-939E-8DA53834231D}"/>
    <cellStyle name="Migliaia 2 3 8 3" xfId="3739" xr:uid="{A8DD9290-28F0-4591-AD0E-D489B274D400}"/>
    <cellStyle name="Migliaia 2 3 8 3 2" xfId="9448" xr:uid="{D1633E32-96F6-40C3-88E3-56265F93162B}"/>
    <cellStyle name="Migliaia 2 3 8 3 2 2" xfId="20865" xr:uid="{F6A5E4FB-F91F-488E-9890-0EE2D775C352}"/>
    <cellStyle name="Migliaia 2 3 8 3 2 2 2" xfId="43702" xr:uid="{E12DF89B-EE9E-4560-A871-E921436ABA8B}"/>
    <cellStyle name="Migliaia 2 3 8 3 2 3" xfId="32285" xr:uid="{52A632AC-193D-4C5E-8D58-5B8EA2F9C5F6}"/>
    <cellStyle name="Migliaia 2 3 8 3 3" xfId="15157" xr:uid="{D014317C-552C-45E1-B6EE-6DA4E926F553}"/>
    <cellStyle name="Migliaia 2 3 8 3 3 2" xfId="37994" xr:uid="{33BB07E3-CD14-4CB0-AB54-BAAC02C145EA}"/>
    <cellStyle name="Migliaia 2 3 8 3 4" xfId="26577" xr:uid="{893C2295-458D-4375-9F8C-92A8CFE12338}"/>
    <cellStyle name="Migliaia 2 3 8 4" xfId="6594" xr:uid="{D0CDCFA7-9731-41D0-9F19-F37D1F6F8E8B}"/>
    <cellStyle name="Migliaia 2 3 8 4 2" xfId="18011" xr:uid="{91576C55-158B-4B77-A674-2C3BD8127791}"/>
    <cellStyle name="Migliaia 2 3 8 4 2 2" xfId="40848" xr:uid="{58CEE6BD-D5A6-4277-81F9-F0AC4E614762}"/>
    <cellStyle name="Migliaia 2 3 8 4 3" xfId="29431" xr:uid="{920F46BD-28C7-4631-A8DB-F5994163E6BD}"/>
    <cellStyle name="Migliaia 2 3 8 5" xfId="12303" xr:uid="{00BC75F1-A4FE-4E5E-8587-96ABE6D1129A}"/>
    <cellStyle name="Migliaia 2 3 8 5 2" xfId="35140" xr:uid="{2091E6BF-40C9-4E8C-8F33-9C705F68A5AC}"/>
    <cellStyle name="Migliaia 2 3 8 6" xfId="23723" xr:uid="{ED11DF18-CFFB-4352-9490-99B8080A6200}"/>
    <cellStyle name="Migliaia 2 3 9" xfId="1013" xr:uid="{8A862684-2A2F-4536-B72C-511D8E2FF599}"/>
    <cellStyle name="Migliaia 2 3 9 2" xfId="2527" xr:uid="{F78D5072-4437-49DF-9587-955F32028A5F}"/>
    <cellStyle name="Migliaia 2 3 9 2 2" xfId="5383" xr:uid="{59B30AFF-3969-430B-B7C0-97388BE4C427}"/>
    <cellStyle name="Migliaia 2 3 9 2 2 2" xfId="11091" xr:uid="{54199C74-0332-43A7-BF49-A4346A723B30}"/>
    <cellStyle name="Migliaia 2 3 9 2 2 2 2" xfId="22509" xr:uid="{A582F353-636B-4561-BE69-43524F89E1D1}"/>
    <cellStyle name="Migliaia 2 3 9 2 2 2 2 2" xfId="45346" xr:uid="{A79C80DF-1908-48AB-A8B0-89CCBB85620D}"/>
    <cellStyle name="Migliaia 2 3 9 2 2 2 3" xfId="33929" xr:uid="{681DA680-3F99-4F04-882F-B68B9654BDEA}"/>
    <cellStyle name="Migliaia 2 3 9 2 2 3" xfId="16801" xr:uid="{4E60C840-C7EE-4674-B518-9E137DA7E206}"/>
    <cellStyle name="Migliaia 2 3 9 2 2 3 2" xfId="39638" xr:uid="{771A93F1-8876-40E8-81E1-45437DB354D2}"/>
    <cellStyle name="Migliaia 2 3 9 2 2 4" xfId="28221" xr:uid="{9E651A03-E536-41AD-B1BB-6E52A9CEC88F}"/>
    <cellStyle name="Migliaia 2 3 9 2 3" xfId="8238" xr:uid="{3FFBEDBF-DD6E-48A3-8696-667F08D5DFA6}"/>
    <cellStyle name="Migliaia 2 3 9 2 3 2" xfId="19655" xr:uid="{0D42F791-5EEB-41AF-92BB-BD5198FB65B0}"/>
    <cellStyle name="Migliaia 2 3 9 2 3 2 2" xfId="42492" xr:uid="{9C64DF64-6B3A-4EDE-85E6-E5137B98F5AC}"/>
    <cellStyle name="Migliaia 2 3 9 2 3 3" xfId="31075" xr:uid="{1FD412A4-53B3-4B3C-854C-FA49AA93C0ED}"/>
    <cellStyle name="Migliaia 2 3 9 2 4" xfId="13947" xr:uid="{29D96790-F953-4B9E-9362-702DD23D80E3}"/>
    <cellStyle name="Migliaia 2 3 9 2 4 2" xfId="36784" xr:uid="{0FC74119-7BBF-4A1B-B954-E3F779F77127}"/>
    <cellStyle name="Migliaia 2 3 9 2 5" xfId="25367" xr:uid="{33E0CB5F-491F-4829-91CC-8F5E26B583AD}"/>
    <cellStyle name="Migliaia 2 3 9 3" xfId="3956" xr:uid="{F2DE3E5F-7F15-4E98-8155-D56BC42E3DB4}"/>
    <cellStyle name="Migliaia 2 3 9 3 2" xfId="9665" xr:uid="{34C10C4E-B902-44A6-B0B3-CA04135DEFD9}"/>
    <cellStyle name="Migliaia 2 3 9 3 2 2" xfId="21082" xr:uid="{1DBB1977-A31C-41AF-A660-44CA170A2176}"/>
    <cellStyle name="Migliaia 2 3 9 3 2 2 2" xfId="43919" xr:uid="{D04F6B3F-945C-4069-AA0C-2C6A15CAEE1B}"/>
    <cellStyle name="Migliaia 2 3 9 3 2 3" xfId="32502" xr:uid="{E147141A-2960-43A7-A827-3D111AE2066A}"/>
    <cellStyle name="Migliaia 2 3 9 3 3" xfId="15374" xr:uid="{22F7F988-65A1-4313-88AA-2018D35FB613}"/>
    <cellStyle name="Migliaia 2 3 9 3 3 2" xfId="38211" xr:uid="{48230135-C90A-4D1D-BFB1-C3C0A223FEF9}"/>
    <cellStyle name="Migliaia 2 3 9 3 4" xfId="26794" xr:uid="{2EE913C3-2D41-4524-A604-7053BA775306}"/>
    <cellStyle name="Migliaia 2 3 9 4" xfId="6811" xr:uid="{2F405F29-B609-451F-94A8-AE12FAFCB8F7}"/>
    <cellStyle name="Migliaia 2 3 9 4 2" xfId="18228" xr:uid="{E9598988-03E2-46CD-A683-FE7215A490A8}"/>
    <cellStyle name="Migliaia 2 3 9 4 2 2" xfId="41065" xr:uid="{8F6C1A11-ED46-4E48-911D-AA1798A41359}"/>
    <cellStyle name="Migliaia 2 3 9 4 3" xfId="29648" xr:uid="{F355D637-D71B-4C67-9D5B-31D261C0575E}"/>
    <cellStyle name="Migliaia 2 3 9 5" xfId="12520" xr:uid="{B960237F-1B05-400C-85E2-5E097E703875}"/>
    <cellStyle name="Migliaia 2 3 9 5 2" xfId="35357" xr:uid="{BC0E78BB-7483-4872-AB10-6B51B6ABD3A3}"/>
    <cellStyle name="Migliaia 2 3 9 6" xfId="23940" xr:uid="{5ACCFEBB-6C6C-4AD3-B601-7F3F76C18A54}"/>
    <cellStyle name="Migliaia 2 4" xfId="123" xr:uid="{7C6C5711-C7E0-4E07-BDF1-2A4E7D412BAF}"/>
    <cellStyle name="Migliaia 2 4 10" xfId="1865" xr:uid="{C67866FA-FFE1-44FB-A077-6C391DB829C6}"/>
    <cellStyle name="Migliaia 2 4 10 2" xfId="4721" xr:uid="{CF1048B1-6D26-4DA5-B2AD-ACF8AD1D09E0}"/>
    <cellStyle name="Migliaia 2 4 10 2 2" xfId="10430" xr:uid="{1BCAF829-0645-4C1D-9A1E-C92DE6511254}"/>
    <cellStyle name="Migliaia 2 4 10 2 2 2" xfId="21847" xr:uid="{4D6C801E-A2EE-4573-BCF2-4817FCA0B5BF}"/>
    <cellStyle name="Migliaia 2 4 10 2 2 2 2" xfId="44684" xr:uid="{8C0BFA4C-1918-40D0-9AB9-A72C0663B895}"/>
    <cellStyle name="Migliaia 2 4 10 2 2 3" xfId="33267" xr:uid="{014B973D-F9DB-4483-BF84-3C2439A9E5E7}"/>
    <cellStyle name="Migliaia 2 4 10 2 3" xfId="16139" xr:uid="{88C51B94-76FB-4523-87E7-0A518D1F2D8E}"/>
    <cellStyle name="Migliaia 2 4 10 2 3 2" xfId="38976" xr:uid="{D3B3550C-85E3-4CEC-A594-03034824570F}"/>
    <cellStyle name="Migliaia 2 4 10 2 4" xfId="27559" xr:uid="{8ED980EF-D593-4250-9271-5D12F9E2A6BD}"/>
    <cellStyle name="Migliaia 2 4 10 3" xfId="7576" xr:uid="{C8C29ADA-DDC2-44CE-BD1C-81C59D381DEE}"/>
    <cellStyle name="Migliaia 2 4 10 3 2" xfId="18993" xr:uid="{64BE97C2-0322-404E-8B81-760F6133C1B1}"/>
    <cellStyle name="Migliaia 2 4 10 3 2 2" xfId="41830" xr:uid="{B5CE7A9A-9562-4FF0-BDBB-7553E7AE306C}"/>
    <cellStyle name="Migliaia 2 4 10 3 3" xfId="30413" xr:uid="{4A2E0737-87B0-4A88-B1FD-6BE618063D92}"/>
    <cellStyle name="Migliaia 2 4 10 4" xfId="13285" xr:uid="{80B783D1-873C-49EC-AF51-8933274E24A7}"/>
    <cellStyle name="Migliaia 2 4 10 4 2" xfId="36122" xr:uid="{937491AE-B369-4DD1-B547-19293E22323D}"/>
    <cellStyle name="Migliaia 2 4 10 5" xfId="24705" xr:uid="{948D8912-91AA-4F91-B848-A3BC4CC5F45D}"/>
    <cellStyle name="Migliaia 2 4 11" xfId="3294" xr:uid="{0CFF30DC-9D6D-46C5-AE8C-406B0334874B}"/>
    <cellStyle name="Migliaia 2 4 11 2" xfId="9003" xr:uid="{7D67037A-92EF-4405-BDFD-8143A49BC37A}"/>
    <cellStyle name="Migliaia 2 4 11 2 2" xfId="20420" xr:uid="{7C090066-55E5-4CEF-902B-6032D9167920}"/>
    <cellStyle name="Migliaia 2 4 11 2 2 2" xfId="43257" xr:uid="{3294A781-0276-43EA-85B7-D826A67E890E}"/>
    <cellStyle name="Migliaia 2 4 11 2 3" xfId="31840" xr:uid="{D9AE0D94-5BC5-4A18-AF65-E55A81A093B2}"/>
    <cellStyle name="Migliaia 2 4 11 3" xfId="14712" xr:uid="{3B2A597F-77B8-4E34-9C97-2149E0B6AE17}"/>
    <cellStyle name="Migliaia 2 4 11 3 2" xfId="37549" xr:uid="{19775DD7-404C-4D58-A2E8-63D907488776}"/>
    <cellStyle name="Migliaia 2 4 11 4" xfId="26132" xr:uid="{3B08FC98-1AE3-4867-8A40-46EBD891B5FC}"/>
    <cellStyle name="Migliaia 2 4 12" xfId="6149" xr:uid="{D0BBAD75-88FA-48C0-9CC8-2A6D3484A561}"/>
    <cellStyle name="Migliaia 2 4 12 2" xfId="17566" xr:uid="{2C355BF0-FCFF-420D-9A88-A17B32637B7B}"/>
    <cellStyle name="Migliaia 2 4 12 2 2" xfId="40403" xr:uid="{4ADA1E36-5930-4884-92DB-C2B59E08A639}"/>
    <cellStyle name="Migliaia 2 4 12 3" xfId="28986" xr:uid="{7E5D82C2-C0FC-4D18-AD95-7AB95FDD18F9}"/>
    <cellStyle name="Migliaia 2 4 13" xfId="11858" xr:uid="{1CA70EA8-DFD8-464A-957E-CA1539F7AA74}"/>
    <cellStyle name="Migliaia 2 4 13 2" xfId="34695" xr:uid="{446799CB-581C-4B20-AA82-BEAEB90589A1}"/>
    <cellStyle name="Migliaia 2 4 14" xfId="23278" xr:uid="{C7B28E37-19F3-4B90-825B-42862B161274}"/>
    <cellStyle name="Migliaia 2 4 15" xfId="224" xr:uid="{C7D63DD7-7AD4-44A5-AFD2-E25BD231FEAE}"/>
    <cellStyle name="Migliaia 2 4 2" xfId="314" xr:uid="{EF0F5FB7-AAFE-46B0-A19D-0C5280B8945B}"/>
    <cellStyle name="Migliaia 2 4 2 10" xfId="6227" xr:uid="{7D4A5BF4-B374-4937-A6DF-157A9878BBF6}"/>
    <cellStyle name="Migliaia 2 4 2 10 2" xfId="17644" xr:uid="{BC7923B1-C110-4735-8F7C-D07471853BA6}"/>
    <cellStyle name="Migliaia 2 4 2 10 2 2" xfId="40481" xr:uid="{E7E15331-C54D-4D94-87C0-007265BFC176}"/>
    <cellStyle name="Migliaia 2 4 2 10 3" xfId="29064" xr:uid="{FA3E5D2E-7F0B-4314-BB1E-3FFEBD668E7D}"/>
    <cellStyle name="Migliaia 2 4 2 11" xfId="11936" xr:uid="{168A25B6-FB09-45AB-902F-767B60ACC1D8}"/>
    <cellStyle name="Migliaia 2 4 2 11 2" xfId="34773" xr:uid="{D35E0D77-A51B-45E3-805A-B38A58DEE05F}"/>
    <cellStyle name="Migliaia 2 4 2 12" xfId="23356" xr:uid="{9532ECB0-BC77-4674-88BF-C1AF27749E65}"/>
    <cellStyle name="Migliaia 2 4 2 2" xfId="467" xr:uid="{F34D006A-AB4D-4E98-AF23-1C8A17C34BB7}"/>
    <cellStyle name="Migliaia 2 4 2 2 10" xfId="12059" xr:uid="{DD741BDD-799D-48B8-A77A-A15F9E4DA671}"/>
    <cellStyle name="Migliaia 2 4 2 2 10 2" xfId="34896" xr:uid="{2AAA8F86-3971-4E70-B47B-3D93D9002958}"/>
    <cellStyle name="Migliaia 2 4 2 2 11" xfId="23479" xr:uid="{2E3204BB-CC86-436C-9FA8-FB9A9D8672F6}"/>
    <cellStyle name="Migliaia 2 4 2 2 2" xfId="721" xr:uid="{FAC5A2D2-CB5F-402D-A44B-548DB7528344}"/>
    <cellStyle name="Migliaia 2 4 2 2 2 2" xfId="2283" xr:uid="{B7D6822F-E561-4511-83BB-03E6183BBCC4}"/>
    <cellStyle name="Migliaia 2 4 2 2 2 2 2" xfId="5139" xr:uid="{1189733E-BF35-4AAA-B085-69655D66D1B2}"/>
    <cellStyle name="Migliaia 2 4 2 2 2 2 2 2" xfId="10847" xr:uid="{FC4A4740-C059-45A1-B485-A99128E56BCF}"/>
    <cellStyle name="Migliaia 2 4 2 2 2 2 2 2 2" xfId="22265" xr:uid="{3E0F657F-4004-4028-A446-F6056379AED8}"/>
    <cellStyle name="Migliaia 2 4 2 2 2 2 2 2 2 2" xfId="45102" xr:uid="{B78DAC93-0C0C-4B00-BFDF-F5890563A5FA}"/>
    <cellStyle name="Migliaia 2 4 2 2 2 2 2 2 3" xfId="33685" xr:uid="{D82C8AB7-EA3E-4EC8-B570-0B21FE34E5BE}"/>
    <cellStyle name="Migliaia 2 4 2 2 2 2 2 3" xfId="16557" xr:uid="{1A93FF88-A9BD-40F7-890D-67348D04B47F}"/>
    <cellStyle name="Migliaia 2 4 2 2 2 2 2 3 2" xfId="39394" xr:uid="{C58D658B-8C0C-4F2B-B9F4-BD4074A39492}"/>
    <cellStyle name="Migliaia 2 4 2 2 2 2 2 4" xfId="27977" xr:uid="{3CB1F2FB-E475-4D69-9CF0-9F416AD9B935}"/>
    <cellStyle name="Migliaia 2 4 2 2 2 2 3" xfId="7994" xr:uid="{B91ED205-1998-4D97-B492-3952C891EA53}"/>
    <cellStyle name="Migliaia 2 4 2 2 2 2 3 2" xfId="19411" xr:uid="{53F33D23-918C-431F-9BB7-CB646E11CB05}"/>
    <cellStyle name="Migliaia 2 4 2 2 2 2 3 2 2" xfId="42248" xr:uid="{7E040412-E725-4306-A6F6-8BB229A48C9C}"/>
    <cellStyle name="Migliaia 2 4 2 2 2 2 3 3" xfId="30831" xr:uid="{97D544BF-FEDE-4F18-A752-13CCD8C3AABC}"/>
    <cellStyle name="Migliaia 2 4 2 2 2 2 4" xfId="13703" xr:uid="{E0487ED1-21CC-4178-9AC2-4568F1075C5D}"/>
    <cellStyle name="Migliaia 2 4 2 2 2 2 4 2" xfId="36540" xr:uid="{41B4BFC1-D50B-4960-B3C7-A01C74B9E3C0}"/>
    <cellStyle name="Migliaia 2 4 2 2 2 2 5" xfId="25123" xr:uid="{3C178AD0-4A04-4357-917D-15C0E1177644}"/>
    <cellStyle name="Migliaia 2 4 2 2 2 3" xfId="3712" xr:uid="{6682631C-AD1E-4F82-9A87-EDBE2E930B2C}"/>
    <cellStyle name="Migliaia 2 4 2 2 2 3 2" xfId="9421" xr:uid="{59EA880A-0C96-4193-A25F-9E665E819A32}"/>
    <cellStyle name="Migliaia 2 4 2 2 2 3 2 2" xfId="20838" xr:uid="{7F8BF2CA-59A7-4A20-91F9-1C459EF1BBD8}"/>
    <cellStyle name="Migliaia 2 4 2 2 2 3 2 2 2" xfId="43675" xr:uid="{8926503F-DEFD-4868-9BB1-D65D588495C4}"/>
    <cellStyle name="Migliaia 2 4 2 2 2 3 2 3" xfId="32258" xr:uid="{D25BAE25-135A-48CC-A347-8784A8E4ED16}"/>
    <cellStyle name="Migliaia 2 4 2 2 2 3 3" xfId="15130" xr:uid="{B8693230-BB5A-426D-98B4-72D70036C688}"/>
    <cellStyle name="Migliaia 2 4 2 2 2 3 3 2" xfId="37967" xr:uid="{13FBC7CE-54BD-458C-B276-00AB75D36651}"/>
    <cellStyle name="Migliaia 2 4 2 2 2 3 4" xfId="26550" xr:uid="{201FC759-1463-448A-A2E4-5E1193143A51}"/>
    <cellStyle name="Migliaia 2 4 2 2 2 4" xfId="6567" xr:uid="{3C74B9F9-B8B6-49B4-A112-1E6AD694375F}"/>
    <cellStyle name="Migliaia 2 4 2 2 2 4 2" xfId="17984" xr:uid="{C47C7F45-173E-4240-BC3B-EA81779E3DC3}"/>
    <cellStyle name="Migliaia 2 4 2 2 2 4 2 2" xfId="40821" xr:uid="{6571C0EC-0AD6-43C2-9829-074A8B6C7326}"/>
    <cellStyle name="Migliaia 2 4 2 2 2 4 3" xfId="29404" xr:uid="{0BB35AAE-37CB-48E1-BE61-89B5AAD60388}"/>
    <cellStyle name="Migliaia 2 4 2 2 2 5" xfId="12276" xr:uid="{AE38F990-BFDB-4F33-86C5-89B0E9F90029}"/>
    <cellStyle name="Migliaia 2 4 2 2 2 5 2" xfId="35113" xr:uid="{64707E61-46DC-42DE-9E26-3D20E8D2F33F}"/>
    <cellStyle name="Migliaia 2 4 2 2 2 6" xfId="23696" xr:uid="{927DAD7D-2EE1-4A89-AF5A-D541515446F8}"/>
    <cellStyle name="Migliaia 2 4 2 2 3" xfId="981" xr:uid="{429E132D-BC5D-4522-AE2C-D2215A109EBC}"/>
    <cellStyle name="Migliaia 2 4 2 2 3 2" xfId="2500" xr:uid="{DD5BE1FA-F52A-4D77-8C2D-F6C34E69215C}"/>
    <cellStyle name="Migliaia 2 4 2 2 3 2 2" xfId="5356" xr:uid="{5556DC84-785F-4063-9975-0989EECA4B6E}"/>
    <cellStyle name="Migliaia 2 4 2 2 3 2 2 2" xfId="11064" xr:uid="{B8CDA375-FE5C-4827-B139-45CF607E295D}"/>
    <cellStyle name="Migliaia 2 4 2 2 3 2 2 2 2" xfId="22482" xr:uid="{BB7477EB-64F7-45EB-A769-2903FAAC62B4}"/>
    <cellStyle name="Migliaia 2 4 2 2 3 2 2 2 2 2" xfId="45319" xr:uid="{989BB7DC-DBA8-4123-9B90-3F7C6F2F85A8}"/>
    <cellStyle name="Migliaia 2 4 2 2 3 2 2 2 3" xfId="33902" xr:uid="{BF4CECC6-64B4-497F-AA77-0D3056B4A025}"/>
    <cellStyle name="Migliaia 2 4 2 2 3 2 2 3" xfId="16774" xr:uid="{45952CE5-1ADB-4815-BCF9-71268803A77B}"/>
    <cellStyle name="Migliaia 2 4 2 2 3 2 2 3 2" xfId="39611" xr:uid="{D186D0EA-DF09-4886-BD1B-8CD0B3CFFC26}"/>
    <cellStyle name="Migliaia 2 4 2 2 3 2 2 4" xfId="28194" xr:uid="{106D4E7E-45F5-4961-AAAE-5DCFCA592F7C}"/>
    <cellStyle name="Migliaia 2 4 2 2 3 2 3" xfId="8211" xr:uid="{DC93BA52-05AF-4D08-93E9-3BC154C7598F}"/>
    <cellStyle name="Migliaia 2 4 2 2 3 2 3 2" xfId="19628" xr:uid="{8F3F072F-3193-4BA8-AD9F-80F4245C42B4}"/>
    <cellStyle name="Migliaia 2 4 2 2 3 2 3 2 2" xfId="42465" xr:uid="{6492A7A6-8565-458F-B591-82A87F55E19B}"/>
    <cellStyle name="Migliaia 2 4 2 2 3 2 3 3" xfId="31048" xr:uid="{5DBA450C-99AB-4F63-9947-B34E6C9C2890}"/>
    <cellStyle name="Migliaia 2 4 2 2 3 2 4" xfId="13920" xr:uid="{AFCBB7E7-651A-4C2B-91C0-C652E44CE2B4}"/>
    <cellStyle name="Migliaia 2 4 2 2 3 2 4 2" xfId="36757" xr:uid="{87BBB7CB-D8D6-4F6D-A27A-87F2B60BD6AF}"/>
    <cellStyle name="Migliaia 2 4 2 2 3 2 5" xfId="25340" xr:uid="{1D4116F3-EE2C-4998-AF79-3B64B282A138}"/>
    <cellStyle name="Migliaia 2 4 2 2 3 3" xfId="3929" xr:uid="{23398137-CA12-4D13-93BE-FD3BB0A35B72}"/>
    <cellStyle name="Migliaia 2 4 2 2 3 3 2" xfId="9638" xr:uid="{98BD2166-EC48-4F38-B866-2094DA8BE92F}"/>
    <cellStyle name="Migliaia 2 4 2 2 3 3 2 2" xfId="21055" xr:uid="{68A7D724-9249-450B-99C1-3E223E9F4B49}"/>
    <cellStyle name="Migliaia 2 4 2 2 3 3 2 2 2" xfId="43892" xr:uid="{9B69BC28-1AC9-4A68-A612-3C4AC05BCED7}"/>
    <cellStyle name="Migliaia 2 4 2 2 3 3 2 3" xfId="32475" xr:uid="{6D3442EB-9276-411A-8EEA-32A4D6A8C938}"/>
    <cellStyle name="Migliaia 2 4 2 2 3 3 3" xfId="15347" xr:uid="{A86806ED-8696-4F25-A7C0-087A668EE572}"/>
    <cellStyle name="Migliaia 2 4 2 2 3 3 3 2" xfId="38184" xr:uid="{7FF3E7BB-DAC9-4407-B825-3D215ACD2830}"/>
    <cellStyle name="Migliaia 2 4 2 2 3 3 4" xfId="26767" xr:uid="{680519E3-E929-4A52-B91C-547F3F74898A}"/>
    <cellStyle name="Migliaia 2 4 2 2 3 4" xfId="6784" xr:uid="{3E1D975F-2747-402F-A1D4-3D2F0E1123E0}"/>
    <cellStyle name="Migliaia 2 4 2 2 3 4 2" xfId="18201" xr:uid="{2813DC0A-7720-4445-B12B-35A3AE24B43D}"/>
    <cellStyle name="Migliaia 2 4 2 2 3 4 2 2" xfId="41038" xr:uid="{09B6A9DD-B408-404D-8975-F672B93CC747}"/>
    <cellStyle name="Migliaia 2 4 2 2 3 4 3" xfId="29621" xr:uid="{BB2C5BCE-B017-418B-9510-130D8C32BB08}"/>
    <cellStyle name="Migliaia 2 4 2 2 3 5" xfId="12493" xr:uid="{F6BF3B42-F9C1-4F86-B3CF-DAA85E436A00}"/>
    <cellStyle name="Migliaia 2 4 2 2 3 5 2" xfId="35330" xr:uid="{D56F6B64-358A-4A0B-9B97-E861D04FCD08}"/>
    <cellStyle name="Migliaia 2 4 2 2 3 6" xfId="23913" xr:uid="{2751CE63-ECDC-486A-BCB0-2ACE3E20287B}"/>
    <cellStyle name="Migliaia 2 4 2 2 4" xfId="1228" xr:uid="{6639915E-5AAA-4206-B84F-F540E7593266}"/>
    <cellStyle name="Migliaia 2 4 2 2 4 2" xfId="2717" xr:uid="{BB9DC6E5-AC31-4B10-ADF2-116741103DA3}"/>
    <cellStyle name="Migliaia 2 4 2 2 4 2 2" xfId="5573" xr:uid="{D7CDB48A-3189-4CA8-A340-C110108B389A}"/>
    <cellStyle name="Migliaia 2 4 2 2 4 2 2 2" xfId="11281" xr:uid="{D367EC9D-D30B-4173-86F6-11B777E1B526}"/>
    <cellStyle name="Migliaia 2 4 2 2 4 2 2 2 2" xfId="22699" xr:uid="{6759E17B-5462-4B46-AD13-E6EB3A5F880D}"/>
    <cellStyle name="Migliaia 2 4 2 2 4 2 2 2 2 2" xfId="45536" xr:uid="{1D4FFE22-CA33-4B65-AB4F-1BD44707B4C6}"/>
    <cellStyle name="Migliaia 2 4 2 2 4 2 2 2 3" xfId="34119" xr:uid="{64349A03-2529-43B1-B26F-464BE86C40AA}"/>
    <cellStyle name="Migliaia 2 4 2 2 4 2 2 3" xfId="16991" xr:uid="{E56084BB-87AA-489D-A337-256479E3A844}"/>
    <cellStyle name="Migliaia 2 4 2 2 4 2 2 3 2" xfId="39828" xr:uid="{6DA50FFA-B079-4DAD-B302-1753788A4393}"/>
    <cellStyle name="Migliaia 2 4 2 2 4 2 2 4" xfId="28411" xr:uid="{1AE6A9F2-EBC2-40EA-8552-B1694D4EFD16}"/>
    <cellStyle name="Migliaia 2 4 2 2 4 2 3" xfId="8428" xr:uid="{ACADE791-3A87-4F71-B153-7091453C6394}"/>
    <cellStyle name="Migliaia 2 4 2 2 4 2 3 2" xfId="19845" xr:uid="{C1E96CB3-22BB-487A-9045-8BE9FAA95BF2}"/>
    <cellStyle name="Migliaia 2 4 2 2 4 2 3 2 2" xfId="42682" xr:uid="{4ABBDC96-9EC2-43D4-8FF0-043AA7F60294}"/>
    <cellStyle name="Migliaia 2 4 2 2 4 2 3 3" xfId="31265" xr:uid="{5BDAA827-2E82-4AD1-9F1E-16E52F2F387F}"/>
    <cellStyle name="Migliaia 2 4 2 2 4 2 4" xfId="14137" xr:uid="{81F555BE-329B-4EBA-95AE-D6DF191AEA1C}"/>
    <cellStyle name="Migliaia 2 4 2 2 4 2 4 2" xfId="36974" xr:uid="{BE442C18-F56D-4BB7-9AD7-34B63F56B883}"/>
    <cellStyle name="Migliaia 2 4 2 2 4 2 5" xfId="25557" xr:uid="{14AFA728-0B1D-4DFD-8D93-5FE2490D8D8E}"/>
    <cellStyle name="Migliaia 2 4 2 2 4 3" xfId="4146" xr:uid="{6C5651F1-DDC2-4FAF-8671-744C1367509E}"/>
    <cellStyle name="Migliaia 2 4 2 2 4 3 2" xfId="9855" xr:uid="{E395B76B-6D32-41A5-B779-892D5C70F43D}"/>
    <cellStyle name="Migliaia 2 4 2 2 4 3 2 2" xfId="21272" xr:uid="{495E6B38-96CB-4F4E-81F4-14CB365D0BEA}"/>
    <cellStyle name="Migliaia 2 4 2 2 4 3 2 2 2" xfId="44109" xr:uid="{79CEBFD4-8741-4A4F-A963-191517308479}"/>
    <cellStyle name="Migliaia 2 4 2 2 4 3 2 3" xfId="32692" xr:uid="{CE3FE782-86AF-47A4-A2D1-5BC093207DB4}"/>
    <cellStyle name="Migliaia 2 4 2 2 4 3 3" xfId="15564" xr:uid="{80FC2AF3-510A-4E7C-B7A8-022E48B3A9D2}"/>
    <cellStyle name="Migliaia 2 4 2 2 4 3 3 2" xfId="38401" xr:uid="{2C7BA2CD-61EF-478B-92BD-5F43315F58FE}"/>
    <cellStyle name="Migliaia 2 4 2 2 4 3 4" xfId="26984" xr:uid="{801E50D5-D4AE-4E6A-AAB0-4B3F1838AD99}"/>
    <cellStyle name="Migliaia 2 4 2 2 4 4" xfId="7001" xr:uid="{186B389B-32ED-445E-8658-002E2C0AD022}"/>
    <cellStyle name="Migliaia 2 4 2 2 4 4 2" xfId="18418" xr:uid="{3DF8299D-FAC6-4F9B-99E8-7176D1B9A885}"/>
    <cellStyle name="Migliaia 2 4 2 2 4 4 2 2" xfId="41255" xr:uid="{EA526924-A716-43A0-8E72-FDCE93EB4F6D}"/>
    <cellStyle name="Migliaia 2 4 2 2 4 4 3" xfId="29838" xr:uid="{79238B19-58E4-4E4C-BEB8-F2BE5BBE4A2A}"/>
    <cellStyle name="Migliaia 2 4 2 2 4 5" xfId="12710" xr:uid="{D90D184B-6FCE-490B-BAFA-654C232D92ED}"/>
    <cellStyle name="Migliaia 2 4 2 2 4 5 2" xfId="35547" xr:uid="{3BA8AD82-F791-4CE7-B87D-7B44E7F599E3}"/>
    <cellStyle name="Migliaia 2 4 2 2 4 6" xfId="24130" xr:uid="{7ABEEE67-8C79-4E34-A1B3-E15DD06B3869}"/>
    <cellStyle name="Migliaia 2 4 2 2 5" xfId="1475" xr:uid="{CC28C3F8-5F24-4EF4-8B39-E852F251BC78}"/>
    <cellStyle name="Migliaia 2 4 2 2 5 2" xfId="2934" xr:uid="{236C5E2D-E062-46BD-B077-707745795698}"/>
    <cellStyle name="Migliaia 2 4 2 2 5 2 2" xfId="5790" xr:uid="{0B19F484-DB07-497D-9DAA-B97164BC3943}"/>
    <cellStyle name="Migliaia 2 4 2 2 5 2 2 2" xfId="11498" xr:uid="{0CFD30E5-787C-44A2-818F-E1EEA6435376}"/>
    <cellStyle name="Migliaia 2 4 2 2 5 2 2 2 2" xfId="22916" xr:uid="{683A49A4-1ECF-470C-A851-975C4A419063}"/>
    <cellStyle name="Migliaia 2 4 2 2 5 2 2 2 2 2" xfId="45753" xr:uid="{7B8B79D2-6B41-4590-A902-08E7E957A566}"/>
    <cellStyle name="Migliaia 2 4 2 2 5 2 2 2 3" xfId="34336" xr:uid="{3ABA8343-1567-4835-8B8B-E9E4715A5E7B}"/>
    <cellStyle name="Migliaia 2 4 2 2 5 2 2 3" xfId="17208" xr:uid="{B826E941-44FD-40EF-B160-6B54978FEEC9}"/>
    <cellStyle name="Migliaia 2 4 2 2 5 2 2 3 2" xfId="40045" xr:uid="{76070571-1BDD-415B-BEF6-BCBDB3C77474}"/>
    <cellStyle name="Migliaia 2 4 2 2 5 2 2 4" xfId="28628" xr:uid="{160A9717-2D37-468D-AF28-286AA1845CE6}"/>
    <cellStyle name="Migliaia 2 4 2 2 5 2 3" xfId="8645" xr:uid="{4AF4125E-6F54-41D5-BB52-D7A35EDACDE5}"/>
    <cellStyle name="Migliaia 2 4 2 2 5 2 3 2" xfId="20062" xr:uid="{E3B05354-7B63-475C-AA1E-346AD659A364}"/>
    <cellStyle name="Migliaia 2 4 2 2 5 2 3 2 2" xfId="42899" xr:uid="{78349071-241B-4ACF-B771-65A5532F9130}"/>
    <cellStyle name="Migliaia 2 4 2 2 5 2 3 3" xfId="31482" xr:uid="{FAE3B463-9A2E-4AAF-8AB9-3AC2E9716A0E}"/>
    <cellStyle name="Migliaia 2 4 2 2 5 2 4" xfId="14354" xr:uid="{0C754D88-3FFC-4013-99B8-E620FCA787B8}"/>
    <cellStyle name="Migliaia 2 4 2 2 5 2 4 2" xfId="37191" xr:uid="{3086FE6D-5DE5-4BDE-AD8B-04BEED4F8691}"/>
    <cellStyle name="Migliaia 2 4 2 2 5 2 5" xfId="25774" xr:uid="{FC5B096B-025E-4370-8C92-CC3B0383DBE6}"/>
    <cellStyle name="Migliaia 2 4 2 2 5 3" xfId="4363" xr:uid="{E5E85A74-1614-424C-98EF-97F21002D3BD}"/>
    <cellStyle name="Migliaia 2 4 2 2 5 3 2" xfId="10072" xr:uid="{A2D3CB35-CDBC-4F17-8A9B-2F42550A0A3D}"/>
    <cellStyle name="Migliaia 2 4 2 2 5 3 2 2" xfId="21489" xr:uid="{4AAEE650-4A3D-493D-86D8-8CD059201A6E}"/>
    <cellStyle name="Migliaia 2 4 2 2 5 3 2 2 2" xfId="44326" xr:uid="{98C94BAF-2498-44E9-A86B-615E9142DD07}"/>
    <cellStyle name="Migliaia 2 4 2 2 5 3 2 3" xfId="32909" xr:uid="{A6B925E6-2B51-42D3-ADB9-A5B2CC5A0C2C}"/>
    <cellStyle name="Migliaia 2 4 2 2 5 3 3" xfId="15781" xr:uid="{E7A83568-FB86-4BFF-992B-2338B86C23B9}"/>
    <cellStyle name="Migliaia 2 4 2 2 5 3 3 2" xfId="38618" xr:uid="{A4829B38-3472-4FED-837F-0DC8967C9080}"/>
    <cellStyle name="Migliaia 2 4 2 2 5 3 4" xfId="27201" xr:uid="{F11F3929-18DC-4E00-AF06-10EC0AE4955C}"/>
    <cellStyle name="Migliaia 2 4 2 2 5 4" xfId="7218" xr:uid="{78DAC6F8-26CC-4D57-815C-B24C9AA79AED}"/>
    <cellStyle name="Migliaia 2 4 2 2 5 4 2" xfId="18635" xr:uid="{2DB9B7D8-AE17-4057-88EF-DF5646F024A0}"/>
    <cellStyle name="Migliaia 2 4 2 2 5 4 2 2" xfId="41472" xr:uid="{EAFAE182-8650-4D1B-AE99-AB244C0E1343}"/>
    <cellStyle name="Migliaia 2 4 2 2 5 4 3" xfId="30055" xr:uid="{29C7AEEE-756F-4734-9D23-D31091D235A2}"/>
    <cellStyle name="Migliaia 2 4 2 2 5 5" xfId="12927" xr:uid="{C7A41492-500C-4AC8-BEEC-FA4EFC141779}"/>
    <cellStyle name="Migliaia 2 4 2 2 5 5 2" xfId="35764" xr:uid="{236CC166-63DC-4D43-90A8-5EFA03EF9FB5}"/>
    <cellStyle name="Migliaia 2 4 2 2 5 6" xfId="24347" xr:uid="{6A4D6D7D-60E3-4238-B2AA-DE43B9172664}"/>
    <cellStyle name="Migliaia 2 4 2 2 6" xfId="1722" xr:uid="{C2746287-31CE-4725-A037-DA8F36C2BAFD}"/>
    <cellStyle name="Migliaia 2 4 2 2 6 2" xfId="3151" xr:uid="{9DFF316C-F18D-4FA8-A6AD-CBDEB3C28938}"/>
    <cellStyle name="Migliaia 2 4 2 2 6 2 2" xfId="6007" xr:uid="{FB0FDCFE-9FCA-41E7-889A-9D78DE0C876F}"/>
    <cellStyle name="Migliaia 2 4 2 2 6 2 2 2" xfId="11715" xr:uid="{7F0FB715-0BB4-46ED-BEF0-CDE65F88F0E1}"/>
    <cellStyle name="Migliaia 2 4 2 2 6 2 2 2 2" xfId="23133" xr:uid="{97E510EF-99DA-4201-B3D3-1DE9E84A81EB}"/>
    <cellStyle name="Migliaia 2 4 2 2 6 2 2 2 2 2" xfId="45970" xr:uid="{27F24AB4-2638-4421-AEF8-03152E716217}"/>
    <cellStyle name="Migliaia 2 4 2 2 6 2 2 2 3" xfId="34553" xr:uid="{A844C100-5131-48E3-ADB9-088A92DF4A19}"/>
    <cellStyle name="Migliaia 2 4 2 2 6 2 2 3" xfId="17425" xr:uid="{98920C76-CF0E-43F5-8795-9DB955446652}"/>
    <cellStyle name="Migliaia 2 4 2 2 6 2 2 3 2" xfId="40262" xr:uid="{1C5402B0-96E2-422C-B90A-F2571B747FA3}"/>
    <cellStyle name="Migliaia 2 4 2 2 6 2 2 4" xfId="28845" xr:uid="{63C0FB95-09CC-480A-95DE-D48B7C9D5E15}"/>
    <cellStyle name="Migliaia 2 4 2 2 6 2 3" xfId="8862" xr:uid="{51FC59BF-4077-4FD6-8AFA-B079ECE6AC17}"/>
    <cellStyle name="Migliaia 2 4 2 2 6 2 3 2" xfId="20279" xr:uid="{9038A367-7A65-4ADD-8E08-1DBF3D0EAE2E}"/>
    <cellStyle name="Migliaia 2 4 2 2 6 2 3 2 2" xfId="43116" xr:uid="{1BEE228F-D92F-480B-8028-062229427A03}"/>
    <cellStyle name="Migliaia 2 4 2 2 6 2 3 3" xfId="31699" xr:uid="{7AD56B2E-73B3-45E0-BA60-77306CC851AB}"/>
    <cellStyle name="Migliaia 2 4 2 2 6 2 4" xfId="14571" xr:uid="{5B1D4FE6-D657-4311-AF20-1104F86D2DBF}"/>
    <cellStyle name="Migliaia 2 4 2 2 6 2 4 2" xfId="37408" xr:uid="{4886F8C5-29A4-483F-9246-E9EEA968A26B}"/>
    <cellStyle name="Migliaia 2 4 2 2 6 2 5" xfId="25991" xr:uid="{526A7A23-FD8C-4A92-BFE1-A9EC32857544}"/>
    <cellStyle name="Migliaia 2 4 2 2 6 3" xfId="4580" xr:uid="{65AC72E6-B30E-4877-9C10-765AC6B83A3D}"/>
    <cellStyle name="Migliaia 2 4 2 2 6 3 2" xfId="10289" xr:uid="{692C948B-A4BB-47CC-9165-B513ECF7462A}"/>
    <cellStyle name="Migliaia 2 4 2 2 6 3 2 2" xfId="21706" xr:uid="{B776CE6B-C443-41AC-BE38-B63B694DB836}"/>
    <cellStyle name="Migliaia 2 4 2 2 6 3 2 2 2" xfId="44543" xr:uid="{5D789AD5-D4EE-4FEC-81FC-4A40E4DA4454}"/>
    <cellStyle name="Migliaia 2 4 2 2 6 3 2 3" xfId="33126" xr:uid="{B3D67349-3C52-4830-9D5C-6C35B139D7DD}"/>
    <cellStyle name="Migliaia 2 4 2 2 6 3 3" xfId="15998" xr:uid="{3B1BA777-78A3-47D3-8396-4A3A594B9524}"/>
    <cellStyle name="Migliaia 2 4 2 2 6 3 3 2" xfId="38835" xr:uid="{E4CDB91D-B3EC-4706-8B6B-B5706D332C0C}"/>
    <cellStyle name="Migliaia 2 4 2 2 6 3 4" xfId="27418" xr:uid="{02288AA1-7708-4DB2-A8CC-C221338780CF}"/>
    <cellStyle name="Migliaia 2 4 2 2 6 4" xfId="7435" xr:uid="{2160D475-E4E2-44A8-B5B5-A63D29380705}"/>
    <cellStyle name="Migliaia 2 4 2 2 6 4 2" xfId="18852" xr:uid="{CE213E09-84E2-4E17-BBD2-C19CB3EE6BF2}"/>
    <cellStyle name="Migliaia 2 4 2 2 6 4 2 2" xfId="41689" xr:uid="{BDAFD5FD-C586-4D2F-820F-5434E78E51B2}"/>
    <cellStyle name="Migliaia 2 4 2 2 6 4 3" xfId="30272" xr:uid="{0459B3B7-C9E1-45FB-A4F1-0C2B4DBC44BA}"/>
    <cellStyle name="Migliaia 2 4 2 2 6 5" xfId="13144" xr:uid="{C62BF28B-5ACD-4552-8A96-8A09A63D9D05}"/>
    <cellStyle name="Migliaia 2 4 2 2 6 5 2" xfId="35981" xr:uid="{B331BDF5-99F4-4983-A1EF-DFAC15D2E25A}"/>
    <cellStyle name="Migliaia 2 4 2 2 6 6" xfId="24564" xr:uid="{52F3B466-858C-4AE0-BA85-4921F85B6477}"/>
    <cellStyle name="Migliaia 2 4 2 2 7" xfId="2066" xr:uid="{195D5AED-1FD1-49F6-A4D2-CC7626F84AD8}"/>
    <cellStyle name="Migliaia 2 4 2 2 7 2" xfId="4922" xr:uid="{5B86F4C7-FAAB-432C-A8C2-39F6D79446EA}"/>
    <cellStyle name="Migliaia 2 4 2 2 7 2 2" xfId="10630" xr:uid="{B48953C3-A176-487B-9B7D-5EB15551B745}"/>
    <cellStyle name="Migliaia 2 4 2 2 7 2 2 2" xfId="22048" xr:uid="{98FECB64-913E-4532-B744-859C9949AC7C}"/>
    <cellStyle name="Migliaia 2 4 2 2 7 2 2 2 2" xfId="44885" xr:uid="{99A9E955-7B87-4C2E-9F57-5CC0A2D041E4}"/>
    <cellStyle name="Migliaia 2 4 2 2 7 2 2 3" xfId="33468" xr:uid="{4FD031CF-CDE8-47F6-BD61-1AAE9FE4BFC8}"/>
    <cellStyle name="Migliaia 2 4 2 2 7 2 3" xfId="16340" xr:uid="{3F2BCE33-47E3-4B3F-A2B4-406E8468E08F}"/>
    <cellStyle name="Migliaia 2 4 2 2 7 2 3 2" xfId="39177" xr:uid="{7CD6E2F9-BD9B-40CF-84E2-3B2D48B3C974}"/>
    <cellStyle name="Migliaia 2 4 2 2 7 2 4" xfId="27760" xr:uid="{8C437264-21E8-4656-AD68-7AF5B3158873}"/>
    <cellStyle name="Migliaia 2 4 2 2 7 3" xfId="7777" xr:uid="{73F56EA4-E711-496C-8664-CE37AADED487}"/>
    <cellStyle name="Migliaia 2 4 2 2 7 3 2" xfId="19194" xr:uid="{1476772A-8914-4DEB-A91A-50FB2425971F}"/>
    <cellStyle name="Migliaia 2 4 2 2 7 3 2 2" xfId="42031" xr:uid="{CD941B4D-02F6-484C-B027-5E63D2E28CD2}"/>
    <cellStyle name="Migliaia 2 4 2 2 7 3 3" xfId="30614" xr:uid="{574F8B8D-0551-4070-B2FD-E537402A270E}"/>
    <cellStyle name="Migliaia 2 4 2 2 7 4" xfId="13486" xr:uid="{96888C48-0F24-4820-B20C-F6CC7F9D4B5A}"/>
    <cellStyle name="Migliaia 2 4 2 2 7 4 2" xfId="36323" xr:uid="{2A9190D4-8B23-410C-9D90-DBF2B707DA8A}"/>
    <cellStyle name="Migliaia 2 4 2 2 7 5" xfId="24906" xr:uid="{52FD0DFE-79C1-4CF5-B552-036C1160751B}"/>
    <cellStyle name="Migliaia 2 4 2 2 8" xfId="3495" xr:uid="{4396B8B3-EB41-4B90-BF09-B201BC9380B6}"/>
    <cellStyle name="Migliaia 2 4 2 2 8 2" xfId="9204" xr:uid="{7535EF59-F9E9-4138-8D48-8F6D70A8E3A9}"/>
    <cellStyle name="Migliaia 2 4 2 2 8 2 2" xfId="20621" xr:uid="{C61823C4-0FA5-4D2D-A5D1-9318274FCF1A}"/>
    <cellStyle name="Migliaia 2 4 2 2 8 2 2 2" xfId="43458" xr:uid="{3EEF9D0A-49D0-49BA-A6E3-3A65EF021208}"/>
    <cellStyle name="Migliaia 2 4 2 2 8 2 3" xfId="32041" xr:uid="{6F63D2CF-D327-4DD7-B58B-94BDF27B6592}"/>
    <cellStyle name="Migliaia 2 4 2 2 8 3" xfId="14913" xr:uid="{B60AD234-2E30-4E43-A570-F1CF44DF9B56}"/>
    <cellStyle name="Migliaia 2 4 2 2 8 3 2" xfId="37750" xr:uid="{FB0F5295-26BA-4E1A-830B-D84FD4456F6E}"/>
    <cellStyle name="Migliaia 2 4 2 2 8 4" xfId="26333" xr:uid="{B3768027-7EFC-474B-9C7D-728972B0AD5D}"/>
    <cellStyle name="Migliaia 2 4 2 2 9" xfId="6350" xr:uid="{EFE99248-B846-491B-ABAC-3EA5065BFF8E}"/>
    <cellStyle name="Migliaia 2 4 2 2 9 2" xfId="17767" xr:uid="{2BF4C00F-26CF-41F5-A733-1FD1B169587D}"/>
    <cellStyle name="Migliaia 2 4 2 2 9 2 2" xfId="40604" xr:uid="{DABA6C07-1931-4742-B738-DB5BC1ECBF48}"/>
    <cellStyle name="Migliaia 2 4 2 2 9 3" xfId="29187" xr:uid="{80B9BBA6-C3FE-4509-B05F-C7C02F20D9DB}"/>
    <cellStyle name="Migliaia 2 4 2 3" xfId="587" xr:uid="{25016F40-16C0-43B5-AD19-BF3D6C27ABF4}"/>
    <cellStyle name="Migliaia 2 4 2 3 2" xfId="2169" xr:uid="{F84E1305-7F27-4971-87FD-71DAC671956F}"/>
    <cellStyle name="Migliaia 2 4 2 3 2 2" xfId="5025" xr:uid="{3E14096A-D8B2-4D29-989C-F46878E713DA}"/>
    <cellStyle name="Migliaia 2 4 2 3 2 2 2" xfId="10733" xr:uid="{A5D42701-B9CD-4B0C-AB5C-47B42381A73F}"/>
    <cellStyle name="Migliaia 2 4 2 3 2 2 2 2" xfId="22151" xr:uid="{9F6314C4-1FAA-418A-B24B-E63B96B66E46}"/>
    <cellStyle name="Migliaia 2 4 2 3 2 2 2 2 2" xfId="44988" xr:uid="{7D050068-3BA1-481A-A94F-BE5DD9245886}"/>
    <cellStyle name="Migliaia 2 4 2 3 2 2 2 3" xfId="33571" xr:uid="{7B1E09BB-FE13-444A-AC21-14E2AA442066}"/>
    <cellStyle name="Migliaia 2 4 2 3 2 2 3" xfId="16443" xr:uid="{71E8F055-40CA-4D8F-8ED7-BA9449F5F88B}"/>
    <cellStyle name="Migliaia 2 4 2 3 2 2 3 2" xfId="39280" xr:uid="{9BFB7753-E261-47E4-A2C6-236FB1DC2C5D}"/>
    <cellStyle name="Migliaia 2 4 2 3 2 2 4" xfId="27863" xr:uid="{59C97A82-55BB-4F8E-8489-3F97F5D9C93C}"/>
    <cellStyle name="Migliaia 2 4 2 3 2 3" xfId="7880" xr:uid="{FE8BAB72-F4F4-4FBD-A963-ABA2EDDEBCA8}"/>
    <cellStyle name="Migliaia 2 4 2 3 2 3 2" xfId="19297" xr:uid="{F5AD80D3-DFF7-4D16-BA41-63AC721E34A3}"/>
    <cellStyle name="Migliaia 2 4 2 3 2 3 2 2" xfId="42134" xr:uid="{948A19C6-BE12-4B55-A5C2-B6A426041DC1}"/>
    <cellStyle name="Migliaia 2 4 2 3 2 3 3" xfId="30717" xr:uid="{27913037-F604-416C-A526-30379391CE73}"/>
    <cellStyle name="Migliaia 2 4 2 3 2 4" xfId="13589" xr:uid="{C5446B78-ADDF-400B-9180-8BDB863C1576}"/>
    <cellStyle name="Migliaia 2 4 2 3 2 4 2" xfId="36426" xr:uid="{10422CFC-2B38-4817-A9AE-A8E0D71AE3C7}"/>
    <cellStyle name="Migliaia 2 4 2 3 2 5" xfId="25009" xr:uid="{5B09F949-2A18-4211-905F-06656EA881AE}"/>
    <cellStyle name="Migliaia 2 4 2 3 3" xfId="3598" xr:uid="{C8608C42-9A2E-4AC4-BF2E-128FDE41795C}"/>
    <cellStyle name="Migliaia 2 4 2 3 3 2" xfId="9307" xr:uid="{0882D5BB-C1B9-4745-8C3B-C369E9EC7113}"/>
    <cellStyle name="Migliaia 2 4 2 3 3 2 2" xfId="20724" xr:uid="{DC9AC17C-22D8-4700-B4C2-AA9579011B1A}"/>
    <cellStyle name="Migliaia 2 4 2 3 3 2 2 2" xfId="43561" xr:uid="{59CCD21A-29C6-4E06-9C7F-04A8AA0F1F22}"/>
    <cellStyle name="Migliaia 2 4 2 3 3 2 3" xfId="32144" xr:uid="{B8E9CC0F-B8F3-4D90-803C-84CE459BEA31}"/>
    <cellStyle name="Migliaia 2 4 2 3 3 3" xfId="15016" xr:uid="{A0583A7D-4DFC-4EC4-AA35-80692A726F69}"/>
    <cellStyle name="Migliaia 2 4 2 3 3 3 2" xfId="37853" xr:uid="{06ABE868-13EC-41AF-89FD-DBA03F36395E}"/>
    <cellStyle name="Migliaia 2 4 2 3 3 4" xfId="26436" xr:uid="{5958FC1A-91E9-4E98-8349-80AA49148458}"/>
    <cellStyle name="Migliaia 2 4 2 3 4" xfId="6453" xr:uid="{634770D2-6BC2-46C6-8F3C-E56A315AA8E8}"/>
    <cellStyle name="Migliaia 2 4 2 3 4 2" xfId="17870" xr:uid="{7A292F3C-B7DD-49D0-B084-708D5B453141}"/>
    <cellStyle name="Migliaia 2 4 2 3 4 2 2" xfId="40707" xr:uid="{0E8731D2-F4A9-4F1F-8AC3-F67D8F04E2F9}"/>
    <cellStyle name="Migliaia 2 4 2 3 4 3" xfId="29290" xr:uid="{57BFDF26-A062-462D-8C93-88C3E1F1262F}"/>
    <cellStyle name="Migliaia 2 4 2 3 5" xfId="12162" xr:uid="{439F1870-658D-4306-B8F6-2F64AD994096}"/>
    <cellStyle name="Migliaia 2 4 2 3 5 2" xfId="34999" xr:uid="{E506EC0A-0151-4D7C-9FE5-115609A99D27}"/>
    <cellStyle name="Migliaia 2 4 2 3 6" xfId="23582" xr:uid="{94E01E7A-F0BC-44C0-81C0-791D34F1E799}"/>
    <cellStyle name="Migliaia 2 4 2 4" xfId="850" xr:uid="{0197AAAB-69C5-45C8-AB0B-326EFB5B301B}"/>
    <cellStyle name="Migliaia 2 4 2 4 2" xfId="2386" xr:uid="{62814E3D-639E-47D0-9FB5-7CBBD87D06B9}"/>
    <cellStyle name="Migliaia 2 4 2 4 2 2" xfId="5242" xr:uid="{9FC689AB-1D2A-41A4-A89D-1F96DBEBA204}"/>
    <cellStyle name="Migliaia 2 4 2 4 2 2 2" xfId="10950" xr:uid="{B634DDEF-DA3E-4960-9207-858282AB0DF7}"/>
    <cellStyle name="Migliaia 2 4 2 4 2 2 2 2" xfId="22368" xr:uid="{8B70A6BA-7CAA-4162-996B-5B6EE30972C4}"/>
    <cellStyle name="Migliaia 2 4 2 4 2 2 2 2 2" xfId="45205" xr:uid="{416B295B-90B1-4ED4-AB76-5C3BA3DE6078}"/>
    <cellStyle name="Migliaia 2 4 2 4 2 2 2 3" xfId="33788" xr:uid="{17D948EC-A873-49A6-8674-D6B9613E0175}"/>
    <cellStyle name="Migliaia 2 4 2 4 2 2 3" xfId="16660" xr:uid="{159BB131-AAFF-4AB2-A014-FC3886A3640C}"/>
    <cellStyle name="Migliaia 2 4 2 4 2 2 3 2" xfId="39497" xr:uid="{712FBF53-4351-40F0-B44A-BE2BA7D9D758}"/>
    <cellStyle name="Migliaia 2 4 2 4 2 2 4" xfId="28080" xr:uid="{876E1D64-1FAD-46E8-AE3F-B1715E942056}"/>
    <cellStyle name="Migliaia 2 4 2 4 2 3" xfId="8097" xr:uid="{79EEA15A-EDDC-4317-8E8F-CE431F48F485}"/>
    <cellStyle name="Migliaia 2 4 2 4 2 3 2" xfId="19514" xr:uid="{941C69F4-51E6-42BE-ACE9-60CACB8FEDAC}"/>
    <cellStyle name="Migliaia 2 4 2 4 2 3 2 2" xfId="42351" xr:uid="{75C98EA5-902C-4658-A905-4ADEC52EE7E0}"/>
    <cellStyle name="Migliaia 2 4 2 4 2 3 3" xfId="30934" xr:uid="{A5521B4F-812E-406B-9624-7C92B98D9B50}"/>
    <cellStyle name="Migliaia 2 4 2 4 2 4" xfId="13806" xr:uid="{0340DA17-2894-446E-B5F0-50FC18BD2C04}"/>
    <cellStyle name="Migliaia 2 4 2 4 2 4 2" xfId="36643" xr:uid="{6E1BF3F1-FE31-42D9-A9F2-B6DAB48689F9}"/>
    <cellStyle name="Migliaia 2 4 2 4 2 5" xfId="25226" xr:uid="{95209F25-A8E6-46EE-BCD0-7B36A433AE26}"/>
    <cellStyle name="Migliaia 2 4 2 4 3" xfId="3815" xr:uid="{47402F10-62E2-4854-8E5D-92BA4C7A7D88}"/>
    <cellStyle name="Migliaia 2 4 2 4 3 2" xfId="9524" xr:uid="{F565349E-3287-430D-A080-F90B49F636A1}"/>
    <cellStyle name="Migliaia 2 4 2 4 3 2 2" xfId="20941" xr:uid="{61E0A877-9BF3-4CD4-BE4B-5A0480D8DCF3}"/>
    <cellStyle name="Migliaia 2 4 2 4 3 2 2 2" xfId="43778" xr:uid="{198AF7A1-610D-43B0-9B6A-2D1B785C773A}"/>
    <cellStyle name="Migliaia 2 4 2 4 3 2 3" xfId="32361" xr:uid="{C95267AA-6A80-4913-B0D5-4C1FF633C32C}"/>
    <cellStyle name="Migliaia 2 4 2 4 3 3" xfId="15233" xr:uid="{D181DEB6-9F2B-484D-BD00-691C29BD1D0D}"/>
    <cellStyle name="Migliaia 2 4 2 4 3 3 2" xfId="38070" xr:uid="{5AB9BDFD-CCFD-496B-9D0F-9DC2FC6420FD}"/>
    <cellStyle name="Migliaia 2 4 2 4 3 4" xfId="26653" xr:uid="{A293F17A-F3E1-45B2-A46B-882E7F771597}"/>
    <cellStyle name="Migliaia 2 4 2 4 4" xfId="6670" xr:uid="{65186378-D888-4B36-8C5A-154186C9689D}"/>
    <cellStyle name="Migliaia 2 4 2 4 4 2" xfId="18087" xr:uid="{869FF28A-0187-4085-8810-035522D338D1}"/>
    <cellStyle name="Migliaia 2 4 2 4 4 2 2" xfId="40924" xr:uid="{4B488C16-2241-4A71-9231-E84150717A8E}"/>
    <cellStyle name="Migliaia 2 4 2 4 4 3" xfId="29507" xr:uid="{93BAF07C-15CD-4FFB-8059-DFD39056103F}"/>
    <cellStyle name="Migliaia 2 4 2 4 5" xfId="12379" xr:uid="{C19D6F42-AC84-4850-9B37-AAC08AD65710}"/>
    <cellStyle name="Migliaia 2 4 2 4 5 2" xfId="35216" xr:uid="{78BF5F76-6F51-4D5D-826A-C1515CA44D14}"/>
    <cellStyle name="Migliaia 2 4 2 4 6" xfId="23799" xr:uid="{22603B44-3F97-41BA-ACA1-C2D0DD94D06F}"/>
    <cellStyle name="Migliaia 2 4 2 5" xfId="1097" xr:uid="{11DB1EC4-33A9-418B-B907-02C45992801D}"/>
    <cellStyle name="Migliaia 2 4 2 5 2" xfId="2603" xr:uid="{D4453B08-457B-429F-A86B-96CD42F3AD59}"/>
    <cellStyle name="Migliaia 2 4 2 5 2 2" xfId="5459" xr:uid="{D2BCAC83-941E-4EB9-95A6-E4853151B678}"/>
    <cellStyle name="Migliaia 2 4 2 5 2 2 2" xfId="11167" xr:uid="{D3280552-239A-4DB7-9AD3-E4212AA1950A}"/>
    <cellStyle name="Migliaia 2 4 2 5 2 2 2 2" xfId="22585" xr:uid="{DD7D60EA-4B7C-4658-80D6-68F5CC7C4515}"/>
    <cellStyle name="Migliaia 2 4 2 5 2 2 2 2 2" xfId="45422" xr:uid="{2FAB1DDC-E534-43B4-A717-B0D76E4185E3}"/>
    <cellStyle name="Migliaia 2 4 2 5 2 2 2 3" xfId="34005" xr:uid="{CA6DE61B-E3E4-45C8-86EB-AD2CB946BDAD}"/>
    <cellStyle name="Migliaia 2 4 2 5 2 2 3" xfId="16877" xr:uid="{9C70F920-1E7B-46D4-8133-6BDED5B12E41}"/>
    <cellStyle name="Migliaia 2 4 2 5 2 2 3 2" xfId="39714" xr:uid="{972C3496-6EE1-4378-BF49-F8E83A4FE478}"/>
    <cellStyle name="Migliaia 2 4 2 5 2 2 4" xfId="28297" xr:uid="{F048D7E5-BCAC-49A6-91B9-C771B91829FF}"/>
    <cellStyle name="Migliaia 2 4 2 5 2 3" xfId="8314" xr:uid="{6660FE4B-79D7-45DE-8BD4-F449C576BEC2}"/>
    <cellStyle name="Migliaia 2 4 2 5 2 3 2" xfId="19731" xr:uid="{446B0906-AB69-40AC-8D62-284E438C666F}"/>
    <cellStyle name="Migliaia 2 4 2 5 2 3 2 2" xfId="42568" xr:uid="{7C7935C7-20A2-469F-B6D6-376B17AA34B4}"/>
    <cellStyle name="Migliaia 2 4 2 5 2 3 3" xfId="31151" xr:uid="{F7393374-2FF5-41A9-B52A-9CAA917B5F40}"/>
    <cellStyle name="Migliaia 2 4 2 5 2 4" xfId="14023" xr:uid="{0047F7D2-B4B7-4E2B-B25F-14854E28A9F2}"/>
    <cellStyle name="Migliaia 2 4 2 5 2 4 2" xfId="36860" xr:uid="{7BFFCD8E-CF36-4EAF-BDD3-512EB7152859}"/>
    <cellStyle name="Migliaia 2 4 2 5 2 5" xfId="25443" xr:uid="{C8A585FC-1C6A-41BB-8022-8095F3095953}"/>
    <cellStyle name="Migliaia 2 4 2 5 3" xfId="4032" xr:uid="{7C6E9008-61DF-4A9B-8F5C-59D5421884C0}"/>
    <cellStyle name="Migliaia 2 4 2 5 3 2" xfId="9741" xr:uid="{7880DEBE-0150-4318-8417-A86ECD91E9CB}"/>
    <cellStyle name="Migliaia 2 4 2 5 3 2 2" xfId="21158" xr:uid="{42970716-95AE-4782-9D1F-BDD730A3D8F4}"/>
    <cellStyle name="Migliaia 2 4 2 5 3 2 2 2" xfId="43995" xr:uid="{2A33D42B-E827-412E-8E87-243201AECBD8}"/>
    <cellStyle name="Migliaia 2 4 2 5 3 2 3" xfId="32578" xr:uid="{36E31196-4C18-4ABB-B5BE-045A96B77588}"/>
    <cellStyle name="Migliaia 2 4 2 5 3 3" xfId="15450" xr:uid="{C95D6D7D-3261-4930-A24A-8B3097D734ED}"/>
    <cellStyle name="Migliaia 2 4 2 5 3 3 2" xfId="38287" xr:uid="{105B3FCA-44A5-4BEB-8757-3AD31D7D0239}"/>
    <cellStyle name="Migliaia 2 4 2 5 3 4" xfId="26870" xr:uid="{307C0F7B-1443-4855-A624-0A4968713B98}"/>
    <cellStyle name="Migliaia 2 4 2 5 4" xfId="6887" xr:uid="{D329C598-DD7F-4858-A6E0-0AA9FD09178C}"/>
    <cellStyle name="Migliaia 2 4 2 5 4 2" xfId="18304" xr:uid="{771573F7-237E-437D-AA54-55DD875BAA88}"/>
    <cellStyle name="Migliaia 2 4 2 5 4 2 2" xfId="41141" xr:uid="{481B075F-F196-4953-86C0-5E411430283C}"/>
    <cellStyle name="Migliaia 2 4 2 5 4 3" xfId="29724" xr:uid="{2632F0A8-D0F6-4D9F-A7FF-26C4A48E1E50}"/>
    <cellStyle name="Migliaia 2 4 2 5 5" xfId="12596" xr:uid="{1362F74C-D348-448B-AF31-932AA27EAB01}"/>
    <cellStyle name="Migliaia 2 4 2 5 5 2" xfId="35433" xr:uid="{91BEA7E1-0432-48AA-AD83-E2A08B78EFB1}"/>
    <cellStyle name="Migliaia 2 4 2 5 6" xfId="24016" xr:uid="{A0CF012E-8125-4074-9AF0-9AA0810D8DB4}"/>
    <cellStyle name="Migliaia 2 4 2 6" xfId="1344" xr:uid="{A11BF66E-CBD4-44BF-83A7-495114E78855}"/>
    <cellStyle name="Migliaia 2 4 2 6 2" xfId="2820" xr:uid="{FBFC68ED-E7CC-492D-9E85-79B803BA2D35}"/>
    <cellStyle name="Migliaia 2 4 2 6 2 2" xfId="5676" xr:uid="{5AE24CC5-615D-4D6E-B49C-D2D6E88701B0}"/>
    <cellStyle name="Migliaia 2 4 2 6 2 2 2" xfId="11384" xr:uid="{99830612-A43A-446E-ADB1-4B75685A9D43}"/>
    <cellStyle name="Migliaia 2 4 2 6 2 2 2 2" xfId="22802" xr:uid="{FAB1E299-1A23-41B2-8D8B-36F9277D5C6A}"/>
    <cellStyle name="Migliaia 2 4 2 6 2 2 2 2 2" xfId="45639" xr:uid="{67CFF37E-08ED-4FA9-A8FF-F9E172AD0CCC}"/>
    <cellStyle name="Migliaia 2 4 2 6 2 2 2 3" xfId="34222" xr:uid="{9852A96B-3024-451E-921E-C28A85675631}"/>
    <cellStyle name="Migliaia 2 4 2 6 2 2 3" xfId="17094" xr:uid="{2A510FC9-4B1E-4FA6-8060-D46DA3ADB9DB}"/>
    <cellStyle name="Migliaia 2 4 2 6 2 2 3 2" xfId="39931" xr:uid="{06BF99DB-CD25-4CEE-ACA7-2697FEC603F8}"/>
    <cellStyle name="Migliaia 2 4 2 6 2 2 4" xfId="28514" xr:uid="{0EA3DD78-3E2E-4B9F-83AA-3C42F37F8EB8}"/>
    <cellStyle name="Migliaia 2 4 2 6 2 3" xfId="8531" xr:uid="{4BECA214-45AD-4BB1-94B6-39172A81FB26}"/>
    <cellStyle name="Migliaia 2 4 2 6 2 3 2" xfId="19948" xr:uid="{48CA3651-C44F-4C6D-940F-2770ECE862C4}"/>
    <cellStyle name="Migliaia 2 4 2 6 2 3 2 2" xfId="42785" xr:uid="{5BE4AF1D-F988-4DA3-BCF5-E602D5072926}"/>
    <cellStyle name="Migliaia 2 4 2 6 2 3 3" xfId="31368" xr:uid="{D04781F7-BDBF-41CE-B57A-304F924AEC58}"/>
    <cellStyle name="Migliaia 2 4 2 6 2 4" xfId="14240" xr:uid="{AD81368B-D044-4ABA-BCBB-7039A2849EC9}"/>
    <cellStyle name="Migliaia 2 4 2 6 2 4 2" xfId="37077" xr:uid="{4960A21E-67AF-4E94-96D8-3371E5BE3E41}"/>
    <cellStyle name="Migliaia 2 4 2 6 2 5" xfId="25660" xr:uid="{C55F9F1F-76F4-4C23-A4F3-507B672376CF}"/>
    <cellStyle name="Migliaia 2 4 2 6 3" xfId="4249" xr:uid="{FE89AFB2-8E3E-4374-BF58-4D11E45FAF06}"/>
    <cellStyle name="Migliaia 2 4 2 6 3 2" xfId="9958" xr:uid="{02DBAF8B-1159-4F49-97BB-5F1034FB8FAD}"/>
    <cellStyle name="Migliaia 2 4 2 6 3 2 2" xfId="21375" xr:uid="{98BA2D8A-E9C4-4347-A115-80925557ABE9}"/>
    <cellStyle name="Migliaia 2 4 2 6 3 2 2 2" xfId="44212" xr:uid="{1FE2FC7E-4240-4020-B2D9-F280E713DB46}"/>
    <cellStyle name="Migliaia 2 4 2 6 3 2 3" xfId="32795" xr:uid="{38F8031A-CA39-4319-8AC4-B55A94A8375A}"/>
    <cellStyle name="Migliaia 2 4 2 6 3 3" xfId="15667" xr:uid="{10753D19-D0DE-4762-82FE-C3FFDFEE45E9}"/>
    <cellStyle name="Migliaia 2 4 2 6 3 3 2" xfId="38504" xr:uid="{735A1C2A-CC2C-4AFF-9AD0-354A26B3B6F3}"/>
    <cellStyle name="Migliaia 2 4 2 6 3 4" xfId="27087" xr:uid="{9F597E09-A48A-4275-9FC9-EEE6A27C6982}"/>
    <cellStyle name="Migliaia 2 4 2 6 4" xfId="7104" xr:uid="{8D456BB2-6C2A-475F-8292-84BD1A39D144}"/>
    <cellStyle name="Migliaia 2 4 2 6 4 2" xfId="18521" xr:uid="{27F027F8-DD30-4BD6-B815-265FAD10FDE7}"/>
    <cellStyle name="Migliaia 2 4 2 6 4 2 2" xfId="41358" xr:uid="{5E6FA8F5-D950-4EB6-A821-021392C66058}"/>
    <cellStyle name="Migliaia 2 4 2 6 4 3" xfId="29941" xr:uid="{6D07D6F8-0C0E-47D2-AA19-C1553F21D325}"/>
    <cellStyle name="Migliaia 2 4 2 6 5" xfId="12813" xr:uid="{2576E0BE-6116-4F38-AD5A-8E5DCD468FD0}"/>
    <cellStyle name="Migliaia 2 4 2 6 5 2" xfId="35650" xr:uid="{C3D25815-7BE7-4587-BC55-0C43DF4183D3}"/>
    <cellStyle name="Migliaia 2 4 2 6 6" xfId="24233" xr:uid="{BC98818B-2DD1-436C-974D-D32D53339F50}"/>
    <cellStyle name="Migliaia 2 4 2 7" xfId="1591" xr:uid="{9F8363E4-5AB4-4A59-8DBF-A2021748C2F6}"/>
    <cellStyle name="Migliaia 2 4 2 7 2" xfId="3037" xr:uid="{2FB701D3-3209-4F0F-B07B-56BE8587749B}"/>
    <cellStyle name="Migliaia 2 4 2 7 2 2" xfId="5893" xr:uid="{56F74F2F-1D58-4EA9-9F6C-2BBC365B77EC}"/>
    <cellStyle name="Migliaia 2 4 2 7 2 2 2" xfId="11601" xr:uid="{4E899635-FB74-43B7-84FB-955B3357BAC3}"/>
    <cellStyle name="Migliaia 2 4 2 7 2 2 2 2" xfId="23019" xr:uid="{3DC285F8-3637-4CBE-A1B0-5EEF945E77AA}"/>
    <cellStyle name="Migliaia 2 4 2 7 2 2 2 2 2" xfId="45856" xr:uid="{67F52891-B22A-47AF-9FB1-672FF97D099E}"/>
    <cellStyle name="Migliaia 2 4 2 7 2 2 2 3" xfId="34439" xr:uid="{5D3F0275-498C-4802-BAD9-2596087425D0}"/>
    <cellStyle name="Migliaia 2 4 2 7 2 2 3" xfId="17311" xr:uid="{50BEFB93-A525-43E1-B3C5-7D3A432CB0A1}"/>
    <cellStyle name="Migliaia 2 4 2 7 2 2 3 2" xfId="40148" xr:uid="{E5DBBD8B-107D-4232-A8FC-23269E08718F}"/>
    <cellStyle name="Migliaia 2 4 2 7 2 2 4" xfId="28731" xr:uid="{D253BFA2-8F45-4D61-AC54-A885CA373E7C}"/>
    <cellStyle name="Migliaia 2 4 2 7 2 3" xfId="8748" xr:uid="{CB8AFBAB-EC6B-43E9-9D8C-460F1F69E7CA}"/>
    <cellStyle name="Migliaia 2 4 2 7 2 3 2" xfId="20165" xr:uid="{1C6C238B-6455-4659-9B64-6D2FAEDA339C}"/>
    <cellStyle name="Migliaia 2 4 2 7 2 3 2 2" xfId="43002" xr:uid="{28929410-460A-47C4-ADCE-9E29F1D23556}"/>
    <cellStyle name="Migliaia 2 4 2 7 2 3 3" xfId="31585" xr:uid="{98AB7C88-DA25-4001-BDF5-8CD32611D340}"/>
    <cellStyle name="Migliaia 2 4 2 7 2 4" xfId="14457" xr:uid="{A2030847-B9E0-4354-856C-F081BCBDBB9F}"/>
    <cellStyle name="Migliaia 2 4 2 7 2 4 2" xfId="37294" xr:uid="{83308A8A-0ACA-47EA-B0DD-0213A820C746}"/>
    <cellStyle name="Migliaia 2 4 2 7 2 5" xfId="25877" xr:uid="{DFEAECCA-6236-4A65-8EA7-BF0EE4FA6F79}"/>
    <cellStyle name="Migliaia 2 4 2 7 3" xfId="4466" xr:uid="{080B9065-7599-427D-BC32-8D75F3EE3EB2}"/>
    <cellStyle name="Migliaia 2 4 2 7 3 2" xfId="10175" xr:uid="{5545A20D-8855-4079-AFD1-86B18F86A907}"/>
    <cellStyle name="Migliaia 2 4 2 7 3 2 2" xfId="21592" xr:uid="{B077F05A-4B67-4562-BF3F-94D2BEFC69B0}"/>
    <cellStyle name="Migliaia 2 4 2 7 3 2 2 2" xfId="44429" xr:uid="{5C462CFF-1D15-40D1-8EA2-D491D3D43C2F}"/>
    <cellStyle name="Migliaia 2 4 2 7 3 2 3" xfId="33012" xr:uid="{0ACA1236-DE39-4155-A4E3-93547A40317C}"/>
    <cellStyle name="Migliaia 2 4 2 7 3 3" xfId="15884" xr:uid="{0F536E48-B5A3-40BC-B3E2-B2DA584EDAD5}"/>
    <cellStyle name="Migliaia 2 4 2 7 3 3 2" xfId="38721" xr:uid="{1EF6759A-D4B0-4FE3-8F7B-1A4FF888FC1F}"/>
    <cellStyle name="Migliaia 2 4 2 7 3 4" xfId="27304" xr:uid="{63130A96-880C-4393-A787-F2C4EDFDC9BE}"/>
    <cellStyle name="Migliaia 2 4 2 7 4" xfId="7321" xr:uid="{2D47555C-68DA-4B71-A869-80E531F10B3B}"/>
    <cellStyle name="Migliaia 2 4 2 7 4 2" xfId="18738" xr:uid="{12CCBA85-629A-4EF4-9114-1BB45A21FAD4}"/>
    <cellStyle name="Migliaia 2 4 2 7 4 2 2" xfId="41575" xr:uid="{F46C515B-FF83-4FF1-8634-3591538EA4CE}"/>
    <cellStyle name="Migliaia 2 4 2 7 4 3" xfId="30158" xr:uid="{0B92067C-A9A2-4DE7-B78F-73C4E3BF107A}"/>
    <cellStyle name="Migliaia 2 4 2 7 5" xfId="13030" xr:uid="{FD0C0656-6864-4FA1-8D2A-A59F26FA1C9C}"/>
    <cellStyle name="Migliaia 2 4 2 7 5 2" xfId="35867" xr:uid="{F4945DC2-CB3B-4D9D-AFDE-C52A728C5CAD}"/>
    <cellStyle name="Migliaia 2 4 2 7 6" xfId="24450" xr:uid="{AC6DC20B-FF95-4A3C-8E22-CB34D7E3B4C8}"/>
    <cellStyle name="Migliaia 2 4 2 8" xfId="1943" xr:uid="{4D609251-9849-46A9-9089-738BD6F22A3C}"/>
    <cellStyle name="Migliaia 2 4 2 8 2" xfId="4799" xr:uid="{D59D18B2-43E4-43CF-AEE0-EE717E8FD515}"/>
    <cellStyle name="Migliaia 2 4 2 8 2 2" xfId="10508" xr:uid="{36870984-AB65-4B25-8220-A0238CE3E85F}"/>
    <cellStyle name="Migliaia 2 4 2 8 2 2 2" xfId="21925" xr:uid="{C27B99A6-5F91-4E10-939A-40D0DC369ADB}"/>
    <cellStyle name="Migliaia 2 4 2 8 2 2 2 2" xfId="44762" xr:uid="{DD21FA7E-6569-4B01-B8B5-5272F41A5431}"/>
    <cellStyle name="Migliaia 2 4 2 8 2 2 3" xfId="33345" xr:uid="{3C24BBF9-785D-425D-8DB9-B0DC859433DD}"/>
    <cellStyle name="Migliaia 2 4 2 8 2 3" xfId="16217" xr:uid="{AEE1101D-74D8-4806-BD6E-2E3B9DD75C11}"/>
    <cellStyle name="Migliaia 2 4 2 8 2 3 2" xfId="39054" xr:uid="{38C66065-DF3E-4A87-951F-89EC67F1A5C4}"/>
    <cellStyle name="Migliaia 2 4 2 8 2 4" xfId="27637" xr:uid="{E3FA8013-ED4D-46CC-AF55-0F6F851E891B}"/>
    <cellStyle name="Migliaia 2 4 2 8 3" xfId="7654" xr:uid="{1B146D2F-A538-401C-8DF9-12C036CF2F5E}"/>
    <cellStyle name="Migliaia 2 4 2 8 3 2" xfId="19071" xr:uid="{7D430001-422B-4304-B381-D6E1C22094BF}"/>
    <cellStyle name="Migliaia 2 4 2 8 3 2 2" xfId="41908" xr:uid="{268B3B3D-663E-45F6-895E-A7ADFCF7C975}"/>
    <cellStyle name="Migliaia 2 4 2 8 3 3" xfId="30491" xr:uid="{F90E3031-E291-4A43-A688-73F359CDFCD7}"/>
    <cellStyle name="Migliaia 2 4 2 8 4" xfId="13363" xr:uid="{C073A175-A717-4143-BF85-7577018CCCC0}"/>
    <cellStyle name="Migliaia 2 4 2 8 4 2" xfId="36200" xr:uid="{C685626B-32CF-419C-939E-4FC0B2F0E03B}"/>
    <cellStyle name="Migliaia 2 4 2 8 5" xfId="24783" xr:uid="{3B6CC650-0683-414B-BAA6-68FA68581733}"/>
    <cellStyle name="Migliaia 2 4 2 9" xfId="3372" xr:uid="{D60FCB50-91A4-4E47-A1AF-E2D46BBF03A6}"/>
    <cellStyle name="Migliaia 2 4 2 9 2" xfId="9081" xr:uid="{1C3CA852-20C9-4E6F-AB41-A5B652AA6CD5}"/>
    <cellStyle name="Migliaia 2 4 2 9 2 2" xfId="20498" xr:uid="{05D53FC7-4936-4472-AC0F-62298E1968EB}"/>
    <cellStyle name="Migliaia 2 4 2 9 2 2 2" xfId="43335" xr:uid="{46E06B81-3499-48D7-848D-CF28B979C945}"/>
    <cellStyle name="Migliaia 2 4 2 9 2 3" xfId="31918" xr:uid="{16D0CACE-FA5B-4C1E-A5B7-8E340EE73D2E}"/>
    <cellStyle name="Migliaia 2 4 2 9 3" xfId="14790" xr:uid="{3BD4E540-0BB1-4484-A559-BEA55BA0435A}"/>
    <cellStyle name="Migliaia 2 4 2 9 3 2" xfId="37627" xr:uid="{68B6EAB9-3C2A-4C60-86B0-AF20E537AEA7}"/>
    <cellStyle name="Migliaia 2 4 2 9 4" xfId="26210" xr:uid="{AEABD4A0-18E4-41F7-86BD-85DC1F27DEF2}"/>
    <cellStyle name="Migliaia 2 4 3" xfId="275" xr:uid="{C82A6127-8C55-4BF1-893B-E234C94FF7A6}"/>
    <cellStyle name="Migliaia 2 4 3 10" xfId="6188" xr:uid="{1AEAAEEC-E74D-4163-BFF8-666C46617EA8}"/>
    <cellStyle name="Migliaia 2 4 3 10 2" xfId="17605" xr:uid="{BA62798C-89BD-4395-9D83-2380E639B90D}"/>
    <cellStyle name="Migliaia 2 4 3 10 2 2" xfId="40442" xr:uid="{414400E2-7332-45FC-99EE-ABD2AEB8DDC7}"/>
    <cellStyle name="Migliaia 2 4 3 10 3" xfId="29025" xr:uid="{B6697A0A-FCB2-4F8E-86BD-4D15BE9046A9}"/>
    <cellStyle name="Migliaia 2 4 3 11" xfId="11897" xr:uid="{EAD54E5E-2853-4CE8-A6AA-C68CF6807ABE}"/>
    <cellStyle name="Migliaia 2 4 3 11 2" xfId="34734" xr:uid="{3C98D9E4-8A74-47E8-A9E1-ACAC4A3CD9AC}"/>
    <cellStyle name="Migliaia 2 4 3 12" xfId="23317" xr:uid="{34EA5477-6DA9-43DA-AE39-84C743C897F7}"/>
    <cellStyle name="Migliaia 2 4 3 2" xfId="434" xr:uid="{78AD241A-D9FA-490A-A9AA-A74DE8248FAB}"/>
    <cellStyle name="Migliaia 2 4 3 2 10" xfId="12026" xr:uid="{479C0ED7-B94F-45F7-830C-89739C33F5E7}"/>
    <cellStyle name="Migliaia 2 4 3 2 10 2" xfId="34863" xr:uid="{7D3933D0-4691-48B1-AB7A-95229141B961}"/>
    <cellStyle name="Migliaia 2 4 3 2 11" xfId="23446" xr:uid="{D02A7E10-3136-4854-8C7A-1AB6F8443225}"/>
    <cellStyle name="Migliaia 2 4 3 2 2" xfId="688" xr:uid="{402F2232-9E9A-4E23-85B5-249C83C83AA0}"/>
    <cellStyle name="Migliaia 2 4 3 2 2 2" xfId="2250" xr:uid="{8F0F0647-1716-4807-B9B3-96742CC58017}"/>
    <cellStyle name="Migliaia 2 4 3 2 2 2 2" xfId="5106" xr:uid="{895C4D68-CDD3-4D71-A0BC-3CE1CA4C42E9}"/>
    <cellStyle name="Migliaia 2 4 3 2 2 2 2 2" xfId="10814" xr:uid="{343C72D1-4C8E-4A56-BC6B-79C85D085DE4}"/>
    <cellStyle name="Migliaia 2 4 3 2 2 2 2 2 2" xfId="22232" xr:uid="{3D525015-53F0-4BC7-BEF6-C120AFD806AC}"/>
    <cellStyle name="Migliaia 2 4 3 2 2 2 2 2 2 2" xfId="45069" xr:uid="{F4D207F2-F9B6-4F54-A6D3-90E4795E2BE1}"/>
    <cellStyle name="Migliaia 2 4 3 2 2 2 2 2 3" xfId="33652" xr:uid="{BEFF1EE7-F411-4A94-957A-DBC2C1C90A6B}"/>
    <cellStyle name="Migliaia 2 4 3 2 2 2 2 3" xfId="16524" xr:uid="{00E15874-3716-4392-8962-5D0E27620B9E}"/>
    <cellStyle name="Migliaia 2 4 3 2 2 2 2 3 2" xfId="39361" xr:uid="{B9CD2836-C913-4E24-B4DC-C56D29415287}"/>
    <cellStyle name="Migliaia 2 4 3 2 2 2 2 4" xfId="27944" xr:uid="{EFD911D3-A947-4A1A-83F9-7524B6FB2007}"/>
    <cellStyle name="Migliaia 2 4 3 2 2 2 3" xfId="7961" xr:uid="{719CB463-8EE6-4A9A-B3CB-9CCDFFDD77C4}"/>
    <cellStyle name="Migliaia 2 4 3 2 2 2 3 2" xfId="19378" xr:uid="{E6864000-44FF-4173-92A7-A2ACBF13B381}"/>
    <cellStyle name="Migliaia 2 4 3 2 2 2 3 2 2" xfId="42215" xr:uid="{B21CC84B-BF95-475D-8D5D-1B9E46B983DB}"/>
    <cellStyle name="Migliaia 2 4 3 2 2 2 3 3" xfId="30798" xr:uid="{636B6A22-DF9E-4D7C-B862-BECF543965EA}"/>
    <cellStyle name="Migliaia 2 4 3 2 2 2 4" xfId="13670" xr:uid="{C3CE84A5-48B7-4477-9A0D-431F5707E84B}"/>
    <cellStyle name="Migliaia 2 4 3 2 2 2 4 2" xfId="36507" xr:uid="{5A085345-A59F-4CBC-B004-22AC9A65710D}"/>
    <cellStyle name="Migliaia 2 4 3 2 2 2 5" xfId="25090" xr:uid="{1D836AC7-E581-411A-A51C-478CCBEA1D45}"/>
    <cellStyle name="Migliaia 2 4 3 2 2 3" xfId="3679" xr:uid="{C9818F7A-04D8-444E-B194-27B60E597C0D}"/>
    <cellStyle name="Migliaia 2 4 3 2 2 3 2" xfId="9388" xr:uid="{B2E7F312-A47A-46F3-85FC-97A763FFBE4B}"/>
    <cellStyle name="Migliaia 2 4 3 2 2 3 2 2" xfId="20805" xr:uid="{ABF6DB7F-3DF1-47E2-9E69-7E7C4CACF807}"/>
    <cellStyle name="Migliaia 2 4 3 2 2 3 2 2 2" xfId="43642" xr:uid="{33D2CB62-5897-4782-B48B-F5D1856D45F6}"/>
    <cellStyle name="Migliaia 2 4 3 2 2 3 2 3" xfId="32225" xr:uid="{FB3EC5F5-3B49-4847-824C-FE30E238DC0C}"/>
    <cellStyle name="Migliaia 2 4 3 2 2 3 3" xfId="15097" xr:uid="{844744DE-25AA-449C-BA88-B31C640F6184}"/>
    <cellStyle name="Migliaia 2 4 3 2 2 3 3 2" xfId="37934" xr:uid="{EDB9DFFF-3AEC-4720-ADD5-4B0D33F2060F}"/>
    <cellStyle name="Migliaia 2 4 3 2 2 3 4" xfId="26517" xr:uid="{CE8EFEDB-1BA6-4F32-9C90-7CEEEB226F39}"/>
    <cellStyle name="Migliaia 2 4 3 2 2 4" xfId="6534" xr:uid="{4B00939E-888F-43A8-A529-3C7833ED91EA}"/>
    <cellStyle name="Migliaia 2 4 3 2 2 4 2" xfId="17951" xr:uid="{92317971-ADF8-4A08-937A-6BC3DFE8FF7A}"/>
    <cellStyle name="Migliaia 2 4 3 2 2 4 2 2" xfId="40788" xr:uid="{94ED43D6-43EC-4476-BA0A-6984CB04448B}"/>
    <cellStyle name="Migliaia 2 4 3 2 2 4 3" xfId="29371" xr:uid="{A94A8E8B-D753-47C6-97AF-1A86F0618459}"/>
    <cellStyle name="Migliaia 2 4 3 2 2 5" xfId="12243" xr:uid="{FBDFFA54-F0EC-41CF-8B2B-42D99AF536CD}"/>
    <cellStyle name="Migliaia 2 4 3 2 2 5 2" xfId="35080" xr:uid="{3E8CC59C-BFDA-46AE-8F0D-1C07D03285AF}"/>
    <cellStyle name="Migliaia 2 4 3 2 2 6" xfId="23663" xr:uid="{2546B86D-29CC-4006-95E8-45C83DBF6262}"/>
    <cellStyle name="Migliaia 2 4 3 2 3" xfId="948" xr:uid="{E7C8B466-0556-40C5-99A3-D9708A2C092B}"/>
    <cellStyle name="Migliaia 2 4 3 2 3 2" xfId="2467" xr:uid="{BA2F3BDA-595D-46EE-920E-5AB97DFC0CF4}"/>
    <cellStyle name="Migliaia 2 4 3 2 3 2 2" xfId="5323" xr:uid="{7F099DE1-9A03-4A8E-9A7A-D05DDD78029C}"/>
    <cellStyle name="Migliaia 2 4 3 2 3 2 2 2" xfId="11031" xr:uid="{D0900671-AFEA-4DA2-9F8A-0323400562CB}"/>
    <cellStyle name="Migliaia 2 4 3 2 3 2 2 2 2" xfId="22449" xr:uid="{B8F52F5A-31AF-443B-A1CC-216A9E8B4C0B}"/>
    <cellStyle name="Migliaia 2 4 3 2 3 2 2 2 2 2" xfId="45286" xr:uid="{94764B1E-F957-4C28-A4D7-8E05075BAF51}"/>
    <cellStyle name="Migliaia 2 4 3 2 3 2 2 2 3" xfId="33869" xr:uid="{9035B6CA-E7DB-4B2D-980C-58E8A77D2470}"/>
    <cellStyle name="Migliaia 2 4 3 2 3 2 2 3" xfId="16741" xr:uid="{B938F1DD-6E9C-4CCA-BCC1-1BAD9C4240C3}"/>
    <cellStyle name="Migliaia 2 4 3 2 3 2 2 3 2" xfId="39578" xr:uid="{C445E4FC-3914-4190-975F-2D78A443B1ED}"/>
    <cellStyle name="Migliaia 2 4 3 2 3 2 2 4" xfId="28161" xr:uid="{89C185E0-147E-4631-98EF-2DE64C8DC768}"/>
    <cellStyle name="Migliaia 2 4 3 2 3 2 3" xfId="8178" xr:uid="{363AEE9C-F1FD-4D59-875C-A596830BB9A6}"/>
    <cellStyle name="Migliaia 2 4 3 2 3 2 3 2" xfId="19595" xr:uid="{24F91777-7CFA-4423-8D74-DA5D158CF4BF}"/>
    <cellStyle name="Migliaia 2 4 3 2 3 2 3 2 2" xfId="42432" xr:uid="{FB53363E-EB4E-4C78-820C-380B1BD7DE29}"/>
    <cellStyle name="Migliaia 2 4 3 2 3 2 3 3" xfId="31015" xr:uid="{A7706CF6-CE62-4528-AD58-C18074DA0FDF}"/>
    <cellStyle name="Migliaia 2 4 3 2 3 2 4" xfId="13887" xr:uid="{AB877AE9-DB28-4B51-9CC4-A673101525BD}"/>
    <cellStyle name="Migliaia 2 4 3 2 3 2 4 2" xfId="36724" xr:uid="{871A97BC-B329-47AC-A3D0-1DC53FF18FF4}"/>
    <cellStyle name="Migliaia 2 4 3 2 3 2 5" xfId="25307" xr:uid="{30469446-5FD9-4008-969B-8F1AAFAF9B38}"/>
    <cellStyle name="Migliaia 2 4 3 2 3 3" xfId="3896" xr:uid="{B744A037-6095-44EC-97EF-4EAC5E9B7679}"/>
    <cellStyle name="Migliaia 2 4 3 2 3 3 2" xfId="9605" xr:uid="{B282EE1F-A41C-4618-8B7F-8BD98D883024}"/>
    <cellStyle name="Migliaia 2 4 3 2 3 3 2 2" xfId="21022" xr:uid="{8E9DD0D6-DBFD-465F-9452-8D15845704E8}"/>
    <cellStyle name="Migliaia 2 4 3 2 3 3 2 2 2" xfId="43859" xr:uid="{640737BA-8F07-492A-A7AD-F6F2A3210C00}"/>
    <cellStyle name="Migliaia 2 4 3 2 3 3 2 3" xfId="32442" xr:uid="{8444E222-91D8-4BC0-BE5D-AF2D2734C29F}"/>
    <cellStyle name="Migliaia 2 4 3 2 3 3 3" xfId="15314" xr:uid="{B196F966-E079-4D8E-843D-E659A2201170}"/>
    <cellStyle name="Migliaia 2 4 3 2 3 3 3 2" xfId="38151" xr:uid="{C33CA35B-15C4-4528-BFC4-034CAC3B492E}"/>
    <cellStyle name="Migliaia 2 4 3 2 3 3 4" xfId="26734" xr:uid="{624B21F0-4CBF-4C1F-AC83-29CCA8D2A423}"/>
    <cellStyle name="Migliaia 2 4 3 2 3 4" xfId="6751" xr:uid="{1AF60F91-52BE-477A-A6CB-BA94D5D85A84}"/>
    <cellStyle name="Migliaia 2 4 3 2 3 4 2" xfId="18168" xr:uid="{DF16BADD-333D-44CA-B4F9-9CD1ED711861}"/>
    <cellStyle name="Migliaia 2 4 3 2 3 4 2 2" xfId="41005" xr:uid="{BA4DE3E9-338A-4FCA-804F-21F5978C033C}"/>
    <cellStyle name="Migliaia 2 4 3 2 3 4 3" xfId="29588" xr:uid="{0D1348ED-BCE1-4245-AC2D-836E3AAA1C4F}"/>
    <cellStyle name="Migliaia 2 4 3 2 3 5" xfId="12460" xr:uid="{CF1ADFA2-87CA-4A22-8F7B-9C60FDBB4774}"/>
    <cellStyle name="Migliaia 2 4 3 2 3 5 2" xfId="35297" xr:uid="{46ED9D3F-7884-4A7F-926C-1E8C6B4A90B3}"/>
    <cellStyle name="Migliaia 2 4 3 2 3 6" xfId="23880" xr:uid="{0FE6071F-901F-45B6-B2AB-5F6840698722}"/>
    <cellStyle name="Migliaia 2 4 3 2 4" xfId="1195" xr:uid="{C3DBD289-DBA8-4C05-9404-5FFFF637D89F}"/>
    <cellStyle name="Migliaia 2 4 3 2 4 2" xfId="2684" xr:uid="{F6EA053C-1519-48CB-AAB5-C88D142995AF}"/>
    <cellStyle name="Migliaia 2 4 3 2 4 2 2" xfId="5540" xr:uid="{43FA1F27-5481-4798-A585-D83E1D3BBEE4}"/>
    <cellStyle name="Migliaia 2 4 3 2 4 2 2 2" xfId="11248" xr:uid="{C038842E-07FD-4E14-8BE6-996D78A55DB2}"/>
    <cellStyle name="Migliaia 2 4 3 2 4 2 2 2 2" xfId="22666" xr:uid="{4A84F1FA-0979-4DA0-8DDA-5E5AE1D941D9}"/>
    <cellStyle name="Migliaia 2 4 3 2 4 2 2 2 2 2" xfId="45503" xr:uid="{353D3415-0CEC-4C9B-A8DB-0EAFF8B75CCD}"/>
    <cellStyle name="Migliaia 2 4 3 2 4 2 2 2 3" xfId="34086" xr:uid="{F00848CA-6A50-4898-AF1F-42B50C5175CF}"/>
    <cellStyle name="Migliaia 2 4 3 2 4 2 2 3" xfId="16958" xr:uid="{D36535CC-9022-4348-9025-2B58BFFBD478}"/>
    <cellStyle name="Migliaia 2 4 3 2 4 2 2 3 2" xfId="39795" xr:uid="{0CCBE92E-3EDF-4A50-A8E1-F8C08E5D1BB4}"/>
    <cellStyle name="Migliaia 2 4 3 2 4 2 2 4" xfId="28378" xr:uid="{2C2421AE-1EC4-46FB-98D9-40C3857BF991}"/>
    <cellStyle name="Migliaia 2 4 3 2 4 2 3" xfId="8395" xr:uid="{26806E45-B336-4A17-B346-E9E45F3A6149}"/>
    <cellStyle name="Migliaia 2 4 3 2 4 2 3 2" xfId="19812" xr:uid="{787D503A-C07A-40F8-964A-7E994A97AE5F}"/>
    <cellStyle name="Migliaia 2 4 3 2 4 2 3 2 2" xfId="42649" xr:uid="{3EE9D754-5093-459C-AAC8-25BE3F77036D}"/>
    <cellStyle name="Migliaia 2 4 3 2 4 2 3 3" xfId="31232" xr:uid="{28A6C58D-EB21-4818-8A83-D88FC920EAEB}"/>
    <cellStyle name="Migliaia 2 4 3 2 4 2 4" xfId="14104" xr:uid="{E2B72876-3E98-4405-80DB-6ACC3F22ECFF}"/>
    <cellStyle name="Migliaia 2 4 3 2 4 2 4 2" xfId="36941" xr:uid="{C6A4FBDC-AA42-48C7-8F8F-EBB316AFF7DC}"/>
    <cellStyle name="Migliaia 2 4 3 2 4 2 5" xfId="25524" xr:uid="{544601E7-7C55-4F03-A125-1251EA47311F}"/>
    <cellStyle name="Migliaia 2 4 3 2 4 3" xfId="4113" xr:uid="{AD75759B-A356-45A0-9A65-C4B32288D1C5}"/>
    <cellStyle name="Migliaia 2 4 3 2 4 3 2" xfId="9822" xr:uid="{D46C4886-3888-4957-96E2-342A2136D8B9}"/>
    <cellStyle name="Migliaia 2 4 3 2 4 3 2 2" xfId="21239" xr:uid="{745A29BA-9369-4A62-8858-BB87ABCC2719}"/>
    <cellStyle name="Migliaia 2 4 3 2 4 3 2 2 2" xfId="44076" xr:uid="{CA5CFAEE-D4C0-4E16-A78E-C1F17F4BBEBF}"/>
    <cellStyle name="Migliaia 2 4 3 2 4 3 2 3" xfId="32659" xr:uid="{DBFEAC7A-77AC-463C-99EE-307D919323C4}"/>
    <cellStyle name="Migliaia 2 4 3 2 4 3 3" xfId="15531" xr:uid="{873424B0-9CC4-4105-B3F6-20CEBF1F084C}"/>
    <cellStyle name="Migliaia 2 4 3 2 4 3 3 2" xfId="38368" xr:uid="{2A3C3256-335A-474A-92C2-02797FA09C68}"/>
    <cellStyle name="Migliaia 2 4 3 2 4 3 4" xfId="26951" xr:uid="{846F990C-A8F6-4E09-8B43-A490C1A9DAB0}"/>
    <cellStyle name="Migliaia 2 4 3 2 4 4" xfId="6968" xr:uid="{AA51FDD4-9311-4F36-94F0-4865CD9B9CA0}"/>
    <cellStyle name="Migliaia 2 4 3 2 4 4 2" xfId="18385" xr:uid="{B10F7307-D34E-48F2-837C-62CBD74A6381}"/>
    <cellStyle name="Migliaia 2 4 3 2 4 4 2 2" xfId="41222" xr:uid="{93411F5D-7845-4C49-AA4B-A86AD3F8FBA1}"/>
    <cellStyle name="Migliaia 2 4 3 2 4 4 3" xfId="29805" xr:uid="{B5C9571E-FAE4-4D71-AE34-2230146CCF1D}"/>
    <cellStyle name="Migliaia 2 4 3 2 4 5" xfId="12677" xr:uid="{5C0788FD-A435-4607-9D5D-1F66A3DDDE6E}"/>
    <cellStyle name="Migliaia 2 4 3 2 4 5 2" xfId="35514" xr:uid="{B8FC092A-A68A-4F48-884E-3E6FD500E52F}"/>
    <cellStyle name="Migliaia 2 4 3 2 4 6" xfId="24097" xr:uid="{CFC76159-3746-4B35-B3E2-B258638F698D}"/>
    <cellStyle name="Migliaia 2 4 3 2 5" xfId="1442" xr:uid="{0BC451B2-2D1F-413E-8200-7CFE764F5BEF}"/>
    <cellStyle name="Migliaia 2 4 3 2 5 2" xfId="2901" xr:uid="{F9F5AF6A-07D7-435D-AC78-E174CDCD8C01}"/>
    <cellStyle name="Migliaia 2 4 3 2 5 2 2" xfId="5757" xr:uid="{EF62357C-EBE9-45BD-B92A-4F24241FDD66}"/>
    <cellStyle name="Migliaia 2 4 3 2 5 2 2 2" xfId="11465" xr:uid="{FAB6B9CE-323F-4F25-8084-AAD83DDAED1D}"/>
    <cellStyle name="Migliaia 2 4 3 2 5 2 2 2 2" xfId="22883" xr:uid="{D3872216-AFD0-4288-94CE-1AA919055DE9}"/>
    <cellStyle name="Migliaia 2 4 3 2 5 2 2 2 2 2" xfId="45720" xr:uid="{1E7B1762-5684-46E0-8770-91D55E4B81BA}"/>
    <cellStyle name="Migliaia 2 4 3 2 5 2 2 2 3" xfId="34303" xr:uid="{AA3EE11D-3EDC-43B4-8E65-B6EAF05518B0}"/>
    <cellStyle name="Migliaia 2 4 3 2 5 2 2 3" xfId="17175" xr:uid="{3DD82586-D843-4794-B817-DDBB531DD2D3}"/>
    <cellStyle name="Migliaia 2 4 3 2 5 2 2 3 2" xfId="40012" xr:uid="{728C9723-3704-4777-B9FD-DBBEB4042A53}"/>
    <cellStyle name="Migliaia 2 4 3 2 5 2 2 4" xfId="28595" xr:uid="{F27D4751-DF83-4DF1-9977-B7367609E100}"/>
    <cellStyle name="Migliaia 2 4 3 2 5 2 3" xfId="8612" xr:uid="{6FA8FD6C-07BE-4CC2-8FCF-25DE996AED09}"/>
    <cellStyle name="Migliaia 2 4 3 2 5 2 3 2" xfId="20029" xr:uid="{3A37384A-315E-4B04-B378-72F89754DDD1}"/>
    <cellStyle name="Migliaia 2 4 3 2 5 2 3 2 2" xfId="42866" xr:uid="{67D466F9-C800-4950-877C-9D1737A735F1}"/>
    <cellStyle name="Migliaia 2 4 3 2 5 2 3 3" xfId="31449" xr:uid="{F0A415BC-3F19-41A9-A329-FA249B5563C2}"/>
    <cellStyle name="Migliaia 2 4 3 2 5 2 4" xfId="14321" xr:uid="{23C564E8-866C-454D-B147-A478A6B8E78E}"/>
    <cellStyle name="Migliaia 2 4 3 2 5 2 4 2" xfId="37158" xr:uid="{BF6DC5AD-0077-47A3-B23D-0E3FD6C95FC4}"/>
    <cellStyle name="Migliaia 2 4 3 2 5 2 5" xfId="25741" xr:uid="{CD76E213-EA58-4B8C-8EF0-7A04C29F0322}"/>
    <cellStyle name="Migliaia 2 4 3 2 5 3" xfId="4330" xr:uid="{9237162A-BCD8-4990-97AB-065B68D194AA}"/>
    <cellStyle name="Migliaia 2 4 3 2 5 3 2" xfId="10039" xr:uid="{1545AAF8-063D-403C-9697-97E7CDCEA29A}"/>
    <cellStyle name="Migliaia 2 4 3 2 5 3 2 2" xfId="21456" xr:uid="{9326378D-EFEE-4A88-9312-4FB7C8856039}"/>
    <cellStyle name="Migliaia 2 4 3 2 5 3 2 2 2" xfId="44293" xr:uid="{469F18E2-FA4C-4603-90B3-1ED14E7B165D}"/>
    <cellStyle name="Migliaia 2 4 3 2 5 3 2 3" xfId="32876" xr:uid="{A2F423A1-5F11-4A9C-AF4E-B78CEC5E0737}"/>
    <cellStyle name="Migliaia 2 4 3 2 5 3 3" xfId="15748" xr:uid="{A3848D0E-0061-42ED-BB86-A84EC9A2529C}"/>
    <cellStyle name="Migliaia 2 4 3 2 5 3 3 2" xfId="38585" xr:uid="{D1B1E355-C1DB-454C-95FE-AEC68D1530E6}"/>
    <cellStyle name="Migliaia 2 4 3 2 5 3 4" xfId="27168" xr:uid="{C2B790DF-E640-4D9A-9571-0F97790D2A07}"/>
    <cellStyle name="Migliaia 2 4 3 2 5 4" xfId="7185" xr:uid="{A8C994D1-40C5-46FF-9166-E5D112D8E7F2}"/>
    <cellStyle name="Migliaia 2 4 3 2 5 4 2" xfId="18602" xr:uid="{245C1076-64F8-4048-8C36-BD6B9B54BADE}"/>
    <cellStyle name="Migliaia 2 4 3 2 5 4 2 2" xfId="41439" xr:uid="{84AC0BD4-7EAF-402A-80AE-7EE3CF0D3ABD}"/>
    <cellStyle name="Migliaia 2 4 3 2 5 4 3" xfId="30022" xr:uid="{6C21C98F-4C5F-4434-B9C0-542D17F2F98E}"/>
    <cellStyle name="Migliaia 2 4 3 2 5 5" xfId="12894" xr:uid="{8629C9A3-1CF8-4152-8A47-2CD52951749B}"/>
    <cellStyle name="Migliaia 2 4 3 2 5 5 2" xfId="35731" xr:uid="{28214527-DC5C-4B50-A3B6-F723E1E6E6FA}"/>
    <cellStyle name="Migliaia 2 4 3 2 5 6" xfId="24314" xr:uid="{737393A3-7245-427D-BCCA-DE38C9A1D384}"/>
    <cellStyle name="Migliaia 2 4 3 2 6" xfId="1689" xr:uid="{E5C818C6-90AC-443C-BDDC-737EC141BA34}"/>
    <cellStyle name="Migliaia 2 4 3 2 6 2" xfId="3118" xr:uid="{9EA1552A-DA07-43AE-985E-C6AFC21F9E4C}"/>
    <cellStyle name="Migliaia 2 4 3 2 6 2 2" xfId="5974" xr:uid="{074EB6CB-82C8-4B01-B48D-90A6F391B91C}"/>
    <cellStyle name="Migliaia 2 4 3 2 6 2 2 2" xfId="11682" xr:uid="{6E913E87-EB6E-4524-A7E1-1DE1693A4D0B}"/>
    <cellStyle name="Migliaia 2 4 3 2 6 2 2 2 2" xfId="23100" xr:uid="{6018BA45-F016-431A-A481-B63D39796CDE}"/>
    <cellStyle name="Migliaia 2 4 3 2 6 2 2 2 2 2" xfId="45937" xr:uid="{889BA96F-132A-4560-8DF3-6A51169303D0}"/>
    <cellStyle name="Migliaia 2 4 3 2 6 2 2 2 3" xfId="34520" xr:uid="{64695082-A7E5-481A-AD74-08843E57C8CC}"/>
    <cellStyle name="Migliaia 2 4 3 2 6 2 2 3" xfId="17392" xr:uid="{13EEB9AB-5160-4969-B51D-22D2CE5F9D71}"/>
    <cellStyle name="Migliaia 2 4 3 2 6 2 2 3 2" xfId="40229" xr:uid="{0F1E5D06-BA45-4C80-8F05-465E41548729}"/>
    <cellStyle name="Migliaia 2 4 3 2 6 2 2 4" xfId="28812" xr:uid="{23501C89-B8DA-49BF-BF68-93211FD3E608}"/>
    <cellStyle name="Migliaia 2 4 3 2 6 2 3" xfId="8829" xr:uid="{70358707-E0F3-47FB-8DB0-463BBCE7631C}"/>
    <cellStyle name="Migliaia 2 4 3 2 6 2 3 2" xfId="20246" xr:uid="{BF40D3F9-451A-4B13-BFE8-5CE023CF40D5}"/>
    <cellStyle name="Migliaia 2 4 3 2 6 2 3 2 2" xfId="43083" xr:uid="{E20835B2-6202-4CE7-A1CE-AA025D3F0F22}"/>
    <cellStyle name="Migliaia 2 4 3 2 6 2 3 3" xfId="31666" xr:uid="{A3B7B539-1048-4B63-A916-1A11864B8BD9}"/>
    <cellStyle name="Migliaia 2 4 3 2 6 2 4" xfId="14538" xr:uid="{244A3E6C-929A-4E1B-8F8C-E25235283991}"/>
    <cellStyle name="Migliaia 2 4 3 2 6 2 4 2" xfId="37375" xr:uid="{9876C555-7D70-4962-B37D-5506A11982EB}"/>
    <cellStyle name="Migliaia 2 4 3 2 6 2 5" xfId="25958" xr:uid="{33ACE9F1-64BF-4C1C-A6C6-21A555C4D12E}"/>
    <cellStyle name="Migliaia 2 4 3 2 6 3" xfId="4547" xr:uid="{E1240809-3EF6-44D3-9C82-95B687FF313A}"/>
    <cellStyle name="Migliaia 2 4 3 2 6 3 2" xfId="10256" xr:uid="{868F8BB4-FEED-4237-B201-D1015DDCE236}"/>
    <cellStyle name="Migliaia 2 4 3 2 6 3 2 2" xfId="21673" xr:uid="{C0E9E499-4454-4145-8EFA-6751589A0D56}"/>
    <cellStyle name="Migliaia 2 4 3 2 6 3 2 2 2" xfId="44510" xr:uid="{047CBCC0-B67C-40E2-9C90-97B5445D7600}"/>
    <cellStyle name="Migliaia 2 4 3 2 6 3 2 3" xfId="33093" xr:uid="{CA4A13C1-D288-48D8-9B9A-FD2BEE7A07DF}"/>
    <cellStyle name="Migliaia 2 4 3 2 6 3 3" xfId="15965" xr:uid="{FC386254-7182-438E-84E9-5DC9830F2CB1}"/>
    <cellStyle name="Migliaia 2 4 3 2 6 3 3 2" xfId="38802" xr:uid="{E2383F06-4DD3-473A-9869-E938A04FB5B6}"/>
    <cellStyle name="Migliaia 2 4 3 2 6 3 4" xfId="27385" xr:uid="{003F3610-56DE-476D-8908-B5E9EF12BAB7}"/>
    <cellStyle name="Migliaia 2 4 3 2 6 4" xfId="7402" xr:uid="{30975167-3458-4777-99EA-9934CD6AB848}"/>
    <cellStyle name="Migliaia 2 4 3 2 6 4 2" xfId="18819" xr:uid="{00D74819-F72E-491A-A074-D33EB93F24B9}"/>
    <cellStyle name="Migliaia 2 4 3 2 6 4 2 2" xfId="41656" xr:uid="{4A6197A8-FBCC-43BB-87EE-062F508EFC8E}"/>
    <cellStyle name="Migliaia 2 4 3 2 6 4 3" xfId="30239" xr:uid="{DE5DDE45-DA84-47DB-810D-689A19CB5EE9}"/>
    <cellStyle name="Migliaia 2 4 3 2 6 5" xfId="13111" xr:uid="{D39FC442-CF91-47FE-9C70-94A6420C8726}"/>
    <cellStyle name="Migliaia 2 4 3 2 6 5 2" xfId="35948" xr:uid="{102AD1D9-EE52-4A91-B339-5B106A19AACB}"/>
    <cellStyle name="Migliaia 2 4 3 2 6 6" xfId="24531" xr:uid="{B6D57A23-10DB-4DEC-952F-3F8CA9C9D8C6}"/>
    <cellStyle name="Migliaia 2 4 3 2 7" xfId="2033" xr:uid="{A775709C-9FF8-4427-9940-D6CB36B274D5}"/>
    <cellStyle name="Migliaia 2 4 3 2 7 2" xfId="4889" xr:uid="{BAB0479C-9BD7-4737-B839-CDC5650519EC}"/>
    <cellStyle name="Migliaia 2 4 3 2 7 2 2" xfId="10597" xr:uid="{C702BEAA-227A-4A13-9A58-BB3262FA57BC}"/>
    <cellStyle name="Migliaia 2 4 3 2 7 2 2 2" xfId="22015" xr:uid="{D3C27AA9-BF2E-42DF-A33C-34D1FBCD030D}"/>
    <cellStyle name="Migliaia 2 4 3 2 7 2 2 2 2" xfId="44852" xr:uid="{77FFA8B5-BB5D-44D1-96E2-70F766038CC4}"/>
    <cellStyle name="Migliaia 2 4 3 2 7 2 2 3" xfId="33435" xr:uid="{166A1729-2039-411D-8F84-F7B525B2FB3C}"/>
    <cellStyle name="Migliaia 2 4 3 2 7 2 3" xfId="16307" xr:uid="{EDF8932E-EDB9-4CB8-A893-3142280BEFB0}"/>
    <cellStyle name="Migliaia 2 4 3 2 7 2 3 2" xfId="39144" xr:uid="{878C44DC-024D-42DB-83C4-751F733E227E}"/>
    <cellStyle name="Migliaia 2 4 3 2 7 2 4" xfId="27727" xr:uid="{3517CA07-FE51-46D8-98A5-9B848A40EC3B}"/>
    <cellStyle name="Migliaia 2 4 3 2 7 3" xfId="7744" xr:uid="{39B1D72F-A29C-49CF-9B63-D57DE9CD71E2}"/>
    <cellStyle name="Migliaia 2 4 3 2 7 3 2" xfId="19161" xr:uid="{A883ED36-D83B-42E2-AA61-5041B888161F}"/>
    <cellStyle name="Migliaia 2 4 3 2 7 3 2 2" xfId="41998" xr:uid="{B6B2269B-DEDE-4EA2-B6C3-9607457DCB9D}"/>
    <cellStyle name="Migliaia 2 4 3 2 7 3 3" xfId="30581" xr:uid="{094C299E-CB81-4463-8904-6F15FF9ECFFF}"/>
    <cellStyle name="Migliaia 2 4 3 2 7 4" xfId="13453" xr:uid="{3B8E26F1-D839-423A-8582-585EC02AAD3D}"/>
    <cellStyle name="Migliaia 2 4 3 2 7 4 2" xfId="36290" xr:uid="{6B660B5A-EBBA-4AE1-B8D8-DB115C925525}"/>
    <cellStyle name="Migliaia 2 4 3 2 7 5" xfId="24873" xr:uid="{145AAB78-A817-471D-B684-418099E51E6D}"/>
    <cellStyle name="Migliaia 2 4 3 2 8" xfId="3462" xr:uid="{16E801E9-C728-485A-A914-118DF0408603}"/>
    <cellStyle name="Migliaia 2 4 3 2 8 2" xfId="9171" xr:uid="{3C18FC20-1F41-4874-8959-F93B2B42AF80}"/>
    <cellStyle name="Migliaia 2 4 3 2 8 2 2" xfId="20588" xr:uid="{8F763151-F41D-462D-BA29-79739CFC18FB}"/>
    <cellStyle name="Migliaia 2 4 3 2 8 2 2 2" xfId="43425" xr:uid="{4D1D3501-B4D8-42EE-A5F3-8DD5F3708200}"/>
    <cellStyle name="Migliaia 2 4 3 2 8 2 3" xfId="32008" xr:uid="{E19236F4-3C93-49B6-9428-EECB317E92EE}"/>
    <cellStyle name="Migliaia 2 4 3 2 8 3" xfId="14880" xr:uid="{9FD4B525-D576-4B87-B8F9-0D2928E7B20E}"/>
    <cellStyle name="Migliaia 2 4 3 2 8 3 2" xfId="37717" xr:uid="{378C6CAC-FBFB-4043-A0C6-3056A0253639}"/>
    <cellStyle name="Migliaia 2 4 3 2 8 4" xfId="26300" xr:uid="{6B0B8C02-F93D-4BDA-9AAD-16615E0A1CC2}"/>
    <cellStyle name="Migliaia 2 4 3 2 9" xfId="6317" xr:uid="{3803C6F0-9139-4518-AE31-5EB5CA20A408}"/>
    <cellStyle name="Migliaia 2 4 3 2 9 2" xfId="17734" xr:uid="{B4AC3FCD-8E85-49D4-A428-DF66A0861BF6}"/>
    <cellStyle name="Migliaia 2 4 3 2 9 2 2" xfId="40571" xr:uid="{41BD6A30-05DC-4FAE-B4BB-94BF7B882B89}"/>
    <cellStyle name="Migliaia 2 4 3 2 9 3" xfId="29154" xr:uid="{1D9181BC-3735-455B-9BFC-0302089F34CB}"/>
    <cellStyle name="Migliaia 2 4 3 3" xfId="554" xr:uid="{BAD44B09-922B-4F0E-86D6-DDCCE4A04B38}"/>
    <cellStyle name="Migliaia 2 4 3 3 2" xfId="2136" xr:uid="{DDA1DDEC-A8BE-4B8D-9434-A54A272ACB91}"/>
    <cellStyle name="Migliaia 2 4 3 3 2 2" xfId="4992" xr:uid="{A48B215C-A294-48CF-B4B3-9159AA58A260}"/>
    <cellStyle name="Migliaia 2 4 3 3 2 2 2" xfId="10700" xr:uid="{BC7A78B1-65A5-49CE-A9E5-00F8974F35C5}"/>
    <cellStyle name="Migliaia 2 4 3 3 2 2 2 2" xfId="22118" xr:uid="{0E51640C-8C62-4B71-968B-3465D6BB0B23}"/>
    <cellStyle name="Migliaia 2 4 3 3 2 2 2 2 2" xfId="44955" xr:uid="{6829E1AC-60F9-415D-A57B-ACEB72FDD796}"/>
    <cellStyle name="Migliaia 2 4 3 3 2 2 2 3" xfId="33538" xr:uid="{5B28D059-2743-49A5-8F26-12C35EEF4F21}"/>
    <cellStyle name="Migliaia 2 4 3 3 2 2 3" xfId="16410" xr:uid="{86309EE3-E58E-41B0-B4B0-C383C4A01633}"/>
    <cellStyle name="Migliaia 2 4 3 3 2 2 3 2" xfId="39247" xr:uid="{348F424D-550B-47DE-B5AF-9F9B9E7BAE5B}"/>
    <cellStyle name="Migliaia 2 4 3 3 2 2 4" xfId="27830" xr:uid="{32A5D26E-3A69-42A3-BE19-4336B287D93A}"/>
    <cellStyle name="Migliaia 2 4 3 3 2 3" xfId="7847" xr:uid="{38C770B0-1949-4085-ACE5-66A35C3E3E02}"/>
    <cellStyle name="Migliaia 2 4 3 3 2 3 2" xfId="19264" xr:uid="{6B21111F-F399-4C74-B240-A2C383443061}"/>
    <cellStyle name="Migliaia 2 4 3 3 2 3 2 2" xfId="42101" xr:uid="{5866A003-1FD9-4F86-B2C9-3EA01D02DB65}"/>
    <cellStyle name="Migliaia 2 4 3 3 2 3 3" xfId="30684" xr:uid="{557D18EF-2DFB-459A-8D12-2BF3C236DB6E}"/>
    <cellStyle name="Migliaia 2 4 3 3 2 4" xfId="13556" xr:uid="{CC7A7FC0-A385-4BD2-AED3-82B27EF275BC}"/>
    <cellStyle name="Migliaia 2 4 3 3 2 4 2" xfId="36393" xr:uid="{7777E643-7CB4-4824-85EA-30D6B5722454}"/>
    <cellStyle name="Migliaia 2 4 3 3 2 5" xfId="24976" xr:uid="{29DEF6E9-179C-4D09-B9DC-5D0A10424913}"/>
    <cellStyle name="Migliaia 2 4 3 3 3" xfId="3565" xr:uid="{CC61573A-5EEB-405A-B723-1C5FF0F3E662}"/>
    <cellStyle name="Migliaia 2 4 3 3 3 2" xfId="9274" xr:uid="{A1AB6056-7EB5-4D32-B70E-A10EB2508E91}"/>
    <cellStyle name="Migliaia 2 4 3 3 3 2 2" xfId="20691" xr:uid="{8FBE7185-5506-4F07-8584-60B4562A853A}"/>
    <cellStyle name="Migliaia 2 4 3 3 3 2 2 2" xfId="43528" xr:uid="{5C78C7E0-9A71-413E-8B76-30E893364600}"/>
    <cellStyle name="Migliaia 2 4 3 3 3 2 3" xfId="32111" xr:uid="{25E8EE05-FAA5-4D19-A979-F436AB221375}"/>
    <cellStyle name="Migliaia 2 4 3 3 3 3" xfId="14983" xr:uid="{69A4D389-6145-411F-A35D-DB4EC4688D40}"/>
    <cellStyle name="Migliaia 2 4 3 3 3 3 2" xfId="37820" xr:uid="{8D5D7855-3049-4C7F-B3DC-E733E4E2AE51}"/>
    <cellStyle name="Migliaia 2 4 3 3 3 4" xfId="26403" xr:uid="{DC3C7BBC-134C-43FF-A168-54AD7BCD14AE}"/>
    <cellStyle name="Migliaia 2 4 3 3 4" xfId="6420" xr:uid="{65A015BC-28DF-4894-B308-98C273A3EB47}"/>
    <cellStyle name="Migliaia 2 4 3 3 4 2" xfId="17837" xr:uid="{FF3A5F23-160F-4754-A70D-36E7B6C45E38}"/>
    <cellStyle name="Migliaia 2 4 3 3 4 2 2" xfId="40674" xr:uid="{578DA494-B905-410A-BB25-2E23637EFBD6}"/>
    <cellStyle name="Migliaia 2 4 3 3 4 3" xfId="29257" xr:uid="{36BC8D97-4FC1-43FC-BD70-338C2DFF08B5}"/>
    <cellStyle name="Migliaia 2 4 3 3 5" xfId="12129" xr:uid="{9048266E-B768-4202-A22E-756AF9C0D915}"/>
    <cellStyle name="Migliaia 2 4 3 3 5 2" xfId="34966" xr:uid="{77F8CBA5-C579-40C9-A9EC-8832E725B389}"/>
    <cellStyle name="Migliaia 2 4 3 3 6" xfId="23549" xr:uid="{9A7ABBAA-FEDF-4C4F-ADEB-7790697D626E}"/>
    <cellStyle name="Migliaia 2 4 3 4" xfId="817" xr:uid="{E634BF7F-669E-4C81-9552-09E660F0EC38}"/>
    <cellStyle name="Migliaia 2 4 3 4 2" xfId="2353" xr:uid="{979701CD-5313-4657-B354-13823B05F5F6}"/>
    <cellStyle name="Migliaia 2 4 3 4 2 2" xfId="5209" xr:uid="{462E80F6-4394-4E2F-AC79-748C32B95FE3}"/>
    <cellStyle name="Migliaia 2 4 3 4 2 2 2" xfId="10917" xr:uid="{28E63DF0-3A73-43C7-BF54-5BD4852A3C28}"/>
    <cellStyle name="Migliaia 2 4 3 4 2 2 2 2" xfId="22335" xr:uid="{E468DB2D-5A27-41DA-9487-1115644302E3}"/>
    <cellStyle name="Migliaia 2 4 3 4 2 2 2 2 2" xfId="45172" xr:uid="{BBB2E09D-CDB3-444D-8E66-A411337D1050}"/>
    <cellStyle name="Migliaia 2 4 3 4 2 2 2 3" xfId="33755" xr:uid="{12F17364-AF7C-4401-B252-F51FFD0DC66E}"/>
    <cellStyle name="Migliaia 2 4 3 4 2 2 3" xfId="16627" xr:uid="{DC7DEF82-B24E-4B1F-BAC1-1C735F9A662D}"/>
    <cellStyle name="Migliaia 2 4 3 4 2 2 3 2" xfId="39464" xr:uid="{B287837C-223B-46FD-B688-BC20754A86F4}"/>
    <cellStyle name="Migliaia 2 4 3 4 2 2 4" xfId="28047" xr:uid="{FC34DBD4-D1C5-405A-9D8F-70D13C64FA1C}"/>
    <cellStyle name="Migliaia 2 4 3 4 2 3" xfId="8064" xr:uid="{49B8DBC9-49E3-4AB5-8D6F-7CBDD543627E}"/>
    <cellStyle name="Migliaia 2 4 3 4 2 3 2" xfId="19481" xr:uid="{6316621E-C5C6-4BA7-A6C4-90D8F6C01B4C}"/>
    <cellStyle name="Migliaia 2 4 3 4 2 3 2 2" xfId="42318" xr:uid="{BCA9F7AD-EB92-417E-A502-0CDAFF84F0B7}"/>
    <cellStyle name="Migliaia 2 4 3 4 2 3 3" xfId="30901" xr:uid="{3A512566-6A07-4085-A5CA-8DFFE190C3BA}"/>
    <cellStyle name="Migliaia 2 4 3 4 2 4" xfId="13773" xr:uid="{A4D6F405-6112-44F6-B3CA-7A40F8E58B7C}"/>
    <cellStyle name="Migliaia 2 4 3 4 2 4 2" xfId="36610" xr:uid="{890E016A-95AE-4645-A435-0A8FDAC14CC8}"/>
    <cellStyle name="Migliaia 2 4 3 4 2 5" xfId="25193" xr:uid="{BF39BC66-3383-459B-A3E9-BA357459031A}"/>
    <cellStyle name="Migliaia 2 4 3 4 3" xfId="3782" xr:uid="{EA336422-2D48-403F-868A-C8BAA4A82B8D}"/>
    <cellStyle name="Migliaia 2 4 3 4 3 2" xfId="9491" xr:uid="{B4146C6F-764E-4668-BED1-01CDDD622952}"/>
    <cellStyle name="Migliaia 2 4 3 4 3 2 2" xfId="20908" xr:uid="{69392BDF-9336-4492-8016-97F629375572}"/>
    <cellStyle name="Migliaia 2 4 3 4 3 2 2 2" xfId="43745" xr:uid="{CB25CA00-4D4E-46DB-B1AB-E1078C6F004D}"/>
    <cellStyle name="Migliaia 2 4 3 4 3 2 3" xfId="32328" xr:uid="{BAF86A73-F86B-4F37-AF18-50AF0B4D35BB}"/>
    <cellStyle name="Migliaia 2 4 3 4 3 3" xfId="15200" xr:uid="{6793C8F6-283C-4509-A7BE-F54B731C2F2A}"/>
    <cellStyle name="Migliaia 2 4 3 4 3 3 2" xfId="38037" xr:uid="{F4144DDA-0C00-472F-B72B-E6DD6FCE3544}"/>
    <cellStyle name="Migliaia 2 4 3 4 3 4" xfId="26620" xr:uid="{937CB402-C6A0-459B-AC54-58AA1DB8D716}"/>
    <cellStyle name="Migliaia 2 4 3 4 4" xfId="6637" xr:uid="{F2D9AE45-7379-4530-8674-55D5A94C4A41}"/>
    <cellStyle name="Migliaia 2 4 3 4 4 2" xfId="18054" xr:uid="{8964B52E-844B-4F20-98F5-47BCAA9B1F27}"/>
    <cellStyle name="Migliaia 2 4 3 4 4 2 2" xfId="40891" xr:uid="{D3D313F2-FCC9-4CCA-A6B3-4340D138E428}"/>
    <cellStyle name="Migliaia 2 4 3 4 4 3" xfId="29474" xr:uid="{F23D30BC-A3AB-43A4-B906-8E7FA5BF4CE0}"/>
    <cellStyle name="Migliaia 2 4 3 4 5" xfId="12346" xr:uid="{9AB0EE0B-D642-4F79-9AD9-DDD7839DBF3D}"/>
    <cellStyle name="Migliaia 2 4 3 4 5 2" xfId="35183" xr:uid="{A652CEF4-ACA1-44A3-8221-F92965781E5B}"/>
    <cellStyle name="Migliaia 2 4 3 4 6" xfId="23766" xr:uid="{8C2198E3-2685-41DA-B4DB-32CBC9FD38E9}"/>
    <cellStyle name="Migliaia 2 4 3 5" xfId="1064" xr:uid="{1AD95D17-CEF4-45F0-92EF-8C343D5B44B9}"/>
    <cellStyle name="Migliaia 2 4 3 5 2" xfId="2570" xr:uid="{7F152FD8-2194-414C-9B15-AB280208697C}"/>
    <cellStyle name="Migliaia 2 4 3 5 2 2" xfId="5426" xr:uid="{F58FFC19-F3F6-46FC-A52B-343F6109AE88}"/>
    <cellStyle name="Migliaia 2 4 3 5 2 2 2" xfId="11134" xr:uid="{AACE596D-8947-4BB0-AD0F-04124577813B}"/>
    <cellStyle name="Migliaia 2 4 3 5 2 2 2 2" xfId="22552" xr:uid="{FC20960F-5182-4930-B122-BD55AC85C737}"/>
    <cellStyle name="Migliaia 2 4 3 5 2 2 2 2 2" xfId="45389" xr:uid="{423E4DA0-9ED3-47B1-B02E-3C0E0C68A48B}"/>
    <cellStyle name="Migliaia 2 4 3 5 2 2 2 3" xfId="33972" xr:uid="{BB7B7969-1273-413F-BA3F-C52FF5E56034}"/>
    <cellStyle name="Migliaia 2 4 3 5 2 2 3" xfId="16844" xr:uid="{73CB9C91-1D2D-44CE-99C7-FAD2A1D4B519}"/>
    <cellStyle name="Migliaia 2 4 3 5 2 2 3 2" xfId="39681" xr:uid="{E71B6E08-2E52-4B1B-9A72-37E49A55326A}"/>
    <cellStyle name="Migliaia 2 4 3 5 2 2 4" xfId="28264" xr:uid="{CB4F477A-707C-4D0F-BA65-79F10B820F2B}"/>
    <cellStyle name="Migliaia 2 4 3 5 2 3" xfId="8281" xr:uid="{5E076A69-52E0-4A04-BFC5-A54086E954B0}"/>
    <cellStyle name="Migliaia 2 4 3 5 2 3 2" xfId="19698" xr:uid="{BE6E0907-D790-434E-AFF9-AA52D1D42BCA}"/>
    <cellStyle name="Migliaia 2 4 3 5 2 3 2 2" xfId="42535" xr:uid="{5F1F3A5C-F6E0-47E4-BEDB-1DC1FAA9C782}"/>
    <cellStyle name="Migliaia 2 4 3 5 2 3 3" xfId="31118" xr:uid="{0FDB90B5-25BA-4491-94C2-0325070F6CD4}"/>
    <cellStyle name="Migliaia 2 4 3 5 2 4" xfId="13990" xr:uid="{5311F809-CFAE-40CD-8D28-D3BBF170D1AD}"/>
    <cellStyle name="Migliaia 2 4 3 5 2 4 2" xfId="36827" xr:uid="{13D64D04-15D0-47B7-A0D3-BA35F8BC4119}"/>
    <cellStyle name="Migliaia 2 4 3 5 2 5" xfId="25410" xr:uid="{7BE60C6E-558E-463F-8D80-C0107DB291C7}"/>
    <cellStyle name="Migliaia 2 4 3 5 3" xfId="3999" xr:uid="{B4FD9B48-4D29-4E8D-80A6-6B09E7FE29C8}"/>
    <cellStyle name="Migliaia 2 4 3 5 3 2" xfId="9708" xr:uid="{404B9BBC-D6F3-4E04-8C3A-D7B6FB5C89CD}"/>
    <cellStyle name="Migliaia 2 4 3 5 3 2 2" xfId="21125" xr:uid="{79FCA3F7-B74E-4A22-95ED-1648C0F53C19}"/>
    <cellStyle name="Migliaia 2 4 3 5 3 2 2 2" xfId="43962" xr:uid="{BFA3F920-B0D6-487A-94BA-6D0C49A7118B}"/>
    <cellStyle name="Migliaia 2 4 3 5 3 2 3" xfId="32545" xr:uid="{4E745B9F-9D9E-4410-983A-0ED896CC4A5E}"/>
    <cellStyle name="Migliaia 2 4 3 5 3 3" xfId="15417" xr:uid="{91A062D5-993A-49DF-AA46-1EFA58A64200}"/>
    <cellStyle name="Migliaia 2 4 3 5 3 3 2" xfId="38254" xr:uid="{3F15BD3F-D38C-41EB-8C76-C00E39C03597}"/>
    <cellStyle name="Migliaia 2 4 3 5 3 4" xfId="26837" xr:uid="{3C29CA4C-9CCC-425D-9B0D-AE72DEE9083F}"/>
    <cellStyle name="Migliaia 2 4 3 5 4" xfId="6854" xr:uid="{7AAD60E2-0382-4A7B-B7B7-252FC5D95098}"/>
    <cellStyle name="Migliaia 2 4 3 5 4 2" xfId="18271" xr:uid="{42A5850F-4985-48E7-BA87-E41FF698B72C}"/>
    <cellStyle name="Migliaia 2 4 3 5 4 2 2" xfId="41108" xr:uid="{1F9680AC-8356-4808-BFFA-3FA29492E6CC}"/>
    <cellStyle name="Migliaia 2 4 3 5 4 3" xfId="29691" xr:uid="{A617BF22-BA08-4D1A-83C8-FE10CBAC0CAB}"/>
    <cellStyle name="Migliaia 2 4 3 5 5" xfId="12563" xr:uid="{A37BE6EE-4E66-4F60-A222-355C21960808}"/>
    <cellStyle name="Migliaia 2 4 3 5 5 2" xfId="35400" xr:uid="{592E96A2-3EA4-40BF-80E6-C566CD9771FD}"/>
    <cellStyle name="Migliaia 2 4 3 5 6" xfId="23983" xr:uid="{C57E6AAE-EEC7-4626-A217-4F8DF9B28C87}"/>
    <cellStyle name="Migliaia 2 4 3 6" xfId="1311" xr:uid="{DFBF6FBE-2164-4543-982C-8D4246269FD3}"/>
    <cellStyle name="Migliaia 2 4 3 6 2" xfId="2787" xr:uid="{2EF580F2-D35E-47A9-BE8B-FC260DFF1844}"/>
    <cellStyle name="Migliaia 2 4 3 6 2 2" xfId="5643" xr:uid="{C536C03C-6B1D-4405-8E6A-AE8AD15135A3}"/>
    <cellStyle name="Migliaia 2 4 3 6 2 2 2" xfId="11351" xr:uid="{C048BB7B-2A7A-44C4-8BAA-E282E062FDB8}"/>
    <cellStyle name="Migliaia 2 4 3 6 2 2 2 2" xfId="22769" xr:uid="{EA587C30-0AD1-4873-9A32-8A6CE24CA4C8}"/>
    <cellStyle name="Migliaia 2 4 3 6 2 2 2 2 2" xfId="45606" xr:uid="{AC970839-1FD0-4016-A41A-D1825B243F33}"/>
    <cellStyle name="Migliaia 2 4 3 6 2 2 2 3" xfId="34189" xr:uid="{17E438A6-2B19-4C65-A11F-215E4460803D}"/>
    <cellStyle name="Migliaia 2 4 3 6 2 2 3" xfId="17061" xr:uid="{B81CEF30-2916-4A01-B98C-D614CF91F91C}"/>
    <cellStyle name="Migliaia 2 4 3 6 2 2 3 2" xfId="39898" xr:uid="{58BC090B-65B3-4BF7-9134-B928E5CBF1EB}"/>
    <cellStyle name="Migliaia 2 4 3 6 2 2 4" xfId="28481" xr:uid="{8A1684A8-3A56-4006-B7F6-8444F198531F}"/>
    <cellStyle name="Migliaia 2 4 3 6 2 3" xfId="8498" xr:uid="{FFB754E3-DDB2-427B-8C47-5A424548BCCD}"/>
    <cellStyle name="Migliaia 2 4 3 6 2 3 2" xfId="19915" xr:uid="{3A52FFDC-965F-4F36-BD6D-F332B1D12D01}"/>
    <cellStyle name="Migliaia 2 4 3 6 2 3 2 2" xfId="42752" xr:uid="{37784D9D-77C4-4D81-9465-9A7B62B09AC0}"/>
    <cellStyle name="Migliaia 2 4 3 6 2 3 3" xfId="31335" xr:uid="{23BBC802-3CB9-4993-8DB1-B7EB4C40285C}"/>
    <cellStyle name="Migliaia 2 4 3 6 2 4" xfId="14207" xr:uid="{2774E5AC-1AAE-41A9-80C0-EAEDDB2D395A}"/>
    <cellStyle name="Migliaia 2 4 3 6 2 4 2" xfId="37044" xr:uid="{D00A74AD-2AB8-4AA5-95DF-6FC38A08A29E}"/>
    <cellStyle name="Migliaia 2 4 3 6 2 5" xfId="25627" xr:uid="{E2D52D37-51DB-479A-BF85-DD8F7EA4675E}"/>
    <cellStyle name="Migliaia 2 4 3 6 3" xfId="4216" xr:uid="{34718B3F-9A5C-40F5-A3B2-087B58A7128A}"/>
    <cellStyle name="Migliaia 2 4 3 6 3 2" xfId="9925" xr:uid="{0289EB82-EE0F-421C-AEBD-88C79EC91BA7}"/>
    <cellStyle name="Migliaia 2 4 3 6 3 2 2" xfId="21342" xr:uid="{8E749B14-E682-43B2-AF8F-21021A8E847A}"/>
    <cellStyle name="Migliaia 2 4 3 6 3 2 2 2" xfId="44179" xr:uid="{0E4589D8-AAA2-43AE-94AF-282689F58255}"/>
    <cellStyle name="Migliaia 2 4 3 6 3 2 3" xfId="32762" xr:uid="{0849E70E-EE9C-4F55-99AC-2CEA58269AF6}"/>
    <cellStyle name="Migliaia 2 4 3 6 3 3" xfId="15634" xr:uid="{A08750B2-8A6C-4A90-BB3A-881960883CAD}"/>
    <cellStyle name="Migliaia 2 4 3 6 3 3 2" xfId="38471" xr:uid="{529C0D07-8FA8-4111-965A-AB6266E8EFEC}"/>
    <cellStyle name="Migliaia 2 4 3 6 3 4" xfId="27054" xr:uid="{F2910846-D2FF-45D1-840A-C8FF5D9CC636}"/>
    <cellStyle name="Migliaia 2 4 3 6 4" xfId="7071" xr:uid="{35CC61FA-5178-47E0-93C7-84760FBCDCB3}"/>
    <cellStyle name="Migliaia 2 4 3 6 4 2" xfId="18488" xr:uid="{17302B80-08BC-4F91-A645-984334826C15}"/>
    <cellStyle name="Migliaia 2 4 3 6 4 2 2" xfId="41325" xr:uid="{25A1AAFE-1742-4E37-9F92-44881BA65B47}"/>
    <cellStyle name="Migliaia 2 4 3 6 4 3" xfId="29908" xr:uid="{7F93DBF4-3570-4158-9780-6769C07C6238}"/>
    <cellStyle name="Migliaia 2 4 3 6 5" xfId="12780" xr:uid="{14518D97-9CE0-4A23-A936-329BB1D0E03F}"/>
    <cellStyle name="Migliaia 2 4 3 6 5 2" xfId="35617" xr:uid="{585CCE5C-95AF-46EB-B038-08519E625FB6}"/>
    <cellStyle name="Migliaia 2 4 3 6 6" xfId="24200" xr:uid="{B324A0EB-0062-42F4-807F-CDFB2EF0C64C}"/>
    <cellStyle name="Migliaia 2 4 3 7" xfId="1558" xr:uid="{BD89107E-EDAE-4FB0-B784-6B6D9898865C}"/>
    <cellStyle name="Migliaia 2 4 3 7 2" xfId="3004" xr:uid="{F61BF683-FAD9-480F-8AD8-28442881A7D3}"/>
    <cellStyle name="Migliaia 2 4 3 7 2 2" xfId="5860" xr:uid="{1CF21B39-33A2-4C22-B4E4-6919A8AED5B1}"/>
    <cellStyle name="Migliaia 2 4 3 7 2 2 2" xfId="11568" xr:uid="{4DB73B07-9529-453C-A167-AC16647B0F3D}"/>
    <cellStyle name="Migliaia 2 4 3 7 2 2 2 2" xfId="22986" xr:uid="{080BC647-1CF5-4624-9C40-669C4999818C}"/>
    <cellStyle name="Migliaia 2 4 3 7 2 2 2 2 2" xfId="45823" xr:uid="{72E070F2-F769-4B79-9C97-654C89D96227}"/>
    <cellStyle name="Migliaia 2 4 3 7 2 2 2 3" xfId="34406" xr:uid="{5F33387B-3859-4207-A5A9-4BCA38057002}"/>
    <cellStyle name="Migliaia 2 4 3 7 2 2 3" xfId="17278" xr:uid="{91743713-82BF-49BF-8ACE-8EBCC0B921A2}"/>
    <cellStyle name="Migliaia 2 4 3 7 2 2 3 2" xfId="40115" xr:uid="{19278A5D-D4E6-4FD0-A6B5-25728CA79E39}"/>
    <cellStyle name="Migliaia 2 4 3 7 2 2 4" xfId="28698" xr:uid="{C00B1E50-1266-4229-A192-7F11D1D1C851}"/>
    <cellStyle name="Migliaia 2 4 3 7 2 3" xfId="8715" xr:uid="{81378481-4000-4A7A-A4D1-B4FCB0AD3F05}"/>
    <cellStyle name="Migliaia 2 4 3 7 2 3 2" xfId="20132" xr:uid="{369A3CB3-E355-45D3-B161-F4A349533409}"/>
    <cellStyle name="Migliaia 2 4 3 7 2 3 2 2" xfId="42969" xr:uid="{8134021F-4811-473E-B4FB-EAECD9693990}"/>
    <cellStyle name="Migliaia 2 4 3 7 2 3 3" xfId="31552" xr:uid="{B8AC0ECE-0174-424B-9956-79C55C6FC994}"/>
    <cellStyle name="Migliaia 2 4 3 7 2 4" xfId="14424" xr:uid="{0209ADBD-4A90-4F6E-B592-30DF3A75EFC2}"/>
    <cellStyle name="Migliaia 2 4 3 7 2 4 2" xfId="37261" xr:uid="{6B7C7267-882E-470A-8CDD-FD9757394B50}"/>
    <cellStyle name="Migliaia 2 4 3 7 2 5" xfId="25844" xr:uid="{87AEADA5-FACA-40F6-BC0F-288303059D02}"/>
    <cellStyle name="Migliaia 2 4 3 7 3" xfId="4433" xr:uid="{FC9D0740-6CE7-492E-AB50-1248080760F3}"/>
    <cellStyle name="Migliaia 2 4 3 7 3 2" xfId="10142" xr:uid="{ED4C27D1-F3D1-4FD4-901D-F7953432E484}"/>
    <cellStyle name="Migliaia 2 4 3 7 3 2 2" xfId="21559" xr:uid="{22152AFB-0C92-4462-AA1C-CF6402C674E7}"/>
    <cellStyle name="Migliaia 2 4 3 7 3 2 2 2" xfId="44396" xr:uid="{DD3896F5-0922-49C4-BEB6-18185A3C817B}"/>
    <cellStyle name="Migliaia 2 4 3 7 3 2 3" xfId="32979" xr:uid="{9B6F2A67-CFB8-4FAD-AD1B-AE5CC1A5B402}"/>
    <cellStyle name="Migliaia 2 4 3 7 3 3" xfId="15851" xr:uid="{1FF3125E-B851-4938-B861-821C193D9320}"/>
    <cellStyle name="Migliaia 2 4 3 7 3 3 2" xfId="38688" xr:uid="{4CC1238D-68E2-40E0-AA8B-D418C46E2298}"/>
    <cellStyle name="Migliaia 2 4 3 7 3 4" xfId="27271" xr:uid="{7D79542E-15F0-4591-A75A-3BA341C2C766}"/>
    <cellStyle name="Migliaia 2 4 3 7 4" xfId="7288" xr:uid="{AC85A098-C060-4360-A99A-C5DC3B9EFE54}"/>
    <cellStyle name="Migliaia 2 4 3 7 4 2" xfId="18705" xr:uid="{58FB744D-8A03-4AEF-9B8F-7BBC662DF4B8}"/>
    <cellStyle name="Migliaia 2 4 3 7 4 2 2" xfId="41542" xr:uid="{DF07D1FF-3F57-4752-A14E-ACB9559957A3}"/>
    <cellStyle name="Migliaia 2 4 3 7 4 3" xfId="30125" xr:uid="{7A56A40B-F549-4B41-A022-D7935B20FE61}"/>
    <cellStyle name="Migliaia 2 4 3 7 5" xfId="12997" xr:uid="{682802F5-EF54-4DFA-BF65-C553841DF98D}"/>
    <cellStyle name="Migliaia 2 4 3 7 5 2" xfId="35834" xr:uid="{55BD8CC4-9BAE-4991-ABD8-8C6F42250E6E}"/>
    <cellStyle name="Migliaia 2 4 3 7 6" xfId="24417" xr:uid="{40420C15-6813-4CC6-A9EF-05F7C31644B7}"/>
    <cellStyle name="Migliaia 2 4 3 8" xfId="1904" xr:uid="{81FECB89-0D8D-4362-9D59-D4832CDDC241}"/>
    <cellStyle name="Migliaia 2 4 3 8 2" xfId="4760" xr:uid="{7D192C67-AEE6-4F28-8299-34A46988E255}"/>
    <cellStyle name="Migliaia 2 4 3 8 2 2" xfId="10469" xr:uid="{44045D52-B5EF-4039-8533-8916E929ABD1}"/>
    <cellStyle name="Migliaia 2 4 3 8 2 2 2" xfId="21886" xr:uid="{07233ABC-5909-4024-AC8D-F43A84515A80}"/>
    <cellStyle name="Migliaia 2 4 3 8 2 2 2 2" xfId="44723" xr:uid="{CCA1200A-5101-4A1A-B13F-D7FABE7BFF34}"/>
    <cellStyle name="Migliaia 2 4 3 8 2 2 3" xfId="33306" xr:uid="{56EBF11E-7BA7-43DF-946A-BF86128D3984}"/>
    <cellStyle name="Migliaia 2 4 3 8 2 3" xfId="16178" xr:uid="{DCDFFF5B-3C7B-46B5-9E91-37608E4615EE}"/>
    <cellStyle name="Migliaia 2 4 3 8 2 3 2" xfId="39015" xr:uid="{5C6BD3E8-CC5E-4B31-9302-6513DE0D21DD}"/>
    <cellStyle name="Migliaia 2 4 3 8 2 4" xfId="27598" xr:uid="{EB74B1BA-5990-4335-93E7-9C44663754AD}"/>
    <cellStyle name="Migliaia 2 4 3 8 3" xfId="7615" xr:uid="{51AFA032-B20F-4074-9FE3-A8FC58C6E925}"/>
    <cellStyle name="Migliaia 2 4 3 8 3 2" xfId="19032" xr:uid="{3A3CA399-78DF-40CE-A625-1F34E69A15B2}"/>
    <cellStyle name="Migliaia 2 4 3 8 3 2 2" xfId="41869" xr:uid="{7AD59CFA-1F68-46A0-8F28-EEACB04484BE}"/>
    <cellStyle name="Migliaia 2 4 3 8 3 3" xfId="30452" xr:uid="{4E601C34-EF5F-4FBB-B860-DB8826A029AE}"/>
    <cellStyle name="Migliaia 2 4 3 8 4" xfId="13324" xr:uid="{BA946635-5ADE-455A-B618-F185D0144DFC}"/>
    <cellStyle name="Migliaia 2 4 3 8 4 2" xfId="36161" xr:uid="{55AF2658-1A0E-4E5C-9400-4AB67F154EA3}"/>
    <cellStyle name="Migliaia 2 4 3 8 5" xfId="24744" xr:uid="{E65A8296-BD96-44E8-9528-6E923672BCC1}"/>
    <cellStyle name="Migliaia 2 4 3 9" xfId="3333" xr:uid="{DF2B6400-9D3A-4A83-B66B-2ACB1FC22A39}"/>
    <cellStyle name="Migliaia 2 4 3 9 2" xfId="9042" xr:uid="{35084205-410B-4963-91BA-432E89F12983}"/>
    <cellStyle name="Migliaia 2 4 3 9 2 2" xfId="20459" xr:uid="{6C802548-D554-4528-9D28-665A94A6AB3E}"/>
    <cellStyle name="Migliaia 2 4 3 9 2 2 2" xfId="43296" xr:uid="{B3B7E0D2-15F0-4300-85C9-842DCCB96036}"/>
    <cellStyle name="Migliaia 2 4 3 9 2 3" xfId="31879" xr:uid="{D9B8E6AD-F224-492C-B064-371F807A61A6}"/>
    <cellStyle name="Migliaia 2 4 3 9 3" xfId="14751" xr:uid="{A88B76F9-7E93-4774-B192-2944A48A9CC9}"/>
    <cellStyle name="Migliaia 2 4 3 9 3 2" xfId="37588" xr:uid="{2C2DD783-3C7B-480A-B533-BF97FB2E9056}"/>
    <cellStyle name="Migliaia 2 4 3 9 4" xfId="26171" xr:uid="{67395C60-2537-4116-9202-6F58D0041988}"/>
    <cellStyle name="Migliaia 2 4 4" xfId="398" xr:uid="{697B7FC5-80BE-48CA-89D1-F4793157FA7F}"/>
    <cellStyle name="Migliaia 2 4 4 10" xfId="11996" xr:uid="{E5DF1FE6-CC5A-4A18-8AB7-C9E6ED04CF8E}"/>
    <cellStyle name="Migliaia 2 4 4 10 2" xfId="34833" xr:uid="{D13B3704-FB75-4FF9-9C1D-064296EEE8C1}"/>
    <cellStyle name="Migliaia 2 4 4 11" xfId="23416" xr:uid="{105F5027-9BE8-46FC-B84D-2B82C76E0E24}"/>
    <cellStyle name="Migliaia 2 4 4 2" xfId="652" xr:uid="{CC7C151B-98C8-4C1B-9B16-0F2FCD5CACC3}"/>
    <cellStyle name="Migliaia 2 4 4 2 2" xfId="2220" xr:uid="{E08782B5-8E70-47FF-9EA5-6942406925DF}"/>
    <cellStyle name="Migliaia 2 4 4 2 2 2" xfId="5076" xr:uid="{C809887F-CF4A-4152-B28E-E2E316167523}"/>
    <cellStyle name="Migliaia 2 4 4 2 2 2 2" xfId="10784" xr:uid="{BD64A3A7-B625-4338-B5EE-9939450EFCCF}"/>
    <cellStyle name="Migliaia 2 4 4 2 2 2 2 2" xfId="22202" xr:uid="{6BAB82CE-7F18-44BA-9437-5F6749E9EDF8}"/>
    <cellStyle name="Migliaia 2 4 4 2 2 2 2 2 2" xfId="45039" xr:uid="{4F13095C-FAD2-4327-9FD8-78E40CB08663}"/>
    <cellStyle name="Migliaia 2 4 4 2 2 2 2 3" xfId="33622" xr:uid="{FA62ECF1-D713-442A-A780-0136BD3B66F8}"/>
    <cellStyle name="Migliaia 2 4 4 2 2 2 3" xfId="16494" xr:uid="{544877B1-95D3-4189-9E06-10C3B27BE29B}"/>
    <cellStyle name="Migliaia 2 4 4 2 2 2 3 2" xfId="39331" xr:uid="{A6A8EA02-7016-4511-8813-0D7780D7846A}"/>
    <cellStyle name="Migliaia 2 4 4 2 2 2 4" xfId="27914" xr:uid="{4CFF6F2B-9092-4855-84A6-973A4A42BF50}"/>
    <cellStyle name="Migliaia 2 4 4 2 2 3" xfId="7931" xr:uid="{B9277FDB-68F2-4FD8-B750-9B6D7FB1B179}"/>
    <cellStyle name="Migliaia 2 4 4 2 2 3 2" xfId="19348" xr:uid="{81DF8C7C-2B85-4F82-A957-54C5E8CD1559}"/>
    <cellStyle name="Migliaia 2 4 4 2 2 3 2 2" xfId="42185" xr:uid="{5A70D372-A079-4680-92A5-0CFB8338BD59}"/>
    <cellStyle name="Migliaia 2 4 4 2 2 3 3" xfId="30768" xr:uid="{418C5421-C50F-4579-9480-2A19A33D2FB1}"/>
    <cellStyle name="Migliaia 2 4 4 2 2 4" xfId="13640" xr:uid="{46B84355-4F21-4BD0-80D0-533F05D8546F}"/>
    <cellStyle name="Migliaia 2 4 4 2 2 4 2" xfId="36477" xr:uid="{E103746F-3724-411B-8149-774780EB9535}"/>
    <cellStyle name="Migliaia 2 4 4 2 2 5" xfId="25060" xr:uid="{10365D5D-5F56-40A4-9404-FB55B2385684}"/>
    <cellStyle name="Migliaia 2 4 4 2 3" xfId="3649" xr:uid="{AD9AC6CC-A782-41E9-BAE3-C33BFFF75F16}"/>
    <cellStyle name="Migliaia 2 4 4 2 3 2" xfId="9358" xr:uid="{3DA3F413-5AE2-4878-ABC9-D8C062F2F759}"/>
    <cellStyle name="Migliaia 2 4 4 2 3 2 2" xfId="20775" xr:uid="{D54BF799-ECCD-4E86-8FAD-77E2C877E1B0}"/>
    <cellStyle name="Migliaia 2 4 4 2 3 2 2 2" xfId="43612" xr:uid="{136CDD1C-F9A7-49FD-AF89-D0E6A5509257}"/>
    <cellStyle name="Migliaia 2 4 4 2 3 2 3" xfId="32195" xr:uid="{E78A600E-5ADD-499E-95D6-FAB4A621654C}"/>
    <cellStyle name="Migliaia 2 4 4 2 3 3" xfId="15067" xr:uid="{620649FA-174E-4F8A-AE24-57D0BE2E6EBE}"/>
    <cellStyle name="Migliaia 2 4 4 2 3 3 2" xfId="37904" xr:uid="{78E3F7C2-2726-422C-8279-DBE747F5E26A}"/>
    <cellStyle name="Migliaia 2 4 4 2 3 4" xfId="26487" xr:uid="{D48657DB-4473-4A71-9FB4-F6AD8DA37396}"/>
    <cellStyle name="Migliaia 2 4 4 2 4" xfId="6504" xr:uid="{864749B2-6ECE-4EA6-8BBA-E81CE231037E}"/>
    <cellStyle name="Migliaia 2 4 4 2 4 2" xfId="17921" xr:uid="{5CDF03C2-0CF8-4D38-8465-AFDD20F7C691}"/>
    <cellStyle name="Migliaia 2 4 4 2 4 2 2" xfId="40758" xr:uid="{BDC4D3D6-345E-4D93-A7CB-2DE75A3A2755}"/>
    <cellStyle name="Migliaia 2 4 4 2 4 3" xfId="29341" xr:uid="{F19305C4-1981-4979-873D-124FD4A8452C}"/>
    <cellStyle name="Migliaia 2 4 4 2 5" xfId="12213" xr:uid="{D86C933D-16C3-4961-9D72-BC2F36072B89}"/>
    <cellStyle name="Migliaia 2 4 4 2 5 2" xfId="35050" xr:uid="{FB2CBC9A-B0A8-412E-B3A9-6636AFA41560}"/>
    <cellStyle name="Migliaia 2 4 4 2 6" xfId="23633" xr:uid="{AC34C619-98B2-4265-99A9-64CF12C7AB63}"/>
    <cellStyle name="Migliaia 2 4 4 3" xfId="912" xr:uid="{C17D3477-9401-4A09-A826-98B94747AE0E}"/>
    <cellStyle name="Migliaia 2 4 4 3 2" xfId="2437" xr:uid="{E6726616-FA04-4EC2-A80F-FDBE5E601B47}"/>
    <cellStyle name="Migliaia 2 4 4 3 2 2" xfId="5293" xr:uid="{1969A037-7FE7-4BD8-8579-CBED5A535956}"/>
    <cellStyle name="Migliaia 2 4 4 3 2 2 2" xfId="11001" xr:uid="{5AE92311-BF64-4335-8CFF-0B4E12C749B7}"/>
    <cellStyle name="Migliaia 2 4 4 3 2 2 2 2" xfId="22419" xr:uid="{E37340E6-8C4D-4F4F-88F0-FE3355906764}"/>
    <cellStyle name="Migliaia 2 4 4 3 2 2 2 2 2" xfId="45256" xr:uid="{FA03739C-81E0-4F33-A31B-6E38E5294FCE}"/>
    <cellStyle name="Migliaia 2 4 4 3 2 2 2 3" xfId="33839" xr:uid="{5D849C1F-9526-4315-B52F-280DFBCB046C}"/>
    <cellStyle name="Migliaia 2 4 4 3 2 2 3" xfId="16711" xr:uid="{CF79DE3B-09E7-4CA6-A633-30AB08B3D4A2}"/>
    <cellStyle name="Migliaia 2 4 4 3 2 2 3 2" xfId="39548" xr:uid="{97D4A68F-8E46-4F52-9F4B-B9B72E15FC21}"/>
    <cellStyle name="Migliaia 2 4 4 3 2 2 4" xfId="28131" xr:uid="{D551D45B-8D08-4402-9A00-A6922726FFAD}"/>
    <cellStyle name="Migliaia 2 4 4 3 2 3" xfId="8148" xr:uid="{93EDF51C-6734-42EE-A192-6902B8631256}"/>
    <cellStyle name="Migliaia 2 4 4 3 2 3 2" xfId="19565" xr:uid="{F5DC3957-D913-4C50-B2BB-C423C258E0CF}"/>
    <cellStyle name="Migliaia 2 4 4 3 2 3 2 2" xfId="42402" xr:uid="{221DE8BE-144C-4775-AD26-0E0AA0D94BD3}"/>
    <cellStyle name="Migliaia 2 4 4 3 2 3 3" xfId="30985" xr:uid="{1DD69156-6D8D-4FD7-A822-EE6175F2DF3D}"/>
    <cellStyle name="Migliaia 2 4 4 3 2 4" xfId="13857" xr:uid="{2E0CB64C-1DE1-4618-86CD-CD4416ADA2D9}"/>
    <cellStyle name="Migliaia 2 4 4 3 2 4 2" xfId="36694" xr:uid="{EFCB317C-4D1B-4DC2-9DC9-ECE509ED0F42}"/>
    <cellStyle name="Migliaia 2 4 4 3 2 5" xfId="25277" xr:uid="{419B651A-9ACC-4315-9667-433C6CD2B836}"/>
    <cellStyle name="Migliaia 2 4 4 3 3" xfId="3866" xr:uid="{5FF01760-6D31-4EEA-8876-E97A67C969B4}"/>
    <cellStyle name="Migliaia 2 4 4 3 3 2" xfId="9575" xr:uid="{AE1A2761-F58B-4DE0-96B3-B052218E4648}"/>
    <cellStyle name="Migliaia 2 4 4 3 3 2 2" xfId="20992" xr:uid="{A19FC469-3AAD-4E11-9EAA-921923A93A3D}"/>
    <cellStyle name="Migliaia 2 4 4 3 3 2 2 2" xfId="43829" xr:uid="{1075251A-8521-4B64-BC26-446673744770}"/>
    <cellStyle name="Migliaia 2 4 4 3 3 2 3" xfId="32412" xr:uid="{96E296BB-F541-4351-81B1-1F09E8DD0071}"/>
    <cellStyle name="Migliaia 2 4 4 3 3 3" xfId="15284" xr:uid="{7321E99A-0D60-4A5B-A74B-357B4733434C}"/>
    <cellStyle name="Migliaia 2 4 4 3 3 3 2" xfId="38121" xr:uid="{05FBF544-B190-4901-B67B-CCCE17FCBA01}"/>
    <cellStyle name="Migliaia 2 4 4 3 3 4" xfId="26704" xr:uid="{14B06204-188E-4AA2-9910-DC75C0CBB13F}"/>
    <cellStyle name="Migliaia 2 4 4 3 4" xfId="6721" xr:uid="{D7E49DF2-34C6-4C40-8A27-CCFEA5D7F5E7}"/>
    <cellStyle name="Migliaia 2 4 4 3 4 2" xfId="18138" xr:uid="{5C8AAFC7-5F73-4C2C-8281-92B093F1ADFF}"/>
    <cellStyle name="Migliaia 2 4 4 3 4 2 2" xfId="40975" xr:uid="{83DE94CC-2D59-4C2A-BCA0-4F0F0BC8F730}"/>
    <cellStyle name="Migliaia 2 4 4 3 4 3" xfId="29558" xr:uid="{D40F817F-3D1A-4DF6-96AA-59383BCDFA24}"/>
    <cellStyle name="Migliaia 2 4 4 3 5" xfId="12430" xr:uid="{7ED9B860-FBD0-4A37-A557-952CAE0F2A35}"/>
    <cellStyle name="Migliaia 2 4 4 3 5 2" xfId="35267" xr:uid="{13D33E16-B4EC-485E-BC27-A350975CF6BA}"/>
    <cellStyle name="Migliaia 2 4 4 3 6" xfId="23850" xr:uid="{1A50E504-8DC8-42D0-8A02-1FBECC89E0EE}"/>
    <cellStyle name="Migliaia 2 4 4 4" xfId="1159" xr:uid="{718F4C74-38B7-499B-9EF9-B94F6B0253A5}"/>
    <cellStyle name="Migliaia 2 4 4 4 2" xfId="2654" xr:uid="{D85C2B11-C580-4C92-A260-DF94061321CA}"/>
    <cellStyle name="Migliaia 2 4 4 4 2 2" xfId="5510" xr:uid="{FD3D0A2C-8DCC-4806-9744-68A935B6C832}"/>
    <cellStyle name="Migliaia 2 4 4 4 2 2 2" xfId="11218" xr:uid="{9E285019-B773-4B9B-9E86-FB0051A58DD8}"/>
    <cellStyle name="Migliaia 2 4 4 4 2 2 2 2" xfId="22636" xr:uid="{CB0726E6-18A7-407E-863B-2D17C3CC2FF2}"/>
    <cellStyle name="Migliaia 2 4 4 4 2 2 2 2 2" xfId="45473" xr:uid="{7B5E955C-6FEB-4960-92D0-F4391618744C}"/>
    <cellStyle name="Migliaia 2 4 4 4 2 2 2 3" xfId="34056" xr:uid="{16EB65FF-3598-4FDA-BE16-A5C47AD9597E}"/>
    <cellStyle name="Migliaia 2 4 4 4 2 2 3" xfId="16928" xr:uid="{6F6FB9D4-E9F4-490D-AEAD-A03F1C59B435}"/>
    <cellStyle name="Migliaia 2 4 4 4 2 2 3 2" xfId="39765" xr:uid="{5FFAF02A-F7FC-438B-9913-8C6255048A3C}"/>
    <cellStyle name="Migliaia 2 4 4 4 2 2 4" xfId="28348" xr:uid="{CF222FBC-9C6D-4C15-AA91-6DDCEB988BEE}"/>
    <cellStyle name="Migliaia 2 4 4 4 2 3" xfId="8365" xr:uid="{D8E287F6-BDEF-417F-878D-CEB66298562F}"/>
    <cellStyle name="Migliaia 2 4 4 4 2 3 2" xfId="19782" xr:uid="{0EEE531C-D69A-4F7F-AF2F-3FAFBB0EB278}"/>
    <cellStyle name="Migliaia 2 4 4 4 2 3 2 2" xfId="42619" xr:uid="{064F8FF5-9BB1-4181-BF55-75A0B1D6CA05}"/>
    <cellStyle name="Migliaia 2 4 4 4 2 3 3" xfId="31202" xr:uid="{0CB5B3D8-7A1C-4622-9F49-943127A225EF}"/>
    <cellStyle name="Migliaia 2 4 4 4 2 4" xfId="14074" xr:uid="{885D8714-2295-4EB7-AB46-C70699E29633}"/>
    <cellStyle name="Migliaia 2 4 4 4 2 4 2" xfId="36911" xr:uid="{A9580D48-DBD0-4321-A46B-A0AC75EB882A}"/>
    <cellStyle name="Migliaia 2 4 4 4 2 5" xfId="25494" xr:uid="{3DE9A881-B486-4EFE-9034-5030D0A90633}"/>
    <cellStyle name="Migliaia 2 4 4 4 3" xfId="4083" xr:uid="{BC6078E9-699A-4249-87D2-FF29B5F34B2B}"/>
    <cellStyle name="Migliaia 2 4 4 4 3 2" xfId="9792" xr:uid="{30316A9E-D5F2-4602-BDA8-F934BC72D03E}"/>
    <cellStyle name="Migliaia 2 4 4 4 3 2 2" xfId="21209" xr:uid="{FB167DA4-1289-41D3-84EB-C470B51D9B93}"/>
    <cellStyle name="Migliaia 2 4 4 4 3 2 2 2" xfId="44046" xr:uid="{54563539-D932-4260-9B8E-CB5CB01B478D}"/>
    <cellStyle name="Migliaia 2 4 4 4 3 2 3" xfId="32629" xr:uid="{BA78405E-5253-4084-A71F-59BEE774D83D}"/>
    <cellStyle name="Migliaia 2 4 4 4 3 3" xfId="15501" xr:uid="{EB8E4F7C-FAFE-4238-AE5E-7B63AAA1527C}"/>
    <cellStyle name="Migliaia 2 4 4 4 3 3 2" xfId="38338" xr:uid="{D561EDB8-4BC6-46CF-BA0C-DD582487A992}"/>
    <cellStyle name="Migliaia 2 4 4 4 3 4" xfId="26921" xr:uid="{F7232D2E-E347-467D-B349-37122321C9EA}"/>
    <cellStyle name="Migliaia 2 4 4 4 4" xfId="6938" xr:uid="{2A763E1E-154B-4FC0-8EEA-6F1083E36D2E}"/>
    <cellStyle name="Migliaia 2 4 4 4 4 2" xfId="18355" xr:uid="{FCF6FA18-8633-4605-BE5B-9396D5D73B42}"/>
    <cellStyle name="Migliaia 2 4 4 4 4 2 2" xfId="41192" xr:uid="{8C47C843-6AD8-42C5-A904-1CC16EBC6BCA}"/>
    <cellStyle name="Migliaia 2 4 4 4 4 3" xfId="29775" xr:uid="{11BFB92E-9CB0-4172-8874-5F1985CE6A34}"/>
    <cellStyle name="Migliaia 2 4 4 4 5" xfId="12647" xr:uid="{FB235F68-537B-4FC7-A72F-426C5D6F5385}"/>
    <cellStyle name="Migliaia 2 4 4 4 5 2" xfId="35484" xr:uid="{4AC00B39-0DAE-4F6E-8A49-E67B73AA2623}"/>
    <cellStyle name="Migliaia 2 4 4 4 6" xfId="24067" xr:uid="{C665134F-819D-4C8E-913D-AC8B959B69C5}"/>
    <cellStyle name="Migliaia 2 4 4 5" xfId="1406" xr:uid="{1F5D8675-7C09-4026-9F58-5F8A4F76E724}"/>
    <cellStyle name="Migliaia 2 4 4 5 2" xfId="2871" xr:uid="{948E7982-46D1-4C68-AB41-304AED6A4600}"/>
    <cellStyle name="Migliaia 2 4 4 5 2 2" xfId="5727" xr:uid="{5870724A-B01C-4D53-83E8-86E0682DF837}"/>
    <cellStyle name="Migliaia 2 4 4 5 2 2 2" xfId="11435" xr:uid="{EDB0808C-6245-476A-872D-C794CD4F68B3}"/>
    <cellStyle name="Migliaia 2 4 4 5 2 2 2 2" xfId="22853" xr:uid="{50B2B346-45FD-487F-92F6-216CB46BC54A}"/>
    <cellStyle name="Migliaia 2 4 4 5 2 2 2 2 2" xfId="45690" xr:uid="{08AEF662-78F1-4568-B6D2-BFA995EB665A}"/>
    <cellStyle name="Migliaia 2 4 4 5 2 2 2 3" xfId="34273" xr:uid="{8609AE64-D7B2-474E-A125-60E6AE18C76D}"/>
    <cellStyle name="Migliaia 2 4 4 5 2 2 3" xfId="17145" xr:uid="{2646BFD9-EDD9-4C7C-B825-7B06AF752DD5}"/>
    <cellStyle name="Migliaia 2 4 4 5 2 2 3 2" xfId="39982" xr:uid="{5122F991-7C58-4015-9A46-65EF8CAB7983}"/>
    <cellStyle name="Migliaia 2 4 4 5 2 2 4" xfId="28565" xr:uid="{F8CF3014-1FDD-4B9E-B817-BBBD838C4BB8}"/>
    <cellStyle name="Migliaia 2 4 4 5 2 3" xfId="8582" xr:uid="{B7D1EFB8-E7BA-44A1-B4C7-D9245233C59B}"/>
    <cellStyle name="Migliaia 2 4 4 5 2 3 2" xfId="19999" xr:uid="{36D97053-2E77-4352-8EDC-A9DE7EC7A9CA}"/>
    <cellStyle name="Migliaia 2 4 4 5 2 3 2 2" xfId="42836" xr:uid="{0AD03241-6342-43F6-9A9B-2B34E5531837}"/>
    <cellStyle name="Migliaia 2 4 4 5 2 3 3" xfId="31419" xr:uid="{995D6363-A925-4E7B-8BB8-952D09DE488A}"/>
    <cellStyle name="Migliaia 2 4 4 5 2 4" xfId="14291" xr:uid="{7520FE34-D66A-4065-AD63-7D74864C24C2}"/>
    <cellStyle name="Migliaia 2 4 4 5 2 4 2" xfId="37128" xr:uid="{300C1401-BE57-4E71-A1AC-31F55FB51C5D}"/>
    <cellStyle name="Migliaia 2 4 4 5 2 5" xfId="25711" xr:uid="{AF94200C-5A03-4912-A636-E9473AB322B3}"/>
    <cellStyle name="Migliaia 2 4 4 5 3" xfId="4300" xr:uid="{CF87C99A-C91B-47EB-9ED6-DAD46AF1A8F7}"/>
    <cellStyle name="Migliaia 2 4 4 5 3 2" xfId="10009" xr:uid="{5B587152-E805-4EB3-8EF8-DCDF4DF12CF2}"/>
    <cellStyle name="Migliaia 2 4 4 5 3 2 2" xfId="21426" xr:uid="{39734530-B122-4BD2-8AE5-98A51DA09094}"/>
    <cellStyle name="Migliaia 2 4 4 5 3 2 2 2" xfId="44263" xr:uid="{086494F4-F6D9-4528-9572-A2DD45CC01E3}"/>
    <cellStyle name="Migliaia 2 4 4 5 3 2 3" xfId="32846" xr:uid="{5DD83FDF-56B0-4F4A-8F94-23CBA116A186}"/>
    <cellStyle name="Migliaia 2 4 4 5 3 3" xfId="15718" xr:uid="{1750C984-CA9B-4A4A-AB32-E995F5432B37}"/>
    <cellStyle name="Migliaia 2 4 4 5 3 3 2" xfId="38555" xr:uid="{F5F348C7-F0F0-4984-A6CE-10AE4B9D1A59}"/>
    <cellStyle name="Migliaia 2 4 4 5 3 4" xfId="27138" xr:uid="{EC21BFEB-8F1F-47BC-963B-3B03865DD5B4}"/>
    <cellStyle name="Migliaia 2 4 4 5 4" xfId="7155" xr:uid="{F9A561CC-0676-475B-929F-09DFBBAA93D6}"/>
    <cellStyle name="Migliaia 2 4 4 5 4 2" xfId="18572" xr:uid="{B429A3B8-8D97-418C-8B0C-5B1E10E8AA2A}"/>
    <cellStyle name="Migliaia 2 4 4 5 4 2 2" xfId="41409" xr:uid="{9027AB37-B685-447B-BE39-0E5C29E14C31}"/>
    <cellStyle name="Migliaia 2 4 4 5 4 3" xfId="29992" xr:uid="{37545B71-D279-45C0-BB73-D36640C01A8C}"/>
    <cellStyle name="Migliaia 2 4 4 5 5" xfId="12864" xr:uid="{83184816-BCD0-4150-BF19-C85DF8D18BEF}"/>
    <cellStyle name="Migliaia 2 4 4 5 5 2" xfId="35701" xr:uid="{3117ED29-CD27-4628-B8DB-C9A74FD3C298}"/>
    <cellStyle name="Migliaia 2 4 4 5 6" xfId="24284" xr:uid="{6DD5642C-E3E8-4941-BF02-14C4981BF7F7}"/>
    <cellStyle name="Migliaia 2 4 4 6" xfId="1653" xr:uid="{2669D8AF-B9BD-4959-B126-72BC79F0B10A}"/>
    <cellStyle name="Migliaia 2 4 4 6 2" xfId="3088" xr:uid="{82555ED1-DD8A-4079-ACBF-B79E75A4E8C7}"/>
    <cellStyle name="Migliaia 2 4 4 6 2 2" xfId="5944" xr:uid="{5D8BADEF-6EAB-404C-8226-E335B0353DF1}"/>
    <cellStyle name="Migliaia 2 4 4 6 2 2 2" xfId="11652" xr:uid="{E105EE8F-E489-4F90-B793-AAD6584AB85C}"/>
    <cellStyle name="Migliaia 2 4 4 6 2 2 2 2" xfId="23070" xr:uid="{28F53E13-27B9-435C-AF34-1830F245F50A}"/>
    <cellStyle name="Migliaia 2 4 4 6 2 2 2 2 2" xfId="45907" xr:uid="{78C98901-9079-49B2-9073-2480862CCCEA}"/>
    <cellStyle name="Migliaia 2 4 4 6 2 2 2 3" xfId="34490" xr:uid="{AA317AF7-1010-4722-9AFF-AB1CAEEFFE2E}"/>
    <cellStyle name="Migliaia 2 4 4 6 2 2 3" xfId="17362" xr:uid="{C52102EA-DD83-4BE3-9D51-F14C9B8447CD}"/>
    <cellStyle name="Migliaia 2 4 4 6 2 2 3 2" xfId="40199" xr:uid="{CD76597F-3EFF-478F-A3AB-F67A0EE5BDC7}"/>
    <cellStyle name="Migliaia 2 4 4 6 2 2 4" xfId="28782" xr:uid="{39D17198-2A0B-477F-A783-DEB859845EA4}"/>
    <cellStyle name="Migliaia 2 4 4 6 2 3" xfId="8799" xr:uid="{4F81D4F0-11FD-47B3-BDAB-64DA1421FCC1}"/>
    <cellStyle name="Migliaia 2 4 4 6 2 3 2" xfId="20216" xr:uid="{D508BBD7-7AC0-43FD-ADFF-205F65DB26CB}"/>
    <cellStyle name="Migliaia 2 4 4 6 2 3 2 2" xfId="43053" xr:uid="{605B7B6A-6BF8-45ED-ADE4-6D07BAC08876}"/>
    <cellStyle name="Migliaia 2 4 4 6 2 3 3" xfId="31636" xr:uid="{0CA9E6BB-9343-4E56-AB64-4EA00F3DA8DD}"/>
    <cellStyle name="Migliaia 2 4 4 6 2 4" xfId="14508" xr:uid="{93FC67EB-9A3E-4EFA-BAF1-4BF6817A6AF0}"/>
    <cellStyle name="Migliaia 2 4 4 6 2 4 2" xfId="37345" xr:uid="{B9C60ED3-09EB-4800-A5A0-28AFBDD46397}"/>
    <cellStyle name="Migliaia 2 4 4 6 2 5" xfId="25928" xr:uid="{F793E554-D3BD-455E-A452-B2AC58151FEC}"/>
    <cellStyle name="Migliaia 2 4 4 6 3" xfId="4517" xr:uid="{04F913A9-A7CB-429C-B0CE-16E750E6C1BD}"/>
    <cellStyle name="Migliaia 2 4 4 6 3 2" xfId="10226" xr:uid="{2F67FFD2-971B-4000-B80A-E720A3670411}"/>
    <cellStyle name="Migliaia 2 4 4 6 3 2 2" xfId="21643" xr:uid="{B812FE88-7C69-4DF1-8F24-C754A33D17A6}"/>
    <cellStyle name="Migliaia 2 4 4 6 3 2 2 2" xfId="44480" xr:uid="{BDD191BC-6BEE-418E-8E6A-F7ED799664F6}"/>
    <cellStyle name="Migliaia 2 4 4 6 3 2 3" xfId="33063" xr:uid="{8739E619-D46B-45DF-8B82-5211815393B9}"/>
    <cellStyle name="Migliaia 2 4 4 6 3 3" xfId="15935" xr:uid="{F848F690-999B-4BBA-AEF8-76A9EDE78651}"/>
    <cellStyle name="Migliaia 2 4 4 6 3 3 2" xfId="38772" xr:uid="{97CC7269-0270-4020-B374-B737AC298088}"/>
    <cellStyle name="Migliaia 2 4 4 6 3 4" xfId="27355" xr:uid="{84FB211C-9979-48A6-A5E2-56DE2946C8F0}"/>
    <cellStyle name="Migliaia 2 4 4 6 4" xfId="7372" xr:uid="{5326EA8A-D36A-4CC5-BAB5-411996562D8F}"/>
    <cellStyle name="Migliaia 2 4 4 6 4 2" xfId="18789" xr:uid="{5AA26F34-5F26-4613-95B8-A1D5E39C923E}"/>
    <cellStyle name="Migliaia 2 4 4 6 4 2 2" xfId="41626" xr:uid="{11F71777-BA7F-4E96-BF09-677A3BA3E570}"/>
    <cellStyle name="Migliaia 2 4 4 6 4 3" xfId="30209" xr:uid="{43A9F966-BCB1-472A-873D-F256EAE58B23}"/>
    <cellStyle name="Migliaia 2 4 4 6 5" xfId="13081" xr:uid="{E7BDB5FB-D9E1-44F0-8CBD-B3E92D600D49}"/>
    <cellStyle name="Migliaia 2 4 4 6 5 2" xfId="35918" xr:uid="{6513F6A6-2D89-41B9-AC01-EE91150DBB9B}"/>
    <cellStyle name="Migliaia 2 4 4 6 6" xfId="24501" xr:uid="{F65D3D43-38AE-4DD2-A0EC-5A2EBAFD8C2B}"/>
    <cellStyle name="Migliaia 2 4 4 7" xfId="2003" xr:uid="{0950A283-A263-4F03-9F6E-620A8307B43C}"/>
    <cellStyle name="Migliaia 2 4 4 7 2" xfId="4859" xr:uid="{5536B3B4-FCBD-4B81-B693-83B228F152BE}"/>
    <cellStyle name="Migliaia 2 4 4 7 2 2" xfId="10567" xr:uid="{4890C1AD-A624-47CF-A32C-ABA609C94029}"/>
    <cellStyle name="Migliaia 2 4 4 7 2 2 2" xfId="21985" xr:uid="{E35EECC8-D779-479D-AE4D-A0995E8487B5}"/>
    <cellStyle name="Migliaia 2 4 4 7 2 2 2 2" xfId="44822" xr:uid="{39153815-DF73-4C32-A95E-67279B57ACAF}"/>
    <cellStyle name="Migliaia 2 4 4 7 2 2 3" xfId="33405" xr:uid="{5409F568-0A44-4711-82D4-7CB26D360BC0}"/>
    <cellStyle name="Migliaia 2 4 4 7 2 3" xfId="16277" xr:uid="{4E962C44-8C67-4269-AF04-6FC333505CFD}"/>
    <cellStyle name="Migliaia 2 4 4 7 2 3 2" xfId="39114" xr:uid="{73B9146A-A0D4-47CA-AF4D-DD54179FF0C5}"/>
    <cellStyle name="Migliaia 2 4 4 7 2 4" xfId="27697" xr:uid="{0BA7EF58-496B-4E51-948A-752B275D91E6}"/>
    <cellStyle name="Migliaia 2 4 4 7 3" xfId="7714" xr:uid="{62587C8F-272F-4BC4-BB11-58190BE84D58}"/>
    <cellStyle name="Migliaia 2 4 4 7 3 2" xfId="19131" xr:uid="{24A58B39-C300-425D-9949-CA7FA0D32EE4}"/>
    <cellStyle name="Migliaia 2 4 4 7 3 2 2" xfId="41968" xr:uid="{B94A0871-4D49-49A0-B478-78C2B9228002}"/>
    <cellStyle name="Migliaia 2 4 4 7 3 3" xfId="30551" xr:uid="{7451B5DB-A820-481D-A62B-D3C58003C61B}"/>
    <cellStyle name="Migliaia 2 4 4 7 4" xfId="13423" xr:uid="{A077963A-DAE1-43C8-96F0-1A7BE04B3EF1}"/>
    <cellStyle name="Migliaia 2 4 4 7 4 2" xfId="36260" xr:uid="{BD435B35-855D-4794-AB89-729ED98C3619}"/>
    <cellStyle name="Migliaia 2 4 4 7 5" xfId="24843" xr:uid="{F6C8876F-D060-4D0E-BAA3-6CAB9C66C42A}"/>
    <cellStyle name="Migliaia 2 4 4 8" xfId="3432" xr:uid="{F4505875-BCAA-40C4-ABE1-DF3BF2189198}"/>
    <cellStyle name="Migliaia 2 4 4 8 2" xfId="9141" xr:uid="{1F6605A8-7138-4B9C-93B7-8CA7F55E7F04}"/>
    <cellStyle name="Migliaia 2 4 4 8 2 2" xfId="20558" xr:uid="{927CC078-4600-4805-9BC5-22E8B6122FB1}"/>
    <cellStyle name="Migliaia 2 4 4 8 2 2 2" xfId="43395" xr:uid="{F0E4208C-5FED-4AA9-B9C2-049F5475FE7E}"/>
    <cellStyle name="Migliaia 2 4 4 8 2 3" xfId="31978" xr:uid="{10DF4A0E-A101-4C9C-9E1C-7DD23695A08C}"/>
    <cellStyle name="Migliaia 2 4 4 8 3" xfId="14850" xr:uid="{FE6A0122-DDF0-430A-95C7-1354E8709272}"/>
    <cellStyle name="Migliaia 2 4 4 8 3 2" xfId="37687" xr:uid="{442C8F79-0F2F-4C3D-AB4D-09DA09391D86}"/>
    <cellStyle name="Migliaia 2 4 4 8 4" xfId="26270" xr:uid="{CD6FF995-5D2E-4979-810D-179B7DF2F652}"/>
    <cellStyle name="Migliaia 2 4 4 9" xfId="6287" xr:uid="{9FBF512F-037A-4E18-B2ED-70F85D218065}"/>
    <cellStyle name="Migliaia 2 4 4 9 2" xfId="17704" xr:uid="{42B22250-87F0-411D-B61C-E85DA75A6E89}"/>
    <cellStyle name="Migliaia 2 4 4 9 2 2" xfId="40541" xr:uid="{9AD259E8-A790-4C34-9C48-60D659171399}"/>
    <cellStyle name="Migliaia 2 4 4 9 3" xfId="29124" xr:uid="{2A46A290-15B5-4BE8-A919-44ABCBD8728F}"/>
    <cellStyle name="Migliaia 2 4 5" xfId="518" xr:uid="{46A257CE-4811-47FC-9E10-04550CC38BB4}"/>
    <cellStyle name="Migliaia 2 4 5 2" xfId="2106" xr:uid="{2A88983D-1888-44E7-9407-239488F6507A}"/>
    <cellStyle name="Migliaia 2 4 5 2 2" xfId="4962" xr:uid="{13C0C458-26FE-4466-A756-939A4D0440CD}"/>
    <cellStyle name="Migliaia 2 4 5 2 2 2" xfId="10670" xr:uid="{A8429CD8-9DA4-4841-A6DC-4D4F2386CD2C}"/>
    <cellStyle name="Migliaia 2 4 5 2 2 2 2" xfId="22088" xr:uid="{727C3B55-A92F-4A1E-A034-CB84157AA094}"/>
    <cellStyle name="Migliaia 2 4 5 2 2 2 2 2" xfId="44925" xr:uid="{63BA0EDC-9466-493C-89B3-BA174C1A131A}"/>
    <cellStyle name="Migliaia 2 4 5 2 2 2 3" xfId="33508" xr:uid="{F4BE3242-8069-4C55-8417-CAE7CF0BF5F1}"/>
    <cellStyle name="Migliaia 2 4 5 2 2 3" xfId="16380" xr:uid="{6138C61A-847D-43CC-A37D-54182FE74A2A}"/>
    <cellStyle name="Migliaia 2 4 5 2 2 3 2" xfId="39217" xr:uid="{8DD15A10-AEE0-47A3-81B8-3A37A3A262B1}"/>
    <cellStyle name="Migliaia 2 4 5 2 2 4" xfId="27800" xr:uid="{094A39B7-D2DB-49C6-95DB-7349FD9AD2A6}"/>
    <cellStyle name="Migliaia 2 4 5 2 3" xfId="7817" xr:uid="{9A07D49C-1DA2-4EE9-AF80-AC9330BB84A4}"/>
    <cellStyle name="Migliaia 2 4 5 2 3 2" xfId="19234" xr:uid="{13A2B6D0-7144-42BE-8100-5935FD3B30F7}"/>
    <cellStyle name="Migliaia 2 4 5 2 3 2 2" xfId="42071" xr:uid="{B186B475-B91E-4786-83DB-5D8FBD45486F}"/>
    <cellStyle name="Migliaia 2 4 5 2 3 3" xfId="30654" xr:uid="{5E288D63-440F-4733-B23B-8571B83C183D}"/>
    <cellStyle name="Migliaia 2 4 5 2 4" xfId="13526" xr:uid="{E2742DAD-17F9-4D70-A63C-172F94F4CB0F}"/>
    <cellStyle name="Migliaia 2 4 5 2 4 2" xfId="36363" xr:uid="{31D8694B-2A49-4D67-A76C-CB9EC35A95AF}"/>
    <cellStyle name="Migliaia 2 4 5 2 5" xfId="24946" xr:uid="{C76CEB00-DB9B-4955-B1AD-4F53980E4278}"/>
    <cellStyle name="Migliaia 2 4 5 3" xfId="3535" xr:uid="{0B6BD963-A0DF-465A-8BDF-251E4150683E}"/>
    <cellStyle name="Migliaia 2 4 5 3 2" xfId="9244" xr:uid="{E0D288F1-8C66-4D6D-84FE-9CB08EA27ED3}"/>
    <cellStyle name="Migliaia 2 4 5 3 2 2" xfId="20661" xr:uid="{26C06BD0-9BFB-4A2B-8AC2-1FB8629F5883}"/>
    <cellStyle name="Migliaia 2 4 5 3 2 2 2" xfId="43498" xr:uid="{1DA26BE4-7700-4E80-A892-6554D49BE1C5}"/>
    <cellStyle name="Migliaia 2 4 5 3 2 3" xfId="32081" xr:uid="{0B818EDC-2171-4E31-88E9-48FC882BA902}"/>
    <cellStyle name="Migliaia 2 4 5 3 3" xfId="14953" xr:uid="{D7ACEC2F-D427-4622-A78F-18EAACF20DE3}"/>
    <cellStyle name="Migliaia 2 4 5 3 3 2" xfId="37790" xr:uid="{82A696BC-03AE-4620-B1AF-EED64D6DF8AF}"/>
    <cellStyle name="Migliaia 2 4 5 3 4" xfId="26373" xr:uid="{826CD78A-8FB2-4BB6-BBE4-9BF28E78B96D}"/>
    <cellStyle name="Migliaia 2 4 5 4" xfId="6390" xr:uid="{603133B9-8664-4838-8232-F2634702044B}"/>
    <cellStyle name="Migliaia 2 4 5 4 2" xfId="17807" xr:uid="{4F722B20-3E18-495C-8DD6-C0409CBF1DE9}"/>
    <cellStyle name="Migliaia 2 4 5 4 2 2" xfId="40644" xr:uid="{4EB430DE-6425-473C-B2F7-852E78E8B769}"/>
    <cellStyle name="Migliaia 2 4 5 4 3" xfId="29227" xr:uid="{96484DAD-7069-483E-94ED-D8E397CF0267}"/>
    <cellStyle name="Migliaia 2 4 5 5" xfId="12099" xr:uid="{78871BED-7855-458B-83BA-1E3940FEA2F1}"/>
    <cellStyle name="Migliaia 2 4 5 5 2" xfId="34936" xr:uid="{7D0E9E53-E83B-4441-9751-DAD5074D907C}"/>
    <cellStyle name="Migliaia 2 4 5 6" xfId="23519" xr:uid="{FFA5A90C-2141-4E5A-86C5-AA91A41C1432}"/>
    <cellStyle name="Migliaia 2 4 6" xfId="781" xr:uid="{36BC6148-5BD5-46B6-B347-80F116E145BA}"/>
    <cellStyle name="Migliaia 2 4 6 2" xfId="2323" xr:uid="{4EE8992A-8B63-4BB7-8333-84E409040F55}"/>
    <cellStyle name="Migliaia 2 4 6 2 2" xfId="5179" xr:uid="{37F02B73-FAD8-48E5-8050-96AB46A936C1}"/>
    <cellStyle name="Migliaia 2 4 6 2 2 2" xfId="10887" xr:uid="{1F69E526-46CE-49F8-8CBE-3DC2A9B6619C}"/>
    <cellStyle name="Migliaia 2 4 6 2 2 2 2" xfId="22305" xr:uid="{BDDFD7B9-C781-432C-B296-226DC1923AEF}"/>
    <cellStyle name="Migliaia 2 4 6 2 2 2 2 2" xfId="45142" xr:uid="{B8D5994F-9901-4595-8712-9F6F4AE6D2C2}"/>
    <cellStyle name="Migliaia 2 4 6 2 2 2 3" xfId="33725" xr:uid="{D59B58F9-0185-46BA-A3B5-A4A49CB48E7C}"/>
    <cellStyle name="Migliaia 2 4 6 2 2 3" xfId="16597" xr:uid="{1487B7AE-869A-4A69-86F1-07BD6737991B}"/>
    <cellStyle name="Migliaia 2 4 6 2 2 3 2" xfId="39434" xr:uid="{6B288177-FC08-4692-9949-CDD57C9CADAE}"/>
    <cellStyle name="Migliaia 2 4 6 2 2 4" xfId="28017" xr:uid="{F5D7D0F2-A3B5-457F-A931-7C70552F2314}"/>
    <cellStyle name="Migliaia 2 4 6 2 3" xfId="8034" xr:uid="{22FAFEAE-F6F9-444C-99B1-773906FA9DB9}"/>
    <cellStyle name="Migliaia 2 4 6 2 3 2" xfId="19451" xr:uid="{2E4352B9-B69B-465B-857C-90F07C39D6F2}"/>
    <cellStyle name="Migliaia 2 4 6 2 3 2 2" xfId="42288" xr:uid="{64F117C5-9B94-4935-BF36-5A9EB701E5C2}"/>
    <cellStyle name="Migliaia 2 4 6 2 3 3" xfId="30871" xr:uid="{E02C4B4E-420B-4667-9E87-865E99B5025A}"/>
    <cellStyle name="Migliaia 2 4 6 2 4" xfId="13743" xr:uid="{F2FC2ADE-93D3-446E-BA89-FFE3B67F14D4}"/>
    <cellStyle name="Migliaia 2 4 6 2 4 2" xfId="36580" xr:uid="{94054AD7-A577-4A2B-A9D9-FC3A1B65B5A9}"/>
    <cellStyle name="Migliaia 2 4 6 2 5" xfId="25163" xr:uid="{5F8A2717-917C-4A89-B9CB-9F4F85966B4B}"/>
    <cellStyle name="Migliaia 2 4 6 3" xfId="3752" xr:uid="{9D3EB4B9-C3C0-4E94-9B39-8E5527DAFD0C}"/>
    <cellStyle name="Migliaia 2 4 6 3 2" xfId="9461" xr:uid="{AE45E9E0-ED48-4325-ADF0-A7A97CC4F9C0}"/>
    <cellStyle name="Migliaia 2 4 6 3 2 2" xfId="20878" xr:uid="{95ECE5C3-084B-46CF-B379-25D7F7A32A5A}"/>
    <cellStyle name="Migliaia 2 4 6 3 2 2 2" xfId="43715" xr:uid="{E3067CA6-288E-4B28-BBBA-06930D16D015}"/>
    <cellStyle name="Migliaia 2 4 6 3 2 3" xfId="32298" xr:uid="{A7A50876-10BE-45BB-B9F4-1D3A123FB311}"/>
    <cellStyle name="Migliaia 2 4 6 3 3" xfId="15170" xr:uid="{D1067A75-54B5-407F-BAD8-9AEBA68A331D}"/>
    <cellStyle name="Migliaia 2 4 6 3 3 2" xfId="38007" xr:uid="{ECB650D3-6D7D-4D51-A836-3B90C71A1917}"/>
    <cellStyle name="Migliaia 2 4 6 3 4" xfId="26590" xr:uid="{5F6EE92A-1F07-417F-B979-4EF9C0C0DC84}"/>
    <cellStyle name="Migliaia 2 4 6 4" xfId="6607" xr:uid="{E4FCA769-EABB-4FC9-9C8C-D9F631E5761F}"/>
    <cellStyle name="Migliaia 2 4 6 4 2" xfId="18024" xr:uid="{25CBBAFF-35C9-40A7-8890-836ED4F88110}"/>
    <cellStyle name="Migliaia 2 4 6 4 2 2" xfId="40861" xr:uid="{1FCB10ED-BE4A-4119-98D3-34868F05DF3F}"/>
    <cellStyle name="Migliaia 2 4 6 4 3" xfId="29444" xr:uid="{5EC3072C-5082-4359-BCAD-F24F4F635B28}"/>
    <cellStyle name="Migliaia 2 4 6 5" xfId="12316" xr:uid="{18294EF9-86E7-4BAC-A657-047A8C2BC06E}"/>
    <cellStyle name="Migliaia 2 4 6 5 2" xfId="35153" xr:uid="{59253F5C-929C-4F27-AAE6-08F22AEC220C}"/>
    <cellStyle name="Migliaia 2 4 6 6" xfId="23736" xr:uid="{7CE16064-D4B4-4C0A-A889-049E9144F3DE}"/>
    <cellStyle name="Migliaia 2 4 7" xfId="1028" xr:uid="{0CB7597B-D828-4A45-B4D7-E4A0A38EBB89}"/>
    <cellStyle name="Migliaia 2 4 7 2" xfId="2540" xr:uid="{8DBE375E-3EA3-40EC-BD34-DE01B7E56676}"/>
    <cellStyle name="Migliaia 2 4 7 2 2" xfId="5396" xr:uid="{E180F619-A781-47F6-902F-2F241D288D79}"/>
    <cellStyle name="Migliaia 2 4 7 2 2 2" xfId="11104" xr:uid="{D1187DBA-DB80-4ACF-AF85-8B25CD720AED}"/>
    <cellStyle name="Migliaia 2 4 7 2 2 2 2" xfId="22522" xr:uid="{7948D363-3CC0-499A-B294-6F18AA80A325}"/>
    <cellStyle name="Migliaia 2 4 7 2 2 2 2 2" xfId="45359" xr:uid="{EECFAC91-DE9C-423B-AD5F-71AA5CF49A70}"/>
    <cellStyle name="Migliaia 2 4 7 2 2 2 3" xfId="33942" xr:uid="{BB087876-A0C5-4584-A938-9ED380582656}"/>
    <cellStyle name="Migliaia 2 4 7 2 2 3" xfId="16814" xr:uid="{25F1DBBF-27CC-436D-90F8-E364C44AEDE6}"/>
    <cellStyle name="Migliaia 2 4 7 2 2 3 2" xfId="39651" xr:uid="{44B96458-7D09-4CC4-A533-5E3254ECCF88}"/>
    <cellStyle name="Migliaia 2 4 7 2 2 4" xfId="28234" xr:uid="{75D4298C-A5D2-4B26-AD95-5CF385E7C531}"/>
    <cellStyle name="Migliaia 2 4 7 2 3" xfId="8251" xr:uid="{E3CF0F75-D2B2-433D-A5AD-1CD40F1B6EDF}"/>
    <cellStyle name="Migliaia 2 4 7 2 3 2" xfId="19668" xr:uid="{ADF05718-5A8F-4180-B751-C1CD85FF979F}"/>
    <cellStyle name="Migliaia 2 4 7 2 3 2 2" xfId="42505" xr:uid="{97C7576C-775D-4798-B6D6-0783272E70C4}"/>
    <cellStyle name="Migliaia 2 4 7 2 3 3" xfId="31088" xr:uid="{8D603C54-C30F-4D29-8620-9FF01BDC4B9F}"/>
    <cellStyle name="Migliaia 2 4 7 2 4" xfId="13960" xr:uid="{E1E1F50E-E043-4222-9577-D1F9125D113B}"/>
    <cellStyle name="Migliaia 2 4 7 2 4 2" xfId="36797" xr:uid="{AAD2415C-8552-4FA6-B82F-EC3F9E2B1F0B}"/>
    <cellStyle name="Migliaia 2 4 7 2 5" xfId="25380" xr:uid="{A4F2F2ED-02B4-4A49-9807-69B4992A2D3A}"/>
    <cellStyle name="Migliaia 2 4 7 3" xfId="3969" xr:uid="{7202B14F-B641-4E6C-B6C5-1E465DB2A96E}"/>
    <cellStyle name="Migliaia 2 4 7 3 2" xfId="9678" xr:uid="{2ED6746C-022E-4EED-9F7F-764016A8466E}"/>
    <cellStyle name="Migliaia 2 4 7 3 2 2" xfId="21095" xr:uid="{BAC9B849-4BB1-4508-A79F-5398A9F6A7D0}"/>
    <cellStyle name="Migliaia 2 4 7 3 2 2 2" xfId="43932" xr:uid="{7D1462B4-93EC-4675-A8A9-617FA2A95002}"/>
    <cellStyle name="Migliaia 2 4 7 3 2 3" xfId="32515" xr:uid="{416BBEA0-AB75-4A2F-AC44-61D15897A64B}"/>
    <cellStyle name="Migliaia 2 4 7 3 3" xfId="15387" xr:uid="{FF795E82-FB9A-4E74-A082-ABDF6E9589CE}"/>
    <cellStyle name="Migliaia 2 4 7 3 3 2" xfId="38224" xr:uid="{F812CC61-BA3F-4D0B-937F-74E5EBE2A13D}"/>
    <cellStyle name="Migliaia 2 4 7 3 4" xfId="26807" xr:uid="{0FEBF1F2-944A-445E-A985-B6B2F576EADE}"/>
    <cellStyle name="Migliaia 2 4 7 4" xfId="6824" xr:uid="{1F47A852-1D54-4E0F-83C5-AA7434A00B0E}"/>
    <cellStyle name="Migliaia 2 4 7 4 2" xfId="18241" xr:uid="{384B4A9E-4024-4D51-A9F1-BB980D31EA00}"/>
    <cellStyle name="Migliaia 2 4 7 4 2 2" xfId="41078" xr:uid="{F32677D8-1D9C-41D3-928D-6D6E81631815}"/>
    <cellStyle name="Migliaia 2 4 7 4 3" xfId="29661" xr:uid="{CEBC3746-3E77-45FA-8159-E85C78C7EF58}"/>
    <cellStyle name="Migliaia 2 4 7 5" xfId="12533" xr:uid="{E06C7C0C-7A0A-405F-9BE1-5BA52AD9A0EE}"/>
    <cellStyle name="Migliaia 2 4 7 5 2" xfId="35370" xr:uid="{8022CE13-C45B-466E-AEF8-2544D3816DAA}"/>
    <cellStyle name="Migliaia 2 4 7 6" xfId="23953" xr:uid="{A9F659B2-9C1A-444B-86C0-601F65787FF4}"/>
    <cellStyle name="Migliaia 2 4 8" xfId="1275" xr:uid="{879ED30E-7028-4574-A563-2AFA7030B3D2}"/>
    <cellStyle name="Migliaia 2 4 8 2" xfId="2757" xr:uid="{BB1B1FD6-7754-43DD-A2F7-E2225BBB5A69}"/>
    <cellStyle name="Migliaia 2 4 8 2 2" xfId="5613" xr:uid="{359E0C16-EAF8-4BB7-8A01-0A13E09CE715}"/>
    <cellStyle name="Migliaia 2 4 8 2 2 2" xfId="11321" xr:uid="{B4325D2C-FEF3-4371-9AAE-7AC15B8D9B9C}"/>
    <cellStyle name="Migliaia 2 4 8 2 2 2 2" xfId="22739" xr:uid="{CA2B2FBC-3848-41D7-8F52-592875B3495B}"/>
    <cellStyle name="Migliaia 2 4 8 2 2 2 2 2" xfId="45576" xr:uid="{8AA4C191-6FAD-40CD-BC70-E436D8BD33AE}"/>
    <cellStyle name="Migliaia 2 4 8 2 2 2 3" xfId="34159" xr:uid="{C591A014-794B-4CF0-AC82-0AEDAB566243}"/>
    <cellStyle name="Migliaia 2 4 8 2 2 3" xfId="17031" xr:uid="{1519A804-E257-407E-9CC7-0CA53A0C8F65}"/>
    <cellStyle name="Migliaia 2 4 8 2 2 3 2" xfId="39868" xr:uid="{724ED9FE-3742-4B03-9662-1097C8510402}"/>
    <cellStyle name="Migliaia 2 4 8 2 2 4" xfId="28451" xr:uid="{911A6413-E8C9-44B5-8B97-A21DD6622F99}"/>
    <cellStyle name="Migliaia 2 4 8 2 3" xfId="8468" xr:uid="{75FCCD4D-6F76-4FCB-A0A9-5A7AB8F7F2D0}"/>
    <cellStyle name="Migliaia 2 4 8 2 3 2" xfId="19885" xr:uid="{5CA5D272-1D6E-41E4-83BF-81857D040B69}"/>
    <cellStyle name="Migliaia 2 4 8 2 3 2 2" xfId="42722" xr:uid="{8CBF2F16-5738-47A6-863A-A4DD4F3A14BE}"/>
    <cellStyle name="Migliaia 2 4 8 2 3 3" xfId="31305" xr:uid="{A63CA539-D7D7-43B2-8EFB-1AAFB4D624A5}"/>
    <cellStyle name="Migliaia 2 4 8 2 4" xfId="14177" xr:uid="{E9FD0A54-6480-4AAE-B4CA-4CAEACB18257}"/>
    <cellStyle name="Migliaia 2 4 8 2 4 2" xfId="37014" xr:uid="{324E5651-6536-4938-831C-CB4548EED47B}"/>
    <cellStyle name="Migliaia 2 4 8 2 5" xfId="25597" xr:uid="{F367CC89-4F16-4362-829F-3A5E474ABC40}"/>
    <cellStyle name="Migliaia 2 4 8 3" xfId="4186" xr:uid="{66A82DFB-B258-498A-894F-A32AD21A22BD}"/>
    <cellStyle name="Migliaia 2 4 8 3 2" xfId="9895" xr:uid="{FDB00E99-D586-4989-A8E0-68695CD13548}"/>
    <cellStyle name="Migliaia 2 4 8 3 2 2" xfId="21312" xr:uid="{6E7104F7-0BFC-42C0-B5CA-81178E068878}"/>
    <cellStyle name="Migliaia 2 4 8 3 2 2 2" xfId="44149" xr:uid="{B2F117FB-17D4-40DA-AFBA-D5C31FB0FFF7}"/>
    <cellStyle name="Migliaia 2 4 8 3 2 3" xfId="32732" xr:uid="{25C0AB37-32B4-415A-9BF5-ECF3BED91CE1}"/>
    <cellStyle name="Migliaia 2 4 8 3 3" xfId="15604" xr:uid="{FC62E5A8-1530-4145-8F71-1D4152815712}"/>
    <cellStyle name="Migliaia 2 4 8 3 3 2" xfId="38441" xr:uid="{1E2CD220-03BA-4806-8A5A-CC110FCBE33C}"/>
    <cellStyle name="Migliaia 2 4 8 3 4" xfId="27024" xr:uid="{454AAD68-C59C-4D60-8F50-DDD1171AD058}"/>
    <cellStyle name="Migliaia 2 4 8 4" xfId="7041" xr:uid="{4D56DECE-B40D-4056-8DBB-809BCAD294FC}"/>
    <cellStyle name="Migliaia 2 4 8 4 2" xfId="18458" xr:uid="{2BB22CFB-14A8-4948-844C-33074435873D}"/>
    <cellStyle name="Migliaia 2 4 8 4 2 2" xfId="41295" xr:uid="{00D5BD57-B012-4DB2-98E7-BDFE06A05AFD}"/>
    <cellStyle name="Migliaia 2 4 8 4 3" xfId="29878" xr:uid="{830DA1EF-6C2F-4B52-A139-75405403B816}"/>
    <cellStyle name="Migliaia 2 4 8 5" xfId="12750" xr:uid="{B05302FF-6253-4D87-91E1-3DE75DA8F3E1}"/>
    <cellStyle name="Migliaia 2 4 8 5 2" xfId="35587" xr:uid="{1639CD1E-AD02-410B-874F-02F5608CE0AE}"/>
    <cellStyle name="Migliaia 2 4 8 6" xfId="24170" xr:uid="{E09A61AC-1851-46F2-A490-57664218E1CD}"/>
    <cellStyle name="Migliaia 2 4 9" xfId="1522" xr:uid="{538AD0AF-FE7A-46C2-A66A-A906EE7858AF}"/>
    <cellStyle name="Migliaia 2 4 9 2" xfId="2974" xr:uid="{E27DDCB4-0E2F-4268-A125-4CDC3F84ADBF}"/>
    <cellStyle name="Migliaia 2 4 9 2 2" xfId="5830" xr:uid="{02694697-2F2F-4265-B2BB-9DD35FBA6212}"/>
    <cellStyle name="Migliaia 2 4 9 2 2 2" xfId="11538" xr:uid="{2E407D20-C1B5-4384-A491-79959A6D44B6}"/>
    <cellStyle name="Migliaia 2 4 9 2 2 2 2" xfId="22956" xr:uid="{7542EC59-D459-4E05-9F5D-A606A0F01DB1}"/>
    <cellStyle name="Migliaia 2 4 9 2 2 2 2 2" xfId="45793" xr:uid="{73080B22-26A7-4EB8-BE0D-6EB2F2A7A240}"/>
    <cellStyle name="Migliaia 2 4 9 2 2 2 3" xfId="34376" xr:uid="{07304DF9-2BDD-40E2-B6A9-BC682D076386}"/>
    <cellStyle name="Migliaia 2 4 9 2 2 3" xfId="17248" xr:uid="{5F9DF351-813C-4061-835B-EEB278A701E6}"/>
    <cellStyle name="Migliaia 2 4 9 2 2 3 2" xfId="40085" xr:uid="{8B55147F-1559-470C-873B-799541260EFD}"/>
    <cellStyle name="Migliaia 2 4 9 2 2 4" xfId="28668" xr:uid="{39A26C14-5B90-4B4C-AF9A-3DEAF0B5842F}"/>
    <cellStyle name="Migliaia 2 4 9 2 3" xfId="8685" xr:uid="{A55214AE-0991-49B7-98F4-CB92B5B44272}"/>
    <cellStyle name="Migliaia 2 4 9 2 3 2" xfId="20102" xr:uid="{3977C578-B3B4-4BBE-B6E3-02E44EAFDDA3}"/>
    <cellStyle name="Migliaia 2 4 9 2 3 2 2" xfId="42939" xr:uid="{53556645-722B-429C-A8B5-DAA72534EC33}"/>
    <cellStyle name="Migliaia 2 4 9 2 3 3" xfId="31522" xr:uid="{ED36B3AE-54AA-47F8-85BB-BAC57CA0F09F}"/>
    <cellStyle name="Migliaia 2 4 9 2 4" xfId="14394" xr:uid="{FD27D1BA-E7CA-4758-AA6C-9DA90F22E281}"/>
    <cellStyle name="Migliaia 2 4 9 2 4 2" xfId="37231" xr:uid="{4394E43C-13FE-4F72-B0ED-ED14E36674AF}"/>
    <cellStyle name="Migliaia 2 4 9 2 5" xfId="25814" xr:uid="{968998A0-E379-4299-9149-3A546637D6DB}"/>
    <cellStyle name="Migliaia 2 4 9 3" xfId="4403" xr:uid="{057E8FDC-8E37-47F8-9212-5C75D982BCEF}"/>
    <cellStyle name="Migliaia 2 4 9 3 2" xfId="10112" xr:uid="{4A82E505-63F5-4413-BDAC-3E4960F78226}"/>
    <cellStyle name="Migliaia 2 4 9 3 2 2" xfId="21529" xr:uid="{7E9BE14F-CD29-4C93-8E56-17B3676855A7}"/>
    <cellStyle name="Migliaia 2 4 9 3 2 2 2" xfId="44366" xr:uid="{74C6A368-2623-4B6F-B521-DAF2EAE4E362}"/>
    <cellStyle name="Migliaia 2 4 9 3 2 3" xfId="32949" xr:uid="{93419939-6370-4625-BCCD-A86CC27E8C68}"/>
    <cellStyle name="Migliaia 2 4 9 3 3" xfId="15821" xr:uid="{5F058C19-FCD5-41FE-B288-5ADCF477E860}"/>
    <cellStyle name="Migliaia 2 4 9 3 3 2" xfId="38658" xr:uid="{EEFA2E63-660B-4AB8-AC4E-B61402853874}"/>
    <cellStyle name="Migliaia 2 4 9 3 4" xfId="27241" xr:uid="{39391104-96D6-4964-A0CA-F5B54DF2551A}"/>
    <cellStyle name="Migliaia 2 4 9 4" xfId="7258" xr:uid="{C3D7EB77-650C-4F6A-B9A3-8A971840A302}"/>
    <cellStyle name="Migliaia 2 4 9 4 2" xfId="18675" xr:uid="{7C82D2CD-4505-4C0B-90D4-C0D6E3E3302E}"/>
    <cellStyle name="Migliaia 2 4 9 4 2 2" xfId="41512" xr:uid="{A048DE87-B4A4-470B-8BC1-418CB1BF38A3}"/>
    <cellStyle name="Migliaia 2 4 9 4 3" xfId="30095" xr:uid="{3E4404CC-B520-47ED-91E9-E87C18BB7E3D}"/>
    <cellStyle name="Migliaia 2 4 9 5" xfId="12967" xr:uid="{6253BB96-3A8C-40AA-BCE9-5BC4733EF727}"/>
    <cellStyle name="Migliaia 2 4 9 5 2" xfId="35804" xr:uid="{20BE5CCE-0BB5-4A8B-A0F5-E0078F1C562E}"/>
    <cellStyle name="Migliaia 2 4 9 6" xfId="24387" xr:uid="{71B88A76-14FB-44EC-8942-3BCB68E032AD}"/>
    <cellStyle name="Migliaia 2 5" xfId="235" xr:uid="{F6B8321C-A09E-46C5-8F7F-2C209AD1B38D}"/>
    <cellStyle name="Migliaia 2 5 10" xfId="1870" xr:uid="{E69970A3-20B6-409D-BC47-C0996FE47A2F}"/>
    <cellStyle name="Migliaia 2 5 10 2" xfId="4726" xr:uid="{61BDF86E-4306-4AE7-B88D-BD96F95A0BB1}"/>
    <cellStyle name="Migliaia 2 5 10 2 2" xfId="10435" xr:uid="{A2B8853B-0278-4232-805A-BD33CF326A08}"/>
    <cellStyle name="Migliaia 2 5 10 2 2 2" xfId="21852" xr:uid="{3522A246-9C99-4FE2-9973-0E40DD37CFF5}"/>
    <cellStyle name="Migliaia 2 5 10 2 2 2 2" xfId="44689" xr:uid="{47512031-8068-4347-A0BF-3E529B10F69E}"/>
    <cellStyle name="Migliaia 2 5 10 2 2 3" xfId="33272" xr:uid="{BCFCE7C3-F81A-4915-B8E3-54C92D8087A9}"/>
    <cellStyle name="Migliaia 2 5 10 2 3" xfId="16144" xr:uid="{323A1A4B-0478-424B-994A-19AA6225FB19}"/>
    <cellStyle name="Migliaia 2 5 10 2 3 2" xfId="38981" xr:uid="{CB47C58B-2C46-41D7-BD4C-8A3C3E32D634}"/>
    <cellStyle name="Migliaia 2 5 10 2 4" xfId="27564" xr:uid="{07F725A6-3736-44CA-8137-9B8280D1508D}"/>
    <cellStyle name="Migliaia 2 5 10 3" xfId="7581" xr:uid="{9A69E2ED-9DE1-4C97-81F6-90BA8B1EFE26}"/>
    <cellStyle name="Migliaia 2 5 10 3 2" xfId="18998" xr:uid="{D6402CE6-695F-4EB3-9335-45BB2D3498D6}"/>
    <cellStyle name="Migliaia 2 5 10 3 2 2" xfId="41835" xr:uid="{467D8B90-41EF-4CB6-A219-43D410555C74}"/>
    <cellStyle name="Migliaia 2 5 10 3 3" xfId="30418" xr:uid="{FAB7A365-FDFE-4E24-AF78-8854F44FBCBE}"/>
    <cellStyle name="Migliaia 2 5 10 4" xfId="13290" xr:uid="{8D46A8FC-4E3A-47D8-9FF6-64FB9CC160B5}"/>
    <cellStyle name="Migliaia 2 5 10 4 2" xfId="36127" xr:uid="{D48D6B11-C8E7-49E3-BE6C-A51E7BB3D2E5}"/>
    <cellStyle name="Migliaia 2 5 10 5" xfId="24710" xr:uid="{1F9809D7-855A-4EA8-A37A-6E75D7D20434}"/>
    <cellStyle name="Migliaia 2 5 11" xfId="3299" xr:uid="{854140D9-763A-407D-8125-42BB4847B10A}"/>
    <cellStyle name="Migliaia 2 5 11 2" xfId="9008" xr:uid="{95D26015-2C86-4A7D-998C-4C604526C53A}"/>
    <cellStyle name="Migliaia 2 5 11 2 2" xfId="20425" xr:uid="{8BA01222-3724-4BC2-A845-83D6D554BA74}"/>
    <cellStyle name="Migliaia 2 5 11 2 2 2" xfId="43262" xr:uid="{6B4E4437-23AE-400C-BF10-2FED7BC56AE5}"/>
    <cellStyle name="Migliaia 2 5 11 2 3" xfId="31845" xr:uid="{2F4DA3D0-F66D-454A-B16D-803AD38C190A}"/>
    <cellStyle name="Migliaia 2 5 11 3" xfId="14717" xr:uid="{D5E65097-BA81-442F-AAAD-77C95871DEAA}"/>
    <cellStyle name="Migliaia 2 5 11 3 2" xfId="37554" xr:uid="{481CF672-D291-4D1A-9691-0FCE1A153A12}"/>
    <cellStyle name="Migliaia 2 5 11 4" xfId="26137" xr:uid="{4290C495-334F-4A16-B3A9-AFE80E11B41C}"/>
    <cellStyle name="Migliaia 2 5 12" xfId="6154" xr:uid="{F360276B-0CB3-4796-8335-E8276DF33F5C}"/>
    <cellStyle name="Migliaia 2 5 12 2" xfId="17571" xr:uid="{32C78F18-E5E1-4C6C-B9E2-99B31DA586D5}"/>
    <cellStyle name="Migliaia 2 5 12 2 2" xfId="40408" xr:uid="{0428C3EA-A87B-42D7-805A-21CF8EA15191}"/>
    <cellStyle name="Migliaia 2 5 12 3" xfId="28991" xr:uid="{5ED46493-2DA7-452F-AB04-28B26384AF88}"/>
    <cellStyle name="Migliaia 2 5 13" xfId="11863" xr:uid="{71E5DF79-6BC1-43A2-B489-627FDB985F5A}"/>
    <cellStyle name="Migliaia 2 5 13 2" xfId="34700" xr:uid="{39710876-EB13-4694-B49E-22E2D3BC3230}"/>
    <cellStyle name="Migliaia 2 5 14" xfId="23283" xr:uid="{ED69CCC7-56D3-450B-BB96-6572D48EEDA0}"/>
    <cellStyle name="Migliaia 2 5 2" xfId="319" xr:uid="{C0108D8C-0BFA-4A73-BD0F-8853C6683036}"/>
    <cellStyle name="Migliaia 2 5 2 10" xfId="6232" xr:uid="{E61AFE85-8792-4281-8986-C1A4A598B8D7}"/>
    <cellStyle name="Migliaia 2 5 2 10 2" xfId="17649" xr:uid="{504AD5AD-2CB2-4690-AD8D-7B94735B615B}"/>
    <cellStyle name="Migliaia 2 5 2 10 2 2" xfId="40486" xr:uid="{88B6344A-5B25-4496-8A20-D01A3FC0FA89}"/>
    <cellStyle name="Migliaia 2 5 2 10 3" xfId="29069" xr:uid="{D39A2517-3D62-4DD8-8E47-25422CF40921}"/>
    <cellStyle name="Migliaia 2 5 2 11" xfId="11941" xr:uid="{A6AFBDBB-28C2-40F8-A377-B10BE0280595}"/>
    <cellStyle name="Migliaia 2 5 2 11 2" xfId="34778" xr:uid="{6C477783-37AD-4D38-8B93-4BC943CC1908}"/>
    <cellStyle name="Migliaia 2 5 2 12" xfId="23361" xr:uid="{9B152CD7-27DB-44F1-889B-76511AD8FCA1}"/>
    <cellStyle name="Migliaia 2 5 2 2" xfId="470" xr:uid="{624C14A3-68ED-40BF-8D46-975A4736AF50}"/>
    <cellStyle name="Migliaia 2 5 2 2 10" xfId="12062" xr:uid="{05D704A8-8238-4CE9-B589-267B088E96B4}"/>
    <cellStyle name="Migliaia 2 5 2 2 10 2" xfId="34899" xr:uid="{B9AF1101-B20D-481A-9FD4-7DA3930F2686}"/>
    <cellStyle name="Migliaia 2 5 2 2 11" xfId="23482" xr:uid="{9F400B53-1BC0-485B-8449-280FF7A6B389}"/>
    <cellStyle name="Migliaia 2 5 2 2 2" xfId="724" xr:uid="{01728618-31B5-4BFE-A5F7-EF09C61A32B3}"/>
    <cellStyle name="Migliaia 2 5 2 2 2 2" xfId="2286" xr:uid="{E0344A49-AA1B-40C2-BBE3-CFA4961178AD}"/>
    <cellStyle name="Migliaia 2 5 2 2 2 2 2" xfId="5142" xr:uid="{EDF12BBE-1FF0-457D-BA80-6C4BDBD21AAF}"/>
    <cellStyle name="Migliaia 2 5 2 2 2 2 2 2" xfId="10850" xr:uid="{7C8D0FFE-B353-4131-BDC7-6A33B4CB9B58}"/>
    <cellStyle name="Migliaia 2 5 2 2 2 2 2 2 2" xfId="22268" xr:uid="{8FEE0EDE-8697-48B0-9A35-C8F6CB2DAD5D}"/>
    <cellStyle name="Migliaia 2 5 2 2 2 2 2 2 2 2" xfId="45105" xr:uid="{44C8B514-D391-40C3-9315-548E2E6BA944}"/>
    <cellStyle name="Migliaia 2 5 2 2 2 2 2 2 3" xfId="33688" xr:uid="{10019B13-75C2-47F2-BEE3-D5B9AE62D52E}"/>
    <cellStyle name="Migliaia 2 5 2 2 2 2 2 3" xfId="16560" xr:uid="{F2E728CE-DED0-4601-AFD3-0E9CD7A00F02}"/>
    <cellStyle name="Migliaia 2 5 2 2 2 2 2 3 2" xfId="39397" xr:uid="{46628E78-F2B0-4D1A-B769-A21D4A4F1C9C}"/>
    <cellStyle name="Migliaia 2 5 2 2 2 2 2 4" xfId="27980" xr:uid="{E7D30F2D-3511-45BA-8F1F-0E106B0163CA}"/>
    <cellStyle name="Migliaia 2 5 2 2 2 2 3" xfId="7997" xr:uid="{D9C44BF6-893F-4033-AEBB-D34D3C6572A8}"/>
    <cellStyle name="Migliaia 2 5 2 2 2 2 3 2" xfId="19414" xr:uid="{3E16F759-144F-432E-9A69-0BE8D78D8ABA}"/>
    <cellStyle name="Migliaia 2 5 2 2 2 2 3 2 2" xfId="42251" xr:uid="{21E1F3DA-D8B5-4C32-920A-A73737964092}"/>
    <cellStyle name="Migliaia 2 5 2 2 2 2 3 3" xfId="30834" xr:uid="{49E0C9B1-CE41-415A-901B-1E838E20EE38}"/>
    <cellStyle name="Migliaia 2 5 2 2 2 2 4" xfId="13706" xr:uid="{4B9EC8A8-4819-4C15-8E9B-6EC197BA4E9A}"/>
    <cellStyle name="Migliaia 2 5 2 2 2 2 4 2" xfId="36543" xr:uid="{4482A492-DF7A-417A-987F-38D21FE77E30}"/>
    <cellStyle name="Migliaia 2 5 2 2 2 2 5" xfId="25126" xr:uid="{3DF20530-943B-4AB1-A0AE-33AFDC8FCC8D}"/>
    <cellStyle name="Migliaia 2 5 2 2 2 3" xfId="3715" xr:uid="{DA7405B9-ACB6-4682-BD4D-7354759C8D90}"/>
    <cellStyle name="Migliaia 2 5 2 2 2 3 2" xfId="9424" xr:uid="{A4F5E26C-B769-4367-A12C-328153571352}"/>
    <cellStyle name="Migliaia 2 5 2 2 2 3 2 2" xfId="20841" xr:uid="{4037EDE6-E648-4B5D-BB33-478506EA6066}"/>
    <cellStyle name="Migliaia 2 5 2 2 2 3 2 2 2" xfId="43678" xr:uid="{2887FBB9-FD4E-40A9-BAA3-111D880F9A8A}"/>
    <cellStyle name="Migliaia 2 5 2 2 2 3 2 3" xfId="32261" xr:uid="{FFC21B83-289B-49BC-B5C0-8F08568BB71F}"/>
    <cellStyle name="Migliaia 2 5 2 2 2 3 3" xfId="15133" xr:uid="{A114BBC9-D12A-4C6D-A9C0-F563856691B1}"/>
    <cellStyle name="Migliaia 2 5 2 2 2 3 3 2" xfId="37970" xr:uid="{7731AA12-B1D6-494D-95C7-6EC300752575}"/>
    <cellStyle name="Migliaia 2 5 2 2 2 3 4" xfId="26553" xr:uid="{6F6E0ECC-D8A6-4F73-BBBF-EEAA89437DED}"/>
    <cellStyle name="Migliaia 2 5 2 2 2 4" xfId="6570" xr:uid="{7D38403C-0637-4BA8-BBED-ADA90FB7510F}"/>
    <cellStyle name="Migliaia 2 5 2 2 2 4 2" xfId="17987" xr:uid="{805E0E8A-396A-4C02-BF50-9DCACE228E69}"/>
    <cellStyle name="Migliaia 2 5 2 2 2 4 2 2" xfId="40824" xr:uid="{F2F30179-B241-491B-B877-567AE4D9A248}"/>
    <cellStyle name="Migliaia 2 5 2 2 2 4 3" xfId="29407" xr:uid="{1F0FC32D-1188-4CA2-A2D8-580D1F8760B1}"/>
    <cellStyle name="Migliaia 2 5 2 2 2 5" xfId="12279" xr:uid="{A464DC37-23AA-4A28-AFDA-E519D9A6CF5B}"/>
    <cellStyle name="Migliaia 2 5 2 2 2 5 2" xfId="35116" xr:uid="{6C519316-14ED-47A6-8FD5-0B0B67D68D56}"/>
    <cellStyle name="Migliaia 2 5 2 2 2 6" xfId="23699" xr:uid="{C2F767AD-EA83-4F63-A08D-4EFD45842E25}"/>
    <cellStyle name="Migliaia 2 5 2 2 3" xfId="984" xr:uid="{BB7F50F5-48AD-4EFA-B585-4749CB589EA8}"/>
    <cellStyle name="Migliaia 2 5 2 2 3 2" xfId="2503" xr:uid="{BA3B9463-E452-43C3-A10B-8B09B09E5311}"/>
    <cellStyle name="Migliaia 2 5 2 2 3 2 2" xfId="5359" xr:uid="{A617BD78-DE6A-4252-A2AE-1DE8199FB380}"/>
    <cellStyle name="Migliaia 2 5 2 2 3 2 2 2" xfId="11067" xr:uid="{7ACF1CAD-697D-406A-8E6B-B14F559A5E59}"/>
    <cellStyle name="Migliaia 2 5 2 2 3 2 2 2 2" xfId="22485" xr:uid="{2714AA08-10DF-4973-B3E8-B4BA4DF2305F}"/>
    <cellStyle name="Migliaia 2 5 2 2 3 2 2 2 2 2" xfId="45322" xr:uid="{65ACB327-122A-486B-8A7A-F37DC0BF397B}"/>
    <cellStyle name="Migliaia 2 5 2 2 3 2 2 2 3" xfId="33905" xr:uid="{82CCD904-FD20-43C2-B42D-69DB5BC63ACB}"/>
    <cellStyle name="Migliaia 2 5 2 2 3 2 2 3" xfId="16777" xr:uid="{CC2DD581-316A-4278-BF48-D790C3733932}"/>
    <cellStyle name="Migliaia 2 5 2 2 3 2 2 3 2" xfId="39614" xr:uid="{C791E2B6-2BA3-45F8-B39B-0685F3EFEAFD}"/>
    <cellStyle name="Migliaia 2 5 2 2 3 2 2 4" xfId="28197" xr:uid="{9B9DB08F-0EEB-425F-A629-A39762A1A5CE}"/>
    <cellStyle name="Migliaia 2 5 2 2 3 2 3" xfId="8214" xr:uid="{91D4FC99-60FC-4C13-8086-C9022E1CECCA}"/>
    <cellStyle name="Migliaia 2 5 2 2 3 2 3 2" xfId="19631" xr:uid="{D64BEC06-FB45-4B92-B211-53FC921B0723}"/>
    <cellStyle name="Migliaia 2 5 2 2 3 2 3 2 2" xfId="42468" xr:uid="{751E9B3B-2014-412F-848F-D3E18FEA8683}"/>
    <cellStyle name="Migliaia 2 5 2 2 3 2 3 3" xfId="31051" xr:uid="{C276B15F-F734-4EA4-BDDD-FA9D25E9894C}"/>
    <cellStyle name="Migliaia 2 5 2 2 3 2 4" xfId="13923" xr:uid="{925BD7FF-AF2B-455B-BA65-653E09372566}"/>
    <cellStyle name="Migliaia 2 5 2 2 3 2 4 2" xfId="36760" xr:uid="{6427E07B-3136-4170-AC64-3DD6066EC958}"/>
    <cellStyle name="Migliaia 2 5 2 2 3 2 5" xfId="25343" xr:uid="{899002BC-FF15-44E7-9E9C-6C582B6EC86C}"/>
    <cellStyle name="Migliaia 2 5 2 2 3 3" xfId="3932" xr:uid="{B630FAE6-319B-483F-9BB2-F5C00B19B46A}"/>
    <cellStyle name="Migliaia 2 5 2 2 3 3 2" xfId="9641" xr:uid="{830FB8B6-C6F5-4E20-A243-D8815428F6A7}"/>
    <cellStyle name="Migliaia 2 5 2 2 3 3 2 2" xfId="21058" xr:uid="{8768137C-2204-488D-977F-A0DF5D653397}"/>
    <cellStyle name="Migliaia 2 5 2 2 3 3 2 2 2" xfId="43895" xr:uid="{2E9EA9FF-C43E-4335-A5CE-604DEF639219}"/>
    <cellStyle name="Migliaia 2 5 2 2 3 3 2 3" xfId="32478" xr:uid="{7E1B2444-AA30-4746-8B40-5C0A6CC29A12}"/>
    <cellStyle name="Migliaia 2 5 2 2 3 3 3" xfId="15350" xr:uid="{001E7B7B-E1CA-4FBD-A440-E6B04AEBE816}"/>
    <cellStyle name="Migliaia 2 5 2 2 3 3 3 2" xfId="38187" xr:uid="{41088372-5B22-4F0D-9CC3-0142090D3790}"/>
    <cellStyle name="Migliaia 2 5 2 2 3 3 4" xfId="26770" xr:uid="{102BFFA7-EC28-4DBB-86FC-3227ED0863C7}"/>
    <cellStyle name="Migliaia 2 5 2 2 3 4" xfId="6787" xr:uid="{5055A472-6EBC-4FA4-B55C-D947BFFF3230}"/>
    <cellStyle name="Migliaia 2 5 2 2 3 4 2" xfId="18204" xr:uid="{361860B5-E9F4-4EE4-BF0A-3B29617E975D}"/>
    <cellStyle name="Migliaia 2 5 2 2 3 4 2 2" xfId="41041" xr:uid="{D56E512A-D38E-4CFF-9421-E73336AF1EBE}"/>
    <cellStyle name="Migliaia 2 5 2 2 3 4 3" xfId="29624" xr:uid="{E106839D-060F-4EA2-AFE5-BB03AF433F1A}"/>
    <cellStyle name="Migliaia 2 5 2 2 3 5" xfId="12496" xr:uid="{FA4954E7-EFAF-4CBF-8BF6-DCB340D350C7}"/>
    <cellStyle name="Migliaia 2 5 2 2 3 5 2" xfId="35333" xr:uid="{E526EC72-4850-481B-A5BD-59AF7F7123FA}"/>
    <cellStyle name="Migliaia 2 5 2 2 3 6" xfId="23916" xr:uid="{3E693FA0-5743-4559-BF0E-A6BA2EC2F14C}"/>
    <cellStyle name="Migliaia 2 5 2 2 4" xfId="1231" xr:uid="{F0E48BCF-C04A-407D-8D98-6736C33B0B92}"/>
    <cellStyle name="Migliaia 2 5 2 2 4 2" xfId="2720" xr:uid="{72176BDC-7C89-47DA-9888-BA863D26FAD6}"/>
    <cellStyle name="Migliaia 2 5 2 2 4 2 2" xfId="5576" xr:uid="{110934C2-B91D-48CD-AF6F-8B196C81C367}"/>
    <cellStyle name="Migliaia 2 5 2 2 4 2 2 2" xfId="11284" xr:uid="{5E0DD294-FFE1-4EC8-ABD9-2AC7E55EF90A}"/>
    <cellStyle name="Migliaia 2 5 2 2 4 2 2 2 2" xfId="22702" xr:uid="{E445E344-1BCC-4E83-8DA0-0E1DC07F97B9}"/>
    <cellStyle name="Migliaia 2 5 2 2 4 2 2 2 2 2" xfId="45539" xr:uid="{476D39DC-DE09-4327-9296-4EC60DC2C6F2}"/>
    <cellStyle name="Migliaia 2 5 2 2 4 2 2 2 3" xfId="34122" xr:uid="{5323B340-CDE8-4386-B971-8A9381DE2851}"/>
    <cellStyle name="Migliaia 2 5 2 2 4 2 2 3" xfId="16994" xr:uid="{14B167BA-2032-427B-967F-206A626EAF84}"/>
    <cellStyle name="Migliaia 2 5 2 2 4 2 2 3 2" xfId="39831" xr:uid="{C7FF9FA3-0F25-4090-B0FA-380D99AACFA6}"/>
    <cellStyle name="Migliaia 2 5 2 2 4 2 2 4" xfId="28414" xr:uid="{AE28C726-2DB7-4FCF-9DB3-EF4E7A8DAB3F}"/>
    <cellStyle name="Migliaia 2 5 2 2 4 2 3" xfId="8431" xr:uid="{B07C0E22-7F62-43E5-9F41-1B24CCAF5948}"/>
    <cellStyle name="Migliaia 2 5 2 2 4 2 3 2" xfId="19848" xr:uid="{6FE9C80C-5CA6-40EA-B7CB-0CD78CF2C6BD}"/>
    <cellStyle name="Migliaia 2 5 2 2 4 2 3 2 2" xfId="42685" xr:uid="{3653487C-B895-46E4-9605-3A04EDB602A8}"/>
    <cellStyle name="Migliaia 2 5 2 2 4 2 3 3" xfId="31268" xr:uid="{AB9D3FC9-5FA0-4A63-A914-6978795CCBEA}"/>
    <cellStyle name="Migliaia 2 5 2 2 4 2 4" xfId="14140" xr:uid="{82BB7685-94B6-4619-9312-4F32FA132683}"/>
    <cellStyle name="Migliaia 2 5 2 2 4 2 4 2" xfId="36977" xr:uid="{098E6667-4766-412D-BDC1-DE22ABAFA850}"/>
    <cellStyle name="Migliaia 2 5 2 2 4 2 5" xfId="25560" xr:uid="{4774E78D-F8FA-40BF-A973-ACBED0650916}"/>
    <cellStyle name="Migliaia 2 5 2 2 4 3" xfId="4149" xr:uid="{FC7A1D7F-001F-4E01-84FE-833A556CBC8A}"/>
    <cellStyle name="Migliaia 2 5 2 2 4 3 2" xfId="9858" xr:uid="{3D60D53A-5B0E-48B8-9422-7EBD9DAC1780}"/>
    <cellStyle name="Migliaia 2 5 2 2 4 3 2 2" xfId="21275" xr:uid="{F3710710-A417-485F-A909-58713FB9FB0E}"/>
    <cellStyle name="Migliaia 2 5 2 2 4 3 2 2 2" xfId="44112" xr:uid="{3826056C-A673-4BE2-803E-0BDB2124B491}"/>
    <cellStyle name="Migliaia 2 5 2 2 4 3 2 3" xfId="32695" xr:uid="{BF1A44DD-4710-4AC1-A5C8-4D01EA4F2FEC}"/>
    <cellStyle name="Migliaia 2 5 2 2 4 3 3" xfId="15567" xr:uid="{F06C1141-8D15-4AB9-AD9C-A29D0391957F}"/>
    <cellStyle name="Migliaia 2 5 2 2 4 3 3 2" xfId="38404" xr:uid="{4C7B0B3B-ED70-44A9-BAE4-174EC4625B89}"/>
    <cellStyle name="Migliaia 2 5 2 2 4 3 4" xfId="26987" xr:uid="{260AFC84-D083-4FDA-857E-CD40AFA651B7}"/>
    <cellStyle name="Migliaia 2 5 2 2 4 4" xfId="7004" xr:uid="{D9916EB9-05DC-4513-9E07-89453E220C4F}"/>
    <cellStyle name="Migliaia 2 5 2 2 4 4 2" xfId="18421" xr:uid="{2E1D2562-7A29-4C78-8E72-D8A799E031F4}"/>
    <cellStyle name="Migliaia 2 5 2 2 4 4 2 2" xfId="41258" xr:uid="{DF0FBCD8-36F3-4A86-A89E-439EC8C7C462}"/>
    <cellStyle name="Migliaia 2 5 2 2 4 4 3" xfId="29841" xr:uid="{887A0883-78C6-4592-B803-95ED8F788EFD}"/>
    <cellStyle name="Migliaia 2 5 2 2 4 5" xfId="12713" xr:uid="{BD08F351-8FFB-476E-8C3A-6E1757A5C59C}"/>
    <cellStyle name="Migliaia 2 5 2 2 4 5 2" xfId="35550" xr:uid="{60FABAD3-E242-491A-B530-CA719E7FA174}"/>
    <cellStyle name="Migliaia 2 5 2 2 4 6" xfId="24133" xr:uid="{F2D7200B-15B6-40BB-9F4F-F04F192D7961}"/>
    <cellStyle name="Migliaia 2 5 2 2 5" xfId="1478" xr:uid="{5FAC24E5-9DB0-4E78-9B82-62EE5386FDCB}"/>
    <cellStyle name="Migliaia 2 5 2 2 5 2" xfId="2937" xr:uid="{310FE44F-6970-4459-8665-E8722AD8DBEF}"/>
    <cellStyle name="Migliaia 2 5 2 2 5 2 2" xfId="5793" xr:uid="{E2B7DEEB-E329-4878-A75D-68C4E468518D}"/>
    <cellStyle name="Migliaia 2 5 2 2 5 2 2 2" xfId="11501" xr:uid="{59A2058F-F47E-4B9E-9167-2D421AD35AA9}"/>
    <cellStyle name="Migliaia 2 5 2 2 5 2 2 2 2" xfId="22919" xr:uid="{66FD1A38-91AD-41F2-A212-BD4C01D5061C}"/>
    <cellStyle name="Migliaia 2 5 2 2 5 2 2 2 2 2" xfId="45756" xr:uid="{1B665FD7-AEAF-4E49-AC6A-F837A75A55B1}"/>
    <cellStyle name="Migliaia 2 5 2 2 5 2 2 2 3" xfId="34339" xr:uid="{E72115F3-9855-424E-95F6-F3A608BF21E6}"/>
    <cellStyle name="Migliaia 2 5 2 2 5 2 2 3" xfId="17211" xr:uid="{A24248CC-31E4-4C23-8672-7EF0B525174B}"/>
    <cellStyle name="Migliaia 2 5 2 2 5 2 2 3 2" xfId="40048" xr:uid="{0BEC662D-B6A3-4B80-BC33-BC983527A903}"/>
    <cellStyle name="Migliaia 2 5 2 2 5 2 2 4" xfId="28631" xr:uid="{3512B1DB-AEE4-426B-8ADF-57F484B480FC}"/>
    <cellStyle name="Migliaia 2 5 2 2 5 2 3" xfId="8648" xr:uid="{5EA2375E-EAA3-4D03-AB0A-B69EBE26A522}"/>
    <cellStyle name="Migliaia 2 5 2 2 5 2 3 2" xfId="20065" xr:uid="{16BEDAE6-D23D-4AA3-B433-EABFB280E3C2}"/>
    <cellStyle name="Migliaia 2 5 2 2 5 2 3 2 2" xfId="42902" xr:uid="{D24882ED-3952-4387-99F9-9B509EE090A0}"/>
    <cellStyle name="Migliaia 2 5 2 2 5 2 3 3" xfId="31485" xr:uid="{E9F75842-F2AF-4171-A234-1AE2FD590A72}"/>
    <cellStyle name="Migliaia 2 5 2 2 5 2 4" xfId="14357" xr:uid="{D09CC91D-3888-4878-9CC2-4594FA1746D2}"/>
    <cellStyle name="Migliaia 2 5 2 2 5 2 4 2" xfId="37194" xr:uid="{58CCA87B-C383-444F-8F38-AF6EC8CBC408}"/>
    <cellStyle name="Migliaia 2 5 2 2 5 2 5" xfId="25777" xr:uid="{A9DD9846-89C2-453A-B520-21F913A2C9B6}"/>
    <cellStyle name="Migliaia 2 5 2 2 5 3" xfId="4366" xr:uid="{1CF30937-F89B-4723-B2BF-6E949A37EE50}"/>
    <cellStyle name="Migliaia 2 5 2 2 5 3 2" xfId="10075" xr:uid="{2D3A4250-18B6-4266-A293-4112292602F6}"/>
    <cellStyle name="Migliaia 2 5 2 2 5 3 2 2" xfId="21492" xr:uid="{4E0865D5-77C2-4D80-A75F-A74F1D9E37CB}"/>
    <cellStyle name="Migliaia 2 5 2 2 5 3 2 2 2" xfId="44329" xr:uid="{DCBAA32A-C050-4632-9022-C67A2BE9DAC3}"/>
    <cellStyle name="Migliaia 2 5 2 2 5 3 2 3" xfId="32912" xr:uid="{8E02EAD0-554B-43AE-A6E2-B1B5CECF6107}"/>
    <cellStyle name="Migliaia 2 5 2 2 5 3 3" xfId="15784" xr:uid="{CC5FA0C3-D339-46FD-8E8E-8CDCF009A4D8}"/>
    <cellStyle name="Migliaia 2 5 2 2 5 3 3 2" xfId="38621" xr:uid="{52A76A5D-698F-41D8-B30F-F634BC4747AC}"/>
    <cellStyle name="Migliaia 2 5 2 2 5 3 4" xfId="27204" xr:uid="{F641CABE-8749-4BB3-97EB-0351041B94FB}"/>
    <cellStyle name="Migliaia 2 5 2 2 5 4" xfId="7221" xr:uid="{4C3C693D-89D6-4E69-8BCF-1202E23CF82D}"/>
    <cellStyle name="Migliaia 2 5 2 2 5 4 2" xfId="18638" xr:uid="{B58564B3-F842-4DF9-BCC0-FF8424F5E14E}"/>
    <cellStyle name="Migliaia 2 5 2 2 5 4 2 2" xfId="41475" xr:uid="{72F57958-35CE-4C5F-9694-DA035002E237}"/>
    <cellStyle name="Migliaia 2 5 2 2 5 4 3" xfId="30058" xr:uid="{2CA242DD-FC33-4E7A-8B84-E78BD41464C5}"/>
    <cellStyle name="Migliaia 2 5 2 2 5 5" xfId="12930" xr:uid="{DF5BE47A-EF2D-4745-B50B-800DE3400EC8}"/>
    <cellStyle name="Migliaia 2 5 2 2 5 5 2" xfId="35767" xr:uid="{97A86388-EC69-4464-A615-93C1016E5DC1}"/>
    <cellStyle name="Migliaia 2 5 2 2 5 6" xfId="24350" xr:uid="{D6FD3F07-043D-439F-A929-8D55A1EB5D25}"/>
    <cellStyle name="Migliaia 2 5 2 2 6" xfId="1725" xr:uid="{EED0A99B-A836-40B1-A55D-410523DE2BBC}"/>
    <cellStyle name="Migliaia 2 5 2 2 6 2" xfId="3154" xr:uid="{DD6D2EBA-50E5-4A77-B3AD-C43B0971159E}"/>
    <cellStyle name="Migliaia 2 5 2 2 6 2 2" xfId="6010" xr:uid="{1B7EBF36-D06E-4638-8032-25F7F6CB3644}"/>
    <cellStyle name="Migliaia 2 5 2 2 6 2 2 2" xfId="11718" xr:uid="{6C7A1D7B-DD80-40C2-9DD6-F85D0C2CD9BA}"/>
    <cellStyle name="Migliaia 2 5 2 2 6 2 2 2 2" xfId="23136" xr:uid="{507CDD70-EC51-434B-80D3-1BE2F4B4337F}"/>
    <cellStyle name="Migliaia 2 5 2 2 6 2 2 2 2 2" xfId="45973" xr:uid="{925094C9-9BE4-4DF1-BD0E-994566A0A01D}"/>
    <cellStyle name="Migliaia 2 5 2 2 6 2 2 2 3" xfId="34556" xr:uid="{27457E22-184A-445A-860F-C9D9DBC34E7E}"/>
    <cellStyle name="Migliaia 2 5 2 2 6 2 2 3" xfId="17428" xr:uid="{8FFC1367-1C92-4A27-A7AC-028E8A6627F8}"/>
    <cellStyle name="Migliaia 2 5 2 2 6 2 2 3 2" xfId="40265" xr:uid="{85C0EA50-00DE-418D-BE46-8AA0E24E5379}"/>
    <cellStyle name="Migliaia 2 5 2 2 6 2 2 4" xfId="28848" xr:uid="{7874B38F-932E-48DD-8667-02C84F8955B8}"/>
    <cellStyle name="Migliaia 2 5 2 2 6 2 3" xfId="8865" xr:uid="{308DA634-1709-4F51-AFE5-30587A79B546}"/>
    <cellStyle name="Migliaia 2 5 2 2 6 2 3 2" xfId="20282" xr:uid="{D5929840-69BE-4563-BBD0-7453CDF44654}"/>
    <cellStyle name="Migliaia 2 5 2 2 6 2 3 2 2" xfId="43119" xr:uid="{7C2D4286-E8E2-4D95-B32A-1ECFB9F3A023}"/>
    <cellStyle name="Migliaia 2 5 2 2 6 2 3 3" xfId="31702" xr:uid="{0FFE0DAB-5757-4A64-A67A-E9060804FCBF}"/>
    <cellStyle name="Migliaia 2 5 2 2 6 2 4" xfId="14574" xr:uid="{45C6DCB0-D0CE-40CF-8DD7-4E95A0DF642A}"/>
    <cellStyle name="Migliaia 2 5 2 2 6 2 4 2" xfId="37411" xr:uid="{8A0D1B8B-4E9C-4DB7-9965-12E57C899979}"/>
    <cellStyle name="Migliaia 2 5 2 2 6 2 5" xfId="25994" xr:uid="{1FA0592F-E2D3-4B1C-B083-84F891DBA8D9}"/>
    <cellStyle name="Migliaia 2 5 2 2 6 3" xfId="4583" xr:uid="{F58B7715-FC0B-4309-AD25-79AA40D6B6B8}"/>
    <cellStyle name="Migliaia 2 5 2 2 6 3 2" xfId="10292" xr:uid="{4984A368-797D-42AC-BC43-8996C31FA96C}"/>
    <cellStyle name="Migliaia 2 5 2 2 6 3 2 2" xfId="21709" xr:uid="{19F2A43F-6350-4BC6-97B0-B46255D3E5B5}"/>
    <cellStyle name="Migliaia 2 5 2 2 6 3 2 2 2" xfId="44546" xr:uid="{F6A8BF0C-427F-4C4B-BA08-601969A6DE72}"/>
    <cellStyle name="Migliaia 2 5 2 2 6 3 2 3" xfId="33129" xr:uid="{8D84F211-2428-4754-8887-930A8939B50B}"/>
    <cellStyle name="Migliaia 2 5 2 2 6 3 3" xfId="16001" xr:uid="{24112958-2CC0-40F5-B58B-B03884B83A0E}"/>
    <cellStyle name="Migliaia 2 5 2 2 6 3 3 2" xfId="38838" xr:uid="{C570449F-65BD-46D4-8DCA-4100C6192512}"/>
    <cellStyle name="Migliaia 2 5 2 2 6 3 4" xfId="27421" xr:uid="{881FAC17-4109-480F-BEE2-964DE303A702}"/>
    <cellStyle name="Migliaia 2 5 2 2 6 4" xfId="7438" xr:uid="{396FC7F7-3A46-4EB1-ADF8-029687648553}"/>
    <cellStyle name="Migliaia 2 5 2 2 6 4 2" xfId="18855" xr:uid="{91AAF231-966F-4FAC-B10C-AC32166D7CB4}"/>
    <cellStyle name="Migliaia 2 5 2 2 6 4 2 2" xfId="41692" xr:uid="{CEFEFF18-A811-4F97-8F6C-4D9369B94EB7}"/>
    <cellStyle name="Migliaia 2 5 2 2 6 4 3" xfId="30275" xr:uid="{A68FAD2D-9729-4AC2-9B97-930FACD637CE}"/>
    <cellStyle name="Migliaia 2 5 2 2 6 5" xfId="13147" xr:uid="{54364301-1653-48A3-9DBA-D7D81D9A988A}"/>
    <cellStyle name="Migliaia 2 5 2 2 6 5 2" xfId="35984" xr:uid="{D47A3EF5-A49F-4F55-AA2A-2E70803630A1}"/>
    <cellStyle name="Migliaia 2 5 2 2 6 6" xfId="24567" xr:uid="{5FEBE538-718F-45BC-8FA7-AD5777ED78B7}"/>
    <cellStyle name="Migliaia 2 5 2 2 7" xfId="2069" xr:uid="{EC2139B9-F7B8-4686-ADB7-77EFF9F5E031}"/>
    <cellStyle name="Migliaia 2 5 2 2 7 2" xfId="4925" xr:uid="{0F820244-7FE1-44D8-A5D8-64679A3A2259}"/>
    <cellStyle name="Migliaia 2 5 2 2 7 2 2" xfId="10633" xr:uid="{8A207CDB-C7D9-4899-82E7-962DCA8CB13F}"/>
    <cellStyle name="Migliaia 2 5 2 2 7 2 2 2" xfId="22051" xr:uid="{FF1D9A20-CDE8-4CC0-8B0F-2503379B7F95}"/>
    <cellStyle name="Migliaia 2 5 2 2 7 2 2 2 2" xfId="44888" xr:uid="{CED1D0A2-708F-443E-889B-848D67BB50D9}"/>
    <cellStyle name="Migliaia 2 5 2 2 7 2 2 3" xfId="33471" xr:uid="{B51EC275-FA57-482F-B675-EF104A5DD6C8}"/>
    <cellStyle name="Migliaia 2 5 2 2 7 2 3" xfId="16343" xr:uid="{5B66B6D7-AE03-441A-831D-8E37718C1073}"/>
    <cellStyle name="Migliaia 2 5 2 2 7 2 3 2" xfId="39180" xr:uid="{0FF7B298-CA98-4EE1-A508-4E4A8B1FC0A7}"/>
    <cellStyle name="Migliaia 2 5 2 2 7 2 4" xfId="27763" xr:uid="{91DBF039-7AF2-4891-87ED-C6503B186C2C}"/>
    <cellStyle name="Migliaia 2 5 2 2 7 3" xfId="7780" xr:uid="{376CC206-E106-46AA-8A42-378B741B62B4}"/>
    <cellStyle name="Migliaia 2 5 2 2 7 3 2" xfId="19197" xr:uid="{0C2AAE73-BF74-4722-BA1D-2D9C96CB07D2}"/>
    <cellStyle name="Migliaia 2 5 2 2 7 3 2 2" xfId="42034" xr:uid="{91F15000-C8FF-43CA-AC6F-1028748B0EF8}"/>
    <cellStyle name="Migliaia 2 5 2 2 7 3 3" xfId="30617" xr:uid="{BC4306EE-C1F1-4197-8687-E7086073B5D9}"/>
    <cellStyle name="Migliaia 2 5 2 2 7 4" xfId="13489" xr:uid="{BD0472FB-72B0-45AF-86D3-1307544F8626}"/>
    <cellStyle name="Migliaia 2 5 2 2 7 4 2" xfId="36326" xr:uid="{594B6F5E-A1A3-4FA2-A119-A6D37F9D3DC9}"/>
    <cellStyle name="Migliaia 2 5 2 2 7 5" xfId="24909" xr:uid="{04AF33E3-F76A-4C47-AB58-18710F54C0A9}"/>
    <cellStyle name="Migliaia 2 5 2 2 8" xfId="3498" xr:uid="{D58BE2FD-1CF7-4FD0-B996-8757BA40F67B}"/>
    <cellStyle name="Migliaia 2 5 2 2 8 2" xfId="9207" xr:uid="{587ADFA9-44C6-40A2-9E4B-642F60FAEE25}"/>
    <cellStyle name="Migliaia 2 5 2 2 8 2 2" xfId="20624" xr:uid="{39165306-77FE-4A2C-95AC-7D8FBE834398}"/>
    <cellStyle name="Migliaia 2 5 2 2 8 2 2 2" xfId="43461" xr:uid="{B70118BD-A607-44BA-A5EE-CC66722B79A8}"/>
    <cellStyle name="Migliaia 2 5 2 2 8 2 3" xfId="32044" xr:uid="{2B011514-61D7-4BEC-91A7-2ABE95CE8A59}"/>
    <cellStyle name="Migliaia 2 5 2 2 8 3" xfId="14916" xr:uid="{0AD831CC-09D0-49B7-AFDC-7E63743AC3CA}"/>
    <cellStyle name="Migliaia 2 5 2 2 8 3 2" xfId="37753" xr:uid="{F884B44F-F6D2-4340-A2EF-8A9F3D0BA6BE}"/>
    <cellStyle name="Migliaia 2 5 2 2 8 4" xfId="26336" xr:uid="{AB01126B-FB6C-439B-BC44-4BCFB7F4E184}"/>
    <cellStyle name="Migliaia 2 5 2 2 9" xfId="6353" xr:uid="{BE11A7C1-890E-4817-A966-3B250796A2F1}"/>
    <cellStyle name="Migliaia 2 5 2 2 9 2" xfId="17770" xr:uid="{519B1D52-4DD4-4F22-86A9-87A257E91453}"/>
    <cellStyle name="Migliaia 2 5 2 2 9 2 2" xfId="40607" xr:uid="{1A9FF4AE-1460-4738-8D40-0A32D29FF81C}"/>
    <cellStyle name="Migliaia 2 5 2 2 9 3" xfId="29190" xr:uid="{95AF313B-ECA4-4544-8D84-12EAEFD0DB06}"/>
    <cellStyle name="Migliaia 2 5 2 3" xfId="590" xr:uid="{82CEC6D6-E179-4185-BBA0-AD5D084B61C6}"/>
    <cellStyle name="Migliaia 2 5 2 3 2" xfId="2172" xr:uid="{22092541-999B-492D-9B28-C1AB345BE8D6}"/>
    <cellStyle name="Migliaia 2 5 2 3 2 2" xfId="5028" xr:uid="{D612AAE3-4183-40F3-8159-915EB1D424EE}"/>
    <cellStyle name="Migliaia 2 5 2 3 2 2 2" xfId="10736" xr:uid="{CEBBF594-AC1E-4D4F-8D2A-6622D516ECA0}"/>
    <cellStyle name="Migliaia 2 5 2 3 2 2 2 2" xfId="22154" xr:uid="{ADB91ABA-D939-408B-92A2-C972F9DCBE33}"/>
    <cellStyle name="Migliaia 2 5 2 3 2 2 2 2 2" xfId="44991" xr:uid="{94CC5318-2B84-4DA3-86B1-267405B0D869}"/>
    <cellStyle name="Migliaia 2 5 2 3 2 2 2 3" xfId="33574" xr:uid="{8D62CE3B-ECA4-410F-8B33-BC1DE154C205}"/>
    <cellStyle name="Migliaia 2 5 2 3 2 2 3" xfId="16446" xr:uid="{33747DE4-2BF0-455C-A3CB-0D9BB456323C}"/>
    <cellStyle name="Migliaia 2 5 2 3 2 2 3 2" xfId="39283" xr:uid="{0A570A4A-8B51-4F35-8CD3-ACFC93948A66}"/>
    <cellStyle name="Migliaia 2 5 2 3 2 2 4" xfId="27866" xr:uid="{5181729E-13C0-4122-8046-C80028B10E55}"/>
    <cellStyle name="Migliaia 2 5 2 3 2 3" xfId="7883" xr:uid="{1D8B41AC-AE9F-4E8F-B06A-E27A677A4690}"/>
    <cellStyle name="Migliaia 2 5 2 3 2 3 2" xfId="19300" xr:uid="{F1497DFF-9B33-42AE-B6FC-A1E25DBFA02A}"/>
    <cellStyle name="Migliaia 2 5 2 3 2 3 2 2" xfId="42137" xr:uid="{95682601-E45F-4535-B29E-8635F3ADAEBD}"/>
    <cellStyle name="Migliaia 2 5 2 3 2 3 3" xfId="30720" xr:uid="{B727639B-E59A-4D73-9E4E-595A6812B2C4}"/>
    <cellStyle name="Migliaia 2 5 2 3 2 4" xfId="13592" xr:uid="{6E39D2D0-EE2B-4B59-B757-D8ED518ED207}"/>
    <cellStyle name="Migliaia 2 5 2 3 2 4 2" xfId="36429" xr:uid="{51B54739-012E-4EAA-BB35-2DFDBAB1D755}"/>
    <cellStyle name="Migliaia 2 5 2 3 2 5" xfId="25012" xr:uid="{C6FCCA6D-7DF7-4C49-AC2F-9C81743A0929}"/>
    <cellStyle name="Migliaia 2 5 2 3 3" xfId="3601" xr:uid="{C7682C24-1C07-41A9-BB16-63841BF3583D}"/>
    <cellStyle name="Migliaia 2 5 2 3 3 2" xfId="9310" xr:uid="{3A54CA5A-D004-43DD-A28E-95F27B64D2FD}"/>
    <cellStyle name="Migliaia 2 5 2 3 3 2 2" xfId="20727" xr:uid="{6E83FE4F-B509-4576-BE8C-06506989FECE}"/>
    <cellStyle name="Migliaia 2 5 2 3 3 2 2 2" xfId="43564" xr:uid="{EF8CDC5A-D3E8-4446-9791-31ACB0D2BCA7}"/>
    <cellStyle name="Migliaia 2 5 2 3 3 2 3" xfId="32147" xr:uid="{9C6309EF-DC9A-485E-82F4-4501BD134553}"/>
    <cellStyle name="Migliaia 2 5 2 3 3 3" xfId="15019" xr:uid="{65205C4F-13EC-41B9-919C-BD132CD30F67}"/>
    <cellStyle name="Migliaia 2 5 2 3 3 3 2" xfId="37856" xr:uid="{98F3D48E-99CA-48EE-8D7A-59C1A7041E83}"/>
    <cellStyle name="Migliaia 2 5 2 3 3 4" xfId="26439" xr:uid="{F5554707-5DF6-4253-9AED-AE76A5049214}"/>
    <cellStyle name="Migliaia 2 5 2 3 4" xfId="6456" xr:uid="{96C241A2-D2D9-4A46-A9DB-FE10F2797318}"/>
    <cellStyle name="Migliaia 2 5 2 3 4 2" xfId="17873" xr:uid="{1F010EF6-7C8D-431D-A3DB-02A6531DD44E}"/>
    <cellStyle name="Migliaia 2 5 2 3 4 2 2" xfId="40710" xr:uid="{5D912B1F-E934-403C-93FC-E70111871752}"/>
    <cellStyle name="Migliaia 2 5 2 3 4 3" xfId="29293" xr:uid="{31BC7C2B-AFA0-4393-A88A-F72CBEE6B4A4}"/>
    <cellStyle name="Migliaia 2 5 2 3 5" xfId="12165" xr:uid="{1FAEDD24-A8CF-44E4-ACCB-DAA8CAF5BED9}"/>
    <cellStyle name="Migliaia 2 5 2 3 5 2" xfId="35002" xr:uid="{11717046-5ADF-4D1B-88BF-A04F283DA0BF}"/>
    <cellStyle name="Migliaia 2 5 2 3 6" xfId="23585" xr:uid="{E4DA980C-8BE2-4927-B638-4661E1629C39}"/>
    <cellStyle name="Migliaia 2 5 2 4" xfId="853" xr:uid="{5EFCB9DD-2D05-491B-B679-66F326541EDC}"/>
    <cellStyle name="Migliaia 2 5 2 4 2" xfId="2389" xr:uid="{3CE16446-8D4D-4712-A7FD-036EBEC3B2DE}"/>
    <cellStyle name="Migliaia 2 5 2 4 2 2" xfId="5245" xr:uid="{EE302DE0-EB5D-478B-AC0A-2971E99783A2}"/>
    <cellStyle name="Migliaia 2 5 2 4 2 2 2" xfId="10953" xr:uid="{03E54BF1-18AC-42EA-9F6A-AB18880148D1}"/>
    <cellStyle name="Migliaia 2 5 2 4 2 2 2 2" xfId="22371" xr:uid="{D3BB0011-CCA8-49DC-BF51-343C2E0F0F33}"/>
    <cellStyle name="Migliaia 2 5 2 4 2 2 2 2 2" xfId="45208" xr:uid="{AC623C2E-6B30-4F3C-B2B6-EDED4F891F28}"/>
    <cellStyle name="Migliaia 2 5 2 4 2 2 2 3" xfId="33791" xr:uid="{579A282B-1F3C-40B0-8D84-5F4DCF8E30B4}"/>
    <cellStyle name="Migliaia 2 5 2 4 2 2 3" xfId="16663" xr:uid="{DD6FDFDA-AE93-495F-B1F5-8EAB6E2738AA}"/>
    <cellStyle name="Migliaia 2 5 2 4 2 2 3 2" xfId="39500" xr:uid="{62BBFF77-D181-4322-9AFA-89C6A1A97951}"/>
    <cellStyle name="Migliaia 2 5 2 4 2 2 4" xfId="28083" xr:uid="{E5A1FE25-726E-4E30-B087-3BF4B2EBDE14}"/>
    <cellStyle name="Migliaia 2 5 2 4 2 3" xfId="8100" xr:uid="{675521DE-2002-4A20-88CC-F63B080A4F76}"/>
    <cellStyle name="Migliaia 2 5 2 4 2 3 2" xfId="19517" xr:uid="{560C372B-1D93-4307-9BF9-1E3C04F9D86A}"/>
    <cellStyle name="Migliaia 2 5 2 4 2 3 2 2" xfId="42354" xr:uid="{7CEC2D7D-57E6-492B-8DDD-716FA00B1FD6}"/>
    <cellStyle name="Migliaia 2 5 2 4 2 3 3" xfId="30937" xr:uid="{9A67C579-8750-4368-ACF0-4E659A6967BD}"/>
    <cellStyle name="Migliaia 2 5 2 4 2 4" xfId="13809" xr:uid="{08AF7967-C82A-4378-8654-AB1EF9AF727D}"/>
    <cellStyle name="Migliaia 2 5 2 4 2 4 2" xfId="36646" xr:uid="{3982C1D7-804E-4E18-B1B9-F3707127119A}"/>
    <cellStyle name="Migliaia 2 5 2 4 2 5" xfId="25229" xr:uid="{4465E9E2-D311-4829-BCB1-E7DEA62F9423}"/>
    <cellStyle name="Migliaia 2 5 2 4 3" xfId="3818" xr:uid="{46B1693D-855E-496E-847E-334C5355BE2F}"/>
    <cellStyle name="Migliaia 2 5 2 4 3 2" xfId="9527" xr:uid="{2E3D5087-9F3D-4247-AE09-5687E7DF72F4}"/>
    <cellStyle name="Migliaia 2 5 2 4 3 2 2" xfId="20944" xr:uid="{8BA9F9AC-27AD-4F92-A1F5-FCB2D45C5A25}"/>
    <cellStyle name="Migliaia 2 5 2 4 3 2 2 2" xfId="43781" xr:uid="{4A1B7FF9-E502-4D6E-9B9E-5086BB5AD7C3}"/>
    <cellStyle name="Migliaia 2 5 2 4 3 2 3" xfId="32364" xr:uid="{4F1C278E-65AC-4194-974C-D51E7CB07064}"/>
    <cellStyle name="Migliaia 2 5 2 4 3 3" xfId="15236" xr:uid="{D4760F0B-C558-461B-94F4-E2E8016F1D46}"/>
    <cellStyle name="Migliaia 2 5 2 4 3 3 2" xfId="38073" xr:uid="{5C263075-B6B2-48CF-A3B8-70B91935C9CA}"/>
    <cellStyle name="Migliaia 2 5 2 4 3 4" xfId="26656" xr:uid="{D9D93F57-7CDE-48AB-9D9A-2D5C52451D7B}"/>
    <cellStyle name="Migliaia 2 5 2 4 4" xfId="6673" xr:uid="{FA3ED8D2-AE74-47A9-A41C-077E100587BF}"/>
    <cellStyle name="Migliaia 2 5 2 4 4 2" xfId="18090" xr:uid="{33DBB5D6-071D-4EF5-8C79-3D60231183C3}"/>
    <cellStyle name="Migliaia 2 5 2 4 4 2 2" xfId="40927" xr:uid="{0EC844BF-A5CE-4BA6-BDC3-319A1687247C}"/>
    <cellStyle name="Migliaia 2 5 2 4 4 3" xfId="29510" xr:uid="{7C3A8C05-06E0-42DB-A115-56D5B0D8054A}"/>
    <cellStyle name="Migliaia 2 5 2 4 5" xfId="12382" xr:uid="{81B186A5-851D-4E30-BEF1-E8E579BD1517}"/>
    <cellStyle name="Migliaia 2 5 2 4 5 2" xfId="35219" xr:uid="{FF44A813-26B8-4D3E-B969-CD3D5E63E648}"/>
    <cellStyle name="Migliaia 2 5 2 4 6" xfId="23802" xr:uid="{CB084931-56CC-4463-858C-7F2AE80D9011}"/>
    <cellStyle name="Migliaia 2 5 2 5" xfId="1100" xr:uid="{F429F040-D5A9-49B7-90E6-708559FC2B00}"/>
    <cellStyle name="Migliaia 2 5 2 5 2" xfId="2606" xr:uid="{A81D028A-CF1C-4D0B-A4CD-6613E97A77E4}"/>
    <cellStyle name="Migliaia 2 5 2 5 2 2" xfId="5462" xr:uid="{170C39AC-136A-41EC-8D77-66245A9DAA7A}"/>
    <cellStyle name="Migliaia 2 5 2 5 2 2 2" xfId="11170" xr:uid="{D102DA6D-58C7-4FF6-A6CB-B57BD9A7E80D}"/>
    <cellStyle name="Migliaia 2 5 2 5 2 2 2 2" xfId="22588" xr:uid="{1D871FED-AB27-4672-BC2D-20BA50CB1291}"/>
    <cellStyle name="Migliaia 2 5 2 5 2 2 2 2 2" xfId="45425" xr:uid="{D8CC6026-E39F-41D0-91DA-FE00C26A3B7A}"/>
    <cellStyle name="Migliaia 2 5 2 5 2 2 2 3" xfId="34008" xr:uid="{39985DFD-4F4B-4DF4-BC02-AF0A5A10EA39}"/>
    <cellStyle name="Migliaia 2 5 2 5 2 2 3" xfId="16880" xr:uid="{95795626-1386-4819-9825-48BDDBCC6E19}"/>
    <cellStyle name="Migliaia 2 5 2 5 2 2 3 2" xfId="39717" xr:uid="{C556CF95-8B0D-4C64-8068-33267BCD09C8}"/>
    <cellStyle name="Migliaia 2 5 2 5 2 2 4" xfId="28300" xr:uid="{3E3508BB-7416-4AE6-84D4-7CBFE422B2C4}"/>
    <cellStyle name="Migliaia 2 5 2 5 2 3" xfId="8317" xr:uid="{D5418BC7-AA81-44A6-9FF0-43A7F710DF71}"/>
    <cellStyle name="Migliaia 2 5 2 5 2 3 2" xfId="19734" xr:uid="{E7A23721-086F-4C90-B527-3DBA3D17DE42}"/>
    <cellStyle name="Migliaia 2 5 2 5 2 3 2 2" xfId="42571" xr:uid="{D58E89D7-1634-4D1A-9A9C-3EABCA330556}"/>
    <cellStyle name="Migliaia 2 5 2 5 2 3 3" xfId="31154" xr:uid="{046AE1F8-3143-42C8-AC77-628A34AD80F0}"/>
    <cellStyle name="Migliaia 2 5 2 5 2 4" xfId="14026" xr:uid="{182E411A-DA7C-4D61-9338-D768219BECD0}"/>
    <cellStyle name="Migliaia 2 5 2 5 2 4 2" xfId="36863" xr:uid="{A3625EEC-B648-4F80-897B-D28E257FD009}"/>
    <cellStyle name="Migliaia 2 5 2 5 2 5" xfId="25446" xr:uid="{6D798C29-F112-47F6-9DB6-E24CE7BE71A4}"/>
    <cellStyle name="Migliaia 2 5 2 5 3" xfId="4035" xr:uid="{AA2F0C7F-5DD5-410D-A0B2-202B9A94F27E}"/>
    <cellStyle name="Migliaia 2 5 2 5 3 2" xfId="9744" xr:uid="{26F564A4-ADB0-4437-B852-505DE5F63ABA}"/>
    <cellStyle name="Migliaia 2 5 2 5 3 2 2" xfId="21161" xr:uid="{95DC6A55-9584-44FF-896C-5FC969E0448F}"/>
    <cellStyle name="Migliaia 2 5 2 5 3 2 2 2" xfId="43998" xr:uid="{451A4FE1-07C8-43EC-B9BB-12E28F58BB06}"/>
    <cellStyle name="Migliaia 2 5 2 5 3 2 3" xfId="32581" xr:uid="{A1AA8C5F-9CE0-45D7-8756-F82FA39E2A14}"/>
    <cellStyle name="Migliaia 2 5 2 5 3 3" xfId="15453" xr:uid="{9FE3035D-E5AC-4515-A55B-D2AA823FC89C}"/>
    <cellStyle name="Migliaia 2 5 2 5 3 3 2" xfId="38290" xr:uid="{38354E1A-BD32-4CA8-A4A4-CBC50B11A0E2}"/>
    <cellStyle name="Migliaia 2 5 2 5 3 4" xfId="26873" xr:uid="{B59F9328-84C0-4C48-A75A-BD340ED92E98}"/>
    <cellStyle name="Migliaia 2 5 2 5 4" xfId="6890" xr:uid="{B177AC33-0623-4F84-9F75-EA9256AD5C00}"/>
    <cellStyle name="Migliaia 2 5 2 5 4 2" xfId="18307" xr:uid="{24E19468-D003-4A0A-8AC6-2252E9A452E0}"/>
    <cellStyle name="Migliaia 2 5 2 5 4 2 2" xfId="41144" xr:uid="{0B8DACCB-D820-4E3B-BE47-8EB1EF4332E7}"/>
    <cellStyle name="Migliaia 2 5 2 5 4 3" xfId="29727" xr:uid="{4AC8B90B-B80D-4CFE-8B18-FADB62701FD6}"/>
    <cellStyle name="Migliaia 2 5 2 5 5" xfId="12599" xr:uid="{2C346165-5E24-4322-BAD9-3A08FF4ABEBB}"/>
    <cellStyle name="Migliaia 2 5 2 5 5 2" xfId="35436" xr:uid="{D192A1C2-E46D-4F45-ADEE-749627FD159A}"/>
    <cellStyle name="Migliaia 2 5 2 5 6" xfId="24019" xr:uid="{F8DB012F-91A5-462D-825C-6C3BCF3C4FA4}"/>
    <cellStyle name="Migliaia 2 5 2 6" xfId="1347" xr:uid="{C2E93CA4-F7E6-470E-96B6-A4444776DB5B}"/>
    <cellStyle name="Migliaia 2 5 2 6 2" xfId="2823" xr:uid="{334BB574-0D65-4C10-9AC7-FCE11C93D8D7}"/>
    <cellStyle name="Migliaia 2 5 2 6 2 2" xfId="5679" xr:uid="{7941DA58-FC77-45B5-BAEA-B3E6AC4B611F}"/>
    <cellStyle name="Migliaia 2 5 2 6 2 2 2" xfId="11387" xr:uid="{0FB2415D-AB4F-42FD-BEC9-C6C9D7FC1E90}"/>
    <cellStyle name="Migliaia 2 5 2 6 2 2 2 2" xfId="22805" xr:uid="{3320FFC7-150A-4937-B1BA-49A1796BBC35}"/>
    <cellStyle name="Migliaia 2 5 2 6 2 2 2 2 2" xfId="45642" xr:uid="{1C7675F2-D2EE-4AB3-9531-7972EC895368}"/>
    <cellStyle name="Migliaia 2 5 2 6 2 2 2 3" xfId="34225" xr:uid="{44A06CF9-2DBF-4C00-8763-82278A9060BE}"/>
    <cellStyle name="Migliaia 2 5 2 6 2 2 3" xfId="17097" xr:uid="{41E27A6C-EC59-4E25-83B0-C425402C44EC}"/>
    <cellStyle name="Migliaia 2 5 2 6 2 2 3 2" xfId="39934" xr:uid="{E7507260-0F88-4983-8394-561A66465CB8}"/>
    <cellStyle name="Migliaia 2 5 2 6 2 2 4" xfId="28517" xr:uid="{7B8E0E7D-E207-452F-8E6A-56DCDA4900AD}"/>
    <cellStyle name="Migliaia 2 5 2 6 2 3" xfId="8534" xr:uid="{391E44F5-2106-4B04-9618-D0105DB57776}"/>
    <cellStyle name="Migliaia 2 5 2 6 2 3 2" xfId="19951" xr:uid="{1F42B289-F4B0-4C46-9348-B67647825643}"/>
    <cellStyle name="Migliaia 2 5 2 6 2 3 2 2" xfId="42788" xr:uid="{36AE348E-3D0A-46D8-AB75-8696DAFCC314}"/>
    <cellStyle name="Migliaia 2 5 2 6 2 3 3" xfId="31371" xr:uid="{B1E052F8-A134-48B5-A642-5599A1C90D8E}"/>
    <cellStyle name="Migliaia 2 5 2 6 2 4" xfId="14243" xr:uid="{A38A39E9-0120-49EA-87D4-42F3BE09FC47}"/>
    <cellStyle name="Migliaia 2 5 2 6 2 4 2" xfId="37080" xr:uid="{36585A67-DAAB-4B1B-A7E6-26C52E474122}"/>
    <cellStyle name="Migliaia 2 5 2 6 2 5" xfId="25663" xr:uid="{6296BC9E-E322-4E56-982F-497684758D46}"/>
    <cellStyle name="Migliaia 2 5 2 6 3" xfId="4252" xr:uid="{C4F79EFA-968E-43E7-8B57-7316846E0E1D}"/>
    <cellStyle name="Migliaia 2 5 2 6 3 2" xfId="9961" xr:uid="{2073C5BB-B81C-4BE2-84A7-BF19451DCAC5}"/>
    <cellStyle name="Migliaia 2 5 2 6 3 2 2" xfId="21378" xr:uid="{8651EDD7-50C9-490C-B19F-F88A1DA4F812}"/>
    <cellStyle name="Migliaia 2 5 2 6 3 2 2 2" xfId="44215" xr:uid="{B94535D9-E94B-4AA1-B292-5413DC885B7B}"/>
    <cellStyle name="Migliaia 2 5 2 6 3 2 3" xfId="32798" xr:uid="{0C1F4381-8F7F-4713-BA08-7468F40D627C}"/>
    <cellStyle name="Migliaia 2 5 2 6 3 3" xfId="15670" xr:uid="{DEA69694-AAFF-4476-B24E-63D139C8939B}"/>
    <cellStyle name="Migliaia 2 5 2 6 3 3 2" xfId="38507" xr:uid="{FD58438E-83DE-4AEC-8404-22BE0859C2BE}"/>
    <cellStyle name="Migliaia 2 5 2 6 3 4" xfId="27090" xr:uid="{02C9E4BF-C110-44DE-BB2C-9CE69CBC8801}"/>
    <cellStyle name="Migliaia 2 5 2 6 4" xfId="7107" xr:uid="{515C9E6F-4C6C-4DA9-94F7-B133BA08B285}"/>
    <cellStyle name="Migliaia 2 5 2 6 4 2" xfId="18524" xr:uid="{ACEE5B45-31B3-4B40-9D48-C636E513CAE4}"/>
    <cellStyle name="Migliaia 2 5 2 6 4 2 2" xfId="41361" xr:uid="{F88E5C18-D695-4CDD-B5C5-DD0E2A17A311}"/>
    <cellStyle name="Migliaia 2 5 2 6 4 3" xfId="29944" xr:uid="{D78577DF-FC2D-462C-8F9E-A7D722B5684F}"/>
    <cellStyle name="Migliaia 2 5 2 6 5" xfId="12816" xr:uid="{502468FD-085C-4CB8-8DDC-10CD978087CF}"/>
    <cellStyle name="Migliaia 2 5 2 6 5 2" xfId="35653" xr:uid="{8E16EBD8-C490-410D-9279-57098ED336A1}"/>
    <cellStyle name="Migliaia 2 5 2 6 6" xfId="24236" xr:uid="{829189A1-E9BE-4A5D-9848-990AC0E73B98}"/>
    <cellStyle name="Migliaia 2 5 2 7" xfId="1594" xr:uid="{A22B0117-8965-4B03-B43F-03B21D1DAFD6}"/>
    <cellStyle name="Migliaia 2 5 2 7 2" xfId="3040" xr:uid="{03FD1AD5-62CD-45BC-9451-2032F178874C}"/>
    <cellStyle name="Migliaia 2 5 2 7 2 2" xfId="5896" xr:uid="{5D023D13-7179-4140-847A-594F81FBE7B4}"/>
    <cellStyle name="Migliaia 2 5 2 7 2 2 2" xfId="11604" xr:uid="{B5BF4568-AE4D-4295-84E2-790AAECF0DEB}"/>
    <cellStyle name="Migliaia 2 5 2 7 2 2 2 2" xfId="23022" xr:uid="{A6CC3A89-E483-4761-8F25-80836DF70423}"/>
    <cellStyle name="Migliaia 2 5 2 7 2 2 2 2 2" xfId="45859" xr:uid="{3BB9E821-A5A7-4945-909B-ED753568A8F4}"/>
    <cellStyle name="Migliaia 2 5 2 7 2 2 2 3" xfId="34442" xr:uid="{353D4F63-CFF1-4468-BDEF-B330566DFDFF}"/>
    <cellStyle name="Migliaia 2 5 2 7 2 2 3" xfId="17314" xr:uid="{E60200D7-755D-43AD-86D9-3BBCEE9A3FD3}"/>
    <cellStyle name="Migliaia 2 5 2 7 2 2 3 2" xfId="40151" xr:uid="{E6788407-C0A5-4059-B6A4-97E6F9671800}"/>
    <cellStyle name="Migliaia 2 5 2 7 2 2 4" xfId="28734" xr:uid="{B977D976-D545-4A2C-995C-9F82E65075C6}"/>
    <cellStyle name="Migliaia 2 5 2 7 2 3" xfId="8751" xr:uid="{DE096766-1A01-45C5-9F4D-421F08B5B75F}"/>
    <cellStyle name="Migliaia 2 5 2 7 2 3 2" xfId="20168" xr:uid="{1839948A-9A44-417E-A276-1AC98133FE65}"/>
    <cellStyle name="Migliaia 2 5 2 7 2 3 2 2" xfId="43005" xr:uid="{3B84421E-9695-4690-8491-20A6E41DF4F9}"/>
    <cellStyle name="Migliaia 2 5 2 7 2 3 3" xfId="31588" xr:uid="{1C84C1CE-47BF-42D2-AD07-F08BE2B7536E}"/>
    <cellStyle name="Migliaia 2 5 2 7 2 4" xfId="14460" xr:uid="{A8908530-65B2-4414-9242-4B810537E150}"/>
    <cellStyle name="Migliaia 2 5 2 7 2 4 2" xfId="37297" xr:uid="{8F1BEC3C-2019-4C8F-A31A-52BE0823D97E}"/>
    <cellStyle name="Migliaia 2 5 2 7 2 5" xfId="25880" xr:uid="{9668E8A5-3387-44C9-BB34-A2D1C637F9FC}"/>
    <cellStyle name="Migliaia 2 5 2 7 3" xfId="4469" xr:uid="{41D11358-967D-46A3-9772-3AEA7E7F0779}"/>
    <cellStyle name="Migliaia 2 5 2 7 3 2" xfId="10178" xr:uid="{1E11AFC0-221F-46A8-92D4-D518705929D9}"/>
    <cellStyle name="Migliaia 2 5 2 7 3 2 2" xfId="21595" xr:uid="{8F13073B-B818-442F-9CD3-3D010B2D263C}"/>
    <cellStyle name="Migliaia 2 5 2 7 3 2 2 2" xfId="44432" xr:uid="{B5E5CDCC-AF30-4952-8F2D-59BC39C896E4}"/>
    <cellStyle name="Migliaia 2 5 2 7 3 2 3" xfId="33015" xr:uid="{093B4E2B-8F7E-48E2-8BA2-F8FFAC687185}"/>
    <cellStyle name="Migliaia 2 5 2 7 3 3" xfId="15887" xr:uid="{5E6E9DE7-1694-434F-AA09-C9532022137C}"/>
    <cellStyle name="Migliaia 2 5 2 7 3 3 2" xfId="38724" xr:uid="{B6CA6CF8-DA31-40B1-A5E1-C1A57D1ECF97}"/>
    <cellStyle name="Migliaia 2 5 2 7 3 4" xfId="27307" xr:uid="{4B16EA3A-0D42-4893-BE23-0D0FF57CEACD}"/>
    <cellStyle name="Migliaia 2 5 2 7 4" xfId="7324" xr:uid="{6AC37649-2B41-4C11-98D6-4D9738D5A811}"/>
    <cellStyle name="Migliaia 2 5 2 7 4 2" xfId="18741" xr:uid="{8813AD5F-78DA-4847-9DC3-71F19373AF5E}"/>
    <cellStyle name="Migliaia 2 5 2 7 4 2 2" xfId="41578" xr:uid="{97CB2815-845C-462B-AE29-25C3725FB4E0}"/>
    <cellStyle name="Migliaia 2 5 2 7 4 3" xfId="30161" xr:uid="{FCEC15EA-A803-4CBC-9D4C-1A4BD68A803F}"/>
    <cellStyle name="Migliaia 2 5 2 7 5" xfId="13033" xr:uid="{1DAC862E-9875-45F5-BCEF-76C834F25473}"/>
    <cellStyle name="Migliaia 2 5 2 7 5 2" xfId="35870" xr:uid="{CE640E6C-8848-40BB-9DCC-90C1F3D12E54}"/>
    <cellStyle name="Migliaia 2 5 2 7 6" xfId="24453" xr:uid="{ED7FB00B-1361-4DEC-91FF-FE40DE1F794D}"/>
    <cellStyle name="Migliaia 2 5 2 8" xfId="1948" xr:uid="{AB74E33C-7B6D-4D12-9231-A8098E452097}"/>
    <cellStyle name="Migliaia 2 5 2 8 2" xfId="4804" xr:uid="{01C2204C-5F3D-46AE-89F5-4AEF25D287E5}"/>
    <cellStyle name="Migliaia 2 5 2 8 2 2" xfId="10513" xr:uid="{ADB98039-AE12-40F5-AF51-31C3FEB925CD}"/>
    <cellStyle name="Migliaia 2 5 2 8 2 2 2" xfId="21930" xr:uid="{C89E0E3F-5F7B-4D22-A3DD-366763B91D87}"/>
    <cellStyle name="Migliaia 2 5 2 8 2 2 2 2" xfId="44767" xr:uid="{31A99DCC-EA19-48C1-8D20-72348010B68A}"/>
    <cellStyle name="Migliaia 2 5 2 8 2 2 3" xfId="33350" xr:uid="{DACCE7BE-F109-4CED-94A8-0011AD545954}"/>
    <cellStyle name="Migliaia 2 5 2 8 2 3" xfId="16222" xr:uid="{0CCB64C9-38FB-4262-8D07-DCA3714FCE3D}"/>
    <cellStyle name="Migliaia 2 5 2 8 2 3 2" xfId="39059" xr:uid="{48BC1275-5CDA-41FF-A01A-53C1AC032EC3}"/>
    <cellStyle name="Migliaia 2 5 2 8 2 4" xfId="27642" xr:uid="{8D0392DE-90D3-4220-A529-DF9A48312055}"/>
    <cellStyle name="Migliaia 2 5 2 8 3" xfId="7659" xr:uid="{43A7B238-0154-44F7-9DC3-9E470149653E}"/>
    <cellStyle name="Migliaia 2 5 2 8 3 2" xfId="19076" xr:uid="{151436BF-6A42-4761-B483-44833118B5B0}"/>
    <cellStyle name="Migliaia 2 5 2 8 3 2 2" xfId="41913" xr:uid="{FAE77D8A-EBB4-498E-8FC0-20E27CF7B684}"/>
    <cellStyle name="Migliaia 2 5 2 8 3 3" xfId="30496" xr:uid="{7CDD3776-118D-46F0-997D-A4E649755C3D}"/>
    <cellStyle name="Migliaia 2 5 2 8 4" xfId="13368" xr:uid="{02A7EF28-4E9D-4331-BC8E-AC5B7C5B5A32}"/>
    <cellStyle name="Migliaia 2 5 2 8 4 2" xfId="36205" xr:uid="{FA3FA7FE-37FE-466A-A388-7AB27FFFF91A}"/>
    <cellStyle name="Migliaia 2 5 2 8 5" xfId="24788" xr:uid="{31F9C203-5E68-4C9B-AF19-77682ACF309C}"/>
    <cellStyle name="Migliaia 2 5 2 9" xfId="3377" xr:uid="{F2E669A3-A09D-4607-BE23-7D7FDE6C562B}"/>
    <cellStyle name="Migliaia 2 5 2 9 2" xfId="9086" xr:uid="{7945F863-BBEB-4371-A2CB-987352F0C2B4}"/>
    <cellStyle name="Migliaia 2 5 2 9 2 2" xfId="20503" xr:uid="{D053D0CE-968E-4D8A-B0A9-98F8A822E4B5}"/>
    <cellStyle name="Migliaia 2 5 2 9 2 2 2" xfId="43340" xr:uid="{02282BAD-952A-4ECE-A263-6953C1793228}"/>
    <cellStyle name="Migliaia 2 5 2 9 2 3" xfId="31923" xr:uid="{37FFA399-E8D2-403B-B9BF-9F3BADDDBB90}"/>
    <cellStyle name="Migliaia 2 5 2 9 3" xfId="14795" xr:uid="{C30F90A5-9AFD-4DC8-A4CD-4D50F1E7CDE9}"/>
    <cellStyle name="Migliaia 2 5 2 9 3 2" xfId="37632" xr:uid="{20D03929-1A98-425C-AAFC-3CD5D50C8EA7}"/>
    <cellStyle name="Migliaia 2 5 2 9 4" xfId="26215" xr:uid="{BCFB55AD-CCAD-4D32-A170-4A6CD22C9C9A}"/>
    <cellStyle name="Migliaia 2 5 3" xfId="280" xr:uid="{232C0162-7994-4349-A84E-FDE84D4A231D}"/>
    <cellStyle name="Migliaia 2 5 3 10" xfId="6193" xr:uid="{E23CB397-CB37-42AD-A5DE-859EAF485D11}"/>
    <cellStyle name="Migliaia 2 5 3 10 2" xfId="17610" xr:uid="{6F1255E0-B2FA-4699-9017-1D3489012803}"/>
    <cellStyle name="Migliaia 2 5 3 10 2 2" xfId="40447" xr:uid="{B7033ED0-9C4C-4877-8BFD-F0DA626151A5}"/>
    <cellStyle name="Migliaia 2 5 3 10 3" xfId="29030" xr:uid="{0E3B63D1-19BE-4749-9611-A0D631C2328C}"/>
    <cellStyle name="Migliaia 2 5 3 11" xfId="11902" xr:uid="{C36D150D-756E-411B-8371-F20AF6637E9E}"/>
    <cellStyle name="Migliaia 2 5 3 11 2" xfId="34739" xr:uid="{BFCDC22D-CE37-446E-9DB6-489526094BD6}"/>
    <cellStyle name="Migliaia 2 5 3 12" xfId="23322" xr:uid="{F25177DE-F784-4C30-8790-1048B477001F}"/>
    <cellStyle name="Migliaia 2 5 3 2" xfId="437" xr:uid="{60D43CFF-7A87-40C5-869E-C498E69CDAF0}"/>
    <cellStyle name="Migliaia 2 5 3 2 10" xfId="12029" xr:uid="{F3AC5618-C084-41F1-8005-7AD02E528DD3}"/>
    <cellStyle name="Migliaia 2 5 3 2 10 2" xfId="34866" xr:uid="{BB9D9B13-2871-4BE7-8485-0408F641434C}"/>
    <cellStyle name="Migliaia 2 5 3 2 11" xfId="23449" xr:uid="{60F843BC-B4BB-4374-B4BF-05695FACCA43}"/>
    <cellStyle name="Migliaia 2 5 3 2 2" xfId="691" xr:uid="{73559815-1641-4560-8244-A4AE7605EDA6}"/>
    <cellStyle name="Migliaia 2 5 3 2 2 2" xfId="2253" xr:uid="{EAD32F2F-9D0D-4ECC-8FC9-59D9C23A4BC1}"/>
    <cellStyle name="Migliaia 2 5 3 2 2 2 2" xfId="5109" xr:uid="{DF5A9505-88A8-4A5A-A952-7506108440D4}"/>
    <cellStyle name="Migliaia 2 5 3 2 2 2 2 2" xfId="10817" xr:uid="{E66674AB-56C5-4F2C-B58B-AB72594539B9}"/>
    <cellStyle name="Migliaia 2 5 3 2 2 2 2 2 2" xfId="22235" xr:uid="{31CFBAAD-DFD8-42DA-BC09-8F20C8CF0B89}"/>
    <cellStyle name="Migliaia 2 5 3 2 2 2 2 2 2 2" xfId="45072" xr:uid="{2CDF2452-6283-4EF7-92DD-01ED416EDB97}"/>
    <cellStyle name="Migliaia 2 5 3 2 2 2 2 2 3" xfId="33655" xr:uid="{7B39CDE8-95D2-46F9-B450-CE1AFFD27487}"/>
    <cellStyle name="Migliaia 2 5 3 2 2 2 2 3" xfId="16527" xr:uid="{FEF1AAE0-6C9E-4103-AB5C-62F84533811B}"/>
    <cellStyle name="Migliaia 2 5 3 2 2 2 2 3 2" xfId="39364" xr:uid="{24F9F2FA-5597-40DF-A7CA-0308877ACF3D}"/>
    <cellStyle name="Migliaia 2 5 3 2 2 2 2 4" xfId="27947" xr:uid="{2DEDD69B-3A6D-4629-9205-49A69A44DFCF}"/>
    <cellStyle name="Migliaia 2 5 3 2 2 2 3" xfId="7964" xr:uid="{9FE8F938-1ED3-4EAD-9ED2-B4EFB19D680D}"/>
    <cellStyle name="Migliaia 2 5 3 2 2 2 3 2" xfId="19381" xr:uid="{7BD37D90-2FDE-45EB-A6DA-EFD7E5227A29}"/>
    <cellStyle name="Migliaia 2 5 3 2 2 2 3 2 2" xfId="42218" xr:uid="{536618EA-02BC-408E-B263-950E9281315C}"/>
    <cellStyle name="Migliaia 2 5 3 2 2 2 3 3" xfId="30801" xr:uid="{FA5C21A3-6396-4E0C-8949-D94037DA838D}"/>
    <cellStyle name="Migliaia 2 5 3 2 2 2 4" xfId="13673" xr:uid="{6E2B1ACF-1838-4490-B4A2-7DB07C1AD5E8}"/>
    <cellStyle name="Migliaia 2 5 3 2 2 2 4 2" xfId="36510" xr:uid="{4FAAE2ED-E5CF-49C6-B6FB-89FBE53B6E26}"/>
    <cellStyle name="Migliaia 2 5 3 2 2 2 5" xfId="25093" xr:uid="{83D5ADA5-14E4-419F-ACF6-29D4E8530B18}"/>
    <cellStyle name="Migliaia 2 5 3 2 2 3" xfId="3682" xr:uid="{A6753DEF-2420-4890-AC42-248E5468AFA7}"/>
    <cellStyle name="Migliaia 2 5 3 2 2 3 2" xfId="9391" xr:uid="{05320979-054B-4500-B286-18DBAABB1A68}"/>
    <cellStyle name="Migliaia 2 5 3 2 2 3 2 2" xfId="20808" xr:uid="{536B858D-53CE-47AC-A811-7874733D9C63}"/>
    <cellStyle name="Migliaia 2 5 3 2 2 3 2 2 2" xfId="43645" xr:uid="{02585EE4-54CC-43E8-88C6-212F17B1E619}"/>
    <cellStyle name="Migliaia 2 5 3 2 2 3 2 3" xfId="32228" xr:uid="{FD966295-1DFA-4763-AE57-4E2F8A3F8EAE}"/>
    <cellStyle name="Migliaia 2 5 3 2 2 3 3" xfId="15100" xr:uid="{1C6D3C68-725D-43E5-BF88-0BEE06875FFF}"/>
    <cellStyle name="Migliaia 2 5 3 2 2 3 3 2" xfId="37937" xr:uid="{BA2B3B58-C559-4B6A-97FA-38BF3E5D510E}"/>
    <cellStyle name="Migliaia 2 5 3 2 2 3 4" xfId="26520" xr:uid="{E4691EB3-4B61-424A-9916-059AEE40D1D1}"/>
    <cellStyle name="Migliaia 2 5 3 2 2 4" xfId="6537" xr:uid="{59540D4D-8FC3-4812-AEB1-B1455B4F7E81}"/>
    <cellStyle name="Migliaia 2 5 3 2 2 4 2" xfId="17954" xr:uid="{F358E1EB-26A1-4F8A-A7AB-517A4A72FD3A}"/>
    <cellStyle name="Migliaia 2 5 3 2 2 4 2 2" xfId="40791" xr:uid="{88DA459C-AA43-4ABF-8FDC-F7F729DC2164}"/>
    <cellStyle name="Migliaia 2 5 3 2 2 4 3" xfId="29374" xr:uid="{F3E472A3-42E9-43A4-A9E1-C36EFC41150D}"/>
    <cellStyle name="Migliaia 2 5 3 2 2 5" xfId="12246" xr:uid="{FF223E5C-C1FF-4B4D-9354-F2BBFA2F5C7E}"/>
    <cellStyle name="Migliaia 2 5 3 2 2 5 2" xfId="35083" xr:uid="{4625C5BE-A3FB-459C-AADA-CB0B6F711A57}"/>
    <cellStyle name="Migliaia 2 5 3 2 2 6" xfId="23666" xr:uid="{F17170C4-7370-4F4C-AA97-17D5A6B687A5}"/>
    <cellStyle name="Migliaia 2 5 3 2 3" xfId="951" xr:uid="{986312C0-90BA-42A7-9657-96CE8BE58EBA}"/>
    <cellStyle name="Migliaia 2 5 3 2 3 2" xfId="2470" xr:uid="{F28D130E-D17E-4A92-97E6-DD7B42E5097E}"/>
    <cellStyle name="Migliaia 2 5 3 2 3 2 2" xfId="5326" xr:uid="{CB7388E4-3C61-47D4-83C5-08DB55A8B2C5}"/>
    <cellStyle name="Migliaia 2 5 3 2 3 2 2 2" xfId="11034" xr:uid="{32192920-7493-4E7E-89DB-67C24F704A2E}"/>
    <cellStyle name="Migliaia 2 5 3 2 3 2 2 2 2" xfId="22452" xr:uid="{3BFAE1DC-7027-448B-A5CA-DA20FEDA93E4}"/>
    <cellStyle name="Migliaia 2 5 3 2 3 2 2 2 2 2" xfId="45289" xr:uid="{E732117E-5F5D-42E5-AFAA-DA90220FE3AB}"/>
    <cellStyle name="Migliaia 2 5 3 2 3 2 2 2 3" xfId="33872" xr:uid="{0F06B03D-4DCB-48A4-8567-048E3D372DF4}"/>
    <cellStyle name="Migliaia 2 5 3 2 3 2 2 3" xfId="16744" xr:uid="{1E2BF9E5-233D-4159-8DA2-F6D334631628}"/>
    <cellStyle name="Migliaia 2 5 3 2 3 2 2 3 2" xfId="39581" xr:uid="{4C7F0E9B-0456-457D-8928-5FA922E1A5FA}"/>
    <cellStyle name="Migliaia 2 5 3 2 3 2 2 4" xfId="28164" xr:uid="{07C83A23-85EC-4A9B-A61A-F67D135EBBF4}"/>
    <cellStyle name="Migliaia 2 5 3 2 3 2 3" xfId="8181" xr:uid="{B6A1E065-E05D-4EDE-B4E4-99B628603B68}"/>
    <cellStyle name="Migliaia 2 5 3 2 3 2 3 2" xfId="19598" xr:uid="{5E8334FA-5489-4F49-8E79-4FAAE56D2D70}"/>
    <cellStyle name="Migliaia 2 5 3 2 3 2 3 2 2" xfId="42435" xr:uid="{DB4753CD-C7E0-4CF6-9072-65F47F3E2BD7}"/>
    <cellStyle name="Migliaia 2 5 3 2 3 2 3 3" xfId="31018" xr:uid="{F9BC1633-2677-4C24-AC28-286E2B950013}"/>
    <cellStyle name="Migliaia 2 5 3 2 3 2 4" xfId="13890" xr:uid="{11C937CC-BE71-41F4-B9C2-3A63213FFA3B}"/>
    <cellStyle name="Migliaia 2 5 3 2 3 2 4 2" xfId="36727" xr:uid="{4B68EEC8-C22C-41C0-A37C-0E071175DB5F}"/>
    <cellStyle name="Migliaia 2 5 3 2 3 2 5" xfId="25310" xr:uid="{D4F49AE7-37A0-4C6A-A14A-C45905D627A9}"/>
    <cellStyle name="Migliaia 2 5 3 2 3 3" xfId="3899" xr:uid="{4E52BEA8-7FAD-4A18-A621-575CEAEB6FDD}"/>
    <cellStyle name="Migliaia 2 5 3 2 3 3 2" xfId="9608" xr:uid="{AD3338D3-550E-4779-8534-AD499A0C6AB0}"/>
    <cellStyle name="Migliaia 2 5 3 2 3 3 2 2" xfId="21025" xr:uid="{0D61DB77-AD4E-407F-8253-79DF13FCCBFF}"/>
    <cellStyle name="Migliaia 2 5 3 2 3 3 2 2 2" xfId="43862" xr:uid="{D4C69898-AAB9-42D3-9056-77B2AA1530E7}"/>
    <cellStyle name="Migliaia 2 5 3 2 3 3 2 3" xfId="32445" xr:uid="{4FC72417-844E-471A-AFF3-88E3B47A30C7}"/>
    <cellStyle name="Migliaia 2 5 3 2 3 3 3" xfId="15317" xr:uid="{0B4DC8A2-0DAC-4245-ADA7-4D71ECA1FF4C}"/>
    <cellStyle name="Migliaia 2 5 3 2 3 3 3 2" xfId="38154" xr:uid="{48CF7BD8-F04B-47D6-BF2F-CA9EB40E722F}"/>
    <cellStyle name="Migliaia 2 5 3 2 3 3 4" xfId="26737" xr:uid="{A1D9BEB9-F156-4884-BA58-2128ACA05D88}"/>
    <cellStyle name="Migliaia 2 5 3 2 3 4" xfId="6754" xr:uid="{CB0B7228-AF11-45DE-BA5C-10C066E283B8}"/>
    <cellStyle name="Migliaia 2 5 3 2 3 4 2" xfId="18171" xr:uid="{64EF7354-26B5-4791-BA4B-C1F2F4EDE01C}"/>
    <cellStyle name="Migliaia 2 5 3 2 3 4 2 2" xfId="41008" xr:uid="{314EFF91-F197-440C-9AF7-AAF306BFA7CE}"/>
    <cellStyle name="Migliaia 2 5 3 2 3 4 3" xfId="29591" xr:uid="{9734DF89-039F-4299-9223-68091C8D441A}"/>
    <cellStyle name="Migliaia 2 5 3 2 3 5" xfId="12463" xr:uid="{A57AB06A-3A3D-4F5B-8869-E29AD2A39F51}"/>
    <cellStyle name="Migliaia 2 5 3 2 3 5 2" xfId="35300" xr:uid="{A6B412BC-0CB6-4D05-9ACB-9D775E376D40}"/>
    <cellStyle name="Migliaia 2 5 3 2 3 6" xfId="23883" xr:uid="{7087893A-1B14-4CEB-B3C0-2A1F8CBF6EB4}"/>
    <cellStyle name="Migliaia 2 5 3 2 4" xfId="1198" xr:uid="{5682295C-E62C-44AD-9021-11F4D5549ACD}"/>
    <cellStyle name="Migliaia 2 5 3 2 4 2" xfId="2687" xr:uid="{BD1C025E-3776-4B7F-B1EE-7D40F4D17B3D}"/>
    <cellStyle name="Migliaia 2 5 3 2 4 2 2" xfId="5543" xr:uid="{043176AA-BB6B-418B-AF37-3507E28DA9A4}"/>
    <cellStyle name="Migliaia 2 5 3 2 4 2 2 2" xfId="11251" xr:uid="{A0FCBFA0-CE02-457A-B960-9DF457150FFA}"/>
    <cellStyle name="Migliaia 2 5 3 2 4 2 2 2 2" xfId="22669" xr:uid="{2354E9DE-6FAE-4990-A253-A3C6B89262B1}"/>
    <cellStyle name="Migliaia 2 5 3 2 4 2 2 2 2 2" xfId="45506" xr:uid="{519BEB92-90A7-4469-8C24-5F721D632A42}"/>
    <cellStyle name="Migliaia 2 5 3 2 4 2 2 2 3" xfId="34089" xr:uid="{B89E621E-9F54-44C1-8430-EAF7AE750472}"/>
    <cellStyle name="Migliaia 2 5 3 2 4 2 2 3" xfId="16961" xr:uid="{0530B908-B49D-405F-8D1C-01EAB34E9E74}"/>
    <cellStyle name="Migliaia 2 5 3 2 4 2 2 3 2" xfId="39798" xr:uid="{F6B0E096-F06E-4B76-8478-2534BD3A79AC}"/>
    <cellStyle name="Migliaia 2 5 3 2 4 2 2 4" xfId="28381" xr:uid="{034488E3-2C0B-407F-977D-72145C98F659}"/>
    <cellStyle name="Migliaia 2 5 3 2 4 2 3" xfId="8398" xr:uid="{F292109E-B46D-48B8-B56B-21C709E70D3E}"/>
    <cellStyle name="Migliaia 2 5 3 2 4 2 3 2" xfId="19815" xr:uid="{7C0E9BE1-B37F-4962-BFC8-1912DCBEF11F}"/>
    <cellStyle name="Migliaia 2 5 3 2 4 2 3 2 2" xfId="42652" xr:uid="{6961E7A9-279E-4C65-B2A8-712D4AA2769B}"/>
    <cellStyle name="Migliaia 2 5 3 2 4 2 3 3" xfId="31235" xr:uid="{5AB18A4F-CA76-4AC0-8091-F53BD34C0E20}"/>
    <cellStyle name="Migliaia 2 5 3 2 4 2 4" xfId="14107" xr:uid="{30918CF5-D91A-4CF6-AA5A-F9053B0E478F}"/>
    <cellStyle name="Migliaia 2 5 3 2 4 2 4 2" xfId="36944" xr:uid="{401D0F64-041D-43BF-9D0A-5A3DA6E5EA23}"/>
    <cellStyle name="Migliaia 2 5 3 2 4 2 5" xfId="25527" xr:uid="{988F4A09-A02F-4E7F-9CC2-7C3273BA21C3}"/>
    <cellStyle name="Migliaia 2 5 3 2 4 3" xfId="4116" xr:uid="{B9659B33-653D-4357-A652-291E6EB56FA8}"/>
    <cellStyle name="Migliaia 2 5 3 2 4 3 2" xfId="9825" xr:uid="{7F642BFD-FBAE-4525-9FE2-5F6209F662B6}"/>
    <cellStyle name="Migliaia 2 5 3 2 4 3 2 2" xfId="21242" xr:uid="{03D5FE01-D952-4911-8943-426DC0614B60}"/>
    <cellStyle name="Migliaia 2 5 3 2 4 3 2 2 2" xfId="44079" xr:uid="{D3329B8A-C33E-4873-B713-430D97CBE69D}"/>
    <cellStyle name="Migliaia 2 5 3 2 4 3 2 3" xfId="32662" xr:uid="{182EEFDE-2C9D-4204-9151-428F3EF3CDF3}"/>
    <cellStyle name="Migliaia 2 5 3 2 4 3 3" xfId="15534" xr:uid="{03F44AC3-20CD-48BB-B2B8-4F506A6BA34B}"/>
    <cellStyle name="Migliaia 2 5 3 2 4 3 3 2" xfId="38371" xr:uid="{A5B6ED74-B346-496E-96B4-501AA9A0622F}"/>
    <cellStyle name="Migliaia 2 5 3 2 4 3 4" xfId="26954" xr:uid="{A7BA8EC0-A4D8-4D91-85D1-89F77A7E3DAE}"/>
    <cellStyle name="Migliaia 2 5 3 2 4 4" xfId="6971" xr:uid="{495E2861-D0AE-4CE3-B093-5A7966DDDD1D}"/>
    <cellStyle name="Migliaia 2 5 3 2 4 4 2" xfId="18388" xr:uid="{EF08D9E6-C05D-4722-A31B-D202F7734E14}"/>
    <cellStyle name="Migliaia 2 5 3 2 4 4 2 2" xfId="41225" xr:uid="{CCA5FC36-BC55-4E28-B562-EB29ADB28999}"/>
    <cellStyle name="Migliaia 2 5 3 2 4 4 3" xfId="29808" xr:uid="{6AEAA914-EC7C-4AB1-A476-4FCB5EC552CD}"/>
    <cellStyle name="Migliaia 2 5 3 2 4 5" xfId="12680" xr:uid="{E88FC433-F9CD-4AFB-B73F-C3C9BDBDB8D4}"/>
    <cellStyle name="Migliaia 2 5 3 2 4 5 2" xfId="35517" xr:uid="{E9816CA2-B6FC-4E6C-A535-5C81B687E1B8}"/>
    <cellStyle name="Migliaia 2 5 3 2 4 6" xfId="24100" xr:uid="{716E2179-7496-4CA5-92A7-FF8749DF1077}"/>
    <cellStyle name="Migliaia 2 5 3 2 5" xfId="1445" xr:uid="{68332392-8067-4074-A25E-6030C72C2B49}"/>
    <cellStyle name="Migliaia 2 5 3 2 5 2" xfId="2904" xr:uid="{E8355484-E12A-42AE-A819-E573ADE3C738}"/>
    <cellStyle name="Migliaia 2 5 3 2 5 2 2" xfId="5760" xr:uid="{C4B15F8D-2CE7-46EC-A907-76441B8D9197}"/>
    <cellStyle name="Migliaia 2 5 3 2 5 2 2 2" xfId="11468" xr:uid="{F71731C5-CEBD-4264-9C1A-7A1632089CB1}"/>
    <cellStyle name="Migliaia 2 5 3 2 5 2 2 2 2" xfId="22886" xr:uid="{3264C4B4-52B7-4BBF-A5F3-282D5AD7BD35}"/>
    <cellStyle name="Migliaia 2 5 3 2 5 2 2 2 2 2" xfId="45723" xr:uid="{EB7DE93E-3A36-43DB-ABEC-1F6AFA676DCE}"/>
    <cellStyle name="Migliaia 2 5 3 2 5 2 2 2 3" xfId="34306" xr:uid="{678908B7-4B9E-4467-9890-07BE951C6707}"/>
    <cellStyle name="Migliaia 2 5 3 2 5 2 2 3" xfId="17178" xr:uid="{FDC4F539-6F2A-44DA-9F55-CE47865FB3DD}"/>
    <cellStyle name="Migliaia 2 5 3 2 5 2 2 3 2" xfId="40015" xr:uid="{71905F8A-F4AC-4F16-A7CC-541D70FBF3E0}"/>
    <cellStyle name="Migliaia 2 5 3 2 5 2 2 4" xfId="28598" xr:uid="{04F4B134-3D2F-4824-8095-CDFE710A65D7}"/>
    <cellStyle name="Migliaia 2 5 3 2 5 2 3" xfId="8615" xr:uid="{A12B6C68-89FE-4166-912D-BD260E82B00D}"/>
    <cellStyle name="Migliaia 2 5 3 2 5 2 3 2" xfId="20032" xr:uid="{C2E88C3C-A63D-49D3-9956-6A2BAF72E8BC}"/>
    <cellStyle name="Migliaia 2 5 3 2 5 2 3 2 2" xfId="42869" xr:uid="{DD4AD61A-2C92-4936-8132-D65C3BB19697}"/>
    <cellStyle name="Migliaia 2 5 3 2 5 2 3 3" xfId="31452" xr:uid="{BDD2F57D-F9F4-4C76-832C-A6ED3A2C94C2}"/>
    <cellStyle name="Migliaia 2 5 3 2 5 2 4" xfId="14324" xr:uid="{5AEAA7F1-C4F6-4CCD-8E18-9D24C6B50098}"/>
    <cellStyle name="Migliaia 2 5 3 2 5 2 4 2" xfId="37161" xr:uid="{C4E10887-1288-4669-981F-146C96938AEF}"/>
    <cellStyle name="Migliaia 2 5 3 2 5 2 5" xfId="25744" xr:uid="{B8F4B0B0-8F60-4E27-9748-22D820B4E092}"/>
    <cellStyle name="Migliaia 2 5 3 2 5 3" xfId="4333" xr:uid="{BE131375-627B-4D58-9774-E40044500FEB}"/>
    <cellStyle name="Migliaia 2 5 3 2 5 3 2" xfId="10042" xr:uid="{4FA8B157-DC67-49E0-9040-14FCF3FAC6FA}"/>
    <cellStyle name="Migliaia 2 5 3 2 5 3 2 2" xfId="21459" xr:uid="{D85FD196-DE89-4A0B-9F11-316286188FB0}"/>
    <cellStyle name="Migliaia 2 5 3 2 5 3 2 2 2" xfId="44296" xr:uid="{1E895D5F-91B5-4246-9B68-38747141108C}"/>
    <cellStyle name="Migliaia 2 5 3 2 5 3 2 3" xfId="32879" xr:uid="{60E00104-1338-483F-A749-6ABD743DB538}"/>
    <cellStyle name="Migliaia 2 5 3 2 5 3 3" xfId="15751" xr:uid="{69A284C2-1119-4273-9DAB-3C578D1BE2C2}"/>
    <cellStyle name="Migliaia 2 5 3 2 5 3 3 2" xfId="38588" xr:uid="{38AFAAD4-21C6-4DBC-BA8D-6FFED926AC73}"/>
    <cellStyle name="Migliaia 2 5 3 2 5 3 4" xfId="27171" xr:uid="{7F1222E7-4667-4D55-B7C6-1D8D4FE45930}"/>
    <cellStyle name="Migliaia 2 5 3 2 5 4" xfId="7188" xr:uid="{3F86E926-E414-4726-91EC-D507D0EB541B}"/>
    <cellStyle name="Migliaia 2 5 3 2 5 4 2" xfId="18605" xr:uid="{E4421D34-7C09-413E-B4F6-426C09C80C10}"/>
    <cellStyle name="Migliaia 2 5 3 2 5 4 2 2" xfId="41442" xr:uid="{C4CA7FFF-53F7-4D6E-BF26-1E4785ABC3A2}"/>
    <cellStyle name="Migliaia 2 5 3 2 5 4 3" xfId="30025" xr:uid="{BB812623-5B73-4727-A68F-F92A86332B66}"/>
    <cellStyle name="Migliaia 2 5 3 2 5 5" xfId="12897" xr:uid="{20314592-A1E6-4330-BB08-168C6FBAE01D}"/>
    <cellStyle name="Migliaia 2 5 3 2 5 5 2" xfId="35734" xr:uid="{50C6A171-9B62-4E72-AA16-DA4EE5AE54D0}"/>
    <cellStyle name="Migliaia 2 5 3 2 5 6" xfId="24317" xr:uid="{FF89ECFD-375D-4B75-814F-78E563328A14}"/>
    <cellStyle name="Migliaia 2 5 3 2 6" xfId="1692" xr:uid="{5AE5D29A-7EB7-4894-8D84-63659EF4B73A}"/>
    <cellStyle name="Migliaia 2 5 3 2 6 2" xfId="3121" xr:uid="{C86C8714-7FCF-436D-85E7-E3045F375196}"/>
    <cellStyle name="Migliaia 2 5 3 2 6 2 2" xfId="5977" xr:uid="{5032CA34-4ADE-453B-A6ED-084E06436FAC}"/>
    <cellStyle name="Migliaia 2 5 3 2 6 2 2 2" xfId="11685" xr:uid="{50C1768A-6A4A-46C0-BC37-E8C0C994E9A1}"/>
    <cellStyle name="Migliaia 2 5 3 2 6 2 2 2 2" xfId="23103" xr:uid="{0F39EB50-6C67-4B0F-ABCD-8C84BD8D6D51}"/>
    <cellStyle name="Migliaia 2 5 3 2 6 2 2 2 2 2" xfId="45940" xr:uid="{29CCB743-7509-48CF-957E-AD6EBCF272F3}"/>
    <cellStyle name="Migliaia 2 5 3 2 6 2 2 2 3" xfId="34523" xr:uid="{0B495B56-B52F-40A4-90F7-F7AAEA78AC14}"/>
    <cellStyle name="Migliaia 2 5 3 2 6 2 2 3" xfId="17395" xr:uid="{2BB01DA3-1E64-4529-AE40-98D6A3E4A611}"/>
    <cellStyle name="Migliaia 2 5 3 2 6 2 2 3 2" xfId="40232" xr:uid="{7A0E42CB-5DCA-42F0-9E6F-0C555A2F071F}"/>
    <cellStyle name="Migliaia 2 5 3 2 6 2 2 4" xfId="28815" xr:uid="{55B989A6-B754-4830-8A6F-90155A78DCE4}"/>
    <cellStyle name="Migliaia 2 5 3 2 6 2 3" xfId="8832" xr:uid="{66D4E742-379A-4995-A5F1-BA85771B5BEA}"/>
    <cellStyle name="Migliaia 2 5 3 2 6 2 3 2" xfId="20249" xr:uid="{76F04EA0-AA29-44BC-8848-215B59BF4FB9}"/>
    <cellStyle name="Migliaia 2 5 3 2 6 2 3 2 2" xfId="43086" xr:uid="{BE26DE2A-F926-4D3B-8EA5-854D10FF1D83}"/>
    <cellStyle name="Migliaia 2 5 3 2 6 2 3 3" xfId="31669" xr:uid="{851BC0B6-3274-453F-AE1A-435BD8048E88}"/>
    <cellStyle name="Migliaia 2 5 3 2 6 2 4" xfId="14541" xr:uid="{3445C2F1-BEDA-4235-861B-CB1E7A9F5B4A}"/>
    <cellStyle name="Migliaia 2 5 3 2 6 2 4 2" xfId="37378" xr:uid="{219F4D47-92D6-4F33-A316-8A81EDD5C085}"/>
    <cellStyle name="Migliaia 2 5 3 2 6 2 5" xfId="25961" xr:uid="{4D2DEA2B-A53D-49EA-BC15-48BDDD5E4A5E}"/>
    <cellStyle name="Migliaia 2 5 3 2 6 3" xfId="4550" xr:uid="{0E1E97FE-A8AD-4763-980F-DF54F171C333}"/>
    <cellStyle name="Migliaia 2 5 3 2 6 3 2" xfId="10259" xr:uid="{1CC4C34F-1E22-4B9F-A6C0-8BC1227D2CA8}"/>
    <cellStyle name="Migliaia 2 5 3 2 6 3 2 2" xfId="21676" xr:uid="{A0A10265-15B1-48D7-BFBC-E7E03AE5F8A6}"/>
    <cellStyle name="Migliaia 2 5 3 2 6 3 2 2 2" xfId="44513" xr:uid="{76B39DA6-655A-445B-A381-ADCFC1D47807}"/>
    <cellStyle name="Migliaia 2 5 3 2 6 3 2 3" xfId="33096" xr:uid="{79BC82D2-715B-410D-88C3-8978AE8FF3DB}"/>
    <cellStyle name="Migliaia 2 5 3 2 6 3 3" xfId="15968" xr:uid="{B7420556-4130-4B52-A5F2-DF2F37B7D588}"/>
    <cellStyle name="Migliaia 2 5 3 2 6 3 3 2" xfId="38805" xr:uid="{0D7D56F5-C043-4DB0-A0F9-BC6E79F4BC1E}"/>
    <cellStyle name="Migliaia 2 5 3 2 6 3 4" xfId="27388" xr:uid="{8981E78A-204B-4A92-B763-A246CBFD8FCD}"/>
    <cellStyle name="Migliaia 2 5 3 2 6 4" xfId="7405" xr:uid="{9E4A8428-9031-43D9-812B-35B4C8F7EC07}"/>
    <cellStyle name="Migliaia 2 5 3 2 6 4 2" xfId="18822" xr:uid="{A3187971-DC0E-4046-BFD1-4683E0E55FB0}"/>
    <cellStyle name="Migliaia 2 5 3 2 6 4 2 2" xfId="41659" xr:uid="{A15ED6DA-D610-4FD7-8EBD-305AD5B3B2C5}"/>
    <cellStyle name="Migliaia 2 5 3 2 6 4 3" xfId="30242" xr:uid="{98E44F66-7D6A-43AC-9FF4-80EAE465A506}"/>
    <cellStyle name="Migliaia 2 5 3 2 6 5" xfId="13114" xr:uid="{3D18E8FF-E88E-4C2D-AE67-B4307E30AAF6}"/>
    <cellStyle name="Migliaia 2 5 3 2 6 5 2" xfId="35951" xr:uid="{C74B7F47-D4F2-4569-91B0-E1C8E41612F8}"/>
    <cellStyle name="Migliaia 2 5 3 2 6 6" xfId="24534" xr:uid="{0525573F-33FB-4DA1-AEAA-0319C08D8D01}"/>
    <cellStyle name="Migliaia 2 5 3 2 7" xfId="2036" xr:uid="{4D0DD2D0-28A1-4956-8757-77FE5AA48D1C}"/>
    <cellStyle name="Migliaia 2 5 3 2 7 2" xfId="4892" xr:uid="{501543F2-6E57-455B-A937-CE1A818F8249}"/>
    <cellStyle name="Migliaia 2 5 3 2 7 2 2" xfId="10600" xr:uid="{719FFDFC-2103-4DC1-8A6F-433A746AE4B0}"/>
    <cellStyle name="Migliaia 2 5 3 2 7 2 2 2" xfId="22018" xr:uid="{D54C7CF1-0A31-412D-A18D-390768B08061}"/>
    <cellStyle name="Migliaia 2 5 3 2 7 2 2 2 2" xfId="44855" xr:uid="{E6373006-032C-4ABC-A527-5857725C64B5}"/>
    <cellStyle name="Migliaia 2 5 3 2 7 2 2 3" xfId="33438" xr:uid="{DA7777A7-1E41-44D7-B986-B29B35F04CBC}"/>
    <cellStyle name="Migliaia 2 5 3 2 7 2 3" xfId="16310" xr:uid="{BC77D36E-213A-4D25-A863-BE615910C616}"/>
    <cellStyle name="Migliaia 2 5 3 2 7 2 3 2" xfId="39147" xr:uid="{C825BF29-0591-4F62-AC1D-843A804BE1A2}"/>
    <cellStyle name="Migliaia 2 5 3 2 7 2 4" xfId="27730" xr:uid="{1ED86288-90B2-4AE2-A689-1C90E79799CA}"/>
    <cellStyle name="Migliaia 2 5 3 2 7 3" xfId="7747" xr:uid="{A2BB74D0-4C3D-497A-B6D1-05C976816C60}"/>
    <cellStyle name="Migliaia 2 5 3 2 7 3 2" xfId="19164" xr:uid="{D96860BE-343E-4511-A459-BFEE6EA4977C}"/>
    <cellStyle name="Migliaia 2 5 3 2 7 3 2 2" xfId="42001" xr:uid="{F1B2A772-3A74-4FC3-89D6-2B4870CE09A6}"/>
    <cellStyle name="Migliaia 2 5 3 2 7 3 3" xfId="30584" xr:uid="{64BF17BF-582F-49EB-A011-D72D6DB4E87F}"/>
    <cellStyle name="Migliaia 2 5 3 2 7 4" xfId="13456" xr:uid="{97DDC29A-FA8C-4A21-8084-B12E8ADF6AE6}"/>
    <cellStyle name="Migliaia 2 5 3 2 7 4 2" xfId="36293" xr:uid="{04240C5B-51CB-453E-99AF-343BE2E10AB5}"/>
    <cellStyle name="Migliaia 2 5 3 2 7 5" xfId="24876" xr:uid="{4E4EE610-B4BA-41D6-B770-4B81642085CB}"/>
    <cellStyle name="Migliaia 2 5 3 2 8" xfId="3465" xr:uid="{A7FC6091-0040-430A-ADD5-F9A13D799B4E}"/>
    <cellStyle name="Migliaia 2 5 3 2 8 2" xfId="9174" xr:uid="{A33AD000-195F-4A9C-8FB8-51F7414A22CB}"/>
    <cellStyle name="Migliaia 2 5 3 2 8 2 2" xfId="20591" xr:uid="{E25D3C22-58B5-4AB6-B541-BA514A91847F}"/>
    <cellStyle name="Migliaia 2 5 3 2 8 2 2 2" xfId="43428" xr:uid="{B8E41247-8CC4-40C1-8A2D-07BD2B6B8908}"/>
    <cellStyle name="Migliaia 2 5 3 2 8 2 3" xfId="32011" xr:uid="{B698792E-F0F6-40BD-AC8C-326FEF1612CF}"/>
    <cellStyle name="Migliaia 2 5 3 2 8 3" xfId="14883" xr:uid="{B857A31F-1E94-46BA-9954-CA07319B1263}"/>
    <cellStyle name="Migliaia 2 5 3 2 8 3 2" xfId="37720" xr:uid="{07D52110-DF9B-4F8B-8A1A-F9E4E76DAFDF}"/>
    <cellStyle name="Migliaia 2 5 3 2 8 4" xfId="26303" xr:uid="{EBEBB532-02A3-467B-8E21-44435121E4FC}"/>
    <cellStyle name="Migliaia 2 5 3 2 9" xfId="6320" xr:uid="{93159710-F553-40DB-8380-6003AFF4B3EA}"/>
    <cellStyle name="Migliaia 2 5 3 2 9 2" xfId="17737" xr:uid="{C02E3218-FE0C-4FD1-A8C1-F79EDF75A168}"/>
    <cellStyle name="Migliaia 2 5 3 2 9 2 2" xfId="40574" xr:uid="{5089C04C-86B5-4A5C-9DD3-1333DB5FE45D}"/>
    <cellStyle name="Migliaia 2 5 3 2 9 3" xfId="29157" xr:uid="{2AA998BC-B395-452B-91CC-82C4D07CF31B}"/>
    <cellStyle name="Migliaia 2 5 3 3" xfId="557" xr:uid="{96F9A173-117C-475C-B8C1-38B39C5E7C32}"/>
    <cellStyle name="Migliaia 2 5 3 3 2" xfId="2139" xr:uid="{D92774CC-D2EE-437B-9D29-B5E025B59202}"/>
    <cellStyle name="Migliaia 2 5 3 3 2 2" xfId="4995" xr:uid="{2BCB33AD-F672-4A0D-BA51-5759BA189D9B}"/>
    <cellStyle name="Migliaia 2 5 3 3 2 2 2" xfId="10703" xr:uid="{CD5A7E8F-AD72-4E50-8CC9-1F6F49FA9410}"/>
    <cellStyle name="Migliaia 2 5 3 3 2 2 2 2" xfId="22121" xr:uid="{5A05196A-2286-4509-823E-558476F8E411}"/>
    <cellStyle name="Migliaia 2 5 3 3 2 2 2 2 2" xfId="44958" xr:uid="{FFFA0D68-7C65-4982-A1B0-5B62AD5CFED8}"/>
    <cellStyle name="Migliaia 2 5 3 3 2 2 2 3" xfId="33541" xr:uid="{1F2EC18B-BDFB-4966-A740-D52FF1215262}"/>
    <cellStyle name="Migliaia 2 5 3 3 2 2 3" xfId="16413" xr:uid="{94711A05-449B-4D72-AFDE-954235CF3C95}"/>
    <cellStyle name="Migliaia 2 5 3 3 2 2 3 2" xfId="39250" xr:uid="{DAC884BF-13F8-4179-B9B7-C78DD58401F2}"/>
    <cellStyle name="Migliaia 2 5 3 3 2 2 4" xfId="27833" xr:uid="{F3F5B605-989C-4AE8-8017-2686BE8BE383}"/>
    <cellStyle name="Migliaia 2 5 3 3 2 3" xfId="7850" xr:uid="{40AEACC8-6904-4AD0-93BD-36A400358E0E}"/>
    <cellStyle name="Migliaia 2 5 3 3 2 3 2" xfId="19267" xr:uid="{2CAFE3B8-2D76-4011-B545-E5B9FBA57DC1}"/>
    <cellStyle name="Migliaia 2 5 3 3 2 3 2 2" xfId="42104" xr:uid="{31229F4D-6E79-49DC-AEE8-E96E3A5C3CDD}"/>
    <cellStyle name="Migliaia 2 5 3 3 2 3 3" xfId="30687" xr:uid="{1A2862A1-D583-45B1-84C5-026A43FBBB6A}"/>
    <cellStyle name="Migliaia 2 5 3 3 2 4" xfId="13559" xr:uid="{CBA00972-3980-4B63-B6A9-A0C1A233FCDE}"/>
    <cellStyle name="Migliaia 2 5 3 3 2 4 2" xfId="36396" xr:uid="{632B5A88-4E3A-4B97-ADA2-2C275CB05066}"/>
    <cellStyle name="Migliaia 2 5 3 3 2 5" xfId="24979" xr:uid="{726AD384-9E27-4FF9-A0DD-B50CC9AE19AF}"/>
    <cellStyle name="Migliaia 2 5 3 3 3" xfId="3568" xr:uid="{CB73ED65-18F8-419B-A23F-1EFFCAE0746E}"/>
    <cellStyle name="Migliaia 2 5 3 3 3 2" xfId="9277" xr:uid="{ECCDC3ED-8804-4A2F-A5D8-CAF029BEB8AC}"/>
    <cellStyle name="Migliaia 2 5 3 3 3 2 2" xfId="20694" xr:uid="{D06FC23B-8EC4-4061-B628-A1966599A805}"/>
    <cellStyle name="Migliaia 2 5 3 3 3 2 2 2" xfId="43531" xr:uid="{A4DCBA07-F006-4788-A2D2-2BF3E544D61C}"/>
    <cellStyle name="Migliaia 2 5 3 3 3 2 3" xfId="32114" xr:uid="{00A4B97E-F6F3-4C70-82F6-09F97AA79BDC}"/>
    <cellStyle name="Migliaia 2 5 3 3 3 3" xfId="14986" xr:uid="{0FA5E9E2-F0D2-4488-A5A2-26C0260B44E1}"/>
    <cellStyle name="Migliaia 2 5 3 3 3 3 2" xfId="37823" xr:uid="{A7771E78-2138-4D41-AD79-9C65754192B8}"/>
    <cellStyle name="Migliaia 2 5 3 3 3 4" xfId="26406" xr:uid="{929B7B4B-9B59-4343-855D-32B98E96C939}"/>
    <cellStyle name="Migliaia 2 5 3 3 4" xfId="6423" xr:uid="{1A01E6BE-73B4-4FEC-9D8D-8E697D6CE381}"/>
    <cellStyle name="Migliaia 2 5 3 3 4 2" xfId="17840" xr:uid="{99401809-2B13-4593-9B84-A3C22064E6DD}"/>
    <cellStyle name="Migliaia 2 5 3 3 4 2 2" xfId="40677" xr:uid="{12AE357C-3A19-45CB-A2A1-6F7578F6AA6C}"/>
    <cellStyle name="Migliaia 2 5 3 3 4 3" xfId="29260" xr:uid="{E218A09E-3083-4026-9014-4A62A082199D}"/>
    <cellStyle name="Migliaia 2 5 3 3 5" xfId="12132" xr:uid="{525D145E-D52B-429B-BE86-BD40E7802FA5}"/>
    <cellStyle name="Migliaia 2 5 3 3 5 2" xfId="34969" xr:uid="{EF6E2EF1-8C4A-4B1A-A48C-3E7BB8D96AC3}"/>
    <cellStyle name="Migliaia 2 5 3 3 6" xfId="23552" xr:uid="{E2286920-19EB-4ADE-83AB-F9163B3FFD18}"/>
    <cellStyle name="Migliaia 2 5 3 4" xfId="820" xr:uid="{F2C0DA54-8450-4BB0-B5E8-CC03EC0012CB}"/>
    <cellStyle name="Migliaia 2 5 3 4 2" xfId="2356" xr:uid="{50E93770-2E2D-409F-9E7B-EEC4AA6F6B40}"/>
    <cellStyle name="Migliaia 2 5 3 4 2 2" xfId="5212" xr:uid="{AEF33C73-24C7-4C83-9B4F-9A701C9E59F8}"/>
    <cellStyle name="Migliaia 2 5 3 4 2 2 2" xfId="10920" xr:uid="{EF063F30-099C-4495-96FF-63A9464A6C5C}"/>
    <cellStyle name="Migliaia 2 5 3 4 2 2 2 2" xfId="22338" xr:uid="{BC0AB0B7-DF2B-49F9-A78F-BD486A8EBC39}"/>
    <cellStyle name="Migliaia 2 5 3 4 2 2 2 2 2" xfId="45175" xr:uid="{0CD8C770-13E6-4E19-9746-80208944A653}"/>
    <cellStyle name="Migliaia 2 5 3 4 2 2 2 3" xfId="33758" xr:uid="{E2175E7D-EBB0-47AB-A8BE-887B70111F9E}"/>
    <cellStyle name="Migliaia 2 5 3 4 2 2 3" xfId="16630" xr:uid="{AE1BA397-981D-492F-BA6A-8EB874F229C3}"/>
    <cellStyle name="Migliaia 2 5 3 4 2 2 3 2" xfId="39467" xr:uid="{6CA984BA-58FF-41C0-B525-9797770E2758}"/>
    <cellStyle name="Migliaia 2 5 3 4 2 2 4" xfId="28050" xr:uid="{4EF75912-74B9-45C6-A7A3-0D09F30D1010}"/>
    <cellStyle name="Migliaia 2 5 3 4 2 3" xfId="8067" xr:uid="{16B0DBDF-5DA0-4E74-A66C-D615EB79CAC4}"/>
    <cellStyle name="Migliaia 2 5 3 4 2 3 2" xfId="19484" xr:uid="{8C22DD6F-1AAF-4A40-BA0F-EA6252B52A20}"/>
    <cellStyle name="Migliaia 2 5 3 4 2 3 2 2" xfId="42321" xr:uid="{BC8A407F-ADBA-4D72-8867-7F284AED1029}"/>
    <cellStyle name="Migliaia 2 5 3 4 2 3 3" xfId="30904" xr:uid="{C06CC1CB-119D-4EAD-92A1-45A49A94F0DA}"/>
    <cellStyle name="Migliaia 2 5 3 4 2 4" xfId="13776" xr:uid="{A7280161-4CDA-4223-AA30-4F48DC0C131B}"/>
    <cellStyle name="Migliaia 2 5 3 4 2 4 2" xfId="36613" xr:uid="{0A671AC1-7163-4860-A5DC-DFE9A8C47428}"/>
    <cellStyle name="Migliaia 2 5 3 4 2 5" xfId="25196" xr:uid="{54B73EFA-078D-43D9-9DC9-7EF88D71DBA9}"/>
    <cellStyle name="Migliaia 2 5 3 4 3" xfId="3785" xr:uid="{F035224B-9F41-46D8-9AB5-E4C95086132A}"/>
    <cellStyle name="Migliaia 2 5 3 4 3 2" xfId="9494" xr:uid="{B3E9B056-1F30-48A7-B3A0-16FB4957594F}"/>
    <cellStyle name="Migliaia 2 5 3 4 3 2 2" xfId="20911" xr:uid="{814E663C-964B-49BE-A335-BA5B49B4D551}"/>
    <cellStyle name="Migliaia 2 5 3 4 3 2 2 2" xfId="43748" xr:uid="{1047B2D7-BFC7-45C1-B313-955F4458D5F4}"/>
    <cellStyle name="Migliaia 2 5 3 4 3 2 3" xfId="32331" xr:uid="{403EF59F-AB2C-4842-9884-EEF66C6EE9EF}"/>
    <cellStyle name="Migliaia 2 5 3 4 3 3" xfId="15203" xr:uid="{129F17DA-C542-4CA1-A1E4-11FADA5609A3}"/>
    <cellStyle name="Migliaia 2 5 3 4 3 3 2" xfId="38040" xr:uid="{490F5709-721E-4DD1-8F65-F35FBCD9D500}"/>
    <cellStyle name="Migliaia 2 5 3 4 3 4" xfId="26623" xr:uid="{9D6D5ED4-86A6-44B3-8858-3ECA42D64A5D}"/>
    <cellStyle name="Migliaia 2 5 3 4 4" xfId="6640" xr:uid="{D2BDC850-3CBC-4ADD-A019-90FF08C5596E}"/>
    <cellStyle name="Migliaia 2 5 3 4 4 2" xfId="18057" xr:uid="{4E33485C-1909-4CB8-8000-75DBB49F4B21}"/>
    <cellStyle name="Migliaia 2 5 3 4 4 2 2" xfId="40894" xr:uid="{B70CC761-FB99-43F5-983B-A22772C46653}"/>
    <cellStyle name="Migliaia 2 5 3 4 4 3" xfId="29477" xr:uid="{D6CF78B7-6CE1-41D8-8205-42B18613AEE0}"/>
    <cellStyle name="Migliaia 2 5 3 4 5" xfId="12349" xr:uid="{AB1A118F-BBA6-4AC6-BAE5-5476663AFABE}"/>
    <cellStyle name="Migliaia 2 5 3 4 5 2" xfId="35186" xr:uid="{C6CEA4AC-D20D-4B39-BCF5-D37ECBD952BF}"/>
    <cellStyle name="Migliaia 2 5 3 4 6" xfId="23769" xr:uid="{41F4DD23-B259-4955-9520-683086426EF1}"/>
    <cellStyle name="Migliaia 2 5 3 5" xfId="1067" xr:uid="{2EF39EAF-B6EB-43E7-8702-5D3D5AEB68B4}"/>
    <cellStyle name="Migliaia 2 5 3 5 2" xfId="2573" xr:uid="{1140A1A0-165F-4E08-92CF-062EDFCBCB63}"/>
    <cellStyle name="Migliaia 2 5 3 5 2 2" xfId="5429" xr:uid="{C72C43AA-2E33-44E1-B93D-14B3509CF6A7}"/>
    <cellStyle name="Migliaia 2 5 3 5 2 2 2" xfId="11137" xr:uid="{3591E073-56B7-4A84-82AB-6074916A21AA}"/>
    <cellStyle name="Migliaia 2 5 3 5 2 2 2 2" xfId="22555" xr:uid="{A3F8C936-3C6C-476C-A860-CB7A608C3163}"/>
    <cellStyle name="Migliaia 2 5 3 5 2 2 2 2 2" xfId="45392" xr:uid="{E9200939-9AC2-4038-8989-1C8B7E8474E1}"/>
    <cellStyle name="Migliaia 2 5 3 5 2 2 2 3" xfId="33975" xr:uid="{6AFC0BBB-262E-43F7-AAD0-A2891B442A32}"/>
    <cellStyle name="Migliaia 2 5 3 5 2 2 3" xfId="16847" xr:uid="{AE8425A1-A97B-4AB5-B43A-14F5CA6AD9E1}"/>
    <cellStyle name="Migliaia 2 5 3 5 2 2 3 2" xfId="39684" xr:uid="{5265AFC9-CCA9-4146-8EED-72FC31DFDCB0}"/>
    <cellStyle name="Migliaia 2 5 3 5 2 2 4" xfId="28267" xr:uid="{1CAF686E-C627-4A27-911C-9658C10E47A2}"/>
    <cellStyle name="Migliaia 2 5 3 5 2 3" xfId="8284" xr:uid="{2B6D2421-6CC4-4325-B629-FCC4B15165D1}"/>
    <cellStyle name="Migliaia 2 5 3 5 2 3 2" xfId="19701" xr:uid="{508FF06A-DF18-473C-B32D-BE7031D96361}"/>
    <cellStyle name="Migliaia 2 5 3 5 2 3 2 2" xfId="42538" xr:uid="{623493B7-29FE-4E6E-AFBF-900CE8E1483D}"/>
    <cellStyle name="Migliaia 2 5 3 5 2 3 3" xfId="31121" xr:uid="{F7DF388A-9FEE-496B-B329-ED33FD132F16}"/>
    <cellStyle name="Migliaia 2 5 3 5 2 4" xfId="13993" xr:uid="{6649B945-9FC7-44A5-A605-4835475A3A74}"/>
    <cellStyle name="Migliaia 2 5 3 5 2 4 2" xfId="36830" xr:uid="{3DB9925C-BD21-4E68-AB27-202833E61133}"/>
    <cellStyle name="Migliaia 2 5 3 5 2 5" xfId="25413" xr:uid="{4D133570-FDAB-4CCE-B55C-5F6E17974D3D}"/>
    <cellStyle name="Migliaia 2 5 3 5 3" xfId="4002" xr:uid="{64876F5D-A2C5-4849-A1D6-8D27E4F538BE}"/>
    <cellStyle name="Migliaia 2 5 3 5 3 2" xfId="9711" xr:uid="{1083F460-8FA8-4D57-84CB-F5989D138D2B}"/>
    <cellStyle name="Migliaia 2 5 3 5 3 2 2" xfId="21128" xr:uid="{5E239E3A-5885-40BA-8B0C-810D90830819}"/>
    <cellStyle name="Migliaia 2 5 3 5 3 2 2 2" xfId="43965" xr:uid="{6BDCBC17-05AF-4B5F-9F45-73AF20761394}"/>
    <cellStyle name="Migliaia 2 5 3 5 3 2 3" xfId="32548" xr:uid="{4D9A9746-A6F9-40A6-99A0-9016D7BE3D50}"/>
    <cellStyle name="Migliaia 2 5 3 5 3 3" xfId="15420" xr:uid="{B89EA4FE-6F3E-4739-A43D-8DB4FF578E9E}"/>
    <cellStyle name="Migliaia 2 5 3 5 3 3 2" xfId="38257" xr:uid="{64729B0E-EC71-4498-A0E8-327CF3509B1D}"/>
    <cellStyle name="Migliaia 2 5 3 5 3 4" xfId="26840" xr:uid="{6F9144A1-4B1B-418E-86DE-2CF77EB0A6FD}"/>
    <cellStyle name="Migliaia 2 5 3 5 4" xfId="6857" xr:uid="{5F623D9E-4DB6-4AB4-9E81-846265B8DAB8}"/>
    <cellStyle name="Migliaia 2 5 3 5 4 2" xfId="18274" xr:uid="{3831AE34-5358-4D57-AF10-A97B5CA4C112}"/>
    <cellStyle name="Migliaia 2 5 3 5 4 2 2" xfId="41111" xr:uid="{483F2AA7-04B7-4867-B70B-F5296BB36148}"/>
    <cellStyle name="Migliaia 2 5 3 5 4 3" xfId="29694" xr:uid="{BCE29CD5-66F4-4477-9379-D05D2DF458A7}"/>
    <cellStyle name="Migliaia 2 5 3 5 5" xfId="12566" xr:uid="{9D1D5576-851B-4964-A682-F42FDE60CD1F}"/>
    <cellStyle name="Migliaia 2 5 3 5 5 2" xfId="35403" xr:uid="{FD42F257-7DF0-49F3-8283-1D29C3396023}"/>
    <cellStyle name="Migliaia 2 5 3 5 6" xfId="23986" xr:uid="{AD3D2690-89D7-43A6-9326-B4B35E84B718}"/>
    <cellStyle name="Migliaia 2 5 3 6" xfId="1314" xr:uid="{1893C13E-DD42-4351-A85F-2431A5E8A4B8}"/>
    <cellStyle name="Migliaia 2 5 3 6 2" xfId="2790" xr:uid="{56BA4408-AD21-45B8-9051-A85731C59545}"/>
    <cellStyle name="Migliaia 2 5 3 6 2 2" xfId="5646" xr:uid="{A0FCA280-DB6C-4C41-AE67-EB559F5A1CE4}"/>
    <cellStyle name="Migliaia 2 5 3 6 2 2 2" xfId="11354" xr:uid="{343C3FB5-89C3-47A6-9DA1-3D336DCBCD84}"/>
    <cellStyle name="Migliaia 2 5 3 6 2 2 2 2" xfId="22772" xr:uid="{ADF6F4AE-7A80-4DBA-A425-5F46FA9F5A42}"/>
    <cellStyle name="Migliaia 2 5 3 6 2 2 2 2 2" xfId="45609" xr:uid="{12B9A1F6-11AF-46B7-BB83-EC110E6AC2A2}"/>
    <cellStyle name="Migliaia 2 5 3 6 2 2 2 3" xfId="34192" xr:uid="{C7AC919F-5A73-4808-8D42-09D88180599B}"/>
    <cellStyle name="Migliaia 2 5 3 6 2 2 3" xfId="17064" xr:uid="{DF692291-687E-4540-BD5E-2033C73A56B6}"/>
    <cellStyle name="Migliaia 2 5 3 6 2 2 3 2" xfId="39901" xr:uid="{3E6F743B-C9C8-47A3-BA54-EEE7C54DD98F}"/>
    <cellStyle name="Migliaia 2 5 3 6 2 2 4" xfId="28484" xr:uid="{6F0A38FE-0675-448A-83C0-56A2F58B6344}"/>
    <cellStyle name="Migliaia 2 5 3 6 2 3" xfId="8501" xr:uid="{C6E8EF18-5848-44CF-A329-BF7D53D40083}"/>
    <cellStyle name="Migliaia 2 5 3 6 2 3 2" xfId="19918" xr:uid="{9B481975-C1BE-4B1A-934B-50CECF22605C}"/>
    <cellStyle name="Migliaia 2 5 3 6 2 3 2 2" xfId="42755" xr:uid="{9391060B-EFF2-43BF-B4DF-D3FF70A7C16C}"/>
    <cellStyle name="Migliaia 2 5 3 6 2 3 3" xfId="31338" xr:uid="{99B6DF33-555A-4C69-ACA5-0FC8C03D9091}"/>
    <cellStyle name="Migliaia 2 5 3 6 2 4" xfId="14210" xr:uid="{742D1D59-8996-46CA-93F1-A93D8CF8B7B0}"/>
    <cellStyle name="Migliaia 2 5 3 6 2 4 2" xfId="37047" xr:uid="{04A6816F-54B2-461B-823B-653DA1FDA6C9}"/>
    <cellStyle name="Migliaia 2 5 3 6 2 5" xfId="25630" xr:uid="{7AEDCD99-24D5-4262-BD3A-3350977A8A15}"/>
    <cellStyle name="Migliaia 2 5 3 6 3" xfId="4219" xr:uid="{800A0DC9-97A8-49E6-9C7C-9582894B29C6}"/>
    <cellStyle name="Migliaia 2 5 3 6 3 2" xfId="9928" xr:uid="{A8374D40-CC6E-43C7-ADCF-3662E2AE4714}"/>
    <cellStyle name="Migliaia 2 5 3 6 3 2 2" xfId="21345" xr:uid="{8CC884A7-C245-4A65-B21D-21FF9CC51571}"/>
    <cellStyle name="Migliaia 2 5 3 6 3 2 2 2" xfId="44182" xr:uid="{989EC79C-F343-441B-9FD6-CDD019E8CA14}"/>
    <cellStyle name="Migliaia 2 5 3 6 3 2 3" xfId="32765" xr:uid="{6B7E534E-BDDB-4B19-8C48-6239045995E6}"/>
    <cellStyle name="Migliaia 2 5 3 6 3 3" xfId="15637" xr:uid="{97BF76E4-9CD6-4EFB-9A20-7A31C80FC2B7}"/>
    <cellStyle name="Migliaia 2 5 3 6 3 3 2" xfId="38474" xr:uid="{550C0F24-BE8B-4C94-ABEC-411BEBD889DB}"/>
    <cellStyle name="Migliaia 2 5 3 6 3 4" xfId="27057" xr:uid="{C7814573-4F33-4041-8EAD-14B046B2F29B}"/>
    <cellStyle name="Migliaia 2 5 3 6 4" xfId="7074" xr:uid="{AFF9731A-E0E0-4E35-A9BF-13F80CC227BB}"/>
    <cellStyle name="Migliaia 2 5 3 6 4 2" xfId="18491" xr:uid="{78979188-F7C0-4B90-AE87-6761C1543A9C}"/>
    <cellStyle name="Migliaia 2 5 3 6 4 2 2" xfId="41328" xr:uid="{86CFE286-E3E2-4733-9FBF-B2E3C841C6B7}"/>
    <cellStyle name="Migliaia 2 5 3 6 4 3" xfId="29911" xr:uid="{CD8E10B7-4817-4BA0-9359-453AF5E2802F}"/>
    <cellStyle name="Migliaia 2 5 3 6 5" xfId="12783" xr:uid="{CF424EE8-9FB5-4F3C-BE19-69BCB32530E9}"/>
    <cellStyle name="Migliaia 2 5 3 6 5 2" xfId="35620" xr:uid="{C0A17B4F-987F-45F1-8C2F-268EDC9403B9}"/>
    <cellStyle name="Migliaia 2 5 3 6 6" xfId="24203" xr:uid="{333BEE71-D53C-402E-BADF-DC5538954B42}"/>
    <cellStyle name="Migliaia 2 5 3 7" xfId="1561" xr:uid="{5AC9D7D0-37C3-4CA7-B98B-B9A88E2CDF51}"/>
    <cellStyle name="Migliaia 2 5 3 7 2" xfId="3007" xr:uid="{0FE1D364-C0FC-4494-80F3-FC53C2B5A99D}"/>
    <cellStyle name="Migliaia 2 5 3 7 2 2" xfId="5863" xr:uid="{7BA50A7F-2D1C-4894-8B9C-DF5D9C027F8F}"/>
    <cellStyle name="Migliaia 2 5 3 7 2 2 2" xfId="11571" xr:uid="{CE197BD6-A5F9-4342-922D-D26421A834E5}"/>
    <cellStyle name="Migliaia 2 5 3 7 2 2 2 2" xfId="22989" xr:uid="{1C2446A9-C8D9-44F4-A32E-608A5781DB15}"/>
    <cellStyle name="Migliaia 2 5 3 7 2 2 2 2 2" xfId="45826" xr:uid="{C11541AF-7AE7-498B-A27F-247A6EC83A07}"/>
    <cellStyle name="Migliaia 2 5 3 7 2 2 2 3" xfId="34409" xr:uid="{2E3E1988-C3D4-44E0-9D31-3507C95C58FD}"/>
    <cellStyle name="Migliaia 2 5 3 7 2 2 3" xfId="17281" xr:uid="{34D5ACC7-A2C6-4AA0-AE11-714D2DFEED42}"/>
    <cellStyle name="Migliaia 2 5 3 7 2 2 3 2" xfId="40118" xr:uid="{6EA5C2BC-AECF-4930-9D81-832035B65F1C}"/>
    <cellStyle name="Migliaia 2 5 3 7 2 2 4" xfId="28701" xr:uid="{5ED2D277-ED08-438D-893C-054346E4DFDB}"/>
    <cellStyle name="Migliaia 2 5 3 7 2 3" xfId="8718" xr:uid="{6F325875-64B3-4FAB-AEA5-1C49BFB8752D}"/>
    <cellStyle name="Migliaia 2 5 3 7 2 3 2" xfId="20135" xr:uid="{6E633A5D-4899-4A37-89DD-40FEF4E91B6B}"/>
    <cellStyle name="Migliaia 2 5 3 7 2 3 2 2" xfId="42972" xr:uid="{D3A2B764-A5DD-4055-9131-806CB9E879C8}"/>
    <cellStyle name="Migliaia 2 5 3 7 2 3 3" xfId="31555" xr:uid="{877E60F4-A492-43E0-A90A-A3FC1B907276}"/>
    <cellStyle name="Migliaia 2 5 3 7 2 4" xfId="14427" xr:uid="{06B2CB3E-7BF7-40B3-BF4F-A634602CCB23}"/>
    <cellStyle name="Migliaia 2 5 3 7 2 4 2" xfId="37264" xr:uid="{44085B29-DE2C-4ED5-8651-F3E0B9D42070}"/>
    <cellStyle name="Migliaia 2 5 3 7 2 5" xfId="25847" xr:uid="{5715472F-AFB3-419D-86AF-3158C55E5E0D}"/>
    <cellStyle name="Migliaia 2 5 3 7 3" xfId="4436" xr:uid="{40216273-B8E9-4815-B9E3-67EE886F94DA}"/>
    <cellStyle name="Migliaia 2 5 3 7 3 2" xfId="10145" xr:uid="{A06C6570-CE6C-4401-AC71-05B2380C9999}"/>
    <cellStyle name="Migliaia 2 5 3 7 3 2 2" xfId="21562" xr:uid="{1A342A5E-5266-4C5B-B0E9-354AAC251461}"/>
    <cellStyle name="Migliaia 2 5 3 7 3 2 2 2" xfId="44399" xr:uid="{EC6FF589-65D1-4F0E-A8AA-11BEC3BE93EE}"/>
    <cellStyle name="Migliaia 2 5 3 7 3 2 3" xfId="32982" xr:uid="{9C629792-8F8E-4925-87B5-40D598400F27}"/>
    <cellStyle name="Migliaia 2 5 3 7 3 3" xfId="15854" xr:uid="{BC807140-F99B-458B-80B1-DDA6F4AEDB0C}"/>
    <cellStyle name="Migliaia 2 5 3 7 3 3 2" xfId="38691" xr:uid="{A79858D0-E953-43F8-B2C7-FB7EFEBA8061}"/>
    <cellStyle name="Migliaia 2 5 3 7 3 4" xfId="27274" xr:uid="{6F0CC356-084D-46F0-B38E-C8BF7E434AB8}"/>
    <cellStyle name="Migliaia 2 5 3 7 4" xfId="7291" xr:uid="{A731254F-C5B5-4078-AAEB-5961486C03ED}"/>
    <cellStyle name="Migliaia 2 5 3 7 4 2" xfId="18708" xr:uid="{89785D14-83BE-4C3D-96DD-E76388F605C9}"/>
    <cellStyle name="Migliaia 2 5 3 7 4 2 2" xfId="41545" xr:uid="{8FCCAA64-461E-49A9-9BBB-93F218D69D99}"/>
    <cellStyle name="Migliaia 2 5 3 7 4 3" xfId="30128" xr:uid="{814CF02A-183E-4AE3-BD1B-0BD6921C0E6F}"/>
    <cellStyle name="Migliaia 2 5 3 7 5" xfId="13000" xr:uid="{612722BC-0D56-4C2A-B689-656D4A073411}"/>
    <cellStyle name="Migliaia 2 5 3 7 5 2" xfId="35837" xr:uid="{00381690-5D59-42C4-9687-700C16AEC20E}"/>
    <cellStyle name="Migliaia 2 5 3 7 6" xfId="24420" xr:uid="{6927B250-08D2-4DB3-9C1E-4A6985E542B2}"/>
    <cellStyle name="Migliaia 2 5 3 8" xfId="1909" xr:uid="{E5FC5D55-EB2B-46EE-8A07-EB58F216C8EB}"/>
    <cellStyle name="Migliaia 2 5 3 8 2" xfId="4765" xr:uid="{ACE6755E-B797-409D-A0A5-34ED9EAA39AB}"/>
    <cellStyle name="Migliaia 2 5 3 8 2 2" xfId="10474" xr:uid="{3F382652-01DD-4C4C-9DF4-D4530E4FAEA0}"/>
    <cellStyle name="Migliaia 2 5 3 8 2 2 2" xfId="21891" xr:uid="{0511973D-9F22-47D7-92A6-D0DE12124BF4}"/>
    <cellStyle name="Migliaia 2 5 3 8 2 2 2 2" xfId="44728" xr:uid="{5A1FDBD1-5639-4B12-9A50-19DBF475F6BF}"/>
    <cellStyle name="Migliaia 2 5 3 8 2 2 3" xfId="33311" xr:uid="{653DA043-ABCA-47A4-A7B1-EA27769427D4}"/>
    <cellStyle name="Migliaia 2 5 3 8 2 3" xfId="16183" xr:uid="{09D1E908-A175-42D9-A13B-C658EC14ABCF}"/>
    <cellStyle name="Migliaia 2 5 3 8 2 3 2" xfId="39020" xr:uid="{32EA8647-AC70-4C69-AD1B-01433B976F5E}"/>
    <cellStyle name="Migliaia 2 5 3 8 2 4" xfId="27603" xr:uid="{E6E5CD53-E5FF-4B58-9A69-2013F9A22DDE}"/>
    <cellStyle name="Migliaia 2 5 3 8 3" xfId="7620" xr:uid="{CD868B36-AE2E-4413-8421-20304ECB74AB}"/>
    <cellStyle name="Migliaia 2 5 3 8 3 2" xfId="19037" xr:uid="{B04E7CC8-B444-4688-925A-5E8720F0E83D}"/>
    <cellStyle name="Migliaia 2 5 3 8 3 2 2" xfId="41874" xr:uid="{7B0BC552-648E-4FC2-8858-C2615B3102C7}"/>
    <cellStyle name="Migliaia 2 5 3 8 3 3" xfId="30457" xr:uid="{3304B4F1-D428-47B5-80C7-96249946FE01}"/>
    <cellStyle name="Migliaia 2 5 3 8 4" xfId="13329" xr:uid="{FFB6D334-424A-4AE0-AFDD-F54DC53C3A06}"/>
    <cellStyle name="Migliaia 2 5 3 8 4 2" xfId="36166" xr:uid="{DE180F80-A10A-4AB1-98D2-95525A06BDC9}"/>
    <cellStyle name="Migliaia 2 5 3 8 5" xfId="24749" xr:uid="{E14E7777-F792-45A1-9440-FEC297474998}"/>
    <cellStyle name="Migliaia 2 5 3 9" xfId="3338" xr:uid="{474FE9D7-33F4-465F-822B-F4530D1E9637}"/>
    <cellStyle name="Migliaia 2 5 3 9 2" xfId="9047" xr:uid="{FA1A9AD4-B647-49E2-BAEB-C9DEE2C4C090}"/>
    <cellStyle name="Migliaia 2 5 3 9 2 2" xfId="20464" xr:uid="{995DBB42-6884-4C53-9C33-EC823AC7B8E3}"/>
    <cellStyle name="Migliaia 2 5 3 9 2 2 2" xfId="43301" xr:uid="{10FB1E5B-BE7A-4743-98BA-4E507A7F8D9C}"/>
    <cellStyle name="Migliaia 2 5 3 9 2 3" xfId="31884" xr:uid="{9A478AC3-9786-4446-9B33-07CB0DB60976}"/>
    <cellStyle name="Migliaia 2 5 3 9 3" xfId="14756" xr:uid="{0A840404-FC13-4AED-BE51-FF95E732E924}"/>
    <cellStyle name="Migliaia 2 5 3 9 3 2" xfId="37593" xr:uid="{AC3F085C-1D31-4322-9C21-4E1718132D44}"/>
    <cellStyle name="Migliaia 2 5 3 9 4" xfId="26176" xr:uid="{8DCA08FF-C505-4848-85B0-FD776F324438}"/>
    <cellStyle name="Migliaia 2 5 4" xfId="404" xr:uid="{DAE00BFF-198C-440A-8519-423217F9A615}"/>
    <cellStyle name="Migliaia 2 5 4 10" xfId="11999" xr:uid="{7286BBDD-1FDA-468D-B8AF-58068D34E7AD}"/>
    <cellStyle name="Migliaia 2 5 4 10 2" xfId="34836" xr:uid="{96279C3E-D74F-4E5B-A87F-DF488E48D0A4}"/>
    <cellStyle name="Migliaia 2 5 4 11" xfId="23419" xr:uid="{8B498ABD-76FA-4113-A0EF-2B151A42736F}"/>
    <cellStyle name="Migliaia 2 5 4 2" xfId="658" xr:uid="{B990794F-10E2-4B59-944E-420FA0F07336}"/>
    <cellStyle name="Migliaia 2 5 4 2 2" xfId="2223" xr:uid="{C68F473D-A880-4F44-93AA-8B8C10680501}"/>
    <cellStyle name="Migliaia 2 5 4 2 2 2" xfId="5079" xr:uid="{E518FF55-1FC4-41A4-ACD8-F31E6C67CBDC}"/>
    <cellStyle name="Migliaia 2 5 4 2 2 2 2" xfId="10787" xr:uid="{D0454DA8-F0BD-4EEA-9F85-21002A475D85}"/>
    <cellStyle name="Migliaia 2 5 4 2 2 2 2 2" xfId="22205" xr:uid="{33CAFF5E-D22B-4E7B-BB53-D1DE2501D566}"/>
    <cellStyle name="Migliaia 2 5 4 2 2 2 2 2 2" xfId="45042" xr:uid="{2C63E729-57BD-44CA-9FA4-5B622E353F90}"/>
    <cellStyle name="Migliaia 2 5 4 2 2 2 2 3" xfId="33625" xr:uid="{50C91E8F-4687-4C65-9891-6ACE81068E2A}"/>
    <cellStyle name="Migliaia 2 5 4 2 2 2 3" xfId="16497" xr:uid="{7C5D0168-572E-4FAF-B263-BDB1CD9D97FF}"/>
    <cellStyle name="Migliaia 2 5 4 2 2 2 3 2" xfId="39334" xr:uid="{E95D1C67-A08C-40B8-A646-4DEBE8DDB748}"/>
    <cellStyle name="Migliaia 2 5 4 2 2 2 4" xfId="27917" xr:uid="{6D3DC834-E013-478F-876D-1B2AD8E55BE5}"/>
    <cellStyle name="Migliaia 2 5 4 2 2 3" xfId="7934" xr:uid="{8966F9AD-67DC-4C49-AE02-D3F3704BB31C}"/>
    <cellStyle name="Migliaia 2 5 4 2 2 3 2" xfId="19351" xr:uid="{037A1BAF-C627-4E5C-B357-C3490E043D08}"/>
    <cellStyle name="Migliaia 2 5 4 2 2 3 2 2" xfId="42188" xr:uid="{7103535A-25DD-4DEB-80D1-56E10ED40395}"/>
    <cellStyle name="Migliaia 2 5 4 2 2 3 3" xfId="30771" xr:uid="{557DB1EE-DFC5-4CF1-8816-80CAA11E7924}"/>
    <cellStyle name="Migliaia 2 5 4 2 2 4" xfId="13643" xr:uid="{5926659E-BE5F-4DA5-B10C-07F93DA7D70E}"/>
    <cellStyle name="Migliaia 2 5 4 2 2 4 2" xfId="36480" xr:uid="{6A500737-F5CD-4F02-A6FD-A4970C605A19}"/>
    <cellStyle name="Migliaia 2 5 4 2 2 5" xfId="25063" xr:uid="{34870E47-3FE3-44E2-A0C4-3CE9A9B8E20E}"/>
    <cellStyle name="Migliaia 2 5 4 2 3" xfId="3652" xr:uid="{45FA7C95-6B5A-4DA3-873E-78CBED1E490E}"/>
    <cellStyle name="Migliaia 2 5 4 2 3 2" xfId="9361" xr:uid="{6F89D478-A995-4A31-8B89-8E8082DDF67C}"/>
    <cellStyle name="Migliaia 2 5 4 2 3 2 2" xfId="20778" xr:uid="{70FDDD7C-A94E-4EF5-A7F6-4FEDBA8C7E3A}"/>
    <cellStyle name="Migliaia 2 5 4 2 3 2 2 2" xfId="43615" xr:uid="{587A3BCB-9D1B-45A8-A2C7-C2CEF291ADE7}"/>
    <cellStyle name="Migliaia 2 5 4 2 3 2 3" xfId="32198" xr:uid="{F801F807-070E-4A7D-8AA0-8B1A76E1374E}"/>
    <cellStyle name="Migliaia 2 5 4 2 3 3" xfId="15070" xr:uid="{7D66E69F-0B8C-48D4-BFF8-928BD0D4066D}"/>
    <cellStyle name="Migliaia 2 5 4 2 3 3 2" xfId="37907" xr:uid="{01628920-53A5-4278-9135-35415367980E}"/>
    <cellStyle name="Migliaia 2 5 4 2 3 4" xfId="26490" xr:uid="{6662121B-0036-4FDF-AEA9-03419AF64C7A}"/>
    <cellStyle name="Migliaia 2 5 4 2 4" xfId="6507" xr:uid="{32D96ED6-02F2-4F34-BA13-3B62C6524E7A}"/>
    <cellStyle name="Migliaia 2 5 4 2 4 2" xfId="17924" xr:uid="{ED11B093-3746-4657-8509-99B54BF8A5BC}"/>
    <cellStyle name="Migliaia 2 5 4 2 4 2 2" xfId="40761" xr:uid="{39C2E61B-F388-49E8-BA6B-2537C21D04B5}"/>
    <cellStyle name="Migliaia 2 5 4 2 4 3" xfId="29344" xr:uid="{1C1B8385-B58F-436D-8135-70E6D940D326}"/>
    <cellStyle name="Migliaia 2 5 4 2 5" xfId="12216" xr:uid="{13B29739-4F2D-46C7-907D-3D365B47E783}"/>
    <cellStyle name="Migliaia 2 5 4 2 5 2" xfId="35053" xr:uid="{2CD146DB-B352-4B9B-969A-97B810420090}"/>
    <cellStyle name="Migliaia 2 5 4 2 6" xfId="23636" xr:uid="{321DE016-5217-47FC-8333-C8C4DF8F4C0F}"/>
    <cellStyle name="Migliaia 2 5 4 3" xfId="918" xr:uid="{37C6C392-12CE-419D-9F27-AFCC4EB013C8}"/>
    <cellStyle name="Migliaia 2 5 4 3 2" xfId="2440" xr:uid="{A6E73341-B298-474F-ADFC-6D0FBCC40A86}"/>
    <cellStyle name="Migliaia 2 5 4 3 2 2" xfId="5296" xr:uid="{301EBC67-A13F-48CA-A696-4E2C664AA327}"/>
    <cellStyle name="Migliaia 2 5 4 3 2 2 2" xfId="11004" xr:uid="{21B8573D-4FD7-488F-8844-16BB5FCF9630}"/>
    <cellStyle name="Migliaia 2 5 4 3 2 2 2 2" xfId="22422" xr:uid="{CC5A9B7F-10EF-4211-9CE2-A4088A69829A}"/>
    <cellStyle name="Migliaia 2 5 4 3 2 2 2 2 2" xfId="45259" xr:uid="{1092561E-945E-49CE-BACB-6333DB0AEED4}"/>
    <cellStyle name="Migliaia 2 5 4 3 2 2 2 3" xfId="33842" xr:uid="{42391F4F-C130-41E1-8F95-2FE550B3D1B9}"/>
    <cellStyle name="Migliaia 2 5 4 3 2 2 3" xfId="16714" xr:uid="{48AB5E43-67BF-49C6-B94A-AB85C09F5763}"/>
    <cellStyle name="Migliaia 2 5 4 3 2 2 3 2" xfId="39551" xr:uid="{4D25C4C2-5EFA-4251-B66D-5518CE28721B}"/>
    <cellStyle name="Migliaia 2 5 4 3 2 2 4" xfId="28134" xr:uid="{6E4233C5-893B-4539-A118-9681CC8D4366}"/>
    <cellStyle name="Migliaia 2 5 4 3 2 3" xfId="8151" xr:uid="{B716BB3B-708E-4374-87E0-C731FAB526A4}"/>
    <cellStyle name="Migliaia 2 5 4 3 2 3 2" xfId="19568" xr:uid="{E5798A1E-2991-4A0D-A3DC-21BB03DCA898}"/>
    <cellStyle name="Migliaia 2 5 4 3 2 3 2 2" xfId="42405" xr:uid="{0BD28943-940B-4E76-82D7-851A02B4B433}"/>
    <cellStyle name="Migliaia 2 5 4 3 2 3 3" xfId="30988" xr:uid="{B7D38D45-EC83-492F-B235-BBDC5944BCEE}"/>
    <cellStyle name="Migliaia 2 5 4 3 2 4" xfId="13860" xr:uid="{6401B7B8-6D0D-4CB2-A624-AB2C4F3AF3B2}"/>
    <cellStyle name="Migliaia 2 5 4 3 2 4 2" xfId="36697" xr:uid="{B6E288DF-8222-4096-9393-DE187CFEC185}"/>
    <cellStyle name="Migliaia 2 5 4 3 2 5" xfId="25280" xr:uid="{73A131F8-0A6B-4BF6-A7ED-85B3CDC06748}"/>
    <cellStyle name="Migliaia 2 5 4 3 3" xfId="3869" xr:uid="{715B9A5A-B8EC-45A5-9032-61558D25066F}"/>
    <cellStyle name="Migliaia 2 5 4 3 3 2" xfId="9578" xr:uid="{E7F9F699-6AA2-4664-AAF6-778AEB9182FF}"/>
    <cellStyle name="Migliaia 2 5 4 3 3 2 2" xfId="20995" xr:uid="{F83B8F4A-D826-452D-A115-35A1D48EFA30}"/>
    <cellStyle name="Migliaia 2 5 4 3 3 2 2 2" xfId="43832" xr:uid="{FCB68CA0-6E78-419E-A559-E95923A9B320}"/>
    <cellStyle name="Migliaia 2 5 4 3 3 2 3" xfId="32415" xr:uid="{EEA78F90-4584-4A28-9663-A6E418A947C0}"/>
    <cellStyle name="Migliaia 2 5 4 3 3 3" xfId="15287" xr:uid="{64DCE25A-9A0B-4409-AC93-0490C532C1EA}"/>
    <cellStyle name="Migliaia 2 5 4 3 3 3 2" xfId="38124" xr:uid="{FC66B3B1-918C-4E13-A2B1-FEFDDC0E7D43}"/>
    <cellStyle name="Migliaia 2 5 4 3 3 4" xfId="26707" xr:uid="{7D9DEDC8-8A93-46E5-A730-71A62700D3C7}"/>
    <cellStyle name="Migliaia 2 5 4 3 4" xfId="6724" xr:uid="{E3BF893B-EF19-40E6-BDD4-7697234E814B}"/>
    <cellStyle name="Migliaia 2 5 4 3 4 2" xfId="18141" xr:uid="{71D746B2-49AF-4335-8C5F-66FBAB4A35C4}"/>
    <cellStyle name="Migliaia 2 5 4 3 4 2 2" xfId="40978" xr:uid="{36CC0C23-EE66-4817-85F7-5CD0CA556976}"/>
    <cellStyle name="Migliaia 2 5 4 3 4 3" xfId="29561" xr:uid="{41B089E4-8D21-48E3-9C4F-6F27989AD9D4}"/>
    <cellStyle name="Migliaia 2 5 4 3 5" xfId="12433" xr:uid="{F2CB72DC-74BC-4517-822A-5BC242E40A2A}"/>
    <cellStyle name="Migliaia 2 5 4 3 5 2" xfId="35270" xr:uid="{514153EC-D058-44F0-9D5A-EAF47761EEBE}"/>
    <cellStyle name="Migliaia 2 5 4 3 6" xfId="23853" xr:uid="{E8CFD0CA-C80A-4271-937D-B8F92454B7BA}"/>
    <cellStyle name="Migliaia 2 5 4 4" xfId="1165" xr:uid="{68CBEAC1-F139-44C1-9F8C-A1ACC5390A47}"/>
    <cellStyle name="Migliaia 2 5 4 4 2" xfId="2657" xr:uid="{9979E1F0-2897-4960-90EB-32D1A78386AE}"/>
    <cellStyle name="Migliaia 2 5 4 4 2 2" xfId="5513" xr:uid="{D330189F-C8DA-4307-9BD3-FD88683C21EF}"/>
    <cellStyle name="Migliaia 2 5 4 4 2 2 2" xfId="11221" xr:uid="{FE586BE5-F906-4342-BE4E-7441FF7E7F5A}"/>
    <cellStyle name="Migliaia 2 5 4 4 2 2 2 2" xfId="22639" xr:uid="{A5A1223F-D517-44E8-87CC-4349172DA87F}"/>
    <cellStyle name="Migliaia 2 5 4 4 2 2 2 2 2" xfId="45476" xr:uid="{964CFA51-04A5-4456-85FE-67FC3158B456}"/>
    <cellStyle name="Migliaia 2 5 4 4 2 2 2 3" xfId="34059" xr:uid="{6C9A0C81-702F-46B5-A5B5-05E0D6C20A30}"/>
    <cellStyle name="Migliaia 2 5 4 4 2 2 3" xfId="16931" xr:uid="{AD32B756-FF79-4DF9-AE9F-BFB09A0B1B0A}"/>
    <cellStyle name="Migliaia 2 5 4 4 2 2 3 2" xfId="39768" xr:uid="{0D3DC50B-0C06-46F5-8FA3-C5E0DBDBE9B4}"/>
    <cellStyle name="Migliaia 2 5 4 4 2 2 4" xfId="28351" xr:uid="{88AE45AD-E6F9-4F51-9C86-21A078FFE6B5}"/>
    <cellStyle name="Migliaia 2 5 4 4 2 3" xfId="8368" xr:uid="{9346CDE0-AC16-4B51-9363-D9A138A5290F}"/>
    <cellStyle name="Migliaia 2 5 4 4 2 3 2" xfId="19785" xr:uid="{159F7494-B0E7-42DA-ADDD-CD737E2A37FB}"/>
    <cellStyle name="Migliaia 2 5 4 4 2 3 2 2" xfId="42622" xr:uid="{2BE103CC-88A0-4050-8BD6-1D3B76264411}"/>
    <cellStyle name="Migliaia 2 5 4 4 2 3 3" xfId="31205" xr:uid="{7111E5C4-346A-4A20-9024-859A0281BA21}"/>
    <cellStyle name="Migliaia 2 5 4 4 2 4" xfId="14077" xr:uid="{593D17A5-B729-45AF-A57D-D8543888C808}"/>
    <cellStyle name="Migliaia 2 5 4 4 2 4 2" xfId="36914" xr:uid="{863D7386-CAB1-4657-8D0C-25AA9CEF370B}"/>
    <cellStyle name="Migliaia 2 5 4 4 2 5" xfId="25497" xr:uid="{634C3CCA-5498-42FB-BEC0-D9C02016B516}"/>
    <cellStyle name="Migliaia 2 5 4 4 3" xfId="4086" xr:uid="{6BF8A8A2-E043-48C7-9736-7FD2AA4974F2}"/>
    <cellStyle name="Migliaia 2 5 4 4 3 2" xfId="9795" xr:uid="{1489DCAD-65A2-4D68-B094-C6F47EAB8985}"/>
    <cellStyle name="Migliaia 2 5 4 4 3 2 2" xfId="21212" xr:uid="{652078AF-07AD-4860-81FD-C79913D0EDAD}"/>
    <cellStyle name="Migliaia 2 5 4 4 3 2 2 2" xfId="44049" xr:uid="{684DE323-E158-46E7-9ACC-C48F53AF8482}"/>
    <cellStyle name="Migliaia 2 5 4 4 3 2 3" xfId="32632" xr:uid="{9F9B4DD8-89CD-4EDB-BE0B-4FD662D3A402}"/>
    <cellStyle name="Migliaia 2 5 4 4 3 3" xfId="15504" xr:uid="{615392E2-DA05-4FC4-82A6-B257B87381AB}"/>
    <cellStyle name="Migliaia 2 5 4 4 3 3 2" xfId="38341" xr:uid="{350F2736-381A-40F6-8004-DDF066D5AC27}"/>
    <cellStyle name="Migliaia 2 5 4 4 3 4" xfId="26924" xr:uid="{C589F2CB-570F-4F79-96E4-7C98F86004EE}"/>
    <cellStyle name="Migliaia 2 5 4 4 4" xfId="6941" xr:uid="{A3A5AB09-5EAA-43C1-BAAE-81B7EA9D27AC}"/>
    <cellStyle name="Migliaia 2 5 4 4 4 2" xfId="18358" xr:uid="{8D6E09D0-772E-4DD6-AFE5-1080D9A0C637}"/>
    <cellStyle name="Migliaia 2 5 4 4 4 2 2" xfId="41195" xr:uid="{E5EF1539-87E7-4471-B83F-5F6AAE9DF035}"/>
    <cellStyle name="Migliaia 2 5 4 4 4 3" xfId="29778" xr:uid="{9A60C7C7-BA1D-4F2E-A1D5-2A524D36710D}"/>
    <cellStyle name="Migliaia 2 5 4 4 5" xfId="12650" xr:uid="{331A0751-3037-455F-807B-16CF12905014}"/>
    <cellStyle name="Migliaia 2 5 4 4 5 2" xfId="35487" xr:uid="{2CAD0E54-6862-41A2-A66E-69E7B81BD8DE}"/>
    <cellStyle name="Migliaia 2 5 4 4 6" xfId="24070" xr:uid="{57485F02-F02A-4FD7-9E13-41884E31A959}"/>
    <cellStyle name="Migliaia 2 5 4 5" xfId="1412" xr:uid="{E58E6226-F9AA-4B64-801C-21C9E71A6E1A}"/>
    <cellStyle name="Migliaia 2 5 4 5 2" xfId="2874" xr:uid="{BA40962F-74C1-45A2-AA48-05E8B2A726E7}"/>
    <cellStyle name="Migliaia 2 5 4 5 2 2" xfId="5730" xr:uid="{214F84EE-EFE0-4B90-9209-9F8E95722A09}"/>
    <cellStyle name="Migliaia 2 5 4 5 2 2 2" xfId="11438" xr:uid="{2B5972ED-274A-4F3E-897F-51A33E246214}"/>
    <cellStyle name="Migliaia 2 5 4 5 2 2 2 2" xfId="22856" xr:uid="{AC5F5230-9685-4795-9021-28CE79A312DD}"/>
    <cellStyle name="Migliaia 2 5 4 5 2 2 2 2 2" xfId="45693" xr:uid="{9E397594-D443-4D5F-9AB0-94C072B19865}"/>
    <cellStyle name="Migliaia 2 5 4 5 2 2 2 3" xfId="34276" xr:uid="{853E7A27-4400-4316-A4CA-8BFF7259EC2C}"/>
    <cellStyle name="Migliaia 2 5 4 5 2 2 3" xfId="17148" xr:uid="{DEDF0D62-5A0A-4E0D-9F72-AE28577314E2}"/>
    <cellStyle name="Migliaia 2 5 4 5 2 2 3 2" xfId="39985" xr:uid="{F2EF09FB-EF30-4475-8B5C-3AE80F979FE5}"/>
    <cellStyle name="Migliaia 2 5 4 5 2 2 4" xfId="28568" xr:uid="{105B1279-A7B2-40EC-A625-1EC5A8D6D1F3}"/>
    <cellStyle name="Migliaia 2 5 4 5 2 3" xfId="8585" xr:uid="{29533828-6B1A-4974-A92A-C695CF95B810}"/>
    <cellStyle name="Migliaia 2 5 4 5 2 3 2" xfId="20002" xr:uid="{098D9159-754F-4C6A-B9AC-A557BD5B93F7}"/>
    <cellStyle name="Migliaia 2 5 4 5 2 3 2 2" xfId="42839" xr:uid="{A691CCFF-3BE9-42E1-837D-CD008D9A3DF0}"/>
    <cellStyle name="Migliaia 2 5 4 5 2 3 3" xfId="31422" xr:uid="{906AA868-A66F-4CDE-A464-B370048E8084}"/>
    <cellStyle name="Migliaia 2 5 4 5 2 4" xfId="14294" xr:uid="{AF3D51F3-DE73-4864-B611-812DABA4D44E}"/>
    <cellStyle name="Migliaia 2 5 4 5 2 4 2" xfId="37131" xr:uid="{DAB28DC2-D6BB-4112-933F-9010B2D9D1F2}"/>
    <cellStyle name="Migliaia 2 5 4 5 2 5" xfId="25714" xr:uid="{0391FD0E-D578-417B-B2EF-886DA421835C}"/>
    <cellStyle name="Migliaia 2 5 4 5 3" xfId="4303" xr:uid="{D52D209E-6220-43ED-8D46-DDA38BD6F748}"/>
    <cellStyle name="Migliaia 2 5 4 5 3 2" xfId="10012" xr:uid="{D7E82BB7-3792-4C37-9248-2CCD2C8D6AA5}"/>
    <cellStyle name="Migliaia 2 5 4 5 3 2 2" xfId="21429" xr:uid="{9EFD7832-870A-467D-9C1F-B678A617E61F}"/>
    <cellStyle name="Migliaia 2 5 4 5 3 2 2 2" xfId="44266" xr:uid="{04C53DD9-F969-4441-98F9-802E31257535}"/>
    <cellStyle name="Migliaia 2 5 4 5 3 2 3" xfId="32849" xr:uid="{A8FA2D6D-43EA-4E11-96AF-D1AECF7AD2D8}"/>
    <cellStyle name="Migliaia 2 5 4 5 3 3" xfId="15721" xr:uid="{B8760E11-97EB-4864-A761-7922ADCB2B42}"/>
    <cellStyle name="Migliaia 2 5 4 5 3 3 2" xfId="38558" xr:uid="{68C9A1A1-0E4F-4CC6-9132-64B8AD06A67D}"/>
    <cellStyle name="Migliaia 2 5 4 5 3 4" xfId="27141" xr:uid="{BF65965A-8000-4E65-8D74-82D34C3A9A2A}"/>
    <cellStyle name="Migliaia 2 5 4 5 4" xfId="7158" xr:uid="{6A2AAAC9-EAD6-4132-82AF-ACACB2330D5B}"/>
    <cellStyle name="Migliaia 2 5 4 5 4 2" xfId="18575" xr:uid="{AC6C1301-968E-4509-A523-54E47F21DE8D}"/>
    <cellStyle name="Migliaia 2 5 4 5 4 2 2" xfId="41412" xr:uid="{E521CAF3-D22F-431A-BE37-EB20D115FD7D}"/>
    <cellStyle name="Migliaia 2 5 4 5 4 3" xfId="29995" xr:uid="{30248D52-932B-48B5-B00F-1C54FE4D19FA}"/>
    <cellStyle name="Migliaia 2 5 4 5 5" xfId="12867" xr:uid="{4D72A181-0BA1-4000-8973-051F83CEEECB}"/>
    <cellStyle name="Migliaia 2 5 4 5 5 2" xfId="35704" xr:uid="{F5A13E7C-5315-4687-968C-D4CA2259E171}"/>
    <cellStyle name="Migliaia 2 5 4 5 6" xfId="24287" xr:uid="{FAF3CEAA-2036-49DE-ADC1-F39AA6220024}"/>
    <cellStyle name="Migliaia 2 5 4 6" xfId="1659" xr:uid="{5558856E-A3DA-41EA-A2F8-044D0BFEDEDD}"/>
    <cellStyle name="Migliaia 2 5 4 6 2" xfId="3091" xr:uid="{83650B70-B2EE-4259-BEC5-97ABBBD015B4}"/>
    <cellStyle name="Migliaia 2 5 4 6 2 2" xfId="5947" xr:uid="{8F48EC29-72A7-470D-BEC6-D9DA3D0816D9}"/>
    <cellStyle name="Migliaia 2 5 4 6 2 2 2" xfId="11655" xr:uid="{FE0BDA85-569F-4548-A543-31C021A164BF}"/>
    <cellStyle name="Migliaia 2 5 4 6 2 2 2 2" xfId="23073" xr:uid="{EB7FAE92-A113-46A0-9C2E-DFAF29948588}"/>
    <cellStyle name="Migliaia 2 5 4 6 2 2 2 2 2" xfId="45910" xr:uid="{BE693201-8B8F-4577-A348-223A9027CD39}"/>
    <cellStyle name="Migliaia 2 5 4 6 2 2 2 3" xfId="34493" xr:uid="{E8B0CA1E-0424-48C8-BEF4-5CAB3790EE4A}"/>
    <cellStyle name="Migliaia 2 5 4 6 2 2 3" xfId="17365" xr:uid="{95686C63-6713-41AB-89F7-55741571429E}"/>
    <cellStyle name="Migliaia 2 5 4 6 2 2 3 2" xfId="40202" xr:uid="{0E59D95F-B8A2-4581-85EC-E385223C898C}"/>
    <cellStyle name="Migliaia 2 5 4 6 2 2 4" xfId="28785" xr:uid="{02C44136-09B5-4CFE-A843-607970832820}"/>
    <cellStyle name="Migliaia 2 5 4 6 2 3" xfId="8802" xr:uid="{11BA9778-65F5-41F7-B04F-24B10176F480}"/>
    <cellStyle name="Migliaia 2 5 4 6 2 3 2" xfId="20219" xr:uid="{DDCE639E-3BE3-4383-AF38-9E7736C336C7}"/>
    <cellStyle name="Migliaia 2 5 4 6 2 3 2 2" xfId="43056" xr:uid="{057BD5C9-0E46-4494-A267-71759F1D65EA}"/>
    <cellStyle name="Migliaia 2 5 4 6 2 3 3" xfId="31639" xr:uid="{831AF659-2041-4660-9183-15D31ED913B5}"/>
    <cellStyle name="Migliaia 2 5 4 6 2 4" xfId="14511" xr:uid="{AD3A70E7-034C-4815-8D74-166194F2F0FB}"/>
    <cellStyle name="Migliaia 2 5 4 6 2 4 2" xfId="37348" xr:uid="{45CDC79B-D6A8-4861-87D1-FB04A3A4C611}"/>
    <cellStyle name="Migliaia 2 5 4 6 2 5" xfId="25931" xr:uid="{FBA34241-8CEC-4FAA-9212-8026049BA598}"/>
    <cellStyle name="Migliaia 2 5 4 6 3" xfId="4520" xr:uid="{5FAAC63C-AA2A-4A86-922C-833801C79CE4}"/>
    <cellStyle name="Migliaia 2 5 4 6 3 2" xfId="10229" xr:uid="{12A3C9C7-B81A-459D-82DE-96122B833E3F}"/>
    <cellStyle name="Migliaia 2 5 4 6 3 2 2" xfId="21646" xr:uid="{E1E1FA75-01B0-4A32-8FA2-0A2E6D9840BE}"/>
    <cellStyle name="Migliaia 2 5 4 6 3 2 2 2" xfId="44483" xr:uid="{01B377AF-5CF8-417F-814E-564AD8119523}"/>
    <cellStyle name="Migliaia 2 5 4 6 3 2 3" xfId="33066" xr:uid="{3B65820F-DE57-42B4-AFBF-53C0957B5613}"/>
    <cellStyle name="Migliaia 2 5 4 6 3 3" xfId="15938" xr:uid="{E9FDD18A-D15B-4418-B933-FE2C5926A44F}"/>
    <cellStyle name="Migliaia 2 5 4 6 3 3 2" xfId="38775" xr:uid="{A867147A-938A-43A3-8ABE-BE13E4543A5E}"/>
    <cellStyle name="Migliaia 2 5 4 6 3 4" xfId="27358" xr:uid="{805C3EEA-29AE-40CE-A187-AC93F10F25F1}"/>
    <cellStyle name="Migliaia 2 5 4 6 4" xfId="7375" xr:uid="{D784106F-1F30-4521-AAF9-C74B46AA5156}"/>
    <cellStyle name="Migliaia 2 5 4 6 4 2" xfId="18792" xr:uid="{FFEA66C5-E813-4424-B191-BD51F45DE30F}"/>
    <cellStyle name="Migliaia 2 5 4 6 4 2 2" xfId="41629" xr:uid="{AF87797C-672F-4178-89CE-F450FF62EACB}"/>
    <cellStyle name="Migliaia 2 5 4 6 4 3" xfId="30212" xr:uid="{E53862A9-5A8E-42DF-8EEC-E676BB29C659}"/>
    <cellStyle name="Migliaia 2 5 4 6 5" xfId="13084" xr:uid="{F8D9BF16-FC21-4ACE-B216-EDC82D401C13}"/>
    <cellStyle name="Migliaia 2 5 4 6 5 2" xfId="35921" xr:uid="{9933642D-0F62-4B5E-A2A1-80587114F90C}"/>
    <cellStyle name="Migliaia 2 5 4 6 6" xfId="24504" xr:uid="{D51B6DA7-BFB1-4C21-91EA-3D1BA9D674ED}"/>
    <cellStyle name="Migliaia 2 5 4 7" xfId="2006" xr:uid="{512442E2-B471-4349-A3EE-39A8668B9CCE}"/>
    <cellStyle name="Migliaia 2 5 4 7 2" xfId="4862" xr:uid="{AED5D7C5-9F1A-4E9A-BFA4-7CFB2848F5A4}"/>
    <cellStyle name="Migliaia 2 5 4 7 2 2" xfId="10570" xr:uid="{4F98F822-92E8-4993-9E61-49F40659979E}"/>
    <cellStyle name="Migliaia 2 5 4 7 2 2 2" xfId="21988" xr:uid="{1C1801FA-3134-41BA-89E5-30C7801BC9A4}"/>
    <cellStyle name="Migliaia 2 5 4 7 2 2 2 2" xfId="44825" xr:uid="{CF926BDD-5118-4F48-9193-D4DFA21A4AFC}"/>
    <cellStyle name="Migliaia 2 5 4 7 2 2 3" xfId="33408" xr:uid="{1479E415-F09E-4E6B-93D7-DDAC6A828E2B}"/>
    <cellStyle name="Migliaia 2 5 4 7 2 3" xfId="16280" xr:uid="{1ED95661-189B-4A13-AFEA-3897217EFE81}"/>
    <cellStyle name="Migliaia 2 5 4 7 2 3 2" xfId="39117" xr:uid="{9AF67CFA-B301-4578-89ED-C72C27F04DA6}"/>
    <cellStyle name="Migliaia 2 5 4 7 2 4" xfId="27700" xr:uid="{A9123ECE-2AA0-4A08-8029-8B5B757C76B0}"/>
    <cellStyle name="Migliaia 2 5 4 7 3" xfId="7717" xr:uid="{F3F194FB-9B7A-4B0F-822B-F5EF30376718}"/>
    <cellStyle name="Migliaia 2 5 4 7 3 2" xfId="19134" xr:uid="{3B2CF86A-C1CF-435A-95C7-6704EFC6D2F4}"/>
    <cellStyle name="Migliaia 2 5 4 7 3 2 2" xfId="41971" xr:uid="{818857E5-9303-4E62-B865-E5A1FCE0B0CB}"/>
    <cellStyle name="Migliaia 2 5 4 7 3 3" xfId="30554" xr:uid="{DCC01DCD-1742-43A4-B643-E8740BC78FB6}"/>
    <cellStyle name="Migliaia 2 5 4 7 4" xfId="13426" xr:uid="{44BB0BBA-7633-4554-BFCC-C52E50596814}"/>
    <cellStyle name="Migliaia 2 5 4 7 4 2" xfId="36263" xr:uid="{DE16839F-67AE-4353-87BE-A6408B1E0A85}"/>
    <cellStyle name="Migliaia 2 5 4 7 5" xfId="24846" xr:uid="{E45FCD02-7B64-4910-8EEE-C18E99AD4D06}"/>
    <cellStyle name="Migliaia 2 5 4 8" xfId="3435" xr:uid="{C08F916F-AD1C-4F23-9F18-E24051B9BC60}"/>
    <cellStyle name="Migliaia 2 5 4 8 2" xfId="9144" xr:uid="{CF0C4F85-75B9-4A83-87E5-0ED6FD0C36F8}"/>
    <cellStyle name="Migliaia 2 5 4 8 2 2" xfId="20561" xr:uid="{16DED5D1-F8B9-46CF-A6B5-A3F8A34411EA}"/>
    <cellStyle name="Migliaia 2 5 4 8 2 2 2" xfId="43398" xr:uid="{080DD152-6314-4B78-8709-11C5A07157D5}"/>
    <cellStyle name="Migliaia 2 5 4 8 2 3" xfId="31981" xr:uid="{2EE777F5-55DC-4B82-9714-86CFDB70BFC0}"/>
    <cellStyle name="Migliaia 2 5 4 8 3" xfId="14853" xr:uid="{D2494804-34AE-4B81-9513-BD51B68E0D76}"/>
    <cellStyle name="Migliaia 2 5 4 8 3 2" xfId="37690" xr:uid="{4880BA27-3BB5-4FED-A0CE-D315CD7BE8C3}"/>
    <cellStyle name="Migliaia 2 5 4 8 4" xfId="26273" xr:uid="{45712C05-5FD0-4217-A9E3-C2551F2FBBD8}"/>
    <cellStyle name="Migliaia 2 5 4 9" xfId="6290" xr:uid="{2AAA5B00-3A9E-45C9-AB50-017DD32A0879}"/>
    <cellStyle name="Migliaia 2 5 4 9 2" xfId="17707" xr:uid="{A9D836D6-67B6-45A8-AD44-09143FACD532}"/>
    <cellStyle name="Migliaia 2 5 4 9 2 2" xfId="40544" xr:uid="{7E5AC233-B748-4119-827E-3560DFF5CC70}"/>
    <cellStyle name="Migliaia 2 5 4 9 3" xfId="29127" xr:uid="{9B3B9E0A-E96D-4B6F-9C9B-A44061B2E0AF}"/>
    <cellStyle name="Migliaia 2 5 5" xfId="524" xr:uid="{024AE709-0BB4-4167-9BE3-48BC87BB82C3}"/>
    <cellStyle name="Migliaia 2 5 5 2" xfId="2109" xr:uid="{1D8580C4-FECE-4F4A-8088-EB1FA68DE961}"/>
    <cellStyle name="Migliaia 2 5 5 2 2" xfId="4965" xr:uid="{AE6B9BDC-7909-405B-A0E2-8ECC3C822CB6}"/>
    <cellStyle name="Migliaia 2 5 5 2 2 2" xfId="10673" xr:uid="{15C70B5A-671D-497C-ABCC-C7AC63F20B5F}"/>
    <cellStyle name="Migliaia 2 5 5 2 2 2 2" xfId="22091" xr:uid="{BD8B5F7E-F66F-4F71-8F9B-43169E01E7F6}"/>
    <cellStyle name="Migliaia 2 5 5 2 2 2 2 2" xfId="44928" xr:uid="{7AA32D5F-2D63-43AA-B427-CF5E39DA240D}"/>
    <cellStyle name="Migliaia 2 5 5 2 2 2 3" xfId="33511" xr:uid="{55078EC7-5D23-49B4-8B3A-2653AC605439}"/>
    <cellStyle name="Migliaia 2 5 5 2 2 3" xfId="16383" xr:uid="{0CFE40C0-094F-4C2C-A933-C04779EE8FF1}"/>
    <cellStyle name="Migliaia 2 5 5 2 2 3 2" xfId="39220" xr:uid="{6E257292-867F-496B-8996-ED04936C12C6}"/>
    <cellStyle name="Migliaia 2 5 5 2 2 4" xfId="27803" xr:uid="{84422563-E9C4-4ED8-8F4A-F6261B29C607}"/>
    <cellStyle name="Migliaia 2 5 5 2 3" xfId="7820" xr:uid="{03C82B2C-70C6-4E47-BC58-4961A95907D0}"/>
    <cellStyle name="Migliaia 2 5 5 2 3 2" xfId="19237" xr:uid="{965FE9E4-1BDD-42EB-A4AE-3EB68DFB4728}"/>
    <cellStyle name="Migliaia 2 5 5 2 3 2 2" xfId="42074" xr:uid="{B94044AA-9E9B-49A8-B729-0A88E73B0F82}"/>
    <cellStyle name="Migliaia 2 5 5 2 3 3" xfId="30657" xr:uid="{C556617F-2630-4E2C-B106-003C0BEE5BBA}"/>
    <cellStyle name="Migliaia 2 5 5 2 4" xfId="13529" xr:uid="{3CE1ED73-F68A-4F62-978F-A1BADAE7DB66}"/>
    <cellStyle name="Migliaia 2 5 5 2 4 2" xfId="36366" xr:uid="{2558087C-0636-4E2C-93B8-4B30EA97BD0E}"/>
    <cellStyle name="Migliaia 2 5 5 2 5" xfId="24949" xr:uid="{286AD133-49C4-4ED3-9CC1-EAE533DF04C6}"/>
    <cellStyle name="Migliaia 2 5 5 3" xfId="3538" xr:uid="{CB98C676-8331-4A17-86AD-04FADD3851AF}"/>
    <cellStyle name="Migliaia 2 5 5 3 2" xfId="9247" xr:uid="{C5E1D79B-BA0E-40EB-9DED-793CB5A0123D}"/>
    <cellStyle name="Migliaia 2 5 5 3 2 2" xfId="20664" xr:uid="{F738A938-F1A2-4F9C-9E90-93AB48C0E03B}"/>
    <cellStyle name="Migliaia 2 5 5 3 2 2 2" xfId="43501" xr:uid="{9451E533-BDE9-4E4C-95B2-BB87DA392BFD}"/>
    <cellStyle name="Migliaia 2 5 5 3 2 3" xfId="32084" xr:uid="{CDDA0F0D-1586-48C7-932A-4AAB28A9C186}"/>
    <cellStyle name="Migliaia 2 5 5 3 3" xfId="14956" xr:uid="{5966C8F3-83CA-48B2-99B0-166FEBB0845E}"/>
    <cellStyle name="Migliaia 2 5 5 3 3 2" xfId="37793" xr:uid="{01AF9D5C-1649-4FB1-9664-41F03EE8319C}"/>
    <cellStyle name="Migliaia 2 5 5 3 4" xfId="26376" xr:uid="{6E561419-B040-4B37-8392-3722CCA3E810}"/>
    <cellStyle name="Migliaia 2 5 5 4" xfId="6393" xr:uid="{DE2F0B1D-E00B-49EC-B654-3DCCEA9ABE10}"/>
    <cellStyle name="Migliaia 2 5 5 4 2" xfId="17810" xr:uid="{838065D1-E12D-47C2-B0C6-115198A5C732}"/>
    <cellStyle name="Migliaia 2 5 5 4 2 2" xfId="40647" xr:uid="{206C2B6E-37C3-479D-B445-A4E977AE025C}"/>
    <cellStyle name="Migliaia 2 5 5 4 3" xfId="29230" xr:uid="{6B3E0A03-544A-40FD-AB75-0FF9AD88B17A}"/>
    <cellStyle name="Migliaia 2 5 5 5" xfId="12102" xr:uid="{A75D0DB5-956F-469A-8691-2986F3848D8F}"/>
    <cellStyle name="Migliaia 2 5 5 5 2" xfId="34939" xr:uid="{095710F2-179A-4CCA-B5C3-0D12B241D3BD}"/>
    <cellStyle name="Migliaia 2 5 5 6" xfId="23522" xr:uid="{17D14448-C172-42F3-98F3-DD8ECB491E17}"/>
    <cellStyle name="Migliaia 2 5 6" xfId="787" xr:uid="{1845831B-33C1-461F-A4D5-7B71374115EB}"/>
    <cellStyle name="Migliaia 2 5 6 2" xfId="2326" xr:uid="{0ADA764D-177B-4415-B0C8-5F13CDF0420E}"/>
    <cellStyle name="Migliaia 2 5 6 2 2" xfId="5182" xr:uid="{92E809C2-026A-4F95-A4AC-9FEA05F80A17}"/>
    <cellStyle name="Migliaia 2 5 6 2 2 2" xfId="10890" xr:uid="{6CEF7564-63A1-4182-AB3B-D733DA5D8972}"/>
    <cellStyle name="Migliaia 2 5 6 2 2 2 2" xfId="22308" xr:uid="{BE9B0FEF-5412-4380-80DA-ED45A62ED47A}"/>
    <cellStyle name="Migliaia 2 5 6 2 2 2 2 2" xfId="45145" xr:uid="{903DDD6C-F0F1-43A4-9314-FADF708F3D85}"/>
    <cellStyle name="Migliaia 2 5 6 2 2 2 3" xfId="33728" xr:uid="{CFAA5DAC-705B-4DC6-A1D8-A5EB2E39D748}"/>
    <cellStyle name="Migliaia 2 5 6 2 2 3" xfId="16600" xr:uid="{D6B860A0-5B26-4E3C-BAB5-037095819F1E}"/>
    <cellStyle name="Migliaia 2 5 6 2 2 3 2" xfId="39437" xr:uid="{72ACE54B-7D4B-489A-B8CE-94B83BA68EE0}"/>
    <cellStyle name="Migliaia 2 5 6 2 2 4" xfId="28020" xr:uid="{CA3734F9-0659-4F80-979C-13BB45887266}"/>
    <cellStyle name="Migliaia 2 5 6 2 3" xfId="8037" xr:uid="{36F1557E-41EE-43FC-9A09-4C4600AEDCD9}"/>
    <cellStyle name="Migliaia 2 5 6 2 3 2" xfId="19454" xr:uid="{C4ACF041-95AB-4D61-983F-C61097114C4F}"/>
    <cellStyle name="Migliaia 2 5 6 2 3 2 2" xfId="42291" xr:uid="{1AF6F8B8-C27D-4193-B38A-1822B1766D8F}"/>
    <cellStyle name="Migliaia 2 5 6 2 3 3" xfId="30874" xr:uid="{2A881EF5-0D53-46CF-8662-12BCDEE10B15}"/>
    <cellStyle name="Migliaia 2 5 6 2 4" xfId="13746" xr:uid="{FEDA4767-C292-486B-A618-3A7D3395C1CE}"/>
    <cellStyle name="Migliaia 2 5 6 2 4 2" xfId="36583" xr:uid="{E027E7D8-3EF4-419E-86E7-81FD73D8EDD2}"/>
    <cellStyle name="Migliaia 2 5 6 2 5" xfId="25166" xr:uid="{4676FE1D-956E-4B67-9859-2A7BBCF7DBF3}"/>
    <cellStyle name="Migliaia 2 5 6 3" xfId="3755" xr:uid="{58125D44-0F64-47AC-9CAA-5943EFB9B4E6}"/>
    <cellStyle name="Migliaia 2 5 6 3 2" xfId="9464" xr:uid="{8041D127-AB1D-4C44-A436-B7FC9E8DACC6}"/>
    <cellStyle name="Migliaia 2 5 6 3 2 2" xfId="20881" xr:uid="{EDB9BC34-D319-4E26-B99F-17E794A4E1D0}"/>
    <cellStyle name="Migliaia 2 5 6 3 2 2 2" xfId="43718" xr:uid="{1A69347D-4C3D-4C91-A15C-E44D5BCC0B64}"/>
    <cellStyle name="Migliaia 2 5 6 3 2 3" xfId="32301" xr:uid="{FCD5EE22-3340-417B-99DD-26725345B898}"/>
    <cellStyle name="Migliaia 2 5 6 3 3" xfId="15173" xr:uid="{928C0CB5-82B7-478E-9AE6-28C2A8F291AE}"/>
    <cellStyle name="Migliaia 2 5 6 3 3 2" xfId="38010" xr:uid="{B7A52533-32B4-49D8-9DAD-002AF5294E3C}"/>
    <cellStyle name="Migliaia 2 5 6 3 4" xfId="26593" xr:uid="{2B2D5054-E0FB-43C5-85E7-232EEB802973}"/>
    <cellStyle name="Migliaia 2 5 6 4" xfId="6610" xr:uid="{D42936A1-EBD3-44DE-9209-9BBF9B0D2A10}"/>
    <cellStyle name="Migliaia 2 5 6 4 2" xfId="18027" xr:uid="{19A5D7B6-3B93-4FD8-81B9-413B2F1B571A}"/>
    <cellStyle name="Migliaia 2 5 6 4 2 2" xfId="40864" xr:uid="{3176877D-34DE-4387-A895-E25456EDADAF}"/>
    <cellStyle name="Migliaia 2 5 6 4 3" xfId="29447" xr:uid="{7E07ED01-23CC-4354-9E4C-BEF50CB09D21}"/>
    <cellStyle name="Migliaia 2 5 6 5" xfId="12319" xr:uid="{80B1FE36-25B6-42BC-BA4D-FC8854FBFB89}"/>
    <cellStyle name="Migliaia 2 5 6 5 2" xfId="35156" xr:uid="{FEC06EE0-D8D5-4A43-A580-87CE25F67475}"/>
    <cellStyle name="Migliaia 2 5 6 6" xfId="23739" xr:uid="{DC9D2E0E-3A67-4D8C-AAD8-95BBFC0FA59E}"/>
    <cellStyle name="Migliaia 2 5 7" xfId="1034" xr:uid="{406F059C-B1AC-4D43-930D-0509C39AC9D0}"/>
    <cellStyle name="Migliaia 2 5 7 2" xfId="2543" xr:uid="{AD6D0B00-9BD9-4CAE-AEF7-97473A6EC0CD}"/>
    <cellStyle name="Migliaia 2 5 7 2 2" xfId="5399" xr:uid="{90C79A66-2D1D-408C-9754-00CDCBC17454}"/>
    <cellStyle name="Migliaia 2 5 7 2 2 2" xfId="11107" xr:uid="{EFC53A81-E779-4E08-AAFF-C3C2F520893F}"/>
    <cellStyle name="Migliaia 2 5 7 2 2 2 2" xfId="22525" xr:uid="{DC6374EC-86C1-4206-BDCD-BC68DC245ACA}"/>
    <cellStyle name="Migliaia 2 5 7 2 2 2 2 2" xfId="45362" xr:uid="{A8C74850-0FAF-49B1-AD77-2FED40D4FB80}"/>
    <cellStyle name="Migliaia 2 5 7 2 2 2 3" xfId="33945" xr:uid="{E048C817-302A-4BEF-B07B-38CFAA8BD9D4}"/>
    <cellStyle name="Migliaia 2 5 7 2 2 3" xfId="16817" xr:uid="{A9EE24F3-CC2A-4539-838C-3F87CF421976}"/>
    <cellStyle name="Migliaia 2 5 7 2 2 3 2" xfId="39654" xr:uid="{E1A6D7B8-690C-4620-99D4-E4619ADF43AD}"/>
    <cellStyle name="Migliaia 2 5 7 2 2 4" xfId="28237" xr:uid="{AF634DCA-E968-4D40-9D3B-D5532224B384}"/>
    <cellStyle name="Migliaia 2 5 7 2 3" xfId="8254" xr:uid="{741D7CB9-3AA0-42F7-BCB2-60CA3BF7F1AB}"/>
    <cellStyle name="Migliaia 2 5 7 2 3 2" xfId="19671" xr:uid="{04767AEA-D5E6-44CF-9511-83C55CAA9FB5}"/>
    <cellStyle name="Migliaia 2 5 7 2 3 2 2" xfId="42508" xr:uid="{9FB696CB-30A7-4BCB-A748-805AA17A0A43}"/>
    <cellStyle name="Migliaia 2 5 7 2 3 3" xfId="31091" xr:uid="{3FD54905-DC0F-4CF3-93C9-51E19538803B}"/>
    <cellStyle name="Migliaia 2 5 7 2 4" xfId="13963" xr:uid="{5AA0A851-1F98-4CB5-98B6-E6BC0296DFAA}"/>
    <cellStyle name="Migliaia 2 5 7 2 4 2" xfId="36800" xr:uid="{0C35D452-5360-4D4D-81A1-A9776B6D887F}"/>
    <cellStyle name="Migliaia 2 5 7 2 5" xfId="25383" xr:uid="{922B2F6B-E56B-4FBE-94BD-3D8171F7AB06}"/>
    <cellStyle name="Migliaia 2 5 7 3" xfId="3972" xr:uid="{DEF497E2-A258-46F1-83E0-34FD05772A70}"/>
    <cellStyle name="Migliaia 2 5 7 3 2" xfId="9681" xr:uid="{FD1D6E91-2367-4310-9ED6-36203D518B6D}"/>
    <cellStyle name="Migliaia 2 5 7 3 2 2" xfId="21098" xr:uid="{ABBA376E-8023-4F59-B6C0-19019472AE25}"/>
    <cellStyle name="Migliaia 2 5 7 3 2 2 2" xfId="43935" xr:uid="{7F5A21E3-806D-4E6E-AC21-99E15F9BB466}"/>
    <cellStyle name="Migliaia 2 5 7 3 2 3" xfId="32518" xr:uid="{87FA5BF5-F0B1-4029-BB6D-FF0C0A9A5445}"/>
    <cellStyle name="Migliaia 2 5 7 3 3" xfId="15390" xr:uid="{007CE269-4F91-4485-BCFD-A33C8F3DB4CA}"/>
    <cellStyle name="Migliaia 2 5 7 3 3 2" xfId="38227" xr:uid="{12442E67-DEDB-4AFF-B831-D16E2ADEB76E}"/>
    <cellStyle name="Migliaia 2 5 7 3 4" xfId="26810" xr:uid="{06749CBC-98FD-453B-9A79-22B0C871D0D4}"/>
    <cellStyle name="Migliaia 2 5 7 4" xfId="6827" xr:uid="{2964D794-4885-47E2-AD4D-AFF9A7E0C8EF}"/>
    <cellStyle name="Migliaia 2 5 7 4 2" xfId="18244" xr:uid="{267826B1-8EB6-4B48-94E2-89050A155A2C}"/>
    <cellStyle name="Migliaia 2 5 7 4 2 2" xfId="41081" xr:uid="{4B265F00-AADC-4456-8CEF-7C855CE4B823}"/>
    <cellStyle name="Migliaia 2 5 7 4 3" xfId="29664" xr:uid="{C2D7C1AA-27DD-470B-BB38-2EE2841442B2}"/>
    <cellStyle name="Migliaia 2 5 7 5" xfId="12536" xr:uid="{C73E2C7B-CEDA-4783-A52F-3A975B661FC5}"/>
    <cellStyle name="Migliaia 2 5 7 5 2" xfId="35373" xr:uid="{8209EBB6-79C7-42ED-BC9E-E3483545DFB5}"/>
    <cellStyle name="Migliaia 2 5 7 6" xfId="23956" xr:uid="{8D6DF3E0-6A22-45B6-B2B7-A12EEA73EFBB}"/>
    <cellStyle name="Migliaia 2 5 8" xfId="1281" xr:uid="{A99EC0DB-5724-4F2F-AE3B-8A6A796D2B0B}"/>
    <cellStyle name="Migliaia 2 5 8 2" xfId="2760" xr:uid="{FB8112B5-1740-420F-92EA-705E2AF91737}"/>
    <cellStyle name="Migliaia 2 5 8 2 2" xfId="5616" xr:uid="{3D78EA5A-5086-4B6E-8AB3-2B18A310B42E}"/>
    <cellStyle name="Migliaia 2 5 8 2 2 2" xfId="11324" xr:uid="{71ED5609-DC25-4150-BE63-0C36697BB7AA}"/>
    <cellStyle name="Migliaia 2 5 8 2 2 2 2" xfId="22742" xr:uid="{5064CD02-DB86-493C-947F-62AA259F68C7}"/>
    <cellStyle name="Migliaia 2 5 8 2 2 2 2 2" xfId="45579" xr:uid="{A0B000DF-EFA4-4D30-876F-841647C7A722}"/>
    <cellStyle name="Migliaia 2 5 8 2 2 2 3" xfId="34162" xr:uid="{E470E5E5-E583-4DC6-AB94-4F6D6D893E78}"/>
    <cellStyle name="Migliaia 2 5 8 2 2 3" xfId="17034" xr:uid="{6621F260-9754-49A3-97BB-432351190C66}"/>
    <cellStyle name="Migliaia 2 5 8 2 2 3 2" xfId="39871" xr:uid="{FD8B9225-15A7-4B9F-89BE-C1B0A2CFE3CB}"/>
    <cellStyle name="Migliaia 2 5 8 2 2 4" xfId="28454" xr:uid="{982ABF41-08C0-4775-AB00-2BF7482B2F77}"/>
    <cellStyle name="Migliaia 2 5 8 2 3" xfId="8471" xr:uid="{8A4550BE-951E-4629-85B4-6F7B572D6966}"/>
    <cellStyle name="Migliaia 2 5 8 2 3 2" xfId="19888" xr:uid="{33AFEA77-9992-4A92-BAC5-3AD40D87C4A3}"/>
    <cellStyle name="Migliaia 2 5 8 2 3 2 2" xfId="42725" xr:uid="{CFA2A2D5-ED24-477D-AE86-FC7103A4A6A9}"/>
    <cellStyle name="Migliaia 2 5 8 2 3 3" xfId="31308" xr:uid="{08616FE5-D5B8-42E2-96B9-8882DAA7E6FD}"/>
    <cellStyle name="Migliaia 2 5 8 2 4" xfId="14180" xr:uid="{E414AA66-9AF3-4C59-B03B-BC7D5C00412C}"/>
    <cellStyle name="Migliaia 2 5 8 2 4 2" xfId="37017" xr:uid="{DD4A73AE-2745-4573-89B6-5C34C7C8A5A1}"/>
    <cellStyle name="Migliaia 2 5 8 2 5" xfId="25600" xr:uid="{9B2B7755-C533-4724-9365-9C22377B8766}"/>
    <cellStyle name="Migliaia 2 5 8 3" xfId="4189" xr:uid="{16072B28-52D5-4135-8CF0-AC9857A8F74C}"/>
    <cellStyle name="Migliaia 2 5 8 3 2" xfId="9898" xr:uid="{7B280971-EAAB-44C1-9202-CD954D4BF4FA}"/>
    <cellStyle name="Migliaia 2 5 8 3 2 2" xfId="21315" xr:uid="{6690507C-BD17-4E53-93B8-08111020E396}"/>
    <cellStyle name="Migliaia 2 5 8 3 2 2 2" xfId="44152" xr:uid="{CC3BECB9-8513-4353-B3E4-077E04DE3297}"/>
    <cellStyle name="Migliaia 2 5 8 3 2 3" xfId="32735" xr:uid="{414E751F-70AB-42EC-96F1-A2F3F0472EF1}"/>
    <cellStyle name="Migliaia 2 5 8 3 3" xfId="15607" xr:uid="{9F6F36FF-B215-4909-9862-D2711A694EE4}"/>
    <cellStyle name="Migliaia 2 5 8 3 3 2" xfId="38444" xr:uid="{2F777841-37DF-416C-9982-7C779B1D82B9}"/>
    <cellStyle name="Migliaia 2 5 8 3 4" xfId="27027" xr:uid="{4DCFFE20-5833-4C70-BF3D-61E15BB33478}"/>
    <cellStyle name="Migliaia 2 5 8 4" xfId="7044" xr:uid="{934E1ED0-5E87-4CD1-8658-17C0CB6B29ED}"/>
    <cellStyle name="Migliaia 2 5 8 4 2" xfId="18461" xr:uid="{7414D158-4F81-43D5-829E-C02339230F9A}"/>
    <cellStyle name="Migliaia 2 5 8 4 2 2" xfId="41298" xr:uid="{41A8AFC1-120E-483D-9D66-5BB204196366}"/>
    <cellStyle name="Migliaia 2 5 8 4 3" xfId="29881" xr:uid="{7FDD7BF6-0F8B-417A-9693-02C7CD52718E}"/>
    <cellStyle name="Migliaia 2 5 8 5" xfId="12753" xr:uid="{DC14B9B5-3F0D-4AA7-807A-A611CFDF08CC}"/>
    <cellStyle name="Migliaia 2 5 8 5 2" xfId="35590" xr:uid="{7B4EAD72-ADEE-46F8-93DE-B9CEECDA2C6D}"/>
    <cellStyle name="Migliaia 2 5 8 6" xfId="24173" xr:uid="{F33B3EA6-7752-4AAB-B5AA-AA6B1101A070}"/>
    <cellStyle name="Migliaia 2 5 9" xfId="1528" xr:uid="{B4EE7F4D-B498-4846-91E1-A019FC8B2CB5}"/>
    <cellStyle name="Migliaia 2 5 9 2" xfId="2977" xr:uid="{EB2F6CBD-DDCA-4488-AF46-8B280B611FFA}"/>
    <cellStyle name="Migliaia 2 5 9 2 2" xfId="5833" xr:uid="{CFAAF933-DEAA-4472-8CDC-4A767BDD6076}"/>
    <cellStyle name="Migliaia 2 5 9 2 2 2" xfId="11541" xr:uid="{D5BAD379-D0A3-4C21-879A-CCFA91D29FEB}"/>
    <cellStyle name="Migliaia 2 5 9 2 2 2 2" xfId="22959" xr:uid="{E32729F2-5FFA-4A22-BB4C-32B4928C67CE}"/>
    <cellStyle name="Migliaia 2 5 9 2 2 2 2 2" xfId="45796" xr:uid="{F24192AB-C932-46BF-91AD-A3F06F28B9CE}"/>
    <cellStyle name="Migliaia 2 5 9 2 2 2 3" xfId="34379" xr:uid="{939EB95B-ECD4-4C91-AFA8-A1DD0EDB4A60}"/>
    <cellStyle name="Migliaia 2 5 9 2 2 3" xfId="17251" xr:uid="{D074D854-4AC4-44CE-968D-F24C0DD665D5}"/>
    <cellStyle name="Migliaia 2 5 9 2 2 3 2" xfId="40088" xr:uid="{58B0C42C-6EF3-45EC-8FF1-6EF53C4FBD7F}"/>
    <cellStyle name="Migliaia 2 5 9 2 2 4" xfId="28671" xr:uid="{26D59995-03DD-4D3C-8AB9-E9B103C363BD}"/>
    <cellStyle name="Migliaia 2 5 9 2 3" xfId="8688" xr:uid="{1B266291-AF01-4A78-90A6-ECC58EA35345}"/>
    <cellStyle name="Migliaia 2 5 9 2 3 2" xfId="20105" xr:uid="{CE436BF4-0C41-4923-A772-7A2F385BB0B8}"/>
    <cellStyle name="Migliaia 2 5 9 2 3 2 2" xfId="42942" xr:uid="{037C939A-A893-4D77-897B-1DC0B0187F8D}"/>
    <cellStyle name="Migliaia 2 5 9 2 3 3" xfId="31525" xr:uid="{A58E1DC9-8169-4B56-ABAD-AB2E5C5BBEEC}"/>
    <cellStyle name="Migliaia 2 5 9 2 4" xfId="14397" xr:uid="{CE80B771-D288-4D4A-A2EF-63271C982A74}"/>
    <cellStyle name="Migliaia 2 5 9 2 4 2" xfId="37234" xr:uid="{205A4264-B769-42A3-9520-A8CE754249F2}"/>
    <cellStyle name="Migliaia 2 5 9 2 5" xfId="25817" xr:uid="{875C3B36-E99B-4DAC-A5F2-E0225086A8E1}"/>
    <cellStyle name="Migliaia 2 5 9 3" xfId="4406" xr:uid="{0D701BA6-5660-466E-8570-CEF7DD4979CD}"/>
    <cellStyle name="Migliaia 2 5 9 3 2" xfId="10115" xr:uid="{12E0200E-1484-4A01-9FBF-17B5D0FE142B}"/>
    <cellStyle name="Migliaia 2 5 9 3 2 2" xfId="21532" xr:uid="{DE07D433-48A3-42EF-951C-0F95ED8C5845}"/>
    <cellStyle name="Migliaia 2 5 9 3 2 2 2" xfId="44369" xr:uid="{2A123390-F4BB-4AFB-95AA-21E2F7A4976E}"/>
    <cellStyle name="Migliaia 2 5 9 3 2 3" xfId="32952" xr:uid="{6A899E36-E1B6-4AD9-A7F7-08390FE06093}"/>
    <cellStyle name="Migliaia 2 5 9 3 3" xfId="15824" xr:uid="{70A367C1-FD5D-4F11-816A-30782856D552}"/>
    <cellStyle name="Migliaia 2 5 9 3 3 2" xfId="38661" xr:uid="{3E1A6AFA-05E8-403A-A666-E1000EA666BC}"/>
    <cellStyle name="Migliaia 2 5 9 3 4" xfId="27244" xr:uid="{2F84A872-D5F0-449D-8CE7-EBFB1F0EFF11}"/>
    <cellStyle name="Migliaia 2 5 9 4" xfId="7261" xr:uid="{CEFA8DFA-D00C-4881-8DA5-D3FD945805BB}"/>
    <cellStyle name="Migliaia 2 5 9 4 2" xfId="18678" xr:uid="{2E9FB0FE-10A4-4FF7-8C99-64B8588698C5}"/>
    <cellStyle name="Migliaia 2 5 9 4 2 2" xfId="41515" xr:uid="{405FC26D-F066-4E88-9CF8-593936DCDBEC}"/>
    <cellStyle name="Migliaia 2 5 9 4 3" xfId="30098" xr:uid="{FBF4C768-C1DD-4464-AF84-FF26AED26F36}"/>
    <cellStyle name="Migliaia 2 5 9 5" xfId="12970" xr:uid="{A691759D-5C77-490D-803D-1CF23F7D9756}"/>
    <cellStyle name="Migliaia 2 5 9 5 2" xfId="35807" xr:uid="{FA4A6634-3B35-43F3-B7A8-B118FDC189C1}"/>
    <cellStyle name="Migliaia 2 5 9 6" xfId="24390" xr:uid="{F18FDC1C-5997-4763-B0F7-43BD2D484FA2}"/>
    <cellStyle name="Migliaia 2 6" xfId="241" xr:uid="{A2CE43B7-AF71-4F9C-B4A7-8705450C8B78}"/>
    <cellStyle name="Migliaia 2 6 10" xfId="1876" xr:uid="{28D0F143-5577-476B-B5E3-6CF7EA23A1D6}"/>
    <cellStyle name="Migliaia 2 6 10 2" xfId="4732" xr:uid="{25D2324D-D8EB-4C02-9382-0943946C3166}"/>
    <cellStyle name="Migliaia 2 6 10 2 2" xfId="10441" xr:uid="{A9C9B5C8-EB02-40E1-AEFD-FAB3AFC6BBA3}"/>
    <cellStyle name="Migliaia 2 6 10 2 2 2" xfId="21858" xr:uid="{A5BED541-2025-4FDB-9B86-5C5AE58D0D09}"/>
    <cellStyle name="Migliaia 2 6 10 2 2 2 2" xfId="44695" xr:uid="{639240F3-F68C-4E25-95FD-B5EED66AB87E}"/>
    <cellStyle name="Migliaia 2 6 10 2 2 3" xfId="33278" xr:uid="{78796E8B-A8F0-46A4-B846-0061178F3A8A}"/>
    <cellStyle name="Migliaia 2 6 10 2 3" xfId="16150" xr:uid="{795C7857-A315-457F-A5BD-5559B6DF6391}"/>
    <cellStyle name="Migliaia 2 6 10 2 3 2" xfId="38987" xr:uid="{65075C15-FD9C-4B6B-BD84-6D23C8D4FAE2}"/>
    <cellStyle name="Migliaia 2 6 10 2 4" xfId="27570" xr:uid="{F24CF2B0-075D-4834-A77D-14D12E1CDD2C}"/>
    <cellStyle name="Migliaia 2 6 10 3" xfId="7587" xr:uid="{6DB3CA08-CAA5-4396-B65E-898B5C5BA51F}"/>
    <cellStyle name="Migliaia 2 6 10 3 2" xfId="19004" xr:uid="{C436C777-28AD-4D96-9009-8CF4E72B165B}"/>
    <cellStyle name="Migliaia 2 6 10 3 2 2" xfId="41841" xr:uid="{D2390313-A574-4524-8AB3-58F3BC4217AA}"/>
    <cellStyle name="Migliaia 2 6 10 3 3" xfId="30424" xr:uid="{EB61A5F1-AF36-45F1-ADC5-D6417A9BBB72}"/>
    <cellStyle name="Migliaia 2 6 10 4" xfId="13296" xr:uid="{322FE65C-64C4-4630-AA41-02829A73CBC8}"/>
    <cellStyle name="Migliaia 2 6 10 4 2" xfId="36133" xr:uid="{279177E3-2C17-4EE4-9E1E-A10D7E623E1F}"/>
    <cellStyle name="Migliaia 2 6 10 5" xfId="24716" xr:uid="{9F362EF6-3567-414E-A67C-AA93E7D2938B}"/>
    <cellStyle name="Migliaia 2 6 11" xfId="3305" xr:uid="{35DE2FF1-F6C6-495D-8A56-291F598C8613}"/>
    <cellStyle name="Migliaia 2 6 11 2" xfId="9014" xr:uid="{A3B7696A-E9C8-41BB-A3E1-D61D5FE3CC70}"/>
    <cellStyle name="Migliaia 2 6 11 2 2" xfId="20431" xr:uid="{A269E0A0-0576-426D-B9C6-92BB9FAE049F}"/>
    <cellStyle name="Migliaia 2 6 11 2 2 2" xfId="43268" xr:uid="{47F45627-5447-4F2C-9561-0E426F26FBF3}"/>
    <cellStyle name="Migliaia 2 6 11 2 3" xfId="31851" xr:uid="{D3C22CCC-C45F-40E8-975D-CCE3353B97F7}"/>
    <cellStyle name="Migliaia 2 6 11 3" xfId="14723" xr:uid="{AA3D14D6-3376-4286-AB70-74028FCC88D4}"/>
    <cellStyle name="Migliaia 2 6 11 3 2" xfId="37560" xr:uid="{1B40A2DF-F50E-455E-A4A0-8BE7E3C898B1}"/>
    <cellStyle name="Migliaia 2 6 11 4" xfId="26143" xr:uid="{62AC02A8-2563-468E-9416-0A26D8D504EF}"/>
    <cellStyle name="Migliaia 2 6 12" xfId="6160" xr:uid="{C94A4D08-7525-418D-ACFE-946C176DA669}"/>
    <cellStyle name="Migliaia 2 6 12 2" xfId="17577" xr:uid="{04B26B09-39AB-4005-8FA4-2146B1E05A1A}"/>
    <cellStyle name="Migliaia 2 6 12 2 2" xfId="40414" xr:uid="{7E9A278A-6E1C-425F-B5EF-5D52871D2C48}"/>
    <cellStyle name="Migliaia 2 6 12 3" xfId="28997" xr:uid="{18F69383-6375-41A0-8C19-FAB368010367}"/>
    <cellStyle name="Migliaia 2 6 13" xfId="11869" xr:uid="{E8E96579-6F29-4BDE-A4C2-1AD1229E26BF}"/>
    <cellStyle name="Migliaia 2 6 13 2" xfId="34706" xr:uid="{E97FBAE2-2CCC-4A42-9C16-9BBD37B0F363}"/>
    <cellStyle name="Migliaia 2 6 14" xfId="23289" xr:uid="{89C12781-ADF5-4E57-9B37-5220C8B684BF}"/>
    <cellStyle name="Migliaia 2 6 2" xfId="324" xr:uid="{437B5687-6589-44B7-BD97-5D629F6C57E0}"/>
    <cellStyle name="Migliaia 2 6 2 10" xfId="6237" xr:uid="{567CD069-C78F-4809-AAE4-5835DB17CDE9}"/>
    <cellStyle name="Migliaia 2 6 2 10 2" xfId="17654" xr:uid="{DB34FDDF-1520-44FB-BC6B-3EB8E991AA6E}"/>
    <cellStyle name="Migliaia 2 6 2 10 2 2" xfId="40491" xr:uid="{7EACE3D3-91E6-442F-8053-2BB4F84B816F}"/>
    <cellStyle name="Migliaia 2 6 2 10 3" xfId="29074" xr:uid="{7814C735-2F44-4782-8BD3-8727E304709D}"/>
    <cellStyle name="Migliaia 2 6 2 11" xfId="11946" xr:uid="{70594749-7FBC-441F-AD29-41E628A46506}"/>
    <cellStyle name="Migliaia 2 6 2 11 2" xfId="34783" xr:uid="{E0AD7632-52D4-4E32-854C-93DC2CFB7766}"/>
    <cellStyle name="Migliaia 2 6 2 12" xfId="23366" xr:uid="{29921027-A330-4F20-97A9-2FFA77F664EB}"/>
    <cellStyle name="Migliaia 2 6 2 2" xfId="474" xr:uid="{166BC239-DC9D-4D0C-900D-34253C53590B}"/>
    <cellStyle name="Migliaia 2 6 2 2 10" xfId="12066" xr:uid="{264A7607-0378-4040-A355-C7128F2184BB}"/>
    <cellStyle name="Migliaia 2 6 2 2 10 2" xfId="34903" xr:uid="{69BF6512-5809-4D17-94BF-9D5A0B785A9C}"/>
    <cellStyle name="Migliaia 2 6 2 2 11" xfId="23486" xr:uid="{B7C30F4A-63EB-4E9A-8A50-45293008B110}"/>
    <cellStyle name="Migliaia 2 6 2 2 2" xfId="728" xr:uid="{848795E2-CBDE-46CB-BFD3-BD1B56C0F4AB}"/>
    <cellStyle name="Migliaia 2 6 2 2 2 2" xfId="2290" xr:uid="{2AEA0BAF-2E2F-45E2-B789-09224016A1B5}"/>
    <cellStyle name="Migliaia 2 6 2 2 2 2 2" xfId="5146" xr:uid="{7107716B-6E2C-4266-9196-4ACB07C57732}"/>
    <cellStyle name="Migliaia 2 6 2 2 2 2 2 2" xfId="10854" xr:uid="{9F309449-D4FA-4347-A073-C5F3768CC736}"/>
    <cellStyle name="Migliaia 2 6 2 2 2 2 2 2 2" xfId="22272" xr:uid="{D3737797-A06D-49EE-BD13-079D704B5FF0}"/>
    <cellStyle name="Migliaia 2 6 2 2 2 2 2 2 2 2" xfId="45109" xr:uid="{8C28144C-1683-4E47-B0C0-E04B63441294}"/>
    <cellStyle name="Migliaia 2 6 2 2 2 2 2 2 3" xfId="33692" xr:uid="{1F7BF815-9CE8-40D4-ABAB-21CD1FAEF473}"/>
    <cellStyle name="Migliaia 2 6 2 2 2 2 2 3" xfId="16564" xr:uid="{490B69BF-5233-4F7B-9B47-FB333C54DEFA}"/>
    <cellStyle name="Migliaia 2 6 2 2 2 2 2 3 2" xfId="39401" xr:uid="{8F998630-4638-4575-8928-C091119725B9}"/>
    <cellStyle name="Migliaia 2 6 2 2 2 2 2 4" xfId="27984" xr:uid="{0D1864D5-D646-4B1A-ACE9-E654E249679F}"/>
    <cellStyle name="Migliaia 2 6 2 2 2 2 3" xfId="8001" xr:uid="{92A7462F-F40F-481F-A144-67E96247862D}"/>
    <cellStyle name="Migliaia 2 6 2 2 2 2 3 2" xfId="19418" xr:uid="{44DE7AB6-A01A-47C4-8F4F-91C0652DBFC3}"/>
    <cellStyle name="Migliaia 2 6 2 2 2 2 3 2 2" xfId="42255" xr:uid="{75C2EDB3-39C9-4321-8C38-06205A0C894B}"/>
    <cellStyle name="Migliaia 2 6 2 2 2 2 3 3" xfId="30838" xr:uid="{B53BA7DC-F134-4C6D-B469-0137AD240033}"/>
    <cellStyle name="Migliaia 2 6 2 2 2 2 4" xfId="13710" xr:uid="{4DDD06BE-161F-4D4F-88FF-04D1D52C1E6E}"/>
    <cellStyle name="Migliaia 2 6 2 2 2 2 4 2" xfId="36547" xr:uid="{97F242D0-5BF3-460B-891D-F285CBCD2620}"/>
    <cellStyle name="Migliaia 2 6 2 2 2 2 5" xfId="25130" xr:uid="{822CD740-7390-4961-A80F-60220503B134}"/>
    <cellStyle name="Migliaia 2 6 2 2 2 3" xfId="3719" xr:uid="{46788494-C872-4D5D-92C7-0C8D10E0825C}"/>
    <cellStyle name="Migliaia 2 6 2 2 2 3 2" xfId="9428" xr:uid="{8F772A2B-07E4-47B5-95A3-AB05413119C3}"/>
    <cellStyle name="Migliaia 2 6 2 2 2 3 2 2" xfId="20845" xr:uid="{99865065-DA13-4CB0-AB28-27F60813379E}"/>
    <cellStyle name="Migliaia 2 6 2 2 2 3 2 2 2" xfId="43682" xr:uid="{5B6156B7-E6D0-4A86-9332-F4EFE39E15B6}"/>
    <cellStyle name="Migliaia 2 6 2 2 2 3 2 3" xfId="32265" xr:uid="{7E50CC5E-CBFA-4CE7-8585-8CF4E54FB7DF}"/>
    <cellStyle name="Migliaia 2 6 2 2 2 3 3" xfId="15137" xr:uid="{676AC8EB-B491-4DCE-95CA-65A9AB5944E2}"/>
    <cellStyle name="Migliaia 2 6 2 2 2 3 3 2" xfId="37974" xr:uid="{C3EA1CEB-BBA1-49EB-9CC5-7CF03A1924BB}"/>
    <cellStyle name="Migliaia 2 6 2 2 2 3 4" xfId="26557" xr:uid="{048655DC-8B09-4948-9ED7-17D95A1ACD8E}"/>
    <cellStyle name="Migliaia 2 6 2 2 2 4" xfId="6574" xr:uid="{D492BCB0-1611-44E7-B425-586565052459}"/>
    <cellStyle name="Migliaia 2 6 2 2 2 4 2" xfId="17991" xr:uid="{B71C1772-C2C0-43B1-9C87-978DF705DDC3}"/>
    <cellStyle name="Migliaia 2 6 2 2 2 4 2 2" xfId="40828" xr:uid="{6BD2F8A5-54F4-4B8D-A3E5-05554074F4D0}"/>
    <cellStyle name="Migliaia 2 6 2 2 2 4 3" xfId="29411" xr:uid="{54CFC81F-78E4-470C-ADE8-D325371A6935}"/>
    <cellStyle name="Migliaia 2 6 2 2 2 5" xfId="12283" xr:uid="{71AB0210-5434-42EF-B9C4-80789DB5521A}"/>
    <cellStyle name="Migliaia 2 6 2 2 2 5 2" xfId="35120" xr:uid="{B193809C-65D6-4DA4-BA3C-60D89CA2531B}"/>
    <cellStyle name="Migliaia 2 6 2 2 2 6" xfId="23703" xr:uid="{2264336F-97E5-4C22-BBF9-F0EF9EA36947}"/>
    <cellStyle name="Migliaia 2 6 2 2 3" xfId="988" xr:uid="{755677F5-01B2-4AC9-B682-EB5A95AEA5C5}"/>
    <cellStyle name="Migliaia 2 6 2 2 3 2" xfId="2507" xr:uid="{B14A7097-C876-43D3-8781-B390DCD7D625}"/>
    <cellStyle name="Migliaia 2 6 2 2 3 2 2" xfId="5363" xr:uid="{C3B82348-8599-4B7B-8614-00F74AB059A9}"/>
    <cellStyle name="Migliaia 2 6 2 2 3 2 2 2" xfId="11071" xr:uid="{1BDE0810-591C-4B9A-A52E-6FAFAFB2490D}"/>
    <cellStyle name="Migliaia 2 6 2 2 3 2 2 2 2" xfId="22489" xr:uid="{977610CC-14C1-4FD2-94B6-672DB28F2C37}"/>
    <cellStyle name="Migliaia 2 6 2 2 3 2 2 2 2 2" xfId="45326" xr:uid="{E3AFC855-69EE-48D3-9830-5DC6129B18C4}"/>
    <cellStyle name="Migliaia 2 6 2 2 3 2 2 2 3" xfId="33909" xr:uid="{48FBDE4A-7EB9-4E07-9682-69C7F0E27518}"/>
    <cellStyle name="Migliaia 2 6 2 2 3 2 2 3" xfId="16781" xr:uid="{D9A42011-A081-4CA6-8EFA-7111BC9AAA26}"/>
    <cellStyle name="Migliaia 2 6 2 2 3 2 2 3 2" xfId="39618" xr:uid="{552A28AB-2201-4978-8858-FFCDDBB11BD9}"/>
    <cellStyle name="Migliaia 2 6 2 2 3 2 2 4" xfId="28201" xr:uid="{04D16532-8051-48AE-AFC4-9F958809BA33}"/>
    <cellStyle name="Migliaia 2 6 2 2 3 2 3" xfId="8218" xr:uid="{D9380F0B-9CD8-4B95-8F81-47B3B7504CA2}"/>
    <cellStyle name="Migliaia 2 6 2 2 3 2 3 2" xfId="19635" xr:uid="{87756BAC-2AE4-40A6-B75D-C6D98DE96EBD}"/>
    <cellStyle name="Migliaia 2 6 2 2 3 2 3 2 2" xfId="42472" xr:uid="{6850462F-6877-4776-9A90-CB0B3D3E6A2F}"/>
    <cellStyle name="Migliaia 2 6 2 2 3 2 3 3" xfId="31055" xr:uid="{46BF3A1A-66A2-4B19-8178-D58475C66483}"/>
    <cellStyle name="Migliaia 2 6 2 2 3 2 4" xfId="13927" xr:uid="{88E29DC7-9954-4B23-B886-736E58E6D9A3}"/>
    <cellStyle name="Migliaia 2 6 2 2 3 2 4 2" xfId="36764" xr:uid="{C65E92D4-A1DD-4956-9929-DD76B3E2F844}"/>
    <cellStyle name="Migliaia 2 6 2 2 3 2 5" xfId="25347" xr:uid="{959B0460-4F55-4F32-93DF-4F53508A02B6}"/>
    <cellStyle name="Migliaia 2 6 2 2 3 3" xfId="3936" xr:uid="{F4143E0E-16CB-4C94-952A-DF79E71049D5}"/>
    <cellStyle name="Migliaia 2 6 2 2 3 3 2" xfId="9645" xr:uid="{86AEFBDD-B77E-40EA-BBD7-A5413D9264CD}"/>
    <cellStyle name="Migliaia 2 6 2 2 3 3 2 2" xfId="21062" xr:uid="{8CA181B1-3F97-484D-B4BB-39215B3B27E4}"/>
    <cellStyle name="Migliaia 2 6 2 2 3 3 2 2 2" xfId="43899" xr:uid="{98412186-42BD-45D8-827A-579310A45779}"/>
    <cellStyle name="Migliaia 2 6 2 2 3 3 2 3" xfId="32482" xr:uid="{6A79BA8C-063D-4714-9DAE-5341EBBE363A}"/>
    <cellStyle name="Migliaia 2 6 2 2 3 3 3" xfId="15354" xr:uid="{B4074177-5BC4-4633-923F-11B86E8A10B5}"/>
    <cellStyle name="Migliaia 2 6 2 2 3 3 3 2" xfId="38191" xr:uid="{5A81BDB0-0393-4286-818E-58F83A8DA9BF}"/>
    <cellStyle name="Migliaia 2 6 2 2 3 3 4" xfId="26774" xr:uid="{4EECD0B3-40C8-4B9E-9B5E-232913D5762D}"/>
    <cellStyle name="Migliaia 2 6 2 2 3 4" xfId="6791" xr:uid="{904B13A5-7AF5-49B9-AEFC-F7F70D399736}"/>
    <cellStyle name="Migliaia 2 6 2 2 3 4 2" xfId="18208" xr:uid="{12CE17C5-F33D-46CF-A7A4-1D6B48029A56}"/>
    <cellStyle name="Migliaia 2 6 2 2 3 4 2 2" xfId="41045" xr:uid="{77BB5102-7B18-4BCA-A137-92945A7ADAE1}"/>
    <cellStyle name="Migliaia 2 6 2 2 3 4 3" xfId="29628" xr:uid="{AC1E8FB7-8518-4FA9-AC9A-7ED2BC1C5747}"/>
    <cellStyle name="Migliaia 2 6 2 2 3 5" xfId="12500" xr:uid="{1DEB5308-4CB2-423D-BD19-D6D441559A5D}"/>
    <cellStyle name="Migliaia 2 6 2 2 3 5 2" xfId="35337" xr:uid="{927F707F-EDDE-4E30-94D2-C1422D8B023C}"/>
    <cellStyle name="Migliaia 2 6 2 2 3 6" xfId="23920" xr:uid="{D6E05C41-A3B7-4C65-B8B4-3BCFC97C8A30}"/>
    <cellStyle name="Migliaia 2 6 2 2 4" xfId="1235" xr:uid="{9C8DFC1E-CD6E-4DBD-AF5F-89B037601792}"/>
    <cellStyle name="Migliaia 2 6 2 2 4 2" xfId="2724" xr:uid="{0856F111-2405-4C3B-8CDB-FEB9AB9AAE31}"/>
    <cellStyle name="Migliaia 2 6 2 2 4 2 2" xfId="5580" xr:uid="{B04D6BC4-AE57-4AC8-9496-D51AF3D78F87}"/>
    <cellStyle name="Migliaia 2 6 2 2 4 2 2 2" xfId="11288" xr:uid="{ED2D765E-3B6B-4132-A95C-25AFB8797F97}"/>
    <cellStyle name="Migliaia 2 6 2 2 4 2 2 2 2" xfId="22706" xr:uid="{E9422153-0BCE-4900-B3C5-C9B870E283C4}"/>
    <cellStyle name="Migliaia 2 6 2 2 4 2 2 2 2 2" xfId="45543" xr:uid="{1D8F0382-BF1A-41AD-8D2B-AB05E6C26AD9}"/>
    <cellStyle name="Migliaia 2 6 2 2 4 2 2 2 3" xfId="34126" xr:uid="{48C75DB1-302A-4928-B455-88D83C05A57A}"/>
    <cellStyle name="Migliaia 2 6 2 2 4 2 2 3" xfId="16998" xr:uid="{327CC556-B456-4AC6-AA0C-C8319B9E0BC3}"/>
    <cellStyle name="Migliaia 2 6 2 2 4 2 2 3 2" xfId="39835" xr:uid="{894416D0-941E-46DD-B9C4-15FC98798FC8}"/>
    <cellStyle name="Migliaia 2 6 2 2 4 2 2 4" xfId="28418" xr:uid="{8D378E04-B89A-4CD6-AE5E-0705982FFF2B}"/>
    <cellStyle name="Migliaia 2 6 2 2 4 2 3" xfId="8435" xr:uid="{095E78B0-E5C8-4D1B-BC11-42EC0534702C}"/>
    <cellStyle name="Migliaia 2 6 2 2 4 2 3 2" xfId="19852" xr:uid="{4D103BE9-D2DB-4B7A-8292-E00DA59D2AA7}"/>
    <cellStyle name="Migliaia 2 6 2 2 4 2 3 2 2" xfId="42689" xr:uid="{DFDA7E06-1382-4376-82C5-27997ECDE3A2}"/>
    <cellStyle name="Migliaia 2 6 2 2 4 2 3 3" xfId="31272" xr:uid="{8C4833FE-664C-4322-BCA9-AF7726EA4E72}"/>
    <cellStyle name="Migliaia 2 6 2 2 4 2 4" xfId="14144" xr:uid="{C94CCAA9-D01A-4215-ADC0-349FA8992BEF}"/>
    <cellStyle name="Migliaia 2 6 2 2 4 2 4 2" xfId="36981" xr:uid="{7B10D252-2965-4BF2-9E96-923AF65B8203}"/>
    <cellStyle name="Migliaia 2 6 2 2 4 2 5" xfId="25564" xr:uid="{B1D97892-65F8-43DF-AA18-F2A374E35486}"/>
    <cellStyle name="Migliaia 2 6 2 2 4 3" xfId="4153" xr:uid="{37FA3B40-0A0A-4D75-B81D-FA96363E790A}"/>
    <cellStyle name="Migliaia 2 6 2 2 4 3 2" xfId="9862" xr:uid="{54EDF18B-E1CD-4743-8242-D51C383BAC3B}"/>
    <cellStyle name="Migliaia 2 6 2 2 4 3 2 2" xfId="21279" xr:uid="{203D3100-CDBF-4D87-AE7F-50589A905550}"/>
    <cellStyle name="Migliaia 2 6 2 2 4 3 2 2 2" xfId="44116" xr:uid="{03915DF7-EF4F-45D9-8D20-5014BFCE60D2}"/>
    <cellStyle name="Migliaia 2 6 2 2 4 3 2 3" xfId="32699" xr:uid="{655D3F15-E423-449F-9500-65C809F3F199}"/>
    <cellStyle name="Migliaia 2 6 2 2 4 3 3" xfId="15571" xr:uid="{F3796588-E67C-42D9-B21A-3741FC7F1BAE}"/>
    <cellStyle name="Migliaia 2 6 2 2 4 3 3 2" xfId="38408" xr:uid="{30AF8B67-E2E1-478D-826F-EA31F2A4020E}"/>
    <cellStyle name="Migliaia 2 6 2 2 4 3 4" xfId="26991" xr:uid="{F3E7F460-22B0-4DD1-BA7D-D514DC805A7A}"/>
    <cellStyle name="Migliaia 2 6 2 2 4 4" xfId="7008" xr:uid="{835423EF-2D6D-4692-B3A6-A0D769B96591}"/>
    <cellStyle name="Migliaia 2 6 2 2 4 4 2" xfId="18425" xr:uid="{A7F1E4EE-20E3-4904-B162-34789B7A97F3}"/>
    <cellStyle name="Migliaia 2 6 2 2 4 4 2 2" xfId="41262" xr:uid="{4DA283F6-DF3D-4BB9-85DD-DE0B555A3C63}"/>
    <cellStyle name="Migliaia 2 6 2 2 4 4 3" xfId="29845" xr:uid="{35D3E8BB-85BE-476F-8785-380163CB561E}"/>
    <cellStyle name="Migliaia 2 6 2 2 4 5" xfId="12717" xr:uid="{2A35AF1F-7D49-4FEE-A63F-2819F73E04C1}"/>
    <cellStyle name="Migliaia 2 6 2 2 4 5 2" xfId="35554" xr:uid="{E41CB114-9237-4044-AEAC-3719A5466815}"/>
    <cellStyle name="Migliaia 2 6 2 2 4 6" xfId="24137" xr:uid="{8B23B87F-7F51-4AB9-A511-29BCFC1C6D85}"/>
    <cellStyle name="Migliaia 2 6 2 2 5" xfId="1482" xr:uid="{DF4E334A-3989-4F46-96E8-FF87A9D732CF}"/>
    <cellStyle name="Migliaia 2 6 2 2 5 2" xfId="2941" xr:uid="{B81F369D-78CB-4209-9609-DABBDF66D7E8}"/>
    <cellStyle name="Migliaia 2 6 2 2 5 2 2" xfId="5797" xr:uid="{C6F1F806-BD15-40EB-9C72-D1D38EDD18E2}"/>
    <cellStyle name="Migliaia 2 6 2 2 5 2 2 2" xfId="11505" xr:uid="{9D030C4E-C1D0-4F68-A15A-E661E8106385}"/>
    <cellStyle name="Migliaia 2 6 2 2 5 2 2 2 2" xfId="22923" xr:uid="{5B694DA7-1D92-424B-97FA-36AC638D9CD3}"/>
    <cellStyle name="Migliaia 2 6 2 2 5 2 2 2 2 2" xfId="45760" xr:uid="{564BB8ED-BB55-4E5B-A418-E361FF1B5593}"/>
    <cellStyle name="Migliaia 2 6 2 2 5 2 2 2 3" xfId="34343" xr:uid="{4B7EEF19-79E0-4B7A-8E94-8E47EC4CB34C}"/>
    <cellStyle name="Migliaia 2 6 2 2 5 2 2 3" xfId="17215" xr:uid="{AD8A95A2-216E-4116-A836-AE36C2713164}"/>
    <cellStyle name="Migliaia 2 6 2 2 5 2 2 3 2" xfId="40052" xr:uid="{CD3DE9E2-70BE-4B12-BE65-B7DFD843D991}"/>
    <cellStyle name="Migliaia 2 6 2 2 5 2 2 4" xfId="28635" xr:uid="{192FDCB0-C815-4494-A4E6-CD31A39D670E}"/>
    <cellStyle name="Migliaia 2 6 2 2 5 2 3" xfId="8652" xr:uid="{1BA69C14-FE75-45A6-9A4B-B4401B7AE975}"/>
    <cellStyle name="Migliaia 2 6 2 2 5 2 3 2" xfId="20069" xr:uid="{0C838060-9A21-4E6A-92CC-5FBA4A3FEC82}"/>
    <cellStyle name="Migliaia 2 6 2 2 5 2 3 2 2" xfId="42906" xr:uid="{65B80541-9832-4860-A4A3-840964D1DB3C}"/>
    <cellStyle name="Migliaia 2 6 2 2 5 2 3 3" xfId="31489" xr:uid="{D3F1C37B-ADD1-4B2B-995D-F1B5C1923B3B}"/>
    <cellStyle name="Migliaia 2 6 2 2 5 2 4" xfId="14361" xr:uid="{C8D116E6-14BE-428F-A23E-C69D6C976E06}"/>
    <cellStyle name="Migliaia 2 6 2 2 5 2 4 2" xfId="37198" xr:uid="{F21C20BC-C143-479F-B8B2-1594D9AC3F76}"/>
    <cellStyle name="Migliaia 2 6 2 2 5 2 5" xfId="25781" xr:uid="{F1087AB0-FE2E-4FB7-ABF2-7EB1395AEF67}"/>
    <cellStyle name="Migliaia 2 6 2 2 5 3" xfId="4370" xr:uid="{D95230EF-9C79-4FAF-AC5B-AC8BA13351CD}"/>
    <cellStyle name="Migliaia 2 6 2 2 5 3 2" xfId="10079" xr:uid="{C5B0279C-9F4D-4E06-A027-485AB5ED25DF}"/>
    <cellStyle name="Migliaia 2 6 2 2 5 3 2 2" xfId="21496" xr:uid="{7E712C3B-706B-4905-A7F6-A0A99388DFEA}"/>
    <cellStyle name="Migliaia 2 6 2 2 5 3 2 2 2" xfId="44333" xr:uid="{07B8AD47-162C-431F-9F05-4610B2DA6277}"/>
    <cellStyle name="Migliaia 2 6 2 2 5 3 2 3" xfId="32916" xr:uid="{E13AF53C-1711-420F-99E3-61921BCB02EE}"/>
    <cellStyle name="Migliaia 2 6 2 2 5 3 3" xfId="15788" xr:uid="{119EC2A4-6E27-4B9A-AD48-1AAF98D08A43}"/>
    <cellStyle name="Migliaia 2 6 2 2 5 3 3 2" xfId="38625" xr:uid="{2913B616-8A52-4818-88F0-B8949AC70CE5}"/>
    <cellStyle name="Migliaia 2 6 2 2 5 3 4" xfId="27208" xr:uid="{709D8F7C-7D57-4951-A37B-7D9572A1EAA4}"/>
    <cellStyle name="Migliaia 2 6 2 2 5 4" xfId="7225" xr:uid="{FFF4F618-6324-44CD-BA2C-7069BEBA73C8}"/>
    <cellStyle name="Migliaia 2 6 2 2 5 4 2" xfId="18642" xr:uid="{E7873405-039C-44E7-917D-F6F9149D8E79}"/>
    <cellStyle name="Migliaia 2 6 2 2 5 4 2 2" xfId="41479" xr:uid="{807C7406-D95B-4EC3-8F30-DA1A3232D918}"/>
    <cellStyle name="Migliaia 2 6 2 2 5 4 3" xfId="30062" xr:uid="{AEE000E4-5DD5-4F69-8D5D-77953FABD864}"/>
    <cellStyle name="Migliaia 2 6 2 2 5 5" xfId="12934" xr:uid="{14CFA778-B2D9-49B0-B562-7155AE45E286}"/>
    <cellStyle name="Migliaia 2 6 2 2 5 5 2" xfId="35771" xr:uid="{819520EA-AB82-444A-A86D-B69CDA164551}"/>
    <cellStyle name="Migliaia 2 6 2 2 5 6" xfId="24354" xr:uid="{C8659D71-63D4-4871-8CDC-BBE21E08EF7A}"/>
    <cellStyle name="Migliaia 2 6 2 2 6" xfId="1729" xr:uid="{431D1E20-577D-416C-907E-26E474D9ECAE}"/>
    <cellStyle name="Migliaia 2 6 2 2 6 2" xfId="3158" xr:uid="{B5F2C280-0C11-4569-B7B6-93913383C6BC}"/>
    <cellStyle name="Migliaia 2 6 2 2 6 2 2" xfId="6014" xr:uid="{9C88CD7B-41B8-471D-BB43-1C0D422ED7FC}"/>
    <cellStyle name="Migliaia 2 6 2 2 6 2 2 2" xfId="11722" xr:uid="{050025A7-44CE-4693-A7E0-5AD2EE869096}"/>
    <cellStyle name="Migliaia 2 6 2 2 6 2 2 2 2" xfId="23140" xr:uid="{767BBF68-C85D-4963-87C3-75249CC526A1}"/>
    <cellStyle name="Migliaia 2 6 2 2 6 2 2 2 2 2" xfId="45977" xr:uid="{7D06C359-9733-48CA-B6DC-FB682E180B4E}"/>
    <cellStyle name="Migliaia 2 6 2 2 6 2 2 2 3" xfId="34560" xr:uid="{47F9BEA3-1BC0-4E97-B76C-B9C156F3D41B}"/>
    <cellStyle name="Migliaia 2 6 2 2 6 2 2 3" xfId="17432" xr:uid="{4DDFCA8E-933C-440D-81B0-DBD55EB061D8}"/>
    <cellStyle name="Migliaia 2 6 2 2 6 2 2 3 2" xfId="40269" xr:uid="{E0B19050-2981-47E1-99A5-7095E4FD41EF}"/>
    <cellStyle name="Migliaia 2 6 2 2 6 2 2 4" xfId="28852" xr:uid="{EB9F5DDC-7AF4-4E63-BD6E-6FFAEEDE65E4}"/>
    <cellStyle name="Migliaia 2 6 2 2 6 2 3" xfId="8869" xr:uid="{A7D42DCB-8128-4FAE-B75C-76FEB66943CF}"/>
    <cellStyle name="Migliaia 2 6 2 2 6 2 3 2" xfId="20286" xr:uid="{C4322067-D8BF-4163-BA89-9FE2EF4A84AE}"/>
    <cellStyle name="Migliaia 2 6 2 2 6 2 3 2 2" xfId="43123" xr:uid="{F2FD60B8-05D2-4E89-A97A-C56B43EE4610}"/>
    <cellStyle name="Migliaia 2 6 2 2 6 2 3 3" xfId="31706" xr:uid="{9E06077C-FBC1-4F4E-95CD-95AF35F6B8C9}"/>
    <cellStyle name="Migliaia 2 6 2 2 6 2 4" xfId="14578" xr:uid="{289F2320-69B6-4FB1-AE3E-11DECEC4F71D}"/>
    <cellStyle name="Migliaia 2 6 2 2 6 2 4 2" xfId="37415" xr:uid="{F22493D4-F4AC-42F7-BE06-3D665DCBAA01}"/>
    <cellStyle name="Migliaia 2 6 2 2 6 2 5" xfId="25998" xr:uid="{4DC041D3-8EF1-4748-9ACD-64DB23DB74A9}"/>
    <cellStyle name="Migliaia 2 6 2 2 6 3" xfId="4587" xr:uid="{8692FFFB-0A5E-4D56-B165-80697F6DA169}"/>
    <cellStyle name="Migliaia 2 6 2 2 6 3 2" xfId="10296" xr:uid="{52CCC511-FC79-4549-860E-BD6120E88DB1}"/>
    <cellStyle name="Migliaia 2 6 2 2 6 3 2 2" xfId="21713" xr:uid="{88E9159B-97C2-458B-A2CD-C95459D3A30C}"/>
    <cellStyle name="Migliaia 2 6 2 2 6 3 2 2 2" xfId="44550" xr:uid="{346EAF7B-E314-4188-8C62-EF545DD2D873}"/>
    <cellStyle name="Migliaia 2 6 2 2 6 3 2 3" xfId="33133" xr:uid="{BDF91636-E748-4332-92A5-411D5445AA82}"/>
    <cellStyle name="Migliaia 2 6 2 2 6 3 3" xfId="16005" xr:uid="{3F033450-68E0-4C06-855F-504850F24775}"/>
    <cellStyle name="Migliaia 2 6 2 2 6 3 3 2" xfId="38842" xr:uid="{27654AC8-6D3B-4291-B0B0-498FBE59673F}"/>
    <cellStyle name="Migliaia 2 6 2 2 6 3 4" xfId="27425" xr:uid="{EBC2DA36-EB86-424E-A68A-F4E7D3CBFCAE}"/>
    <cellStyle name="Migliaia 2 6 2 2 6 4" xfId="7442" xr:uid="{040E6195-520F-4C04-8917-341A3918EE6D}"/>
    <cellStyle name="Migliaia 2 6 2 2 6 4 2" xfId="18859" xr:uid="{C1013A33-5DAF-455A-8801-80FA1BA72F4B}"/>
    <cellStyle name="Migliaia 2 6 2 2 6 4 2 2" xfId="41696" xr:uid="{7A226805-8582-4377-AB9F-6246BB93EF73}"/>
    <cellStyle name="Migliaia 2 6 2 2 6 4 3" xfId="30279" xr:uid="{55DB4E6D-2FD2-41EE-BB46-B98F3A5E9996}"/>
    <cellStyle name="Migliaia 2 6 2 2 6 5" xfId="13151" xr:uid="{84394FA8-991F-46A7-90F4-021CAFB3D726}"/>
    <cellStyle name="Migliaia 2 6 2 2 6 5 2" xfId="35988" xr:uid="{D90F3F86-E150-4357-A3A2-14D16D633CF0}"/>
    <cellStyle name="Migliaia 2 6 2 2 6 6" xfId="24571" xr:uid="{60BE8D8F-63B4-47A9-8B1D-0527409A7A87}"/>
    <cellStyle name="Migliaia 2 6 2 2 7" xfId="2073" xr:uid="{D5FD51F4-ECDE-44B1-B3C6-B2A0AFD83037}"/>
    <cellStyle name="Migliaia 2 6 2 2 7 2" xfId="4929" xr:uid="{94A380EF-838D-4C47-9CD7-C029B30D5794}"/>
    <cellStyle name="Migliaia 2 6 2 2 7 2 2" xfId="10637" xr:uid="{C9B2545B-D84D-4465-BFBD-EC1F6C4724CF}"/>
    <cellStyle name="Migliaia 2 6 2 2 7 2 2 2" xfId="22055" xr:uid="{AA956629-392E-4704-AE15-E67111BEE5A9}"/>
    <cellStyle name="Migliaia 2 6 2 2 7 2 2 2 2" xfId="44892" xr:uid="{353286E2-E076-41AE-8F8C-83B1880F9952}"/>
    <cellStyle name="Migliaia 2 6 2 2 7 2 2 3" xfId="33475" xr:uid="{FC878016-324D-49F3-A2D5-AB0502A09CE4}"/>
    <cellStyle name="Migliaia 2 6 2 2 7 2 3" xfId="16347" xr:uid="{3EF057AD-D59F-4E53-B0BD-17D8C037948B}"/>
    <cellStyle name="Migliaia 2 6 2 2 7 2 3 2" xfId="39184" xr:uid="{F3C2ED02-09ED-4F78-8265-A5E01699C35F}"/>
    <cellStyle name="Migliaia 2 6 2 2 7 2 4" xfId="27767" xr:uid="{973DD849-9F0C-44CF-8BD6-196C869A69C9}"/>
    <cellStyle name="Migliaia 2 6 2 2 7 3" xfId="7784" xr:uid="{E80BE011-A1B5-40C7-8467-D344795BE69F}"/>
    <cellStyle name="Migliaia 2 6 2 2 7 3 2" xfId="19201" xr:uid="{DEC27403-9E7E-4C39-8A4C-68BD2E2BF181}"/>
    <cellStyle name="Migliaia 2 6 2 2 7 3 2 2" xfId="42038" xr:uid="{1300B2BF-6BF6-47B5-82C2-6E14D955CC7E}"/>
    <cellStyle name="Migliaia 2 6 2 2 7 3 3" xfId="30621" xr:uid="{3C4325CD-7457-4B66-A7EF-99EB4EFBE353}"/>
    <cellStyle name="Migliaia 2 6 2 2 7 4" xfId="13493" xr:uid="{DD794011-C811-4EE4-8AE6-0A155D5A9EA3}"/>
    <cellStyle name="Migliaia 2 6 2 2 7 4 2" xfId="36330" xr:uid="{C8226AEE-9DA5-45D2-8BEF-2AA8962D542A}"/>
    <cellStyle name="Migliaia 2 6 2 2 7 5" xfId="24913" xr:uid="{1DEF8D4D-94B6-42DF-8383-718692A22C3B}"/>
    <cellStyle name="Migliaia 2 6 2 2 8" xfId="3502" xr:uid="{525DD868-7821-4D90-B4AC-BD083388EF6C}"/>
    <cellStyle name="Migliaia 2 6 2 2 8 2" xfId="9211" xr:uid="{396D57CF-C2C5-437E-95F5-83D1FF7AE405}"/>
    <cellStyle name="Migliaia 2 6 2 2 8 2 2" xfId="20628" xr:uid="{CB9E71CD-DEB9-4A1B-8C24-2A32A00E485E}"/>
    <cellStyle name="Migliaia 2 6 2 2 8 2 2 2" xfId="43465" xr:uid="{76EC02EA-6CA7-4DE6-814D-12A9B3297B28}"/>
    <cellStyle name="Migliaia 2 6 2 2 8 2 3" xfId="32048" xr:uid="{3549F833-64AF-4DBB-B5F0-B816B709AE0F}"/>
    <cellStyle name="Migliaia 2 6 2 2 8 3" xfId="14920" xr:uid="{34A43C2E-E943-4203-A304-90AD130A186A}"/>
    <cellStyle name="Migliaia 2 6 2 2 8 3 2" xfId="37757" xr:uid="{ED1E8DCC-CDFA-4C9E-97ED-B3B50BE9BB51}"/>
    <cellStyle name="Migliaia 2 6 2 2 8 4" xfId="26340" xr:uid="{600DC2D2-93CC-4AE6-B286-BDF9BD9F8F43}"/>
    <cellStyle name="Migliaia 2 6 2 2 9" xfId="6357" xr:uid="{00D46D8B-BA59-4EC2-A476-021CD45A5E29}"/>
    <cellStyle name="Migliaia 2 6 2 2 9 2" xfId="17774" xr:uid="{3388A8A9-98DD-46A0-9254-84CE054A2CF8}"/>
    <cellStyle name="Migliaia 2 6 2 2 9 2 2" xfId="40611" xr:uid="{17BC22DE-34A1-4E85-9ECB-0B2A1FD13E4A}"/>
    <cellStyle name="Migliaia 2 6 2 2 9 3" xfId="29194" xr:uid="{86E3D392-4D2D-4017-933D-DC8A0A349202}"/>
    <cellStyle name="Migliaia 2 6 2 3" xfId="594" xr:uid="{5132B30B-2928-4388-A5C4-115E451D8C2D}"/>
    <cellStyle name="Migliaia 2 6 2 3 2" xfId="2176" xr:uid="{47064FE4-4150-4726-B42A-7AC846B7E77D}"/>
    <cellStyle name="Migliaia 2 6 2 3 2 2" xfId="5032" xr:uid="{84C8C1AF-AB71-4020-B7D9-D86C671B128C}"/>
    <cellStyle name="Migliaia 2 6 2 3 2 2 2" xfId="10740" xr:uid="{EAD062BB-EEFE-4923-8B7B-6A44700CE80F}"/>
    <cellStyle name="Migliaia 2 6 2 3 2 2 2 2" xfId="22158" xr:uid="{0543E7DE-33ED-47E0-A3D2-785259ED18E2}"/>
    <cellStyle name="Migliaia 2 6 2 3 2 2 2 2 2" xfId="44995" xr:uid="{F08B6047-E8D2-4BB0-BA48-CF655E625947}"/>
    <cellStyle name="Migliaia 2 6 2 3 2 2 2 3" xfId="33578" xr:uid="{FDF20EC8-7FD4-4F27-B331-8419C8E83BF3}"/>
    <cellStyle name="Migliaia 2 6 2 3 2 2 3" xfId="16450" xr:uid="{65C978B2-4AF8-4625-AF9C-8F5DFE0F5A22}"/>
    <cellStyle name="Migliaia 2 6 2 3 2 2 3 2" xfId="39287" xr:uid="{6FD8F76D-13BC-436E-93A5-A39C8ECDE229}"/>
    <cellStyle name="Migliaia 2 6 2 3 2 2 4" xfId="27870" xr:uid="{AC670896-88B1-44E4-815D-ABCAF2B3A053}"/>
    <cellStyle name="Migliaia 2 6 2 3 2 3" xfId="7887" xr:uid="{B20F36E5-BBE0-4369-8642-8D687F764739}"/>
    <cellStyle name="Migliaia 2 6 2 3 2 3 2" xfId="19304" xr:uid="{7D24BCA5-A1C4-4437-8F7A-420363C16D75}"/>
    <cellStyle name="Migliaia 2 6 2 3 2 3 2 2" xfId="42141" xr:uid="{8E0593EC-3038-4055-AA8F-AF99E5661AD5}"/>
    <cellStyle name="Migliaia 2 6 2 3 2 3 3" xfId="30724" xr:uid="{7EA88EAB-A02E-4B31-84C0-AD2C1568E048}"/>
    <cellStyle name="Migliaia 2 6 2 3 2 4" xfId="13596" xr:uid="{691AA9AC-9A0E-46FA-BCE8-9263949209F8}"/>
    <cellStyle name="Migliaia 2 6 2 3 2 4 2" xfId="36433" xr:uid="{2B504A82-15B8-44CE-95C5-B39DAF71D4E5}"/>
    <cellStyle name="Migliaia 2 6 2 3 2 5" xfId="25016" xr:uid="{4A20907D-293C-43C9-90D4-A8362BBF4C47}"/>
    <cellStyle name="Migliaia 2 6 2 3 3" xfId="3605" xr:uid="{257E7F8C-E64C-4EB7-B369-67E96B475EA3}"/>
    <cellStyle name="Migliaia 2 6 2 3 3 2" xfId="9314" xr:uid="{C6AEE165-E05A-4739-A549-87FD27A6FE82}"/>
    <cellStyle name="Migliaia 2 6 2 3 3 2 2" xfId="20731" xr:uid="{141CBE7F-FF98-41E8-ACD8-4347C1E0FBCA}"/>
    <cellStyle name="Migliaia 2 6 2 3 3 2 2 2" xfId="43568" xr:uid="{83386A75-28A4-47A9-9412-E2717E7FCB72}"/>
    <cellStyle name="Migliaia 2 6 2 3 3 2 3" xfId="32151" xr:uid="{4FA991BD-0673-4D13-B736-BAFCD882B30A}"/>
    <cellStyle name="Migliaia 2 6 2 3 3 3" xfId="15023" xr:uid="{402801BD-2EFD-4DD9-ADA1-6D62F7A2F5F0}"/>
    <cellStyle name="Migliaia 2 6 2 3 3 3 2" xfId="37860" xr:uid="{62522081-6DA4-4757-8BAF-0A2CA9D9892C}"/>
    <cellStyle name="Migliaia 2 6 2 3 3 4" xfId="26443" xr:uid="{C6710025-A124-4F2F-978B-BCF82AD82892}"/>
    <cellStyle name="Migliaia 2 6 2 3 4" xfId="6460" xr:uid="{34B3BAEB-A546-4974-8B4A-39953A673B95}"/>
    <cellStyle name="Migliaia 2 6 2 3 4 2" xfId="17877" xr:uid="{1E3BDADF-E000-4FA1-8731-7767AE5C0F37}"/>
    <cellStyle name="Migliaia 2 6 2 3 4 2 2" xfId="40714" xr:uid="{B2185AF8-9D28-4109-9457-CB1C68162396}"/>
    <cellStyle name="Migliaia 2 6 2 3 4 3" xfId="29297" xr:uid="{28F81A8D-526A-4229-85F3-B6BA11BCE4BA}"/>
    <cellStyle name="Migliaia 2 6 2 3 5" xfId="12169" xr:uid="{EE739E30-9BE6-4764-999E-E62816B8853D}"/>
    <cellStyle name="Migliaia 2 6 2 3 5 2" xfId="35006" xr:uid="{ABF2CC34-4F87-472A-9A02-2FA625015ABF}"/>
    <cellStyle name="Migliaia 2 6 2 3 6" xfId="23589" xr:uid="{DD30D2FC-5A77-43D8-AE76-910F5E3ACBB2}"/>
    <cellStyle name="Migliaia 2 6 2 4" xfId="857" xr:uid="{85F9E474-A296-4BA2-8150-6BA82477BD3F}"/>
    <cellStyle name="Migliaia 2 6 2 4 2" xfId="2393" xr:uid="{17633249-8034-4A17-AD2F-ABB182E71B97}"/>
    <cellStyle name="Migliaia 2 6 2 4 2 2" xfId="5249" xr:uid="{E78FBD69-2866-4982-A8E4-107DE01EF61A}"/>
    <cellStyle name="Migliaia 2 6 2 4 2 2 2" xfId="10957" xr:uid="{623FFCE9-77BE-46F1-ACDD-CED5B327A02B}"/>
    <cellStyle name="Migliaia 2 6 2 4 2 2 2 2" xfId="22375" xr:uid="{712512E3-90FB-42EF-94AB-6ECF78CB5BDF}"/>
    <cellStyle name="Migliaia 2 6 2 4 2 2 2 2 2" xfId="45212" xr:uid="{C2A0C07D-3EA2-461D-AD94-E22F0160EAB8}"/>
    <cellStyle name="Migliaia 2 6 2 4 2 2 2 3" xfId="33795" xr:uid="{98FD960E-C821-4392-8B4B-D448CFC403FE}"/>
    <cellStyle name="Migliaia 2 6 2 4 2 2 3" xfId="16667" xr:uid="{CE1BBD60-F6C2-4756-B4E0-16106DC12F8A}"/>
    <cellStyle name="Migliaia 2 6 2 4 2 2 3 2" xfId="39504" xr:uid="{849B6224-FF5F-4E55-ACC2-FF5D4840322A}"/>
    <cellStyle name="Migliaia 2 6 2 4 2 2 4" xfId="28087" xr:uid="{80E274B6-2219-4226-860C-F21BFD1BACED}"/>
    <cellStyle name="Migliaia 2 6 2 4 2 3" xfId="8104" xr:uid="{C44D70A7-E3D1-4143-B6D5-03E006A2EA41}"/>
    <cellStyle name="Migliaia 2 6 2 4 2 3 2" xfId="19521" xr:uid="{E21108F7-ED75-47E0-BF2C-1D4661557189}"/>
    <cellStyle name="Migliaia 2 6 2 4 2 3 2 2" xfId="42358" xr:uid="{4C349596-A145-4AA0-9792-A169808AC022}"/>
    <cellStyle name="Migliaia 2 6 2 4 2 3 3" xfId="30941" xr:uid="{B26C3AF7-DFBC-4499-8C0D-FC7967F0D14B}"/>
    <cellStyle name="Migliaia 2 6 2 4 2 4" xfId="13813" xr:uid="{91F998C1-C45F-45D1-8E5B-9D0A681B2540}"/>
    <cellStyle name="Migliaia 2 6 2 4 2 4 2" xfId="36650" xr:uid="{EAEB1ADF-41ED-4C95-99D7-BA094104E54F}"/>
    <cellStyle name="Migliaia 2 6 2 4 2 5" xfId="25233" xr:uid="{30E27B30-8461-4B8C-8CF5-6346F4A6E6DB}"/>
    <cellStyle name="Migliaia 2 6 2 4 3" xfId="3822" xr:uid="{838451A7-3DF1-40DF-B361-709C56903D1A}"/>
    <cellStyle name="Migliaia 2 6 2 4 3 2" xfId="9531" xr:uid="{D1543013-5859-4583-B019-5B64EA2CC4B0}"/>
    <cellStyle name="Migliaia 2 6 2 4 3 2 2" xfId="20948" xr:uid="{D7883B3C-C377-4E40-962D-A2C75F07DE34}"/>
    <cellStyle name="Migliaia 2 6 2 4 3 2 2 2" xfId="43785" xr:uid="{740E11A3-EB78-4270-9935-859E76D14344}"/>
    <cellStyle name="Migliaia 2 6 2 4 3 2 3" xfId="32368" xr:uid="{FBA515BC-EA38-44EF-BC2F-31817683D5F0}"/>
    <cellStyle name="Migliaia 2 6 2 4 3 3" xfId="15240" xr:uid="{DBBF4900-23E7-4DD8-8F47-E7156B59F02C}"/>
    <cellStyle name="Migliaia 2 6 2 4 3 3 2" xfId="38077" xr:uid="{D2B8D324-F4C7-4CFB-B0EA-91A35D78F6AD}"/>
    <cellStyle name="Migliaia 2 6 2 4 3 4" xfId="26660" xr:uid="{4BD164C8-4C3D-4254-9F2B-38D763A7BA4E}"/>
    <cellStyle name="Migliaia 2 6 2 4 4" xfId="6677" xr:uid="{3DE2B125-9792-4F24-917B-0BBCDE05B129}"/>
    <cellStyle name="Migliaia 2 6 2 4 4 2" xfId="18094" xr:uid="{F819CACC-3EEE-40A8-B19B-044303F5FF11}"/>
    <cellStyle name="Migliaia 2 6 2 4 4 2 2" xfId="40931" xr:uid="{1D5BEB07-2669-48B8-8D6F-D78CADF87A68}"/>
    <cellStyle name="Migliaia 2 6 2 4 4 3" xfId="29514" xr:uid="{AFEB7AE8-7283-4D5F-89E7-9CD588762A6C}"/>
    <cellStyle name="Migliaia 2 6 2 4 5" xfId="12386" xr:uid="{C8C0DFFE-FE07-47BD-A33F-6CEE8B6EE2F3}"/>
    <cellStyle name="Migliaia 2 6 2 4 5 2" xfId="35223" xr:uid="{BCE49CBA-F0D5-447C-8FD8-B5F0D8CBAC53}"/>
    <cellStyle name="Migliaia 2 6 2 4 6" xfId="23806" xr:uid="{2E382EE1-C42E-48F7-89F8-12B87BB7C529}"/>
    <cellStyle name="Migliaia 2 6 2 5" xfId="1104" xr:uid="{55AA23B8-F7CA-4BA1-B544-B138C6923CD1}"/>
    <cellStyle name="Migliaia 2 6 2 5 2" xfId="2610" xr:uid="{53B353EC-48EF-4A8A-9676-3FE83B80F8CF}"/>
    <cellStyle name="Migliaia 2 6 2 5 2 2" xfId="5466" xr:uid="{96F404EB-309A-4538-8D42-0611A8B36752}"/>
    <cellStyle name="Migliaia 2 6 2 5 2 2 2" xfId="11174" xr:uid="{24D16C38-10E5-4364-9620-7EF6EDC2697B}"/>
    <cellStyle name="Migliaia 2 6 2 5 2 2 2 2" xfId="22592" xr:uid="{30F6E838-9980-4E9F-8AFB-4F89B47CEDE0}"/>
    <cellStyle name="Migliaia 2 6 2 5 2 2 2 2 2" xfId="45429" xr:uid="{EE8DC7CB-9318-4D6D-95D6-A7F5E766D4C1}"/>
    <cellStyle name="Migliaia 2 6 2 5 2 2 2 3" xfId="34012" xr:uid="{36CCCB9F-AF74-4116-83C3-1ACA897EEA14}"/>
    <cellStyle name="Migliaia 2 6 2 5 2 2 3" xfId="16884" xr:uid="{41F2E2F4-330B-4DCF-B2CF-CBFBFEF5D083}"/>
    <cellStyle name="Migliaia 2 6 2 5 2 2 3 2" xfId="39721" xr:uid="{E44DDBEA-C40C-42E8-9606-CA727FB7193A}"/>
    <cellStyle name="Migliaia 2 6 2 5 2 2 4" xfId="28304" xr:uid="{0912CD92-4158-4183-8B41-678AC5626C5E}"/>
    <cellStyle name="Migliaia 2 6 2 5 2 3" xfId="8321" xr:uid="{B26A6D8E-7A7B-4040-8FC7-5057D5DA2F3F}"/>
    <cellStyle name="Migliaia 2 6 2 5 2 3 2" xfId="19738" xr:uid="{4EBC22EB-5892-40CA-8AE3-B7E1FC692D3A}"/>
    <cellStyle name="Migliaia 2 6 2 5 2 3 2 2" xfId="42575" xr:uid="{EA9858DD-33EE-4E4F-A38E-BDD305B86E28}"/>
    <cellStyle name="Migliaia 2 6 2 5 2 3 3" xfId="31158" xr:uid="{4D49CBFD-DCA8-4C45-9A13-04382D8F0D4B}"/>
    <cellStyle name="Migliaia 2 6 2 5 2 4" xfId="14030" xr:uid="{53A51CB6-F9C2-4526-B076-87A241105F68}"/>
    <cellStyle name="Migliaia 2 6 2 5 2 4 2" xfId="36867" xr:uid="{92E678C4-30D9-4104-BD22-3753EA677B8C}"/>
    <cellStyle name="Migliaia 2 6 2 5 2 5" xfId="25450" xr:uid="{8E19C1BB-EBDF-4ADD-ABF4-50F6952201F2}"/>
    <cellStyle name="Migliaia 2 6 2 5 3" xfId="4039" xr:uid="{BC8995BB-635E-4EB5-A49B-08808994F2DF}"/>
    <cellStyle name="Migliaia 2 6 2 5 3 2" xfId="9748" xr:uid="{22417EF1-F968-41B0-A705-EB25C6B94BD9}"/>
    <cellStyle name="Migliaia 2 6 2 5 3 2 2" xfId="21165" xr:uid="{0FD98E7B-C319-4B9A-B70E-6FE362F68B27}"/>
    <cellStyle name="Migliaia 2 6 2 5 3 2 2 2" xfId="44002" xr:uid="{15909BD5-32FE-403C-80A0-75603155F5D5}"/>
    <cellStyle name="Migliaia 2 6 2 5 3 2 3" xfId="32585" xr:uid="{653F1361-F112-4736-B32B-F711B4CCFCAA}"/>
    <cellStyle name="Migliaia 2 6 2 5 3 3" xfId="15457" xr:uid="{AD80B6AE-F306-4726-A6CC-65455D3E4C50}"/>
    <cellStyle name="Migliaia 2 6 2 5 3 3 2" xfId="38294" xr:uid="{FEB6538B-4821-41AF-BE67-621387BA5698}"/>
    <cellStyle name="Migliaia 2 6 2 5 3 4" xfId="26877" xr:uid="{E4997B94-C3E4-43F6-99FF-B8DDF1390ADC}"/>
    <cellStyle name="Migliaia 2 6 2 5 4" xfId="6894" xr:uid="{60E71AC9-231C-4B72-B276-1E3B6A155551}"/>
    <cellStyle name="Migliaia 2 6 2 5 4 2" xfId="18311" xr:uid="{7BAC4902-D188-462C-8F5E-DEFA0EC1774A}"/>
    <cellStyle name="Migliaia 2 6 2 5 4 2 2" xfId="41148" xr:uid="{42EA118C-A498-48CC-89C7-BE902E68E31B}"/>
    <cellStyle name="Migliaia 2 6 2 5 4 3" xfId="29731" xr:uid="{8D680F33-2308-49C0-A345-03ED68CDADBD}"/>
    <cellStyle name="Migliaia 2 6 2 5 5" xfId="12603" xr:uid="{8296BBBF-7A9C-4DEB-84DF-1AD8D22C950C}"/>
    <cellStyle name="Migliaia 2 6 2 5 5 2" xfId="35440" xr:uid="{4AED2A21-E4D7-447E-9C30-18BA6A11CA62}"/>
    <cellStyle name="Migliaia 2 6 2 5 6" xfId="24023" xr:uid="{6A0F66C8-D17E-4F84-9BC8-B237CDEE03D5}"/>
    <cellStyle name="Migliaia 2 6 2 6" xfId="1351" xr:uid="{3A0C9913-CC92-40AE-8393-157C53F01149}"/>
    <cellStyle name="Migliaia 2 6 2 6 2" xfId="2827" xr:uid="{13B6411B-48CC-4B30-A0E2-95E811D97B17}"/>
    <cellStyle name="Migliaia 2 6 2 6 2 2" xfId="5683" xr:uid="{C4B4A94C-7424-42BA-A5E8-028AA1680E16}"/>
    <cellStyle name="Migliaia 2 6 2 6 2 2 2" xfId="11391" xr:uid="{E637E928-B5C2-4DFD-93C3-6642638EDE7F}"/>
    <cellStyle name="Migliaia 2 6 2 6 2 2 2 2" xfId="22809" xr:uid="{368D9646-7F24-4967-BDCE-CE3965AB7CD9}"/>
    <cellStyle name="Migliaia 2 6 2 6 2 2 2 2 2" xfId="45646" xr:uid="{636CDB44-BC89-433A-9DEF-9E53579F458F}"/>
    <cellStyle name="Migliaia 2 6 2 6 2 2 2 3" xfId="34229" xr:uid="{1C2C2DC5-C75E-4E91-8B28-125728E3713A}"/>
    <cellStyle name="Migliaia 2 6 2 6 2 2 3" xfId="17101" xr:uid="{E22C82E8-61D6-4056-8B0D-53150BEE965B}"/>
    <cellStyle name="Migliaia 2 6 2 6 2 2 3 2" xfId="39938" xr:uid="{6241A4C3-498B-434F-B32B-8DFBC93513CD}"/>
    <cellStyle name="Migliaia 2 6 2 6 2 2 4" xfId="28521" xr:uid="{F675B8F3-F463-48AB-A208-34659A817E27}"/>
    <cellStyle name="Migliaia 2 6 2 6 2 3" xfId="8538" xr:uid="{A2B66393-3C21-4522-87C2-91D691369E73}"/>
    <cellStyle name="Migliaia 2 6 2 6 2 3 2" xfId="19955" xr:uid="{F25238A2-922C-46CC-B733-27ACE8087B01}"/>
    <cellStyle name="Migliaia 2 6 2 6 2 3 2 2" xfId="42792" xr:uid="{A763C5CC-B1F8-4EC8-B44C-006539C6B929}"/>
    <cellStyle name="Migliaia 2 6 2 6 2 3 3" xfId="31375" xr:uid="{F11272C0-9E13-4221-AA18-230ABCA09479}"/>
    <cellStyle name="Migliaia 2 6 2 6 2 4" xfId="14247" xr:uid="{C377E9FD-E64C-4316-BC34-6265E35C5089}"/>
    <cellStyle name="Migliaia 2 6 2 6 2 4 2" xfId="37084" xr:uid="{57D81292-102D-4934-ABCA-CBDDB9FACE9F}"/>
    <cellStyle name="Migliaia 2 6 2 6 2 5" xfId="25667" xr:uid="{D8027526-6165-4D96-9E29-2A061068E005}"/>
    <cellStyle name="Migliaia 2 6 2 6 3" xfId="4256" xr:uid="{12D66998-B3C7-493C-B0B2-F90F5DC47123}"/>
    <cellStyle name="Migliaia 2 6 2 6 3 2" xfId="9965" xr:uid="{BDCE074D-82BE-4C3F-8D21-64A122F50F86}"/>
    <cellStyle name="Migliaia 2 6 2 6 3 2 2" xfId="21382" xr:uid="{9232E8E5-55AC-43AF-BDA2-362201B1BDEC}"/>
    <cellStyle name="Migliaia 2 6 2 6 3 2 2 2" xfId="44219" xr:uid="{71B5195B-43CA-498B-9D8D-225010A5450B}"/>
    <cellStyle name="Migliaia 2 6 2 6 3 2 3" xfId="32802" xr:uid="{D430986C-D0B8-45DE-8181-5B58CA708786}"/>
    <cellStyle name="Migliaia 2 6 2 6 3 3" xfId="15674" xr:uid="{6CB043AB-A507-480C-AE94-C8FC5683B81E}"/>
    <cellStyle name="Migliaia 2 6 2 6 3 3 2" xfId="38511" xr:uid="{6916CC8F-60D5-48F2-901B-8F08B7C54B90}"/>
    <cellStyle name="Migliaia 2 6 2 6 3 4" xfId="27094" xr:uid="{0D5854C2-4E7A-4825-A666-09DB0CC5F36D}"/>
    <cellStyle name="Migliaia 2 6 2 6 4" xfId="7111" xr:uid="{69BF5169-ED26-4E1B-822B-7BCCF3F2F106}"/>
    <cellStyle name="Migliaia 2 6 2 6 4 2" xfId="18528" xr:uid="{D2B8C941-E04E-4C18-8C44-7943B3ED89CA}"/>
    <cellStyle name="Migliaia 2 6 2 6 4 2 2" xfId="41365" xr:uid="{94A8FEC6-07B7-4331-83EA-3F17C7D28EF7}"/>
    <cellStyle name="Migliaia 2 6 2 6 4 3" xfId="29948" xr:uid="{A4844C46-FDA6-4DCF-9110-ACB5DB748607}"/>
    <cellStyle name="Migliaia 2 6 2 6 5" xfId="12820" xr:uid="{E9E6729E-7CF1-4A2C-A93A-0079015AEE86}"/>
    <cellStyle name="Migliaia 2 6 2 6 5 2" xfId="35657" xr:uid="{66913B93-9510-46D1-A0FF-1237BE639944}"/>
    <cellStyle name="Migliaia 2 6 2 6 6" xfId="24240" xr:uid="{31365951-1A46-49A1-9E90-C3C36C8AB8AF}"/>
    <cellStyle name="Migliaia 2 6 2 7" xfId="1598" xr:uid="{9EEB03F9-7233-4935-BBC7-AEBE68C2ABDA}"/>
    <cellStyle name="Migliaia 2 6 2 7 2" xfId="3044" xr:uid="{41E90A64-208B-475F-BD2E-ABB1363B0672}"/>
    <cellStyle name="Migliaia 2 6 2 7 2 2" xfId="5900" xr:uid="{0BDEDAB1-6BE4-482D-BA03-DD094C6F6697}"/>
    <cellStyle name="Migliaia 2 6 2 7 2 2 2" xfId="11608" xr:uid="{6181A26C-6D8D-4A0A-AEC8-A19AB0143AE3}"/>
    <cellStyle name="Migliaia 2 6 2 7 2 2 2 2" xfId="23026" xr:uid="{DBFD60BE-9F88-45FB-B7CA-977A3D2C6D0D}"/>
    <cellStyle name="Migliaia 2 6 2 7 2 2 2 2 2" xfId="45863" xr:uid="{3A4FC852-70E8-42C9-A019-76781786C8E7}"/>
    <cellStyle name="Migliaia 2 6 2 7 2 2 2 3" xfId="34446" xr:uid="{830DF1EE-E8EE-4F7F-8ACF-8ABA2444C28C}"/>
    <cellStyle name="Migliaia 2 6 2 7 2 2 3" xfId="17318" xr:uid="{A283243D-7374-42DF-B5CE-5DF953A65DCE}"/>
    <cellStyle name="Migliaia 2 6 2 7 2 2 3 2" xfId="40155" xr:uid="{86F0BA17-C092-407C-AE70-ADC50333B6C4}"/>
    <cellStyle name="Migliaia 2 6 2 7 2 2 4" xfId="28738" xr:uid="{93D548DA-9E2E-42B7-9B70-E38A95EBD806}"/>
    <cellStyle name="Migliaia 2 6 2 7 2 3" xfId="8755" xr:uid="{59974330-3266-4FFE-883B-AFFB68BC6921}"/>
    <cellStyle name="Migliaia 2 6 2 7 2 3 2" xfId="20172" xr:uid="{EDCB6587-1398-4CE9-9349-F6E3E9F4BAC8}"/>
    <cellStyle name="Migliaia 2 6 2 7 2 3 2 2" xfId="43009" xr:uid="{DE1C3C66-B494-4554-9C21-B97EE5B63A59}"/>
    <cellStyle name="Migliaia 2 6 2 7 2 3 3" xfId="31592" xr:uid="{AAA8EE0B-DD1A-49C0-BBDA-FDA0252CB644}"/>
    <cellStyle name="Migliaia 2 6 2 7 2 4" xfId="14464" xr:uid="{A9C08607-8032-4200-8CD7-C3A48A30575B}"/>
    <cellStyle name="Migliaia 2 6 2 7 2 4 2" xfId="37301" xr:uid="{A6998D22-7EAB-42C1-AA99-497650CE3278}"/>
    <cellStyle name="Migliaia 2 6 2 7 2 5" xfId="25884" xr:uid="{FFEC050B-018C-466C-8E6B-76B9B2860199}"/>
    <cellStyle name="Migliaia 2 6 2 7 3" xfId="4473" xr:uid="{AF144C2F-497D-4B51-AEE3-27AF2CE492DD}"/>
    <cellStyle name="Migliaia 2 6 2 7 3 2" xfId="10182" xr:uid="{53135AE2-B505-42B1-BACB-75B8882BE101}"/>
    <cellStyle name="Migliaia 2 6 2 7 3 2 2" xfId="21599" xr:uid="{CDC8C5F5-1EC5-4085-AA90-C4E3F8B2B1FD}"/>
    <cellStyle name="Migliaia 2 6 2 7 3 2 2 2" xfId="44436" xr:uid="{0B9D32D0-45B5-49B7-8056-83C06B8D4695}"/>
    <cellStyle name="Migliaia 2 6 2 7 3 2 3" xfId="33019" xr:uid="{85AA7572-64BE-4301-8D9B-C02CDF623925}"/>
    <cellStyle name="Migliaia 2 6 2 7 3 3" xfId="15891" xr:uid="{28FCE66A-F11D-4760-BE68-CD84A5572BE1}"/>
    <cellStyle name="Migliaia 2 6 2 7 3 3 2" xfId="38728" xr:uid="{5251B082-8589-4D55-85DA-5841E1A1839E}"/>
    <cellStyle name="Migliaia 2 6 2 7 3 4" xfId="27311" xr:uid="{362272D2-C38F-46FC-8BD4-62E602C0246A}"/>
    <cellStyle name="Migliaia 2 6 2 7 4" xfId="7328" xr:uid="{4EFD3F4C-12DC-4FEF-96DA-821DFE4757EB}"/>
    <cellStyle name="Migliaia 2 6 2 7 4 2" xfId="18745" xr:uid="{B7FDBF22-8A59-47A2-BDC0-ACF630E2AA43}"/>
    <cellStyle name="Migliaia 2 6 2 7 4 2 2" xfId="41582" xr:uid="{7E8EF145-C172-45F9-A273-2735811829F8}"/>
    <cellStyle name="Migliaia 2 6 2 7 4 3" xfId="30165" xr:uid="{A7E2FB72-1CEF-4112-AB7E-F12441D4FC30}"/>
    <cellStyle name="Migliaia 2 6 2 7 5" xfId="13037" xr:uid="{E4EF7C3D-F7E8-494A-8489-B7C993A76EB0}"/>
    <cellStyle name="Migliaia 2 6 2 7 5 2" xfId="35874" xr:uid="{EF75F389-C0E3-4720-9C6A-A980EDAE49B5}"/>
    <cellStyle name="Migliaia 2 6 2 7 6" xfId="24457" xr:uid="{376597E5-F86A-48FB-8F64-936129EF4B6D}"/>
    <cellStyle name="Migliaia 2 6 2 8" xfId="1953" xr:uid="{D054DF03-44D0-4854-848A-DFF5A5F4A7C6}"/>
    <cellStyle name="Migliaia 2 6 2 8 2" xfId="4809" xr:uid="{28C378F4-3692-48B9-B736-3977CA5C4271}"/>
    <cellStyle name="Migliaia 2 6 2 8 2 2" xfId="10518" xr:uid="{800E8BF6-5A8C-4E96-94C4-289698358F0F}"/>
    <cellStyle name="Migliaia 2 6 2 8 2 2 2" xfId="21935" xr:uid="{5DFF2343-CC29-42C7-8750-024BDDE59B61}"/>
    <cellStyle name="Migliaia 2 6 2 8 2 2 2 2" xfId="44772" xr:uid="{51D0E28E-5591-43AA-8F16-05731ACBB78F}"/>
    <cellStyle name="Migliaia 2 6 2 8 2 2 3" xfId="33355" xr:uid="{7FB2268E-66CE-43AA-9451-E7EEB82D7B8A}"/>
    <cellStyle name="Migliaia 2 6 2 8 2 3" xfId="16227" xr:uid="{4E3FD919-28F6-4F4B-9E99-08E87CFE354C}"/>
    <cellStyle name="Migliaia 2 6 2 8 2 3 2" xfId="39064" xr:uid="{A5525AE5-1FFF-4042-A5CD-65CBDFD0FEBD}"/>
    <cellStyle name="Migliaia 2 6 2 8 2 4" xfId="27647" xr:uid="{3F4A93DA-203E-4C95-A248-AE0036F09764}"/>
    <cellStyle name="Migliaia 2 6 2 8 3" xfId="7664" xr:uid="{19939FDE-F3FB-4BA9-A15F-BB9F6EADFA66}"/>
    <cellStyle name="Migliaia 2 6 2 8 3 2" xfId="19081" xr:uid="{AF137F72-69EA-4AF9-8DBB-F4BAC58E4930}"/>
    <cellStyle name="Migliaia 2 6 2 8 3 2 2" xfId="41918" xr:uid="{9F0BF674-5C18-4176-BE34-44F776EFD579}"/>
    <cellStyle name="Migliaia 2 6 2 8 3 3" xfId="30501" xr:uid="{0F4A91B1-2DE1-46AB-99C5-4ECF00563941}"/>
    <cellStyle name="Migliaia 2 6 2 8 4" xfId="13373" xr:uid="{0B86AF50-40A2-493B-8520-B967E056031C}"/>
    <cellStyle name="Migliaia 2 6 2 8 4 2" xfId="36210" xr:uid="{8679E4DF-62BE-45AA-A841-69C230E15A66}"/>
    <cellStyle name="Migliaia 2 6 2 8 5" xfId="24793" xr:uid="{FFED05E3-5E39-4A4F-A331-1A79D399724E}"/>
    <cellStyle name="Migliaia 2 6 2 9" xfId="3382" xr:uid="{AA69AABA-DF84-4D35-A12B-B40F2E91199D}"/>
    <cellStyle name="Migliaia 2 6 2 9 2" xfId="9091" xr:uid="{61AC6FE9-3D66-4FDC-9EFB-82353AA04197}"/>
    <cellStyle name="Migliaia 2 6 2 9 2 2" xfId="20508" xr:uid="{33F31D48-5F81-42EA-9CD9-CB1383BF0BFF}"/>
    <cellStyle name="Migliaia 2 6 2 9 2 2 2" xfId="43345" xr:uid="{303FD150-C49B-43FC-B929-4111059B07D4}"/>
    <cellStyle name="Migliaia 2 6 2 9 2 3" xfId="31928" xr:uid="{40A3D0F8-2C4A-4FE3-9200-384A4821F422}"/>
    <cellStyle name="Migliaia 2 6 2 9 3" xfId="14800" xr:uid="{D1EAB612-B5B5-466F-A4F0-EA392E8FE106}"/>
    <cellStyle name="Migliaia 2 6 2 9 3 2" xfId="37637" xr:uid="{6B605316-49D1-4E35-88AA-0DF23246106C}"/>
    <cellStyle name="Migliaia 2 6 2 9 4" xfId="26220" xr:uid="{96D0451F-8918-46C3-9259-B325BA203CDB}"/>
    <cellStyle name="Migliaia 2 6 3" xfId="285" xr:uid="{63BA51DC-8D4A-4B52-8BE2-C58D9293ECE7}"/>
    <cellStyle name="Migliaia 2 6 3 10" xfId="6198" xr:uid="{A0EE44E4-B60C-4426-9E57-64243AB960CA}"/>
    <cellStyle name="Migliaia 2 6 3 10 2" xfId="17615" xr:uid="{580B3B85-CFAA-4681-9901-2D37E6EA9A91}"/>
    <cellStyle name="Migliaia 2 6 3 10 2 2" xfId="40452" xr:uid="{AB7C0F06-E583-4968-92CC-85D49C29B58A}"/>
    <cellStyle name="Migliaia 2 6 3 10 3" xfId="29035" xr:uid="{3AB3392F-5B59-42D9-B494-CF269CA6ED44}"/>
    <cellStyle name="Migliaia 2 6 3 11" xfId="11907" xr:uid="{36E44C31-E5A6-4E14-A33C-98D2A1F4647A}"/>
    <cellStyle name="Migliaia 2 6 3 11 2" xfId="34744" xr:uid="{930D147C-BE7E-4891-91B6-71E7B9A2D331}"/>
    <cellStyle name="Migliaia 2 6 3 12" xfId="23327" xr:uid="{2DD9A79E-382E-4653-9739-95068A0E3730}"/>
    <cellStyle name="Migliaia 2 6 3 2" xfId="441" xr:uid="{1769F911-3F55-4C6D-8998-2DC02F0B9173}"/>
    <cellStyle name="Migliaia 2 6 3 2 10" xfId="12033" xr:uid="{58D238E1-B72D-4A03-9538-255F181A6F95}"/>
    <cellStyle name="Migliaia 2 6 3 2 10 2" xfId="34870" xr:uid="{90B5FDEA-335D-48EB-81EB-224666F30AB0}"/>
    <cellStyle name="Migliaia 2 6 3 2 11" xfId="23453" xr:uid="{10C988F9-BBBE-4E14-9FDB-E8851CD3AF47}"/>
    <cellStyle name="Migliaia 2 6 3 2 2" xfId="695" xr:uid="{3075CACA-4C39-4EE9-B040-EB41B876A54E}"/>
    <cellStyle name="Migliaia 2 6 3 2 2 2" xfId="2257" xr:uid="{45E22A15-B052-497F-B528-D473BF414BE9}"/>
    <cellStyle name="Migliaia 2 6 3 2 2 2 2" xfId="5113" xr:uid="{E25212B0-B00F-4563-BBE8-E82DFB90C23E}"/>
    <cellStyle name="Migliaia 2 6 3 2 2 2 2 2" xfId="10821" xr:uid="{3F02FE48-018B-4767-823C-75C567168EA4}"/>
    <cellStyle name="Migliaia 2 6 3 2 2 2 2 2 2" xfId="22239" xr:uid="{83D59AB6-9A51-40FB-8EF1-DEBEB3F48B8B}"/>
    <cellStyle name="Migliaia 2 6 3 2 2 2 2 2 2 2" xfId="45076" xr:uid="{EC555221-AC61-431F-BCC3-A57457187491}"/>
    <cellStyle name="Migliaia 2 6 3 2 2 2 2 2 3" xfId="33659" xr:uid="{FE2E7C7D-26B9-45FC-9915-9A68EDE9294F}"/>
    <cellStyle name="Migliaia 2 6 3 2 2 2 2 3" xfId="16531" xr:uid="{82DD2FD9-B77A-45B5-B4CA-9996E0557074}"/>
    <cellStyle name="Migliaia 2 6 3 2 2 2 2 3 2" xfId="39368" xr:uid="{E7730DC8-DE98-4A07-9759-C02002BB43FC}"/>
    <cellStyle name="Migliaia 2 6 3 2 2 2 2 4" xfId="27951" xr:uid="{BF6AC37F-4C35-4627-9962-77E6EF5F01F6}"/>
    <cellStyle name="Migliaia 2 6 3 2 2 2 3" xfId="7968" xr:uid="{176E069C-57CC-4EE1-971F-7BC6F094FBF1}"/>
    <cellStyle name="Migliaia 2 6 3 2 2 2 3 2" xfId="19385" xr:uid="{4FC149C3-DA48-45F9-90A0-7A0642B74342}"/>
    <cellStyle name="Migliaia 2 6 3 2 2 2 3 2 2" xfId="42222" xr:uid="{1D42DFB4-476B-4280-9476-9AF29C08ADE5}"/>
    <cellStyle name="Migliaia 2 6 3 2 2 2 3 3" xfId="30805" xr:uid="{86441C10-9AA1-4E71-8CCD-87AB2CA85E69}"/>
    <cellStyle name="Migliaia 2 6 3 2 2 2 4" xfId="13677" xr:uid="{A6695C40-0BA8-4572-843D-428532C08E43}"/>
    <cellStyle name="Migliaia 2 6 3 2 2 2 4 2" xfId="36514" xr:uid="{DEB34554-C8DB-4181-AC9C-58A8CCAC80C9}"/>
    <cellStyle name="Migliaia 2 6 3 2 2 2 5" xfId="25097" xr:uid="{AFA2FF88-E43B-4D07-AA53-63A4DC2058A2}"/>
    <cellStyle name="Migliaia 2 6 3 2 2 3" xfId="3686" xr:uid="{54C10679-229B-4417-82A9-9DA25BE55312}"/>
    <cellStyle name="Migliaia 2 6 3 2 2 3 2" xfId="9395" xr:uid="{4B141A44-C87F-4F4F-A5EB-04645E20A5E5}"/>
    <cellStyle name="Migliaia 2 6 3 2 2 3 2 2" xfId="20812" xr:uid="{8C058433-9D54-414D-A9B2-E07CCD1C8319}"/>
    <cellStyle name="Migliaia 2 6 3 2 2 3 2 2 2" xfId="43649" xr:uid="{6E7406C4-5D34-485D-933A-42FB71F98E52}"/>
    <cellStyle name="Migliaia 2 6 3 2 2 3 2 3" xfId="32232" xr:uid="{5848BC12-8E7A-42BE-9648-D445AF3C7E1E}"/>
    <cellStyle name="Migliaia 2 6 3 2 2 3 3" xfId="15104" xr:uid="{85AE7A24-644D-4970-A897-20ED0CF93EE8}"/>
    <cellStyle name="Migliaia 2 6 3 2 2 3 3 2" xfId="37941" xr:uid="{CD6F30FC-33C0-47B9-AE0F-12699BA1B497}"/>
    <cellStyle name="Migliaia 2 6 3 2 2 3 4" xfId="26524" xr:uid="{CD562491-609F-41AE-910E-A345244BA6C6}"/>
    <cellStyle name="Migliaia 2 6 3 2 2 4" xfId="6541" xr:uid="{ED1447E9-383E-4561-B6ED-1E5EF04D0254}"/>
    <cellStyle name="Migliaia 2 6 3 2 2 4 2" xfId="17958" xr:uid="{C984DF09-E076-4CBC-BBAB-16CF3F892E7F}"/>
    <cellStyle name="Migliaia 2 6 3 2 2 4 2 2" xfId="40795" xr:uid="{F6F64C8A-CA0F-4C18-8A5D-BEF16AF63EA3}"/>
    <cellStyle name="Migliaia 2 6 3 2 2 4 3" xfId="29378" xr:uid="{A7347FB0-8FBD-4FFF-AA4E-44AC4566D7FE}"/>
    <cellStyle name="Migliaia 2 6 3 2 2 5" xfId="12250" xr:uid="{61675A15-8A3C-4003-A765-40DE53B16421}"/>
    <cellStyle name="Migliaia 2 6 3 2 2 5 2" xfId="35087" xr:uid="{6BD30653-6C9C-428A-A8D8-99D485FA993B}"/>
    <cellStyle name="Migliaia 2 6 3 2 2 6" xfId="23670" xr:uid="{960061CD-7E57-4900-B7D8-AF657150363A}"/>
    <cellStyle name="Migliaia 2 6 3 2 3" xfId="955" xr:uid="{327DFE2E-B923-4297-A005-D82CE57CB078}"/>
    <cellStyle name="Migliaia 2 6 3 2 3 2" xfId="2474" xr:uid="{C0C229AB-156C-43D0-8CCA-C1027992A6F8}"/>
    <cellStyle name="Migliaia 2 6 3 2 3 2 2" xfId="5330" xr:uid="{C088E4E4-CCB1-4D2B-A48B-F4172474CB97}"/>
    <cellStyle name="Migliaia 2 6 3 2 3 2 2 2" xfId="11038" xr:uid="{61E33C5B-A93A-4E18-84AC-013629718FC4}"/>
    <cellStyle name="Migliaia 2 6 3 2 3 2 2 2 2" xfId="22456" xr:uid="{BE99FA03-B119-401F-91C7-2B47E2C39FC2}"/>
    <cellStyle name="Migliaia 2 6 3 2 3 2 2 2 2 2" xfId="45293" xr:uid="{F687DF99-5BC0-4220-BA6C-96D5E2F757FA}"/>
    <cellStyle name="Migliaia 2 6 3 2 3 2 2 2 3" xfId="33876" xr:uid="{13F9EB97-CA43-4BEA-9B4A-0171D0E69F90}"/>
    <cellStyle name="Migliaia 2 6 3 2 3 2 2 3" xfId="16748" xr:uid="{B666AE9F-3D9A-4714-B2F3-D9BD9BADBCA1}"/>
    <cellStyle name="Migliaia 2 6 3 2 3 2 2 3 2" xfId="39585" xr:uid="{964AFA11-5189-4E5D-BB8D-A18747ACF72D}"/>
    <cellStyle name="Migliaia 2 6 3 2 3 2 2 4" xfId="28168" xr:uid="{1E653051-AB99-4706-9940-22A381435BB5}"/>
    <cellStyle name="Migliaia 2 6 3 2 3 2 3" xfId="8185" xr:uid="{5D1AFAC6-DF0F-482A-935B-E175D81AE8E9}"/>
    <cellStyle name="Migliaia 2 6 3 2 3 2 3 2" xfId="19602" xr:uid="{96E77DEB-F012-45FB-AD40-385211FCB987}"/>
    <cellStyle name="Migliaia 2 6 3 2 3 2 3 2 2" xfId="42439" xr:uid="{037E621F-72C2-46AB-92E2-4F50C2765284}"/>
    <cellStyle name="Migliaia 2 6 3 2 3 2 3 3" xfId="31022" xr:uid="{00D3A284-5AF7-4CF7-A777-F68814459DA3}"/>
    <cellStyle name="Migliaia 2 6 3 2 3 2 4" xfId="13894" xr:uid="{46333663-1410-49B8-B134-D5F0138F5922}"/>
    <cellStyle name="Migliaia 2 6 3 2 3 2 4 2" xfId="36731" xr:uid="{200C475F-5FB4-4FFD-8BD4-1C48D1480BDB}"/>
    <cellStyle name="Migliaia 2 6 3 2 3 2 5" xfId="25314" xr:uid="{F053E983-E1F6-40E0-9C1C-51149AE14CE7}"/>
    <cellStyle name="Migliaia 2 6 3 2 3 3" xfId="3903" xr:uid="{5823DDE3-0B20-4792-951B-5C456F671349}"/>
    <cellStyle name="Migliaia 2 6 3 2 3 3 2" xfId="9612" xr:uid="{C8B1EF60-93DA-4BF3-8FA7-CF0883E47C7F}"/>
    <cellStyle name="Migliaia 2 6 3 2 3 3 2 2" xfId="21029" xr:uid="{2D595CAD-D946-4BC0-AAEA-9D2CA25E6BE3}"/>
    <cellStyle name="Migliaia 2 6 3 2 3 3 2 2 2" xfId="43866" xr:uid="{C1BBAAEF-DE3C-4EBE-AE19-CE9623FA0DC2}"/>
    <cellStyle name="Migliaia 2 6 3 2 3 3 2 3" xfId="32449" xr:uid="{A981AF3B-1252-4AB7-A677-8E3D33B6FD09}"/>
    <cellStyle name="Migliaia 2 6 3 2 3 3 3" xfId="15321" xr:uid="{1CCE7DFC-CEDD-4BF4-B442-69CD6D71D9A7}"/>
    <cellStyle name="Migliaia 2 6 3 2 3 3 3 2" xfId="38158" xr:uid="{C99FCFD3-FD8B-448B-8A38-81D056C01FAF}"/>
    <cellStyle name="Migliaia 2 6 3 2 3 3 4" xfId="26741" xr:uid="{01A3E5E5-22A1-40EF-B544-1B551D1A708F}"/>
    <cellStyle name="Migliaia 2 6 3 2 3 4" xfId="6758" xr:uid="{C762DF59-3D2F-4E47-8B96-2C86E83582DF}"/>
    <cellStyle name="Migliaia 2 6 3 2 3 4 2" xfId="18175" xr:uid="{246287F4-25E4-49F3-B160-9D6AF0A3490C}"/>
    <cellStyle name="Migliaia 2 6 3 2 3 4 2 2" xfId="41012" xr:uid="{2412F1BE-A362-4297-9C18-264C6B789DA7}"/>
    <cellStyle name="Migliaia 2 6 3 2 3 4 3" xfId="29595" xr:uid="{B49C1D6F-2E95-44F5-8864-6401671A8746}"/>
    <cellStyle name="Migliaia 2 6 3 2 3 5" xfId="12467" xr:uid="{1F0FF5CC-D95A-43DC-987C-30A6E24BC51C}"/>
    <cellStyle name="Migliaia 2 6 3 2 3 5 2" xfId="35304" xr:uid="{63C84351-0123-42E2-AB9A-26AD9206EEDD}"/>
    <cellStyle name="Migliaia 2 6 3 2 3 6" xfId="23887" xr:uid="{BE874DE8-5DC1-4C67-B20F-C6575F0BE95A}"/>
    <cellStyle name="Migliaia 2 6 3 2 4" xfId="1202" xr:uid="{C85857C9-6141-4353-A792-A371AD537230}"/>
    <cellStyle name="Migliaia 2 6 3 2 4 2" xfId="2691" xr:uid="{02E08F08-21CF-4EE0-8A59-BEC7B67FD23B}"/>
    <cellStyle name="Migliaia 2 6 3 2 4 2 2" xfId="5547" xr:uid="{57B42733-00CF-40F6-A33C-6DACE1555FBB}"/>
    <cellStyle name="Migliaia 2 6 3 2 4 2 2 2" xfId="11255" xr:uid="{C2BFBB7B-A34B-472B-A8F1-5E09742F3080}"/>
    <cellStyle name="Migliaia 2 6 3 2 4 2 2 2 2" xfId="22673" xr:uid="{E244566E-F664-4E97-B175-144F1BC1A3D2}"/>
    <cellStyle name="Migliaia 2 6 3 2 4 2 2 2 2 2" xfId="45510" xr:uid="{FE5C232E-2631-4D63-AFFC-37FD091A2A74}"/>
    <cellStyle name="Migliaia 2 6 3 2 4 2 2 2 3" xfId="34093" xr:uid="{72055D9C-0F77-4A51-87CF-845008946C95}"/>
    <cellStyle name="Migliaia 2 6 3 2 4 2 2 3" xfId="16965" xr:uid="{0DE74AB5-D1AC-48E2-BCC2-2AC7E8CF25B3}"/>
    <cellStyle name="Migliaia 2 6 3 2 4 2 2 3 2" xfId="39802" xr:uid="{7E32A267-441A-461F-801F-3CCA17E5A117}"/>
    <cellStyle name="Migliaia 2 6 3 2 4 2 2 4" xfId="28385" xr:uid="{19F7974D-E7E7-45C5-807B-311F085D35B1}"/>
    <cellStyle name="Migliaia 2 6 3 2 4 2 3" xfId="8402" xr:uid="{334FCA7C-ED5B-44D4-9BA2-F65B336FAD48}"/>
    <cellStyle name="Migliaia 2 6 3 2 4 2 3 2" xfId="19819" xr:uid="{0B321841-DBF4-4891-9CB1-547EBB9952DA}"/>
    <cellStyle name="Migliaia 2 6 3 2 4 2 3 2 2" xfId="42656" xr:uid="{546775E9-1706-4F63-AC88-13500B55747B}"/>
    <cellStyle name="Migliaia 2 6 3 2 4 2 3 3" xfId="31239" xr:uid="{21098C22-662E-4D20-AF8C-D1D43BC1259C}"/>
    <cellStyle name="Migliaia 2 6 3 2 4 2 4" xfId="14111" xr:uid="{21249377-EED3-43E7-9655-5988F3D2ED14}"/>
    <cellStyle name="Migliaia 2 6 3 2 4 2 4 2" xfId="36948" xr:uid="{F8A49BF7-9301-412B-9B30-33D61D3926BC}"/>
    <cellStyle name="Migliaia 2 6 3 2 4 2 5" xfId="25531" xr:uid="{B7D62F80-323E-4694-BAD6-5F798349043C}"/>
    <cellStyle name="Migliaia 2 6 3 2 4 3" xfId="4120" xr:uid="{A88DEB79-2510-4839-B835-F74B7A61E8C8}"/>
    <cellStyle name="Migliaia 2 6 3 2 4 3 2" xfId="9829" xr:uid="{BF1C1A35-6B90-4B56-814F-1E4F88290702}"/>
    <cellStyle name="Migliaia 2 6 3 2 4 3 2 2" xfId="21246" xr:uid="{8C6B67FF-3F0A-4791-9673-9C483C57E92C}"/>
    <cellStyle name="Migliaia 2 6 3 2 4 3 2 2 2" xfId="44083" xr:uid="{0AF51A57-A62A-4B80-B012-769CF25EA984}"/>
    <cellStyle name="Migliaia 2 6 3 2 4 3 2 3" xfId="32666" xr:uid="{D8CCD1F3-1C27-4E94-B367-22C0C3DE6D3D}"/>
    <cellStyle name="Migliaia 2 6 3 2 4 3 3" xfId="15538" xr:uid="{DF6339A1-1811-4D43-834D-55F6D6A6548D}"/>
    <cellStyle name="Migliaia 2 6 3 2 4 3 3 2" xfId="38375" xr:uid="{CA6D11D0-CC80-4B8B-9C24-638CE1728A02}"/>
    <cellStyle name="Migliaia 2 6 3 2 4 3 4" xfId="26958" xr:uid="{C31C996D-6F31-4A2E-81B2-89E67D325BB1}"/>
    <cellStyle name="Migliaia 2 6 3 2 4 4" xfId="6975" xr:uid="{18B4201A-E27E-499A-8611-4BD70085E5CE}"/>
    <cellStyle name="Migliaia 2 6 3 2 4 4 2" xfId="18392" xr:uid="{8A4E13E5-D60B-46E4-8F5D-6275CF744DE9}"/>
    <cellStyle name="Migliaia 2 6 3 2 4 4 2 2" xfId="41229" xr:uid="{5DE9A9BF-931A-4E06-B4C0-224FE27D14D5}"/>
    <cellStyle name="Migliaia 2 6 3 2 4 4 3" xfId="29812" xr:uid="{A81E1C06-4885-46C9-8D10-4696D8DC954B}"/>
    <cellStyle name="Migliaia 2 6 3 2 4 5" xfId="12684" xr:uid="{60953EA7-B884-4112-857D-CC7CD9BF4333}"/>
    <cellStyle name="Migliaia 2 6 3 2 4 5 2" xfId="35521" xr:uid="{7BA07BBD-E7DC-4920-96ED-874DEAE38D24}"/>
    <cellStyle name="Migliaia 2 6 3 2 4 6" xfId="24104" xr:uid="{CADD9CA1-A779-43B9-9485-88A458CBD383}"/>
    <cellStyle name="Migliaia 2 6 3 2 5" xfId="1449" xr:uid="{412D655D-59E2-4784-9830-9B64E2050720}"/>
    <cellStyle name="Migliaia 2 6 3 2 5 2" xfId="2908" xr:uid="{0DF09DDC-E902-4309-BE94-B7E9E8577B6F}"/>
    <cellStyle name="Migliaia 2 6 3 2 5 2 2" xfId="5764" xr:uid="{67CCA4C1-0E95-4224-8A7E-A0F67DB257CE}"/>
    <cellStyle name="Migliaia 2 6 3 2 5 2 2 2" xfId="11472" xr:uid="{2D97A47A-388B-4ABC-A43F-6E86080B63C1}"/>
    <cellStyle name="Migliaia 2 6 3 2 5 2 2 2 2" xfId="22890" xr:uid="{CC17597A-3F47-4583-9E9E-C342ECA37D26}"/>
    <cellStyle name="Migliaia 2 6 3 2 5 2 2 2 2 2" xfId="45727" xr:uid="{D51E57D4-1AC1-4D3A-8E08-90674B892836}"/>
    <cellStyle name="Migliaia 2 6 3 2 5 2 2 2 3" xfId="34310" xr:uid="{69AFD0B0-95B9-4935-B886-9C615914AB36}"/>
    <cellStyle name="Migliaia 2 6 3 2 5 2 2 3" xfId="17182" xr:uid="{4B1283B5-AA12-45F3-BF60-1244B65C1DC0}"/>
    <cellStyle name="Migliaia 2 6 3 2 5 2 2 3 2" xfId="40019" xr:uid="{9FFC0F72-222C-4A9B-88FE-73CD5D223F23}"/>
    <cellStyle name="Migliaia 2 6 3 2 5 2 2 4" xfId="28602" xr:uid="{BCC29497-458E-483D-8028-39F51F31DEA2}"/>
    <cellStyle name="Migliaia 2 6 3 2 5 2 3" xfId="8619" xr:uid="{4C8F8E86-51C0-45A0-B475-9D7C48D83BA7}"/>
    <cellStyle name="Migliaia 2 6 3 2 5 2 3 2" xfId="20036" xr:uid="{C1E6EB92-063C-4BF4-AEC8-44412CAB1D71}"/>
    <cellStyle name="Migliaia 2 6 3 2 5 2 3 2 2" xfId="42873" xr:uid="{6EC5120B-35BB-4369-9F82-4EBC7D0DDA89}"/>
    <cellStyle name="Migliaia 2 6 3 2 5 2 3 3" xfId="31456" xr:uid="{11D1FEAA-B1CC-4739-9369-FA7C9EF2397A}"/>
    <cellStyle name="Migliaia 2 6 3 2 5 2 4" xfId="14328" xr:uid="{D40C46DC-23C3-414E-8989-45CE0C7B442D}"/>
    <cellStyle name="Migliaia 2 6 3 2 5 2 4 2" xfId="37165" xr:uid="{80266D6C-B757-4EA8-BB7B-98735F488A04}"/>
    <cellStyle name="Migliaia 2 6 3 2 5 2 5" xfId="25748" xr:uid="{2E5832BE-566C-438D-BD63-A0E84AB54A0C}"/>
    <cellStyle name="Migliaia 2 6 3 2 5 3" xfId="4337" xr:uid="{7BC0C2AA-3EDA-4E27-BAB9-663235FC6E53}"/>
    <cellStyle name="Migliaia 2 6 3 2 5 3 2" xfId="10046" xr:uid="{2389B77E-F748-4E3B-B7F1-E9ADEB29712E}"/>
    <cellStyle name="Migliaia 2 6 3 2 5 3 2 2" xfId="21463" xr:uid="{FE469B7A-B349-48F7-BA93-1AB727244008}"/>
    <cellStyle name="Migliaia 2 6 3 2 5 3 2 2 2" xfId="44300" xr:uid="{16E3169A-0A8C-4AB1-8B9C-6727A132E06B}"/>
    <cellStyle name="Migliaia 2 6 3 2 5 3 2 3" xfId="32883" xr:uid="{F767CFD2-4822-40D1-AFC8-9E7AB9BE27E6}"/>
    <cellStyle name="Migliaia 2 6 3 2 5 3 3" xfId="15755" xr:uid="{02F56D98-13C4-4EA3-808C-4A84EAE89559}"/>
    <cellStyle name="Migliaia 2 6 3 2 5 3 3 2" xfId="38592" xr:uid="{24E00782-3EAD-4C21-8E8C-6BC3A3A167A1}"/>
    <cellStyle name="Migliaia 2 6 3 2 5 3 4" xfId="27175" xr:uid="{09735F73-137D-4638-9844-1FF28C5589D9}"/>
    <cellStyle name="Migliaia 2 6 3 2 5 4" xfId="7192" xr:uid="{5DC2B835-F39F-4198-8892-06B5C6DD9EB6}"/>
    <cellStyle name="Migliaia 2 6 3 2 5 4 2" xfId="18609" xr:uid="{E26780F1-8D03-4A12-A965-A252E88B9C42}"/>
    <cellStyle name="Migliaia 2 6 3 2 5 4 2 2" xfId="41446" xr:uid="{6864CD70-A008-4398-BD84-5CB10A4CF213}"/>
    <cellStyle name="Migliaia 2 6 3 2 5 4 3" xfId="30029" xr:uid="{4CFC9DCB-79A4-408E-B46C-069DE8E54DF4}"/>
    <cellStyle name="Migliaia 2 6 3 2 5 5" xfId="12901" xr:uid="{A0F9FFA2-23A6-4587-906C-22BC3E9ACD83}"/>
    <cellStyle name="Migliaia 2 6 3 2 5 5 2" xfId="35738" xr:uid="{5FFC2C2A-0849-428C-8BAE-3A7ABD45C77B}"/>
    <cellStyle name="Migliaia 2 6 3 2 5 6" xfId="24321" xr:uid="{89DEF36D-3692-4C77-8CBD-F3FD7765F697}"/>
    <cellStyle name="Migliaia 2 6 3 2 6" xfId="1696" xr:uid="{E9F2AF19-C78D-422E-A7E4-4126141A23D9}"/>
    <cellStyle name="Migliaia 2 6 3 2 6 2" xfId="3125" xr:uid="{D2C68942-ED47-4188-983B-E87BFC179264}"/>
    <cellStyle name="Migliaia 2 6 3 2 6 2 2" xfId="5981" xr:uid="{D479BC73-5FB2-40C6-A429-B23966707ABD}"/>
    <cellStyle name="Migliaia 2 6 3 2 6 2 2 2" xfId="11689" xr:uid="{9BDBDD86-0C46-4F8B-8395-5CA415AC4542}"/>
    <cellStyle name="Migliaia 2 6 3 2 6 2 2 2 2" xfId="23107" xr:uid="{E3F23150-3FEB-4484-B021-3405D2D4AB79}"/>
    <cellStyle name="Migliaia 2 6 3 2 6 2 2 2 2 2" xfId="45944" xr:uid="{A300111D-19EA-4215-A049-FF1F7F376F18}"/>
    <cellStyle name="Migliaia 2 6 3 2 6 2 2 2 3" xfId="34527" xr:uid="{41D2C8D9-0C5D-491A-A016-E7DB04AA6D37}"/>
    <cellStyle name="Migliaia 2 6 3 2 6 2 2 3" xfId="17399" xr:uid="{8E54D586-13E6-41B0-93AD-878C28640C4A}"/>
    <cellStyle name="Migliaia 2 6 3 2 6 2 2 3 2" xfId="40236" xr:uid="{5044212D-7861-4810-9E1A-3BA47923D765}"/>
    <cellStyle name="Migliaia 2 6 3 2 6 2 2 4" xfId="28819" xr:uid="{589ADA0E-A9F1-4BFB-8401-139FCB1F62F4}"/>
    <cellStyle name="Migliaia 2 6 3 2 6 2 3" xfId="8836" xr:uid="{3B2FFE59-B24B-4EAC-86D6-8031290847B3}"/>
    <cellStyle name="Migliaia 2 6 3 2 6 2 3 2" xfId="20253" xr:uid="{71FD292C-0D64-4F1F-97C1-9B55766A378C}"/>
    <cellStyle name="Migliaia 2 6 3 2 6 2 3 2 2" xfId="43090" xr:uid="{B62F92A8-F047-4E0D-AF74-FD16E1171C71}"/>
    <cellStyle name="Migliaia 2 6 3 2 6 2 3 3" xfId="31673" xr:uid="{30BDC26B-081F-41E5-BE90-02D65826BEA2}"/>
    <cellStyle name="Migliaia 2 6 3 2 6 2 4" xfId="14545" xr:uid="{829A37F4-5B26-4D39-9BF0-E5412F36A8BA}"/>
    <cellStyle name="Migliaia 2 6 3 2 6 2 4 2" xfId="37382" xr:uid="{5C8742CD-1D36-471A-BCC4-A279DBF40BD1}"/>
    <cellStyle name="Migliaia 2 6 3 2 6 2 5" xfId="25965" xr:uid="{1F9E0D6C-E08A-4D60-940D-78CB1370C75B}"/>
    <cellStyle name="Migliaia 2 6 3 2 6 3" xfId="4554" xr:uid="{12570227-8E1A-42CC-87DD-DAD4601BD9A8}"/>
    <cellStyle name="Migliaia 2 6 3 2 6 3 2" xfId="10263" xr:uid="{746C5CF7-EDFC-4426-BEB7-9BD7457CBB8B}"/>
    <cellStyle name="Migliaia 2 6 3 2 6 3 2 2" xfId="21680" xr:uid="{4E482370-3EBC-4854-99F8-0F3C574BCBF2}"/>
    <cellStyle name="Migliaia 2 6 3 2 6 3 2 2 2" xfId="44517" xr:uid="{D2FEF0F5-C3A2-4668-AE93-D2953D14013A}"/>
    <cellStyle name="Migliaia 2 6 3 2 6 3 2 3" xfId="33100" xr:uid="{0DA07A1E-DE8A-4AAA-B7AF-19A1E768A131}"/>
    <cellStyle name="Migliaia 2 6 3 2 6 3 3" xfId="15972" xr:uid="{8D6A0B85-1540-4035-A2C0-D3AB7DE01D32}"/>
    <cellStyle name="Migliaia 2 6 3 2 6 3 3 2" xfId="38809" xr:uid="{6AE9732A-4FA9-4722-9E4C-38C7E85DB7FB}"/>
    <cellStyle name="Migliaia 2 6 3 2 6 3 4" xfId="27392" xr:uid="{BF7E1F90-AD62-4B28-BB42-4514234125BE}"/>
    <cellStyle name="Migliaia 2 6 3 2 6 4" xfId="7409" xr:uid="{663E94E1-2917-43F4-AF8F-A826DA178E61}"/>
    <cellStyle name="Migliaia 2 6 3 2 6 4 2" xfId="18826" xr:uid="{9D904552-9959-4F20-9EB6-BC5BDACE35EA}"/>
    <cellStyle name="Migliaia 2 6 3 2 6 4 2 2" xfId="41663" xr:uid="{1EA54AEC-0411-49A6-B1DC-D421F3BE9F69}"/>
    <cellStyle name="Migliaia 2 6 3 2 6 4 3" xfId="30246" xr:uid="{0E69B57C-28FC-46E9-909C-8D57445254FB}"/>
    <cellStyle name="Migliaia 2 6 3 2 6 5" xfId="13118" xr:uid="{5DDB1D36-2C40-478D-B686-414E7E87C1C8}"/>
    <cellStyle name="Migliaia 2 6 3 2 6 5 2" xfId="35955" xr:uid="{1BABB449-4174-4F87-AD7F-E642B238AA86}"/>
    <cellStyle name="Migliaia 2 6 3 2 6 6" xfId="24538" xr:uid="{D4D3AD3C-144F-4166-93EE-0EA7368DA065}"/>
    <cellStyle name="Migliaia 2 6 3 2 7" xfId="2040" xr:uid="{D6A5E8FA-3949-4169-A537-56428EF4A5BB}"/>
    <cellStyle name="Migliaia 2 6 3 2 7 2" xfId="4896" xr:uid="{90D6E085-9790-46E0-B9DC-A4E1792BFCBF}"/>
    <cellStyle name="Migliaia 2 6 3 2 7 2 2" xfId="10604" xr:uid="{B5502F5A-CF63-4637-A954-8EA25D1599F2}"/>
    <cellStyle name="Migliaia 2 6 3 2 7 2 2 2" xfId="22022" xr:uid="{948C5A83-1C4A-4177-831F-F0E4F4C52AA3}"/>
    <cellStyle name="Migliaia 2 6 3 2 7 2 2 2 2" xfId="44859" xr:uid="{426FA2E6-91A9-4C0C-8D4B-2DB03E82C977}"/>
    <cellStyle name="Migliaia 2 6 3 2 7 2 2 3" xfId="33442" xr:uid="{6EC21044-FA5F-4420-BC76-CBE047567E54}"/>
    <cellStyle name="Migliaia 2 6 3 2 7 2 3" xfId="16314" xr:uid="{F6911B6E-4704-4AEB-A3D2-6F28B948A363}"/>
    <cellStyle name="Migliaia 2 6 3 2 7 2 3 2" xfId="39151" xr:uid="{1BCCD7FC-2C88-4614-814A-05E51F3A1372}"/>
    <cellStyle name="Migliaia 2 6 3 2 7 2 4" xfId="27734" xr:uid="{68D95D86-8C82-4F79-9940-1CCEA7825419}"/>
    <cellStyle name="Migliaia 2 6 3 2 7 3" xfId="7751" xr:uid="{735AF715-FF12-411A-B7E1-A82781BF09CC}"/>
    <cellStyle name="Migliaia 2 6 3 2 7 3 2" xfId="19168" xr:uid="{EF616F76-60AD-4B5B-8733-1F7552B78B89}"/>
    <cellStyle name="Migliaia 2 6 3 2 7 3 2 2" xfId="42005" xr:uid="{DFBB532A-5D2B-49F7-9C44-4CAD1A97A367}"/>
    <cellStyle name="Migliaia 2 6 3 2 7 3 3" xfId="30588" xr:uid="{443AC10C-2047-4D88-A519-3AD8CAC20D28}"/>
    <cellStyle name="Migliaia 2 6 3 2 7 4" xfId="13460" xr:uid="{98B7FCFB-C873-42B3-A479-F055CD78C64A}"/>
    <cellStyle name="Migliaia 2 6 3 2 7 4 2" xfId="36297" xr:uid="{E1D01D45-FCE2-4992-A33B-BE25FB00F876}"/>
    <cellStyle name="Migliaia 2 6 3 2 7 5" xfId="24880" xr:uid="{AC2074A1-F1A8-4F7A-BF0A-14BA4A651DDF}"/>
    <cellStyle name="Migliaia 2 6 3 2 8" xfId="3469" xr:uid="{4FF8EC79-33A4-455B-94B4-4225F3710F1D}"/>
    <cellStyle name="Migliaia 2 6 3 2 8 2" xfId="9178" xr:uid="{DA41BAEC-0CBE-4B56-87C9-10724F82108D}"/>
    <cellStyle name="Migliaia 2 6 3 2 8 2 2" xfId="20595" xr:uid="{F2EDAF7D-B4EB-4356-B479-FD45F5D461F5}"/>
    <cellStyle name="Migliaia 2 6 3 2 8 2 2 2" xfId="43432" xr:uid="{943AB314-F54B-466C-8EC1-335626328624}"/>
    <cellStyle name="Migliaia 2 6 3 2 8 2 3" xfId="32015" xr:uid="{F7FCAD6B-E17B-48F8-A66F-36D62AD77CF7}"/>
    <cellStyle name="Migliaia 2 6 3 2 8 3" xfId="14887" xr:uid="{EC63DE49-B236-4769-A3B1-A2E89D714636}"/>
    <cellStyle name="Migliaia 2 6 3 2 8 3 2" xfId="37724" xr:uid="{016C4CBD-AE54-4109-9983-0E146C3D1298}"/>
    <cellStyle name="Migliaia 2 6 3 2 8 4" xfId="26307" xr:uid="{180971F2-503E-4CD0-8BAD-81E5E6CA91BA}"/>
    <cellStyle name="Migliaia 2 6 3 2 9" xfId="6324" xr:uid="{FBE2DB26-56B4-44A2-A0CB-B1280A1A5F58}"/>
    <cellStyle name="Migliaia 2 6 3 2 9 2" xfId="17741" xr:uid="{0EE218C5-9262-49C4-B4CA-972A51F38AD0}"/>
    <cellStyle name="Migliaia 2 6 3 2 9 2 2" xfId="40578" xr:uid="{F4467F49-E7AC-4336-8D80-904929151EA7}"/>
    <cellStyle name="Migliaia 2 6 3 2 9 3" xfId="29161" xr:uid="{E555E286-1E8B-45C0-93F7-A755DD6C614A}"/>
    <cellStyle name="Migliaia 2 6 3 3" xfId="561" xr:uid="{C9E468CE-6548-49DA-8595-9422D35501C0}"/>
    <cellStyle name="Migliaia 2 6 3 3 2" xfId="2143" xr:uid="{DD7240D9-FC5A-481E-8DE3-24E314B568DB}"/>
    <cellStyle name="Migliaia 2 6 3 3 2 2" xfId="4999" xr:uid="{A60B1E16-DC3C-4C74-B936-6A4F2DE9FAA3}"/>
    <cellStyle name="Migliaia 2 6 3 3 2 2 2" xfId="10707" xr:uid="{EE06576F-75FA-4C7C-93CA-9904B9FBC308}"/>
    <cellStyle name="Migliaia 2 6 3 3 2 2 2 2" xfId="22125" xr:uid="{FE636B88-41F2-41E7-971A-6C424B7AE9DA}"/>
    <cellStyle name="Migliaia 2 6 3 3 2 2 2 2 2" xfId="44962" xr:uid="{61607DCE-3AF8-43B4-84D7-4C7FA1B954AA}"/>
    <cellStyle name="Migliaia 2 6 3 3 2 2 2 3" xfId="33545" xr:uid="{169CC4B5-D4D5-4175-844A-0A0A18BE89DF}"/>
    <cellStyle name="Migliaia 2 6 3 3 2 2 3" xfId="16417" xr:uid="{378635AD-F95B-45BA-B0E2-1BE7F09CF311}"/>
    <cellStyle name="Migliaia 2 6 3 3 2 2 3 2" xfId="39254" xr:uid="{3148EEDC-2D02-41DC-BBF0-299DDBBDD278}"/>
    <cellStyle name="Migliaia 2 6 3 3 2 2 4" xfId="27837" xr:uid="{2BF35B1E-01EA-40D8-BF46-95B90EBB486A}"/>
    <cellStyle name="Migliaia 2 6 3 3 2 3" xfId="7854" xr:uid="{2615E475-4396-49BE-A506-F8006888EC16}"/>
    <cellStyle name="Migliaia 2 6 3 3 2 3 2" xfId="19271" xr:uid="{ED4DF61A-0F08-4ED4-8221-6FEA35CD049A}"/>
    <cellStyle name="Migliaia 2 6 3 3 2 3 2 2" xfId="42108" xr:uid="{9455D97F-A61F-4FFA-9B14-D59E08894B72}"/>
    <cellStyle name="Migliaia 2 6 3 3 2 3 3" xfId="30691" xr:uid="{24AEC124-D350-4EF8-9402-BC2B85C4B8FE}"/>
    <cellStyle name="Migliaia 2 6 3 3 2 4" xfId="13563" xr:uid="{E71543DE-38C7-42A3-A69F-011688A12CB8}"/>
    <cellStyle name="Migliaia 2 6 3 3 2 4 2" xfId="36400" xr:uid="{FB9F408A-1E83-4444-BC49-6117811AEE74}"/>
    <cellStyle name="Migliaia 2 6 3 3 2 5" xfId="24983" xr:uid="{C5593943-37B1-4447-9BDB-620B7A7526F4}"/>
    <cellStyle name="Migliaia 2 6 3 3 3" xfId="3572" xr:uid="{564558D2-7092-4F02-9771-A3913E174CB8}"/>
    <cellStyle name="Migliaia 2 6 3 3 3 2" xfId="9281" xr:uid="{C93CD5E2-8DE5-4C4F-A5F6-5B3C5EBF7235}"/>
    <cellStyle name="Migliaia 2 6 3 3 3 2 2" xfId="20698" xr:uid="{AAB6A7AE-6822-458A-8694-83AC8B3EBBA5}"/>
    <cellStyle name="Migliaia 2 6 3 3 3 2 2 2" xfId="43535" xr:uid="{7AEF82A5-48A9-47DA-BE77-C7C11E8ED3F2}"/>
    <cellStyle name="Migliaia 2 6 3 3 3 2 3" xfId="32118" xr:uid="{CDC18F65-8F77-4C59-A41B-8CC3ED014D9B}"/>
    <cellStyle name="Migliaia 2 6 3 3 3 3" xfId="14990" xr:uid="{06D78E3D-C8C9-44A2-B1D7-A1E5CE5310A0}"/>
    <cellStyle name="Migliaia 2 6 3 3 3 3 2" xfId="37827" xr:uid="{69CE51BD-F4B0-4DAC-B0D3-8EA4E40EEF5A}"/>
    <cellStyle name="Migliaia 2 6 3 3 3 4" xfId="26410" xr:uid="{DEADDA6F-A6B6-4F45-A8B3-077457C17109}"/>
    <cellStyle name="Migliaia 2 6 3 3 4" xfId="6427" xr:uid="{DBED6BA6-BDCE-4366-A2FB-815F08D1247E}"/>
    <cellStyle name="Migliaia 2 6 3 3 4 2" xfId="17844" xr:uid="{EE8C842F-D12C-4425-A4D2-CBE4132BCE75}"/>
    <cellStyle name="Migliaia 2 6 3 3 4 2 2" xfId="40681" xr:uid="{B63D2191-36A7-40FA-9D4B-2B3AD5B5AE11}"/>
    <cellStyle name="Migliaia 2 6 3 3 4 3" xfId="29264" xr:uid="{3A8E6C27-EA22-456F-8071-8EE4C51E7C34}"/>
    <cellStyle name="Migliaia 2 6 3 3 5" xfId="12136" xr:uid="{0D095921-2AC8-4906-931F-39E37DBF0317}"/>
    <cellStyle name="Migliaia 2 6 3 3 5 2" xfId="34973" xr:uid="{F114C98D-FDE3-4C44-B9A5-9328ED3DA9F7}"/>
    <cellStyle name="Migliaia 2 6 3 3 6" xfId="23556" xr:uid="{CE20FE15-24F8-4F52-9085-8675D9B9205E}"/>
    <cellStyle name="Migliaia 2 6 3 4" xfId="824" xr:uid="{A15E50A7-4307-43F6-994E-263B06764505}"/>
    <cellStyle name="Migliaia 2 6 3 4 2" xfId="2360" xr:uid="{4DA45D95-E8E1-4A32-9C38-EF1B7BA0BC55}"/>
    <cellStyle name="Migliaia 2 6 3 4 2 2" xfId="5216" xr:uid="{A3F0E206-1C29-468F-911A-DB46A96826E5}"/>
    <cellStyle name="Migliaia 2 6 3 4 2 2 2" xfId="10924" xr:uid="{FEA2E22D-4128-417A-8718-221CEAE942A8}"/>
    <cellStyle name="Migliaia 2 6 3 4 2 2 2 2" xfId="22342" xr:uid="{32DC48CD-B1AD-4290-883A-41CF47729DB2}"/>
    <cellStyle name="Migliaia 2 6 3 4 2 2 2 2 2" xfId="45179" xr:uid="{5BD8B660-F036-47F8-B520-2A6ED2B1E928}"/>
    <cellStyle name="Migliaia 2 6 3 4 2 2 2 3" xfId="33762" xr:uid="{D0F5E450-6684-412E-9E1E-E5D9B698AF9A}"/>
    <cellStyle name="Migliaia 2 6 3 4 2 2 3" xfId="16634" xr:uid="{33E8AC17-B4A6-48B7-B849-751C957E4E3F}"/>
    <cellStyle name="Migliaia 2 6 3 4 2 2 3 2" xfId="39471" xr:uid="{55726C05-07F0-428C-87D7-83DA492CAF83}"/>
    <cellStyle name="Migliaia 2 6 3 4 2 2 4" xfId="28054" xr:uid="{D4700C6B-2952-4093-A8DB-292FC45E7525}"/>
    <cellStyle name="Migliaia 2 6 3 4 2 3" xfId="8071" xr:uid="{3DC65F40-444D-4931-B17F-64A35C3F5569}"/>
    <cellStyle name="Migliaia 2 6 3 4 2 3 2" xfId="19488" xr:uid="{3E71B684-D941-408B-87E6-AF48AD5EE387}"/>
    <cellStyle name="Migliaia 2 6 3 4 2 3 2 2" xfId="42325" xr:uid="{4E03E611-0802-44E0-B387-D049CC6DB5AB}"/>
    <cellStyle name="Migliaia 2 6 3 4 2 3 3" xfId="30908" xr:uid="{0D197A85-0B22-4803-AB82-D0359EDE13E1}"/>
    <cellStyle name="Migliaia 2 6 3 4 2 4" xfId="13780" xr:uid="{9BB1DD2E-A009-4AB6-9447-7BE6EFA451AC}"/>
    <cellStyle name="Migliaia 2 6 3 4 2 4 2" xfId="36617" xr:uid="{23D3E101-F9E5-4DFD-BC1E-49A3414BF294}"/>
    <cellStyle name="Migliaia 2 6 3 4 2 5" xfId="25200" xr:uid="{F29E1522-3313-4158-AECD-85CD9D115186}"/>
    <cellStyle name="Migliaia 2 6 3 4 3" xfId="3789" xr:uid="{4AD84CFA-4125-4B22-8FCF-166BFCAE860D}"/>
    <cellStyle name="Migliaia 2 6 3 4 3 2" xfId="9498" xr:uid="{B9393502-B372-4FF6-9692-ECDE089703E9}"/>
    <cellStyle name="Migliaia 2 6 3 4 3 2 2" xfId="20915" xr:uid="{BF36D222-2F78-4D35-B45E-39604BC9A5FB}"/>
    <cellStyle name="Migliaia 2 6 3 4 3 2 2 2" xfId="43752" xr:uid="{04A3219B-B384-44CD-96A1-99DA9ECC845D}"/>
    <cellStyle name="Migliaia 2 6 3 4 3 2 3" xfId="32335" xr:uid="{33425BE9-973F-4DEB-AB10-602AC0A1D1C1}"/>
    <cellStyle name="Migliaia 2 6 3 4 3 3" xfId="15207" xr:uid="{42DAF667-B204-404A-98AB-C7AE79A8921E}"/>
    <cellStyle name="Migliaia 2 6 3 4 3 3 2" xfId="38044" xr:uid="{84AB3D69-4847-44DD-BB2C-5AB6719F1802}"/>
    <cellStyle name="Migliaia 2 6 3 4 3 4" xfId="26627" xr:uid="{0255C3B9-A056-4953-8AAC-B1FBBDFB9A2D}"/>
    <cellStyle name="Migliaia 2 6 3 4 4" xfId="6644" xr:uid="{108F630A-B37C-4AB7-A961-1BDAA7D42648}"/>
    <cellStyle name="Migliaia 2 6 3 4 4 2" xfId="18061" xr:uid="{FCABEEB4-2797-423A-AA05-4B18EF8D5F52}"/>
    <cellStyle name="Migliaia 2 6 3 4 4 2 2" xfId="40898" xr:uid="{9FA3003D-4BF3-425F-A63D-009B58CDBB68}"/>
    <cellStyle name="Migliaia 2 6 3 4 4 3" xfId="29481" xr:uid="{6767A2AE-93D4-4780-8948-70B142AD2089}"/>
    <cellStyle name="Migliaia 2 6 3 4 5" xfId="12353" xr:uid="{6C79DFEC-D072-4BB7-A049-C64FE49FF0D2}"/>
    <cellStyle name="Migliaia 2 6 3 4 5 2" xfId="35190" xr:uid="{CF9BB970-9BA4-4B17-82F2-83CB5FF02DB9}"/>
    <cellStyle name="Migliaia 2 6 3 4 6" xfId="23773" xr:uid="{FF1349F5-158E-469A-9F71-ED6F58CCA7C5}"/>
    <cellStyle name="Migliaia 2 6 3 5" xfId="1071" xr:uid="{BE66BD18-4BFA-4ADC-914C-65674F3CDA24}"/>
    <cellStyle name="Migliaia 2 6 3 5 2" xfId="2577" xr:uid="{46DEBA02-879B-43AF-A724-1AACF98DDB90}"/>
    <cellStyle name="Migliaia 2 6 3 5 2 2" xfId="5433" xr:uid="{C2E0558E-5BF5-48EC-978A-F0F5FF0CED25}"/>
    <cellStyle name="Migliaia 2 6 3 5 2 2 2" xfId="11141" xr:uid="{F776605D-C1A3-476E-96D3-5349057ACE80}"/>
    <cellStyle name="Migliaia 2 6 3 5 2 2 2 2" xfId="22559" xr:uid="{73AF5831-1BE9-4698-8E3D-872960307E5D}"/>
    <cellStyle name="Migliaia 2 6 3 5 2 2 2 2 2" xfId="45396" xr:uid="{9D1E2E41-95D8-424A-B934-D913BD11CC34}"/>
    <cellStyle name="Migliaia 2 6 3 5 2 2 2 3" xfId="33979" xr:uid="{243B03BF-E0A4-4457-9972-B4988FAD031D}"/>
    <cellStyle name="Migliaia 2 6 3 5 2 2 3" xfId="16851" xr:uid="{E427EF0E-B3A2-4A1C-B07A-477E834F4995}"/>
    <cellStyle name="Migliaia 2 6 3 5 2 2 3 2" xfId="39688" xr:uid="{9E5A68E3-F14A-4492-8B3D-B853256A8890}"/>
    <cellStyle name="Migliaia 2 6 3 5 2 2 4" xfId="28271" xr:uid="{33EDB485-D568-4E5A-B7A5-36D2B2243E60}"/>
    <cellStyle name="Migliaia 2 6 3 5 2 3" xfId="8288" xr:uid="{33384B06-4C05-4161-B707-704E53C37D28}"/>
    <cellStyle name="Migliaia 2 6 3 5 2 3 2" xfId="19705" xr:uid="{E060E3C3-6D7E-4F76-8673-3D4F75F3CFD1}"/>
    <cellStyle name="Migliaia 2 6 3 5 2 3 2 2" xfId="42542" xr:uid="{FBA7F69B-1AA5-4079-8299-9E46B2A633FC}"/>
    <cellStyle name="Migliaia 2 6 3 5 2 3 3" xfId="31125" xr:uid="{691BCFF5-55FD-4F07-835A-3376CABB0A36}"/>
    <cellStyle name="Migliaia 2 6 3 5 2 4" xfId="13997" xr:uid="{F9518DCF-AD1F-46CF-BA9C-99F49885E5CC}"/>
    <cellStyle name="Migliaia 2 6 3 5 2 4 2" xfId="36834" xr:uid="{AB3D3B12-A611-4E1B-B670-92CFAE7093A8}"/>
    <cellStyle name="Migliaia 2 6 3 5 2 5" xfId="25417" xr:uid="{6985DA60-186F-4E6C-AA13-B9EA144C9E99}"/>
    <cellStyle name="Migliaia 2 6 3 5 3" xfId="4006" xr:uid="{42D07F32-CFE1-4F2E-8D3C-DF85B6DB2A8F}"/>
    <cellStyle name="Migliaia 2 6 3 5 3 2" xfId="9715" xr:uid="{B7F4B1C0-91CB-4992-9A69-9801A050C1B8}"/>
    <cellStyle name="Migliaia 2 6 3 5 3 2 2" xfId="21132" xr:uid="{6333244C-0042-4818-B443-E76D73D0D38A}"/>
    <cellStyle name="Migliaia 2 6 3 5 3 2 2 2" xfId="43969" xr:uid="{A34DCD2B-95E6-46B2-A331-210EF43C9C30}"/>
    <cellStyle name="Migliaia 2 6 3 5 3 2 3" xfId="32552" xr:uid="{F644A60F-DDF1-46CA-A6F4-0509A22BA8E1}"/>
    <cellStyle name="Migliaia 2 6 3 5 3 3" xfId="15424" xr:uid="{635E6B37-B225-4801-A12C-0541B3FB839F}"/>
    <cellStyle name="Migliaia 2 6 3 5 3 3 2" xfId="38261" xr:uid="{DC7B87B7-776E-4FE3-80C0-6FB86F661236}"/>
    <cellStyle name="Migliaia 2 6 3 5 3 4" xfId="26844" xr:uid="{620D683C-AD17-4CB3-99F0-A3034575C44F}"/>
    <cellStyle name="Migliaia 2 6 3 5 4" xfId="6861" xr:uid="{42931F73-F185-4213-8709-00DFC43506A9}"/>
    <cellStyle name="Migliaia 2 6 3 5 4 2" xfId="18278" xr:uid="{5FAB74D2-D9CB-4822-B11A-ECC85F7B9B11}"/>
    <cellStyle name="Migliaia 2 6 3 5 4 2 2" xfId="41115" xr:uid="{417C2C27-06AA-473A-97A4-D7FED3B4C20B}"/>
    <cellStyle name="Migliaia 2 6 3 5 4 3" xfId="29698" xr:uid="{F3E02589-67BD-4E00-BCA8-802396B9B295}"/>
    <cellStyle name="Migliaia 2 6 3 5 5" xfId="12570" xr:uid="{B73B57C7-2BD4-4BAD-8994-DAD0F76C17FA}"/>
    <cellStyle name="Migliaia 2 6 3 5 5 2" xfId="35407" xr:uid="{945037CB-7BB1-41BF-B8D2-9A26E999CF8E}"/>
    <cellStyle name="Migliaia 2 6 3 5 6" xfId="23990" xr:uid="{4C2CE7D4-8DE1-4954-A44D-DC9A96DED944}"/>
    <cellStyle name="Migliaia 2 6 3 6" xfId="1318" xr:uid="{9D232776-7536-4768-8850-0F8D35B52124}"/>
    <cellStyle name="Migliaia 2 6 3 6 2" xfId="2794" xr:uid="{BBA29942-31B0-4DF6-BCAC-9EC2840F4BAD}"/>
    <cellStyle name="Migliaia 2 6 3 6 2 2" xfId="5650" xr:uid="{11C9801E-515C-40E5-A16B-36B05D208DB9}"/>
    <cellStyle name="Migliaia 2 6 3 6 2 2 2" xfId="11358" xr:uid="{898232DB-E695-4EFC-B915-3D1B8AAE87B7}"/>
    <cellStyle name="Migliaia 2 6 3 6 2 2 2 2" xfId="22776" xr:uid="{A2C2EEC7-AD17-42F8-9AA7-83A7AF5CB6C8}"/>
    <cellStyle name="Migliaia 2 6 3 6 2 2 2 2 2" xfId="45613" xr:uid="{130E0E94-6C58-45A4-B04C-D67AB10AB49C}"/>
    <cellStyle name="Migliaia 2 6 3 6 2 2 2 3" xfId="34196" xr:uid="{6468FE76-253B-4841-BF38-FDACAA353101}"/>
    <cellStyle name="Migliaia 2 6 3 6 2 2 3" xfId="17068" xr:uid="{42CECEF8-0455-4E7C-840F-D537B376163D}"/>
    <cellStyle name="Migliaia 2 6 3 6 2 2 3 2" xfId="39905" xr:uid="{AD507AD6-3FE2-42F1-91D4-536164895C41}"/>
    <cellStyle name="Migliaia 2 6 3 6 2 2 4" xfId="28488" xr:uid="{29C3CA50-9DC4-45E6-A980-1ADC6CF38305}"/>
    <cellStyle name="Migliaia 2 6 3 6 2 3" xfId="8505" xr:uid="{F76DC174-A86F-422B-BFE4-CA014663F1F7}"/>
    <cellStyle name="Migliaia 2 6 3 6 2 3 2" xfId="19922" xr:uid="{D14D05ED-D4AE-4A51-8D36-441E594C72C6}"/>
    <cellStyle name="Migliaia 2 6 3 6 2 3 2 2" xfId="42759" xr:uid="{6F45B9C8-6F22-47FB-9371-6DF83032BDFB}"/>
    <cellStyle name="Migliaia 2 6 3 6 2 3 3" xfId="31342" xr:uid="{5F1D272A-AC31-4DD7-B452-C660DC26AAFB}"/>
    <cellStyle name="Migliaia 2 6 3 6 2 4" xfId="14214" xr:uid="{124B1D7B-992F-431A-B96F-531AAB44C816}"/>
    <cellStyle name="Migliaia 2 6 3 6 2 4 2" xfId="37051" xr:uid="{6C5948F9-3929-456E-B4DE-052451A55FCC}"/>
    <cellStyle name="Migliaia 2 6 3 6 2 5" xfId="25634" xr:uid="{0776A632-D006-474E-8FA7-40BFDAFD7EDC}"/>
    <cellStyle name="Migliaia 2 6 3 6 3" xfId="4223" xr:uid="{C23174B2-30E6-484F-849C-67DF6429E049}"/>
    <cellStyle name="Migliaia 2 6 3 6 3 2" xfId="9932" xr:uid="{29030639-B052-4B3A-AFE8-845E5DEB3793}"/>
    <cellStyle name="Migliaia 2 6 3 6 3 2 2" xfId="21349" xr:uid="{A9E56B4D-BDAA-4F37-915D-B576CEB2EBA7}"/>
    <cellStyle name="Migliaia 2 6 3 6 3 2 2 2" xfId="44186" xr:uid="{3456900C-03A4-4E4C-8393-C80CF3956BE6}"/>
    <cellStyle name="Migliaia 2 6 3 6 3 2 3" xfId="32769" xr:uid="{BF69B528-DBBE-457B-95C2-6660C60509EF}"/>
    <cellStyle name="Migliaia 2 6 3 6 3 3" xfId="15641" xr:uid="{EF35E1B8-3718-42EE-81E0-C6748D15B448}"/>
    <cellStyle name="Migliaia 2 6 3 6 3 3 2" xfId="38478" xr:uid="{805E11BE-B862-4360-8FA5-6239E26B5044}"/>
    <cellStyle name="Migliaia 2 6 3 6 3 4" xfId="27061" xr:uid="{0C874E1C-EADA-4AF9-A8AC-219C021D34B3}"/>
    <cellStyle name="Migliaia 2 6 3 6 4" xfId="7078" xr:uid="{D99087EA-634F-46FF-A0E0-A7A2D79EFB80}"/>
    <cellStyle name="Migliaia 2 6 3 6 4 2" xfId="18495" xr:uid="{DD5B9D08-54C7-4094-B4EC-C9A73636A031}"/>
    <cellStyle name="Migliaia 2 6 3 6 4 2 2" xfId="41332" xr:uid="{79CB3631-45BB-4F36-9157-DD460A43920E}"/>
    <cellStyle name="Migliaia 2 6 3 6 4 3" xfId="29915" xr:uid="{3E58AD55-50C2-4511-A6E6-BCD04BDD29F1}"/>
    <cellStyle name="Migliaia 2 6 3 6 5" xfId="12787" xr:uid="{4FAF5E87-3C50-4F82-A0C8-BC8D716888BE}"/>
    <cellStyle name="Migliaia 2 6 3 6 5 2" xfId="35624" xr:uid="{807594FF-5671-44F5-95C7-CE896CD62DFA}"/>
    <cellStyle name="Migliaia 2 6 3 6 6" xfId="24207" xr:uid="{D7A0F2C8-BB6C-4EEE-950D-E7E5F0B8992B}"/>
    <cellStyle name="Migliaia 2 6 3 7" xfId="1565" xr:uid="{AA332471-A720-4D7A-9F47-532F3BBCFBA6}"/>
    <cellStyle name="Migliaia 2 6 3 7 2" xfId="3011" xr:uid="{237A8DB4-B52C-4274-9E31-FF2795D2FFA0}"/>
    <cellStyle name="Migliaia 2 6 3 7 2 2" xfId="5867" xr:uid="{4CDBE3CC-E5F2-46F9-A448-BDB737AF57CD}"/>
    <cellStyle name="Migliaia 2 6 3 7 2 2 2" xfId="11575" xr:uid="{81D27A17-0273-41F4-9BD5-2400124543B7}"/>
    <cellStyle name="Migliaia 2 6 3 7 2 2 2 2" xfId="22993" xr:uid="{7015314C-7FF7-47CF-A912-7A64A0AD06B6}"/>
    <cellStyle name="Migliaia 2 6 3 7 2 2 2 2 2" xfId="45830" xr:uid="{93D42C95-464C-48AC-B057-8CD4BCB1B80D}"/>
    <cellStyle name="Migliaia 2 6 3 7 2 2 2 3" xfId="34413" xr:uid="{05989D03-C87A-4248-8309-EEC154C454D9}"/>
    <cellStyle name="Migliaia 2 6 3 7 2 2 3" xfId="17285" xr:uid="{3FDF5B67-984A-4659-845F-A416E2BA93A6}"/>
    <cellStyle name="Migliaia 2 6 3 7 2 2 3 2" xfId="40122" xr:uid="{38BA5E76-D66C-43B3-918C-F9240475BE25}"/>
    <cellStyle name="Migliaia 2 6 3 7 2 2 4" xfId="28705" xr:uid="{BD11F6B5-C6FC-438D-88C8-C669F0D1AC3F}"/>
    <cellStyle name="Migliaia 2 6 3 7 2 3" xfId="8722" xr:uid="{4B979DFD-FA52-4880-BA85-75EE0492D242}"/>
    <cellStyle name="Migliaia 2 6 3 7 2 3 2" xfId="20139" xr:uid="{227CB92E-46A7-4C0E-BAD0-001346363040}"/>
    <cellStyle name="Migliaia 2 6 3 7 2 3 2 2" xfId="42976" xr:uid="{C06659C1-B355-4D39-9C60-4534AFE120EE}"/>
    <cellStyle name="Migliaia 2 6 3 7 2 3 3" xfId="31559" xr:uid="{83492E38-E74F-43FA-8FC6-563E0D259E51}"/>
    <cellStyle name="Migliaia 2 6 3 7 2 4" xfId="14431" xr:uid="{CB592DEA-CD99-4D36-9D06-AB6879D4A7F1}"/>
    <cellStyle name="Migliaia 2 6 3 7 2 4 2" xfId="37268" xr:uid="{0427A38B-2218-4FC8-B026-FF55BDC36F42}"/>
    <cellStyle name="Migliaia 2 6 3 7 2 5" xfId="25851" xr:uid="{DAA1B9BF-856D-4437-BDE9-B61FFDFE2CDF}"/>
    <cellStyle name="Migliaia 2 6 3 7 3" xfId="4440" xr:uid="{28D2C53D-E864-4F78-8251-7A06A104063C}"/>
    <cellStyle name="Migliaia 2 6 3 7 3 2" xfId="10149" xr:uid="{42A36D30-1A1C-4075-84BA-BD13AB2883A0}"/>
    <cellStyle name="Migliaia 2 6 3 7 3 2 2" xfId="21566" xr:uid="{F92D2E43-0EEC-4A9E-92AA-C4DD3BCF78A1}"/>
    <cellStyle name="Migliaia 2 6 3 7 3 2 2 2" xfId="44403" xr:uid="{A9D13FDC-986F-4D41-BBE5-0029E2D8A2C0}"/>
    <cellStyle name="Migliaia 2 6 3 7 3 2 3" xfId="32986" xr:uid="{745AF7FD-0C24-4AEE-B03A-7AE169711A64}"/>
    <cellStyle name="Migliaia 2 6 3 7 3 3" xfId="15858" xr:uid="{2B310DB5-E021-4D4E-8F9E-96B030FE3771}"/>
    <cellStyle name="Migliaia 2 6 3 7 3 3 2" xfId="38695" xr:uid="{98A1F0FA-013D-4F3F-BA8F-A859D22FEAF7}"/>
    <cellStyle name="Migliaia 2 6 3 7 3 4" xfId="27278" xr:uid="{3123A131-8857-4EB0-A1F7-B9815DE63C76}"/>
    <cellStyle name="Migliaia 2 6 3 7 4" xfId="7295" xr:uid="{19776FDC-12DB-448D-8950-204A8DE49C70}"/>
    <cellStyle name="Migliaia 2 6 3 7 4 2" xfId="18712" xr:uid="{56BF8418-6012-418D-B9A8-0198141ACF47}"/>
    <cellStyle name="Migliaia 2 6 3 7 4 2 2" xfId="41549" xr:uid="{8A27230F-4BBA-4990-B99D-906BA353027E}"/>
    <cellStyle name="Migliaia 2 6 3 7 4 3" xfId="30132" xr:uid="{AC56CEE8-715D-4160-AEE6-F95A3B4EC95E}"/>
    <cellStyle name="Migliaia 2 6 3 7 5" xfId="13004" xr:uid="{9A48A59D-BE95-484F-BA8F-6114DF15BF6E}"/>
    <cellStyle name="Migliaia 2 6 3 7 5 2" xfId="35841" xr:uid="{1BB39077-8E15-42E1-9E53-5904345D2FBC}"/>
    <cellStyle name="Migliaia 2 6 3 7 6" xfId="24424" xr:uid="{017519E6-811C-4871-B388-D72CABE3169B}"/>
    <cellStyle name="Migliaia 2 6 3 8" xfId="1914" xr:uid="{EFFFBE35-52EC-4356-A1A4-1E0859423051}"/>
    <cellStyle name="Migliaia 2 6 3 8 2" xfId="4770" xr:uid="{71D96077-0CC4-4655-9068-1F082C66B2E3}"/>
    <cellStyle name="Migliaia 2 6 3 8 2 2" xfId="10479" xr:uid="{CF638E03-C18F-48D1-889A-0C467A1BB362}"/>
    <cellStyle name="Migliaia 2 6 3 8 2 2 2" xfId="21896" xr:uid="{79B1E530-6343-4645-8039-FDE6A270E89B}"/>
    <cellStyle name="Migliaia 2 6 3 8 2 2 2 2" xfId="44733" xr:uid="{48CAD86D-4D79-4EC2-BFE3-C12B6C9DDD74}"/>
    <cellStyle name="Migliaia 2 6 3 8 2 2 3" xfId="33316" xr:uid="{5AAA46F7-B2C9-4322-9AB0-2C5ABEBB4134}"/>
    <cellStyle name="Migliaia 2 6 3 8 2 3" xfId="16188" xr:uid="{E29DA841-AFFF-4F7C-AD5F-DA56C9A84CEC}"/>
    <cellStyle name="Migliaia 2 6 3 8 2 3 2" xfId="39025" xr:uid="{364AC7ED-B5DD-4271-8518-184EAFE51760}"/>
    <cellStyle name="Migliaia 2 6 3 8 2 4" xfId="27608" xr:uid="{1DAF873A-63C2-4B25-B41F-88E7AF1C6665}"/>
    <cellStyle name="Migliaia 2 6 3 8 3" xfId="7625" xr:uid="{1FB312CB-171A-4B00-AC39-69F451186480}"/>
    <cellStyle name="Migliaia 2 6 3 8 3 2" xfId="19042" xr:uid="{C2F8C65D-8A2D-4A88-BCA5-728AD3994119}"/>
    <cellStyle name="Migliaia 2 6 3 8 3 2 2" xfId="41879" xr:uid="{7C2F94CA-8838-45DB-9AC9-744220545863}"/>
    <cellStyle name="Migliaia 2 6 3 8 3 3" xfId="30462" xr:uid="{44B692E3-0038-43E2-914D-98AE9FA08933}"/>
    <cellStyle name="Migliaia 2 6 3 8 4" xfId="13334" xr:uid="{23C73180-1092-4536-A809-62201FA6D56D}"/>
    <cellStyle name="Migliaia 2 6 3 8 4 2" xfId="36171" xr:uid="{8ED9938A-62FD-4C8B-AD4D-B9D643F9B7E8}"/>
    <cellStyle name="Migliaia 2 6 3 8 5" xfId="24754" xr:uid="{37532C4A-3BC4-413B-A70F-53541AA5929D}"/>
    <cellStyle name="Migliaia 2 6 3 9" xfId="3343" xr:uid="{DA7F61DC-1163-40C3-9615-CEF95DC65050}"/>
    <cellStyle name="Migliaia 2 6 3 9 2" xfId="9052" xr:uid="{4855F97E-39FE-4AD8-B1D4-9035AF996F82}"/>
    <cellStyle name="Migliaia 2 6 3 9 2 2" xfId="20469" xr:uid="{D17136D1-5C2B-42FA-9E1B-FBD72717061E}"/>
    <cellStyle name="Migliaia 2 6 3 9 2 2 2" xfId="43306" xr:uid="{DD83C60D-E962-4EA0-94EF-C51C1EBB5370}"/>
    <cellStyle name="Migliaia 2 6 3 9 2 3" xfId="31889" xr:uid="{564D0DAF-472B-4CEF-8246-A33367748DE6}"/>
    <cellStyle name="Migliaia 2 6 3 9 3" xfId="14761" xr:uid="{0885111C-C031-4109-B5DA-BB0F192E7144}"/>
    <cellStyle name="Migliaia 2 6 3 9 3 2" xfId="37598" xr:uid="{4266B5D9-9740-4922-A36A-390AC19EFADC}"/>
    <cellStyle name="Migliaia 2 6 3 9 4" xfId="26181" xr:uid="{11084B57-F9AF-442C-A9AC-902DD43CF095}"/>
    <cellStyle name="Migliaia 2 6 4" xfId="409" xr:uid="{6CF1A869-4CE3-4480-A3F8-90EECAC5E3D2}"/>
    <cellStyle name="Migliaia 2 6 4 10" xfId="12004" xr:uid="{B91C5C3E-0640-4FEF-86E1-9C6114F5744C}"/>
    <cellStyle name="Migliaia 2 6 4 10 2" xfId="34841" xr:uid="{781658A3-BE2A-459D-824A-8AA795E0047C}"/>
    <cellStyle name="Migliaia 2 6 4 11" xfId="23424" xr:uid="{882F4D97-B142-4AB2-96F1-CDF5494C5188}"/>
    <cellStyle name="Migliaia 2 6 4 2" xfId="663" xr:uid="{78D4B06D-6BDA-4CA2-B71E-3B373D6E234A}"/>
    <cellStyle name="Migliaia 2 6 4 2 2" xfId="2228" xr:uid="{81967E0C-CF65-44CC-A76F-051B36D10254}"/>
    <cellStyle name="Migliaia 2 6 4 2 2 2" xfId="5084" xr:uid="{5D402269-191E-4616-9449-0D412E21489F}"/>
    <cellStyle name="Migliaia 2 6 4 2 2 2 2" xfId="10792" xr:uid="{F5312DAA-698B-47F6-8AF7-BCA47A85E35E}"/>
    <cellStyle name="Migliaia 2 6 4 2 2 2 2 2" xfId="22210" xr:uid="{9056E295-C8B4-4608-9294-9B77049010D6}"/>
    <cellStyle name="Migliaia 2 6 4 2 2 2 2 2 2" xfId="45047" xr:uid="{DBB09D7E-EB46-4F8E-A205-0927392EFA3D}"/>
    <cellStyle name="Migliaia 2 6 4 2 2 2 2 3" xfId="33630" xr:uid="{B33C277D-9943-4DAA-87C4-876621B4EF91}"/>
    <cellStyle name="Migliaia 2 6 4 2 2 2 3" xfId="16502" xr:uid="{52DB3CAE-40D4-4F26-83E2-14D20DA6298F}"/>
    <cellStyle name="Migliaia 2 6 4 2 2 2 3 2" xfId="39339" xr:uid="{9EF5D9DD-BE59-481B-BD1E-49793ACC11AE}"/>
    <cellStyle name="Migliaia 2 6 4 2 2 2 4" xfId="27922" xr:uid="{DB9BB546-3526-43DD-B8D9-CF713D65F086}"/>
    <cellStyle name="Migliaia 2 6 4 2 2 3" xfId="7939" xr:uid="{AD41EE0B-71C2-4D2E-97CF-C6E702858BCC}"/>
    <cellStyle name="Migliaia 2 6 4 2 2 3 2" xfId="19356" xr:uid="{33E1E64A-4AF7-4DCE-8699-E21E718DEE6D}"/>
    <cellStyle name="Migliaia 2 6 4 2 2 3 2 2" xfId="42193" xr:uid="{281A9FE2-5A97-4CD3-994D-0873E9781800}"/>
    <cellStyle name="Migliaia 2 6 4 2 2 3 3" xfId="30776" xr:uid="{B0D9FCA9-2FF4-4DF6-826D-ACA38EC11238}"/>
    <cellStyle name="Migliaia 2 6 4 2 2 4" xfId="13648" xr:uid="{5F7905EF-A95D-4A71-812E-266B29CD6424}"/>
    <cellStyle name="Migliaia 2 6 4 2 2 4 2" xfId="36485" xr:uid="{A12EE80A-5CB5-4986-98DF-613D47FAFB8B}"/>
    <cellStyle name="Migliaia 2 6 4 2 2 5" xfId="25068" xr:uid="{527286B4-53FA-4015-9761-38173FB6C4F9}"/>
    <cellStyle name="Migliaia 2 6 4 2 3" xfId="3657" xr:uid="{67F719B9-6F2D-431D-BBB2-38EC0AEF834C}"/>
    <cellStyle name="Migliaia 2 6 4 2 3 2" xfId="9366" xr:uid="{BB00FF6F-F0FD-4232-9382-2781C4A1987A}"/>
    <cellStyle name="Migliaia 2 6 4 2 3 2 2" xfId="20783" xr:uid="{90043C5B-B414-466A-84B9-FB3EAB660F7C}"/>
    <cellStyle name="Migliaia 2 6 4 2 3 2 2 2" xfId="43620" xr:uid="{F6DB29B6-71CE-41B7-95AE-C6CA51D3AA4F}"/>
    <cellStyle name="Migliaia 2 6 4 2 3 2 3" xfId="32203" xr:uid="{0586AC0F-223A-440D-A983-11725E2B9E6A}"/>
    <cellStyle name="Migliaia 2 6 4 2 3 3" xfId="15075" xr:uid="{DD7D6B44-4AA6-4ADD-B6A5-335168C42A82}"/>
    <cellStyle name="Migliaia 2 6 4 2 3 3 2" xfId="37912" xr:uid="{C86D5126-02A7-4831-84A1-B55DA0D98E39}"/>
    <cellStyle name="Migliaia 2 6 4 2 3 4" xfId="26495" xr:uid="{20980C37-2138-45A6-88A9-DD948353BD05}"/>
    <cellStyle name="Migliaia 2 6 4 2 4" xfId="6512" xr:uid="{C2F2F9CB-CBEA-4BB8-8891-D1AF394387F6}"/>
    <cellStyle name="Migliaia 2 6 4 2 4 2" xfId="17929" xr:uid="{2AB60899-ADCC-4A66-8567-48E4F40717CD}"/>
    <cellStyle name="Migliaia 2 6 4 2 4 2 2" xfId="40766" xr:uid="{7C5BBA29-2B6E-48BE-84F5-4DC7D9201D26}"/>
    <cellStyle name="Migliaia 2 6 4 2 4 3" xfId="29349" xr:uid="{4EE4FDC5-0AA6-47F7-A117-A0C3B81B9AE7}"/>
    <cellStyle name="Migliaia 2 6 4 2 5" xfId="12221" xr:uid="{EB16B8A8-C3EA-46E8-99D6-DA800F0F19EC}"/>
    <cellStyle name="Migliaia 2 6 4 2 5 2" xfId="35058" xr:uid="{64E659C4-3C9B-44C6-AEF3-4E5779213E05}"/>
    <cellStyle name="Migliaia 2 6 4 2 6" xfId="23641" xr:uid="{B0256206-266B-41DF-A216-B315B9D2378C}"/>
    <cellStyle name="Migliaia 2 6 4 3" xfId="923" xr:uid="{7D9CD776-825F-43D4-91F4-34971E69824C}"/>
    <cellStyle name="Migliaia 2 6 4 3 2" xfId="2445" xr:uid="{2EBEFD1C-8F32-4478-8D10-1BB26A69D887}"/>
    <cellStyle name="Migliaia 2 6 4 3 2 2" xfId="5301" xr:uid="{B8C05799-DFF4-4D04-B864-91D96F61CA77}"/>
    <cellStyle name="Migliaia 2 6 4 3 2 2 2" xfId="11009" xr:uid="{2BB6B117-C963-417D-850A-F703B39A90A1}"/>
    <cellStyle name="Migliaia 2 6 4 3 2 2 2 2" xfId="22427" xr:uid="{42464D6E-BD9B-48F3-981B-01F2BCBF33D6}"/>
    <cellStyle name="Migliaia 2 6 4 3 2 2 2 2 2" xfId="45264" xr:uid="{FE7861B0-E813-498C-904F-056564ACF95C}"/>
    <cellStyle name="Migliaia 2 6 4 3 2 2 2 3" xfId="33847" xr:uid="{5AC3F397-FA8E-4FD5-BAAC-653B6604CC7E}"/>
    <cellStyle name="Migliaia 2 6 4 3 2 2 3" xfId="16719" xr:uid="{495F9284-5519-4E56-ABCD-1456E140A4FD}"/>
    <cellStyle name="Migliaia 2 6 4 3 2 2 3 2" xfId="39556" xr:uid="{F3AC7B9A-FC3B-4E0A-95C7-50ABE41269DF}"/>
    <cellStyle name="Migliaia 2 6 4 3 2 2 4" xfId="28139" xr:uid="{E3265E09-69ED-42F2-875E-A7A079B8713D}"/>
    <cellStyle name="Migliaia 2 6 4 3 2 3" xfId="8156" xr:uid="{74B548EF-D990-48F3-A599-0B6DD0535341}"/>
    <cellStyle name="Migliaia 2 6 4 3 2 3 2" xfId="19573" xr:uid="{A0FC01EA-BB25-4095-8B18-1BAE94315E0A}"/>
    <cellStyle name="Migliaia 2 6 4 3 2 3 2 2" xfId="42410" xr:uid="{FAC6E77F-7AE0-4844-BA5D-C71095D336F2}"/>
    <cellStyle name="Migliaia 2 6 4 3 2 3 3" xfId="30993" xr:uid="{0ACC374D-FFD6-44DC-B72E-62A9935ABB1A}"/>
    <cellStyle name="Migliaia 2 6 4 3 2 4" xfId="13865" xr:uid="{61E6CA9F-C0D0-4DB9-8624-CADE708594F7}"/>
    <cellStyle name="Migliaia 2 6 4 3 2 4 2" xfId="36702" xr:uid="{81B70AEE-1FE3-4197-9581-C35E658917A3}"/>
    <cellStyle name="Migliaia 2 6 4 3 2 5" xfId="25285" xr:uid="{5F35787D-14FC-473D-9447-FA644666294C}"/>
    <cellStyle name="Migliaia 2 6 4 3 3" xfId="3874" xr:uid="{DDDB6F57-AC49-4031-BC2F-09BD77B12A48}"/>
    <cellStyle name="Migliaia 2 6 4 3 3 2" xfId="9583" xr:uid="{75411873-EF08-4B9A-8C17-2DDB14F2AC26}"/>
    <cellStyle name="Migliaia 2 6 4 3 3 2 2" xfId="21000" xr:uid="{F19B7BFA-9ADE-4C4D-AA5D-CFDD33DC7657}"/>
    <cellStyle name="Migliaia 2 6 4 3 3 2 2 2" xfId="43837" xr:uid="{97CD76DB-8FE8-4A78-9CFF-233E13F1B963}"/>
    <cellStyle name="Migliaia 2 6 4 3 3 2 3" xfId="32420" xr:uid="{226DFD05-F6C0-46D3-9235-CDC735B2CF97}"/>
    <cellStyle name="Migliaia 2 6 4 3 3 3" xfId="15292" xr:uid="{39CB4397-EFFD-44F6-A903-461EB910B7B8}"/>
    <cellStyle name="Migliaia 2 6 4 3 3 3 2" xfId="38129" xr:uid="{121B51D1-D423-429D-8373-259A5F5E17CE}"/>
    <cellStyle name="Migliaia 2 6 4 3 3 4" xfId="26712" xr:uid="{7F1B5554-444C-4A14-8316-2BEDD9F09CB0}"/>
    <cellStyle name="Migliaia 2 6 4 3 4" xfId="6729" xr:uid="{84C51FDB-5001-4A6F-81CE-2FA7D3FE5DF5}"/>
    <cellStyle name="Migliaia 2 6 4 3 4 2" xfId="18146" xr:uid="{2CF35F26-FEB0-41DF-AD44-0974F7434CA7}"/>
    <cellStyle name="Migliaia 2 6 4 3 4 2 2" xfId="40983" xr:uid="{7B0A8A7B-6FA2-4D92-AC82-9D4DAF95B48A}"/>
    <cellStyle name="Migliaia 2 6 4 3 4 3" xfId="29566" xr:uid="{7797D012-A63D-4D10-896B-D83D3E8F7A7B}"/>
    <cellStyle name="Migliaia 2 6 4 3 5" xfId="12438" xr:uid="{3F9B06D2-DCA3-42FE-9F33-6C4D8B705305}"/>
    <cellStyle name="Migliaia 2 6 4 3 5 2" xfId="35275" xr:uid="{D383EBCD-E1E1-4631-94EB-F20D58C11A0F}"/>
    <cellStyle name="Migliaia 2 6 4 3 6" xfId="23858" xr:uid="{E3136A2B-7BA6-472C-8B42-8D6447AB439F}"/>
    <cellStyle name="Migliaia 2 6 4 4" xfId="1170" xr:uid="{98003A1B-0D45-4120-A6B9-A3C47CA42D9B}"/>
    <cellStyle name="Migliaia 2 6 4 4 2" xfId="2662" xr:uid="{1DD54329-0AA6-4B5E-837F-C0456124F42E}"/>
    <cellStyle name="Migliaia 2 6 4 4 2 2" xfId="5518" xr:uid="{6C8ADE01-CA01-4CF3-A71E-F1A76ECBE73C}"/>
    <cellStyle name="Migliaia 2 6 4 4 2 2 2" xfId="11226" xr:uid="{D76DD0B8-82B9-499B-86F3-9C8C89C757C5}"/>
    <cellStyle name="Migliaia 2 6 4 4 2 2 2 2" xfId="22644" xr:uid="{5DE09259-9B1E-4214-81B1-E7B4190CAF43}"/>
    <cellStyle name="Migliaia 2 6 4 4 2 2 2 2 2" xfId="45481" xr:uid="{5A08C30B-84DF-491C-AA64-2A6CDAC34BCC}"/>
    <cellStyle name="Migliaia 2 6 4 4 2 2 2 3" xfId="34064" xr:uid="{8BA2C7E3-26BF-457A-ADE0-B4C7EDBFA0D2}"/>
    <cellStyle name="Migliaia 2 6 4 4 2 2 3" xfId="16936" xr:uid="{3DFEFC1A-296A-425B-A315-84821E9E085D}"/>
    <cellStyle name="Migliaia 2 6 4 4 2 2 3 2" xfId="39773" xr:uid="{DC5524D0-A091-471E-A04E-D3FAE28387A5}"/>
    <cellStyle name="Migliaia 2 6 4 4 2 2 4" xfId="28356" xr:uid="{1646686A-EC94-4F57-BA70-6AD8E91FFF53}"/>
    <cellStyle name="Migliaia 2 6 4 4 2 3" xfId="8373" xr:uid="{390D6618-7155-44A3-8490-113B96363722}"/>
    <cellStyle name="Migliaia 2 6 4 4 2 3 2" xfId="19790" xr:uid="{A8FA6EC0-3FFE-40BD-A235-939D76827D08}"/>
    <cellStyle name="Migliaia 2 6 4 4 2 3 2 2" xfId="42627" xr:uid="{0F87A743-2EC8-4EC8-9F09-8F8B297EC887}"/>
    <cellStyle name="Migliaia 2 6 4 4 2 3 3" xfId="31210" xr:uid="{B3BD68FA-F13F-41FA-89E2-2D05186A4D31}"/>
    <cellStyle name="Migliaia 2 6 4 4 2 4" xfId="14082" xr:uid="{0F25E278-8205-41DC-9182-60F69D01F4B9}"/>
    <cellStyle name="Migliaia 2 6 4 4 2 4 2" xfId="36919" xr:uid="{0134F248-808A-415A-8432-894BD49DFE10}"/>
    <cellStyle name="Migliaia 2 6 4 4 2 5" xfId="25502" xr:uid="{E7B6B63F-9D39-4E8E-9CB1-0A5D37740907}"/>
    <cellStyle name="Migliaia 2 6 4 4 3" xfId="4091" xr:uid="{B70ED00F-6543-4A51-9EB0-F1AC8C1CC953}"/>
    <cellStyle name="Migliaia 2 6 4 4 3 2" xfId="9800" xr:uid="{4A107ABA-2BEB-4F3A-A422-2420B5EA3117}"/>
    <cellStyle name="Migliaia 2 6 4 4 3 2 2" xfId="21217" xr:uid="{EF1F8590-4BF6-42A5-9ED1-4D377B131333}"/>
    <cellStyle name="Migliaia 2 6 4 4 3 2 2 2" xfId="44054" xr:uid="{42FF53A2-0F06-4694-A253-063C57BF299C}"/>
    <cellStyle name="Migliaia 2 6 4 4 3 2 3" xfId="32637" xr:uid="{666035AB-C447-4CBB-9274-C1B39BB75233}"/>
    <cellStyle name="Migliaia 2 6 4 4 3 3" xfId="15509" xr:uid="{E6EB6436-A60A-445E-84C1-C90E2EDD2110}"/>
    <cellStyle name="Migliaia 2 6 4 4 3 3 2" xfId="38346" xr:uid="{6962E70F-B824-41C6-A127-2368B1AF3E49}"/>
    <cellStyle name="Migliaia 2 6 4 4 3 4" xfId="26929" xr:uid="{311ED2BA-FFC1-4F5F-826E-63E69038B396}"/>
    <cellStyle name="Migliaia 2 6 4 4 4" xfId="6946" xr:uid="{83A799B0-766B-483D-B4AB-BD4317AF58D8}"/>
    <cellStyle name="Migliaia 2 6 4 4 4 2" xfId="18363" xr:uid="{A4CAE0EC-2ABB-405C-A12E-8F1289252CAE}"/>
    <cellStyle name="Migliaia 2 6 4 4 4 2 2" xfId="41200" xr:uid="{0CF7416C-FCE9-44C6-8C4B-2113B51A3F07}"/>
    <cellStyle name="Migliaia 2 6 4 4 4 3" xfId="29783" xr:uid="{D5A1CBBC-81D5-49C0-A6D7-E68BA3D04CBA}"/>
    <cellStyle name="Migliaia 2 6 4 4 5" xfId="12655" xr:uid="{FE07852B-3045-41F6-AEED-0FBC9A851466}"/>
    <cellStyle name="Migliaia 2 6 4 4 5 2" xfId="35492" xr:uid="{D7B134BF-DA49-49F9-9952-504E265CF5A2}"/>
    <cellStyle name="Migliaia 2 6 4 4 6" xfId="24075" xr:uid="{8F430516-0302-46C6-97E2-89D5682F0892}"/>
    <cellStyle name="Migliaia 2 6 4 5" xfId="1417" xr:uid="{84055EA3-0EE5-4C70-94DF-17BFA4274546}"/>
    <cellStyle name="Migliaia 2 6 4 5 2" xfId="2879" xr:uid="{742E1C79-0DA6-490A-B798-0E614D609389}"/>
    <cellStyle name="Migliaia 2 6 4 5 2 2" xfId="5735" xr:uid="{6E006E22-8812-47EE-AC0A-FAAC959EB0F5}"/>
    <cellStyle name="Migliaia 2 6 4 5 2 2 2" xfId="11443" xr:uid="{67AFA097-45F3-4694-B16A-B7A04DDE8E85}"/>
    <cellStyle name="Migliaia 2 6 4 5 2 2 2 2" xfId="22861" xr:uid="{600CB452-178C-4977-97B0-BD28BF612AAA}"/>
    <cellStyle name="Migliaia 2 6 4 5 2 2 2 2 2" xfId="45698" xr:uid="{A81B0359-E571-48A4-8797-6EE702F04DCE}"/>
    <cellStyle name="Migliaia 2 6 4 5 2 2 2 3" xfId="34281" xr:uid="{D99F23AA-7B31-4F77-BD56-E71E31101604}"/>
    <cellStyle name="Migliaia 2 6 4 5 2 2 3" xfId="17153" xr:uid="{DBAACC70-BF06-4F8B-8ACD-2AEAACE6D7D0}"/>
    <cellStyle name="Migliaia 2 6 4 5 2 2 3 2" xfId="39990" xr:uid="{28B10FC4-98FA-4DF7-9502-32441AE2E24E}"/>
    <cellStyle name="Migliaia 2 6 4 5 2 2 4" xfId="28573" xr:uid="{4E67268F-F71E-411F-A5F6-5B80895DDEBA}"/>
    <cellStyle name="Migliaia 2 6 4 5 2 3" xfId="8590" xr:uid="{4CF961AC-CAAD-4D21-88AD-9EAB3C066D34}"/>
    <cellStyle name="Migliaia 2 6 4 5 2 3 2" xfId="20007" xr:uid="{66E71489-225C-48AF-ADD8-FF142A57B5D7}"/>
    <cellStyle name="Migliaia 2 6 4 5 2 3 2 2" xfId="42844" xr:uid="{9DFC9B57-577F-483D-B601-12649934C44C}"/>
    <cellStyle name="Migliaia 2 6 4 5 2 3 3" xfId="31427" xr:uid="{1CA1F347-5107-4AC6-B3F5-8EDFBA2F4E76}"/>
    <cellStyle name="Migliaia 2 6 4 5 2 4" xfId="14299" xr:uid="{C0FBD54C-32A0-44B6-8574-6953D7B1F494}"/>
    <cellStyle name="Migliaia 2 6 4 5 2 4 2" xfId="37136" xr:uid="{314088F7-6E8E-4AE4-9F5C-1DF227CCEAF5}"/>
    <cellStyle name="Migliaia 2 6 4 5 2 5" xfId="25719" xr:uid="{56DEE0C0-4B3D-46D1-9DE5-B2C4A03B3C71}"/>
    <cellStyle name="Migliaia 2 6 4 5 3" xfId="4308" xr:uid="{5A172B50-A25C-4C56-A005-38364266CF58}"/>
    <cellStyle name="Migliaia 2 6 4 5 3 2" xfId="10017" xr:uid="{3A167C9E-8F91-4205-85E9-30EA0FC62102}"/>
    <cellStyle name="Migliaia 2 6 4 5 3 2 2" xfId="21434" xr:uid="{13D09FD6-1168-4A9F-944B-0BC892B2196D}"/>
    <cellStyle name="Migliaia 2 6 4 5 3 2 2 2" xfId="44271" xr:uid="{DFB4B0DA-2B93-4D89-9283-C942FB93EE79}"/>
    <cellStyle name="Migliaia 2 6 4 5 3 2 3" xfId="32854" xr:uid="{8E093F77-FFB0-4BEC-8BA3-46BC206648FA}"/>
    <cellStyle name="Migliaia 2 6 4 5 3 3" xfId="15726" xr:uid="{5210FFA0-9CDD-4E39-8C61-F9FB41971B34}"/>
    <cellStyle name="Migliaia 2 6 4 5 3 3 2" xfId="38563" xr:uid="{AC96F2AD-5AF2-428C-ABD9-604A413FBEE1}"/>
    <cellStyle name="Migliaia 2 6 4 5 3 4" xfId="27146" xr:uid="{409BA1E6-4F20-48E4-962F-1C62BEFD44CF}"/>
    <cellStyle name="Migliaia 2 6 4 5 4" xfId="7163" xr:uid="{A74E6C7D-2275-4622-AEA8-DDEEEA7FE5C6}"/>
    <cellStyle name="Migliaia 2 6 4 5 4 2" xfId="18580" xr:uid="{979C0A02-6919-4681-A092-76C732EE947B}"/>
    <cellStyle name="Migliaia 2 6 4 5 4 2 2" xfId="41417" xr:uid="{40516F8C-2354-4684-B1EB-FB3AF6980D80}"/>
    <cellStyle name="Migliaia 2 6 4 5 4 3" xfId="30000" xr:uid="{C9A6797D-685A-455B-99C7-B7AD22F344F6}"/>
    <cellStyle name="Migliaia 2 6 4 5 5" xfId="12872" xr:uid="{2C90B8EE-6F20-471D-BC21-C4E8726FD307}"/>
    <cellStyle name="Migliaia 2 6 4 5 5 2" xfId="35709" xr:uid="{36F83217-6F68-4A9F-8715-9C2B7BE50A38}"/>
    <cellStyle name="Migliaia 2 6 4 5 6" xfId="24292" xr:uid="{4B658B62-5C6B-46F0-862F-B4FCB43BB273}"/>
    <cellStyle name="Migliaia 2 6 4 6" xfId="1664" xr:uid="{02BD3B31-A755-4E37-A2B8-8263A5875640}"/>
    <cellStyle name="Migliaia 2 6 4 6 2" xfId="3096" xr:uid="{05458004-6AD9-4513-B7F0-C18DC424EA26}"/>
    <cellStyle name="Migliaia 2 6 4 6 2 2" xfId="5952" xr:uid="{91888E2F-0FE6-48CD-9FE6-B2E85079A9A2}"/>
    <cellStyle name="Migliaia 2 6 4 6 2 2 2" xfId="11660" xr:uid="{499B4456-1549-48F2-AFE6-6105B2DD0650}"/>
    <cellStyle name="Migliaia 2 6 4 6 2 2 2 2" xfId="23078" xr:uid="{1984409C-8934-4B17-B7FB-9EC6B3CCC287}"/>
    <cellStyle name="Migliaia 2 6 4 6 2 2 2 2 2" xfId="45915" xr:uid="{E9139301-EFEC-4D65-8A39-ACF63DFCE19B}"/>
    <cellStyle name="Migliaia 2 6 4 6 2 2 2 3" xfId="34498" xr:uid="{5053EEE0-5940-46B4-8E8B-9A3FA36D2C3E}"/>
    <cellStyle name="Migliaia 2 6 4 6 2 2 3" xfId="17370" xr:uid="{321B78C0-2DAC-453E-B220-D280C4A7D1DE}"/>
    <cellStyle name="Migliaia 2 6 4 6 2 2 3 2" xfId="40207" xr:uid="{382F12A0-4BF6-4FC5-88B6-543853A5574F}"/>
    <cellStyle name="Migliaia 2 6 4 6 2 2 4" xfId="28790" xr:uid="{5E80859F-964D-4464-BBC2-F952C39EDB0A}"/>
    <cellStyle name="Migliaia 2 6 4 6 2 3" xfId="8807" xr:uid="{93C64671-EB14-4E36-93E7-25CD31DD2522}"/>
    <cellStyle name="Migliaia 2 6 4 6 2 3 2" xfId="20224" xr:uid="{A2779BDB-0441-40D4-8551-010FC309BF57}"/>
    <cellStyle name="Migliaia 2 6 4 6 2 3 2 2" xfId="43061" xr:uid="{0967F009-0DC7-466E-8598-12699A9B6AC6}"/>
    <cellStyle name="Migliaia 2 6 4 6 2 3 3" xfId="31644" xr:uid="{FF23D2FA-35DE-460F-95BB-BD2C133DE637}"/>
    <cellStyle name="Migliaia 2 6 4 6 2 4" xfId="14516" xr:uid="{9C5D654E-88DB-4B5B-937F-6882EC2274FE}"/>
    <cellStyle name="Migliaia 2 6 4 6 2 4 2" xfId="37353" xr:uid="{ACB0F322-05B4-49A1-BFF8-B7D0E40DC8EE}"/>
    <cellStyle name="Migliaia 2 6 4 6 2 5" xfId="25936" xr:uid="{2104ECAB-C30E-41D8-BF48-883FC0F80CBF}"/>
    <cellStyle name="Migliaia 2 6 4 6 3" xfId="4525" xr:uid="{BD8D0EFB-8A2B-4725-BBD2-5096B73BDBCB}"/>
    <cellStyle name="Migliaia 2 6 4 6 3 2" xfId="10234" xr:uid="{9EF30F04-7E2B-4694-BE4B-1909DBD1B5D9}"/>
    <cellStyle name="Migliaia 2 6 4 6 3 2 2" xfId="21651" xr:uid="{CEAD4C19-1A88-4B9A-A20D-8C03CCF9F8BC}"/>
    <cellStyle name="Migliaia 2 6 4 6 3 2 2 2" xfId="44488" xr:uid="{EF2CA63A-AF83-4628-888B-DF0D3B295375}"/>
    <cellStyle name="Migliaia 2 6 4 6 3 2 3" xfId="33071" xr:uid="{7BF9F82A-4766-488B-AA66-8407BCCC688E}"/>
    <cellStyle name="Migliaia 2 6 4 6 3 3" xfId="15943" xr:uid="{5464ED59-8452-49B3-AF90-81FB3B7D2618}"/>
    <cellStyle name="Migliaia 2 6 4 6 3 3 2" xfId="38780" xr:uid="{37F5C8AA-0F2C-43FC-A195-CA46A3160423}"/>
    <cellStyle name="Migliaia 2 6 4 6 3 4" xfId="27363" xr:uid="{B6F1DC06-B6D8-479E-BE7D-AC5E08150ECD}"/>
    <cellStyle name="Migliaia 2 6 4 6 4" xfId="7380" xr:uid="{C9EFE46C-9A41-41FA-9670-F628526BC003}"/>
    <cellStyle name="Migliaia 2 6 4 6 4 2" xfId="18797" xr:uid="{3B6E81F1-E9A4-449D-83ED-347CAD95B5A6}"/>
    <cellStyle name="Migliaia 2 6 4 6 4 2 2" xfId="41634" xr:uid="{BDC11F84-EBDD-4B07-AF1F-2AF83D2DF271}"/>
    <cellStyle name="Migliaia 2 6 4 6 4 3" xfId="30217" xr:uid="{C70912F5-5076-4D62-AAD6-41114C404E9A}"/>
    <cellStyle name="Migliaia 2 6 4 6 5" xfId="13089" xr:uid="{97A98724-F76E-4669-A00F-43476F344B7F}"/>
    <cellStyle name="Migliaia 2 6 4 6 5 2" xfId="35926" xr:uid="{826F81FF-4E52-4D57-90AF-961F8304405E}"/>
    <cellStyle name="Migliaia 2 6 4 6 6" xfId="24509" xr:uid="{981FF0C8-6599-41E8-AF58-44616F6AC718}"/>
    <cellStyle name="Migliaia 2 6 4 7" xfId="2011" xr:uid="{454BB2B5-9761-48EA-97B7-A27620236518}"/>
    <cellStyle name="Migliaia 2 6 4 7 2" xfId="4867" xr:uid="{BD37426E-2B85-4322-8DA2-C3E13D345B28}"/>
    <cellStyle name="Migliaia 2 6 4 7 2 2" xfId="10575" xr:uid="{81B7BB88-E883-4B39-883A-9811E4DDFDD7}"/>
    <cellStyle name="Migliaia 2 6 4 7 2 2 2" xfId="21993" xr:uid="{C6AF9F42-F8A3-40B8-9712-244BB071D5C0}"/>
    <cellStyle name="Migliaia 2 6 4 7 2 2 2 2" xfId="44830" xr:uid="{DA7ABCCB-59B6-407D-9858-8A7ABAC69EB6}"/>
    <cellStyle name="Migliaia 2 6 4 7 2 2 3" xfId="33413" xr:uid="{811AFF04-0B31-4B65-8166-CE2E93802044}"/>
    <cellStyle name="Migliaia 2 6 4 7 2 3" xfId="16285" xr:uid="{1649E8F7-9FC8-4B5F-87DC-1407AD76FC59}"/>
    <cellStyle name="Migliaia 2 6 4 7 2 3 2" xfId="39122" xr:uid="{E766C312-2FD7-4103-9E25-D56ED3047C05}"/>
    <cellStyle name="Migliaia 2 6 4 7 2 4" xfId="27705" xr:uid="{4AB183BA-0A7C-450B-AAA7-2532625A9693}"/>
    <cellStyle name="Migliaia 2 6 4 7 3" xfId="7722" xr:uid="{EA22FE34-5689-49A5-B831-B49387499ECA}"/>
    <cellStyle name="Migliaia 2 6 4 7 3 2" xfId="19139" xr:uid="{BD6C9F6A-166C-4DFD-9A15-DCE58477C7DA}"/>
    <cellStyle name="Migliaia 2 6 4 7 3 2 2" xfId="41976" xr:uid="{AE2656C7-65C9-4BA1-BDDC-040AE73819D2}"/>
    <cellStyle name="Migliaia 2 6 4 7 3 3" xfId="30559" xr:uid="{161C1A81-A311-42A9-A7CC-D39F832E392C}"/>
    <cellStyle name="Migliaia 2 6 4 7 4" xfId="13431" xr:uid="{E78418D9-6766-4566-B3A3-B24F85B15CC6}"/>
    <cellStyle name="Migliaia 2 6 4 7 4 2" xfId="36268" xr:uid="{EA208326-D52C-4828-A645-12441122F98E}"/>
    <cellStyle name="Migliaia 2 6 4 7 5" xfId="24851" xr:uid="{A5979ACA-E40A-4E03-B2B7-52B955271678}"/>
    <cellStyle name="Migliaia 2 6 4 8" xfId="3440" xr:uid="{08DD9078-F460-4754-9E9D-7F6CD141082E}"/>
    <cellStyle name="Migliaia 2 6 4 8 2" xfId="9149" xr:uid="{0B339726-87AE-4BAF-AE16-448D510E2B39}"/>
    <cellStyle name="Migliaia 2 6 4 8 2 2" xfId="20566" xr:uid="{247C0384-7B96-4B68-84D6-451B18F24E09}"/>
    <cellStyle name="Migliaia 2 6 4 8 2 2 2" xfId="43403" xr:uid="{37A304EB-433E-444B-9836-7D49B1FC5D9B}"/>
    <cellStyle name="Migliaia 2 6 4 8 2 3" xfId="31986" xr:uid="{418E3116-52E3-41FD-A776-E6E29E8450D5}"/>
    <cellStyle name="Migliaia 2 6 4 8 3" xfId="14858" xr:uid="{841D1EDC-5ED3-4C16-8078-7FF37AAB3240}"/>
    <cellStyle name="Migliaia 2 6 4 8 3 2" xfId="37695" xr:uid="{F6DE459C-AF7B-49D0-85BE-4BFB39C2C0EE}"/>
    <cellStyle name="Migliaia 2 6 4 8 4" xfId="26278" xr:uid="{6B9DEBC7-ECE3-4F31-9A04-0017999C8190}"/>
    <cellStyle name="Migliaia 2 6 4 9" xfId="6295" xr:uid="{BF0BAB38-5754-4F0B-AD7E-48407284D9D8}"/>
    <cellStyle name="Migliaia 2 6 4 9 2" xfId="17712" xr:uid="{2C688EB2-17BB-48B6-B416-5EAC6AAF7C59}"/>
    <cellStyle name="Migliaia 2 6 4 9 2 2" xfId="40549" xr:uid="{1F670925-09A1-4F16-9719-58B1536BED6C}"/>
    <cellStyle name="Migliaia 2 6 4 9 3" xfId="29132" xr:uid="{423C9D33-96F1-491D-A88A-7E59BDE60037}"/>
    <cellStyle name="Migliaia 2 6 5" xfId="529" xr:uid="{DE8F587F-E30F-4EE5-BEBA-775C01526BF5}"/>
    <cellStyle name="Migliaia 2 6 5 2" xfId="2114" xr:uid="{8F539C4A-D878-41DD-A188-A3CFB9A2373B}"/>
    <cellStyle name="Migliaia 2 6 5 2 2" xfId="4970" xr:uid="{4F154E4B-243D-4D01-AF1E-11935C38003E}"/>
    <cellStyle name="Migliaia 2 6 5 2 2 2" xfId="10678" xr:uid="{F95B5C0D-EC4E-452C-BD9E-E243DF0406C4}"/>
    <cellStyle name="Migliaia 2 6 5 2 2 2 2" xfId="22096" xr:uid="{7EB7C163-1B3F-4895-9EF3-853801628BF8}"/>
    <cellStyle name="Migliaia 2 6 5 2 2 2 2 2" xfId="44933" xr:uid="{575CA724-1602-40EC-9AFE-72E270E56719}"/>
    <cellStyle name="Migliaia 2 6 5 2 2 2 3" xfId="33516" xr:uid="{61FEEA50-AD1E-4E10-91CC-23E8120D348F}"/>
    <cellStyle name="Migliaia 2 6 5 2 2 3" xfId="16388" xr:uid="{7DBF2237-F82B-4F76-99A5-ECC52359B041}"/>
    <cellStyle name="Migliaia 2 6 5 2 2 3 2" xfId="39225" xr:uid="{088E0514-9531-409E-8FC8-758E8892611A}"/>
    <cellStyle name="Migliaia 2 6 5 2 2 4" xfId="27808" xr:uid="{5D4A4BB9-822E-48B9-A1AC-9E9DC8266E18}"/>
    <cellStyle name="Migliaia 2 6 5 2 3" xfId="7825" xr:uid="{D7398C1E-A5C4-456E-AF79-C6683AF3402C}"/>
    <cellStyle name="Migliaia 2 6 5 2 3 2" xfId="19242" xr:uid="{ECCEE8D6-49CE-4D27-9BC9-89CF83D5BCD8}"/>
    <cellStyle name="Migliaia 2 6 5 2 3 2 2" xfId="42079" xr:uid="{C406EA93-73BC-4B26-A5FC-AECAFCDAE617}"/>
    <cellStyle name="Migliaia 2 6 5 2 3 3" xfId="30662" xr:uid="{1B94C238-C511-42F6-ADBF-FB2CC230041B}"/>
    <cellStyle name="Migliaia 2 6 5 2 4" xfId="13534" xr:uid="{DCB3890B-2980-42B9-84E5-696C14AB2474}"/>
    <cellStyle name="Migliaia 2 6 5 2 4 2" xfId="36371" xr:uid="{352D27A9-3282-44A1-A18D-5AF19AB538FF}"/>
    <cellStyle name="Migliaia 2 6 5 2 5" xfId="24954" xr:uid="{FED2FF0D-92EB-409B-ADAA-AFBFEAD0C2B6}"/>
    <cellStyle name="Migliaia 2 6 5 3" xfId="3543" xr:uid="{B4716B94-2FA6-4265-A22C-E8470EE1EDF6}"/>
    <cellStyle name="Migliaia 2 6 5 3 2" xfId="9252" xr:uid="{AD1F6858-B708-48BE-9C09-400075EB44B8}"/>
    <cellStyle name="Migliaia 2 6 5 3 2 2" xfId="20669" xr:uid="{43C8A11E-7445-469E-94C0-AF1F1946D8E8}"/>
    <cellStyle name="Migliaia 2 6 5 3 2 2 2" xfId="43506" xr:uid="{0E220B05-89BC-405D-BFC6-750CFB57B401}"/>
    <cellStyle name="Migliaia 2 6 5 3 2 3" xfId="32089" xr:uid="{40ED134B-5844-4A5F-ABE2-F74161E2B5E6}"/>
    <cellStyle name="Migliaia 2 6 5 3 3" xfId="14961" xr:uid="{30813A8B-8C23-417A-9716-5813C3DE7E10}"/>
    <cellStyle name="Migliaia 2 6 5 3 3 2" xfId="37798" xr:uid="{38F5FD09-1334-4F0D-8292-12D5AAE1DB44}"/>
    <cellStyle name="Migliaia 2 6 5 3 4" xfId="26381" xr:uid="{A9EE21A5-7502-4F49-97AF-6E7414C3BFEC}"/>
    <cellStyle name="Migliaia 2 6 5 4" xfId="6398" xr:uid="{5EF01CBA-B0C3-4D61-AF46-3AF3CD921D23}"/>
    <cellStyle name="Migliaia 2 6 5 4 2" xfId="17815" xr:uid="{7FA28E99-D2B0-44C5-B77D-F758D2FA5290}"/>
    <cellStyle name="Migliaia 2 6 5 4 2 2" xfId="40652" xr:uid="{B1D8B282-018B-48DE-9D14-2B12FF27372B}"/>
    <cellStyle name="Migliaia 2 6 5 4 3" xfId="29235" xr:uid="{E34F5ED0-6612-4E1B-9B89-180FC24F7D76}"/>
    <cellStyle name="Migliaia 2 6 5 5" xfId="12107" xr:uid="{18264349-1D06-432A-9C4C-BEFE080B0AF6}"/>
    <cellStyle name="Migliaia 2 6 5 5 2" xfId="34944" xr:uid="{4BAC7A1E-DDDE-4B85-B962-930E759EE8EC}"/>
    <cellStyle name="Migliaia 2 6 5 6" xfId="23527" xr:uid="{127FE026-D828-43BB-A7D3-40718289FC0F}"/>
    <cellStyle name="Migliaia 2 6 6" xfId="792" xr:uid="{88148DFA-60BE-45FA-AD4F-C86FE9053339}"/>
    <cellStyle name="Migliaia 2 6 6 2" xfId="2331" xr:uid="{8B8B62C6-B463-4DD2-8C78-5567D5CD5C6B}"/>
    <cellStyle name="Migliaia 2 6 6 2 2" xfId="5187" xr:uid="{0685FC5E-5D6A-4CCF-A446-B75E01870C47}"/>
    <cellStyle name="Migliaia 2 6 6 2 2 2" xfId="10895" xr:uid="{E079F1DB-9C66-4222-AC1F-BA199D0F2B81}"/>
    <cellStyle name="Migliaia 2 6 6 2 2 2 2" xfId="22313" xr:uid="{682C8167-C08D-48E3-A6D0-62CE918B186F}"/>
    <cellStyle name="Migliaia 2 6 6 2 2 2 2 2" xfId="45150" xr:uid="{D843E193-7D9E-49D3-BBCE-96C6008F761C}"/>
    <cellStyle name="Migliaia 2 6 6 2 2 2 3" xfId="33733" xr:uid="{D2621BF4-FF3A-4D2A-BC7E-740E36AFF6E7}"/>
    <cellStyle name="Migliaia 2 6 6 2 2 3" xfId="16605" xr:uid="{C7E8E3A8-9D57-407F-A9E0-9C5F5FA38B7A}"/>
    <cellStyle name="Migliaia 2 6 6 2 2 3 2" xfId="39442" xr:uid="{B4DA5A82-8F71-4D47-9101-141429C561A7}"/>
    <cellStyle name="Migliaia 2 6 6 2 2 4" xfId="28025" xr:uid="{55A9CEBB-C063-476D-8C02-8F7B22279439}"/>
    <cellStyle name="Migliaia 2 6 6 2 3" xfId="8042" xr:uid="{7E85AB53-34CE-4AC2-BCDD-B055B5CF70AC}"/>
    <cellStyle name="Migliaia 2 6 6 2 3 2" xfId="19459" xr:uid="{7055FA87-83A4-403D-8377-63EA9FC5A74E}"/>
    <cellStyle name="Migliaia 2 6 6 2 3 2 2" xfId="42296" xr:uid="{8ACAAA71-5D77-4152-9287-570B95D378CB}"/>
    <cellStyle name="Migliaia 2 6 6 2 3 3" xfId="30879" xr:uid="{2183FAAD-22E1-4460-8A0B-50DF0A721C5A}"/>
    <cellStyle name="Migliaia 2 6 6 2 4" xfId="13751" xr:uid="{DDBFD336-F081-4899-AE39-A35E73756DA1}"/>
    <cellStyle name="Migliaia 2 6 6 2 4 2" xfId="36588" xr:uid="{0BBCAA10-1383-4A27-908F-CD5040E73409}"/>
    <cellStyle name="Migliaia 2 6 6 2 5" xfId="25171" xr:uid="{448F1DE5-98C6-4A5E-A96B-C7A26C63FD4B}"/>
    <cellStyle name="Migliaia 2 6 6 3" xfId="3760" xr:uid="{EAE1811B-1EE8-47E5-ABC9-914429685EFC}"/>
    <cellStyle name="Migliaia 2 6 6 3 2" xfId="9469" xr:uid="{81BEA28D-09BA-4286-9105-5114AB358E48}"/>
    <cellStyle name="Migliaia 2 6 6 3 2 2" xfId="20886" xr:uid="{FE6F933F-457E-4753-86A4-40423EC92A31}"/>
    <cellStyle name="Migliaia 2 6 6 3 2 2 2" xfId="43723" xr:uid="{C976572B-B182-41C0-B2E9-700F18159BC9}"/>
    <cellStyle name="Migliaia 2 6 6 3 2 3" xfId="32306" xr:uid="{80835FFC-A1C6-4CDA-9D03-19EA23205C02}"/>
    <cellStyle name="Migliaia 2 6 6 3 3" xfId="15178" xr:uid="{375392B3-BA87-4B78-85FC-64DB04234077}"/>
    <cellStyle name="Migliaia 2 6 6 3 3 2" xfId="38015" xr:uid="{9D73E627-E644-4936-8CB3-A99D30374738}"/>
    <cellStyle name="Migliaia 2 6 6 3 4" xfId="26598" xr:uid="{422D3ED3-C48C-4ADC-BB48-936E5982F0D7}"/>
    <cellStyle name="Migliaia 2 6 6 4" xfId="6615" xr:uid="{6AC8858D-D033-41E5-ABA6-75EA1FE57F7A}"/>
    <cellStyle name="Migliaia 2 6 6 4 2" xfId="18032" xr:uid="{70A1DC33-4177-49CF-993C-8D2A00396792}"/>
    <cellStyle name="Migliaia 2 6 6 4 2 2" xfId="40869" xr:uid="{CF0D8B0C-334F-4C25-ABE6-C0E4875306F8}"/>
    <cellStyle name="Migliaia 2 6 6 4 3" xfId="29452" xr:uid="{E24E763F-2001-48F2-B240-D5C404304320}"/>
    <cellStyle name="Migliaia 2 6 6 5" xfId="12324" xr:uid="{60CB91A1-039D-474C-A59C-317D407438FF}"/>
    <cellStyle name="Migliaia 2 6 6 5 2" xfId="35161" xr:uid="{F1D29AF1-D4D7-463F-AB61-AE49AD7C9EB6}"/>
    <cellStyle name="Migliaia 2 6 6 6" xfId="23744" xr:uid="{5EF5B4C7-7F19-4EEB-98A5-FA520345F87F}"/>
    <cellStyle name="Migliaia 2 6 7" xfId="1039" xr:uid="{5B1D0F28-9915-4016-8D4C-D2D71C7D512C}"/>
    <cellStyle name="Migliaia 2 6 7 2" xfId="2548" xr:uid="{45383C6E-D6C5-444D-A1D5-07BBF9FFEF55}"/>
    <cellStyle name="Migliaia 2 6 7 2 2" xfId="5404" xr:uid="{E8D9F1FD-6BB3-4BCA-99DE-B2B400266DD5}"/>
    <cellStyle name="Migliaia 2 6 7 2 2 2" xfId="11112" xr:uid="{2059683A-C70F-46A5-96FE-40583927BF22}"/>
    <cellStyle name="Migliaia 2 6 7 2 2 2 2" xfId="22530" xr:uid="{EF322FDA-2197-4247-BCE6-2BBD5BADCFF4}"/>
    <cellStyle name="Migliaia 2 6 7 2 2 2 2 2" xfId="45367" xr:uid="{5299A3DA-4EF5-4FFF-8019-BE36FFD0C34E}"/>
    <cellStyle name="Migliaia 2 6 7 2 2 2 3" xfId="33950" xr:uid="{1942767D-1659-456A-A68D-B656D77293CC}"/>
    <cellStyle name="Migliaia 2 6 7 2 2 3" xfId="16822" xr:uid="{1068A8D9-C40F-4854-A3EB-4E93055F6DCB}"/>
    <cellStyle name="Migliaia 2 6 7 2 2 3 2" xfId="39659" xr:uid="{F48F6945-0CF7-48C2-ABF2-16020286DBAB}"/>
    <cellStyle name="Migliaia 2 6 7 2 2 4" xfId="28242" xr:uid="{744568FC-C703-4A8F-9784-E2F0E5D99ADB}"/>
    <cellStyle name="Migliaia 2 6 7 2 3" xfId="8259" xr:uid="{D42997D0-97A2-466C-865F-509CBC3668DD}"/>
    <cellStyle name="Migliaia 2 6 7 2 3 2" xfId="19676" xr:uid="{815EB1A4-D583-4097-9D8A-DFEA2DCD2A87}"/>
    <cellStyle name="Migliaia 2 6 7 2 3 2 2" xfId="42513" xr:uid="{E1B6C7D6-5BCC-4373-91B3-C4C5AD91BC9C}"/>
    <cellStyle name="Migliaia 2 6 7 2 3 3" xfId="31096" xr:uid="{A2792463-2940-4701-92DB-6DF48653EDC8}"/>
    <cellStyle name="Migliaia 2 6 7 2 4" xfId="13968" xr:uid="{211F3E25-81FE-462D-8AE3-1CB1428794AE}"/>
    <cellStyle name="Migliaia 2 6 7 2 4 2" xfId="36805" xr:uid="{8068FD94-9CF8-463A-98F3-0FAA2C4E61CC}"/>
    <cellStyle name="Migliaia 2 6 7 2 5" xfId="25388" xr:uid="{7D1E4FAA-A14E-41F1-8DBC-85C53D1DFD02}"/>
    <cellStyle name="Migliaia 2 6 7 3" xfId="3977" xr:uid="{C9413E28-DCD9-48AD-A368-6E4A7FFAD5BC}"/>
    <cellStyle name="Migliaia 2 6 7 3 2" xfId="9686" xr:uid="{0B9FA5C4-FEB8-4F36-AA16-70846E3B4487}"/>
    <cellStyle name="Migliaia 2 6 7 3 2 2" xfId="21103" xr:uid="{1A0951C7-DDE9-42B6-8D18-EB8B4DCD943E}"/>
    <cellStyle name="Migliaia 2 6 7 3 2 2 2" xfId="43940" xr:uid="{F7EDAAF8-4870-43DB-86EB-F92978A5FD3D}"/>
    <cellStyle name="Migliaia 2 6 7 3 2 3" xfId="32523" xr:uid="{7EF26D6B-8D8D-45FB-9D78-424162B9AB53}"/>
    <cellStyle name="Migliaia 2 6 7 3 3" xfId="15395" xr:uid="{3CF30B0C-89A0-4DF7-9097-449D48079CA7}"/>
    <cellStyle name="Migliaia 2 6 7 3 3 2" xfId="38232" xr:uid="{57C945D5-5309-4512-8857-69C1AAADA482}"/>
    <cellStyle name="Migliaia 2 6 7 3 4" xfId="26815" xr:uid="{E84E164E-D3F6-4002-8035-6C6C82CB69CA}"/>
    <cellStyle name="Migliaia 2 6 7 4" xfId="6832" xr:uid="{E43F7A89-F78A-4EBE-97A1-6C7AA8D5AA63}"/>
    <cellStyle name="Migliaia 2 6 7 4 2" xfId="18249" xr:uid="{03454D24-5822-4BDB-9A0B-AEF6F1CD233B}"/>
    <cellStyle name="Migliaia 2 6 7 4 2 2" xfId="41086" xr:uid="{3B18CFC4-8D74-44FB-8BCF-FD95FD686573}"/>
    <cellStyle name="Migliaia 2 6 7 4 3" xfId="29669" xr:uid="{21658396-79E1-41E5-A955-C8915F7F79C5}"/>
    <cellStyle name="Migliaia 2 6 7 5" xfId="12541" xr:uid="{2AAA6B0C-4251-4ECB-94E1-38C9ABE4C45D}"/>
    <cellStyle name="Migliaia 2 6 7 5 2" xfId="35378" xr:uid="{2E63333F-262C-4ADD-82C4-554831D16B76}"/>
    <cellStyle name="Migliaia 2 6 7 6" xfId="23961" xr:uid="{8DB036E0-FF6A-4FCF-8264-72973623A9F8}"/>
    <cellStyle name="Migliaia 2 6 8" xfId="1286" xr:uid="{3735F5FB-C399-444C-B86D-AD169954EAAD}"/>
    <cellStyle name="Migliaia 2 6 8 2" xfId="2765" xr:uid="{8517F910-D4BB-473D-8226-12B32C2222D3}"/>
    <cellStyle name="Migliaia 2 6 8 2 2" xfId="5621" xr:uid="{E774885E-A778-4F0B-9649-147AA1A2D6EF}"/>
    <cellStyle name="Migliaia 2 6 8 2 2 2" xfId="11329" xr:uid="{68B72182-55C4-469D-887A-AC3733ADFF4C}"/>
    <cellStyle name="Migliaia 2 6 8 2 2 2 2" xfId="22747" xr:uid="{958808E2-43C0-4F73-9E13-14E5C7808374}"/>
    <cellStyle name="Migliaia 2 6 8 2 2 2 2 2" xfId="45584" xr:uid="{EB50359C-D2CD-4BBD-B17D-F6541F811A3F}"/>
    <cellStyle name="Migliaia 2 6 8 2 2 2 3" xfId="34167" xr:uid="{D78C5369-B2B1-4C70-B847-340B706EA333}"/>
    <cellStyle name="Migliaia 2 6 8 2 2 3" xfId="17039" xr:uid="{7DB514C4-DF23-4E49-A0BF-2D04D2073FD8}"/>
    <cellStyle name="Migliaia 2 6 8 2 2 3 2" xfId="39876" xr:uid="{3660E3C6-8FAA-4072-B1D8-577055C726B3}"/>
    <cellStyle name="Migliaia 2 6 8 2 2 4" xfId="28459" xr:uid="{183D0A52-C71D-4702-882F-6EC1AF7DE08C}"/>
    <cellStyle name="Migliaia 2 6 8 2 3" xfId="8476" xr:uid="{2E3E6AA9-A17B-4BAC-A269-4C432FAB7F98}"/>
    <cellStyle name="Migliaia 2 6 8 2 3 2" xfId="19893" xr:uid="{322EB8AE-18AC-4B5B-ACA2-0AAD0C96966C}"/>
    <cellStyle name="Migliaia 2 6 8 2 3 2 2" xfId="42730" xr:uid="{F5BE3D6B-AA5E-4A84-98EA-AB61AAA02A73}"/>
    <cellStyle name="Migliaia 2 6 8 2 3 3" xfId="31313" xr:uid="{B870DC12-CA1F-4C72-BF17-C77BFE1637F1}"/>
    <cellStyle name="Migliaia 2 6 8 2 4" xfId="14185" xr:uid="{526064A1-CD99-43EA-9676-E4EA99AAC842}"/>
    <cellStyle name="Migliaia 2 6 8 2 4 2" xfId="37022" xr:uid="{2A9ED5EB-B3D7-4CFF-8C91-703ED6A9FEC2}"/>
    <cellStyle name="Migliaia 2 6 8 2 5" xfId="25605" xr:uid="{435A1340-B6E4-4F00-AA22-058851BA56D5}"/>
    <cellStyle name="Migliaia 2 6 8 3" xfId="4194" xr:uid="{6D70341A-AE1C-4A73-BB90-9E64F860A829}"/>
    <cellStyle name="Migliaia 2 6 8 3 2" xfId="9903" xr:uid="{6A439AF4-740C-41D8-992D-EE43799EBA0C}"/>
    <cellStyle name="Migliaia 2 6 8 3 2 2" xfId="21320" xr:uid="{335ED37B-E176-441D-911A-502F952DF689}"/>
    <cellStyle name="Migliaia 2 6 8 3 2 2 2" xfId="44157" xr:uid="{E6CA2FFB-E4B9-4041-BEB1-A9727F55E412}"/>
    <cellStyle name="Migliaia 2 6 8 3 2 3" xfId="32740" xr:uid="{7E35B817-C39D-499E-9B75-914AD3FA843F}"/>
    <cellStyle name="Migliaia 2 6 8 3 3" xfId="15612" xr:uid="{56C60A9E-7AE8-4814-AFE0-3682B3CD959A}"/>
    <cellStyle name="Migliaia 2 6 8 3 3 2" xfId="38449" xr:uid="{249E860F-5C06-458C-A574-0E45A369CDC5}"/>
    <cellStyle name="Migliaia 2 6 8 3 4" xfId="27032" xr:uid="{C4C3168B-E728-4353-8D27-E88DC5E9DDCA}"/>
    <cellStyle name="Migliaia 2 6 8 4" xfId="7049" xr:uid="{FD807D6B-258A-4DA0-ABCD-1B545EC7D30B}"/>
    <cellStyle name="Migliaia 2 6 8 4 2" xfId="18466" xr:uid="{03D53EC7-8530-436F-8ABC-328731D754E1}"/>
    <cellStyle name="Migliaia 2 6 8 4 2 2" xfId="41303" xr:uid="{6A3791A3-E18D-487A-821A-F18ECBCBCD6B}"/>
    <cellStyle name="Migliaia 2 6 8 4 3" xfId="29886" xr:uid="{AC4D18BF-35F2-4FB8-A6F5-8B99640AA90B}"/>
    <cellStyle name="Migliaia 2 6 8 5" xfId="12758" xr:uid="{977CB5A5-E337-4F89-BB07-504D151875A9}"/>
    <cellStyle name="Migliaia 2 6 8 5 2" xfId="35595" xr:uid="{ACD1CCAB-A974-4E85-9C22-F44CE2D346B1}"/>
    <cellStyle name="Migliaia 2 6 8 6" xfId="24178" xr:uid="{2D394608-652F-407E-93AE-68E24585B2DC}"/>
    <cellStyle name="Migliaia 2 6 9" xfId="1533" xr:uid="{8EEA9CD6-D44B-4913-A20E-DE082A75598A}"/>
    <cellStyle name="Migliaia 2 6 9 2" xfId="2982" xr:uid="{ACC862E7-8791-49F0-BFFF-43132196215D}"/>
    <cellStyle name="Migliaia 2 6 9 2 2" xfId="5838" xr:uid="{CA3D100C-8DD8-404A-A8D6-8C70D65CCF3D}"/>
    <cellStyle name="Migliaia 2 6 9 2 2 2" xfId="11546" xr:uid="{6045C6EF-31D5-4504-A518-311D94A23957}"/>
    <cellStyle name="Migliaia 2 6 9 2 2 2 2" xfId="22964" xr:uid="{5D62A4C5-D3F3-4544-BB6B-6724CD9C1C18}"/>
    <cellStyle name="Migliaia 2 6 9 2 2 2 2 2" xfId="45801" xr:uid="{E59C78C2-AE95-4C31-916A-74568D1E4C19}"/>
    <cellStyle name="Migliaia 2 6 9 2 2 2 3" xfId="34384" xr:uid="{CDDBF877-7086-4BBA-BE6B-555275E72BAB}"/>
    <cellStyle name="Migliaia 2 6 9 2 2 3" xfId="17256" xr:uid="{1E9879C5-44C7-4D7C-97F9-A57E63D5E960}"/>
    <cellStyle name="Migliaia 2 6 9 2 2 3 2" xfId="40093" xr:uid="{A6ECD2C9-B6A9-43B3-9719-40BF778D77E9}"/>
    <cellStyle name="Migliaia 2 6 9 2 2 4" xfId="28676" xr:uid="{D547B4A6-CE34-4A07-B79A-A4832A62AC0A}"/>
    <cellStyle name="Migliaia 2 6 9 2 3" xfId="8693" xr:uid="{B7406C35-51C3-481E-BA6D-664929695911}"/>
    <cellStyle name="Migliaia 2 6 9 2 3 2" xfId="20110" xr:uid="{0E4B3E0E-2E05-4C3F-B2C6-DDA6CABF2239}"/>
    <cellStyle name="Migliaia 2 6 9 2 3 2 2" xfId="42947" xr:uid="{B41B16E6-82D2-4821-AE5A-306E038B7E6B}"/>
    <cellStyle name="Migliaia 2 6 9 2 3 3" xfId="31530" xr:uid="{3F03B685-9B5F-4922-AD97-5F40F648FAA1}"/>
    <cellStyle name="Migliaia 2 6 9 2 4" xfId="14402" xr:uid="{6AA62665-0237-47CE-8112-B183397E7FF8}"/>
    <cellStyle name="Migliaia 2 6 9 2 4 2" xfId="37239" xr:uid="{BEFFA610-DDD1-4EB8-A047-8BEEBB2F31D0}"/>
    <cellStyle name="Migliaia 2 6 9 2 5" xfId="25822" xr:uid="{85BE932D-2800-4905-84DE-908A28BE0658}"/>
    <cellStyle name="Migliaia 2 6 9 3" xfId="4411" xr:uid="{14109777-4B45-4112-8488-9C26E7E6CA94}"/>
    <cellStyle name="Migliaia 2 6 9 3 2" xfId="10120" xr:uid="{CDBB1C80-9E23-4DA5-A7EB-79841579E4BE}"/>
    <cellStyle name="Migliaia 2 6 9 3 2 2" xfId="21537" xr:uid="{EA62BB8F-E595-4DD0-82C2-58E631F7AA20}"/>
    <cellStyle name="Migliaia 2 6 9 3 2 2 2" xfId="44374" xr:uid="{11107C86-26FD-4FBA-855C-0C049BD2C8C5}"/>
    <cellStyle name="Migliaia 2 6 9 3 2 3" xfId="32957" xr:uid="{33E2996C-9500-410C-A9AE-7FDFABA7939C}"/>
    <cellStyle name="Migliaia 2 6 9 3 3" xfId="15829" xr:uid="{DAEF32D8-3FB1-47D7-89D1-A371DF362B78}"/>
    <cellStyle name="Migliaia 2 6 9 3 3 2" xfId="38666" xr:uid="{B0D70544-E6E6-438B-8F2D-966C4680C59C}"/>
    <cellStyle name="Migliaia 2 6 9 3 4" xfId="27249" xr:uid="{3EBA373A-6621-42CC-9BAD-6F92F778D0ED}"/>
    <cellStyle name="Migliaia 2 6 9 4" xfId="7266" xr:uid="{C1996528-F458-4F34-BA3F-9084A3B92BDF}"/>
    <cellStyle name="Migliaia 2 6 9 4 2" xfId="18683" xr:uid="{1FA03DF6-5EB7-4268-8207-1EFF985598A8}"/>
    <cellStyle name="Migliaia 2 6 9 4 2 2" xfId="41520" xr:uid="{BC59F83A-5F73-4853-82EF-7D61EB352D5D}"/>
    <cellStyle name="Migliaia 2 6 9 4 3" xfId="30103" xr:uid="{94032A70-C828-4D22-B860-2AC2B2205AB6}"/>
    <cellStyle name="Migliaia 2 6 9 5" xfId="12975" xr:uid="{0F2115EC-7A04-4F68-85AE-F66C65E40B5B}"/>
    <cellStyle name="Migliaia 2 6 9 5 2" xfId="35812" xr:uid="{71AECECB-B067-40AA-8404-BB763B7014FC}"/>
    <cellStyle name="Migliaia 2 6 9 6" xfId="24395" xr:uid="{6F8F96A1-B356-41EA-9CBC-BEBA4D564547}"/>
    <cellStyle name="Migliaia 2 7" xfId="213" xr:uid="{DA5EF9F1-851F-488A-AD44-FC344F4D1EF8}"/>
    <cellStyle name="Migliaia 2 7 10" xfId="3286" xr:uid="{6773FB1A-6BA5-4235-843D-A3C6FCFB77E7}"/>
    <cellStyle name="Migliaia 2 7 10 2" xfId="8995" xr:uid="{D66C7189-3A54-410A-9322-7C54D566066C}"/>
    <cellStyle name="Migliaia 2 7 10 2 2" xfId="20412" xr:uid="{2959CD83-8A0F-4721-B67D-68BC7D23BBB9}"/>
    <cellStyle name="Migliaia 2 7 10 2 2 2" xfId="43249" xr:uid="{C4FFE2A4-B2AD-44BE-B6AE-149072BAE059}"/>
    <cellStyle name="Migliaia 2 7 10 2 3" xfId="31832" xr:uid="{A710D73B-E90F-451A-99BB-ED2724A792A4}"/>
    <cellStyle name="Migliaia 2 7 10 3" xfId="14704" xr:uid="{5771FE90-BB7A-4276-B2CE-4C3E5069AA24}"/>
    <cellStyle name="Migliaia 2 7 10 3 2" xfId="37541" xr:uid="{6E44568C-C4E9-410B-A220-80F34DCB7AC5}"/>
    <cellStyle name="Migliaia 2 7 10 4" xfId="26124" xr:uid="{7AAD2612-0A85-4CA5-B8FA-0BF58CEBE1D2}"/>
    <cellStyle name="Migliaia 2 7 11" xfId="6141" xr:uid="{3FDD8380-D598-461D-8622-BD57540B1D34}"/>
    <cellStyle name="Migliaia 2 7 11 2" xfId="17558" xr:uid="{0D5BCA90-E2E4-4749-924E-E9C182191D62}"/>
    <cellStyle name="Migliaia 2 7 11 2 2" xfId="40395" xr:uid="{FE5D0EB7-2D1B-45FF-81CB-BF5C8D50B16A}"/>
    <cellStyle name="Migliaia 2 7 11 3" xfId="28978" xr:uid="{D39F1BCB-FC35-4674-B731-5260DFB08359}"/>
    <cellStyle name="Migliaia 2 7 12" xfId="11850" xr:uid="{2668A388-6213-4421-9C0B-EAC3A7DE5D95}"/>
    <cellStyle name="Migliaia 2 7 12 2" xfId="34687" xr:uid="{1EF525CE-D18B-4417-98F6-AD9F725FF7B3}"/>
    <cellStyle name="Migliaia 2 7 13" xfId="23270" xr:uid="{B373EA7A-9CFB-4959-B436-F601FF4244C7}"/>
    <cellStyle name="Migliaia 2 7 2" xfId="307" xr:uid="{F195CC8A-B080-4372-B67C-7DCB6D7103EE}"/>
    <cellStyle name="Migliaia 2 7 2 10" xfId="6220" xr:uid="{B156E2F2-0FD6-4301-A50A-90790D6B4FDA}"/>
    <cellStyle name="Migliaia 2 7 2 10 2" xfId="17637" xr:uid="{A6F1D767-8E55-4FBD-827B-B5F36E3B6526}"/>
    <cellStyle name="Migliaia 2 7 2 10 2 2" xfId="40474" xr:uid="{28118E07-E46C-457A-92C7-D24800311BCD}"/>
    <cellStyle name="Migliaia 2 7 2 10 3" xfId="29057" xr:uid="{D8E28B4C-5ED2-4A54-ACAE-10D1DB8E999F}"/>
    <cellStyle name="Migliaia 2 7 2 11" xfId="11929" xr:uid="{5C158674-C8D3-4236-9EBA-619A6C05A0B7}"/>
    <cellStyle name="Migliaia 2 7 2 11 2" xfId="34766" xr:uid="{08CD1E5A-C321-4D26-BB8E-A309E64DBD57}"/>
    <cellStyle name="Migliaia 2 7 2 12" xfId="23349" xr:uid="{B00DDED7-830B-4010-97DC-1F866DE13C90}"/>
    <cellStyle name="Migliaia 2 7 2 2" xfId="461" xr:uid="{2F8DE7A6-A6FA-401F-94C5-326EEF369172}"/>
    <cellStyle name="Migliaia 2 7 2 2 10" xfId="12053" xr:uid="{FBE58776-5918-4603-B029-FA08797251CA}"/>
    <cellStyle name="Migliaia 2 7 2 2 10 2" xfId="34890" xr:uid="{DC3E6B53-755D-4C2E-B1CF-38388E6752A6}"/>
    <cellStyle name="Migliaia 2 7 2 2 11" xfId="23473" xr:uid="{FDCD3BBC-6F81-4574-B812-F6800F5F2841}"/>
    <cellStyle name="Migliaia 2 7 2 2 2" xfId="715" xr:uid="{1B36721E-72BB-4941-985D-363DFD15E724}"/>
    <cellStyle name="Migliaia 2 7 2 2 2 2" xfId="2277" xr:uid="{8E37930F-0378-4644-9740-6CD6FFC6146C}"/>
    <cellStyle name="Migliaia 2 7 2 2 2 2 2" xfId="5133" xr:uid="{74300699-895B-4E00-8DA6-5405C8B993B7}"/>
    <cellStyle name="Migliaia 2 7 2 2 2 2 2 2" xfId="10841" xr:uid="{6A646BF6-08D6-4153-B717-DB42939D4B81}"/>
    <cellStyle name="Migliaia 2 7 2 2 2 2 2 2 2" xfId="22259" xr:uid="{8286E785-04F5-44D2-BB21-97B9C8CF4C24}"/>
    <cellStyle name="Migliaia 2 7 2 2 2 2 2 2 2 2" xfId="45096" xr:uid="{D332B9D1-D104-4AFB-B2CB-785BB4A42292}"/>
    <cellStyle name="Migliaia 2 7 2 2 2 2 2 2 3" xfId="33679" xr:uid="{93CFC496-9E39-46BA-B9F6-544DFD7347E0}"/>
    <cellStyle name="Migliaia 2 7 2 2 2 2 2 3" xfId="16551" xr:uid="{135DB437-7602-4B78-B8F5-4D526B45F97A}"/>
    <cellStyle name="Migliaia 2 7 2 2 2 2 2 3 2" xfId="39388" xr:uid="{C35AB1E1-7792-4056-970A-1FFD4F10E92D}"/>
    <cellStyle name="Migliaia 2 7 2 2 2 2 2 4" xfId="27971" xr:uid="{3F3250BD-F506-48AC-9F77-C7C3F20AB671}"/>
    <cellStyle name="Migliaia 2 7 2 2 2 2 3" xfId="7988" xr:uid="{31F62436-D490-4A76-BB9F-439B8E6A9BF6}"/>
    <cellStyle name="Migliaia 2 7 2 2 2 2 3 2" xfId="19405" xr:uid="{C82ECBEA-A08C-40DC-8692-3E712E7A5075}"/>
    <cellStyle name="Migliaia 2 7 2 2 2 2 3 2 2" xfId="42242" xr:uid="{3DBE67DE-D784-4BD5-A892-062E270D8011}"/>
    <cellStyle name="Migliaia 2 7 2 2 2 2 3 3" xfId="30825" xr:uid="{A6677B95-25A0-4349-9F60-C0BD19414045}"/>
    <cellStyle name="Migliaia 2 7 2 2 2 2 4" xfId="13697" xr:uid="{91A9C1E3-836F-4445-8FDB-E4B40CCA46A1}"/>
    <cellStyle name="Migliaia 2 7 2 2 2 2 4 2" xfId="36534" xr:uid="{B703DAFB-81EF-4593-848E-AAA85DF8AB5D}"/>
    <cellStyle name="Migliaia 2 7 2 2 2 2 5" xfId="25117" xr:uid="{341073AA-0914-4C9D-970F-4951F49458A2}"/>
    <cellStyle name="Migliaia 2 7 2 2 2 3" xfId="3706" xr:uid="{4E12DBAF-E996-4C05-97DF-50BDF3BB9C17}"/>
    <cellStyle name="Migliaia 2 7 2 2 2 3 2" xfId="9415" xr:uid="{48B80E79-85CB-48BC-A78A-1B036E3561AD}"/>
    <cellStyle name="Migliaia 2 7 2 2 2 3 2 2" xfId="20832" xr:uid="{52195CC9-CBC3-466F-ADC7-78717A775BD3}"/>
    <cellStyle name="Migliaia 2 7 2 2 2 3 2 2 2" xfId="43669" xr:uid="{3509A74F-39C4-4140-964A-46124BF7473B}"/>
    <cellStyle name="Migliaia 2 7 2 2 2 3 2 3" xfId="32252" xr:uid="{AFC83721-9CD0-45E9-BEE9-8203BD8BF952}"/>
    <cellStyle name="Migliaia 2 7 2 2 2 3 3" xfId="15124" xr:uid="{86077BFF-9FB6-47AD-B3C2-EE9EA5FC11E0}"/>
    <cellStyle name="Migliaia 2 7 2 2 2 3 3 2" xfId="37961" xr:uid="{F13431D2-C3A6-4AE1-9A8E-92535763BA7D}"/>
    <cellStyle name="Migliaia 2 7 2 2 2 3 4" xfId="26544" xr:uid="{97765D38-D276-4654-A34E-E179E8B96C6D}"/>
    <cellStyle name="Migliaia 2 7 2 2 2 4" xfId="6561" xr:uid="{E22EC4A7-E418-4E45-B91E-457513828B01}"/>
    <cellStyle name="Migliaia 2 7 2 2 2 4 2" xfId="17978" xr:uid="{E30B7DCB-4D9F-416D-AEAF-B8DF3F4E0184}"/>
    <cellStyle name="Migliaia 2 7 2 2 2 4 2 2" xfId="40815" xr:uid="{5B54418E-5CF7-4491-A299-A1B7C0700D00}"/>
    <cellStyle name="Migliaia 2 7 2 2 2 4 3" xfId="29398" xr:uid="{5A266244-CA28-4053-81CC-4A94D231201B}"/>
    <cellStyle name="Migliaia 2 7 2 2 2 5" xfId="12270" xr:uid="{79F6BA95-37D8-4F27-AE64-6B4ACF15EED8}"/>
    <cellStyle name="Migliaia 2 7 2 2 2 5 2" xfId="35107" xr:uid="{C615059A-9C96-4511-83FA-145EA1C56FC3}"/>
    <cellStyle name="Migliaia 2 7 2 2 2 6" xfId="23690" xr:uid="{0DDE4DE3-EBCD-48BA-A1E2-1BCE0504F109}"/>
    <cellStyle name="Migliaia 2 7 2 2 3" xfId="975" xr:uid="{5B47B83F-BE99-47DE-8B6C-8B73A77298C6}"/>
    <cellStyle name="Migliaia 2 7 2 2 3 2" xfId="2494" xr:uid="{7D1ECA86-8711-4D74-BA81-86D9B15F56B9}"/>
    <cellStyle name="Migliaia 2 7 2 2 3 2 2" xfId="5350" xr:uid="{469490EE-CD2E-4202-B8FC-A39006751B14}"/>
    <cellStyle name="Migliaia 2 7 2 2 3 2 2 2" xfId="11058" xr:uid="{BBB8E734-DFB7-4717-BF57-5D9DA74CD2E8}"/>
    <cellStyle name="Migliaia 2 7 2 2 3 2 2 2 2" xfId="22476" xr:uid="{9B76A3E2-1043-4AA1-B495-3E15074F4499}"/>
    <cellStyle name="Migliaia 2 7 2 2 3 2 2 2 2 2" xfId="45313" xr:uid="{5B5286B4-7202-4892-B726-8A928FE5D2D8}"/>
    <cellStyle name="Migliaia 2 7 2 2 3 2 2 2 3" xfId="33896" xr:uid="{F3C1E45B-C307-4DF2-A320-86CAE7A1D5E7}"/>
    <cellStyle name="Migliaia 2 7 2 2 3 2 2 3" xfId="16768" xr:uid="{491DAEAF-C306-4207-B951-05D95632BE67}"/>
    <cellStyle name="Migliaia 2 7 2 2 3 2 2 3 2" xfId="39605" xr:uid="{ABA575BC-40C3-4155-9FF5-E22C7F9760B2}"/>
    <cellStyle name="Migliaia 2 7 2 2 3 2 2 4" xfId="28188" xr:uid="{3E393201-6B8C-49BC-AB44-352AD49A9D11}"/>
    <cellStyle name="Migliaia 2 7 2 2 3 2 3" xfId="8205" xr:uid="{4FBA5E47-F669-4DBE-99ED-57BBBAA79281}"/>
    <cellStyle name="Migliaia 2 7 2 2 3 2 3 2" xfId="19622" xr:uid="{F3D0A8BC-B0F0-45C1-AFCE-8117A9C10274}"/>
    <cellStyle name="Migliaia 2 7 2 2 3 2 3 2 2" xfId="42459" xr:uid="{47421B73-6C48-4D35-809C-A754508FF6C8}"/>
    <cellStyle name="Migliaia 2 7 2 2 3 2 3 3" xfId="31042" xr:uid="{900B23DD-3625-4551-A30B-740E3EFF28E9}"/>
    <cellStyle name="Migliaia 2 7 2 2 3 2 4" xfId="13914" xr:uid="{333C87B3-CEEE-459A-B3C6-B280A5F065C1}"/>
    <cellStyle name="Migliaia 2 7 2 2 3 2 4 2" xfId="36751" xr:uid="{EB821496-856E-442B-B190-469672B67002}"/>
    <cellStyle name="Migliaia 2 7 2 2 3 2 5" xfId="25334" xr:uid="{8A784038-1CA4-4BCB-B357-6770EB96FE0A}"/>
    <cellStyle name="Migliaia 2 7 2 2 3 3" xfId="3923" xr:uid="{FBA91C3A-02D8-4EBD-8A57-5290FA591A37}"/>
    <cellStyle name="Migliaia 2 7 2 2 3 3 2" xfId="9632" xr:uid="{241A71DD-FA30-4A75-8800-CAB12CEE9F61}"/>
    <cellStyle name="Migliaia 2 7 2 2 3 3 2 2" xfId="21049" xr:uid="{61AA9F9C-EE5F-423D-A953-8EC809CCE560}"/>
    <cellStyle name="Migliaia 2 7 2 2 3 3 2 2 2" xfId="43886" xr:uid="{3B9DB070-3FFD-45F2-9276-BB85E1D5FFA3}"/>
    <cellStyle name="Migliaia 2 7 2 2 3 3 2 3" xfId="32469" xr:uid="{20265B75-688C-4EFA-9BE9-37241895358F}"/>
    <cellStyle name="Migliaia 2 7 2 2 3 3 3" xfId="15341" xr:uid="{30F2D7B5-B6B4-41BE-87E4-713A11FDC651}"/>
    <cellStyle name="Migliaia 2 7 2 2 3 3 3 2" xfId="38178" xr:uid="{2ACEA75F-1E0B-46C4-8F58-923B370C1ED0}"/>
    <cellStyle name="Migliaia 2 7 2 2 3 3 4" xfId="26761" xr:uid="{926CCBFD-5C67-4546-A020-D0D8415E94EB}"/>
    <cellStyle name="Migliaia 2 7 2 2 3 4" xfId="6778" xr:uid="{DB5A66BE-23CE-4CF0-A259-1902BEE5717C}"/>
    <cellStyle name="Migliaia 2 7 2 2 3 4 2" xfId="18195" xr:uid="{5286F61B-5EC5-4E08-8E61-2EBF4BF8387C}"/>
    <cellStyle name="Migliaia 2 7 2 2 3 4 2 2" xfId="41032" xr:uid="{AA4F1D35-87CF-4F36-88D5-08EFF9E7FB49}"/>
    <cellStyle name="Migliaia 2 7 2 2 3 4 3" xfId="29615" xr:uid="{60770849-0C95-4C87-85FD-ED47B4B2A5D2}"/>
    <cellStyle name="Migliaia 2 7 2 2 3 5" xfId="12487" xr:uid="{E297A635-3D62-4D9F-9AD8-3FCADB65EBE7}"/>
    <cellStyle name="Migliaia 2 7 2 2 3 5 2" xfId="35324" xr:uid="{FC983E92-C0D0-4F17-AD4E-191E5941A11A}"/>
    <cellStyle name="Migliaia 2 7 2 2 3 6" xfId="23907" xr:uid="{606DBC05-AFDA-484E-9F01-70E16FDD2A2D}"/>
    <cellStyle name="Migliaia 2 7 2 2 4" xfId="1222" xr:uid="{D48BB429-C512-4C83-BB07-6F97CC69B4B1}"/>
    <cellStyle name="Migliaia 2 7 2 2 4 2" xfId="2711" xr:uid="{413A7084-40CE-4EE3-9A49-B9E8BE8BBF01}"/>
    <cellStyle name="Migliaia 2 7 2 2 4 2 2" xfId="5567" xr:uid="{E4EDCE93-183B-4BD0-A295-F2383BBA1114}"/>
    <cellStyle name="Migliaia 2 7 2 2 4 2 2 2" xfId="11275" xr:uid="{554B925D-255B-4873-A4A8-D48A23EF6D0F}"/>
    <cellStyle name="Migliaia 2 7 2 2 4 2 2 2 2" xfId="22693" xr:uid="{6EA8399C-37CD-4808-8192-AC70ED45BFE4}"/>
    <cellStyle name="Migliaia 2 7 2 2 4 2 2 2 2 2" xfId="45530" xr:uid="{54D52ACF-0815-4C86-9B80-E64282334B7A}"/>
    <cellStyle name="Migliaia 2 7 2 2 4 2 2 2 3" xfId="34113" xr:uid="{5F5E8583-EB64-405C-846E-DE7588E0F827}"/>
    <cellStyle name="Migliaia 2 7 2 2 4 2 2 3" xfId="16985" xr:uid="{85B616DE-F9C4-4138-8B75-9703DDC32851}"/>
    <cellStyle name="Migliaia 2 7 2 2 4 2 2 3 2" xfId="39822" xr:uid="{E54C3A40-10F7-4D92-98F0-A1B9F8A1A893}"/>
    <cellStyle name="Migliaia 2 7 2 2 4 2 2 4" xfId="28405" xr:uid="{21B869EF-EABE-4DF2-9716-1ABE5723E134}"/>
    <cellStyle name="Migliaia 2 7 2 2 4 2 3" xfId="8422" xr:uid="{2B12F3BB-2BC9-4246-AEA0-27466C0C5F57}"/>
    <cellStyle name="Migliaia 2 7 2 2 4 2 3 2" xfId="19839" xr:uid="{D3E5B893-BDA3-44EA-A58F-71CAB6DD40F8}"/>
    <cellStyle name="Migliaia 2 7 2 2 4 2 3 2 2" xfId="42676" xr:uid="{D377EAC4-5FDF-49F6-912F-0F5DA065FBCB}"/>
    <cellStyle name="Migliaia 2 7 2 2 4 2 3 3" xfId="31259" xr:uid="{0C99C8D1-03CE-48E8-A80A-8AEB89E35EE3}"/>
    <cellStyle name="Migliaia 2 7 2 2 4 2 4" xfId="14131" xr:uid="{FCBDD4A4-3E40-4542-A599-C27DC69AD310}"/>
    <cellStyle name="Migliaia 2 7 2 2 4 2 4 2" xfId="36968" xr:uid="{5F31328C-5F49-4223-BE9A-08DC13FC2FDA}"/>
    <cellStyle name="Migliaia 2 7 2 2 4 2 5" xfId="25551" xr:uid="{3DA76E97-9B99-410B-B483-CCD767744B46}"/>
    <cellStyle name="Migliaia 2 7 2 2 4 3" xfId="4140" xr:uid="{22C436FD-A7BD-4D57-83F7-28CABD6C1340}"/>
    <cellStyle name="Migliaia 2 7 2 2 4 3 2" xfId="9849" xr:uid="{2996C67B-9DA0-48BB-AB00-4DCEC1B79F05}"/>
    <cellStyle name="Migliaia 2 7 2 2 4 3 2 2" xfId="21266" xr:uid="{B80CBF0B-8E2A-4C6F-9F37-AA71555B1476}"/>
    <cellStyle name="Migliaia 2 7 2 2 4 3 2 2 2" xfId="44103" xr:uid="{DD57FB50-A0BF-4CBF-844A-4DA3B3B9B82D}"/>
    <cellStyle name="Migliaia 2 7 2 2 4 3 2 3" xfId="32686" xr:uid="{CF5A9D98-1754-4B40-8CE7-B194B5214CC4}"/>
    <cellStyle name="Migliaia 2 7 2 2 4 3 3" xfId="15558" xr:uid="{44AE2D11-AF06-42E2-8FFF-0F98345303DA}"/>
    <cellStyle name="Migliaia 2 7 2 2 4 3 3 2" xfId="38395" xr:uid="{F82E14EC-B28C-4C22-99F3-BF1F73FA5FF0}"/>
    <cellStyle name="Migliaia 2 7 2 2 4 3 4" xfId="26978" xr:uid="{476CE536-E2CA-4CFA-BBDA-24AB1229DC0A}"/>
    <cellStyle name="Migliaia 2 7 2 2 4 4" xfId="6995" xr:uid="{B45BE5F4-9E88-42A2-A38B-A93E34878F92}"/>
    <cellStyle name="Migliaia 2 7 2 2 4 4 2" xfId="18412" xr:uid="{BF44F8D9-9421-4E68-970D-8063304912A9}"/>
    <cellStyle name="Migliaia 2 7 2 2 4 4 2 2" xfId="41249" xr:uid="{BBA13577-32B1-4404-951F-6F464E9BF68C}"/>
    <cellStyle name="Migliaia 2 7 2 2 4 4 3" xfId="29832" xr:uid="{3577C480-9001-4D01-B8F4-D806D54C4C55}"/>
    <cellStyle name="Migliaia 2 7 2 2 4 5" xfId="12704" xr:uid="{1F710BBA-52E9-4C69-95E3-7726214C2B6E}"/>
    <cellStyle name="Migliaia 2 7 2 2 4 5 2" xfId="35541" xr:uid="{CC4F2A48-5E74-4B69-9DC8-4E94CEEB297B}"/>
    <cellStyle name="Migliaia 2 7 2 2 4 6" xfId="24124" xr:uid="{087F33D5-E278-4B59-9E30-EC9CCC794750}"/>
    <cellStyle name="Migliaia 2 7 2 2 5" xfId="1469" xr:uid="{6085D182-73D6-4B8B-8315-C9E7C54A894C}"/>
    <cellStyle name="Migliaia 2 7 2 2 5 2" xfId="2928" xr:uid="{1EA2B1A6-EFFE-49C3-933D-8F678DF1F78C}"/>
    <cellStyle name="Migliaia 2 7 2 2 5 2 2" xfId="5784" xr:uid="{B1E453D9-8BDF-46D1-B74B-BE55B1006B92}"/>
    <cellStyle name="Migliaia 2 7 2 2 5 2 2 2" xfId="11492" xr:uid="{809336D7-DE53-472C-9A54-4E78BD8B8454}"/>
    <cellStyle name="Migliaia 2 7 2 2 5 2 2 2 2" xfId="22910" xr:uid="{E576B95E-A45C-4D52-A191-2DCA2AA91BD4}"/>
    <cellStyle name="Migliaia 2 7 2 2 5 2 2 2 2 2" xfId="45747" xr:uid="{270CF24C-3F1D-4D28-9A29-965CC01F0501}"/>
    <cellStyle name="Migliaia 2 7 2 2 5 2 2 2 3" xfId="34330" xr:uid="{41EC15C0-04EA-4DA3-A566-67603E900AE2}"/>
    <cellStyle name="Migliaia 2 7 2 2 5 2 2 3" xfId="17202" xr:uid="{0860BE3E-D3CE-4201-97A3-6DDEC47928FC}"/>
    <cellStyle name="Migliaia 2 7 2 2 5 2 2 3 2" xfId="40039" xr:uid="{3AB254E7-157B-482D-9BCB-C345A73B6280}"/>
    <cellStyle name="Migliaia 2 7 2 2 5 2 2 4" xfId="28622" xr:uid="{CF9658A7-625D-4F33-8C31-6DD18B787CB0}"/>
    <cellStyle name="Migliaia 2 7 2 2 5 2 3" xfId="8639" xr:uid="{C12CFA23-5EAD-4345-B3AE-4F2BA89DE009}"/>
    <cellStyle name="Migliaia 2 7 2 2 5 2 3 2" xfId="20056" xr:uid="{47E320C1-E7F3-481E-860C-ECBA6EDABF72}"/>
    <cellStyle name="Migliaia 2 7 2 2 5 2 3 2 2" xfId="42893" xr:uid="{E5168048-CD9E-41ED-ABD8-53D3F98B0BE7}"/>
    <cellStyle name="Migliaia 2 7 2 2 5 2 3 3" xfId="31476" xr:uid="{09BD55A1-4721-4294-84E8-565A592F6BA2}"/>
    <cellStyle name="Migliaia 2 7 2 2 5 2 4" xfId="14348" xr:uid="{BB0D073E-DEFD-459D-94E6-DA6C6FD4BC47}"/>
    <cellStyle name="Migliaia 2 7 2 2 5 2 4 2" xfId="37185" xr:uid="{0E6D2E4C-1771-423E-94EA-FC37235081FC}"/>
    <cellStyle name="Migliaia 2 7 2 2 5 2 5" xfId="25768" xr:uid="{FD90DFA1-E290-4DE8-A501-4EBBABFC649C}"/>
    <cellStyle name="Migliaia 2 7 2 2 5 3" xfId="4357" xr:uid="{870466D7-059B-4941-8A3E-996895EF2CDC}"/>
    <cellStyle name="Migliaia 2 7 2 2 5 3 2" xfId="10066" xr:uid="{BC8E9FE0-11AD-40C3-94D4-71B0BE35EEC1}"/>
    <cellStyle name="Migliaia 2 7 2 2 5 3 2 2" xfId="21483" xr:uid="{224A0927-9FE6-4E37-B5A5-474D268884CC}"/>
    <cellStyle name="Migliaia 2 7 2 2 5 3 2 2 2" xfId="44320" xr:uid="{DFAA08B9-B3C7-41CA-A968-EC55BA117179}"/>
    <cellStyle name="Migliaia 2 7 2 2 5 3 2 3" xfId="32903" xr:uid="{34CB87FB-02AF-4B4E-ADB3-0E648CACFAD4}"/>
    <cellStyle name="Migliaia 2 7 2 2 5 3 3" xfId="15775" xr:uid="{8848EDF6-6F2E-4762-B313-2F4E4FD01C6A}"/>
    <cellStyle name="Migliaia 2 7 2 2 5 3 3 2" xfId="38612" xr:uid="{C1D3861A-091D-425A-A3B1-FD9197CD6AFF}"/>
    <cellStyle name="Migliaia 2 7 2 2 5 3 4" xfId="27195" xr:uid="{4A902EB2-1D65-472F-A965-79AA6AA55860}"/>
    <cellStyle name="Migliaia 2 7 2 2 5 4" xfId="7212" xr:uid="{2EE2B8E5-C41B-4003-AC12-9B18D9876625}"/>
    <cellStyle name="Migliaia 2 7 2 2 5 4 2" xfId="18629" xr:uid="{7EE00E4A-72CC-430A-8CF3-BC3F1E2AA429}"/>
    <cellStyle name="Migliaia 2 7 2 2 5 4 2 2" xfId="41466" xr:uid="{205E49D5-FB3A-4C6F-9D6C-E27820DCC4F4}"/>
    <cellStyle name="Migliaia 2 7 2 2 5 4 3" xfId="30049" xr:uid="{7817A14A-093C-4CA3-B9B5-E862AE0E3B49}"/>
    <cellStyle name="Migliaia 2 7 2 2 5 5" xfId="12921" xr:uid="{D186DBB0-9EDC-4764-B13A-8AC18A33AD70}"/>
    <cellStyle name="Migliaia 2 7 2 2 5 5 2" xfId="35758" xr:uid="{C89D8410-D2C6-4040-842E-129AD6480017}"/>
    <cellStyle name="Migliaia 2 7 2 2 5 6" xfId="24341" xr:uid="{E1CF2B30-5609-44BF-8877-3019B9566242}"/>
    <cellStyle name="Migliaia 2 7 2 2 6" xfId="1716" xr:uid="{B51C119F-04B4-4729-8C13-E3F96B49DC91}"/>
    <cellStyle name="Migliaia 2 7 2 2 6 2" xfId="3145" xr:uid="{5D6E74F3-7C5D-48A8-BDA1-541D12B9289C}"/>
    <cellStyle name="Migliaia 2 7 2 2 6 2 2" xfId="6001" xr:uid="{F6F1E01E-5896-4816-BE6E-9D5F9B9BADC2}"/>
    <cellStyle name="Migliaia 2 7 2 2 6 2 2 2" xfId="11709" xr:uid="{DB9FF732-49FA-4E24-AD70-DDB032EEA26B}"/>
    <cellStyle name="Migliaia 2 7 2 2 6 2 2 2 2" xfId="23127" xr:uid="{71E74B42-3516-48D1-970C-36AB8402FB83}"/>
    <cellStyle name="Migliaia 2 7 2 2 6 2 2 2 2 2" xfId="45964" xr:uid="{5B55DA22-D8DD-4737-B5B7-869A6BF4E64B}"/>
    <cellStyle name="Migliaia 2 7 2 2 6 2 2 2 3" xfId="34547" xr:uid="{9EB7569E-1BF7-4B66-B1F4-E36D5DDBC980}"/>
    <cellStyle name="Migliaia 2 7 2 2 6 2 2 3" xfId="17419" xr:uid="{6631A4D7-FFCD-4349-A8C5-BD01CF0D3AB7}"/>
    <cellStyle name="Migliaia 2 7 2 2 6 2 2 3 2" xfId="40256" xr:uid="{20E39FD0-D24C-4C7A-9044-34DF3E25C427}"/>
    <cellStyle name="Migliaia 2 7 2 2 6 2 2 4" xfId="28839" xr:uid="{7CCBCFD2-A2EB-4529-A4C2-46E652A0D8DB}"/>
    <cellStyle name="Migliaia 2 7 2 2 6 2 3" xfId="8856" xr:uid="{E6620D31-E973-451A-8CAD-CCF282EE8C7D}"/>
    <cellStyle name="Migliaia 2 7 2 2 6 2 3 2" xfId="20273" xr:uid="{5F5E5C57-2FA2-4C52-8988-DBDB23E36EFC}"/>
    <cellStyle name="Migliaia 2 7 2 2 6 2 3 2 2" xfId="43110" xr:uid="{DC0FBC19-D0E1-4922-A14D-314396215AA9}"/>
    <cellStyle name="Migliaia 2 7 2 2 6 2 3 3" xfId="31693" xr:uid="{FEC53DD6-7E85-4DD6-AF76-A117FE8D3AA4}"/>
    <cellStyle name="Migliaia 2 7 2 2 6 2 4" xfId="14565" xr:uid="{AD4E6EBC-E8DB-468F-A59B-028191A0BAC0}"/>
    <cellStyle name="Migliaia 2 7 2 2 6 2 4 2" xfId="37402" xr:uid="{D6D12168-C512-4B32-8927-E8CB91F64DE0}"/>
    <cellStyle name="Migliaia 2 7 2 2 6 2 5" xfId="25985" xr:uid="{6638A390-F7C1-4FEC-8773-C125793F3B64}"/>
    <cellStyle name="Migliaia 2 7 2 2 6 3" xfId="4574" xr:uid="{4A737DB5-38A6-4B71-BCE9-1944B9908E95}"/>
    <cellStyle name="Migliaia 2 7 2 2 6 3 2" xfId="10283" xr:uid="{06D605C3-E7AD-40DF-8B37-21753861228F}"/>
    <cellStyle name="Migliaia 2 7 2 2 6 3 2 2" xfId="21700" xr:uid="{174FA017-D0BE-494A-A21A-5C4F9596EBB9}"/>
    <cellStyle name="Migliaia 2 7 2 2 6 3 2 2 2" xfId="44537" xr:uid="{0425EEF7-7480-41F6-9874-5B62F167E64A}"/>
    <cellStyle name="Migliaia 2 7 2 2 6 3 2 3" xfId="33120" xr:uid="{CB65537B-0172-42E8-97E9-C706E2FAB330}"/>
    <cellStyle name="Migliaia 2 7 2 2 6 3 3" xfId="15992" xr:uid="{988011DB-9EFC-47D9-8A1D-E7A812DA12A7}"/>
    <cellStyle name="Migliaia 2 7 2 2 6 3 3 2" xfId="38829" xr:uid="{F839A0BD-46EA-4377-A85F-E9DF0914B16B}"/>
    <cellStyle name="Migliaia 2 7 2 2 6 3 4" xfId="27412" xr:uid="{930FF61A-FB3A-400C-AD68-CCE7EFED1710}"/>
    <cellStyle name="Migliaia 2 7 2 2 6 4" xfId="7429" xr:uid="{5900DC05-71C8-415C-9543-539E9DAE0EF5}"/>
    <cellStyle name="Migliaia 2 7 2 2 6 4 2" xfId="18846" xr:uid="{6FEC99A8-89D3-4E3B-9C96-50CA88030D3F}"/>
    <cellStyle name="Migliaia 2 7 2 2 6 4 2 2" xfId="41683" xr:uid="{1C04454E-7C48-471F-ACE9-68E5F47C7B8A}"/>
    <cellStyle name="Migliaia 2 7 2 2 6 4 3" xfId="30266" xr:uid="{6FF1AEB9-27A5-431A-949B-AB126DC6738D}"/>
    <cellStyle name="Migliaia 2 7 2 2 6 5" xfId="13138" xr:uid="{FCEFE1E4-7872-4D75-8851-9F764C82DFA2}"/>
    <cellStyle name="Migliaia 2 7 2 2 6 5 2" xfId="35975" xr:uid="{03E19F52-319F-4B0A-8FD0-23D66196DECE}"/>
    <cellStyle name="Migliaia 2 7 2 2 6 6" xfId="24558" xr:uid="{BDEED5AD-E6EE-431C-95CB-E3ED98D781DA}"/>
    <cellStyle name="Migliaia 2 7 2 2 7" xfId="2060" xr:uid="{4CF7C719-5CE0-4183-9E7C-49AE9CCD40D3}"/>
    <cellStyle name="Migliaia 2 7 2 2 7 2" xfId="4916" xr:uid="{26BFEE80-91BC-41C3-96AE-DDB7CF2B6EC2}"/>
    <cellStyle name="Migliaia 2 7 2 2 7 2 2" xfId="10624" xr:uid="{A3C44EB0-7CE6-4AA1-9903-E1328481EE7B}"/>
    <cellStyle name="Migliaia 2 7 2 2 7 2 2 2" xfId="22042" xr:uid="{1CC3C07A-6514-4567-8A11-8FD388EE4B31}"/>
    <cellStyle name="Migliaia 2 7 2 2 7 2 2 2 2" xfId="44879" xr:uid="{4FD62AFA-4F01-493B-A875-0E9FB09223B0}"/>
    <cellStyle name="Migliaia 2 7 2 2 7 2 2 3" xfId="33462" xr:uid="{2C217651-C42E-4795-9D8B-46E852A1B055}"/>
    <cellStyle name="Migliaia 2 7 2 2 7 2 3" xfId="16334" xr:uid="{FCE63D0A-2A44-4DDF-881D-0BFEE9BA83A4}"/>
    <cellStyle name="Migliaia 2 7 2 2 7 2 3 2" xfId="39171" xr:uid="{032981C7-7EF2-44D2-8207-BF26EC9BF1C8}"/>
    <cellStyle name="Migliaia 2 7 2 2 7 2 4" xfId="27754" xr:uid="{BA8DE19C-17F5-4A6C-942D-106E0A7C6D5D}"/>
    <cellStyle name="Migliaia 2 7 2 2 7 3" xfId="7771" xr:uid="{90F60640-920A-4E35-B2F4-54C13EC13859}"/>
    <cellStyle name="Migliaia 2 7 2 2 7 3 2" xfId="19188" xr:uid="{F78F82C4-1928-41E3-A754-A93F57C67C6F}"/>
    <cellStyle name="Migliaia 2 7 2 2 7 3 2 2" xfId="42025" xr:uid="{E9D85472-6132-492B-8DEF-FD1DE986C56D}"/>
    <cellStyle name="Migliaia 2 7 2 2 7 3 3" xfId="30608" xr:uid="{D50825F9-2A26-46CA-AE29-C4EAD7461F29}"/>
    <cellStyle name="Migliaia 2 7 2 2 7 4" xfId="13480" xr:uid="{3A295281-B1D0-45F3-92AB-C5DB0E564C53}"/>
    <cellStyle name="Migliaia 2 7 2 2 7 4 2" xfId="36317" xr:uid="{5B7FFC3F-1653-4090-B9BE-168A39104438}"/>
    <cellStyle name="Migliaia 2 7 2 2 7 5" xfId="24900" xr:uid="{94017C2D-C41D-48B6-B22C-7608D90C787A}"/>
    <cellStyle name="Migliaia 2 7 2 2 8" xfId="3489" xr:uid="{555D0374-2379-415C-8EBE-F72AE4F26CCD}"/>
    <cellStyle name="Migliaia 2 7 2 2 8 2" xfId="9198" xr:uid="{D181B1A4-549B-497D-BB64-F7B83FBA7402}"/>
    <cellStyle name="Migliaia 2 7 2 2 8 2 2" xfId="20615" xr:uid="{EE449A67-9E62-402E-A3C2-A960032C463C}"/>
    <cellStyle name="Migliaia 2 7 2 2 8 2 2 2" xfId="43452" xr:uid="{BF6E5596-7337-4444-B68A-FA9C12DD50B0}"/>
    <cellStyle name="Migliaia 2 7 2 2 8 2 3" xfId="32035" xr:uid="{A9B38ECB-E5BD-4B56-B57C-51D37DF2DAF1}"/>
    <cellStyle name="Migliaia 2 7 2 2 8 3" xfId="14907" xr:uid="{6BF79EA2-51BB-4E74-B29F-EE30764B2E11}"/>
    <cellStyle name="Migliaia 2 7 2 2 8 3 2" xfId="37744" xr:uid="{6098C7F6-6462-41D9-AF15-BF577FB23DB7}"/>
    <cellStyle name="Migliaia 2 7 2 2 8 4" xfId="26327" xr:uid="{FE75677A-2313-450D-95AA-A8C9B774416B}"/>
    <cellStyle name="Migliaia 2 7 2 2 9" xfId="6344" xr:uid="{F48D84FD-D06A-468B-A7B6-C4E791FB7E8D}"/>
    <cellStyle name="Migliaia 2 7 2 2 9 2" xfId="17761" xr:uid="{B1F0BA36-7A2A-4534-872F-DD022A46AD5A}"/>
    <cellStyle name="Migliaia 2 7 2 2 9 2 2" xfId="40598" xr:uid="{BFFDB876-5AAD-42CE-816A-F35382D1FD43}"/>
    <cellStyle name="Migliaia 2 7 2 2 9 3" xfId="29181" xr:uid="{8EAC518C-A9CB-4C58-B5B7-D4C0331A6837}"/>
    <cellStyle name="Migliaia 2 7 2 3" xfId="581" xr:uid="{A9B85F1B-C5FF-4CB5-967A-CF4F74BE0446}"/>
    <cellStyle name="Migliaia 2 7 2 3 2" xfId="2163" xr:uid="{A6F98684-0FA1-4E87-9A63-9A5468EEC440}"/>
    <cellStyle name="Migliaia 2 7 2 3 2 2" xfId="5019" xr:uid="{6A1AC6AD-7A6F-41C6-AB36-452083B25FE3}"/>
    <cellStyle name="Migliaia 2 7 2 3 2 2 2" xfId="10727" xr:uid="{D2D3D24A-E993-4C2A-B582-23EB82391E29}"/>
    <cellStyle name="Migliaia 2 7 2 3 2 2 2 2" xfId="22145" xr:uid="{968A37EE-B191-42DC-BBC6-9BA91085578E}"/>
    <cellStyle name="Migliaia 2 7 2 3 2 2 2 2 2" xfId="44982" xr:uid="{BDC03EA1-3B2B-43AC-B94B-401FAFBE98FE}"/>
    <cellStyle name="Migliaia 2 7 2 3 2 2 2 3" xfId="33565" xr:uid="{9DF801A2-A968-4A18-B761-C6D877A0833D}"/>
    <cellStyle name="Migliaia 2 7 2 3 2 2 3" xfId="16437" xr:uid="{1C53E407-D60C-483C-838C-7EE897137999}"/>
    <cellStyle name="Migliaia 2 7 2 3 2 2 3 2" xfId="39274" xr:uid="{4E75D9A1-69B9-49A9-B299-7AC44B5AC415}"/>
    <cellStyle name="Migliaia 2 7 2 3 2 2 4" xfId="27857" xr:uid="{0F83AE5F-C395-4784-9BAB-44B2C0815415}"/>
    <cellStyle name="Migliaia 2 7 2 3 2 3" xfId="7874" xr:uid="{60C53662-799E-4439-BBC4-53B9C6E16CE9}"/>
    <cellStyle name="Migliaia 2 7 2 3 2 3 2" xfId="19291" xr:uid="{46B3E8D8-21D0-44E3-8EC0-DFA40945C57C}"/>
    <cellStyle name="Migliaia 2 7 2 3 2 3 2 2" xfId="42128" xr:uid="{2010250D-15DA-4E13-B8AD-26F1104A6A5B}"/>
    <cellStyle name="Migliaia 2 7 2 3 2 3 3" xfId="30711" xr:uid="{0A521A56-204D-414B-AFCE-EA9341E133EA}"/>
    <cellStyle name="Migliaia 2 7 2 3 2 4" xfId="13583" xr:uid="{EBCFC4A9-4E08-41A4-AB57-CDC460706DB7}"/>
    <cellStyle name="Migliaia 2 7 2 3 2 4 2" xfId="36420" xr:uid="{B97BB24E-F429-411E-A61B-45E44973AFBC}"/>
    <cellStyle name="Migliaia 2 7 2 3 2 5" xfId="25003" xr:uid="{FEE93E10-5959-4516-BB48-20FCADF66575}"/>
    <cellStyle name="Migliaia 2 7 2 3 3" xfId="3592" xr:uid="{F2F230C4-D549-4A03-B413-7F8CCBB2F0AB}"/>
    <cellStyle name="Migliaia 2 7 2 3 3 2" xfId="9301" xr:uid="{6040D914-E9C4-403B-9F51-7CE1882FBE4B}"/>
    <cellStyle name="Migliaia 2 7 2 3 3 2 2" xfId="20718" xr:uid="{C9FE5C5E-DD0A-4427-A80D-6B4939734E9D}"/>
    <cellStyle name="Migliaia 2 7 2 3 3 2 2 2" xfId="43555" xr:uid="{02A48462-F844-4EBA-8BE1-09328EB321C5}"/>
    <cellStyle name="Migliaia 2 7 2 3 3 2 3" xfId="32138" xr:uid="{BEAE5963-BB12-45C7-87C0-EE1AA09649F7}"/>
    <cellStyle name="Migliaia 2 7 2 3 3 3" xfId="15010" xr:uid="{E46DF1A4-7628-4953-82A7-3C9569416AA6}"/>
    <cellStyle name="Migliaia 2 7 2 3 3 3 2" xfId="37847" xr:uid="{616D23BD-9138-493F-B462-FC1728524F82}"/>
    <cellStyle name="Migliaia 2 7 2 3 3 4" xfId="26430" xr:uid="{E38C8496-A9B1-461F-B790-1AF023547511}"/>
    <cellStyle name="Migliaia 2 7 2 3 4" xfId="6447" xr:uid="{242E72A2-0410-4DBB-9DFC-A2846BBAA4D9}"/>
    <cellStyle name="Migliaia 2 7 2 3 4 2" xfId="17864" xr:uid="{ADB84C83-E815-45BF-A282-1B38109F693F}"/>
    <cellStyle name="Migliaia 2 7 2 3 4 2 2" xfId="40701" xr:uid="{A872B185-3152-4162-A87E-F5A8A237EAEF}"/>
    <cellStyle name="Migliaia 2 7 2 3 4 3" xfId="29284" xr:uid="{C3C149EB-6FA0-4649-8FA0-1FB2CCE480D2}"/>
    <cellStyle name="Migliaia 2 7 2 3 5" xfId="12156" xr:uid="{A1212013-0A69-4E02-BED2-4B47144755F1}"/>
    <cellStyle name="Migliaia 2 7 2 3 5 2" xfId="34993" xr:uid="{F51ECB3F-385A-4182-BB58-9BC81A662E3A}"/>
    <cellStyle name="Migliaia 2 7 2 3 6" xfId="23576" xr:uid="{F6F55200-D7C6-4EBC-933C-E2892E246036}"/>
    <cellStyle name="Migliaia 2 7 2 4" xfId="844" xr:uid="{74AD2F58-ECA6-41D5-A029-5F7E1DB3C1C8}"/>
    <cellStyle name="Migliaia 2 7 2 4 2" xfId="2380" xr:uid="{10F9CBCD-AB34-4EB2-BBC3-026F50339939}"/>
    <cellStyle name="Migliaia 2 7 2 4 2 2" xfId="5236" xr:uid="{31E1D563-EFA9-4E91-BAC3-481DEA3772D9}"/>
    <cellStyle name="Migliaia 2 7 2 4 2 2 2" xfId="10944" xr:uid="{0189D9ED-10A7-47BE-9971-8D2DA236A4EC}"/>
    <cellStyle name="Migliaia 2 7 2 4 2 2 2 2" xfId="22362" xr:uid="{42CB0F6A-8D30-44EB-B281-E0EC168475DE}"/>
    <cellStyle name="Migliaia 2 7 2 4 2 2 2 2 2" xfId="45199" xr:uid="{B7AC08CD-1121-42F3-BDAA-9DB4FDB22688}"/>
    <cellStyle name="Migliaia 2 7 2 4 2 2 2 3" xfId="33782" xr:uid="{78B0AEDE-C0A5-48A0-948A-FB465F40E475}"/>
    <cellStyle name="Migliaia 2 7 2 4 2 2 3" xfId="16654" xr:uid="{CB7E957F-EBF8-44CB-8847-349EE2F35CF4}"/>
    <cellStyle name="Migliaia 2 7 2 4 2 2 3 2" xfId="39491" xr:uid="{001D8719-37CE-4223-A875-81B9A0ECBC1C}"/>
    <cellStyle name="Migliaia 2 7 2 4 2 2 4" xfId="28074" xr:uid="{409FDC49-C87E-4EA8-A921-5C913DF8C5C6}"/>
    <cellStyle name="Migliaia 2 7 2 4 2 3" xfId="8091" xr:uid="{A50FB727-BBE3-4663-A921-C79753D9F2A2}"/>
    <cellStyle name="Migliaia 2 7 2 4 2 3 2" xfId="19508" xr:uid="{29A46BC9-C133-468B-BF97-9D50A9F981A8}"/>
    <cellStyle name="Migliaia 2 7 2 4 2 3 2 2" xfId="42345" xr:uid="{3D1A5B5B-CE86-4913-AC2B-19BA699929BD}"/>
    <cellStyle name="Migliaia 2 7 2 4 2 3 3" xfId="30928" xr:uid="{136B4014-0C88-4DF7-94CA-E2E3ABEA2EDD}"/>
    <cellStyle name="Migliaia 2 7 2 4 2 4" xfId="13800" xr:uid="{E8747CAB-2994-471F-9958-55D0FF4AAD03}"/>
    <cellStyle name="Migliaia 2 7 2 4 2 4 2" xfId="36637" xr:uid="{A3E3E469-19BD-43D9-ACFC-A5139E002A91}"/>
    <cellStyle name="Migliaia 2 7 2 4 2 5" xfId="25220" xr:uid="{D135D03E-8FD2-424F-BE5B-12064DC11E22}"/>
    <cellStyle name="Migliaia 2 7 2 4 3" xfId="3809" xr:uid="{1AE551E6-FF66-4D97-8B20-D3F5327CFF4E}"/>
    <cellStyle name="Migliaia 2 7 2 4 3 2" xfId="9518" xr:uid="{A42F7E76-C9EF-4C45-BB6A-23B3A17EDC39}"/>
    <cellStyle name="Migliaia 2 7 2 4 3 2 2" xfId="20935" xr:uid="{4F65B8B9-5A9E-4593-A7DE-4A0F20EB4F53}"/>
    <cellStyle name="Migliaia 2 7 2 4 3 2 2 2" xfId="43772" xr:uid="{8D1AC39A-226D-4D55-B1EC-F9FE7B9F836B}"/>
    <cellStyle name="Migliaia 2 7 2 4 3 2 3" xfId="32355" xr:uid="{FCE5D593-2F8B-4261-B726-099A81DC2780}"/>
    <cellStyle name="Migliaia 2 7 2 4 3 3" xfId="15227" xr:uid="{A2E64571-5829-4301-AEB8-7DDE1A16BBCF}"/>
    <cellStyle name="Migliaia 2 7 2 4 3 3 2" xfId="38064" xr:uid="{FC0ECD73-B685-4E52-ADD3-0F09A22188C1}"/>
    <cellStyle name="Migliaia 2 7 2 4 3 4" xfId="26647" xr:uid="{584B7D2D-2835-41DD-A6B7-470123FBC409}"/>
    <cellStyle name="Migliaia 2 7 2 4 4" xfId="6664" xr:uid="{3A3A2967-25A3-4A23-8378-112E0671FA4B}"/>
    <cellStyle name="Migliaia 2 7 2 4 4 2" xfId="18081" xr:uid="{ED60AF76-CF2C-4112-87CB-A2517B039D3C}"/>
    <cellStyle name="Migliaia 2 7 2 4 4 2 2" xfId="40918" xr:uid="{7B0A6B59-8063-4CAF-9797-DBC213634292}"/>
    <cellStyle name="Migliaia 2 7 2 4 4 3" xfId="29501" xr:uid="{D8C16766-4D0D-4B64-919E-5ED074B86168}"/>
    <cellStyle name="Migliaia 2 7 2 4 5" xfId="12373" xr:uid="{C55FD31E-E4B0-42AB-A551-7BFD2CBC6485}"/>
    <cellStyle name="Migliaia 2 7 2 4 5 2" xfId="35210" xr:uid="{FDEAC6A6-2A35-4522-A72A-89D27C5C2B71}"/>
    <cellStyle name="Migliaia 2 7 2 4 6" xfId="23793" xr:uid="{33BB8989-18CE-43B7-B9B5-8846716B1A2B}"/>
    <cellStyle name="Migliaia 2 7 2 5" xfId="1091" xr:uid="{CCB4C854-B685-449C-89F1-55E217F1222F}"/>
    <cellStyle name="Migliaia 2 7 2 5 2" xfId="2597" xr:uid="{9FB53D17-D879-4AD9-ADDC-49681F3D1401}"/>
    <cellStyle name="Migliaia 2 7 2 5 2 2" xfId="5453" xr:uid="{4126F019-C1EE-45B8-954D-9DEC542F1CEE}"/>
    <cellStyle name="Migliaia 2 7 2 5 2 2 2" xfId="11161" xr:uid="{1DFF134C-A2E3-4C0F-933F-4E6B76D89FD5}"/>
    <cellStyle name="Migliaia 2 7 2 5 2 2 2 2" xfId="22579" xr:uid="{0AC7D12F-EE4C-41F2-ACA0-45609C7034A1}"/>
    <cellStyle name="Migliaia 2 7 2 5 2 2 2 2 2" xfId="45416" xr:uid="{3045C946-B748-4562-99DA-FE88BCA54FE1}"/>
    <cellStyle name="Migliaia 2 7 2 5 2 2 2 3" xfId="33999" xr:uid="{9CB2FB24-66B4-41E1-AEA5-5E197F8A82A9}"/>
    <cellStyle name="Migliaia 2 7 2 5 2 2 3" xfId="16871" xr:uid="{371FADB5-218E-4BAD-9B4C-534AE62C7C2E}"/>
    <cellStyle name="Migliaia 2 7 2 5 2 2 3 2" xfId="39708" xr:uid="{83EB6823-047E-4FA4-8809-D833805BABBB}"/>
    <cellStyle name="Migliaia 2 7 2 5 2 2 4" xfId="28291" xr:uid="{5805BBAA-5312-4C17-B54C-5D76DC9D55C8}"/>
    <cellStyle name="Migliaia 2 7 2 5 2 3" xfId="8308" xr:uid="{81C9150C-8966-4C2B-B5BD-DEE836615F17}"/>
    <cellStyle name="Migliaia 2 7 2 5 2 3 2" xfId="19725" xr:uid="{2C2E6B6D-6BDC-4521-8D6D-4039A4D4EFFC}"/>
    <cellStyle name="Migliaia 2 7 2 5 2 3 2 2" xfId="42562" xr:uid="{0E492966-63A5-4866-AECE-725818992870}"/>
    <cellStyle name="Migliaia 2 7 2 5 2 3 3" xfId="31145" xr:uid="{C798D470-2608-4E34-8EC3-2DE1E37E634E}"/>
    <cellStyle name="Migliaia 2 7 2 5 2 4" xfId="14017" xr:uid="{03238805-8511-4A6B-9F70-363A5E8DCBE5}"/>
    <cellStyle name="Migliaia 2 7 2 5 2 4 2" xfId="36854" xr:uid="{7E25CBD4-87BC-482E-BBDF-64117EBB8E1E}"/>
    <cellStyle name="Migliaia 2 7 2 5 2 5" xfId="25437" xr:uid="{DC1A70D3-A78A-4317-BE8E-8089F44B0B84}"/>
    <cellStyle name="Migliaia 2 7 2 5 3" xfId="4026" xr:uid="{1E989B45-A982-4F5B-ADA1-77AB0A8B76D1}"/>
    <cellStyle name="Migliaia 2 7 2 5 3 2" xfId="9735" xr:uid="{E203FB02-9225-4B23-8F68-7ABC0E8C031C}"/>
    <cellStyle name="Migliaia 2 7 2 5 3 2 2" xfId="21152" xr:uid="{41FEFEBF-B89B-4AEE-A5B9-06FE01EB0285}"/>
    <cellStyle name="Migliaia 2 7 2 5 3 2 2 2" xfId="43989" xr:uid="{9F3C8F05-CB1A-4D2B-A00E-43007AA93A93}"/>
    <cellStyle name="Migliaia 2 7 2 5 3 2 3" xfId="32572" xr:uid="{873B2F6C-5776-475B-BD8E-FB481DD377A0}"/>
    <cellStyle name="Migliaia 2 7 2 5 3 3" xfId="15444" xr:uid="{A080C4DD-C3C5-4CE7-82E7-F82157004C15}"/>
    <cellStyle name="Migliaia 2 7 2 5 3 3 2" xfId="38281" xr:uid="{4AA9AF7B-77B8-475A-AA94-E33B1F31A990}"/>
    <cellStyle name="Migliaia 2 7 2 5 3 4" xfId="26864" xr:uid="{7D59C940-C6CA-4425-B568-21236B203F30}"/>
    <cellStyle name="Migliaia 2 7 2 5 4" xfId="6881" xr:uid="{750D2E34-B1C4-42DD-9E4F-EC8CD22E3ABE}"/>
    <cellStyle name="Migliaia 2 7 2 5 4 2" xfId="18298" xr:uid="{BAD32727-873C-432F-97F3-4A66A63636B8}"/>
    <cellStyle name="Migliaia 2 7 2 5 4 2 2" xfId="41135" xr:uid="{2C19A486-EC11-4BA8-BFC7-94A6D733C76C}"/>
    <cellStyle name="Migliaia 2 7 2 5 4 3" xfId="29718" xr:uid="{1BE2A2E8-CA31-4656-AF23-68BE2006825D}"/>
    <cellStyle name="Migliaia 2 7 2 5 5" xfId="12590" xr:uid="{116822EA-AA05-48F6-B2F5-295D8AB67937}"/>
    <cellStyle name="Migliaia 2 7 2 5 5 2" xfId="35427" xr:uid="{569839D2-CB1C-4C23-AAAF-4A7B60607027}"/>
    <cellStyle name="Migliaia 2 7 2 5 6" xfId="24010" xr:uid="{9A9AC857-4A19-4111-AD6E-AA652D26318C}"/>
    <cellStyle name="Migliaia 2 7 2 6" xfId="1338" xr:uid="{BB9E6853-ABFA-4098-AAB6-83EEE7805EF9}"/>
    <cellStyle name="Migliaia 2 7 2 6 2" xfId="2814" xr:uid="{70669B96-0930-40EB-9BE1-43EED9752FF4}"/>
    <cellStyle name="Migliaia 2 7 2 6 2 2" xfId="5670" xr:uid="{1EE611FC-3660-4A3F-A9A4-55E4B93A5562}"/>
    <cellStyle name="Migliaia 2 7 2 6 2 2 2" xfId="11378" xr:uid="{97374442-5E0F-45FB-9606-2999995CF3AD}"/>
    <cellStyle name="Migliaia 2 7 2 6 2 2 2 2" xfId="22796" xr:uid="{86F6F276-308C-49AF-A7F7-81D1E480059F}"/>
    <cellStyle name="Migliaia 2 7 2 6 2 2 2 2 2" xfId="45633" xr:uid="{E18D7D6B-358B-4A9F-96C1-30370D085FEC}"/>
    <cellStyle name="Migliaia 2 7 2 6 2 2 2 3" xfId="34216" xr:uid="{222B3E94-F6A0-4E42-B25B-0798331B854A}"/>
    <cellStyle name="Migliaia 2 7 2 6 2 2 3" xfId="17088" xr:uid="{8A080B97-2831-4106-850C-360CCDC06C17}"/>
    <cellStyle name="Migliaia 2 7 2 6 2 2 3 2" xfId="39925" xr:uid="{F34A8570-ABB6-47EC-A038-2218EAE7E06F}"/>
    <cellStyle name="Migliaia 2 7 2 6 2 2 4" xfId="28508" xr:uid="{F36110A1-9B2E-44CA-8274-6DCFFBCE4871}"/>
    <cellStyle name="Migliaia 2 7 2 6 2 3" xfId="8525" xr:uid="{91E8331C-B1F2-4677-9FC4-69F3CF2B5819}"/>
    <cellStyle name="Migliaia 2 7 2 6 2 3 2" xfId="19942" xr:uid="{1B7C3D27-BF80-4A6A-B180-E7C9E80D73C4}"/>
    <cellStyle name="Migliaia 2 7 2 6 2 3 2 2" xfId="42779" xr:uid="{D733B18E-2D51-4F50-8DA5-42819D4AB109}"/>
    <cellStyle name="Migliaia 2 7 2 6 2 3 3" xfId="31362" xr:uid="{718C088F-4659-4D61-97A6-D2776AF83400}"/>
    <cellStyle name="Migliaia 2 7 2 6 2 4" xfId="14234" xr:uid="{CB0422BA-3F76-4191-91D9-1ECEFBC3E23A}"/>
    <cellStyle name="Migliaia 2 7 2 6 2 4 2" xfId="37071" xr:uid="{4F7A0098-E68F-4CAB-866C-637182CD6A12}"/>
    <cellStyle name="Migliaia 2 7 2 6 2 5" xfId="25654" xr:uid="{7B5955EE-6013-4230-919F-A88940633F34}"/>
    <cellStyle name="Migliaia 2 7 2 6 3" xfId="4243" xr:uid="{83445541-B008-4ADF-8A38-81C75384F051}"/>
    <cellStyle name="Migliaia 2 7 2 6 3 2" xfId="9952" xr:uid="{063D125C-D925-4484-975D-2C4E06B32847}"/>
    <cellStyle name="Migliaia 2 7 2 6 3 2 2" xfId="21369" xr:uid="{097F8DFF-B479-4C78-AE4D-E18592A2B5C8}"/>
    <cellStyle name="Migliaia 2 7 2 6 3 2 2 2" xfId="44206" xr:uid="{C5AD92BD-CFCB-4525-8941-05C01F0EEAB4}"/>
    <cellStyle name="Migliaia 2 7 2 6 3 2 3" xfId="32789" xr:uid="{442C822C-E0BE-4487-B49A-B2B5B62CAB7D}"/>
    <cellStyle name="Migliaia 2 7 2 6 3 3" xfId="15661" xr:uid="{FFBFA5B5-988A-4E55-8FAA-3D8C56DC9692}"/>
    <cellStyle name="Migliaia 2 7 2 6 3 3 2" xfId="38498" xr:uid="{E805A0E3-9744-489E-8E81-66FB492C817A}"/>
    <cellStyle name="Migliaia 2 7 2 6 3 4" xfId="27081" xr:uid="{EDC376D2-EB08-4080-BDAD-8D819FDE3BE0}"/>
    <cellStyle name="Migliaia 2 7 2 6 4" xfId="7098" xr:uid="{05D13898-4662-416D-A1E2-7B402C639642}"/>
    <cellStyle name="Migliaia 2 7 2 6 4 2" xfId="18515" xr:uid="{1E0C69BD-A6A1-474F-AEB4-C0B2F56CE0ED}"/>
    <cellStyle name="Migliaia 2 7 2 6 4 2 2" xfId="41352" xr:uid="{E0856BED-7028-4DE3-860E-6CBF08647DF4}"/>
    <cellStyle name="Migliaia 2 7 2 6 4 3" xfId="29935" xr:uid="{E992FFBB-EE99-410E-8C29-364FBF8F2DBB}"/>
    <cellStyle name="Migliaia 2 7 2 6 5" xfId="12807" xr:uid="{E9208202-521F-44F9-BFEF-ADDF12BF988F}"/>
    <cellStyle name="Migliaia 2 7 2 6 5 2" xfId="35644" xr:uid="{C21EC397-0E3D-4F19-B624-48A78110FDAB}"/>
    <cellStyle name="Migliaia 2 7 2 6 6" xfId="24227" xr:uid="{1229AC44-4F56-437F-8A53-B0AD3139B411}"/>
    <cellStyle name="Migliaia 2 7 2 7" xfId="1585" xr:uid="{4B0053C9-0522-44AE-9D7E-412375E25F34}"/>
    <cellStyle name="Migliaia 2 7 2 7 2" xfId="3031" xr:uid="{8F546A77-96CD-4A86-BEBD-9711F8FA73FD}"/>
    <cellStyle name="Migliaia 2 7 2 7 2 2" xfId="5887" xr:uid="{E154F814-B0A4-4680-B45E-F7832E88043E}"/>
    <cellStyle name="Migliaia 2 7 2 7 2 2 2" xfId="11595" xr:uid="{E90AE4B8-604B-4494-8784-7D8D5FB45839}"/>
    <cellStyle name="Migliaia 2 7 2 7 2 2 2 2" xfId="23013" xr:uid="{906B0A5E-2EED-4DD8-BCBD-037CDD296D31}"/>
    <cellStyle name="Migliaia 2 7 2 7 2 2 2 2 2" xfId="45850" xr:uid="{6614C8D4-69CA-4AAA-8192-535DBB41A8CB}"/>
    <cellStyle name="Migliaia 2 7 2 7 2 2 2 3" xfId="34433" xr:uid="{E9CD5EE6-2E7C-4151-926E-54436080D002}"/>
    <cellStyle name="Migliaia 2 7 2 7 2 2 3" xfId="17305" xr:uid="{8534F7BF-1474-41E5-9612-0740D27A7544}"/>
    <cellStyle name="Migliaia 2 7 2 7 2 2 3 2" xfId="40142" xr:uid="{597F3270-E1FE-436C-94D9-ABD7FEB92BD0}"/>
    <cellStyle name="Migliaia 2 7 2 7 2 2 4" xfId="28725" xr:uid="{8E2489C5-EC83-4F51-991E-CB5F2103768D}"/>
    <cellStyle name="Migliaia 2 7 2 7 2 3" xfId="8742" xr:uid="{C31DBDBF-8D75-4EE4-9B2B-E5CA1BA16D4E}"/>
    <cellStyle name="Migliaia 2 7 2 7 2 3 2" xfId="20159" xr:uid="{896D933B-9673-4331-8849-01806719D92F}"/>
    <cellStyle name="Migliaia 2 7 2 7 2 3 2 2" xfId="42996" xr:uid="{62B8E351-2CD1-4BEB-A969-16BAE72BB8EC}"/>
    <cellStyle name="Migliaia 2 7 2 7 2 3 3" xfId="31579" xr:uid="{CB9940C8-600B-45B4-A1D7-48E9D8D05D12}"/>
    <cellStyle name="Migliaia 2 7 2 7 2 4" xfId="14451" xr:uid="{3133DD86-9827-41FD-BBB7-46B7440EC69F}"/>
    <cellStyle name="Migliaia 2 7 2 7 2 4 2" xfId="37288" xr:uid="{13E58896-763C-443A-A76E-64EDF3B16A67}"/>
    <cellStyle name="Migliaia 2 7 2 7 2 5" xfId="25871" xr:uid="{37B30C90-033A-43B4-A2FD-DFAC57EE693B}"/>
    <cellStyle name="Migliaia 2 7 2 7 3" xfId="4460" xr:uid="{F722BFBE-3E82-4355-B01D-AFA5F68CBE0C}"/>
    <cellStyle name="Migliaia 2 7 2 7 3 2" xfId="10169" xr:uid="{C24C0729-B636-46CB-9660-A427A645D7DA}"/>
    <cellStyle name="Migliaia 2 7 2 7 3 2 2" xfId="21586" xr:uid="{7889BDEE-976B-4E7B-9638-97654AB4E6E7}"/>
    <cellStyle name="Migliaia 2 7 2 7 3 2 2 2" xfId="44423" xr:uid="{0198D89B-6284-4F2F-8EC0-21ED23263540}"/>
    <cellStyle name="Migliaia 2 7 2 7 3 2 3" xfId="33006" xr:uid="{B3622C4D-565E-4D9E-B897-0399EC861738}"/>
    <cellStyle name="Migliaia 2 7 2 7 3 3" xfId="15878" xr:uid="{C0BFF113-E84F-4A11-A26B-52361EB0EC78}"/>
    <cellStyle name="Migliaia 2 7 2 7 3 3 2" xfId="38715" xr:uid="{C2759B32-A46E-4473-AEFA-AC13DE5604E5}"/>
    <cellStyle name="Migliaia 2 7 2 7 3 4" xfId="27298" xr:uid="{D0B24ABF-14A7-4FAE-B9E4-3E21990E63D2}"/>
    <cellStyle name="Migliaia 2 7 2 7 4" xfId="7315" xr:uid="{181A72CD-E5AC-45DC-9AB3-1FD3982BBC7E}"/>
    <cellStyle name="Migliaia 2 7 2 7 4 2" xfId="18732" xr:uid="{8EDDD03D-64B7-4AE0-B718-71BE16DD7C7B}"/>
    <cellStyle name="Migliaia 2 7 2 7 4 2 2" xfId="41569" xr:uid="{43D3972C-0E60-4B80-9D41-4ECCD6AA317A}"/>
    <cellStyle name="Migliaia 2 7 2 7 4 3" xfId="30152" xr:uid="{24712651-9EB6-48D5-AB90-3F25121003BE}"/>
    <cellStyle name="Migliaia 2 7 2 7 5" xfId="13024" xr:uid="{E1B3F37F-2134-42A3-B018-7319919ED36B}"/>
    <cellStyle name="Migliaia 2 7 2 7 5 2" xfId="35861" xr:uid="{92BC6F4F-86B6-46BF-BF55-A4FB810B4FA4}"/>
    <cellStyle name="Migliaia 2 7 2 7 6" xfId="24444" xr:uid="{41559E48-856A-453B-81A0-F639B0AB6BC2}"/>
    <cellStyle name="Migliaia 2 7 2 8" xfId="1936" xr:uid="{BC1F5F13-9507-4261-B971-0B9373F5CF04}"/>
    <cellStyle name="Migliaia 2 7 2 8 2" xfId="4792" xr:uid="{8A9C25DB-B770-4DC6-868B-C69C3279589E}"/>
    <cellStyle name="Migliaia 2 7 2 8 2 2" xfId="10501" xr:uid="{855B27C9-1504-4498-A039-2728519B132D}"/>
    <cellStyle name="Migliaia 2 7 2 8 2 2 2" xfId="21918" xr:uid="{9E528CD2-49E0-4004-A814-40F4D29019F7}"/>
    <cellStyle name="Migliaia 2 7 2 8 2 2 2 2" xfId="44755" xr:uid="{43781EC6-2F6A-4269-A502-37869BB3710F}"/>
    <cellStyle name="Migliaia 2 7 2 8 2 2 3" xfId="33338" xr:uid="{7E0E90D0-D2B5-4293-963C-A767A87A1959}"/>
    <cellStyle name="Migliaia 2 7 2 8 2 3" xfId="16210" xr:uid="{4A5F8ECA-8548-4C4B-8BA1-74A6A2FC2157}"/>
    <cellStyle name="Migliaia 2 7 2 8 2 3 2" xfId="39047" xr:uid="{B9C4C157-EDE9-4CF7-AC52-98AECA607106}"/>
    <cellStyle name="Migliaia 2 7 2 8 2 4" xfId="27630" xr:uid="{A4EDBEB1-B46A-415B-A5E4-58FAFB53CE31}"/>
    <cellStyle name="Migliaia 2 7 2 8 3" xfId="7647" xr:uid="{0FF52458-33F0-4C0C-A788-2C2E52794EA7}"/>
    <cellStyle name="Migliaia 2 7 2 8 3 2" xfId="19064" xr:uid="{B0BF119D-99FF-46AF-A9F4-7DEE32F30FDB}"/>
    <cellStyle name="Migliaia 2 7 2 8 3 2 2" xfId="41901" xr:uid="{ECFA0C8F-0996-4794-8706-3B56F9DEC905}"/>
    <cellStyle name="Migliaia 2 7 2 8 3 3" xfId="30484" xr:uid="{4223423B-E490-4596-B41B-5C66279A3ADA}"/>
    <cellStyle name="Migliaia 2 7 2 8 4" xfId="13356" xr:uid="{416C4D38-F7C6-49FE-A1F2-CA82753A884F}"/>
    <cellStyle name="Migliaia 2 7 2 8 4 2" xfId="36193" xr:uid="{B1EAF41E-B0AF-493F-B976-4BD40C71567F}"/>
    <cellStyle name="Migliaia 2 7 2 8 5" xfId="24776" xr:uid="{04579010-98B2-4656-A60B-9E70CAE9337E}"/>
    <cellStyle name="Migliaia 2 7 2 9" xfId="3365" xr:uid="{5C40216D-9057-4D97-8649-C604AEAA36C8}"/>
    <cellStyle name="Migliaia 2 7 2 9 2" xfId="9074" xr:uid="{DA316747-CC8B-4C43-B4DF-2F3C44363889}"/>
    <cellStyle name="Migliaia 2 7 2 9 2 2" xfId="20491" xr:uid="{88C8347E-D750-4F4E-9578-DDDB17F3DA4F}"/>
    <cellStyle name="Migliaia 2 7 2 9 2 2 2" xfId="43328" xr:uid="{187E0B16-098F-4BA1-8B5F-12CDF2867E9E}"/>
    <cellStyle name="Migliaia 2 7 2 9 2 3" xfId="31911" xr:uid="{7CA53713-DB92-4E32-8E19-D9645DF11480}"/>
    <cellStyle name="Migliaia 2 7 2 9 3" xfId="14783" xr:uid="{653B9A8C-5AF7-41B8-A7F0-A98DC33A2AB5}"/>
    <cellStyle name="Migliaia 2 7 2 9 3 2" xfId="37620" xr:uid="{C1B9DC30-D58A-4F96-8311-9B6A77688434}"/>
    <cellStyle name="Migliaia 2 7 2 9 4" xfId="26203" xr:uid="{EA585210-CBAB-44D3-961A-D53181D9262D}"/>
    <cellStyle name="Migliaia 2 7 3" xfId="389" xr:uid="{60479817-D45F-4296-A6F7-1CD80EBA48D5}"/>
    <cellStyle name="Migliaia 2 7 3 10" xfId="11989" xr:uid="{6C5548C0-148C-4B3B-8652-801C2FBEA9E8}"/>
    <cellStyle name="Migliaia 2 7 3 10 2" xfId="34826" xr:uid="{2F6B8A62-8B28-432F-9CD8-56919F972834}"/>
    <cellStyle name="Migliaia 2 7 3 11" xfId="23409" xr:uid="{21F6936B-1D31-48D7-A6FD-C108CE8A097E}"/>
    <cellStyle name="Migliaia 2 7 3 2" xfId="643" xr:uid="{5C40EF75-074F-427A-8BD9-25E0C1F92F07}"/>
    <cellStyle name="Migliaia 2 7 3 2 2" xfId="2213" xr:uid="{7DEEE0F7-6DBD-4870-BFEF-B67D61E4FEE6}"/>
    <cellStyle name="Migliaia 2 7 3 2 2 2" xfId="5069" xr:uid="{80A48AFD-65A9-4814-97DA-D46A5507A751}"/>
    <cellStyle name="Migliaia 2 7 3 2 2 2 2" xfId="10777" xr:uid="{EEA70A5B-6626-4983-9DF4-A1B3C55AE1C8}"/>
    <cellStyle name="Migliaia 2 7 3 2 2 2 2 2" xfId="22195" xr:uid="{8F899638-7C32-4B3E-8DAD-2A506E2B64C2}"/>
    <cellStyle name="Migliaia 2 7 3 2 2 2 2 2 2" xfId="45032" xr:uid="{14E0A280-2794-44F2-9E8E-8FF63573B349}"/>
    <cellStyle name="Migliaia 2 7 3 2 2 2 2 3" xfId="33615" xr:uid="{4319937E-F22C-4DF2-A278-7FFCDD09F23A}"/>
    <cellStyle name="Migliaia 2 7 3 2 2 2 3" xfId="16487" xr:uid="{B796D0E1-1CF9-4DEF-A848-A942EB3B07DB}"/>
    <cellStyle name="Migliaia 2 7 3 2 2 2 3 2" xfId="39324" xr:uid="{C8843E18-487C-438F-9C97-7146423BB299}"/>
    <cellStyle name="Migliaia 2 7 3 2 2 2 4" xfId="27907" xr:uid="{DCD62A57-CA4E-4D59-BA95-9358DE3B4205}"/>
    <cellStyle name="Migliaia 2 7 3 2 2 3" xfId="7924" xr:uid="{3D207F7B-7586-4B45-9029-84F921163B8A}"/>
    <cellStyle name="Migliaia 2 7 3 2 2 3 2" xfId="19341" xr:uid="{035C5CFF-2CDE-4833-AA70-7E0AB399FBFA}"/>
    <cellStyle name="Migliaia 2 7 3 2 2 3 2 2" xfId="42178" xr:uid="{26CAC09C-2C93-495E-AA79-8B7C7AD86C8D}"/>
    <cellStyle name="Migliaia 2 7 3 2 2 3 3" xfId="30761" xr:uid="{1B8E47A3-ADD1-427E-A462-205307FB6DC2}"/>
    <cellStyle name="Migliaia 2 7 3 2 2 4" xfId="13633" xr:uid="{88B213B8-4787-49BA-91B4-677411DD836E}"/>
    <cellStyle name="Migliaia 2 7 3 2 2 4 2" xfId="36470" xr:uid="{9616B14E-E75C-4138-A53A-9464B48E5564}"/>
    <cellStyle name="Migliaia 2 7 3 2 2 5" xfId="25053" xr:uid="{F4B69671-6E34-4F5B-8CCA-E9355535F064}"/>
    <cellStyle name="Migliaia 2 7 3 2 3" xfId="3642" xr:uid="{F0F14C79-40C0-4D8A-930A-0A1B5A1DD819}"/>
    <cellStyle name="Migliaia 2 7 3 2 3 2" xfId="9351" xr:uid="{CF776855-7230-4A30-B334-983CB9B265EF}"/>
    <cellStyle name="Migliaia 2 7 3 2 3 2 2" xfId="20768" xr:uid="{49ECA616-88BF-4B78-AF99-3A3500E7A7F3}"/>
    <cellStyle name="Migliaia 2 7 3 2 3 2 2 2" xfId="43605" xr:uid="{A91AFF1E-D8C8-43B8-818D-E32022856D28}"/>
    <cellStyle name="Migliaia 2 7 3 2 3 2 3" xfId="32188" xr:uid="{0234C4EE-4836-4850-9973-1FFFC32D008A}"/>
    <cellStyle name="Migliaia 2 7 3 2 3 3" xfId="15060" xr:uid="{F8FBF602-7BE3-4C32-BB08-B4425926522F}"/>
    <cellStyle name="Migliaia 2 7 3 2 3 3 2" xfId="37897" xr:uid="{5E1DAA40-14D9-491C-8E5D-2052416CC548}"/>
    <cellStyle name="Migliaia 2 7 3 2 3 4" xfId="26480" xr:uid="{65AAB7FE-9D66-4E72-97C9-BFD2264FF574}"/>
    <cellStyle name="Migliaia 2 7 3 2 4" xfId="6497" xr:uid="{5BD0BE7C-996E-41DA-9C54-42CAD3D73000}"/>
    <cellStyle name="Migliaia 2 7 3 2 4 2" xfId="17914" xr:uid="{337C9BC2-4322-4025-B415-A704EA724186}"/>
    <cellStyle name="Migliaia 2 7 3 2 4 2 2" xfId="40751" xr:uid="{86FEC834-026F-4BAE-8D00-E8DC6CCB5A8F}"/>
    <cellStyle name="Migliaia 2 7 3 2 4 3" xfId="29334" xr:uid="{F39E1B2B-FB47-481A-B232-9177622B6EF2}"/>
    <cellStyle name="Migliaia 2 7 3 2 5" xfId="12206" xr:uid="{17757DBE-D1BD-4593-804C-08C9313B96CC}"/>
    <cellStyle name="Migliaia 2 7 3 2 5 2" xfId="35043" xr:uid="{D5E77B56-B057-47B2-8BFD-012F3EEA0618}"/>
    <cellStyle name="Migliaia 2 7 3 2 6" xfId="23626" xr:uid="{2A41AC79-DA96-4953-BCC0-C95B4548BF92}"/>
    <cellStyle name="Migliaia 2 7 3 3" xfId="903" xr:uid="{F9D199E5-64B0-46D4-9D18-92950E4DE60E}"/>
    <cellStyle name="Migliaia 2 7 3 3 2" xfId="2430" xr:uid="{A098B01C-AF43-4EDF-82C1-D90217BC07B9}"/>
    <cellStyle name="Migliaia 2 7 3 3 2 2" xfId="5286" xr:uid="{7F5E47B4-CBF2-4BC6-A78F-745A4B50AE8D}"/>
    <cellStyle name="Migliaia 2 7 3 3 2 2 2" xfId="10994" xr:uid="{8EA329B8-7CE3-4CE5-931A-3AD8A710B2E2}"/>
    <cellStyle name="Migliaia 2 7 3 3 2 2 2 2" xfId="22412" xr:uid="{E040D22A-1B1C-4259-BFD1-6C8BEC964C7F}"/>
    <cellStyle name="Migliaia 2 7 3 3 2 2 2 2 2" xfId="45249" xr:uid="{824E5207-D2ED-4043-82CC-1AD3CCF44976}"/>
    <cellStyle name="Migliaia 2 7 3 3 2 2 2 3" xfId="33832" xr:uid="{0A8359AB-0DC4-4EA0-B782-BC13F033AD38}"/>
    <cellStyle name="Migliaia 2 7 3 3 2 2 3" xfId="16704" xr:uid="{C23E9212-B826-4186-BD67-71995CBB5595}"/>
    <cellStyle name="Migliaia 2 7 3 3 2 2 3 2" xfId="39541" xr:uid="{13329414-E47B-4839-A95E-918076964D38}"/>
    <cellStyle name="Migliaia 2 7 3 3 2 2 4" xfId="28124" xr:uid="{CCE8D2A9-9A08-44D8-B4E2-159F5EA39884}"/>
    <cellStyle name="Migliaia 2 7 3 3 2 3" xfId="8141" xr:uid="{981B3EE2-2370-4271-80CA-4748F659D7E0}"/>
    <cellStyle name="Migliaia 2 7 3 3 2 3 2" xfId="19558" xr:uid="{0A7038BE-59F7-4D12-B286-11844A9564D6}"/>
    <cellStyle name="Migliaia 2 7 3 3 2 3 2 2" xfId="42395" xr:uid="{0B74EBA1-B1EC-47A2-983F-EAF89D508984}"/>
    <cellStyle name="Migliaia 2 7 3 3 2 3 3" xfId="30978" xr:uid="{816C1273-6AB2-435E-AA65-801ACCDB91F4}"/>
    <cellStyle name="Migliaia 2 7 3 3 2 4" xfId="13850" xr:uid="{61E795C6-5D35-46B6-A881-A6C3F7B1ECCC}"/>
    <cellStyle name="Migliaia 2 7 3 3 2 4 2" xfId="36687" xr:uid="{A121508C-147B-44F3-8CE3-54B199D32A8F}"/>
    <cellStyle name="Migliaia 2 7 3 3 2 5" xfId="25270" xr:uid="{E625ED89-FB07-494D-96AB-B1DC4439A415}"/>
    <cellStyle name="Migliaia 2 7 3 3 3" xfId="3859" xr:uid="{56EE8307-0318-4BB9-9CE9-7FF91C90D92D}"/>
    <cellStyle name="Migliaia 2 7 3 3 3 2" xfId="9568" xr:uid="{617878F0-9898-46CE-B741-714E4865CE38}"/>
    <cellStyle name="Migliaia 2 7 3 3 3 2 2" xfId="20985" xr:uid="{16FBB769-A516-4653-BA72-479B63DF3F87}"/>
    <cellStyle name="Migliaia 2 7 3 3 3 2 2 2" xfId="43822" xr:uid="{9D6924C2-A9EA-46A3-9C3F-A5F114AD0126}"/>
    <cellStyle name="Migliaia 2 7 3 3 3 2 3" xfId="32405" xr:uid="{9155C8B2-39F3-425D-BD15-760065DA0A3B}"/>
    <cellStyle name="Migliaia 2 7 3 3 3 3" xfId="15277" xr:uid="{DEB3F84B-0F04-4521-AEF9-5F52A3024B67}"/>
    <cellStyle name="Migliaia 2 7 3 3 3 3 2" xfId="38114" xr:uid="{776B8930-D800-47C9-B889-8F4858D2AAB4}"/>
    <cellStyle name="Migliaia 2 7 3 3 3 4" xfId="26697" xr:uid="{15539B73-E7B4-48F3-B7A7-C24368996C92}"/>
    <cellStyle name="Migliaia 2 7 3 3 4" xfId="6714" xr:uid="{554E26A3-30AD-4BD0-B5C8-CADDFE77A086}"/>
    <cellStyle name="Migliaia 2 7 3 3 4 2" xfId="18131" xr:uid="{05D06C55-A145-426E-9758-A1BFCC5AC304}"/>
    <cellStyle name="Migliaia 2 7 3 3 4 2 2" xfId="40968" xr:uid="{C4705CB4-A3A8-4166-8C22-BDAB34D4D172}"/>
    <cellStyle name="Migliaia 2 7 3 3 4 3" xfId="29551" xr:uid="{F8A17B28-511D-40B2-9A7F-7C18E54623CE}"/>
    <cellStyle name="Migliaia 2 7 3 3 5" xfId="12423" xr:uid="{D54AC7BA-026D-44A0-8355-B8E236098DF8}"/>
    <cellStyle name="Migliaia 2 7 3 3 5 2" xfId="35260" xr:uid="{7A7B5A11-4E76-44EC-9B89-C343D199E110}"/>
    <cellStyle name="Migliaia 2 7 3 3 6" xfId="23843" xr:uid="{B10C17FE-9342-4A0E-9CD2-2589476BC179}"/>
    <cellStyle name="Migliaia 2 7 3 4" xfId="1150" xr:uid="{2D7CD531-5996-4263-98A0-5DB706FAC092}"/>
    <cellStyle name="Migliaia 2 7 3 4 2" xfId="2647" xr:uid="{61F80189-173A-4B6A-8BDB-1AF43BBF6585}"/>
    <cellStyle name="Migliaia 2 7 3 4 2 2" xfId="5503" xr:uid="{E286FE93-38BF-4F4C-8383-2FD26C7DBF6D}"/>
    <cellStyle name="Migliaia 2 7 3 4 2 2 2" xfId="11211" xr:uid="{79F8574D-0214-48AF-BA86-256A726B8A24}"/>
    <cellStyle name="Migliaia 2 7 3 4 2 2 2 2" xfId="22629" xr:uid="{3878B91A-EB17-49CA-9412-71208F6144F3}"/>
    <cellStyle name="Migliaia 2 7 3 4 2 2 2 2 2" xfId="45466" xr:uid="{1FC9D918-BA64-4CB7-8E43-BF51237AFEA5}"/>
    <cellStyle name="Migliaia 2 7 3 4 2 2 2 3" xfId="34049" xr:uid="{9A8CEB19-CEEB-4947-9E0B-1A7C284F40BD}"/>
    <cellStyle name="Migliaia 2 7 3 4 2 2 3" xfId="16921" xr:uid="{C911ABBA-8CAB-4EDE-A1A1-7B14F8DE454C}"/>
    <cellStyle name="Migliaia 2 7 3 4 2 2 3 2" xfId="39758" xr:uid="{42583F18-15A2-4F75-A7FB-1A5CF39BFD0F}"/>
    <cellStyle name="Migliaia 2 7 3 4 2 2 4" xfId="28341" xr:uid="{EC525299-16E7-49FC-9763-9F25BCC956F5}"/>
    <cellStyle name="Migliaia 2 7 3 4 2 3" xfId="8358" xr:uid="{F94533E6-4C74-4342-9799-A4813198C808}"/>
    <cellStyle name="Migliaia 2 7 3 4 2 3 2" xfId="19775" xr:uid="{79E2DE3C-5ABB-4943-A6CB-6D3E5E7F0E93}"/>
    <cellStyle name="Migliaia 2 7 3 4 2 3 2 2" xfId="42612" xr:uid="{E7EE95D0-BC67-401C-A052-C31C5F51A565}"/>
    <cellStyle name="Migliaia 2 7 3 4 2 3 3" xfId="31195" xr:uid="{16A4AE1F-69BD-4082-BCC6-C9E84729725A}"/>
    <cellStyle name="Migliaia 2 7 3 4 2 4" xfId="14067" xr:uid="{D6E9D2CB-E565-4F4D-BE7B-3C6240BE7E72}"/>
    <cellStyle name="Migliaia 2 7 3 4 2 4 2" xfId="36904" xr:uid="{516D8B17-CB55-4F5F-8FA3-E882F3EBC5C5}"/>
    <cellStyle name="Migliaia 2 7 3 4 2 5" xfId="25487" xr:uid="{63E67C34-85C8-4EDE-9361-F587022081AE}"/>
    <cellStyle name="Migliaia 2 7 3 4 3" xfId="4076" xr:uid="{F4D9DC31-CDBD-45E2-B238-E5BD2E234268}"/>
    <cellStyle name="Migliaia 2 7 3 4 3 2" xfId="9785" xr:uid="{F379B3FC-6FDE-41B0-A9B0-48D8E0402739}"/>
    <cellStyle name="Migliaia 2 7 3 4 3 2 2" xfId="21202" xr:uid="{D34967D3-200E-491E-AF83-16EEE0AB3122}"/>
    <cellStyle name="Migliaia 2 7 3 4 3 2 2 2" xfId="44039" xr:uid="{123AD816-FC9F-42EC-B97A-1D3BFBF34F07}"/>
    <cellStyle name="Migliaia 2 7 3 4 3 2 3" xfId="32622" xr:uid="{B4673027-D86B-4B87-B4E0-79B6282BB219}"/>
    <cellStyle name="Migliaia 2 7 3 4 3 3" xfId="15494" xr:uid="{B59E0718-9239-4F8F-8A41-44E16D2B0314}"/>
    <cellStyle name="Migliaia 2 7 3 4 3 3 2" xfId="38331" xr:uid="{40848DF2-141D-4231-BCA3-478440C8ECBF}"/>
    <cellStyle name="Migliaia 2 7 3 4 3 4" xfId="26914" xr:uid="{8B7F1D36-79A9-4FF8-8D56-217C73D4712E}"/>
    <cellStyle name="Migliaia 2 7 3 4 4" xfId="6931" xr:uid="{1CCFAF94-DE82-4720-83C7-F91A05C161BE}"/>
    <cellStyle name="Migliaia 2 7 3 4 4 2" xfId="18348" xr:uid="{5ACACB1C-E6E6-4A9E-9F10-40B12364A803}"/>
    <cellStyle name="Migliaia 2 7 3 4 4 2 2" xfId="41185" xr:uid="{81FCF9A6-13C8-4C2B-8C4A-CCB34EDD5C38}"/>
    <cellStyle name="Migliaia 2 7 3 4 4 3" xfId="29768" xr:uid="{3A2D0A85-E19A-4273-9086-8B554B38BCF1}"/>
    <cellStyle name="Migliaia 2 7 3 4 5" xfId="12640" xr:uid="{DA491DFF-DA6A-48B5-A64B-0E8BB0CF6349}"/>
    <cellStyle name="Migliaia 2 7 3 4 5 2" xfId="35477" xr:uid="{B854307D-2CF0-418B-A4CC-7CCF6F34B227}"/>
    <cellStyle name="Migliaia 2 7 3 4 6" xfId="24060" xr:uid="{DF62C84E-D572-4330-AFC2-993BA8A1853D}"/>
    <cellStyle name="Migliaia 2 7 3 5" xfId="1397" xr:uid="{2D4E5D0C-4911-410A-A8B9-79639C8E4ACD}"/>
    <cellStyle name="Migliaia 2 7 3 5 2" xfId="2864" xr:uid="{549E9A4C-EFA6-408A-9A0D-51F6AEBE4BA0}"/>
    <cellStyle name="Migliaia 2 7 3 5 2 2" xfId="5720" xr:uid="{680D01B3-A5C7-4F19-B970-1BF9D39A644A}"/>
    <cellStyle name="Migliaia 2 7 3 5 2 2 2" xfId="11428" xr:uid="{E9C5382F-9F24-4EEA-92E3-1E924B810C95}"/>
    <cellStyle name="Migliaia 2 7 3 5 2 2 2 2" xfId="22846" xr:uid="{AF641742-87A3-4FC5-AFD9-63C86AEC3E33}"/>
    <cellStyle name="Migliaia 2 7 3 5 2 2 2 2 2" xfId="45683" xr:uid="{773D9610-DBBD-4DBF-A628-8A6547EAD595}"/>
    <cellStyle name="Migliaia 2 7 3 5 2 2 2 3" xfId="34266" xr:uid="{1217DB54-5706-454A-A116-A59CF45D2300}"/>
    <cellStyle name="Migliaia 2 7 3 5 2 2 3" xfId="17138" xr:uid="{FA6EE4C1-2239-4E8C-804C-423E38FDC252}"/>
    <cellStyle name="Migliaia 2 7 3 5 2 2 3 2" xfId="39975" xr:uid="{B1B7AE73-E107-4B44-B017-0D45212BF137}"/>
    <cellStyle name="Migliaia 2 7 3 5 2 2 4" xfId="28558" xr:uid="{A8A669CC-2A9F-4226-80D3-A2F11E839AFB}"/>
    <cellStyle name="Migliaia 2 7 3 5 2 3" xfId="8575" xr:uid="{7D237118-341A-4531-927F-30A5BEE50806}"/>
    <cellStyle name="Migliaia 2 7 3 5 2 3 2" xfId="19992" xr:uid="{8EF8EAA1-6F6C-44D2-8C60-98E91B72081E}"/>
    <cellStyle name="Migliaia 2 7 3 5 2 3 2 2" xfId="42829" xr:uid="{13318D86-9E59-4563-852C-18BFAC705DD9}"/>
    <cellStyle name="Migliaia 2 7 3 5 2 3 3" xfId="31412" xr:uid="{8B227B07-5DB3-43DD-88D9-B80FA0A4C955}"/>
    <cellStyle name="Migliaia 2 7 3 5 2 4" xfId="14284" xr:uid="{FBCD8238-FC42-4EB8-912C-37536DEBD9A1}"/>
    <cellStyle name="Migliaia 2 7 3 5 2 4 2" xfId="37121" xr:uid="{1C59FFF4-8B59-4E72-AED5-18E347039BDA}"/>
    <cellStyle name="Migliaia 2 7 3 5 2 5" xfId="25704" xr:uid="{37B03AD1-E77A-4794-A18B-639919F6BA73}"/>
    <cellStyle name="Migliaia 2 7 3 5 3" xfId="4293" xr:uid="{589206C6-CDBD-4B32-A688-9AED8D874CFD}"/>
    <cellStyle name="Migliaia 2 7 3 5 3 2" xfId="10002" xr:uid="{CC7C5952-0CC5-40C0-9664-88D2D02C4384}"/>
    <cellStyle name="Migliaia 2 7 3 5 3 2 2" xfId="21419" xr:uid="{592FE60D-AD6E-46AE-A7E9-12D7CF623F1E}"/>
    <cellStyle name="Migliaia 2 7 3 5 3 2 2 2" xfId="44256" xr:uid="{DF9EFB6A-1020-41FE-8FB9-B8DD0FE986FB}"/>
    <cellStyle name="Migliaia 2 7 3 5 3 2 3" xfId="32839" xr:uid="{3FF5D0B8-EDE0-4E3A-9A39-63DED2CAFC36}"/>
    <cellStyle name="Migliaia 2 7 3 5 3 3" xfId="15711" xr:uid="{94D9C189-E1DC-472B-BE47-63B6B2499232}"/>
    <cellStyle name="Migliaia 2 7 3 5 3 3 2" xfId="38548" xr:uid="{6CA47063-F675-46B8-BE21-7AA37F2666B6}"/>
    <cellStyle name="Migliaia 2 7 3 5 3 4" xfId="27131" xr:uid="{E88332F6-02A6-405A-83E4-70789AB4069B}"/>
    <cellStyle name="Migliaia 2 7 3 5 4" xfId="7148" xr:uid="{D1CA1DE0-F159-4846-A0F8-0DCF9125F5F2}"/>
    <cellStyle name="Migliaia 2 7 3 5 4 2" xfId="18565" xr:uid="{BEEE3547-9D7A-48C8-B232-7EAB4EF4D957}"/>
    <cellStyle name="Migliaia 2 7 3 5 4 2 2" xfId="41402" xr:uid="{9687F52F-0014-4DC6-9D44-DFCE5DFD37D9}"/>
    <cellStyle name="Migliaia 2 7 3 5 4 3" xfId="29985" xr:uid="{DA272DDB-B92D-4D7B-8712-8196A64429A8}"/>
    <cellStyle name="Migliaia 2 7 3 5 5" xfId="12857" xr:uid="{E29BF1FF-F461-4F6E-BB98-AC5AE22D1C1B}"/>
    <cellStyle name="Migliaia 2 7 3 5 5 2" xfId="35694" xr:uid="{55C2021F-5CEA-40B0-8735-2489F9AFDD12}"/>
    <cellStyle name="Migliaia 2 7 3 5 6" xfId="24277" xr:uid="{494FA3F7-43E6-43F5-9FD4-88465356A58D}"/>
    <cellStyle name="Migliaia 2 7 3 6" xfId="1644" xr:uid="{06B9C3AB-8F16-4134-8612-8CC78A16C6C6}"/>
    <cellStyle name="Migliaia 2 7 3 6 2" xfId="3081" xr:uid="{BD448EC7-080F-45E8-9C0F-CC314E6A8058}"/>
    <cellStyle name="Migliaia 2 7 3 6 2 2" xfId="5937" xr:uid="{E49C8194-A260-42F9-9BBA-08D1B8C03A78}"/>
    <cellStyle name="Migliaia 2 7 3 6 2 2 2" xfId="11645" xr:uid="{938FBEE0-AFAB-47BA-9DA5-434FE9C190E4}"/>
    <cellStyle name="Migliaia 2 7 3 6 2 2 2 2" xfId="23063" xr:uid="{14B0FCAF-D494-427D-BC64-16DB66B3D952}"/>
    <cellStyle name="Migliaia 2 7 3 6 2 2 2 2 2" xfId="45900" xr:uid="{3DA5794D-8219-4293-8A98-34CB94D7B745}"/>
    <cellStyle name="Migliaia 2 7 3 6 2 2 2 3" xfId="34483" xr:uid="{061A5858-A1CA-4864-98CC-26D919826CC6}"/>
    <cellStyle name="Migliaia 2 7 3 6 2 2 3" xfId="17355" xr:uid="{E0241D8C-4CBB-46B1-9192-3501CAE1FA96}"/>
    <cellStyle name="Migliaia 2 7 3 6 2 2 3 2" xfId="40192" xr:uid="{69E3A033-5D4C-4827-90D7-C7E3EA003978}"/>
    <cellStyle name="Migliaia 2 7 3 6 2 2 4" xfId="28775" xr:uid="{B8984E21-C0D7-4B10-865F-B5569F89F836}"/>
    <cellStyle name="Migliaia 2 7 3 6 2 3" xfId="8792" xr:uid="{72F0AC6E-524C-47D8-A8E6-0E2171820B2C}"/>
    <cellStyle name="Migliaia 2 7 3 6 2 3 2" xfId="20209" xr:uid="{0EC50DC2-650F-4D28-B816-D16173303343}"/>
    <cellStyle name="Migliaia 2 7 3 6 2 3 2 2" xfId="43046" xr:uid="{8243433D-C0A9-4DB0-A47E-A213EDA3DFAC}"/>
    <cellStyle name="Migliaia 2 7 3 6 2 3 3" xfId="31629" xr:uid="{65B87847-D350-4D95-A503-72AFB5FCAE4A}"/>
    <cellStyle name="Migliaia 2 7 3 6 2 4" xfId="14501" xr:uid="{E04DD435-9B86-40DE-9883-9EBE20257DA2}"/>
    <cellStyle name="Migliaia 2 7 3 6 2 4 2" xfId="37338" xr:uid="{F1216F70-0636-4A0E-A5F7-E0563BDBE1FA}"/>
    <cellStyle name="Migliaia 2 7 3 6 2 5" xfId="25921" xr:uid="{E76B686B-CB78-49B5-A8C2-B5FF04D38F06}"/>
    <cellStyle name="Migliaia 2 7 3 6 3" xfId="4510" xr:uid="{D77081A1-FD43-47C2-9694-1E7908010DF5}"/>
    <cellStyle name="Migliaia 2 7 3 6 3 2" xfId="10219" xr:uid="{AD872437-03B3-4B4E-939B-60592216E591}"/>
    <cellStyle name="Migliaia 2 7 3 6 3 2 2" xfId="21636" xr:uid="{9228C1E2-C09A-45AA-8D45-0B75F1A598EC}"/>
    <cellStyle name="Migliaia 2 7 3 6 3 2 2 2" xfId="44473" xr:uid="{2917AB62-97B4-4D8E-8E69-7FB00048CA16}"/>
    <cellStyle name="Migliaia 2 7 3 6 3 2 3" xfId="33056" xr:uid="{1DDFBEAC-46E6-4483-A001-A6E387323B9B}"/>
    <cellStyle name="Migliaia 2 7 3 6 3 3" xfId="15928" xr:uid="{55191963-D81A-4313-A773-47949B5448F9}"/>
    <cellStyle name="Migliaia 2 7 3 6 3 3 2" xfId="38765" xr:uid="{FD4F9209-DD3D-4356-9273-675E3C13785F}"/>
    <cellStyle name="Migliaia 2 7 3 6 3 4" xfId="27348" xr:uid="{A6360FBF-6F3F-438B-A6BE-027441A395AB}"/>
    <cellStyle name="Migliaia 2 7 3 6 4" xfId="7365" xr:uid="{39EA0475-3F5E-4062-AF77-452813B753DE}"/>
    <cellStyle name="Migliaia 2 7 3 6 4 2" xfId="18782" xr:uid="{99FBC0A5-93A8-43CE-B0DD-769285E4CA6A}"/>
    <cellStyle name="Migliaia 2 7 3 6 4 2 2" xfId="41619" xr:uid="{41103B01-3EA3-45A6-959C-5C48DFAA1EA9}"/>
    <cellStyle name="Migliaia 2 7 3 6 4 3" xfId="30202" xr:uid="{36F89852-8231-41A7-93B1-45412D3E39A5}"/>
    <cellStyle name="Migliaia 2 7 3 6 5" xfId="13074" xr:uid="{37F9C15E-0A8C-4D34-BAF3-66C3694688EB}"/>
    <cellStyle name="Migliaia 2 7 3 6 5 2" xfId="35911" xr:uid="{DD49383C-63BE-48B6-B52D-7BB1B23919B9}"/>
    <cellStyle name="Migliaia 2 7 3 6 6" xfId="24494" xr:uid="{FB36DF08-F682-48E8-9AA0-0BE8338EE765}"/>
    <cellStyle name="Migliaia 2 7 3 7" xfId="1996" xr:uid="{7A5CA7EF-70AB-411D-9198-79BADADD6756}"/>
    <cellStyle name="Migliaia 2 7 3 7 2" xfId="4852" xr:uid="{0EFCB0ED-1765-4B14-AC23-FE2449C6B64F}"/>
    <cellStyle name="Migliaia 2 7 3 7 2 2" xfId="10560" xr:uid="{F3156A9F-C82D-482D-9768-307970F210AD}"/>
    <cellStyle name="Migliaia 2 7 3 7 2 2 2" xfId="21978" xr:uid="{B347A406-8FC2-4205-9932-7E57F78158E9}"/>
    <cellStyle name="Migliaia 2 7 3 7 2 2 2 2" xfId="44815" xr:uid="{D816EFE1-86C4-4B68-85C4-2DAB962D0C46}"/>
    <cellStyle name="Migliaia 2 7 3 7 2 2 3" xfId="33398" xr:uid="{2D86B430-CB3E-4076-BBC6-695B3C642F8C}"/>
    <cellStyle name="Migliaia 2 7 3 7 2 3" xfId="16270" xr:uid="{0E1286A5-2866-47E1-B836-FCCF574D8E43}"/>
    <cellStyle name="Migliaia 2 7 3 7 2 3 2" xfId="39107" xr:uid="{616C0FAC-7570-4BD0-9A74-BB9B712626B1}"/>
    <cellStyle name="Migliaia 2 7 3 7 2 4" xfId="27690" xr:uid="{9D395370-F75C-49E8-8972-0DD67C4D5A91}"/>
    <cellStyle name="Migliaia 2 7 3 7 3" xfId="7707" xr:uid="{65F17798-F9C8-46B7-9A9E-1ACEE8533123}"/>
    <cellStyle name="Migliaia 2 7 3 7 3 2" xfId="19124" xr:uid="{CC8EA7B0-999B-4A44-B5B3-8D268F013677}"/>
    <cellStyle name="Migliaia 2 7 3 7 3 2 2" xfId="41961" xr:uid="{5AB9628A-FA43-48CD-93A5-A8BCE8F234BA}"/>
    <cellStyle name="Migliaia 2 7 3 7 3 3" xfId="30544" xr:uid="{4822ED83-473B-454D-B7A4-E87A75F2AE92}"/>
    <cellStyle name="Migliaia 2 7 3 7 4" xfId="13416" xr:uid="{A75EFF08-2DE2-482B-9E0A-923C4CAB1A62}"/>
    <cellStyle name="Migliaia 2 7 3 7 4 2" xfId="36253" xr:uid="{47400646-6397-419E-A789-8D59C6753836}"/>
    <cellStyle name="Migliaia 2 7 3 7 5" xfId="24836" xr:uid="{AF1684B3-79D4-4225-A588-32573D15D966}"/>
    <cellStyle name="Migliaia 2 7 3 8" xfId="3425" xr:uid="{EE55B965-D639-4572-BAC5-4CA5E44A71DD}"/>
    <cellStyle name="Migliaia 2 7 3 8 2" xfId="9134" xr:uid="{D85C4F1B-9107-4AC8-B3E4-628FC54DC150}"/>
    <cellStyle name="Migliaia 2 7 3 8 2 2" xfId="20551" xr:uid="{775C3DE1-A988-4DAE-A543-017A81FD3D6A}"/>
    <cellStyle name="Migliaia 2 7 3 8 2 2 2" xfId="43388" xr:uid="{3E5280FB-6C7D-4BD4-8027-9C7CF9AABBD2}"/>
    <cellStyle name="Migliaia 2 7 3 8 2 3" xfId="31971" xr:uid="{3D539A50-8BD6-4A24-A30B-6CD545AA44F7}"/>
    <cellStyle name="Migliaia 2 7 3 8 3" xfId="14843" xr:uid="{B2A31415-E085-4C7D-B914-5F9A4B27D212}"/>
    <cellStyle name="Migliaia 2 7 3 8 3 2" xfId="37680" xr:uid="{68C5BD88-E6F2-4C94-B56D-66C9D2A81E4E}"/>
    <cellStyle name="Migliaia 2 7 3 8 4" xfId="26263" xr:uid="{3A051B41-EB4D-45C1-BFC6-AFEC65B876AE}"/>
    <cellStyle name="Migliaia 2 7 3 9" xfId="6280" xr:uid="{1551C515-023E-4A12-8566-8E6004412966}"/>
    <cellStyle name="Migliaia 2 7 3 9 2" xfId="17697" xr:uid="{87B31B5C-6512-4927-867C-E4AD70EA6EDC}"/>
    <cellStyle name="Migliaia 2 7 3 9 2 2" xfId="40534" xr:uid="{09C6D373-81C1-4F21-8E48-3F45F22249BF}"/>
    <cellStyle name="Migliaia 2 7 3 9 3" xfId="29117" xr:uid="{130FAE7D-4479-42D0-9063-D6458A449F2F}"/>
    <cellStyle name="Migliaia 2 7 4" xfId="509" xr:uid="{7AC128D6-9348-41D4-B6B4-FF4F40D92F39}"/>
    <cellStyle name="Migliaia 2 7 4 2" xfId="2099" xr:uid="{B7CF2659-F7B3-46B6-BC2C-F7B773F8E551}"/>
    <cellStyle name="Migliaia 2 7 4 2 2" xfId="4955" xr:uid="{70AA7C32-A8E9-4BCA-B26F-C15E1B54A62B}"/>
    <cellStyle name="Migliaia 2 7 4 2 2 2" xfId="10663" xr:uid="{F8BC55AF-8B6F-487B-8274-A1E5D30E264A}"/>
    <cellStyle name="Migliaia 2 7 4 2 2 2 2" xfId="22081" xr:uid="{1DA6212A-681E-4121-8524-7A71F00DA982}"/>
    <cellStyle name="Migliaia 2 7 4 2 2 2 2 2" xfId="44918" xr:uid="{D98CDE64-FD09-497D-9270-6CF1C973F5BB}"/>
    <cellStyle name="Migliaia 2 7 4 2 2 2 3" xfId="33501" xr:uid="{3F34C247-6664-4DE9-8642-1C0F00E56A2F}"/>
    <cellStyle name="Migliaia 2 7 4 2 2 3" xfId="16373" xr:uid="{0A3BAB01-ADAF-46C5-BCD3-7158FB9A2125}"/>
    <cellStyle name="Migliaia 2 7 4 2 2 3 2" xfId="39210" xr:uid="{9EA39F5B-19D4-4A5D-8274-27810A905D58}"/>
    <cellStyle name="Migliaia 2 7 4 2 2 4" xfId="27793" xr:uid="{12AB667A-4605-403A-8288-1D48B0F1B74C}"/>
    <cellStyle name="Migliaia 2 7 4 2 3" xfId="7810" xr:uid="{74ED5BB8-04B3-4036-A391-C1A2F53B2438}"/>
    <cellStyle name="Migliaia 2 7 4 2 3 2" xfId="19227" xr:uid="{9573434B-1CB0-4EC4-B57D-98796AEE01D5}"/>
    <cellStyle name="Migliaia 2 7 4 2 3 2 2" xfId="42064" xr:uid="{05B6D60A-11C7-4966-99DB-195EEBF1F0FF}"/>
    <cellStyle name="Migliaia 2 7 4 2 3 3" xfId="30647" xr:uid="{9184A9FD-74DD-4261-9E13-71458AE3020A}"/>
    <cellStyle name="Migliaia 2 7 4 2 4" xfId="13519" xr:uid="{F2A66E6C-25DC-4E83-A10B-812C1617F502}"/>
    <cellStyle name="Migliaia 2 7 4 2 4 2" xfId="36356" xr:uid="{F9A99931-3B82-46F7-9118-9732E870B4F1}"/>
    <cellStyle name="Migliaia 2 7 4 2 5" xfId="24939" xr:uid="{C8001467-14D3-45BE-9677-B2FB026FBE0A}"/>
    <cellStyle name="Migliaia 2 7 4 3" xfId="3528" xr:uid="{AEA6B81C-8287-4E36-AB9D-000FD3519240}"/>
    <cellStyle name="Migliaia 2 7 4 3 2" xfId="9237" xr:uid="{02D6D706-43D9-42DA-8A18-F8E703DA404D}"/>
    <cellStyle name="Migliaia 2 7 4 3 2 2" xfId="20654" xr:uid="{D638F444-E498-4DC4-B6CD-CF750B9E1AC8}"/>
    <cellStyle name="Migliaia 2 7 4 3 2 2 2" xfId="43491" xr:uid="{2096278A-72E9-4861-88F8-61CB45705F24}"/>
    <cellStyle name="Migliaia 2 7 4 3 2 3" xfId="32074" xr:uid="{77B77F23-BDB3-4CAA-94E8-CC1565DD5951}"/>
    <cellStyle name="Migliaia 2 7 4 3 3" xfId="14946" xr:uid="{1C02F56B-C0EA-4FE8-B1D8-A968C927343A}"/>
    <cellStyle name="Migliaia 2 7 4 3 3 2" xfId="37783" xr:uid="{0F0FD3D3-EB1B-4EF3-A2BD-A130090C0BDD}"/>
    <cellStyle name="Migliaia 2 7 4 3 4" xfId="26366" xr:uid="{6B0AF83C-A409-453C-AF16-F52BE2FBFA1F}"/>
    <cellStyle name="Migliaia 2 7 4 4" xfId="6383" xr:uid="{FE408FD7-89C6-41E6-A307-BA01372C1917}"/>
    <cellStyle name="Migliaia 2 7 4 4 2" xfId="17800" xr:uid="{9FB4BA59-0361-41EC-BE9C-27E66430E41F}"/>
    <cellStyle name="Migliaia 2 7 4 4 2 2" xfId="40637" xr:uid="{27207A37-EE31-4490-A731-D10045BDDCAD}"/>
    <cellStyle name="Migliaia 2 7 4 4 3" xfId="29220" xr:uid="{0573CD42-EA0D-405D-974D-699ACAF1F852}"/>
    <cellStyle name="Migliaia 2 7 4 5" xfId="12092" xr:uid="{DA9B9B1E-AE92-48B6-B301-982AA2F3561C}"/>
    <cellStyle name="Migliaia 2 7 4 5 2" xfId="34929" xr:uid="{126C76DB-6C02-4C04-B051-FEA5DA4EBF86}"/>
    <cellStyle name="Migliaia 2 7 4 6" xfId="23512" xr:uid="{83D3AE46-2235-48B0-A414-262846F955E8}"/>
    <cellStyle name="Migliaia 2 7 5" xfId="772" xr:uid="{CB76D9A5-E500-41EA-B427-83F21A0F824C}"/>
    <cellStyle name="Migliaia 2 7 5 2" xfId="2316" xr:uid="{1887AE32-FF25-47BA-8887-C967A754C8BF}"/>
    <cellStyle name="Migliaia 2 7 5 2 2" xfId="5172" xr:uid="{61301F7F-FC55-4727-B279-0029CA3CE03B}"/>
    <cellStyle name="Migliaia 2 7 5 2 2 2" xfId="10880" xr:uid="{A9103A40-D286-4B3E-A4D9-39C8A3DC4500}"/>
    <cellStyle name="Migliaia 2 7 5 2 2 2 2" xfId="22298" xr:uid="{CB72027A-99AE-4957-B40D-FD21D8C26BF4}"/>
    <cellStyle name="Migliaia 2 7 5 2 2 2 2 2" xfId="45135" xr:uid="{62E87804-A6B7-4F21-A250-CD0BB6DA35F2}"/>
    <cellStyle name="Migliaia 2 7 5 2 2 2 3" xfId="33718" xr:uid="{5CA4DD35-1C7F-4E07-B5FE-57C5AF0EAD85}"/>
    <cellStyle name="Migliaia 2 7 5 2 2 3" xfId="16590" xr:uid="{9D21CDFB-893C-4737-A9AF-37D4B652B862}"/>
    <cellStyle name="Migliaia 2 7 5 2 2 3 2" xfId="39427" xr:uid="{A0BF6412-54A1-437A-ADCB-998BB13646A3}"/>
    <cellStyle name="Migliaia 2 7 5 2 2 4" xfId="28010" xr:uid="{BC54C07B-1C89-462E-BBA0-DD281F190B1C}"/>
    <cellStyle name="Migliaia 2 7 5 2 3" xfId="8027" xr:uid="{169FA4A0-0FE5-4FC6-A094-EFBDD5817217}"/>
    <cellStyle name="Migliaia 2 7 5 2 3 2" xfId="19444" xr:uid="{48CB50A5-963C-46FA-89DC-08E36065AD56}"/>
    <cellStyle name="Migliaia 2 7 5 2 3 2 2" xfId="42281" xr:uid="{E278BB77-0F88-42CA-83AA-E32C90F7E8DB}"/>
    <cellStyle name="Migliaia 2 7 5 2 3 3" xfId="30864" xr:uid="{29B61810-2AFA-46D0-88BE-C26CB7CF0C42}"/>
    <cellStyle name="Migliaia 2 7 5 2 4" xfId="13736" xr:uid="{80E5984E-BA66-4AAE-A1AD-81EC867BC8DB}"/>
    <cellStyle name="Migliaia 2 7 5 2 4 2" xfId="36573" xr:uid="{173A7AA8-5887-4C0F-B15D-21BDD69137D2}"/>
    <cellStyle name="Migliaia 2 7 5 2 5" xfId="25156" xr:uid="{E311BC38-9458-4B4A-BBF9-45602BE834B4}"/>
    <cellStyle name="Migliaia 2 7 5 3" xfId="3745" xr:uid="{6A1BB95A-7B00-4A87-9AD0-3049B4E5FE5E}"/>
    <cellStyle name="Migliaia 2 7 5 3 2" xfId="9454" xr:uid="{6338C09B-437E-452F-97F6-806187F81585}"/>
    <cellStyle name="Migliaia 2 7 5 3 2 2" xfId="20871" xr:uid="{44EF2CD7-DAA8-4D05-A05C-24EF14C0C50B}"/>
    <cellStyle name="Migliaia 2 7 5 3 2 2 2" xfId="43708" xr:uid="{C16BA0C5-8902-42D1-B9A9-5814B8E23E63}"/>
    <cellStyle name="Migliaia 2 7 5 3 2 3" xfId="32291" xr:uid="{A2E11197-BC71-4719-8A81-41B4B50882F0}"/>
    <cellStyle name="Migliaia 2 7 5 3 3" xfId="15163" xr:uid="{FA21251C-9040-4F04-9935-05E89B713E41}"/>
    <cellStyle name="Migliaia 2 7 5 3 3 2" xfId="38000" xr:uid="{5BF15F1C-3A38-4A5A-814E-67B1128897B3}"/>
    <cellStyle name="Migliaia 2 7 5 3 4" xfId="26583" xr:uid="{3E5E2753-A5EE-4EF1-A91C-5F5B82CC0652}"/>
    <cellStyle name="Migliaia 2 7 5 4" xfId="6600" xr:uid="{9713B96C-1FFA-4FDD-AAF8-2C1365DA7AF0}"/>
    <cellStyle name="Migliaia 2 7 5 4 2" xfId="18017" xr:uid="{320A3197-F628-4A2A-B95D-889E98DFCF71}"/>
    <cellStyle name="Migliaia 2 7 5 4 2 2" xfId="40854" xr:uid="{FD4C1FDC-FD82-4E7C-A27F-4D7483AE2497}"/>
    <cellStyle name="Migliaia 2 7 5 4 3" xfId="29437" xr:uid="{30FD0108-5C46-4F70-8AB1-62BC67A67733}"/>
    <cellStyle name="Migliaia 2 7 5 5" xfId="12309" xr:uid="{6BC629DC-1981-44FA-BB7D-14A4417A0B35}"/>
    <cellStyle name="Migliaia 2 7 5 5 2" xfId="35146" xr:uid="{21F976AF-7061-4AAF-9848-DDD5CE67F22E}"/>
    <cellStyle name="Migliaia 2 7 5 6" xfId="23729" xr:uid="{C0013EE8-7624-4C1F-A0E3-4E087B8C05E0}"/>
    <cellStyle name="Migliaia 2 7 6" xfId="1019" xr:uid="{41A879D9-C9E6-4733-9A80-EF0594B75792}"/>
    <cellStyle name="Migliaia 2 7 6 2" xfId="2533" xr:uid="{ED7019E7-DB63-4BD2-A3B4-B6872B20DF33}"/>
    <cellStyle name="Migliaia 2 7 6 2 2" xfId="5389" xr:uid="{98589844-BF34-449A-9F1B-F380D90ED5C6}"/>
    <cellStyle name="Migliaia 2 7 6 2 2 2" xfId="11097" xr:uid="{BEA150C2-2B44-4C5D-A02C-1C9CBFA57C26}"/>
    <cellStyle name="Migliaia 2 7 6 2 2 2 2" xfId="22515" xr:uid="{7D1C03DB-83BE-4972-B94C-75B202DF706A}"/>
    <cellStyle name="Migliaia 2 7 6 2 2 2 2 2" xfId="45352" xr:uid="{53B59634-DB36-4B69-B695-58CA6C1DB6BD}"/>
    <cellStyle name="Migliaia 2 7 6 2 2 2 3" xfId="33935" xr:uid="{58A2CBD1-44E2-4A97-A5BF-8AD7F61A15F7}"/>
    <cellStyle name="Migliaia 2 7 6 2 2 3" xfId="16807" xr:uid="{6FF4DC52-2987-425B-8312-DB22ADE9CC1B}"/>
    <cellStyle name="Migliaia 2 7 6 2 2 3 2" xfId="39644" xr:uid="{93617190-9E26-47FB-8712-FBE6903381BE}"/>
    <cellStyle name="Migliaia 2 7 6 2 2 4" xfId="28227" xr:uid="{7F7D1E2B-04F3-4BB1-BE8F-A794447C9B28}"/>
    <cellStyle name="Migliaia 2 7 6 2 3" xfId="8244" xr:uid="{9DAB1607-77C6-4389-B9F9-779152AD9AC0}"/>
    <cellStyle name="Migliaia 2 7 6 2 3 2" xfId="19661" xr:uid="{01613940-AD25-4258-A24B-307133F2ABDE}"/>
    <cellStyle name="Migliaia 2 7 6 2 3 2 2" xfId="42498" xr:uid="{EDB71117-896E-4BBE-9C2D-2B103AABC273}"/>
    <cellStyle name="Migliaia 2 7 6 2 3 3" xfId="31081" xr:uid="{5E12484E-6015-412E-9DAE-C02B21860FB2}"/>
    <cellStyle name="Migliaia 2 7 6 2 4" xfId="13953" xr:uid="{CA79DA39-553A-468A-B2BA-25260E5197AE}"/>
    <cellStyle name="Migliaia 2 7 6 2 4 2" xfId="36790" xr:uid="{749AF86A-777D-4C5C-80C2-FAFAB6E31185}"/>
    <cellStyle name="Migliaia 2 7 6 2 5" xfId="25373" xr:uid="{9DB1D15E-A38E-4930-B991-489E3BB23048}"/>
    <cellStyle name="Migliaia 2 7 6 3" xfId="3962" xr:uid="{239296E2-87F4-468F-B2DA-7DA94310C83A}"/>
    <cellStyle name="Migliaia 2 7 6 3 2" xfId="9671" xr:uid="{EC78697E-4E29-4EA5-8DB5-18939166F33B}"/>
    <cellStyle name="Migliaia 2 7 6 3 2 2" xfId="21088" xr:uid="{B749AA7F-F51F-4BDD-95C7-C6B4B5D062C7}"/>
    <cellStyle name="Migliaia 2 7 6 3 2 2 2" xfId="43925" xr:uid="{F0D52EAC-AA4E-4990-91EF-6FCDF72DBC32}"/>
    <cellStyle name="Migliaia 2 7 6 3 2 3" xfId="32508" xr:uid="{4F8CC84A-9CA8-42FD-A859-CA0DAAFD46F5}"/>
    <cellStyle name="Migliaia 2 7 6 3 3" xfId="15380" xr:uid="{D5BE2842-5EAC-4539-9E9B-7B9BD021BEBF}"/>
    <cellStyle name="Migliaia 2 7 6 3 3 2" xfId="38217" xr:uid="{9A055A0D-2D6F-46CD-A77E-BA8B6808EF9D}"/>
    <cellStyle name="Migliaia 2 7 6 3 4" xfId="26800" xr:uid="{1DE5E0E7-9C17-467B-9217-E5E5AD21FAE7}"/>
    <cellStyle name="Migliaia 2 7 6 4" xfId="6817" xr:uid="{BB9CF9EB-7EFF-4BD7-874E-52503EC49D81}"/>
    <cellStyle name="Migliaia 2 7 6 4 2" xfId="18234" xr:uid="{8EE2D857-91EA-457B-A294-A18DC012EBBD}"/>
    <cellStyle name="Migliaia 2 7 6 4 2 2" xfId="41071" xr:uid="{180E22BB-14A7-4682-9F4B-EA52071B1102}"/>
    <cellStyle name="Migliaia 2 7 6 4 3" xfId="29654" xr:uid="{4046B978-03E8-43A9-9E11-F9F5FEADDE0A}"/>
    <cellStyle name="Migliaia 2 7 6 5" xfId="12526" xr:uid="{9F252CB2-A199-4FB2-9729-8A85578CC6A2}"/>
    <cellStyle name="Migliaia 2 7 6 5 2" xfId="35363" xr:uid="{0AE67775-6C4E-494B-BB39-77924D9C9B6B}"/>
    <cellStyle name="Migliaia 2 7 6 6" xfId="23946" xr:uid="{7C9A126C-B8F8-4C91-88D3-1797B22F1E54}"/>
    <cellStyle name="Migliaia 2 7 7" xfId="1266" xr:uid="{C16EBEAE-406D-49D4-B04E-9F12D18C7E2C}"/>
    <cellStyle name="Migliaia 2 7 7 2" xfId="2750" xr:uid="{44EE7F95-CFD0-41AA-A01C-9D8F47D88616}"/>
    <cellStyle name="Migliaia 2 7 7 2 2" xfId="5606" xr:uid="{6399DE12-3079-4AF9-9740-48C4D30B78C2}"/>
    <cellStyle name="Migliaia 2 7 7 2 2 2" xfId="11314" xr:uid="{43C890BD-50C2-4332-A679-24B9F4D43F78}"/>
    <cellStyle name="Migliaia 2 7 7 2 2 2 2" xfId="22732" xr:uid="{345A24E0-965A-44DF-BB2E-BAEA69119477}"/>
    <cellStyle name="Migliaia 2 7 7 2 2 2 2 2" xfId="45569" xr:uid="{3D83BEA6-B593-4A51-A1BD-F56CEDAC66A0}"/>
    <cellStyle name="Migliaia 2 7 7 2 2 2 3" xfId="34152" xr:uid="{A3CF02BB-C0CF-46A6-B896-027413D056D9}"/>
    <cellStyle name="Migliaia 2 7 7 2 2 3" xfId="17024" xr:uid="{5C45C686-32E9-47CA-B250-EF15D9AB2251}"/>
    <cellStyle name="Migliaia 2 7 7 2 2 3 2" xfId="39861" xr:uid="{33B31C26-341C-4C66-9219-6176A203152A}"/>
    <cellStyle name="Migliaia 2 7 7 2 2 4" xfId="28444" xr:uid="{A4B80D1F-5981-434C-BDB0-D04A6520EFAA}"/>
    <cellStyle name="Migliaia 2 7 7 2 3" xfId="8461" xr:uid="{31706262-CEA6-4BCB-8A37-6A9CA9388EC1}"/>
    <cellStyle name="Migliaia 2 7 7 2 3 2" xfId="19878" xr:uid="{E027B159-0F47-4D55-BB63-263F813D9ABB}"/>
    <cellStyle name="Migliaia 2 7 7 2 3 2 2" xfId="42715" xr:uid="{9C7FCBBC-7649-46FB-8174-A714C1957FA7}"/>
    <cellStyle name="Migliaia 2 7 7 2 3 3" xfId="31298" xr:uid="{E0EFE743-2688-449D-900C-20EE4E9543F6}"/>
    <cellStyle name="Migliaia 2 7 7 2 4" xfId="14170" xr:uid="{FBF1BAC0-2EA0-484B-91DF-E914C8005BF7}"/>
    <cellStyle name="Migliaia 2 7 7 2 4 2" xfId="37007" xr:uid="{53595335-74E5-4E33-8CCD-91F64E27DA48}"/>
    <cellStyle name="Migliaia 2 7 7 2 5" xfId="25590" xr:uid="{41A8633E-798C-43AA-A117-601AF3AED343}"/>
    <cellStyle name="Migliaia 2 7 7 3" xfId="4179" xr:uid="{F11B9F9C-EB3C-4D01-B4BE-A18AEAA9B0A7}"/>
    <cellStyle name="Migliaia 2 7 7 3 2" xfId="9888" xr:uid="{558399C9-C0C3-4602-A6C7-967A58DC8417}"/>
    <cellStyle name="Migliaia 2 7 7 3 2 2" xfId="21305" xr:uid="{CFECC439-E0CA-4215-A271-243380EFA8CE}"/>
    <cellStyle name="Migliaia 2 7 7 3 2 2 2" xfId="44142" xr:uid="{37CE0724-8D99-4D91-9815-99EF61BCB006}"/>
    <cellStyle name="Migliaia 2 7 7 3 2 3" xfId="32725" xr:uid="{4C467AD6-8544-49FE-A287-018188CC56C0}"/>
    <cellStyle name="Migliaia 2 7 7 3 3" xfId="15597" xr:uid="{26D7E3AA-E664-4667-A769-2F792DA00D0E}"/>
    <cellStyle name="Migliaia 2 7 7 3 3 2" xfId="38434" xr:uid="{FD9525B0-3A7A-4023-9F31-9DDE5B51A49C}"/>
    <cellStyle name="Migliaia 2 7 7 3 4" xfId="27017" xr:uid="{28770569-1B68-4BE9-933B-9B19D33F106C}"/>
    <cellStyle name="Migliaia 2 7 7 4" xfId="7034" xr:uid="{A481CAE0-2E07-4B39-8D7B-06566043E12E}"/>
    <cellStyle name="Migliaia 2 7 7 4 2" xfId="18451" xr:uid="{3B280D34-0711-451D-8B79-98F18D5730DE}"/>
    <cellStyle name="Migliaia 2 7 7 4 2 2" xfId="41288" xr:uid="{35498244-74F9-4C38-A28D-3898873C772C}"/>
    <cellStyle name="Migliaia 2 7 7 4 3" xfId="29871" xr:uid="{5A58AD4F-E5C6-49E1-B548-770F2DD65A1E}"/>
    <cellStyle name="Migliaia 2 7 7 5" xfId="12743" xr:uid="{46F93BCA-1941-49E5-B087-218035B1BA9E}"/>
    <cellStyle name="Migliaia 2 7 7 5 2" xfId="35580" xr:uid="{F8DB83E9-3AE1-4626-A5B3-B19EC4F521F3}"/>
    <cellStyle name="Migliaia 2 7 7 6" xfId="24163" xr:uid="{C2BA1AAA-628A-4AAA-B927-16367DDBF227}"/>
    <cellStyle name="Migliaia 2 7 8" xfId="1513" xr:uid="{9EB70069-6800-4CF7-BAD8-A77FBB89DF6B}"/>
    <cellStyle name="Migliaia 2 7 8 2" xfId="2967" xr:uid="{3B17AACB-76B4-4C95-997D-AA3794FFE6B6}"/>
    <cellStyle name="Migliaia 2 7 8 2 2" xfId="5823" xr:uid="{AEB5BD0E-2AB2-49BB-B84B-4DF7EDA63CB1}"/>
    <cellStyle name="Migliaia 2 7 8 2 2 2" xfId="11531" xr:uid="{1492B362-6999-4424-8B0B-C9455A42CAEE}"/>
    <cellStyle name="Migliaia 2 7 8 2 2 2 2" xfId="22949" xr:uid="{EF6EFB49-1E6F-4A0D-A414-A3AB2019FBF4}"/>
    <cellStyle name="Migliaia 2 7 8 2 2 2 2 2" xfId="45786" xr:uid="{ED1D089F-E229-457A-8C45-20CE04859E32}"/>
    <cellStyle name="Migliaia 2 7 8 2 2 2 3" xfId="34369" xr:uid="{13FF0495-BE2F-4A18-9700-F5FD32EF9205}"/>
    <cellStyle name="Migliaia 2 7 8 2 2 3" xfId="17241" xr:uid="{0D6EC253-4338-4706-8465-C2B3C181C495}"/>
    <cellStyle name="Migliaia 2 7 8 2 2 3 2" xfId="40078" xr:uid="{BCC9068D-F44D-4F1E-A0AC-00EDC7DB558A}"/>
    <cellStyle name="Migliaia 2 7 8 2 2 4" xfId="28661" xr:uid="{7D176901-10AF-4186-B301-EEF94FB49824}"/>
    <cellStyle name="Migliaia 2 7 8 2 3" xfId="8678" xr:uid="{D9B86C7F-60D0-495F-879D-909342EFA058}"/>
    <cellStyle name="Migliaia 2 7 8 2 3 2" xfId="20095" xr:uid="{83E9B0F4-C9D9-43F8-A516-42BC9FB87F96}"/>
    <cellStyle name="Migliaia 2 7 8 2 3 2 2" xfId="42932" xr:uid="{E8036922-3E1F-475C-BD40-CA9E39E494C3}"/>
    <cellStyle name="Migliaia 2 7 8 2 3 3" xfId="31515" xr:uid="{5A814238-4B50-49E8-A072-A4D5A24D27BB}"/>
    <cellStyle name="Migliaia 2 7 8 2 4" xfId="14387" xr:uid="{ED0E1FB3-6C63-4662-A866-E8A8F3500173}"/>
    <cellStyle name="Migliaia 2 7 8 2 4 2" xfId="37224" xr:uid="{4D65A90C-8329-4BB6-9C2F-5478CB85B7D6}"/>
    <cellStyle name="Migliaia 2 7 8 2 5" xfId="25807" xr:uid="{6BFEB1DE-4621-4D0B-BA9E-49DC7EEAE367}"/>
    <cellStyle name="Migliaia 2 7 8 3" xfId="4396" xr:uid="{7101481D-FD75-475F-838A-8A0E5B923F9A}"/>
    <cellStyle name="Migliaia 2 7 8 3 2" xfId="10105" xr:uid="{A8BD69D6-F0F6-4886-A3F5-612895E60879}"/>
    <cellStyle name="Migliaia 2 7 8 3 2 2" xfId="21522" xr:uid="{AA9F8A71-414D-4975-9191-EB874556BB4B}"/>
    <cellStyle name="Migliaia 2 7 8 3 2 2 2" xfId="44359" xr:uid="{4979012C-E417-4300-B20C-8C83AA6BC9FD}"/>
    <cellStyle name="Migliaia 2 7 8 3 2 3" xfId="32942" xr:uid="{3C22D90C-638A-4A59-8802-44F97DE67D89}"/>
    <cellStyle name="Migliaia 2 7 8 3 3" xfId="15814" xr:uid="{89515125-74EA-4EB9-8024-70B62A5ED3C8}"/>
    <cellStyle name="Migliaia 2 7 8 3 3 2" xfId="38651" xr:uid="{6728306F-58CC-482C-8B99-2F3C8BF1684B}"/>
    <cellStyle name="Migliaia 2 7 8 3 4" xfId="27234" xr:uid="{7AEFCCCC-B19C-405C-B976-BE34AFC41B8A}"/>
    <cellStyle name="Migliaia 2 7 8 4" xfId="7251" xr:uid="{0F7DF626-9941-4086-A26B-9A6D21920A0A}"/>
    <cellStyle name="Migliaia 2 7 8 4 2" xfId="18668" xr:uid="{500A0102-E86A-48D4-A3B2-4E903DE94C01}"/>
    <cellStyle name="Migliaia 2 7 8 4 2 2" xfId="41505" xr:uid="{129E040D-0C87-47ED-81A7-16B2D868E9E0}"/>
    <cellStyle name="Migliaia 2 7 8 4 3" xfId="30088" xr:uid="{0DB35A02-5A62-4C13-8C82-F423768FC576}"/>
    <cellStyle name="Migliaia 2 7 8 5" xfId="12960" xr:uid="{EA1AAA5F-DF93-45A7-91E0-385FB15566E9}"/>
    <cellStyle name="Migliaia 2 7 8 5 2" xfId="35797" xr:uid="{021DE54E-DF98-4EA8-9D8B-FF047350DAA0}"/>
    <cellStyle name="Migliaia 2 7 8 6" xfId="24380" xr:uid="{D226F0DC-62BA-40D6-A866-396882F9680C}"/>
    <cellStyle name="Migliaia 2 7 9" xfId="1857" xr:uid="{84C4A49E-B183-418E-B164-9789486B8CEF}"/>
    <cellStyle name="Migliaia 2 7 9 2" xfId="4713" xr:uid="{2BB8B804-C730-4D2F-8E2C-6413F8B08C0C}"/>
    <cellStyle name="Migliaia 2 7 9 2 2" xfId="10422" xr:uid="{0927E433-915A-4AA0-98D3-947C3AA7E338}"/>
    <cellStyle name="Migliaia 2 7 9 2 2 2" xfId="21839" xr:uid="{5AE83F87-BB49-4D65-8A2B-469C758B4900}"/>
    <cellStyle name="Migliaia 2 7 9 2 2 2 2" xfId="44676" xr:uid="{EC9520BA-7A6F-4C30-BBFB-203EFF224AF3}"/>
    <cellStyle name="Migliaia 2 7 9 2 2 3" xfId="33259" xr:uid="{9534C538-FB50-43B7-9E44-F0BF54F04F58}"/>
    <cellStyle name="Migliaia 2 7 9 2 3" xfId="16131" xr:uid="{3F0732ED-97E3-47E5-AA72-1C28F81FB568}"/>
    <cellStyle name="Migliaia 2 7 9 2 3 2" xfId="38968" xr:uid="{EC5191B0-6592-4A5A-BB86-ED3E3100BCB1}"/>
    <cellStyle name="Migliaia 2 7 9 2 4" xfId="27551" xr:uid="{28730588-673B-4438-9A0D-7971908E22CE}"/>
    <cellStyle name="Migliaia 2 7 9 3" xfId="7568" xr:uid="{4675B5AD-EA9C-4C0A-9D13-5D3CACF24FFB}"/>
    <cellStyle name="Migliaia 2 7 9 3 2" xfId="18985" xr:uid="{309C610D-3E69-434F-A70D-448B14C42D3E}"/>
    <cellStyle name="Migliaia 2 7 9 3 2 2" xfId="41822" xr:uid="{7BE13913-9249-484A-B5DE-B6EEC8B723F8}"/>
    <cellStyle name="Migliaia 2 7 9 3 3" xfId="30405" xr:uid="{BD7113B5-08D7-429F-82CD-6FDA40D3C679}"/>
    <cellStyle name="Migliaia 2 7 9 4" xfId="13277" xr:uid="{3B5344FB-A014-4D0E-9C47-FE19244AC9A7}"/>
    <cellStyle name="Migliaia 2 7 9 4 2" xfId="36114" xr:uid="{C112DC67-6068-4A57-93B4-1383ADAAB202}"/>
    <cellStyle name="Migliaia 2 7 9 5" xfId="24697" xr:uid="{E09F4FA0-B1E1-43A9-B357-55C8FC59B4E8}"/>
    <cellStyle name="Migliaia 2 8" xfId="294" xr:uid="{700216D2-5780-45B7-840A-FCA6DBC9AE29}"/>
    <cellStyle name="Migliaia 2 8 10" xfId="6207" xr:uid="{7A117E43-67FD-49C1-8013-2075C2EFC0DD}"/>
    <cellStyle name="Migliaia 2 8 10 2" xfId="17624" xr:uid="{F95809EE-0310-48E6-9F31-140FD94135AA}"/>
    <cellStyle name="Migliaia 2 8 10 2 2" xfId="40461" xr:uid="{DF735F87-6224-4173-8879-A2E1F3C4ED21}"/>
    <cellStyle name="Migliaia 2 8 10 3" xfId="29044" xr:uid="{C7424D86-6D6F-40C7-96D7-5CC0112D271E}"/>
    <cellStyle name="Migliaia 2 8 11" xfId="11916" xr:uid="{39F414D3-E6B0-4E64-A4FD-AB3421C376A2}"/>
    <cellStyle name="Migliaia 2 8 11 2" xfId="34753" xr:uid="{01445146-3FD0-4EF8-B279-E9E22F3468F4}"/>
    <cellStyle name="Migliaia 2 8 12" xfId="23336" xr:uid="{7B50A9A6-FD4E-49F9-B7FC-143F595D39CD}"/>
    <cellStyle name="Migliaia 2 8 2" xfId="450" xr:uid="{DB5401A3-2582-4634-A1FE-3A8468FBC2A4}"/>
    <cellStyle name="Migliaia 2 8 2 10" xfId="12042" xr:uid="{4422093C-D7D7-4A1B-9DD0-F6E835DFB20E}"/>
    <cellStyle name="Migliaia 2 8 2 10 2" xfId="34879" xr:uid="{371F5BAF-6E63-440D-8AE2-AFB84654CA58}"/>
    <cellStyle name="Migliaia 2 8 2 11" xfId="23462" xr:uid="{FBC3A58C-9D40-4FD1-A893-EA0E74E7A13D}"/>
    <cellStyle name="Migliaia 2 8 2 2" xfId="704" xr:uid="{33CF9F27-363C-4B00-A9B8-DDB4AB0F6A61}"/>
    <cellStyle name="Migliaia 2 8 2 2 2" xfId="2266" xr:uid="{845AA9AD-0583-46C0-9E49-7B4E656E92C7}"/>
    <cellStyle name="Migliaia 2 8 2 2 2 2" xfId="5122" xr:uid="{54547813-C03C-4F54-BDED-E6984D9100D6}"/>
    <cellStyle name="Migliaia 2 8 2 2 2 2 2" xfId="10830" xr:uid="{649610CE-7FD7-478B-A00E-AF243CC848C3}"/>
    <cellStyle name="Migliaia 2 8 2 2 2 2 2 2" xfId="22248" xr:uid="{16D315E9-13B8-4346-9ECD-4D432FE7D19A}"/>
    <cellStyle name="Migliaia 2 8 2 2 2 2 2 2 2" xfId="45085" xr:uid="{D49E4CA2-7A51-4DE7-89A1-3F17C47B7459}"/>
    <cellStyle name="Migliaia 2 8 2 2 2 2 2 3" xfId="33668" xr:uid="{D50E6A55-5530-4D81-914A-489A5B44C1D6}"/>
    <cellStyle name="Migliaia 2 8 2 2 2 2 3" xfId="16540" xr:uid="{73B4E927-4202-4E23-9A57-E4E825F75FB5}"/>
    <cellStyle name="Migliaia 2 8 2 2 2 2 3 2" xfId="39377" xr:uid="{8C0556B7-5852-4F2F-91C5-A94CFE0CD6B7}"/>
    <cellStyle name="Migliaia 2 8 2 2 2 2 4" xfId="27960" xr:uid="{5C8EAB48-CED6-484D-B6FD-6CB61BBD4E37}"/>
    <cellStyle name="Migliaia 2 8 2 2 2 3" xfId="7977" xr:uid="{CFFFE39F-9856-4BCA-A942-CD39FB5E189A}"/>
    <cellStyle name="Migliaia 2 8 2 2 2 3 2" xfId="19394" xr:uid="{8844FB54-80B8-4DB7-BB5C-4C2EBD445D94}"/>
    <cellStyle name="Migliaia 2 8 2 2 2 3 2 2" xfId="42231" xr:uid="{C601805A-9263-41A3-861B-26F1CE002882}"/>
    <cellStyle name="Migliaia 2 8 2 2 2 3 3" xfId="30814" xr:uid="{026177A7-6B26-4F9E-BE95-F6BBCCACA632}"/>
    <cellStyle name="Migliaia 2 8 2 2 2 4" xfId="13686" xr:uid="{9EED8557-7958-4346-94DF-7CE7B0174D99}"/>
    <cellStyle name="Migliaia 2 8 2 2 2 4 2" xfId="36523" xr:uid="{A89660AC-3790-499E-A5B7-AA78E374E79F}"/>
    <cellStyle name="Migliaia 2 8 2 2 2 5" xfId="25106" xr:uid="{610297FC-13F3-43BB-ADA8-56ED6F01E121}"/>
    <cellStyle name="Migliaia 2 8 2 2 3" xfId="3695" xr:uid="{126BF42D-1E3A-492A-9890-DC97FE6232B3}"/>
    <cellStyle name="Migliaia 2 8 2 2 3 2" xfId="9404" xr:uid="{FE474246-B562-4E24-823A-53B5ED370921}"/>
    <cellStyle name="Migliaia 2 8 2 2 3 2 2" xfId="20821" xr:uid="{5E53FC20-CC1F-44BC-AFAE-C9998BB7194C}"/>
    <cellStyle name="Migliaia 2 8 2 2 3 2 2 2" xfId="43658" xr:uid="{F46E9ABD-F9B0-4889-A262-FEF3172EB3FA}"/>
    <cellStyle name="Migliaia 2 8 2 2 3 2 3" xfId="32241" xr:uid="{2AA6A571-0F79-4E71-A21D-EE39276478C7}"/>
    <cellStyle name="Migliaia 2 8 2 2 3 3" xfId="15113" xr:uid="{60D10338-15A1-43EB-8395-BC49A1E6C597}"/>
    <cellStyle name="Migliaia 2 8 2 2 3 3 2" xfId="37950" xr:uid="{4AF56918-102B-483B-B376-80B2A867083E}"/>
    <cellStyle name="Migliaia 2 8 2 2 3 4" xfId="26533" xr:uid="{F51FDC0C-19C7-4FF8-8E0B-620C659CC565}"/>
    <cellStyle name="Migliaia 2 8 2 2 4" xfId="6550" xr:uid="{F74C25EC-391E-4FAF-B745-7F3F1E1EB363}"/>
    <cellStyle name="Migliaia 2 8 2 2 4 2" xfId="17967" xr:uid="{D345FE3B-4EB4-4146-9ED0-1EBB58725EC7}"/>
    <cellStyle name="Migliaia 2 8 2 2 4 2 2" xfId="40804" xr:uid="{9355FDF7-7432-485B-B631-A1F78DBC6C2B}"/>
    <cellStyle name="Migliaia 2 8 2 2 4 3" xfId="29387" xr:uid="{0AE11769-2C94-4DBF-AB2C-D710E98E9796}"/>
    <cellStyle name="Migliaia 2 8 2 2 5" xfId="12259" xr:uid="{64CD2579-7B37-4DF2-90B1-B2BBF3189766}"/>
    <cellStyle name="Migliaia 2 8 2 2 5 2" xfId="35096" xr:uid="{183075D2-35C0-4ECE-A243-B3BE30519C75}"/>
    <cellStyle name="Migliaia 2 8 2 2 6" xfId="23679" xr:uid="{9A7FA829-E31F-4ACA-BBF9-52377BC6C72B}"/>
    <cellStyle name="Migliaia 2 8 2 3" xfId="964" xr:uid="{5E5CD2DE-CCED-40A0-9429-3FC32E82660F}"/>
    <cellStyle name="Migliaia 2 8 2 3 2" xfId="2483" xr:uid="{1C423CD2-80DC-4CB1-A0ED-F39A67F610B8}"/>
    <cellStyle name="Migliaia 2 8 2 3 2 2" xfId="5339" xr:uid="{4A9177DF-F2E9-42AD-A7CA-325E981DEFED}"/>
    <cellStyle name="Migliaia 2 8 2 3 2 2 2" xfId="11047" xr:uid="{3E92558E-45A0-4410-9472-178542C2383A}"/>
    <cellStyle name="Migliaia 2 8 2 3 2 2 2 2" xfId="22465" xr:uid="{0DA95AD0-5FF5-4E6C-9358-5667742D3492}"/>
    <cellStyle name="Migliaia 2 8 2 3 2 2 2 2 2" xfId="45302" xr:uid="{72D0AFEC-0280-433E-B983-C14340069B48}"/>
    <cellStyle name="Migliaia 2 8 2 3 2 2 2 3" xfId="33885" xr:uid="{5227618A-AF85-4D7F-A968-D2D4F9C5F5E6}"/>
    <cellStyle name="Migliaia 2 8 2 3 2 2 3" xfId="16757" xr:uid="{53091E90-DCB4-4CCA-8E86-F7E29B08B98C}"/>
    <cellStyle name="Migliaia 2 8 2 3 2 2 3 2" xfId="39594" xr:uid="{A25BA4F7-CAC6-4A58-9A59-8084AFD7365A}"/>
    <cellStyle name="Migliaia 2 8 2 3 2 2 4" xfId="28177" xr:uid="{37BB10F1-1027-48A5-8946-F5F5E14B98BF}"/>
    <cellStyle name="Migliaia 2 8 2 3 2 3" xfId="8194" xr:uid="{644564AF-18E6-479E-BB75-950AAC1E5E73}"/>
    <cellStyle name="Migliaia 2 8 2 3 2 3 2" xfId="19611" xr:uid="{61CDEE93-D24F-4EC0-9001-6C32B048D5B3}"/>
    <cellStyle name="Migliaia 2 8 2 3 2 3 2 2" xfId="42448" xr:uid="{4728606B-F50C-4D6E-8B27-5F8C69228C36}"/>
    <cellStyle name="Migliaia 2 8 2 3 2 3 3" xfId="31031" xr:uid="{3D70A346-939D-439F-9C7C-87DCDD7DCF4E}"/>
    <cellStyle name="Migliaia 2 8 2 3 2 4" xfId="13903" xr:uid="{B07E2EB5-56EA-45D5-BA44-A76E1EE549AB}"/>
    <cellStyle name="Migliaia 2 8 2 3 2 4 2" xfId="36740" xr:uid="{12151B09-B8FB-4C1B-9520-03702EE38277}"/>
    <cellStyle name="Migliaia 2 8 2 3 2 5" xfId="25323" xr:uid="{27C382FF-F4C6-46F5-A459-B1EF3082FB48}"/>
    <cellStyle name="Migliaia 2 8 2 3 3" xfId="3912" xr:uid="{AC24E8FC-03D7-4675-A6C3-DDDC0420150B}"/>
    <cellStyle name="Migliaia 2 8 2 3 3 2" xfId="9621" xr:uid="{92806126-01C3-4A86-AA0E-BEEE86BFE23F}"/>
    <cellStyle name="Migliaia 2 8 2 3 3 2 2" xfId="21038" xr:uid="{879F0FEC-B859-424B-ADAB-C19676F02778}"/>
    <cellStyle name="Migliaia 2 8 2 3 3 2 2 2" xfId="43875" xr:uid="{C0880BEE-A1A2-4CFB-974E-96055D4C5235}"/>
    <cellStyle name="Migliaia 2 8 2 3 3 2 3" xfId="32458" xr:uid="{C056F506-3A01-401E-BDCE-8BFAAA3C797E}"/>
    <cellStyle name="Migliaia 2 8 2 3 3 3" xfId="15330" xr:uid="{ABDCBCC2-80FE-46C2-8F01-A3A55A05919D}"/>
    <cellStyle name="Migliaia 2 8 2 3 3 3 2" xfId="38167" xr:uid="{4194580C-7584-43D6-84B2-075FEEB850FE}"/>
    <cellStyle name="Migliaia 2 8 2 3 3 4" xfId="26750" xr:uid="{2260AED6-181F-4D16-A060-1FEDF9C3490B}"/>
    <cellStyle name="Migliaia 2 8 2 3 4" xfId="6767" xr:uid="{DDCD4BFF-3012-4820-883E-59C13198BEE8}"/>
    <cellStyle name="Migliaia 2 8 2 3 4 2" xfId="18184" xr:uid="{B1F0853D-0D79-4576-9AB9-FD7205DA1441}"/>
    <cellStyle name="Migliaia 2 8 2 3 4 2 2" xfId="41021" xr:uid="{3C47C534-596B-482B-92FA-DC48B58FAFFB}"/>
    <cellStyle name="Migliaia 2 8 2 3 4 3" xfId="29604" xr:uid="{D4893241-5266-45A3-80A8-8F6FA28570F0}"/>
    <cellStyle name="Migliaia 2 8 2 3 5" xfId="12476" xr:uid="{9815FAE4-EB41-41A5-9C09-FD885F66ACA3}"/>
    <cellStyle name="Migliaia 2 8 2 3 5 2" xfId="35313" xr:uid="{DF1A65EC-8FA9-4BDC-AC62-BAEE20C6AB92}"/>
    <cellStyle name="Migliaia 2 8 2 3 6" xfId="23896" xr:uid="{C689B8E9-7473-43D9-B875-F2B43FE2DCE1}"/>
    <cellStyle name="Migliaia 2 8 2 4" xfId="1211" xr:uid="{3E20864F-5251-4861-9B4A-EEC1D340CE98}"/>
    <cellStyle name="Migliaia 2 8 2 4 2" xfId="2700" xr:uid="{C60EFCD9-9630-4804-83FD-839110566C14}"/>
    <cellStyle name="Migliaia 2 8 2 4 2 2" xfId="5556" xr:uid="{E306E6C6-BAE3-4F49-A9CD-E6086A7DAFFF}"/>
    <cellStyle name="Migliaia 2 8 2 4 2 2 2" xfId="11264" xr:uid="{1F583770-EB39-46D3-924E-D6C92AE98D82}"/>
    <cellStyle name="Migliaia 2 8 2 4 2 2 2 2" xfId="22682" xr:uid="{C348950D-79F4-4A52-81E9-4E9CBEFB1E27}"/>
    <cellStyle name="Migliaia 2 8 2 4 2 2 2 2 2" xfId="45519" xr:uid="{EEE5AF2A-8294-4298-85D2-ED306DE4D383}"/>
    <cellStyle name="Migliaia 2 8 2 4 2 2 2 3" xfId="34102" xr:uid="{D329341A-EECF-41E9-89DA-D561A3898266}"/>
    <cellStyle name="Migliaia 2 8 2 4 2 2 3" xfId="16974" xr:uid="{8F189296-37DE-413B-886B-6F9B553A8B7D}"/>
    <cellStyle name="Migliaia 2 8 2 4 2 2 3 2" xfId="39811" xr:uid="{E2410321-F02E-4A02-9F06-2B02BDE794EF}"/>
    <cellStyle name="Migliaia 2 8 2 4 2 2 4" xfId="28394" xr:uid="{E3309750-63F2-4DE0-AC72-01C3D424930F}"/>
    <cellStyle name="Migliaia 2 8 2 4 2 3" xfId="8411" xr:uid="{CB8A1565-382B-4120-845D-E2AF6FB43EAA}"/>
    <cellStyle name="Migliaia 2 8 2 4 2 3 2" xfId="19828" xr:uid="{E6E98DBD-41DE-4A3A-9885-E41F17394F12}"/>
    <cellStyle name="Migliaia 2 8 2 4 2 3 2 2" xfId="42665" xr:uid="{206C6EBE-30C5-425C-BF62-02C478B08E09}"/>
    <cellStyle name="Migliaia 2 8 2 4 2 3 3" xfId="31248" xr:uid="{A1670EA4-ABC7-4EEF-9B78-7179E99DA398}"/>
    <cellStyle name="Migliaia 2 8 2 4 2 4" xfId="14120" xr:uid="{79B3FB1D-D69F-4F67-AAF0-15C6D4BD5E09}"/>
    <cellStyle name="Migliaia 2 8 2 4 2 4 2" xfId="36957" xr:uid="{1B3CBF25-E8B5-4C27-85A9-D9F6C121D09A}"/>
    <cellStyle name="Migliaia 2 8 2 4 2 5" xfId="25540" xr:uid="{CEDF9D68-43DE-49EA-8DCF-3A3FC40BCC49}"/>
    <cellStyle name="Migliaia 2 8 2 4 3" xfId="4129" xr:uid="{180B7C0A-6165-4B16-8FF4-8989523DF463}"/>
    <cellStyle name="Migliaia 2 8 2 4 3 2" xfId="9838" xr:uid="{5403FB9C-D835-4087-881D-439ECFD61A11}"/>
    <cellStyle name="Migliaia 2 8 2 4 3 2 2" xfId="21255" xr:uid="{83A545BF-7EE8-4279-9001-C392D8164362}"/>
    <cellStyle name="Migliaia 2 8 2 4 3 2 2 2" xfId="44092" xr:uid="{7157B067-9E87-4BC2-9E72-3D4B75718A7C}"/>
    <cellStyle name="Migliaia 2 8 2 4 3 2 3" xfId="32675" xr:uid="{03A3D6DF-C6CA-43D1-A166-DE699649B293}"/>
    <cellStyle name="Migliaia 2 8 2 4 3 3" xfId="15547" xr:uid="{A4F0A578-EBEB-42D8-8F16-147BDC6F11A0}"/>
    <cellStyle name="Migliaia 2 8 2 4 3 3 2" xfId="38384" xr:uid="{64A7BC2D-E27C-4A0D-B52D-867E5FB7FD88}"/>
    <cellStyle name="Migliaia 2 8 2 4 3 4" xfId="26967" xr:uid="{E2B406D6-87BE-41F1-8C58-1E23268D6862}"/>
    <cellStyle name="Migliaia 2 8 2 4 4" xfId="6984" xr:uid="{56268649-B6D3-45A6-8E53-3F02416C329C}"/>
    <cellStyle name="Migliaia 2 8 2 4 4 2" xfId="18401" xr:uid="{453CC9AA-B6F0-45F2-834C-908A6F58F86E}"/>
    <cellStyle name="Migliaia 2 8 2 4 4 2 2" xfId="41238" xr:uid="{C0443972-1BDC-4CBF-9E8C-C0F2782B6269}"/>
    <cellStyle name="Migliaia 2 8 2 4 4 3" xfId="29821" xr:uid="{C0B74AAA-1C72-4E4C-8637-854CC1493600}"/>
    <cellStyle name="Migliaia 2 8 2 4 5" xfId="12693" xr:uid="{0BF6B97B-9EFE-4F7B-941A-D964510746FE}"/>
    <cellStyle name="Migliaia 2 8 2 4 5 2" xfId="35530" xr:uid="{24937E83-EC41-4755-8741-ADF1B2CDD80C}"/>
    <cellStyle name="Migliaia 2 8 2 4 6" xfId="24113" xr:uid="{27ABC436-5ABB-475C-B55D-F8B4B3BECEE9}"/>
    <cellStyle name="Migliaia 2 8 2 5" xfId="1458" xr:uid="{D6E70105-59D7-4A8F-833B-29D42DF67E95}"/>
    <cellStyle name="Migliaia 2 8 2 5 2" xfId="2917" xr:uid="{62BB132D-34BE-4BDC-8148-0C392726B27F}"/>
    <cellStyle name="Migliaia 2 8 2 5 2 2" xfId="5773" xr:uid="{EC77255A-30BE-4E1D-9D10-5690A7C6A81B}"/>
    <cellStyle name="Migliaia 2 8 2 5 2 2 2" xfId="11481" xr:uid="{DE0BF640-1C74-419B-9B68-AF141AA4BF32}"/>
    <cellStyle name="Migliaia 2 8 2 5 2 2 2 2" xfId="22899" xr:uid="{119DF7EE-21CF-40F2-8C88-187C70D36049}"/>
    <cellStyle name="Migliaia 2 8 2 5 2 2 2 2 2" xfId="45736" xr:uid="{DEDE5A97-F361-4D97-A2B9-A064A52DC5D8}"/>
    <cellStyle name="Migliaia 2 8 2 5 2 2 2 3" xfId="34319" xr:uid="{139DAA5F-D360-4061-A094-23E75049110F}"/>
    <cellStyle name="Migliaia 2 8 2 5 2 2 3" xfId="17191" xr:uid="{23D9B2DB-D1A1-4E61-AFF5-8DDAA60B2856}"/>
    <cellStyle name="Migliaia 2 8 2 5 2 2 3 2" xfId="40028" xr:uid="{ACDE07DE-2A9A-4687-A91D-8B5C13D0B593}"/>
    <cellStyle name="Migliaia 2 8 2 5 2 2 4" xfId="28611" xr:uid="{E66C8C44-D440-42C9-8B33-31FC94A9DF71}"/>
    <cellStyle name="Migliaia 2 8 2 5 2 3" xfId="8628" xr:uid="{51120D58-F139-450D-81BC-4360780C3BF4}"/>
    <cellStyle name="Migliaia 2 8 2 5 2 3 2" xfId="20045" xr:uid="{7F088D11-10CA-4DF0-B165-0BEA15C6543B}"/>
    <cellStyle name="Migliaia 2 8 2 5 2 3 2 2" xfId="42882" xr:uid="{93967923-A9C5-417E-89D4-1A1B36E542F6}"/>
    <cellStyle name="Migliaia 2 8 2 5 2 3 3" xfId="31465" xr:uid="{293B6473-141E-4CCD-B2E4-7119B276B3DB}"/>
    <cellStyle name="Migliaia 2 8 2 5 2 4" xfId="14337" xr:uid="{0036B2AA-76B3-49E7-896F-FBD604B32F7B}"/>
    <cellStyle name="Migliaia 2 8 2 5 2 4 2" xfId="37174" xr:uid="{8058A954-1129-454F-9B89-26E5A00EA0C2}"/>
    <cellStyle name="Migliaia 2 8 2 5 2 5" xfId="25757" xr:uid="{1EA7F241-44B2-466A-BD85-0A6B7EBEB406}"/>
    <cellStyle name="Migliaia 2 8 2 5 3" xfId="4346" xr:uid="{725BA3C0-67C9-41F8-8986-7182412F7590}"/>
    <cellStyle name="Migliaia 2 8 2 5 3 2" xfId="10055" xr:uid="{F5DF0303-E9D0-4FCE-8B96-5E445B0642FC}"/>
    <cellStyle name="Migliaia 2 8 2 5 3 2 2" xfId="21472" xr:uid="{D8CC8F98-C15A-4446-8E51-1257C25BE05A}"/>
    <cellStyle name="Migliaia 2 8 2 5 3 2 2 2" xfId="44309" xr:uid="{681206D1-420C-426D-B884-7984D820BA8C}"/>
    <cellStyle name="Migliaia 2 8 2 5 3 2 3" xfId="32892" xr:uid="{3A694F10-3DDC-4CEB-8FB5-0A4BC0D692EA}"/>
    <cellStyle name="Migliaia 2 8 2 5 3 3" xfId="15764" xr:uid="{CA216AFE-2076-4B88-9C78-3BDEA062D61E}"/>
    <cellStyle name="Migliaia 2 8 2 5 3 3 2" xfId="38601" xr:uid="{7C2F6764-A3F7-4155-8B48-178E75D8CACB}"/>
    <cellStyle name="Migliaia 2 8 2 5 3 4" xfId="27184" xr:uid="{031FC089-FCE0-4551-B617-FE96D88051BB}"/>
    <cellStyle name="Migliaia 2 8 2 5 4" xfId="7201" xr:uid="{32A3A839-BFE7-4543-B555-0D6F44A2E714}"/>
    <cellStyle name="Migliaia 2 8 2 5 4 2" xfId="18618" xr:uid="{80415F4E-6E95-46E8-8741-6C6E8502AC4E}"/>
    <cellStyle name="Migliaia 2 8 2 5 4 2 2" xfId="41455" xr:uid="{A0040C29-1262-44C6-960D-24BF18D5517C}"/>
    <cellStyle name="Migliaia 2 8 2 5 4 3" xfId="30038" xr:uid="{7CE307AE-BF7B-4122-A56F-ADCB96000C82}"/>
    <cellStyle name="Migliaia 2 8 2 5 5" xfId="12910" xr:uid="{4D599C7B-89DA-4FBB-AB67-8513B99B26DC}"/>
    <cellStyle name="Migliaia 2 8 2 5 5 2" xfId="35747" xr:uid="{FF5C81D1-FDAF-453F-B59C-868266D04981}"/>
    <cellStyle name="Migliaia 2 8 2 5 6" xfId="24330" xr:uid="{ADD25DBF-765C-4E24-A75D-973F9F00C2DE}"/>
    <cellStyle name="Migliaia 2 8 2 6" xfId="1705" xr:uid="{FCAC012E-D2CB-4AD8-B401-89196C028BEE}"/>
    <cellStyle name="Migliaia 2 8 2 6 2" xfId="3134" xr:uid="{D6D4A7D9-46FA-40CB-B878-018FB3EDBDB4}"/>
    <cellStyle name="Migliaia 2 8 2 6 2 2" xfId="5990" xr:uid="{197D57C3-EDA9-4AB8-A290-274AC664E98F}"/>
    <cellStyle name="Migliaia 2 8 2 6 2 2 2" xfId="11698" xr:uid="{8121C6FB-8CD8-4FEF-9694-997BCC656884}"/>
    <cellStyle name="Migliaia 2 8 2 6 2 2 2 2" xfId="23116" xr:uid="{592B0759-B69B-401D-AB4B-F5F0BC3FDB09}"/>
    <cellStyle name="Migliaia 2 8 2 6 2 2 2 2 2" xfId="45953" xr:uid="{AD017188-10CD-4C6C-8C77-E4E03C5BE2E3}"/>
    <cellStyle name="Migliaia 2 8 2 6 2 2 2 3" xfId="34536" xr:uid="{6D567E27-2A3C-4C28-92D9-647A1876DEFC}"/>
    <cellStyle name="Migliaia 2 8 2 6 2 2 3" xfId="17408" xr:uid="{6FD0D584-EC2F-424D-A3C5-47B01E6DD1BF}"/>
    <cellStyle name="Migliaia 2 8 2 6 2 2 3 2" xfId="40245" xr:uid="{37E18A36-B97A-45D1-AC1E-00EB5E8973BB}"/>
    <cellStyle name="Migliaia 2 8 2 6 2 2 4" xfId="28828" xr:uid="{6F4C14CF-B8FE-4F67-8633-A71E44BD3023}"/>
    <cellStyle name="Migliaia 2 8 2 6 2 3" xfId="8845" xr:uid="{F6CC8C97-06FB-4720-BA76-1A4E95320786}"/>
    <cellStyle name="Migliaia 2 8 2 6 2 3 2" xfId="20262" xr:uid="{CCDC59A4-FB3C-45F9-91B1-7729F7F6E3CA}"/>
    <cellStyle name="Migliaia 2 8 2 6 2 3 2 2" xfId="43099" xr:uid="{250D3653-F0EC-4A09-84F0-F3C82E4D13B9}"/>
    <cellStyle name="Migliaia 2 8 2 6 2 3 3" xfId="31682" xr:uid="{86318669-05E9-4756-B03C-D28BF044FBE9}"/>
    <cellStyle name="Migliaia 2 8 2 6 2 4" xfId="14554" xr:uid="{2A70B3EB-D42B-4750-921E-3EF8F0B0C25A}"/>
    <cellStyle name="Migliaia 2 8 2 6 2 4 2" xfId="37391" xr:uid="{0B4E99FE-AAE0-410F-99CF-E88E88AC9E20}"/>
    <cellStyle name="Migliaia 2 8 2 6 2 5" xfId="25974" xr:uid="{CC5F6D24-BC13-49DD-9CE5-56F9A5E5EF56}"/>
    <cellStyle name="Migliaia 2 8 2 6 3" xfId="4563" xr:uid="{A407B125-3463-4036-8F64-7A583874787D}"/>
    <cellStyle name="Migliaia 2 8 2 6 3 2" xfId="10272" xr:uid="{C24C880E-CE0D-452D-AACE-5593BFF46801}"/>
    <cellStyle name="Migliaia 2 8 2 6 3 2 2" xfId="21689" xr:uid="{332D3563-350A-47BC-A2F4-EEF90BD60CDB}"/>
    <cellStyle name="Migliaia 2 8 2 6 3 2 2 2" xfId="44526" xr:uid="{2A486EAC-F19C-42D7-9D5F-3CBA0ACF4BC7}"/>
    <cellStyle name="Migliaia 2 8 2 6 3 2 3" xfId="33109" xr:uid="{B0092D57-EF88-48D4-8744-0C4CF1F4C624}"/>
    <cellStyle name="Migliaia 2 8 2 6 3 3" xfId="15981" xr:uid="{485B6116-94EB-4262-A944-0246581C3985}"/>
    <cellStyle name="Migliaia 2 8 2 6 3 3 2" xfId="38818" xr:uid="{BC8B2B7D-A448-4F3F-8998-2DB3555BF010}"/>
    <cellStyle name="Migliaia 2 8 2 6 3 4" xfId="27401" xr:uid="{1B7B49C4-F983-4424-AC9F-0C7725BD67E9}"/>
    <cellStyle name="Migliaia 2 8 2 6 4" xfId="7418" xr:uid="{4A4CF991-3C1F-436D-A57A-3749A8F2412C}"/>
    <cellStyle name="Migliaia 2 8 2 6 4 2" xfId="18835" xr:uid="{D4BDF48B-3BD1-48E8-9FD4-BA2A41BA7095}"/>
    <cellStyle name="Migliaia 2 8 2 6 4 2 2" xfId="41672" xr:uid="{F01EC502-6BE4-4BF1-A801-FB3A52CB5A3D}"/>
    <cellStyle name="Migliaia 2 8 2 6 4 3" xfId="30255" xr:uid="{CF003CAB-B2FB-40D0-A8CB-7761DC56EC5B}"/>
    <cellStyle name="Migliaia 2 8 2 6 5" xfId="13127" xr:uid="{0ACA85F4-AA3D-42CC-BF44-A1373D368829}"/>
    <cellStyle name="Migliaia 2 8 2 6 5 2" xfId="35964" xr:uid="{1AE53020-A4D8-4D01-BEBE-2CB16A81D696}"/>
    <cellStyle name="Migliaia 2 8 2 6 6" xfId="24547" xr:uid="{73FD32D3-B90E-4981-A28F-C1F155C97399}"/>
    <cellStyle name="Migliaia 2 8 2 7" xfId="2049" xr:uid="{C7C17E81-BD24-40A5-B844-C3B14A4E0111}"/>
    <cellStyle name="Migliaia 2 8 2 7 2" xfId="4905" xr:uid="{EA0FADE9-F7F4-4649-BD42-410D2B75B1D3}"/>
    <cellStyle name="Migliaia 2 8 2 7 2 2" xfId="10613" xr:uid="{DAA8E7B2-E390-4C2C-8649-64FEAC7895EF}"/>
    <cellStyle name="Migliaia 2 8 2 7 2 2 2" xfId="22031" xr:uid="{661552FB-751B-45A7-9ED6-0D2A151821BD}"/>
    <cellStyle name="Migliaia 2 8 2 7 2 2 2 2" xfId="44868" xr:uid="{0A3CCEB2-ED3D-4C41-A1A7-59403F35F840}"/>
    <cellStyle name="Migliaia 2 8 2 7 2 2 3" xfId="33451" xr:uid="{A2DB5881-5764-46BB-8148-FB71F3509DF3}"/>
    <cellStyle name="Migliaia 2 8 2 7 2 3" xfId="16323" xr:uid="{1235C471-05F5-44F0-A35D-FFC562366C2E}"/>
    <cellStyle name="Migliaia 2 8 2 7 2 3 2" xfId="39160" xr:uid="{B9AE42AE-19F3-47FC-852D-BC34B5807871}"/>
    <cellStyle name="Migliaia 2 8 2 7 2 4" xfId="27743" xr:uid="{42B1F145-558E-4901-8B99-BDBAFB46AC57}"/>
    <cellStyle name="Migliaia 2 8 2 7 3" xfId="7760" xr:uid="{20129600-B392-49E2-B307-707F32028326}"/>
    <cellStyle name="Migliaia 2 8 2 7 3 2" xfId="19177" xr:uid="{47EB59DE-C129-4658-B5DB-B3415A738B05}"/>
    <cellStyle name="Migliaia 2 8 2 7 3 2 2" xfId="42014" xr:uid="{E178B92B-56EF-4CF3-9FA6-D3EF538A698E}"/>
    <cellStyle name="Migliaia 2 8 2 7 3 3" xfId="30597" xr:uid="{AF947793-ECBF-4CFF-BF4B-7077E641E62A}"/>
    <cellStyle name="Migliaia 2 8 2 7 4" xfId="13469" xr:uid="{EFB1DE89-4490-4A40-8BF3-0145805AB3D1}"/>
    <cellStyle name="Migliaia 2 8 2 7 4 2" xfId="36306" xr:uid="{5E7360AB-F172-4EC0-8467-61A0498CE826}"/>
    <cellStyle name="Migliaia 2 8 2 7 5" xfId="24889" xr:uid="{0AF31DBE-706E-4598-B98C-7A8209DB1A11}"/>
    <cellStyle name="Migliaia 2 8 2 8" xfId="3478" xr:uid="{CE87EAE2-062D-438C-BADF-3F26BFA75A83}"/>
    <cellStyle name="Migliaia 2 8 2 8 2" xfId="9187" xr:uid="{8A50F9AA-1114-4A03-B896-9FE811184B86}"/>
    <cellStyle name="Migliaia 2 8 2 8 2 2" xfId="20604" xr:uid="{FE472961-2DAA-4DCE-B311-3453522BE276}"/>
    <cellStyle name="Migliaia 2 8 2 8 2 2 2" xfId="43441" xr:uid="{26C7248C-C23F-4092-A2C1-62946868B6A0}"/>
    <cellStyle name="Migliaia 2 8 2 8 2 3" xfId="32024" xr:uid="{37C9EEF4-945F-47B0-8618-C055094BC312}"/>
    <cellStyle name="Migliaia 2 8 2 8 3" xfId="14896" xr:uid="{E9C26163-7D2C-41BD-BC05-0563B3FB9E9C}"/>
    <cellStyle name="Migliaia 2 8 2 8 3 2" xfId="37733" xr:uid="{668B2A1E-CA69-4ACF-9FEA-FF30866F5151}"/>
    <cellStyle name="Migliaia 2 8 2 8 4" xfId="26316" xr:uid="{8F297405-B8E9-4146-8D8C-88F1250C7524}"/>
    <cellStyle name="Migliaia 2 8 2 9" xfId="6333" xr:uid="{C13E0844-5597-4FC1-80C4-565EA4F641B5}"/>
    <cellStyle name="Migliaia 2 8 2 9 2" xfId="17750" xr:uid="{C01912F7-9CE6-49C4-A5BF-8201BCAA678D}"/>
    <cellStyle name="Migliaia 2 8 2 9 2 2" xfId="40587" xr:uid="{3463CFAB-73AF-4671-9166-AD5597CC0460}"/>
    <cellStyle name="Migliaia 2 8 2 9 3" xfId="29170" xr:uid="{1D3ABA1F-FD02-4E73-9F47-EECD29841180}"/>
    <cellStyle name="Migliaia 2 8 3" xfId="570" xr:uid="{EA09DB27-F04F-4D18-9E2C-5F593D04AA32}"/>
    <cellStyle name="Migliaia 2 8 3 2" xfId="2152" xr:uid="{9B6D2DF2-3CA2-4C62-8A45-41CBCF23A752}"/>
    <cellStyle name="Migliaia 2 8 3 2 2" xfId="5008" xr:uid="{600ECA05-4752-4810-9AC4-3D4CE4F84B8D}"/>
    <cellStyle name="Migliaia 2 8 3 2 2 2" xfId="10716" xr:uid="{A174CCD3-F8EC-4EF6-ACEB-0E60C5C3F811}"/>
    <cellStyle name="Migliaia 2 8 3 2 2 2 2" xfId="22134" xr:uid="{0E39AD99-ABC1-45E4-9BE3-0AC050268C9B}"/>
    <cellStyle name="Migliaia 2 8 3 2 2 2 2 2" xfId="44971" xr:uid="{5E4AFD2D-F3D9-4199-8A44-EE96000195E6}"/>
    <cellStyle name="Migliaia 2 8 3 2 2 2 3" xfId="33554" xr:uid="{05FD9F2E-6A8E-45A0-95DA-A5251CE383BD}"/>
    <cellStyle name="Migliaia 2 8 3 2 2 3" xfId="16426" xr:uid="{8C265429-9DF8-4408-A3F3-710DCF787217}"/>
    <cellStyle name="Migliaia 2 8 3 2 2 3 2" xfId="39263" xr:uid="{D820B372-80BA-4D42-A7F1-5F241C1A96B2}"/>
    <cellStyle name="Migliaia 2 8 3 2 2 4" xfId="27846" xr:uid="{064201F7-BD9A-4E3D-9069-A9EB918BD0D0}"/>
    <cellStyle name="Migliaia 2 8 3 2 3" xfId="7863" xr:uid="{9E896543-E3EC-40D2-A3DF-7E68115BBCF4}"/>
    <cellStyle name="Migliaia 2 8 3 2 3 2" xfId="19280" xr:uid="{8DD3DF26-3E79-4D48-B70A-A43E8CB4FBF4}"/>
    <cellStyle name="Migliaia 2 8 3 2 3 2 2" xfId="42117" xr:uid="{754B6B69-0AAC-4CC7-A4ED-D72A7FBF2FCF}"/>
    <cellStyle name="Migliaia 2 8 3 2 3 3" xfId="30700" xr:uid="{385633C8-1683-485A-A86E-4F0AB1B27353}"/>
    <cellStyle name="Migliaia 2 8 3 2 4" xfId="13572" xr:uid="{15AD601E-3634-4E2C-B5F7-AAEA6A0A5658}"/>
    <cellStyle name="Migliaia 2 8 3 2 4 2" xfId="36409" xr:uid="{E2E0704D-EC2C-4B10-8BDF-E9768F66E0D7}"/>
    <cellStyle name="Migliaia 2 8 3 2 5" xfId="24992" xr:uid="{769A3D08-1DF1-48BB-B384-0CE239A0138F}"/>
    <cellStyle name="Migliaia 2 8 3 3" xfId="3581" xr:uid="{6437E30D-785E-4AC6-9897-B00FA51F68BD}"/>
    <cellStyle name="Migliaia 2 8 3 3 2" xfId="9290" xr:uid="{5757E2B3-7B6F-453B-B9BC-9B9E24C6A70F}"/>
    <cellStyle name="Migliaia 2 8 3 3 2 2" xfId="20707" xr:uid="{99017AE8-30EC-47A0-AD56-43410DE35B36}"/>
    <cellStyle name="Migliaia 2 8 3 3 2 2 2" xfId="43544" xr:uid="{F5841C1A-64BB-4520-9832-BF06BCAC62C0}"/>
    <cellStyle name="Migliaia 2 8 3 3 2 3" xfId="32127" xr:uid="{6D745228-1767-430C-8A32-71DCD176FC08}"/>
    <cellStyle name="Migliaia 2 8 3 3 3" xfId="14999" xr:uid="{2022B96D-C205-41CE-AE51-8AEF1A773700}"/>
    <cellStyle name="Migliaia 2 8 3 3 3 2" xfId="37836" xr:uid="{3D3CDDA3-C1AA-4AF5-AAA5-30592F7CBACD}"/>
    <cellStyle name="Migliaia 2 8 3 3 4" xfId="26419" xr:uid="{28C5113C-D6AF-4562-A1C8-F19A9C71B992}"/>
    <cellStyle name="Migliaia 2 8 3 4" xfId="6436" xr:uid="{F91DF5A1-66DB-4822-836F-0C9EFC22CD58}"/>
    <cellStyle name="Migliaia 2 8 3 4 2" xfId="17853" xr:uid="{69871270-5DE8-4A58-BCCD-283615022F43}"/>
    <cellStyle name="Migliaia 2 8 3 4 2 2" xfId="40690" xr:uid="{11733C30-5798-492B-89AD-1EC95B2116E4}"/>
    <cellStyle name="Migliaia 2 8 3 4 3" xfId="29273" xr:uid="{808EEED7-331F-49FB-8BB4-4E39B17EFC01}"/>
    <cellStyle name="Migliaia 2 8 3 5" xfId="12145" xr:uid="{1F10B362-B88D-4012-BA03-AC6A4F216941}"/>
    <cellStyle name="Migliaia 2 8 3 5 2" xfId="34982" xr:uid="{3B80153F-2BE3-4236-8C72-D3CCC9FE58AD}"/>
    <cellStyle name="Migliaia 2 8 3 6" xfId="23565" xr:uid="{16EEE371-CC39-42EC-9F5D-1404ACCE8A32}"/>
    <cellStyle name="Migliaia 2 8 4" xfId="833" xr:uid="{CF578781-49F2-460B-8416-819D59AACCFF}"/>
    <cellStyle name="Migliaia 2 8 4 2" xfId="2369" xr:uid="{703BA865-76E2-4EA6-B7DE-E07C53AD0591}"/>
    <cellStyle name="Migliaia 2 8 4 2 2" xfId="5225" xr:uid="{47BB3B66-8269-487E-8591-C610AB7BC9FE}"/>
    <cellStyle name="Migliaia 2 8 4 2 2 2" xfId="10933" xr:uid="{EE0DA1B2-F1D2-4816-BA33-294944919FBB}"/>
    <cellStyle name="Migliaia 2 8 4 2 2 2 2" xfId="22351" xr:uid="{0A7CEE6A-B5E0-4129-98C2-0F523E2429C1}"/>
    <cellStyle name="Migliaia 2 8 4 2 2 2 2 2" xfId="45188" xr:uid="{32195B1F-EDC8-4B78-84D7-7ED697EFEB82}"/>
    <cellStyle name="Migliaia 2 8 4 2 2 2 3" xfId="33771" xr:uid="{CB08568D-F013-4AFD-BDFD-6DC82A145826}"/>
    <cellStyle name="Migliaia 2 8 4 2 2 3" xfId="16643" xr:uid="{7E3747F4-DC46-4E78-92A2-B1ED46606CD2}"/>
    <cellStyle name="Migliaia 2 8 4 2 2 3 2" xfId="39480" xr:uid="{A2D198D2-DB4C-4921-83DD-0F2E496E2CDB}"/>
    <cellStyle name="Migliaia 2 8 4 2 2 4" xfId="28063" xr:uid="{30C3E4A7-2A63-4E38-A3AC-79CB0D66306C}"/>
    <cellStyle name="Migliaia 2 8 4 2 3" xfId="8080" xr:uid="{2AF3EA6F-FD4B-4E14-951B-ED0DA5E9D31D}"/>
    <cellStyle name="Migliaia 2 8 4 2 3 2" xfId="19497" xr:uid="{D2570033-4006-4F7B-BB5E-94B450F511EF}"/>
    <cellStyle name="Migliaia 2 8 4 2 3 2 2" xfId="42334" xr:uid="{DCD28353-173F-4AA9-AF2B-A2DC69B0DF21}"/>
    <cellStyle name="Migliaia 2 8 4 2 3 3" xfId="30917" xr:uid="{A043AE76-81D3-4AD4-8FE9-6EA565B29360}"/>
    <cellStyle name="Migliaia 2 8 4 2 4" xfId="13789" xr:uid="{6E0815C5-12E8-4081-B689-47054EE55CB8}"/>
    <cellStyle name="Migliaia 2 8 4 2 4 2" xfId="36626" xr:uid="{1D8BFA42-7EC5-42F7-A29C-2D2F5F8FF5EF}"/>
    <cellStyle name="Migliaia 2 8 4 2 5" xfId="25209" xr:uid="{962B7DB3-E7B7-4FBA-AAFE-FC6E7D83EFCE}"/>
    <cellStyle name="Migliaia 2 8 4 3" xfId="3798" xr:uid="{F393923D-6DEC-44CB-BEFB-F604F4C91AA0}"/>
    <cellStyle name="Migliaia 2 8 4 3 2" xfId="9507" xr:uid="{799442EA-7767-4E69-BACA-0AD2580A1C32}"/>
    <cellStyle name="Migliaia 2 8 4 3 2 2" xfId="20924" xr:uid="{05616C0C-FC72-441F-A25F-B5FE756DB33E}"/>
    <cellStyle name="Migliaia 2 8 4 3 2 2 2" xfId="43761" xr:uid="{A34CC116-CE8A-4A39-882B-B13524324CFB}"/>
    <cellStyle name="Migliaia 2 8 4 3 2 3" xfId="32344" xr:uid="{D94067F0-D6E4-450A-B5C6-00CDE5687086}"/>
    <cellStyle name="Migliaia 2 8 4 3 3" xfId="15216" xr:uid="{5055E1ED-B43A-4097-995C-FAEB829EC469}"/>
    <cellStyle name="Migliaia 2 8 4 3 3 2" xfId="38053" xr:uid="{DD8A35D0-1F2B-4B9F-BF60-E5AA85A86059}"/>
    <cellStyle name="Migliaia 2 8 4 3 4" xfId="26636" xr:uid="{3E8157DC-0052-410E-9C26-94BAE4DBF7C8}"/>
    <cellStyle name="Migliaia 2 8 4 4" xfId="6653" xr:uid="{F435424B-E192-4CDA-BB01-90B378C8668B}"/>
    <cellStyle name="Migliaia 2 8 4 4 2" xfId="18070" xr:uid="{6AF2B1EF-6512-4810-8EFC-4C9FA228B96E}"/>
    <cellStyle name="Migliaia 2 8 4 4 2 2" xfId="40907" xr:uid="{7061C01A-7FB9-447D-8911-9B1381FBC7A5}"/>
    <cellStyle name="Migliaia 2 8 4 4 3" xfId="29490" xr:uid="{567448A9-47C0-4F66-92A2-7F33909C2DA3}"/>
    <cellStyle name="Migliaia 2 8 4 5" xfId="12362" xr:uid="{5212B78D-1C4C-4737-AD88-2234B5AEC1EE}"/>
    <cellStyle name="Migliaia 2 8 4 5 2" xfId="35199" xr:uid="{19921B97-4C51-44E0-BEE5-AF5E4BFE1F6E}"/>
    <cellStyle name="Migliaia 2 8 4 6" xfId="23782" xr:uid="{BCDD44E2-A762-4F45-8B61-5ECB379D9EEC}"/>
    <cellStyle name="Migliaia 2 8 5" xfId="1080" xr:uid="{EF33BF12-3A23-4B62-B966-E30982950C5F}"/>
    <cellStyle name="Migliaia 2 8 5 2" xfId="2586" xr:uid="{DDEA108A-CBCE-44A0-AC9C-A74F60388644}"/>
    <cellStyle name="Migliaia 2 8 5 2 2" xfId="5442" xr:uid="{CF01EB33-98C1-476C-BFEC-F5DD7FB07A15}"/>
    <cellStyle name="Migliaia 2 8 5 2 2 2" xfId="11150" xr:uid="{82E5A231-5986-450F-8C8F-F03FD0B92A09}"/>
    <cellStyle name="Migliaia 2 8 5 2 2 2 2" xfId="22568" xr:uid="{CC583BF4-7765-480D-AA7A-048C691E8373}"/>
    <cellStyle name="Migliaia 2 8 5 2 2 2 2 2" xfId="45405" xr:uid="{94A1AF7A-B855-4C4D-8150-913A67F9BBA4}"/>
    <cellStyle name="Migliaia 2 8 5 2 2 2 3" xfId="33988" xr:uid="{CD7E2299-D9E3-4835-B62A-98E21E5F954A}"/>
    <cellStyle name="Migliaia 2 8 5 2 2 3" xfId="16860" xr:uid="{68A2EE6B-D0A1-42F4-8A0F-0EB6D63EA949}"/>
    <cellStyle name="Migliaia 2 8 5 2 2 3 2" xfId="39697" xr:uid="{076C6130-F764-40D3-B8B4-E1608D185C34}"/>
    <cellStyle name="Migliaia 2 8 5 2 2 4" xfId="28280" xr:uid="{7A2CE42C-0E9D-4C22-A1CF-2C2A57375F5C}"/>
    <cellStyle name="Migliaia 2 8 5 2 3" xfId="8297" xr:uid="{C63A11FA-7259-46B1-A294-31630A0ED5EC}"/>
    <cellStyle name="Migliaia 2 8 5 2 3 2" xfId="19714" xr:uid="{0A7C0753-0767-4458-97ED-AC06C1ABF87B}"/>
    <cellStyle name="Migliaia 2 8 5 2 3 2 2" xfId="42551" xr:uid="{74B23122-80DB-4AAF-B827-ADB0EF26DB04}"/>
    <cellStyle name="Migliaia 2 8 5 2 3 3" xfId="31134" xr:uid="{BD4138E0-A06A-4410-9611-CE702060810B}"/>
    <cellStyle name="Migliaia 2 8 5 2 4" xfId="14006" xr:uid="{09B8E1E5-5910-4D9A-9543-11146494B753}"/>
    <cellStyle name="Migliaia 2 8 5 2 4 2" xfId="36843" xr:uid="{DFCC6011-6281-47A3-A86C-F993A8FD63E4}"/>
    <cellStyle name="Migliaia 2 8 5 2 5" xfId="25426" xr:uid="{212D6CEE-C25A-47FD-963F-7A77530B0682}"/>
    <cellStyle name="Migliaia 2 8 5 3" xfId="4015" xr:uid="{38AB7055-F697-4772-87EE-4BB28D143BB5}"/>
    <cellStyle name="Migliaia 2 8 5 3 2" xfId="9724" xr:uid="{CD901145-72AE-4EFE-9AFD-CF48897745A2}"/>
    <cellStyle name="Migliaia 2 8 5 3 2 2" xfId="21141" xr:uid="{DAE5B22A-CE16-4927-9152-7AD8B3DB3279}"/>
    <cellStyle name="Migliaia 2 8 5 3 2 2 2" xfId="43978" xr:uid="{322B85DE-E499-4083-A0BB-5E43B20DB056}"/>
    <cellStyle name="Migliaia 2 8 5 3 2 3" xfId="32561" xr:uid="{33BE7862-69FA-4DF0-B3AE-6699104CC534}"/>
    <cellStyle name="Migliaia 2 8 5 3 3" xfId="15433" xr:uid="{0B0AD092-6A0C-4397-B9F4-C23606610330}"/>
    <cellStyle name="Migliaia 2 8 5 3 3 2" xfId="38270" xr:uid="{4AC44D64-76F5-4CD4-A5FE-53F263966F9C}"/>
    <cellStyle name="Migliaia 2 8 5 3 4" xfId="26853" xr:uid="{1A0D7FB5-16EB-41CA-B2A9-5F64FAC3FF26}"/>
    <cellStyle name="Migliaia 2 8 5 4" xfId="6870" xr:uid="{CC82F71A-E74C-4081-A798-94AD220BA6AF}"/>
    <cellStyle name="Migliaia 2 8 5 4 2" xfId="18287" xr:uid="{44B7897D-3663-4549-94AA-65D212CDF047}"/>
    <cellStyle name="Migliaia 2 8 5 4 2 2" xfId="41124" xr:uid="{7EB7FD85-7D27-4506-9DE5-23D022CA1C0B}"/>
    <cellStyle name="Migliaia 2 8 5 4 3" xfId="29707" xr:uid="{CDEC292E-BF3C-42CA-8746-518245C28D3B}"/>
    <cellStyle name="Migliaia 2 8 5 5" xfId="12579" xr:uid="{FAF88432-0255-4EFD-A098-4A049261A2E6}"/>
    <cellStyle name="Migliaia 2 8 5 5 2" xfId="35416" xr:uid="{9696219F-D03A-4A59-B059-2FBAEE6C01AC}"/>
    <cellStyle name="Migliaia 2 8 5 6" xfId="23999" xr:uid="{24016D5C-A634-46A3-BFE8-3658E155771D}"/>
    <cellStyle name="Migliaia 2 8 6" xfId="1327" xr:uid="{96AFE14E-52A7-4BCC-81D1-F11D730D56A4}"/>
    <cellStyle name="Migliaia 2 8 6 2" xfId="2803" xr:uid="{B416D390-91C4-4F0C-A680-FF86AD87775D}"/>
    <cellStyle name="Migliaia 2 8 6 2 2" xfId="5659" xr:uid="{F732ECB5-5197-4AEE-B141-86BE2CA95267}"/>
    <cellStyle name="Migliaia 2 8 6 2 2 2" xfId="11367" xr:uid="{6E622EE9-F3DF-4B39-AA40-007856262AEB}"/>
    <cellStyle name="Migliaia 2 8 6 2 2 2 2" xfId="22785" xr:uid="{7A0F6D5C-6A84-4A26-A7E0-4CBCF032579F}"/>
    <cellStyle name="Migliaia 2 8 6 2 2 2 2 2" xfId="45622" xr:uid="{4B543F5D-0484-4BE1-AE47-412C8D05EFF4}"/>
    <cellStyle name="Migliaia 2 8 6 2 2 2 3" xfId="34205" xr:uid="{8ED01866-BCB2-4957-A93D-F24254BB785A}"/>
    <cellStyle name="Migliaia 2 8 6 2 2 3" xfId="17077" xr:uid="{7BCB1B24-8B19-48D3-B842-62A9164B6E33}"/>
    <cellStyle name="Migliaia 2 8 6 2 2 3 2" xfId="39914" xr:uid="{3B5B881E-4CDE-4DBE-8B5A-B4414323C085}"/>
    <cellStyle name="Migliaia 2 8 6 2 2 4" xfId="28497" xr:uid="{D1605EA9-71F0-4F34-8ED8-FCD5906B0E9D}"/>
    <cellStyle name="Migliaia 2 8 6 2 3" xfId="8514" xr:uid="{9C8C606B-61A0-4B4E-BDBC-3282266C8090}"/>
    <cellStyle name="Migliaia 2 8 6 2 3 2" xfId="19931" xr:uid="{578F6316-95C8-4D17-B9AA-29D228020648}"/>
    <cellStyle name="Migliaia 2 8 6 2 3 2 2" xfId="42768" xr:uid="{0F97C7A3-EB1C-4805-AD23-B560164C8D9A}"/>
    <cellStyle name="Migliaia 2 8 6 2 3 3" xfId="31351" xr:uid="{F90BF259-9B5C-47D4-B3EC-5498E31D56EB}"/>
    <cellStyle name="Migliaia 2 8 6 2 4" xfId="14223" xr:uid="{B28F2ED7-45D9-4D99-9982-8013BDF731D4}"/>
    <cellStyle name="Migliaia 2 8 6 2 4 2" xfId="37060" xr:uid="{3D2E82CC-161C-420A-B074-6E2BDDD936A8}"/>
    <cellStyle name="Migliaia 2 8 6 2 5" xfId="25643" xr:uid="{D291E4B8-DEB2-4BDE-9113-257F9265EBC8}"/>
    <cellStyle name="Migliaia 2 8 6 3" xfId="4232" xr:uid="{B679F52E-8153-438C-A92B-8BF1D033B8CE}"/>
    <cellStyle name="Migliaia 2 8 6 3 2" xfId="9941" xr:uid="{06967942-F1F1-4A2F-AFDC-1D788CA09850}"/>
    <cellStyle name="Migliaia 2 8 6 3 2 2" xfId="21358" xr:uid="{F4B7AB62-7792-4BD2-8029-5E4C7D2A8E1E}"/>
    <cellStyle name="Migliaia 2 8 6 3 2 2 2" xfId="44195" xr:uid="{49DA5E4A-5C3F-4CE1-B94C-F1B81DB528A3}"/>
    <cellStyle name="Migliaia 2 8 6 3 2 3" xfId="32778" xr:uid="{4111B0EC-0578-4E79-94BB-093E9CCB66F6}"/>
    <cellStyle name="Migliaia 2 8 6 3 3" xfId="15650" xr:uid="{AB69D9DA-54C4-468C-BA42-C85A676BA66B}"/>
    <cellStyle name="Migliaia 2 8 6 3 3 2" xfId="38487" xr:uid="{2F2C2D32-24BD-4715-A13F-177FC78B94DC}"/>
    <cellStyle name="Migliaia 2 8 6 3 4" xfId="27070" xr:uid="{329B46AE-D20A-484A-9858-C12593472166}"/>
    <cellStyle name="Migliaia 2 8 6 4" xfId="7087" xr:uid="{8CE8AEE7-F65D-445E-BB0F-2167908BDEEE}"/>
    <cellStyle name="Migliaia 2 8 6 4 2" xfId="18504" xr:uid="{01D48296-C6AA-46A1-89D0-12025E5A1EBD}"/>
    <cellStyle name="Migliaia 2 8 6 4 2 2" xfId="41341" xr:uid="{22EC6DC8-8634-435F-8A78-EE3EAEAD1152}"/>
    <cellStyle name="Migliaia 2 8 6 4 3" xfId="29924" xr:uid="{C0A4BA74-B2C5-46A3-9C39-3420F7B3588E}"/>
    <cellStyle name="Migliaia 2 8 6 5" xfId="12796" xr:uid="{6513E6D8-F8CE-4000-8EF3-BF9FC28825D8}"/>
    <cellStyle name="Migliaia 2 8 6 5 2" xfId="35633" xr:uid="{41A5E468-A0A6-4422-BCC4-F2F4735E4FB8}"/>
    <cellStyle name="Migliaia 2 8 6 6" xfId="24216" xr:uid="{09AAA2BD-368E-430F-B9A8-322CAA683456}"/>
    <cellStyle name="Migliaia 2 8 7" xfId="1574" xr:uid="{886D9835-B8DD-4DC2-90C3-E8C1BBFF88B6}"/>
    <cellStyle name="Migliaia 2 8 7 2" xfId="3020" xr:uid="{ECF826AD-1BCB-4745-97BB-9BD5C1B8F6C0}"/>
    <cellStyle name="Migliaia 2 8 7 2 2" xfId="5876" xr:uid="{688D14E0-49DC-4A0B-B1B2-1F2D1677A75B}"/>
    <cellStyle name="Migliaia 2 8 7 2 2 2" xfId="11584" xr:uid="{41A13585-62D4-497A-82EB-687B23584578}"/>
    <cellStyle name="Migliaia 2 8 7 2 2 2 2" xfId="23002" xr:uid="{0F718C7A-17E1-48ED-A7D0-47CD72DCD5BD}"/>
    <cellStyle name="Migliaia 2 8 7 2 2 2 2 2" xfId="45839" xr:uid="{19386E99-2796-453B-8A9D-4E1F16A370DA}"/>
    <cellStyle name="Migliaia 2 8 7 2 2 2 3" xfId="34422" xr:uid="{9A56FD87-6AD7-48CF-A27B-FB9203FB4B3A}"/>
    <cellStyle name="Migliaia 2 8 7 2 2 3" xfId="17294" xr:uid="{CA4F2480-CB63-46F0-8C0A-4DCCB6211CA7}"/>
    <cellStyle name="Migliaia 2 8 7 2 2 3 2" xfId="40131" xr:uid="{B3A97B36-B346-4D4B-A805-F455EED1B0F5}"/>
    <cellStyle name="Migliaia 2 8 7 2 2 4" xfId="28714" xr:uid="{58100B64-9037-4B75-BADC-730263835BAF}"/>
    <cellStyle name="Migliaia 2 8 7 2 3" xfId="8731" xr:uid="{EF8CE788-1884-4D9C-B597-3827B6C9175A}"/>
    <cellStyle name="Migliaia 2 8 7 2 3 2" xfId="20148" xr:uid="{ED470E4D-9C5B-4E6F-8641-50713910F184}"/>
    <cellStyle name="Migliaia 2 8 7 2 3 2 2" xfId="42985" xr:uid="{1C2F9835-77AE-4E67-81A3-7974028BDE35}"/>
    <cellStyle name="Migliaia 2 8 7 2 3 3" xfId="31568" xr:uid="{7642416D-C91F-4BED-A46D-9400B85C409F}"/>
    <cellStyle name="Migliaia 2 8 7 2 4" xfId="14440" xr:uid="{92065314-A135-4A12-817D-F9C61235DC2F}"/>
    <cellStyle name="Migliaia 2 8 7 2 4 2" xfId="37277" xr:uid="{5F826AD2-5F84-4D8B-9A3B-A68DDEE9F0D7}"/>
    <cellStyle name="Migliaia 2 8 7 2 5" xfId="25860" xr:uid="{81FB45CB-52C1-4D2F-B1E5-B49FB295B16A}"/>
    <cellStyle name="Migliaia 2 8 7 3" xfId="4449" xr:uid="{EE5E2F10-BEBD-43BA-B91C-16EEB93B829C}"/>
    <cellStyle name="Migliaia 2 8 7 3 2" xfId="10158" xr:uid="{34E60857-5CF3-46F4-96C4-34F440F9FF7A}"/>
    <cellStyle name="Migliaia 2 8 7 3 2 2" xfId="21575" xr:uid="{3F9EB99B-A92B-49AB-A492-F54FF1AA71B9}"/>
    <cellStyle name="Migliaia 2 8 7 3 2 2 2" xfId="44412" xr:uid="{C1D3DF2D-AA80-491B-A95C-1E4309D9B3E9}"/>
    <cellStyle name="Migliaia 2 8 7 3 2 3" xfId="32995" xr:uid="{DB332BED-D483-40FB-81A5-068ED824C4D6}"/>
    <cellStyle name="Migliaia 2 8 7 3 3" xfId="15867" xr:uid="{BFC8CF26-4820-428E-B54E-9B452D10A57C}"/>
    <cellStyle name="Migliaia 2 8 7 3 3 2" xfId="38704" xr:uid="{B054B6AC-3A9E-4053-88C4-E1A373CC7FAE}"/>
    <cellStyle name="Migliaia 2 8 7 3 4" xfId="27287" xr:uid="{E3A4CDE1-00D5-4404-BA24-15B5434E792F}"/>
    <cellStyle name="Migliaia 2 8 7 4" xfId="7304" xr:uid="{4414D79B-D7D9-4FC2-8F39-4C095726D4E5}"/>
    <cellStyle name="Migliaia 2 8 7 4 2" xfId="18721" xr:uid="{01385E97-D33A-4D58-A162-43FF27B3D226}"/>
    <cellStyle name="Migliaia 2 8 7 4 2 2" xfId="41558" xr:uid="{9A83C554-0157-4EAD-A12D-398044098A0C}"/>
    <cellStyle name="Migliaia 2 8 7 4 3" xfId="30141" xr:uid="{93284234-6520-4745-A3BC-CC6EA896C3AA}"/>
    <cellStyle name="Migliaia 2 8 7 5" xfId="13013" xr:uid="{ABD5736B-A1A8-458C-B7D7-8B4286B81B00}"/>
    <cellStyle name="Migliaia 2 8 7 5 2" xfId="35850" xr:uid="{24B1470E-96B4-4C9E-BF73-6EF3478061D7}"/>
    <cellStyle name="Migliaia 2 8 7 6" xfId="24433" xr:uid="{4127AF4C-9820-42A1-9C3F-68D326A71973}"/>
    <cellStyle name="Migliaia 2 8 8" xfId="1923" xr:uid="{058FFEF0-F7D7-43AE-AB65-541935511E0F}"/>
    <cellStyle name="Migliaia 2 8 8 2" xfId="4779" xr:uid="{F76D1117-7B3F-4A37-821A-FD821D93D827}"/>
    <cellStyle name="Migliaia 2 8 8 2 2" xfId="10488" xr:uid="{7C16C436-8C70-4467-85F0-C7ED688D195C}"/>
    <cellStyle name="Migliaia 2 8 8 2 2 2" xfId="21905" xr:uid="{6879F854-308C-40BF-AB97-D33BE20ADB21}"/>
    <cellStyle name="Migliaia 2 8 8 2 2 2 2" xfId="44742" xr:uid="{38CF43E1-803D-4A13-AACE-A83399F61A6C}"/>
    <cellStyle name="Migliaia 2 8 8 2 2 3" xfId="33325" xr:uid="{2838D816-DAA0-4090-BDA1-335DE4FB2B12}"/>
    <cellStyle name="Migliaia 2 8 8 2 3" xfId="16197" xr:uid="{CA3773D9-F87E-42D4-AE3A-209B7E3E7B9C}"/>
    <cellStyle name="Migliaia 2 8 8 2 3 2" xfId="39034" xr:uid="{2F17A34E-3896-4A2E-B274-B79AF2E41DAF}"/>
    <cellStyle name="Migliaia 2 8 8 2 4" xfId="27617" xr:uid="{BF185851-52AA-4F94-8A5F-0B445382E207}"/>
    <cellStyle name="Migliaia 2 8 8 3" xfId="7634" xr:uid="{5876C938-181B-42AA-9888-5052D53AF082}"/>
    <cellStyle name="Migliaia 2 8 8 3 2" xfId="19051" xr:uid="{F727BF03-8BB0-4F57-A3FC-D43A19AFF7F2}"/>
    <cellStyle name="Migliaia 2 8 8 3 2 2" xfId="41888" xr:uid="{71CB55B9-4814-4070-BB57-9096BC89B249}"/>
    <cellStyle name="Migliaia 2 8 8 3 3" xfId="30471" xr:uid="{D73F3DF0-9837-4DFA-B193-120DCB236AB9}"/>
    <cellStyle name="Migliaia 2 8 8 4" xfId="13343" xr:uid="{66139B0E-ADEA-4CD7-91CA-A6859C1E670A}"/>
    <cellStyle name="Migliaia 2 8 8 4 2" xfId="36180" xr:uid="{7ADC38BD-EC27-497D-8FC3-2566FDD82558}"/>
    <cellStyle name="Migliaia 2 8 8 5" xfId="24763" xr:uid="{719F0C4E-ADCA-4C39-A77B-7D9625D0D8BF}"/>
    <cellStyle name="Migliaia 2 8 9" xfId="3352" xr:uid="{32AD94F6-F652-42BE-80B0-A6D6F7C9EF2C}"/>
    <cellStyle name="Migliaia 2 8 9 2" xfId="9061" xr:uid="{522E54C3-CE6E-4C6D-A2C0-FA3569A9C8B5}"/>
    <cellStyle name="Migliaia 2 8 9 2 2" xfId="20478" xr:uid="{E4E81AE4-7E8D-4900-BA56-37777E3300B8}"/>
    <cellStyle name="Migliaia 2 8 9 2 2 2" xfId="43315" xr:uid="{AE6694D5-39AA-431C-AC0C-8F088F2DDDA6}"/>
    <cellStyle name="Migliaia 2 8 9 2 3" xfId="31898" xr:uid="{FF43E8CF-50EB-4F74-B254-291D5E603904}"/>
    <cellStyle name="Migliaia 2 8 9 3" xfId="14770" xr:uid="{82ED8CF9-942B-4B50-B092-AF59FFC8C335}"/>
    <cellStyle name="Migliaia 2 8 9 3 2" xfId="37607" xr:uid="{F3E48A1D-9B30-4F2E-AE56-0579650762A6}"/>
    <cellStyle name="Migliaia 2 8 9 4" xfId="26190" xr:uid="{86BA151B-AFCC-4ADF-9144-5B9CAAD5E19C}"/>
    <cellStyle name="Migliaia 2 9" xfId="268" xr:uid="{D4D7F4D6-68CF-47E1-B7EA-19D18DAAE3C5}"/>
    <cellStyle name="Migliaia 2 9 10" xfId="6181" xr:uid="{2B535DC1-C08E-4AE5-A422-6324D13D16EB}"/>
    <cellStyle name="Migliaia 2 9 10 2" xfId="17598" xr:uid="{614292FA-6170-4D48-B118-80612FC8B6D7}"/>
    <cellStyle name="Migliaia 2 9 10 2 2" xfId="40435" xr:uid="{F3816B42-B41B-49A5-9FA1-FD10FF3E9EB6}"/>
    <cellStyle name="Migliaia 2 9 10 3" xfId="29018" xr:uid="{FFA41379-54DF-4BDD-A2D8-F0F376E49DAE}"/>
    <cellStyle name="Migliaia 2 9 11" xfId="11890" xr:uid="{4DFA0578-E208-472E-90F8-3478B6F8290D}"/>
    <cellStyle name="Migliaia 2 9 11 2" xfId="34727" xr:uid="{95D4067D-DBAA-4000-9F33-D674DF3CD223}"/>
    <cellStyle name="Migliaia 2 9 12" xfId="23310" xr:uid="{A2932776-5E9F-487A-BF25-1C64912F2B91}"/>
    <cellStyle name="Migliaia 2 9 2" xfId="428" xr:uid="{013AAF8F-08D5-46AB-AD00-125C685541E1}"/>
    <cellStyle name="Migliaia 2 9 2 10" xfId="12020" xr:uid="{4C456D8F-74A9-41B0-8495-FD59AF11836B}"/>
    <cellStyle name="Migliaia 2 9 2 10 2" xfId="34857" xr:uid="{2E6F8931-FC6D-4D26-8BD6-EEE600CB2314}"/>
    <cellStyle name="Migliaia 2 9 2 11" xfId="23440" xr:uid="{01532681-220C-4B2C-AF58-3A27AF76DDC4}"/>
    <cellStyle name="Migliaia 2 9 2 2" xfId="682" xr:uid="{766957D6-8640-4EDC-ABFC-BBC4ABBDAC3A}"/>
    <cellStyle name="Migliaia 2 9 2 2 2" xfId="2244" xr:uid="{67CB6D1A-9679-4D01-9FCA-7576EC471DB2}"/>
    <cellStyle name="Migliaia 2 9 2 2 2 2" xfId="5100" xr:uid="{C60A180A-5943-4F6D-AC85-A58D978234E9}"/>
    <cellStyle name="Migliaia 2 9 2 2 2 2 2" xfId="10808" xr:uid="{BCED84B3-35DB-479D-B7DD-E31D659D350A}"/>
    <cellStyle name="Migliaia 2 9 2 2 2 2 2 2" xfId="22226" xr:uid="{940E992F-6618-443B-9717-0145653FCA81}"/>
    <cellStyle name="Migliaia 2 9 2 2 2 2 2 2 2" xfId="45063" xr:uid="{4D4D0A6D-C591-421F-9EC3-6BDB7F2BD72C}"/>
    <cellStyle name="Migliaia 2 9 2 2 2 2 2 3" xfId="33646" xr:uid="{44C72B42-E63A-4436-9F64-E9B6399C71B4}"/>
    <cellStyle name="Migliaia 2 9 2 2 2 2 3" xfId="16518" xr:uid="{87901118-98BD-4EDE-B6FD-93613E9778D2}"/>
    <cellStyle name="Migliaia 2 9 2 2 2 2 3 2" xfId="39355" xr:uid="{A52BD5F2-A822-4229-AF70-206D8EF5906D}"/>
    <cellStyle name="Migliaia 2 9 2 2 2 2 4" xfId="27938" xr:uid="{E98BEAF5-6C8E-4DFF-BBE5-74250D4AEC58}"/>
    <cellStyle name="Migliaia 2 9 2 2 2 3" xfId="7955" xr:uid="{61FDC92A-6177-45FA-9640-2C22F19163D8}"/>
    <cellStyle name="Migliaia 2 9 2 2 2 3 2" xfId="19372" xr:uid="{66D5E3E7-1B77-4B67-ADA7-EF9F74D3845B}"/>
    <cellStyle name="Migliaia 2 9 2 2 2 3 2 2" xfId="42209" xr:uid="{AB5055C8-C83B-41E8-BC57-D6151E5117F8}"/>
    <cellStyle name="Migliaia 2 9 2 2 2 3 3" xfId="30792" xr:uid="{B4CF48DB-F5F0-4220-9993-6BB88E20CA36}"/>
    <cellStyle name="Migliaia 2 9 2 2 2 4" xfId="13664" xr:uid="{0374301E-B052-4F0F-8DC3-437741418FA1}"/>
    <cellStyle name="Migliaia 2 9 2 2 2 4 2" xfId="36501" xr:uid="{F0A65345-9A12-4DE4-AFAD-26D283BC6D7D}"/>
    <cellStyle name="Migliaia 2 9 2 2 2 5" xfId="25084" xr:uid="{15186319-5FCF-4466-8FB3-5839DEA499EB}"/>
    <cellStyle name="Migliaia 2 9 2 2 3" xfId="3673" xr:uid="{5BBFB4E8-C2BB-410C-A43D-7583330AF2A1}"/>
    <cellStyle name="Migliaia 2 9 2 2 3 2" xfId="9382" xr:uid="{43F76735-E7BE-416D-8EE0-AF0D49AD8708}"/>
    <cellStyle name="Migliaia 2 9 2 2 3 2 2" xfId="20799" xr:uid="{C7DC55B4-E17F-4A96-8823-0A55FE462750}"/>
    <cellStyle name="Migliaia 2 9 2 2 3 2 2 2" xfId="43636" xr:uid="{D674D2C1-F876-4439-89DC-DF7CD1414BEC}"/>
    <cellStyle name="Migliaia 2 9 2 2 3 2 3" xfId="32219" xr:uid="{8FA54B63-C33B-43CA-9CFE-E169F77620B8}"/>
    <cellStyle name="Migliaia 2 9 2 2 3 3" xfId="15091" xr:uid="{90779D2F-F84B-46F1-936C-4F4C90811D20}"/>
    <cellStyle name="Migliaia 2 9 2 2 3 3 2" xfId="37928" xr:uid="{D94FBB27-8928-4C0C-B67A-F5C060F84744}"/>
    <cellStyle name="Migliaia 2 9 2 2 3 4" xfId="26511" xr:uid="{76294B45-47A2-4CDE-AC73-61D5377980F7}"/>
    <cellStyle name="Migliaia 2 9 2 2 4" xfId="6528" xr:uid="{E0D93243-444C-46A7-852F-D122B86335F7}"/>
    <cellStyle name="Migliaia 2 9 2 2 4 2" xfId="17945" xr:uid="{2AFAEED8-1997-4FA5-8DF0-D37E2625F625}"/>
    <cellStyle name="Migliaia 2 9 2 2 4 2 2" xfId="40782" xr:uid="{E1E49F99-6967-4B1B-A7FC-C1B91045E21F}"/>
    <cellStyle name="Migliaia 2 9 2 2 4 3" xfId="29365" xr:uid="{BE055E77-F923-4FF9-A5FD-85408ACAEB65}"/>
    <cellStyle name="Migliaia 2 9 2 2 5" xfId="12237" xr:uid="{6898B827-8488-4D74-92D2-C5939F9A3CE7}"/>
    <cellStyle name="Migliaia 2 9 2 2 5 2" xfId="35074" xr:uid="{18625D93-883A-413A-9AA2-002AFBA3C843}"/>
    <cellStyle name="Migliaia 2 9 2 2 6" xfId="23657" xr:uid="{1708192C-1366-4697-A2C2-A8CFCCE48159}"/>
    <cellStyle name="Migliaia 2 9 2 3" xfId="942" xr:uid="{B7D540C7-9F7F-4E09-8779-A9E68AD674F4}"/>
    <cellStyle name="Migliaia 2 9 2 3 2" xfId="2461" xr:uid="{BDAF6589-6FF2-4C5F-B6EC-2E5ACF327EF8}"/>
    <cellStyle name="Migliaia 2 9 2 3 2 2" xfId="5317" xr:uid="{16D1D7A5-8C85-4819-919D-3B43C5E9013A}"/>
    <cellStyle name="Migliaia 2 9 2 3 2 2 2" xfId="11025" xr:uid="{39FB9DD7-7984-4406-A4FE-493E8CC83260}"/>
    <cellStyle name="Migliaia 2 9 2 3 2 2 2 2" xfId="22443" xr:uid="{F780A317-D6C4-4255-BD0C-9D5F80970F16}"/>
    <cellStyle name="Migliaia 2 9 2 3 2 2 2 2 2" xfId="45280" xr:uid="{CD00C37A-BB8E-4F4D-B2C3-051C250AD9EA}"/>
    <cellStyle name="Migliaia 2 9 2 3 2 2 2 3" xfId="33863" xr:uid="{74846443-2F7B-49B3-AFA0-F34B4C9A779E}"/>
    <cellStyle name="Migliaia 2 9 2 3 2 2 3" xfId="16735" xr:uid="{1486A0ED-864A-43C0-A17B-1A6BDED992A2}"/>
    <cellStyle name="Migliaia 2 9 2 3 2 2 3 2" xfId="39572" xr:uid="{38AA9B15-F708-4441-9C35-DB961B701ECA}"/>
    <cellStyle name="Migliaia 2 9 2 3 2 2 4" xfId="28155" xr:uid="{72FD81F9-1F1C-4E6F-8040-121AFF4E89D8}"/>
    <cellStyle name="Migliaia 2 9 2 3 2 3" xfId="8172" xr:uid="{EF86E3F8-D0AD-4266-88A5-1D3D266B8954}"/>
    <cellStyle name="Migliaia 2 9 2 3 2 3 2" xfId="19589" xr:uid="{1BF5B59E-BC39-4A81-B1E9-7AB08786DBD1}"/>
    <cellStyle name="Migliaia 2 9 2 3 2 3 2 2" xfId="42426" xr:uid="{A19F1A91-85C9-42B4-B77F-B129214BE205}"/>
    <cellStyle name="Migliaia 2 9 2 3 2 3 3" xfId="31009" xr:uid="{CECBDD96-DCF9-439B-96EE-0D4A959DD9B9}"/>
    <cellStyle name="Migliaia 2 9 2 3 2 4" xfId="13881" xr:uid="{38461D39-63B8-4240-9A7A-048C5E76B84E}"/>
    <cellStyle name="Migliaia 2 9 2 3 2 4 2" xfId="36718" xr:uid="{8D0A1F9E-24FE-48B7-A9F4-44EE5F6E1083}"/>
    <cellStyle name="Migliaia 2 9 2 3 2 5" xfId="25301" xr:uid="{21AAE241-ABBF-462C-834B-C428FBDBE597}"/>
    <cellStyle name="Migliaia 2 9 2 3 3" xfId="3890" xr:uid="{7146855B-F2DC-4881-B2A2-F8097FCAFCAF}"/>
    <cellStyle name="Migliaia 2 9 2 3 3 2" xfId="9599" xr:uid="{BDE6A3A5-3428-4B55-9E96-0520E157D92E}"/>
    <cellStyle name="Migliaia 2 9 2 3 3 2 2" xfId="21016" xr:uid="{79DD0C55-DFBB-4ABB-90D2-F046E9827131}"/>
    <cellStyle name="Migliaia 2 9 2 3 3 2 2 2" xfId="43853" xr:uid="{6DDF84EC-5BE6-495B-9426-61373A1516C4}"/>
    <cellStyle name="Migliaia 2 9 2 3 3 2 3" xfId="32436" xr:uid="{99B0A0D0-D162-423D-954F-2ED449E5D321}"/>
    <cellStyle name="Migliaia 2 9 2 3 3 3" xfId="15308" xr:uid="{EEE4F8B4-B8BE-4132-BD97-70A2FAFBA7B9}"/>
    <cellStyle name="Migliaia 2 9 2 3 3 3 2" xfId="38145" xr:uid="{E5F282AE-B8B2-4B6D-9729-A5CBDDA51563}"/>
    <cellStyle name="Migliaia 2 9 2 3 3 4" xfId="26728" xr:uid="{E7159E54-8218-4F61-AACE-EB709834EB55}"/>
    <cellStyle name="Migliaia 2 9 2 3 4" xfId="6745" xr:uid="{D882E65A-A270-4276-A435-7703F5E99D96}"/>
    <cellStyle name="Migliaia 2 9 2 3 4 2" xfId="18162" xr:uid="{6C2656FF-ADE2-481E-99E9-F9279ED04829}"/>
    <cellStyle name="Migliaia 2 9 2 3 4 2 2" xfId="40999" xr:uid="{ADB64ADF-C139-40A0-AA8B-5407AF16C022}"/>
    <cellStyle name="Migliaia 2 9 2 3 4 3" xfId="29582" xr:uid="{C0649247-87FA-4C75-8C7C-CE1B3C5DCB04}"/>
    <cellStyle name="Migliaia 2 9 2 3 5" xfId="12454" xr:uid="{6A8790CC-6237-4CA7-B465-B9AE043ABA1A}"/>
    <cellStyle name="Migliaia 2 9 2 3 5 2" xfId="35291" xr:uid="{5459883A-660A-48A3-8895-F1FE1ECB4456}"/>
    <cellStyle name="Migliaia 2 9 2 3 6" xfId="23874" xr:uid="{FA3E8006-2841-4284-A335-22A25FA39824}"/>
    <cellStyle name="Migliaia 2 9 2 4" xfId="1189" xr:uid="{9B2623A7-91EC-41B7-BB52-6DFE62F11975}"/>
    <cellStyle name="Migliaia 2 9 2 4 2" xfId="2678" xr:uid="{753FF69F-8722-485A-9EDC-90010EC5A89A}"/>
    <cellStyle name="Migliaia 2 9 2 4 2 2" xfId="5534" xr:uid="{56416EA1-E01C-41AE-928F-BF00D4B0F2E4}"/>
    <cellStyle name="Migliaia 2 9 2 4 2 2 2" xfId="11242" xr:uid="{6BC0CEB2-9E87-4C83-89C3-BEC6AF87E690}"/>
    <cellStyle name="Migliaia 2 9 2 4 2 2 2 2" xfId="22660" xr:uid="{A07BAF2D-0A3F-4003-AEF0-93F6D997599E}"/>
    <cellStyle name="Migliaia 2 9 2 4 2 2 2 2 2" xfId="45497" xr:uid="{B444417F-29FF-4B4D-B020-86C3471C7EA5}"/>
    <cellStyle name="Migliaia 2 9 2 4 2 2 2 3" xfId="34080" xr:uid="{D84566F8-A0DA-4D1A-B48D-6C02C75CCBD5}"/>
    <cellStyle name="Migliaia 2 9 2 4 2 2 3" xfId="16952" xr:uid="{79A45045-30E4-4A47-9319-BCABB8F7A18C}"/>
    <cellStyle name="Migliaia 2 9 2 4 2 2 3 2" xfId="39789" xr:uid="{B8D9BE1D-7271-4240-9899-884CB90DB4BB}"/>
    <cellStyle name="Migliaia 2 9 2 4 2 2 4" xfId="28372" xr:uid="{938FBB69-5723-4C77-BFAC-DF6A2E8692F6}"/>
    <cellStyle name="Migliaia 2 9 2 4 2 3" xfId="8389" xr:uid="{1543A5BC-940B-4483-A2CA-2D9CB031CCC8}"/>
    <cellStyle name="Migliaia 2 9 2 4 2 3 2" xfId="19806" xr:uid="{5ABABC78-0A2B-4F84-AFAE-9D7B283655DD}"/>
    <cellStyle name="Migliaia 2 9 2 4 2 3 2 2" xfId="42643" xr:uid="{F2679F2C-605B-4353-930C-814922F7908B}"/>
    <cellStyle name="Migliaia 2 9 2 4 2 3 3" xfId="31226" xr:uid="{82C7641B-81DB-4C29-8C51-C76FD90F1CED}"/>
    <cellStyle name="Migliaia 2 9 2 4 2 4" xfId="14098" xr:uid="{90B448B5-C84F-4BF6-92D5-2A6198E37FF8}"/>
    <cellStyle name="Migliaia 2 9 2 4 2 4 2" xfId="36935" xr:uid="{C4DE6F74-C093-4C7B-ADAA-960E4D886F99}"/>
    <cellStyle name="Migliaia 2 9 2 4 2 5" xfId="25518" xr:uid="{E43FC392-2356-403C-8344-564C9925783B}"/>
    <cellStyle name="Migliaia 2 9 2 4 3" xfId="4107" xr:uid="{0A356C2D-34DD-40F1-9B65-3756C02F0A19}"/>
    <cellStyle name="Migliaia 2 9 2 4 3 2" xfId="9816" xr:uid="{B9B6716A-6D8D-4B5F-A321-9AC97C5E22AE}"/>
    <cellStyle name="Migliaia 2 9 2 4 3 2 2" xfId="21233" xr:uid="{3BB8BCF3-67F8-4FC0-A371-ED0EA898B5EA}"/>
    <cellStyle name="Migliaia 2 9 2 4 3 2 2 2" xfId="44070" xr:uid="{D039D925-8D65-4A76-835B-7A9E7BC2D7EF}"/>
    <cellStyle name="Migliaia 2 9 2 4 3 2 3" xfId="32653" xr:uid="{0E9C30F8-ECCC-47C0-BC2B-63D22CDC738D}"/>
    <cellStyle name="Migliaia 2 9 2 4 3 3" xfId="15525" xr:uid="{398E3CD7-5967-4293-B66E-09458719DF59}"/>
    <cellStyle name="Migliaia 2 9 2 4 3 3 2" xfId="38362" xr:uid="{F13A34A2-E9F4-47AF-96C8-EF2B8FF95428}"/>
    <cellStyle name="Migliaia 2 9 2 4 3 4" xfId="26945" xr:uid="{3999C26C-E8E4-41D7-A82C-ACBA53FB3F20}"/>
    <cellStyle name="Migliaia 2 9 2 4 4" xfId="6962" xr:uid="{324D082B-EE8D-48A1-A53E-976B8EBD76C8}"/>
    <cellStyle name="Migliaia 2 9 2 4 4 2" xfId="18379" xr:uid="{67145FBB-3AA7-4BB5-862C-07A0F4FAEE47}"/>
    <cellStyle name="Migliaia 2 9 2 4 4 2 2" xfId="41216" xr:uid="{EF525732-CD6D-4BB6-B889-BAA7A36606F0}"/>
    <cellStyle name="Migliaia 2 9 2 4 4 3" xfId="29799" xr:uid="{AB68DD6E-18AD-44DA-86CF-3B52AA1F61EA}"/>
    <cellStyle name="Migliaia 2 9 2 4 5" xfId="12671" xr:uid="{1D875C3C-0336-438D-BFBE-1707AC48BA80}"/>
    <cellStyle name="Migliaia 2 9 2 4 5 2" xfId="35508" xr:uid="{40ACAA71-AEF4-4B0B-881B-FD1ADE7EFF54}"/>
    <cellStyle name="Migliaia 2 9 2 4 6" xfId="24091" xr:uid="{6A917DBB-FB91-4DC5-B53A-1D169960B279}"/>
    <cellStyle name="Migliaia 2 9 2 5" xfId="1436" xr:uid="{9343FA5D-ACE4-4305-8686-9DF2FBA4B0A4}"/>
    <cellStyle name="Migliaia 2 9 2 5 2" xfId="2895" xr:uid="{9BF818D5-55CC-40F4-ABC4-9E83B711E26B}"/>
    <cellStyle name="Migliaia 2 9 2 5 2 2" xfId="5751" xr:uid="{AAD7AB18-1CA9-43FB-95C1-8EDAB4D49D66}"/>
    <cellStyle name="Migliaia 2 9 2 5 2 2 2" xfId="11459" xr:uid="{D372AD8B-E1E9-4D4C-AFD8-D11EE9659C11}"/>
    <cellStyle name="Migliaia 2 9 2 5 2 2 2 2" xfId="22877" xr:uid="{ADDAE906-2E16-4765-BFF9-325B08A94949}"/>
    <cellStyle name="Migliaia 2 9 2 5 2 2 2 2 2" xfId="45714" xr:uid="{B5D9702C-47F6-4794-A69A-C3F7F722FC6B}"/>
    <cellStyle name="Migliaia 2 9 2 5 2 2 2 3" xfId="34297" xr:uid="{2BEA6619-5ADA-4DD3-B3D6-EC947241D1CD}"/>
    <cellStyle name="Migliaia 2 9 2 5 2 2 3" xfId="17169" xr:uid="{BCA6CE1C-65A4-40AF-AF62-6919EAEC5CE8}"/>
    <cellStyle name="Migliaia 2 9 2 5 2 2 3 2" xfId="40006" xr:uid="{C3165019-F6F9-433D-AB17-4EE62D2C74E2}"/>
    <cellStyle name="Migliaia 2 9 2 5 2 2 4" xfId="28589" xr:uid="{8E7E095A-00B4-470F-A6C5-3B267AA60AA1}"/>
    <cellStyle name="Migliaia 2 9 2 5 2 3" xfId="8606" xr:uid="{5FB1C95A-275A-4C25-9D07-B817A5E48663}"/>
    <cellStyle name="Migliaia 2 9 2 5 2 3 2" xfId="20023" xr:uid="{5E87A238-73F1-4CD4-8C3B-3004A3119FB6}"/>
    <cellStyle name="Migliaia 2 9 2 5 2 3 2 2" xfId="42860" xr:uid="{8378C631-EFFC-4CAD-8250-11A9F267AE1C}"/>
    <cellStyle name="Migliaia 2 9 2 5 2 3 3" xfId="31443" xr:uid="{0028CB9C-1A63-4EC6-B80A-3F22851C2BF3}"/>
    <cellStyle name="Migliaia 2 9 2 5 2 4" xfId="14315" xr:uid="{AD73EEBA-C982-476B-8C99-9E2105D8ADFA}"/>
    <cellStyle name="Migliaia 2 9 2 5 2 4 2" xfId="37152" xr:uid="{6F096F18-744E-42BA-AEC8-6896181C3508}"/>
    <cellStyle name="Migliaia 2 9 2 5 2 5" xfId="25735" xr:uid="{3A6722D6-328D-411D-8F52-BD9288C23F02}"/>
    <cellStyle name="Migliaia 2 9 2 5 3" xfId="4324" xr:uid="{841ED406-5CA6-47C1-9175-304E3C444DC0}"/>
    <cellStyle name="Migliaia 2 9 2 5 3 2" xfId="10033" xr:uid="{7260044E-B166-4CD2-8933-D2D2287C2CEF}"/>
    <cellStyle name="Migliaia 2 9 2 5 3 2 2" xfId="21450" xr:uid="{992C5A9B-25B1-419D-8FE2-9195F27DD89B}"/>
    <cellStyle name="Migliaia 2 9 2 5 3 2 2 2" xfId="44287" xr:uid="{D4AE4D54-B706-4414-A7FC-5E89EA0E694D}"/>
    <cellStyle name="Migliaia 2 9 2 5 3 2 3" xfId="32870" xr:uid="{50D1861E-B9BF-42B2-A266-3B618EB4BE17}"/>
    <cellStyle name="Migliaia 2 9 2 5 3 3" xfId="15742" xr:uid="{1B0F3516-CE79-46A7-B8DC-DD8C967C460B}"/>
    <cellStyle name="Migliaia 2 9 2 5 3 3 2" xfId="38579" xr:uid="{1BC86591-3172-4D6A-83A2-5814C33427DD}"/>
    <cellStyle name="Migliaia 2 9 2 5 3 4" xfId="27162" xr:uid="{4C026DEF-0CD3-4379-86F0-D321BD599C8B}"/>
    <cellStyle name="Migliaia 2 9 2 5 4" xfId="7179" xr:uid="{DAF3F567-831F-4DDB-9C8A-B01D9F0B357A}"/>
    <cellStyle name="Migliaia 2 9 2 5 4 2" xfId="18596" xr:uid="{2EB35C9D-DFB3-4AAE-B29D-36711665718C}"/>
    <cellStyle name="Migliaia 2 9 2 5 4 2 2" xfId="41433" xr:uid="{5922A955-C219-4FD6-953D-E12431CE794C}"/>
    <cellStyle name="Migliaia 2 9 2 5 4 3" xfId="30016" xr:uid="{18FD73B1-67E7-460C-B60C-8D833B2E03BE}"/>
    <cellStyle name="Migliaia 2 9 2 5 5" xfId="12888" xr:uid="{8AE224A9-5741-4F6C-A26F-9EC891DC0E95}"/>
    <cellStyle name="Migliaia 2 9 2 5 5 2" xfId="35725" xr:uid="{CAD3750A-C2D2-44CF-AFE0-4483890494AD}"/>
    <cellStyle name="Migliaia 2 9 2 5 6" xfId="24308" xr:uid="{35F7EF7B-9441-44C1-8D63-13A5A76F8DFA}"/>
    <cellStyle name="Migliaia 2 9 2 6" xfId="1683" xr:uid="{B88153CB-9F2E-4407-9888-2F579F8F90CF}"/>
    <cellStyle name="Migliaia 2 9 2 6 2" xfId="3112" xr:uid="{62D2799F-1BCC-4C48-9A37-E7821B748237}"/>
    <cellStyle name="Migliaia 2 9 2 6 2 2" xfId="5968" xr:uid="{AF4B4B56-84E0-4B52-AA6E-1CE4EFF94AC3}"/>
    <cellStyle name="Migliaia 2 9 2 6 2 2 2" xfId="11676" xr:uid="{5CA18E3D-DB3B-4793-B9C5-7E3F95005FEE}"/>
    <cellStyle name="Migliaia 2 9 2 6 2 2 2 2" xfId="23094" xr:uid="{28D0588B-139C-459B-98DF-3F823EE59D07}"/>
    <cellStyle name="Migliaia 2 9 2 6 2 2 2 2 2" xfId="45931" xr:uid="{069BBBF2-036F-44E5-B8F7-9E25A82F7411}"/>
    <cellStyle name="Migliaia 2 9 2 6 2 2 2 3" xfId="34514" xr:uid="{3E88FA7E-F7AF-4E09-B40A-C7A605A3E29F}"/>
    <cellStyle name="Migliaia 2 9 2 6 2 2 3" xfId="17386" xr:uid="{737D7075-8F4D-46B6-A399-7D4850D5592E}"/>
    <cellStyle name="Migliaia 2 9 2 6 2 2 3 2" xfId="40223" xr:uid="{3A33DC63-D9E7-4616-8C76-12673E744F4A}"/>
    <cellStyle name="Migliaia 2 9 2 6 2 2 4" xfId="28806" xr:uid="{D462AC9B-E9EB-40A2-B670-2B70646A865E}"/>
    <cellStyle name="Migliaia 2 9 2 6 2 3" xfId="8823" xr:uid="{10C64B39-7E1D-46FA-B086-591F28B645D6}"/>
    <cellStyle name="Migliaia 2 9 2 6 2 3 2" xfId="20240" xr:uid="{30395B91-FC36-4F03-AFB3-9F65B64CE2BB}"/>
    <cellStyle name="Migliaia 2 9 2 6 2 3 2 2" xfId="43077" xr:uid="{4362A18C-AB66-4FC3-ACF7-6559D5538FA9}"/>
    <cellStyle name="Migliaia 2 9 2 6 2 3 3" xfId="31660" xr:uid="{95DB0EC3-94F2-4441-AD2B-BB03A0C8EF25}"/>
    <cellStyle name="Migliaia 2 9 2 6 2 4" xfId="14532" xr:uid="{5531FD09-75E9-45F9-AA16-63C620E8E1B2}"/>
    <cellStyle name="Migliaia 2 9 2 6 2 4 2" xfId="37369" xr:uid="{9CCC5472-AC35-4618-ADA2-F1020F14AB0F}"/>
    <cellStyle name="Migliaia 2 9 2 6 2 5" xfId="25952" xr:uid="{3826FD3A-2B90-4785-BFD8-7DDF083AA055}"/>
    <cellStyle name="Migliaia 2 9 2 6 3" xfId="4541" xr:uid="{813C82AB-87AF-464F-82CA-7C7E800AAE8F}"/>
    <cellStyle name="Migliaia 2 9 2 6 3 2" xfId="10250" xr:uid="{57520E6A-2A1A-463C-9173-BCA14574D6EA}"/>
    <cellStyle name="Migliaia 2 9 2 6 3 2 2" xfId="21667" xr:uid="{89833581-8C0E-4024-B6F6-2E509E68B472}"/>
    <cellStyle name="Migliaia 2 9 2 6 3 2 2 2" xfId="44504" xr:uid="{1B97E91A-4C8B-4E5E-AA29-970E6E86FFF4}"/>
    <cellStyle name="Migliaia 2 9 2 6 3 2 3" xfId="33087" xr:uid="{2F237F72-C1B3-4FC7-A012-3069C6343B2E}"/>
    <cellStyle name="Migliaia 2 9 2 6 3 3" xfId="15959" xr:uid="{BFC3CB1E-21D9-4153-83E9-259FAAC231B9}"/>
    <cellStyle name="Migliaia 2 9 2 6 3 3 2" xfId="38796" xr:uid="{05F130F5-D499-4E42-AFCC-2A00909364C9}"/>
    <cellStyle name="Migliaia 2 9 2 6 3 4" xfId="27379" xr:uid="{4617EA7D-CA26-4E49-B952-0B8659D34171}"/>
    <cellStyle name="Migliaia 2 9 2 6 4" xfId="7396" xr:uid="{A800EAA6-24A9-4578-A414-0CD397EA18CD}"/>
    <cellStyle name="Migliaia 2 9 2 6 4 2" xfId="18813" xr:uid="{585148C7-85AA-4D62-AE54-794BCB603EC1}"/>
    <cellStyle name="Migliaia 2 9 2 6 4 2 2" xfId="41650" xr:uid="{F19C3EDC-43A8-4D42-8A71-EA8F76FD512C}"/>
    <cellStyle name="Migliaia 2 9 2 6 4 3" xfId="30233" xr:uid="{58050F78-6450-4D98-9FAB-53FA342A7F99}"/>
    <cellStyle name="Migliaia 2 9 2 6 5" xfId="13105" xr:uid="{DDF670DF-FAE7-4AC2-8F08-25990A8B319E}"/>
    <cellStyle name="Migliaia 2 9 2 6 5 2" xfId="35942" xr:uid="{C606B627-2611-4AC0-B832-C9F70DE8A585}"/>
    <cellStyle name="Migliaia 2 9 2 6 6" xfId="24525" xr:uid="{CF455B68-A85E-43BD-BEAB-B4B869462BA3}"/>
    <cellStyle name="Migliaia 2 9 2 7" xfId="2027" xr:uid="{08E021AC-DC62-4ABE-ABBD-A25CF4015479}"/>
    <cellStyle name="Migliaia 2 9 2 7 2" xfId="4883" xr:uid="{84490416-E492-4FBF-9A25-C2469BCD4160}"/>
    <cellStyle name="Migliaia 2 9 2 7 2 2" xfId="10591" xr:uid="{9C4987AB-CE46-4B7B-A673-E247286E8808}"/>
    <cellStyle name="Migliaia 2 9 2 7 2 2 2" xfId="22009" xr:uid="{2C87A1A2-F630-41F5-8A02-15BFFE4BB490}"/>
    <cellStyle name="Migliaia 2 9 2 7 2 2 2 2" xfId="44846" xr:uid="{447C8AFD-CB16-471E-A2D1-12EAC852F465}"/>
    <cellStyle name="Migliaia 2 9 2 7 2 2 3" xfId="33429" xr:uid="{EEC73B41-9693-42FA-8040-5B218AA93F03}"/>
    <cellStyle name="Migliaia 2 9 2 7 2 3" xfId="16301" xr:uid="{CBE33758-7E81-4C6B-8C6C-6C06B7A44C6C}"/>
    <cellStyle name="Migliaia 2 9 2 7 2 3 2" xfId="39138" xr:uid="{14245C75-6202-4479-A944-89738F35D162}"/>
    <cellStyle name="Migliaia 2 9 2 7 2 4" xfId="27721" xr:uid="{AFB49966-3617-42F4-B2E2-D1598031DBA9}"/>
    <cellStyle name="Migliaia 2 9 2 7 3" xfId="7738" xr:uid="{0449EC95-8E03-4052-BE55-C6319A57CE19}"/>
    <cellStyle name="Migliaia 2 9 2 7 3 2" xfId="19155" xr:uid="{0142E730-F2EE-4372-9975-F7544CF05926}"/>
    <cellStyle name="Migliaia 2 9 2 7 3 2 2" xfId="41992" xr:uid="{7A1FE1C8-3267-4996-8A80-3F1D9D3256FB}"/>
    <cellStyle name="Migliaia 2 9 2 7 3 3" xfId="30575" xr:uid="{F63EDD27-FA39-4ECA-A84D-1DCBD3C6B26F}"/>
    <cellStyle name="Migliaia 2 9 2 7 4" xfId="13447" xr:uid="{55F1A5B5-364A-4EF8-BE37-5D06A3F246A8}"/>
    <cellStyle name="Migliaia 2 9 2 7 4 2" xfId="36284" xr:uid="{FC88458A-D62E-4C44-B0F0-5D3079B54A4C}"/>
    <cellStyle name="Migliaia 2 9 2 7 5" xfId="24867" xr:uid="{9C4C12FD-32B3-4407-8B36-E12B07D35467}"/>
    <cellStyle name="Migliaia 2 9 2 8" xfId="3456" xr:uid="{46A75908-CAD5-4ECE-B5B2-075D93C02EF5}"/>
    <cellStyle name="Migliaia 2 9 2 8 2" xfId="9165" xr:uid="{C9757E69-533A-4375-8290-F6CE4255BBE9}"/>
    <cellStyle name="Migliaia 2 9 2 8 2 2" xfId="20582" xr:uid="{9D3D5223-C59E-4327-B76F-A26012CD09B5}"/>
    <cellStyle name="Migliaia 2 9 2 8 2 2 2" xfId="43419" xr:uid="{3F9D2E86-2558-4EA5-BBC0-63AF8F4C21C2}"/>
    <cellStyle name="Migliaia 2 9 2 8 2 3" xfId="32002" xr:uid="{E846FE92-2888-4813-A1E8-D049B2FAC036}"/>
    <cellStyle name="Migliaia 2 9 2 8 3" xfId="14874" xr:uid="{3713AFEB-7405-4215-A3C3-75B23EF607CE}"/>
    <cellStyle name="Migliaia 2 9 2 8 3 2" xfId="37711" xr:uid="{60B659A8-68F1-4D0B-8CDA-2A709F0FB9C2}"/>
    <cellStyle name="Migliaia 2 9 2 8 4" xfId="26294" xr:uid="{D7A9DFE9-24B3-4EAB-9D1E-4C135066FC88}"/>
    <cellStyle name="Migliaia 2 9 2 9" xfId="6311" xr:uid="{53435D50-279F-47E1-848E-CDBC9B6B9954}"/>
    <cellStyle name="Migliaia 2 9 2 9 2" xfId="17728" xr:uid="{B589E8B6-2EF2-4CAC-AE6F-EDFBABDA03F6}"/>
    <cellStyle name="Migliaia 2 9 2 9 2 2" xfId="40565" xr:uid="{B29C00F3-B2FA-4317-A63D-09DBEFE0147D}"/>
    <cellStyle name="Migliaia 2 9 2 9 3" xfId="29148" xr:uid="{3B4B41E1-2ADE-4E4C-8C22-ED44428A73AE}"/>
    <cellStyle name="Migliaia 2 9 3" xfId="548" xr:uid="{C96EFA06-087E-47B9-BB57-C1AD42226C8C}"/>
    <cellStyle name="Migliaia 2 9 3 2" xfId="2130" xr:uid="{83B1C95B-C515-4C06-AAB3-4A1C744D96EC}"/>
    <cellStyle name="Migliaia 2 9 3 2 2" xfId="4986" xr:uid="{A27DBFA2-1551-4D9D-AF7D-AE6B13A1D479}"/>
    <cellStyle name="Migliaia 2 9 3 2 2 2" xfId="10694" xr:uid="{C1EAE65F-09C3-47FB-8769-6091688212EB}"/>
    <cellStyle name="Migliaia 2 9 3 2 2 2 2" xfId="22112" xr:uid="{16FFB031-E0ED-4567-9C2C-AA51DAB89CE5}"/>
    <cellStyle name="Migliaia 2 9 3 2 2 2 2 2" xfId="44949" xr:uid="{D282FF35-084B-44A9-9D81-20C274939929}"/>
    <cellStyle name="Migliaia 2 9 3 2 2 2 3" xfId="33532" xr:uid="{1CFA8D2D-692A-48D0-9CE6-327F1AC019C7}"/>
    <cellStyle name="Migliaia 2 9 3 2 2 3" xfId="16404" xr:uid="{23A03788-964F-448F-8F65-D02D2560C428}"/>
    <cellStyle name="Migliaia 2 9 3 2 2 3 2" xfId="39241" xr:uid="{BF15E266-C60E-4B18-9BDC-9191D93C0F68}"/>
    <cellStyle name="Migliaia 2 9 3 2 2 4" xfId="27824" xr:uid="{19A72DFF-4A15-4397-82C9-A15898E5488C}"/>
    <cellStyle name="Migliaia 2 9 3 2 3" xfId="7841" xr:uid="{F502BBFC-FFAE-46CB-B76D-C1185A9F9EED}"/>
    <cellStyle name="Migliaia 2 9 3 2 3 2" xfId="19258" xr:uid="{A987C60E-7070-47B8-BCEE-AADF3C211E65}"/>
    <cellStyle name="Migliaia 2 9 3 2 3 2 2" xfId="42095" xr:uid="{83BE2325-F048-4877-BFFA-D8E639BBEC23}"/>
    <cellStyle name="Migliaia 2 9 3 2 3 3" xfId="30678" xr:uid="{CC91A197-E0D2-4F18-AA3F-798AC8BC075A}"/>
    <cellStyle name="Migliaia 2 9 3 2 4" xfId="13550" xr:uid="{22D6C0F0-0505-4846-B2A6-E41FD39EF206}"/>
    <cellStyle name="Migliaia 2 9 3 2 4 2" xfId="36387" xr:uid="{0F23E3BF-008C-474F-952B-64026B87842D}"/>
    <cellStyle name="Migliaia 2 9 3 2 5" xfId="24970" xr:uid="{69946864-9C7D-49A9-BFC2-05F7EB5A3FB3}"/>
    <cellStyle name="Migliaia 2 9 3 3" xfId="3559" xr:uid="{E53D11DD-3250-4180-84A8-E9665F976BF7}"/>
    <cellStyle name="Migliaia 2 9 3 3 2" xfId="9268" xr:uid="{6D0FD5B1-529D-4250-8CB3-CD4CCC1A1157}"/>
    <cellStyle name="Migliaia 2 9 3 3 2 2" xfId="20685" xr:uid="{03AB2B7D-1EC4-42FC-ABFC-97E35B930DAA}"/>
    <cellStyle name="Migliaia 2 9 3 3 2 2 2" xfId="43522" xr:uid="{C867436F-04ED-450D-8B44-643C1139E9F1}"/>
    <cellStyle name="Migliaia 2 9 3 3 2 3" xfId="32105" xr:uid="{B55AE2BF-BEC0-47F3-BDCE-F65D8246D01C}"/>
    <cellStyle name="Migliaia 2 9 3 3 3" xfId="14977" xr:uid="{7B235AD2-FE3C-48FF-B20A-BAB33BD3BFC4}"/>
    <cellStyle name="Migliaia 2 9 3 3 3 2" xfId="37814" xr:uid="{B7C9F288-44D3-4642-9547-4E799AED6A05}"/>
    <cellStyle name="Migliaia 2 9 3 3 4" xfId="26397" xr:uid="{E1147F44-6373-468D-9A53-ABFE63645018}"/>
    <cellStyle name="Migliaia 2 9 3 4" xfId="6414" xr:uid="{72087B08-2947-406D-84B4-09735485B2FA}"/>
    <cellStyle name="Migliaia 2 9 3 4 2" xfId="17831" xr:uid="{AE5DAC82-5491-4B96-8E66-63BC01363C52}"/>
    <cellStyle name="Migliaia 2 9 3 4 2 2" xfId="40668" xr:uid="{848B43AD-EDAB-4EBD-9424-799E03E4FB9B}"/>
    <cellStyle name="Migliaia 2 9 3 4 3" xfId="29251" xr:uid="{3A1BE454-BBB2-41A2-9FE7-4C5F5D2F4534}"/>
    <cellStyle name="Migliaia 2 9 3 5" xfId="12123" xr:uid="{E12FB233-A4EA-4DBD-B0B1-E543F09041E2}"/>
    <cellStyle name="Migliaia 2 9 3 5 2" xfId="34960" xr:uid="{712CD2D0-2E7E-4688-B4A9-A1E5C601F9DE}"/>
    <cellStyle name="Migliaia 2 9 3 6" xfId="23543" xr:uid="{C3595DC4-0758-41E5-B8B9-315656507AF3}"/>
    <cellStyle name="Migliaia 2 9 4" xfId="811" xr:uid="{6865A3F0-16C6-4FF3-9CDA-572E1B543401}"/>
    <cellStyle name="Migliaia 2 9 4 2" xfId="2347" xr:uid="{F0C494BF-D3A6-4D3D-8B79-2357088C1104}"/>
    <cellStyle name="Migliaia 2 9 4 2 2" xfId="5203" xr:uid="{4FEE4A1C-EA20-43DE-8CE1-86B9F5392580}"/>
    <cellStyle name="Migliaia 2 9 4 2 2 2" xfId="10911" xr:uid="{3FB7AE1D-91CE-448B-AD92-C054AD0AE517}"/>
    <cellStyle name="Migliaia 2 9 4 2 2 2 2" xfId="22329" xr:uid="{492A41D6-DA15-46DD-9263-0F6962DF3312}"/>
    <cellStyle name="Migliaia 2 9 4 2 2 2 2 2" xfId="45166" xr:uid="{FCF589F8-6B50-447B-90ED-9EC2869E4BBA}"/>
    <cellStyle name="Migliaia 2 9 4 2 2 2 3" xfId="33749" xr:uid="{BF47965F-9384-4940-88FA-149D0CDBBA69}"/>
    <cellStyle name="Migliaia 2 9 4 2 2 3" xfId="16621" xr:uid="{91DC9958-9422-4FA3-956E-2AE7372D6844}"/>
    <cellStyle name="Migliaia 2 9 4 2 2 3 2" xfId="39458" xr:uid="{7FA4B6B7-988C-43F2-8903-059FE039F7E3}"/>
    <cellStyle name="Migliaia 2 9 4 2 2 4" xfId="28041" xr:uid="{67573963-DF7D-4FFC-AFCD-A08A53A4E2E4}"/>
    <cellStyle name="Migliaia 2 9 4 2 3" xfId="8058" xr:uid="{A9280822-F106-4E8D-9C71-DAEE68988773}"/>
    <cellStyle name="Migliaia 2 9 4 2 3 2" xfId="19475" xr:uid="{122501DC-4BD6-46DF-9FDF-ACB5FFAC2D52}"/>
    <cellStyle name="Migliaia 2 9 4 2 3 2 2" xfId="42312" xr:uid="{0832DB84-924D-4954-901B-D34B2A5C34F8}"/>
    <cellStyle name="Migliaia 2 9 4 2 3 3" xfId="30895" xr:uid="{22427398-889D-433C-8E31-52310D5636F3}"/>
    <cellStyle name="Migliaia 2 9 4 2 4" xfId="13767" xr:uid="{7E08ADF1-F04F-4676-9718-72336084687B}"/>
    <cellStyle name="Migliaia 2 9 4 2 4 2" xfId="36604" xr:uid="{387EEAAC-4CD0-49C0-8DA7-58A92FEA8D6E}"/>
    <cellStyle name="Migliaia 2 9 4 2 5" xfId="25187" xr:uid="{3D3FA45A-BD18-4668-8EC4-DB8636AF128F}"/>
    <cellStyle name="Migliaia 2 9 4 3" xfId="3776" xr:uid="{DDEC625A-A152-4BA2-86A1-422A0E46CD43}"/>
    <cellStyle name="Migliaia 2 9 4 3 2" xfId="9485" xr:uid="{97111DA2-62C0-4FF5-93DD-945B8741FCA6}"/>
    <cellStyle name="Migliaia 2 9 4 3 2 2" xfId="20902" xr:uid="{E2CC65EC-3385-40A9-83A5-A628104DBC52}"/>
    <cellStyle name="Migliaia 2 9 4 3 2 2 2" xfId="43739" xr:uid="{97FE43C9-63D8-487A-BAB5-C842FF6B29A5}"/>
    <cellStyle name="Migliaia 2 9 4 3 2 3" xfId="32322" xr:uid="{C99AF789-C578-4ED6-BACE-7040AB6F8E57}"/>
    <cellStyle name="Migliaia 2 9 4 3 3" xfId="15194" xr:uid="{5D98AE29-FB94-4AE8-ABBF-50C345DC5657}"/>
    <cellStyle name="Migliaia 2 9 4 3 3 2" xfId="38031" xr:uid="{46500598-8D69-4590-88AC-9BCB536E63BD}"/>
    <cellStyle name="Migliaia 2 9 4 3 4" xfId="26614" xr:uid="{998F809D-CC92-407B-B646-4B4CD458317F}"/>
    <cellStyle name="Migliaia 2 9 4 4" xfId="6631" xr:uid="{A8642F8B-28AB-43FC-8FE2-5E5FADC88BA6}"/>
    <cellStyle name="Migliaia 2 9 4 4 2" xfId="18048" xr:uid="{B6E4004B-95AE-4D07-92A7-10076CFF480D}"/>
    <cellStyle name="Migliaia 2 9 4 4 2 2" xfId="40885" xr:uid="{61BD5F89-A7C4-4073-873D-9C42EB79B55A}"/>
    <cellStyle name="Migliaia 2 9 4 4 3" xfId="29468" xr:uid="{BBE3DDCA-078C-4D01-80AD-2CA484D546CD}"/>
    <cellStyle name="Migliaia 2 9 4 5" xfId="12340" xr:uid="{F6DEB2E5-5502-401A-92BF-20645FBA3584}"/>
    <cellStyle name="Migliaia 2 9 4 5 2" xfId="35177" xr:uid="{81205870-9526-4331-8C3D-AB5D89D3E1C2}"/>
    <cellStyle name="Migliaia 2 9 4 6" xfId="23760" xr:uid="{FA41DE61-5340-44A6-9F94-955689CFC8D8}"/>
    <cellStyle name="Migliaia 2 9 5" xfId="1058" xr:uid="{CDD7C082-4B9D-449E-9B7C-2DF22D280749}"/>
    <cellStyle name="Migliaia 2 9 5 2" xfId="2564" xr:uid="{871265B8-AFB3-48F9-BC92-3C61227FC651}"/>
    <cellStyle name="Migliaia 2 9 5 2 2" xfId="5420" xr:uid="{B4AACE87-7BCB-4266-A35D-8838008A82BC}"/>
    <cellStyle name="Migliaia 2 9 5 2 2 2" xfId="11128" xr:uid="{F1F552D7-4C76-4B78-8787-38CE2170FF56}"/>
    <cellStyle name="Migliaia 2 9 5 2 2 2 2" xfId="22546" xr:uid="{8C3B7576-215A-452D-8FAB-03CF71BB2CE2}"/>
    <cellStyle name="Migliaia 2 9 5 2 2 2 2 2" xfId="45383" xr:uid="{EF04E41F-0130-4E21-9E27-89E6D3B9AAD2}"/>
    <cellStyle name="Migliaia 2 9 5 2 2 2 3" xfId="33966" xr:uid="{502FFC79-6C7B-4C69-9B5F-C78B3851CEFC}"/>
    <cellStyle name="Migliaia 2 9 5 2 2 3" xfId="16838" xr:uid="{F45A743E-8FCF-45E8-8AE0-4B50E9AAF89C}"/>
    <cellStyle name="Migliaia 2 9 5 2 2 3 2" xfId="39675" xr:uid="{3BD152A1-AFDF-4BFD-AD68-5711416A3478}"/>
    <cellStyle name="Migliaia 2 9 5 2 2 4" xfId="28258" xr:uid="{75B80A15-7DCD-42AF-AF0B-9443E1D5E53D}"/>
    <cellStyle name="Migliaia 2 9 5 2 3" xfId="8275" xr:uid="{E513D057-9BF4-4AC8-8793-E51C28185636}"/>
    <cellStyle name="Migliaia 2 9 5 2 3 2" xfId="19692" xr:uid="{8686AB9D-F0B3-4620-BC2F-1DC3CE9BD811}"/>
    <cellStyle name="Migliaia 2 9 5 2 3 2 2" xfId="42529" xr:uid="{42A53661-E975-4190-AD3A-C463A929575A}"/>
    <cellStyle name="Migliaia 2 9 5 2 3 3" xfId="31112" xr:uid="{91F27AEC-9276-463C-B8AC-17DC8E48FB81}"/>
    <cellStyle name="Migliaia 2 9 5 2 4" xfId="13984" xr:uid="{A1F7B74A-983E-439B-B255-B1220035EA8F}"/>
    <cellStyle name="Migliaia 2 9 5 2 4 2" xfId="36821" xr:uid="{F7191EDD-5251-4C3C-B597-8AA977EC292A}"/>
    <cellStyle name="Migliaia 2 9 5 2 5" xfId="25404" xr:uid="{515E44B7-0A6D-4461-B947-EAA410B26F4D}"/>
    <cellStyle name="Migliaia 2 9 5 3" xfId="3993" xr:uid="{C35B719A-D145-4FA5-9353-0FC6041DA070}"/>
    <cellStyle name="Migliaia 2 9 5 3 2" xfId="9702" xr:uid="{B5598D15-BC8C-438B-A442-D3B155C23ED9}"/>
    <cellStyle name="Migliaia 2 9 5 3 2 2" xfId="21119" xr:uid="{A08D51E4-7D2B-4ABE-AA9C-9ACF939A7EB5}"/>
    <cellStyle name="Migliaia 2 9 5 3 2 2 2" xfId="43956" xr:uid="{7E6D9F24-B5FF-4960-9215-FA5EC1F86AAC}"/>
    <cellStyle name="Migliaia 2 9 5 3 2 3" xfId="32539" xr:uid="{151A9E16-3EF7-4F41-A531-F8040DBB4CF9}"/>
    <cellStyle name="Migliaia 2 9 5 3 3" xfId="15411" xr:uid="{455F0C2F-486A-4064-9079-F1F9789C2F57}"/>
    <cellStyle name="Migliaia 2 9 5 3 3 2" xfId="38248" xr:uid="{07AC004F-BBC4-4FE7-B168-53BD77CF2D10}"/>
    <cellStyle name="Migliaia 2 9 5 3 4" xfId="26831" xr:uid="{183733B0-5711-410A-B4C4-E41CB3EFACC7}"/>
    <cellStyle name="Migliaia 2 9 5 4" xfId="6848" xr:uid="{53235FC5-E0CB-4272-87D3-054A5D0BD9A5}"/>
    <cellStyle name="Migliaia 2 9 5 4 2" xfId="18265" xr:uid="{54A16E96-880C-40A2-9F25-E3767E489FBF}"/>
    <cellStyle name="Migliaia 2 9 5 4 2 2" xfId="41102" xr:uid="{168DD9D0-95D5-4906-AF07-4881085E9915}"/>
    <cellStyle name="Migliaia 2 9 5 4 3" xfId="29685" xr:uid="{65A3E8D8-0628-44B9-8106-B55A649A1AD1}"/>
    <cellStyle name="Migliaia 2 9 5 5" xfId="12557" xr:uid="{7092E55E-23CD-403D-B8F7-52CA523DCF58}"/>
    <cellStyle name="Migliaia 2 9 5 5 2" xfId="35394" xr:uid="{DB7AEAD5-DCFC-4B8E-BFAF-F3699912E638}"/>
    <cellStyle name="Migliaia 2 9 5 6" xfId="23977" xr:uid="{3346C6DC-DE0E-47BD-8412-C7C885C99564}"/>
    <cellStyle name="Migliaia 2 9 6" xfId="1305" xr:uid="{BD14C005-F8F0-41B0-95BB-19422CD2EA46}"/>
    <cellStyle name="Migliaia 2 9 6 2" xfId="2781" xr:uid="{DD1C0F1A-DCE9-4889-A3A2-DCBFD7DF6E4D}"/>
    <cellStyle name="Migliaia 2 9 6 2 2" xfId="5637" xr:uid="{644AFCAE-C724-458D-9526-262D6FEB83D5}"/>
    <cellStyle name="Migliaia 2 9 6 2 2 2" xfId="11345" xr:uid="{AFB757F8-9E03-4DE3-AFC1-AFD57CE563A4}"/>
    <cellStyle name="Migliaia 2 9 6 2 2 2 2" xfId="22763" xr:uid="{68ECBBF1-1CD8-49ED-8400-A64EF162F4D5}"/>
    <cellStyle name="Migliaia 2 9 6 2 2 2 2 2" xfId="45600" xr:uid="{8CA93EEF-1736-4CF9-8C7A-60C849AD33A8}"/>
    <cellStyle name="Migliaia 2 9 6 2 2 2 3" xfId="34183" xr:uid="{A7F84BCD-D239-466D-AE22-E7FE5E3A0386}"/>
    <cellStyle name="Migliaia 2 9 6 2 2 3" xfId="17055" xr:uid="{CE780BE1-00DB-4DF2-815B-E3B58CC036A0}"/>
    <cellStyle name="Migliaia 2 9 6 2 2 3 2" xfId="39892" xr:uid="{C114A749-E030-4736-B41B-B1881B3DDCE0}"/>
    <cellStyle name="Migliaia 2 9 6 2 2 4" xfId="28475" xr:uid="{8E89A269-8D28-40BA-928C-4B11CE3E3B4C}"/>
    <cellStyle name="Migliaia 2 9 6 2 3" xfId="8492" xr:uid="{3168806E-36D9-4867-AF5E-8A3E870FB433}"/>
    <cellStyle name="Migliaia 2 9 6 2 3 2" xfId="19909" xr:uid="{0540905B-31DB-4133-9EFE-80BEEF1B84E0}"/>
    <cellStyle name="Migliaia 2 9 6 2 3 2 2" xfId="42746" xr:uid="{9EA139DF-21D4-4D60-993A-D0C0F7813DC2}"/>
    <cellStyle name="Migliaia 2 9 6 2 3 3" xfId="31329" xr:uid="{DF0EAA3B-3720-4700-BF20-886B03BAB0EE}"/>
    <cellStyle name="Migliaia 2 9 6 2 4" xfId="14201" xr:uid="{030569E1-2842-4646-8B28-3E5FCABEF9EE}"/>
    <cellStyle name="Migliaia 2 9 6 2 4 2" xfId="37038" xr:uid="{177EB2BD-C525-4619-ADA3-129B73CAEFC5}"/>
    <cellStyle name="Migliaia 2 9 6 2 5" xfId="25621" xr:uid="{A892EBA4-CE5A-47E8-AD97-61A9F0216EE8}"/>
    <cellStyle name="Migliaia 2 9 6 3" xfId="4210" xr:uid="{4402552A-D446-4A04-BD38-B3B0E75B23CF}"/>
    <cellStyle name="Migliaia 2 9 6 3 2" xfId="9919" xr:uid="{CEBE10D1-F38B-491E-B0AA-38E4C2C14F93}"/>
    <cellStyle name="Migliaia 2 9 6 3 2 2" xfId="21336" xr:uid="{3AE8F61D-EC33-4E23-8B5E-E6034D7AB09D}"/>
    <cellStyle name="Migliaia 2 9 6 3 2 2 2" xfId="44173" xr:uid="{BD97EE4A-27F4-411E-B545-0072C5828491}"/>
    <cellStyle name="Migliaia 2 9 6 3 2 3" xfId="32756" xr:uid="{57BED757-1109-4E93-A377-F1BCF0CB7986}"/>
    <cellStyle name="Migliaia 2 9 6 3 3" xfId="15628" xr:uid="{CF4B02F0-DEB7-4A61-8CDD-106E18400779}"/>
    <cellStyle name="Migliaia 2 9 6 3 3 2" xfId="38465" xr:uid="{F50B117D-F45D-4684-AC85-4071D78AB1AE}"/>
    <cellStyle name="Migliaia 2 9 6 3 4" xfId="27048" xr:uid="{6BC4643B-77B2-4A32-839C-7104D718DDBC}"/>
    <cellStyle name="Migliaia 2 9 6 4" xfId="7065" xr:uid="{BBFCF61E-DF45-4004-B754-E9ED1033A996}"/>
    <cellStyle name="Migliaia 2 9 6 4 2" xfId="18482" xr:uid="{A5E19127-6CF4-4AD6-96E3-CED2D82BD426}"/>
    <cellStyle name="Migliaia 2 9 6 4 2 2" xfId="41319" xr:uid="{008E3383-06E5-4A9E-8F73-47C84ACE5CEF}"/>
    <cellStyle name="Migliaia 2 9 6 4 3" xfId="29902" xr:uid="{C435EFC3-4627-4820-B125-0B68DB7F3BCB}"/>
    <cellStyle name="Migliaia 2 9 6 5" xfId="12774" xr:uid="{8A6165D7-FD9F-4D3B-8F2E-49A8C33086E8}"/>
    <cellStyle name="Migliaia 2 9 6 5 2" xfId="35611" xr:uid="{A853832F-7BEC-4CFD-B140-163C1AC1B69A}"/>
    <cellStyle name="Migliaia 2 9 6 6" xfId="24194" xr:uid="{18D2DE9B-543A-4DAB-8D88-4E14EEEE6FA4}"/>
    <cellStyle name="Migliaia 2 9 7" xfId="1552" xr:uid="{8A68B8BC-BE95-4666-B1B3-2735EC491A9C}"/>
    <cellStyle name="Migliaia 2 9 7 2" xfId="2998" xr:uid="{30D539A3-F86A-49FF-870A-1B33F47C5B92}"/>
    <cellStyle name="Migliaia 2 9 7 2 2" xfId="5854" xr:uid="{277C66DA-F531-4A34-920E-16CCFCDE898E}"/>
    <cellStyle name="Migliaia 2 9 7 2 2 2" xfId="11562" xr:uid="{E77F1A8B-16E2-4CE5-9319-E0B653D8B655}"/>
    <cellStyle name="Migliaia 2 9 7 2 2 2 2" xfId="22980" xr:uid="{5458367B-145B-4CA6-8F4A-9220316ED338}"/>
    <cellStyle name="Migliaia 2 9 7 2 2 2 2 2" xfId="45817" xr:uid="{5E924511-E717-407C-8E62-92590EC06D93}"/>
    <cellStyle name="Migliaia 2 9 7 2 2 2 3" xfId="34400" xr:uid="{B88B612E-1333-4CC1-A4C7-A23393EED673}"/>
    <cellStyle name="Migliaia 2 9 7 2 2 3" xfId="17272" xr:uid="{277FDF4E-DD93-4537-89CD-29BF2C6F1398}"/>
    <cellStyle name="Migliaia 2 9 7 2 2 3 2" xfId="40109" xr:uid="{1089EDC3-ECC1-453A-B0DA-701DC7AD48CB}"/>
    <cellStyle name="Migliaia 2 9 7 2 2 4" xfId="28692" xr:uid="{0F535EB9-65E2-4074-A26A-F9AA48F86FE9}"/>
    <cellStyle name="Migliaia 2 9 7 2 3" xfId="8709" xr:uid="{3A15109D-E8CA-4116-985A-5D1CD54F6591}"/>
    <cellStyle name="Migliaia 2 9 7 2 3 2" xfId="20126" xr:uid="{3FF2B76E-B087-4E6E-AE61-9134BC636F96}"/>
    <cellStyle name="Migliaia 2 9 7 2 3 2 2" xfId="42963" xr:uid="{F3F887A9-7F4E-4135-82A5-D1A55334F225}"/>
    <cellStyle name="Migliaia 2 9 7 2 3 3" xfId="31546" xr:uid="{A5B94130-65A7-4541-9962-EC8719F8F787}"/>
    <cellStyle name="Migliaia 2 9 7 2 4" xfId="14418" xr:uid="{866E4293-F776-4224-B9E5-3038AFBD45BA}"/>
    <cellStyle name="Migliaia 2 9 7 2 4 2" xfId="37255" xr:uid="{117A3150-2488-43A5-ACBF-12F69B8B9469}"/>
    <cellStyle name="Migliaia 2 9 7 2 5" xfId="25838" xr:uid="{497D9A6E-7C67-4BC8-B0B2-1FF47C8B0FE2}"/>
    <cellStyle name="Migliaia 2 9 7 3" xfId="4427" xr:uid="{7A795893-0A6B-4C0A-B973-4AEA340FFF61}"/>
    <cellStyle name="Migliaia 2 9 7 3 2" xfId="10136" xr:uid="{EDD0E631-AD6C-495A-86AE-ED994B36E86E}"/>
    <cellStyle name="Migliaia 2 9 7 3 2 2" xfId="21553" xr:uid="{FD0E7E26-7BDB-4100-8E1B-A02357186907}"/>
    <cellStyle name="Migliaia 2 9 7 3 2 2 2" xfId="44390" xr:uid="{A9D6B483-A8A8-458D-9513-C721CBA1C21F}"/>
    <cellStyle name="Migliaia 2 9 7 3 2 3" xfId="32973" xr:uid="{BF79EC8C-2C9E-4087-8EC1-C9AC20EB6455}"/>
    <cellStyle name="Migliaia 2 9 7 3 3" xfId="15845" xr:uid="{8F927A04-2C93-4098-A782-6FC906AF9748}"/>
    <cellStyle name="Migliaia 2 9 7 3 3 2" xfId="38682" xr:uid="{FD144430-CCDB-48AE-BCDC-9237BBCE13A4}"/>
    <cellStyle name="Migliaia 2 9 7 3 4" xfId="27265" xr:uid="{3249B7CE-05F1-49A6-9336-1F9B8763C60A}"/>
    <cellStyle name="Migliaia 2 9 7 4" xfId="7282" xr:uid="{0DF06D8A-0D29-42F1-8B7F-0F79B1A6EC2E}"/>
    <cellStyle name="Migliaia 2 9 7 4 2" xfId="18699" xr:uid="{BA865B26-333C-43FA-A8AA-EF6429FC5936}"/>
    <cellStyle name="Migliaia 2 9 7 4 2 2" xfId="41536" xr:uid="{E661BE68-87C6-4C92-A2D5-5AC8B3C14195}"/>
    <cellStyle name="Migliaia 2 9 7 4 3" xfId="30119" xr:uid="{599868E1-1C26-49B5-A262-B8149D78ABAF}"/>
    <cellStyle name="Migliaia 2 9 7 5" xfId="12991" xr:uid="{62280A68-96D0-447D-9F24-93A5D1942875}"/>
    <cellStyle name="Migliaia 2 9 7 5 2" xfId="35828" xr:uid="{5C61E1AB-832A-4BA3-A6B2-EE6329C907E1}"/>
    <cellStyle name="Migliaia 2 9 7 6" xfId="24411" xr:uid="{CCE07E54-B5E5-46B7-80B8-1A77E894D264}"/>
    <cellStyle name="Migliaia 2 9 8" xfId="1897" xr:uid="{8E8022E7-04E2-4B98-901C-C1F13AE149AD}"/>
    <cellStyle name="Migliaia 2 9 8 2" xfId="4753" xr:uid="{DA52C8FE-9BA0-4531-A1FF-AD57FA6142F5}"/>
    <cellStyle name="Migliaia 2 9 8 2 2" xfId="10462" xr:uid="{FEDDE7BF-B7FF-401A-A16A-852BB5BEC6F4}"/>
    <cellStyle name="Migliaia 2 9 8 2 2 2" xfId="21879" xr:uid="{2436F84A-30BF-45A7-A908-D752755A83EA}"/>
    <cellStyle name="Migliaia 2 9 8 2 2 2 2" xfId="44716" xr:uid="{A22586C0-E7E8-472A-BDC1-71DE33A4DA4B}"/>
    <cellStyle name="Migliaia 2 9 8 2 2 3" xfId="33299" xr:uid="{03C75FC0-C4EA-423A-9BF3-1C1AEB1EEDE5}"/>
    <cellStyle name="Migliaia 2 9 8 2 3" xfId="16171" xr:uid="{0EAEB5D2-DDC7-4A75-B5DE-839C362350DB}"/>
    <cellStyle name="Migliaia 2 9 8 2 3 2" xfId="39008" xr:uid="{6DF1F277-E052-4CBD-8583-096C1CDE9A71}"/>
    <cellStyle name="Migliaia 2 9 8 2 4" xfId="27591" xr:uid="{7C416278-D81E-447A-BDDD-1F6C18E6E62C}"/>
    <cellStyle name="Migliaia 2 9 8 3" xfId="7608" xr:uid="{C9C9D550-99FD-4454-90C2-2174DBFA03A6}"/>
    <cellStyle name="Migliaia 2 9 8 3 2" xfId="19025" xr:uid="{AFA13289-F240-4FC1-A700-3D308C0838D4}"/>
    <cellStyle name="Migliaia 2 9 8 3 2 2" xfId="41862" xr:uid="{BFB3F2AC-DD41-433A-B9B5-DA497F2B3FD0}"/>
    <cellStyle name="Migliaia 2 9 8 3 3" xfId="30445" xr:uid="{342C798E-8CB1-4BFD-ACC3-B8EF4FE24B97}"/>
    <cellStyle name="Migliaia 2 9 8 4" xfId="13317" xr:uid="{D0F47046-4EA4-4349-908E-C1DAF471E7DD}"/>
    <cellStyle name="Migliaia 2 9 8 4 2" xfId="36154" xr:uid="{88D7C3D9-D36A-4E02-84D1-3518118198ED}"/>
    <cellStyle name="Migliaia 2 9 8 5" xfId="24737" xr:uid="{EA681A05-11ED-4852-B582-DEDAA67FD577}"/>
    <cellStyle name="Migliaia 2 9 9" xfId="3326" xr:uid="{DB33EFCA-A93B-41AF-B29F-9707C73182C0}"/>
    <cellStyle name="Migliaia 2 9 9 2" xfId="9035" xr:uid="{4AE284D5-6671-422D-8F60-482F93B69A28}"/>
    <cellStyle name="Migliaia 2 9 9 2 2" xfId="20452" xr:uid="{5871E130-C6E1-4446-B516-7AC7AB1DD2F8}"/>
    <cellStyle name="Migliaia 2 9 9 2 2 2" xfId="43289" xr:uid="{471110CB-B5B0-435F-8044-8ECCE4392F44}"/>
    <cellStyle name="Migliaia 2 9 9 2 3" xfId="31872" xr:uid="{450425A5-6BE1-4EFC-A038-E0054EE7E121}"/>
    <cellStyle name="Migliaia 2 9 9 3" xfId="14744" xr:uid="{DD641261-1862-4038-8936-065F12BC8112}"/>
    <cellStyle name="Migliaia 2 9 9 3 2" xfId="37581" xr:uid="{6C95BA38-E29C-4C1C-BAB8-9B5804E94A59}"/>
    <cellStyle name="Migliaia 2 9 9 4" xfId="26164" xr:uid="{2DE65F51-6AE6-4ECC-8916-75F06E72C964}"/>
    <cellStyle name="Migliaia 20" xfId="1245" xr:uid="{8A75A29D-6FB1-44C1-8E0A-5C632FBD4D96}"/>
    <cellStyle name="Migliaia 20 2" xfId="2733" xr:uid="{F586054C-D1A5-4F23-AC18-C6E0E4AED577}"/>
    <cellStyle name="Migliaia 20 2 2" xfId="5589" xr:uid="{3488AA48-2906-46B7-AC08-9E878BBA2CA7}"/>
    <cellStyle name="Migliaia 20 2 2 2" xfId="11297" xr:uid="{A8260D30-8D91-4BE9-A708-93919C0C37C3}"/>
    <cellStyle name="Migliaia 20 2 2 2 2" xfId="22715" xr:uid="{FB1EF7D9-725D-45B5-8E40-C446E7E42A6C}"/>
    <cellStyle name="Migliaia 20 2 2 2 2 2" xfId="45552" xr:uid="{838668C8-1EB4-4009-B3F4-569E266EE2DA}"/>
    <cellStyle name="Migliaia 20 2 2 2 3" xfId="34135" xr:uid="{0CB431B8-B10B-404E-A9DD-9356EEA2FDD0}"/>
    <cellStyle name="Migliaia 20 2 2 3" xfId="17007" xr:uid="{F3CD19B1-134E-457A-9B2E-A9AE7B441E76}"/>
    <cellStyle name="Migliaia 20 2 2 3 2" xfId="39844" xr:uid="{F7E38CA8-1984-4477-BA18-D0B98E9B0692}"/>
    <cellStyle name="Migliaia 20 2 2 4" xfId="28427" xr:uid="{5BFD6E22-9895-47E1-96A2-DD8D68898371}"/>
    <cellStyle name="Migliaia 20 2 3" xfId="8444" xr:uid="{368FBDCB-78F2-4A4D-B680-CC169FC49AA5}"/>
    <cellStyle name="Migliaia 20 2 3 2" xfId="19861" xr:uid="{12E8A80B-AE83-449C-B5C5-BC02788C0C7D}"/>
    <cellStyle name="Migliaia 20 2 3 2 2" xfId="42698" xr:uid="{C316879F-1224-49C1-BD4F-DD4EA86FAA6E}"/>
    <cellStyle name="Migliaia 20 2 3 3" xfId="31281" xr:uid="{4CE1C67E-48D2-459E-B6D2-183E0E5731A9}"/>
    <cellStyle name="Migliaia 20 2 4" xfId="14153" xr:uid="{DA006BC5-9943-46EA-8EAC-FEF3AFEC7CD8}"/>
    <cellStyle name="Migliaia 20 2 4 2" xfId="36990" xr:uid="{7F8C831D-8096-4BEC-BF7F-0CCB6E7C6CDE}"/>
    <cellStyle name="Migliaia 20 2 5" xfId="25573" xr:uid="{6B548280-0726-4E65-B6E1-2B46255B7AEF}"/>
    <cellStyle name="Migliaia 20 3" xfId="4162" xr:uid="{0CCC9312-1996-4B56-92E0-540CE74AB71F}"/>
    <cellStyle name="Migliaia 20 3 2" xfId="9871" xr:uid="{42A6655A-256E-4FFB-8C2B-79B82B75A134}"/>
    <cellStyle name="Migliaia 20 3 2 2" xfId="21288" xr:uid="{EBC9A589-89CD-42E9-8B76-CD0039787E80}"/>
    <cellStyle name="Migliaia 20 3 2 2 2" xfId="44125" xr:uid="{C310F8AE-37C1-4282-A7D4-717FAA9443B3}"/>
    <cellStyle name="Migliaia 20 3 2 3" xfId="32708" xr:uid="{6FFD1911-A8A0-4B8C-9860-3AD94735E4A7}"/>
    <cellStyle name="Migliaia 20 3 3" xfId="15580" xr:uid="{FF5992DF-D902-4D17-95F1-97A03CF68EA4}"/>
    <cellStyle name="Migliaia 20 3 3 2" xfId="38417" xr:uid="{12B55010-7980-42DA-A8D3-E258AE15A9B2}"/>
    <cellStyle name="Migliaia 20 3 4" xfId="27000" xr:uid="{A561302D-1F7B-49A4-A9FD-333B2CEF38EC}"/>
    <cellStyle name="Migliaia 20 4" xfId="7017" xr:uid="{E07FC1C4-74D1-4129-9E4B-78EF52372FFB}"/>
    <cellStyle name="Migliaia 20 4 2" xfId="18434" xr:uid="{85E13DD8-E54A-4EAA-905F-5F8910463473}"/>
    <cellStyle name="Migliaia 20 4 2 2" xfId="41271" xr:uid="{C6B10F83-558A-4FDE-B30D-1CD770A923B8}"/>
    <cellStyle name="Migliaia 20 4 3" xfId="29854" xr:uid="{2134B88B-5F55-44CF-908F-495D84195B0F}"/>
    <cellStyle name="Migliaia 20 5" xfId="12726" xr:uid="{FF827B21-AE68-43AD-9EA5-E820C4948751}"/>
    <cellStyle name="Migliaia 20 5 2" xfId="35563" xr:uid="{CE97BAD2-D42E-4FA4-9A64-CA8BF7318153}"/>
    <cellStyle name="Migliaia 20 6" xfId="24146" xr:uid="{6FC91A4B-5815-45C5-B9BD-3787F73A2E06}"/>
    <cellStyle name="Migliaia 21" xfId="1492" xr:uid="{F336AD54-B1F1-4B5C-8AD8-DA7F4FEE8D71}"/>
    <cellStyle name="Migliaia 21 2" xfId="2950" xr:uid="{350DEF17-583D-443C-9B24-088314585F4C}"/>
    <cellStyle name="Migliaia 21 2 2" xfId="5806" xr:uid="{141C7DF8-C6F4-4F5A-B0B2-465632D4A1B2}"/>
    <cellStyle name="Migliaia 21 2 2 2" xfId="11514" xr:uid="{8C818371-E2F3-4076-9171-F2F2EA86A3DA}"/>
    <cellStyle name="Migliaia 21 2 2 2 2" xfId="22932" xr:uid="{CC1E2FE3-9615-4650-9C2B-7F5C61F02B4C}"/>
    <cellStyle name="Migliaia 21 2 2 2 2 2" xfId="45769" xr:uid="{DC82F30F-918E-4E14-A8F8-DAF6EECB3673}"/>
    <cellStyle name="Migliaia 21 2 2 2 3" xfId="34352" xr:uid="{A8321F1C-6E90-48D1-A528-C88B5A962E95}"/>
    <cellStyle name="Migliaia 21 2 2 3" xfId="17224" xr:uid="{31C7B093-748D-4C85-A4BC-A94B979F838B}"/>
    <cellStyle name="Migliaia 21 2 2 3 2" xfId="40061" xr:uid="{5D173A8A-6BB9-449D-8DCF-C00796CD78EE}"/>
    <cellStyle name="Migliaia 21 2 2 4" xfId="28644" xr:uid="{6B985616-3850-4019-AD1D-07A687388B78}"/>
    <cellStyle name="Migliaia 21 2 3" xfId="8661" xr:uid="{E5E8A1EF-C761-434F-85CE-F75C87DE6BEC}"/>
    <cellStyle name="Migliaia 21 2 3 2" xfId="20078" xr:uid="{E06E8359-0512-4991-A08C-D6A8CBD899B5}"/>
    <cellStyle name="Migliaia 21 2 3 2 2" xfId="42915" xr:uid="{1DB4CEBE-977A-4D4E-BB6B-4AFDA15135BA}"/>
    <cellStyle name="Migliaia 21 2 3 3" xfId="31498" xr:uid="{1DC7247C-60D5-4C8D-BB81-7AA76844FB1F}"/>
    <cellStyle name="Migliaia 21 2 4" xfId="14370" xr:uid="{28026FE4-663D-40B3-8B90-CB674DABC03E}"/>
    <cellStyle name="Migliaia 21 2 4 2" xfId="37207" xr:uid="{EFB87D15-CBF3-4412-A987-8A1F666DDE55}"/>
    <cellStyle name="Migliaia 21 2 5" xfId="25790" xr:uid="{5D8504EB-E971-43FF-AB01-1881F8326CC1}"/>
    <cellStyle name="Migliaia 21 3" xfId="4379" xr:uid="{0378437F-A6B0-42EC-9BEB-DB569F81876A}"/>
    <cellStyle name="Migliaia 21 3 2" xfId="10088" xr:uid="{8A22EACF-17C1-4CBD-8AEB-B52A9DB99621}"/>
    <cellStyle name="Migliaia 21 3 2 2" xfId="21505" xr:uid="{6FE74641-E2D2-4918-97F7-D504F7AF909A}"/>
    <cellStyle name="Migliaia 21 3 2 2 2" xfId="44342" xr:uid="{1E14C936-DEC1-4A89-8CE1-677AEEE954D7}"/>
    <cellStyle name="Migliaia 21 3 2 3" xfId="32925" xr:uid="{0D6210E8-A258-43B2-95EB-ADEB4734E50E}"/>
    <cellStyle name="Migliaia 21 3 3" xfId="15797" xr:uid="{69356532-36E2-48F1-B0AB-8ED2D538CE3A}"/>
    <cellStyle name="Migliaia 21 3 3 2" xfId="38634" xr:uid="{63FD1EBA-110F-4E8D-9A2B-B826B308C170}"/>
    <cellStyle name="Migliaia 21 3 4" xfId="27217" xr:uid="{617FB1FE-16D4-4354-BFCD-8DE057ABEE82}"/>
    <cellStyle name="Migliaia 21 4" xfId="7234" xr:uid="{7D00861B-316D-4861-910B-26F62B042FF8}"/>
    <cellStyle name="Migliaia 21 4 2" xfId="18651" xr:uid="{7F818238-D7E3-4A00-BBFD-AA3518D95F13}"/>
    <cellStyle name="Migliaia 21 4 2 2" xfId="41488" xr:uid="{1D21226F-7320-48D6-A597-AF87EBDA3E61}"/>
    <cellStyle name="Migliaia 21 4 3" xfId="30071" xr:uid="{2F73BACE-53E7-4C52-BCC7-90938A8F22CB}"/>
    <cellStyle name="Migliaia 21 5" xfId="12943" xr:uid="{A2A66C01-B1C9-4D66-B613-BA0E64D24D13}"/>
    <cellStyle name="Migliaia 21 5 2" xfId="35780" xr:uid="{C2B169D3-75C8-4FEA-B086-148BFA63D41E}"/>
    <cellStyle name="Migliaia 21 6" xfId="24363" xr:uid="{4A8A2351-2E7E-488B-8D83-D25199657A25}"/>
    <cellStyle name="Migliaia 22" xfId="152" xr:uid="{B94E7A63-B135-464F-A2EB-0A7FD9E68C15}"/>
    <cellStyle name="Migliaia 22 2" xfId="1817" xr:uid="{2E4C3258-F170-45DF-9F03-E1A6484BED8F}"/>
    <cellStyle name="Migliaia 22 2 2" xfId="4673" xr:uid="{3ADC6C08-9D54-459A-812B-F97ACDC55DF1}"/>
    <cellStyle name="Migliaia 22 2 2 2" xfId="10382" xr:uid="{1CEFD38F-50DC-42BA-8A04-B39EA8D54563}"/>
    <cellStyle name="Migliaia 22 2 2 2 2" xfId="21799" xr:uid="{61A30144-5E47-498B-9ADF-9535B68EEDC5}"/>
    <cellStyle name="Migliaia 22 2 2 2 2 2" xfId="44636" xr:uid="{AC8FE66F-9DEA-4C83-A69F-B63B68AA5D9B}"/>
    <cellStyle name="Migliaia 22 2 2 2 3" xfId="33219" xr:uid="{0950BA17-204F-4990-8704-8C6BFB6CC421}"/>
    <cellStyle name="Migliaia 22 2 2 3" xfId="16091" xr:uid="{B818C362-29BF-482D-ADFF-A584B4471381}"/>
    <cellStyle name="Migliaia 22 2 2 3 2" xfId="38928" xr:uid="{31945314-5397-44E7-A8F6-A884952C7271}"/>
    <cellStyle name="Migliaia 22 2 2 4" xfId="27511" xr:uid="{5C2FA65B-7515-4992-B655-D123B49904E1}"/>
    <cellStyle name="Migliaia 22 2 3" xfId="7528" xr:uid="{6960EF3E-49D5-4D2B-9EB9-BE82B5BE1350}"/>
    <cellStyle name="Migliaia 22 2 3 2" xfId="18945" xr:uid="{B31EBD66-D908-4220-A443-38F3B0FF2E05}"/>
    <cellStyle name="Migliaia 22 2 3 2 2" xfId="41782" xr:uid="{50A02FBC-FB70-43A1-B92A-40CA37CAE2AD}"/>
    <cellStyle name="Migliaia 22 2 3 3" xfId="30365" xr:uid="{AC512CA9-EB25-43EF-ACBB-E625393CA656}"/>
    <cellStyle name="Migliaia 22 2 4" xfId="13237" xr:uid="{84909C0B-AE6A-4239-ADF7-0DDCA36F54EC}"/>
    <cellStyle name="Migliaia 22 2 4 2" xfId="36074" xr:uid="{B37E400C-3959-4C13-8DC5-F81EE488B333}"/>
    <cellStyle name="Migliaia 22 2 5" xfId="24657" xr:uid="{7793E182-1A85-4823-95B5-A3F3AEC62206}"/>
    <cellStyle name="Migliaia 22 3" xfId="3246" xr:uid="{4BF0341B-13FE-42DC-98BD-2305967FDC18}"/>
    <cellStyle name="Migliaia 22 3 2" xfId="8955" xr:uid="{8EE226FF-207D-4674-840B-555634B68A0B}"/>
    <cellStyle name="Migliaia 22 3 2 2" xfId="20372" xr:uid="{DD6A1941-F66E-43AA-B81B-6809579C6297}"/>
    <cellStyle name="Migliaia 22 3 2 2 2" xfId="43209" xr:uid="{4DE4ED1D-1EB5-4C7B-9481-FD679C80CDD3}"/>
    <cellStyle name="Migliaia 22 3 2 3" xfId="31792" xr:uid="{48B09105-7C69-4044-B233-42ED6D878377}"/>
    <cellStyle name="Migliaia 22 3 3" xfId="14664" xr:uid="{DB67DF62-92C5-427E-89EA-FC4C0B49ECCF}"/>
    <cellStyle name="Migliaia 22 3 3 2" xfId="37501" xr:uid="{9393F249-B6D2-47CF-8DEE-39EAD2A6AD2D}"/>
    <cellStyle name="Migliaia 22 3 4" xfId="26084" xr:uid="{291DED82-1BBE-48E8-B4B0-40606FB2552F}"/>
    <cellStyle name="Migliaia 22 4" xfId="6101" xr:uid="{619C8DB7-42C5-434E-8701-33B576E35777}"/>
    <cellStyle name="Migliaia 22 4 2" xfId="17518" xr:uid="{006B5570-3DA9-4CB8-859C-928C7F88C78E}"/>
    <cellStyle name="Migliaia 22 4 2 2" xfId="40355" xr:uid="{D4A95D2A-2DC4-4599-BFA6-8AB9D737FF36}"/>
    <cellStyle name="Migliaia 22 4 3" xfId="28938" xr:uid="{49327FF9-68B6-46C9-8F1D-3141082C8978}"/>
    <cellStyle name="Migliaia 22 5" xfId="11810" xr:uid="{53B9F688-3A8F-4656-8AFB-0C7499E2F0FE}"/>
    <cellStyle name="Migliaia 22 5 2" xfId="34647" xr:uid="{11E3928B-AC77-4EF7-8E3A-63236097F5C2}"/>
    <cellStyle name="Migliaia 22 6" xfId="23230" xr:uid="{BBD91227-5802-44A0-BF90-C02FCDA79B4B}"/>
    <cellStyle name="Migliaia 23" xfId="1752" xr:uid="{87A1EB88-3BBA-4B6A-BED5-7C59DD42C0ED}"/>
    <cellStyle name="Migliaia 23 2" xfId="4608" xr:uid="{13C27AF3-2F8C-461B-BF86-54EE5FBA3E29}"/>
    <cellStyle name="Migliaia 23 2 2" xfId="10317" xr:uid="{24592BF6-8A4D-4681-BD8F-5C632E5B67F2}"/>
    <cellStyle name="Migliaia 23 2 2 2" xfId="21734" xr:uid="{D7BBD85E-3F1E-4412-A7FC-A0D3AB43FD8F}"/>
    <cellStyle name="Migliaia 23 2 2 2 2" xfId="44571" xr:uid="{9A177C7F-10DB-4B28-8128-CBC4F3649391}"/>
    <cellStyle name="Migliaia 23 2 2 3" xfId="33154" xr:uid="{F04AD657-4532-42E0-888B-AB9501ACB052}"/>
    <cellStyle name="Migliaia 23 2 3" xfId="16026" xr:uid="{17FA4420-0AE0-4820-A2BE-5E1CFF5CDDF2}"/>
    <cellStyle name="Migliaia 23 2 3 2" xfId="38863" xr:uid="{834EAF51-7919-42D3-AC5B-1A78FF3A26B6}"/>
    <cellStyle name="Migliaia 23 2 4" xfId="27446" xr:uid="{3D4A6E29-B510-4B9E-A2FD-E47EE9D33CF7}"/>
    <cellStyle name="Migliaia 23 3" xfId="7463" xr:uid="{5F30BC59-AB81-4C72-842E-311B555B080C}"/>
    <cellStyle name="Migliaia 23 3 2" xfId="18880" xr:uid="{8FE1EF1C-A5A2-44F7-96D8-855B7985E67C}"/>
    <cellStyle name="Migliaia 23 3 2 2" xfId="41717" xr:uid="{8312583D-E1B3-4270-BA8D-812955E33F03}"/>
    <cellStyle name="Migliaia 23 3 3" xfId="30300" xr:uid="{48E8B937-1477-4711-A946-0AE52A95980B}"/>
    <cellStyle name="Migliaia 23 4" xfId="13172" xr:uid="{C05E450A-DDFE-44B6-AC92-D1CB1739625E}"/>
    <cellStyle name="Migliaia 23 4 2" xfId="36009" xr:uid="{D2B5F22A-36BF-4B40-99BB-E50C2F93C2F6}"/>
    <cellStyle name="Migliaia 23 5" xfId="24592" xr:uid="{69F3AB22-27A1-41AE-83A2-224BED4106FB}"/>
    <cellStyle name="Migliaia 24" xfId="3181" xr:uid="{E1DADB1E-C1DF-4DBE-8DB9-CF05272221D3}"/>
    <cellStyle name="Migliaia 24 2" xfId="8890" xr:uid="{0224183B-38D1-49E6-AE05-660B66E3FF90}"/>
    <cellStyle name="Migliaia 24 2 2" xfId="20307" xr:uid="{3DC5D016-A9F2-400A-9061-6107B5580F66}"/>
    <cellStyle name="Migliaia 24 2 2 2" xfId="43144" xr:uid="{ABC438E6-071D-4014-896B-CD0A1C95F7E1}"/>
    <cellStyle name="Migliaia 24 2 3" xfId="31727" xr:uid="{A418F373-A4B7-4B06-B895-52D36602C65A}"/>
    <cellStyle name="Migliaia 24 3" xfId="14599" xr:uid="{03793BE1-2491-43D9-91D6-871AF146C25F}"/>
    <cellStyle name="Migliaia 24 3 2" xfId="37436" xr:uid="{DCC528DE-A33A-414F-A74F-0D7D5ECD973C}"/>
    <cellStyle name="Migliaia 24 4" xfId="26019" xr:uid="{05663C90-9A09-45A4-816F-72FB4F94C3EE}"/>
    <cellStyle name="Migliaia 25" xfId="6036" xr:uid="{5A5B2BB4-C2B7-4343-9344-0A013A9AD312}"/>
    <cellStyle name="Migliaia 25 2" xfId="17453" xr:uid="{232B6824-2951-436C-AF21-45B89171A2C8}"/>
    <cellStyle name="Migliaia 25 2 2" xfId="40290" xr:uid="{8B7079F8-9594-44AF-A94F-DC37FD70A609}"/>
    <cellStyle name="Migliaia 25 3" xfId="28873" xr:uid="{11A4184A-CC6B-4F05-80ED-F17F54925DBC}"/>
    <cellStyle name="Migliaia 26" xfId="11745" xr:uid="{C81C4F2A-0FC5-498C-B9D3-93A3D1B73F6C}"/>
    <cellStyle name="Migliaia 26 2" xfId="34582" xr:uid="{981645A9-2627-4833-9232-F91D26877D1A}"/>
    <cellStyle name="Migliaia 27" xfId="23165" xr:uid="{2DB1C696-7E63-4759-A562-CC7AC0E195E3}"/>
    <cellStyle name="Migliaia 28" xfId="46025" xr:uid="{FC7358A0-9DCF-4DBF-B3B0-C6D3EA6683E4}"/>
    <cellStyle name="Migliaia 29" xfId="140" xr:uid="{1892D9BD-8D38-4D83-8948-6AA4B1909F8E}"/>
    <cellStyle name="Migliaia 3" xfId="48" xr:uid="{00000000-0005-0000-0000-000013000000}"/>
    <cellStyle name="Migliaia 3 10" xfId="490" xr:uid="{DCCB7BD8-7FFE-461E-A88F-037A87DA7014}"/>
    <cellStyle name="Migliaia 3 10 2" xfId="2085" xr:uid="{30FAAD20-F2BE-4D0D-8A7E-9D011EA88284}"/>
    <cellStyle name="Migliaia 3 10 2 2" xfId="4941" xr:uid="{FE51D41A-8B69-4230-9E9A-D6D4F4AA5DBF}"/>
    <cellStyle name="Migliaia 3 10 2 2 2" xfId="10649" xr:uid="{1C0CBF5E-563F-4548-81B5-264B52BBB961}"/>
    <cellStyle name="Migliaia 3 10 2 2 2 2" xfId="22067" xr:uid="{3665CE08-D936-4A80-B3C6-550C7F9A00B4}"/>
    <cellStyle name="Migliaia 3 10 2 2 2 2 2" xfId="44904" xr:uid="{DA8AFA8D-616D-41BE-8A6A-EAC5FEE7C82E}"/>
    <cellStyle name="Migliaia 3 10 2 2 2 3" xfId="33487" xr:uid="{402F44E4-AF80-43F6-936A-56CCDEF210C4}"/>
    <cellStyle name="Migliaia 3 10 2 2 3" xfId="16359" xr:uid="{E64F0920-67AA-4D01-B7E5-35E7852562C3}"/>
    <cellStyle name="Migliaia 3 10 2 2 3 2" xfId="39196" xr:uid="{781B0D21-8082-466D-A308-9C18C5916B54}"/>
    <cellStyle name="Migliaia 3 10 2 2 4" xfId="27779" xr:uid="{E7228919-2E39-438B-914D-84B7FD3BDC52}"/>
    <cellStyle name="Migliaia 3 10 2 3" xfId="7796" xr:uid="{BADDFC2E-0B95-4AF5-87EC-89D1AEAB7267}"/>
    <cellStyle name="Migliaia 3 10 2 3 2" xfId="19213" xr:uid="{6EFBF13A-BA37-4D38-8A28-2BDE339C210C}"/>
    <cellStyle name="Migliaia 3 10 2 3 2 2" xfId="42050" xr:uid="{C56E53A2-9C1E-494C-AD37-637AD5B00487}"/>
    <cellStyle name="Migliaia 3 10 2 3 3" xfId="30633" xr:uid="{35FF68E6-3413-4106-ACA5-21C729D89C70}"/>
    <cellStyle name="Migliaia 3 10 2 4" xfId="13505" xr:uid="{EA8BE1D5-BF62-463E-B19F-56B9CFAD0CE6}"/>
    <cellStyle name="Migliaia 3 10 2 4 2" xfId="36342" xr:uid="{BCEA2850-0F1A-4409-9668-352E24130A5C}"/>
    <cellStyle name="Migliaia 3 10 2 5" xfId="24925" xr:uid="{F74D5305-7163-4540-8547-7162D95C2832}"/>
    <cellStyle name="Migliaia 3 10 3" xfId="3514" xr:uid="{8C1A5FE6-B07B-4748-B551-17C50B1D0BC7}"/>
    <cellStyle name="Migliaia 3 10 3 2" xfId="9223" xr:uid="{FCC2633F-57B0-43DA-BC3C-0C3CCB8ACB9C}"/>
    <cellStyle name="Migliaia 3 10 3 2 2" xfId="20640" xr:uid="{C7300073-273E-4D1F-8156-BE7CFA28C1CF}"/>
    <cellStyle name="Migliaia 3 10 3 2 2 2" xfId="43477" xr:uid="{B186EC87-B202-41FB-A895-968CCD2B9D34}"/>
    <cellStyle name="Migliaia 3 10 3 2 3" xfId="32060" xr:uid="{735B9A22-A818-4454-B972-5ED155817AA8}"/>
    <cellStyle name="Migliaia 3 10 3 3" xfId="14932" xr:uid="{CE428766-CE08-4950-8880-258CFABD9FEC}"/>
    <cellStyle name="Migliaia 3 10 3 3 2" xfId="37769" xr:uid="{67A4B87C-63BA-4268-960D-E9B9AC841146}"/>
    <cellStyle name="Migliaia 3 10 3 4" xfId="26352" xr:uid="{85EBE20A-39DD-4745-AF12-E348DADB15E5}"/>
    <cellStyle name="Migliaia 3 10 4" xfId="6369" xr:uid="{B7C29F7A-9600-48F9-8913-4576DA4BBFFB}"/>
    <cellStyle name="Migliaia 3 10 4 2" xfId="17786" xr:uid="{FB857271-7336-48B9-8DF9-694F7F345DDC}"/>
    <cellStyle name="Migliaia 3 10 4 2 2" xfId="40623" xr:uid="{DF56E084-CE61-4FBA-8888-8A83E5668F8F}"/>
    <cellStyle name="Migliaia 3 10 4 3" xfId="29206" xr:uid="{7C52CFC5-2D7C-46EE-BB15-F71B925112C1}"/>
    <cellStyle name="Migliaia 3 10 5" xfId="12078" xr:uid="{F439234A-6385-481E-9902-6BEC214CCDED}"/>
    <cellStyle name="Migliaia 3 10 5 2" xfId="34915" xr:uid="{74C0FC5E-1804-4C91-9DE7-D618B2D9DCC5}"/>
    <cellStyle name="Migliaia 3 10 6" xfId="23498" xr:uid="{74A19F4F-9477-4E95-90F6-3F60F52419B5}"/>
    <cellStyle name="Migliaia 3 11" xfId="756" xr:uid="{0230EBA7-57DE-40B3-A7DD-D34A40DC0E84}"/>
    <cellStyle name="Migliaia 3 11 2" xfId="2302" xr:uid="{AB18BEF8-B495-4722-A860-F0112005B83F}"/>
    <cellStyle name="Migliaia 3 11 2 2" xfId="5158" xr:uid="{A407BDBA-2B2B-4A78-A21F-F4F77BEA1584}"/>
    <cellStyle name="Migliaia 3 11 2 2 2" xfId="10866" xr:uid="{64358F0C-C9EC-4589-A6D8-7A2CED0B9DCD}"/>
    <cellStyle name="Migliaia 3 11 2 2 2 2" xfId="22284" xr:uid="{859510DB-79E5-425F-9855-A45C60BAC99B}"/>
    <cellStyle name="Migliaia 3 11 2 2 2 2 2" xfId="45121" xr:uid="{FFA6495A-AEA3-44D9-A7FB-2E852376F44C}"/>
    <cellStyle name="Migliaia 3 11 2 2 2 3" xfId="33704" xr:uid="{1E5B2C62-E3CF-480C-B040-16FF60061B88}"/>
    <cellStyle name="Migliaia 3 11 2 2 3" xfId="16576" xr:uid="{550C3427-7EFE-4AE2-83BA-7431A020C36F}"/>
    <cellStyle name="Migliaia 3 11 2 2 3 2" xfId="39413" xr:uid="{1EE452BC-8A20-409F-A5D8-A725F395B676}"/>
    <cellStyle name="Migliaia 3 11 2 2 4" xfId="27996" xr:uid="{0E7D1BC9-93D9-49F7-8083-F7A4612E57B6}"/>
    <cellStyle name="Migliaia 3 11 2 3" xfId="8013" xr:uid="{9020D016-5C05-4397-B73B-B92B0612FA53}"/>
    <cellStyle name="Migliaia 3 11 2 3 2" xfId="19430" xr:uid="{B4383F25-2EE1-4E17-8F8A-58CB43E0E849}"/>
    <cellStyle name="Migliaia 3 11 2 3 2 2" xfId="42267" xr:uid="{928A025C-BD04-459E-8B47-D7172CC6A863}"/>
    <cellStyle name="Migliaia 3 11 2 3 3" xfId="30850" xr:uid="{C653E393-41E2-4A7D-8CB8-26859A79CBB5}"/>
    <cellStyle name="Migliaia 3 11 2 4" xfId="13722" xr:uid="{C4DC214C-AA9F-49E1-B5EA-308EC3340279}"/>
    <cellStyle name="Migliaia 3 11 2 4 2" xfId="36559" xr:uid="{F4088205-4AEB-4318-8D10-24DD11403B66}"/>
    <cellStyle name="Migliaia 3 11 2 5" xfId="25142" xr:uid="{A551C5ED-5B98-4947-8FB5-3C783A86DBF6}"/>
    <cellStyle name="Migliaia 3 11 3" xfId="3731" xr:uid="{0391780B-652E-40B9-994C-84A6F105B226}"/>
    <cellStyle name="Migliaia 3 11 3 2" xfId="9440" xr:uid="{93B7FDBD-D71B-4040-848E-82D50B63294F}"/>
    <cellStyle name="Migliaia 3 11 3 2 2" xfId="20857" xr:uid="{D7C3CFE3-2835-45C8-92DD-87E62DF64398}"/>
    <cellStyle name="Migliaia 3 11 3 2 2 2" xfId="43694" xr:uid="{85E6859F-6915-42C3-AE8B-58D30C0D04EF}"/>
    <cellStyle name="Migliaia 3 11 3 2 3" xfId="32277" xr:uid="{1A6C83DE-EFA4-4BFA-9A88-23BFE93C85CE}"/>
    <cellStyle name="Migliaia 3 11 3 3" xfId="15149" xr:uid="{C41AA965-319E-49DF-8398-DF331A2FA215}"/>
    <cellStyle name="Migliaia 3 11 3 3 2" xfId="37986" xr:uid="{06844644-03F2-4953-B5FC-A95CE198AA3A}"/>
    <cellStyle name="Migliaia 3 11 3 4" xfId="26569" xr:uid="{4ABF7122-38FB-4985-B574-1A69FEFB80CA}"/>
    <cellStyle name="Migliaia 3 11 4" xfId="6586" xr:uid="{A8BE7A30-1956-4929-B191-B173AFB55036}"/>
    <cellStyle name="Migliaia 3 11 4 2" xfId="18003" xr:uid="{622FF9DF-973E-48EC-A2DB-CA027FC8A9FA}"/>
    <cellStyle name="Migliaia 3 11 4 2 2" xfId="40840" xr:uid="{B754591B-01AA-4634-BDD0-AD175131E961}"/>
    <cellStyle name="Migliaia 3 11 4 3" xfId="29423" xr:uid="{9387A1D3-4D2A-4037-9197-3A435DD0DC81}"/>
    <cellStyle name="Migliaia 3 11 5" xfId="12295" xr:uid="{F9B49B5E-C67F-4EAE-AB1D-F7C7923F5E9F}"/>
    <cellStyle name="Migliaia 3 11 5 2" xfId="35132" xr:uid="{551A0FF9-30BE-41C2-8AFA-F01607C2D880}"/>
    <cellStyle name="Migliaia 3 11 6" xfId="23715" xr:uid="{3C178DF6-21DC-4ED4-A588-6C87275EDA8C}"/>
    <cellStyle name="Migliaia 3 12" xfId="1003" xr:uid="{F1F4EE6D-E537-4F88-8288-103BC2A4FA22}"/>
    <cellStyle name="Migliaia 3 12 2" xfId="2519" xr:uid="{2BD22ADB-AD73-427A-AA1B-2CFCC7CFAFF7}"/>
    <cellStyle name="Migliaia 3 12 2 2" xfId="5375" xr:uid="{CC830F03-4718-4FEE-B752-1B7F4A2087DA}"/>
    <cellStyle name="Migliaia 3 12 2 2 2" xfId="11083" xr:uid="{6812DEE1-BE6B-473D-83C5-5030D0F36744}"/>
    <cellStyle name="Migliaia 3 12 2 2 2 2" xfId="22501" xr:uid="{CC4DE946-2CA8-48AD-940A-211E8B6CC3E6}"/>
    <cellStyle name="Migliaia 3 12 2 2 2 2 2" xfId="45338" xr:uid="{82C0561A-1987-4B73-BE98-3CD110B098D6}"/>
    <cellStyle name="Migliaia 3 12 2 2 2 3" xfId="33921" xr:uid="{52B8DFDE-7362-45D6-8C2D-E84814AB4BB9}"/>
    <cellStyle name="Migliaia 3 12 2 2 3" xfId="16793" xr:uid="{B7493F73-996C-43E1-A755-F4F3C8D41491}"/>
    <cellStyle name="Migliaia 3 12 2 2 3 2" xfId="39630" xr:uid="{DBCBA7BC-97ED-44DB-9178-6897B241668E}"/>
    <cellStyle name="Migliaia 3 12 2 2 4" xfId="28213" xr:uid="{06E4ED94-5C9C-43C2-BBDC-BB1372872B81}"/>
    <cellStyle name="Migliaia 3 12 2 3" xfId="8230" xr:uid="{E96F5968-5F19-403A-9DB9-7D83ED722FC8}"/>
    <cellStyle name="Migliaia 3 12 2 3 2" xfId="19647" xr:uid="{EE630D89-0E6F-411E-9058-152913C29CF2}"/>
    <cellStyle name="Migliaia 3 12 2 3 2 2" xfId="42484" xr:uid="{ADEE3943-5FC4-41F2-B7AD-40E080099D07}"/>
    <cellStyle name="Migliaia 3 12 2 3 3" xfId="31067" xr:uid="{CE69B084-EC4E-4010-9BAB-1CAE02656105}"/>
    <cellStyle name="Migliaia 3 12 2 4" xfId="13939" xr:uid="{E6953E5A-61AB-4E59-927C-2A6FB34B97F5}"/>
    <cellStyle name="Migliaia 3 12 2 4 2" xfId="36776" xr:uid="{04EE5654-EEC3-42A0-9408-A92E804F7E32}"/>
    <cellStyle name="Migliaia 3 12 2 5" xfId="25359" xr:uid="{DD5E4F96-8FCE-4C3C-8879-ADF9B9C92C43}"/>
    <cellStyle name="Migliaia 3 12 3" xfId="3948" xr:uid="{4A0201C6-2007-41C2-9447-9D3DBA1A5858}"/>
    <cellStyle name="Migliaia 3 12 3 2" xfId="9657" xr:uid="{EB2C8DBB-3A5C-48C1-95FF-87D693F808C8}"/>
    <cellStyle name="Migliaia 3 12 3 2 2" xfId="21074" xr:uid="{EDBD70D4-70F5-4406-8FAE-28E3DA301657}"/>
    <cellStyle name="Migliaia 3 12 3 2 2 2" xfId="43911" xr:uid="{75BA4B32-CEE4-42D1-A7DA-65C03F8840A3}"/>
    <cellStyle name="Migliaia 3 12 3 2 3" xfId="32494" xr:uid="{A7E71DA4-A68A-4C86-8830-B3E92F4EDA14}"/>
    <cellStyle name="Migliaia 3 12 3 3" xfId="15366" xr:uid="{93A8CD63-00E9-46DB-AC36-6660CC7276A7}"/>
    <cellStyle name="Migliaia 3 12 3 3 2" xfId="38203" xr:uid="{87513985-696B-4A69-AEBD-82D0E6152E40}"/>
    <cellStyle name="Migliaia 3 12 3 4" xfId="26786" xr:uid="{F3A7456B-566B-4F97-9862-A63CAFC39B1F}"/>
    <cellStyle name="Migliaia 3 12 4" xfId="6803" xr:uid="{E5B98D70-2B93-44AE-B0BB-B90D6BCC0715}"/>
    <cellStyle name="Migliaia 3 12 4 2" xfId="18220" xr:uid="{A9179732-9F74-41AC-B2FF-CD6661B3B532}"/>
    <cellStyle name="Migliaia 3 12 4 2 2" xfId="41057" xr:uid="{C85C5495-27D0-4CB3-8EB4-9A7B5AD194A4}"/>
    <cellStyle name="Migliaia 3 12 4 3" xfId="29640" xr:uid="{64C69636-A87E-4F62-B01C-520CC3D4F9B8}"/>
    <cellStyle name="Migliaia 3 12 5" xfId="12512" xr:uid="{A00B518C-E1CA-4427-969F-D6318905A3EB}"/>
    <cellStyle name="Migliaia 3 12 5 2" xfId="35349" xr:uid="{A44EF295-B00B-4CDD-8CDD-4582CE677523}"/>
    <cellStyle name="Migliaia 3 12 6" xfId="23932" xr:uid="{9781A0A8-B47A-4E4C-BCC9-0C57ABC8425A}"/>
    <cellStyle name="Migliaia 3 13" xfId="1250" xr:uid="{DA6A1B76-2507-48C5-96F2-26B3EEC4C4B2}"/>
    <cellStyle name="Migliaia 3 13 2" xfId="2736" xr:uid="{64CBCFC7-055A-4870-96FE-D5B2EE4B2CD6}"/>
    <cellStyle name="Migliaia 3 13 2 2" xfId="5592" xr:uid="{583CA5BD-FB9D-48CA-9E2D-8228D37FD65D}"/>
    <cellStyle name="Migliaia 3 13 2 2 2" xfId="11300" xr:uid="{F38E43BF-A15D-41F8-9AB7-45F11BF39238}"/>
    <cellStyle name="Migliaia 3 13 2 2 2 2" xfId="22718" xr:uid="{6B7A844F-4A77-4455-8A9A-855C0D2F0E75}"/>
    <cellStyle name="Migliaia 3 13 2 2 2 2 2" xfId="45555" xr:uid="{478859C0-3A73-47A8-9E79-448D204B9985}"/>
    <cellStyle name="Migliaia 3 13 2 2 2 3" xfId="34138" xr:uid="{AED9F9C0-9FB4-4372-B73A-80CDE1D574C3}"/>
    <cellStyle name="Migliaia 3 13 2 2 3" xfId="17010" xr:uid="{D4D5B408-F6CA-4CC7-B1CC-B0F4DC523FC0}"/>
    <cellStyle name="Migliaia 3 13 2 2 3 2" xfId="39847" xr:uid="{D873566D-F8C5-4D40-AE93-8B75C585D774}"/>
    <cellStyle name="Migliaia 3 13 2 2 4" xfId="28430" xr:uid="{1B3D6E1C-5A8C-4A42-B1C6-55B5D4EEFCAC}"/>
    <cellStyle name="Migliaia 3 13 2 3" xfId="8447" xr:uid="{C70F5FD5-73D5-4F48-9741-D2AA781C88B5}"/>
    <cellStyle name="Migliaia 3 13 2 3 2" xfId="19864" xr:uid="{A777C4BE-4824-4D8C-8101-8E43D695AE01}"/>
    <cellStyle name="Migliaia 3 13 2 3 2 2" xfId="42701" xr:uid="{FD1921A5-0362-416E-894A-B1A0F6708FD4}"/>
    <cellStyle name="Migliaia 3 13 2 3 3" xfId="31284" xr:uid="{A53323A4-789F-4412-81B0-0384AC7DA569}"/>
    <cellStyle name="Migliaia 3 13 2 4" xfId="14156" xr:uid="{16FC8BE5-C363-40CA-A559-918FB22E936B}"/>
    <cellStyle name="Migliaia 3 13 2 4 2" xfId="36993" xr:uid="{83AC861C-FD04-4A92-A711-7BD537028B4A}"/>
    <cellStyle name="Migliaia 3 13 2 5" xfId="25576" xr:uid="{9245AC20-5E54-4C39-A7FD-99FC41E46E3F}"/>
    <cellStyle name="Migliaia 3 13 3" xfId="4165" xr:uid="{5C3C8CFF-DBAD-48EB-B517-827D74D5097B}"/>
    <cellStyle name="Migliaia 3 13 3 2" xfId="9874" xr:uid="{94B6EAF3-C9FF-4421-BADD-C80DFA6C25A2}"/>
    <cellStyle name="Migliaia 3 13 3 2 2" xfId="21291" xr:uid="{8466D740-56B6-470B-B467-0F01BC33311F}"/>
    <cellStyle name="Migliaia 3 13 3 2 2 2" xfId="44128" xr:uid="{B66ACCCA-2E90-4CA2-8180-A20F06B3E852}"/>
    <cellStyle name="Migliaia 3 13 3 2 3" xfId="32711" xr:uid="{E020FE6C-83C2-4717-BBC5-F3DA593580D2}"/>
    <cellStyle name="Migliaia 3 13 3 3" xfId="15583" xr:uid="{AED84E04-3BF0-45AC-8270-CDBA7254B170}"/>
    <cellStyle name="Migliaia 3 13 3 3 2" xfId="38420" xr:uid="{BA5BBA24-9D53-40D3-B948-6ACDDC05B3CE}"/>
    <cellStyle name="Migliaia 3 13 3 4" xfId="27003" xr:uid="{C1C26959-2567-4287-89FC-DEE75FD210B1}"/>
    <cellStyle name="Migliaia 3 13 4" xfId="7020" xr:uid="{E5734420-2190-4637-B2D4-14AA22ADB7C2}"/>
    <cellStyle name="Migliaia 3 13 4 2" xfId="18437" xr:uid="{5CB09017-C359-4F65-A882-0BF6362DC75B}"/>
    <cellStyle name="Migliaia 3 13 4 2 2" xfId="41274" xr:uid="{486FB8D9-3281-42C8-8FC9-12F20F665037}"/>
    <cellStyle name="Migliaia 3 13 4 3" xfId="29857" xr:uid="{76D7E822-E325-422E-8576-7D751E4D7BCE}"/>
    <cellStyle name="Migliaia 3 13 5" xfId="12729" xr:uid="{B2091F78-A7C0-48D7-B722-CC1F177F11AC}"/>
    <cellStyle name="Migliaia 3 13 5 2" xfId="35566" xr:uid="{BA41231D-D15B-433B-9A80-B6E03168F87C}"/>
    <cellStyle name="Migliaia 3 13 6" xfId="24149" xr:uid="{65F3BE78-8C3E-44A3-9990-1284F3B4339F}"/>
    <cellStyle name="Migliaia 3 14" xfId="1497" xr:uid="{FDE61D8C-EA72-4780-BCFD-5F4D187B1D70}"/>
    <cellStyle name="Migliaia 3 14 2" xfId="2953" xr:uid="{B7536E1F-451A-47F0-A9E7-9147ACDE0136}"/>
    <cellStyle name="Migliaia 3 14 2 2" xfId="5809" xr:uid="{9DF26E21-69F3-44CC-B4AF-77B15A29B096}"/>
    <cellStyle name="Migliaia 3 14 2 2 2" xfId="11517" xr:uid="{FBBDA956-987E-4959-A877-3F2610B19846}"/>
    <cellStyle name="Migliaia 3 14 2 2 2 2" xfId="22935" xr:uid="{D1551579-AF71-4BB7-A1BA-359E77F72040}"/>
    <cellStyle name="Migliaia 3 14 2 2 2 2 2" xfId="45772" xr:uid="{029EA812-1EF7-4D7E-B130-65CF9ABCFB5F}"/>
    <cellStyle name="Migliaia 3 14 2 2 2 3" xfId="34355" xr:uid="{BFD646E0-DF9C-4F11-BE26-0FCF71C1642D}"/>
    <cellStyle name="Migliaia 3 14 2 2 3" xfId="17227" xr:uid="{1B324368-C341-40F4-B7D0-4608A28EF849}"/>
    <cellStyle name="Migliaia 3 14 2 2 3 2" xfId="40064" xr:uid="{37D102DA-2447-42B2-9340-B7951C561435}"/>
    <cellStyle name="Migliaia 3 14 2 2 4" xfId="28647" xr:uid="{B56C502C-3AF7-4864-967D-BC7436153C25}"/>
    <cellStyle name="Migliaia 3 14 2 3" xfId="8664" xr:uid="{075D6620-E0D8-4F49-94F5-A364637C6D2D}"/>
    <cellStyle name="Migliaia 3 14 2 3 2" xfId="20081" xr:uid="{EA92D8CD-1EC4-4FF6-8C23-C63AA3311948}"/>
    <cellStyle name="Migliaia 3 14 2 3 2 2" xfId="42918" xr:uid="{F60F6588-9D7F-41ED-8904-48CC056365AF}"/>
    <cellStyle name="Migliaia 3 14 2 3 3" xfId="31501" xr:uid="{B0E49189-0815-4B0D-9847-0A6C0286D024}"/>
    <cellStyle name="Migliaia 3 14 2 4" xfId="14373" xr:uid="{9F85DBD7-7451-44D8-B8F6-E5DAB98B6530}"/>
    <cellStyle name="Migliaia 3 14 2 4 2" xfId="37210" xr:uid="{C11CBA09-BEAA-4A6A-8912-7A64ACF4AE3D}"/>
    <cellStyle name="Migliaia 3 14 2 5" xfId="25793" xr:uid="{9E547825-8A48-4E14-8FA4-09672D96A099}"/>
    <cellStyle name="Migliaia 3 14 3" xfId="4382" xr:uid="{5C58CA9D-D38C-4D6F-8206-39F4867DE5FF}"/>
    <cellStyle name="Migliaia 3 14 3 2" xfId="10091" xr:uid="{14E4BFE6-6C0E-4E62-ABFC-36BF39FCD08D}"/>
    <cellStyle name="Migliaia 3 14 3 2 2" xfId="21508" xr:uid="{739FEE96-BE42-45E4-B3F5-A82388EDC5E5}"/>
    <cellStyle name="Migliaia 3 14 3 2 2 2" xfId="44345" xr:uid="{9CF82822-3374-4DBE-B8F5-69DA2160B0DF}"/>
    <cellStyle name="Migliaia 3 14 3 2 3" xfId="32928" xr:uid="{7C88251B-0883-4B4B-9F61-A57950692F49}"/>
    <cellStyle name="Migliaia 3 14 3 3" xfId="15800" xr:uid="{0010A6AD-D4DE-4653-9F2A-58609EE66A51}"/>
    <cellStyle name="Migliaia 3 14 3 3 2" xfId="38637" xr:uid="{E0286ABD-8B7D-46A7-B9FC-F989C9D78D12}"/>
    <cellStyle name="Migliaia 3 14 3 4" xfId="27220" xr:uid="{DE7ECC2F-2B2E-4DAD-AAA6-4F71C758EBC3}"/>
    <cellStyle name="Migliaia 3 14 4" xfId="7237" xr:uid="{859BE090-19AC-4BCD-83EF-E5C10729DE70}"/>
    <cellStyle name="Migliaia 3 14 4 2" xfId="18654" xr:uid="{BE8FB192-0CDA-46E3-931C-6FCD04C0704A}"/>
    <cellStyle name="Migliaia 3 14 4 2 2" xfId="41491" xr:uid="{082468E4-1881-48A9-8923-2C3C81788437}"/>
    <cellStyle name="Migliaia 3 14 4 3" xfId="30074" xr:uid="{90826378-C6B2-4BD7-8F9B-21E1C7484A1B}"/>
    <cellStyle name="Migliaia 3 14 5" xfId="12946" xr:uid="{3C0EFF84-AAF5-435B-9EC1-6CFA2DDBE947}"/>
    <cellStyle name="Migliaia 3 14 5 2" xfId="35783" xr:uid="{C76BEC77-8FB8-4968-B306-0031C71EE131}"/>
    <cellStyle name="Migliaia 3 14 6" xfId="24366" xr:uid="{DA3860D0-EEFC-404A-A37D-4499AC4CDBCC}"/>
    <cellStyle name="Migliaia 3 15" xfId="182" xr:uid="{D86D724D-5F5D-43E9-8489-95224A837601}"/>
    <cellStyle name="Migliaia 3 15 2" xfId="1833" xr:uid="{6D2A165C-948C-4476-B7EF-77ED45A727DF}"/>
    <cellStyle name="Migliaia 3 15 2 2" xfId="4689" xr:uid="{78D4297C-842A-48C5-AABA-B931DF330897}"/>
    <cellStyle name="Migliaia 3 15 2 2 2" xfId="10398" xr:uid="{61FA3419-5C5B-434F-8F25-D1C8E6B7C3E8}"/>
    <cellStyle name="Migliaia 3 15 2 2 2 2" xfId="21815" xr:uid="{453D2C5B-68DF-4B62-A219-A249D895F098}"/>
    <cellStyle name="Migliaia 3 15 2 2 2 2 2" xfId="44652" xr:uid="{DD956C6D-2881-4EFD-AA0A-0320C87224AD}"/>
    <cellStyle name="Migliaia 3 15 2 2 2 3" xfId="33235" xr:uid="{45925E1E-CD50-42B7-B1AE-67BBC7D86B09}"/>
    <cellStyle name="Migliaia 3 15 2 2 3" xfId="16107" xr:uid="{16909312-5A61-43C0-ABC1-2801C486A40E}"/>
    <cellStyle name="Migliaia 3 15 2 2 3 2" xfId="38944" xr:uid="{BC0A6F1D-0184-4664-A611-9ABD58B9F5C4}"/>
    <cellStyle name="Migliaia 3 15 2 2 4" xfId="27527" xr:uid="{9CE6F2D8-B1F3-4137-BE3C-B615E8858170}"/>
    <cellStyle name="Migliaia 3 15 2 3" xfId="7544" xr:uid="{4FCBC6BD-69E8-4727-9070-5088A8EE1765}"/>
    <cellStyle name="Migliaia 3 15 2 3 2" xfId="18961" xr:uid="{7B9ECA39-1A48-4295-9E05-FA11CC1D24E1}"/>
    <cellStyle name="Migliaia 3 15 2 3 2 2" xfId="41798" xr:uid="{F273758D-DFE6-438B-AB3F-C9C2B2C39850}"/>
    <cellStyle name="Migliaia 3 15 2 3 3" xfId="30381" xr:uid="{5A99E6B3-038C-479F-BE3D-6596AC0F8EA8}"/>
    <cellStyle name="Migliaia 3 15 2 4" xfId="13253" xr:uid="{4A40D2FD-F818-4187-90DF-4E234A6FDC66}"/>
    <cellStyle name="Migliaia 3 15 2 4 2" xfId="36090" xr:uid="{6A4682DC-2C7B-425C-8163-61A98295F109}"/>
    <cellStyle name="Migliaia 3 15 2 5" xfId="24673" xr:uid="{A25E8FA1-19F0-4F29-9884-88FA1580747E}"/>
    <cellStyle name="Migliaia 3 15 3" xfId="3262" xr:uid="{95457CD8-C4CE-48BD-85EB-2FE0560D6FDF}"/>
    <cellStyle name="Migliaia 3 15 3 2" xfId="8971" xr:uid="{B1B4765A-6AB7-4E7B-8CB4-9B6FF2BF8A04}"/>
    <cellStyle name="Migliaia 3 15 3 2 2" xfId="20388" xr:uid="{21DF2DAE-14C1-4C49-9EDD-7EFDA651C452}"/>
    <cellStyle name="Migliaia 3 15 3 2 2 2" xfId="43225" xr:uid="{A9E2C1A2-CD49-470C-BE37-88434BB9305E}"/>
    <cellStyle name="Migliaia 3 15 3 2 3" xfId="31808" xr:uid="{52F2736B-C075-456E-AF18-15F597187EA1}"/>
    <cellStyle name="Migliaia 3 15 3 3" xfId="14680" xr:uid="{DA62CF9F-D9FF-419F-B8BB-B049D75C5D04}"/>
    <cellStyle name="Migliaia 3 15 3 3 2" xfId="37517" xr:uid="{4BC65936-91B3-477B-82EE-5895DA3FC97E}"/>
    <cellStyle name="Migliaia 3 15 3 4" xfId="26100" xr:uid="{79A3016E-D038-4DEC-935B-41C414DEB9D3}"/>
    <cellStyle name="Migliaia 3 15 4" xfId="6117" xr:uid="{A1680163-A19F-46CE-A0A5-D6DE59873B8E}"/>
    <cellStyle name="Migliaia 3 15 4 2" xfId="17534" xr:uid="{E0ADF90F-4EF7-4CC8-BD45-576C5B4404AA}"/>
    <cellStyle name="Migliaia 3 15 4 2 2" xfId="40371" xr:uid="{0C9CFF4F-82C0-4D64-BD6A-DBBB36AA2158}"/>
    <cellStyle name="Migliaia 3 15 4 3" xfId="28954" xr:uid="{051B2885-99C6-4365-A14C-EF8E8A930C92}"/>
    <cellStyle name="Migliaia 3 15 5" xfId="11826" xr:uid="{068DD9FA-FA7A-4476-910E-0E51D8008F88}"/>
    <cellStyle name="Migliaia 3 15 5 2" xfId="34663" xr:uid="{CD8196EB-7591-4C20-B0A5-90072E1DBCED}"/>
    <cellStyle name="Migliaia 3 15 6" xfId="23246" xr:uid="{C24BC2B7-3D0B-4521-B0B4-796FE019648E}"/>
    <cellStyle name="Migliaia 3 16" xfId="1768" xr:uid="{50000E3B-3495-463B-87A7-004B2F8523D9}"/>
    <cellStyle name="Migliaia 3 16 2" xfId="4624" xr:uid="{86DDA982-785A-420A-85ED-DAF03EDB440C}"/>
    <cellStyle name="Migliaia 3 16 2 2" xfId="10333" xr:uid="{BD67B368-7ADB-4E64-9E67-F82655A84557}"/>
    <cellStyle name="Migliaia 3 16 2 2 2" xfId="21750" xr:uid="{2CBB1B91-043F-40D2-98A1-9FF925D03CFE}"/>
    <cellStyle name="Migliaia 3 16 2 2 2 2" xfId="44587" xr:uid="{3BEFB40A-8B35-4BF1-84C2-7D62E839563F}"/>
    <cellStyle name="Migliaia 3 16 2 2 3" xfId="33170" xr:uid="{7E4A19CF-ACEC-4C34-B791-C3C5D7C3251F}"/>
    <cellStyle name="Migliaia 3 16 2 3" xfId="16042" xr:uid="{BFA0F8AB-B0A3-45B0-99D7-0664FBA6C2B2}"/>
    <cellStyle name="Migliaia 3 16 2 3 2" xfId="38879" xr:uid="{84FB71BB-1277-4060-84BD-7427BF1EF03B}"/>
    <cellStyle name="Migliaia 3 16 2 4" xfId="27462" xr:uid="{0C03246E-33E7-4134-AFBE-1AC6AE9E1E2D}"/>
    <cellStyle name="Migliaia 3 16 3" xfId="7479" xr:uid="{4EF4D2E9-353F-468E-B874-8FCE512D52FA}"/>
    <cellStyle name="Migliaia 3 16 3 2" xfId="18896" xr:uid="{A8A9A60A-BEA6-4D31-9C63-6B7B06B295CF}"/>
    <cellStyle name="Migliaia 3 16 3 2 2" xfId="41733" xr:uid="{4DB68DB8-881E-4735-9F3A-2091BEDCBE17}"/>
    <cellStyle name="Migliaia 3 16 3 3" xfId="30316" xr:uid="{D2945326-9009-422F-AD86-D8D77AD45757}"/>
    <cellStyle name="Migliaia 3 16 4" xfId="13188" xr:uid="{ED7B79DD-5C1D-41DC-81DD-8352ED883883}"/>
    <cellStyle name="Migliaia 3 16 4 2" xfId="36025" xr:uid="{730FBDCF-4CFB-4ACD-BB02-B450CAA7288B}"/>
    <cellStyle name="Migliaia 3 16 5" xfId="24608" xr:uid="{B7A5176A-6D26-459A-97A9-A929EEBE428C}"/>
    <cellStyle name="Migliaia 3 17" xfId="3197" xr:uid="{84E1011A-1BFE-47C1-A452-847A982B19E1}"/>
    <cellStyle name="Migliaia 3 17 2" xfId="8906" xr:uid="{31FABF15-6403-45CD-9D39-22112E193BA3}"/>
    <cellStyle name="Migliaia 3 17 2 2" xfId="20323" xr:uid="{674F0581-A371-4D7D-8D23-ECE618F6EB09}"/>
    <cellStyle name="Migliaia 3 17 2 2 2" xfId="43160" xr:uid="{9440EDBB-C536-4B92-948B-A08548DC51BD}"/>
    <cellStyle name="Migliaia 3 17 2 3" xfId="31743" xr:uid="{58D0B9CE-76D8-47F0-B34A-0F8BEF5E7FDE}"/>
    <cellStyle name="Migliaia 3 17 3" xfId="14615" xr:uid="{0F2EA764-9D90-499A-B353-2B9E5A41F3D8}"/>
    <cellStyle name="Migliaia 3 17 3 2" xfId="37452" xr:uid="{9AC36E08-75A4-43CA-A82C-5B727B4472E4}"/>
    <cellStyle name="Migliaia 3 17 4" xfId="26035" xr:uid="{C484B049-715E-4DBF-A799-6B4ED4DC3C0D}"/>
    <cellStyle name="Migliaia 3 18" xfId="6052" xr:uid="{912B208F-7A52-4148-B78A-7C8FA3E7A18D}"/>
    <cellStyle name="Migliaia 3 18 2" xfId="17469" xr:uid="{C42D838A-5B35-4EEE-B1B4-B010E4D28599}"/>
    <cellStyle name="Migliaia 3 18 2 2" xfId="40306" xr:uid="{CC2889F0-722B-43A7-940F-C27CF8293E08}"/>
    <cellStyle name="Migliaia 3 18 3" xfId="28889" xr:uid="{D5342236-7311-4F42-9862-1C0BC571B6B8}"/>
    <cellStyle name="Migliaia 3 19" xfId="11761" xr:uid="{A43D8168-6FE6-45B2-91D6-0F4DFBBDDF80}"/>
    <cellStyle name="Migliaia 3 19 2" xfId="34598" xr:uid="{6585AFCB-E449-4216-B269-E1C6B7955543}"/>
    <cellStyle name="Migliaia 3 2" xfId="97" xr:uid="{00000000-0005-0000-0000-000014000000}"/>
    <cellStyle name="Migliaia 3 2 10" xfId="1261" xr:uid="{A73A08EA-FEE2-498B-8D38-A619DF0C7D06}"/>
    <cellStyle name="Migliaia 3 2 10 2" xfId="2745" xr:uid="{5E0A36BC-A6C3-4405-A98B-A34569AEC5AC}"/>
    <cellStyle name="Migliaia 3 2 10 2 2" xfId="5601" xr:uid="{2A884C77-12EF-4EE5-94AB-100E4DBBDBF2}"/>
    <cellStyle name="Migliaia 3 2 10 2 2 2" xfId="11309" xr:uid="{FC314B71-861E-450F-B4C5-18D2C78CAED9}"/>
    <cellStyle name="Migliaia 3 2 10 2 2 2 2" xfId="22727" xr:uid="{1E8779C0-1D7E-4E0B-BBF1-8762E5EA9958}"/>
    <cellStyle name="Migliaia 3 2 10 2 2 2 2 2" xfId="45564" xr:uid="{6D9214D5-AF9C-42B4-8773-414EE7374425}"/>
    <cellStyle name="Migliaia 3 2 10 2 2 2 3" xfId="34147" xr:uid="{C52306D4-58EB-4F85-9183-AE4A2CFDEB74}"/>
    <cellStyle name="Migliaia 3 2 10 2 2 3" xfId="17019" xr:uid="{E4C2857E-C55B-4121-A98E-023E65ECF3DB}"/>
    <cellStyle name="Migliaia 3 2 10 2 2 3 2" xfId="39856" xr:uid="{E145580C-0396-4FD8-ABC3-48799162032F}"/>
    <cellStyle name="Migliaia 3 2 10 2 2 4" xfId="28439" xr:uid="{8B0D25C1-121F-4FB7-AC19-5CE7972DFE42}"/>
    <cellStyle name="Migliaia 3 2 10 2 3" xfId="8456" xr:uid="{C7FA03FD-8C6A-4BC3-BCBD-586E73F38BB0}"/>
    <cellStyle name="Migliaia 3 2 10 2 3 2" xfId="19873" xr:uid="{2F1807EB-9DE6-44DE-B049-664EDE8BEA45}"/>
    <cellStyle name="Migliaia 3 2 10 2 3 2 2" xfId="42710" xr:uid="{192F8CB7-D9E7-4DE6-9FAF-7303846A2DA0}"/>
    <cellStyle name="Migliaia 3 2 10 2 3 3" xfId="31293" xr:uid="{C13A9172-5C97-47DC-AD80-132DB742233E}"/>
    <cellStyle name="Migliaia 3 2 10 2 4" xfId="14165" xr:uid="{002145FD-9B0A-4D1D-AB72-8AE044CBB66B}"/>
    <cellStyle name="Migliaia 3 2 10 2 4 2" xfId="37002" xr:uid="{B15E2D4C-435D-43B5-AA4E-C68AF7BF9EC4}"/>
    <cellStyle name="Migliaia 3 2 10 2 5" xfId="25585" xr:uid="{F1FF756D-0B30-43A0-9032-25B5F41BE290}"/>
    <cellStyle name="Migliaia 3 2 10 3" xfId="4174" xr:uid="{EBE595D6-71DC-4595-B7A9-95FCE50A9083}"/>
    <cellStyle name="Migliaia 3 2 10 3 2" xfId="9883" xr:uid="{4DC17136-3AB4-4777-BF99-BB2FF228F7C7}"/>
    <cellStyle name="Migliaia 3 2 10 3 2 2" xfId="21300" xr:uid="{E4511190-1D92-4B88-B34E-8C6BC5D213AE}"/>
    <cellStyle name="Migliaia 3 2 10 3 2 2 2" xfId="44137" xr:uid="{AD125227-14C4-450D-A679-2EE32DAB856A}"/>
    <cellStyle name="Migliaia 3 2 10 3 2 3" xfId="32720" xr:uid="{3336781D-51B9-419A-8493-EC13957C9A95}"/>
    <cellStyle name="Migliaia 3 2 10 3 3" xfId="15592" xr:uid="{F7CDB36F-0A2D-45E6-8C02-CACBBEE56D79}"/>
    <cellStyle name="Migliaia 3 2 10 3 3 2" xfId="38429" xr:uid="{B1B13405-B216-4DC6-B5F6-A5F055E9F36C}"/>
    <cellStyle name="Migliaia 3 2 10 3 4" xfId="27012" xr:uid="{5FB64E07-145D-49B2-BA75-636238D1CC9F}"/>
    <cellStyle name="Migliaia 3 2 10 4" xfId="7029" xr:uid="{97D19419-19C0-46C5-828D-2C500D9FD0C9}"/>
    <cellStyle name="Migliaia 3 2 10 4 2" xfId="18446" xr:uid="{9CBC9D08-8B7C-47E2-9EC4-8C97079941B2}"/>
    <cellStyle name="Migliaia 3 2 10 4 2 2" xfId="41283" xr:uid="{ACF018DC-BCDC-408C-A70B-8400E7613B25}"/>
    <cellStyle name="Migliaia 3 2 10 4 3" xfId="29866" xr:uid="{EC0741BA-4763-481B-A159-47D9C5CECC4D}"/>
    <cellStyle name="Migliaia 3 2 10 5" xfId="12738" xr:uid="{FDE9FB09-A219-4825-B97F-8C058A6F39A7}"/>
    <cellStyle name="Migliaia 3 2 10 5 2" xfId="35575" xr:uid="{29BE2BAE-5BFE-4261-B84A-E6FD59706DB2}"/>
    <cellStyle name="Migliaia 3 2 10 6" xfId="24158" xr:uid="{3EDF592D-26D9-41AE-BB00-930AAEC897CF}"/>
    <cellStyle name="Migliaia 3 2 11" xfId="1508" xr:uid="{B513A8AB-F7FD-4AF5-A204-1BD3BEC79C3D}"/>
    <cellStyle name="Migliaia 3 2 11 2" xfId="2962" xr:uid="{64B22A10-241F-4C42-B114-483674476076}"/>
    <cellStyle name="Migliaia 3 2 11 2 2" xfId="5818" xr:uid="{82C04CC6-9A4F-487F-ACC2-D6F79F3E9141}"/>
    <cellStyle name="Migliaia 3 2 11 2 2 2" xfId="11526" xr:uid="{AFCBAA54-209B-4809-8672-D317CFA01004}"/>
    <cellStyle name="Migliaia 3 2 11 2 2 2 2" xfId="22944" xr:uid="{3376B9A4-5E20-495B-BFA4-F83677114EAE}"/>
    <cellStyle name="Migliaia 3 2 11 2 2 2 2 2" xfId="45781" xr:uid="{BECC0772-3D21-4199-A04D-3C87FBE005B5}"/>
    <cellStyle name="Migliaia 3 2 11 2 2 2 3" xfId="34364" xr:uid="{6FB72E6F-5043-43F0-96FE-6C9F8768C5FA}"/>
    <cellStyle name="Migliaia 3 2 11 2 2 3" xfId="17236" xr:uid="{06CD0F0D-2BB3-4C1E-83C2-2782F3E43385}"/>
    <cellStyle name="Migliaia 3 2 11 2 2 3 2" xfId="40073" xr:uid="{39282995-F242-4B88-A823-EEE4D2913C3D}"/>
    <cellStyle name="Migliaia 3 2 11 2 2 4" xfId="28656" xr:uid="{F745425A-C92C-4A5F-BB7C-C9F8FC88A256}"/>
    <cellStyle name="Migliaia 3 2 11 2 3" xfId="8673" xr:uid="{953CE2B2-40E1-4181-A840-3EB42C7ABDAF}"/>
    <cellStyle name="Migliaia 3 2 11 2 3 2" xfId="20090" xr:uid="{1F251CBB-2DCD-41E0-B09F-0F0C574EED83}"/>
    <cellStyle name="Migliaia 3 2 11 2 3 2 2" xfId="42927" xr:uid="{562B2C19-7931-4DE5-ADEB-2C1EB99A6898}"/>
    <cellStyle name="Migliaia 3 2 11 2 3 3" xfId="31510" xr:uid="{0BCC88F7-ED2D-425C-8FA0-AD12A902D664}"/>
    <cellStyle name="Migliaia 3 2 11 2 4" xfId="14382" xr:uid="{034A69A7-A10B-41BC-999D-07DAEA6FA9E3}"/>
    <cellStyle name="Migliaia 3 2 11 2 4 2" xfId="37219" xr:uid="{0CE7AFD3-2F4F-4DD9-86B6-C9BF50A7E523}"/>
    <cellStyle name="Migliaia 3 2 11 2 5" xfId="25802" xr:uid="{FD85FF95-CE30-4327-A538-895FE42D5BF6}"/>
    <cellStyle name="Migliaia 3 2 11 3" xfId="4391" xr:uid="{7027E0B0-2AD9-4467-89C2-A373C8E4637C}"/>
    <cellStyle name="Migliaia 3 2 11 3 2" xfId="10100" xr:uid="{AD553698-60ED-4423-849C-CD7D4C5AB6A3}"/>
    <cellStyle name="Migliaia 3 2 11 3 2 2" xfId="21517" xr:uid="{DDB9C407-544E-44B3-B4E6-3F4EE5E6CD5B}"/>
    <cellStyle name="Migliaia 3 2 11 3 2 2 2" xfId="44354" xr:uid="{7428D7C6-82CF-449B-A81B-B1071F921C69}"/>
    <cellStyle name="Migliaia 3 2 11 3 2 3" xfId="32937" xr:uid="{109BCE0D-EF48-4117-93B9-67E0C8AC72F3}"/>
    <cellStyle name="Migliaia 3 2 11 3 3" xfId="15809" xr:uid="{C0A3E36B-5A33-40B9-9CEE-2D9B240DC1C9}"/>
    <cellStyle name="Migliaia 3 2 11 3 3 2" xfId="38646" xr:uid="{251AF6FE-917D-4C80-ADFE-C28E63AF2C8B}"/>
    <cellStyle name="Migliaia 3 2 11 3 4" xfId="27229" xr:uid="{452FD777-461B-41EA-B18A-766CD90F015C}"/>
    <cellStyle name="Migliaia 3 2 11 4" xfId="7246" xr:uid="{E942495A-B6B6-4E9F-B8D0-B14BBF129D3A}"/>
    <cellStyle name="Migliaia 3 2 11 4 2" xfId="18663" xr:uid="{95A47309-D9B6-4695-803C-D58FEABDFC04}"/>
    <cellStyle name="Migliaia 3 2 11 4 2 2" xfId="41500" xr:uid="{7B42C531-EA6B-4FE0-8880-49E20F6B8ECF}"/>
    <cellStyle name="Migliaia 3 2 11 4 3" xfId="30083" xr:uid="{B7136537-47B3-499C-B93B-3572AA599E00}"/>
    <cellStyle name="Migliaia 3 2 11 5" xfId="12955" xr:uid="{B4058B8F-FE86-420F-8CB4-4BB163DB7A4C}"/>
    <cellStyle name="Migliaia 3 2 11 5 2" xfId="35792" xr:uid="{A9FB4F30-0365-4488-9067-5117E21ED0AA}"/>
    <cellStyle name="Migliaia 3 2 11 6" xfId="24375" xr:uid="{FB0CECB0-F6F4-4424-BC48-8E72DD649504}"/>
    <cellStyle name="Migliaia 3 2 12" xfId="204" xr:uid="{B060C42C-CE55-496C-AC2E-E5B2B935029E}"/>
    <cellStyle name="Migliaia 3 2 12 2" xfId="1849" xr:uid="{D5684F7A-FB41-474F-94AD-96ED86EC27A1}"/>
    <cellStyle name="Migliaia 3 2 12 2 2" xfId="4705" xr:uid="{CA0DC78F-09F0-4B25-8927-7A2207F6C4F1}"/>
    <cellStyle name="Migliaia 3 2 12 2 2 2" xfId="10414" xr:uid="{528D6AA0-D446-49E0-8B32-E8422AD5560C}"/>
    <cellStyle name="Migliaia 3 2 12 2 2 2 2" xfId="21831" xr:uid="{A68D7CA2-883A-48A2-BE78-5B4ED2407F04}"/>
    <cellStyle name="Migliaia 3 2 12 2 2 2 2 2" xfId="44668" xr:uid="{1E0769BC-B8A9-43EF-AF2C-6461ABCFD507}"/>
    <cellStyle name="Migliaia 3 2 12 2 2 2 3" xfId="33251" xr:uid="{EE9D8D95-8BAE-4909-9C8D-8C53D436F2B8}"/>
    <cellStyle name="Migliaia 3 2 12 2 2 3" xfId="16123" xr:uid="{360755BB-7C99-45EF-AD61-804DBC51DF45}"/>
    <cellStyle name="Migliaia 3 2 12 2 2 3 2" xfId="38960" xr:uid="{AB06B463-6F78-4861-9E20-2E5116737534}"/>
    <cellStyle name="Migliaia 3 2 12 2 2 4" xfId="27543" xr:uid="{DFABAD38-1FAC-42E6-8140-14452DCB8F6B}"/>
    <cellStyle name="Migliaia 3 2 12 2 3" xfId="7560" xr:uid="{831E0DAE-F79B-46D8-9669-DAF68710F6C1}"/>
    <cellStyle name="Migliaia 3 2 12 2 3 2" xfId="18977" xr:uid="{B5E3D16E-DE9E-480F-B02B-434BDD976A02}"/>
    <cellStyle name="Migliaia 3 2 12 2 3 2 2" xfId="41814" xr:uid="{FC352CB8-4EE0-42C3-8615-F8A709529E72}"/>
    <cellStyle name="Migliaia 3 2 12 2 3 3" xfId="30397" xr:uid="{A1BC7BEC-09A6-43A8-A90A-079B6786D636}"/>
    <cellStyle name="Migliaia 3 2 12 2 4" xfId="13269" xr:uid="{61B43D41-D716-4CA9-BFFF-90206B5CC716}"/>
    <cellStyle name="Migliaia 3 2 12 2 4 2" xfId="36106" xr:uid="{32BF9DD3-6919-4633-B806-A24C13EF6A37}"/>
    <cellStyle name="Migliaia 3 2 12 2 5" xfId="24689" xr:uid="{63936B1B-DC64-496D-A74D-2D0A507A0906}"/>
    <cellStyle name="Migliaia 3 2 12 3" xfId="3278" xr:uid="{6A365748-E11B-4DD3-86ED-3B821CB5B882}"/>
    <cellStyle name="Migliaia 3 2 12 3 2" xfId="8987" xr:uid="{2B59298E-51B4-4DB1-AD44-AC31C6CB85A6}"/>
    <cellStyle name="Migliaia 3 2 12 3 2 2" xfId="20404" xr:uid="{237AEFE8-6FFA-4E6A-AF71-1D26C7A80C9D}"/>
    <cellStyle name="Migliaia 3 2 12 3 2 2 2" xfId="43241" xr:uid="{73AAE6BA-C8EC-4B68-B810-5A957E0F88EB}"/>
    <cellStyle name="Migliaia 3 2 12 3 2 3" xfId="31824" xr:uid="{7355F663-C1A2-421F-A51A-2D0D3340693B}"/>
    <cellStyle name="Migliaia 3 2 12 3 3" xfId="14696" xr:uid="{69316A21-FF6A-4D51-9035-FCDD1699B0BA}"/>
    <cellStyle name="Migliaia 3 2 12 3 3 2" xfId="37533" xr:uid="{713D53F5-7E7E-4423-ADA6-C4A95B98250B}"/>
    <cellStyle name="Migliaia 3 2 12 3 4" xfId="26116" xr:uid="{46EB4BD1-C925-412D-9167-F18FF83C0B16}"/>
    <cellStyle name="Migliaia 3 2 12 4" xfId="6133" xr:uid="{A3166B38-C897-40A7-AE29-6044A7797243}"/>
    <cellStyle name="Migliaia 3 2 12 4 2" xfId="17550" xr:uid="{57320AE0-FD0F-4F54-8024-0CCE89E7F4B1}"/>
    <cellStyle name="Migliaia 3 2 12 4 2 2" xfId="40387" xr:uid="{0F6A3A4B-287F-4681-9678-DB63269FAFC8}"/>
    <cellStyle name="Migliaia 3 2 12 4 3" xfId="28970" xr:uid="{83B93D59-F5A9-47D6-B024-B7A10625DA34}"/>
    <cellStyle name="Migliaia 3 2 12 5" xfId="11842" xr:uid="{39F67020-C717-4C39-A183-9EC100D18E91}"/>
    <cellStyle name="Migliaia 3 2 12 5 2" xfId="34679" xr:uid="{FAF05F91-0805-442A-8E71-F454862893D7}"/>
    <cellStyle name="Migliaia 3 2 12 6" xfId="23262" xr:uid="{4C522D46-AAE2-4B59-AB03-E864A481FACF}"/>
    <cellStyle name="Migliaia 3 2 13" xfId="1799" xr:uid="{FA7DD261-C3EF-4620-BF37-B4DA074BB62B}"/>
    <cellStyle name="Migliaia 3 2 13 2" xfId="4655" xr:uid="{59EDD170-495F-4CF5-BE45-20736D32255A}"/>
    <cellStyle name="Migliaia 3 2 13 2 2" xfId="10364" xr:uid="{FE95DFE1-4720-4474-8767-57FB513BCB5F}"/>
    <cellStyle name="Migliaia 3 2 13 2 2 2" xfId="21781" xr:uid="{DA4A2C30-36E1-43C0-B41D-09174C03B0D2}"/>
    <cellStyle name="Migliaia 3 2 13 2 2 2 2" xfId="44618" xr:uid="{C8DA417C-C000-48A2-9200-22BDC714B376}"/>
    <cellStyle name="Migliaia 3 2 13 2 2 3" xfId="33201" xr:uid="{2759DB36-9162-4BB9-A2D0-42B4D25B3498}"/>
    <cellStyle name="Migliaia 3 2 13 2 3" xfId="16073" xr:uid="{92111CA6-EA53-45C6-95AD-CBB8C4CD019C}"/>
    <cellStyle name="Migliaia 3 2 13 2 3 2" xfId="38910" xr:uid="{937AB7D4-BFAA-46DD-8596-A8F3CF2D4903}"/>
    <cellStyle name="Migliaia 3 2 13 2 4" xfId="27493" xr:uid="{169CD8DD-340E-40EA-9C8F-97C8B4C2C258}"/>
    <cellStyle name="Migliaia 3 2 13 3" xfId="7510" xr:uid="{D03ABE9C-5A25-4138-A02F-ED7D34AA7B70}"/>
    <cellStyle name="Migliaia 3 2 13 3 2" xfId="18927" xr:uid="{D908E0D3-FC1B-432E-8BBE-B296AC81284F}"/>
    <cellStyle name="Migliaia 3 2 13 3 2 2" xfId="41764" xr:uid="{9C96395C-5BDA-4B74-A334-B4F713A045D3}"/>
    <cellStyle name="Migliaia 3 2 13 3 3" xfId="30347" xr:uid="{A73A17E3-5D63-4B43-ADB8-F35120F4887E}"/>
    <cellStyle name="Migliaia 3 2 13 4" xfId="13219" xr:uid="{58FC783B-4B0C-400E-95C5-D5ED601078DF}"/>
    <cellStyle name="Migliaia 3 2 13 4 2" xfId="36056" xr:uid="{8CC109A1-C290-4D6A-9874-A148E1869D5E}"/>
    <cellStyle name="Migliaia 3 2 13 5" xfId="24639" xr:uid="{43FD704D-CFC0-47F6-B696-0D7A4B664449}"/>
    <cellStyle name="Migliaia 3 2 14" xfId="3228" xr:uid="{A71D0B20-0278-4C6E-BED6-AEAC82F82E46}"/>
    <cellStyle name="Migliaia 3 2 14 2" xfId="8937" xr:uid="{5938D20A-E8C9-4B5F-AD7F-DA8C4CE4763F}"/>
    <cellStyle name="Migliaia 3 2 14 2 2" xfId="20354" xr:uid="{142B822F-022C-4424-B4D6-656627B945C3}"/>
    <cellStyle name="Migliaia 3 2 14 2 2 2" xfId="43191" xr:uid="{121CC23C-0844-4059-A005-CC4FBBE2BE10}"/>
    <cellStyle name="Migliaia 3 2 14 2 3" xfId="31774" xr:uid="{97CCF84C-2B03-48F6-9E8B-7D048E334F1B}"/>
    <cellStyle name="Migliaia 3 2 14 3" xfId="14646" xr:uid="{2651BB5B-918C-4A81-A1E2-5306F9393EFD}"/>
    <cellStyle name="Migliaia 3 2 14 3 2" xfId="37483" xr:uid="{0B746BD8-432F-4772-9112-641E197E2158}"/>
    <cellStyle name="Migliaia 3 2 14 4" xfId="26066" xr:uid="{0731BC6D-16C2-40C0-BAA9-115AA0D55DAC}"/>
    <cellStyle name="Migliaia 3 2 15" xfId="6083" xr:uid="{A0F0BB99-0BC9-47E1-A908-2EB9D7E7CB6F}"/>
    <cellStyle name="Migliaia 3 2 15 2" xfId="17500" xr:uid="{91DA4814-9FEB-464C-8768-B5F8CDE952F0}"/>
    <cellStyle name="Migliaia 3 2 15 2 2" xfId="40337" xr:uid="{C328514B-DD4C-41F2-BB1F-B5D578DDDC27}"/>
    <cellStyle name="Migliaia 3 2 15 3" xfId="28920" xr:uid="{84992230-17AA-4824-A697-2325C88A8D94}"/>
    <cellStyle name="Migliaia 3 2 16" xfId="11792" xr:uid="{0B28330B-C8D8-4A45-B84F-136DFA2A7E10}"/>
    <cellStyle name="Migliaia 3 2 16 2" xfId="34629" xr:uid="{44905A53-5F84-4531-A7C9-8D1AE9848CA3}"/>
    <cellStyle name="Migliaia 3 2 17" xfId="23212" xr:uid="{9B286F1D-436E-4A04-9AE9-A08D7AC58BA9}"/>
    <cellStyle name="Migliaia 3 2 18" xfId="144" xr:uid="{C07EC1C0-BFFB-4C39-A8D2-0054499879D8}"/>
    <cellStyle name="Migliaia 3 2 2" xfId="130" xr:uid="{5D3918F2-77D5-47EC-B25E-59A50708CE1D}"/>
    <cellStyle name="Migliaia 3 2 2 10" xfId="1887" xr:uid="{56CCDD52-DA19-4918-AAC1-E82B86DA87CD}"/>
    <cellStyle name="Migliaia 3 2 2 10 2" xfId="4743" xr:uid="{5FE935D6-F164-4D03-8B77-1EAE85665ABE}"/>
    <cellStyle name="Migliaia 3 2 2 10 2 2" xfId="10452" xr:uid="{53DA13DA-8ED7-4242-B96F-76ED29426668}"/>
    <cellStyle name="Migliaia 3 2 2 10 2 2 2" xfId="21869" xr:uid="{B4F5B78F-10D9-477A-95C6-F5837E902535}"/>
    <cellStyle name="Migliaia 3 2 2 10 2 2 2 2" xfId="44706" xr:uid="{19485FE8-4645-4059-8B9E-65DFCBDE050D}"/>
    <cellStyle name="Migliaia 3 2 2 10 2 2 3" xfId="33289" xr:uid="{EB71B842-155E-4A72-84CE-AAA77F0D366E}"/>
    <cellStyle name="Migliaia 3 2 2 10 2 3" xfId="16161" xr:uid="{766B4B22-62D0-4E1B-B5CA-3733273D5B79}"/>
    <cellStyle name="Migliaia 3 2 2 10 2 3 2" xfId="38998" xr:uid="{6A72766B-0C86-4F03-B256-C0F28BFDBF10}"/>
    <cellStyle name="Migliaia 3 2 2 10 2 4" xfId="27581" xr:uid="{E7D8E5B1-090A-46DD-8027-594F77480FC7}"/>
    <cellStyle name="Migliaia 3 2 2 10 3" xfId="7598" xr:uid="{42861AC8-E2CC-48EE-A4C8-9BB0B60462D3}"/>
    <cellStyle name="Migliaia 3 2 2 10 3 2" xfId="19015" xr:uid="{E4F345C2-09EB-4186-8764-D1F386A00453}"/>
    <cellStyle name="Migliaia 3 2 2 10 3 2 2" xfId="41852" xr:uid="{EA94ADFD-9DC2-4A10-B3BD-697B7E9D29CA}"/>
    <cellStyle name="Migliaia 3 2 2 10 3 3" xfId="30435" xr:uid="{0965325A-4761-4AF2-8DF2-9708487C2581}"/>
    <cellStyle name="Migliaia 3 2 2 10 4" xfId="13307" xr:uid="{07428EF7-57ED-49FD-B076-F0BBDB4F576B}"/>
    <cellStyle name="Migliaia 3 2 2 10 4 2" xfId="36144" xr:uid="{DA90535E-A824-46ED-916F-AC9964C6D3FE}"/>
    <cellStyle name="Migliaia 3 2 2 10 5" xfId="24727" xr:uid="{19C0DD1B-8A68-40E9-AD09-DFE792F6B941}"/>
    <cellStyle name="Migliaia 3 2 2 11" xfId="3316" xr:uid="{E595B92D-4B41-4A0A-A6FC-696F4F25585F}"/>
    <cellStyle name="Migliaia 3 2 2 11 2" xfId="9025" xr:uid="{9A43189D-E891-487B-ABFB-AC709C040FF7}"/>
    <cellStyle name="Migliaia 3 2 2 11 2 2" xfId="20442" xr:uid="{0ED482B3-9422-45FD-8AB0-83410FFCD68B}"/>
    <cellStyle name="Migliaia 3 2 2 11 2 2 2" xfId="43279" xr:uid="{00CA549A-02F6-4CCA-9EF1-056748786735}"/>
    <cellStyle name="Migliaia 3 2 2 11 2 3" xfId="31862" xr:uid="{528B0614-7585-4DA2-8776-CEC57746521D}"/>
    <cellStyle name="Migliaia 3 2 2 11 3" xfId="14734" xr:uid="{FFE03D14-EF0C-4121-9A23-C8C530CAED6E}"/>
    <cellStyle name="Migliaia 3 2 2 11 3 2" xfId="37571" xr:uid="{E04BD5FC-2C3B-46D1-A70C-0B6564FE4B54}"/>
    <cellStyle name="Migliaia 3 2 2 11 4" xfId="26154" xr:uid="{4A12312D-C2EE-42BE-BBF9-B36B79B207EB}"/>
    <cellStyle name="Migliaia 3 2 2 12" xfId="6171" xr:uid="{4C428109-D3EB-46EE-9F49-8E208AD150B2}"/>
    <cellStyle name="Migliaia 3 2 2 12 2" xfId="17588" xr:uid="{D2B669FB-A3F0-432E-835A-A99356B25B80}"/>
    <cellStyle name="Migliaia 3 2 2 12 2 2" xfId="40425" xr:uid="{935EEA2B-21F5-42CC-9C36-11AD94308D25}"/>
    <cellStyle name="Migliaia 3 2 2 12 3" xfId="29008" xr:uid="{38775088-588B-41EA-8E54-6CCD7EFFD2D7}"/>
    <cellStyle name="Migliaia 3 2 2 13" xfId="11880" xr:uid="{E59A4060-057D-4534-9862-C07724A801E5}"/>
    <cellStyle name="Migliaia 3 2 2 13 2" xfId="34717" xr:uid="{87576FB1-CF35-43DB-8497-57BC255FAC24}"/>
    <cellStyle name="Migliaia 3 2 2 14" xfId="23300" xr:uid="{6E2153DD-5F17-4B14-88F2-4D939D97F52E}"/>
    <cellStyle name="Migliaia 3 2 2 15" xfId="256" xr:uid="{22F8D8A7-8976-41DA-BFCA-BD10C698D200}"/>
    <cellStyle name="Migliaia 3 2 2 2" xfId="331" xr:uid="{31E62EA9-B8CB-4FC6-B578-2E8DF29C2308}"/>
    <cellStyle name="Migliaia 3 2 2 2 10" xfId="6244" xr:uid="{8952D094-5726-4611-A924-C432AC00E19D}"/>
    <cellStyle name="Migliaia 3 2 2 2 10 2" xfId="17661" xr:uid="{9F79A237-DB68-4710-A4F5-5BF3393CBCE3}"/>
    <cellStyle name="Migliaia 3 2 2 2 10 2 2" xfId="40498" xr:uid="{7929BAF7-750A-4B9A-93D6-3944156C84B5}"/>
    <cellStyle name="Migliaia 3 2 2 2 10 3" xfId="29081" xr:uid="{2B06EA4A-8212-4E0B-AE16-E19C47B681E4}"/>
    <cellStyle name="Migliaia 3 2 2 2 11" xfId="11953" xr:uid="{38E4416E-C9A7-469E-A6D0-B94EA768EC5D}"/>
    <cellStyle name="Migliaia 3 2 2 2 11 2" xfId="34790" xr:uid="{0CD2A866-2A67-4362-80DA-677C6F887E81}"/>
    <cellStyle name="Migliaia 3 2 2 2 12" xfId="23373" xr:uid="{95195917-A9E5-4B5C-8109-8D63E1767B5F}"/>
    <cellStyle name="Migliaia 3 2 2 2 2" xfId="481" xr:uid="{3A6C6A9A-5A9B-4F8E-B230-5C57720108CF}"/>
    <cellStyle name="Migliaia 3 2 2 2 2 10" xfId="12073" xr:uid="{142A4A9F-EFF4-46BA-B165-4B552357277D}"/>
    <cellStyle name="Migliaia 3 2 2 2 2 10 2" xfId="34910" xr:uid="{EC52D5D4-A806-421C-AE9E-F6F9C0FB9F76}"/>
    <cellStyle name="Migliaia 3 2 2 2 2 11" xfId="23493" xr:uid="{CB3588BD-5F75-4999-A9C6-0040473DDB9C}"/>
    <cellStyle name="Migliaia 3 2 2 2 2 2" xfId="735" xr:uid="{CBDECBF6-251D-436E-947A-542BA0F4A462}"/>
    <cellStyle name="Migliaia 3 2 2 2 2 2 2" xfId="2297" xr:uid="{D41BA596-1674-4FF4-A87D-624D63DDC829}"/>
    <cellStyle name="Migliaia 3 2 2 2 2 2 2 2" xfId="5153" xr:uid="{5F1FB29F-1A83-4314-9083-FF4654E6D44A}"/>
    <cellStyle name="Migliaia 3 2 2 2 2 2 2 2 2" xfId="10861" xr:uid="{C946C321-57BD-4465-86FC-D6945217F6CE}"/>
    <cellStyle name="Migliaia 3 2 2 2 2 2 2 2 2 2" xfId="22279" xr:uid="{462BB2CA-EBE5-4C29-A956-DCB153BE592D}"/>
    <cellStyle name="Migliaia 3 2 2 2 2 2 2 2 2 2 2" xfId="45116" xr:uid="{88D2DE21-239E-4692-8465-11573B7E2854}"/>
    <cellStyle name="Migliaia 3 2 2 2 2 2 2 2 2 3" xfId="33699" xr:uid="{0C301708-C565-4A5C-AC9F-CDDF3C29019E}"/>
    <cellStyle name="Migliaia 3 2 2 2 2 2 2 2 3" xfId="16571" xr:uid="{FD99FCE0-D83B-4319-BB63-7F624361607D}"/>
    <cellStyle name="Migliaia 3 2 2 2 2 2 2 2 3 2" xfId="39408" xr:uid="{DC742161-923B-49E9-8B18-32CED8A1530B}"/>
    <cellStyle name="Migliaia 3 2 2 2 2 2 2 2 4" xfId="27991" xr:uid="{CEB43EDE-5DCE-4B51-A597-AB66239E3785}"/>
    <cellStyle name="Migliaia 3 2 2 2 2 2 2 3" xfId="8008" xr:uid="{C92C3300-9BAC-4869-B5A3-7BF020A87209}"/>
    <cellStyle name="Migliaia 3 2 2 2 2 2 2 3 2" xfId="19425" xr:uid="{8BAD21D6-DF9A-4814-BE83-78463EA199AE}"/>
    <cellStyle name="Migliaia 3 2 2 2 2 2 2 3 2 2" xfId="42262" xr:uid="{B83E71F3-920B-4754-8C8D-57C067F05C3F}"/>
    <cellStyle name="Migliaia 3 2 2 2 2 2 2 3 3" xfId="30845" xr:uid="{3FA4E4D5-1916-4E8D-BE25-EC7FE0879BBB}"/>
    <cellStyle name="Migliaia 3 2 2 2 2 2 2 4" xfId="13717" xr:uid="{5264D2D4-2EA5-40F2-AE81-76B09617C440}"/>
    <cellStyle name="Migliaia 3 2 2 2 2 2 2 4 2" xfId="36554" xr:uid="{49AF2608-49D5-407D-A78A-155738EC4FF9}"/>
    <cellStyle name="Migliaia 3 2 2 2 2 2 2 5" xfId="25137" xr:uid="{0988A482-BF90-41F7-B07B-0681A7BC1A53}"/>
    <cellStyle name="Migliaia 3 2 2 2 2 2 3" xfId="3726" xr:uid="{DEBD60EB-87C0-4273-8BD4-1CF98EA3410F}"/>
    <cellStyle name="Migliaia 3 2 2 2 2 2 3 2" xfId="9435" xr:uid="{323990C8-C1C7-44EF-82CA-4FDB454A0179}"/>
    <cellStyle name="Migliaia 3 2 2 2 2 2 3 2 2" xfId="20852" xr:uid="{F9EB0500-13B7-4B02-B4D2-74D1328B8662}"/>
    <cellStyle name="Migliaia 3 2 2 2 2 2 3 2 2 2" xfId="43689" xr:uid="{AD529C00-F4BC-4DDC-B44F-D74AF38ABB1D}"/>
    <cellStyle name="Migliaia 3 2 2 2 2 2 3 2 3" xfId="32272" xr:uid="{8E59B6BF-694B-4E2B-9AD7-4DF9EE78B208}"/>
    <cellStyle name="Migliaia 3 2 2 2 2 2 3 3" xfId="15144" xr:uid="{6924E82D-AF02-423D-A25C-F6C8D0DD2BFE}"/>
    <cellStyle name="Migliaia 3 2 2 2 2 2 3 3 2" xfId="37981" xr:uid="{0CA565A2-A1C7-4D1C-A983-7E0A92F9B26D}"/>
    <cellStyle name="Migliaia 3 2 2 2 2 2 3 4" xfId="26564" xr:uid="{C6C70614-2E3B-4605-91BA-C38E86A1E146}"/>
    <cellStyle name="Migliaia 3 2 2 2 2 2 4" xfId="6581" xr:uid="{8A0C856E-9C98-4A58-AAD8-CFDD46DA4DC2}"/>
    <cellStyle name="Migliaia 3 2 2 2 2 2 4 2" xfId="17998" xr:uid="{DF0FA5F4-7ADB-4AE4-AD08-E8F246A1CC88}"/>
    <cellStyle name="Migliaia 3 2 2 2 2 2 4 2 2" xfId="40835" xr:uid="{30DB72FA-0887-433A-BDE7-0F40AC03B87B}"/>
    <cellStyle name="Migliaia 3 2 2 2 2 2 4 3" xfId="29418" xr:uid="{DD44C967-0AEB-47D4-9E21-1653A6EBAAA8}"/>
    <cellStyle name="Migliaia 3 2 2 2 2 2 5" xfId="12290" xr:uid="{1C538920-FF81-44E6-84EB-41D2AB099260}"/>
    <cellStyle name="Migliaia 3 2 2 2 2 2 5 2" xfId="35127" xr:uid="{F3E07CAE-0CAC-42C8-90B0-2A59B858E6B4}"/>
    <cellStyle name="Migliaia 3 2 2 2 2 2 6" xfId="23710" xr:uid="{4838027D-D03F-4FF9-93DB-A62BF6A0F45C}"/>
    <cellStyle name="Migliaia 3 2 2 2 2 3" xfId="995" xr:uid="{114B0890-C184-444F-A64B-804A6FDBDD1D}"/>
    <cellStyle name="Migliaia 3 2 2 2 2 3 2" xfId="2514" xr:uid="{025ED82E-CD58-4FB5-8C94-F6B5E68BB73B}"/>
    <cellStyle name="Migliaia 3 2 2 2 2 3 2 2" xfId="5370" xr:uid="{1351D171-A641-4778-84AE-7BEC94520E97}"/>
    <cellStyle name="Migliaia 3 2 2 2 2 3 2 2 2" xfId="11078" xr:uid="{A913E9AB-1400-442F-8704-0632EA0F8E9C}"/>
    <cellStyle name="Migliaia 3 2 2 2 2 3 2 2 2 2" xfId="22496" xr:uid="{D881085A-BA39-4961-BC8B-5768CEA69861}"/>
    <cellStyle name="Migliaia 3 2 2 2 2 3 2 2 2 2 2" xfId="45333" xr:uid="{7A7C0A6D-057B-4998-BED4-74516E72FBBF}"/>
    <cellStyle name="Migliaia 3 2 2 2 2 3 2 2 2 3" xfId="33916" xr:uid="{0279D683-99B7-476F-BFB6-A896E12FA53B}"/>
    <cellStyle name="Migliaia 3 2 2 2 2 3 2 2 3" xfId="16788" xr:uid="{6FD44148-1960-413E-95C4-CD12ADF17D2E}"/>
    <cellStyle name="Migliaia 3 2 2 2 2 3 2 2 3 2" xfId="39625" xr:uid="{6D27F7AE-359F-46D8-8F34-89815CFD5929}"/>
    <cellStyle name="Migliaia 3 2 2 2 2 3 2 2 4" xfId="28208" xr:uid="{E633FB39-CF15-4AC3-A9A8-91FF08835D09}"/>
    <cellStyle name="Migliaia 3 2 2 2 2 3 2 3" xfId="8225" xr:uid="{4E476D2A-4496-4318-85EF-7D677E117A14}"/>
    <cellStyle name="Migliaia 3 2 2 2 2 3 2 3 2" xfId="19642" xr:uid="{E87EAE8C-F2C6-481F-BF26-F73A98914ECE}"/>
    <cellStyle name="Migliaia 3 2 2 2 2 3 2 3 2 2" xfId="42479" xr:uid="{CEBC73E6-7583-499D-BC8A-2939D32B4E8B}"/>
    <cellStyle name="Migliaia 3 2 2 2 2 3 2 3 3" xfId="31062" xr:uid="{3DE995F7-51A8-4315-A861-97B294BC6E07}"/>
    <cellStyle name="Migliaia 3 2 2 2 2 3 2 4" xfId="13934" xr:uid="{10B6DFF5-E018-4A1A-8BD6-D60527D0110A}"/>
    <cellStyle name="Migliaia 3 2 2 2 2 3 2 4 2" xfId="36771" xr:uid="{B9C7E90D-1590-4C31-8FB2-3C2BAE85656C}"/>
    <cellStyle name="Migliaia 3 2 2 2 2 3 2 5" xfId="25354" xr:uid="{DD6552ED-880A-4A82-8A48-69807D7F34B7}"/>
    <cellStyle name="Migliaia 3 2 2 2 2 3 3" xfId="3943" xr:uid="{8C347244-B796-4647-ACBF-E7E78E1ACE86}"/>
    <cellStyle name="Migliaia 3 2 2 2 2 3 3 2" xfId="9652" xr:uid="{A33DDDBE-8D99-4F85-AEE7-08707A64C5B0}"/>
    <cellStyle name="Migliaia 3 2 2 2 2 3 3 2 2" xfId="21069" xr:uid="{A96B4EF9-1D70-45B5-BA0A-4393552CFD83}"/>
    <cellStyle name="Migliaia 3 2 2 2 2 3 3 2 2 2" xfId="43906" xr:uid="{0178921F-EF2E-4C7C-BA59-BF245F12ECD1}"/>
    <cellStyle name="Migliaia 3 2 2 2 2 3 3 2 3" xfId="32489" xr:uid="{431F685B-AA11-47BC-B64D-A67027AD3852}"/>
    <cellStyle name="Migliaia 3 2 2 2 2 3 3 3" xfId="15361" xr:uid="{BE162052-F8C7-4EDF-90F4-F88FF013BE20}"/>
    <cellStyle name="Migliaia 3 2 2 2 2 3 3 3 2" xfId="38198" xr:uid="{2210B922-8ED7-40C8-8B0D-0F33E4832B3E}"/>
    <cellStyle name="Migliaia 3 2 2 2 2 3 3 4" xfId="26781" xr:uid="{B2098DB5-4287-494B-816A-F9A368836021}"/>
    <cellStyle name="Migliaia 3 2 2 2 2 3 4" xfId="6798" xr:uid="{337ACC41-156C-4192-8CA8-6D7FA32E43BC}"/>
    <cellStyle name="Migliaia 3 2 2 2 2 3 4 2" xfId="18215" xr:uid="{38624906-0F61-4BBA-A83E-693D34FFA858}"/>
    <cellStyle name="Migliaia 3 2 2 2 2 3 4 2 2" xfId="41052" xr:uid="{64304F22-216D-4D3B-BA48-8CA77D80F745}"/>
    <cellStyle name="Migliaia 3 2 2 2 2 3 4 3" xfId="29635" xr:uid="{CB48FBA5-FA93-4E23-ADFF-9DD78A99F12D}"/>
    <cellStyle name="Migliaia 3 2 2 2 2 3 5" xfId="12507" xr:uid="{CAD21514-72AA-4B29-A5A6-D09732DCF51A}"/>
    <cellStyle name="Migliaia 3 2 2 2 2 3 5 2" xfId="35344" xr:uid="{86B93F7B-484D-4AF0-9B4F-F8C2B66A89DB}"/>
    <cellStyle name="Migliaia 3 2 2 2 2 3 6" xfId="23927" xr:uid="{D57CED05-5635-4B01-982E-A79D2C06690B}"/>
    <cellStyle name="Migliaia 3 2 2 2 2 4" xfId="1242" xr:uid="{7B338167-55B9-4B84-82C0-D953543346B8}"/>
    <cellStyle name="Migliaia 3 2 2 2 2 4 2" xfId="2731" xr:uid="{BE952F11-F0E2-4626-8E24-7DE5CE3B52E5}"/>
    <cellStyle name="Migliaia 3 2 2 2 2 4 2 2" xfId="5587" xr:uid="{81F14F50-F0BA-455A-9C5D-7925BB247F8C}"/>
    <cellStyle name="Migliaia 3 2 2 2 2 4 2 2 2" xfId="11295" xr:uid="{E257D2D2-7A3E-4426-B11F-905B149B78E4}"/>
    <cellStyle name="Migliaia 3 2 2 2 2 4 2 2 2 2" xfId="22713" xr:uid="{02890256-C887-4F1C-86B9-2798B35DD174}"/>
    <cellStyle name="Migliaia 3 2 2 2 2 4 2 2 2 2 2" xfId="45550" xr:uid="{2A891373-94A0-45E2-A5CE-33D2E1A31F09}"/>
    <cellStyle name="Migliaia 3 2 2 2 2 4 2 2 2 3" xfId="34133" xr:uid="{EF1FC12E-0E74-43AC-9282-888657738C42}"/>
    <cellStyle name="Migliaia 3 2 2 2 2 4 2 2 3" xfId="17005" xr:uid="{51B10CA0-C99F-42BB-9331-6EBA86C1BFFA}"/>
    <cellStyle name="Migliaia 3 2 2 2 2 4 2 2 3 2" xfId="39842" xr:uid="{F7F93019-40EA-4AA0-ACD6-E14456D1D297}"/>
    <cellStyle name="Migliaia 3 2 2 2 2 4 2 2 4" xfId="28425" xr:uid="{5953E5A8-F653-4DBA-851A-D943378B91CB}"/>
    <cellStyle name="Migliaia 3 2 2 2 2 4 2 3" xfId="8442" xr:uid="{72595C68-C1D4-4020-B5D6-B3686AEE38C0}"/>
    <cellStyle name="Migliaia 3 2 2 2 2 4 2 3 2" xfId="19859" xr:uid="{D3F2E7AF-46F5-4677-BA45-8219ACDB5D26}"/>
    <cellStyle name="Migliaia 3 2 2 2 2 4 2 3 2 2" xfId="42696" xr:uid="{7A1DF172-B8E5-45B1-A4C3-D038FD35BDB6}"/>
    <cellStyle name="Migliaia 3 2 2 2 2 4 2 3 3" xfId="31279" xr:uid="{158F0201-A1E6-4251-83F4-C6F05A0874B2}"/>
    <cellStyle name="Migliaia 3 2 2 2 2 4 2 4" xfId="14151" xr:uid="{294AC2BC-E99F-4EA8-8400-D0BF78204502}"/>
    <cellStyle name="Migliaia 3 2 2 2 2 4 2 4 2" xfId="36988" xr:uid="{8032B5AD-9135-4659-872E-6BAC68ACD45F}"/>
    <cellStyle name="Migliaia 3 2 2 2 2 4 2 5" xfId="25571" xr:uid="{822D98A5-C95A-4343-8D99-FE5C00BBD7FE}"/>
    <cellStyle name="Migliaia 3 2 2 2 2 4 3" xfId="4160" xr:uid="{4338B7F4-FD3B-494B-9AE8-BEB6AE52B8B1}"/>
    <cellStyle name="Migliaia 3 2 2 2 2 4 3 2" xfId="9869" xr:uid="{CCA93ACD-27CD-434B-B905-901211BF8343}"/>
    <cellStyle name="Migliaia 3 2 2 2 2 4 3 2 2" xfId="21286" xr:uid="{0456664F-F06D-4F04-9B06-D5CE03702A98}"/>
    <cellStyle name="Migliaia 3 2 2 2 2 4 3 2 2 2" xfId="44123" xr:uid="{67DA6DE0-BD9A-4ACA-8980-2E2A40A2BB4D}"/>
    <cellStyle name="Migliaia 3 2 2 2 2 4 3 2 3" xfId="32706" xr:uid="{102F5461-2BC9-42EE-9276-0515D247401F}"/>
    <cellStyle name="Migliaia 3 2 2 2 2 4 3 3" xfId="15578" xr:uid="{7DA424BA-742E-4021-A37E-9541D9ACEFD0}"/>
    <cellStyle name="Migliaia 3 2 2 2 2 4 3 3 2" xfId="38415" xr:uid="{D567C661-BCCF-4189-A18B-DCBF237ECA82}"/>
    <cellStyle name="Migliaia 3 2 2 2 2 4 3 4" xfId="26998" xr:uid="{2B7935CC-D5E2-499B-9C3B-D2BB651A028C}"/>
    <cellStyle name="Migliaia 3 2 2 2 2 4 4" xfId="7015" xr:uid="{F2E491B3-0AC2-496A-A6C9-585C442838BF}"/>
    <cellStyle name="Migliaia 3 2 2 2 2 4 4 2" xfId="18432" xr:uid="{C6D081E3-9E2D-4811-B34B-9B647315488E}"/>
    <cellStyle name="Migliaia 3 2 2 2 2 4 4 2 2" xfId="41269" xr:uid="{BB40881D-910A-45E3-BF94-8A0A9094C017}"/>
    <cellStyle name="Migliaia 3 2 2 2 2 4 4 3" xfId="29852" xr:uid="{1DCC9681-672D-4D2F-B739-BFBED3EE600F}"/>
    <cellStyle name="Migliaia 3 2 2 2 2 4 5" xfId="12724" xr:uid="{599304BA-DD32-4C6A-BFF0-9A0E56261783}"/>
    <cellStyle name="Migliaia 3 2 2 2 2 4 5 2" xfId="35561" xr:uid="{F51BCA79-A177-45AC-8429-571CEA36888B}"/>
    <cellStyle name="Migliaia 3 2 2 2 2 4 6" xfId="24144" xr:uid="{11A24E1B-6230-4D51-86CB-895F0B0A678D}"/>
    <cellStyle name="Migliaia 3 2 2 2 2 5" xfId="1489" xr:uid="{BCB8249A-BF16-495E-AEC2-61A6DB9633B7}"/>
    <cellStyle name="Migliaia 3 2 2 2 2 5 2" xfId="2948" xr:uid="{29656A24-4E0B-4267-85AB-7B7ADB70E8C9}"/>
    <cellStyle name="Migliaia 3 2 2 2 2 5 2 2" xfId="5804" xr:uid="{1CA14DD1-AC0D-4715-9541-E2DF346D84A2}"/>
    <cellStyle name="Migliaia 3 2 2 2 2 5 2 2 2" xfId="11512" xr:uid="{D8F0329A-FBE8-4E5F-B725-7C719D484EB3}"/>
    <cellStyle name="Migliaia 3 2 2 2 2 5 2 2 2 2" xfId="22930" xr:uid="{2B591C44-66DF-4A7E-9633-0555CC63C0E8}"/>
    <cellStyle name="Migliaia 3 2 2 2 2 5 2 2 2 2 2" xfId="45767" xr:uid="{6F183ED6-3223-486A-A79D-3B5A171D413E}"/>
    <cellStyle name="Migliaia 3 2 2 2 2 5 2 2 2 3" xfId="34350" xr:uid="{43AC0D6A-2564-4508-90E2-929F3C44000A}"/>
    <cellStyle name="Migliaia 3 2 2 2 2 5 2 2 3" xfId="17222" xr:uid="{A20057E1-01FD-4A4F-A9CF-86D741CD5D54}"/>
    <cellStyle name="Migliaia 3 2 2 2 2 5 2 2 3 2" xfId="40059" xr:uid="{B9D797A4-BD84-4EF6-ACCF-9923F08DEFDA}"/>
    <cellStyle name="Migliaia 3 2 2 2 2 5 2 2 4" xfId="28642" xr:uid="{529FC67D-686B-4F63-B837-807F0B47F3F3}"/>
    <cellStyle name="Migliaia 3 2 2 2 2 5 2 3" xfId="8659" xr:uid="{910583B1-00C5-4BD0-B22F-291A25C5CE81}"/>
    <cellStyle name="Migliaia 3 2 2 2 2 5 2 3 2" xfId="20076" xr:uid="{0D6DA388-9FBE-4952-8338-6351C5F62617}"/>
    <cellStyle name="Migliaia 3 2 2 2 2 5 2 3 2 2" xfId="42913" xr:uid="{2C111320-9CDC-4946-BA25-205738F09F08}"/>
    <cellStyle name="Migliaia 3 2 2 2 2 5 2 3 3" xfId="31496" xr:uid="{FE0587F0-1827-452C-8573-3621D05EAE81}"/>
    <cellStyle name="Migliaia 3 2 2 2 2 5 2 4" xfId="14368" xr:uid="{A7C789A9-0C0A-4FC2-928F-837585CD8E15}"/>
    <cellStyle name="Migliaia 3 2 2 2 2 5 2 4 2" xfId="37205" xr:uid="{E8282EAE-7FC9-4493-8B07-8E13A4F57386}"/>
    <cellStyle name="Migliaia 3 2 2 2 2 5 2 5" xfId="25788" xr:uid="{7350F562-65CB-4E8F-84AC-51ACD5C29466}"/>
    <cellStyle name="Migliaia 3 2 2 2 2 5 3" xfId="4377" xr:uid="{D2A7A91E-331D-4B22-AFDD-FEF42D365FEF}"/>
    <cellStyle name="Migliaia 3 2 2 2 2 5 3 2" xfId="10086" xr:uid="{4C8A6BDB-147C-445B-8339-B31155674A3E}"/>
    <cellStyle name="Migliaia 3 2 2 2 2 5 3 2 2" xfId="21503" xr:uid="{646D72DB-3F32-45BE-A4D2-7C4A5BD90A79}"/>
    <cellStyle name="Migliaia 3 2 2 2 2 5 3 2 2 2" xfId="44340" xr:uid="{92C21798-D3D8-48DE-B1B8-4A2A24FEAEC4}"/>
    <cellStyle name="Migliaia 3 2 2 2 2 5 3 2 3" xfId="32923" xr:uid="{0F2DB162-7C87-4778-9530-24F27410599F}"/>
    <cellStyle name="Migliaia 3 2 2 2 2 5 3 3" xfId="15795" xr:uid="{D096D847-E6F8-4AAD-AD3A-1B914453B35F}"/>
    <cellStyle name="Migliaia 3 2 2 2 2 5 3 3 2" xfId="38632" xr:uid="{8967FFEC-6C1B-4FD5-96C8-B76100C9DD90}"/>
    <cellStyle name="Migliaia 3 2 2 2 2 5 3 4" xfId="27215" xr:uid="{78B22641-4319-4E9B-A809-1399F50E996A}"/>
    <cellStyle name="Migliaia 3 2 2 2 2 5 4" xfId="7232" xr:uid="{D99DBABD-139F-4914-B8E5-F1F7FD66F54F}"/>
    <cellStyle name="Migliaia 3 2 2 2 2 5 4 2" xfId="18649" xr:uid="{2B41EA8D-D581-4FC7-80B0-A656936D07C0}"/>
    <cellStyle name="Migliaia 3 2 2 2 2 5 4 2 2" xfId="41486" xr:uid="{D226072D-F6EC-416F-A1BB-1FA19184D0E9}"/>
    <cellStyle name="Migliaia 3 2 2 2 2 5 4 3" xfId="30069" xr:uid="{4A773928-F00C-4FDC-BFEF-1C76143B432E}"/>
    <cellStyle name="Migliaia 3 2 2 2 2 5 5" xfId="12941" xr:uid="{104194B1-E546-4411-AB42-40094661100A}"/>
    <cellStyle name="Migliaia 3 2 2 2 2 5 5 2" xfId="35778" xr:uid="{4E4A6770-16E4-422D-9043-A6CD6AE1E105}"/>
    <cellStyle name="Migliaia 3 2 2 2 2 5 6" xfId="24361" xr:uid="{DA1B3CD2-0956-484D-93F0-8FD8BCAE2A37}"/>
    <cellStyle name="Migliaia 3 2 2 2 2 6" xfId="1736" xr:uid="{CA2EEFDC-DE3C-411C-9DDA-15643FA302B1}"/>
    <cellStyle name="Migliaia 3 2 2 2 2 6 2" xfId="3165" xr:uid="{F76A5A60-D83A-4F00-954E-82F56CAC1974}"/>
    <cellStyle name="Migliaia 3 2 2 2 2 6 2 2" xfId="6021" xr:uid="{BE920E2A-CD52-469B-9FE7-EC62727FFEE7}"/>
    <cellStyle name="Migliaia 3 2 2 2 2 6 2 2 2" xfId="11729" xr:uid="{B7E43977-0A85-4715-ACA6-AEC112E94612}"/>
    <cellStyle name="Migliaia 3 2 2 2 2 6 2 2 2 2" xfId="23147" xr:uid="{E5E39918-7880-4BC5-83A7-6514AD0B66C7}"/>
    <cellStyle name="Migliaia 3 2 2 2 2 6 2 2 2 2 2" xfId="45984" xr:uid="{9362A203-D5F8-4BE3-982A-AB789B9CC99D}"/>
    <cellStyle name="Migliaia 3 2 2 2 2 6 2 2 2 3" xfId="34567" xr:uid="{4B8CF3A4-59A8-4DDD-B255-A66389FA2AB2}"/>
    <cellStyle name="Migliaia 3 2 2 2 2 6 2 2 3" xfId="17439" xr:uid="{15B0F80B-F660-48C3-B55A-AA4CA6E738F7}"/>
    <cellStyle name="Migliaia 3 2 2 2 2 6 2 2 3 2" xfId="40276" xr:uid="{45BB123D-E217-43CB-A065-6E582F59A575}"/>
    <cellStyle name="Migliaia 3 2 2 2 2 6 2 2 4" xfId="28859" xr:uid="{0F9C4764-E7A3-4438-A675-45E14B9F1C5E}"/>
    <cellStyle name="Migliaia 3 2 2 2 2 6 2 3" xfId="8876" xr:uid="{A97B8C46-A217-4C44-86E4-BA366D2ACD2C}"/>
    <cellStyle name="Migliaia 3 2 2 2 2 6 2 3 2" xfId="20293" xr:uid="{458100A8-3295-43A5-BC47-63FAEE2D6B7C}"/>
    <cellStyle name="Migliaia 3 2 2 2 2 6 2 3 2 2" xfId="43130" xr:uid="{51165FFF-C9BC-4C88-B3CA-2982656916A1}"/>
    <cellStyle name="Migliaia 3 2 2 2 2 6 2 3 3" xfId="31713" xr:uid="{96E73B33-B81E-4BB5-991B-EAC71718C641}"/>
    <cellStyle name="Migliaia 3 2 2 2 2 6 2 4" xfId="14585" xr:uid="{A334D86B-7F2B-42EB-9396-7D2171B6FC10}"/>
    <cellStyle name="Migliaia 3 2 2 2 2 6 2 4 2" xfId="37422" xr:uid="{39692B47-7779-4D08-A022-5CB5CA477A9D}"/>
    <cellStyle name="Migliaia 3 2 2 2 2 6 2 5" xfId="26005" xr:uid="{9340246C-D75A-4FD1-B93B-C26F4F45A72F}"/>
    <cellStyle name="Migliaia 3 2 2 2 2 6 3" xfId="4594" xr:uid="{EF0A61D4-DA64-42F3-8F4D-0837FC835F58}"/>
    <cellStyle name="Migliaia 3 2 2 2 2 6 3 2" xfId="10303" xr:uid="{FED5BA03-83E8-4D60-B476-F52B1E3FB44F}"/>
    <cellStyle name="Migliaia 3 2 2 2 2 6 3 2 2" xfId="21720" xr:uid="{D66EC431-F422-4FDF-BA3B-3A3202F4E160}"/>
    <cellStyle name="Migliaia 3 2 2 2 2 6 3 2 2 2" xfId="44557" xr:uid="{BF73E9C1-5DA7-4985-88DF-A25DC297AAC7}"/>
    <cellStyle name="Migliaia 3 2 2 2 2 6 3 2 3" xfId="33140" xr:uid="{F0514E14-5F63-45BE-9827-E61728218BFF}"/>
    <cellStyle name="Migliaia 3 2 2 2 2 6 3 3" xfId="16012" xr:uid="{02726E7C-1994-48C8-9BFB-0428DFF4AAE2}"/>
    <cellStyle name="Migliaia 3 2 2 2 2 6 3 3 2" xfId="38849" xr:uid="{26E48FA6-EBC5-47C7-8EEF-3FABA950D107}"/>
    <cellStyle name="Migliaia 3 2 2 2 2 6 3 4" xfId="27432" xr:uid="{EE338314-6C97-42D9-9CAC-43BACED01BCE}"/>
    <cellStyle name="Migliaia 3 2 2 2 2 6 4" xfId="7449" xr:uid="{10E3CD08-B6C6-48AB-A4C5-27941CFF671A}"/>
    <cellStyle name="Migliaia 3 2 2 2 2 6 4 2" xfId="18866" xr:uid="{CA89B6FA-ECB4-4800-A635-26EBF9FCE4C9}"/>
    <cellStyle name="Migliaia 3 2 2 2 2 6 4 2 2" xfId="41703" xr:uid="{3E5F1E2D-D493-477D-B0BB-37C44821CE99}"/>
    <cellStyle name="Migliaia 3 2 2 2 2 6 4 3" xfId="30286" xr:uid="{F60D0B31-99D1-4EB7-9A4D-6051F48CFC62}"/>
    <cellStyle name="Migliaia 3 2 2 2 2 6 5" xfId="13158" xr:uid="{6192B006-1C04-467A-840C-473A411E4B16}"/>
    <cellStyle name="Migliaia 3 2 2 2 2 6 5 2" xfId="35995" xr:uid="{943C2B5C-AB5A-4084-8836-974CF5D30B4A}"/>
    <cellStyle name="Migliaia 3 2 2 2 2 6 6" xfId="24578" xr:uid="{BE084007-D89A-42F0-A89B-2B912CA5FC76}"/>
    <cellStyle name="Migliaia 3 2 2 2 2 7" xfId="2080" xr:uid="{1DB0775C-66D9-4209-817B-FE5AFF1E15C0}"/>
    <cellStyle name="Migliaia 3 2 2 2 2 7 2" xfId="4936" xr:uid="{D8273620-F077-4A58-B59C-B01A97AC98A8}"/>
    <cellStyle name="Migliaia 3 2 2 2 2 7 2 2" xfId="10644" xr:uid="{015FC16C-860D-4356-B282-8980BD7053A5}"/>
    <cellStyle name="Migliaia 3 2 2 2 2 7 2 2 2" xfId="22062" xr:uid="{DD36FC56-86DC-4952-A59E-C60ABC5864D9}"/>
    <cellStyle name="Migliaia 3 2 2 2 2 7 2 2 2 2" xfId="44899" xr:uid="{0714FB2F-DF28-4026-8581-A88274BB7ECD}"/>
    <cellStyle name="Migliaia 3 2 2 2 2 7 2 2 3" xfId="33482" xr:uid="{A2170B23-869B-4E74-9B77-2324D2F59DF3}"/>
    <cellStyle name="Migliaia 3 2 2 2 2 7 2 3" xfId="16354" xr:uid="{08267C04-B8D2-48A0-A4E5-4EA0A4DE3E78}"/>
    <cellStyle name="Migliaia 3 2 2 2 2 7 2 3 2" xfId="39191" xr:uid="{76358CC9-E5F9-4D03-91B8-69AD434ECB12}"/>
    <cellStyle name="Migliaia 3 2 2 2 2 7 2 4" xfId="27774" xr:uid="{650AE60F-9AA2-4144-BB2F-E68D3EA8D9DB}"/>
    <cellStyle name="Migliaia 3 2 2 2 2 7 3" xfId="7791" xr:uid="{1B78B0C6-099F-49CE-A10E-3C52FFBE409C}"/>
    <cellStyle name="Migliaia 3 2 2 2 2 7 3 2" xfId="19208" xr:uid="{0040059B-CC41-4339-ABCC-78F5BEFC8EF7}"/>
    <cellStyle name="Migliaia 3 2 2 2 2 7 3 2 2" xfId="42045" xr:uid="{D027843F-B8BB-49C8-8B57-270109871E4F}"/>
    <cellStyle name="Migliaia 3 2 2 2 2 7 3 3" xfId="30628" xr:uid="{B581CBB4-D26B-4067-8E2B-DECF2827794C}"/>
    <cellStyle name="Migliaia 3 2 2 2 2 7 4" xfId="13500" xr:uid="{43920A95-290B-4FC1-A923-B47511BA2415}"/>
    <cellStyle name="Migliaia 3 2 2 2 2 7 4 2" xfId="36337" xr:uid="{FDD07538-3B53-49DD-A8C4-2A576125C13F}"/>
    <cellStyle name="Migliaia 3 2 2 2 2 7 5" xfId="24920" xr:uid="{7C48EA35-985A-448C-A354-994BB70FD9DD}"/>
    <cellStyle name="Migliaia 3 2 2 2 2 8" xfId="3509" xr:uid="{37B9DC76-BDC1-4DF0-8751-C8A22357FB06}"/>
    <cellStyle name="Migliaia 3 2 2 2 2 8 2" xfId="9218" xr:uid="{C80B7C85-057E-4DCD-A4B8-C7B60774D3F4}"/>
    <cellStyle name="Migliaia 3 2 2 2 2 8 2 2" xfId="20635" xr:uid="{8156FF7E-254F-4924-BA00-3B3B8FBED161}"/>
    <cellStyle name="Migliaia 3 2 2 2 2 8 2 2 2" xfId="43472" xr:uid="{99FD9769-B637-4BA6-B456-C2E6D1026762}"/>
    <cellStyle name="Migliaia 3 2 2 2 2 8 2 3" xfId="32055" xr:uid="{23F91B39-567C-4AAE-9E9F-634055136A68}"/>
    <cellStyle name="Migliaia 3 2 2 2 2 8 3" xfId="14927" xr:uid="{D728DFD5-CB72-43DC-B17B-C4720A6EF551}"/>
    <cellStyle name="Migliaia 3 2 2 2 2 8 3 2" xfId="37764" xr:uid="{8104E6E7-5666-4B0C-91E3-17BB04D70778}"/>
    <cellStyle name="Migliaia 3 2 2 2 2 8 4" xfId="26347" xr:uid="{3C71B383-B18F-4C4B-AA86-08E23D624249}"/>
    <cellStyle name="Migliaia 3 2 2 2 2 9" xfId="6364" xr:uid="{D1335A8A-3BB1-4B5E-B614-20AD46BC4E56}"/>
    <cellStyle name="Migliaia 3 2 2 2 2 9 2" xfId="17781" xr:uid="{67D1D705-0CBF-44B0-8E53-38BD7C51B357}"/>
    <cellStyle name="Migliaia 3 2 2 2 2 9 2 2" xfId="40618" xr:uid="{FA677F88-C25B-431F-8995-ADE7556459FB}"/>
    <cellStyle name="Migliaia 3 2 2 2 2 9 3" xfId="29201" xr:uid="{CE5B71AB-BD15-4A99-BF2D-F93A2A3D8780}"/>
    <cellStyle name="Migliaia 3 2 2 2 3" xfId="601" xr:uid="{604D279F-5A1E-4782-AF34-9CC03DB21548}"/>
    <cellStyle name="Migliaia 3 2 2 2 3 2" xfId="2183" xr:uid="{05A584DA-D2CF-42A2-807F-04DAE3AFE938}"/>
    <cellStyle name="Migliaia 3 2 2 2 3 2 2" xfId="5039" xr:uid="{8D27E85A-F8FE-4216-91DC-91DA008FB0C9}"/>
    <cellStyle name="Migliaia 3 2 2 2 3 2 2 2" xfId="10747" xr:uid="{65EFAFD2-1A6C-4AFA-BAAA-6477587FE013}"/>
    <cellStyle name="Migliaia 3 2 2 2 3 2 2 2 2" xfId="22165" xr:uid="{79EA6F8B-273B-4824-A92E-DF06756A4540}"/>
    <cellStyle name="Migliaia 3 2 2 2 3 2 2 2 2 2" xfId="45002" xr:uid="{7560FD48-E1A7-4F41-8FAA-4B0C8E8AAC31}"/>
    <cellStyle name="Migliaia 3 2 2 2 3 2 2 2 3" xfId="33585" xr:uid="{6CDA605E-3232-4E1C-90E4-B7814CE8E353}"/>
    <cellStyle name="Migliaia 3 2 2 2 3 2 2 3" xfId="16457" xr:uid="{847B379A-6FC6-4445-A270-3B6CDDAC489B}"/>
    <cellStyle name="Migliaia 3 2 2 2 3 2 2 3 2" xfId="39294" xr:uid="{C47CEA48-9C36-43B0-9E7A-A74E36E6F9C7}"/>
    <cellStyle name="Migliaia 3 2 2 2 3 2 2 4" xfId="27877" xr:uid="{E0137B44-674B-4127-8075-AF757CBB072D}"/>
    <cellStyle name="Migliaia 3 2 2 2 3 2 3" xfId="7894" xr:uid="{BD7BF4C2-A4F1-4022-8F61-AB650565D5F4}"/>
    <cellStyle name="Migliaia 3 2 2 2 3 2 3 2" xfId="19311" xr:uid="{6B4266FD-314F-42FF-B7EB-A0E1CD427CEE}"/>
    <cellStyle name="Migliaia 3 2 2 2 3 2 3 2 2" xfId="42148" xr:uid="{A8DF754D-8B3D-469B-873A-379DE5CBB973}"/>
    <cellStyle name="Migliaia 3 2 2 2 3 2 3 3" xfId="30731" xr:uid="{5D4B38E5-06AC-4DB4-9B42-82796BEBEA8C}"/>
    <cellStyle name="Migliaia 3 2 2 2 3 2 4" xfId="13603" xr:uid="{7C2B8D5A-179E-4CAF-8609-B1B32ED53957}"/>
    <cellStyle name="Migliaia 3 2 2 2 3 2 4 2" xfId="36440" xr:uid="{7BF688FA-D2A3-4612-966B-3B8730DD8322}"/>
    <cellStyle name="Migliaia 3 2 2 2 3 2 5" xfId="25023" xr:uid="{7CF6039A-BA62-4C89-93D5-B21D8D6AD260}"/>
    <cellStyle name="Migliaia 3 2 2 2 3 3" xfId="3612" xr:uid="{1593541C-2C5A-44B6-91D7-40E90DA3BED4}"/>
    <cellStyle name="Migliaia 3 2 2 2 3 3 2" xfId="9321" xr:uid="{2CAB5AA8-D701-4BD0-BCCD-AF6E26785B34}"/>
    <cellStyle name="Migliaia 3 2 2 2 3 3 2 2" xfId="20738" xr:uid="{C8D4054E-DE0C-497A-9454-0E450C720560}"/>
    <cellStyle name="Migliaia 3 2 2 2 3 3 2 2 2" xfId="43575" xr:uid="{496F3612-EE6A-4E7B-AE22-EAE076341EDE}"/>
    <cellStyle name="Migliaia 3 2 2 2 3 3 2 3" xfId="32158" xr:uid="{AD0A8FDC-606F-44DB-A302-2CCFA0E65158}"/>
    <cellStyle name="Migliaia 3 2 2 2 3 3 3" xfId="15030" xr:uid="{0256422B-3B02-4813-89FF-9C2AC3C436B3}"/>
    <cellStyle name="Migliaia 3 2 2 2 3 3 3 2" xfId="37867" xr:uid="{D8376BDF-F127-4A92-B117-1898B95A6187}"/>
    <cellStyle name="Migliaia 3 2 2 2 3 3 4" xfId="26450" xr:uid="{F4DF3350-9329-4C0F-A804-6ACD52983EFF}"/>
    <cellStyle name="Migliaia 3 2 2 2 3 4" xfId="6467" xr:uid="{912FC5C2-82DF-4AB7-8C5E-F36B4DA383FF}"/>
    <cellStyle name="Migliaia 3 2 2 2 3 4 2" xfId="17884" xr:uid="{DCF0D511-FF08-4B12-B3E1-C2A1D493EE00}"/>
    <cellStyle name="Migliaia 3 2 2 2 3 4 2 2" xfId="40721" xr:uid="{738CDD1B-600A-4457-8DF0-9F2840C5E0D2}"/>
    <cellStyle name="Migliaia 3 2 2 2 3 4 3" xfId="29304" xr:uid="{A3422FB5-0D9E-4BED-84A1-F909C5EEC344}"/>
    <cellStyle name="Migliaia 3 2 2 2 3 5" xfId="12176" xr:uid="{99B8BF63-DE03-421A-8A2C-691C4B26A07D}"/>
    <cellStyle name="Migliaia 3 2 2 2 3 5 2" xfId="35013" xr:uid="{EBD89342-9F6B-4031-B366-655DDDE4A1E7}"/>
    <cellStyle name="Migliaia 3 2 2 2 3 6" xfId="23596" xr:uid="{FAF10B88-03E8-4AEA-9056-9F365183CCEB}"/>
    <cellStyle name="Migliaia 3 2 2 2 4" xfId="864" xr:uid="{1877119E-52E2-4325-9772-76E16991736E}"/>
    <cellStyle name="Migliaia 3 2 2 2 4 2" xfId="2400" xr:uid="{D98A12E2-2B9D-4D89-A7FA-4B1246DBCE67}"/>
    <cellStyle name="Migliaia 3 2 2 2 4 2 2" xfId="5256" xr:uid="{E6966D81-A609-4A02-B4CE-42FF0304003D}"/>
    <cellStyle name="Migliaia 3 2 2 2 4 2 2 2" xfId="10964" xr:uid="{D6BB0EDC-7D36-45D4-AD4D-02C56791F650}"/>
    <cellStyle name="Migliaia 3 2 2 2 4 2 2 2 2" xfId="22382" xr:uid="{AC11685F-2218-4C08-B5F7-E9B99CAB1ED7}"/>
    <cellStyle name="Migliaia 3 2 2 2 4 2 2 2 2 2" xfId="45219" xr:uid="{A036FAF2-96A1-43A5-9566-17A3FD887915}"/>
    <cellStyle name="Migliaia 3 2 2 2 4 2 2 2 3" xfId="33802" xr:uid="{33A4AD01-5236-4CD4-812D-A7D01B2BFF16}"/>
    <cellStyle name="Migliaia 3 2 2 2 4 2 2 3" xfId="16674" xr:uid="{125B8CE5-45F7-4B3D-ACF5-11AEAB67B970}"/>
    <cellStyle name="Migliaia 3 2 2 2 4 2 2 3 2" xfId="39511" xr:uid="{D02117E2-698C-4B48-8154-DB7F373892C7}"/>
    <cellStyle name="Migliaia 3 2 2 2 4 2 2 4" xfId="28094" xr:uid="{8A3D33C2-D70F-4340-917F-B3542BD3AE57}"/>
    <cellStyle name="Migliaia 3 2 2 2 4 2 3" xfId="8111" xr:uid="{2C9284E0-1A38-4CC7-90FC-CD9D60A360E2}"/>
    <cellStyle name="Migliaia 3 2 2 2 4 2 3 2" xfId="19528" xr:uid="{CB29DED7-5A2A-4446-B0D1-93AF005D63CB}"/>
    <cellStyle name="Migliaia 3 2 2 2 4 2 3 2 2" xfId="42365" xr:uid="{B4DC29AA-3A9A-49DD-9853-A34B0D21EBF7}"/>
    <cellStyle name="Migliaia 3 2 2 2 4 2 3 3" xfId="30948" xr:uid="{F44103B1-D309-4116-B2D1-26510BC36D04}"/>
    <cellStyle name="Migliaia 3 2 2 2 4 2 4" xfId="13820" xr:uid="{3C2494E8-0A22-4E8B-BB94-546A13A22658}"/>
    <cellStyle name="Migliaia 3 2 2 2 4 2 4 2" xfId="36657" xr:uid="{CC370D6E-AC40-43E7-BCFB-3D6F9C1EE866}"/>
    <cellStyle name="Migliaia 3 2 2 2 4 2 5" xfId="25240" xr:uid="{6BA080FA-15F2-44C6-8588-EDB10F2C8F9C}"/>
    <cellStyle name="Migliaia 3 2 2 2 4 3" xfId="3829" xr:uid="{A279179A-1389-44BE-9A38-CA3009151954}"/>
    <cellStyle name="Migliaia 3 2 2 2 4 3 2" xfId="9538" xr:uid="{236A42D7-AFEE-40F2-9A73-14606D176B9D}"/>
    <cellStyle name="Migliaia 3 2 2 2 4 3 2 2" xfId="20955" xr:uid="{A96F6BA3-C42E-4362-B900-FD504EDB4BF6}"/>
    <cellStyle name="Migliaia 3 2 2 2 4 3 2 2 2" xfId="43792" xr:uid="{FC971A43-2A00-4294-8B57-C5DBEB207CCE}"/>
    <cellStyle name="Migliaia 3 2 2 2 4 3 2 3" xfId="32375" xr:uid="{5C5E43CC-CFB8-40C9-BF25-09791B9F0D92}"/>
    <cellStyle name="Migliaia 3 2 2 2 4 3 3" xfId="15247" xr:uid="{B20FF1E6-8C48-4ABD-AD20-A5F356810F98}"/>
    <cellStyle name="Migliaia 3 2 2 2 4 3 3 2" xfId="38084" xr:uid="{0E01EBD5-05BB-41A0-87B3-C8C1346D0AE5}"/>
    <cellStyle name="Migliaia 3 2 2 2 4 3 4" xfId="26667" xr:uid="{D2FAC9A1-E12A-424F-B37F-4BB7C4B4C46F}"/>
    <cellStyle name="Migliaia 3 2 2 2 4 4" xfId="6684" xr:uid="{8199778B-80B0-4DC1-B3DB-31AA598C5848}"/>
    <cellStyle name="Migliaia 3 2 2 2 4 4 2" xfId="18101" xr:uid="{30836C89-F191-4C92-B4BB-5363DB8DAA86}"/>
    <cellStyle name="Migliaia 3 2 2 2 4 4 2 2" xfId="40938" xr:uid="{3A924372-7C51-4263-93FA-236AC65DD0F5}"/>
    <cellStyle name="Migliaia 3 2 2 2 4 4 3" xfId="29521" xr:uid="{E218435F-09D4-4387-978E-7E8E91FCBA71}"/>
    <cellStyle name="Migliaia 3 2 2 2 4 5" xfId="12393" xr:uid="{0F1E1AF0-AD24-49B4-AED5-DB1AA30961B5}"/>
    <cellStyle name="Migliaia 3 2 2 2 4 5 2" xfId="35230" xr:uid="{CC9547A8-8847-436F-B414-D2ACE20B7142}"/>
    <cellStyle name="Migliaia 3 2 2 2 4 6" xfId="23813" xr:uid="{316AA3A5-3297-4BC5-AFF1-FDA7E6D11514}"/>
    <cellStyle name="Migliaia 3 2 2 2 5" xfId="1111" xr:uid="{ED2738D3-0E07-454D-8FF9-255107BEF0BD}"/>
    <cellStyle name="Migliaia 3 2 2 2 5 2" xfId="2617" xr:uid="{95C675F2-E057-4328-A456-AD138B08FE2E}"/>
    <cellStyle name="Migliaia 3 2 2 2 5 2 2" xfId="5473" xr:uid="{E2A42AEA-F0BD-4E03-B2F6-194ABFE49CD0}"/>
    <cellStyle name="Migliaia 3 2 2 2 5 2 2 2" xfId="11181" xr:uid="{06066AD9-16A9-4024-953D-D20E6A1E9BE5}"/>
    <cellStyle name="Migliaia 3 2 2 2 5 2 2 2 2" xfId="22599" xr:uid="{520F76AB-717D-4E9F-B31C-D068FFA117C2}"/>
    <cellStyle name="Migliaia 3 2 2 2 5 2 2 2 2 2" xfId="45436" xr:uid="{A662019F-1B34-4C18-8E6C-7F30B23F8240}"/>
    <cellStyle name="Migliaia 3 2 2 2 5 2 2 2 3" xfId="34019" xr:uid="{42200E48-3D4C-46E6-9635-4F5888ABD6AD}"/>
    <cellStyle name="Migliaia 3 2 2 2 5 2 2 3" xfId="16891" xr:uid="{A0744719-7599-421B-A28F-1A05CC6125F1}"/>
    <cellStyle name="Migliaia 3 2 2 2 5 2 2 3 2" xfId="39728" xr:uid="{AA9B3A3A-B1E4-41D7-9505-72C2BA790FCB}"/>
    <cellStyle name="Migliaia 3 2 2 2 5 2 2 4" xfId="28311" xr:uid="{A6671D9C-556E-44B9-BE1B-57304AB4B580}"/>
    <cellStyle name="Migliaia 3 2 2 2 5 2 3" xfId="8328" xr:uid="{50B9B2AE-58D1-47BA-A938-35414FCEDFA3}"/>
    <cellStyle name="Migliaia 3 2 2 2 5 2 3 2" xfId="19745" xr:uid="{5BC49F75-6591-4604-A0AB-8E332EF731A3}"/>
    <cellStyle name="Migliaia 3 2 2 2 5 2 3 2 2" xfId="42582" xr:uid="{1FAAA3FA-3B0F-4589-A7C2-548ED3501C60}"/>
    <cellStyle name="Migliaia 3 2 2 2 5 2 3 3" xfId="31165" xr:uid="{74B14E21-8E74-43D4-A802-BA9813B8DCAB}"/>
    <cellStyle name="Migliaia 3 2 2 2 5 2 4" xfId="14037" xr:uid="{1BA25A41-6E99-4975-AF0B-A0A70C14F005}"/>
    <cellStyle name="Migliaia 3 2 2 2 5 2 4 2" xfId="36874" xr:uid="{6D35F2F8-2BC3-4B0E-BDDA-ABD80B39DC16}"/>
    <cellStyle name="Migliaia 3 2 2 2 5 2 5" xfId="25457" xr:uid="{B1DD6132-3DE9-4EFB-9A57-4F34AE582070}"/>
    <cellStyle name="Migliaia 3 2 2 2 5 3" xfId="4046" xr:uid="{79CE53BC-BCE8-4D90-A5A9-5B218CBD3C40}"/>
    <cellStyle name="Migliaia 3 2 2 2 5 3 2" xfId="9755" xr:uid="{BB03DAB2-14D5-4FF2-8807-EA92AD72138D}"/>
    <cellStyle name="Migliaia 3 2 2 2 5 3 2 2" xfId="21172" xr:uid="{9A6401ED-B691-499D-85A6-1705553188D0}"/>
    <cellStyle name="Migliaia 3 2 2 2 5 3 2 2 2" xfId="44009" xr:uid="{A7AC3D58-A2F7-4DEE-9F92-B5D021A8A060}"/>
    <cellStyle name="Migliaia 3 2 2 2 5 3 2 3" xfId="32592" xr:uid="{23EB91CC-1A3B-485B-B496-F20369FFB0EF}"/>
    <cellStyle name="Migliaia 3 2 2 2 5 3 3" xfId="15464" xr:uid="{7517FEEE-73AC-4DEA-AB28-A792C7DDC92F}"/>
    <cellStyle name="Migliaia 3 2 2 2 5 3 3 2" xfId="38301" xr:uid="{91013167-3D10-49D2-8DE2-2EB3CA70C745}"/>
    <cellStyle name="Migliaia 3 2 2 2 5 3 4" xfId="26884" xr:uid="{EE5BFBA3-F898-4328-A2DC-345E1C016A9E}"/>
    <cellStyle name="Migliaia 3 2 2 2 5 4" xfId="6901" xr:uid="{9609D710-2BCE-4FEA-84E6-1B65BE101878}"/>
    <cellStyle name="Migliaia 3 2 2 2 5 4 2" xfId="18318" xr:uid="{A1123666-BD84-4B62-AFFB-6EA29B38ABE9}"/>
    <cellStyle name="Migliaia 3 2 2 2 5 4 2 2" xfId="41155" xr:uid="{6FDBA6A8-B246-495F-9D32-5EA6DCFCA8A7}"/>
    <cellStyle name="Migliaia 3 2 2 2 5 4 3" xfId="29738" xr:uid="{E5D15510-C12A-4DC2-A68A-6B4A55674B32}"/>
    <cellStyle name="Migliaia 3 2 2 2 5 5" xfId="12610" xr:uid="{485AE579-A779-4FCA-ABBF-131F81A5E360}"/>
    <cellStyle name="Migliaia 3 2 2 2 5 5 2" xfId="35447" xr:uid="{5FA8814B-A03C-41A5-AD84-52ABEE3D1096}"/>
    <cellStyle name="Migliaia 3 2 2 2 5 6" xfId="24030" xr:uid="{73496B10-A68E-4937-BB09-64CF3B2F509A}"/>
    <cellStyle name="Migliaia 3 2 2 2 6" xfId="1358" xr:uid="{381E0E77-4541-494B-A40E-89242114E913}"/>
    <cellStyle name="Migliaia 3 2 2 2 6 2" xfId="2834" xr:uid="{820D1242-F6C8-4040-90EA-EC0D6B0406C6}"/>
    <cellStyle name="Migliaia 3 2 2 2 6 2 2" xfId="5690" xr:uid="{41B8C464-3946-45C1-A612-3DDE9E833F5B}"/>
    <cellStyle name="Migliaia 3 2 2 2 6 2 2 2" xfId="11398" xr:uid="{B50F9CCD-D1C9-44EB-9FDE-4D0CB3EBF849}"/>
    <cellStyle name="Migliaia 3 2 2 2 6 2 2 2 2" xfId="22816" xr:uid="{BC5025FD-1B79-44BF-BC78-44CDC300025F}"/>
    <cellStyle name="Migliaia 3 2 2 2 6 2 2 2 2 2" xfId="45653" xr:uid="{C1B4EE9C-C7A5-49E6-A7E5-2465147FE744}"/>
    <cellStyle name="Migliaia 3 2 2 2 6 2 2 2 3" xfId="34236" xr:uid="{6CE11402-9269-4926-A8DE-A6C0422B4527}"/>
    <cellStyle name="Migliaia 3 2 2 2 6 2 2 3" xfId="17108" xr:uid="{7657F342-ECA2-4B17-91F4-886E11F7E207}"/>
    <cellStyle name="Migliaia 3 2 2 2 6 2 2 3 2" xfId="39945" xr:uid="{32909A40-B199-4AC9-99C9-363B6E518B56}"/>
    <cellStyle name="Migliaia 3 2 2 2 6 2 2 4" xfId="28528" xr:uid="{9C5F8F57-6A07-46FC-993B-F7D04A63F8DD}"/>
    <cellStyle name="Migliaia 3 2 2 2 6 2 3" xfId="8545" xr:uid="{4FCA9EDC-DE1A-452A-9454-8AA3B3EBB637}"/>
    <cellStyle name="Migliaia 3 2 2 2 6 2 3 2" xfId="19962" xr:uid="{4BAD7435-9A8C-404F-A11E-C7BB7E04D400}"/>
    <cellStyle name="Migliaia 3 2 2 2 6 2 3 2 2" xfId="42799" xr:uid="{0123DB30-47E7-4A05-B7F6-A92CB8F393AD}"/>
    <cellStyle name="Migliaia 3 2 2 2 6 2 3 3" xfId="31382" xr:uid="{84297F8E-6321-461A-BB15-C8E94505F919}"/>
    <cellStyle name="Migliaia 3 2 2 2 6 2 4" xfId="14254" xr:uid="{8F2F8057-FA53-453A-ABF2-44650A6318F1}"/>
    <cellStyle name="Migliaia 3 2 2 2 6 2 4 2" xfId="37091" xr:uid="{DF0E358D-A6FA-453B-9202-4047FA9482D1}"/>
    <cellStyle name="Migliaia 3 2 2 2 6 2 5" xfId="25674" xr:uid="{515860EF-B375-47D9-82C4-29DADC5F0650}"/>
    <cellStyle name="Migliaia 3 2 2 2 6 3" xfId="4263" xr:uid="{C4A0CAE8-4F53-4FCF-92D3-35430F84FADA}"/>
    <cellStyle name="Migliaia 3 2 2 2 6 3 2" xfId="9972" xr:uid="{E67942ED-F7E0-4CBB-BAB1-DD23F6769BE3}"/>
    <cellStyle name="Migliaia 3 2 2 2 6 3 2 2" xfId="21389" xr:uid="{04783A94-02E9-4881-BA45-085C81559DDE}"/>
    <cellStyle name="Migliaia 3 2 2 2 6 3 2 2 2" xfId="44226" xr:uid="{8D28ACBC-B625-4453-9CDA-669FC441EEE1}"/>
    <cellStyle name="Migliaia 3 2 2 2 6 3 2 3" xfId="32809" xr:uid="{C568F052-23B2-48CD-9101-ECC39A253DD7}"/>
    <cellStyle name="Migliaia 3 2 2 2 6 3 3" xfId="15681" xr:uid="{400F9A20-F085-488F-8E80-D35A68552AEA}"/>
    <cellStyle name="Migliaia 3 2 2 2 6 3 3 2" xfId="38518" xr:uid="{41ED210B-A3F1-417F-813B-3E9342A420E1}"/>
    <cellStyle name="Migliaia 3 2 2 2 6 3 4" xfId="27101" xr:uid="{96E29B30-9EED-4CF5-810F-588EF9AE3F65}"/>
    <cellStyle name="Migliaia 3 2 2 2 6 4" xfId="7118" xr:uid="{BAF2D7EB-B139-4B1A-B728-4D614273844A}"/>
    <cellStyle name="Migliaia 3 2 2 2 6 4 2" xfId="18535" xr:uid="{1FB53C93-17F5-4B23-8CE5-FB7860CB3006}"/>
    <cellStyle name="Migliaia 3 2 2 2 6 4 2 2" xfId="41372" xr:uid="{A4D9FAD0-51A6-4C34-BAEC-15881BFD89FF}"/>
    <cellStyle name="Migliaia 3 2 2 2 6 4 3" xfId="29955" xr:uid="{8CB03B8F-6510-4940-B732-13C6D0A0C1C9}"/>
    <cellStyle name="Migliaia 3 2 2 2 6 5" xfId="12827" xr:uid="{F403273F-B265-4ED9-BB6A-13319B7BBEC5}"/>
    <cellStyle name="Migliaia 3 2 2 2 6 5 2" xfId="35664" xr:uid="{2BB9D694-0824-4ECE-9E0F-558522A68B22}"/>
    <cellStyle name="Migliaia 3 2 2 2 6 6" xfId="24247" xr:uid="{B1863346-D82C-496F-BCFF-9162B2C569DB}"/>
    <cellStyle name="Migliaia 3 2 2 2 7" xfId="1605" xr:uid="{69D6443E-AB84-409B-B904-B9029069F8CF}"/>
    <cellStyle name="Migliaia 3 2 2 2 7 2" xfId="3051" xr:uid="{D9D6BDF2-93D4-4ADB-A16C-0ABF1204C7E8}"/>
    <cellStyle name="Migliaia 3 2 2 2 7 2 2" xfId="5907" xr:uid="{2C4F74E5-C8BE-4325-B17C-63EE3097D7C2}"/>
    <cellStyle name="Migliaia 3 2 2 2 7 2 2 2" xfId="11615" xr:uid="{8E9489C5-B1F0-4FCE-814C-AD718F85A9C7}"/>
    <cellStyle name="Migliaia 3 2 2 2 7 2 2 2 2" xfId="23033" xr:uid="{D39D7D6E-7D15-42BC-8B2A-0D3891919764}"/>
    <cellStyle name="Migliaia 3 2 2 2 7 2 2 2 2 2" xfId="45870" xr:uid="{3D5D0C7B-53EB-4A1A-ACCA-80C505844A4C}"/>
    <cellStyle name="Migliaia 3 2 2 2 7 2 2 2 3" xfId="34453" xr:uid="{918A33C7-6498-4CC8-9B56-2210FC0C1DA9}"/>
    <cellStyle name="Migliaia 3 2 2 2 7 2 2 3" xfId="17325" xr:uid="{0C8D2195-4F47-4477-BDA7-C1011FED67A9}"/>
    <cellStyle name="Migliaia 3 2 2 2 7 2 2 3 2" xfId="40162" xr:uid="{F8FF62D4-A142-4FAC-81AC-D071BED7C224}"/>
    <cellStyle name="Migliaia 3 2 2 2 7 2 2 4" xfId="28745" xr:uid="{F2F463A3-2325-44AA-83A2-C43A19690416}"/>
    <cellStyle name="Migliaia 3 2 2 2 7 2 3" xfId="8762" xr:uid="{6A8FABF2-408A-40C8-9216-3110A810B6E1}"/>
    <cellStyle name="Migliaia 3 2 2 2 7 2 3 2" xfId="20179" xr:uid="{D1218D14-16D2-45BC-9A84-582250247F3E}"/>
    <cellStyle name="Migliaia 3 2 2 2 7 2 3 2 2" xfId="43016" xr:uid="{ED461F82-F6FB-42E2-8927-AE6BBD24DFC5}"/>
    <cellStyle name="Migliaia 3 2 2 2 7 2 3 3" xfId="31599" xr:uid="{1354B983-74E4-4F87-A5FF-9739028BC062}"/>
    <cellStyle name="Migliaia 3 2 2 2 7 2 4" xfId="14471" xr:uid="{BA5AE0DC-E6B8-4ADA-A0E5-54A9269556CC}"/>
    <cellStyle name="Migliaia 3 2 2 2 7 2 4 2" xfId="37308" xr:uid="{23F381ED-A15E-40AF-8AF8-974B8F8999D6}"/>
    <cellStyle name="Migliaia 3 2 2 2 7 2 5" xfId="25891" xr:uid="{E8A35872-425A-4B0A-99B5-277639F7027B}"/>
    <cellStyle name="Migliaia 3 2 2 2 7 3" xfId="4480" xr:uid="{37C2CCE8-6284-4D2A-A2F0-007C7DB6824C}"/>
    <cellStyle name="Migliaia 3 2 2 2 7 3 2" xfId="10189" xr:uid="{E3B44CD0-0B6A-4307-903C-3ED64A28B9D7}"/>
    <cellStyle name="Migliaia 3 2 2 2 7 3 2 2" xfId="21606" xr:uid="{66B5EA69-8055-4948-B000-02B4BD27609C}"/>
    <cellStyle name="Migliaia 3 2 2 2 7 3 2 2 2" xfId="44443" xr:uid="{38AEF96C-42E1-4CA5-A3E7-DFEF2C263634}"/>
    <cellStyle name="Migliaia 3 2 2 2 7 3 2 3" xfId="33026" xr:uid="{7E743D40-0786-43CA-B8DB-86D34E115EFD}"/>
    <cellStyle name="Migliaia 3 2 2 2 7 3 3" xfId="15898" xr:uid="{CA9716AA-11B6-449A-A2E7-C5BA7A82D9BE}"/>
    <cellStyle name="Migliaia 3 2 2 2 7 3 3 2" xfId="38735" xr:uid="{9C85EF2A-D0A0-487B-8EF3-F0C6713AEEC2}"/>
    <cellStyle name="Migliaia 3 2 2 2 7 3 4" xfId="27318" xr:uid="{28EF23C5-6B48-41D8-A662-D7EF42197DA0}"/>
    <cellStyle name="Migliaia 3 2 2 2 7 4" xfId="7335" xr:uid="{06F4EA1C-C39A-4D0E-BD1B-B78316B4971F}"/>
    <cellStyle name="Migliaia 3 2 2 2 7 4 2" xfId="18752" xr:uid="{1D85BA95-E4A1-4417-8320-E190537C4847}"/>
    <cellStyle name="Migliaia 3 2 2 2 7 4 2 2" xfId="41589" xr:uid="{F4EEFDAC-F18D-4076-8A12-D3761D73C701}"/>
    <cellStyle name="Migliaia 3 2 2 2 7 4 3" xfId="30172" xr:uid="{836ED062-3681-44BD-B530-DED172D8A556}"/>
    <cellStyle name="Migliaia 3 2 2 2 7 5" xfId="13044" xr:uid="{DC3F74C7-BF87-40BA-8310-0B6611CCDCA9}"/>
    <cellStyle name="Migliaia 3 2 2 2 7 5 2" xfId="35881" xr:uid="{B0C8E992-339A-42FD-BBD6-0E5A062B7CE2}"/>
    <cellStyle name="Migliaia 3 2 2 2 7 6" xfId="24464" xr:uid="{8D37940A-0404-4859-AB21-73D24F5E5D1D}"/>
    <cellStyle name="Migliaia 3 2 2 2 8" xfId="1960" xr:uid="{3B7E41FE-1B0A-4150-B71A-0067101F8F2E}"/>
    <cellStyle name="Migliaia 3 2 2 2 8 2" xfId="4816" xr:uid="{FCA882C3-EE3A-4BDB-B2FB-5525C3764C76}"/>
    <cellStyle name="Migliaia 3 2 2 2 8 2 2" xfId="10525" xr:uid="{1AF995FB-6F72-40E0-9092-B376E37A2859}"/>
    <cellStyle name="Migliaia 3 2 2 2 8 2 2 2" xfId="21942" xr:uid="{915879A9-D898-42E3-8576-41560EBA38BF}"/>
    <cellStyle name="Migliaia 3 2 2 2 8 2 2 2 2" xfId="44779" xr:uid="{C6E01478-E91B-4F23-9A56-E5C146723555}"/>
    <cellStyle name="Migliaia 3 2 2 2 8 2 2 3" xfId="33362" xr:uid="{A9DF3DBF-A03A-469C-9047-4059159FBE0E}"/>
    <cellStyle name="Migliaia 3 2 2 2 8 2 3" xfId="16234" xr:uid="{9BBC3C2A-28A5-41F0-B3FC-2A9CCF67A739}"/>
    <cellStyle name="Migliaia 3 2 2 2 8 2 3 2" xfId="39071" xr:uid="{2D24E0A7-2DD9-408E-8295-E34762DAB882}"/>
    <cellStyle name="Migliaia 3 2 2 2 8 2 4" xfId="27654" xr:uid="{F608EB03-0516-4825-82D4-0D9B22814076}"/>
    <cellStyle name="Migliaia 3 2 2 2 8 3" xfId="7671" xr:uid="{10B13BF8-3638-4E3F-91C7-66F9E84D564D}"/>
    <cellStyle name="Migliaia 3 2 2 2 8 3 2" xfId="19088" xr:uid="{FE6000F0-9C97-4119-89F0-20FF5F9975BF}"/>
    <cellStyle name="Migliaia 3 2 2 2 8 3 2 2" xfId="41925" xr:uid="{B5CF6DF9-905D-4068-84C7-B671E0763B32}"/>
    <cellStyle name="Migliaia 3 2 2 2 8 3 3" xfId="30508" xr:uid="{5700C4B3-CD5E-48FF-B23F-C4167044CBD0}"/>
    <cellStyle name="Migliaia 3 2 2 2 8 4" xfId="13380" xr:uid="{0A5E6066-3E9B-4D7C-8F9C-0A4833590816}"/>
    <cellStyle name="Migliaia 3 2 2 2 8 4 2" xfId="36217" xr:uid="{E5C6398B-9185-4279-9352-5B8D9AC94522}"/>
    <cellStyle name="Migliaia 3 2 2 2 8 5" xfId="24800" xr:uid="{4FAD7382-DB33-4360-816C-ECE15BED819A}"/>
    <cellStyle name="Migliaia 3 2 2 2 9" xfId="3389" xr:uid="{4E02FD9A-BDB2-4986-A64A-AB57528DCB28}"/>
    <cellStyle name="Migliaia 3 2 2 2 9 2" xfId="9098" xr:uid="{0E0D2F0F-6F8F-451B-83CE-B3C0FCF563E7}"/>
    <cellStyle name="Migliaia 3 2 2 2 9 2 2" xfId="20515" xr:uid="{B862E260-7E0F-42B1-8D69-FB40DEDC7BBC}"/>
    <cellStyle name="Migliaia 3 2 2 2 9 2 2 2" xfId="43352" xr:uid="{A97F4002-0301-40D5-A1CD-B7B56679CED1}"/>
    <cellStyle name="Migliaia 3 2 2 2 9 2 3" xfId="31935" xr:uid="{799485F5-B31A-44F0-973D-B190E608E914}"/>
    <cellStyle name="Migliaia 3 2 2 2 9 3" xfId="14807" xr:uid="{AF42DEA7-51FE-4E41-B0C6-6EED6ACD1F2C}"/>
    <cellStyle name="Migliaia 3 2 2 2 9 3 2" xfId="37644" xr:uid="{065C95B6-C9D2-43F3-BA9D-EEBB55B7C36C}"/>
    <cellStyle name="Migliaia 3 2 2 2 9 4" xfId="26227" xr:uid="{D75B4F8A-8C80-47DB-A65D-7CDEED04CF0A}"/>
    <cellStyle name="Migliaia 3 2 2 3" xfId="292" xr:uid="{4D38FEE7-3B80-4834-A6E2-0BF4E64CBA8E}"/>
    <cellStyle name="Migliaia 3 2 2 3 10" xfId="6205" xr:uid="{18327477-F159-4599-88E7-592E156C7CFC}"/>
    <cellStyle name="Migliaia 3 2 2 3 10 2" xfId="17622" xr:uid="{4C1E9054-8052-4AAE-8E7F-95CEB43F90C3}"/>
    <cellStyle name="Migliaia 3 2 2 3 10 2 2" xfId="40459" xr:uid="{B34F0DEC-FC5B-4E81-9292-7179097A70B9}"/>
    <cellStyle name="Migliaia 3 2 2 3 10 3" xfId="29042" xr:uid="{1380652A-877C-46E9-9F99-6757B91556F7}"/>
    <cellStyle name="Migliaia 3 2 2 3 11" xfId="11914" xr:uid="{CEBF0183-C6AE-4CB0-BDC5-3A39C2408A82}"/>
    <cellStyle name="Migliaia 3 2 2 3 11 2" xfId="34751" xr:uid="{C135ED75-A5DC-4EC7-A773-4E23C9FA1524}"/>
    <cellStyle name="Migliaia 3 2 2 3 12" xfId="23334" xr:uid="{BDBFDA99-6FFA-4B0E-ABEF-562367141E09}"/>
    <cellStyle name="Migliaia 3 2 2 3 2" xfId="448" xr:uid="{3C1163C5-239A-468F-A4FC-223A03A26FA7}"/>
    <cellStyle name="Migliaia 3 2 2 3 2 10" xfId="12040" xr:uid="{CD58CBE4-41E7-47A8-8EB4-A6A68F7BD003}"/>
    <cellStyle name="Migliaia 3 2 2 3 2 10 2" xfId="34877" xr:uid="{BAAE4F31-FA49-4AEA-A705-428268A8FB5C}"/>
    <cellStyle name="Migliaia 3 2 2 3 2 11" xfId="23460" xr:uid="{F1C06DE5-DA6C-4E71-983E-60813F744808}"/>
    <cellStyle name="Migliaia 3 2 2 3 2 2" xfId="702" xr:uid="{F0E08A80-E8A5-4C27-82CE-1F9625FC9636}"/>
    <cellStyle name="Migliaia 3 2 2 3 2 2 2" xfId="2264" xr:uid="{74A79588-8C0C-4A65-942C-E5002B305029}"/>
    <cellStyle name="Migliaia 3 2 2 3 2 2 2 2" xfId="5120" xr:uid="{06DDBFD4-EF02-4D45-99FF-6E939B84E9C4}"/>
    <cellStyle name="Migliaia 3 2 2 3 2 2 2 2 2" xfId="10828" xr:uid="{D9527F3C-9681-4027-AC80-19BB735C28E2}"/>
    <cellStyle name="Migliaia 3 2 2 3 2 2 2 2 2 2" xfId="22246" xr:uid="{291557D8-DF9E-43F4-A667-E160737493E3}"/>
    <cellStyle name="Migliaia 3 2 2 3 2 2 2 2 2 2 2" xfId="45083" xr:uid="{A52A8AAF-4758-44D7-AE49-AC14541D021F}"/>
    <cellStyle name="Migliaia 3 2 2 3 2 2 2 2 2 3" xfId="33666" xr:uid="{F48D5FC1-892E-44F3-9AEA-8C5EA05E9340}"/>
    <cellStyle name="Migliaia 3 2 2 3 2 2 2 2 3" xfId="16538" xr:uid="{149E9B02-3D9D-4DA0-B658-C4CD3A06A977}"/>
    <cellStyle name="Migliaia 3 2 2 3 2 2 2 2 3 2" xfId="39375" xr:uid="{13783A7D-19EC-48FE-B6E3-D4E6A838D9D0}"/>
    <cellStyle name="Migliaia 3 2 2 3 2 2 2 2 4" xfId="27958" xr:uid="{7E8951E1-7083-423A-BF97-9253548F3E37}"/>
    <cellStyle name="Migliaia 3 2 2 3 2 2 2 3" xfId="7975" xr:uid="{91FEFA2C-17D8-4C0A-936F-8B989EEEFB38}"/>
    <cellStyle name="Migliaia 3 2 2 3 2 2 2 3 2" xfId="19392" xr:uid="{41233458-68CA-4C98-A356-1195F50825C0}"/>
    <cellStyle name="Migliaia 3 2 2 3 2 2 2 3 2 2" xfId="42229" xr:uid="{34475783-8060-4CED-A740-1F3038483003}"/>
    <cellStyle name="Migliaia 3 2 2 3 2 2 2 3 3" xfId="30812" xr:uid="{75AE6A08-0CD3-40FC-A9A6-D2BB978408E3}"/>
    <cellStyle name="Migliaia 3 2 2 3 2 2 2 4" xfId="13684" xr:uid="{D8A05B06-33FB-4E55-985F-2E9D1B97BF8B}"/>
    <cellStyle name="Migliaia 3 2 2 3 2 2 2 4 2" xfId="36521" xr:uid="{807D8A21-81D4-40F1-8E94-FF32CF91FC85}"/>
    <cellStyle name="Migliaia 3 2 2 3 2 2 2 5" xfId="25104" xr:uid="{E3258EEE-B3F6-4DBB-9612-927C319D49C1}"/>
    <cellStyle name="Migliaia 3 2 2 3 2 2 3" xfId="3693" xr:uid="{6D7FD1CB-2CDD-4B47-9B9B-DCF739ACAA8C}"/>
    <cellStyle name="Migliaia 3 2 2 3 2 2 3 2" xfId="9402" xr:uid="{B5302964-BBD8-4558-811A-F8999F9890FA}"/>
    <cellStyle name="Migliaia 3 2 2 3 2 2 3 2 2" xfId="20819" xr:uid="{44ED67FD-0CF8-498C-8260-EE64B6BE2227}"/>
    <cellStyle name="Migliaia 3 2 2 3 2 2 3 2 2 2" xfId="43656" xr:uid="{197923EE-CDF1-4DE4-BFEB-0CF63EF136BB}"/>
    <cellStyle name="Migliaia 3 2 2 3 2 2 3 2 3" xfId="32239" xr:uid="{20A5F6D3-BAFB-4A36-AADE-A40495255641}"/>
    <cellStyle name="Migliaia 3 2 2 3 2 2 3 3" xfId="15111" xr:uid="{D3C1E329-98F4-4401-AC7D-181AD748AE6E}"/>
    <cellStyle name="Migliaia 3 2 2 3 2 2 3 3 2" xfId="37948" xr:uid="{80D27E62-EA89-4EF5-8EDD-14A8152BB9B3}"/>
    <cellStyle name="Migliaia 3 2 2 3 2 2 3 4" xfId="26531" xr:uid="{532BD55E-DB63-42BC-AE40-79326C9DB5A7}"/>
    <cellStyle name="Migliaia 3 2 2 3 2 2 4" xfId="6548" xr:uid="{EEE976EF-C162-4114-9AF2-86091D1CC725}"/>
    <cellStyle name="Migliaia 3 2 2 3 2 2 4 2" xfId="17965" xr:uid="{8C56BC30-832F-4060-A7CE-060CCF3470C7}"/>
    <cellStyle name="Migliaia 3 2 2 3 2 2 4 2 2" xfId="40802" xr:uid="{0E4338EB-75D8-45AE-A32D-4295F9BBFEF3}"/>
    <cellStyle name="Migliaia 3 2 2 3 2 2 4 3" xfId="29385" xr:uid="{EE6C3BDD-67EF-422E-980D-C63DFF3EF0C1}"/>
    <cellStyle name="Migliaia 3 2 2 3 2 2 5" xfId="12257" xr:uid="{05122590-04D6-483F-BC43-AB5C848BC509}"/>
    <cellStyle name="Migliaia 3 2 2 3 2 2 5 2" xfId="35094" xr:uid="{7DD04D03-65D1-499B-BE3D-0034C0D4B52C}"/>
    <cellStyle name="Migliaia 3 2 2 3 2 2 6" xfId="23677" xr:uid="{F4BE8DDA-4611-4AA3-8344-02A5EF9F9039}"/>
    <cellStyle name="Migliaia 3 2 2 3 2 3" xfId="962" xr:uid="{F95E76B2-219D-4DF9-83B7-AE62982F5315}"/>
    <cellStyle name="Migliaia 3 2 2 3 2 3 2" xfId="2481" xr:uid="{505D4E6B-7AB2-4466-A3F0-EE72281D12CB}"/>
    <cellStyle name="Migliaia 3 2 2 3 2 3 2 2" xfId="5337" xr:uid="{06E9C61C-BFD9-4BAA-B732-E7578EC82DC6}"/>
    <cellStyle name="Migliaia 3 2 2 3 2 3 2 2 2" xfId="11045" xr:uid="{A1DF4D85-D7D1-40EB-852A-44DCC14B3C2A}"/>
    <cellStyle name="Migliaia 3 2 2 3 2 3 2 2 2 2" xfId="22463" xr:uid="{6708C11D-C284-4A73-89E7-5BA45C568EEA}"/>
    <cellStyle name="Migliaia 3 2 2 3 2 3 2 2 2 2 2" xfId="45300" xr:uid="{D0EEFC0D-3F37-4820-91DF-BFA23145757D}"/>
    <cellStyle name="Migliaia 3 2 2 3 2 3 2 2 2 3" xfId="33883" xr:uid="{A7F1B444-9787-43EB-BCA3-12D7EEB1C1FC}"/>
    <cellStyle name="Migliaia 3 2 2 3 2 3 2 2 3" xfId="16755" xr:uid="{D94A058B-A724-4028-B8A2-4C02BC8A925C}"/>
    <cellStyle name="Migliaia 3 2 2 3 2 3 2 2 3 2" xfId="39592" xr:uid="{24E28925-B838-4135-97DA-75F42929B3E9}"/>
    <cellStyle name="Migliaia 3 2 2 3 2 3 2 2 4" xfId="28175" xr:uid="{CDBF1C2B-1110-45CB-B1AA-C25D8F3E69C8}"/>
    <cellStyle name="Migliaia 3 2 2 3 2 3 2 3" xfId="8192" xr:uid="{B6055C08-CC13-4209-9C73-A4692B75697B}"/>
    <cellStyle name="Migliaia 3 2 2 3 2 3 2 3 2" xfId="19609" xr:uid="{E4D93F2C-3846-4066-A8F3-7FD0E982AC5B}"/>
    <cellStyle name="Migliaia 3 2 2 3 2 3 2 3 2 2" xfId="42446" xr:uid="{811DA4C6-6E1E-41EC-A74F-487DFCACCDFB}"/>
    <cellStyle name="Migliaia 3 2 2 3 2 3 2 3 3" xfId="31029" xr:uid="{EC5AF606-A150-4B61-9F45-055CAEF423E7}"/>
    <cellStyle name="Migliaia 3 2 2 3 2 3 2 4" xfId="13901" xr:uid="{0DBFEAAB-E2B6-48A6-9533-79BD6A22BBF5}"/>
    <cellStyle name="Migliaia 3 2 2 3 2 3 2 4 2" xfId="36738" xr:uid="{386C00C1-6F29-4EEF-A630-F03335693321}"/>
    <cellStyle name="Migliaia 3 2 2 3 2 3 2 5" xfId="25321" xr:uid="{02A0E03E-762C-402B-8C20-55B7C6AC80F4}"/>
    <cellStyle name="Migliaia 3 2 2 3 2 3 3" xfId="3910" xr:uid="{9C71FE5B-6CD1-4B64-B8B1-6621D24D6D37}"/>
    <cellStyle name="Migliaia 3 2 2 3 2 3 3 2" xfId="9619" xr:uid="{7CF39015-3E7F-41AF-8545-BE480BB98BA7}"/>
    <cellStyle name="Migliaia 3 2 2 3 2 3 3 2 2" xfId="21036" xr:uid="{A6772A90-725E-4315-B130-049A8FD6CDE3}"/>
    <cellStyle name="Migliaia 3 2 2 3 2 3 3 2 2 2" xfId="43873" xr:uid="{58001F9F-F6CA-485C-9630-C61168DB23FC}"/>
    <cellStyle name="Migliaia 3 2 2 3 2 3 3 2 3" xfId="32456" xr:uid="{D5BAFDD8-4393-4C75-B558-5F5F573C2C70}"/>
    <cellStyle name="Migliaia 3 2 2 3 2 3 3 3" xfId="15328" xr:uid="{AE71A93E-0ED8-43A7-8807-CC1A195586FA}"/>
    <cellStyle name="Migliaia 3 2 2 3 2 3 3 3 2" xfId="38165" xr:uid="{FC2D377F-EAAA-44E2-9638-5074CE3B809B}"/>
    <cellStyle name="Migliaia 3 2 2 3 2 3 3 4" xfId="26748" xr:uid="{999BC2E4-BA38-428B-A7B1-7254E8615CEB}"/>
    <cellStyle name="Migliaia 3 2 2 3 2 3 4" xfId="6765" xr:uid="{97C9D048-2552-44B2-AE4B-F9F5C80BC4B1}"/>
    <cellStyle name="Migliaia 3 2 2 3 2 3 4 2" xfId="18182" xr:uid="{536D6DA2-E330-4146-AC02-F163C61C5E2C}"/>
    <cellStyle name="Migliaia 3 2 2 3 2 3 4 2 2" xfId="41019" xr:uid="{51B27842-5DC3-402B-AB53-182B8DD1F05A}"/>
    <cellStyle name="Migliaia 3 2 2 3 2 3 4 3" xfId="29602" xr:uid="{7D9A174D-E136-420B-B3C9-26214E7899AA}"/>
    <cellStyle name="Migliaia 3 2 2 3 2 3 5" xfId="12474" xr:uid="{F881167F-C803-48C9-85FC-2F12BD343DA1}"/>
    <cellStyle name="Migliaia 3 2 2 3 2 3 5 2" xfId="35311" xr:uid="{F06A93F0-25C4-4B55-977D-5263E8DC3B5B}"/>
    <cellStyle name="Migliaia 3 2 2 3 2 3 6" xfId="23894" xr:uid="{FA19598F-9094-45BE-827C-98F1593F6354}"/>
    <cellStyle name="Migliaia 3 2 2 3 2 4" xfId="1209" xr:uid="{1F0F3ED9-D4FE-49F8-B099-47D1454295F1}"/>
    <cellStyle name="Migliaia 3 2 2 3 2 4 2" xfId="2698" xr:uid="{41B72359-45B6-4408-94E5-5D42A5486287}"/>
    <cellStyle name="Migliaia 3 2 2 3 2 4 2 2" xfId="5554" xr:uid="{078448D2-3495-4D3C-923D-BA30BD49D969}"/>
    <cellStyle name="Migliaia 3 2 2 3 2 4 2 2 2" xfId="11262" xr:uid="{D5561B84-D1DD-46BD-A5BC-692D8A6FE48A}"/>
    <cellStyle name="Migliaia 3 2 2 3 2 4 2 2 2 2" xfId="22680" xr:uid="{34E005EA-1DB9-4781-B07E-8BDAD5B6C748}"/>
    <cellStyle name="Migliaia 3 2 2 3 2 4 2 2 2 2 2" xfId="45517" xr:uid="{A8AEC56A-27D4-4E98-B448-56D4A783C271}"/>
    <cellStyle name="Migliaia 3 2 2 3 2 4 2 2 2 3" xfId="34100" xr:uid="{DF288A49-ABC6-430C-BECF-FC9A6BAC06A1}"/>
    <cellStyle name="Migliaia 3 2 2 3 2 4 2 2 3" xfId="16972" xr:uid="{32B38FAE-11C0-4AB5-B6C9-497B66CBB9ED}"/>
    <cellStyle name="Migliaia 3 2 2 3 2 4 2 2 3 2" xfId="39809" xr:uid="{236A7050-0E0B-42EF-B11C-D47681C0D83C}"/>
    <cellStyle name="Migliaia 3 2 2 3 2 4 2 2 4" xfId="28392" xr:uid="{F627AD19-617B-4937-B19C-1BD53D23A64F}"/>
    <cellStyle name="Migliaia 3 2 2 3 2 4 2 3" xfId="8409" xr:uid="{3D66008C-2A2E-4CC1-ACA7-437FB1F3DCD9}"/>
    <cellStyle name="Migliaia 3 2 2 3 2 4 2 3 2" xfId="19826" xr:uid="{DB66091B-A14B-4032-8E52-36160A4CD7CA}"/>
    <cellStyle name="Migliaia 3 2 2 3 2 4 2 3 2 2" xfId="42663" xr:uid="{71A4CDFB-6DF8-4524-891C-3A66DFA43917}"/>
    <cellStyle name="Migliaia 3 2 2 3 2 4 2 3 3" xfId="31246" xr:uid="{EBEB3DC8-BB45-4792-996B-7D547123F12C}"/>
    <cellStyle name="Migliaia 3 2 2 3 2 4 2 4" xfId="14118" xr:uid="{F12A5EDD-9C51-49F7-972D-2CECD4F1B800}"/>
    <cellStyle name="Migliaia 3 2 2 3 2 4 2 4 2" xfId="36955" xr:uid="{1F97F262-E272-4D08-9CE5-D1D5CF41EBB2}"/>
    <cellStyle name="Migliaia 3 2 2 3 2 4 2 5" xfId="25538" xr:uid="{B0ECCED8-D080-404C-8676-EC1A242F3776}"/>
    <cellStyle name="Migliaia 3 2 2 3 2 4 3" xfId="4127" xr:uid="{F5A8388F-C636-46DD-9241-D61B7965B049}"/>
    <cellStyle name="Migliaia 3 2 2 3 2 4 3 2" xfId="9836" xr:uid="{C5E04B4C-C6F5-4AA8-ACA7-BB68940C38A3}"/>
    <cellStyle name="Migliaia 3 2 2 3 2 4 3 2 2" xfId="21253" xr:uid="{01F421E3-C892-42BB-8479-9994E97D083D}"/>
    <cellStyle name="Migliaia 3 2 2 3 2 4 3 2 2 2" xfId="44090" xr:uid="{CEED10C9-2594-451B-BAE2-16E437A7931F}"/>
    <cellStyle name="Migliaia 3 2 2 3 2 4 3 2 3" xfId="32673" xr:uid="{08AB9135-7AF5-4AE6-A20E-77C68CAC96CE}"/>
    <cellStyle name="Migliaia 3 2 2 3 2 4 3 3" xfId="15545" xr:uid="{B6362B11-F193-4915-812A-138D4CE1334C}"/>
    <cellStyle name="Migliaia 3 2 2 3 2 4 3 3 2" xfId="38382" xr:uid="{B1706459-27D4-45A6-89A9-8A3A8569E0E5}"/>
    <cellStyle name="Migliaia 3 2 2 3 2 4 3 4" xfId="26965" xr:uid="{814BC264-3BF7-4CED-BEAC-B2E6B90B4B5C}"/>
    <cellStyle name="Migliaia 3 2 2 3 2 4 4" xfId="6982" xr:uid="{EAFEDD74-A444-4BDA-9E45-1E0C24968AF8}"/>
    <cellStyle name="Migliaia 3 2 2 3 2 4 4 2" xfId="18399" xr:uid="{7A974B3D-ACCA-4014-9871-F355D9FF6BB4}"/>
    <cellStyle name="Migliaia 3 2 2 3 2 4 4 2 2" xfId="41236" xr:uid="{74DB82D7-63FC-4F55-9CBC-A6BEC94480F6}"/>
    <cellStyle name="Migliaia 3 2 2 3 2 4 4 3" xfId="29819" xr:uid="{0FDD529F-BAA8-4A1A-A2A1-46A1E8224335}"/>
    <cellStyle name="Migliaia 3 2 2 3 2 4 5" xfId="12691" xr:uid="{31711F32-FC80-49AD-8E43-0D6FB01C1496}"/>
    <cellStyle name="Migliaia 3 2 2 3 2 4 5 2" xfId="35528" xr:uid="{8F23CBDB-E179-423E-AB32-BA5F1532B379}"/>
    <cellStyle name="Migliaia 3 2 2 3 2 4 6" xfId="24111" xr:uid="{CE9C1239-5882-49F3-B1F8-E814652403EC}"/>
    <cellStyle name="Migliaia 3 2 2 3 2 5" xfId="1456" xr:uid="{07CBF94B-3D1C-4519-AEA9-F6940CC5ADA6}"/>
    <cellStyle name="Migliaia 3 2 2 3 2 5 2" xfId="2915" xr:uid="{B9D1C0F4-87C7-48BD-A4C0-CA87116F3A3E}"/>
    <cellStyle name="Migliaia 3 2 2 3 2 5 2 2" xfId="5771" xr:uid="{B1868B3D-521F-41B8-BE38-4808F62400B7}"/>
    <cellStyle name="Migliaia 3 2 2 3 2 5 2 2 2" xfId="11479" xr:uid="{A8915A96-9E50-4EE0-A5DE-8511D9BACB80}"/>
    <cellStyle name="Migliaia 3 2 2 3 2 5 2 2 2 2" xfId="22897" xr:uid="{99778E2D-81DC-4F41-9130-CD797D969EBD}"/>
    <cellStyle name="Migliaia 3 2 2 3 2 5 2 2 2 2 2" xfId="45734" xr:uid="{CF2ADA2F-512E-4D4C-9A6F-D19EF770F666}"/>
    <cellStyle name="Migliaia 3 2 2 3 2 5 2 2 2 3" xfId="34317" xr:uid="{D0F48F00-BD6C-44CF-83CA-BD73DF96D2F8}"/>
    <cellStyle name="Migliaia 3 2 2 3 2 5 2 2 3" xfId="17189" xr:uid="{3C9B77A5-6EF9-4A9A-AA13-37AB58C33B96}"/>
    <cellStyle name="Migliaia 3 2 2 3 2 5 2 2 3 2" xfId="40026" xr:uid="{5BCF8C00-3246-4F1E-B106-34FADC5969BD}"/>
    <cellStyle name="Migliaia 3 2 2 3 2 5 2 2 4" xfId="28609" xr:uid="{6AA1972C-0721-4720-8439-906AEAAECAB1}"/>
    <cellStyle name="Migliaia 3 2 2 3 2 5 2 3" xfId="8626" xr:uid="{192B2ADF-ACCD-4B9A-8655-A340160D9BB7}"/>
    <cellStyle name="Migliaia 3 2 2 3 2 5 2 3 2" xfId="20043" xr:uid="{46DAD595-794A-42CF-A954-D340E757B45F}"/>
    <cellStyle name="Migliaia 3 2 2 3 2 5 2 3 2 2" xfId="42880" xr:uid="{29FB5C70-95BF-43F2-9819-444A8B9A4F03}"/>
    <cellStyle name="Migliaia 3 2 2 3 2 5 2 3 3" xfId="31463" xr:uid="{D07E4E54-2552-47D9-A3BB-07F4DF58A7ED}"/>
    <cellStyle name="Migliaia 3 2 2 3 2 5 2 4" xfId="14335" xr:uid="{B8807ACB-8E92-450B-B92C-DA3582B99D3B}"/>
    <cellStyle name="Migliaia 3 2 2 3 2 5 2 4 2" xfId="37172" xr:uid="{07A06FC9-A96F-4065-B62B-FA11ABE5AA7F}"/>
    <cellStyle name="Migliaia 3 2 2 3 2 5 2 5" xfId="25755" xr:uid="{49E9256C-16D3-48E0-9BC2-4AE98D9371D9}"/>
    <cellStyle name="Migliaia 3 2 2 3 2 5 3" xfId="4344" xr:uid="{403217D0-DA44-481B-B1C4-6B193F7C3276}"/>
    <cellStyle name="Migliaia 3 2 2 3 2 5 3 2" xfId="10053" xr:uid="{ED4965B5-6C15-4DBC-8070-209F44691E80}"/>
    <cellStyle name="Migliaia 3 2 2 3 2 5 3 2 2" xfId="21470" xr:uid="{475C4841-7B5A-4AA4-A984-5057ED865E67}"/>
    <cellStyle name="Migliaia 3 2 2 3 2 5 3 2 2 2" xfId="44307" xr:uid="{EE604252-5877-41D5-AEF1-9A8E7A5D3890}"/>
    <cellStyle name="Migliaia 3 2 2 3 2 5 3 2 3" xfId="32890" xr:uid="{4C15F7E2-0756-4612-81FF-01DA1A14250B}"/>
    <cellStyle name="Migliaia 3 2 2 3 2 5 3 3" xfId="15762" xr:uid="{5F146B9D-1264-4494-AF8F-39D90C3BA8C3}"/>
    <cellStyle name="Migliaia 3 2 2 3 2 5 3 3 2" xfId="38599" xr:uid="{098AB4E5-0BCC-46F8-8142-C0CCB61488C9}"/>
    <cellStyle name="Migliaia 3 2 2 3 2 5 3 4" xfId="27182" xr:uid="{C370FAE3-1851-4BDA-A7FB-007E932E015A}"/>
    <cellStyle name="Migliaia 3 2 2 3 2 5 4" xfId="7199" xr:uid="{446BE439-5214-417D-9D44-88FA377D52E5}"/>
    <cellStyle name="Migliaia 3 2 2 3 2 5 4 2" xfId="18616" xr:uid="{50BB4DDA-7845-4848-A914-865DE7C3C069}"/>
    <cellStyle name="Migliaia 3 2 2 3 2 5 4 2 2" xfId="41453" xr:uid="{6A74040C-F32C-43E5-82F3-51743FBBA659}"/>
    <cellStyle name="Migliaia 3 2 2 3 2 5 4 3" xfId="30036" xr:uid="{80B00301-7C75-4EAC-9D0A-066F2E12C3B2}"/>
    <cellStyle name="Migliaia 3 2 2 3 2 5 5" xfId="12908" xr:uid="{DD33C77A-71A6-438F-A83F-7781A061D471}"/>
    <cellStyle name="Migliaia 3 2 2 3 2 5 5 2" xfId="35745" xr:uid="{07D1163F-8AF3-45F4-AB9C-D8DD48B1077F}"/>
    <cellStyle name="Migliaia 3 2 2 3 2 5 6" xfId="24328" xr:uid="{5E2CC0F4-75B7-424E-B01C-5B88EDEAB088}"/>
    <cellStyle name="Migliaia 3 2 2 3 2 6" xfId="1703" xr:uid="{25F98BD4-D402-4082-B240-C9225D980867}"/>
    <cellStyle name="Migliaia 3 2 2 3 2 6 2" xfId="3132" xr:uid="{79EC3A74-6BD3-4829-83D7-29390081AE38}"/>
    <cellStyle name="Migliaia 3 2 2 3 2 6 2 2" xfId="5988" xr:uid="{99DB88A1-D8A2-473D-86C0-C7D61B42B2DF}"/>
    <cellStyle name="Migliaia 3 2 2 3 2 6 2 2 2" xfId="11696" xr:uid="{B86196A8-541D-41EF-8EDF-F8FBF3958DE3}"/>
    <cellStyle name="Migliaia 3 2 2 3 2 6 2 2 2 2" xfId="23114" xr:uid="{5D99FE70-F63C-4A18-90BB-FFDF1C819371}"/>
    <cellStyle name="Migliaia 3 2 2 3 2 6 2 2 2 2 2" xfId="45951" xr:uid="{3E1242D7-5527-4CBC-A302-7F2CBBEAF7DB}"/>
    <cellStyle name="Migliaia 3 2 2 3 2 6 2 2 2 3" xfId="34534" xr:uid="{842CCF3D-167C-49EF-BF34-5ED681EFC8F9}"/>
    <cellStyle name="Migliaia 3 2 2 3 2 6 2 2 3" xfId="17406" xr:uid="{DD9C30A9-4EB6-4041-BD8C-EBC8584F4BFE}"/>
    <cellStyle name="Migliaia 3 2 2 3 2 6 2 2 3 2" xfId="40243" xr:uid="{128470C8-4296-4988-9323-3CD204C84AEE}"/>
    <cellStyle name="Migliaia 3 2 2 3 2 6 2 2 4" xfId="28826" xr:uid="{0E8858AC-2451-4F68-A94A-FD9ABF4322BA}"/>
    <cellStyle name="Migliaia 3 2 2 3 2 6 2 3" xfId="8843" xr:uid="{F0C6F02A-C710-4078-8B51-C4BD9EEB5D07}"/>
    <cellStyle name="Migliaia 3 2 2 3 2 6 2 3 2" xfId="20260" xr:uid="{D3307FAE-8111-4826-8595-DAECD23B93E1}"/>
    <cellStyle name="Migliaia 3 2 2 3 2 6 2 3 2 2" xfId="43097" xr:uid="{E13E8C81-14AB-445A-B06C-F54CBAA9C13B}"/>
    <cellStyle name="Migliaia 3 2 2 3 2 6 2 3 3" xfId="31680" xr:uid="{10432F4D-5988-4220-8FC1-F66F3DE59F1A}"/>
    <cellStyle name="Migliaia 3 2 2 3 2 6 2 4" xfId="14552" xr:uid="{C791E49B-85B6-4591-8D28-B7730C7C5A4D}"/>
    <cellStyle name="Migliaia 3 2 2 3 2 6 2 4 2" xfId="37389" xr:uid="{8EED399E-A8EC-4218-AAA0-4202F1A302E3}"/>
    <cellStyle name="Migliaia 3 2 2 3 2 6 2 5" xfId="25972" xr:uid="{0777FF4A-7754-443E-8571-843932C49D6E}"/>
    <cellStyle name="Migliaia 3 2 2 3 2 6 3" xfId="4561" xr:uid="{D13C9A6C-403C-4C0C-B9A8-E4848DD8F1ED}"/>
    <cellStyle name="Migliaia 3 2 2 3 2 6 3 2" xfId="10270" xr:uid="{B73D14DE-0485-4C15-AC51-E05422CDF009}"/>
    <cellStyle name="Migliaia 3 2 2 3 2 6 3 2 2" xfId="21687" xr:uid="{23C90882-CBF5-4A27-A0D7-57521FD7F142}"/>
    <cellStyle name="Migliaia 3 2 2 3 2 6 3 2 2 2" xfId="44524" xr:uid="{27BDB09D-FF80-4381-BC88-F60697103950}"/>
    <cellStyle name="Migliaia 3 2 2 3 2 6 3 2 3" xfId="33107" xr:uid="{33064BF1-BD13-4CAC-8ABD-5456C04F9901}"/>
    <cellStyle name="Migliaia 3 2 2 3 2 6 3 3" xfId="15979" xr:uid="{19149E1A-15C3-4B80-9056-AFA76A88E0FC}"/>
    <cellStyle name="Migliaia 3 2 2 3 2 6 3 3 2" xfId="38816" xr:uid="{53226E92-A827-498A-9DFD-F23DB8011A7A}"/>
    <cellStyle name="Migliaia 3 2 2 3 2 6 3 4" xfId="27399" xr:uid="{059BDD21-3963-4D50-8019-9AC2FA7AB275}"/>
    <cellStyle name="Migliaia 3 2 2 3 2 6 4" xfId="7416" xr:uid="{354B041C-EF29-4E8C-8071-87D27FDC6FC2}"/>
    <cellStyle name="Migliaia 3 2 2 3 2 6 4 2" xfId="18833" xr:uid="{18603DAD-39FE-4BED-B48B-1913DEAB020C}"/>
    <cellStyle name="Migliaia 3 2 2 3 2 6 4 2 2" xfId="41670" xr:uid="{2D0D8E59-CA1E-47C6-851B-36392AFD2A3B}"/>
    <cellStyle name="Migliaia 3 2 2 3 2 6 4 3" xfId="30253" xr:uid="{32126502-1CD3-4E76-89B9-07232FDD5C37}"/>
    <cellStyle name="Migliaia 3 2 2 3 2 6 5" xfId="13125" xr:uid="{D8F5A0C8-0FC9-47CE-9D46-BA313205EB06}"/>
    <cellStyle name="Migliaia 3 2 2 3 2 6 5 2" xfId="35962" xr:uid="{B79BBDF2-BF9D-4B9C-BE8E-9E8E7EBE32A3}"/>
    <cellStyle name="Migliaia 3 2 2 3 2 6 6" xfId="24545" xr:uid="{A74805B3-408A-4749-8616-06221E405AF6}"/>
    <cellStyle name="Migliaia 3 2 2 3 2 7" xfId="2047" xr:uid="{C44214B5-9966-4075-A1D9-E9E05524794B}"/>
    <cellStyle name="Migliaia 3 2 2 3 2 7 2" xfId="4903" xr:uid="{DCF8800A-5575-4269-BD45-FA963C3C120B}"/>
    <cellStyle name="Migliaia 3 2 2 3 2 7 2 2" xfId="10611" xr:uid="{DCB2FD85-BAAE-4876-B316-0774C5BB0614}"/>
    <cellStyle name="Migliaia 3 2 2 3 2 7 2 2 2" xfId="22029" xr:uid="{543C65B5-F7C9-4C83-A404-6FFB396BFEAE}"/>
    <cellStyle name="Migliaia 3 2 2 3 2 7 2 2 2 2" xfId="44866" xr:uid="{E98D6E5F-3FCC-439E-B547-3274BB3B51C4}"/>
    <cellStyle name="Migliaia 3 2 2 3 2 7 2 2 3" xfId="33449" xr:uid="{04896426-336E-4C47-BD66-F55638280150}"/>
    <cellStyle name="Migliaia 3 2 2 3 2 7 2 3" xfId="16321" xr:uid="{996DB4A7-C202-442A-91B6-8BB6C9A8C087}"/>
    <cellStyle name="Migliaia 3 2 2 3 2 7 2 3 2" xfId="39158" xr:uid="{60BF39BD-A406-405B-BCBF-8F62E449540C}"/>
    <cellStyle name="Migliaia 3 2 2 3 2 7 2 4" xfId="27741" xr:uid="{52754DF5-5908-4B71-81B0-43CE0BFE751F}"/>
    <cellStyle name="Migliaia 3 2 2 3 2 7 3" xfId="7758" xr:uid="{3B05527F-68FE-4C8A-8E32-DF9A6FBDE740}"/>
    <cellStyle name="Migliaia 3 2 2 3 2 7 3 2" xfId="19175" xr:uid="{DC9F2426-E16E-4C91-9C10-E0A97B132B07}"/>
    <cellStyle name="Migliaia 3 2 2 3 2 7 3 2 2" xfId="42012" xr:uid="{48D984A2-043C-48CA-8E20-912F9BDE88B6}"/>
    <cellStyle name="Migliaia 3 2 2 3 2 7 3 3" xfId="30595" xr:uid="{F641CFCC-353C-479C-ABDB-9D6E4729C293}"/>
    <cellStyle name="Migliaia 3 2 2 3 2 7 4" xfId="13467" xr:uid="{B27535D2-2040-4AEF-A588-F12248770F1C}"/>
    <cellStyle name="Migliaia 3 2 2 3 2 7 4 2" xfId="36304" xr:uid="{AEBB45E3-EF56-4909-A982-4F41C68A475F}"/>
    <cellStyle name="Migliaia 3 2 2 3 2 7 5" xfId="24887" xr:uid="{32E84BB8-C335-4885-8D39-6E4586C8188E}"/>
    <cellStyle name="Migliaia 3 2 2 3 2 8" xfId="3476" xr:uid="{C9D70127-41AE-4135-9133-7166622C78AE}"/>
    <cellStyle name="Migliaia 3 2 2 3 2 8 2" xfId="9185" xr:uid="{D338A1A5-D3C9-4652-ACC1-4EBFE217EB8A}"/>
    <cellStyle name="Migliaia 3 2 2 3 2 8 2 2" xfId="20602" xr:uid="{AFADC728-C4F2-43C7-995F-40AD13678CEC}"/>
    <cellStyle name="Migliaia 3 2 2 3 2 8 2 2 2" xfId="43439" xr:uid="{E5C83C58-7556-42E6-B8ED-5121A4B08B82}"/>
    <cellStyle name="Migliaia 3 2 2 3 2 8 2 3" xfId="32022" xr:uid="{E6FDB646-CA54-4FD1-845B-EF0C31C0DEF8}"/>
    <cellStyle name="Migliaia 3 2 2 3 2 8 3" xfId="14894" xr:uid="{E9FCF7C5-50B8-4965-A162-394653C4A03B}"/>
    <cellStyle name="Migliaia 3 2 2 3 2 8 3 2" xfId="37731" xr:uid="{EF4295D9-DB32-494A-8A33-81D908C03F20}"/>
    <cellStyle name="Migliaia 3 2 2 3 2 8 4" xfId="26314" xr:uid="{178185A4-0DC3-484C-AB73-9B4065F8DCB2}"/>
    <cellStyle name="Migliaia 3 2 2 3 2 9" xfId="6331" xr:uid="{D485231C-E36C-4300-8285-B207FEF2AF32}"/>
    <cellStyle name="Migliaia 3 2 2 3 2 9 2" xfId="17748" xr:uid="{61137BE4-3386-40C9-B6B8-C1C96B6CABB8}"/>
    <cellStyle name="Migliaia 3 2 2 3 2 9 2 2" xfId="40585" xr:uid="{7E79C4D0-585F-42A3-9718-6269F93787BD}"/>
    <cellStyle name="Migliaia 3 2 2 3 2 9 3" xfId="29168" xr:uid="{779E4099-7406-490C-BB1E-C838A514D849}"/>
    <cellStyle name="Migliaia 3 2 2 3 3" xfId="568" xr:uid="{E6A49DDC-AE12-4E41-B735-969DD14A71AA}"/>
    <cellStyle name="Migliaia 3 2 2 3 3 2" xfId="2150" xr:uid="{316C4793-ADCD-48D3-B049-FE9F46C33B2B}"/>
    <cellStyle name="Migliaia 3 2 2 3 3 2 2" xfId="5006" xr:uid="{2FBE5398-40F8-40A9-8906-3A17B0CE86B2}"/>
    <cellStyle name="Migliaia 3 2 2 3 3 2 2 2" xfId="10714" xr:uid="{A5B5B591-AB13-4297-82F5-5BF007266DDB}"/>
    <cellStyle name="Migliaia 3 2 2 3 3 2 2 2 2" xfId="22132" xr:uid="{9F025B7E-2EDA-42CF-9950-2DEBEEC63B69}"/>
    <cellStyle name="Migliaia 3 2 2 3 3 2 2 2 2 2" xfId="44969" xr:uid="{3A6842DE-FB7E-41A6-BCFC-9D18B57AEDD0}"/>
    <cellStyle name="Migliaia 3 2 2 3 3 2 2 2 3" xfId="33552" xr:uid="{11D033E0-C5FE-4291-9105-05136BC7953D}"/>
    <cellStyle name="Migliaia 3 2 2 3 3 2 2 3" xfId="16424" xr:uid="{FCB42646-1FF1-4F71-8D2E-A5478EC04C46}"/>
    <cellStyle name="Migliaia 3 2 2 3 3 2 2 3 2" xfId="39261" xr:uid="{AC47DDF8-D46B-4539-B5A1-6BC2FE45AE08}"/>
    <cellStyle name="Migliaia 3 2 2 3 3 2 2 4" xfId="27844" xr:uid="{FA984135-06EB-484B-B952-1D40A4D20867}"/>
    <cellStyle name="Migliaia 3 2 2 3 3 2 3" xfId="7861" xr:uid="{26D6847B-0804-48A7-8D24-5AD5467EEE25}"/>
    <cellStyle name="Migliaia 3 2 2 3 3 2 3 2" xfId="19278" xr:uid="{C03A1D9A-261C-40FC-8E54-0DCB4722200E}"/>
    <cellStyle name="Migliaia 3 2 2 3 3 2 3 2 2" xfId="42115" xr:uid="{328A376E-FFEA-4880-AD65-FBF381AC36B9}"/>
    <cellStyle name="Migliaia 3 2 2 3 3 2 3 3" xfId="30698" xr:uid="{F7FDA45D-C1D5-4834-BD82-BD56ADB348CE}"/>
    <cellStyle name="Migliaia 3 2 2 3 3 2 4" xfId="13570" xr:uid="{173B7711-2721-4EA4-AEB5-54986EE70070}"/>
    <cellStyle name="Migliaia 3 2 2 3 3 2 4 2" xfId="36407" xr:uid="{DE150992-14D8-44CD-9BE1-38B88F64BB63}"/>
    <cellStyle name="Migliaia 3 2 2 3 3 2 5" xfId="24990" xr:uid="{6A339DA3-C157-4BF5-B171-48203AFE825D}"/>
    <cellStyle name="Migliaia 3 2 2 3 3 3" xfId="3579" xr:uid="{ED85542A-EB3E-4091-9467-90194BDF1448}"/>
    <cellStyle name="Migliaia 3 2 2 3 3 3 2" xfId="9288" xr:uid="{67831044-02DF-4CC7-A862-AE52DF3CA1DE}"/>
    <cellStyle name="Migliaia 3 2 2 3 3 3 2 2" xfId="20705" xr:uid="{3341AB97-644E-4C1B-9449-9106CC227A4A}"/>
    <cellStyle name="Migliaia 3 2 2 3 3 3 2 2 2" xfId="43542" xr:uid="{9F5C1EC5-8A44-4934-B6BA-0A8CC718AB1C}"/>
    <cellStyle name="Migliaia 3 2 2 3 3 3 2 3" xfId="32125" xr:uid="{85C9C8D9-FA57-42F6-B6E4-E02991AA0854}"/>
    <cellStyle name="Migliaia 3 2 2 3 3 3 3" xfId="14997" xr:uid="{79889ADA-DCFA-49D5-A366-2CEE93D0459B}"/>
    <cellStyle name="Migliaia 3 2 2 3 3 3 3 2" xfId="37834" xr:uid="{99A5B998-2897-4A62-8FEE-3D35D502D1E7}"/>
    <cellStyle name="Migliaia 3 2 2 3 3 3 4" xfId="26417" xr:uid="{5CDCC653-8509-4965-AE6D-F2BCA3523417}"/>
    <cellStyle name="Migliaia 3 2 2 3 3 4" xfId="6434" xr:uid="{C31C061E-9992-44D0-A301-315D46503C94}"/>
    <cellStyle name="Migliaia 3 2 2 3 3 4 2" xfId="17851" xr:uid="{786CB7C1-3BFC-4F72-8E1C-52B11D5455AC}"/>
    <cellStyle name="Migliaia 3 2 2 3 3 4 2 2" xfId="40688" xr:uid="{C33BC00E-EA54-4B18-885C-83268CECCAF3}"/>
    <cellStyle name="Migliaia 3 2 2 3 3 4 3" xfId="29271" xr:uid="{E4FA2F95-4736-4595-A87F-955171CCDA7E}"/>
    <cellStyle name="Migliaia 3 2 2 3 3 5" xfId="12143" xr:uid="{EE300B4A-CEEA-4C2F-B4AB-B01E82534C40}"/>
    <cellStyle name="Migliaia 3 2 2 3 3 5 2" xfId="34980" xr:uid="{ED889490-7AAE-4498-BE2A-FDC6581867EA}"/>
    <cellStyle name="Migliaia 3 2 2 3 3 6" xfId="23563" xr:uid="{ADCE7D11-6975-4684-8ABB-A6A4E37ED93C}"/>
    <cellStyle name="Migliaia 3 2 2 3 4" xfId="831" xr:uid="{E909D57E-E8DD-4329-88FD-3B2AC347B55C}"/>
    <cellStyle name="Migliaia 3 2 2 3 4 2" xfId="2367" xr:uid="{CB8C9133-F6A9-4A8A-A36E-F858DB0A2A19}"/>
    <cellStyle name="Migliaia 3 2 2 3 4 2 2" xfId="5223" xr:uid="{6A6FBC81-C824-4BBD-8CE2-6DA17CBF06ED}"/>
    <cellStyle name="Migliaia 3 2 2 3 4 2 2 2" xfId="10931" xr:uid="{F2A0D914-1837-454F-9A24-1F67F212CA87}"/>
    <cellStyle name="Migliaia 3 2 2 3 4 2 2 2 2" xfId="22349" xr:uid="{A157FF9B-39B1-423F-BD35-DACA7DEAB465}"/>
    <cellStyle name="Migliaia 3 2 2 3 4 2 2 2 2 2" xfId="45186" xr:uid="{CB1D3772-266E-42BE-BD75-1101DD372555}"/>
    <cellStyle name="Migliaia 3 2 2 3 4 2 2 2 3" xfId="33769" xr:uid="{CC586CB0-45BB-4EFD-846B-58D834191B38}"/>
    <cellStyle name="Migliaia 3 2 2 3 4 2 2 3" xfId="16641" xr:uid="{8D1097AB-2305-4F3C-BF35-D3031A3EB61D}"/>
    <cellStyle name="Migliaia 3 2 2 3 4 2 2 3 2" xfId="39478" xr:uid="{CB8BED9C-723A-490A-BB5B-CBF26E29D9E7}"/>
    <cellStyle name="Migliaia 3 2 2 3 4 2 2 4" xfId="28061" xr:uid="{CDD33270-A724-4B2B-90FB-7F9226EE5283}"/>
    <cellStyle name="Migliaia 3 2 2 3 4 2 3" xfId="8078" xr:uid="{669F9BAB-CFC8-4D6C-B1C6-A4E9E8CECAE7}"/>
    <cellStyle name="Migliaia 3 2 2 3 4 2 3 2" xfId="19495" xr:uid="{CD2B977C-2721-42FC-9B4D-68448E53BCC0}"/>
    <cellStyle name="Migliaia 3 2 2 3 4 2 3 2 2" xfId="42332" xr:uid="{720E763B-2E0C-4F7C-80CC-1C084DB2BED7}"/>
    <cellStyle name="Migliaia 3 2 2 3 4 2 3 3" xfId="30915" xr:uid="{618A9F16-6492-42F8-B404-FC739BC33C71}"/>
    <cellStyle name="Migliaia 3 2 2 3 4 2 4" xfId="13787" xr:uid="{5BE6E375-9E08-4772-9708-F872CC311746}"/>
    <cellStyle name="Migliaia 3 2 2 3 4 2 4 2" xfId="36624" xr:uid="{C708C39F-46B5-4D9E-B2AD-87712D94DDAA}"/>
    <cellStyle name="Migliaia 3 2 2 3 4 2 5" xfId="25207" xr:uid="{FAF70D4D-F112-46A2-A657-906D82D8B95A}"/>
    <cellStyle name="Migliaia 3 2 2 3 4 3" xfId="3796" xr:uid="{39433BF8-68B5-42F2-8B01-6C0413027DCD}"/>
    <cellStyle name="Migliaia 3 2 2 3 4 3 2" xfId="9505" xr:uid="{D17670BF-EB19-41E8-988A-5FFEBCD53B89}"/>
    <cellStyle name="Migliaia 3 2 2 3 4 3 2 2" xfId="20922" xr:uid="{DDC5B515-A2DF-497E-939B-00CB23ADFE73}"/>
    <cellStyle name="Migliaia 3 2 2 3 4 3 2 2 2" xfId="43759" xr:uid="{9792C479-DED8-47C7-823D-95A0812D2C0A}"/>
    <cellStyle name="Migliaia 3 2 2 3 4 3 2 3" xfId="32342" xr:uid="{C1A3CDBB-6A91-4E41-950E-60FCBA82CCFB}"/>
    <cellStyle name="Migliaia 3 2 2 3 4 3 3" xfId="15214" xr:uid="{17A216AB-10FB-4749-93F5-D866200346EA}"/>
    <cellStyle name="Migliaia 3 2 2 3 4 3 3 2" xfId="38051" xr:uid="{E0B43B6F-9B4B-40AB-8030-F9EF020F90F0}"/>
    <cellStyle name="Migliaia 3 2 2 3 4 3 4" xfId="26634" xr:uid="{A0E9EC3A-A704-4061-A820-9D906645028E}"/>
    <cellStyle name="Migliaia 3 2 2 3 4 4" xfId="6651" xr:uid="{19D1AADF-8C40-40A5-AA0D-38494892C2DF}"/>
    <cellStyle name="Migliaia 3 2 2 3 4 4 2" xfId="18068" xr:uid="{2DA9B58B-26DC-42C3-9AA1-9BBAB218E08B}"/>
    <cellStyle name="Migliaia 3 2 2 3 4 4 2 2" xfId="40905" xr:uid="{FC8217E6-1501-44C6-AB15-DD2A95C3E220}"/>
    <cellStyle name="Migliaia 3 2 2 3 4 4 3" xfId="29488" xr:uid="{728FA438-3D1F-46F2-BBAB-2EF3918CF36B}"/>
    <cellStyle name="Migliaia 3 2 2 3 4 5" xfId="12360" xr:uid="{45D81289-192F-48AC-9CBF-CAAEA82FD52D}"/>
    <cellStyle name="Migliaia 3 2 2 3 4 5 2" xfId="35197" xr:uid="{2477055E-1C13-4509-8640-2B9824E82985}"/>
    <cellStyle name="Migliaia 3 2 2 3 4 6" xfId="23780" xr:uid="{515EFBB0-9E92-42EA-A37C-C3EF3C4641B8}"/>
    <cellStyle name="Migliaia 3 2 2 3 5" xfId="1078" xr:uid="{B8A51EEF-296B-4493-BA6F-66D6A026494C}"/>
    <cellStyle name="Migliaia 3 2 2 3 5 2" xfId="2584" xr:uid="{31A32BD6-907D-47D0-860F-68B224354FCC}"/>
    <cellStyle name="Migliaia 3 2 2 3 5 2 2" xfId="5440" xr:uid="{FCF8E747-2972-432A-9D66-85C33B0725EE}"/>
    <cellStyle name="Migliaia 3 2 2 3 5 2 2 2" xfId="11148" xr:uid="{CEE9364B-FEDC-4F7D-9460-996E5E02F23C}"/>
    <cellStyle name="Migliaia 3 2 2 3 5 2 2 2 2" xfId="22566" xr:uid="{DCB344B9-0868-486C-9652-85ABAE4F4236}"/>
    <cellStyle name="Migliaia 3 2 2 3 5 2 2 2 2 2" xfId="45403" xr:uid="{A86CC003-9287-4BB2-A685-A6EB2B22982C}"/>
    <cellStyle name="Migliaia 3 2 2 3 5 2 2 2 3" xfId="33986" xr:uid="{9E783257-BE9A-4407-AC66-F53736C75041}"/>
    <cellStyle name="Migliaia 3 2 2 3 5 2 2 3" xfId="16858" xr:uid="{173ACD1D-1848-4B7D-B746-6EF5A0C65BE2}"/>
    <cellStyle name="Migliaia 3 2 2 3 5 2 2 3 2" xfId="39695" xr:uid="{46DAD5F1-4C1B-4E62-AC5C-111BF6311647}"/>
    <cellStyle name="Migliaia 3 2 2 3 5 2 2 4" xfId="28278" xr:uid="{4B1BE74E-2A7A-4A15-BE9C-A3285D9562CB}"/>
    <cellStyle name="Migliaia 3 2 2 3 5 2 3" xfId="8295" xr:uid="{38F12DCF-DA8E-46DC-9495-2EEBCE74B62B}"/>
    <cellStyle name="Migliaia 3 2 2 3 5 2 3 2" xfId="19712" xr:uid="{9698DCBE-8C2F-4AFD-86F6-D0C18BA41FB9}"/>
    <cellStyle name="Migliaia 3 2 2 3 5 2 3 2 2" xfId="42549" xr:uid="{A9AEDF23-32E5-4F81-BE21-BA79300F2A7A}"/>
    <cellStyle name="Migliaia 3 2 2 3 5 2 3 3" xfId="31132" xr:uid="{057092AE-B7FB-432E-8884-C3763EB24EBF}"/>
    <cellStyle name="Migliaia 3 2 2 3 5 2 4" xfId="14004" xr:uid="{8C289D10-D26F-4ED8-94F8-4344F2889804}"/>
    <cellStyle name="Migliaia 3 2 2 3 5 2 4 2" xfId="36841" xr:uid="{20D3B58E-E621-4CB4-B6D0-62A61FDB23D4}"/>
    <cellStyle name="Migliaia 3 2 2 3 5 2 5" xfId="25424" xr:uid="{A713D606-47C4-40A6-A8A4-0ADF6AB4218B}"/>
    <cellStyle name="Migliaia 3 2 2 3 5 3" xfId="4013" xr:uid="{CD445D1E-955F-4D35-A79D-65072C9AE017}"/>
    <cellStyle name="Migliaia 3 2 2 3 5 3 2" xfId="9722" xr:uid="{86D36D90-1E5B-426E-9EA7-808D24A9F7DA}"/>
    <cellStyle name="Migliaia 3 2 2 3 5 3 2 2" xfId="21139" xr:uid="{0888C2B5-632D-46B8-A5B6-4E3306D1E54A}"/>
    <cellStyle name="Migliaia 3 2 2 3 5 3 2 2 2" xfId="43976" xr:uid="{834A359E-86C3-4040-BA0F-159F42A24A2C}"/>
    <cellStyle name="Migliaia 3 2 2 3 5 3 2 3" xfId="32559" xr:uid="{14CE1472-2664-40D7-947A-67D57F8168AD}"/>
    <cellStyle name="Migliaia 3 2 2 3 5 3 3" xfId="15431" xr:uid="{7F17272E-606E-4E67-9F59-4CF306188D45}"/>
    <cellStyle name="Migliaia 3 2 2 3 5 3 3 2" xfId="38268" xr:uid="{24C89030-2FB3-4C06-BE60-6EC5848FD2BB}"/>
    <cellStyle name="Migliaia 3 2 2 3 5 3 4" xfId="26851" xr:uid="{4D06E1BB-533F-4132-8CB0-1347F79BD147}"/>
    <cellStyle name="Migliaia 3 2 2 3 5 4" xfId="6868" xr:uid="{4F4FB824-0474-4CF3-BB8B-DC84BB159BBF}"/>
    <cellStyle name="Migliaia 3 2 2 3 5 4 2" xfId="18285" xr:uid="{8A0C94FF-96BF-42CA-9B9A-0469C94CCE5A}"/>
    <cellStyle name="Migliaia 3 2 2 3 5 4 2 2" xfId="41122" xr:uid="{92D3184A-5F8E-43B9-A636-D8827779EDB9}"/>
    <cellStyle name="Migliaia 3 2 2 3 5 4 3" xfId="29705" xr:uid="{10F361DA-40DB-41ED-8CC0-752A8AFF9AFA}"/>
    <cellStyle name="Migliaia 3 2 2 3 5 5" xfId="12577" xr:uid="{4CB5B681-AE9D-44FB-9110-6DE2E5DB34C5}"/>
    <cellStyle name="Migliaia 3 2 2 3 5 5 2" xfId="35414" xr:uid="{813FA77F-096A-4316-9B75-E59BE444BD45}"/>
    <cellStyle name="Migliaia 3 2 2 3 5 6" xfId="23997" xr:uid="{CCB6DC82-11C3-48A1-A611-349177A1F852}"/>
    <cellStyle name="Migliaia 3 2 2 3 6" xfId="1325" xr:uid="{D25C8446-3806-4C67-A3CD-70734B82768A}"/>
    <cellStyle name="Migliaia 3 2 2 3 6 2" xfId="2801" xr:uid="{A497FECA-1314-4940-A2A0-63E804257A03}"/>
    <cellStyle name="Migliaia 3 2 2 3 6 2 2" xfId="5657" xr:uid="{FFAF3015-918E-4997-8155-FA9A21AC7AA7}"/>
    <cellStyle name="Migliaia 3 2 2 3 6 2 2 2" xfId="11365" xr:uid="{42BD06B6-10EB-463F-B3A6-29F71D6F6CF7}"/>
    <cellStyle name="Migliaia 3 2 2 3 6 2 2 2 2" xfId="22783" xr:uid="{5E003F10-15AD-4A6D-AB30-D10CC6C3F0AC}"/>
    <cellStyle name="Migliaia 3 2 2 3 6 2 2 2 2 2" xfId="45620" xr:uid="{E9F7B87D-2D00-490E-9141-D51348F067DB}"/>
    <cellStyle name="Migliaia 3 2 2 3 6 2 2 2 3" xfId="34203" xr:uid="{26516D8B-136A-4B1A-BE5D-295D255BA31D}"/>
    <cellStyle name="Migliaia 3 2 2 3 6 2 2 3" xfId="17075" xr:uid="{C8D1677D-BE2F-464B-AFD6-8E4244EABFB4}"/>
    <cellStyle name="Migliaia 3 2 2 3 6 2 2 3 2" xfId="39912" xr:uid="{89A72A4D-8CED-44C1-99CD-0B01926A39B3}"/>
    <cellStyle name="Migliaia 3 2 2 3 6 2 2 4" xfId="28495" xr:uid="{F2CD8C75-0964-4B34-9224-BB8E24FC0A51}"/>
    <cellStyle name="Migliaia 3 2 2 3 6 2 3" xfId="8512" xr:uid="{128D31C2-77DC-4405-8E1E-B84083AEF8DD}"/>
    <cellStyle name="Migliaia 3 2 2 3 6 2 3 2" xfId="19929" xr:uid="{8D87567B-825B-407C-A2E9-B64CD012070E}"/>
    <cellStyle name="Migliaia 3 2 2 3 6 2 3 2 2" xfId="42766" xr:uid="{FB2A7237-81A3-4116-B190-A0AE27F5EE62}"/>
    <cellStyle name="Migliaia 3 2 2 3 6 2 3 3" xfId="31349" xr:uid="{53A80F6B-3099-4BFD-B547-D62ADA1D9207}"/>
    <cellStyle name="Migliaia 3 2 2 3 6 2 4" xfId="14221" xr:uid="{C90CCB65-88D3-4444-A7A4-9B27403C0DB7}"/>
    <cellStyle name="Migliaia 3 2 2 3 6 2 4 2" xfId="37058" xr:uid="{3E8C4FC7-0DB3-425D-8718-9E184B218FEA}"/>
    <cellStyle name="Migliaia 3 2 2 3 6 2 5" xfId="25641" xr:uid="{8FE43CFF-5744-4B51-87BF-30ED77B36439}"/>
    <cellStyle name="Migliaia 3 2 2 3 6 3" xfId="4230" xr:uid="{AA2EE40F-C6FA-401A-A576-EFEFE9488683}"/>
    <cellStyle name="Migliaia 3 2 2 3 6 3 2" xfId="9939" xr:uid="{D61C1AA5-367A-48E1-AF94-E7EF4E326578}"/>
    <cellStyle name="Migliaia 3 2 2 3 6 3 2 2" xfId="21356" xr:uid="{3CB4DC42-1F49-4549-BE00-C85BBEFF554B}"/>
    <cellStyle name="Migliaia 3 2 2 3 6 3 2 2 2" xfId="44193" xr:uid="{66E7B45C-B948-4998-902B-09791EBA767C}"/>
    <cellStyle name="Migliaia 3 2 2 3 6 3 2 3" xfId="32776" xr:uid="{7C6DFDD7-E110-41F5-A4FE-ECB18536CBEC}"/>
    <cellStyle name="Migliaia 3 2 2 3 6 3 3" xfId="15648" xr:uid="{AA0E8087-A17E-4475-B505-2F7CF9609C96}"/>
    <cellStyle name="Migliaia 3 2 2 3 6 3 3 2" xfId="38485" xr:uid="{57AD6592-D2E6-4671-BC19-F0A9266B45C5}"/>
    <cellStyle name="Migliaia 3 2 2 3 6 3 4" xfId="27068" xr:uid="{FD02A3A3-E938-4990-9510-F28A66BCFDA7}"/>
    <cellStyle name="Migliaia 3 2 2 3 6 4" xfId="7085" xr:uid="{150877DF-3A64-434C-8532-D0C53DD8B431}"/>
    <cellStyle name="Migliaia 3 2 2 3 6 4 2" xfId="18502" xr:uid="{48AAB7D6-EE5C-4CAE-8CAC-702024346F06}"/>
    <cellStyle name="Migliaia 3 2 2 3 6 4 2 2" xfId="41339" xr:uid="{A4210CF8-4027-4E19-84DA-28E0DA243483}"/>
    <cellStyle name="Migliaia 3 2 2 3 6 4 3" xfId="29922" xr:uid="{17DFA9F1-5B25-4A46-998E-CBC6A06EB798}"/>
    <cellStyle name="Migliaia 3 2 2 3 6 5" xfId="12794" xr:uid="{6CDF26D2-A790-481A-BAB9-6353B0768B41}"/>
    <cellStyle name="Migliaia 3 2 2 3 6 5 2" xfId="35631" xr:uid="{B7648484-D16F-4454-8B77-39FDAB3CF74C}"/>
    <cellStyle name="Migliaia 3 2 2 3 6 6" xfId="24214" xr:uid="{DE896668-676F-4284-A750-ED6D465D1F98}"/>
    <cellStyle name="Migliaia 3 2 2 3 7" xfId="1572" xr:uid="{EDBD3BE6-1BD0-47E8-A924-9F0F74940350}"/>
    <cellStyle name="Migliaia 3 2 2 3 7 2" xfId="3018" xr:uid="{EFA41C8E-2AAE-4798-8A7A-A0DE01344D58}"/>
    <cellStyle name="Migliaia 3 2 2 3 7 2 2" xfId="5874" xr:uid="{77AAA191-3A1A-47F9-A535-33CFA0823EC2}"/>
    <cellStyle name="Migliaia 3 2 2 3 7 2 2 2" xfId="11582" xr:uid="{E5A11307-5FD0-43EC-9BC8-622480D99D30}"/>
    <cellStyle name="Migliaia 3 2 2 3 7 2 2 2 2" xfId="23000" xr:uid="{A8030E8A-8339-4505-9A23-260AB78DAAAC}"/>
    <cellStyle name="Migliaia 3 2 2 3 7 2 2 2 2 2" xfId="45837" xr:uid="{D17E2E29-6A6D-48C0-B963-623BFD37933F}"/>
    <cellStyle name="Migliaia 3 2 2 3 7 2 2 2 3" xfId="34420" xr:uid="{3576B478-447E-4AA4-9359-6354CDEF57EB}"/>
    <cellStyle name="Migliaia 3 2 2 3 7 2 2 3" xfId="17292" xr:uid="{4F6DDA81-D6CE-4CEC-9620-D3E81C547D28}"/>
    <cellStyle name="Migliaia 3 2 2 3 7 2 2 3 2" xfId="40129" xr:uid="{8308BCAE-6B78-4DCD-9E27-2759F3971F30}"/>
    <cellStyle name="Migliaia 3 2 2 3 7 2 2 4" xfId="28712" xr:uid="{60398C17-DCCE-40D7-B237-D0AEC4B856D7}"/>
    <cellStyle name="Migliaia 3 2 2 3 7 2 3" xfId="8729" xr:uid="{95B08038-8341-4922-8F5B-7C10268FDAA9}"/>
    <cellStyle name="Migliaia 3 2 2 3 7 2 3 2" xfId="20146" xr:uid="{0FEA815D-645E-4E41-A274-AFECCE3F98BC}"/>
    <cellStyle name="Migliaia 3 2 2 3 7 2 3 2 2" xfId="42983" xr:uid="{8383B736-CA25-406C-9276-84446E1856F9}"/>
    <cellStyle name="Migliaia 3 2 2 3 7 2 3 3" xfId="31566" xr:uid="{034C30AD-9D2C-41DA-AE62-C622A624AAF7}"/>
    <cellStyle name="Migliaia 3 2 2 3 7 2 4" xfId="14438" xr:uid="{4E1A59AF-0CEF-4AB8-9D1C-BAE34AD82E9E}"/>
    <cellStyle name="Migliaia 3 2 2 3 7 2 4 2" xfId="37275" xr:uid="{B480C826-D13E-438B-8DDF-7988FC28C2DD}"/>
    <cellStyle name="Migliaia 3 2 2 3 7 2 5" xfId="25858" xr:uid="{BE33D148-BEBA-44E2-92F3-B768CE29EC01}"/>
    <cellStyle name="Migliaia 3 2 2 3 7 3" xfId="4447" xr:uid="{093D2377-EA73-4BE2-90F4-1D9AF0798553}"/>
    <cellStyle name="Migliaia 3 2 2 3 7 3 2" xfId="10156" xr:uid="{A4626AC8-62AA-4762-90F4-B746DC562BCB}"/>
    <cellStyle name="Migliaia 3 2 2 3 7 3 2 2" xfId="21573" xr:uid="{0EF16E45-BCB2-4FCC-8F32-39B9AFAEA42E}"/>
    <cellStyle name="Migliaia 3 2 2 3 7 3 2 2 2" xfId="44410" xr:uid="{7AB36BB0-9A65-4B81-B24E-2DC77E35C602}"/>
    <cellStyle name="Migliaia 3 2 2 3 7 3 2 3" xfId="32993" xr:uid="{87AFE166-E0AA-460A-93C5-C233251553CE}"/>
    <cellStyle name="Migliaia 3 2 2 3 7 3 3" xfId="15865" xr:uid="{CD19ADD9-9254-45AE-A73B-87BC6E56C3A3}"/>
    <cellStyle name="Migliaia 3 2 2 3 7 3 3 2" xfId="38702" xr:uid="{98551CD7-5952-40BD-A97A-50F17840E09A}"/>
    <cellStyle name="Migliaia 3 2 2 3 7 3 4" xfId="27285" xr:uid="{814B2447-119C-42F6-8C31-E83B33884443}"/>
    <cellStyle name="Migliaia 3 2 2 3 7 4" xfId="7302" xr:uid="{1FBB27AF-285C-48A9-BBE6-F3542A9F1CE9}"/>
    <cellStyle name="Migliaia 3 2 2 3 7 4 2" xfId="18719" xr:uid="{D33FDAC9-FA84-440F-9C8B-7F84669009AC}"/>
    <cellStyle name="Migliaia 3 2 2 3 7 4 2 2" xfId="41556" xr:uid="{AC48D3C1-0EE3-4C3A-ADCA-BB3A53AEB37F}"/>
    <cellStyle name="Migliaia 3 2 2 3 7 4 3" xfId="30139" xr:uid="{3E931BAD-FED1-4C39-B8C4-B668844AFE6E}"/>
    <cellStyle name="Migliaia 3 2 2 3 7 5" xfId="13011" xr:uid="{BAEA7592-14B3-44A9-9D13-7FC4D461F516}"/>
    <cellStyle name="Migliaia 3 2 2 3 7 5 2" xfId="35848" xr:uid="{7035962E-F933-4EDD-90B8-55FA48D5C5DC}"/>
    <cellStyle name="Migliaia 3 2 2 3 7 6" xfId="24431" xr:uid="{660332B6-9E5D-4494-8AA2-BB2586907C9A}"/>
    <cellStyle name="Migliaia 3 2 2 3 8" xfId="1921" xr:uid="{4C098059-EE06-481D-83A5-ECE68C029066}"/>
    <cellStyle name="Migliaia 3 2 2 3 8 2" xfId="4777" xr:uid="{4F0087E7-35BE-4D23-8ACF-89B309499036}"/>
    <cellStyle name="Migliaia 3 2 2 3 8 2 2" xfId="10486" xr:uid="{D8730D9C-C3B0-470D-A733-A492386F3711}"/>
    <cellStyle name="Migliaia 3 2 2 3 8 2 2 2" xfId="21903" xr:uid="{54F3B7F6-A960-470E-AA97-E179859A2BD5}"/>
    <cellStyle name="Migliaia 3 2 2 3 8 2 2 2 2" xfId="44740" xr:uid="{C58879FD-FC8A-4EB7-8628-E55C351CB5A1}"/>
    <cellStyle name="Migliaia 3 2 2 3 8 2 2 3" xfId="33323" xr:uid="{AF9A9D20-6611-4A99-8A20-9010DDF379A6}"/>
    <cellStyle name="Migliaia 3 2 2 3 8 2 3" xfId="16195" xr:uid="{1BB92FE3-6C30-4D29-8598-E00314F92C72}"/>
    <cellStyle name="Migliaia 3 2 2 3 8 2 3 2" xfId="39032" xr:uid="{250CA5FC-A008-4E33-9B5A-03CDD2673D7D}"/>
    <cellStyle name="Migliaia 3 2 2 3 8 2 4" xfId="27615" xr:uid="{2837F93D-861F-4A76-B99A-9A8A23D52137}"/>
    <cellStyle name="Migliaia 3 2 2 3 8 3" xfId="7632" xr:uid="{135DCBCD-D045-4576-B207-3DBF2CB4FF31}"/>
    <cellStyle name="Migliaia 3 2 2 3 8 3 2" xfId="19049" xr:uid="{AE24D337-E9AF-47A3-89B1-114D17A6DC75}"/>
    <cellStyle name="Migliaia 3 2 2 3 8 3 2 2" xfId="41886" xr:uid="{4540D2C5-6E4F-47AC-B63B-66D1868F7D9A}"/>
    <cellStyle name="Migliaia 3 2 2 3 8 3 3" xfId="30469" xr:uid="{F59F4109-F6D8-431D-84E8-33AAFB470B01}"/>
    <cellStyle name="Migliaia 3 2 2 3 8 4" xfId="13341" xr:uid="{98CFF9D7-8616-4B31-A688-EDFB5D0D7CC4}"/>
    <cellStyle name="Migliaia 3 2 2 3 8 4 2" xfId="36178" xr:uid="{5039380C-1E59-4C2D-86F4-CB9BAA391321}"/>
    <cellStyle name="Migliaia 3 2 2 3 8 5" xfId="24761" xr:uid="{1CEEC5A6-0A96-48E9-9B5F-A80FB9057D3C}"/>
    <cellStyle name="Migliaia 3 2 2 3 9" xfId="3350" xr:uid="{757EBE68-48FB-4A30-B2BD-B09B15BB26CD}"/>
    <cellStyle name="Migliaia 3 2 2 3 9 2" xfId="9059" xr:uid="{0BE595F8-F188-4BC6-BA54-EA8C92318C7C}"/>
    <cellStyle name="Migliaia 3 2 2 3 9 2 2" xfId="20476" xr:uid="{3524E6C9-59B7-4805-8B9A-3CAE16A04ED9}"/>
    <cellStyle name="Migliaia 3 2 2 3 9 2 2 2" xfId="43313" xr:uid="{6E869C0A-EEA8-4569-BB1A-A2D3BB029812}"/>
    <cellStyle name="Migliaia 3 2 2 3 9 2 3" xfId="31896" xr:uid="{C8156396-20E8-46CB-9BB3-736AA8F132F6}"/>
    <cellStyle name="Migliaia 3 2 2 3 9 3" xfId="14768" xr:uid="{57242204-B72E-4939-8E4A-20EFD1D04541}"/>
    <cellStyle name="Migliaia 3 2 2 3 9 3 2" xfId="37605" xr:uid="{25901544-012A-4B01-8834-CBF3B989A9FF}"/>
    <cellStyle name="Migliaia 3 2 2 3 9 4" xfId="26188" xr:uid="{ACB055BB-5FEA-4F9E-9F1E-5B2F5C5B525F}"/>
    <cellStyle name="Migliaia 3 2 2 4" xfId="422" xr:uid="{BE685378-3151-49FF-9B00-B0B29AD936B6}"/>
    <cellStyle name="Migliaia 3 2 2 4 10" xfId="12014" xr:uid="{E90084AC-57E5-4709-B910-FDF15AD6C15E}"/>
    <cellStyle name="Migliaia 3 2 2 4 10 2" xfId="34851" xr:uid="{AF8C1465-7C7A-4ECD-A708-82B684B41CC8}"/>
    <cellStyle name="Migliaia 3 2 2 4 11" xfId="23434" xr:uid="{52929543-8D8C-403F-8E2C-EB57F39EFF88}"/>
    <cellStyle name="Migliaia 3 2 2 4 2" xfId="676" xr:uid="{6AFF0E7D-E4E1-4CB0-BFA3-3D5023B11B76}"/>
    <cellStyle name="Migliaia 3 2 2 4 2 2" xfId="2238" xr:uid="{B6BAB514-75E2-4041-BEC8-8DB521145DD1}"/>
    <cellStyle name="Migliaia 3 2 2 4 2 2 2" xfId="5094" xr:uid="{573A8CE1-8529-4097-BF60-AF88EA70D00C}"/>
    <cellStyle name="Migliaia 3 2 2 4 2 2 2 2" xfId="10802" xr:uid="{1042AA6F-8D7E-44DE-8072-21FD28FB3BEB}"/>
    <cellStyle name="Migliaia 3 2 2 4 2 2 2 2 2" xfId="22220" xr:uid="{1AC62240-71C2-433C-8DFE-10E4BA8BAA4B}"/>
    <cellStyle name="Migliaia 3 2 2 4 2 2 2 2 2 2" xfId="45057" xr:uid="{01714FE1-3B79-4557-85E9-13A23612EEAD}"/>
    <cellStyle name="Migliaia 3 2 2 4 2 2 2 2 3" xfId="33640" xr:uid="{624FCDFA-19C1-4FB0-AD7D-B0EFB7D9C131}"/>
    <cellStyle name="Migliaia 3 2 2 4 2 2 2 3" xfId="16512" xr:uid="{2015AD72-6BB6-4249-B4C4-6F62B765180A}"/>
    <cellStyle name="Migliaia 3 2 2 4 2 2 2 3 2" xfId="39349" xr:uid="{683AC61D-FDF6-49CB-BC26-F91FF925DB4D}"/>
    <cellStyle name="Migliaia 3 2 2 4 2 2 2 4" xfId="27932" xr:uid="{38AF98AC-3167-4BCF-A2DB-7A4139FDD000}"/>
    <cellStyle name="Migliaia 3 2 2 4 2 2 3" xfId="7949" xr:uid="{6F1898F3-4C76-4766-B85C-78E99C823A5E}"/>
    <cellStyle name="Migliaia 3 2 2 4 2 2 3 2" xfId="19366" xr:uid="{BDD3377D-C92B-48D7-AF08-DBA5DC1F85CB}"/>
    <cellStyle name="Migliaia 3 2 2 4 2 2 3 2 2" xfId="42203" xr:uid="{815A9879-ADD0-4A72-94F5-5539D65D6738}"/>
    <cellStyle name="Migliaia 3 2 2 4 2 2 3 3" xfId="30786" xr:uid="{AB44D973-0C70-4C62-9A81-AA3CD2096896}"/>
    <cellStyle name="Migliaia 3 2 2 4 2 2 4" xfId="13658" xr:uid="{6B69A4DF-5086-4296-8D6E-7693CB2B6BE7}"/>
    <cellStyle name="Migliaia 3 2 2 4 2 2 4 2" xfId="36495" xr:uid="{D4FE09D1-0A74-44E1-BBD1-AF13C3D4CC4D}"/>
    <cellStyle name="Migliaia 3 2 2 4 2 2 5" xfId="25078" xr:uid="{961B0AFE-2086-48C7-81A0-3D37509A6211}"/>
    <cellStyle name="Migliaia 3 2 2 4 2 3" xfId="3667" xr:uid="{384D8F8E-362F-443B-A085-39990FD8BC8F}"/>
    <cellStyle name="Migliaia 3 2 2 4 2 3 2" xfId="9376" xr:uid="{7087C653-3508-4E4B-BC54-53453AE1DD06}"/>
    <cellStyle name="Migliaia 3 2 2 4 2 3 2 2" xfId="20793" xr:uid="{1D1808BF-9868-499A-9EA7-6D92A8BF1EB5}"/>
    <cellStyle name="Migliaia 3 2 2 4 2 3 2 2 2" xfId="43630" xr:uid="{184FC4B3-41D8-43BB-81B1-3ACF0E3F3B63}"/>
    <cellStyle name="Migliaia 3 2 2 4 2 3 2 3" xfId="32213" xr:uid="{CD6C553B-1A9D-4080-9F1F-0AC352A304EB}"/>
    <cellStyle name="Migliaia 3 2 2 4 2 3 3" xfId="15085" xr:uid="{589B3248-822A-438F-9DF2-F0519A12D566}"/>
    <cellStyle name="Migliaia 3 2 2 4 2 3 3 2" xfId="37922" xr:uid="{33C26888-BE18-45B8-88B2-80C6F7710FF5}"/>
    <cellStyle name="Migliaia 3 2 2 4 2 3 4" xfId="26505" xr:uid="{4DB6CDC0-4DCD-400D-92D3-5FD43DF0BD07}"/>
    <cellStyle name="Migliaia 3 2 2 4 2 4" xfId="6522" xr:uid="{ED414287-CB97-45DC-ACBC-4BEEA4D214BD}"/>
    <cellStyle name="Migliaia 3 2 2 4 2 4 2" xfId="17939" xr:uid="{83B2FE58-3476-4B81-8C6C-006486039D21}"/>
    <cellStyle name="Migliaia 3 2 2 4 2 4 2 2" xfId="40776" xr:uid="{AEBF3027-4A7B-4A16-93AE-CE97C484C5B2}"/>
    <cellStyle name="Migliaia 3 2 2 4 2 4 3" xfId="29359" xr:uid="{2FE5C6CC-5F33-44CA-AD40-583E9371F092}"/>
    <cellStyle name="Migliaia 3 2 2 4 2 5" xfId="12231" xr:uid="{49E52133-FD2C-4C9E-A02D-E1F29A6242C9}"/>
    <cellStyle name="Migliaia 3 2 2 4 2 5 2" xfId="35068" xr:uid="{8FE052BF-39D3-408D-A3AA-8B70D596484F}"/>
    <cellStyle name="Migliaia 3 2 2 4 2 6" xfId="23651" xr:uid="{F75B2742-7B0E-42EE-8413-D950879AD485}"/>
    <cellStyle name="Migliaia 3 2 2 4 3" xfId="936" xr:uid="{86495680-D47B-48AD-A5C8-B218A0C7136C}"/>
    <cellStyle name="Migliaia 3 2 2 4 3 2" xfId="2455" xr:uid="{EB092C7D-A3B1-4EBE-B8DD-3D58F6AEA082}"/>
    <cellStyle name="Migliaia 3 2 2 4 3 2 2" xfId="5311" xr:uid="{BFB6BDCA-176C-4BDE-A7BA-FCECA91E36DE}"/>
    <cellStyle name="Migliaia 3 2 2 4 3 2 2 2" xfId="11019" xr:uid="{0D41B833-120D-476D-A61A-E11C87A00F83}"/>
    <cellStyle name="Migliaia 3 2 2 4 3 2 2 2 2" xfId="22437" xr:uid="{31EE0B40-3214-47EC-83E9-5EF61B086B27}"/>
    <cellStyle name="Migliaia 3 2 2 4 3 2 2 2 2 2" xfId="45274" xr:uid="{91259BA7-F882-4119-851A-B295119125CD}"/>
    <cellStyle name="Migliaia 3 2 2 4 3 2 2 2 3" xfId="33857" xr:uid="{D2AD0354-58F7-450D-B379-E04C2E2A030B}"/>
    <cellStyle name="Migliaia 3 2 2 4 3 2 2 3" xfId="16729" xr:uid="{9E0D68A4-512A-4401-90D3-4158264B4254}"/>
    <cellStyle name="Migliaia 3 2 2 4 3 2 2 3 2" xfId="39566" xr:uid="{3E1997CE-996E-4272-9DEA-3231A9B92F76}"/>
    <cellStyle name="Migliaia 3 2 2 4 3 2 2 4" xfId="28149" xr:uid="{3FC294F3-951D-4054-B308-B748AF3FABD2}"/>
    <cellStyle name="Migliaia 3 2 2 4 3 2 3" xfId="8166" xr:uid="{EBD067E9-F493-4B73-8313-2564C25272FB}"/>
    <cellStyle name="Migliaia 3 2 2 4 3 2 3 2" xfId="19583" xr:uid="{F7C91AB3-9507-443B-855E-EC1BE4A4A41C}"/>
    <cellStyle name="Migliaia 3 2 2 4 3 2 3 2 2" xfId="42420" xr:uid="{BC867C35-C5BD-424D-9DFE-905242251CAB}"/>
    <cellStyle name="Migliaia 3 2 2 4 3 2 3 3" xfId="31003" xr:uid="{0BC2E5F6-0568-4CAF-BF20-8724FE47CF2E}"/>
    <cellStyle name="Migliaia 3 2 2 4 3 2 4" xfId="13875" xr:uid="{3C83C3AA-3D48-49B0-9BBF-B7C5FE86F19C}"/>
    <cellStyle name="Migliaia 3 2 2 4 3 2 4 2" xfId="36712" xr:uid="{E0E5B74C-A945-4364-AD82-5BC50F68D880}"/>
    <cellStyle name="Migliaia 3 2 2 4 3 2 5" xfId="25295" xr:uid="{4BFB106C-D134-4597-8959-512BF785341E}"/>
    <cellStyle name="Migliaia 3 2 2 4 3 3" xfId="3884" xr:uid="{A6DFD35E-4488-4226-8D51-E77512686305}"/>
    <cellStyle name="Migliaia 3 2 2 4 3 3 2" xfId="9593" xr:uid="{029661D6-5FFB-440C-B57F-2AB1A233A7F1}"/>
    <cellStyle name="Migliaia 3 2 2 4 3 3 2 2" xfId="21010" xr:uid="{B137D5F0-5E5B-4DFD-875B-57EDB482D9D9}"/>
    <cellStyle name="Migliaia 3 2 2 4 3 3 2 2 2" xfId="43847" xr:uid="{8DB061BF-17EA-48E9-933B-FAED6B74596B}"/>
    <cellStyle name="Migliaia 3 2 2 4 3 3 2 3" xfId="32430" xr:uid="{EDEFD699-337C-4468-9F78-062AA2B488E9}"/>
    <cellStyle name="Migliaia 3 2 2 4 3 3 3" xfId="15302" xr:uid="{97113B50-7B9E-4DE1-AC5E-831C3F3A6DEC}"/>
    <cellStyle name="Migliaia 3 2 2 4 3 3 3 2" xfId="38139" xr:uid="{7AE737DD-6EBB-4775-8041-32E669EC96B6}"/>
    <cellStyle name="Migliaia 3 2 2 4 3 3 4" xfId="26722" xr:uid="{56BE31C7-0C31-41D8-A45B-92F3661C43A6}"/>
    <cellStyle name="Migliaia 3 2 2 4 3 4" xfId="6739" xr:uid="{2E12CFE7-1C74-4568-8CD3-0B82AAEDB76D}"/>
    <cellStyle name="Migliaia 3 2 2 4 3 4 2" xfId="18156" xr:uid="{ECE8DE56-82E7-405F-98B3-65ABEDA596FD}"/>
    <cellStyle name="Migliaia 3 2 2 4 3 4 2 2" xfId="40993" xr:uid="{41A33E6F-FA9B-43E3-A678-A49FD4C604C1}"/>
    <cellStyle name="Migliaia 3 2 2 4 3 4 3" xfId="29576" xr:uid="{3C5CB447-A85E-4C64-8371-A00DF2E7208D}"/>
    <cellStyle name="Migliaia 3 2 2 4 3 5" xfId="12448" xr:uid="{88AE0865-BBC5-4F7F-B134-64CDA4E97987}"/>
    <cellStyle name="Migliaia 3 2 2 4 3 5 2" xfId="35285" xr:uid="{26A6DE6C-571C-4EC1-94F6-5F93ADFEEC3B}"/>
    <cellStyle name="Migliaia 3 2 2 4 3 6" xfId="23868" xr:uid="{AC959536-DB14-40ED-8B2E-EDA7A5B85039}"/>
    <cellStyle name="Migliaia 3 2 2 4 4" xfId="1183" xr:uid="{8DE107D5-C5F4-4AD3-B7C7-A11CA6BE6A93}"/>
    <cellStyle name="Migliaia 3 2 2 4 4 2" xfId="2672" xr:uid="{EE0ADE7E-9EBD-466A-91E6-A320804567C0}"/>
    <cellStyle name="Migliaia 3 2 2 4 4 2 2" xfId="5528" xr:uid="{9154ACB7-B5D5-4833-8B20-949EF6974E1D}"/>
    <cellStyle name="Migliaia 3 2 2 4 4 2 2 2" xfId="11236" xr:uid="{6FE33C31-27EF-48A8-A547-F1B3CA649E2A}"/>
    <cellStyle name="Migliaia 3 2 2 4 4 2 2 2 2" xfId="22654" xr:uid="{78642376-CD0B-4230-8034-4ABCD7F04718}"/>
    <cellStyle name="Migliaia 3 2 2 4 4 2 2 2 2 2" xfId="45491" xr:uid="{588BE750-E70E-43CB-BBB2-A476F8C18059}"/>
    <cellStyle name="Migliaia 3 2 2 4 4 2 2 2 3" xfId="34074" xr:uid="{2D57C3C5-3FA1-4D36-B9FE-29FFB705163E}"/>
    <cellStyle name="Migliaia 3 2 2 4 4 2 2 3" xfId="16946" xr:uid="{B6D267C4-4610-494D-AAE1-9D723F80CBEE}"/>
    <cellStyle name="Migliaia 3 2 2 4 4 2 2 3 2" xfId="39783" xr:uid="{60D35407-0260-49F2-AA9F-48416301EB5E}"/>
    <cellStyle name="Migliaia 3 2 2 4 4 2 2 4" xfId="28366" xr:uid="{8F145AD7-4EB8-4A59-B8EB-0CCF710BC5E4}"/>
    <cellStyle name="Migliaia 3 2 2 4 4 2 3" xfId="8383" xr:uid="{9A542F91-7B1A-4753-8DD0-E2629C617C87}"/>
    <cellStyle name="Migliaia 3 2 2 4 4 2 3 2" xfId="19800" xr:uid="{39419152-57F1-4253-A002-680CFA0EB2BB}"/>
    <cellStyle name="Migliaia 3 2 2 4 4 2 3 2 2" xfId="42637" xr:uid="{E25A8A5E-F0CC-4553-8FBD-BB08227B3A51}"/>
    <cellStyle name="Migliaia 3 2 2 4 4 2 3 3" xfId="31220" xr:uid="{9ED23C3A-DBED-4073-9247-EAE9AE085D84}"/>
    <cellStyle name="Migliaia 3 2 2 4 4 2 4" xfId="14092" xr:uid="{0894380D-9B23-4FFF-A116-1AED3931C659}"/>
    <cellStyle name="Migliaia 3 2 2 4 4 2 4 2" xfId="36929" xr:uid="{343094AB-ABBC-4969-BCAC-D1E2FBA8C491}"/>
    <cellStyle name="Migliaia 3 2 2 4 4 2 5" xfId="25512" xr:uid="{6C5F5E32-EB50-48C3-81AF-60FF7A24BF1C}"/>
    <cellStyle name="Migliaia 3 2 2 4 4 3" xfId="4101" xr:uid="{01D1849B-267C-437B-AE6F-6C5DE142029A}"/>
    <cellStyle name="Migliaia 3 2 2 4 4 3 2" xfId="9810" xr:uid="{7BFE2695-F2A2-430C-B914-7B7DD2CD91EB}"/>
    <cellStyle name="Migliaia 3 2 2 4 4 3 2 2" xfId="21227" xr:uid="{6ADA2F2A-3AF4-471B-8DA0-436EB533AD58}"/>
    <cellStyle name="Migliaia 3 2 2 4 4 3 2 2 2" xfId="44064" xr:uid="{041AF583-7AA9-4300-9F13-9C64176F862C}"/>
    <cellStyle name="Migliaia 3 2 2 4 4 3 2 3" xfId="32647" xr:uid="{EB991F70-3D6F-40EF-AE8C-F278B54FCCCC}"/>
    <cellStyle name="Migliaia 3 2 2 4 4 3 3" xfId="15519" xr:uid="{37DF7CE9-72FF-4FAE-B983-6422CA60AE39}"/>
    <cellStyle name="Migliaia 3 2 2 4 4 3 3 2" xfId="38356" xr:uid="{8F3979C1-D720-4EA5-B80D-E0B41481433B}"/>
    <cellStyle name="Migliaia 3 2 2 4 4 3 4" xfId="26939" xr:uid="{C2B1817F-87A0-4727-97EC-3E02EDF09335}"/>
    <cellStyle name="Migliaia 3 2 2 4 4 4" xfId="6956" xr:uid="{91871175-161F-4E45-BBC2-86097B17AE83}"/>
    <cellStyle name="Migliaia 3 2 2 4 4 4 2" xfId="18373" xr:uid="{D66B7D51-A09B-4728-A390-953D1A2C7A40}"/>
    <cellStyle name="Migliaia 3 2 2 4 4 4 2 2" xfId="41210" xr:uid="{F8EF404F-7B4C-48A1-B9BA-F59059E932C1}"/>
    <cellStyle name="Migliaia 3 2 2 4 4 4 3" xfId="29793" xr:uid="{17435858-B9E5-42AA-BF21-66164398CB60}"/>
    <cellStyle name="Migliaia 3 2 2 4 4 5" xfId="12665" xr:uid="{054C070A-EEFD-446D-803D-9B64517E363E}"/>
    <cellStyle name="Migliaia 3 2 2 4 4 5 2" xfId="35502" xr:uid="{C75F5E09-4470-46E6-B367-1F913BAD23AA}"/>
    <cellStyle name="Migliaia 3 2 2 4 4 6" xfId="24085" xr:uid="{A271BEF9-4694-4442-B548-39624D885A42}"/>
    <cellStyle name="Migliaia 3 2 2 4 5" xfId="1430" xr:uid="{EC5C9D71-5281-4117-ABF4-8ADB3FDD7196}"/>
    <cellStyle name="Migliaia 3 2 2 4 5 2" xfId="2889" xr:uid="{F8D80C4F-8011-4A3C-81D8-5CCB0A95D7B4}"/>
    <cellStyle name="Migliaia 3 2 2 4 5 2 2" xfId="5745" xr:uid="{B50BF653-6799-4B65-BB04-5758A3CE595C}"/>
    <cellStyle name="Migliaia 3 2 2 4 5 2 2 2" xfId="11453" xr:uid="{31F43A30-4F85-444E-8C31-3811912F1A6B}"/>
    <cellStyle name="Migliaia 3 2 2 4 5 2 2 2 2" xfId="22871" xr:uid="{F7B42FC7-5249-49D1-A2CB-F016185651CF}"/>
    <cellStyle name="Migliaia 3 2 2 4 5 2 2 2 2 2" xfId="45708" xr:uid="{27B91F66-5149-435D-8155-E149B68E0D39}"/>
    <cellStyle name="Migliaia 3 2 2 4 5 2 2 2 3" xfId="34291" xr:uid="{24D59931-91DE-493B-890B-5568D52285A0}"/>
    <cellStyle name="Migliaia 3 2 2 4 5 2 2 3" xfId="17163" xr:uid="{8D4EFEB1-4460-4A29-9107-88958B346789}"/>
    <cellStyle name="Migliaia 3 2 2 4 5 2 2 3 2" xfId="40000" xr:uid="{E4606139-8957-4A52-88BC-6E5EB9DCD51E}"/>
    <cellStyle name="Migliaia 3 2 2 4 5 2 2 4" xfId="28583" xr:uid="{D11099E4-5F85-48E9-920C-3D38AC065282}"/>
    <cellStyle name="Migliaia 3 2 2 4 5 2 3" xfId="8600" xr:uid="{FBFE6F91-E667-4DD5-974E-E4899590D86C}"/>
    <cellStyle name="Migliaia 3 2 2 4 5 2 3 2" xfId="20017" xr:uid="{10B88361-73B0-4026-907B-DDEE2335E5BA}"/>
    <cellStyle name="Migliaia 3 2 2 4 5 2 3 2 2" xfId="42854" xr:uid="{057E690C-E8E8-493A-9269-197EC2781EE4}"/>
    <cellStyle name="Migliaia 3 2 2 4 5 2 3 3" xfId="31437" xr:uid="{04ED8E17-01B3-4771-BCEF-25387BB6DB7A}"/>
    <cellStyle name="Migliaia 3 2 2 4 5 2 4" xfId="14309" xr:uid="{50FA7356-0C88-442D-B299-EB6CA5E987CD}"/>
    <cellStyle name="Migliaia 3 2 2 4 5 2 4 2" xfId="37146" xr:uid="{AA3F87C3-A822-4B4D-9D04-461D3E13F5FB}"/>
    <cellStyle name="Migliaia 3 2 2 4 5 2 5" xfId="25729" xr:uid="{7ECCD2E9-F7AC-451D-A6E8-AB2B2EF2CFB2}"/>
    <cellStyle name="Migliaia 3 2 2 4 5 3" xfId="4318" xr:uid="{87E0DACA-5034-4087-936C-483BE6E133F0}"/>
    <cellStyle name="Migliaia 3 2 2 4 5 3 2" xfId="10027" xr:uid="{600A87B9-8D67-448D-90F3-5ECEBF51FE0B}"/>
    <cellStyle name="Migliaia 3 2 2 4 5 3 2 2" xfId="21444" xr:uid="{72967D80-3867-420D-8AB0-2F670736392C}"/>
    <cellStyle name="Migliaia 3 2 2 4 5 3 2 2 2" xfId="44281" xr:uid="{B9F71EFA-F7D9-4828-B5E2-9773B4844092}"/>
    <cellStyle name="Migliaia 3 2 2 4 5 3 2 3" xfId="32864" xr:uid="{7938B032-6E76-4F3C-8776-757B2A098B95}"/>
    <cellStyle name="Migliaia 3 2 2 4 5 3 3" xfId="15736" xr:uid="{3E9D962B-BE9A-4813-9C0B-762F8EBC6D62}"/>
    <cellStyle name="Migliaia 3 2 2 4 5 3 3 2" xfId="38573" xr:uid="{028F3E77-5274-4A73-B9D1-B5CCA86517F9}"/>
    <cellStyle name="Migliaia 3 2 2 4 5 3 4" xfId="27156" xr:uid="{B1A46B8C-91F5-46FC-AC89-E0E6C944A455}"/>
    <cellStyle name="Migliaia 3 2 2 4 5 4" xfId="7173" xr:uid="{181FA6C4-8010-458E-AA55-912992779A5D}"/>
    <cellStyle name="Migliaia 3 2 2 4 5 4 2" xfId="18590" xr:uid="{281BC4F5-404C-42F4-B4F9-CE0E14E8BB16}"/>
    <cellStyle name="Migliaia 3 2 2 4 5 4 2 2" xfId="41427" xr:uid="{097CD0A0-8522-426F-A0FC-AF04945CDAD3}"/>
    <cellStyle name="Migliaia 3 2 2 4 5 4 3" xfId="30010" xr:uid="{54D977F8-C7F1-4A31-9751-7CFA2DD6D353}"/>
    <cellStyle name="Migliaia 3 2 2 4 5 5" xfId="12882" xr:uid="{82D9CF35-0218-4BDE-9F2A-3A2CA80F9E61}"/>
    <cellStyle name="Migliaia 3 2 2 4 5 5 2" xfId="35719" xr:uid="{05729FF9-F69D-4527-994D-B2D37E1F5D33}"/>
    <cellStyle name="Migliaia 3 2 2 4 5 6" xfId="24302" xr:uid="{CC57A398-C57C-4708-B95D-733F525186D9}"/>
    <cellStyle name="Migliaia 3 2 2 4 6" xfId="1677" xr:uid="{FA56159B-AB06-4ACA-8877-8A8430F30B00}"/>
    <cellStyle name="Migliaia 3 2 2 4 6 2" xfId="3106" xr:uid="{03FBABF2-542C-473B-A858-6538F5FE7BAF}"/>
    <cellStyle name="Migliaia 3 2 2 4 6 2 2" xfId="5962" xr:uid="{5E4EAC4E-192F-4359-96B6-0AB5A811B454}"/>
    <cellStyle name="Migliaia 3 2 2 4 6 2 2 2" xfId="11670" xr:uid="{D2D4EBAD-8AD7-480A-B8A9-CCA868617C4A}"/>
    <cellStyle name="Migliaia 3 2 2 4 6 2 2 2 2" xfId="23088" xr:uid="{5A34CA27-A679-4BC9-A4DA-81C7D48B2895}"/>
    <cellStyle name="Migliaia 3 2 2 4 6 2 2 2 2 2" xfId="45925" xr:uid="{78AAB957-709C-4E3A-B00F-41E5D9FC2464}"/>
    <cellStyle name="Migliaia 3 2 2 4 6 2 2 2 3" xfId="34508" xr:uid="{4B529BD4-2EA0-4B40-8EE8-C8E3FFB66949}"/>
    <cellStyle name="Migliaia 3 2 2 4 6 2 2 3" xfId="17380" xr:uid="{B20D8C10-E496-4417-82C9-29DFD2D405E3}"/>
    <cellStyle name="Migliaia 3 2 2 4 6 2 2 3 2" xfId="40217" xr:uid="{CEE4CDA3-9831-43DD-AD2E-9CD8B96EE008}"/>
    <cellStyle name="Migliaia 3 2 2 4 6 2 2 4" xfId="28800" xr:uid="{F7470AD9-D11E-4CBA-A457-C4809B90AB3F}"/>
    <cellStyle name="Migliaia 3 2 2 4 6 2 3" xfId="8817" xr:uid="{27172E81-A043-45E5-B714-11F95F04E1BB}"/>
    <cellStyle name="Migliaia 3 2 2 4 6 2 3 2" xfId="20234" xr:uid="{0FEF80FD-AB91-498E-A45E-997DC7A8E5A6}"/>
    <cellStyle name="Migliaia 3 2 2 4 6 2 3 2 2" xfId="43071" xr:uid="{31FAD858-EE89-45F3-B84C-C5E5B6E4B407}"/>
    <cellStyle name="Migliaia 3 2 2 4 6 2 3 3" xfId="31654" xr:uid="{2BB5FA58-A4DE-425F-8182-9FBAB2CB44FD}"/>
    <cellStyle name="Migliaia 3 2 2 4 6 2 4" xfId="14526" xr:uid="{62B68F33-3DAD-45C7-B3C6-8CD6107B9017}"/>
    <cellStyle name="Migliaia 3 2 2 4 6 2 4 2" xfId="37363" xr:uid="{1B253BE5-113E-4694-BD01-DE922ECE9B88}"/>
    <cellStyle name="Migliaia 3 2 2 4 6 2 5" xfId="25946" xr:uid="{8269BEE2-00DC-4DAA-87F4-20A46A7E8B62}"/>
    <cellStyle name="Migliaia 3 2 2 4 6 3" xfId="4535" xr:uid="{12A00E9C-6E27-43B4-9904-9C751C076878}"/>
    <cellStyle name="Migliaia 3 2 2 4 6 3 2" xfId="10244" xr:uid="{A3FE1B68-5961-407B-9B47-AF2E99824166}"/>
    <cellStyle name="Migliaia 3 2 2 4 6 3 2 2" xfId="21661" xr:uid="{1AEFE365-4D89-4998-8388-8128F3CFDAA2}"/>
    <cellStyle name="Migliaia 3 2 2 4 6 3 2 2 2" xfId="44498" xr:uid="{EC3A6416-7AD4-485A-B70E-ED9A54CEBC3F}"/>
    <cellStyle name="Migliaia 3 2 2 4 6 3 2 3" xfId="33081" xr:uid="{6BE3892F-4809-4185-A026-AAAA5AF80B3E}"/>
    <cellStyle name="Migliaia 3 2 2 4 6 3 3" xfId="15953" xr:uid="{1F505C14-3937-4E18-AB10-69CDA4BCF76F}"/>
    <cellStyle name="Migliaia 3 2 2 4 6 3 3 2" xfId="38790" xr:uid="{0D9AD3A1-3632-470D-A58B-EB8632CECDC0}"/>
    <cellStyle name="Migliaia 3 2 2 4 6 3 4" xfId="27373" xr:uid="{18FDA98E-456D-400E-B792-D0D9948A06CF}"/>
    <cellStyle name="Migliaia 3 2 2 4 6 4" xfId="7390" xr:uid="{6FD71C22-81ED-45E0-ACEB-AD0662866A9F}"/>
    <cellStyle name="Migliaia 3 2 2 4 6 4 2" xfId="18807" xr:uid="{9E966714-79D8-4EFC-9718-DFD123C11F9E}"/>
    <cellStyle name="Migliaia 3 2 2 4 6 4 2 2" xfId="41644" xr:uid="{853D37F7-DD1F-4399-8C73-F8C782677946}"/>
    <cellStyle name="Migliaia 3 2 2 4 6 4 3" xfId="30227" xr:uid="{F8F3AA2B-ACB0-4EC0-AA8E-23CF78D50F0D}"/>
    <cellStyle name="Migliaia 3 2 2 4 6 5" xfId="13099" xr:uid="{E90CA23A-09BB-462D-8D01-8D9318F51FF3}"/>
    <cellStyle name="Migliaia 3 2 2 4 6 5 2" xfId="35936" xr:uid="{B8C030B9-882D-4227-AF1D-1AA7AEB29BBA}"/>
    <cellStyle name="Migliaia 3 2 2 4 6 6" xfId="24519" xr:uid="{445A29D7-CC4B-4D9E-BF22-E3330FE01677}"/>
    <cellStyle name="Migliaia 3 2 2 4 7" xfId="2021" xr:uid="{2405F77C-C31A-4271-9AE5-AB97D67B598E}"/>
    <cellStyle name="Migliaia 3 2 2 4 7 2" xfId="4877" xr:uid="{715FEAEC-0C6D-4834-BF0B-E8697C0698A8}"/>
    <cellStyle name="Migliaia 3 2 2 4 7 2 2" xfId="10585" xr:uid="{29D9223E-9F95-4404-A1A7-3A13334D64D9}"/>
    <cellStyle name="Migliaia 3 2 2 4 7 2 2 2" xfId="22003" xr:uid="{75607305-BCE7-4330-82D8-A89907B26585}"/>
    <cellStyle name="Migliaia 3 2 2 4 7 2 2 2 2" xfId="44840" xr:uid="{52B07467-95E4-4A7D-B5BD-4FFD1162D6B5}"/>
    <cellStyle name="Migliaia 3 2 2 4 7 2 2 3" xfId="33423" xr:uid="{39321555-AB29-4DC2-A49A-1FEFCD11B91F}"/>
    <cellStyle name="Migliaia 3 2 2 4 7 2 3" xfId="16295" xr:uid="{7E798F09-B2EB-4B67-BB6C-B156CAA01142}"/>
    <cellStyle name="Migliaia 3 2 2 4 7 2 3 2" xfId="39132" xr:uid="{7937D7AB-7792-42BB-9DB0-FA54B6EC6CE2}"/>
    <cellStyle name="Migliaia 3 2 2 4 7 2 4" xfId="27715" xr:uid="{502A4909-57AA-4AB7-9D67-DBACB8491B96}"/>
    <cellStyle name="Migliaia 3 2 2 4 7 3" xfId="7732" xr:uid="{9B311AC7-8E32-4263-A79B-D60DC5F73160}"/>
    <cellStyle name="Migliaia 3 2 2 4 7 3 2" xfId="19149" xr:uid="{21FBAB53-FC9B-450B-91C0-9BD2EDEA4D8E}"/>
    <cellStyle name="Migliaia 3 2 2 4 7 3 2 2" xfId="41986" xr:uid="{DB0BF3CB-CEC5-44D7-9AA0-D3C48D92715E}"/>
    <cellStyle name="Migliaia 3 2 2 4 7 3 3" xfId="30569" xr:uid="{36862A2F-DA7E-46EE-BF59-D7F0C76C0E6D}"/>
    <cellStyle name="Migliaia 3 2 2 4 7 4" xfId="13441" xr:uid="{2CF3D261-7E60-4E20-8C5B-FD7983DEF437}"/>
    <cellStyle name="Migliaia 3 2 2 4 7 4 2" xfId="36278" xr:uid="{E2E1D3AD-D969-48F6-B22D-1EC5DA46513D}"/>
    <cellStyle name="Migliaia 3 2 2 4 7 5" xfId="24861" xr:uid="{853A7084-2661-4E57-ADF2-BEC7252730BB}"/>
    <cellStyle name="Migliaia 3 2 2 4 8" xfId="3450" xr:uid="{ED9AF77C-5839-4616-A201-A39C04B3D971}"/>
    <cellStyle name="Migliaia 3 2 2 4 8 2" xfId="9159" xr:uid="{AB691305-E226-4499-AA4C-B83F763C6D4D}"/>
    <cellStyle name="Migliaia 3 2 2 4 8 2 2" xfId="20576" xr:uid="{C83E610E-69EF-444D-A648-27240F86B032}"/>
    <cellStyle name="Migliaia 3 2 2 4 8 2 2 2" xfId="43413" xr:uid="{C164D1D1-7093-4A07-B743-9474AB93A851}"/>
    <cellStyle name="Migliaia 3 2 2 4 8 2 3" xfId="31996" xr:uid="{C4A922B4-FB31-43D7-B9CB-D9C38D169D8F}"/>
    <cellStyle name="Migliaia 3 2 2 4 8 3" xfId="14868" xr:uid="{75313B87-D6D0-48EC-8327-AD5CFB5614FF}"/>
    <cellStyle name="Migliaia 3 2 2 4 8 3 2" xfId="37705" xr:uid="{A62AED28-9AB5-4367-9335-F78CC055C6F7}"/>
    <cellStyle name="Migliaia 3 2 2 4 8 4" xfId="26288" xr:uid="{5FD5FC5C-4415-4019-8793-B85460917207}"/>
    <cellStyle name="Migliaia 3 2 2 4 9" xfId="6305" xr:uid="{49DF9FAF-131D-44A4-979D-0537A299E4CC}"/>
    <cellStyle name="Migliaia 3 2 2 4 9 2" xfId="17722" xr:uid="{DE53F332-C64A-4157-A382-E825F5AFD9E5}"/>
    <cellStyle name="Migliaia 3 2 2 4 9 2 2" xfId="40559" xr:uid="{A1396146-026B-4137-8C45-3A26CFCC1E05}"/>
    <cellStyle name="Migliaia 3 2 2 4 9 3" xfId="29142" xr:uid="{05C91E77-9594-4CD5-B70A-6E7BC13CA9C4}"/>
    <cellStyle name="Migliaia 3 2 2 5" xfId="542" xr:uid="{B41F5748-8AE5-43CB-ACF3-881D62A62B6C}"/>
    <cellStyle name="Migliaia 3 2 2 5 2" xfId="2124" xr:uid="{6943B253-1F81-426F-8BFF-732106EA9689}"/>
    <cellStyle name="Migliaia 3 2 2 5 2 2" xfId="4980" xr:uid="{A8EAD8F7-B60C-43C1-B333-DD5065201EE0}"/>
    <cellStyle name="Migliaia 3 2 2 5 2 2 2" xfId="10688" xr:uid="{27B7353F-3C84-42A9-BB5B-915FDEBAD8BE}"/>
    <cellStyle name="Migliaia 3 2 2 5 2 2 2 2" xfId="22106" xr:uid="{B2FBC347-FEB3-4A31-B00E-160F0EF65E46}"/>
    <cellStyle name="Migliaia 3 2 2 5 2 2 2 2 2" xfId="44943" xr:uid="{54DB01C2-79D0-4116-8E69-C4941B707F19}"/>
    <cellStyle name="Migliaia 3 2 2 5 2 2 2 3" xfId="33526" xr:uid="{D5E58938-69C4-490D-9B2A-ED20C8FE5BD1}"/>
    <cellStyle name="Migliaia 3 2 2 5 2 2 3" xfId="16398" xr:uid="{A862BB91-AE3D-4594-9F07-97716CBDDD03}"/>
    <cellStyle name="Migliaia 3 2 2 5 2 2 3 2" xfId="39235" xr:uid="{85302379-2A25-4BB5-996F-9C511CC6BCDD}"/>
    <cellStyle name="Migliaia 3 2 2 5 2 2 4" xfId="27818" xr:uid="{F41A5E41-6B68-407A-BFEE-8D42F24B88BC}"/>
    <cellStyle name="Migliaia 3 2 2 5 2 3" xfId="7835" xr:uid="{02318169-F6ED-482F-B405-1699EB2B82CF}"/>
    <cellStyle name="Migliaia 3 2 2 5 2 3 2" xfId="19252" xr:uid="{FFD87026-0352-4E9E-A0DE-3E5DCF8CDFCF}"/>
    <cellStyle name="Migliaia 3 2 2 5 2 3 2 2" xfId="42089" xr:uid="{9F3DF51E-A0C2-45C3-ABE0-B3B1ED0C976A}"/>
    <cellStyle name="Migliaia 3 2 2 5 2 3 3" xfId="30672" xr:uid="{492C634C-C3ED-48E7-8CB9-9CA179A28966}"/>
    <cellStyle name="Migliaia 3 2 2 5 2 4" xfId="13544" xr:uid="{F6AC8EB3-EBC8-4265-BEF3-F519B0FB567E}"/>
    <cellStyle name="Migliaia 3 2 2 5 2 4 2" xfId="36381" xr:uid="{DBB04E8A-4945-4122-B54C-6E8AA8407B9F}"/>
    <cellStyle name="Migliaia 3 2 2 5 2 5" xfId="24964" xr:uid="{A035DE02-F118-4013-A9B5-0A290AE40E94}"/>
    <cellStyle name="Migliaia 3 2 2 5 3" xfId="3553" xr:uid="{3BDD890B-5D8C-4125-9DF3-BBA49FE899FA}"/>
    <cellStyle name="Migliaia 3 2 2 5 3 2" xfId="9262" xr:uid="{DE206187-DB8B-4CF0-A56B-88740F2E7B4F}"/>
    <cellStyle name="Migliaia 3 2 2 5 3 2 2" xfId="20679" xr:uid="{B854D170-7095-4BC6-B1EC-68223B57A1CE}"/>
    <cellStyle name="Migliaia 3 2 2 5 3 2 2 2" xfId="43516" xr:uid="{E75069C1-E753-4EDC-B25D-FEA17BB12D7B}"/>
    <cellStyle name="Migliaia 3 2 2 5 3 2 3" xfId="32099" xr:uid="{AF967E83-59E1-46F9-9908-2DFAFE2BFFBC}"/>
    <cellStyle name="Migliaia 3 2 2 5 3 3" xfId="14971" xr:uid="{5C45C864-CF9C-4DED-AC64-7AA35B973BCA}"/>
    <cellStyle name="Migliaia 3 2 2 5 3 3 2" xfId="37808" xr:uid="{AF3DC429-6C21-4C1D-B9EE-D3317B5CFE66}"/>
    <cellStyle name="Migliaia 3 2 2 5 3 4" xfId="26391" xr:uid="{4437270F-0926-43B6-8B19-44003E783B89}"/>
    <cellStyle name="Migliaia 3 2 2 5 4" xfId="6408" xr:uid="{FA797515-F07B-4D0F-ADD6-98CF623B6B13}"/>
    <cellStyle name="Migliaia 3 2 2 5 4 2" xfId="17825" xr:uid="{ECEABA7C-4C11-4D96-84FC-DB5E80D9643E}"/>
    <cellStyle name="Migliaia 3 2 2 5 4 2 2" xfId="40662" xr:uid="{2DD6BC8C-119A-4C74-9831-4B35DA54A509}"/>
    <cellStyle name="Migliaia 3 2 2 5 4 3" xfId="29245" xr:uid="{1BE50793-DAAA-443A-BDA8-9D3E86B75129}"/>
    <cellStyle name="Migliaia 3 2 2 5 5" xfId="12117" xr:uid="{F492C690-4DC8-4E80-A02A-C2BBBF993B95}"/>
    <cellStyle name="Migliaia 3 2 2 5 5 2" xfId="34954" xr:uid="{0339B579-5FD9-4038-9D8D-C4EB29A55014}"/>
    <cellStyle name="Migliaia 3 2 2 5 6" xfId="23537" xr:uid="{961D2280-0C9B-499B-9012-A7F62781065B}"/>
    <cellStyle name="Migliaia 3 2 2 6" xfId="805" xr:uid="{AE8C0947-0EDD-40E9-A141-6A6E982BD506}"/>
    <cellStyle name="Migliaia 3 2 2 6 2" xfId="2341" xr:uid="{998573BE-BD08-4CAC-97BE-F6D6C73B1E4B}"/>
    <cellStyle name="Migliaia 3 2 2 6 2 2" xfId="5197" xr:uid="{FF84EEA4-E48D-4DF3-B45B-EC3A0CAD96F7}"/>
    <cellStyle name="Migliaia 3 2 2 6 2 2 2" xfId="10905" xr:uid="{1B3280A5-2A70-411B-B1F7-657998AE09A0}"/>
    <cellStyle name="Migliaia 3 2 2 6 2 2 2 2" xfId="22323" xr:uid="{3DD8BE2C-EC25-423B-84F5-78E43E95E1EA}"/>
    <cellStyle name="Migliaia 3 2 2 6 2 2 2 2 2" xfId="45160" xr:uid="{280C63CA-8489-4517-BF22-23D82CFE8DEA}"/>
    <cellStyle name="Migliaia 3 2 2 6 2 2 2 3" xfId="33743" xr:uid="{0750C2DB-773E-4EBC-B0D4-58D1885E35C5}"/>
    <cellStyle name="Migliaia 3 2 2 6 2 2 3" xfId="16615" xr:uid="{F445DE94-C621-46CC-BF8B-32FFEED75CEE}"/>
    <cellStyle name="Migliaia 3 2 2 6 2 2 3 2" xfId="39452" xr:uid="{1AA88D31-361E-4BF3-9DC6-5A6F0E39B128}"/>
    <cellStyle name="Migliaia 3 2 2 6 2 2 4" xfId="28035" xr:uid="{BA2343D9-45DC-4225-8560-22DDCD994920}"/>
    <cellStyle name="Migliaia 3 2 2 6 2 3" xfId="8052" xr:uid="{DEAF436E-EECD-42EB-AD9B-DDFA8E978EB0}"/>
    <cellStyle name="Migliaia 3 2 2 6 2 3 2" xfId="19469" xr:uid="{C91D1C71-7BF9-46E6-BE33-8780D7B3D0D4}"/>
    <cellStyle name="Migliaia 3 2 2 6 2 3 2 2" xfId="42306" xr:uid="{EB75BA10-6B66-4001-887E-D071ED281453}"/>
    <cellStyle name="Migliaia 3 2 2 6 2 3 3" xfId="30889" xr:uid="{FCF65278-B426-43B1-A527-3B3B6C202AD9}"/>
    <cellStyle name="Migliaia 3 2 2 6 2 4" xfId="13761" xr:uid="{2C2AC46F-60C7-4073-BCC4-B75EBFD6972B}"/>
    <cellStyle name="Migliaia 3 2 2 6 2 4 2" xfId="36598" xr:uid="{04E6FD94-32D2-490D-AE73-57502F3B9C56}"/>
    <cellStyle name="Migliaia 3 2 2 6 2 5" xfId="25181" xr:uid="{CF59FB5D-80BE-468A-862C-E0B5F0C89420}"/>
    <cellStyle name="Migliaia 3 2 2 6 3" xfId="3770" xr:uid="{C5D9B9B2-B9D0-4916-AA4B-D252F74067EB}"/>
    <cellStyle name="Migliaia 3 2 2 6 3 2" xfId="9479" xr:uid="{5B4F0D24-2B51-4C60-A9E4-93E2B278F071}"/>
    <cellStyle name="Migliaia 3 2 2 6 3 2 2" xfId="20896" xr:uid="{AECDAB87-6AC2-4AD6-83FA-9CFF5522005D}"/>
    <cellStyle name="Migliaia 3 2 2 6 3 2 2 2" xfId="43733" xr:uid="{253E52C3-4E4B-4109-BEB9-723F81DB684C}"/>
    <cellStyle name="Migliaia 3 2 2 6 3 2 3" xfId="32316" xr:uid="{1C40BD14-1078-4D43-A5A4-421ECD033A20}"/>
    <cellStyle name="Migliaia 3 2 2 6 3 3" xfId="15188" xr:uid="{A17D22B5-DC26-471E-9B6D-7EEF613F95B6}"/>
    <cellStyle name="Migliaia 3 2 2 6 3 3 2" xfId="38025" xr:uid="{17AE2E45-B14A-4C54-8E81-96CDCF39CA25}"/>
    <cellStyle name="Migliaia 3 2 2 6 3 4" xfId="26608" xr:uid="{C25451E2-6B36-4D27-A460-3C99681F2D83}"/>
    <cellStyle name="Migliaia 3 2 2 6 4" xfId="6625" xr:uid="{211537CA-A222-46A9-8AC5-A0365E0E4BD7}"/>
    <cellStyle name="Migliaia 3 2 2 6 4 2" xfId="18042" xr:uid="{9057D62F-6EBF-41BB-AFFF-7DFB12B57FF0}"/>
    <cellStyle name="Migliaia 3 2 2 6 4 2 2" xfId="40879" xr:uid="{2AD2AF9A-85C9-4F0F-B6CB-D3007E9F078C}"/>
    <cellStyle name="Migliaia 3 2 2 6 4 3" xfId="29462" xr:uid="{C4A5FEF7-BB3C-407A-9BCB-ED2BBC82FCA7}"/>
    <cellStyle name="Migliaia 3 2 2 6 5" xfId="12334" xr:uid="{A6FEA3A7-61BA-49F8-A452-9FE3C0415749}"/>
    <cellStyle name="Migliaia 3 2 2 6 5 2" xfId="35171" xr:uid="{6C7B9A06-2E13-4A09-A644-EACB6B5ADE88}"/>
    <cellStyle name="Migliaia 3 2 2 6 6" xfId="23754" xr:uid="{926251C6-94F3-45B4-BE70-7FA58D7940B3}"/>
    <cellStyle name="Migliaia 3 2 2 7" xfId="1052" xr:uid="{0252E503-188E-42EB-A9F2-7B38BB4039FA}"/>
    <cellStyle name="Migliaia 3 2 2 7 2" xfId="2558" xr:uid="{CE91D62F-39A1-419C-BF81-A1F5CB311A89}"/>
    <cellStyle name="Migliaia 3 2 2 7 2 2" xfId="5414" xr:uid="{09E8E0EA-0C1B-4E3F-9035-9D6AB29EC13B}"/>
    <cellStyle name="Migliaia 3 2 2 7 2 2 2" xfId="11122" xr:uid="{68F91DFE-F216-4837-AB8C-B3558091380E}"/>
    <cellStyle name="Migliaia 3 2 2 7 2 2 2 2" xfId="22540" xr:uid="{2D9C8620-F60C-46DE-8899-927B1CDA158B}"/>
    <cellStyle name="Migliaia 3 2 2 7 2 2 2 2 2" xfId="45377" xr:uid="{476F1F63-BBA2-4BEA-AFBE-D95FED9F483B}"/>
    <cellStyle name="Migliaia 3 2 2 7 2 2 2 3" xfId="33960" xr:uid="{8B566707-4579-4ADF-88CD-DEBFA48CDAD5}"/>
    <cellStyle name="Migliaia 3 2 2 7 2 2 3" xfId="16832" xr:uid="{B9BA8F7C-A7AE-40D0-AB4E-F5D27E07C6B2}"/>
    <cellStyle name="Migliaia 3 2 2 7 2 2 3 2" xfId="39669" xr:uid="{47FCB75A-D8BD-4E4E-8ACE-F3F6BCB86CC8}"/>
    <cellStyle name="Migliaia 3 2 2 7 2 2 4" xfId="28252" xr:uid="{99F0D4F0-0ADB-4387-87F5-331ED65E06FE}"/>
    <cellStyle name="Migliaia 3 2 2 7 2 3" xfId="8269" xr:uid="{6B74201A-054A-43D7-A543-5FECEC2FACF1}"/>
    <cellStyle name="Migliaia 3 2 2 7 2 3 2" xfId="19686" xr:uid="{E11EFED6-B48E-4F3E-99A1-DA0FC71B79FD}"/>
    <cellStyle name="Migliaia 3 2 2 7 2 3 2 2" xfId="42523" xr:uid="{4C80D611-AAD4-4BC3-B2D0-99BCEA9368F0}"/>
    <cellStyle name="Migliaia 3 2 2 7 2 3 3" xfId="31106" xr:uid="{5F6DBC13-EF66-4E41-8466-9AE46AEBC0CC}"/>
    <cellStyle name="Migliaia 3 2 2 7 2 4" xfId="13978" xr:uid="{B610887A-ABDE-409C-93F1-2FB65597C261}"/>
    <cellStyle name="Migliaia 3 2 2 7 2 4 2" xfId="36815" xr:uid="{EBF0F346-903A-4CE1-9427-15593ACEF399}"/>
    <cellStyle name="Migliaia 3 2 2 7 2 5" xfId="25398" xr:uid="{51A20C3E-6F7B-44E8-914C-A54EBF021EF4}"/>
    <cellStyle name="Migliaia 3 2 2 7 3" xfId="3987" xr:uid="{9EA4184A-1471-4856-8A8F-580B9C0C327C}"/>
    <cellStyle name="Migliaia 3 2 2 7 3 2" xfId="9696" xr:uid="{40484248-0DDB-43C9-B267-62BB00E8B6DD}"/>
    <cellStyle name="Migliaia 3 2 2 7 3 2 2" xfId="21113" xr:uid="{DA4BFE5A-32F5-4494-9B79-EC343BB4AC06}"/>
    <cellStyle name="Migliaia 3 2 2 7 3 2 2 2" xfId="43950" xr:uid="{64DBFB5A-3847-46A8-AB90-FFBA54966F96}"/>
    <cellStyle name="Migliaia 3 2 2 7 3 2 3" xfId="32533" xr:uid="{B9CFB105-0750-466A-93EF-C799A1703382}"/>
    <cellStyle name="Migliaia 3 2 2 7 3 3" xfId="15405" xr:uid="{CD8B8B38-DCF8-479B-9716-06C16D3CF989}"/>
    <cellStyle name="Migliaia 3 2 2 7 3 3 2" xfId="38242" xr:uid="{4CD4AEA8-FCB9-4451-8EF2-235998745C16}"/>
    <cellStyle name="Migliaia 3 2 2 7 3 4" xfId="26825" xr:uid="{BC8B91F5-EAE8-41DA-9E0B-46CD68328155}"/>
    <cellStyle name="Migliaia 3 2 2 7 4" xfId="6842" xr:uid="{C3998B35-2A27-405D-949D-76FBCC5FECC5}"/>
    <cellStyle name="Migliaia 3 2 2 7 4 2" xfId="18259" xr:uid="{AC67BCFB-AE90-454E-968D-39D02BEA13F1}"/>
    <cellStyle name="Migliaia 3 2 2 7 4 2 2" xfId="41096" xr:uid="{FD4C3F01-F04B-4C3E-AF5C-D058EFE647DC}"/>
    <cellStyle name="Migliaia 3 2 2 7 4 3" xfId="29679" xr:uid="{6B6D90FC-7FA1-4139-B4E6-E7D31F667652}"/>
    <cellStyle name="Migliaia 3 2 2 7 5" xfId="12551" xr:uid="{FD45797C-1D5D-4DBD-AF76-5DD51CFC6FC2}"/>
    <cellStyle name="Migliaia 3 2 2 7 5 2" xfId="35388" xr:uid="{068837F8-8DAD-4162-9361-A0D7A4D7C2F2}"/>
    <cellStyle name="Migliaia 3 2 2 7 6" xfId="23971" xr:uid="{00DB2EBA-8BF9-4297-9E9E-DEB87BDB03DF}"/>
    <cellStyle name="Migliaia 3 2 2 8" xfId="1299" xr:uid="{816DBB06-7A9A-4DD9-A3E0-CA04D2207935}"/>
    <cellStyle name="Migliaia 3 2 2 8 2" xfId="2775" xr:uid="{60DD3164-298D-4C64-A6C4-AF01B676C4B4}"/>
    <cellStyle name="Migliaia 3 2 2 8 2 2" xfId="5631" xr:uid="{75284966-2D52-44E9-9143-59914F7FD84C}"/>
    <cellStyle name="Migliaia 3 2 2 8 2 2 2" xfId="11339" xr:uid="{9610DEE7-FBBF-4676-8E43-4FD5CB9CBBB9}"/>
    <cellStyle name="Migliaia 3 2 2 8 2 2 2 2" xfId="22757" xr:uid="{EAA064A1-9AC8-48AD-91AA-C4888AC9DD23}"/>
    <cellStyle name="Migliaia 3 2 2 8 2 2 2 2 2" xfId="45594" xr:uid="{0D3CD6C3-8823-4588-A8E5-2575193D0484}"/>
    <cellStyle name="Migliaia 3 2 2 8 2 2 2 3" xfId="34177" xr:uid="{B458F8EF-E187-4E2F-AAF8-6F4C74B9CEB2}"/>
    <cellStyle name="Migliaia 3 2 2 8 2 2 3" xfId="17049" xr:uid="{BE394E82-232C-4895-9B07-FF6350A69A76}"/>
    <cellStyle name="Migliaia 3 2 2 8 2 2 3 2" xfId="39886" xr:uid="{82D2391B-6AED-4F7A-A738-81A7823CCE37}"/>
    <cellStyle name="Migliaia 3 2 2 8 2 2 4" xfId="28469" xr:uid="{6FD4C4DE-AF20-45D1-801E-239CAC8D5DBC}"/>
    <cellStyle name="Migliaia 3 2 2 8 2 3" xfId="8486" xr:uid="{97B8E55B-4F64-4268-B6F5-9FC9E8B99174}"/>
    <cellStyle name="Migliaia 3 2 2 8 2 3 2" xfId="19903" xr:uid="{7A433971-3770-4915-929E-D502AEF2FEDA}"/>
    <cellStyle name="Migliaia 3 2 2 8 2 3 2 2" xfId="42740" xr:uid="{09CAF92B-E765-4F0A-9627-EB4139A08963}"/>
    <cellStyle name="Migliaia 3 2 2 8 2 3 3" xfId="31323" xr:uid="{8AD96DE7-0559-404C-8C14-98E14806235B}"/>
    <cellStyle name="Migliaia 3 2 2 8 2 4" xfId="14195" xr:uid="{8BD5B60A-D205-40DE-90E6-0F18C9B3BB31}"/>
    <cellStyle name="Migliaia 3 2 2 8 2 4 2" xfId="37032" xr:uid="{264253D9-5810-42AA-B239-63547C9160B4}"/>
    <cellStyle name="Migliaia 3 2 2 8 2 5" xfId="25615" xr:uid="{61AC2184-7CD4-48E1-B89E-608F5C5B1097}"/>
    <cellStyle name="Migliaia 3 2 2 8 3" xfId="4204" xr:uid="{009D1DDD-ABFB-4293-8B6C-1B14F6B77B43}"/>
    <cellStyle name="Migliaia 3 2 2 8 3 2" xfId="9913" xr:uid="{8AE962E2-8EAD-43D5-AEB6-4BC69848A80B}"/>
    <cellStyle name="Migliaia 3 2 2 8 3 2 2" xfId="21330" xr:uid="{5C1DB3D9-F059-4D67-812E-4461D3123650}"/>
    <cellStyle name="Migliaia 3 2 2 8 3 2 2 2" xfId="44167" xr:uid="{3B43FC7E-79F7-48C2-83BF-9ED03CAF2493}"/>
    <cellStyle name="Migliaia 3 2 2 8 3 2 3" xfId="32750" xr:uid="{FBDA39B6-85A9-45B0-946E-D330C8A77F5D}"/>
    <cellStyle name="Migliaia 3 2 2 8 3 3" xfId="15622" xr:uid="{77B6A50C-9055-4CFA-9EC3-633AE22CCBBA}"/>
    <cellStyle name="Migliaia 3 2 2 8 3 3 2" xfId="38459" xr:uid="{6D64029D-9EEC-4C24-9BAA-EEA3791CADF0}"/>
    <cellStyle name="Migliaia 3 2 2 8 3 4" xfId="27042" xr:uid="{10786B3C-64B1-4EC1-BFC4-3DC58523E60B}"/>
    <cellStyle name="Migliaia 3 2 2 8 4" xfId="7059" xr:uid="{080F59E0-8950-4B56-B0E6-2182E02325F1}"/>
    <cellStyle name="Migliaia 3 2 2 8 4 2" xfId="18476" xr:uid="{7DD2F9F6-0E91-4166-A592-2D48BD266C50}"/>
    <cellStyle name="Migliaia 3 2 2 8 4 2 2" xfId="41313" xr:uid="{64FA9917-300E-405D-8010-6154A648A7F7}"/>
    <cellStyle name="Migliaia 3 2 2 8 4 3" xfId="29896" xr:uid="{F0714508-995F-464B-9E1D-798953633E3E}"/>
    <cellStyle name="Migliaia 3 2 2 8 5" xfId="12768" xr:uid="{CE21E6DD-3B58-40D3-9404-356FDE4C9E99}"/>
    <cellStyle name="Migliaia 3 2 2 8 5 2" xfId="35605" xr:uid="{9BB38737-0126-4C6B-AAED-89C8A88773E5}"/>
    <cellStyle name="Migliaia 3 2 2 8 6" xfId="24188" xr:uid="{9C4D31B3-A17F-4816-96B4-1C51E84D06C4}"/>
    <cellStyle name="Migliaia 3 2 2 9" xfId="1546" xr:uid="{C5B16F45-EF54-4862-8392-9A8A3DE2F298}"/>
    <cellStyle name="Migliaia 3 2 2 9 2" xfId="2992" xr:uid="{949D852E-CCB9-4119-8626-1A0FBE5017B7}"/>
    <cellStyle name="Migliaia 3 2 2 9 2 2" xfId="5848" xr:uid="{A33617D1-BDD2-47AC-A841-43E7B4AC5C96}"/>
    <cellStyle name="Migliaia 3 2 2 9 2 2 2" xfId="11556" xr:uid="{CF3B09D4-2F28-4359-9C10-AC17E2EF2161}"/>
    <cellStyle name="Migliaia 3 2 2 9 2 2 2 2" xfId="22974" xr:uid="{7F9505F6-8AF2-4130-916D-F694E0157329}"/>
    <cellStyle name="Migliaia 3 2 2 9 2 2 2 2 2" xfId="45811" xr:uid="{DA05F814-7EBC-4841-A4C4-29D814B1EA2B}"/>
    <cellStyle name="Migliaia 3 2 2 9 2 2 2 3" xfId="34394" xr:uid="{7002E0CC-A900-461B-8A2E-78335E82AB48}"/>
    <cellStyle name="Migliaia 3 2 2 9 2 2 3" xfId="17266" xr:uid="{3F3878A6-7784-44DB-B886-B04DD0EA2DD3}"/>
    <cellStyle name="Migliaia 3 2 2 9 2 2 3 2" xfId="40103" xr:uid="{77410641-C2AB-4EF6-8398-7959419AC353}"/>
    <cellStyle name="Migliaia 3 2 2 9 2 2 4" xfId="28686" xr:uid="{1B1FCD4B-1145-43EF-8C2C-F0BDC5F5D986}"/>
    <cellStyle name="Migliaia 3 2 2 9 2 3" xfId="8703" xr:uid="{AD5D151D-5354-4B15-B649-AD5E914DCE54}"/>
    <cellStyle name="Migliaia 3 2 2 9 2 3 2" xfId="20120" xr:uid="{FA2C4971-082A-408B-9734-9E73CA486135}"/>
    <cellStyle name="Migliaia 3 2 2 9 2 3 2 2" xfId="42957" xr:uid="{D58FECEB-FE48-4B94-98C8-415542483F80}"/>
    <cellStyle name="Migliaia 3 2 2 9 2 3 3" xfId="31540" xr:uid="{ED24E6EA-D133-4A20-93E0-8982198E6766}"/>
    <cellStyle name="Migliaia 3 2 2 9 2 4" xfId="14412" xr:uid="{FB070D66-69DE-4666-ADB2-474ED5323FB7}"/>
    <cellStyle name="Migliaia 3 2 2 9 2 4 2" xfId="37249" xr:uid="{1F5AA949-3F8A-4BB7-8CF6-49C5B4AA1D6D}"/>
    <cellStyle name="Migliaia 3 2 2 9 2 5" xfId="25832" xr:uid="{375E101C-A811-46A0-B710-067067A84DDD}"/>
    <cellStyle name="Migliaia 3 2 2 9 3" xfId="4421" xr:uid="{AD43107E-7281-439E-BD08-CA5A343A49D1}"/>
    <cellStyle name="Migliaia 3 2 2 9 3 2" xfId="10130" xr:uid="{CAA4FAB0-67FA-4BE6-97BA-BDF378A936B3}"/>
    <cellStyle name="Migliaia 3 2 2 9 3 2 2" xfId="21547" xr:uid="{7862D058-56D8-4DF3-9C24-BB8EC6A8B872}"/>
    <cellStyle name="Migliaia 3 2 2 9 3 2 2 2" xfId="44384" xr:uid="{9EA360A1-E071-4751-976F-D8F1288569BC}"/>
    <cellStyle name="Migliaia 3 2 2 9 3 2 3" xfId="32967" xr:uid="{6B509BDB-D557-43E0-8BFE-D38521F69624}"/>
    <cellStyle name="Migliaia 3 2 2 9 3 3" xfId="15839" xr:uid="{55013704-F36F-4108-8F3A-DEA90A0E2A7E}"/>
    <cellStyle name="Migliaia 3 2 2 9 3 3 2" xfId="38676" xr:uid="{C441512B-026C-4DCF-B979-9F783C30F0EC}"/>
    <cellStyle name="Migliaia 3 2 2 9 3 4" xfId="27259" xr:uid="{AE7985D3-1C9F-46BB-8915-11248F2161B4}"/>
    <cellStyle name="Migliaia 3 2 2 9 4" xfId="7276" xr:uid="{E28734A2-4682-4CB5-828F-CF20B8595E3A}"/>
    <cellStyle name="Migliaia 3 2 2 9 4 2" xfId="18693" xr:uid="{CEB4C69A-ECB9-4F11-8A65-824635176622}"/>
    <cellStyle name="Migliaia 3 2 2 9 4 2 2" xfId="41530" xr:uid="{5F4C55A8-96DD-4DB9-B03B-73D783FAEE7F}"/>
    <cellStyle name="Migliaia 3 2 2 9 4 3" xfId="30113" xr:uid="{FC503123-AB03-43CA-94F2-97734C099FF7}"/>
    <cellStyle name="Migliaia 3 2 2 9 5" xfId="12985" xr:uid="{7D39B51F-A0C3-4A4C-BFE1-F0ABFC4BC3A4}"/>
    <cellStyle name="Migliaia 3 2 2 9 5 2" xfId="35822" xr:uid="{B63028CC-7B81-4B0D-A9EC-F0ECE75971C7}"/>
    <cellStyle name="Migliaia 3 2 2 9 6" xfId="24405" xr:uid="{6D2BC6A6-9E80-4184-A12B-A6E7FC67D1DA}"/>
    <cellStyle name="Migliaia 3 2 3" xfId="232" xr:uid="{4C092763-21B8-4771-98E8-529EF748541A}"/>
    <cellStyle name="Migliaia 3 2 3 10" xfId="3297" xr:uid="{12AA6F5F-7E62-4CCA-89E7-95EDED1E2AD3}"/>
    <cellStyle name="Migliaia 3 2 3 10 2" xfId="9006" xr:uid="{C9531615-62D3-48B4-87E1-6BD8C1E7F3BA}"/>
    <cellStyle name="Migliaia 3 2 3 10 2 2" xfId="20423" xr:uid="{54B89BBB-4101-44FA-A549-C4DBC9B20C46}"/>
    <cellStyle name="Migliaia 3 2 3 10 2 2 2" xfId="43260" xr:uid="{E80536DB-00B9-44B9-BBC4-0D14466DB0C1}"/>
    <cellStyle name="Migliaia 3 2 3 10 2 3" xfId="31843" xr:uid="{C6E8D36F-B2E1-4408-883F-006E4118D178}"/>
    <cellStyle name="Migliaia 3 2 3 10 3" xfId="14715" xr:uid="{8B7C3BF0-1964-41E2-9AA2-A128C6635AB6}"/>
    <cellStyle name="Migliaia 3 2 3 10 3 2" xfId="37552" xr:uid="{BA00F0A4-BF34-4A88-818A-1078EF145ABC}"/>
    <cellStyle name="Migliaia 3 2 3 10 4" xfId="26135" xr:uid="{9668EDD3-7EDB-4377-A522-96E061D75D29}"/>
    <cellStyle name="Migliaia 3 2 3 11" xfId="6152" xr:uid="{FEB5EA7E-5F10-4EF4-89A1-DF43E02839FE}"/>
    <cellStyle name="Migliaia 3 2 3 11 2" xfId="17569" xr:uid="{0AD65A13-C70B-4B70-A9DE-0A4E9E40493C}"/>
    <cellStyle name="Migliaia 3 2 3 11 2 2" xfId="40406" xr:uid="{8B387818-E3E7-4073-8CFF-0F172271F79F}"/>
    <cellStyle name="Migliaia 3 2 3 11 3" xfId="28989" xr:uid="{E42F8A33-B2E0-4FB2-80D2-75999EAEAF2E}"/>
    <cellStyle name="Migliaia 3 2 3 12" xfId="11861" xr:uid="{829BCE0A-E2EB-44ED-99A9-4EB6DBCD0236}"/>
    <cellStyle name="Migliaia 3 2 3 12 2" xfId="34698" xr:uid="{0C68F85F-4B5A-446B-A558-AADD9856F442}"/>
    <cellStyle name="Migliaia 3 2 3 13" xfId="23281" xr:uid="{49C22FD4-9D37-4E64-AEED-84B862A1389A}"/>
    <cellStyle name="Migliaia 3 2 3 2" xfId="317" xr:uid="{55A44198-B86F-4629-BE48-96D3AE682629}"/>
    <cellStyle name="Migliaia 3 2 3 2 10" xfId="6230" xr:uid="{69C5154B-4ED1-40A8-91B8-5868EAE0D97A}"/>
    <cellStyle name="Migliaia 3 2 3 2 10 2" xfId="17647" xr:uid="{33157503-2671-4762-B5FA-8CF695C58DDE}"/>
    <cellStyle name="Migliaia 3 2 3 2 10 2 2" xfId="40484" xr:uid="{D78C1A29-18AC-48C6-BCB1-2AC9224311F7}"/>
    <cellStyle name="Migliaia 3 2 3 2 10 3" xfId="29067" xr:uid="{B52FC883-2760-49AC-A000-46147AD2D1A0}"/>
    <cellStyle name="Migliaia 3 2 3 2 11" xfId="11939" xr:uid="{BF9F0886-9B5C-4FF3-A8A6-2E2F2BD4FB76}"/>
    <cellStyle name="Migliaia 3 2 3 2 11 2" xfId="34776" xr:uid="{CE1CDC51-01AC-44BD-A0E5-14A07C6ED28B}"/>
    <cellStyle name="Migliaia 3 2 3 2 12" xfId="23359" xr:uid="{D902D69A-B78D-49C1-B18E-B2241EF6EBAC}"/>
    <cellStyle name="Migliaia 3 2 3 2 2" xfId="469" xr:uid="{AA5CB55F-CE5E-41F0-BE87-0DCAA419A58B}"/>
    <cellStyle name="Migliaia 3 2 3 2 2 10" xfId="12061" xr:uid="{0AD950D0-4EDE-4EF2-8E4E-31D68A179525}"/>
    <cellStyle name="Migliaia 3 2 3 2 2 10 2" xfId="34898" xr:uid="{4E94418E-F09A-4B39-9E0D-5FB4B7914C33}"/>
    <cellStyle name="Migliaia 3 2 3 2 2 11" xfId="23481" xr:uid="{ECDF2209-3513-4D57-9634-0ABDAA9FC35F}"/>
    <cellStyle name="Migliaia 3 2 3 2 2 2" xfId="723" xr:uid="{58E25B38-0BBF-4642-8120-21BABA1F84A3}"/>
    <cellStyle name="Migliaia 3 2 3 2 2 2 2" xfId="2285" xr:uid="{C96AFE09-95CB-44E6-B57E-785D79AEE45F}"/>
    <cellStyle name="Migliaia 3 2 3 2 2 2 2 2" xfId="5141" xr:uid="{C86713D4-E920-41EA-9CED-2BB652B481B1}"/>
    <cellStyle name="Migliaia 3 2 3 2 2 2 2 2 2" xfId="10849" xr:uid="{F73CBE77-EF40-4982-BCBD-45E12417A272}"/>
    <cellStyle name="Migliaia 3 2 3 2 2 2 2 2 2 2" xfId="22267" xr:uid="{5B19E12A-B41C-4E5D-8EAC-84EF146ABC6F}"/>
    <cellStyle name="Migliaia 3 2 3 2 2 2 2 2 2 2 2" xfId="45104" xr:uid="{D497D918-BFD3-4B5F-AC83-DFAD8E51A88F}"/>
    <cellStyle name="Migliaia 3 2 3 2 2 2 2 2 2 3" xfId="33687" xr:uid="{14F0E089-2A32-4060-A4B1-0324582AD235}"/>
    <cellStyle name="Migliaia 3 2 3 2 2 2 2 2 3" xfId="16559" xr:uid="{67E824DA-B671-4715-AD66-DC144FA01B93}"/>
    <cellStyle name="Migliaia 3 2 3 2 2 2 2 2 3 2" xfId="39396" xr:uid="{0F17AE57-D95E-443A-933C-C2F12C117B59}"/>
    <cellStyle name="Migliaia 3 2 3 2 2 2 2 2 4" xfId="27979" xr:uid="{2A19D46F-6769-4893-983E-F97AB77DF053}"/>
    <cellStyle name="Migliaia 3 2 3 2 2 2 2 3" xfId="7996" xr:uid="{3C5A0786-1D81-4C1A-A559-448E980F4804}"/>
    <cellStyle name="Migliaia 3 2 3 2 2 2 2 3 2" xfId="19413" xr:uid="{EC304B25-22A3-4C3C-891D-75929A1162D6}"/>
    <cellStyle name="Migliaia 3 2 3 2 2 2 2 3 2 2" xfId="42250" xr:uid="{28061595-8599-415B-A788-A5F4A7D3D600}"/>
    <cellStyle name="Migliaia 3 2 3 2 2 2 2 3 3" xfId="30833" xr:uid="{22913E90-0BC5-43F6-81EB-DA0CB0234E73}"/>
    <cellStyle name="Migliaia 3 2 3 2 2 2 2 4" xfId="13705" xr:uid="{926449C3-38F9-476F-89EC-982E84CC058F}"/>
    <cellStyle name="Migliaia 3 2 3 2 2 2 2 4 2" xfId="36542" xr:uid="{0637C377-9088-4879-8124-D5D64358F39E}"/>
    <cellStyle name="Migliaia 3 2 3 2 2 2 2 5" xfId="25125" xr:uid="{710CC181-4F7D-41EE-9A7C-6831839F3BBC}"/>
    <cellStyle name="Migliaia 3 2 3 2 2 2 3" xfId="3714" xr:uid="{1208CDCB-1F87-4B89-9E3F-1FE33DEEF1D0}"/>
    <cellStyle name="Migliaia 3 2 3 2 2 2 3 2" xfId="9423" xr:uid="{EE370C70-03C0-443C-BFD0-5C43999C5BB5}"/>
    <cellStyle name="Migliaia 3 2 3 2 2 2 3 2 2" xfId="20840" xr:uid="{6A94BB30-1103-4C6C-8126-65D13F2E37F4}"/>
    <cellStyle name="Migliaia 3 2 3 2 2 2 3 2 2 2" xfId="43677" xr:uid="{B7711193-9938-4751-A0BB-76E6621F74ED}"/>
    <cellStyle name="Migliaia 3 2 3 2 2 2 3 2 3" xfId="32260" xr:uid="{A80F4863-0437-4611-8205-5B005E6507BE}"/>
    <cellStyle name="Migliaia 3 2 3 2 2 2 3 3" xfId="15132" xr:uid="{10717B9E-836F-4F6F-9693-32488998AF60}"/>
    <cellStyle name="Migliaia 3 2 3 2 2 2 3 3 2" xfId="37969" xr:uid="{3D88B25C-0AF5-4150-BA43-497E06CF28C1}"/>
    <cellStyle name="Migliaia 3 2 3 2 2 2 3 4" xfId="26552" xr:uid="{1AED0D5B-2F45-4720-82E6-FA14801CA2C6}"/>
    <cellStyle name="Migliaia 3 2 3 2 2 2 4" xfId="6569" xr:uid="{30854CEA-A1CB-48B9-98D3-E9CEF2DA6F01}"/>
    <cellStyle name="Migliaia 3 2 3 2 2 2 4 2" xfId="17986" xr:uid="{5E13351E-CEB9-4083-AE69-033064315457}"/>
    <cellStyle name="Migliaia 3 2 3 2 2 2 4 2 2" xfId="40823" xr:uid="{9652062E-CD8C-4DFF-8C98-E1E87564CD5E}"/>
    <cellStyle name="Migliaia 3 2 3 2 2 2 4 3" xfId="29406" xr:uid="{581D2312-B427-4083-B971-2C97B4639EA2}"/>
    <cellStyle name="Migliaia 3 2 3 2 2 2 5" xfId="12278" xr:uid="{EBE17CC3-5130-48BD-A9DE-55701B54DC58}"/>
    <cellStyle name="Migliaia 3 2 3 2 2 2 5 2" xfId="35115" xr:uid="{0B731256-A4A1-4554-9064-4DE77247A8BD}"/>
    <cellStyle name="Migliaia 3 2 3 2 2 2 6" xfId="23698" xr:uid="{31D16B81-2DB6-48E1-8328-43CB05D36E6D}"/>
    <cellStyle name="Migliaia 3 2 3 2 2 3" xfId="983" xr:uid="{BC72B9AC-189B-41CA-BD80-6C7BF46BB92A}"/>
    <cellStyle name="Migliaia 3 2 3 2 2 3 2" xfId="2502" xr:uid="{C8EFFA60-4CD9-4F17-A63E-B3BD04DB35ED}"/>
    <cellStyle name="Migliaia 3 2 3 2 2 3 2 2" xfId="5358" xr:uid="{92E99BE0-5D13-411C-B33E-4FFB6AB8409C}"/>
    <cellStyle name="Migliaia 3 2 3 2 2 3 2 2 2" xfId="11066" xr:uid="{1CC3EF66-366E-40E4-A838-BBE7D3BE971E}"/>
    <cellStyle name="Migliaia 3 2 3 2 2 3 2 2 2 2" xfId="22484" xr:uid="{8B867C35-9A5E-4C72-9A06-D83B9E66B738}"/>
    <cellStyle name="Migliaia 3 2 3 2 2 3 2 2 2 2 2" xfId="45321" xr:uid="{A718A775-8D65-4791-88C9-546B4DB0AA96}"/>
    <cellStyle name="Migliaia 3 2 3 2 2 3 2 2 2 3" xfId="33904" xr:uid="{EDAD8724-DE37-4109-85A4-5E733FA751DC}"/>
    <cellStyle name="Migliaia 3 2 3 2 2 3 2 2 3" xfId="16776" xr:uid="{758EE9B4-FB9A-4737-9FBE-4C1CB22370C8}"/>
    <cellStyle name="Migliaia 3 2 3 2 2 3 2 2 3 2" xfId="39613" xr:uid="{76DECB3E-315E-4AC2-A9D1-AF68BCD5CBB3}"/>
    <cellStyle name="Migliaia 3 2 3 2 2 3 2 2 4" xfId="28196" xr:uid="{7E8EA403-1EDF-4B60-AD21-03974D3D750A}"/>
    <cellStyle name="Migliaia 3 2 3 2 2 3 2 3" xfId="8213" xr:uid="{8970460D-703E-4115-B345-3E0AB5DD4C61}"/>
    <cellStyle name="Migliaia 3 2 3 2 2 3 2 3 2" xfId="19630" xr:uid="{D5AE7F06-CDEF-4E33-9420-02F4C0C5678D}"/>
    <cellStyle name="Migliaia 3 2 3 2 2 3 2 3 2 2" xfId="42467" xr:uid="{471F8074-3884-4481-AEB3-343751B43E5A}"/>
    <cellStyle name="Migliaia 3 2 3 2 2 3 2 3 3" xfId="31050" xr:uid="{BC72FAA9-E795-402E-8822-EC0FF72549EC}"/>
    <cellStyle name="Migliaia 3 2 3 2 2 3 2 4" xfId="13922" xr:uid="{D1DDBB77-A8E7-4B21-B9CF-C9A0DC611A39}"/>
    <cellStyle name="Migliaia 3 2 3 2 2 3 2 4 2" xfId="36759" xr:uid="{FBA367EC-72B8-4558-AB50-16FD2073E440}"/>
    <cellStyle name="Migliaia 3 2 3 2 2 3 2 5" xfId="25342" xr:uid="{FB84F7C7-EC94-41D2-8A1B-979B31C49765}"/>
    <cellStyle name="Migliaia 3 2 3 2 2 3 3" xfId="3931" xr:uid="{2A96FA40-4D27-4A09-941F-3E12AFBBAE38}"/>
    <cellStyle name="Migliaia 3 2 3 2 2 3 3 2" xfId="9640" xr:uid="{ACD3C2AC-B3FA-4DF2-A38B-FBB032C1A40E}"/>
    <cellStyle name="Migliaia 3 2 3 2 2 3 3 2 2" xfId="21057" xr:uid="{05B06095-5BEA-4E68-AD98-AF413838980B}"/>
    <cellStyle name="Migliaia 3 2 3 2 2 3 3 2 2 2" xfId="43894" xr:uid="{B2375BC6-30C6-4683-B96F-E5ABFD1E37E7}"/>
    <cellStyle name="Migliaia 3 2 3 2 2 3 3 2 3" xfId="32477" xr:uid="{79AAA5A9-EA55-48AE-8084-A236C92ACE2D}"/>
    <cellStyle name="Migliaia 3 2 3 2 2 3 3 3" xfId="15349" xr:uid="{7015574B-EB51-4B83-92F2-3316DEC52815}"/>
    <cellStyle name="Migliaia 3 2 3 2 2 3 3 3 2" xfId="38186" xr:uid="{3C4BC1E4-4D0E-4103-BA5F-941DB0CD2D16}"/>
    <cellStyle name="Migliaia 3 2 3 2 2 3 3 4" xfId="26769" xr:uid="{221DF8F0-DC32-4946-A764-F73C9CFDF2E4}"/>
    <cellStyle name="Migliaia 3 2 3 2 2 3 4" xfId="6786" xr:uid="{EFB2417E-E1B3-4CC8-BFC2-A7152D2684FE}"/>
    <cellStyle name="Migliaia 3 2 3 2 2 3 4 2" xfId="18203" xr:uid="{FA87F9B0-C512-4CF3-8FD8-AFFAB95EACF3}"/>
    <cellStyle name="Migliaia 3 2 3 2 2 3 4 2 2" xfId="41040" xr:uid="{D75F2419-8EEA-413B-BF78-0B9A61519C89}"/>
    <cellStyle name="Migliaia 3 2 3 2 2 3 4 3" xfId="29623" xr:uid="{D7F01895-FD17-43D4-B23A-026B172FA9B8}"/>
    <cellStyle name="Migliaia 3 2 3 2 2 3 5" xfId="12495" xr:uid="{BD458035-82C0-4396-9ACB-A91FB785580F}"/>
    <cellStyle name="Migliaia 3 2 3 2 2 3 5 2" xfId="35332" xr:uid="{612D4DAA-64FA-4185-BB1D-14D54830B83D}"/>
    <cellStyle name="Migliaia 3 2 3 2 2 3 6" xfId="23915" xr:uid="{71CA3CD6-E63B-4FA7-9206-67CF771FB78E}"/>
    <cellStyle name="Migliaia 3 2 3 2 2 4" xfId="1230" xr:uid="{57935F9E-60B3-466D-AF0D-DAE3069830DC}"/>
    <cellStyle name="Migliaia 3 2 3 2 2 4 2" xfId="2719" xr:uid="{61A9BCD2-9B61-4EB7-881E-9DFCEC7165DE}"/>
    <cellStyle name="Migliaia 3 2 3 2 2 4 2 2" xfId="5575" xr:uid="{F31290A3-0C79-4965-9313-8B9A4504CCDD}"/>
    <cellStyle name="Migliaia 3 2 3 2 2 4 2 2 2" xfId="11283" xr:uid="{BEC25DCC-0E07-4436-A039-E47044761E46}"/>
    <cellStyle name="Migliaia 3 2 3 2 2 4 2 2 2 2" xfId="22701" xr:uid="{F94169E1-8ED1-4C85-9CBA-B2AC7B17B8A5}"/>
    <cellStyle name="Migliaia 3 2 3 2 2 4 2 2 2 2 2" xfId="45538" xr:uid="{209AC3E7-4506-40B5-B7BA-A74859491237}"/>
    <cellStyle name="Migliaia 3 2 3 2 2 4 2 2 2 3" xfId="34121" xr:uid="{19C8DEE9-40F5-4721-8151-82F41ACC2221}"/>
    <cellStyle name="Migliaia 3 2 3 2 2 4 2 2 3" xfId="16993" xr:uid="{25F83095-7B9C-4B02-9B8E-51227C44258C}"/>
    <cellStyle name="Migliaia 3 2 3 2 2 4 2 2 3 2" xfId="39830" xr:uid="{F7CD2561-49A8-44A6-B3F5-9FF97741442B}"/>
    <cellStyle name="Migliaia 3 2 3 2 2 4 2 2 4" xfId="28413" xr:uid="{65F8C79B-19CE-476F-A64B-593B70BCF96A}"/>
    <cellStyle name="Migliaia 3 2 3 2 2 4 2 3" xfId="8430" xr:uid="{1E2A466D-B5D8-4654-97E7-11D5F14964A5}"/>
    <cellStyle name="Migliaia 3 2 3 2 2 4 2 3 2" xfId="19847" xr:uid="{465F5316-0DC1-4DA9-BCDD-966DD86D4763}"/>
    <cellStyle name="Migliaia 3 2 3 2 2 4 2 3 2 2" xfId="42684" xr:uid="{150D2B0C-E1B9-48A5-94A2-9ED6093FD14E}"/>
    <cellStyle name="Migliaia 3 2 3 2 2 4 2 3 3" xfId="31267" xr:uid="{25B2E111-B150-42F0-A402-C645FC74D7D6}"/>
    <cellStyle name="Migliaia 3 2 3 2 2 4 2 4" xfId="14139" xr:uid="{77DD3AE7-019F-44F3-B36A-9EF9C1C51C8E}"/>
    <cellStyle name="Migliaia 3 2 3 2 2 4 2 4 2" xfId="36976" xr:uid="{CADD0FA9-9228-4578-BE4B-CE6EAE82B5C7}"/>
    <cellStyle name="Migliaia 3 2 3 2 2 4 2 5" xfId="25559" xr:uid="{BB79E66A-26EA-4EAA-9DF8-B84458EA262F}"/>
    <cellStyle name="Migliaia 3 2 3 2 2 4 3" xfId="4148" xr:uid="{8A076797-99A8-4AFE-8165-E7328AF6F933}"/>
    <cellStyle name="Migliaia 3 2 3 2 2 4 3 2" xfId="9857" xr:uid="{9153C460-BAE5-4175-8C97-D2D7F9E221F3}"/>
    <cellStyle name="Migliaia 3 2 3 2 2 4 3 2 2" xfId="21274" xr:uid="{17A63A22-D8CF-4FEF-999A-BF8C60EBEE0F}"/>
    <cellStyle name="Migliaia 3 2 3 2 2 4 3 2 2 2" xfId="44111" xr:uid="{99BECE4F-8096-4B81-9894-B7808E036478}"/>
    <cellStyle name="Migliaia 3 2 3 2 2 4 3 2 3" xfId="32694" xr:uid="{6D44E084-6AAA-4E93-8F3F-09378F648422}"/>
    <cellStyle name="Migliaia 3 2 3 2 2 4 3 3" xfId="15566" xr:uid="{E39907D6-CFC4-459C-B55D-C31669BFAC85}"/>
    <cellStyle name="Migliaia 3 2 3 2 2 4 3 3 2" xfId="38403" xr:uid="{951689F3-D1A7-4E89-818C-48B87C28138C}"/>
    <cellStyle name="Migliaia 3 2 3 2 2 4 3 4" xfId="26986" xr:uid="{87696272-B70F-4B46-A484-B40109180028}"/>
    <cellStyle name="Migliaia 3 2 3 2 2 4 4" xfId="7003" xr:uid="{6C511CC3-68D0-4665-9133-AC023512111B}"/>
    <cellStyle name="Migliaia 3 2 3 2 2 4 4 2" xfId="18420" xr:uid="{EF52F1FF-797D-4E3A-A2CB-8D205CF0A60A}"/>
    <cellStyle name="Migliaia 3 2 3 2 2 4 4 2 2" xfId="41257" xr:uid="{DCF0B062-EE37-4AD7-A2FE-3A56E8F8982C}"/>
    <cellStyle name="Migliaia 3 2 3 2 2 4 4 3" xfId="29840" xr:uid="{7CFCE9AD-F969-4FFB-8071-9A69354B9A4D}"/>
    <cellStyle name="Migliaia 3 2 3 2 2 4 5" xfId="12712" xr:uid="{EF051D83-EFEC-43DA-BA84-E0F04B0B7C92}"/>
    <cellStyle name="Migliaia 3 2 3 2 2 4 5 2" xfId="35549" xr:uid="{13514BA0-0A68-4155-BEDA-6EDD53087FB9}"/>
    <cellStyle name="Migliaia 3 2 3 2 2 4 6" xfId="24132" xr:uid="{2489E94E-244D-4A6C-A3E5-D0A1FBE7D84E}"/>
    <cellStyle name="Migliaia 3 2 3 2 2 5" xfId="1477" xr:uid="{976A3081-1443-4DCD-9586-DF32E8A3A6AC}"/>
    <cellStyle name="Migliaia 3 2 3 2 2 5 2" xfId="2936" xr:uid="{32D65A7A-A5BB-4EB9-8CA6-97B4E4377238}"/>
    <cellStyle name="Migliaia 3 2 3 2 2 5 2 2" xfId="5792" xr:uid="{D86ABA6C-8D16-48AE-8B88-1EB3A5093450}"/>
    <cellStyle name="Migliaia 3 2 3 2 2 5 2 2 2" xfId="11500" xr:uid="{773B092A-DF51-4184-A2A7-77AF6FD541F9}"/>
    <cellStyle name="Migliaia 3 2 3 2 2 5 2 2 2 2" xfId="22918" xr:uid="{0F0AB3F9-37C3-42A3-BEF3-3308FE980FC8}"/>
    <cellStyle name="Migliaia 3 2 3 2 2 5 2 2 2 2 2" xfId="45755" xr:uid="{D069C1D6-D2B0-47FC-A28B-27C7F74EE354}"/>
    <cellStyle name="Migliaia 3 2 3 2 2 5 2 2 2 3" xfId="34338" xr:uid="{4BA0513D-DCF6-442B-AA0D-77CE09E61032}"/>
    <cellStyle name="Migliaia 3 2 3 2 2 5 2 2 3" xfId="17210" xr:uid="{AC5573C3-C63C-4656-A35F-CE3808AE3729}"/>
    <cellStyle name="Migliaia 3 2 3 2 2 5 2 2 3 2" xfId="40047" xr:uid="{BF740433-52A2-44DC-BE31-95A2F119FECE}"/>
    <cellStyle name="Migliaia 3 2 3 2 2 5 2 2 4" xfId="28630" xr:uid="{F6A00037-3077-4462-B043-0DC946D3F301}"/>
    <cellStyle name="Migliaia 3 2 3 2 2 5 2 3" xfId="8647" xr:uid="{09253347-86AF-48A8-9B91-9A8FC3229269}"/>
    <cellStyle name="Migliaia 3 2 3 2 2 5 2 3 2" xfId="20064" xr:uid="{B605C039-6EC6-4E7A-9BFC-8102445F33E2}"/>
    <cellStyle name="Migliaia 3 2 3 2 2 5 2 3 2 2" xfId="42901" xr:uid="{AEF07159-69EA-40AD-B4D0-FC9B368F24C5}"/>
    <cellStyle name="Migliaia 3 2 3 2 2 5 2 3 3" xfId="31484" xr:uid="{6348125D-96E8-4949-8ECD-80700B74DDF6}"/>
    <cellStyle name="Migliaia 3 2 3 2 2 5 2 4" xfId="14356" xr:uid="{0951DBCA-2A04-4C39-8F83-371B1B10CBD6}"/>
    <cellStyle name="Migliaia 3 2 3 2 2 5 2 4 2" xfId="37193" xr:uid="{29861B09-9DA7-45EA-ACCB-53FEB68B79AD}"/>
    <cellStyle name="Migliaia 3 2 3 2 2 5 2 5" xfId="25776" xr:uid="{BA53C713-6062-40D1-BD46-CC08D24BF5E3}"/>
    <cellStyle name="Migliaia 3 2 3 2 2 5 3" xfId="4365" xr:uid="{63F3C6A6-6FF5-42B5-8670-C58DBBC793DD}"/>
    <cellStyle name="Migliaia 3 2 3 2 2 5 3 2" xfId="10074" xr:uid="{623B204A-4EC5-46AE-90B9-EE28FB67577A}"/>
    <cellStyle name="Migliaia 3 2 3 2 2 5 3 2 2" xfId="21491" xr:uid="{48780F23-BA1A-4CD9-8F18-AB3F1B8C2168}"/>
    <cellStyle name="Migliaia 3 2 3 2 2 5 3 2 2 2" xfId="44328" xr:uid="{60261DD9-B8DB-4C32-BCE5-0CB834F0E3AE}"/>
    <cellStyle name="Migliaia 3 2 3 2 2 5 3 2 3" xfId="32911" xr:uid="{4927B539-3398-4FCE-B473-43962337C8EA}"/>
    <cellStyle name="Migliaia 3 2 3 2 2 5 3 3" xfId="15783" xr:uid="{53F1D099-7D2A-4671-9313-124CFC9A73F4}"/>
    <cellStyle name="Migliaia 3 2 3 2 2 5 3 3 2" xfId="38620" xr:uid="{F5777F14-BA82-4180-8991-A685D62A3C10}"/>
    <cellStyle name="Migliaia 3 2 3 2 2 5 3 4" xfId="27203" xr:uid="{B2EA4903-EF16-48B3-A726-7CD3BF501216}"/>
    <cellStyle name="Migliaia 3 2 3 2 2 5 4" xfId="7220" xr:uid="{506DB6E5-AF6E-495F-846F-01254ACE7D6E}"/>
    <cellStyle name="Migliaia 3 2 3 2 2 5 4 2" xfId="18637" xr:uid="{635F9847-1A47-4B54-846D-DB743D2E4713}"/>
    <cellStyle name="Migliaia 3 2 3 2 2 5 4 2 2" xfId="41474" xr:uid="{AFCC04B2-20B8-4972-8B9F-3821F0D6F3B5}"/>
    <cellStyle name="Migliaia 3 2 3 2 2 5 4 3" xfId="30057" xr:uid="{3CA383FA-C45F-4C0E-8DBA-149198149D18}"/>
    <cellStyle name="Migliaia 3 2 3 2 2 5 5" xfId="12929" xr:uid="{3C75D0AC-CAA2-4307-8B49-21C8CF978520}"/>
    <cellStyle name="Migliaia 3 2 3 2 2 5 5 2" xfId="35766" xr:uid="{75E94D0B-2125-43E6-A2CC-163EFE6793F5}"/>
    <cellStyle name="Migliaia 3 2 3 2 2 5 6" xfId="24349" xr:uid="{D26C87E2-CC87-45A1-A6C7-D5254F04C7F5}"/>
    <cellStyle name="Migliaia 3 2 3 2 2 6" xfId="1724" xr:uid="{24E6A8ED-BF14-43DA-ACD1-C43D2D62AE01}"/>
    <cellStyle name="Migliaia 3 2 3 2 2 6 2" xfId="3153" xr:uid="{7A14EF20-95D6-4C0A-99EA-60F129792F6E}"/>
    <cellStyle name="Migliaia 3 2 3 2 2 6 2 2" xfId="6009" xr:uid="{894E032C-E5E4-41DE-8CFE-74F725510377}"/>
    <cellStyle name="Migliaia 3 2 3 2 2 6 2 2 2" xfId="11717" xr:uid="{8B1C4067-0038-472A-AE43-B107B044E3A5}"/>
    <cellStyle name="Migliaia 3 2 3 2 2 6 2 2 2 2" xfId="23135" xr:uid="{92B56E27-BCE7-4173-B726-CF0ED68F438E}"/>
    <cellStyle name="Migliaia 3 2 3 2 2 6 2 2 2 2 2" xfId="45972" xr:uid="{FC3B8DC5-0A13-474C-8215-AEBBC012687F}"/>
    <cellStyle name="Migliaia 3 2 3 2 2 6 2 2 2 3" xfId="34555" xr:uid="{EDEB2E5C-DA45-45E4-975E-F2D31E895C18}"/>
    <cellStyle name="Migliaia 3 2 3 2 2 6 2 2 3" xfId="17427" xr:uid="{4FA6FEF2-5373-437C-85C0-80EE2155CF48}"/>
    <cellStyle name="Migliaia 3 2 3 2 2 6 2 2 3 2" xfId="40264" xr:uid="{AEE6696C-2E4D-4426-9B62-B6872C2607CD}"/>
    <cellStyle name="Migliaia 3 2 3 2 2 6 2 2 4" xfId="28847" xr:uid="{654CF95B-9D2C-4AFC-A196-0CC9661578CC}"/>
    <cellStyle name="Migliaia 3 2 3 2 2 6 2 3" xfId="8864" xr:uid="{6D95AC56-B154-49DF-B62E-97EB425D82A7}"/>
    <cellStyle name="Migliaia 3 2 3 2 2 6 2 3 2" xfId="20281" xr:uid="{7BF1067A-B9D0-422B-AA7C-BC85796B3F33}"/>
    <cellStyle name="Migliaia 3 2 3 2 2 6 2 3 2 2" xfId="43118" xr:uid="{468307CD-0600-48F4-9BCC-8F9E26730DD9}"/>
    <cellStyle name="Migliaia 3 2 3 2 2 6 2 3 3" xfId="31701" xr:uid="{073A9E34-50C0-44E1-B4E2-5765A5E9EF7A}"/>
    <cellStyle name="Migliaia 3 2 3 2 2 6 2 4" xfId="14573" xr:uid="{34ADE3D9-2A76-4D2A-A23D-0A305E1C5EAB}"/>
    <cellStyle name="Migliaia 3 2 3 2 2 6 2 4 2" xfId="37410" xr:uid="{9DA27B1A-48E2-4EAD-BF4B-C596FF8E3103}"/>
    <cellStyle name="Migliaia 3 2 3 2 2 6 2 5" xfId="25993" xr:uid="{5EE3CD19-796D-4515-9E31-FC9A53E6740B}"/>
    <cellStyle name="Migliaia 3 2 3 2 2 6 3" xfId="4582" xr:uid="{DB955206-A515-4AB3-BAC9-3FF85289EE00}"/>
    <cellStyle name="Migliaia 3 2 3 2 2 6 3 2" xfId="10291" xr:uid="{9C04B2B9-76D7-42FA-81DF-3A3026F4A9D0}"/>
    <cellStyle name="Migliaia 3 2 3 2 2 6 3 2 2" xfId="21708" xr:uid="{5CCC6776-E1D1-479F-9FA7-E4EC55510E4D}"/>
    <cellStyle name="Migliaia 3 2 3 2 2 6 3 2 2 2" xfId="44545" xr:uid="{CD9D98A4-C636-43D9-BF42-5389072E17B2}"/>
    <cellStyle name="Migliaia 3 2 3 2 2 6 3 2 3" xfId="33128" xr:uid="{2C79E53E-D025-4079-A0F4-E6BD041663B0}"/>
    <cellStyle name="Migliaia 3 2 3 2 2 6 3 3" xfId="16000" xr:uid="{CCECC130-4C95-4C54-BE70-3A1828BD91E0}"/>
    <cellStyle name="Migliaia 3 2 3 2 2 6 3 3 2" xfId="38837" xr:uid="{79E1E028-F7EB-4978-A99F-3556DEE3BA3C}"/>
    <cellStyle name="Migliaia 3 2 3 2 2 6 3 4" xfId="27420" xr:uid="{2FD8A682-2090-4170-97C5-63827E9596F6}"/>
    <cellStyle name="Migliaia 3 2 3 2 2 6 4" xfId="7437" xr:uid="{5FAE782F-F1CC-41E8-ABB0-930289F3B840}"/>
    <cellStyle name="Migliaia 3 2 3 2 2 6 4 2" xfId="18854" xr:uid="{B3CBA25D-6218-4E7B-A51A-577EB39F4927}"/>
    <cellStyle name="Migliaia 3 2 3 2 2 6 4 2 2" xfId="41691" xr:uid="{4D7DBAD8-6380-43E3-8175-026311B2513E}"/>
    <cellStyle name="Migliaia 3 2 3 2 2 6 4 3" xfId="30274" xr:uid="{60AF4AC9-3194-4465-A97F-5298AEEBC626}"/>
    <cellStyle name="Migliaia 3 2 3 2 2 6 5" xfId="13146" xr:uid="{7366232A-3F39-4CCD-A322-C8A1630C150A}"/>
    <cellStyle name="Migliaia 3 2 3 2 2 6 5 2" xfId="35983" xr:uid="{2B302E8F-565B-4451-B55C-07C00B8FC3BC}"/>
    <cellStyle name="Migliaia 3 2 3 2 2 6 6" xfId="24566" xr:uid="{21C95E81-54FC-4725-9ACF-07CE9E70E0F0}"/>
    <cellStyle name="Migliaia 3 2 3 2 2 7" xfId="2068" xr:uid="{DAC0B500-3859-47CC-A961-9F26B97DEFC3}"/>
    <cellStyle name="Migliaia 3 2 3 2 2 7 2" xfId="4924" xr:uid="{3B3DA35F-7E58-475F-8B92-80334AA1FDA1}"/>
    <cellStyle name="Migliaia 3 2 3 2 2 7 2 2" xfId="10632" xr:uid="{9EB208A7-0068-4005-8C02-708B87011A30}"/>
    <cellStyle name="Migliaia 3 2 3 2 2 7 2 2 2" xfId="22050" xr:uid="{8A78E200-40B4-4046-9A93-277B481FCB44}"/>
    <cellStyle name="Migliaia 3 2 3 2 2 7 2 2 2 2" xfId="44887" xr:uid="{B23F1A29-34F2-452E-9BF5-BADAB078BF56}"/>
    <cellStyle name="Migliaia 3 2 3 2 2 7 2 2 3" xfId="33470" xr:uid="{070722A0-4D9A-4F50-B7B7-DD93F14AD648}"/>
    <cellStyle name="Migliaia 3 2 3 2 2 7 2 3" xfId="16342" xr:uid="{D18D917B-2AB7-4B85-87D9-F666FF807790}"/>
    <cellStyle name="Migliaia 3 2 3 2 2 7 2 3 2" xfId="39179" xr:uid="{58E787A0-7A86-45F1-AC01-1B8ABEF86563}"/>
    <cellStyle name="Migliaia 3 2 3 2 2 7 2 4" xfId="27762" xr:uid="{7DD8B5B7-64DF-40B7-8D57-77F96245AF72}"/>
    <cellStyle name="Migliaia 3 2 3 2 2 7 3" xfId="7779" xr:uid="{C36BA69A-25A1-41CE-88CB-EED57742816F}"/>
    <cellStyle name="Migliaia 3 2 3 2 2 7 3 2" xfId="19196" xr:uid="{0964AB00-BA7F-42DF-B55B-7E9572A2054A}"/>
    <cellStyle name="Migliaia 3 2 3 2 2 7 3 2 2" xfId="42033" xr:uid="{163593E7-6400-4195-A297-78845343BE29}"/>
    <cellStyle name="Migliaia 3 2 3 2 2 7 3 3" xfId="30616" xr:uid="{05C6ACE3-1F28-4F90-B1ED-541A68FD3DF9}"/>
    <cellStyle name="Migliaia 3 2 3 2 2 7 4" xfId="13488" xr:uid="{BA8F1213-4900-40FD-9AF5-04546E2D5071}"/>
    <cellStyle name="Migliaia 3 2 3 2 2 7 4 2" xfId="36325" xr:uid="{FF0B5E7E-381F-400F-A70E-CADEAEF227CC}"/>
    <cellStyle name="Migliaia 3 2 3 2 2 7 5" xfId="24908" xr:uid="{D4DDA485-0F9A-4DF0-AB3D-2B616C62A1D7}"/>
    <cellStyle name="Migliaia 3 2 3 2 2 8" xfId="3497" xr:uid="{962C4854-0D92-4390-87D9-7F93D0F5C7E3}"/>
    <cellStyle name="Migliaia 3 2 3 2 2 8 2" xfId="9206" xr:uid="{1DB44720-AAD8-46A5-8D9F-852F593BDF72}"/>
    <cellStyle name="Migliaia 3 2 3 2 2 8 2 2" xfId="20623" xr:uid="{4A6EB602-A5D7-49FF-8BD2-DC6FFEE6D213}"/>
    <cellStyle name="Migliaia 3 2 3 2 2 8 2 2 2" xfId="43460" xr:uid="{136C743B-1DF4-4D69-BF72-24E66056C97C}"/>
    <cellStyle name="Migliaia 3 2 3 2 2 8 2 3" xfId="32043" xr:uid="{3E79A9F8-66E4-4FEE-AA62-4B886D529790}"/>
    <cellStyle name="Migliaia 3 2 3 2 2 8 3" xfId="14915" xr:uid="{A35EC128-A4C1-4B60-97AF-8FD7F4AEFABC}"/>
    <cellStyle name="Migliaia 3 2 3 2 2 8 3 2" xfId="37752" xr:uid="{48201879-AC10-4A0F-841B-69CCA28BC255}"/>
    <cellStyle name="Migliaia 3 2 3 2 2 8 4" xfId="26335" xr:uid="{6467B44B-FDF8-44C6-943B-BBD9CC210BB0}"/>
    <cellStyle name="Migliaia 3 2 3 2 2 9" xfId="6352" xr:uid="{79512F12-E126-4D45-9671-76A887D17DA2}"/>
    <cellStyle name="Migliaia 3 2 3 2 2 9 2" xfId="17769" xr:uid="{DABF9D10-D2D2-402C-B356-36F172275E20}"/>
    <cellStyle name="Migliaia 3 2 3 2 2 9 2 2" xfId="40606" xr:uid="{4DB0B407-42CB-4AAA-A090-1C471E7A374D}"/>
    <cellStyle name="Migliaia 3 2 3 2 2 9 3" xfId="29189" xr:uid="{FDA9833F-0C16-4884-9678-A08FAB8A9C8C}"/>
    <cellStyle name="Migliaia 3 2 3 2 3" xfId="589" xr:uid="{CCF8BC89-F50B-4D92-93A0-ED2EE3B3F7DA}"/>
    <cellStyle name="Migliaia 3 2 3 2 3 2" xfId="2171" xr:uid="{35A27FFC-C576-4D05-A22B-2DB162B22038}"/>
    <cellStyle name="Migliaia 3 2 3 2 3 2 2" xfId="5027" xr:uid="{1687C751-DE4A-4598-BAEA-A7D3B131AD25}"/>
    <cellStyle name="Migliaia 3 2 3 2 3 2 2 2" xfId="10735" xr:uid="{D1B1D238-8BA1-4627-B8DD-D01AC8CDCD22}"/>
    <cellStyle name="Migliaia 3 2 3 2 3 2 2 2 2" xfId="22153" xr:uid="{9191C781-5BDC-4401-8A44-DD8B3F92E0DE}"/>
    <cellStyle name="Migliaia 3 2 3 2 3 2 2 2 2 2" xfId="44990" xr:uid="{F1C61161-03E8-4207-A8DA-0683BC9170E8}"/>
    <cellStyle name="Migliaia 3 2 3 2 3 2 2 2 3" xfId="33573" xr:uid="{BD1A0206-9439-462D-BC64-7E2DB66342C2}"/>
    <cellStyle name="Migliaia 3 2 3 2 3 2 2 3" xfId="16445" xr:uid="{A98D1301-4F23-4061-8245-546A65FF2873}"/>
    <cellStyle name="Migliaia 3 2 3 2 3 2 2 3 2" xfId="39282" xr:uid="{7308B710-A125-4E59-BB1B-80230EDC1505}"/>
    <cellStyle name="Migliaia 3 2 3 2 3 2 2 4" xfId="27865" xr:uid="{75E6D428-7B89-4A8A-A5DF-2836310E14D0}"/>
    <cellStyle name="Migliaia 3 2 3 2 3 2 3" xfId="7882" xr:uid="{684BA800-7E71-4CB5-A442-18C87D3D15CE}"/>
    <cellStyle name="Migliaia 3 2 3 2 3 2 3 2" xfId="19299" xr:uid="{3CEF6619-83D0-4AD4-B951-CDDA540ABA32}"/>
    <cellStyle name="Migliaia 3 2 3 2 3 2 3 2 2" xfId="42136" xr:uid="{4774BA6B-57EA-4AC5-B091-019CD2BAA727}"/>
    <cellStyle name="Migliaia 3 2 3 2 3 2 3 3" xfId="30719" xr:uid="{1C0DF235-14D8-4797-9890-E186841A327D}"/>
    <cellStyle name="Migliaia 3 2 3 2 3 2 4" xfId="13591" xr:uid="{A5644345-528F-4526-AE87-CAC54196BDAC}"/>
    <cellStyle name="Migliaia 3 2 3 2 3 2 4 2" xfId="36428" xr:uid="{BA177749-A439-4B12-8C2F-66DEBBB3658A}"/>
    <cellStyle name="Migliaia 3 2 3 2 3 2 5" xfId="25011" xr:uid="{CCA74554-D096-4CC9-928D-473D6D6DA779}"/>
    <cellStyle name="Migliaia 3 2 3 2 3 3" xfId="3600" xr:uid="{BD8DDF35-B519-4394-92B5-35B179B93DD7}"/>
    <cellStyle name="Migliaia 3 2 3 2 3 3 2" xfId="9309" xr:uid="{4CE6071C-8D11-4BAF-92A0-6BD622B569A9}"/>
    <cellStyle name="Migliaia 3 2 3 2 3 3 2 2" xfId="20726" xr:uid="{116C1948-1BC7-422B-85F4-8A2E4D50F73F}"/>
    <cellStyle name="Migliaia 3 2 3 2 3 3 2 2 2" xfId="43563" xr:uid="{D05B6BB5-F562-42CB-908C-A6D034751326}"/>
    <cellStyle name="Migliaia 3 2 3 2 3 3 2 3" xfId="32146" xr:uid="{708A0143-3190-4021-8E7E-420F338E417C}"/>
    <cellStyle name="Migliaia 3 2 3 2 3 3 3" xfId="15018" xr:uid="{E7EF9A20-A457-407E-8A60-56E10EACA212}"/>
    <cellStyle name="Migliaia 3 2 3 2 3 3 3 2" xfId="37855" xr:uid="{EEA6F316-5E3E-42B4-AB9A-205512EF5759}"/>
    <cellStyle name="Migliaia 3 2 3 2 3 3 4" xfId="26438" xr:uid="{F4871664-8746-40F3-AC96-CAFB792A1EBC}"/>
    <cellStyle name="Migliaia 3 2 3 2 3 4" xfId="6455" xr:uid="{194C6C52-519F-4CFB-B2D9-2DAC394418E3}"/>
    <cellStyle name="Migliaia 3 2 3 2 3 4 2" xfId="17872" xr:uid="{CF1D78D6-6C0B-4C02-81C3-BD7120CDE748}"/>
    <cellStyle name="Migliaia 3 2 3 2 3 4 2 2" xfId="40709" xr:uid="{016CFC54-577F-4D14-8686-D4B4182B9CD2}"/>
    <cellStyle name="Migliaia 3 2 3 2 3 4 3" xfId="29292" xr:uid="{5BC77C7D-ADB2-4DE9-AAF7-977ACCF4A03B}"/>
    <cellStyle name="Migliaia 3 2 3 2 3 5" xfId="12164" xr:uid="{D8D1BAED-0F86-4D2A-B54A-66C10BDD35AC}"/>
    <cellStyle name="Migliaia 3 2 3 2 3 5 2" xfId="35001" xr:uid="{9A312309-5213-45CC-80ED-084D5A30DA47}"/>
    <cellStyle name="Migliaia 3 2 3 2 3 6" xfId="23584" xr:uid="{597AD662-9255-46C2-9395-5235519D2EDF}"/>
    <cellStyle name="Migliaia 3 2 3 2 4" xfId="852" xr:uid="{5CFF0349-037B-42E8-82CC-FB2EE7F09675}"/>
    <cellStyle name="Migliaia 3 2 3 2 4 2" xfId="2388" xr:uid="{65B38E99-167D-4170-9B7D-BBC4582B48A2}"/>
    <cellStyle name="Migliaia 3 2 3 2 4 2 2" xfId="5244" xr:uid="{BFED5F0B-97C6-4B64-AEE5-1F650566572C}"/>
    <cellStyle name="Migliaia 3 2 3 2 4 2 2 2" xfId="10952" xr:uid="{D9E920E9-A0A8-4052-8340-FEB3D1319365}"/>
    <cellStyle name="Migliaia 3 2 3 2 4 2 2 2 2" xfId="22370" xr:uid="{F76A39FA-442A-4376-8AA3-125D720DD43A}"/>
    <cellStyle name="Migliaia 3 2 3 2 4 2 2 2 2 2" xfId="45207" xr:uid="{3C7A7124-48E0-4E3A-BD6D-FB32FBD50037}"/>
    <cellStyle name="Migliaia 3 2 3 2 4 2 2 2 3" xfId="33790" xr:uid="{E9259444-8EAF-463F-B2D4-99AA998E24B8}"/>
    <cellStyle name="Migliaia 3 2 3 2 4 2 2 3" xfId="16662" xr:uid="{DBF1E708-D03B-416E-AD20-7EDF2A7F77AE}"/>
    <cellStyle name="Migliaia 3 2 3 2 4 2 2 3 2" xfId="39499" xr:uid="{E4E5A88F-9993-48DB-ACB5-1D59BA8478E2}"/>
    <cellStyle name="Migliaia 3 2 3 2 4 2 2 4" xfId="28082" xr:uid="{F49A72B5-5138-40CE-9E6C-F0E9FF6A3A28}"/>
    <cellStyle name="Migliaia 3 2 3 2 4 2 3" xfId="8099" xr:uid="{834F7970-7387-4D11-AFEA-A17944933530}"/>
    <cellStyle name="Migliaia 3 2 3 2 4 2 3 2" xfId="19516" xr:uid="{7C554124-AF9E-47C4-BD72-FAD984AB2FAD}"/>
    <cellStyle name="Migliaia 3 2 3 2 4 2 3 2 2" xfId="42353" xr:uid="{41C86109-479D-4442-8065-28C76483D0D1}"/>
    <cellStyle name="Migliaia 3 2 3 2 4 2 3 3" xfId="30936" xr:uid="{B5E0B2CE-7675-4C60-9582-214604891C7A}"/>
    <cellStyle name="Migliaia 3 2 3 2 4 2 4" xfId="13808" xr:uid="{589A0D50-E4E2-4CB1-8545-08A106E7847F}"/>
    <cellStyle name="Migliaia 3 2 3 2 4 2 4 2" xfId="36645" xr:uid="{A0F610C5-6AE0-4C80-A3E9-BDE68C87B507}"/>
    <cellStyle name="Migliaia 3 2 3 2 4 2 5" xfId="25228" xr:uid="{92A1B157-9521-4021-B7D2-F212CDE063DA}"/>
    <cellStyle name="Migliaia 3 2 3 2 4 3" xfId="3817" xr:uid="{8729947D-B4A5-4B45-8CA4-B4FA62E5DD1F}"/>
    <cellStyle name="Migliaia 3 2 3 2 4 3 2" xfId="9526" xr:uid="{EAD3EF07-CA4B-4D41-9389-4CDAFDD3BB0B}"/>
    <cellStyle name="Migliaia 3 2 3 2 4 3 2 2" xfId="20943" xr:uid="{0C28E3A8-1616-46E4-AB80-05F956C66AD0}"/>
    <cellStyle name="Migliaia 3 2 3 2 4 3 2 2 2" xfId="43780" xr:uid="{64AAF940-0C62-4778-8FE0-044DE5662954}"/>
    <cellStyle name="Migliaia 3 2 3 2 4 3 2 3" xfId="32363" xr:uid="{E0EBCEC9-311A-40C8-9CFC-E8E2A26EAC48}"/>
    <cellStyle name="Migliaia 3 2 3 2 4 3 3" xfId="15235" xr:uid="{7A8012F9-E02E-41D6-AF67-16922C18755E}"/>
    <cellStyle name="Migliaia 3 2 3 2 4 3 3 2" xfId="38072" xr:uid="{5FF77C97-4AF3-4016-9A97-CA0746C46366}"/>
    <cellStyle name="Migliaia 3 2 3 2 4 3 4" xfId="26655" xr:uid="{399C2EBC-58E1-44AF-A703-B6C9C84641F4}"/>
    <cellStyle name="Migliaia 3 2 3 2 4 4" xfId="6672" xr:uid="{80F83337-DA71-484D-8617-1B176A0D1CD1}"/>
    <cellStyle name="Migliaia 3 2 3 2 4 4 2" xfId="18089" xr:uid="{07249D4C-38F5-4DF4-B6B5-5433A8CCEE99}"/>
    <cellStyle name="Migliaia 3 2 3 2 4 4 2 2" xfId="40926" xr:uid="{03F42BF0-7E0A-4CCA-BABA-2EA4E71B630E}"/>
    <cellStyle name="Migliaia 3 2 3 2 4 4 3" xfId="29509" xr:uid="{FD1B6199-77C7-4E4E-A2AE-819363F49973}"/>
    <cellStyle name="Migliaia 3 2 3 2 4 5" xfId="12381" xr:uid="{16574742-976B-4C3B-81BD-203A0A9871BB}"/>
    <cellStyle name="Migliaia 3 2 3 2 4 5 2" xfId="35218" xr:uid="{90981BD8-12BE-42FD-9EDA-93265C68CB6A}"/>
    <cellStyle name="Migliaia 3 2 3 2 4 6" xfId="23801" xr:uid="{6C140D4F-B870-456B-8792-D15AE0059243}"/>
    <cellStyle name="Migliaia 3 2 3 2 5" xfId="1099" xr:uid="{5DCD795C-279F-41C8-95D7-78D3BFECB932}"/>
    <cellStyle name="Migliaia 3 2 3 2 5 2" xfId="2605" xr:uid="{A4736C19-9EDC-4495-AAB7-F90A2A40C273}"/>
    <cellStyle name="Migliaia 3 2 3 2 5 2 2" xfId="5461" xr:uid="{143087C9-F519-436D-BE26-C3FA4EDCF4B9}"/>
    <cellStyle name="Migliaia 3 2 3 2 5 2 2 2" xfId="11169" xr:uid="{E63F6602-03F5-44CC-B61B-C8C33F8B12AB}"/>
    <cellStyle name="Migliaia 3 2 3 2 5 2 2 2 2" xfId="22587" xr:uid="{E7692F97-7882-43E5-BAED-493802153CD2}"/>
    <cellStyle name="Migliaia 3 2 3 2 5 2 2 2 2 2" xfId="45424" xr:uid="{864408BC-433F-4FCD-A3BE-E70424B7B327}"/>
    <cellStyle name="Migliaia 3 2 3 2 5 2 2 2 3" xfId="34007" xr:uid="{15A37883-99BB-457C-8A11-DB89F51C7C54}"/>
    <cellStyle name="Migliaia 3 2 3 2 5 2 2 3" xfId="16879" xr:uid="{035E6385-375C-468B-A602-92B3F9DBFF7D}"/>
    <cellStyle name="Migliaia 3 2 3 2 5 2 2 3 2" xfId="39716" xr:uid="{021089D0-12D3-47DE-B3EE-5BF546B3DF18}"/>
    <cellStyle name="Migliaia 3 2 3 2 5 2 2 4" xfId="28299" xr:uid="{66C93F45-2522-41BB-AF42-6A6927DCCD2E}"/>
    <cellStyle name="Migliaia 3 2 3 2 5 2 3" xfId="8316" xr:uid="{5A32C394-93CF-400D-B46F-C8961C96FF86}"/>
    <cellStyle name="Migliaia 3 2 3 2 5 2 3 2" xfId="19733" xr:uid="{E3969CFA-9B9C-4D4E-A708-A48CA79FF1CC}"/>
    <cellStyle name="Migliaia 3 2 3 2 5 2 3 2 2" xfId="42570" xr:uid="{B25BE956-CC27-4C14-BB91-6C50F85FD36E}"/>
    <cellStyle name="Migliaia 3 2 3 2 5 2 3 3" xfId="31153" xr:uid="{7998691A-4C82-4D3A-B0FC-1FA42C737C59}"/>
    <cellStyle name="Migliaia 3 2 3 2 5 2 4" xfId="14025" xr:uid="{9004804C-348B-4240-9FE9-59D4904D5398}"/>
    <cellStyle name="Migliaia 3 2 3 2 5 2 4 2" xfId="36862" xr:uid="{E91C07AA-36A7-443B-849E-960E224F7239}"/>
    <cellStyle name="Migliaia 3 2 3 2 5 2 5" xfId="25445" xr:uid="{21D2CEEE-E546-443D-AEE6-502C246AE0FD}"/>
    <cellStyle name="Migliaia 3 2 3 2 5 3" xfId="4034" xr:uid="{D8707253-FB62-4116-821F-67679191F531}"/>
    <cellStyle name="Migliaia 3 2 3 2 5 3 2" xfId="9743" xr:uid="{765AFF8A-ECBA-4118-94C1-308B6DAE9820}"/>
    <cellStyle name="Migliaia 3 2 3 2 5 3 2 2" xfId="21160" xr:uid="{E4325765-0287-4535-8451-E9FDA4420068}"/>
    <cellStyle name="Migliaia 3 2 3 2 5 3 2 2 2" xfId="43997" xr:uid="{63C5C634-05DF-4C68-B2E0-317742B6E061}"/>
    <cellStyle name="Migliaia 3 2 3 2 5 3 2 3" xfId="32580" xr:uid="{A6E0404E-2BAC-46ED-AD37-74FC241FEC49}"/>
    <cellStyle name="Migliaia 3 2 3 2 5 3 3" xfId="15452" xr:uid="{9D3E3559-585A-40F4-AF75-62171A49BA11}"/>
    <cellStyle name="Migliaia 3 2 3 2 5 3 3 2" xfId="38289" xr:uid="{C0C658B0-DB22-4264-BBDE-0E9FB270E91A}"/>
    <cellStyle name="Migliaia 3 2 3 2 5 3 4" xfId="26872" xr:uid="{5B813FBA-4E49-47E9-90A8-70BB18E7BFF2}"/>
    <cellStyle name="Migliaia 3 2 3 2 5 4" xfId="6889" xr:uid="{BC4C095A-DA53-4118-A40A-0897703EE3BB}"/>
    <cellStyle name="Migliaia 3 2 3 2 5 4 2" xfId="18306" xr:uid="{98E2E74F-BC72-4820-9F74-8A1A75A11D4B}"/>
    <cellStyle name="Migliaia 3 2 3 2 5 4 2 2" xfId="41143" xr:uid="{373D398D-B7F5-4258-9BDB-B9B825874E32}"/>
    <cellStyle name="Migliaia 3 2 3 2 5 4 3" xfId="29726" xr:uid="{5F10A513-8E52-499F-965D-3BB8085FC31E}"/>
    <cellStyle name="Migliaia 3 2 3 2 5 5" xfId="12598" xr:uid="{7922FE56-CBB4-4D26-A862-3C6B343187CE}"/>
    <cellStyle name="Migliaia 3 2 3 2 5 5 2" xfId="35435" xr:uid="{8BEF3669-F8DD-4910-AB00-639393641943}"/>
    <cellStyle name="Migliaia 3 2 3 2 5 6" xfId="24018" xr:uid="{E6D85AB7-5BFA-41FE-8EAC-8493A6DAE2A8}"/>
    <cellStyle name="Migliaia 3 2 3 2 6" xfId="1346" xr:uid="{05389355-5D73-4C21-AC0D-5D9CD69D958E}"/>
    <cellStyle name="Migliaia 3 2 3 2 6 2" xfId="2822" xr:uid="{CBE8E11D-0E7B-44A6-B6A9-543777BD3DF8}"/>
    <cellStyle name="Migliaia 3 2 3 2 6 2 2" xfId="5678" xr:uid="{C73A8E25-9967-4AA0-A7E2-AD7AEE9FBDF9}"/>
    <cellStyle name="Migliaia 3 2 3 2 6 2 2 2" xfId="11386" xr:uid="{CCC2AC0A-1004-4928-9CB8-91D054A740A3}"/>
    <cellStyle name="Migliaia 3 2 3 2 6 2 2 2 2" xfId="22804" xr:uid="{AE9E7244-8A4C-46B9-86CB-85EDA39AD729}"/>
    <cellStyle name="Migliaia 3 2 3 2 6 2 2 2 2 2" xfId="45641" xr:uid="{3F4C9789-8985-4606-BFE9-4AEE616769F6}"/>
    <cellStyle name="Migliaia 3 2 3 2 6 2 2 2 3" xfId="34224" xr:uid="{C126EED0-6655-4430-B872-A5C1A6FD2A7C}"/>
    <cellStyle name="Migliaia 3 2 3 2 6 2 2 3" xfId="17096" xr:uid="{70233E39-760D-409B-812A-2896657CD628}"/>
    <cellStyle name="Migliaia 3 2 3 2 6 2 2 3 2" xfId="39933" xr:uid="{6E47515F-30EA-485A-A058-0C22152F0505}"/>
    <cellStyle name="Migliaia 3 2 3 2 6 2 2 4" xfId="28516" xr:uid="{AC053252-B0B1-4B51-A9F9-37D7A8C66B18}"/>
    <cellStyle name="Migliaia 3 2 3 2 6 2 3" xfId="8533" xr:uid="{EB9A8BF9-9A55-47B1-8379-98ACF18FE43D}"/>
    <cellStyle name="Migliaia 3 2 3 2 6 2 3 2" xfId="19950" xr:uid="{5649F7BA-914F-4BAA-AFAA-20034D6455BA}"/>
    <cellStyle name="Migliaia 3 2 3 2 6 2 3 2 2" xfId="42787" xr:uid="{88E0FB8C-3AE1-453E-85CB-00F84CC4F85D}"/>
    <cellStyle name="Migliaia 3 2 3 2 6 2 3 3" xfId="31370" xr:uid="{3C48FF09-304C-4DD4-ADE1-42A1C829A943}"/>
    <cellStyle name="Migliaia 3 2 3 2 6 2 4" xfId="14242" xr:uid="{FCDC3500-EBBB-4D5E-996E-CB7C1A944150}"/>
    <cellStyle name="Migliaia 3 2 3 2 6 2 4 2" xfId="37079" xr:uid="{11ABD7AB-82AB-459F-926F-354E6A2B301A}"/>
    <cellStyle name="Migliaia 3 2 3 2 6 2 5" xfId="25662" xr:uid="{B2D61394-0423-48F2-9F11-F125753B8593}"/>
    <cellStyle name="Migliaia 3 2 3 2 6 3" xfId="4251" xr:uid="{EC3CE851-C6F9-4B10-84EF-26B8A18582FF}"/>
    <cellStyle name="Migliaia 3 2 3 2 6 3 2" xfId="9960" xr:uid="{7E476F35-2276-4B60-A9EE-5FD54852BD45}"/>
    <cellStyle name="Migliaia 3 2 3 2 6 3 2 2" xfId="21377" xr:uid="{4ED5FAFB-C8DE-444A-82BE-EDE333562E17}"/>
    <cellStyle name="Migliaia 3 2 3 2 6 3 2 2 2" xfId="44214" xr:uid="{25DFC6AA-0359-4961-9634-2E3597B73EE2}"/>
    <cellStyle name="Migliaia 3 2 3 2 6 3 2 3" xfId="32797" xr:uid="{ED1642A6-2F5E-4B6D-96D0-4543A239DFA8}"/>
    <cellStyle name="Migliaia 3 2 3 2 6 3 3" xfId="15669" xr:uid="{CEFF3306-DAA1-494A-AB27-858CAB0E6C78}"/>
    <cellStyle name="Migliaia 3 2 3 2 6 3 3 2" xfId="38506" xr:uid="{349A8443-A530-41DB-8D49-6875A7F271CA}"/>
    <cellStyle name="Migliaia 3 2 3 2 6 3 4" xfId="27089" xr:uid="{C478B17A-5FC4-4FB8-A4E3-8EBD9AAF4AB4}"/>
    <cellStyle name="Migliaia 3 2 3 2 6 4" xfId="7106" xr:uid="{293E23B7-57D4-4228-96E9-A1A57BBC77DF}"/>
    <cellStyle name="Migliaia 3 2 3 2 6 4 2" xfId="18523" xr:uid="{687B356D-F87B-427D-B76F-7890971E38AE}"/>
    <cellStyle name="Migliaia 3 2 3 2 6 4 2 2" xfId="41360" xr:uid="{495E9A12-E969-43CE-A35D-ED2E6BF0063D}"/>
    <cellStyle name="Migliaia 3 2 3 2 6 4 3" xfId="29943" xr:uid="{BB9B07D4-4241-4D18-B026-E66F5F0F5062}"/>
    <cellStyle name="Migliaia 3 2 3 2 6 5" xfId="12815" xr:uid="{64EDCFD6-E697-408E-804C-45AF36339706}"/>
    <cellStyle name="Migliaia 3 2 3 2 6 5 2" xfId="35652" xr:uid="{7E1460C5-E29C-482A-ACCC-95960FB1811E}"/>
    <cellStyle name="Migliaia 3 2 3 2 6 6" xfId="24235" xr:uid="{3E4322E1-2A75-42F6-A99D-3CCCB62D7C80}"/>
    <cellStyle name="Migliaia 3 2 3 2 7" xfId="1593" xr:uid="{97AC05E6-0158-418A-A6CA-03BC92290737}"/>
    <cellStyle name="Migliaia 3 2 3 2 7 2" xfId="3039" xr:uid="{7371FA1E-4A36-46ED-B927-CC478BCAF1EE}"/>
    <cellStyle name="Migliaia 3 2 3 2 7 2 2" xfId="5895" xr:uid="{59C6D657-245C-4475-8184-FBA23D16237D}"/>
    <cellStyle name="Migliaia 3 2 3 2 7 2 2 2" xfId="11603" xr:uid="{9A2BE94E-08DF-4592-9F1B-5A494ECA958C}"/>
    <cellStyle name="Migliaia 3 2 3 2 7 2 2 2 2" xfId="23021" xr:uid="{683103B1-A7B4-4B83-A292-D4C5FB2A984F}"/>
    <cellStyle name="Migliaia 3 2 3 2 7 2 2 2 2 2" xfId="45858" xr:uid="{B7164A23-B6C4-4B17-A083-AB951710EF77}"/>
    <cellStyle name="Migliaia 3 2 3 2 7 2 2 2 3" xfId="34441" xr:uid="{26D53A12-2A49-4A53-BAC0-018AD69395D2}"/>
    <cellStyle name="Migliaia 3 2 3 2 7 2 2 3" xfId="17313" xr:uid="{3242D358-C661-4CEA-A79E-0DCCF0429179}"/>
    <cellStyle name="Migliaia 3 2 3 2 7 2 2 3 2" xfId="40150" xr:uid="{2D42B888-139A-4E2A-8944-D662F26230C3}"/>
    <cellStyle name="Migliaia 3 2 3 2 7 2 2 4" xfId="28733" xr:uid="{A05A2F1D-5FB6-47C9-A065-33C8F2523946}"/>
    <cellStyle name="Migliaia 3 2 3 2 7 2 3" xfId="8750" xr:uid="{B113609B-D3B9-47FA-BA7D-63FB5C9A1B3B}"/>
    <cellStyle name="Migliaia 3 2 3 2 7 2 3 2" xfId="20167" xr:uid="{ECBC12AB-A365-4F14-AA73-3CE2A68836A3}"/>
    <cellStyle name="Migliaia 3 2 3 2 7 2 3 2 2" xfId="43004" xr:uid="{8D973EDD-9187-4F62-83A6-2D04960DC4AD}"/>
    <cellStyle name="Migliaia 3 2 3 2 7 2 3 3" xfId="31587" xr:uid="{48F47850-6218-4902-8678-C0BAA5991B4D}"/>
    <cellStyle name="Migliaia 3 2 3 2 7 2 4" xfId="14459" xr:uid="{57863FE5-C272-4039-865C-6F1CBD13EBBD}"/>
    <cellStyle name="Migliaia 3 2 3 2 7 2 4 2" xfId="37296" xr:uid="{4F92890E-6F1E-4022-AC0A-14088E6F3A16}"/>
    <cellStyle name="Migliaia 3 2 3 2 7 2 5" xfId="25879" xr:uid="{41BB4ACC-45F7-463A-A34D-55605FA1ADB0}"/>
    <cellStyle name="Migliaia 3 2 3 2 7 3" xfId="4468" xr:uid="{E9F5C21E-73CF-462F-926E-011C2D781A25}"/>
    <cellStyle name="Migliaia 3 2 3 2 7 3 2" xfId="10177" xr:uid="{2156316C-205D-4A42-923B-38A98F67CF2C}"/>
    <cellStyle name="Migliaia 3 2 3 2 7 3 2 2" xfId="21594" xr:uid="{9C1057EF-0C8D-4474-B7BE-669D43FAE164}"/>
    <cellStyle name="Migliaia 3 2 3 2 7 3 2 2 2" xfId="44431" xr:uid="{56E8B9D8-158C-4D30-86C7-ECDB1D13527A}"/>
    <cellStyle name="Migliaia 3 2 3 2 7 3 2 3" xfId="33014" xr:uid="{7A5FBB09-C9F5-45FC-945B-6A555E40F78D}"/>
    <cellStyle name="Migliaia 3 2 3 2 7 3 3" xfId="15886" xr:uid="{4827D564-059E-4B12-AC74-73937DC251E6}"/>
    <cellStyle name="Migliaia 3 2 3 2 7 3 3 2" xfId="38723" xr:uid="{7967A2A2-F6CD-494B-9A40-9D1DEDE227AE}"/>
    <cellStyle name="Migliaia 3 2 3 2 7 3 4" xfId="27306" xr:uid="{9DFFB41F-24C4-48E8-91EC-10E954421348}"/>
    <cellStyle name="Migliaia 3 2 3 2 7 4" xfId="7323" xr:uid="{D1E03517-6B81-420F-8F68-D46D3F5EAC3A}"/>
    <cellStyle name="Migliaia 3 2 3 2 7 4 2" xfId="18740" xr:uid="{314B367E-8FE2-458E-9E4C-94256434FD1D}"/>
    <cellStyle name="Migliaia 3 2 3 2 7 4 2 2" xfId="41577" xr:uid="{55C21784-EF9F-4F29-9AAB-9E40EB592493}"/>
    <cellStyle name="Migliaia 3 2 3 2 7 4 3" xfId="30160" xr:uid="{DC0D0DE5-F9D7-4F10-9DBD-D91D3B24B03A}"/>
    <cellStyle name="Migliaia 3 2 3 2 7 5" xfId="13032" xr:uid="{01FD94BB-B1AC-4C2D-96A4-30658935AE2F}"/>
    <cellStyle name="Migliaia 3 2 3 2 7 5 2" xfId="35869" xr:uid="{81C84B26-D178-4DEB-A479-C118AE9487E4}"/>
    <cellStyle name="Migliaia 3 2 3 2 7 6" xfId="24452" xr:uid="{5B872DCC-6132-4319-A450-003E345D7247}"/>
    <cellStyle name="Migliaia 3 2 3 2 8" xfId="1946" xr:uid="{2D3F26F5-9C92-47B0-BBB5-324338721762}"/>
    <cellStyle name="Migliaia 3 2 3 2 8 2" xfId="4802" xr:uid="{944470FA-CBD6-456B-9C25-BB98CF4B8B54}"/>
    <cellStyle name="Migliaia 3 2 3 2 8 2 2" xfId="10511" xr:uid="{D9DB1574-83DD-457C-A009-CB5C5FA89DEF}"/>
    <cellStyle name="Migliaia 3 2 3 2 8 2 2 2" xfId="21928" xr:uid="{440AACEE-7B83-4577-B765-ABDAAD346869}"/>
    <cellStyle name="Migliaia 3 2 3 2 8 2 2 2 2" xfId="44765" xr:uid="{675557DF-84FB-4F0F-AFFA-3C71CB8CF12D}"/>
    <cellStyle name="Migliaia 3 2 3 2 8 2 2 3" xfId="33348" xr:uid="{EC457ADE-6FE9-4AEC-A4E7-E5D53BA59598}"/>
    <cellStyle name="Migliaia 3 2 3 2 8 2 3" xfId="16220" xr:uid="{6DA4AAF8-ACDB-4CC0-9458-CD31FB8D7BCC}"/>
    <cellStyle name="Migliaia 3 2 3 2 8 2 3 2" xfId="39057" xr:uid="{8D806820-BC1A-45AD-B8C0-CC9BF6868F02}"/>
    <cellStyle name="Migliaia 3 2 3 2 8 2 4" xfId="27640" xr:uid="{70C67709-6287-4EB7-8D16-00E1A5EE6E5B}"/>
    <cellStyle name="Migliaia 3 2 3 2 8 3" xfId="7657" xr:uid="{03942147-7D08-446C-A008-64D8BB1887C4}"/>
    <cellStyle name="Migliaia 3 2 3 2 8 3 2" xfId="19074" xr:uid="{1484A395-97D8-4DCE-BF37-71625D621101}"/>
    <cellStyle name="Migliaia 3 2 3 2 8 3 2 2" xfId="41911" xr:uid="{503CE2C6-91FE-4449-9283-ABC1DA510D2A}"/>
    <cellStyle name="Migliaia 3 2 3 2 8 3 3" xfId="30494" xr:uid="{7FDC35FE-9A98-47B1-AC2C-7A3F42532F99}"/>
    <cellStyle name="Migliaia 3 2 3 2 8 4" xfId="13366" xr:uid="{B790573C-91C8-4B08-8F2B-AFA4ABD21E59}"/>
    <cellStyle name="Migliaia 3 2 3 2 8 4 2" xfId="36203" xr:uid="{90A74781-75E4-45D4-A14B-25F79A3FE6BD}"/>
    <cellStyle name="Migliaia 3 2 3 2 8 5" xfId="24786" xr:uid="{8158C0A0-8716-4D45-900E-3612FD0DFFD4}"/>
    <cellStyle name="Migliaia 3 2 3 2 9" xfId="3375" xr:uid="{F59F26A2-741D-40AB-9711-3425E289B3B9}"/>
    <cellStyle name="Migliaia 3 2 3 2 9 2" xfId="9084" xr:uid="{F4D587F8-B5E7-4DB0-A217-80DB1C4D8821}"/>
    <cellStyle name="Migliaia 3 2 3 2 9 2 2" xfId="20501" xr:uid="{26B21EE5-E01D-4B72-8B54-237646EABD66}"/>
    <cellStyle name="Migliaia 3 2 3 2 9 2 2 2" xfId="43338" xr:uid="{BBFED3C8-75F5-4D17-8EBE-BB3803BBC663}"/>
    <cellStyle name="Migliaia 3 2 3 2 9 2 3" xfId="31921" xr:uid="{7ED61D8E-F6BE-4A40-B732-A80A23CFEFD2}"/>
    <cellStyle name="Migliaia 3 2 3 2 9 3" xfId="14793" xr:uid="{18DD1735-CBF3-4CC2-93C9-DED41BB203C5}"/>
    <cellStyle name="Migliaia 3 2 3 2 9 3 2" xfId="37630" xr:uid="{4AD62124-582A-437A-9EBD-D8FB7CCE6B3E}"/>
    <cellStyle name="Migliaia 3 2 3 2 9 4" xfId="26213" xr:uid="{D132A4C1-1E89-4B58-8563-99F055FB3F21}"/>
    <cellStyle name="Migliaia 3 2 3 3" xfId="403" xr:uid="{F6C034B2-8BFE-449C-9034-516FD624FE9A}"/>
    <cellStyle name="Migliaia 3 2 3 3 10" xfId="11998" xr:uid="{4EF4DD03-C8D1-4CBF-83C4-4AF6A2CB4E15}"/>
    <cellStyle name="Migliaia 3 2 3 3 10 2" xfId="34835" xr:uid="{556149B4-E58B-4DEF-9947-B72326ACEDA4}"/>
    <cellStyle name="Migliaia 3 2 3 3 11" xfId="23418" xr:uid="{B5C07B1D-8F4C-4BBC-91DF-463301E944B0}"/>
    <cellStyle name="Migliaia 3 2 3 3 2" xfId="657" xr:uid="{F378687D-5003-4435-BCBA-8101585D4243}"/>
    <cellStyle name="Migliaia 3 2 3 3 2 2" xfId="2222" xr:uid="{AE9EB389-1822-425B-8F1F-8B43006906DB}"/>
    <cellStyle name="Migliaia 3 2 3 3 2 2 2" xfId="5078" xr:uid="{C80264C5-4F64-4D7C-A13B-F28DB80CFAF5}"/>
    <cellStyle name="Migliaia 3 2 3 3 2 2 2 2" xfId="10786" xr:uid="{63DC43F3-B01E-4B79-8C30-1F40A66F1D97}"/>
    <cellStyle name="Migliaia 3 2 3 3 2 2 2 2 2" xfId="22204" xr:uid="{C1EA0FE2-5D28-4A20-97CF-C572F8E2A6B5}"/>
    <cellStyle name="Migliaia 3 2 3 3 2 2 2 2 2 2" xfId="45041" xr:uid="{F29AB6EC-D265-48D0-A2DF-C32D8E127C98}"/>
    <cellStyle name="Migliaia 3 2 3 3 2 2 2 2 3" xfId="33624" xr:uid="{D08E9718-0C1A-4649-94D7-7D53E482F021}"/>
    <cellStyle name="Migliaia 3 2 3 3 2 2 2 3" xfId="16496" xr:uid="{441B13F8-53CC-4F47-8516-7DB96859F020}"/>
    <cellStyle name="Migliaia 3 2 3 3 2 2 2 3 2" xfId="39333" xr:uid="{4CA679DD-331E-4EDC-A119-979AFD3E8E51}"/>
    <cellStyle name="Migliaia 3 2 3 3 2 2 2 4" xfId="27916" xr:uid="{202F96B7-2A65-45FE-9C79-248DF37B57BD}"/>
    <cellStyle name="Migliaia 3 2 3 3 2 2 3" xfId="7933" xr:uid="{27D85D15-B446-48E5-98DA-361056A73170}"/>
    <cellStyle name="Migliaia 3 2 3 3 2 2 3 2" xfId="19350" xr:uid="{B5F3D986-0015-4C52-BBFE-D62A5ACF4EEB}"/>
    <cellStyle name="Migliaia 3 2 3 3 2 2 3 2 2" xfId="42187" xr:uid="{4E2CAF6D-14DB-48C2-9A21-9C0B77175EC6}"/>
    <cellStyle name="Migliaia 3 2 3 3 2 2 3 3" xfId="30770" xr:uid="{D930F77D-EC34-491A-B3C8-5DF4D2D5BEBB}"/>
    <cellStyle name="Migliaia 3 2 3 3 2 2 4" xfId="13642" xr:uid="{C02B0D0C-6826-48F1-9C8E-9A9C7066C749}"/>
    <cellStyle name="Migliaia 3 2 3 3 2 2 4 2" xfId="36479" xr:uid="{A5BFD976-7F8C-4401-95F1-951EE2FDA736}"/>
    <cellStyle name="Migliaia 3 2 3 3 2 2 5" xfId="25062" xr:uid="{E330AAD2-D061-4CDB-9F17-3457D9556F56}"/>
    <cellStyle name="Migliaia 3 2 3 3 2 3" xfId="3651" xr:uid="{774A8531-B4EB-4BC0-9D00-CAF963034B7F}"/>
    <cellStyle name="Migliaia 3 2 3 3 2 3 2" xfId="9360" xr:uid="{69C9F2E1-0EDE-436E-9A11-220D3E23813F}"/>
    <cellStyle name="Migliaia 3 2 3 3 2 3 2 2" xfId="20777" xr:uid="{19AF5FE3-A809-487C-8B32-8CAFD72322D5}"/>
    <cellStyle name="Migliaia 3 2 3 3 2 3 2 2 2" xfId="43614" xr:uid="{2D471894-EA90-4168-BE23-F35F878A1BA3}"/>
    <cellStyle name="Migliaia 3 2 3 3 2 3 2 3" xfId="32197" xr:uid="{2864046A-327B-428F-8DEF-83D669666801}"/>
    <cellStyle name="Migliaia 3 2 3 3 2 3 3" xfId="15069" xr:uid="{D6167922-A8DE-4F45-A454-C26E65190561}"/>
    <cellStyle name="Migliaia 3 2 3 3 2 3 3 2" xfId="37906" xr:uid="{D7067C3A-F6F6-4556-B3FF-91DA348FE018}"/>
    <cellStyle name="Migliaia 3 2 3 3 2 3 4" xfId="26489" xr:uid="{E1173074-5DB8-4080-BEFA-ADC6DA70ED5F}"/>
    <cellStyle name="Migliaia 3 2 3 3 2 4" xfId="6506" xr:uid="{D965CA6A-8A7E-4C58-AFC5-3CE732ECB97A}"/>
    <cellStyle name="Migliaia 3 2 3 3 2 4 2" xfId="17923" xr:uid="{C2655D79-1E28-4069-803F-F1B8C6ADB03A}"/>
    <cellStyle name="Migliaia 3 2 3 3 2 4 2 2" xfId="40760" xr:uid="{C34B15C1-6B25-4DEA-A5AD-01B5E89C5BE8}"/>
    <cellStyle name="Migliaia 3 2 3 3 2 4 3" xfId="29343" xr:uid="{ADD3E13F-4816-45A3-A571-B5C29E78BB84}"/>
    <cellStyle name="Migliaia 3 2 3 3 2 5" xfId="12215" xr:uid="{B01A5296-1C5F-46EB-8CE9-5DCA269ED4CD}"/>
    <cellStyle name="Migliaia 3 2 3 3 2 5 2" xfId="35052" xr:uid="{91E0FA1F-223F-47E7-81E8-3010F25867A2}"/>
    <cellStyle name="Migliaia 3 2 3 3 2 6" xfId="23635" xr:uid="{48D5DA08-E089-496E-A175-77CEECBC1BA4}"/>
    <cellStyle name="Migliaia 3 2 3 3 3" xfId="917" xr:uid="{611A4C66-FB87-40BD-8FFD-9DCB857254ED}"/>
    <cellStyle name="Migliaia 3 2 3 3 3 2" xfId="2439" xr:uid="{3F852755-481F-43E7-A589-00E6E09E1CFC}"/>
    <cellStyle name="Migliaia 3 2 3 3 3 2 2" xfId="5295" xr:uid="{8B4226E1-7C46-4684-8B30-ED503E085DF0}"/>
    <cellStyle name="Migliaia 3 2 3 3 3 2 2 2" xfId="11003" xr:uid="{5336A790-DD01-4458-A114-3E3EE01A4020}"/>
    <cellStyle name="Migliaia 3 2 3 3 3 2 2 2 2" xfId="22421" xr:uid="{701666B3-2B44-4791-BEDA-5B4174180086}"/>
    <cellStyle name="Migliaia 3 2 3 3 3 2 2 2 2 2" xfId="45258" xr:uid="{671047F5-5183-4DBD-B9A2-5D29BCF07556}"/>
    <cellStyle name="Migliaia 3 2 3 3 3 2 2 2 3" xfId="33841" xr:uid="{E3E05187-0512-4F38-B142-D14A7605FD3E}"/>
    <cellStyle name="Migliaia 3 2 3 3 3 2 2 3" xfId="16713" xr:uid="{E4DEE572-D77D-4DC2-9A14-04F3BA52323E}"/>
    <cellStyle name="Migliaia 3 2 3 3 3 2 2 3 2" xfId="39550" xr:uid="{C56B3DB3-41F8-44E0-9C0E-9B977E1EE0BF}"/>
    <cellStyle name="Migliaia 3 2 3 3 3 2 2 4" xfId="28133" xr:uid="{83693759-7729-40C9-ADE5-18ABD7ABF117}"/>
    <cellStyle name="Migliaia 3 2 3 3 3 2 3" xfId="8150" xr:uid="{8F60B5D7-6E58-4A73-8D77-960B95A00DFF}"/>
    <cellStyle name="Migliaia 3 2 3 3 3 2 3 2" xfId="19567" xr:uid="{6A2F4C07-81B1-47FE-8941-598A57DD4131}"/>
    <cellStyle name="Migliaia 3 2 3 3 3 2 3 2 2" xfId="42404" xr:uid="{07354DD1-015D-4F1C-A070-4A163F65D06B}"/>
    <cellStyle name="Migliaia 3 2 3 3 3 2 3 3" xfId="30987" xr:uid="{AED5E7DD-AAF8-41CF-AF6D-E84E826D854E}"/>
    <cellStyle name="Migliaia 3 2 3 3 3 2 4" xfId="13859" xr:uid="{732ED534-8E4C-4076-A174-FCFDE4DF5C53}"/>
    <cellStyle name="Migliaia 3 2 3 3 3 2 4 2" xfId="36696" xr:uid="{844C39CD-F5DF-4964-95D8-EA578782B957}"/>
    <cellStyle name="Migliaia 3 2 3 3 3 2 5" xfId="25279" xr:uid="{A9D97336-976E-4EDC-B889-FA7B550350F9}"/>
    <cellStyle name="Migliaia 3 2 3 3 3 3" xfId="3868" xr:uid="{76B28FB0-DC10-4819-9339-A3E495D9DDD5}"/>
    <cellStyle name="Migliaia 3 2 3 3 3 3 2" xfId="9577" xr:uid="{3E81A650-74F5-4B4E-B35B-1547DE0C2A8A}"/>
    <cellStyle name="Migliaia 3 2 3 3 3 3 2 2" xfId="20994" xr:uid="{7A080B00-DCD3-49C9-BF9A-EB120C78EED4}"/>
    <cellStyle name="Migliaia 3 2 3 3 3 3 2 2 2" xfId="43831" xr:uid="{B3EC3C0F-8645-47C1-B8FD-982035CC062A}"/>
    <cellStyle name="Migliaia 3 2 3 3 3 3 2 3" xfId="32414" xr:uid="{FAC1B5B4-B7CD-47A3-A0FE-3CFCA475E352}"/>
    <cellStyle name="Migliaia 3 2 3 3 3 3 3" xfId="15286" xr:uid="{D458250E-A8ED-49F2-9565-562F791880B3}"/>
    <cellStyle name="Migliaia 3 2 3 3 3 3 3 2" xfId="38123" xr:uid="{236A25A1-7EB5-4B64-A0B9-33DF215198BF}"/>
    <cellStyle name="Migliaia 3 2 3 3 3 3 4" xfId="26706" xr:uid="{1935EDD3-005A-444F-A85D-9A9FB1499AC4}"/>
    <cellStyle name="Migliaia 3 2 3 3 3 4" xfId="6723" xr:uid="{E9946B37-4FF8-48F1-9223-24FE30B63332}"/>
    <cellStyle name="Migliaia 3 2 3 3 3 4 2" xfId="18140" xr:uid="{CF526C0E-40A0-4949-A509-BAD0B3D59530}"/>
    <cellStyle name="Migliaia 3 2 3 3 3 4 2 2" xfId="40977" xr:uid="{E9ED6574-B54E-49CD-8C97-ACDF62DD2FD6}"/>
    <cellStyle name="Migliaia 3 2 3 3 3 4 3" xfId="29560" xr:uid="{A270FAC1-64F6-48E2-94B0-0A2563344E58}"/>
    <cellStyle name="Migliaia 3 2 3 3 3 5" xfId="12432" xr:uid="{2C338DF1-4FB3-46F8-BDE9-4900A58B1B0D}"/>
    <cellStyle name="Migliaia 3 2 3 3 3 5 2" xfId="35269" xr:uid="{9E0A04D9-7C03-4BE1-B5DE-CD1B74645210}"/>
    <cellStyle name="Migliaia 3 2 3 3 3 6" xfId="23852" xr:uid="{5CA0ECC2-033F-4DF6-9F6B-0B6891B87AF6}"/>
    <cellStyle name="Migliaia 3 2 3 3 4" xfId="1164" xr:uid="{67DA15A4-E387-42C1-AB8B-6AEFDD3E5577}"/>
    <cellStyle name="Migliaia 3 2 3 3 4 2" xfId="2656" xr:uid="{42AF0298-73C2-4CAE-917A-C4D3D3617B4D}"/>
    <cellStyle name="Migliaia 3 2 3 3 4 2 2" xfId="5512" xr:uid="{17871BCB-ADE0-439B-B084-DC861B1A21D0}"/>
    <cellStyle name="Migliaia 3 2 3 3 4 2 2 2" xfId="11220" xr:uid="{030DAF62-29BB-4F4D-BE7C-DC96803AADED}"/>
    <cellStyle name="Migliaia 3 2 3 3 4 2 2 2 2" xfId="22638" xr:uid="{49544646-A2F8-48F7-8152-9528DB68DE4B}"/>
    <cellStyle name="Migliaia 3 2 3 3 4 2 2 2 2 2" xfId="45475" xr:uid="{D1DF37DE-2E93-4C40-80B5-E5FD5589972C}"/>
    <cellStyle name="Migliaia 3 2 3 3 4 2 2 2 3" xfId="34058" xr:uid="{300FD271-5C47-4C78-BF94-1B9FF075FF04}"/>
    <cellStyle name="Migliaia 3 2 3 3 4 2 2 3" xfId="16930" xr:uid="{7861CD5A-6DA5-43A6-AF66-52B5A6E2454E}"/>
    <cellStyle name="Migliaia 3 2 3 3 4 2 2 3 2" xfId="39767" xr:uid="{4774F808-F2F2-45E0-92C3-0A69F47E4F5E}"/>
    <cellStyle name="Migliaia 3 2 3 3 4 2 2 4" xfId="28350" xr:uid="{BD73509E-883F-4A0F-92F9-CF2642203AF7}"/>
    <cellStyle name="Migliaia 3 2 3 3 4 2 3" xfId="8367" xr:uid="{C7CAEB13-6A85-4BB6-9E07-F571BC943687}"/>
    <cellStyle name="Migliaia 3 2 3 3 4 2 3 2" xfId="19784" xr:uid="{40221D7E-C0F4-4D7E-AC01-19E13CB58D18}"/>
    <cellStyle name="Migliaia 3 2 3 3 4 2 3 2 2" xfId="42621" xr:uid="{53B7B53E-FC11-41ED-A273-39AA8F17DD1B}"/>
    <cellStyle name="Migliaia 3 2 3 3 4 2 3 3" xfId="31204" xr:uid="{54660683-5D23-4D53-BF0C-E84BBE7A1667}"/>
    <cellStyle name="Migliaia 3 2 3 3 4 2 4" xfId="14076" xr:uid="{9434AA7A-3D34-4246-9CB3-24B400750DD6}"/>
    <cellStyle name="Migliaia 3 2 3 3 4 2 4 2" xfId="36913" xr:uid="{1A52C15C-3DE0-4C7D-80BA-7BBA890698EE}"/>
    <cellStyle name="Migliaia 3 2 3 3 4 2 5" xfId="25496" xr:uid="{089A5F0D-1BC8-4CEF-89DC-ADB642F1AA27}"/>
    <cellStyle name="Migliaia 3 2 3 3 4 3" xfId="4085" xr:uid="{403F62A7-7370-4BAC-9D9A-C2D31167B2A5}"/>
    <cellStyle name="Migliaia 3 2 3 3 4 3 2" xfId="9794" xr:uid="{4BCBA741-E59E-4CC7-AA1D-A19CECEDDBF0}"/>
    <cellStyle name="Migliaia 3 2 3 3 4 3 2 2" xfId="21211" xr:uid="{44922FB7-25C6-449C-891A-C1C827CB93B7}"/>
    <cellStyle name="Migliaia 3 2 3 3 4 3 2 2 2" xfId="44048" xr:uid="{E6D9DF26-96A6-47BF-BDAE-76D0E0DADBAD}"/>
    <cellStyle name="Migliaia 3 2 3 3 4 3 2 3" xfId="32631" xr:uid="{B961D47C-3284-4A8C-94A6-F9406325D637}"/>
    <cellStyle name="Migliaia 3 2 3 3 4 3 3" xfId="15503" xr:uid="{22B0B5E7-EBC1-4BEB-811E-428C0894B53C}"/>
    <cellStyle name="Migliaia 3 2 3 3 4 3 3 2" xfId="38340" xr:uid="{2124EAD2-359C-44EE-B390-2153BE4FBA88}"/>
    <cellStyle name="Migliaia 3 2 3 3 4 3 4" xfId="26923" xr:uid="{8F8AF91C-273C-4D48-8EA6-B2A6C4C4EF17}"/>
    <cellStyle name="Migliaia 3 2 3 3 4 4" xfId="6940" xr:uid="{7C6FB234-876C-4444-ADCC-D211F2176BCE}"/>
    <cellStyle name="Migliaia 3 2 3 3 4 4 2" xfId="18357" xr:uid="{BCA6205F-C1F1-47ED-90B8-419A52732A1C}"/>
    <cellStyle name="Migliaia 3 2 3 3 4 4 2 2" xfId="41194" xr:uid="{40554DC1-EAD3-45A7-95A3-632FAB533312}"/>
    <cellStyle name="Migliaia 3 2 3 3 4 4 3" xfId="29777" xr:uid="{AE4C61B7-37AE-47E3-8B2A-F9DFE37AF807}"/>
    <cellStyle name="Migliaia 3 2 3 3 4 5" xfId="12649" xr:uid="{B4E23369-3B13-4956-88A8-7E1BB1DB7D4C}"/>
    <cellStyle name="Migliaia 3 2 3 3 4 5 2" xfId="35486" xr:uid="{615B4105-8556-431C-B840-150C69D41AAF}"/>
    <cellStyle name="Migliaia 3 2 3 3 4 6" xfId="24069" xr:uid="{49E2A38E-2595-4B8D-B9BE-6F7AAB5DC75F}"/>
    <cellStyle name="Migliaia 3 2 3 3 5" xfId="1411" xr:uid="{DAB508E3-274A-44A5-A0F6-517B36C9F280}"/>
    <cellStyle name="Migliaia 3 2 3 3 5 2" xfId="2873" xr:uid="{AF3303AA-BCB9-4C80-A90B-C310BB7AF069}"/>
    <cellStyle name="Migliaia 3 2 3 3 5 2 2" xfId="5729" xr:uid="{541A5BA1-5064-49C4-9B1F-2D8B9948C423}"/>
    <cellStyle name="Migliaia 3 2 3 3 5 2 2 2" xfId="11437" xr:uid="{79BEE73F-4D3D-48F5-AA39-B69D015C70DF}"/>
    <cellStyle name="Migliaia 3 2 3 3 5 2 2 2 2" xfId="22855" xr:uid="{31F58ED1-21CE-4F47-B12C-A1B2D6880FFF}"/>
    <cellStyle name="Migliaia 3 2 3 3 5 2 2 2 2 2" xfId="45692" xr:uid="{8359BFA7-2AD7-45A8-B8CC-84916DEA4BEA}"/>
    <cellStyle name="Migliaia 3 2 3 3 5 2 2 2 3" xfId="34275" xr:uid="{C9B0D8B9-1444-40D8-B673-22D14548A391}"/>
    <cellStyle name="Migliaia 3 2 3 3 5 2 2 3" xfId="17147" xr:uid="{217C02F5-A5FA-4669-AC7A-10C9A78D7EB6}"/>
    <cellStyle name="Migliaia 3 2 3 3 5 2 2 3 2" xfId="39984" xr:uid="{A13D44DF-BCA6-4114-B7A6-9403FCBCD86F}"/>
    <cellStyle name="Migliaia 3 2 3 3 5 2 2 4" xfId="28567" xr:uid="{40BC223F-39FA-4DAC-87CA-C802783DB1D0}"/>
    <cellStyle name="Migliaia 3 2 3 3 5 2 3" xfId="8584" xr:uid="{29AF4582-0187-4B50-8394-A27825DA4982}"/>
    <cellStyle name="Migliaia 3 2 3 3 5 2 3 2" xfId="20001" xr:uid="{513DA2C5-3FFC-4628-953E-1E90446B11F0}"/>
    <cellStyle name="Migliaia 3 2 3 3 5 2 3 2 2" xfId="42838" xr:uid="{D9C9C603-AEB5-43CB-8D3D-548AA205BC71}"/>
    <cellStyle name="Migliaia 3 2 3 3 5 2 3 3" xfId="31421" xr:uid="{275214D1-210C-4221-BEE1-DF0BCBC605E3}"/>
    <cellStyle name="Migliaia 3 2 3 3 5 2 4" xfId="14293" xr:uid="{B2DCDDB6-C52F-45A8-840C-9F7FF35AC426}"/>
    <cellStyle name="Migliaia 3 2 3 3 5 2 4 2" xfId="37130" xr:uid="{1E6E9A0B-A68B-4731-BE95-357BD70DFCE1}"/>
    <cellStyle name="Migliaia 3 2 3 3 5 2 5" xfId="25713" xr:uid="{D02DC190-D5FD-496B-8171-BE024BBB3769}"/>
    <cellStyle name="Migliaia 3 2 3 3 5 3" xfId="4302" xr:uid="{499911DF-03F8-4901-A4FE-F058971FF560}"/>
    <cellStyle name="Migliaia 3 2 3 3 5 3 2" xfId="10011" xr:uid="{17C301D2-AC88-4A98-A7D6-49CF0133DC08}"/>
    <cellStyle name="Migliaia 3 2 3 3 5 3 2 2" xfId="21428" xr:uid="{609C981B-EDF2-454D-B5A4-ECF7E38AD167}"/>
    <cellStyle name="Migliaia 3 2 3 3 5 3 2 2 2" xfId="44265" xr:uid="{4633DCEB-A304-4699-A599-0FF62B7F9E85}"/>
    <cellStyle name="Migliaia 3 2 3 3 5 3 2 3" xfId="32848" xr:uid="{F6665FBA-99FD-4DF1-95EC-F923C61DD5D6}"/>
    <cellStyle name="Migliaia 3 2 3 3 5 3 3" xfId="15720" xr:uid="{D2C8DC93-6A48-4C2C-84BF-EE371A61D223}"/>
    <cellStyle name="Migliaia 3 2 3 3 5 3 3 2" xfId="38557" xr:uid="{40DE7E55-2C90-4AE7-8003-2908B1D1274C}"/>
    <cellStyle name="Migliaia 3 2 3 3 5 3 4" xfId="27140" xr:uid="{95B853DA-4077-41C1-8793-D7D7CE8CE77F}"/>
    <cellStyle name="Migliaia 3 2 3 3 5 4" xfId="7157" xr:uid="{E649EED2-12FD-4A7A-AE13-45C5DFF7999E}"/>
    <cellStyle name="Migliaia 3 2 3 3 5 4 2" xfId="18574" xr:uid="{71AEEB6D-DAFD-4847-B853-F132D1DDB1B5}"/>
    <cellStyle name="Migliaia 3 2 3 3 5 4 2 2" xfId="41411" xr:uid="{B16A9AFF-AC40-481D-948D-832722338DFA}"/>
    <cellStyle name="Migliaia 3 2 3 3 5 4 3" xfId="29994" xr:uid="{B3A5269E-80B8-4BAB-9FD0-63D7CC3D944B}"/>
    <cellStyle name="Migliaia 3 2 3 3 5 5" xfId="12866" xr:uid="{B69F6B68-844D-4F6B-A04C-45AE4C9869A5}"/>
    <cellStyle name="Migliaia 3 2 3 3 5 5 2" xfId="35703" xr:uid="{F748E2B4-1605-4EFB-9FFF-DD5838EFC98C}"/>
    <cellStyle name="Migliaia 3 2 3 3 5 6" xfId="24286" xr:uid="{19249DD0-F2B5-4C53-8DD9-7FBAE54A6E53}"/>
    <cellStyle name="Migliaia 3 2 3 3 6" xfId="1658" xr:uid="{89712033-3AF5-4FC6-AD62-EA8873CFC0A0}"/>
    <cellStyle name="Migliaia 3 2 3 3 6 2" xfId="3090" xr:uid="{662823ED-53B3-40C1-806D-709FD34E4190}"/>
    <cellStyle name="Migliaia 3 2 3 3 6 2 2" xfId="5946" xr:uid="{ED3C1A1E-164B-4FFA-8A80-72B7525DEEDB}"/>
    <cellStyle name="Migliaia 3 2 3 3 6 2 2 2" xfId="11654" xr:uid="{42B1BAB3-72EC-4EF6-B085-BAC4C845640E}"/>
    <cellStyle name="Migliaia 3 2 3 3 6 2 2 2 2" xfId="23072" xr:uid="{BD45830C-9DDD-4F3F-BEFE-5DE878910FE9}"/>
    <cellStyle name="Migliaia 3 2 3 3 6 2 2 2 2 2" xfId="45909" xr:uid="{B0C6B7F8-0B1F-42FA-A12D-740FAFA5E27A}"/>
    <cellStyle name="Migliaia 3 2 3 3 6 2 2 2 3" xfId="34492" xr:uid="{7BB5557F-AC3A-4019-8462-0351D971D6C7}"/>
    <cellStyle name="Migliaia 3 2 3 3 6 2 2 3" xfId="17364" xr:uid="{0FE3A67D-2FD9-4FB7-8D18-D62CA8FADED9}"/>
    <cellStyle name="Migliaia 3 2 3 3 6 2 2 3 2" xfId="40201" xr:uid="{9888573F-88B7-4B5F-921B-15BA398A50EE}"/>
    <cellStyle name="Migliaia 3 2 3 3 6 2 2 4" xfId="28784" xr:uid="{536A4BCB-C05E-4C31-A6C8-22C69685B8FA}"/>
    <cellStyle name="Migliaia 3 2 3 3 6 2 3" xfId="8801" xr:uid="{E33AA593-5E9D-430D-B62D-2ED9A8EF8744}"/>
    <cellStyle name="Migliaia 3 2 3 3 6 2 3 2" xfId="20218" xr:uid="{C2466C74-83B4-4FCC-B156-3ABE604E528D}"/>
    <cellStyle name="Migliaia 3 2 3 3 6 2 3 2 2" xfId="43055" xr:uid="{BC7FF7E8-6D65-4406-B1EF-D10FD693B501}"/>
    <cellStyle name="Migliaia 3 2 3 3 6 2 3 3" xfId="31638" xr:uid="{7130A742-16B6-4667-839F-7C54D70879F3}"/>
    <cellStyle name="Migliaia 3 2 3 3 6 2 4" xfId="14510" xr:uid="{AABFB037-6B1B-4766-A573-47B434E9670A}"/>
    <cellStyle name="Migliaia 3 2 3 3 6 2 4 2" xfId="37347" xr:uid="{8BE17B74-6571-4925-A96B-5F07FFCF6ECE}"/>
    <cellStyle name="Migliaia 3 2 3 3 6 2 5" xfId="25930" xr:uid="{3C70A174-BF7E-45A1-9DFC-953A80033C89}"/>
    <cellStyle name="Migliaia 3 2 3 3 6 3" xfId="4519" xr:uid="{E4F3738D-E4AF-4457-BF9D-7615CEBBF659}"/>
    <cellStyle name="Migliaia 3 2 3 3 6 3 2" xfId="10228" xr:uid="{F2791087-5F89-42A6-9061-E89B58C76A68}"/>
    <cellStyle name="Migliaia 3 2 3 3 6 3 2 2" xfId="21645" xr:uid="{7984AC5C-0A6B-40F7-9D52-F3D43D1D48C3}"/>
    <cellStyle name="Migliaia 3 2 3 3 6 3 2 2 2" xfId="44482" xr:uid="{F6C434DF-3DAF-4E10-AADB-46AF37847578}"/>
    <cellStyle name="Migliaia 3 2 3 3 6 3 2 3" xfId="33065" xr:uid="{D9722AA9-06D6-4B04-B7D0-49D28EF63841}"/>
    <cellStyle name="Migliaia 3 2 3 3 6 3 3" xfId="15937" xr:uid="{44FBC89A-F770-42AC-8477-6B14F16A0C80}"/>
    <cellStyle name="Migliaia 3 2 3 3 6 3 3 2" xfId="38774" xr:uid="{A873B022-0251-4DF1-BB44-5B9C011784A7}"/>
    <cellStyle name="Migliaia 3 2 3 3 6 3 4" xfId="27357" xr:uid="{B3F3C8C7-C9EA-4446-9D7E-07160CB24EB9}"/>
    <cellStyle name="Migliaia 3 2 3 3 6 4" xfId="7374" xr:uid="{52348C0B-2168-4B1F-B14B-1FF2C46DB436}"/>
    <cellStyle name="Migliaia 3 2 3 3 6 4 2" xfId="18791" xr:uid="{C453500E-78A5-4EDC-8340-50D74CD390DA}"/>
    <cellStyle name="Migliaia 3 2 3 3 6 4 2 2" xfId="41628" xr:uid="{76670ACB-A159-4459-918C-A5D1AD16396C}"/>
    <cellStyle name="Migliaia 3 2 3 3 6 4 3" xfId="30211" xr:uid="{F9AA917F-8047-40EA-B055-597797A280E9}"/>
    <cellStyle name="Migliaia 3 2 3 3 6 5" xfId="13083" xr:uid="{4A01DCC4-5B94-42F1-A16F-64A1AFC6AD03}"/>
    <cellStyle name="Migliaia 3 2 3 3 6 5 2" xfId="35920" xr:uid="{421F8CA0-9406-4A44-9731-F8EBD860EB23}"/>
    <cellStyle name="Migliaia 3 2 3 3 6 6" xfId="24503" xr:uid="{AF749DEE-076A-4C5F-A1DC-C2DA0D761D5F}"/>
    <cellStyle name="Migliaia 3 2 3 3 7" xfId="2005" xr:uid="{DB690587-7433-4406-9215-0EC4DDAF00A9}"/>
    <cellStyle name="Migliaia 3 2 3 3 7 2" xfId="4861" xr:uid="{941DE95A-83DC-49F0-9507-3796F55FDD36}"/>
    <cellStyle name="Migliaia 3 2 3 3 7 2 2" xfId="10569" xr:uid="{E5AAD9E4-2D98-41AC-A7F7-65312257AE56}"/>
    <cellStyle name="Migliaia 3 2 3 3 7 2 2 2" xfId="21987" xr:uid="{62D0C5B2-C539-471E-B685-44BD17AF9F21}"/>
    <cellStyle name="Migliaia 3 2 3 3 7 2 2 2 2" xfId="44824" xr:uid="{4AF71CD4-F945-46C4-9886-00FDFBEBF356}"/>
    <cellStyle name="Migliaia 3 2 3 3 7 2 2 3" xfId="33407" xr:uid="{B78EFC37-4D78-4F2A-BB3B-98D0DB3A74CF}"/>
    <cellStyle name="Migliaia 3 2 3 3 7 2 3" xfId="16279" xr:uid="{41C2FF79-E215-48D1-89AB-99F83879A757}"/>
    <cellStyle name="Migliaia 3 2 3 3 7 2 3 2" xfId="39116" xr:uid="{ACBF0555-DF11-45BE-B9D6-05E774C85961}"/>
    <cellStyle name="Migliaia 3 2 3 3 7 2 4" xfId="27699" xr:uid="{021006F9-17AD-4B28-9906-1D057C85BE92}"/>
    <cellStyle name="Migliaia 3 2 3 3 7 3" xfId="7716" xr:uid="{45693539-A6DB-4BB3-B4C4-9E2CBA733C7B}"/>
    <cellStyle name="Migliaia 3 2 3 3 7 3 2" xfId="19133" xr:uid="{3B2DB554-2390-4021-B5BE-CB573EFA216F}"/>
    <cellStyle name="Migliaia 3 2 3 3 7 3 2 2" xfId="41970" xr:uid="{1F84034E-479C-4452-9F43-406851845EB8}"/>
    <cellStyle name="Migliaia 3 2 3 3 7 3 3" xfId="30553" xr:uid="{A9514005-D0D7-471D-9C8D-F60AE8B40BD3}"/>
    <cellStyle name="Migliaia 3 2 3 3 7 4" xfId="13425" xr:uid="{CCD7C3AD-62E6-4312-90D8-B9A15E6078D3}"/>
    <cellStyle name="Migliaia 3 2 3 3 7 4 2" xfId="36262" xr:uid="{C27C9742-33D4-4820-BA37-57DE0766B7D9}"/>
    <cellStyle name="Migliaia 3 2 3 3 7 5" xfId="24845" xr:uid="{8FC92E0A-58FE-452A-A069-4EADB0BC99E6}"/>
    <cellStyle name="Migliaia 3 2 3 3 8" xfId="3434" xr:uid="{BD2252CE-A76D-42E1-95D3-E31B72DE488B}"/>
    <cellStyle name="Migliaia 3 2 3 3 8 2" xfId="9143" xr:uid="{8273E7A3-BA7E-4CEA-A501-5170BCA93360}"/>
    <cellStyle name="Migliaia 3 2 3 3 8 2 2" xfId="20560" xr:uid="{3534EAD0-A9D6-474E-AA4C-A410EEC95E8E}"/>
    <cellStyle name="Migliaia 3 2 3 3 8 2 2 2" xfId="43397" xr:uid="{561DC57C-7843-4B8F-96D3-7BB2924989C9}"/>
    <cellStyle name="Migliaia 3 2 3 3 8 2 3" xfId="31980" xr:uid="{B27BC7E1-010A-4D89-956B-6C2E57AC7052}"/>
    <cellStyle name="Migliaia 3 2 3 3 8 3" xfId="14852" xr:uid="{58CB60D4-2BAE-4443-927D-2EA805E6AB3B}"/>
    <cellStyle name="Migliaia 3 2 3 3 8 3 2" xfId="37689" xr:uid="{9A8DA75A-F58E-4930-AE29-C72722A1B81D}"/>
    <cellStyle name="Migliaia 3 2 3 3 8 4" xfId="26272" xr:uid="{FE0CFAE0-5D71-4E72-8426-E5B2A58BFA28}"/>
    <cellStyle name="Migliaia 3 2 3 3 9" xfId="6289" xr:uid="{CE02415B-B27B-47CF-81A1-FBED0BEDE21F}"/>
    <cellStyle name="Migliaia 3 2 3 3 9 2" xfId="17706" xr:uid="{A3F870FD-E963-4A5E-B2F4-428ADDBB098A}"/>
    <cellStyle name="Migliaia 3 2 3 3 9 2 2" xfId="40543" xr:uid="{6C978431-4985-4349-8B70-AA1D6B63ED31}"/>
    <cellStyle name="Migliaia 3 2 3 3 9 3" xfId="29126" xr:uid="{D7029561-CF7E-485B-99E4-02A94142FF36}"/>
    <cellStyle name="Migliaia 3 2 3 4" xfId="523" xr:uid="{8AEF34D6-BD79-41DD-A1F0-D0BB3A41BE26}"/>
    <cellStyle name="Migliaia 3 2 3 4 2" xfId="2108" xr:uid="{AFF29217-B466-4010-B068-6ED8ED770AF4}"/>
    <cellStyle name="Migliaia 3 2 3 4 2 2" xfId="4964" xr:uid="{236F7C9C-36AC-4107-BFAE-0BB4A29A4377}"/>
    <cellStyle name="Migliaia 3 2 3 4 2 2 2" xfId="10672" xr:uid="{5A8D7DF7-07E2-4CF1-9DF0-D9A5809462D0}"/>
    <cellStyle name="Migliaia 3 2 3 4 2 2 2 2" xfId="22090" xr:uid="{EBCA5958-42DF-4A8E-8D61-EA14706612B7}"/>
    <cellStyle name="Migliaia 3 2 3 4 2 2 2 2 2" xfId="44927" xr:uid="{347AEC4F-A3C1-4D2A-B499-062EEAA4600E}"/>
    <cellStyle name="Migliaia 3 2 3 4 2 2 2 3" xfId="33510" xr:uid="{6936FC06-40F2-4E50-8FB1-CD3C138390C0}"/>
    <cellStyle name="Migliaia 3 2 3 4 2 2 3" xfId="16382" xr:uid="{01644CBC-80CC-4F75-B82F-926ADE1652CC}"/>
    <cellStyle name="Migliaia 3 2 3 4 2 2 3 2" xfId="39219" xr:uid="{4743FEC3-0C1D-4EFB-A31A-F81230C8739A}"/>
    <cellStyle name="Migliaia 3 2 3 4 2 2 4" xfId="27802" xr:uid="{6785C945-50BD-4FFD-8C57-E9F304EE974F}"/>
    <cellStyle name="Migliaia 3 2 3 4 2 3" xfId="7819" xr:uid="{F983C1E6-2AD5-41AA-90C7-77DEF534FC22}"/>
    <cellStyle name="Migliaia 3 2 3 4 2 3 2" xfId="19236" xr:uid="{EDC5FCB5-0EC1-4985-88BA-65B9A6019C8D}"/>
    <cellStyle name="Migliaia 3 2 3 4 2 3 2 2" xfId="42073" xr:uid="{2D93BE88-ED0F-4ECA-B9DF-9FE2448DF652}"/>
    <cellStyle name="Migliaia 3 2 3 4 2 3 3" xfId="30656" xr:uid="{D69DB444-6723-4A67-90BA-8C8102940CCE}"/>
    <cellStyle name="Migliaia 3 2 3 4 2 4" xfId="13528" xr:uid="{A543D04A-D356-4279-8A31-79D1D6018498}"/>
    <cellStyle name="Migliaia 3 2 3 4 2 4 2" xfId="36365" xr:uid="{7C6F929B-F7F6-47AD-AABA-E7CA63C90928}"/>
    <cellStyle name="Migliaia 3 2 3 4 2 5" xfId="24948" xr:uid="{C8615172-C197-4C15-8EED-E5A6A428D2E9}"/>
    <cellStyle name="Migliaia 3 2 3 4 3" xfId="3537" xr:uid="{7C90F353-A55E-4429-831D-F82C8B3D0371}"/>
    <cellStyle name="Migliaia 3 2 3 4 3 2" xfId="9246" xr:uid="{AEC86544-B7B8-4BA9-A045-10C526FFF20E}"/>
    <cellStyle name="Migliaia 3 2 3 4 3 2 2" xfId="20663" xr:uid="{7FC4057A-F828-4848-9C5B-F3E2308C8EB2}"/>
    <cellStyle name="Migliaia 3 2 3 4 3 2 2 2" xfId="43500" xr:uid="{C22EC240-D687-43FF-A42C-A6D9F4C5C893}"/>
    <cellStyle name="Migliaia 3 2 3 4 3 2 3" xfId="32083" xr:uid="{AA63AF05-A90A-45B6-A246-34E67CE0349D}"/>
    <cellStyle name="Migliaia 3 2 3 4 3 3" xfId="14955" xr:uid="{CF84EED4-3701-4D17-A99A-2928E5D8F618}"/>
    <cellStyle name="Migliaia 3 2 3 4 3 3 2" xfId="37792" xr:uid="{161497FF-20ED-42A0-AB13-BA76A963C42D}"/>
    <cellStyle name="Migliaia 3 2 3 4 3 4" xfId="26375" xr:uid="{C7626186-3B30-48C9-9419-CE7E75F297CA}"/>
    <cellStyle name="Migliaia 3 2 3 4 4" xfId="6392" xr:uid="{14CD26E9-0818-4B00-9ABA-CBCF8A163FA3}"/>
    <cellStyle name="Migliaia 3 2 3 4 4 2" xfId="17809" xr:uid="{73B8A1F7-059B-4FC1-8908-5C07F2A70A7C}"/>
    <cellStyle name="Migliaia 3 2 3 4 4 2 2" xfId="40646" xr:uid="{9F215FA3-52F5-49F7-93E8-7FF645BFC9ED}"/>
    <cellStyle name="Migliaia 3 2 3 4 4 3" xfId="29229" xr:uid="{3A129357-CFDD-4F0C-B64A-A757B79FF18C}"/>
    <cellStyle name="Migliaia 3 2 3 4 5" xfId="12101" xr:uid="{98A8CDB9-9EE1-4071-A2FA-70B256E6B5E9}"/>
    <cellStyle name="Migliaia 3 2 3 4 5 2" xfId="34938" xr:uid="{059FE441-EFBB-4CE3-9E87-08E68F4FC152}"/>
    <cellStyle name="Migliaia 3 2 3 4 6" xfId="23521" xr:uid="{63E7AED9-0031-47C6-A60F-0452A6D75A0A}"/>
    <cellStyle name="Migliaia 3 2 3 5" xfId="786" xr:uid="{3AD54150-BD12-4D0E-AA86-2136DC8DC35F}"/>
    <cellStyle name="Migliaia 3 2 3 5 2" xfId="2325" xr:uid="{45A8AFEF-0376-465F-8FC6-7AD3BA5CFAB5}"/>
    <cellStyle name="Migliaia 3 2 3 5 2 2" xfId="5181" xr:uid="{08A88A88-FAB2-4A21-8049-71AC7AA570ED}"/>
    <cellStyle name="Migliaia 3 2 3 5 2 2 2" xfId="10889" xr:uid="{701331F4-FA41-46DF-8159-7C770F93F992}"/>
    <cellStyle name="Migliaia 3 2 3 5 2 2 2 2" xfId="22307" xr:uid="{3131B001-BBF5-4E5B-8F51-4350D68AC93B}"/>
    <cellStyle name="Migliaia 3 2 3 5 2 2 2 2 2" xfId="45144" xr:uid="{A7131C6E-E50E-4A70-988C-EAFDF4EA9710}"/>
    <cellStyle name="Migliaia 3 2 3 5 2 2 2 3" xfId="33727" xr:uid="{0F71CCFA-4186-4BBC-93CC-0DB693E47321}"/>
    <cellStyle name="Migliaia 3 2 3 5 2 2 3" xfId="16599" xr:uid="{A9497B09-5FB3-4B72-A158-A6B797F57FA8}"/>
    <cellStyle name="Migliaia 3 2 3 5 2 2 3 2" xfId="39436" xr:uid="{A404564C-B99F-4F85-8B56-A8F62B080162}"/>
    <cellStyle name="Migliaia 3 2 3 5 2 2 4" xfId="28019" xr:uid="{5A2FD63A-31E9-487D-9584-82FDFE4AEEB0}"/>
    <cellStyle name="Migliaia 3 2 3 5 2 3" xfId="8036" xr:uid="{AFF2EA15-09B3-4913-B5FE-59F8DB8105EF}"/>
    <cellStyle name="Migliaia 3 2 3 5 2 3 2" xfId="19453" xr:uid="{67C90044-CB97-4750-B972-2938C04DF6D9}"/>
    <cellStyle name="Migliaia 3 2 3 5 2 3 2 2" xfId="42290" xr:uid="{F57783CC-F1B9-4EA3-9E44-B973AD9385B9}"/>
    <cellStyle name="Migliaia 3 2 3 5 2 3 3" xfId="30873" xr:uid="{0F6801C1-9176-4564-A89C-6B530D97A0A3}"/>
    <cellStyle name="Migliaia 3 2 3 5 2 4" xfId="13745" xr:uid="{D59F664C-0684-4961-8524-E864DAD003EA}"/>
    <cellStyle name="Migliaia 3 2 3 5 2 4 2" xfId="36582" xr:uid="{18BDCE70-8E66-438D-8E5D-99C2116981DF}"/>
    <cellStyle name="Migliaia 3 2 3 5 2 5" xfId="25165" xr:uid="{E5A99169-172B-4D18-9B3C-E66AC5CBA465}"/>
    <cellStyle name="Migliaia 3 2 3 5 3" xfId="3754" xr:uid="{3DE223B2-D40C-4A7C-9783-0BF3724516A0}"/>
    <cellStyle name="Migliaia 3 2 3 5 3 2" xfId="9463" xr:uid="{5CE03FA5-D231-491C-92A0-488FDBB2D326}"/>
    <cellStyle name="Migliaia 3 2 3 5 3 2 2" xfId="20880" xr:uid="{35904A08-7A74-4C62-AF09-763FEDEBF917}"/>
    <cellStyle name="Migliaia 3 2 3 5 3 2 2 2" xfId="43717" xr:uid="{D5A80209-5E6E-4369-8999-6ED8019F88F7}"/>
    <cellStyle name="Migliaia 3 2 3 5 3 2 3" xfId="32300" xr:uid="{BFA2DEC7-F48B-4F53-9001-7F48AE1F75A8}"/>
    <cellStyle name="Migliaia 3 2 3 5 3 3" xfId="15172" xr:uid="{E2B6723D-B09D-41DC-9305-8181A90AD0AF}"/>
    <cellStyle name="Migliaia 3 2 3 5 3 3 2" xfId="38009" xr:uid="{1B4B1BFD-775B-4565-90C1-FBBD022718E8}"/>
    <cellStyle name="Migliaia 3 2 3 5 3 4" xfId="26592" xr:uid="{DF05BFC5-09E5-45C9-816B-40CB00F0FC0D}"/>
    <cellStyle name="Migliaia 3 2 3 5 4" xfId="6609" xr:uid="{B6102ABF-AE33-4484-A278-2D4A02DD14A4}"/>
    <cellStyle name="Migliaia 3 2 3 5 4 2" xfId="18026" xr:uid="{CE657451-E12E-4E65-8C6B-EEEAAFACAF50}"/>
    <cellStyle name="Migliaia 3 2 3 5 4 2 2" xfId="40863" xr:uid="{D504A3E4-A647-4278-A7F0-A0963BC1A9EB}"/>
    <cellStyle name="Migliaia 3 2 3 5 4 3" xfId="29446" xr:uid="{C3D36916-52E9-44AB-869B-481EDEC643F4}"/>
    <cellStyle name="Migliaia 3 2 3 5 5" xfId="12318" xr:uid="{14F6EE8B-5C38-4261-9425-EEC1F9CAEED5}"/>
    <cellStyle name="Migliaia 3 2 3 5 5 2" xfId="35155" xr:uid="{6AABF0A5-6A58-46A5-A5B3-216BE1670327}"/>
    <cellStyle name="Migliaia 3 2 3 5 6" xfId="23738" xr:uid="{168A520D-D204-4366-BD5A-EE7B6ABA2672}"/>
    <cellStyle name="Migliaia 3 2 3 6" xfId="1033" xr:uid="{56656B51-8A16-4026-9AA4-D44F9D8A8594}"/>
    <cellStyle name="Migliaia 3 2 3 6 2" xfId="2542" xr:uid="{331280B1-932D-4DB8-93BE-A49F4A3F6865}"/>
    <cellStyle name="Migliaia 3 2 3 6 2 2" xfId="5398" xr:uid="{66DF2C5A-84AA-40D5-B3A4-01096F59000F}"/>
    <cellStyle name="Migliaia 3 2 3 6 2 2 2" xfId="11106" xr:uid="{2189C125-D2CE-49BF-9D13-A4FBA5F49318}"/>
    <cellStyle name="Migliaia 3 2 3 6 2 2 2 2" xfId="22524" xr:uid="{32E36EDA-60B8-4925-93E6-8C48D9918444}"/>
    <cellStyle name="Migliaia 3 2 3 6 2 2 2 2 2" xfId="45361" xr:uid="{4286AFD2-5B1E-46B4-8BC9-D30F4A829C4B}"/>
    <cellStyle name="Migliaia 3 2 3 6 2 2 2 3" xfId="33944" xr:uid="{6B5C66C2-67CB-4C81-BBF4-CF5E84677CA1}"/>
    <cellStyle name="Migliaia 3 2 3 6 2 2 3" xfId="16816" xr:uid="{D886BB53-FEFA-496C-9CCE-1CBC609D7DC7}"/>
    <cellStyle name="Migliaia 3 2 3 6 2 2 3 2" xfId="39653" xr:uid="{BA7A3605-89B6-4417-B159-6BCFEF50AEA7}"/>
    <cellStyle name="Migliaia 3 2 3 6 2 2 4" xfId="28236" xr:uid="{9344BF87-8D33-4593-8B35-AB10E3735F7F}"/>
    <cellStyle name="Migliaia 3 2 3 6 2 3" xfId="8253" xr:uid="{1A5E3394-7525-4B23-BD1D-EA3236EC0036}"/>
    <cellStyle name="Migliaia 3 2 3 6 2 3 2" xfId="19670" xr:uid="{C6F3654B-5627-44A2-A0E3-FB26B923B794}"/>
    <cellStyle name="Migliaia 3 2 3 6 2 3 2 2" xfId="42507" xr:uid="{3725B9BB-1337-4D66-8A04-D1310550CF1E}"/>
    <cellStyle name="Migliaia 3 2 3 6 2 3 3" xfId="31090" xr:uid="{3CE8AE9A-DBA9-4470-B27A-E2ADD7D4B450}"/>
    <cellStyle name="Migliaia 3 2 3 6 2 4" xfId="13962" xr:uid="{2A4F712A-6405-42AD-A2FF-7E7AA7DACB17}"/>
    <cellStyle name="Migliaia 3 2 3 6 2 4 2" xfId="36799" xr:uid="{F9FE1E2D-DC0F-439A-BF19-9500C82B02D2}"/>
    <cellStyle name="Migliaia 3 2 3 6 2 5" xfId="25382" xr:uid="{1A96CB3D-C3EE-4DCD-BFD1-32769B0B5993}"/>
    <cellStyle name="Migliaia 3 2 3 6 3" xfId="3971" xr:uid="{1A7C266D-FF99-4534-9CB4-03631CF03028}"/>
    <cellStyle name="Migliaia 3 2 3 6 3 2" xfId="9680" xr:uid="{94B6C69A-5EED-42D8-B5A7-5AB6B664FF52}"/>
    <cellStyle name="Migliaia 3 2 3 6 3 2 2" xfId="21097" xr:uid="{E7A00CED-4791-4233-87AE-53A2BC122195}"/>
    <cellStyle name="Migliaia 3 2 3 6 3 2 2 2" xfId="43934" xr:uid="{7C7D4669-9B8A-4370-B580-BD15578B5540}"/>
    <cellStyle name="Migliaia 3 2 3 6 3 2 3" xfId="32517" xr:uid="{FFAD15E0-7EE0-4224-BCB9-A30C997C9067}"/>
    <cellStyle name="Migliaia 3 2 3 6 3 3" xfId="15389" xr:uid="{9407FCAB-278F-43BB-A0B1-B3B45184F86F}"/>
    <cellStyle name="Migliaia 3 2 3 6 3 3 2" xfId="38226" xr:uid="{7770453D-FDCC-48D9-A40A-2542C8DBC7CA}"/>
    <cellStyle name="Migliaia 3 2 3 6 3 4" xfId="26809" xr:uid="{21DD6F32-6AB2-4EFB-BA2A-B49A3DDF20BD}"/>
    <cellStyle name="Migliaia 3 2 3 6 4" xfId="6826" xr:uid="{731EA550-CAF9-4538-B0D0-B946095051AC}"/>
    <cellStyle name="Migliaia 3 2 3 6 4 2" xfId="18243" xr:uid="{81624996-9951-4BB5-B256-5E09BBE1DD58}"/>
    <cellStyle name="Migliaia 3 2 3 6 4 2 2" xfId="41080" xr:uid="{D2D95EA2-7751-40C9-B0F9-10DF877A6251}"/>
    <cellStyle name="Migliaia 3 2 3 6 4 3" xfId="29663" xr:uid="{6561B3B4-8E36-4BDA-AD5D-48A1AB368083}"/>
    <cellStyle name="Migliaia 3 2 3 6 5" xfId="12535" xr:uid="{15F7DC57-E681-4F2B-B2BF-73456B7CB249}"/>
    <cellStyle name="Migliaia 3 2 3 6 5 2" xfId="35372" xr:uid="{6E49AAFD-F9AE-41E4-9C54-35D48B64C5D2}"/>
    <cellStyle name="Migliaia 3 2 3 6 6" xfId="23955" xr:uid="{C2BF222D-8723-441E-BFB5-97B055FC569C}"/>
    <cellStyle name="Migliaia 3 2 3 7" xfId="1280" xr:uid="{BFC48D9C-234B-4EB7-9509-D8D5D412148D}"/>
    <cellStyle name="Migliaia 3 2 3 7 2" xfId="2759" xr:uid="{90EB3F5A-FA67-4F23-9DE7-005F88B86809}"/>
    <cellStyle name="Migliaia 3 2 3 7 2 2" xfId="5615" xr:uid="{5AA1CE00-44A0-42DC-A311-E2D6F7550F3A}"/>
    <cellStyle name="Migliaia 3 2 3 7 2 2 2" xfId="11323" xr:uid="{96BE1E0E-C38E-414B-95B4-CB9444FF0B30}"/>
    <cellStyle name="Migliaia 3 2 3 7 2 2 2 2" xfId="22741" xr:uid="{122F3148-A4AF-4561-A92A-7FA0AEA58B94}"/>
    <cellStyle name="Migliaia 3 2 3 7 2 2 2 2 2" xfId="45578" xr:uid="{3EAEB2B8-FBF8-4C9C-9132-C4B30859EA02}"/>
    <cellStyle name="Migliaia 3 2 3 7 2 2 2 3" xfId="34161" xr:uid="{109B0157-8577-4AC4-A2E3-5A0810FD626F}"/>
    <cellStyle name="Migliaia 3 2 3 7 2 2 3" xfId="17033" xr:uid="{F93B909A-5655-4B0B-B9DF-D739AE50A5E2}"/>
    <cellStyle name="Migliaia 3 2 3 7 2 2 3 2" xfId="39870" xr:uid="{CF3F80CF-970D-4A6F-BA71-E8F410C7A704}"/>
    <cellStyle name="Migliaia 3 2 3 7 2 2 4" xfId="28453" xr:uid="{316F3820-364D-4F5E-BAF1-CC51DBB78E76}"/>
    <cellStyle name="Migliaia 3 2 3 7 2 3" xfId="8470" xr:uid="{743F41DD-C085-4F40-AB08-87B0F228F72F}"/>
    <cellStyle name="Migliaia 3 2 3 7 2 3 2" xfId="19887" xr:uid="{6657C462-DBB8-4E80-A7F2-A46870B7F356}"/>
    <cellStyle name="Migliaia 3 2 3 7 2 3 2 2" xfId="42724" xr:uid="{E87ADAD0-4AAE-416F-8643-0773B9B4D953}"/>
    <cellStyle name="Migliaia 3 2 3 7 2 3 3" xfId="31307" xr:uid="{9F89CD21-8965-4CC2-9FEE-AB5072DD60DF}"/>
    <cellStyle name="Migliaia 3 2 3 7 2 4" xfId="14179" xr:uid="{4A3C800B-19B3-4758-8183-D37FA71D6EBD}"/>
    <cellStyle name="Migliaia 3 2 3 7 2 4 2" xfId="37016" xr:uid="{43FCDB80-E71D-49E7-830C-9B8E753F38CA}"/>
    <cellStyle name="Migliaia 3 2 3 7 2 5" xfId="25599" xr:uid="{3EF6810B-FC24-4B3B-8B2E-72E98D88A2E8}"/>
    <cellStyle name="Migliaia 3 2 3 7 3" xfId="4188" xr:uid="{D1CEE8DD-89DE-4EDB-8FFF-509C48AE8CDE}"/>
    <cellStyle name="Migliaia 3 2 3 7 3 2" xfId="9897" xr:uid="{81FDE1D4-D68A-4B40-A5D1-CBCB65FF9520}"/>
    <cellStyle name="Migliaia 3 2 3 7 3 2 2" xfId="21314" xr:uid="{7DB56641-F4FE-4350-A030-D4E96C50E0A8}"/>
    <cellStyle name="Migliaia 3 2 3 7 3 2 2 2" xfId="44151" xr:uid="{4D95407B-59CA-4242-97E6-764F44D5A611}"/>
    <cellStyle name="Migliaia 3 2 3 7 3 2 3" xfId="32734" xr:uid="{25CCF800-717F-4E64-892E-D19CA0C33888}"/>
    <cellStyle name="Migliaia 3 2 3 7 3 3" xfId="15606" xr:uid="{311158AE-6DB3-4054-B866-CB592B8F8810}"/>
    <cellStyle name="Migliaia 3 2 3 7 3 3 2" xfId="38443" xr:uid="{44F8B0CF-3015-40F0-A929-21FAABC19679}"/>
    <cellStyle name="Migliaia 3 2 3 7 3 4" xfId="27026" xr:uid="{5F44D744-9456-4620-84B4-535AFFA5653A}"/>
    <cellStyle name="Migliaia 3 2 3 7 4" xfId="7043" xr:uid="{848A48D5-8B33-4E81-9B40-35939837F8DC}"/>
    <cellStyle name="Migliaia 3 2 3 7 4 2" xfId="18460" xr:uid="{4230CEFB-6C9F-47E0-A76E-83D7400F3358}"/>
    <cellStyle name="Migliaia 3 2 3 7 4 2 2" xfId="41297" xr:uid="{8479FF54-273B-4942-8667-AD176D68A008}"/>
    <cellStyle name="Migliaia 3 2 3 7 4 3" xfId="29880" xr:uid="{D2C20A1A-A730-4307-91BB-2CF373D4E8E7}"/>
    <cellStyle name="Migliaia 3 2 3 7 5" xfId="12752" xr:uid="{20260B28-981D-49AB-AE7B-C3925E1546A3}"/>
    <cellStyle name="Migliaia 3 2 3 7 5 2" xfId="35589" xr:uid="{B85FE77C-B7F0-421B-B2F4-BF3C859ED088}"/>
    <cellStyle name="Migliaia 3 2 3 7 6" xfId="24172" xr:uid="{73F4AC2F-B9DB-4153-BBDC-F60598B59789}"/>
    <cellStyle name="Migliaia 3 2 3 8" xfId="1527" xr:uid="{784BD262-0232-41FD-90D3-0D1913CEE02F}"/>
    <cellStyle name="Migliaia 3 2 3 8 2" xfId="2976" xr:uid="{CAF4FC51-FC14-4188-B509-20620BAF38F0}"/>
    <cellStyle name="Migliaia 3 2 3 8 2 2" xfId="5832" xr:uid="{DA584448-4A16-46F2-85CA-01FCE06130E4}"/>
    <cellStyle name="Migliaia 3 2 3 8 2 2 2" xfId="11540" xr:uid="{AA1B3E04-F9A5-4F8D-B66A-22A4AEAF7EA8}"/>
    <cellStyle name="Migliaia 3 2 3 8 2 2 2 2" xfId="22958" xr:uid="{0EC2A443-C625-4811-8CAC-4E81CC86328E}"/>
    <cellStyle name="Migliaia 3 2 3 8 2 2 2 2 2" xfId="45795" xr:uid="{D0856F47-27F2-45C8-B952-CFF0FAA082ED}"/>
    <cellStyle name="Migliaia 3 2 3 8 2 2 2 3" xfId="34378" xr:uid="{A0247E7F-977B-4121-886E-14186DCFFF8C}"/>
    <cellStyle name="Migliaia 3 2 3 8 2 2 3" xfId="17250" xr:uid="{C75BBCCE-FBA5-4304-99AC-8E889D2F2CDF}"/>
    <cellStyle name="Migliaia 3 2 3 8 2 2 3 2" xfId="40087" xr:uid="{08317709-4DBE-45AD-BC88-BDECCA56F3FD}"/>
    <cellStyle name="Migliaia 3 2 3 8 2 2 4" xfId="28670" xr:uid="{FCC83095-9A39-4139-AFDF-51D5EAC7501E}"/>
    <cellStyle name="Migliaia 3 2 3 8 2 3" xfId="8687" xr:uid="{74A527A8-18D8-4454-AB63-9D4707850A57}"/>
    <cellStyle name="Migliaia 3 2 3 8 2 3 2" xfId="20104" xr:uid="{1CB7BCE4-C8AC-47CD-9683-39F46CB11336}"/>
    <cellStyle name="Migliaia 3 2 3 8 2 3 2 2" xfId="42941" xr:uid="{A12E8BCF-CABE-4DE9-85F3-992CA8234D4F}"/>
    <cellStyle name="Migliaia 3 2 3 8 2 3 3" xfId="31524" xr:uid="{8D2A0AA5-1682-4DE0-9CF1-F2DC7981FD87}"/>
    <cellStyle name="Migliaia 3 2 3 8 2 4" xfId="14396" xr:uid="{E0661B4E-6D0A-474D-B7D8-EB2BDA7334A3}"/>
    <cellStyle name="Migliaia 3 2 3 8 2 4 2" xfId="37233" xr:uid="{6C9627D3-E375-42F3-9350-99109E9B8D5D}"/>
    <cellStyle name="Migliaia 3 2 3 8 2 5" xfId="25816" xr:uid="{E36B8C61-BBE2-4898-A448-EE7F84D164CA}"/>
    <cellStyle name="Migliaia 3 2 3 8 3" xfId="4405" xr:uid="{70A31926-8C03-4AAA-AA29-9DEBCEEFBD57}"/>
    <cellStyle name="Migliaia 3 2 3 8 3 2" xfId="10114" xr:uid="{FBC16A15-7AC0-4326-B586-93157F613E49}"/>
    <cellStyle name="Migliaia 3 2 3 8 3 2 2" xfId="21531" xr:uid="{F3F58958-2F74-46E8-B70F-A4948BADAECA}"/>
    <cellStyle name="Migliaia 3 2 3 8 3 2 2 2" xfId="44368" xr:uid="{01A30DBF-596D-41D8-B983-4C94193B9B1B}"/>
    <cellStyle name="Migliaia 3 2 3 8 3 2 3" xfId="32951" xr:uid="{728ACDC0-5E07-4BD4-BD2C-9D0AAB7B6610}"/>
    <cellStyle name="Migliaia 3 2 3 8 3 3" xfId="15823" xr:uid="{2E8CDC75-6C8D-46C6-A453-EDAD3544BE44}"/>
    <cellStyle name="Migliaia 3 2 3 8 3 3 2" xfId="38660" xr:uid="{1CBE421D-046B-45CE-B4C3-01EDDA7D1317}"/>
    <cellStyle name="Migliaia 3 2 3 8 3 4" xfId="27243" xr:uid="{7D85052D-03AF-4721-A09C-278400DFBFEF}"/>
    <cellStyle name="Migliaia 3 2 3 8 4" xfId="7260" xr:uid="{EA911BF6-6EFD-4FFB-9CE7-CBFE292D5CAE}"/>
    <cellStyle name="Migliaia 3 2 3 8 4 2" xfId="18677" xr:uid="{7C938BB1-DC90-44F7-BDBC-876D5F4A5EB7}"/>
    <cellStyle name="Migliaia 3 2 3 8 4 2 2" xfId="41514" xr:uid="{AE720458-D579-447C-B49C-11DA13ED11F7}"/>
    <cellStyle name="Migliaia 3 2 3 8 4 3" xfId="30097" xr:uid="{CFDAA6D3-2127-4785-A32B-D753A07131AC}"/>
    <cellStyle name="Migliaia 3 2 3 8 5" xfId="12969" xr:uid="{D3EF9C30-68D7-409D-9FC4-67E5AFF7664F}"/>
    <cellStyle name="Migliaia 3 2 3 8 5 2" xfId="35806" xr:uid="{BE19A226-E8C5-4937-99C7-0D3E65982DE8}"/>
    <cellStyle name="Migliaia 3 2 3 8 6" xfId="24389" xr:uid="{7CD75D73-F47E-4843-AE69-6DC143A1B729}"/>
    <cellStyle name="Migliaia 3 2 3 9" xfId="1868" xr:uid="{7BA2457D-D6E3-4BC6-8832-B9EE23750856}"/>
    <cellStyle name="Migliaia 3 2 3 9 2" xfId="4724" xr:uid="{4B29FBD9-2A0F-45C6-8F31-F11919C3CE73}"/>
    <cellStyle name="Migliaia 3 2 3 9 2 2" xfId="10433" xr:uid="{DC25D54E-3F09-474A-AC75-A8A34BB11AA9}"/>
    <cellStyle name="Migliaia 3 2 3 9 2 2 2" xfId="21850" xr:uid="{4F5266AF-680A-445A-93A3-365229F367CE}"/>
    <cellStyle name="Migliaia 3 2 3 9 2 2 2 2" xfId="44687" xr:uid="{A50FE919-393A-4B58-9266-14936734F23A}"/>
    <cellStyle name="Migliaia 3 2 3 9 2 2 3" xfId="33270" xr:uid="{9EBBBB8C-ADFF-405F-AD1C-D72705C11B3E}"/>
    <cellStyle name="Migliaia 3 2 3 9 2 3" xfId="16142" xr:uid="{515C6794-3F4F-410D-ABA5-C324F16FD0FE}"/>
    <cellStyle name="Migliaia 3 2 3 9 2 3 2" xfId="38979" xr:uid="{6B4BB820-6C07-4786-9FA0-8D5842E324F0}"/>
    <cellStyle name="Migliaia 3 2 3 9 2 4" xfId="27562" xr:uid="{696E4E3B-75DF-4AC7-AE13-644753AC8A2A}"/>
    <cellStyle name="Migliaia 3 2 3 9 3" xfId="7579" xr:uid="{A741800D-4303-4EFA-9C2C-B70C5CD5CFED}"/>
    <cellStyle name="Migliaia 3 2 3 9 3 2" xfId="18996" xr:uid="{2570E8BA-1EC0-408A-85D0-8C0D909AD15A}"/>
    <cellStyle name="Migliaia 3 2 3 9 3 2 2" xfId="41833" xr:uid="{AB985A8C-4C80-44D4-B53E-EBEB6EEE4A3C}"/>
    <cellStyle name="Migliaia 3 2 3 9 3 3" xfId="30416" xr:uid="{AAF58FCD-FB95-44DC-AF11-E278690CAAB0}"/>
    <cellStyle name="Migliaia 3 2 3 9 4" xfId="13288" xr:uid="{495C403D-549A-4AD9-B79B-DB6A9C856EDE}"/>
    <cellStyle name="Migliaia 3 2 3 9 4 2" xfId="36125" xr:uid="{E5499CC4-E4C2-4256-B377-CA66F582814C}"/>
    <cellStyle name="Migliaia 3 2 3 9 5" xfId="24708" xr:uid="{741F972D-C611-45C0-A026-F376B62DA612}"/>
    <cellStyle name="Migliaia 3 2 4" xfId="302" xr:uid="{5AA19136-72E3-4E9F-B9AA-1F6CB9B1626C}"/>
    <cellStyle name="Migliaia 3 2 4 10" xfId="6215" xr:uid="{466FA3E1-4E26-4648-B879-5B0153CAF69D}"/>
    <cellStyle name="Migliaia 3 2 4 10 2" xfId="17632" xr:uid="{043C8E84-048B-49C4-AC61-29253FDB2D58}"/>
    <cellStyle name="Migliaia 3 2 4 10 2 2" xfId="40469" xr:uid="{1AAAB8DD-9A3C-4B26-A5F7-0C111DF41D53}"/>
    <cellStyle name="Migliaia 3 2 4 10 3" xfId="29052" xr:uid="{80B697BD-5A21-43F3-A614-D80601EBBD60}"/>
    <cellStyle name="Migliaia 3 2 4 11" xfId="11924" xr:uid="{E371DB6A-E061-4C6A-B301-40F51820BF22}"/>
    <cellStyle name="Migliaia 3 2 4 11 2" xfId="34761" xr:uid="{9EF7F152-FBC8-4D2C-ADA9-FBBA2660AEBF}"/>
    <cellStyle name="Migliaia 3 2 4 12" xfId="23344" xr:uid="{23015804-D691-4883-B0D6-CD23B2EA443D}"/>
    <cellStyle name="Migliaia 3 2 4 2" xfId="457" xr:uid="{DCEE18DF-70A7-451E-A9BB-0D3585411695}"/>
    <cellStyle name="Migliaia 3 2 4 2 10" xfId="12049" xr:uid="{CC844ECE-60FC-466D-964E-4CEECF557B34}"/>
    <cellStyle name="Migliaia 3 2 4 2 10 2" xfId="34886" xr:uid="{72662BBB-901F-411E-9B06-F0ED0702093E}"/>
    <cellStyle name="Migliaia 3 2 4 2 11" xfId="23469" xr:uid="{FEC43E53-717E-4F09-98E3-6088EE9F6C7F}"/>
    <cellStyle name="Migliaia 3 2 4 2 2" xfId="711" xr:uid="{D3781E9A-F885-4474-B54A-CE9161494138}"/>
    <cellStyle name="Migliaia 3 2 4 2 2 2" xfId="2273" xr:uid="{6168643C-16E4-45D6-88B7-C2D05DCE35D8}"/>
    <cellStyle name="Migliaia 3 2 4 2 2 2 2" xfId="5129" xr:uid="{010003FC-BAA0-4462-9F92-CA147793B8F1}"/>
    <cellStyle name="Migliaia 3 2 4 2 2 2 2 2" xfId="10837" xr:uid="{E6875C7C-ED11-45EC-89E5-5484D42DC97E}"/>
    <cellStyle name="Migliaia 3 2 4 2 2 2 2 2 2" xfId="22255" xr:uid="{CC2A4456-899D-4DCB-8C11-9554F4376A8A}"/>
    <cellStyle name="Migliaia 3 2 4 2 2 2 2 2 2 2" xfId="45092" xr:uid="{CD9B793C-4E98-49DF-84DA-8F03AC2ACE67}"/>
    <cellStyle name="Migliaia 3 2 4 2 2 2 2 2 3" xfId="33675" xr:uid="{DF56B22E-57C4-46C7-B22B-CAFD130BD6C8}"/>
    <cellStyle name="Migliaia 3 2 4 2 2 2 2 3" xfId="16547" xr:uid="{D7611D9D-003C-4123-8929-13B1761DB047}"/>
    <cellStyle name="Migliaia 3 2 4 2 2 2 2 3 2" xfId="39384" xr:uid="{91BF2F7D-7D61-4A7D-8EAC-7012473420FA}"/>
    <cellStyle name="Migliaia 3 2 4 2 2 2 2 4" xfId="27967" xr:uid="{A98D3C5B-4FAC-4FAC-8616-073B2E3FDBA3}"/>
    <cellStyle name="Migliaia 3 2 4 2 2 2 3" xfId="7984" xr:uid="{638063A6-0618-4EE7-B47C-E012C93F6CA5}"/>
    <cellStyle name="Migliaia 3 2 4 2 2 2 3 2" xfId="19401" xr:uid="{F82D4EC4-E3B6-455F-80BB-B82FB03D11A0}"/>
    <cellStyle name="Migliaia 3 2 4 2 2 2 3 2 2" xfId="42238" xr:uid="{EAF45779-AEE7-445E-8897-3FA4435C79E9}"/>
    <cellStyle name="Migliaia 3 2 4 2 2 2 3 3" xfId="30821" xr:uid="{7094F3B2-7916-4E00-8D5E-7451E65C8D4C}"/>
    <cellStyle name="Migliaia 3 2 4 2 2 2 4" xfId="13693" xr:uid="{2B2E8D85-B373-4CEE-97CC-A044AD6C940E}"/>
    <cellStyle name="Migliaia 3 2 4 2 2 2 4 2" xfId="36530" xr:uid="{35EDFC99-2F7F-4D9F-821D-D60D68D3E72E}"/>
    <cellStyle name="Migliaia 3 2 4 2 2 2 5" xfId="25113" xr:uid="{CB275F7E-BA88-419D-B6ED-9FE6CED96EB1}"/>
    <cellStyle name="Migliaia 3 2 4 2 2 3" xfId="3702" xr:uid="{EBEC5775-8A2A-4C1C-B11F-C384E04D3186}"/>
    <cellStyle name="Migliaia 3 2 4 2 2 3 2" xfId="9411" xr:uid="{A9B3E7E8-B104-4AF3-88A4-B776D858DFF0}"/>
    <cellStyle name="Migliaia 3 2 4 2 2 3 2 2" xfId="20828" xr:uid="{A7A8AA49-C0AA-4841-811B-EFC5AC87D5EB}"/>
    <cellStyle name="Migliaia 3 2 4 2 2 3 2 2 2" xfId="43665" xr:uid="{533E096C-4B9C-4E87-A86B-2DE04D5D40D3}"/>
    <cellStyle name="Migliaia 3 2 4 2 2 3 2 3" xfId="32248" xr:uid="{3DF95950-0E0E-4933-9E9A-FD9C5B065D95}"/>
    <cellStyle name="Migliaia 3 2 4 2 2 3 3" xfId="15120" xr:uid="{CBB1E9A1-15F9-495B-BC0B-60A3099073F6}"/>
    <cellStyle name="Migliaia 3 2 4 2 2 3 3 2" xfId="37957" xr:uid="{BA7F5267-090A-4F65-AD43-A44E0E2FFDED}"/>
    <cellStyle name="Migliaia 3 2 4 2 2 3 4" xfId="26540" xr:uid="{FEDDDE79-EBFB-4AE4-AD20-817C9E6BACC2}"/>
    <cellStyle name="Migliaia 3 2 4 2 2 4" xfId="6557" xr:uid="{0D8A2FA6-95C0-427C-8615-DC34F5DAF943}"/>
    <cellStyle name="Migliaia 3 2 4 2 2 4 2" xfId="17974" xr:uid="{83902579-78C9-4E81-9B98-A68A5B65B783}"/>
    <cellStyle name="Migliaia 3 2 4 2 2 4 2 2" xfId="40811" xr:uid="{A55FFCC6-C44A-40E2-8B5F-34F2E9AEA313}"/>
    <cellStyle name="Migliaia 3 2 4 2 2 4 3" xfId="29394" xr:uid="{E1FAFC39-9EF4-47F1-9B0D-5CA4E08C0BAE}"/>
    <cellStyle name="Migliaia 3 2 4 2 2 5" xfId="12266" xr:uid="{528E716C-8395-48D6-971D-1DD3B0836636}"/>
    <cellStyle name="Migliaia 3 2 4 2 2 5 2" xfId="35103" xr:uid="{83328024-DBC8-41C5-A1CE-69CAE7CA089B}"/>
    <cellStyle name="Migliaia 3 2 4 2 2 6" xfId="23686" xr:uid="{D0B6CFB3-5285-45F4-917A-3CC4F553B1E5}"/>
    <cellStyle name="Migliaia 3 2 4 2 3" xfId="971" xr:uid="{BA6A2530-C4F5-49FD-8C5C-738E3653201E}"/>
    <cellStyle name="Migliaia 3 2 4 2 3 2" xfId="2490" xr:uid="{A92F0662-67AA-4F61-AFDE-378581F1AA33}"/>
    <cellStyle name="Migliaia 3 2 4 2 3 2 2" xfId="5346" xr:uid="{FF0CA654-6486-4B8F-BF39-221C5FE2247F}"/>
    <cellStyle name="Migliaia 3 2 4 2 3 2 2 2" xfId="11054" xr:uid="{134CCC38-9C2F-4B43-B971-E44C61FB5915}"/>
    <cellStyle name="Migliaia 3 2 4 2 3 2 2 2 2" xfId="22472" xr:uid="{61C7C9A4-B0D0-4632-8EFF-4D96117F72B6}"/>
    <cellStyle name="Migliaia 3 2 4 2 3 2 2 2 2 2" xfId="45309" xr:uid="{A02A60C2-4056-4689-945E-888B01CDBD83}"/>
    <cellStyle name="Migliaia 3 2 4 2 3 2 2 2 3" xfId="33892" xr:uid="{FE64A0E8-D0C4-408E-8C08-7858C0060B56}"/>
    <cellStyle name="Migliaia 3 2 4 2 3 2 2 3" xfId="16764" xr:uid="{449DB164-35E0-40EC-B9D2-CF0146E4D295}"/>
    <cellStyle name="Migliaia 3 2 4 2 3 2 2 3 2" xfId="39601" xr:uid="{56B12134-F42B-44A4-8D5C-BCEBD365BBCD}"/>
    <cellStyle name="Migliaia 3 2 4 2 3 2 2 4" xfId="28184" xr:uid="{9F811907-F5E7-4303-939F-EB68234C8A62}"/>
    <cellStyle name="Migliaia 3 2 4 2 3 2 3" xfId="8201" xr:uid="{FAE87389-C29D-4E30-8564-35E1657E9B9D}"/>
    <cellStyle name="Migliaia 3 2 4 2 3 2 3 2" xfId="19618" xr:uid="{30C15B0E-CD50-4E98-AA8E-890C39171BAC}"/>
    <cellStyle name="Migliaia 3 2 4 2 3 2 3 2 2" xfId="42455" xr:uid="{6B00C79B-F9FD-4D1E-A3B7-D0CDEB42C72C}"/>
    <cellStyle name="Migliaia 3 2 4 2 3 2 3 3" xfId="31038" xr:uid="{ABD1B290-549F-4964-87C9-13B05C04FAE1}"/>
    <cellStyle name="Migliaia 3 2 4 2 3 2 4" xfId="13910" xr:uid="{0A5E35AD-8729-4B90-9018-063E92BC1744}"/>
    <cellStyle name="Migliaia 3 2 4 2 3 2 4 2" xfId="36747" xr:uid="{1BB47075-3D93-4DCD-BE06-2A2092080505}"/>
    <cellStyle name="Migliaia 3 2 4 2 3 2 5" xfId="25330" xr:uid="{27E081BF-DD28-427E-BCD3-2149F122D983}"/>
    <cellStyle name="Migliaia 3 2 4 2 3 3" xfId="3919" xr:uid="{74D5A737-4923-4067-8D87-D2A3D41DD33E}"/>
    <cellStyle name="Migliaia 3 2 4 2 3 3 2" xfId="9628" xr:uid="{29BF7FB1-448D-4210-9C36-C17CD78A93C2}"/>
    <cellStyle name="Migliaia 3 2 4 2 3 3 2 2" xfId="21045" xr:uid="{9A5166F9-DFC7-4F69-BCB9-A2322D266F6E}"/>
    <cellStyle name="Migliaia 3 2 4 2 3 3 2 2 2" xfId="43882" xr:uid="{055A510C-00D3-4453-B8BC-B407C61EDA82}"/>
    <cellStyle name="Migliaia 3 2 4 2 3 3 2 3" xfId="32465" xr:uid="{A2A4F553-5B5B-43D6-AE42-FA92C70D2C54}"/>
    <cellStyle name="Migliaia 3 2 4 2 3 3 3" xfId="15337" xr:uid="{3D167966-DD38-4EA0-8530-C86E93BC6073}"/>
    <cellStyle name="Migliaia 3 2 4 2 3 3 3 2" xfId="38174" xr:uid="{15B98F61-8D9F-4052-8DA9-81A3BAEB208C}"/>
    <cellStyle name="Migliaia 3 2 4 2 3 3 4" xfId="26757" xr:uid="{38BC0C2C-EA32-4721-8D92-9C4B05A53DFE}"/>
    <cellStyle name="Migliaia 3 2 4 2 3 4" xfId="6774" xr:uid="{2993732E-5A36-4816-87FC-FCF781FCFD97}"/>
    <cellStyle name="Migliaia 3 2 4 2 3 4 2" xfId="18191" xr:uid="{E5BA7EE0-7EC9-407B-81DD-E854219570C7}"/>
    <cellStyle name="Migliaia 3 2 4 2 3 4 2 2" xfId="41028" xr:uid="{2E7CC797-0805-4DD1-B941-93586B36BABA}"/>
    <cellStyle name="Migliaia 3 2 4 2 3 4 3" xfId="29611" xr:uid="{6529EF06-4193-41E9-8C96-0B64F2FF85C5}"/>
    <cellStyle name="Migliaia 3 2 4 2 3 5" xfId="12483" xr:uid="{3F40A2B4-96F9-43EB-AA67-956658F9193F}"/>
    <cellStyle name="Migliaia 3 2 4 2 3 5 2" xfId="35320" xr:uid="{81A15EA0-A528-4623-99A6-7B211B1CA76D}"/>
    <cellStyle name="Migliaia 3 2 4 2 3 6" xfId="23903" xr:uid="{C8B30578-75A3-4438-BABE-C131D71B49E5}"/>
    <cellStyle name="Migliaia 3 2 4 2 4" xfId="1218" xr:uid="{298DB53D-E7C1-4A8E-BDA0-0CA856E9F018}"/>
    <cellStyle name="Migliaia 3 2 4 2 4 2" xfId="2707" xr:uid="{4F83C7C2-29BC-4A18-B36E-17435D325D09}"/>
    <cellStyle name="Migliaia 3 2 4 2 4 2 2" xfId="5563" xr:uid="{B879595E-76B2-4A9E-8129-571DEABF0022}"/>
    <cellStyle name="Migliaia 3 2 4 2 4 2 2 2" xfId="11271" xr:uid="{09848C94-57DF-4121-AC6F-D2F7F2BFF099}"/>
    <cellStyle name="Migliaia 3 2 4 2 4 2 2 2 2" xfId="22689" xr:uid="{4325FD14-1FDF-423F-B225-B7E7A93928BB}"/>
    <cellStyle name="Migliaia 3 2 4 2 4 2 2 2 2 2" xfId="45526" xr:uid="{93C450BB-860D-4BAF-83EB-F0978720BB6C}"/>
    <cellStyle name="Migliaia 3 2 4 2 4 2 2 2 3" xfId="34109" xr:uid="{759B57CD-74B4-4661-B86E-CC3700EEF1A5}"/>
    <cellStyle name="Migliaia 3 2 4 2 4 2 2 3" xfId="16981" xr:uid="{FBE80FB9-0945-4E24-BA69-0E992B1F879D}"/>
    <cellStyle name="Migliaia 3 2 4 2 4 2 2 3 2" xfId="39818" xr:uid="{7E9B89E2-AC01-42AF-BA8A-A2CF2C06E9BE}"/>
    <cellStyle name="Migliaia 3 2 4 2 4 2 2 4" xfId="28401" xr:uid="{491DA671-CB9F-4486-A78C-444C59C7E86A}"/>
    <cellStyle name="Migliaia 3 2 4 2 4 2 3" xfId="8418" xr:uid="{C0B95239-42F8-4F27-872C-835694022633}"/>
    <cellStyle name="Migliaia 3 2 4 2 4 2 3 2" xfId="19835" xr:uid="{62BB994E-05A1-418C-B8A8-61434BE52AC4}"/>
    <cellStyle name="Migliaia 3 2 4 2 4 2 3 2 2" xfId="42672" xr:uid="{B436EFC3-80A5-4E40-A7DC-4A2B159522BC}"/>
    <cellStyle name="Migliaia 3 2 4 2 4 2 3 3" xfId="31255" xr:uid="{F3B4426F-6707-4DC3-98F2-F2639ACA6DBC}"/>
    <cellStyle name="Migliaia 3 2 4 2 4 2 4" xfId="14127" xr:uid="{7976B7BF-5A5B-42B8-8536-9AE298CD0959}"/>
    <cellStyle name="Migliaia 3 2 4 2 4 2 4 2" xfId="36964" xr:uid="{20736A10-8FF7-4923-864E-83F0C2294263}"/>
    <cellStyle name="Migliaia 3 2 4 2 4 2 5" xfId="25547" xr:uid="{CC0A213F-B292-4957-BEF2-5FEB2911FA7F}"/>
    <cellStyle name="Migliaia 3 2 4 2 4 3" xfId="4136" xr:uid="{4B1A0805-E0D2-4B5E-9CD7-0D9EF3EC2035}"/>
    <cellStyle name="Migliaia 3 2 4 2 4 3 2" xfId="9845" xr:uid="{90B347A9-D53D-45FF-A18E-18728AA98541}"/>
    <cellStyle name="Migliaia 3 2 4 2 4 3 2 2" xfId="21262" xr:uid="{B36FB136-0CFE-420E-BD37-DAFA5CDDEEE4}"/>
    <cellStyle name="Migliaia 3 2 4 2 4 3 2 2 2" xfId="44099" xr:uid="{5CEDC511-7770-4144-91C9-1E28847F784B}"/>
    <cellStyle name="Migliaia 3 2 4 2 4 3 2 3" xfId="32682" xr:uid="{A6AA86C8-39C1-49DF-ACD1-EC9E71E2E1B2}"/>
    <cellStyle name="Migliaia 3 2 4 2 4 3 3" xfId="15554" xr:uid="{58086398-853D-4B1D-AAEE-33EA48BFD630}"/>
    <cellStyle name="Migliaia 3 2 4 2 4 3 3 2" xfId="38391" xr:uid="{5AC0EFC4-31EF-434C-8B41-1D45780F91A0}"/>
    <cellStyle name="Migliaia 3 2 4 2 4 3 4" xfId="26974" xr:uid="{4A63B4D8-64DB-491B-9DD8-BFC029076A6F}"/>
    <cellStyle name="Migliaia 3 2 4 2 4 4" xfId="6991" xr:uid="{D93E25EE-9EDB-4047-AEE8-1A6F5EB04A66}"/>
    <cellStyle name="Migliaia 3 2 4 2 4 4 2" xfId="18408" xr:uid="{62BBBE55-290B-4543-937C-6B5DEC4BC543}"/>
    <cellStyle name="Migliaia 3 2 4 2 4 4 2 2" xfId="41245" xr:uid="{7B9BBA0D-CAA2-4DC7-9B19-851B33A35E1E}"/>
    <cellStyle name="Migliaia 3 2 4 2 4 4 3" xfId="29828" xr:uid="{5472FFF7-D133-4D35-BB5F-57EAF213A139}"/>
    <cellStyle name="Migliaia 3 2 4 2 4 5" xfId="12700" xr:uid="{A9688165-3830-4EC5-9697-0B02B94F4EA8}"/>
    <cellStyle name="Migliaia 3 2 4 2 4 5 2" xfId="35537" xr:uid="{F44A430C-2B3F-4897-9650-C997C501593E}"/>
    <cellStyle name="Migliaia 3 2 4 2 4 6" xfId="24120" xr:uid="{14705459-6169-42DC-9C0D-D9A432D76E9A}"/>
    <cellStyle name="Migliaia 3 2 4 2 5" xfId="1465" xr:uid="{8A4E5B54-DBD0-4E54-BEF9-63770263BF28}"/>
    <cellStyle name="Migliaia 3 2 4 2 5 2" xfId="2924" xr:uid="{89150A06-3C64-434D-AB88-AC1D0D3C8F22}"/>
    <cellStyle name="Migliaia 3 2 4 2 5 2 2" xfId="5780" xr:uid="{ED654273-1046-46A2-8CB6-400E91FE263B}"/>
    <cellStyle name="Migliaia 3 2 4 2 5 2 2 2" xfId="11488" xr:uid="{D5FEEF0E-CBA7-4F50-8E1D-FEC883E321C8}"/>
    <cellStyle name="Migliaia 3 2 4 2 5 2 2 2 2" xfId="22906" xr:uid="{48539561-20FC-4978-9EC6-1B93B7745E40}"/>
    <cellStyle name="Migliaia 3 2 4 2 5 2 2 2 2 2" xfId="45743" xr:uid="{FDCB7F88-AD31-4ED7-8D13-74438E76D3D9}"/>
    <cellStyle name="Migliaia 3 2 4 2 5 2 2 2 3" xfId="34326" xr:uid="{1C9A6FDD-E42D-464E-8541-2BEB95457C8A}"/>
    <cellStyle name="Migliaia 3 2 4 2 5 2 2 3" xfId="17198" xr:uid="{597359C3-EA1C-40ED-BCEE-A2E0B41AF837}"/>
    <cellStyle name="Migliaia 3 2 4 2 5 2 2 3 2" xfId="40035" xr:uid="{26E09C11-1C30-4A4B-8687-963224CA0FD9}"/>
    <cellStyle name="Migliaia 3 2 4 2 5 2 2 4" xfId="28618" xr:uid="{6FF4FA0C-DA76-4B89-A2DB-B41B9C1DBB0A}"/>
    <cellStyle name="Migliaia 3 2 4 2 5 2 3" xfId="8635" xr:uid="{198D2BD3-BDC1-4CB6-BB6B-DC4C83EAD380}"/>
    <cellStyle name="Migliaia 3 2 4 2 5 2 3 2" xfId="20052" xr:uid="{59F1F2CA-E71B-43CF-B625-674A9FCB5627}"/>
    <cellStyle name="Migliaia 3 2 4 2 5 2 3 2 2" xfId="42889" xr:uid="{C614B375-3726-412B-A60E-B7D61E3F0A74}"/>
    <cellStyle name="Migliaia 3 2 4 2 5 2 3 3" xfId="31472" xr:uid="{002C93D0-D6CA-48C3-8180-CD6E234C4A16}"/>
    <cellStyle name="Migliaia 3 2 4 2 5 2 4" xfId="14344" xr:uid="{A171269D-5C0E-48E9-9EF0-6A7110ECCEB2}"/>
    <cellStyle name="Migliaia 3 2 4 2 5 2 4 2" xfId="37181" xr:uid="{410139BA-4F85-47C1-8E18-D35AFC4EA425}"/>
    <cellStyle name="Migliaia 3 2 4 2 5 2 5" xfId="25764" xr:uid="{F0BDDD0F-1D62-4AB6-AE6D-55E3089840FA}"/>
    <cellStyle name="Migliaia 3 2 4 2 5 3" xfId="4353" xr:uid="{D7208E8B-C2EE-4526-BFE5-4AA8AA743E65}"/>
    <cellStyle name="Migliaia 3 2 4 2 5 3 2" xfId="10062" xr:uid="{7D198554-BB26-4A95-B188-9E5699DF6BD7}"/>
    <cellStyle name="Migliaia 3 2 4 2 5 3 2 2" xfId="21479" xr:uid="{E650D75D-4242-48D9-9A2B-2D8E6147AB86}"/>
    <cellStyle name="Migliaia 3 2 4 2 5 3 2 2 2" xfId="44316" xr:uid="{A4F856B0-E51C-41F4-ADAF-3938180D72AE}"/>
    <cellStyle name="Migliaia 3 2 4 2 5 3 2 3" xfId="32899" xr:uid="{90280412-91AB-4EC9-9E53-B1990847B8AE}"/>
    <cellStyle name="Migliaia 3 2 4 2 5 3 3" xfId="15771" xr:uid="{431FEACA-22C3-47B2-8D80-68FC0B80D7ED}"/>
    <cellStyle name="Migliaia 3 2 4 2 5 3 3 2" xfId="38608" xr:uid="{01E70C7D-781F-4930-B75B-0F2055772819}"/>
    <cellStyle name="Migliaia 3 2 4 2 5 3 4" xfId="27191" xr:uid="{FB6C0AE4-743C-40B0-ABA0-C43DF404D3DA}"/>
    <cellStyle name="Migliaia 3 2 4 2 5 4" xfId="7208" xr:uid="{D280767A-4063-4127-A4EE-2710CB7FD967}"/>
    <cellStyle name="Migliaia 3 2 4 2 5 4 2" xfId="18625" xr:uid="{AC6FAE9C-E1EC-46A3-A005-73E7DE557AA3}"/>
    <cellStyle name="Migliaia 3 2 4 2 5 4 2 2" xfId="41462" xr:uid="{8DBB1D35-239A-4181-949A-0565EF764FF0}"/>
    <cellStyle name="Migliaia 3 2 4 2 5 4 3" xfId="30045" xr:uid="{8C502231-FF23-45D9-A9A6-F1C173645DAA}"/>
    <cellStyle name="Migliaia 3 2 4 2 5 5" xfId="12917" xr:uid="{5681925E-0C90-434A-994F-57A043DD4AD0}"/>
    <cellStyle name="Migliaia 3 2 4 2 5 5 2" xfId="35754" xr:uid="{5BF135CD-E4FB-4C65-A36E-8CABE52B075C}"/>
    <cellStyle name="Migliaia 3 2 4 2 5 6" xfId="24337" xr:uid="{14FA2DCA-D7F3-4277-A27A-224459630A8A}"/>
    <cellStyle name="Migliaia 3 2 4 2 6" xfId="1712" xr:uid="{C9FDB51A-063C-436F-963C-1C0C171740E3}"/>
    <cellStyle name="Migliaia 3 2 4 2 6 2" xfId="3141" xr:uid="{C6FB8421-8DCE-4A1F-9EBA-9147E57C5054}"/>
    <cellStyle name="Migliaia 3 2 4 2 6 2 2" xfId="5997" xr:uid="{3CA0B0A2-66E2-489C-A057-30B51D2FEE3A}"/>
    <cellStyle name="Migliaia 3 2 4 2 6 2 2 2" xfId="11705" xr:uid="{E79D27E0-AB2E-4B1A-A193-5CC7C2ED9275}"/>
    <cellStyle name="Migliaia 3 2 4 2 6 2 2 2 2" xfId="23123" xr:uid="{62BD4232-6A31-44F3-964B-39AE746D0A44}"/>
    <cellStyle name="Migliaia 3 2 4 2 6 2 2 2 2 2" xfId="45960" xr:uid="{302A4452-3299-4F7A-B5E4-AB0E09EE3672}"/>
    <cellStyle name="Migliaia 3 2 4 2 6 2 2 2 3" xfId="34543" xr:uid="{69F62189-1327-4C18-87F1-6A9AEFB87BF0}"/>
    <cellStyle name="Migliaia 3 2 4 2 6 2 2 3" xfId="17415" xr:uid="{8918F92F-2075-4F6D-AA5F-798B941A58A3}"/>
    <cellStyle name="Migliaia 3 2 4 2 6 2 2 3 2" xfId="40252" xr:uid="{751B2AC0-C7C2-45AE-AE11-2049A1CD3635}"/>
    <cellStyle name="Migliaia 3 2 4 2 6 2 2 4" xfId="28835" xr:uid="{F1432035-ED88-4C02-9068-0FD87FB8847D}"/>
    <cellStyle name="Migliaia 3 2 4 2 6 2 3" xfId="8852" xr:uid="{3D687FC7-1865-417A-AE14-2898B30CB6B2}"/>
    <cellStyle name="Migliaia 3 2 4 2 6 2 3 2" xfId="20269" xr:uid="{CBD2E076-6159-450C-96AE-0815F9EB7509}"/>
    <cellStyle name="Migliaia 3 2 4 2 6 2 3 2 2" xfId="43106" xr:uid="{0AA23D96-AACB-4A99-AB7A-32AD718F8637}"/>
    <cellStyle name="Migliaia 3 2 4 2 6 2 3 3" xfId="31689" xr:uid="{AD122A44-42AC-48C0-A9E5-D7B4B0F34234}"/>
    <cellStyle name="Migliaia 3 2 4 2 6 2 4" xfId="14561" xr:uid="{552FB103-0EDB-4B79-9659-129879511ABA}"/>
    <cellStyle name="Migliaia 3 2 4 2 6 2 4 2" xfId="37398" xr:uid="{BFE3BCB7-FD28-45CB-ACC5-55604B61CBF4}"/>
    <cellStyle name="Migliaia 3 2 4 2 6 2 5" xfId="25981" xr:uid="{C23BC0CE-052A-418D-A08B-46C1876D7A10}"/>
    <cellStyle name="Migliaia 3 2 4 2 6 3" xfId="4570" xr:uid="{CF34C17E-EDC4-47B0-BC3C-7F82889DD89E}"/>
    <cellStyle name="Migliaia 3 2 4 2 6 3 2" xfId="10279" xr:uid="{E5CFC3DE-30D1-4C9F-BE23-703320D24627}"/>
    <cellStyle name="Migliaia 3 2 4 2 6 3 2 2" xfId="21696" xr:uid="{E22898C2-D9CF-493A-8A9A-F1A399484BE4}"/>
    <cellStyle name="Migliaia 3 2 4 2 6 3 2 2 2" xfId="44533" xr:uid="{3A220C88-C8BB-4B3D-B933-227A03B7FF3F}"/>
    <cellStyle name="Migliaia 3 2 4 2 6 3 2 3" xfId="33116" xr:uid="{31ACFAC9-ADD1-48A3-A9DF-EB69523F21F9}"/>
    <cellStyle name="Migliaia 3 2 4 2 6 3 3" xfId="15988" xr:uid="{163120ED-AD17-431F-9995-486E6FBDDBA2}"/>
    <cellStyle name="Migliaia 3 2 4 2 6 3 3 2" xfId="38825" xr:uid="{B5645829-EC3B-4A72-9444-17A22D14EBA5}"/>
    <cellStyle name="Migliaia 3 2 4 2 6 3 4" xfId="27408" xr:uid="{8B27F11E-C613-49E8-8309-9BB8506B8E29}"/>
    <cellStyle name="Migliaia 3 2 4 2 6 4" xfId="7425" xr:uid="{45A6887A-7B42-4C48-A437-63FB1FA3A6B3}"/>
    <cellStyle name="Migliaia 3 2 4 2 6 4 2" xfId="18842" xr:uid="{FA6163F9-7F35-427D-8096-33611FD73019}"/>
    <cellStyle name="Migliaia 3 2 4 2 6 4 2 2" xfId="41679" xr:uid="{AD741188-06D8-460B-B111-14566F375A64}"/>
    <cellStyle name="Migliaia 3 2 4 2 6 4 3" xfId="30262" xr:uid="{0CF55F4D-B31D-440C-808C-396BCE561E09}"/>
    <cellStyle name="Migliaia 3 2 4 2 6 5" xfId="13134" xr:uid="{C6674174-03DB-4B46-815D-FE1086167E19}"/>
    <cellStyle name="Migliaia 3 2 4 2 6 5 2" xfId="35971" xr:uid="{54B78442-14A4-4C12-9A71-707FADA9520B}"/>
    <cellStyle name="Migliaia 3 2 4 2 6 6" xfId="24554" xr:uid="{803F953C-32A5-4073-B70A-9D12AC7AA3C7}"/>
    <cellStyle name="Migliaia 3 2 4 2 7" xfId="2056" xr:uid="{A82ABDE5-F8CA-4E60-B016-4266931D2DE7}"/>
    <cellStyle name="Migliaia 3 2 4 2 7 2" xfId="4912" xr:uid="{F6C8547C-B37F-4DA0-901B-209095BFE17B}"/>
    <cellStyle name="Migliaia 3 2 4 2 7 2 2" xfId="10620" xr:uid="{52717538-E4B1-4B8F-A9D3-D4316605B62C}"/>
    <cellStyle name="Migliaia 3 2 4 2 7 2 2 2" xfId="22038" xr:uid="{01AE2432-4876-448A-9BE1-E063BCAA2640}"/>
    <cellStyle name="Migliaia 3 2 4 2 7 2 2 2 2" xfId="44875" xr:uid="{937D4DE5-5DA1-4891-A4F5-B89684E5646E}"/>
    <cellStyle name="Migliaia 3 2 4 2 7 2 2 3" xfId="33458" xr:uid="{0257ADE2-A943-4D8A-B733-93A7442F3BCD}"/>
    <cellStyle name="Migliaia 3 2 4 2 7 2 3" xfId="16330" xr:uid="{D79ED3EA-42B6-4E17-84B2-EA42F6E15658}"/>
    <cellStyle name="Migliaia 3 2 4 2 7 2 3 2" xfId="39167" xr:uid="{C6341EA9-4844-43B5-9280-305640A4C352}"/>
    <cellStyle name="Migliaia 3 2 4 2 7 2 4" xfId="27750" xr:uid="{1ED6BF58-054E-458A-8C85-3558CC797F89}"/>
    <cellStyle name="Migliaia 3 2 4 2 7 3" xfId="7767" xr:uid="{706F24E1-2E62-43E0-9332-F70B49F40F30}"/>
    <cellStyle name="Migliaia 3 2 4 2 7 3 2" xfId="19184" xr:uid="{C00105EC-5FB3-4778-8715-4976C0393637}"/>
    <cellStyle name="Migliaia 3 2 4 2 7 3 2 2" xfId="42021" xr:uid="{9918A13D-DBE3-47CF-852C-C0FC290FC916}"/>
    <cellStyle name="Migliaia 3 2 4 2 7 3 3" xfId="30604" xr:uid="{BF900A6F-B1FD-4F5D-96E6-184E383AFB75}"/>
    <cellStyle name="Migliaia 3 2 4 2 7 4" xfId="13476" xr:uid="{8A2E7271-03D7-4FA4-8598-BAE7612CF6AF}"/>
    <cellStyle name="Migliaia 3 2 4 2 7 4 2" xfId="36313" xr:uid="{05F6697E-F84B-4415-B49D-803FC2CB8135}"/>
    <cellStyle name="Migliaia 3 2 4 2 7 5" xfId="24896" xr:uid="{3753B5B4-F871-4396-8B3C-85F07F872FF5}"/>
    <cellStyle name="Migliaia 3 2 4 2 8" xfId="3485" xr:uid="{9F45D445-A986-4E75-B591-C6B7453C6499}"/>
    <cellStyle name="Migliaia 3 2 4 2 8 2" xfId="9194" xr:uid="{9FF7FD51-C900-4D41-BEC2-0046B4E9C571}"/>
    <cellStyle name="Migliaia 3 2 4 2 8 2 2" xfId="20611" xr:uid="{DE275E2B-D1D9-460A-887D-9402D3E5AF4B}"/>
    <cellStyle name="Migliaia 3 2 4 2 8 2 2 2" xfId="43448" xr:uid="{EA8DAFF8-A38C-490D-B7F7-0669A035A2F9}"/>
    <cellStyle name="Migliaia 3 2 4 2 8 2 3" xfId="32031" xr:uid="{0EC0D96F-FFAD-48F5-BF08-67CA05BBA83A}"/>
    <cellStyle name="Migliaia 3 2 4 2 8 3" xfId="14903" xr:uid="{19936522-EFFE-496D-9100-AC6A4E068405}"/>
    <cellStyle name="Migliaia 3 2 4 2 8 3 2" xfId="37740" xr:uid="{E116EACE-D895-4C0B-BE58-D5F01061BA56}"/>
    <cellStyle name="Migliaia 3 2 4 2 8 4" xfId="26323" xr:uid="{290652A3-9581-40E9-967A-F92A741F298D}"/>
    <cellStyle name="Migliaia 3 2 4 2 9" xfId="6340" xr:uid="{DCD39137-62C1-4101-8BB8-25F62B6E5824}"/>
    <cellStyle name="Migliaia 3 2 4 2 9 2" xfId="17757" xr:uid="{20F1F2CF-B608-4605-B4B2-15201478E314}"/>
    <cellStyle name="Migliaia 3 2 4 2 9 2 2" xfId="40594" xr:uid="{F303BBE6-6C22-467A-8318-44B9EA86B4CB}"/>
    <cellStyle name="Migliaia 3 2 4 2 9 3" xfId="29177" xr:uid="{DE776A43-28BC-4A7D-9447-9F3446AE6365}"/>
    <cellStyle name="Migliaia 3 2 4 3" xfId="577" xr:uid="{A5A908C0-EABE-4CDB-8F2F-B8C00E38BC8B}"/>
    <cellStyle name="Migliaia 3 2 4 3 2" xfId="2159" xr:uid="{F59E09DA-009E-4A49-B76E-13DFF574BF11}"/>
    <cellStyle name="Migliaia 3 2 4 3 2 2" xfId="5015" xr:uid="{E61DC979-9648-4DC6-BD42-95D6F7E82506}"/>
    <cellStyle name="Migliaia 3 2 4 3 2 2 2" xfId="10723" xr:uid="{9BCA421B-5242-4B30-B046-96360902D21C}"/>
    <cellStyle name="Migliaia 3 2 4 3 2 2 2 2" xfId="22141" xr:uid="{2FEE1402-A375-4861-8857-D3A3CE630FFF}"/>
    <cellStyle name="Migliaia 3 2 4 3 2 2 2 2 2" xfId="44978" xr:uid="{35731686-C566-437C-88D0-DF9A166033E3}"/>
    <cellStyle name="Migliaia 3 2 4 3 2 2 2 3" xfId="33561" xr:uid="{BFBA91F2-F791-4312-B476-992E9F7BB7F3}"/>
    <cellStyle name="Migliaia 3 2 4 3 2 2 3" xfId="16433" xr:uid="{B2DF0FE8-F8C3-42E5-BF94-A8EDC976CD80}"/>
    <cellStyle name="Migliaia 3 2 4 3 2 2 3 2" xfId="39270" xr:uid="{F4F0CD96-F379-46BB-88C7-F258C6ADBCE4}"/>
    <cellStyle name="Migliaia 3 2 4 3 2 2 4" xfId="27853" xr:uid="{CB59884C-1FAB-4B55-8051-5E40B2407F74}"/>
    <cellStyle name="Migliaia 3 2 4 3 2 3" xfId="7870" xr:uid="{9DD6981E-AB8B-4136-BBC7-0B009B8996ED}"/>
    <cellStyle name="Migliaia 3 2 4 3 2 3 2" xfId="19287" xr:uid="{9DFF84FD-9A7A-448A-8942-E168CE04CA4A}"/>
    <cellStyle name="Migliaia 3 2 4 3 2 3 2 2" xfId="42124" xr:uid="{F417C21D-CAC7-4838-B5E7-7137FD3C5893}"/>
    <cellStyle name="Migliaia 3 2 4 3 2 3 3" xfId="30707" xr:uid="{7F2302E7-E595-418D-8732-AA6ECCC64CD4}"/>
    <cellStyle name="Migliaia 3 2 4 3 2 4" xfId="13579" xr:uid="{5EC59909-D412-4B66-847A-B8366A02EB17}"/>
    <cellStyle name="Migliaia 3 2 4 3 2 4 2" xfId="36416" xr:uid="{899D6A04-166B-4933-846A-C93A1B8827B9}"/>
    <cellStyle name="Migliaia 3 2 4 3 2 5" xfId="24999" xr:uid="{78E7E820-E8E8-42A0-AEE5-65210EE06106}"/>
    <cellStyle name="Migliaia 3 2 4 3 3" xfId="3588" xr:uid="{E43EC786-AC9F-4D8C-AC5E-88CC034F9E1D}"/>
    <cellStyle name="Migliaia 3 2 4 3 3 2" xfId="9297" xr:uid="{2DB897A6-06B8-45E3-B270-0DF9727747DA}"/>
    <cellStyle name="Migliaia 3 2 4 3 3 2 2" xfId="20714" xr:uid="{ED5BC441-EB6D-466D-B154-31012A7F13F4}"/>
    <cellStyle name="Migliaia 3 2 4 3 3 2 2 2" xfId="43551" xr:uid="{C469018A-3748-4931-B147-04FCF3E70D67}"/>
    <cellStyle name="Migliaia 3 2 4 3 3 2 3" xfId="32134" xr:uid="{1F233084-D2C7-4567-BCC9-E16CED81E4D4}"/>
    <cellStyle name="Migliaia 3 2 4 3 3 3" xfId="15006" xr:uid="{073FA55D-6335-4CBB-855F-A5DC5934A359}"/>
    <cellStyle name="Migliaia 3 2 4 3 3 3 2" xfId="37843" xr:uid="{36221BA6-D7A3-405F-BD15-F48DA6429CF0}"/>
    <cellStyle name="Migliaia 3 2 4 3 3 4" xfId="26426" xr:uid="{03F4BBF0-C5C3-45C3-8DDA-112D8582CAFD}"/>
    <cellStyle name="Migliaia 3 2 4 3 4" xfId="6443" xr:uid="{C2C5D6E8-CF13-4206-B0E0-58817FCA54DE}"/>
    <cellStyle name="Migliaia 3 2 4 3 4 2" xfId="17860" xr:uid="{C33BDC5E-EF6B-4A90-AD37-7579A3EA80D3}"/>
    <cellStyle name="Migliaia 3 2 4 3 4 2 2" xfId="40697" xr:uid="{23D3CCD9-1E8B-4C02-B1C7-BE306F81E496}"/>
    <cellStyle name="Migliaia 3 2 4 3 4 3" xfId="29280" xr:uid="{0C9641F0-6D60-4750-A87E-BE30B52855F3}"/>
    <cellStyle name="Migliaia 3 2 4 3 5" xfId="12152" xr:uid="{1AD3D7EC-78A6-4EE0-9402-1FD3A637C5EC}"/>
    <cellStyle name="Migliaia 3 2 4 3 5 2" xfId="34989" xr:uid="{0A7D062A-7F93-4C91-9337-79AD1C187733}"/>
    <cellStyle name="Migliaia 3 2 4 3 6" xfId="23572" xr:uid="{7916770B-229A-4641-976A-9B37101AEE8D}"/>
    <cellStyle name="Migliaia 3 2 4 4" xfId="840" xr:uid="{3928BC09-9789-4CA9-AA40-2C2CE98BB395}"/>
    <cellStyle name="Migliaia 3 2 4 4 2" xfId="2376" xr:uid="{5EE74B2F-507E-4C97-BCD4-A3E2C83E8C6C}"/>
    <cellStyle name="Migliaia 3 2 4 4 2 2" xfId="5232" xr:uid="{EF75E58C-44AD-43A6-9734-84743041066C}"/>
    <cellStyle name="Migliaia 3 2 4 4 2 2 2" xfId="10940" xr:uid="{5287A16D-6C5B-47D0-A197-D6F000060376}"/>
    <cellStyle name="Migliaia 3 2 4 4 2 2 2 2" xfId="22358" xr:uid="{A5C79E42-899A-45B3-9DC7-F8442697D3C0}"/>
    <cellStyle name="Migliaia 3 2 4 4 2 2 2 2 2" xfId="45195" xr:uid="{C08C83FD-CD7F-4178-B170-947DD6CD1403}"/>
    <cellStyle name="Migliaia 3 2 4 4 2 2 2 3" xfId="33778" xr:uid="{EDCA2F85-70EF-43CE-B7AE-4795AFB16788}"/>
    <cellStyle name="Migliaia 3 2 4 4 2 2 3" xfId="16650" xr:uid="{EAC34572-4EC9-4CCC-B4AF-877DF69B11E1}"/>
    <cellStyle name="Migliaia 3 2 4 4 2 2 3 2" xfId="39487" xr:uid="{8BB0E157-A433-4AA6-AE0B-8C977AE4DEE1}"/>
    <cellStyle name="Migliaia 3 2 4 4 2 2 4" xfId="28070" xr:uid="{6249CB1A-8504-4F0A-90EE-EB1845DAF44F}"/>
    <cellStyle name="Migliaia 3 2 4 4 2 3" xfId="8087" xr:uid="{CFF0BB5B-F1B7-4F9E-A4A3-39ABDACABF05}"/>
    <cellStyle name="Migliaia 3 2 4 4 2 3 2" xfId="19504" xr:uid="{D108621A-37C6-4EDC-BA69-F0F97B68CBE7}"/>
    <cellStyle name="Migliaia 3 2 4 4 2 3 2 2" xfId="42341" xr:uid="{6BEE938E-77BD-482B-BF30-8EC4A0B6936B}"/>
    <cellStyle name="Migliaia 3 2 4 4 2 3 3" xfId="30924" xr:uid="{69FEDAE8-7101-4159-84CC-D6DC4122C3FC}"/>
    <cellStyle name="Migliaia 3 2 4 4 2 4" xfId="13796" xr:uid="{DF9B4EE0-95BD-4D11-A507-65F2D661B29F}"/>
    <cellStyle name="Migliaia 3 2 4 4 2 4 2" xfId="36633" xr:uid="{F413B1E2-8CC9-49B6-B8DB-C42AF4BFCC93}"/>
    <cellStyle name="Migliaia 3 2 4 4 2 5" xfId="25216" xr:uid="{AE04EAC6-043D-41D8-9F39-5E43FB65E80E}"/>
    <cellStyle name="Migliaia 3 2 4 4 3" xfId="3805" xr:uid="{D3E1554B-5424-432F-8773-9FFA6C4261DB}"/>
    <cellStyle name="Migliaia 3 2 4 4 3 2" xfId="9514" xr:uid="{25DE7650-DA1A-4896-9BA2-C8945738EEA3}"/>
    <cellStyle name="Migliaia 3 2 4 4 3 2 2" xfId="20931" xr:uid="{401250CE-1DD9-4424-BFF3-2D4F98FE3E56}"/>
    <cellStyle name="Migliaia 3 2 4 4 3 2 2 2" xfId="43768" xr:uid="{433EC2D0-4492-47F0-AF39-E94AF7FCB559}"/>
    <cellStyle name="Migliaia 3 2 4 4 3 2 3" xfId="32351" xr:uid="{B23412CE-6970-4FD4-BA6C-5E478CC7219F}"/>
    <cellStyle name="Migliaia 3 2 4 4 3 3" xfId="15223" xr:uid="{B7BD9D3D-51CC-4B58-90EE-8D05584E2759}"/>
    <cellStyle name="Migliaia 3 2 4 4 3 3 2" xfId="38060" xr:uid="{51FB2F3B-8D31-4BBB-AE7D-F1D6108291CA}"/>
    <cellStyle name="Migliaia 3 2 4 4 3 4" xfId="26643" xr:uid="{009630DE-F481-45ED-A7CE-AD7C99577538}"/>
    <cellStyle name="Migliaia 3 2 4 4 4" xfId="6660" xr:uid="{2FD1344F-4C09-4000-AB4E-D5FA6E7162C3}"/>
    <cellStyle name="Migliaia 3 2 4 4 4 2" xfId="18077" xr:uid="{240C4B6A-BCA0-4729-98C1-31CA8FA43FF8}"/>
    <cellStyle name="Migliaia 3 2 4 4 4 2 2" xfId="40914" xr:uid="{C073F00F-47E9-47CB-A785-C0D6E9C6A52F}"/>
    <cellStyle name="Migliaia 3 2 4 4 4 3" xfId="29497" xr:uid="{1C61B81D-CC35-4D35-A02B-F0CCA50476D6}"/>
    <cellStyle name="Migliaia 3 2 4 4 5" xfId="12369" xr:uid="{B33754CE-BEDA-4FEB-8CD7-605F0654EFCF}"/>
    <cellStyle name="Migliaia 3 2 4 4 5 2" xfId="35206" xr:uid="{AE7D934C-ABB0-4872-B015-E29CC9FCB90C}"/>
    <cellStyle name="Migliaia 3 2 4 4 6" xfId="23789" xr:uid="{65F12EE9-7403-4DDA-8E10-6F8DA4056F7E}"/>
    <cellStyle name="Migliaia 3 2 4 5" xfId="1087" xr:uid="{83D02127-CFBB-41BE-8F6A-09629200492A}"/>
    <cellStyle name="Migliaia 3 2 4 5 2" xfId="2593" xr:uid="{37F242B0-99C2-4C09-92FA-1EF53F8656CD}"/>
    <cellStyle name="Migliaia 3 2 4 5 2 2" xfId="5449" xr:uid="{C5A8383A-BE0E-44FC-B0BB-AB7A150685DD}"/>
    <cellStyle name="Migliaia 3 2 4 5 2 2 2" xfId="11157" xr:uid="{8C88197C-BBF2-4870-9097-4B7016BD27ED}"/>
    <cellStyle name="Migliaia 3 2 4 5 2 2 2 2" xfId="22575" xr:uid="{7BD8F7F0-D2EF-429C-8DAB-085325016143}"/>
    <cellStyle name="Migliaia 3 2 4 5 2 2 2 2 2" xfId="45412" xr:uid="{BBA610E3-B751-41CB-8279-2194754B67F7}"/>
    <cellStyle name="Migliaia 3 2 4 5 2 2 2 3" xfId="33995" xr:uid="{859702C0-36F4-401A-B9E4-637B2FB4BB36}"/>
    <cellStyle name="Migliaia 3 2 4 5 2 2 3" xfId="16867" xr:uid="{CE5A6771-708D-4EA7-A98F-FC98230A0601}"/>
    <cellStyle name="Migliaia 3 2 4 5 2 2 3 2" xfId="39704" xr:uid="{94609911-C359-43E4-B711-DACC8EE8CF0B}"/>
    <cellStyle name="Migliaia 3 2 4 5 2 2 4" xfId="28287" xr:uid="{1BCEC01D-7EEE-4EA6-878F-CA9E3565D66E}"/>
    <cellStyle name="Migliaia 3 2 4 5 2 3" xfId="8304" xr:uid="{605239F5-D8B6-4146-BA9C-38699D1FB011}"/>
    <cellStyle name="Migliaia 3 2 4 5 2 3 2" xfId="19721" xr:uid="{AD30C53E-827F-49EC-957E-1CF389370690}"/>
    <cellStyle name="Migliaia 3 2 4 5 2 3 2 2" xfId="42558" xr:uid="{9ACB4608-CF85-440C-940B-A0F4CC301E4F}"/>
    <cellStyle name="Migliaia 3 2 4 5 2 3 3" xfId="31141" xr:uid="{19E01243-10C3-4324-A182-06921915E661}"/>
    <cellStyle name="Migliaia 3 2 4 5 2 4" xfId="14013" xr:uid="{AC6254BF-476E-4C2A-A451-A544BB40472B}"/>
    <cellStyle name="Migliaia 3 2 4 5 2 4 2" xfId="36850" xr:uid="{037E5E28-4C0E-4968-BF89-E3070994711E}"/>
    <cellStyle name="Migliaia 3 2 4 5 2 5" xfId="25433" xr:uid="{B3920B3B-667E-4EA8-9046-7A597896D946}"/>
    <cellStyle name="Migliaia 3 2 4 5 3" xfId="4022" xr:uid="{2349D578-13DA-466B-924C-11A915BF1D05}"/>
    <cellStyle name="Migliaia 3 2 4 5 3 2" xfId="9731" xr:uid="{F93E2C69-C386-4634-96FC-E285325219F8}"/>
    <cellStyle name="Migliaia 3 2 4 5 3 2 2" xfId="21148" xr:uid="{163E7360-C462-4496-B751-671210AE8949}"/>
    <cellStyle name="Migliaia 3 2 4 5 3 2 2 2" xfId="43985" xr:uid="{F4C44DB6-5C03-4175-ADE1-FB84F44A4D6D}"/>
    <cellStyle name="Migliaia 3 2 4 5 3 2 3" xfId="32568" xr:uid="{D62E5899-5C88-42D3-8FD6-E1A9EB723A14}"/>
    <cellStyle name="Migliaia 3 2 4 5 3 3" xfId="15440" xr:uid="{25CC701D-45D1-443F-8387-579250AAE574}"/>
    <cellStyle name="Migliaia 3 2 4 5 3 3 2" xfId="38277" xr:uid="{5AB3987A-2DDF-4667-9266-1B65534DE001}"/>
    <cellStyle name="Migliaia 3 2 4 5 3 4" xfId="26860" xr:uid="{98A75013-B6AC-4C3C-8D76-A90B3177FD3F}"/>
    <cellStyle name="Migliaia 3 2 4 5 4" xfId="6877" xr:uid="{30E82860-5A9E-49F2-BE89-5C8BB86B9A1B}"/>
    <cellStyle name="Migliaia 3 2 4 5 4 2" xfId="18294" xr:uid="{C852FAE2-566C-44BE-89C5-0E79CE90B2BB}"/>
    <cellStyle name="Migliaia 3 2 4 5 4 2 2" xfId="41131" xr:uid="{533FC33A-A8EE-4C5B-80B8-E396A9665F89}"/>
    <cellStyle name="Migliaia 3 2 4 5 4 3" xfId="29714" xr:uid="{88B5955E-1BBC-4351-B903-83CAD531B54A}"/>
    <cellStyle name="Migliaia 3 2 4 5 5" xfId="12586" xr:uid="{4BCA23DC-5428-4974-B3C0-92BA4FC4E76F}"/>
    <cellStyle name="Migliaia 3 2 4 5 5 2" xfId="35423" xr:uid="{B64F2E96-DD2E-4529-BC3D-DB2E20ACCA17}"/>
    <cellStyle name="Migliaia 3 2 4 5 6" xfId="24006" xr:uid="{35D4CE03-3DD6-4EAE-B3F4-59F00A1C8F96}"/>
    <cellStyle name="Migliaia 3 2 4 6" xfId="1334" xr:uid="{4386FF7B-5BF5-4574-B70F-579193C1FD77}"/>
    <cellStyle name="Migliaia 3 2 4 6 2" xfId="2810" xr:uid="{3EAE88AB-B6F0-45EC-90F2-94B0E177D69A}"/>
    <cellStyle name="Migliaia 3 2 4 6 2 2" xfId="5666" xr:uid="{2836928F-EFF6-404F-A40A-92039FA1DDAC}"/>
    <cellStyle name="Migliaia 3 2 4 6 2 2 2" xfId="11374" xr:uid="{A9D40658-CFDB-4A25-A95A-9DC208E65E30}"/>
    <cellStyle name="Migliaia 3 2 4 6 2 2 2 2" xfId="22792" xr:uid="{EA2DA7E5-73C3-4E5E-BC0D-A254C81524FA}"/>
    <cellStyle name="Migliaia 3 2 4 6 2 2 2 2 2" xfId="45629" xr:uid="{2CCB1B53-3631-4561-AE0F-56710163910B}"/>
    <cellStyle name="Migliaia 3 2 4 6 2 2 2 3" xfId="34212" xr:uid="{5F297FD4-0A70-4F7D-A9CE-D076A68988E5}"/>
    <cellStyle name="Migliaia 3 2 4 6 2 2 3" xfId="17084" xr:uid="{6E2C0745-9D32-4D25-9D00-A16DB38F6E75}"/>
    <cellStyle name="Migliaia 3 2 4 6 2 2 3 2" xfId="39921" xr:uid="{296E7C03-D8E8-42CE-BF29-7D6C8FFBEE91}"/>
    <cellStyle name="Migliaia 3 2 4 6 2 2 4" xfId="28504" xr:uid="{4E49F72A-2625-47B5-8BEC-8B4502B53D98}"/>
    <cellStyle name="Migliaia 3 2 4 6 2 3" xfId="8521" xr:uid="{F6343DD1-4360-4D13-90E7-CE85F76EEAFB}"/>
    <cellStyle name="Migliaia 3 2 4 6 2 3 2" xfId="19938" xr:uid="{DC7CD058-5E52-4CC6-9FCC-373A935B3244}"/>
    <cellStyle name="Migliaia 3 2 4 6 2 3 2 2" xfId="42775" xr:uid="{CC3212A3-63D4-4007-995B-C32447723559}"/>
    <cellStyle name="Migliaia 3 2 4 6 2 3 3" xfId="31358" xr:uid="{C220FC47-E2E1-4987-AA50-E69610CB32DC}"/>
    <cellStyle name="Migliaia 3 2 4 6 2 4" xfId="14230" xr:uid="{171CBD02-89D7-4948-95DF-C60A035469C7}"/>
    <cellStyle name="Migliaia 3 2 4 6 2 4 2" xfId="37067" xr:uid="{4605A128-7943-44D4-ABF7-4B45697BA256}"/>
    <cellStyle name="Migliaia 3 2 4 6 2 5" xfId="25650" xr:uid="{AEFF8421-E757-40BA-A48E-9E0E690B63ED}"/>
    <cellStyle name="Migliaia 3 2 4 6 3" xfId="4239" xr:uid="{D0E22090-596E-4673-BDA9-40C2F73B4890}"/>
    <cellStyle name="Migliaia 3 2 4 6 3 2" xfId="9948" xr:uid="{09E70886-F5B0-4771-B6D8-C82AACDC98BB}"/>
    <cellStyle name="Migliaia 3 2 4 6 3 2 2" xfId="21365" xr:uid="{1671D99B-407E-406D-822A-F4856BA2795C}"/>
    <cellStyle name="Migliaia 3 2 4 6 3 2 2 2" xfId="44202" xr:uid="{4555053F-E4C6-4B15-A04B-36EE45E13AEC}"/>
    <cellStyle name="Migliaia 3 2 4 6 3 2 3" xfId="32785" xr:uid="{6029D674-5C2A-4614-8B9D-FDF995CB30FA}"/>
    <cellStyle name="Migliaia 3 2 4 6 3 3" xfId="15657" xr:uid="{21725B32-02A1-4425-A3EE-F8E85A00A19D}"/>
    <cellStyle name="Migliaia 3 2 4 6 3 3 2" xfId="38494" xr:uid="{BD80FEDF-ABAC-4FEF-B2A9-DC9429054413}"/>
    <cellStyle name="Migliaia 3 2 4 6 3 4" xfId="27077" xr:uid="{E11E7BF0-95B7-4CB7-A4BA-3F1F4D65FBA1}"/>
    <cellStyle name="Migliaia 3 2 4 6 4" xfId="7094" xr:uid="{EACB4A73-A047-44D0-BCDC-F49CA602EA8F}"/>
    <cellStyle name="Migliaia 3 2 4 6 4 2" xfId="18511" xr:uid="{9E5625EF-3F22-44DD-A74E-48B90FAD0D5A}"/>
    <cellStyle name="Migliaia 3 2 4 6 4 2 2" xfId="41348" xr:uid="{83168058-95D8-4463-9D6F-57D8CF92153D}"/>
    <cellStyle name="Migliaia 3 2 4 6 4 3" xfId="29931" xr:uid="{52FFA8A8-1237-4B65-8767-45AB8A507AAD}"/>
    <cellStyle name="Migliaia 3 2 4 6 5" xfId="12803" xr:uid="{835E9D25-A71E-482E-AE53-600EA9153FF2}"/>
    <cellStyle name="Migliaia 3 2 4 6 5 2" xfId="35640" xr:uid="{D9C2FE70-D313-48E1-984C-8BC164F2C440}"/>
    <cellStyle name="Migliaia 3 2 4 6 6" xfId="24223" xr:uid="{7AFD2230-10E7-4489-B4DB-431BEC67E611}"/>
    <cellStyle name="Migliaia 3 2 4 7" xfId="1581" xr:uid="{4DF67839-7432-4DB3-BC66-E24A33C0E08E}"/>
    <cellStyle name="Migliaia 3 2 4 7 2" xfId="3027" xr:uid="{29A4099A-6768-4D4C-8116-3F4EAB4556A8}"/>
    <cellStyle name="Migliaia 3 2 4 7 2 2" xfId="5883" xr:uid="{C680D666-ACF2-475F-8BB3-830A99481D0F}"/>
    <cellStyle name="Migliaia 3 2 4 7 2 2 2" xfId="11591" xr:uid="{8A2A620F-8337-4956-8CF4-FE8D459FBE07}"/>
    <cellStyle name="Migliaia 3 2 4 7 2 2 2 2" xfId="23009" xr:uid="{26FB9985-CD19-4DD8-A373-157B4AD820C8}"/>
    <cellStyle name="Migliaia 3 2 4 7 2 2 2 2 2" xfId="45846" xr:uid="{D6509808-1859-4B08-812E-CD04FB05D7C4}"/>
    <cellStyle name="Migliaia 3 2 4 7 2 2 2 3" xfId="34429" xr:uid="{28D91D77-59DF-40D3-B191-CF85DF8DB615}"/>
    <cellStyle name="Migliaia 3 2 4 7 2 2 3" xfId="17301" xr:uid="{9A5E65A2-EE07-4955-BBEF-74B79D63C6B0}"/>
    <cellStyle name="Migliaia 3 2 4 7 2 2 3 2" xfId="40138" xr:uid="{5F8BB229-5061-41E7-8886-2B21644705FB}"/>
    <cellStyle name="Migliaia 3 2 4 7 2 2 4" xfId="28721" xr:uid="{C45105AC-E37E-4A94-8B52-6A96988AB545}"/>
    <cellStyle name="Migliaia 3 2 4 7 2 3" xfId="8738" xr:uid="{4163C830-0585-47C8-A955-0D5F410DA283}"/>
    <cellStyle name="Migliaia 3 2 4 7 2 3 2" xfId="20155" xr:uid="{BE05F643-5C80-4CB0-843A-CE241753244B}"/>
    <cellStyle name="Migliaia 3 2 4 7 2 3 2 2" xfId="42992" xr:uid="{72617378-5306-45F1-9383-9E6C1FDB5E40}"/>
    <cellStyle name="Migliaia 3 2 4 7 2 3 3" xfId="31575" xr:uid="{D98CE360-FB30-4C39-ABE4-C00AE0137421}"/>
    <cellStyle name="Migliaia 3 2 4 7 2 4" xfId="14447" xr:uid="{68F6BE06-0A3E-4BDC-86F0-D12E93B414F2}"/>
    <cellStyle name="Migliaia 3 2 4 7 2 4 2" xfId="37284" xr:uid="{C8F20575-E565-40AD-9AA0-06EDE9AD6205}"/>
    <cellStyle name="Migliaia 3 2 4 7 2 5" xfId="25867" xr:uid="{51DA2BD0-C11E-44DF-A2FA-47F8B5EA1439}"/>
    <cellStyle name="Migliaia 3 2 4 7 3" xfId="4456" xr:uid="{47A817F8-D3CE-4B43-917A-96FE21D9DA3F}"/>
    <cellStyle name="Migliaia 3 2 4 7 3 2" xfId="10165" xr:uid="{3DA1D254-BAB2-491A-9F5F-896766347AB1}"/>
    <cellStyle name="Migliaia 3 2 4 7 3 2 2" xfId="21582" xr:uid="{0A436C72-82CF-4618-B32C-3F98D117CF76}"/>
    <cellStyle name="Migliaia 3 2 4 7 3 2 2 2" xfId="44419" xr:uid="{B283F85A-860E-47E1-874A-B87B54D201F6}"/>
    <cellStyle name="Migliaia 3 2 4 7 3 2 3" xfId="33002" xr:uid="{78F131A6-897A-48B7-A75A-4ADC9EDEA6C9}"/>
    <cellStyle name="Migliaia 3 2 4 7 3 3" xfId="15874" xr:uid="{F4ADD7F2-99A3-4BD3-87D1-CF9E4D78E5E7}"/>
    <cellStyle name="Migliaia 3 2 4 7 3 3 2" xfId="38711" xr:uid="{162869E1-086E-4F9C-81E4-ECC9C8A78169}"/>
    <cellStyle name="Migliaia 3 2 4 7 3 4" xfId="27294" xr:uid="{C1BD75BD-211C-40D7-BD45-B86A08DB1867}"/>
    <cellStyle name="Migliaia 3 2 4 7 4" xfId="7311" xr:uid="{3A5F346C-3115-4B8A-B650-7C689958A8D4}"/>
    <cellStyle name="Migliaia 3 2 4 7 4 2" xfId="18728" xr:uid="{C4B0E21D-D680-4C2C-91FB-A4E8B18D1BE3}"/>
    <cellStyle name="Migliaia 3 2 4 7 4 2 2" xfId="41565" xr:uid="{FDBC8E1E-75CF-42F6-B42C-3F8C90B5F8D8}"/>
    <cellStyle name="Migliaia 3 2 4 7 4 3" xfId="30148" xr:uid="{4AFCB122-0DCA-45EF-BD04-DD135FCFCD7F}"/>
    <cellStyle name="Migliaia 3 2 4 7 5" xfId="13020" xr:uid="{3448593E-171B-40B7-BCA0-61C13E98F12A}"/>
    <cellStyle name="Migliaia 3 2 4 7 5 2" xfId="35857" xr:uid="{76CA6F53-9143-40C2-BE4F-71F5145E994B}"/>
    <cellStyle name="Migliaia 3 2 4 7 6" xfId="24440" xr:uid="{DCD3B621-A526-4962-9E2A-E162696FCF4B}"/>
    <cellStyle name="Migliaia 3 2 4 8" xfId="1931" xr:uid="{794F1D8B-3837-4162-8AF8-ED891C2217C9}"/>
    <cellStyle name="Migliaia 3 2 4 8 2" xfId="4787" xr:uid="{A0BD0B75-1CBF-4A5D-8427-D94B905D53D1}"/>
    <cellStyle name="Migliaia 3 2 4 8 2 2" xfId="10496" xr:uid="{32DBBB84-E23C-4EB4-8050-3E72A256503C}"/>
    <cellStyle name="Migliaia 3 2 4 8 2 2 2" xfId="21913" xr:uid="{E81BA50E-A965-4826-AFAB-3D4708B27FD9}"/>
    <cellStyle name="Migliaia 3 2 4 8 2 2 2 2" xfId="44750" xr:uid="{6CD599EC-6DA3-445A-A97E-35A5E37CF826}"/>
    <cellStyle name="Migliaia 3 2 4 8 2 2 3" xfId="33333" xr:uid="{CE0C92EA-BC8E-443D-A592-FBE70E1424EB}"/>
    <cellStyle name="Migliaia 3 2 4 8 2 3" xfId="16205" xr:uid="{31721CC1-40AA-4F78-8285-8429DF1C4A9A}"/>
    <cellStyle name="Migliaia 3 2 4 8 2 3 2" xfId="39042" xr:uid="{9E89CCAC-53CE-40D5-910C-105928846F97}"/>
    <cellStyle name="Migliaia 3 2 4 8 2 4" xfId="27625" xr:uid="{736301AD-B087-4732-9003-1F219AF5CB58}"/>
    <cellStyle name="Migliaia 3 2 4 8 3" xfId="7642" xr:uid="{6A5582F0-F152-464D-884E-4829875999EE}"/>
    <cellStyle name="Migliaia 3 2 4 8 3 2" xfId="19059" xr:uid="{A425E042-20C8-4139-9E03-B7CEDAC680A4}"/>
    <cellStyle name="Migliaia 3 2 4 8 3 2 2" xfId="41896" xr:uid="{E078D0A6-0143-4C79-A497-22A09A9B3224}"/>
    <cellStyle name="Migliaia 3 2 4 8 3 3" xfId="30479" xr:uid="{59F6B033-8B2D-40DF-B337-B89D94BE1207}"/>
    <cellStyle name="Migliaia 3 2 4 8 4" xfId="13351" xr:uid="{0E869E1D-7212-4347-B74B-E359F033BAD6}"/>
    <cellStyle name="Migliaia 3 2 4 8 4 2" xfId="36188" xr:uid="{84C42D45-E8F7-4844-BA81-E9857483204B}"/>
    <cellStyle name="Migliaia 3 2 4 8 5" xfId="24771" xr:uid="{78B2BDEC-F476-4BF1-9F6E-CBF46E2BB5C7}"/>
    <cellStyle name="Migliaia 3 2 4 9" xfId="3360" xr:uid="{8F3E4FFE-5862-4AC4-8AC9-0FDC4ECA19AC}"/>
    <cellStyle name="Migliaia 3 2 4 9 2" xfId="9069" xr:uid="{E331E1E0-7A78-4AC2-AFA1-72451BEAF18E}"/>
    <cellStyle name="Migliaia 3 2 4 9 2 2" xfId="20486" xr:uid="{76C91B38-BD2F-4149-9357-2C2DCA4AA4FE}"/>
    <cellStyle name="Migliaia 3 2 4 9 2 2 2" xfId="43323" xr:uid="{38C2BD39-038E-4093-A65D-CF15E349D7C4}"/>
    <cellStyle name="Migliaia 3 2 4 9 2 3" xfId="31906" xr:uid="{5B5B2FBA-0615-4698-A032-623E32722825}"/>
    <cellStyle name="Migliaia 3 2 4 9 3" xfId="14778" xr:uid="{37BA0967-ADA0-4D36-9356-01DEEAB6756F}"/>
    <cellStyle name="Migliaia 3 2 4 9 3 2" xfId="37615" xr:uid="{7B729929-8933-409D-AC9E-E92D20116029}"/>
    <cellStyle name="Migliaia 3 2 4 9 4" xfId="26198" xr:uid="{1FB22F3F-304C-40CC-9815-22ED672C23BE}"/>
    <cellStyle name="Migliaia 3 2 5" xfId="278" xr:uid="{C9418EE6-DF2D-459C-8DDA-65F75603BE4A}"/>
    <cellStyle name="Migliaia 3 2 5 10" xfId="6191" xr:uid="{5424BF6D-66B0-4FAB-9A55-2F7C5E99A107}"/>
    <cellStyle name="Migliaia 3 2 5 10 2" xfId="17608" xr:uid="{B6EB4247-8602-4633-9B13-81EBCE65DED5}"/>
    <cellStyle name="Migliaia 3 2 5 10 2 2" xfId="40445" xr:uid="{677F8A89-0FA9-4DAA-9074-EB5B662342D1}"/>
    <cellStyle name="Migliaia 3 2 5 10 3" xfId="29028" xr:uid="{414DBAD1-1E7C-4CE0-9C63-EE0934196608}"/>
    <cellStyle name="Migliaia 3 2 5 11" xfId="11900" xr:uid="{CF9502AA-8043-4C27-8EAF-E4320B5D92D3}"/>
    <cellStyle name="Migliaia 3 2 5 11 2" xfId="34737" xr:uid="{7A1D308D-241C-49F6-8ADB-BE1BDAE9DCF5}"/>
    <cellStyle name="Migliaia 3 2 5 12" xfId="23320" xr:uid="{4C1C1246-DEAE-4FA8-B82A-2F59EF435800}"/>
    <cellStyle name="Migliaia 3 2 5 2" xfId="436" xr:uid="{2A5F0849-8C87-4AD1-80A9-EB75184475F9}"/>
    <cellStyle name="Migliaia 3 2 5 2 10" xfId="12028" xr:uid="{4016BEE4-F699-46C0-B663-513F0E255759}"/>
    <cellStyle name="Migliaia 3 2 5 2 10 2" xfId="34865" xr:uid="{0E173B2F-9F60-4F8E-BE5E-6C2CA71852B4}"/>
    <cellStyle name="Migliaia 3 2 5 2 11" xfId="23448" xr:uid="{A0821669-F1BF-43B7-8BA2-0FBE65A17399}"/>
    <cellStyle name="Migliaia 3 2 5 2 2" xfId="690" xr:uid="{E9699CE1-E207-4FC5-B838-DBF312189390}"/>
    <cellStyle name="Migliaia 3 2 5 2 2 2" xfId="2252" xr:uid="{90ED73EB-52F5-44F7-9177-BA4711C75DBA}"/>
    <cellStyle name="Migliaia 3 2 5 2 2 2 2" xfId="5108" xr:uid="{DEEA4A0D-64BF-4339-BA82-CBB4630B997F}"/>
    <cellStyle name="Migliaia 3 2 5 2 2 2 2 2" xfId="10816" xr:uid="{E8851609-3C1D-4000-B16C-CCAC8648E869}"/>
    <cellStyle name="Migliaia 3 2 5 2 2 2 2 2 2" xfId="22234" xr:uid="{0817D8DA-CBA0-4B67-B1CF-06E2D563EDB6}"/>
    <cellStyle name="Migliaia 3 2 5 2 2 2 2 2 2 2" xfId="45071" xr:uid="{7D36BAEE-04FD-488C-9D42-7A259194836F}"/>
    <cellStyle name="Migliaia 3 2 5 2 2 2 2 2 3" xfId="33654" xr:uid="{585DB087-B2DB-4B92-B8FE-41F9AE1AFE58}"/>
    <cellStyle name="Migliaia 3 2 5 2 2 2 2 3" xfId="16526" xr:uid="{65A32EF3-CBB8-4B15-BE22-B7A39D5C1AEC}"/>
    <cellStyle name="Migliaia 3 2 5 2 2 2 2 3 2" xfId="39363" xr:uid="{9C53048D-F24F-45BD-A37D-EAC63FEFC234}"/>
    <cellStyle name="Migliaia 3 2 5 2 2 2 2 4" xfId="27946" xr:uid="{D331E791-D5B0-4FE7-A596-3C957D714433}"/>
    <cellStyle name="Migliaia 3 2 5 2 2 2 3" xfId="7963" xr:uid="{E200648F-74B9-4608-92AE-7223EC0DC29B}"/>
    <cellStyle name="Migliaia 3 2 5 2 2 2 3 2" xfId="19380" xr:uid="{C94626C4-AB8C-4152-A0FD-86A2F9A08C83}"/>
    <cellStyle name="Migliaia 3 2 5 2 2 2 3 2 2" xfId="42217" xr:uid="{39305306-497E-4FD7-AB62-C4AAB275BF31}"/>
    <cellStyle name="Migliaia 3 2 5 2 2 2 3 3" xfId="30800" xr:uid="{7FD397C4-A53F-4891-84AB-9BA0441259E2}"/>
    <cellStyle name="Migliaia 3 2 5 2 2 2 4" xfId="13672" xr:uid="{929982B4-147D-47AB-9D87-B3ED6CA26D11}"/>
    <cellStyle name="Migliaia 3 2 5 2 2 2 4 2" xfId="36509" xr:uid="{720CB91D-AA4F-4F2C-B4C0-C8FDA2A794D8}"/>
    <cellStyle name="Migliaia 3 2 5 2 2 2 5" xfId="25092" xr:uid="{43776B0D-7C6E-4F1D-91BC-5F26D84B22F2}"/>
    <cellStyle name="Migliaia 3 2 5 2 2 3" xfId="3681" xr:uid="{8FC71761-7E6B-427C-AE44-4482C4B2074A}"/>
    <cellStyle name="Migliaia 3 2 5 2 2 3 2" xfId="9390" xr:uid="{0340FF5B-252F-41B0-88EF-224408228F0F}"/>
    <cellStyle name="Migliaia 3 2 5 2 2 3 2 2" xfId="20807" xr:uid="{A5EEFE75-E9B5-4A0D-A702-CFE0714E0136}"/>
    <cellStyle name="Migliaia 3 2 5 2 2 3 2 2 2" xfId="43644" xr:uid="{D4A89EA1-76BC-4BA3-85D6-9E8AB2A814DD}"/>
    <cellStyle name="Migliaia 3 2 5 2 2 3 2 3" xfId="32227" xr:uid="{DECD36E9-1E5B-443F-8423-E8040E1909A5}"/>
    <cellStyle name="Migliaia 3 2 5 2 2 3 3" xfId="15099" xr:uid="{E8C3AEA3-3057-4B3D-9594-DF9067FA9E93}"/>
    <cellStyle name="Migliaia 3 2 5 2 2 3 3 2" xfId="37936" xr:uid="{C1D4A3E4-7C78-41DF-84AC-4365BD475DB7}"/>
    <cellStyle name="Migliaia 3 2 5 2 2 3 4" xfId="26519" xr:uid="{44D3369E-BBFB-43D5-80F6-275C943317BA}"/>
    <cellStyle name="Migliaia 3 2 5 2 2 4" xfId="6536" xr:uid="{3BF22A5D-2EBA-457B-9E82-089282E42DFA}"/>
    <cellStyle name="Migliaia 3 2 5 2 2 4 2" xfId="17953" xr:uid="{4A616EA2-4E32-4236-B17D-9E903DD5A29E}"/>
    <cellStyle name="Migliaia 3 2 5 2 2 4 2 2" xfId="40790" xr:uid="{08819C0D-C42D-4227-BACA-AEE92A899F0F}"/>
    <cellStyle name="Migliaia 3 2 5 2 2 4 3" xfId="29373" xr:uid="{4B17CEE2-4AB7-4CBB-A1BA-ADC22E825D7B}"/>
    <cellStyle name="Migliaia 3 2 5 2 2 5" xfId="12245" xr:uid="{51EB9C2F-1345-4595-906A-2AFE834F5AE5}"/>
    <cellStyle name="Migliaia 3 2 5 2 2 5 2" xfId="35082" xr:uid="{E36AFD83-4A34-4FCB-A1CA-6C3636FDD9BC}"/>
    <cellStyle name="Migliaia 3 2 5 2 2 6" xfId="23665" xr:uid="{50C8435D-244B-41B8-AEAA-20B7144746D3}"/>
    <cellStyle name="Migliaia 3 2 5 2 3" xfId="950" xr:uid="{E3CC84EF-5859-4C5F-AA08-7428EAAC2780}"/>
    <cellStyle name="Migliaia 3 2 5 2 3 2" xfId="2469" xr:uid="{E54D1BC5-64ED-4449-9B05-C0E581BB0226}"/>
    <cellStyle name="Migliaia 3 2 5 2 3 2 2" xfId="5325" xr:uid="{B07F9693-7BAA-432B-A644-DB127CA6F682}"/>
    <cellStyle name="Migliaia 3 2 5 2 3 2 2 2" xfId="11033" xr:uid="{4759DB91-058E-46D4-B233-141425FF589F}"/>
    <cellStyle name="Migliaia 3 2 5 2 3 2 2 2 2" xfId="22451" xr:uid="{62206530-D8A5-4269-BB0A-4F853EF8AD5A}"/>
    <cellStyle name="Migliaia 3 2 5 2 3 2 2 2 2 2" xfId="45288" xr:uid="{C1D12066-4536-4C3B-B274-D6B111DB29FB}"/>
    <cellStyle name="Migliaia 3 2 5 2 3 2 2 2 3" xfId="33871" xr:uid="{8ACB52C5-129A-4C88-BE49-48695B6BFEC0}"/>
    <cellStyle name="Migliaia 3 2 5 2 3 2 2 3" xfId="16743" xr:uid="{51AA21FC-C80A-439C-8C8E-41815AA0602C}"/>
    <cellStyle name="Migliaia 3 2 5 2 3 2 2 3 2" xfId="39580" xr:uid="{46ED2901-B1D6-4C95-97B0-5F87222F4FDC}"/>
    <cellStyle name="Migliaia 3 2 5 2 3 2 2 4" xfId="28163" xr:uid="{8316B0E2-00AE-4C9E-BF8F-3E8C73F824C0}"/>
    <cellStyle name="Migliaia 3 2 5 2 3 2 3" xfId="8180" xr:uid="{8D0DAB0B-E1A5-4A72-9059-555364DCD9EF}"/>
    <cellStyle name="Migliaia 3 2 5 2 3 2 3 2" xfId="19597" xr:uid="{2348BF1A-5B89-4D53-A003-622862C15598}"/>
    <cellStyle name="Migliaia 3 2 5 2 3 2 3 2 2" xfId="42434" xr:uid="{244DBBA1-A1B5-4902-906C-2219D7D5FE07}"/>
    <cellStyle name="Migliaia 3 2 5 2 3 2 3 3" xfId="31017" xr:uid="{9617057E-A5C5-4249-AF36-55287958720B}"/>
    <cellStyle name="Migliaia 3 2 5 2 3 2 4" xfId="13889" xr:uid="{F195FC91-82FB-4DA8-87F7-4B44CA1F2F5A}"/>
    <cellStyle name="Migliaia 3 2 5 2 3 2 4 2" xfId="36726" xr:uid="{27069991-B0AF-4913-B3DD-7A59A462E29C}"/>
    <cellStyle name="Migliaia 3 2 5 2 3 2 5" xfId="25309" xr:uid="{CC0D6FEE-A473-4A64-BAE5-6F9D52254177}"/>
    <cellStyle name="Migliaia 3 2 5 2 3 3" xfId="3898" xr:uid="{7B4CBFCA-155D-4D18-B382-553EE538A69E}"/>
    <cellStyle name="Migliaia 3 2 5 2 3 3 2" xfId="9607" xr:uid="{A55AE4B8-FF1E-4B9F-A70C-21D721F0239A}"/>
    <cellStyle name="Migliaia 3 2 5 2 3 3 2 2" xfId="21024" xr:uid="{7E11FE4E-71A9-4242-904F-489841546524}"/>
    <cellStyle name="Migliaia 3 2 5 2 3 3 2 2 2" xfId="43861" xr:uid="{BAD9E403-DF8C-4128-AE40-0C7C5FEFC1A3}"/>
    <cellStyle name="Migliaia 3 2 5 2 3 3 2 3" xfId="32444" xr:uid="{CDE2DFA4-AAF2-47A3-A121-7C63F4E62564}"/>
    <cellStyle name="Migliaia 3 2 5 2 3 3 3" xfId="15316" xr:uid="{3FF10068-6C97-489B-8FE0-7DEFD3CA6E4F}"/>
    <cellStyle name="Migliaia 3 2 5 2 3 3 3 2" xfId="38153" xr:uid="{1D88C6E6-2B3A-4825-ACC3-D08B9AD606F7}"/>
    <cellStyle name="Migliaia 3 2 5 2 3 3 4" xfId="26736" xr:uid="{9A7C0708-7347-4385-A753-678107F2D95D}"/>
    <cellStyle name="Migliaia 3 2 5 2 3 4" xfId="6753" xr:uid="{2413FBD3-CCC5-4C9C-8A86-A0E24B083C3E}"/>
    <cellStyle name="Migliaia 3 2 5 2 3 4 2" xfId="18170" xr:uid="{A77F211A-A14F-493E-AC37-B68EA145A213}"/>
    <cellStyle name="Migliaia 3 2 5 2 3 4 2 2" xfId="41007" xr:uid="{B8256574-D5BC-484D-9687-7D132A1CF013}"/>
    <cellStyle name="Migliaia 3 2 5 2 3 4 3" xfId="29590" xr:uid="{EFB49643-DEC1-4BDF-979A-A66A6C519102}"/>
    <cellStyle name="Migliaia 3 2 5 2 3 5" xfId="12462" xr:uid="{E6A534BA-AD95-40EA-8B18-550415EA1769}"/>
    <cellStyle name="Migliaia 3 2 5 2 3 5 2" xfId="35299" xr:uid="{02726EEE-B6D4-488B-938A-F96525AEC804}"/>
    <cellStyle name="Migliaia 3 2 5 2 3 6" xfId="23882" xr:uid="{F2E4DD27-EC9B-4506-B0EB-4FCCC2707CB6}"/>
    <cellStyle name="Migliaia 3 2 5 2 4" xfId="1197" xr:uid="{2F7B8A8D-1E28-4DED-8AC3-65782108B3BF}"/>
    <cellStyle name="Migliaia 3 2 5 2 4 2" xfId="2686" xr:uid="{CC4C4655-F9CE-40D1-9D08-2522EA64FA85}"/>
    <cellStyle name="Migliaia 3 2 5 2 4 2 2" xfId="5542" xr:uid="{CA5D94DA-CC05-4ED0-B72A-71BE030B9D3B}"/>
    <cellStyle name="Migliaia 3 2 5 2 4 2 2 2" xfId="11250" xr:uid="{EB435E1A-197B-487F-AA55-41AFBFEE43BA}"/>
    <cellStyle name="Migliaia 3 2 5 2 4 2 2 2 2" xfId="22668" xr:uid="{8C45138D-EA8B-4EFC-B914-494506B67029}"/>
    <cellStyle name="Migliaia 3 2 5 2 4 2 2 2 2 2" xfId="45505" xr:uid="{A7C6AA16-3984-4FBE-A1EA-9F3D4F77906B}"/>
    <cellStyle name="Migliaia 3 2 5 2 4 2 2 2 3" xfId="34088" xr:uid="{3F2F2624-2746-438B-81F3-8F01B48E08D0}"/>
    <cellStyle name="Migliaia 3 2 5 2 4 2 2 3" xfId="16960" xr:uid="{9A988B1F-CAB8-4293-BFC8-A9A2B2A4F5B0}"/>
    <cellStyle name="Migliaia 3 2 5 2 4 2 2 3 2" xfId="39797" xr:uid="{CCF90DE4-D62D-47D6-A09F-5016E558DC49}"/>
    <cellStyle name="Migliaia 3 2 5 2 4 2 2 4" xfId="28380" xr:uid="{E3CDF192-51D7-4B0C-8BF8-297468E90A44}"/>
    <cellStyle name="Migliaia 3 2 5 2 4 2 3" xfId="8397" xr:uid="{40D361ED-DB3E-4D4C-B545-41020610E395}"/>
    <cellStyle name="Migliaia 3 2 5 2 4 2 3 2" xfId="19814" xr:uid="{713DE9B5-5552-447B-9C5E-EC0BFB5C0A93}"/>
    <cellStyle name="Migliaia 3 2 5 2 4 2 3 2 2" xfId="42651" xr:uid="{D125C322-4141-4329-AD15-48F9826C7334}"/>
    <cellStyle name="Migliaia 3 2 5 2 4 2 3 3" xfId="31234" xr:uid="{4E127224-11A7-4D6D-80D4-EC2976464309}"/>
    <cellStyle name="Migliaia 3 2 5 2 4 2 4" xfId="14106" xr:uid="{23E86172-66FE-470C-86F5-E39D4240635F}"/>
    <cellStyle name="Migliaia 3 2 5 2 4 2 4 2" xfId="36943" xr:uid="{143E16E3-6A1F-434C-AD77-4E63228188CE}"/>
    <cellStyle name="Migliaia 3 2 5 2 4 2 5" xfId="25526" xr:uid="{8904D601-1EB5-4EB6-86D7-AF5B335BD2E1}"/>
    <cellStyle name="Migliaia 3 2 5 2 4 3" xfId="4115" xr:uid="{4911858A-1CF7-44D8-94B1-A5E3249F438B}"/>
    <cellStyle name="Migliaia 3 2 5 2 4 3 2" xfId="9824" xr:uid="{04A55503-EDCF-45F5-97D3-E4AAD470391C}"/>
    <cellStyle name="Migliaia 3 2 5 2 4 3 2 2" xfId="21241" xr:uid="{E7E44D27-170E-4F92-8B76-689358B613DD}"/>
    <cellStyle name="Migliaia 3 2 5 2 4 3 2 2 2" xfId="44078" xr:uid="{ED743B5B-249E-4924-8187-CB0937219F3C}"/>
    <cellStyle name="Migliaia 3 2 5 2 4 3 2 3" xfId="32661" xr:uid="{3C5BCB3C-7B09-4076-99D0-C15A80861102}"/>
    <cellStyle name="Migliaia 3 2 5 2 4 3 3" xfId="15533" xr:uid="{B589AB86-9224-44CC-A85F-810469284DD2}"/>
    <cellStyle name="Migliaia 3 2 5 2 4 3 3 2" xfId="38370" xr:uid="{9885DBB9-C77E-4672-A27E-6A645965CCA0}"/>
    <cellStyle name="Migliaia 3 2 5 2 4 3 4" xfId="26953" xr:uid="{956561B5-71BF-4FEC-A679-E678555EF046}"/>
    <cellStyle name="Migliaia 3 2 5 2 4 4" xfId="6970" xr:uid="{2E4E730E-FCE3-4667-855A-36F72FA1439C}"/>
    <cellStyle name="Migliaia 3 2 5 2 4 4 2" xfId="18387" xr:uid="{8BE742FF-5252-4D78-8822-7FCF3AE5A55E}"/>
    <cellStyle name="Migliaia 3 2 5 2 4 4 2 2" xfId="41224" xr:uid="{A141DB3F-3E43-48A4-8C9C-BF618D4F27F4}"/>
    <cellStyle name="Migliaia 3 2 5 2 4 4 3" xfId="29807" xr:uid="{8B88C833-F744-42F0-8BDD-38832C5BB610}"/>
    <cellStyle name="Migliaia 3 2 5 2 4 5" xfId="12679" xr:uid="{D7C6AE1A-D35E-4CAA-A76F-4080656242EC}"/>
    <cellStyle name="Migliaia 3 2 5 2 4 5 2" xfId="35516" xr:uid="{1DE64469-8552-467B-8FE1-1EA114EACE0F}"/>
    <cellStyle name="Migliaia 3 2 5 2 4 6" xfId="24099" xr:uid="{B1F374FD-3743-4165-BEB0-DFE32FC92E05}"/>
    <cellStyle name="Migliaia 3 2 5 2 5" xfId="1444" xr:uid="{507B7B54-D671-4AFC-8883-81567C934126}"/>
    <cellStyle name="Migliaia 3 2 5 2 5 2" xfId="2903" xr:uid="{010A8A2E-24F2-4ACB-858A-58E9BCDC2485}"/>
    <cellStyle name="Migliaia 3 2 5 2 5 2 2" xfId="5759" xr:uid="{31EDBC2E-201D-42C0-A70A-FA1125ACDBC9}"/>
    <cellStyle name="Migliaia 3 2 5 2 5 2 2 2" xfId="11467" xr:uid="{640FB723-431C-495B-837C-081F215A8267}"/>
    <cellStyle name="Migliaia 3 2 5 2 5 2 2 2 2" xfId="22885" xr:uid="{664DB66E-AB17-4C91-8BCE-C1B5AFB83AD0}"/>
    <cellStyle name="Migliaia 3 2 5 2 5 2 2 2 2 2" xfId="45722" xr:uid="{6FDD1806-6B82-467E-B273-0C7C6C14B400}"/>
    <cellStyle name="Migliaia 3 2 5 2 5 2 2 2 3" xfId="34305" xr:uid="{6A2856DA-4EFD-4F3D-9D1F-4CB9D232F232}"/>
    <cellStyle name="Migliaia 3 2 5 2 5 2 2 3" xfId="17177" xr:uid="{5431C6D8-7131-4125-BA64-D80DE4C765B8}"/>
    <cellStyle name="Migliaia 3 2 5 2 5 2 2 3 2" xfId="40014" xr:uid="{28D4CB98-CF5C-433F-83E9-98D17EF3AAFA}"/>
    <cellStyle name="Migliaia 3 2 5 2 5 2 2 4" xfId="28597" xr:uid="{0CE15A42-9071-462E-A3CE-3C77EA4BFA58}"/>
    <cellStyle name="Migliaia 3 2 5 2 5 2 3" xfId="8614" xr:uid="{0567C8FC-9515-45AE-BB01-D0ACBC948713}"/>
    <cellStyle name="Migliaia 3 2 5 2 5 2 3 2" xfId="20031" xr:uid="{7F989C62-3392-47DE-BD5E-7ED2DDDFE8C3}"/>
    <cellStyle name="Migliaia 3 2 5 2 5 2 3 2 2" xfId="42868" xr:uid="{01D7CB16-2DD1-44F1-9D4D-50DDC99D0F7A}"/>
    <cellStyle name="Migliaia 3 2 5 2 5 2 3 3" xfId="31451" xr:uid="{A6ABA368-1593-4052-9D39-A1D45FF9F3BE}"/>
    <cellStyle name="Migliaia 3 2 5 2 5 2 4" xfId="14323" xr:uid="{8E302F50-F875-4C11-AAFE-521426C2F64B}"/>
    <cellStyle name="Migliaia 3 2 5 2 5 2 4 2" xfId="37160" xr:uid="{EE1FCB20-7950-4419-A84F-0FE53FDE1E36}"/>
    <cellStyle name="Migliaia 3 2 5 2 5 2 5" xfId="25743" xr:uid="{84489938-B63D-48C5-97B9-87FFC11B3BB5}"/>
    <cellStyle name="Migliaia 3 2 5 2 5 3" xfId="4332" xr:uid="{D209D2CE-5F0E-41B8-BC92-0A8CB9777BF6}"/>
    <cellStyle name="Migliaia 3 2 5 2 5 3 2" xfId="10041" xr:uid="{192C3EEB-F0ED-4725-B935-670861A1AC13}"/>
    <cellStyle name="Migliaia 3 2 5 2 5 3 2 2" xfId="21458" xr:uid="{06435157-EF96-4C82-BF23-6550FC2F2238}"/>
    <cellStyle name="Migliaia 3 2 5 2 5 3 2 2 2" xfId="44295" xr:uid="{D1B462E1-0580-4747-A900-C920C44A4D59}"/>
    <cellStyle name="Migliaia 3 2 5 2 5 3 2 3" xfId="32878" xr:uid="{FF184C48-1436-455E-8E34-F37445161565}"/>
    <cellStyle name="Migliaia 3 2 5 2 5 3 3" xfId="15750" xr:uid="{39388200-11FD-44CC-8A0A-D10A67AAF29C}"/>
    <cellStyle name="Migliaia 3 2 5 2 5 3 3 2" xfId="38587" xr:uid="{196111D1-99DD-4CB2-A67D-FBF614E0BB60}"/>
    <cellStyle name="Migliaia 3 2 5 2 5 3 4" xfId="27170" xr:uid="{2F64DD88-CF78-4351-9414-409D1B3515C9}"/>
    <cellStyle name="Migliaia 3 2 5 2 5 4" xfId="7187" xr:uid="{FE08D498-5DF8-4E8B-85D5-54CA81BA330B}"/>
    <cellStyle name="Migliaia 3 2 5 2 5 4 2" xfId="18604" xr:uid="{C62E669F-90EA-4E1D-A7B3-2C8FCF4FEF54}"/>
    <cellStyle name="Migliaia 3 2 5 2 5 4 2 2" xfId="41441" xr:uid="{938AB30D-8D37-4B92-92E3-2AB726A769AC}"/>
    <cellStyle name="Migliaia 3 2 5 2 5 4 3" xfId="30024" xr:uid="{02BA21A7-74B1-4C1D-B61B-4BB939209A9E}"/>
    <cellStyle name="Migliaia 3 2 5 2 5 5" xfId="12896" xr:uid="{37FA3CFE-EBEF-42B3-9CDF-6656CD0EB734}"/>
    <cellStyle name="Migliaia 3 2 5 2 5 5 2" xfId="35733" xr:uid="{DFA69772-B058-4798-B863-8CC10FECF944}"/>
    <cellStyle name="Migliaia 3 2 5 2 5 6" xfId="24316" xr:uid="{3DD17159-EA50-446B-8A19-9DF82E5D6881}"/>
    <cellStyle name="Migliaia 3 2 5 2 6" xfId="1691" xr:uid="{A4E614AA-C389-45E9-8347-949D5E5BDA87}"/>
    <cellStyle name="Migliaia 3 2 5 2 6 2" xfId="3120" xr:uid="{0E483704-C2BA-4E3E-915D-5F54CD5C8DCD}"/>
    <cellStyle name="Migliaia 3 2 5 2 6 2 2" xfId="5976" xr:uid="{8B35EF89-E0C1-46BA-AFE6-585E75150C6D}"/>
    <cellStyle name="Migliaia 3 2 5 2 6 2 2 2" xfId="11684" xr:uid="{9D44F237-ADE0-431C-99EA-1C1F198CB39F}"/>
    <cellStyle name="Migliaia 3 2 5 2 6 2 2 2 2" xfId="23102" xr:uid="{E032EFE9-D5A1-4D02-ABAD-FE681EC20EBA}"/>
    <cellStyle name="Migliaia 3 2 5 2 6 2 2 2 2 2" xfId="45939" xr:uid="{B9BAEFA8-5A77-469F-8799-ABD2B224DF36}"/>
    <cellStyle name="Migliaia 3 2 5 2 6 2 2 2 3" xfId="34522" xr:uid="{74663B03-66CD-4FCF-816B-7C3CBDB3A78E}"/>
    <cellStyle name="Migliaia 3 2 5 2 6 2 2 3" xfId="17394" xr:uid="{7908EF38-1244-48E1-90C7-F87D51E0D9F8}"/>
    <cellStyle name="Migliaia 3 2 5 2 6 2 2 3 2" xfId="40231" xr:uid="{03DF3522-0663-4E32-B4D1-AFE88B4FC52D}"/>
    <cellStyle name="Migliaia 3 2 5 2 6 2 2 4" xfId="28814" xr:uid="{A69882F9-7B95-4F26-BFB1-44DA9DD88C1C}"/>
    <cellStyle name="Migliaia 3 2 5 2 6 2 3" xfId="8831" xr:uid="{716F5F2A-55CD-4A58-A8EB-4546B9CC9444}"/>
    <cellStyle name="Migliaia 3 2 5 2 6 2 3 2" xfId="20248" xr:uid="{207723C1-449F-4BE2-92A8-A30BD2902E45}"/>
    <cellStyle name="Migliaia 3 2 5 2 6 2 3 2 2" xfId="43085" xr:uid="{C73748F4-664F-4CCD-92D6-528F58FCFEB2}"/>
    <cellStyle name="Migliaia 3 2 5 2 6 2 3 3" xfId="31668" xr:uid="{EF5FFC3F-78C9-48D1-A6BB-301C02E1F9D8}"/>
    <cellStyle name="Migliaia 3 2 5 2 6 2 4" xfId="14540" xr:uid="{1DA5BA52-A602-49A6-BEC1-54BCE32A2070}"/>
    <cellStyle name="Migliaia 3 2 5 2 6 2 4 2" xfId="37377" xr:uid="{15045914-31EF-482F-B5BE-372912723D84}"/>
    <cellStyle name="Migliaia 3 2 5 2 6 2 5" xfId="25960" xr:uid="{B71F4C3B-5CCC-4AF4-8575-FF183B43C449}"/>
    <cellStyle name="Migliaia 3 2 5 2 6 3" xfId="4549" xr:uid="{2002DBBB-357D-43A3-80FC-B89D165D5537}"/>
    <cellStyle name="Migliaia 3 2 5 2 6 3 2" xfId="10258" xr:uid="{521570A2-68DB-49DE-AE42-5300CE0D57A9}"/>
    <cellStyle name="Migliaia 3 2 5 2 6 3 2 2" xfId="21675" xr:uid="{1352BD25-CBCF-4C6D-BCE7-611E823C5BE6}"/>
    <cellStyle name="Migliaia 3 2 5 2 6 3 2 2 2" xfId="44512" xr:uid="{AF042C88-38CB-4EF6-A4AF-1518E4AF70A9}"/>
    <cellStyle name="Migliaia 3 2 5 2 6 3 2 3" xfId="33095" xr:uid="{0D559D7D-FC64-4EB2-A9F9-9B5936317669}"/>
    <cellStyle name="Migliaia 3 2 5 2 6 3 3" xfId="15967" xr:uid="{DD42B0A3-B9ED-446D-98C5-BFDD44710F92}"/>
    <cellStyle name="Migliaia 3 2 5 2 6 3 3 2" xfId="38804" xr:uid="{198ADFE0-97B7-4BDE-AE53-736F7164F0CA}"/>
    <cellStyle name="Migliaia 3 2 5 2 6 3 4" xfId="27387" xr:uid="{A7356251-19E5-43D8-A75A-F38AB8FC633C}"/>
    <cellStyle name="Migliaia 3 2 5 2 6 4" xfId="7404" xr:uid="{BB8908A6-0F08-4778-81A7-E817AC1D46F0}"/>
    <cellStyle name="Migliaia 3 2 5 2 6 4 2" xfId="18821" xr:uid="{FA65BFD8-6F9D-47A3-809F-0BAACE2C3F84}"/>
    <cellStyle name="Migliaia 3 2 5 2 6 4 2 2" xfId="41658" xr:uid="{3F22D94C-15E8-4FDF-B4BA-6E10E5D9A4EA}"/>
    <cellStyle name="Migliaia 3 2 5 2 6 4 3" xfId="30241" xr:uid="{071B2A47-84C4-4759-89D0-EF6AE0E369E7}"/>
    <cellStyle name="Migliaia 3 2 5 2 6 5" xfId="13113" xr:uid="{BEA01EE7-D943-45E2-BB4C-57019BBA1451}"/>
    <cellStyle name="Migliaia 3 2 5 2 6 5 2" xfId="35950" xr:uid="{523A68A1-78D5-48D9-B8B0-0D27085DBFCE}"/>
    <cellStyle name="Migliaia 3 2 5 2 6 6" xfId="24533" xr:uid="{5E639073-769E-4439-8ABA-E637F07C64EE}"/>
    <cellStyle name="Migliaia 3 2 5 2 7" xfId="2035" xr:uid="{39400CB7-DCE9-40E2-97FB-456D33756155}"/>
    <cellStyle name="Migliaia 3 2 5 2 7 2" xfId="4891" xr:uid="{88B8C05D-76B8-48FC-BB7C-6CA3862EFED0}"/>
    <cellStyle name="Migliaia 3 2 5 2 7 2 2" xfId="10599" xr:uid="{0B358450-2C01-4750-8F2F-26A18D7D6AD3}"/>
    <cellStyle name="Migliaia 3 2 5 2 7 2 2 2" xfId="22017" xr:uid="{7282E8A0-E4F6-4954-AB1C-75BFAD4E6309}"/>
    <cellStyle name="Migliaia 3 2 5 2 7 2 2 2 2" xfId="44854" xr:uid="{20BF60D6-BD10-4F50-9ACD-2596D152080A}"/>
    <cellStyle name="Migliaia 3 2 5 2 7 2 2 3" xfId="33437" xr:uid="{3B7DE104-4678-45FD-B398-F4C74DE0A256}"/>
    <cellStyle name="Migliaia 3 2 5 2 7 2 3" xfId="16309" xr:uid="{3621E26C-5310-4CA1-AF37-79020F7B8B2B}"/>
    <cellStyle name="Migliaia 3 2 5 2 7 2 3 2" xfId="39146" xr:uid="{D6AD07A8-9992-41F7-B5C9-A5AD1EF776C3}"/>
    <cellStyle name="Migliaia 3 2 5 2 7 2 4" xfId="27729" xr:uid="{FE122575-254F-4CDB-A3E9-CD485D515E59}"/>
    <cellStyle name="Migliaia 3 2 5 2 7 3" xfId="7746" xr:uid="{9CC10F65-588E-4D61-A6ED-1ACE432B7264}"/>
    <cellStyle name="Migliaia 3 2 5 2 7 3 2" xfId="19163" xr:uid="{AA8DAD32-6CF5-42EE-9B59-E7C8596FBEF2}"/>
    <cellStyle name="Migliaia 3 2 5 2 7 3 2 2" xfId="42000" xr:uid="{187B5223-7A50-408D-A77B-8239090B94A3}"/>
    <cellStyle name="Migliaia 3 2 5 2 7 3 3" xfId="30583" xr:uid="{7253A5F9-EA7F-441F-B8AA-EE7B542CFB46}"/>
    <cellStyle name="Migliaia 3 2 5 2 7 4" xfId="13455" xr:uid="{3DC4D91F-BE91-4A77-AA19-54C0B7D8010D}"/>
    <cellStyle name="Migliaia 3 2 5 2 7 4 2" xfId="36292" xr:uid="{39EF8CCC-B4E4-4502-A9AB-28330EA637C0}"/>
    <cellStyle name="Migliaia 3 2 5 2 7 5" xfId="24875" xr:uid="{90B01E0B-C5C7-417D-AD9C-391C4CE06A73}"/>
    <cellStyle name="Migliaia 3 2 5 2 8" xfId="3464" xr:uid="{FCBEEFC8-60FB-411C-A89E-AA238CBA6701}"/>
    <cellStyle name="Migliaia 3 2 5 2 8 2" xfId="9173" xr:uid="{3EA1B559-AC5F-4DEF-9CBB-39436586B697}"/>
    <cellStyle name="Migliaia 3 2 5 2 8 2 2" xfId="20590" xr:uid="{FD56C35D-C312-4ACE-80C1-D242C1CF7029}"/>
    <cellStyle name="Migliaia 3 2 5 2 8 2 2 2" xfId="43427" xr:uid="{92A9B722-31EF-49FB-A2DF-92B3E6C3A293}"/>
    <cellStyle name="Migliaia 3 2 5 2 8 2 3" xfId="32010" xr:uid="{4644F2AC-572E-4908-B7C1-F50B53F69DA5}"/>
    <cellStyle name="Migliaia 3 2 5 2 8 3" xfId="14882" xr:uid="{3ED9FEA4-93F4-4809-B073-8D12513203BE}"/>
    <cellStyle name="Migliaia 3 2 5 2 8 3 2" xfId="37719" xr:uid="{3F896886-C193-4D44-9F1E-360B9E52FF46}"/>
    <cellStyle name="Migliaia 3 2 5 2 8 4" xfId="26302" xr:uid="{69C62A2E-65ED-4598-9990-1567A4ABE8DD}"/>
    <cellStyle name="Migliaia 3 2 5 2 9" xfId="6319" xr:uid="{B66CD60E-7B91-4636-9605-FC9A1DD7F2B5}"/>
    <cellStyle name="Migliaia 3 2 5 2 9 2" xfId="17736" xr:uid="{546E8742-C63C-421F-9861-F684D66CFCEC}"/>
    <cellStyle name="Migliaia 3 2 5 2 9 2 2" xfId="40573" xr:uid="{DA82EBA1-5CAD-4F19-BAFA-83BB5F69C794}"/>
    <cellStyle name="Migliaia 3 2 5 2 9 3" xfId="29156" xr:uid="{F500D139-EACA-440D-9711-E6A107DAB54A}"/>
    <cellStyle name="Migliaia 3 2 5 3" xfId="556" xr:uid="{27835DAF-D87F-4F49-BD02-F5A8C74D2886}"/>
    <cellStyle name="Migliaia 3 2 5 3 2" xfId="2138" xr:uid="{917D87F0-C13C-4115-B0D7-9884AA59334F}"/>
    <cellStyle name="Migliaia 3 2 5 3 2 2" xfId="4994" xr:uid="{3C44DA85-86E7-4C13-AB84-235F6AE01E88}"/>
    <cellStyle name="Migliaia 3 2 5 3 2 2 2" xfId="10702" xr:uid="{228CC17B-44D8-407D-895D-84553DA162A1}"/>
    <cellStyle name="Migliaia 3 2 5 3 2 2 2 2" xfId="22120" xr:uid="{4DC44C26-DF8E-4663-A7B5-5C550EC0B4B9}"/>
    <cellStyle name="Migliaia 3 2 5 3 2 2 2 2 2" xfId="44957" xr:uid="{7E3682FE-CB72-48F4-B778-ECFBCE54D775}"/>
    <cellStyle name="Migliaia 3 2 5 3 2 2 2 3" xfId="33540" xr:uid="{FF144626-C4EC-4990-AAC8-FAFE420F40B2}"/>
    <cellStyle name="Migliaia 3 2 5 3 2 2 3" xfId="16412" xr:uid="{08DB7BC0-C95F-4BA7-980B-C7BC798DA4EC}"/>
    <cellStyle name="Migliaia 3 2 5 3 2 2 3 2" xfId="39249" xr:uid="{FE7154BE-6CC3-46A0-A26E-F858E353630B}"/>
    <cellStyle name="Migliaia 3 2 5 3 2 2 4" xfId="27832" xr:uid="{F853D73F-F9A6-4AB4-9512-667B2970597F}"/>
    <cellStyle name="Migliaia 3 2 5 3 2 3" xfId="7849" xr:uid="{C1317095-4764-44AB-832A-6083F0D110F9}"/>
    <cellStyle name="Migliaia 3 2 5 3 2 3 2" xfId="19266" xr:uid="{0CA53B8C-045B-42EB-87F5-A0792C5CD337}"/>
    <cellStyle name="Migliaia 3 2 5 3 2 3 2 2" xfId="42103" xr:uid="{D9BC96AC-3380-4318-8DDE-ADFB62F57067}"/>
    <cellStyle name="Migliaia 3 2 5 3 2 3 3" xfId="30686" xr:uid="{C0AD5C26-9B7F-4437-BA17-3CAD6C4C3098}"/>
    <cellStyle name="Migliaia 3 2 5 3 2 4" xfId="13558" xr:uid="{62693A03-B7DA-4F8D-AE1D-CF72FF6BD298}"/>
    <cellStyle name="Migliaia 3 2 5 3 2 4 2" xfId="36395" xr:uid="{E9396C1B-A3E9-4174-AFDF-0B2AFC5B798A}"/>
    <cellStyle name="Migliaia 3 2 5 3 2 5" xfId="24978" xr:uid="{2D635E47-64B9-400B-B885-4599F1588E0D}"/>
    <cellStyle name="Migliaia 3 2 5 3 3" xfId="3567" xr:uid="{58C68E21-3CA6-4FE3-90C8-18356B909B92}"/>
    <cellStyle name="Migliaia 3 2 5 3 3 2" xfId="9276" xr:uid="{B6FEF2DF-A28D-4FF6-9530-4F4FF9DB80B1}"/>
    <cellStyle name="Migliaia 3 2 5 3 3 2 2" xfId="20693" xr:uid="{E27C2B16-2B15-400E-B2B8-E50D383EEAC2}"/>
    <cellStyle name="Migliaia 3 2 5 3 3 2 2 2" xfId="43530" xr:uid="{F0EFDB76-94D8-4FDD-B794-BF78D018854A}"/>
    <cellStyle name="Migliaia 3 2 5 3 3 2 3" xfId="32113" xr:uid="{1F0FB7AC-185D-498D-975D-1D0C59140A5E}"/>
    <cellStyle name="Migliaia 3 2 5 3 3 3" xfId="14985" xr:uid="{D3FDAF74-2EBD-4BD4-A73D-053EA0871557}"/>
    <cellStyle name="Migliaia 3 2 5 3 3 3 2" xfId="37822" xr:uid="{C14F766C-4641-46B9-A790-E3134FC43282}"/>
    <cellStyle name="Migliaia 3 2 5 3 3 4" xfId="26405" xr:uid="{985250A7-8F35-4497-92CC-2A7B39FEFDB5}"/>
    <cellStyle name="Migliaia 3 2 5 3 4" xfId="6422" xr:uid="{4C794246-7C0E-43DB-A184-8FCE80759D8C}"/>
    <cellStyle name="Migliaia 3 2 5 3 4 2" xfId="17839" xr:uid="{C1C1F35C-5E17-40F1-936F-45BADA8A60B3}"/>
    <cellStyle name="Migliaia 3 2 5 3 4 2 2" xfId="40676" xr:uid="{00C7BFFE-7983-444C-8345-092340864CFA}"/>
    <cellStyle name="Migliaia 3 2 5 3 4 3" xfId="29259" xr:uid="{B662E0CB-8B3F-47D1-A34D-208E7E6E4F80}"/>
    <cellStyle name="Migliaia 3 2 5 3 5" xfId="12131" xr:uid="{A7F483EC-1DA6-4274-87F4-D4BAFB245282}"/>
    <cellStyle name="Migliaia 3 2 5 3 5 2" xfId="34968" xr:uid="{B12220D7-665C-4B8D-A66F-9EBE50919FAF}"/>
    <cellStyle name="Migliaia 3 2 5 3 6" xfId="23551" xr:uid="{716F78CB-0EC2-4596-9CFB-4BC308156B6A}"/>
    <cellStyle name="Migliaia 3 2 5 4" xfId="819" xr:uid="{D6ADB022-87E1-4BFB-876A-11AA0547440A}"/>
    <cellStyle name="Migliaia 3 2 5 4 2" xfId="2355" xr:uid="{B3DD4B80-43DF-4098-9D38-5E784B948D14}"/>
    <cellStyle name="Migliaia 3 2 5 4 2 2" xfId="5211" xr:uid="{1E8E7C22-4495-45BD-B349-D74A9821046B}"/>
    <cellStyle name="Migliaia 3 2 5 4 2 2 2" xfId="10919" xr:uid="{B2735243-F263-4B3D-A392-9EC6539D0389}"/>
    <cellStyle name="Migliaia 3 2 5 4 2 2 2 2" xfId="22337" xr:uid="{E7F247FF-5D7B-4F39-9D70-5B1D9C123AC4}"/>
    <cellStyle name="Migliaia 3 2 5 4 2 2 2 2 2" xfId="45174" xr:uid="{A717452E-B740-4A61-BC37-04B95CC99DED}"/>
    <cellStyle name="Migliaia 3 2 5 4 2 2 2 3" xfId="33757" xr:uid="{7F8759C7-B54A-4714-B44A-1725A159D623}"/>
    <cellStyle name="Migliaia 3 2 5 4 2 2 3" xfId="16629" xr:uid="{C7860CAC-D136-411F-909D-34ED62A4204F}"/>
    <cellStyle name="Migliaia 3 2 5 4 2 2 3 2" xfId="39466" xr:uid="{A3E2B274-152D-448C-9E17-3BB8025FCBA2}"/>
    <cellStyle name="Migliaia 3 2 5 4 2 2 4" xfId="28049" xr:uid="{D083CD32-82CA-42DC-8615-9C94BB1B922C}"/>
    <cellStyle name="Migliaia 3 2 5 4 2 3" xfId="8066" xr:uid="{A48FA2CA-2F8C-4C3B-A8A7-8347227A5917}"/>
    <cellStyle name="Migliaia 3 2 5 4 2 3 2" xfId="19483" xr:uid="{0A9FF8DD-237D-4DBD-BF73-B69608499CFA}"/>
    <cellStyle name="Migliaia 3 2 5 4 2 3 2 2" xfId="42320" xr:uid="{7C930EC9-3BF4-4030-9358-D908C15A0F19}"/>
    <cellStyle name="Migliaia 3 2 5 4 2 3 3" xfId="30903" xr:uid="{984F7738-E0D0-4960-A223-C896DF99D25F}"/>
    <cellStyle name="Migliaia 3 2 5 4 2 4" xfId="13775" xr:uid="{468C6350-B49C-42A9-834C-C9B9FAE77F4B}"/>
    <cellStyle name="Migliaia 3 2 5 4 2 4 2" xfId="36612" xr:uid="{850DD2A9-2866-4739-9EA4-23570F4390BD}"/>
    <cellStyle name="Migliaia 3 2 5 4 2 5" xfId="25195" xr:uid="{B5A04C04-B95A-4B0F-9DE1-B01AB6935230}"/>
    <cellStyle name="Migliaia 3 2 5 4 3" xfId="3784" xr:uid="{107838C3-5487-4BC8-98F7-E4A14BEAB826}"/>
    <cellStyle name="Migliaia 3 2 5 4 3 2" xfId="9493" xr:uid="{EAD04DDB-4965-4868-B811-856849AC24C5}"/>
    <cellStyle name="Migliaia 3 2 5 4 3 2 2" xfId="20910" xr:uid="{BEF96B27-52AC-4C57-91D5-199436F0ABDF}"/>
    <cellStyle name="Migliaia 3 2 5 4 3 2 2 2" xfId="43747" xr:uid="{E72649BB-41DD-459A-AB5F-44B46AE8D23D}"/>
    <cellStyle name="Migliaia 3 2 5 4 3 2 3" xfId="32330" xr:uid="{15FDB07A-4B30-4B24-8EFF-9484A80C4B28}"/>
    <cellStyle name="Migliaia 3 2 5 4 3 3" xfId="15202" xr:uid="{8A2CB0A6-2613-45F4-8565-F566149B90F0}"/>
    <cellStyle name="Migliaia 3 2 5 4 3 3 2" xfId="38039" xr:uid="{B3D3B613-C24C-48FF-9266-A8BDFD91F34F}"/>
    <cellStyle name="Migliaia 3 2 5 4 3 4" xfId="26622" xr:uid="{BF18BD2F-8627-4DE8-994C-61C1E7E2E685}"/>
    <cellStyle name="Migliaia 3 2 5 4 4" xfId="6639" xr:uid="{150A1A0D-BD1F-49B3-B2E6-A3FC7F926609}"/>
    <cellStyle name="Migliaia 3 2 5 4 4 2" xfId="18056" xr:uid="{1FAE74F4-A163-496A-BDBB-76E69ECC0EFB}"/>
    <cellStyle name="Migliaia 3 2 5 4 4 2 2" xfId="40893" xr:uid="{6B890811-ACA3-422A-9170-7094B07EBF56}"/>
    <cellStyle name="Migliaia 3 2 5 4 4 3" xfId="29476" xr:uid="{44DF2BA4-AAC2-4225-B78F-D217518B079D}"/>
    <cellStyle name="Migliaia 3 2 5 4 5" xfId="12348" xr:uid="{4E0D0C63-56D0-439E-ACA9-6A375EFE6EFF}"/>
    <cellStyle name="Migliaia 3 2 5 4 5 2" xfId="35185" xr:uid="{038126EC-D26D-4787-A2DF-4B7C75BD391C}"/>
    <cellStyle name="Migliaia 3 2 5 4 6" xfId="23768" xr:uid="{CF0150C7-7C4E-4180-8C9F-6A7D5D11F7EC}"/>
    <cellStyle name="Migliaia 3 2 5 5" xfId="1066" xr:uid="{EA28ED86-50D9-44ED-BDFE-AFAFD1E2E9C6}"/>
    <cellStyle name="Migliaia 3 2 5 5 2" xfId="2572" xr:uid="{A46CE837-720A-4C58-96F9-2E71624621B2}"/>
    <cellStyle name="Migliaia 3 2 5 5 2 2" xfId="5428" xr:uid="{784DD477-5C73-48E2-B294-93E6FAFCDD50}"/>
    <cellStyle name="Migliaia 3 2 5 5 2 2 2" xfId="11136" xr:uid="{11EE7945-5CD4-4651-947E-C49259759307}"/>
    <cellStyle name="Migliaia 3 2 5 5 2 2 2 2" xfId="22554" xr:uid="{15773805-94FB-42CA-9AE7-A70C5CB71120}"/>
    <cellStyle name="Migliaia 3 2 5 5 2 2 2 2 2" xfId="45391" xr:uid="{90E03FFF-55EE-428C-B757-D5716D8E2CC4}"/>
    <cellStyle name="Migliaia 3 2 5 5 2 2 2 3" xfId="33974" xr:uid="{2AE5BC57-CF3A-40BC-8127-B0762342B244}"/>
    <cellStyle name="Migliaia 3 2 5 5 2 2 3" xfId="16846" xr:uid="{187348F7-49A0-4D72-96A1-D02189CBB2F5}"/>
    <cellStyle name="Migliaia 3 2 5 5 2 2 3 2" xfId="39683" xr:uid="{1A6F2965-1FE3-42FE-8320-7CB826E42D27}"/>
    <cellStyle name="Migliaia 3 2 5 5 2 2 4" xfId="28266" xr:uid="{CAAA036D-9DBD-4314-88CA-ED342EC64677}"/>
    <cellStyle name="Migliaia 3 2 5 5 2 3" xfId="8283" xr:uid="{CE56441D-4100-4389-A5A8-B71544E692DB}"/>
    <cellStyle name="Migliaia 3 2 5 5 2 3 2" xfId="19700" xr:uid="{E7EA7B21-61EB-4896-B861-2371CA37DD00}"/>
    <cellStyle name="Migliaia 3 2 5 5 2 3 2 2" xfId="42537" xr:uid="{001B329A-948A-4D6C-A219-59EDB9EF8A9C}"/>
    <cellStyle name="Migliaia 3 2 5 5 2 3 3" xfId="31120" xr:uid="{5955DECB-F49C-4F01-A58C-A9822229160F}"/>
    <cellStyle name="Migliaia 3 2 5 5 2 4" xfId="13992" xr:uid="{A19C8F2C-3372-456D-B42B-C8D259CB3A84}"/>
    <cellStyle name="Migliaia 3 2 5 5 2 4 2" xfId="36829" xr:uid="{24B04530-B407-4B85-BA33-84BB13413D81}"/>
    <cellStyle name="Migliaia 3 2 5 5 2 5" xfId="25412" xr:uid="{DC33C2BC-A246-4B2A-852A-F4811C9D3D7C}"/>
    <cellStyle name="Migliaia 3 2 5 5 3" xfId="4001" xr:uid="{B0F722C8-8771-4082-97F7-3D5C364EA7C4}"/>
    <cellStyle name="Migliaia 3 2 5 5 3 2" xfId="9710" xr:uid="{242E0AA2-CBAA-4957-9154-BFF6E761A0EF}"/>
    <cellStyle name="Migliaia 3 2 5 5 3 2 2" xfId="21127" xr:uid="{348BF4F4-9A10-4A8B-98ED-349C6DCA5EB5}"/>
    <cellStyle name="Migliaia 3 2 5 5 3 2 2 2" xfId="43964" xr:uid="{E8A094C1-6CB2-4C9A-8B35-E447F9997BD7}"/>
    <cellStyle name="Migliaia 3 2 5 5 3 2 3" xfId="32547" xr:uid="{91BC1731-6C40-4AE6-945D-1FBADAE6BBA7}"/>
    <cellStyle name="Migliaia 3 2 5 5 3 3" xfId="15419" xr:uid="{9F2F8177-7354-4CD1-81FC-8F3124FCF9C4}"/>
    <cellStyle name="Migliaia 3 2 5 5 3 3 2" xfId="38256" xr:uid="{592BA3CB-CFCF-49F7-9CB7-CF20F84B9194}"/>
    <cellStyle name="Migliaia 3 2 5 5 3 4" xfId="26839" xr:uid="{4F33A0F8-32E0-4BE8-9C98-31C53698A17F}"/>
    <cellStyle name="Migliaia 3 2 5 5 4" xfId="6856" xr:uid="{8E74CF11-86B9-49E8-A07B-3AF345D94A43}"/>
    <cellStyle name="Migliaia 3 2 5 5 4 2" xfId="18273" xr:uid="{A2D9C132-7823-4999-A10E-146727915921}"/>
    <cellStyle name="Migliaia 3 2 5 5 4 2 2" xfId="41110" xr:uid="{BB77A379-53E9-4A8E-832D-48F6D2181B11}"/>
    <cellStyle name="Migliaia 3 2 5 5 4 3" xfId="29693" xr:uid="{762452AA-7CCD-4C20-88C2-10867925B289}"/>
    <cellStyle name="Migliaia 3 2 5 5 5" xfId="12565" xr:uid="{926B2C24-31E8-4184-9F5B-A9916DB0CF25}"/>
    <cellStyle name="Migliaia 3 2 5 5 5 2" xfId="35402" xr:uid="{4C02F5A2-707F-46D1-B80E-D9D2A6E9B996}"/>
    <cellStyle name="Migliaia 3 2 5 5 6" xfId="23985" xr:uid="{D9019C4A-A123-4AA7-896D-D1D3204C7288}"/>
    <cellStyle name="Migliaia 3 2 5 6" xfId="1313" xr:uid="{A4F36D11-A562-4BF0-9820-1A8AFDD3CADA}"/>
    <cellStyle name="Migliaia 3 2 5 6 2" xfId="2789" xr:uid="{BE3C075D-1886-4856-B8C9-054FA70D1BA1}"/>
    <cellStyle name="Migliaia 3 2 5 6 2 2" xfId="5645" xr:uid="{585E2165-0485-4224-B1E2-F26345F9AA27}"/>
    <cellStyle name="Migliaia 3 2 5 6 2 2 2" xfId="11353" xr:uid="{601D2622-9B2F-4468-9285-5F42E2960505}"/>
    <cellStyle name="Migliaia 3 2 5 6 2 2 2 2" xfId="22771" xr:uid="{47C1E419-2F3B-4C9E-B384-D06A4CA26F6F}"/>
    <cellStyle name="Migliaia 3 2 5 6 2 2 2 2 2" xfId="45608" xr:uid="{D41E8763-A675-4844-A16B-6E87E1BCE123}"/>
    <cellStyle name="Migliaia 3 2 5 6 2 2 2 3" xfId="34191" xr:uid="{6A79A65B-FEF7-4A87-AEA2-7D9D172EF326}"/>
    <cellStyle name="Migliaia 3 2 5 6 2 2 3" xfId="17063" xr:uid="{835B18E5-62D7-48D1-BC9E-442603D5B416}"/>
    <cellStyle name="Migliaia 3 2 5 6 2 2 3 2" xfId="39900" xr:uid="{AA91167F-53E6-428A-85E7-F53771564957}"/>
    <cellStyle name="Migliaia 3 2 5 6 2 2 4" xfId="28483" xr:uid="{3C2723BA-7BE4-4DFC-A1C5-2F8E63EEBB22}"/>
    <cellStyle name="Migliaia 3 2 5 6 2 3" xfId="8500" xr:uid="{3E408009-9C86-422C-80EF-05C7842C7063}"/>
    <cellStyle name="Migliaia 3 2 5 6 2 3 2" xfId="19917" xr:uid="{B17E74E9-C3B5-43DF-A2D6-59CB6ACE9393}"/>
    <cellStyle name="Migliaia 3 2 5 6 2 3 2 2" xfId="42754" xr:uid="{1750F21E-239D-4B6B-A7A4-730E77FB54FF}"/>
    <cellStyle name="Migliaia 3 2 5 6 2 3 3" xfId="31337" xr:uid="{46ACCB4E-77B7-4C97-BAD3-D88BC227EC7C}"/>
    <cellStyle name="Migliaia 3 2 5 6 2 4" xfId="14209" xr:uid="{BDB34299-F0CC-437A-87FB-C22A2AECA385}"/>
    <cellStyle name="Migliaia 3 2 5 6 2 4 2" xfId="37046" xr:uid="{8344F92B-57B0-413B-A753-B9E60C00B6BB}"/>
    <cellStyle name="Migliaia 3 2 5 6 2 5" xfId="25629" xr:uid="{F824321C-B940-434B-A227-5A0DF53DA9C7}"/>
    <cellStyle name="Migliaia 3 2 5 6 3" xfId="4218" xr:uid="{A9AC3AB4-AA63-42DA-BFDB-7A1528A64F1C}"/>
    <cellStyle name="Migliaia 3 2 5 6 3 2" xfId="9927" xr:uid="{EFB6CA31-4357-4B2C-96E1-133BC99EAA57}"/>
    <cellStyle name="Migliaia 3 2 5 6 3 2 2" xfId="21344" xr:uid="{08C7069A-1678-4DE2-B1F9-524815C785C8}"/>
    <cellStyle name="Migliaia 3 2 5 6 3 2 2 2" xfId="44181" xr:uid="{9F2AF859-AB36-4F2A-AF50-AD956617C278}"/>
    <cellStyle name="Migliaia 3 2 5 6 3 2 3" xfId="32764" xr:uid="{CFF0C279-6416-4D22-ACD8-FB498D6FC686}"/>
    <cellStyle name="Migliaia 3 2 5 6 3 3" xfId="15636" xr:uid="{75A2F593-7DC0-49B8-8B6C-FBCA1D8CDDF1}"/>
    <cellStyle name="Migliaia 3 2 5 6 3 3 2" xfId="38473" xr:uid="{55CBD1FA-B2DC-4485-9005-C30B5BB2A2DF}"/>
    <cellStyle name="Migliaia 3 2 5 6 3 4" xfId="27056" xr:uid="{BED465DF-B155-42EE-9992-FD16DDAE1DEC}"/>
    <cellStyle name="Migliaia 3 2 5 6 4" xfId="7073" xr:uid="{88071E45-0D46-42DA-AB32-762CEC4E614E}"/>
    <cellStyle name="Migliaia 3 2 5 6 4 2" xfId="18490" xr:uid="{97E4931D-24B2-43D5-86ED-4002FD27D247}"/>
    <cellStyle name="Migliaia 3 2 5 6 4 2 2" xfId="41327" xr:uid="{A3B85C7B-AA11-4445-87D3-BAA48FDE52E4}"/>
    <cellStyle name="Migliaia 3 2 5 6 4 3" xfId="29910" xr:uid="{C0212506-9598-42DC-AAD3-63493D18F099}"/>
    <cellStyle name="Migliaia 3 2 5 6 5" xfId="12782" xr:uid="{DB459D78-BDD5-4824-9D56-0A303BEFA600}"/>
    <cellStyle name="Migliaia 3 2 5 6 5 2" xfId="35619" xr:uid="{FEA4E79A-330D-41DD-B68B-5F523CBCEFB4}"/>
    <cellStyle name="Migliaia 3 2 5 6 6" xfId="24202" xr:uid="{7194F97B-6F4C-4128-AEE5-4D08953584EC}"/>
    <cellStyle name="Migliaia 3 2 5 7" xfId="1560" xr:uid="{11B190DC-EFD4-46F7-943B-13118BF17D92}"/>
    <cellStyle name="Migliaia 3 2 5 7 2" xfId="3006" xr:uid="{484079E9-7380-4A17-A827-B5F0E99B04E9}"/>
    <cellStyle name="Migliaia 3 2 5 7 2 2" xfId="5862" xr:uid="{A265416D-1AA0-4551-B5CB-E415E8583280}"/>
    <cellStyle name="Migliaia 3 2 5 7 2 2 2" xfId="11570" xr:uid="{32A2322F-F8C7-4A05-8EAF-613EC9629984}"/>
    <cellStyle name="Migliaia 3 2 5 7 2 2 2 2" xfId="22988" xr:uid="{6650A370-45E3-4159-B99B-7F0096CA4FF7}"/>
    <cellStyle name="Migliaia 3 2 5 7 2 2 2 2 2" xfId="45825" xr:uid="{8CCB4D09-32F1-4797-A312-740B1DFC2BF1}"/>
    <cellStyle name="Migliaia 3 2 5 7 2 2 2 3" xfId="34408" xr:uid="{47EE5C4E-8D3E-4FDC-A24A-029E191901FA}"/>
    <cellStyle name="Migliaia 3 2 5 7 2 2 3" xfId="17280" xr:uid="{58D0D0A2-C972-4F44-A75E-8E7A4F4F57BD}"/>
    <cellStyle name="Migliaia 3 2 5 7 2 2 3 2" xfId="40117" xr:uid="{59FAD5F8-D943-4E34-BF81-8872F4D5B385}"/>
    <cellStyle name="Migliaia 3 2 5 7 2 2 4" xfId="28700" xr:uid="{A573583D-959E-464B-BDB4-427446807D2C}"/>
    <cellStyle name="Migliaia 3 2 5 7 2 3" xfId="8717" xr:uid="{735E3B04-708F-40F2-927F-76E782C58578}"/>
    <cellStyle name="Migliaia 3 2 5 7 2 3 2" xfId="20134" xr:uid="{97BE8DEF-DF92-466E-B977-CD4CCBCC17F1}"/>
    <cellStyle name="Migliaia 3 2 5 7 2 3 2 2" xfId="42971" xr:uid="{00057CE2-7ACD-4A3D-B6CA-E1BEAD732784}"/>
    <cellStyle name="Migliaia 3 2 5 7 2 3 3" xfId="31554" xr:uid="{876DEE3F-84B6-4F35-A12D-F55409E35C22}"/>
    <cellStyle name="Migliaia 3 2 5 7 2 4" xfId="14426" xr:uid="{A93E7FF0-C8E4-440A-AA90-B27ED3AD76F0}"/>
    <cellStyle name="Migliaia 3 2 5 7 2 4 2" xfId="37263" xr:uid="{D68B6ADB-78BF-42B9-B3DD-227505444A9D}"/>
    <cellStyle name="Migliaia 3 2 5 7 2 5" xfId="25846" xr:uid="{1A05C812-2DA3-49EA-B737-5D62E3A9DCA7}"/>
    <cellStyle name="Migliaia 3 2 5 7 3" xfId="4435" xr:uid="{E7F126E3-5A9A-4273-8579-A651EBCFCDFF}"/>
    <cellStyle name="Migliaia 3 2 5 7 3 2" xfId="10144" xr:uid="{8EE5B8AE-82B8-4663-9F02-4726B8D00ED0}"/>
    <cellStyle name="Migliaia 3 2 5 7 3 2 2" xfId="21561" xr:uid="{C669F779-20F9-486A-9702-3374EF62FA4A}"/>
    <cellStyle name="Migliaia 3 2 5 7 3 2 2 2" xfId="44398" xr:uid="{B58E7D35-61DA-4870-8D89-C6317B71AA01}"/>
    <cellStyle name="Migliaia 3 2 5 7 3 2 3" xfId="32981" xr:uid="{97027716-DCFE-4222-9701-71F8CDFCB30B}"/>
    <cellStyle name="Migliaia 3 2 5 7 3 3" xfId="15853" xr:uid="{03551821-45CE-4536-AE86-5D8AFF384D95}"/>
    <cellStyle name="Migliaia 3 2 5 7 3 3 2" xfId="38690" xr:uid="{99B961CB-0236-4175-9540-D0F83035B0BC}"/>
    <cellStyle name="Migliaia 3 2 5 7 3 4" xfId="27273" xr:uid="{086DB098-E287-4873-9E15-1426A3B37B99}"/>
    <cellStyle name="Migliaia 3 2 5 7 4" xfId="7290" xr:uid="{56D55832-D4DF-4E1B-AD41-15F6D6464FFF}"/>
    <cellStyle name="Migliaia 3 2 5 7 4 2" xfId="18707" xr:uid="{88FF5F18-E689-4A6A-B44E-77ED61422CF3}"/>
    <cellStyle name="Migliaia 3 2 5 7 4 2 2" xfId="41544" xr:uid="{303D0B21-2BB1-44CA-AD97-F1D9E6959D96}"/>
    <cellStyle name="Migliaia 3 2 5 7 4 3" xfId="30127" xr:uid="{81AB8940-6290-454A-A945-ED5AABCF0FDB}"/>
    <cellStyle name="Migliaia 3 2 5 7 5" xfId="12999" xr:uid="{BEB933AE-443C-44F3-8048-19F6816B4A1D}"/>
    <cellStyle name="Migliaia 3 2 5 7 5 2" xfId="35836" xr:uid="{8334067C-AE3E-41A7-A56B-52B1EC3CFCAB}"/>
    <cellStyle name="Migliaia 3 2 5 7 6" xfId="24419" xr:uid="{6CAD7A83-1F4E-4C6A-8AED-E9DF2BF058F3}"/>
    <cellStyle name="Migliaia 3 2 5 8" xfId="1907" xr:uid="{D9A7434E-0205-4EEE-A8B4-B9E1694DD208}"/>
    <cellStyle name="Migliaia 3 2 5 8 2" xfId="4763" xr:uid="{FBA02493-C657-4A85-B281-2F46D680AE4E}"/>
    <cellStyle name="Migliaia 3 2 5 8 2 2" xfId="10472" xr:uid="{A2581AC7-7B50-4BFC-B39B-E34995AF186D}"/>
    <cellStyle name="Migliaia 3 2 5 8 2 2 2" xfId="21889" xr:uid="{4D792B51-4D7D-4E77-BA64-FB5178142E6B}"/>
    <cellStyle name="Migliaia 3 2 5 8 2 2 2 2" xfId="44726" xr:uid="{E534162B-8E64-4C36-BB56-6F42CD6754E4}"/>
    <cellStyle name="Migliaia 3 2 5 8 2 2 3" xfId="33309" xr:uid="{496AD2A8-4EE8-410B-BDB9-B608FC5B7391}"/>
    <cellStyle name="Migliaia 3 2 5 8 2 3" xfId="16181" xr:uid="{E08877CC-D6B6-4AFD-AB3E-D0885FCFC573}"/>
    <cellStyle name="Migliaia 3 2 5 8 2 3 2" xfId="39018" xr:uid="{6BEA6699-F14A-4958-B736-627D09CA8728}"/>
    <cellStyle name="Migliaia 3 2 5 8 2 4" xfId="27601" xr:uid="{5BEBAEF2-73F6-4F91-A582-3BF16D651828}"/>
    <cellStyle name="Migliaia 3 2 5 8 3" xfId="7618" xr:uid="{93530981-DFF2-49C4-8374-7564C9945A3C}"/>
    <cellStyle name="Migliaia 3 2 5 8 3 2" xfId="19035" xr:uid="{719BAAD3-B0E9-4C87-AAC0-1C57AF8E1FC8}"/>
    <cellStyle name="Migliaia 3 2 5 8 3 2 2" xfId="41872" xr:uid="{8B5A5509-803E-442E-8C2A-E03C79AB2F2B}"/>
    <cellStyle name="Migliaia 3 2 5 8 3 3" xfId="30455" xr:uid="{21C6DD27-FC41-4104-9D1F-3BA66DF0D99D}"/>
    <cellStyle name="Migliaia 3 2 5 8 4" xfId="13327" xr:uid="{A149479C-49C5-446B-8E11-856633DFFB61}"/>
    <cellStyle name="Migliaia 3 2 5 8 4 2" xfId="36164" xr:uid="{960280BD-8DDF-4780-97D6-7CFB81761FA6}"/>
    <cellStyle name="Migliaia 3 2 5 8 5" xfId="24747" xr:uid="{0CDD9013-F488-4870-B77D-1DF11C8C4AE6}"/>
    <cellStyle name="Migliaia 3 2 5 9" xfId="3336" xr:uid="{26888307-6CBF-4037-8CBE-08024806190F}"/>
    <cellStyle name="Migliaia 3 2 5 9 2" xfId="9045" xr:uid="{1311C1E2-9A5D-4764-9EF5-370462E30C73}"/>
    <cellStyle name="Migliaia 3 2 5 9 2 2" xfId="20462" xr:uid="{752C5161-729D-4E53-AF96-C63060687106}"/>
    <cellStyle name="Migliaia 3 2 5 9 2 2 2" xfId="43299" xr:uid="{61E3E761-64A7-40AC-BA7F-F180592F0936}"/>
    <cellStyle name="Migliaia 3 2 5 9 2 3" xfId="31882" xr:uid="{AA3E68E0-8E67-4A2B-88C2-860D5063F9F0}"/>
    <cellStyle name="Migliaia 3 2 5 9 3" xfId="14754" xr:uid="{67A73716-8086-40BF-937F-ADEEF1E33266}"/>
    <cellStyle name="Migliaia 3 2 5 9 3 2" xfId="37591" xr:uid="{1EAD9C1E-5116-402E-BC6B-1551037E7A84}"/>
    <cellStyle name="Migliaia 3 2 5 9 4" xfId="26174" xr:uid="{C29CE70D-ECAF-4CBD-A7A8-3772D7C777F5}"/>
    <cellStyle name="Migliaia 3 2 6" xfId="384" xr:uid="{CCC7C43F-A22C-414C-BE42-F30B21BB6E70}"/>
    <cellStyle name="Migliaia 3 2 6 10" xfId="11984" xr:uid="{9D046DD8-EFE6-4313-AAF8-46E709E66F25}"/>
    <cellStyle name="Migliaia 3 2 6 10 2" xfId="34821" xr:uid="{4AD93068-C9DD-4F4B-8009-2B72F83A6179}"/>
    <cellStyle name="Migliaia 3 2 6 11" xfId="23404" xr:uid="{D7749B3F-4EDF-4036-A5BE-28207C068510}"/>
    <cellStyle name="Migliaia 3 2 6 2" xfId="638" xr:uid="{85A2B2ED-9FDF-4C4E-AD05-F4125DE96AE0}"/>
    <cellStyle name="Migliaia 3 2 6 2 2" xfId="2208" xr:uid="{78CB4355-4A5D-4D03-8EBE-966F98BD1793}"/>
    <cellStyle name="Migliaia 3 2 6 2 2 2" xfId="5064" xr:uid="{4AE73CB4-C4EF-4A87-AC17-2E53C4E47307}"/>
    <cellStyle name="Migliaia 3 2 6 2 2 2 2" xfId="10772" xr:uid="{F6AF3E5E-7EBC-42F6-A105-A6EBBB1C7DE6}"/>
    <cellStyle name="Migliaia 3 2 6 2 2 2 2 2" xfId="22190" xr:uid="{D4370DA8-BE0B-46A7-9554-9058DED9577D}"/>
    <cellStyle name="Migliaia 3 2 6 2 2 2 2 2 2" xfId="45027" xr:uid="{4ED9E916-3D03-4B6A-94CC-8D5747E942B2}"/>
    <cellStyle name="Migliaia 3 2 6 2 2 2 2 3" xfId="33610" xr:uid="{E2898FE6-0329-4252-B7C3-71D5A8DA74D7}"/>
    <cellStyle name="Migliaia 3 2 6 2 2 2 3" xfId="16482" xr:uid="{B971D7FD-EDE6-4E68-AC2F-499E7DDE08DD}"/>
    <cellStyle name="Migliaia 3 2 6 2 2 2 3 2" xfId="39319" xr:uid="{9239B098-C67D-4201-95FA-884C66AC06C5}"/>
    <cellStyle name="Migliaia 3 2 6 2 2 2 4" xfId="27902" xr:uid="{8B4EEEAC-0723-4A44-B3CF-392C091547E8}"/>
    <cellStyle name="Migliaia 3 2 6 2 2 3" xfId="7919" xr:uid="{24D99ECA-9799-4700-BE26-D91B28842046}"/>
    <cellStyle name="Migliaia 3 2 6 2 2 3 2" xfId="19336" xr:uid="{07E72743-C381-426D-976D-998159EF63EE}"/>
    <cellStyle name="Migliaia 3 2 6 2 2 3 2 2" xfId="42173" xr:uid="{FC2A89FA-DA25-4050-A634-B24170BDEEB5}"/>
    <cellStyle name="Migliaia 3 2 6 2 2 3 3" xfId="30756" xr:uid="{0EC39641-4F72-4DBC-8A56-2ED492E409AE}"/>
    <cellStyle name="Migliaia 3 2 6 2 2 4" xfId="13628" xr:uid="{E33BA84F-5BF3-4CDE-B809-1444C2FF0E0A}"/>
    <cellStyle name="Migliaia 3 2 6 2 2 4 2" xfId="36465" xr:uid="{7F774366-F099-44BD-824A-287CBB191066}"/>
    <cellStyle name="Migliaia 3 2 6 2 2 5" xfId="25048" xr:uid="{9D02921E-F457-4DFB-8F4F-73FC950BAACF}"/>
    <cellStyle name="Migliaia 3 2 6 2 3" xfId="3637" xr:uid="{B5FC44D4-52A1-4377-9703-C468369B143C}"/>
    <cellStyle name="Migliaia 3 2 6 2 3 2" xfId="9346" xr:uid="{36244006-88E4-4163-8FA1-47E9690FE720}"/>
    <cellStyle name="Migliaia 3 2 6 2 3 2 2" xfId="20763" xr:uid="{A82E0BF8-F423-4517-8EE3-A0B97BA703CB}"/>
    <cellStyle name="Migliaia 3 2 6 2 3 2 2 2" xfId="43600" xr:uid="{66CFC36A-979E-4AFF-B8B4-F12BC49F6ECF}"/>
    <cellStyle name="Migliaia 3 2 6 2 3 2 3" xfId="32183" xr:uid="{3D88BA0A-1D6C-417F-9B08-454978293401}"/>
    <cellStyle name="Migliaia 3 2 6 2 3 3" xfId="15055" xr:uid="{091D7746-08DA-4E12-BFE5-F6FFA237173A}"/>
    <cellStyle name="Migliaia 3 2 6 2 3 3 2" xfId="37892" xr:uid="{112A7E4B-2DA9-4869-B771-DE9B91F1E192}"/>
    <cellStyle name="Migliaia 3 2 6 2 3 4" xfId="26475" xr:uid="{C0521303-A89F-4A27-AF77-586A8F332FBF}"/>
    <cellStyle name="Migliaia 3 2 6 2 4" xfId="6492" xr:uid="{89B03D50-DAAD-4A7E-9FF7-F0732BEF94D9}"/>
    <cellStyle name="Migliaia 3 2 6 2 4 2" xfId="17909" xr:uid="{D8ABDF14-E130-487C-B922-1FC3CEE6BDE0}"/>
    <cellStyle name="Migliaia 3 2 6 2 4 2 2" xfId="40746" xr:uid="{F5C91039-72A4-4B1E-B9D7-5B459AA220BF}"/>
    <cellStyle name="Migliaia 3 2 6 2 4 3" xfId="29329" xr:uid="{E56E700D-D441-4138-89C1-D7AE1D342CF5}"/>
    <cellStyle name="Migliaia 3 2 6 2 5" xfId="12201" xr:uid="{543D95C1-4DA6-4C19-928C-DAF5B74DB604}"/>
    <cellStyle name="Migliaia 3 2 6 2 5 2" xfId="35038" xr:uid="{3D24143F-6A58-4268-A255-032D25B292AE}"/>
    <cellStyle name="Migliaia 3 2 6 2 6" xfId="23621" xr:uid="{E8ED7457-79AA-4A81-AFE5-CB097FD46DEB}"/>
    <cellStyle name="Migliaia 3 2 6 3" xfId="898" xr:uid="{8BE4C4D8-6630-4709-9780-CD73223785C3}"/>
    <cellStyle name="Migliaia 3 2 6 3 2" xfId="2425" xr:uid="{F8D253C0-D1D3-41AD-A4A1-2D70B054E3E4}"/>
    <cellStyle name="Migliaia 3 2 6 3 2 2" xfId="5281" xr:uid="{410236F8-955B-44C1-BB33-49A4FFD5DF8E}"/>
    <cellStyle name="Migliaia 3 2 6 3 2 2 2" xfId="10989" xr:uid="{E89E8C53-47AD-42BB-82D5-C8E1EC83F859}"/>
    <cellStyle name="Migliaia 3 2 6 3 2 2 2 2" xfId="22407" xr:uid="{77182FFF-EFBE-418F-94D2-18FF861FDAAC}"/>
    <cellStyle name="Migliaia 3 2 6 3 2 2 2 2 2" xfId="45244" xr:uid="{7279C523-14F2-4BBE-8789-BC64DC819D04}"/>
    <cellStyle name="Migliaia 3 2 6 3 2 2 2 3" xfId="33827" xr:uid="{D3A4447D-E22D-429A-8C55-72ABB5A6EF37}"/>
    <cellStyle name="Migliaia 3 2 6 3 2 2 3" xfId="16699" xr:uid="{C8F5FE76-BC26-43E6-9562-1D15A6D6D4C0}"/>
    <cellStyle name="Migliaia 3 2 6 3 2 2 3 2" xfId="39536" xr:uid="{B97AA58B-CE4B-4286-9FE2-65B0FE2E95EF}"/>
    <cellStyle name="Migliaia 3 2 6 3 2 2 4" xfId="28119" xr:uid="{EC6AE7A0-0F84-4210-A376-3DA1AAE7ADE6}"/>
    <cellStyle name="Migliaia 3 2 6 3 2 3" xfId="8136" xr:uid="{873B3B61-30EA-4E33-BCE3-E718A0A63803}"/>
    <cellStyle name="Migliaia 3 2 6 3 2 3 2" xfId="19553" xr:uid="{C1631BF9-9F65-48ED-83F5-958D343DDBED}"/>
    <cellStyle name="Migliaia 3 2 6 3 2 3 2 2" xfId="42390" xr:uid="{52B56141-5220-499C-BFAF-A05BF6DC5663}"/>
    <cellStyle name="Migliaia 3 2 6 3 2 3 3" xfId="30973" xr:uid="{8440FCBE-1D64-47F0-A5A9-A3E3A32B0F76}"/>
    <cellStyle name="Migliaia 3 2 6 3 2 4" xfId="13845" xr:uid="{50018AD8-F43C-48BE-98D2-3C0ACA7E4176}"/>
    <cellStyle name="Migliaia 3 2 6 3 2 4 2" xfId="36682" xr:uid="{6A270E19-831D-4A9C-BBEF-13182C2605F0}"/>
    <cellStyle name="Migliaia 3 2 6 3 2 5" xfId="25265" xr:uid="{18BCFC86-81FE-4051-AB30-BDC9DDF0F0B2}"/>
    <cellStyle name="Migliaia 3 2 6 3 3" xfId="3854" xr:uid="{5C01A89E-D601-4C8B-891B-BA5518974C4F}"/>
    <cellStyle name="Migliaia 3 2 6 3 3 2" xfId="9563" xr:uid="{1C639E54-09F6-4451-8A1E-298ABCED7B97}"/>
    <cellStyle name="Migliaia 3 2 6 3 3 2 2" xfId="20980" xr:uid="{D3DEFD89-589E-41B1-BED4-DE3965929A0D}"/>
    <cellStyle name="Migliaia 3 2 6 3 3 2 2 2" xfId="43817" xr:uid="{572ECBBA-A125-4556-856D-2193FEC6A040}"/>
    <cellStyle name="Migliaia 3 2 6 3 3 2 3" xfId="32400" xr:uid="{7B3B7E2F-088B-4136-958F-6C3EE2AAF637}"/>
    <cellStyle name="Migliaia 3 2 6 3 3 3" xfId="15272" xr:uid="{33541A3C-49E8-4333-8441-60CAE7629DD0}"/>
    <cellStyle name="Migliaia 3 2 6 3 3 3 2" xfId="38109" xr:uid="{3F82A1A3-C2D5-44FF-8C7C-1EA8F2822139}"/>
    <cellStyle name="Migliaia 3 2 6 3 3 4" xfId="26692" xr:uid="{CA5217A1-DF1B-42A2-AD31-57A3596E0FFE}"/>
    <cellStyle name="Migliaia 3 2 6 3 4" xfId="6709" xr:uid="{68AC4E97-D4A8-4778-B869-80856507A868}"/>
    <cellStyle name="Migliaia 3 2 6 3 4 2" xfId="18126" xr:uid="{7AB3877B-F657-4797-9EAC-50D0DE941472}"/>
    <cellStyle name="Migliaia 3 2 6 3 4 2 2" xfId="40963" xr:uid="{2A258EE2-C386-4D4A-AA30-7CB20085E15E}"/>
    <cellStyle name="Migliaia 3 2 6 3 4 3" xfId="29546" xr:uid="{80FA9E85-F2C2-46CD-9800-B9EB3A4B7119}"/>
    <cellStyle name="Migliaia 3 2 6 3 5" xfId="12418" xr:uid="{F65D0766-0E7B-419E-840C-2C73F727BF15}"/>
    <cellStyle name="Migliaia 3 2 6 3 5 2" xfId="35255" xr:uid="{BD6144B4-8B5C-4574-9C6C-3FD829AF8C92}"/>
    <cellStyle name="Migliaia 3 2 6 3 6" xfId="23838" xr:uid="{19F9782A-CFE1-4D25-9803-5FAE8671BEFD}"/>
    <cellStyle name="Migliaia 3 2 6 4" xfId="1145" xr:uid="{D93EB0C6-FCC5-4A4F-9CA4-FD095373E327}"/>
    <cellStyle name="Migliaia 3 2 6 4 2" xfId="2642" xr:uid="{1E72D3B3-6593-4154-AB1F-276B7B8DD9DC}"/>
    <cellStyle name="Migliaia 3 2 6 4 2 2" xfId="5498" xr:uid="{46EC932F-B9E1-4170-9530-556199071AEA}"/>
    <cellStyle name="Migliaia 3 2 6 4 2 2 2" xfId="11206" xr:uid="{BD81DB2E-86D2-4F72-B9AF-4CF22F70E29D}"/>
    <cellStyle name="Migliaia 3 2 6 4 2 2 2 2" xfId="22624" xr:uid="{0086AD06-2431-4627-9746-3BCC2D9CA3FE}"/>
    <cellStyle name="Migliaia 3 2 6 4 2 2 2 2 2" xfId="45461" xr:uid="{E5059512-4FBA-4DCD-93E4-66C8552BC52D}"/>
    <cellStyle name="Migliaia 3 2 6 4 2 2 2 3" xfId="34044" xr:uid="{3EFF1038-1C45-4F84-9C9E-59EC1B019BB3}"/>
    <cellStyle name="Migliaia 3 2 6 4 2 2 3" xfId="16916" xr:uid="{384C5ACB-7A74-4233-B222-FD3DA98E66BC}"/>
    <cellStyle name="Migliaia 3 2 6 4 2 2 3 2" xfId="39753" xr:uid="{45CE3CF4-2F8B-429E-8526-54215B9F74E8}"/>
    <cellStyle name="Migliaia 3 2 6 4 2 2 4" xfId="28336" xr:uid="{3AA1B026-2258-4889-82BB-5D585A3FB797}"/>
    <cellStyle name="Migliaia 3 2 6 4 2 3" xfId="8353" xr:uid="{5C481374-5612-4F4D-9749-D98EED832260}"/>
    <cellStyle name="Migliaia 3 2 6 4 2 3 2" xfId="19770" xr:uid="{C48778D0-4039-4ACD-8919-5BE446D61D31}"/>
    <cellStyle name="Migliaia 3 2 6 4 2 3 2 2" xfId="42607" xr:uid="{4F086F6E-09A5-47B1-835E-1035C0119CFF}"/>
    <cellStyle name="Migliaia 3 2 6 4 2 3 3" xfId="31190" xr:uid="{FD2F52BD-48DD-426F-B84D-C92D5F760539}"/>
    <cellStyle name="Migliaia 3 2 6 4 2 4" xfId="14062" xr:uid="{B204D140-5D6E-4BDD-B762-9B2D8E75ED95}"/>
    <cellStyle name="Migliaia 3 2 6 4 2 4 2" xfId="36899" xr:uid="{3365D0D8-9A07-4A07-9797-516FE87C96CB}"/>
    <cellStyle name="Migliaia 3 2 6 4 2 5" xfId="25482" xr:uid="{220A33C7-933D-40D3-A6BD-4F7EC1A6A919}"/>
    <cellStyle name="Migliaia 3 2 6 4 3" xfId="4071" xr:uid="{A8FB2512-AFF7-41BE-A2E2-09DED30D96DE}"/>
    <cellStyle name="Migliaia 3 2 6 4 3 2" xfId="9780" xr:uid="{3059D436-EBB3-454C-B859-D1E1A34948D9}"/>
    <cellStyle name="Migliaia 3 2 6 4 3 2 2" xfId="21197" xr:uid="{2C8412CC-9A6B-4BD4-918D-7F06FDC98AE7}"/>
    <cellStyle name="Migliaia 3 2 6 4 3 2 2 2" xfId="44034" xr:uid="{B47D2929-EB87-478B-A78C-62E5B50270D2}"/>
    <cellStyle name="Migliaia 3 2 6 4 3 2 3" xfId="32617" xr:uid="{89787E97-26C9-4A75-B6D2-7DC9C94E0B9A}"/>
    <cellStyle name="Migliaia 3 2 6 4 3 3" xfId="15489" xr:uid="{2694A51F-45FF-44BA-8B11-88FD7FBC9640}"/>
    <cellStyle name="Migliaia 3 2 6 4 3 3 2" xfId="38326" xr:uid="{581D9362-D935-4966-ACE8-15DCC3CA35E0}"/>
    <cellStyle name="Migliaia 3 2 6 4 3 4" xfId="26909" xr:uid="{115BFE17-C98B-47E3-BB81-7831F527C4D3}"/>
    <cellStyle name="Migliaia 3 2 6 4 4" xfId="6926" xr:uid="{F8D2048A-496B-40A1-AFB6-1F54F2E1C173}"/>
    <cellStyle name="Migliaia 3 2 6 4 4 2" xfId="18343" xr:uid="{2F6A8E9F-54DD-4542-A284-D70FE11FFCCA}"/>
    <cellStyle name="Migliaia 3 2 6 4 4 2 2" xfId="41180" xr:uid="{9AC93369-287E-4BFD-B34D-C08A0C2028A8}"/>
    <cellStyle name="Migliaia 3 2 6 4 4 3" xfId="29763" xr:uid="{47549787-1DCD-4B10-81C3-7966F460E069}"/>
    <cellStyle name="Migliaia 3 2 6 4 5" xfId="12635" xr:uid="{BA128909-3C13-43F9-960B-067CD8513CDD}"/>
    <cellStyle name="Migliaia 3 2 6 4 5 2" xfId="35472" xr:uid="{7A05F7CA-8A00-45B6-9482-CD45DD31B43B}"/>
    <cellStyle name="Migliaia 3 2 6 4 6" xfId="24055" xr:uid="{E33DACB2-433B-432B-8564-F0F99CE57915}"/>
    <cellStyle name="Migliaia 3 2 6 5" xfId="1392" xr:uid="{1D8BA7EE-0D43-46CC-925A-A96235F3437E}"/>
    <cellStyle name="Migliaia 3 2 6 5 2" xfId="2859" xr:uid="{F0D6F518-5B95-488D-9645-47481B7B611E}"/>
    <cellStyle name="Migliaia 3 2 6 5 2 2" xfId="5715" xr:uid="{9CB6A39E-3F31-4E58-9B4F-EC5B283485B8}"/>
    <cellStyle name="Migliaia 3 2 6 5 2 2 2" xfId="11423" xr:uid="{BA4A7283-CAB8-450E-8962-983D19518512}"/>
    <cellStyle name="Migliaia 3 2 6 5 2 2 2 2" xfId="22841" xr:uid="{0EF82174-9779-4466-AF9A-C2771ABADC0A}"/>
    <cellStyle name="Migliaia 3 2 6 5 2 2 2 2 2" xfId="45678" xr:uid="{EA4E7DC3-939D-4FD0-B560-56F7566EF2E2}"/>
    <cellStyle name="Migliaia 3 2 6 5 2 2 2 3" xfId="34261" xr:uid="{779127C8-4940-4FCC-9B07-DC835139D2E8}"/>
    <cellStyle name="Migliaia 3 2 6 5 2 2 3" xfId="17133" xr:uid="{25055198-B5B1-442A-9264-9B0ECFF87DE3}"/>
    <cellStyle name="Migliaia 3 2 6 5 2 2 3 2" xfId="39970" xr:uid="{F4426FF4-7516-4BFE-BE28-ABB3F3B1A6C0}"/>
    <cellStyle name="Migliaia 3 2 6 5 2 2 4" xfId="28553" xr:uid="{051669B8-5B38-4390-A311-B7189CE07010}"/>
    <cellStyle name="Migliaia 3 2 6 5 2 3" xfId="8570" xr:uid="{2C797971-A2AE-40E4-A706-2C3F044CAA44}"/>
    <cellStyle name="Migliaia 3 2 6 5 2 3 2" xfId="19987" xr:uid="{50E5B46F-3EDB-4AC3-A294-B7ED46FF641F}"/>
    <cellStyle name="Migliaia 3 2 6 5 2 3 2 2" xfId="42824" xr:uid="{149F9CC7-7041-4D48-92EB-E1DB9337E853}"/>
    <cellStyle name="Migliaia 3 2 6 5 2 3 3" xfId="31407" xr:uid="{ABB47323-E9E2-4CB8-A086-206BB8AFAF29}"/>
    <cellStyle name="Migliaia 3 2 6 5 2 4" xfId="14279" xr:uid="{BEF49EFE-D27B-4ECC-B6BE-5E7F8323CF18}"/>
    <cellStyle name="Migliaia 3 2 6 5 2 4 2" xfId="37116" xr:uid="{0AB4911E-778E-4EA6-9752-48B7621C6BD4}"/>
    <cellStyle name="Migliaia 3 2 6 5 2 5" xfId="25699" xr:uid="{AEBEA2DF-DE0C-495D-B313-91A6FBC518B6}"/>
    <cellStyle name="Migliaia 3 2 6 5 3" xfId="4288" xr:uid="{99C507C7-E419-4B0F-A454-1AEFD9178874}"/>
    <cellStyle name="Migliaia 3 2 6 5 3 2" xfId="9997" xr:uid="{406CC8AC-D43D-4266-B8B3-F3D29D4143E3}"/>
    <cellStyle name="Migliaia 3 2 6 5 3 2 2" xfId="21414" xr:uid="{78AC2097-8905-435B-A50F-F987406087DD}"/>
    <cellStyle name="Migliaia 3 2 6 5 3 2 2 2" xfId="44251" xr:uid="{8C8C22B7-E5C6-4B97-9528-E97603696164}"/>
    <cellStyle name="Migliaia 3 2 6 5 3 2 3" xfId="32834" xr:uid="{EBD5D498-6143-480B-B228-91E60F477EDD}"/>
    <cellStyle name="Migliaia 3 2 6 5 3 3" xfId="15706" xr:uid="{F55038C0-F473-4A4F-B04E-8D9C00A3DBEC}"/>
    <cellStyle name="Migliaia 3 2 6 5 3 3 2" xfId="38543" xr:uid="{5FA7E191-BE55-43CB-B6D2-D7F675EE1EF6}"/>
    <cellStyle name="Migliaia 3 2 6 5 3 4" xfId="27126" xr:uid="{05933DB8-4C71-4EC4-A4FA-195C13EE7CDB}"/>
    <cellStyle name="Migliaia 3 2 6 5 4" xfId="7143" xr:uid="{B613183E-12A2-4869-9060-CD2F3F8969E4}"/>
    <cellStyle name="Migliaia 3 2 6 5 4 2" xfId="18560" xr:uid="{5F65C523-9B2D-49A8-B9BF-0D4E40D9FF45}"/>
    <cellStyle name="Migliaia 3 2 6 5 4 2 2" xfId="41397" xr:uid="{661350F2-E208-4CBE-A853-2D0D377FC11E}"/>
    <cellStyle name="Migliaia 3 2 6 5 4 3" xfId="29980" xr:uid="{DD1414E5-F3DA-46BF-8E45-B8C7F1A1E111}"/>
    <cellStyle name="Migliaia 3 2 6 5 5" xfId="12852" xr:uid="{AEB20054-69CE-44C0-8B71-F105B8CE1B64}"/>
    <cellStyle name="Migliaia 3 2 6 5 5 2" xfId="35689" xr:uid="{0F12ACF2-16CF-4828-BC8D-ED329E644655}"/>
    <cellStyle name="Migliaia 3 2 6 5 6" xfId="24272" xr:uid="{8B4E9DE4-30C3-427A-882B-750A5AA3FA67}"/>
    <cellStyle name="Migliaia 3 2 6 6" xfId="1639" xr:uid="{59B96808-6580-4276-8830-96317FF28497}"/>
    <cellStyle name="Migliaia 3 2 6 6 2" xfId="3076" xr:uid="{69FDFF72-67E5-4AD8-A9C3-FE76A9EDE315}"/>
    <cellStyle name="Migliaia 3 2 6 6 2 2" xfId="5932" xr:uid="{003146B9-D175-4C9E-8AE3-B916523F7CC7}"/>
    <cellStyle name="Migliaia 3 2 6 6 2 2 2" xfId="11640" xr:uid="{C23F6849-D041-40D8-ADF5-A4D8BEE9226E}"/>
    <cellStyle name="Migliaia 3 2 6 6 2 2 2 2" xfId="23058" xr:uid="{419D2806-9FD7-4237-BAA2-E3804592E1C4}"/>
    <cellStyle name="Migliaia 3 2 6 6 2 2 2 2 2" xfId="45895" xr:uid="{148D72AF-C1EF-4345-B064-A55011CF8A21}"/>
    <cellStyle name="Migliaia 3 2 6 6 2 2 2 3" xfId="34478" xr:uid="{8379B551-81D9-40C0-AE03-14698C2B29A6}"/>
    <cellStyle name="Migliaia 3 2 6 6 2 2 3" xfId="17350" xr:uid="{7B7692BB-2309-4CFA-8A22-F3B1B7C64BF7}"/>
    <cellStyle name="Migliaia 3 2 6 6 2 2 3 2" xfId="40187" xr:uid="{7CD91B68-140C-44AC-B405-25538517F7D6}"/>
    <cellStyle name="Migliaia 3 2 6 6 2 2 4" xfId="28770" xr:uid="{AEE302E0-B498-4940-BC83-7339AA815E2E}"/>
    <cellStyle name="Migliaia 3 2 6 6 2 3" xfId="8787" xr:uid="{05433A9C-A5DD-4590-A8C4-5F62C27D1160}"/>
    <cellStyle name="Migliaia 3 2 6 6 2 3 2" xfId="20204" xr:uid="{F9194C07-0C6A-4ECC-B693-28E195AC02BA}"/>
    <cellStyle name="Migliaia 3 2 6 6 2 3 2 2" xfId="43041" xr:uid="{5C84B9C3-6A4B-4434-AD6B-6C84AA6355F8}"/>
    <cellStyle name="Migliaia 3 2 6 6 2 3 3" xfId="31624" xr:uid="{27AC8FC6-A9D5-4B10-A8DB-E2B013B8C206}"/>
    <cellStyle name="Migliaia 3 2 6 6 2 4" xfId="14496" xr:uid="{5370A421-A96F-4BB2-9083-2244809460BA}"/>
    <cellStyle name="Migliaia 3 2 6 6 2 4 2" xfId="37333" xr:uid="{9C04F149-A4CC-4B0E-9F51-3516161DD582}"/>
    <cellStyle name="Migliaia 3 2 6 6 2 5" xfId="25916" xr:uid="{506D4992-AE1F-4562-892D-40D48A70DCF6}"/>
    <cellStyle name="Migliaia 3 2 6 6 3" xfId="4505" xr:uid="{0160C8D2-3FDF-43E2-A237-2D0FEB52E49E}"/>
    <cellStyle name="Migliaia 3 2 6 6 3 2" xfId="10214" xr:uid="{E21EDD35-2159-4C03-BEE5-EFF5D9EFD6CB}"/>
    <cellStyle name="Migliaia 3 2 6 6 3 2 2" xfId="21631" xr:uid="{BA637C47-9208-4127-A7BC-10ECC599FDDA}"/>
    <cellStyle name="Migliaia 3 2 6 6 3 2 2 2" xfId="44468" xr:uid="{FF3952D8-7BF4-4732-85DD-E44BCED59B1B}"/>
    <cellStyle name="Migliaia 3 2 6 6 3 2 3" xfId="33051" xr:uid="{8B564E69-1F3F-4325-86D4-157F2AE52AA3}"/>
    <cellStyle name="Migliaia 3 2 6 6 3 3" xfId="15923" xr:uid="{51E1BF2E-1B48-439F-A48C-6DD35EB60C16}"/>
    <cellStyle name="Migliaia 3 2 6 6 3 3 2" xfId="38760" xr:uid="{601ED125-F7AB-43C7-BCF3-91042F473620}"/>
    <cellStyle name="Migliaia 3 2 6 6 3 4" xfId="27343" xr:uid="{E11ECD7B-241D-4E02-A1EA-69A901838F2E}"/>
    <cellStyle name="Migliaia 3 2 6 6 4" xfId="7360" xr:uid="{9F5764C7-E393-4208-8DEB-B289FE07AF76}"/>
    <cellStyle name="Migliaia 3 2 6 6 4 2" xfId="18777" xr:uid="{6143B25D-8FEB-4958-83A4-8019686268DE}"/>
    <cellStyle name="Migliaia 3 2 6 6 4 2 2" xfId="41614" xr:uid="{0CF600E3-9344-448D-86E9-066ED77D077F}"/>
    <cellStyle name="Migliaia 3 2 6 6 4 3" xfId="30197" xr:uid="{314F1C6F-9CEF-4193-9476-42F6ABCD1499}"/>
    <cellStyle name="Migliaia 3 2 6 6 5" xfId="13069" xr:uid="{F0FC3E6D-B028-4953-A2E8-395F9D57E6D9}"/>
    <cellStyle name="Migliaia 3 2 6 6 5 2" xfId="35906" xr:uid="{C4FE86CA-BD8A-4321-A1D5-206E52B0128C}"/>
    <cellStyle name="Migliaia 3 2 6 6 6" xfId="24489" xr:uid="{8D043082-CFB7-46F5-BE55-AF8E2CC503C8}"/>
    <cellStyle name="Migliaia 3 2 6 7" xfId="1991" xr:uid="{DF4DBCDB-003A-4F60-854B-FBF5DE3D9EA8}"/>
    <cellStyle name="Migliaia 3 2 6 7 2" xfId="4847" xr:uid="{4CFEFBC3-4801-42FB-BE7B-4E0EAFF00D2D}"/>
    <cellStyle name="Migliaia 3 2 6 7 2 2" xfId="10555" xr:uid="{C324133F-EC4D-45BC-A367-12B4BB3C9852}"/>
    <cellStyle name="Migliaia 3 2 6 7 2 2 2" xfId="21973" xr:uid="{A9110D4C-23E4-43C6-AB3E-1CA0833AB51B}"/>
    <cellStyle name="Migliaia 3 2 6 7 2 2 2 2" xfId="44810" xr:uid="{9462530B-946A-4E84-A10E-2F347EFB294E}"/>
    <cellStyle name="Migliaia 3 2 6 7 2 2 3" xfId="33393" xr:uid="{AFA12D5F-A793-43B5-90AA-74649A728631}"/>
    <cellStyle name="Migliaia 3 2 6 7 2 3" xfId="16265" xr:uid="{F48F99E4-9490-4088-993B-CBE95B507B7C}"/>
    <cellStyle name="Migliaia 3 2 6 7 2 3 2" xfId="39102" xr:uid="{B60404EB-987E-4E25-BFCA-B91007F17499}"/>
    <cellStyle name="Migliaia 3 2 6 7 2 4" xfId="27685" xr:uid="{875C5B0E-F90A-499D-8984-3FA88F7FE744}"/>
    <cellStyle name="Migliaia 3 2 6 7 3" xfId="7702" xr:uid="{B4E468F2-A7CE-4A4D-9E81-83F95FDA4A44}"/>
    <cellStyle name="Migliaia 3 2 6 7 3 2" xfId="19119" xr:uid="{BD36D541-D91E-414B-89C7-458E51AAE791}"/>
    <cellStyle name="Migliaia 3 2 6 7 3 2 2" xfId="41956" xr:uid="{F673CCEA-41BE-4A99-9C8A-CE34B6A6AE82}"/>
    <cellStyle name="Migliaia 3 2 6 7 3 3" xfId="30539" xr:uid="{18E957C9-9E6A-40FE-80F0-DE78BE6C2426}"/>
    <cellStyle name="Migliaia 3 2 6 7 4" xfId="13411" xr:uid="{A7FFFFD7-8700-4BD6-B46B-408876940828}"/>
    <cellStyle name="Migliaia 3 2 6 7 4 2" xfId="36248" xr:uid="{BFEEAF61-E4FF-47AE-A500-00E7D98393D1}"/>
    <cellStyle name="Migliaia 3 2 6 7 5" xfId="24831" xr:uid="{089D7D73-EC13-4658-B10D-F221794733AA}"/>
    <cellStyle name="Migliaia 3 2 6 8" xfId="3420" xr:uid="{28BC73D8-75C2-440E-A92B-12F50C664963}"/>
    <cellStyle name="Migliaia 3 2 6 8 2" xfId="9129" xr:uid="{D1981B05-411D-4AF4-98FD-07FFB2F614BE}"/>
    <cellStyle name="Migliaia 3 2 6 8 2 2" xfId="20546" xr:uid="{CD7EAA83-FD15-4E13-9376-19F1B0D7C268}"/>
    <cellStyle name="Migliaia 3 2 6 8 2 2 2" xfId="43383" xr:uid="{D906FA22-8F8B-4252-A314-575893D1165A}"/>
    <cellStyle name="Migliaia 3 2 6 8 2 3" xfId="31966" xr:uid="{CE6F1515-6344-4548-8FE4-3C8650A3B2B2}"/>
    <cellStyle name="Migliaia 3 2 6 8 3" xfId="14838" xr:uid="{818556BC-F57E-4508-8F45-83FB86479249}"/>
    <cellStyle name="Migliaia 3 2 6 8 3 2" xfId="37675" xr:uid="{3934B051-A142-4C2A-BF43-E8F2977618D0}"/>
    <cellStyle name="Migliaia 3 2 6 8 4" xfId="26258" xr:uid="{D5A2E4EA-81CC-4778-8291-CA7E811DC55A}"/>
    <cellStyle name="Migliaia 3 2 6 9" xfId="6275" xr:uid="{D98D915E-61AC-462A-9B6C-4EC6FCAE66D9}"/>
    <cellStyle name="Migliaia 3 2 6 9 2" xfId="17692" xr:uid="{38D96725-3FC7-42B9-AEC5-46EAC39E789F}"/>
    <cellStyle name="Migliaia 3 2 6 9 2 2" xfId="40529" xr:uid="{27B00CC0-3F21-40BF-85C6-0C01686838EC}"/>
    <cellStyle name="Migliaia 3 2 6 9 3" xfId="29112" xr:uid="{2959B6B4-8019-4780-AA24-887CFADE35FB}"/>
    <cellStyle name="Migliaia 3 2 7" xfId="504" xr:uid="{92855354-41B6-4F41-88B7-0EBB314C199A}"/>
    <cellStyle name="Migliaia 3 2 7 2" xfId="2094" xr:uid="{C76DB1F1-5639-443B-9228-0CFB1F3EB9B4}"/>
    <cellStyle name="Migliaia 3 2 7 2 2" xfId="4950" xr:uid="{987DEC67-8809-4B66-93D7-E317031A6549}"/>
    <cellStyle name="Migliaia 3 2 7 2 2 2" xfId="10658" xr:uid="{A599A855-FCE0-49B1-B9AD-C40CAECA8701}"/>
    <cellStyle name="Migliaia 3 2 7 2 2 2 2" xfId="22076" xr:uid="{61B6E74F-CD32-432F-A8FF-F0751520E109}"/>
    <cellStyle name="Migliaia 3 2 7 2 2 2 2 2" xfId="44913" xr:uid="{C3BACAF4-4243-4444-A3D7-9554A9F5D113}"/>
    <cellStyle name="Migliaia 3 2 7 2 2 2 3" xfId="33496" xr:uid="{FC959187-470E-468E-8EAE-399733D0C5AE}"/>
    <cellStyle name="Migliaia 3 2 7 2 2 3" xfId="16368" xr:uid="{C5B95175-A7D2-43A7-AE24-C4A634778B57}"/>
    <cellStyle name="Migliaia 3 2 7 2 2 3 2" xfId="39205" xr:uid="{AC7EB7A5-2CC2-43E3-A3B5-6E2FABAC0E6C}"/>
    <cellStyle name="Migliaia 3 2 7 2 2 4" xfId="27788" xr:uid="{02D37E2B-3663-42A2-B5C0-8225A861ECEC}"/>
    <cellStyle name="Migliaia 3 2 7 2 3" xfId="7805" xr:uid="{57CA59AD-3956-4584-9C19-C1C77CDCF575}"/>
    <cellStyle name="Migliaia 3 2 7 2 3 2" xfId="19222" xr:uid="{43155030-F349-44E7-8F29-C3EAEBDDFE6F}"/>
    <cellStyle name="Migliaia 3 2 7 2 3 2 2" xfId="42059" xr:uid="{E636E37F-081F-40F4-931D-F2D70F4AE235}"/>
    <cellStyle name="Migliaia 3 2 7 2 3 3" xfId="30642" xr:uid="{45C131AF-633D-4017-BE66-E7472065E125}"/>
    <cellStyle name="Migliaia 3 2 7 2 4" xfId="13514" xr:uid="{9CE91DBC-745D-4F16-A0B0-DCFC25B8DB67}"/>
    <cellStyle name="Migliaia 3 2 7 2 4 2" xfId="36351" xr:uid="{91AC7873-429D-4292-B314-E64E7DA36CEC}"/>
    <cellStyle name="Migliaia 3 2 7 2 5" xfId="24934" xr:uid="{888D8AF5-8A7E-4299-B575-20BB7A2EF391}"/>
    <cellStyle name="Migliaia 3 2 7 3" xfId="3523" xr:uid="{44D95DCA-8742-4ECC-81DD-46A06EC22007}"/>
    <cellStyle name="Migliaia 3 2 7 3 2" xfId="9232" xr:uid="{3536F9F9-73FF-48D3-ADAE-E2A909B78BE5}"/>
    <cellStyle name="Migliaia 3 2 7 3 2 2" xfId="20649" xr:uid="{58CF82B1-A014-496E-98F2-3D38C9B7AF1B}"/>
    <cellStyle name="Migliaia 3 2 7 3 2 2 2" xfId="43486" xr:uid="{B5DF434C-4AEC-4447-A283-94BD0F9F1812}"/>
    <cellStyle name="Migliaia 3 2 7 3 2 3" xfId="32069" xr:uid="{18F359E7-695D-497D-984F-F9142F2DD91F}"/>
    <cellStyle name="Migliaia 3 2 7 3 3" xfId="14941" xr:uid="{74BB0999-F377-4204-B474-CD3AC909CE6D}"/>
    <cellStyle name="Migliaia 3 2 7 3 3 2" xfId="37778" xr:uid="{A3989136-E986-47BF-AD76-9CCC806F8537}"/>
    <cellStyle name="Migliaia 3 2 7 3 4" xfId="26361" xr:uid="{87CD0354-A1CC-491C-A131-BE5CED64A475}"/>
    <cellStyle name="Migliaia 3 2 7 4" xfId="6378" xr:uid="{5A28364B-079F-4CE3-B275-FE368A2B0A28}"/>
    <cellStyle name="Migliaia 3 2 7 4 2" xfId="17795" xr:uid="{893BD4FA-77D4-4C42-9D4A-9BF547997DEE}"/>
    <cellStyle name="Migliaia 3 2 7 4 2 2" xfId="40632" xr:uid="{CA748117-334C-4861-95D3-6D8E17277949}"/>
    <cellStyle name="Migliaia 3 2 7 4 3" xfId="29215" xr:uid="{FDCD0EE8-BF4F-42D3-9995-CD9AADEEA8CC}"/>
    <cellStyle name="Migliaia 3 2 7 5" xfId="12087" xr:uid="{FD2F3196-D7CB-4E87-A9D9-D8A048B6AF61}"/>
    <cellStyle name="Migliaia 3 2 7 5 2" xfId="34924" xr:uid="{AE455060-2EF2-4418-BFC3-F3B8E03C3E7F}"/>
    <cellStyle name="Migliaia 3 2 7 6" xfId="23507" xr:uid="{C51514EB-AFA6-41F4-BB29-9F1742EB943E}"/>
    <cellStyle name="Migliaia 3 2 8" xfId="767" xr:uid="{695BB840-815C-425C-996D-035919B4A900}"/>
    <cellStyle name="Migliaia 3 2 8 2" xfId="2311" xr:uid="{4717E4B0-B96D-4F2B-8C45-7DB4C16B658E}"/>
    <cellStyle name="Migliaia 3 2 8 2 2" xfId="5167" xr:uid="{3C9D58DF-311E-47F1-AF17-7E850A41EB70}"/>
    <cellStyle name="Migliaia 3 2 8 2 2 2" xfId="10875" xr:uid="{6FE98A5F-3EF8-4D96-AE55-EB2F8590D02A}"/>
    <cellStyle name="Migliaia 3 2 8 2 2 2 2" xfId="22293" xr:uid="{479B1CC5-6B9E-435F-8F25-7978BC1D6CCD}"/>
    <cellStyle name="Migliaia 3 2 8 2 2 2 2 2" xfId="45130" xr:uid="{FEE68391-2B88-4D7E-AE3B-7203BDF7DF81}"/>
    <cellStyle name="Migliaia 3 2 8 2 2 2 3" xfId="33713" xr:uid="{CB562501-B341-4962-8C8D-40662DCD1F1B}"/>
    <cellStyle name="Migliaia 3 2 8 2 2 3" xfId="16585" xr:uid="{655CC4FD-C561-45C9-88EE-AC8A29C32CBC}"/>
    <cellStyle name="Migliaia 3 2 8 2 2 3 2" xfId="39422" xr:uid="{F9107880-93CA-460B-B533-273E30DAFEF4}"/>
    <cellStyle name="Migliaia 3 2 8 2 2 4" xfId="28005" xr:uid="{0E8106B8-B337-42C4-A1B0-4D35E8B06B37}"/>
    <cellStyle name="Migliaia 3 2 8 2 3" xfId="8022" xr:uid="{A5E57316-6263-4410-A803-EA51BE64A898}"/>
    <cellStyle name="Migliaia 3 2 8 2 3 2" xfId="19439" xr:uid="{FBA612A2-3227-4050-952A-D52FB83B4804}"/>
    <cellStyle name="Migliaia 3 2 8 2 3 2 2" xfId="42276" xr:uid="{2965122A-D264-4719-9ADB-0CF6B0BAD3CB}"/>
    <cellStyle name="Migliaia 3 2 8 2 3 3" xfId="30859" xr:uid="{E3F6A5CB-820B-4C40-93CF-6C578F57B0AB}"/>
    <cellStyle name="Migliaia 3 2 8 2 4" xfId="13731" xr:uid="{A7B61746-B2EA-4566-A3AF-FE05E74E21CE}"/>
    <cellStyle name="Migliaia 3 2 8 2 4 2" xfId="36568" xr:uid="{7A94E9F9-0482-4421-A8F6-D07AD4412DD5}"/>
    <cellStyle name="Migliaia 3 2 8 2 5" xfId="25151" xr:uid="{6ECF1CC4-F410-427E-8EE7-BEB3DD06E5E6}"/>
    <cellStyle name="Migliaia 3 2 8 3" xfId="3740" xr:uid="{0D0E215D-CC6F-4F8B-8786-846BC4EBC061}"/>
    <cellStyle name="Migliaia 3 2 8 3 2" xfId="9449" xr:uid="{F7146EA4-547D-4E9E-8C10-4984D6DECA02}"/>
    <cellStyle name="Migliaia 3 2 8 3 2 2" xfId="20866" xr:uid="{FB40158D-17CB-4313-B9CA-EC60715749D4}"/>
    <cellStyle name="Migliaia 3 2 8 3 2 2 2" xfId="43703" xr:uid="{E386C507-0097-4190-BFC4-127272BC4403}"/>
    <cellStyle name="Migliaia 3 2 8 3 2 3" xfId="32286" xr:uid="{FE5DD856-C0CF-4DAA-AF3E-6A9CFF449544}"/>
    <cellStyle name="Migliaia 3 2 8 3 3" xfId="15158" xr:uid="{3A446E64-CDB4-4FBE-961E-657790064EA4}"/>
    <cellStyle name="Migliaia 3 2 8 3 3 2" xfId="37995" xr:uid="{E99F70F7-F73E-42B2-B849-B280773A1E49}"/>
    <cellStyle name="Migliaia 3 2 8 3 4" xfId="26578" xr:uid="{CC97744E-8760-403B-B109-327BD7785BF9}"/>
    <cellStyle name="Migliaia 3 2 8 4" xfId="6595" xr:uid="{0C7977D0-BB33-43BE-8B0F-A2741571FD43}"/>
    <cellStyle name="Migliaia 3 2 8 4 2" xfId="18012" xr:uid="{F0FABDF1-59C5-4BFA-9700-CDC7BE512EA1}"/>
    <cellStyle name="Migliaia 3 2 8 4 2 2" xfId="40849" xr:uid="{DE5C6EBF-78F6-4AA7-A65A-F9F871AAD1BE}"/>
    <cellStyle name="Migliaia 3 2 8 4 3" xfId="29432" xr:uid="{7077B27F-FB81-443A-B130-9BE7483464F2}"/>
    <cellStyle name="Migliaia 3 2 8 5" xfId="12304" xr:uid="{0ACD09DF-E0B2-4EE7-BBED-72E174D32CAE}"/>
    <cellStyle name="Migliaia 3 2 8 5 2" xfId="35141" xr:uid="{B38E10D4-F1F0-414C-8E4A-AD8791DBEA92}"/>
    <cellStyle name="Migliaia 3 2 8 6" xfId="23724" xr:uid="{D55F816A-93B2-457F-ACFB-4893B6603B30}"/>
    <cellStyle name="Migliaia 3 2 9" xfId="1014" xr:uid="{A552B801-C22A-429F-BE81-4C94E929458D}"/>
    <cellStyle name="Migliaia 3 2 9 2" xfId="2528" xr:uid="{9FA36CDC-6340-4EAC-9C0F-F6D8D80B2CE1}"/>
    <cellStyle name="Migliaia 3 2 9 2 2" xfId="5384" xr:uid="{8080CD88-5527-4D69-9449-E4D13C144224}"/>
    <cellStyle name="Migliaia 3 2 9 2 2 2" xfId="11092" xr:uid="{C46120CD-25BF-40C9-A167-3B05ADDB6EE9}"/>
    <cellStyle name="Migliaia 3 2 9 2 2 2 2" xfId="22510" xr:uid="{E30EE2CF-F0E0-4C42-AA25-87A682CCE387}"/>
    <cellStyle name="Migliaia 3 2 9 2 2 2 2 2" xfId="45347" xr:uid="{8F5651F6-26B7-4FE9-9862-4159ADAA2338}"/>
    <cellStyle name="Migliaia 3 2 9 2 2 2 3" xfId="33930" xr:uid="{DDF19B21-86A0-441A-886F-596DB15E7F89}"/>
    <cellStyle name="Migliaia 3 2 9 2 2 3" xfId="16802" xr:uid="{00F73230-354F-460C-8163-5DF1500CBE98}"/>
    <cellStyle name="Migliaia 3 2 9 2 2 3 2" xfId="39639" xr:uid="{259B2EB9-2672-4392-81F6-418352C7A66F}"/>
    <cellStyle name="Migliaia 3 2 9 2 2 4" xfId="28222" xr:uid="{1EE9FB6B-30C0-4E01-8922-DF03177BDAA2}"/>
    <cellStyle name="Migliaia 3 2 9 2 3" xfId="8239" xr:uid="{087C8AA8-1748-4515-AB96-C3FC971D23B2}"/>
    <cellStyle name="Migliaia 3 2 9 2 3 2" xfId="19656" xr:uid="{851D0BDE-54E2-4521-9841-ADB360BC7B1B}"/>
    <cellStyle name="Migliaia 3 2 9 2 3 2 2" xfId="42493" xr:uid="{C3985BBA-0024-4527-A9CB-C0BD6A5C1D64}"/>
    <cellStyle name="Migliaia 3 2 9 2 3 3" xfId="31076" xr:uid="{C94A5E0C-9F8F-4D98-95DF-48F587F079C7}"/>
    <cellStyle name="Migliaia 3 2 9 2 4" xfId="13948" xr:uid="{B8D5A1B5-42FC-49C4-AFAA-440314EF8307}"/>
    <cellStyle name="Migliaia 3 2 9 2 4 2" xfId="36785" xr:uid="{7B7E5587-C0E4-43CE-9268-E0FA005024FD}"/>
    <cellStyle name="Migliaia 3 2 9 2 5" xfId="25368" xr:uid="{8673DE19-A2A3-4D07-B9E2-0E2A5F3E3EC1}"/>
    <cellStyle name="Migliaia 3 2 9 3" xfId="3957" xr:uid="{E400883D-309F-4C29-8BD2-60B2EF40A2E5}"/>
    <cellStyle name="Migliaia 3 2 9 3 2" xfId="9666" xr:uid="{193162C8-F9CE-48F2-8F7B-68B556BBCE24}"/>
    <cellStyle name="Migliaia 3 2 9 3 2 2" xfId="21083" xr:uid="{AD57BBFC-8F59-4106-982E-1CB2298A5D0D}"/>
    <cellStyle name="Migliaia 3 2 9 3 2 2 2" xfId="43920" xr:uid="{584189F6-D32B-42F3-9139-A961F7A3C00B}"/>
    <cellStyle name="Migliaia 3 2 9 3 2 3" xfId="32503" xr:uid="{D68ABE0B-9874-4335-A963-614845F44E20}"/>
    <cellStyle name="Migliaia 3 2 9 3 3" xfId="15375" xr:uid="{127BA515-F707-4576-A18F-A0B30EFC572D}"/>
    <cellStyle name="Migliaia 3 2 9 3 3 2" xfId="38212" xr:uid="{3A3A8492-8DEC-42F2-8C46-3793850C3C97}"/>
    <cellStyle name="Migliaia 3 2 9 3 4" xfId="26795" xr:uid="{CCC68AC7-E179-4908-9DEE-8A32693C6272}"/>
    <cellStyle name="Migliaia 3 2 9 4" xfId="6812" xr:uid="{D4062362-53B4-49C0-AF5F-C950FFA2BAA2}"/>
    <cellStyle name="Migliaia 3 2 9 4 2" xfId="18229" xr:uid="{AF25B7CB-AAB0-4E6B-8B89-12E3B1E1B039}"/>
    <cellStyle name="Migliaia 3 2 9 4 2 2" xfId="41066" xr:uid="{043A3DC8-329A-44AE-B28B-E4FB59806867}"/>
    <cellStyle name="Migliaia 3 2 9 4 3" xfId="29649" xr:uid="{50D58029-3826-4340-B6DD-6A49085422B0}"/>
    <cellStyle name="Migliaia 3 2 9 5" xfId="12521" xr:uid="{B53ED6AE-F7B8-4C43-BA6D-5489CD383710}"/>
    <cellStyle name="Migliaia 3 2 9 5 2" xfId="35358" xr:uid="{7039839B-FF3E-4DCA-83F9-22C9B71A842C}"/>
    <cellStyle name="Migliaia 3 2 9 6" xfId="23941" xr:uid="{312737C0-BAAB-4E57-B2AB-50AE4F14D534}"/>
    <cellStyle name="Migliaia 3 20" xfId="23181" xr:uid="{2482D2AE-BA01-40BA-83B4-407D231CD658}"/>
    <cellStyle name="Migliaia 3 3" xfId="126" xr:uid="{1F6E311C-22C7-43CC-A8C4-15F514F1DF81}"/>
    <cellStyle name="Migliaia 3 3 10" xfId="1873" xr:uid="{6B7277B2-758F-4132-A9C1-ABD1A6BDD0CE}"/>
    <cellStyle name="Migliaia 3 3 10 2" xfId="4729" xr:uid="{C7E3C426-0465-4E14-A9FB-ADB6AEC87797}"/>
    <cellStyle name="Migliaia 3 3 10 2 2" xfId="10438" xr:uid="{23384E99-FE56-4A1F-B864-35248862BAF8}"/>
    <cellStyle name="Migliaia 3 3 10 2 2 2" xfId="21855" xr:uid="{0B83CFC0-20FE-4515-9260-42E46A8BD5DD}"/>
    <cellStyle name="Migliaia 3 3 10 2 2 2 2" xfId="44692" xr:uid="{54694836-4637-4348-8E98-6B9EA1564F95}"/>
    <cellStyle name="Migliaia 3 3 10 2 2 3" xfId="33275" xr:uid="{C713C2BA-C404-43CE-B942-9861CB7F4C9B}"/>
    <cellStyle name="Migliaia 3 3 10 2 3" xfId="16147" xr:uid="{E7C9893B-C9CE-4DFC-B01E-51C4BC4046F0}"/>
    <cellStyle name="Migliaia 3 3 10 2 3 2" xfId="38984" xr:uid="{F5AC75E8-9D42-4D9B-8885-57FFDA7DBCBE}"/>
    <cellStyle name="Migliaia 3 3 10 2 4" xfId="27567" xr:uid="{E82AF5F1-19E7-44BF-A8E9-17BF6CA2EC22}"/>
    <cellStyle name="Migliaia 3 3 10 3" xfId="7584" xr:uid="{CB6B2E5D-4BA5-4C0B-95D7-EA226368EE8C}"/>
    <cellStyle name="Migliaia 3 3 10 3 2" xfId="19001" xr:uid="{A8F2577F-7ED2-424C-9A2F-A6A9A3CF2624}"/>
    <cellStyle name="Migliaia 3 3 10 3 2 2" xfId="41838" xr:uid="{842AB9AD-AAC2-4E31-ADA1-76C78907CB49}"/>
    <cellStyle name="Migliaia 3 3 10 3 3" xfId="30421" xr:uid="{3971D41C-2377-40C0-9A6E-5B776B8BCB70}"/>
    <cellStyle name="Migliaia 3 3 10 4" xfId="13293" xr:uid="{FEA71025-6FBB-4A70-B4BA-875F360C2CD8}"/>
    <cellStyle name="Migliaia 3 3 10 4 2" xfId="36130" xr:uid="{5C51FEFD-4CC4-408B-BDFA-598686BBB976}"/>
    <cellStyle name="Migliaia 3 3 10 5" xfId="24713" xr:uid="{8168A373-167B-4E9A-A519-E12698701365}"/>
    <cellStyle name="Migliaia 3 3 11" xfId="3302" xr:uid="{1E764F32-626A-47A6-8D4D-0CE33475452A}"/>
    <cellStyle name="Migliaia 3 3 11 2" xfId="9011" xr:uid="{2C2BBE4B-CB5F-4262-9360-D3B4AE29E681}"/>
    <cellStyle name="Migliaia 3 3 11 2 2" xfId="20428" xr:uid="{BBDB10DB-4E42-4CF6-82FD-78E1EA847918}"/>
    <cellStyle name="Migliaia 3 3 11 2 2 2" xfId="43265" xr:uid="{84AC72EC-2AC8-49F2-94FF-7D77146536E8}"/>
    <cellStyle name="Migliaia 3 3 11 2 3" xfId="31848" xr:uid="{2659A510-6C29-4893-A29F-1F3C315564DB}"/>
    <cellStyle name="Migliaia 3 3 11 3" xfId="14720" xr:uid="{E68F0462-A958-4AE1-BC4B-DB0D34183191}"/>
    <cellStyle name="Migliaia 3 3 11 3 2" xfId="37557" xr:uid="{79965236-EFD6-42B7-8B68-9DB2CA8F7F9E}"/>
    <cellStyle name="Migliaia 3 3 11 4" xfId="26140" xr:uid="{02846049-A0B0-46FF-87EA-CD1EC152B85F}"/>
    <cellStyle name="Migliaia 3 3 12" xfId="6157" xr:uid="{FF63D240-3396-4CDA-8AE4-DEE392E78164}"/>
    <cellStyle name="Migliaia 3 3 12 2" xfId="17574" xr:uid="{AB46643A-25DB-4175-9EA5-B8492F8CF3F6}"/>
    <cellStyle name="Migliaia 3 3 12 2 2" xfId="40411" xr:uid="{3D366377-E27D-402C-B343-4B77AEFB204D}"/>
    <cellStyle name="Migliaia 3 3 12 3" xfId="28994" xr:uid="{4D391EA8-B825-4889-8268-F45213AE649D}"/>
    <cellStyle name="Migliaia 3 3 13" xfId="11866" xr:uid="{6FDBCB5F-7E91-46E9-9615-92AADF2D789C}"/>
    <cellStyle name="Migliaia 3 3 13 2" xfId="34703" xr:uid="{24E20C06-7A43-4DA9-887C-FAF03BBCF48B}"/>
    <cellStyle name="Migliaia 3 3 14" xfId="23286" xr:uid="{E85A7526-279D-4E50-B2CF-660CCD77D12E}"/>
    <cellStyle name="Migliaia 3 3 15" xfId="238" xr:uid="{DD59E239-0648-4DAA-8519-9D98039F82D3}"/>
    <cellStyle name="Migliaia 3 3 2" xfId="322" xr:uid="{9F5CD993-3250-4A7A-8BAC-8DF1FB7F885B}"/>
    <cellStyle name="Migliaia 3 3 2 10" xfId="6235" xr:uid="{6831EB93-3159-45F4-8971-FDC1328ECC1F}"/>
    <cellStyle name="Migliaia 3 3 2 10 2" xfId="17652" xr:uid="{CF772E3D-FB17-4C13-8483-FD41AE0C3994}"/>
    <cellStyle name="Migliaia 3 3 2 10 2 2" xfId="40489" xr:uid="{0CCD829D-E941-4B20-B174-FDF50E8515DE}"/>
    <cellStyle name="Migliaia 3 3 2 10 3" xfId="29072" xr:uid="{FBFF875A-193A-4CA1-9978-17622B5A993E}"/>
    <cellStyle name="Migliaia 3 3 2 11" xfId="11944" xr:uid="{B6D196EF-CB9F-41C2-A65D-4F18D37DC54D}"/>
    <cellStyle name="Migliaia 3 3 2 11 2" xfId="34781" xr:uid="{B9054EF5-E78E-4CE8-A4D3-BF3405B74C3F}"/>
    <cellStyle name="Migliaia 3 3 2 12" xfId="23364" xr:uid="{21ED54AC-60B6-43F1-A376-EFD6140A1800}"/>
    <cellStyle name="Migliaia 3 3 2 2" xfId="472" xr:uid="{056A244F-7E7D-422B-A681-D70B3E8E9F16}"/>
    <cellStyle name="Migliaia 3 3 2 2 10" xfId="12064" xr:uid="{50470EE5-C58A-4892-8F3D-D0CF95661075}"/>
    <cellStyle name="Migliaia 3 3 2 2 10 2" xfId="34901" xr:uid="{C49842D4-04AB-4E54-B348-DCFC15DBE5A8}"/>
    <cellStyle name="Migliaia 3 3 2 2 11" xfId="23484" xr:uid="{47866951-E74E-431E-90FC-FE53ECF43566}"/>
    <cellStyle name="Migliaia 3 3 2 2 2" xfId="726" xr:uid="{6EAF7D6B-31ED-4BD2-A286-1427AA16F209}"/>
    <cellStyle name="Migliaia 3 3 2 2 2 2" xfId="2288" xr:uid="{F4DDA226-B4D4-4CFE-951C-76468FBC858C}"/>
    <cellStyle name="Migliaia 3 3 2 2 2 2 2" xfId="5144" xr:uid="{8B7E9D0E-3DE9-4E60-879C-15ACDB988E24}"/>
    <cellStyle name="Migliaia 3 3 2 2 2 2 2 2" xfId="10852" xr:uid="{BEFC47BD-097A-4111-AD3B-DC3476B3A230}"/>
    <cellStyle name="Migliaia 3 3 2 2 2 2 2 2 2" xfId="22270" xr:uid="{70996E02-7907-474E-AE61-1310A64359FF}"/>
    <cellStyle name="Migliaia 3 3 2 2 2 2 2 2 2 2" xfId="45107" xr:uid="{F6B325A4-D0B7-449A-9E8D-D51127FCA4B4}"/>
    <cellStyle name="Migliaia 3 3 2 2 2 2 2 2 3" xfId="33690" xr:uid="{BD5F3107-52FE-4F2B-A2C1-3115FFDA3BA0}"/>
    <cellStyle name="Migliaia 3 3 2 2 2 2 2 3" xfId="16562" xr:uid="{09610CD0-D0F8-42EA-A561-559670A0BACC}"/>
    <cellStyle name="Migliaia 3 3 2 2 2 2 2 3 2" xfId="39399" xr:uid="{9C3D8A47-6AA7-480B-8B4A-67196F0A36D5}"/>
    <cellStyle name="Migliaia 3 3 2 2 2 2 2 4" xfId="27982" xr:uid="{D18C75B6-C090-4FE4-9068-E6E7E60F5004}"/>
    <cellStyle name="Migliaia 3 3 2 2 2 2 3" xfId="7999" xr:uid="{EF8A0179-6EF7-40F1-B61B-3F875CC55AF2}"/>
    <cellStyle name="Migliaia 3 3 2 2 2 2 3 2" xfId="19416" xr:uid="{765D7D1D-2A21-4EE1-B9DE-C9C21AB300B7}"/>
    <cellStyle name="Migliaia 3 3 2 2 2 2 3 2 2" xfId="42253" xr:uid="{59611771-9D45-46CC-BE68-0A360751905C}"/>
    <cellStyle name="Migliaia 3 3 2 2 2 2 3 3" xfId="30836" xr:uid="{9CEE4629-F068-489E-A203-F79F9DF4B327}"/>
    <cellStyle name="Migliaia 3 3 2 2 2 2 4" xfId="13708" xr:uid="{8AAB79D7-EE36-402E-8F24-3C2339963B2C}"/>
    <cellStyle name="Migliaia 3 3 2 2 2 2 4 2" xfId="36545" xr:uid="{4FA3038D-704F-4EB0-92E2-33BA2FFFE189}"/>
    <cellStyle name="Migliaia 3 3 2 2 2 2 5" xfId="25128" xr:uid="{CC8A2538-D048-44E8-AA14-F38D9A03398F}"/>
    <cellStyle name="Migliaia 3 3 2 2 2 3" xfId="3717" xr:uid="{45B313CF-FA00-499D-B9DC-E41EFA49E198}"/>
    <cellStyle name="Migliaia 3 3 2 2 2 3 2" xfId="9426" xr:uid="{E0753D0F-F517-408D-AB82-E058852D33CE}"/>
    <cellStyle name="Migliaia 3 3 2 2 2 3 2 2" xfId="20843" xr:uid="{D15B459B-2AE8-4905-BE59-4E0EA48C2DAD}"/>
    <cellStyle name="Migliaia 3 3 2 2 2 3 2 2 2" xfId="43680" xr:uid="{F100FBFC-780A-4015-B320-FE8BE98D1DEA}"/>
    <cellStyle name="Migliaia 3 3 2 2 2 3 2 3" xfId="32263" xr:uid="{4C3F7E37-B960-41BB-BC7C-5EA2103794E9}"/>
    <cellStyle name="Migliaia 3 3 2 2 2 3 3" xfId="15135" xr:uid="{5637DC6B-E533-4BEC-9645-1CD943391F31}"/>
    <cellStyle name="Migliaia 3 3 2 2 2 3 3 2" xfId="37972" xr:uid="{F904184E-27D8-4E21-BBE2-2DA885AB5DF2}"/>
    <cellStyle name="Migliaia 3 3 2 2 2 3 4" xfId="26555" xr:uid="{44666776-F55D-4B40-A57C-823C63D27BF2}"/>
    <cellStyle name="Migliaia 3 3 2 2 2 4" xfId="6572" xr:uid="{34A68CAE-57AF-4B73-B78F-B27EB9C3440C}"/>
    <cellStyle name="Migliaia 3 3 2 2 2 4 2" xfId="17989" xr:uid="{0CE6AD7E-8ECD-4541-A9E5-A9C3FE7E2D55}"/>
    <cellStyle name="Migliaia 3 3 2 2 2 4 2 2" xfId="40826" xr:uid="{AA389AC0-CB9A-4960-B348-99DD80962F88}"/>
    <cellStyle name="Migliaia 3 3 2 2 2 4 3" xfId="29409" xr:uid="{D6AC8E5F-6DD3-4C2A-B551-DFE83E015837}"/>
    <cellStyle name="Migliaia 3 3 2 2 2 5" xfId="12281" xr:uid="{4DFBE49B-C3E2-4EF8-94DC-64E13B46A31E}"/>
    <cellStyle name="Migliaia 3 3 2 2 2 5 2" xfId="35118" xr:uid="{B13BE5A5-0C4A-491E-A385-E2894F32FDE8}"/>
    <cellStyle name="Migliaia 3 3 2 2 2 6" xfId="23701" xr:uid="{14A3AE82-5879-4CEA-ABF3-7A087B223F59}"/>
    <cellStyle name="Migliaia 3 3 2 2 3" xfId="986" xr:uid="{2F021C3C-2FDE-4368-B345-F0CC51E7EE16}"/>
    <cellStyle name="Migliaia 3 3 2 2 3 2" xfId="2505" xr:uid="{52695826-7833-4920-A6ED-5FDB53D35FA1}"/>
    <cellStyle name="Migliaia 3 3 2 2 3 2 2" xfId="5361" xr:uid="{468AC08A-1CD1-4912-80AB-7129C33433BC}"/>
    <cellStyle name="Migliaia 3 3 2 2 3 2 2 2" xfId="11069" xr:uid="{D9818C23-4B74-4A22-93ED-4BB2DF8CA878}"/>
    <cellStyle name="Migliaia 3 3 2 2 3 2 2 2 2" xfId="22487" xr:uid="{7FA0546A-F184-48E9-929F-E7444CF712A0}"/>
    <cellStyle name="Migliaia 3 3 2 2 3 2 2 2 2 2" xfId="45324" xr:uid="{41851F5E-9935-4224-9674-C0D14AE3ABD9}"/>
    <cellStyle name="Migliaia 3 3 2 2 3 2 2 2 3" xfId="33907" xr:uid="{39AF1DA5-8459-49A9-A534-3D50967EF487}"/>
    <cellStyle name="Migliaia 3 3 2 2 3 2 2 3" xfId="16779" xr:uid="{C18E4C63-5B3E-4E06-AEEC-9FA2B46F5605}"/>
    <cellStyle name="Migliaia 3 3 2 2 3 2 2 3 2" xfId="39616" xr:uid="{5C39B604-B629-4F87-B8CF-12AC9E2F4D42}"/>
    <cellStyle name="Migliaia 3 3 2 2 3 2 2 4" xfId="28199" xr:uid="{1C8104A0-E7DD-4272-A166-855816FEF22D}"/>
    <cellStyle name="Migliaia 3 3 2 2 3 2 3" xfId="8216" xr:uid="{3954D404-1279-45CA-8F1B-1B593715114F}"/>
    <cellStyle name="Migliaia 3 3 2 2 3 2 3 2" xfId="19633" xr:uid="{823B8D7B-0A36-4E2D-9E48-C77167AB1E9F}"/>
    <cellStyle name="Migliaia 3 3 2 2 3 2 3 2 2" xfId="42470" xr:uid="{91D27896-EC9C-4540-8136-8032C98B9C15}"/>
    <cellStyle name="Migliaia 3 3 2 2 3 2 3 3" xfId="31053" xr:uid="{FF2AA229-E9A4-4500-8D28-F9CE75CA434D}"/>
    <cellStyle name="Migliaia 3 3 2 2 3 2 4" xfId="13925" xr:uid="{6CCA189D-869E-4F09-A6DB-9682DE2AF144}"/>
    <cellStyle name="Migliaia 3 3 2 2 3 2 4 2" xfId="36762" xr:uid="{390FBCAA-F55E-4D86-8830-B15D19375E8C}"/>
    <cellStyle name="Migliaia 3 3 2 2 3 2 5" xfId="25345" xr:uid="{6B3757AB-81B8-4111-BCC4-A4A82B7B0CCE}"/>
    <cellStyle name="Migliaia 3 3 2 2 3 3" xfId="3934" xr:uid="{5896E1E9-42FA-4C30-88FE-0A393A405DA8}"/>
    <cellStyle name="Migliaia 3 3 2 2 3 3 2" xfId="9643" xr:uid="{1BBB0A5B-76D1-4A8E-B216-21C931BB2723}"/>
    <cellStyle name="Migliaia 3 3 2 2 3 3 2 2" xfId="21060" xr:uid="{3CF50A2A-9FB2-496D-B3A3-11FDE7A3C0C6}"/>
    <cellStyle name="Migliaia 3 3 2 2 3 3 2 2 2" xfId="43897" xr:uid="{9B7C3008-C808-4AC3-B55D-D70B841B399E}"/>
    <cellStyle name="Migliaia 3 3 2 2 3 3 2 3" xfId="32480" xr:uid="{51595B3E-E920-4E57-9E86-E129B16E83E4}"/>
    <cellStyle name="Migliaia 3 3 2 2 3 3 3" xfId="15352" xr:uid="{199F5404-27FE-405E-85A5-2E2E6A379270}"/>
    <cellStyle name="Migliaia 3 3 2 2 3 3 3 2" xfId="38189" xr:uid="{590D5986-2FA7-4314-BC17-E2B8A300EB5A}"/>
    <cellStyle name="Migliaia 3 3 2 2 3 3 4" xfId="26772" xr:uid="{3D6785A2-073C-4265-9A82-1436D4309007}"/>
    <cellStyle name="Migliaia 3 3 2 2 3 4" xfId="6789" xr:uid="{22A741E5-58C1-4142-B47B-2EA2E70C1669}"/>
    <cellStyle name="Migliaia 3 3 2 2 3 4 2" xfId="18206" xr:uid="{174EC767-109E-436B-B4DA-0EE8B986244D}"/>
    <cellStyle name="Migliaia 3 3 2 2 3 4 2 2" xfId="41043" xr:uid="{6B4A4F4D-23A6-4F43-B116-A8BA537F5D8A}"/>
    <cellStyle name="Migliaia 3 3 2 2 3 4 3" xfId="29626" xr:uid="{4E20AAC0-2416-420D-8290-135964FC4F8F}"/>
    <cellStyle name="Migliaia 3 3 2 2 3 5" xfId="12498" xr:uid="{D41788ED-D7E9-4E6E-BD17-6687EE09EB0C}"/>
    <cellStyle name="Migliaia 3 3 2 2 3 5 2" xfId="35335" xr:uid="{6D676933-8B06-4C83-AFE9-4861D91D6800}"/>
    <cellStyle name="Migliaia 3 3 2 2 3 6" xfId="23918" xr:uid="{0B277BF4-7715-4A30-AE1B-EE842F140AE8}"/>
    <cellStyle name="Migliaia 3 3 2 2 4" xfId="1233" xr:uid="{D3FAC3F5-89D5-4330-99E8-59FEFDC3C179}"/>
    <cellStyle name="Migliaia 3 3 2 2 4 2" xfId="2722" xr:uid="{F0A6D66B-5A5E-44D2-96D7-9442C79B97E6}"/>
    <cellStyle name="Migliaia 3 3 2 2 4 2 2" xfId="5578" xr:uid="{48BEA457-1BC1-47FD-B8F5-A455BD8BA648}"/>
    <cellStyle name="Migliaia 3 3 2 2 4 2 2 2" xfId="11286" xr:uid="{13B24C4B-7E8E-48D4-8C1C-B41BBB07305C}"/>
    <cellStyle name="Migliaia 3 3 2 2 4 2 2 2 2" xfId="22704" xr:uid="{6E539C5B-D60D-4F6F-8B49-B6BC212A7A35}"/>
    <cellStyle name="Migliaia 3 3 2 2 4 2 2 2 2 2" xfId="45541" xr:uid="{49F2E5CD-A79D-47B9-BE30-C60BADBDAA33}"/>
    <cellStyle name="Migliaia 3 3 2 2 4 2 2 2 3" xfId="34124" xr:uid="{581C88D1-E5C0-4D5C-A944-C0FA2A82C9A1}"/>
    <cellStyle name="Migliaia 3 3 2 2 4 2 2 3" xfId="16996" xr:uid="{10ACF04A-85EF-486D-B90B-D8984E42EC66}"/>
    <cellStyle name="Migliaia 3 3 2 2 4 2 2 3 2" xfId="39833" xr:uid="{98FB80D7-2E6A-40D3-A3BF-1B6A1BF8502C}"/>
    <cellStyle name="Migliaia 3 3 2 2 4 2 2 4" xfId="28416" xr:uid="{C6568996-907D-418A-AF79-17B555297914}"/>
    <cellStyle name="Migliaia 3 3 2 2 4 2 3" xfId="8433" xr:uid="{8571A4AE-B1F4-4759-86E7-AD19F8E16E35}"/>
    <cellStyle name="Migliaia 3 3 2 2 4 2 3 2" xfId="19850" xr:uid="{BD8FCE77-3A0E-4E89-9BA3-B521D731DCD1}"/>
    <cellStyle name="Migliaia 3 3 2 2 4 2 3 2 2" xfId="42687" xr:uid="{39D27C6B-DA88-4E01-839A-87F62C2031BB}"/>
    <cellStyle name="Migliaia 3 3 2 2 4 2 3 3" xfId="31270" xr:uid="{A48FA166-D1EA-430C-A12D-4B5FB5FA7449}"/>
    <cellStyle name="Migliaia 3 3 2 2 4 2 4" xfId="14142" xr:uid="{4F2EE911-229D-4889-8DD7-C681C61BE8A5}"/>
    <cellStyle name="Migliaia 3 3 2 2 4 2 4 2" xfId="36979" xr:uid="{E86343AA-B859-4722-B01F-9D98C9C710B9}"/>
    <cellStyle name="Migliaia 3 3 2 2 4 2 5" xfId="25562" xr:uid="{5927C0B7-B848-4491-A9E3-0CCF7802787F}"/>
    <cellStyle name="Migliaia 3 3 2 2 4 3" xfId="4151" xr:uid="{7A3C09BA-F2D2-41BE-B06B-AAF9CB0690FA}"/>
    <cellStyle name="Migliaia 3 3 2 2 4 3 2" xfId="9860" xr:uid="{DCE67364-08B9-403A-9CD6-B960895A6D7E}"/>
    <cellStyle name="Migliaia 3 3 2 2 4 3 2 2" xfId="21277" xr:uid="{48DC2C70-A4DC-4644-9D22-C580A36176DC}"/>
    <cellStyle name="Migliaia 3 3 2 2 4 3 2 2 2" xfId="44114" xr:uid="{F3AEDAD0-EA43-4E25-906F-A311C5F73602}"/>
    <cellStyle name="Migliaia 3 3 2 2 4 3 2 3" xfId="32697" xr:uid="{B3F105F4-A05A-430B-B5AD-3F1299D323F8}"/>
    <cellStyle name="Migliaia 3 3 2 2 4 3 3" xfId="15569" xr:uid="{7ECC8D46-0965-4652-B0D5-0B057CD6CF88}"/>
    <cellStyle name="Migliaia 3 3 2 2 4 3 3 2" xfId="38406" xr:uid="{F6C16168-FB0D-4C16-8384-3389F0F04370}"/>
    <cellStyle name="Migliaia 3 3 2 2 4 3 4" xfId="26989" xr:uid="{F3C1DB0D-FEBA-45EB-AE2D-E8AAA520E08A}"/>
    <cellStyle name="Migliaia 3 3 2 2 4 4" xfId="7006" xr:uid="{396D64EF-29C4-41E9-9C37-E1E07BCAA1AA}"/>
    <cellStyle name="Migliaia 3 3 2 2 4 4 2" xfId="18423" xr:uid="{4950570E-A3BC-419C-A168-96A07E8868C1}"/>
    <cellStyle name="Migliaia 3 3 2 2 4 4 2 2" xfId="41260" xr:uid="{E17F63E0-6CB9-458A-A559-649B7318C09A}"/>
    <cellStyle name="Migliaia 3 3 2 2 4 4 3" xfId="29843" xr:uid="{5FF9F9A0-B258-43BB-BA01-EF7AE048F6CC}"/>
    <cellStyle name="Migliaia 3 3 2 2 4 5" xfId="12715" xr:uid="{92201CC6-3763-4556-8BDD-70392026A6D6}"/>
    <cellStyle name="Migliaia 3 3 2 2 4 5 2" xfId="35552" xr:uid="{C75C2357-FC0D-4F83-B215-D3576E5FE805}"/>
    <cellStyle name="Migliaia 3 3 2 2 4 6" xfId="24135" xr:uid="{BB2340C8-022B-4682-86FF-B4D58DB4AD48}"/>
    <cellStyle name="Migliaia 3 3 2 2 5" xfId="1480" xr:uid="{772DE9D5-AC44-4747-A62E-27F72DD75B77}"/>
    <cellStyle name="Migliaia 3 3 2 2 5 2" xfId="2939" xr:uid="{51E87D65-EE7A-48A0-9692-D8F28FFDFC27}"/>
    <cellStyle name="Migliaia 3 3 2 2 5 2 2" xfId="5795" xr:uid="{BE01D495-B412-4DD6-9D7B-183FC4CB39B7}"/>
    <cellStyle name="Migliaia 3 3 2 2 5 2 2 2" xfId="11503" xr:uid="{FD3A2703-2707-4E16-91B7-9AD8CD8151E3}"/>
    <cellStyle name="Migliaia 3 3 2 2 5 2 2 2 2" xfId="22921" xr:uid="{5AFF3AC4-C8E1-4574-9C4E-D8A9EEB8876E}"/>
    <cellStyle name="Migliaia 3 3 2 2 5 2 2 2 2 2" xfId="45758" xr:uid="{9269C7C6-68C7-4DCA-95AC-42E72493EFAD}"/>
    <cellStyle name="Migliaia 3 3 2 2 5 2 2 2 3" xfId="34341" xr:uid="{4A090495-9F45-4A4F-B4B5-7C86EF3D3A83}"/>
    <cellStyle name="Migliaia 3 3 2 2 5 2 2 3" xfId="17213" xr:uid="{4EEA1FB0-BB91-4C29-BE5A-34F073C9CD43}"/>
    <cellStyle name="Migliaia 3 3 2 2 5 2 2 3 2" xfId="40050" xr:uid="{515E63F9-0540-4DEC-83F3-0539A05D2DA6}"/>
    <cellStyle name="Migliaia 3 3 2 2 5 2 2 4" xfId="28633" xr:uid="{FA430EB0-F846-4DAA-8123-C9FB341ADB99}"/>
    <cellStyle name="Migliaia 3 3 2 2 5 2 3" xfId="8650" xr:uid="{B7D95F1A-27B2-4E33-858F-5492A31BBC5D}"/>
    <cellStyle name="Migliaia 3 3 2 2 5 2 3 2" xfId="20067" xr:uid="{B315218C-D56E-4345-9C82-CBBD279FFCA3}"/>
    <cellStyle name="Migliaia 3 3 2 2 5 2 3 2 2" xfId="42904" xr:uid="{59D007E9-68CE-46BA-AE5B-9F2FF04CA8D9}"/>
    <cellStyle name="Migliaia 3 3 2 2 5 2 3 3" xfId="31487" xr:uid="{6EBB4D76-C822-4AED-9034-6D1C3AF84364}"/>
    <cellStyle name="Migliaia 3 3 2 2 5 2 4" xfId="14359" xr:uid="{1E0EC7EB-C8E8-407E-9161-A7D6FE1F2C5A}"/>
    <cellStyle name="Migliaia 3 3 2 2 5 2 4 2" xfId="37196" xr:uid="{435AC763-7450-4581-B7EF-92579828D75C}"/>
    <cellStyle name="Migliaia 3 3 2 2 5 2 5" xfId="25779" xr:uid="{A626DF01-5656-43B3-9E21-3423943F1A90}"/>
    <cellStyle name="Migliaia 3 3 2 2 5 3" xfId="4368" xr:uid="{43589C17-F6CE-41D1-878C-7CA509FE9447}"/>
    <cellStyle name="Migliaia 3 3 2 2 5 3 2" xfId="10077" xr:uid="{02CD7220-E4E3-4F01-998E-2765E300C855}"/>
    <cellStyle name="Migliaia 3 3 2 2 5 3 2 2" xfId="21494" xr:uid="{B5CA0846-EC1A-4BCA-8B64-F9C5174E2453}"/>
    <cellStyle name="Migliaia 3 3 2 2 5 3 2 2 2" xfId="44331" xr:uid="{C0DD2987-BFC4-4B96-A081-21A6F5010AF6}"/>
    <cellStyle name="Migliaia 3 3 2 2 5 3 2 3" xfId="32914" xr:uid="{6CD1CF69-4F5F-4F35-B4DA-2E3C1D4DA041}"/>
    <cellStyle name="Migliaia 3 3 2 2 5 3 3" xfId="15786" xr:uid="{F44358F8-CCB6-4F9C-8557-1A7CA93D0C01}"/>
    <cellStyle name="Migliaia 3 3 2 2 5 3 3 2" xfId="38623" xr:uid="{98792756-B3F0-4881-BCAD-9B07C59A6BE7}"/>
    <cellStyle name="Migliaia 3 3 2 2 5 3 4" xfId="27206" xr:uid="{17E90B43-EA97-48B4-9472-51B9E9053EAA}"/>
    <cellStyle name="Migliaia 3 3 2 2 5 4" xfId="7223" xr:uid="{B411CF9A-8A1D-45E9-BF27-E853486DA068}"/>
    <cellStyle name="Migliaia 3 3 2 2 5 4 2" xfId="18640" xr:uid="{701E42FB-9BEC-4F0E-A1E0-FDC9386F6555}"/>
    <cellStyle name="Migliaia 3 3 2 2 5 4 2 2" xfId="41477" xr:uid="{0AA40BF7-7A2B-481E-95DD-146B64D77E70}"/>
    <cellStyle name="Migliaia 3 3 2 2 5 4 3" xfId="30060" xr:uid="{1B23DEDF-EC8B-40B0-A678-65E9225E8027}"/>
    <cellStyle name="Migliaia 3 3 2 2 5 5" xfId="12932" xr:uid="{C745F9EF-BBC7-4017-B3C5-2DA874F89011}"/>
    <cellStyle name="Migliaia 3 3 2 2 5 5 2" xfId="35769" xr:uid="{F491EC2B-83F2-4DEB-8ADA-ECF1D7D9E627}"/>
    <cellStyle name="Migliaia 3 3 2 2 5 6" xfId="24352" xr:uid="{2B4C4DB1-7CED-4980-A1AE-C7B3DC25E082}"/>
    <cellStyle name="Migliaia 3 3 2 2 6" xfId="1727" xr:uid="{5761AA6B-014F-482B-8CD7-67BEE2FE2737}"/>
    <cellStyle name="Migliaia 3 3 2 2 6 2" xfId="3156" xr:uid="{D05D0DC2-D8F3-4D49-B8AA-22F17F731CAF}"/>
    <cellStyle name="Migliaia 3 3 2 2 6 2 2" xfId="6012" xr:uid="{DC2B3591-3911-4516-A762-53C658D3ABCB}"/>
    <cellStyle name="Migliaia 3 3 2 2 6 2 2 2" xfId="11720" xr:uid="{DE55350C-258E-4A2B-98E5-E2245001B9D8}"/>
    <cellStyle name="Migliaia 3 3 2 2 6 2 2 2 2" xfId="23138" xr:uid="{2968A689-8FA7-4851-BFBC-7556450874B3}"/>
    <cellStyle name="Migliaia 3 3 2 2 6 2 2 2 2 2" xfId="45975" xr:uid="{B49FED58-8A7A-490C-B58C-159567496C8E}"/>
    <cellStyle name="Migliaia 3 3 2 2 6 2 2 2 3" xfId="34558" xr:uid="{E72A1843-FA02-43DA-BDCC-E57431809CB3}"/>
    <cellStyle name="Migliaia 3 3 2 2 6 2 2 3" xfId="17430" xr:uid="{E7C83C5D-2294-4253-B717-5DC225BF5315}"/>
    <cellStyle name="Migliaia 3 3 2 2 6 2 2 3 2" xfId="40267" xr:uid="{21B505AB-9E3A-497D-A62B-CB87F205C308}"/>
    <cellStyle name="Migliaia 3 3 2 2 6 2 2 4" xfId="28850" xr:uid="{87969A0C-FEE8-475D-AD5B-838065095040}"/>
    <cellStyle name="Migliaia 3 3 2 2 6 2 3" xfId="8867" xr:uid="{E61F8E40-AC3D-4851-B71A-A8C03C708A20}"/>
    <cellStyle name="Migliaia 3 3 2 2 6 2 3 2" xfId="20284" xr:uid="{E6EB44E6-CEFE-40DF-AFFD-AE23577E69E7}"/>
    <cellStyle name="Migliaia 3 3 2 2 6 2 3 2 2" xfId="43121" xr:uid="{1A502C30-714D-459F-A834-5791C66CC64F}"/>
    <cellStyle name="Migliaia 3 3 2 2 6 2 3 3" xfId="31704" xr:uid="{8C27B4D0-9E26-4656-BC73-A0B7A6A38BDD}"/>
    <cellStyle name="Migliaia 3 3 2 2 6 2 4" xfId="14576" xr:uid="{3109B02B-1F76-4432-8935-D24AFF13286A}"/>
    <cellStyle name="Migliaia 3 3 2 2 6 2 4 2" xfId="37413" xr:uid="{2EE620C2-1001-4F29-9343-295B9C5E001F}"/>
    <cellStyle name="Migliaia 3 3 2 2 6 2 5" xfId="25996" xr:uid="{4B3E7AD7-5FA9-41EA-8EC7-5D7912005BB9}"/>
    <cellStyle name="Migliaia 3 3 2 2 6 3" xfId="4585" xr:uid="{22AA9E80-5F82-4495-A41C-E6BC92CE02FC}"/>
    <cellStyle name="Migliaia 3 3 2 2 6 3 2" xfId="10294" xr:uid="{4D1B4896-4A15-4BEF-8741-D1F48D6FD2F4}"/>
    <cellStyle name="Migliaia 3 3 2 2 6 3 2 2" xfId="21711" xr:uid="{6EE01B46-2BE5-4BD7-94B8-15AF03CA1BB5}"/>
    <cellStyle name="Migliaia 3 3 2 2 6 3 2 2 2" xfId="44548" xr:uid="{6784A711-9ACB-41E4-BAD2-B4BDE1EDE4FB}"/>
    <cellStyle name="Migliaia 3 3 2 2 6 3 2 3" xfId="33131" xr:uid="{FED9E8FB-7EF5-4C3E-8F53-4D3D98CE761C}"/>
    <cellStyle name="Migliaia 3 3 2 2 6 3 3" xfId="16003" xr:uid="{FA0B270C-F24F-4A38-96C3-0C7704326A24}"/>
    <cellStyle name="Migliaia 3 3 2 2 6 3 3 2" xfId="38840" xr:uid="{B1CF4972-5503-4781-B2C5-8BBB7E4C788D}"/>
    <cellStyle name="Migliaia 3 3 2 2 6 3 4" xfId="27423" xr:uid="{6A372D7F-8426-465F-8216-47F4B9FD487C}"/>
    <cellStyle name="Migliaia 3 3 2 2 6 4" xfId="7440" xr:uid="{26511AF1-A7E8-450E-A1F1-90255815D280}"/>
    <cellStyle name="Migliaia 3 3 2 2 6 4 2" xfId="18857" xr:uid="{F03A9A05-427A-4352-A426-8D0FEF7073BB}"/>
    <cellStyle name="Migliaia 3 3 2 2 6 4 2 2" xfId="41694" xr:uid="{6F229B92-472B-4DA4-BBD3-0071AC93D4E5}"/>
    <cellStyle name="Migliaia 3 3 2 2 6 4 3" xfId="30277" xr:uid="{B769A126-1E4D-41EF-AADF-77330BB3568A}"/>
    <cellStyle name="Migliaia 3 3 2 2 6 5" xfId="13149" xr:uid="{8323A761-613A-47D2-9390-29F79511B079}"/>
    <cellStyle name="Migliaia 3 3 2 2 6 5 2" xfId="35986" xr:uid="{AB9675CD-EF60-4A89-8EA6-5BBA243DEC44}"/>
    <cellStyle name="Migliaia 3 3 2 2 6 6" xfId="24569" xr:uid="{DA64F9A9-5EF6-47B3-B20B-83C434A198D6}"/>
    <cellStyle name="Migliaia 3 3 2 2 7" xfId="2071" xr:uid="{698255AF-9FFB-4C7F-92C6-8E507E8B120C}"/>
    <cellStyle name="Migliaia 3 3 2 2 7 2" xfId="4927" xr:uid="{37E1CEE1-15A1-4CDF-A4BB-8001BBA51A93}"/>
    <cellStyle name="Migliaia 3 3 2 2 7 2 2" xfId="10635" xr:uid="{585C9837-6DAA-4530-9A03-2C3BF8CCDBA7}"/>
    <cellStyle name="Migliaia 3 3 2 2 7 2 2 2" xfId="22053" xr:uid="{BC8740CE-CD11-4778-A46B-A59387AF3126}"/>
    <cellStyle name="Migliaia 3 3 2 2 7 2 2 2 2" xfId="44890" xr:uid="{5739D426-147D-4FEE-9EDA-FDAB79912BA4}"/>
    <cellStyle name="Migliaia 3 3 2 2 7 2 2 3" xfId="33473" xr:uid="{57B4864A-3E52-4A47-B932-84BD25D85ABF}"/>
    <cellStyle name="Migliaia 3 3 2 2 7 2 3" xfId="16345" xr:uid="{C4A8D25D-7690-42CC-A479-CC910244DAFB}"/>
    <cellStyle name="Migliaia 3 3 2 2 7 2 3 2" xfId="39182" xr:uid="{2A13D8E2-8D06-49F4-BEBF-E43DA928D193}"/>
    <cellStyle name="Migliaia 3 3 2 2 7 2 4" xfId="27765" xr:uid="{D8AA09E2-FE50-4730-9C85-6E89ABBEA1CF}"/>
    <cellStyle name="Migliaia 3 3 2 2 7 3" xfId="7782" xr:uid="{F03301AF-610A-4A45-98EF-F5716035A8BD}"/>
    <cellStyle name="Migliaia 3 3 2 2 7 3 2" xfId="19199" xr:uid="{0B159440-DDC9-4423-A504-36257A5460BD}"/>
    <cellStyle name="Migliaia 3 3 2 2 7 3 2 2" xfId="42036" xr:uid="{2676808D-02A3-45F8-9141-05373248A8AE}"/>
    <cellStyle name="Migliaia 3 3 2 2 7 3 3" xfId="30619" xr:uid="{71A96825-3027-4603-B3D5-F10DD7F67204}"/>
    <cellStyle name="Migliaia 3 3 2 2 7 4" xfId="13491" xr:uid="{15112634-C2EF-448E-A515-E8797A4DC560}"/>
    <cellStyle name="Migliaia 3 3 2 2 7 4 2" xfId="36328" xr:uid="{F993C31C-BB61-49CA-8B15-CA65E20287C6}"/>
    <cellStyle name="Migliaia 3 3 2 2 7 5" xfId="24911" xr:uid="{ED7444E3-F023-46F6-AA08-F63BC52A8DA9}"/>
    <cellStyle name="Migliaia 3 3 2 2 8" xfId="3500" xr:uid="{38F5B09E-ED24-4642-9C6F-08F5245527AC}"/>
    <cellStyle name="Migliaia 3 3 2 2 8 2" xfId="9209" xr:uid="{457B69CE-DC64-4829-853A-4FC15BF45483}"/>
    <cellStyle name="Migliaia 3 3 2 2 8 2 2" xfId="20626" xr:uid="{AA3EB2AB-A00A-4B5D-BD45-775B9A3E3E7E}"/>
    <cellStyle name="Migliaia 3 3 2 2 8 2 2 2" xfId="43463" xr:uid="{1A796BC5-A4EF-434D-A22C-2BCDED6D3228}"/>
    <cellStyle name="Migliaia 3 3 2 2 8 2 3" xfId="32046" xr:uid="{34280197-263F-4F87-A07A-A725255DBE22}"/>
    <cellStyle name="Migliaia 3 3 2 2 8 3" xfId="14918" xr:uid="{6C883C43-7997-44C4-8E73-2D5D70346F5A}"/>
    <cellStyle name="Migliaia 3 3 2 2 8 3 2" xfId="37755" xr:uid="{101983A5-BB3F-4006-8DEE-734D1B15E373}"/>
    <cellStyle name="Migliaia 3 3 2 2 8 4" xfId="26338" xr:uid="{4599D00D-CB5E-444B-9852-F6D8E62A8C1C}"/>
    <cellStyle name="Migliaia 3 3 2 2 9" xfId="6355" xr:uid="{CC0AAF7F-35BF-42C0-8667-C14D89785488}"/>
    <cellStyle name="Migliaia 3 3 2 2 9 2" xfId="17772" xr:uid="{3DB366A5-3038-44E1-9D88-9EF4E40EE080}"/>
    <cellStyle name="Migliaia 3 3 2 2 9 2 2" xfId="40609" xr:uid="{144CFCEF-1489-4373-9093-6233CBA167E7}"/>
    <cellStyle name="Migliaia 3 3 2 2 9 3" xfId="29192" xr:uid="{E441FBDD-762B-46A9-ADC4-72CA11401786}"/>
    <cellStyle name="Migliaia 3 3 2 3" xfId="592" xr:uid="{84C0E674-9146-47CD-B66E-BBC1FBFBF8F9}"/>
    <cellStyle name="Migliaia 3 3 2 3 2" xfId="2174" xr:uid="{A61A5688-00FA-4181-9479-C345CC87F83F}"/>
    <cellStyle name="Migliaia 3 3 2 3 2 2" xfId="5030" xr:uid="{2BCB9E11-8ADF-47F4-9C43-72D97449679D}"/>
    <cellStyle name="Migliaia 3 3 2 3 2 2 2" xfId="10738" xr:uid="{201D61AA-EAFC-4305-A18C-0361E449B084}"/>
    <cellStyle name="Migliaia 3 3 2 3 2 2 2 2" xfId="22156" xr:uid="{4E4D68AE-D8EF-4204-9C4D-1D0A801B6724}"/>
    <cellStyle name="Migliaia 3 3 2 3 2 2 2 2 2" xfId="44993" xr:uid="{CBF4FE00-639A-4540-BDC8-A68AB4B15F12}"/>
    <cellStyle name="Migliaia 3 3 2 3 2 2 2 3" xfId="33576" xr:uid="{4077CFB1-CA75-4AEE-9613-E635E4F7BEED}"/>
    <cellStyle name="Migliaia 3 3 2 3 2 2 3" xfId="16448" xr:uid="{0517EEC4-858A-495E-A0F9-B4C20D16C7FA}"/>
    <cellStyle name="Migliaia 3 3 2 3 2 2 3 2" xfId="39285" xr:uid="{CD861954-DFCC-488E-B0ED-DD1B40A90403}"/>
    <cellStyle name="Migliaia 3 3 2 3 2 2 4" xfId="27868" xr:uid="{A7CC8348-9F9F-4B30-80CD-EA2452E0E47A}"/>
    <cellStyle name="Migliaia 3 3 2 3 2 3" xfId="7885" xr:uid="{D2FC718C-88C7-4DAA-8932-27D8AE07BA87}"/>
    <cellStyle name="Migliaia 3 3 2 3 2 3 2" xfId="19302" xr:uid="{DD111C04-0635-4543-BB2C-5FA4AB5B1645}"/>
    <cellStyle name="Migliaia 3 3 2 3 2 3 2 2" xfId="42139" xr:uid="{C6E02990-FF38-4CEE-9E32-9A9708B40405}"/>
    <cellStyle name="Migliaia 3 3 2 3 2 3 3" xfId="30722" xr:uid="{7704388A-6E6A-4E4F-A09A-437D264ABE7C}"/>
    <cellStyle name="Migliaia 3 3 2 3 2 4" xfId="13594" xr:uid="{55A93A82-F6AE-42EF-924C-E7FD5C17C7E3}"/>
    <cellStyle name="Migliaia 3 3 2 3 2 4 2" xfId="36431" xr:uid="{200C10C5-241E-4802-B6BC-6A073E6838A7}"/>
    <cellStyle name="Migliaia 3 3 2 3 2 5" xfId="25014" xr:uid="{A0449E76-4BFA-48D9-97E2-42A1698CC399}"/>
    <cellStyle name="Migliaia 3 3 2 3 3" xfId="3603" xr:uid="{17EC3AA2-A84C-43B8-958B-FF38EFDAC996}"/>
    <cellStyle name="Migliaia 3 3 2 3 3 2" xfId="9312" xr:uid="{9290ABCA-1DED-4F41-AE46-982249EB86C3}"/>
    <cellStyle name="Migliaia 3 3 2 3 3 2 2" xfId="20729" xr:uid="{974E582F-E521-44D2-8EE5-2752A12F436A}"/>
    <cellStyle name="Migliaia 3 3 2 3 3 2 2 2" xfId="43566" xr:uid="{B11B01C2-7667-4FDE-A8D0-93C532929012}"/>
    <cellStyle name="Migliaia 3 3 2 3 3 2 3" xfId="32149" xr:uid="{3A08C1C1-FB6E-4B91-A7F0-0AE83E48470F}"/>
    <cellStyle name="Migliaia 3 3 2 3 3 3" xfId="15021" xr:uid="{10577C3E-0A14-4129-9F61-BDF74945105D}"/>
    <cellStyle name="Migliaia 3 3 2 3 3 3 2" xfId="37858" xr:uid="{A4CE0E0D-C5A9-4187-AE14-A7E6EBD16868}"/>
    <cellStyle name="Migliaia 3 3 2 3 3 4" xfId="26441" xr:uid="{8C9D45AA-7213-4D16-830E-3A10B46EC9E9}"/>
    <cellStyle name="Migliaia 3 3 2 3 4" xfId="6458" xr:uid="{2F6B2856-F5C4-4F28-8A3B-E2E28BC262AC}"/>
    <cellStyle name="Migliaia 3 3 2 3 4 2" xfId="17875" xr:uid="{741355CC-6A71-4501-B283-8A41B247D517}"/>
    <cellStyle name="Migliaia 3 3 2 3 4 2 2" xfId="40712" xr:uid="{5B91E60F-0A37-4F46-A16E-09705CF276C4}"/>
    <cellStyle name="Migliaia 3 3 2 3 4 3" xfId="29295" xr:uid="{1B8414AF-8046-4069-A0C9-B40A546B874F}"/>
    <cellStyle name="Migliaia 3 3 2 3 5" xfId="12167" xr:uid="{BBD80B58-35A0-475E-9561-67C19ED1CC07}"/>
    <cellStyle name="Migliaia 3 3 2 3 5 2" xfId="35004" xr:uid="{1392E8E6-E106-4288-AF3B-34F2ABA90417}"/>
    <cellStyle name="Migliaia 3 3 2 3 6" xfId="23587" xr:uid="{95AAA69D-2ED0-4EF6-B26B-D0533620CE82}"/>
    <cellStyle name="Migliaia 3 3 2 4" xfId="855" xr:uid="{A34F5B17-1D99-40A8-A9DD-B16E5ADCAD9C}"/>
    <cellStyle name="Migliaia 3 3 2 4 2" xfId="2391" xr:uid="{F3C25EA3-FA1D-454C-AC44-CB35286C3EC2}"/>
    <cellStyle name="Migliaia 3 3 2 4 2 2" xfId="5247" xr:uid="{1031A1E5-7104-4899-A306-7F7A5678F9A6}"/>
    <cellStyle name="Migliaia 3 3 2 4 2 2 2" xfId="10955" xr:uid="{D6176EB5-612D-4375-A7E3-19D836DA4374}"/>
    <cellStyle name="Migliaia 3 3 2 4 2 2 2 2" xfId="22373" xr:uid="{EA55548B-BE6E-4592-9DE4-7FE8FA5D6DD8}"/>
    <cellStyle name="Migliaia 3 3 2 4 2 2 2 2 2" xfId="45210" xr:uid="{A40DB4D4-0958-4EBE-A1A2-9C59843190C6}"/>
    <cellStyle name="Migliaia 3 3 2 4 2 2 2 3" xfId="33793" xr:uid="{7A2DC789-84A1-41DD-89E2-880E15C5D2DA}"/>
    <cellStyle name="Migliaia 3 3 2 4 2 2 3" xfId="16665" xr:uid="{A1E5637C-D7F3-43F4-A019-F71C8CF3928C}"/>
    <cellStyle name="Migliaia 3 3 2 4 2 2 3 2" xfId="39502" xr:uid="{290F2A06-31F6-4E49-BFF7-158F12C33410}"/>
    <cellStyle name="Migliaia 3 3 2 4 2 2 4" xfId="28085" xr:uid="{174333BB-F6EE-42A0-AA65-286F4D32C2B0}"/>
    <cellStyle name="Migliaia 3 3 2 4 2 3" xfId="8102" xr:uid="{0111F68F-7C08-4587-A2EF-9E5B0B4FC82A}"/>
    <cellStyle name="Migliaia 3 3 2 4 2 3 2" xfId="19519" xr:uid="{6272A80F-B616-4F5B-90E2-EEA8D9BAD7F8}"/>
    <cellStyle name="Migliaia 3 3 2 4 2 3 2 2" xfId="42356" xr:uid="{119D5BAC-9590-411F-8968-DB42CFABCF35}"/>
    <cellStyle name="Migliaia 3 3 2 4 2 3 3" xfId="30939" xr:uid="{5BD9C59F-ACA5-4447-9059-F6C4423D98D0}"/>
    <cellStyle name="Migliaia 3 3 2 4 2 4" xfId="13811" xr:uid="{F7A6D9A9-E7BA-449B-8D40-F813DC0422AF}"/>
    <cellStyle name="Migliaia 3 3 2 4 2 4 2" xfId="36648" xr:uid="{A26E055D-0ED2-428F-9D4F-198FBB947ED8}"/>
    <cellStyle name="Migliaia 3 3 2 4 2 5" xfId="25231" xr:uid="{327DC7AE-DEBD-4BC6-9F8B-2A785E2B0635}"/>
    <cellStyle name="Migliaia 3 3 2 4 3" xfId="3820" xr:uid="{6703F9E6-B694-41DB-802B-44DDD6E6ED76}"/>
    <cellStyle name="Migliaia 3 3 2 4 3 2" xfId="9529" xr:uid="{5DAC9CDF-34AC-4FCD-8B2D-B063D185156C}"/>
    <cellStyle name="Migliaia 3 3 2 4 3 2 2" xfId="20946" xr:uid="{4E93618A-1556-47ED-ADE9-4E55CB7869C2}"/>
    <cellStyle name="Migliaia 3 3 2 4 3 2 2 2" xfId="43783" xr:uid="{D31CD8F8-32FC-4F2A-AB98-0C9150964521}"/>
    <cellStyle name="Migliaia 3 3 2 4 3 2 3" xfId="32366" xr:uid="{4E0A1D42-5751-4911-87BD-052072C485F2}"/>
    <cellStyle name="Migliaia 3 3 2 4 3 3" xfId="15238" xr:uid="{A76E1BE3-CBAC-45FE-99D6-4DE570CF7548}"/>
    <cellStyle name="Migliaia 3 3 2 4 3 3 2" xfId="38075" xr:uid="{F551E415-AF7A-4314-9C09-CDE8A983B568}"/>
    <cellStyle name="Migliaia 3 3 2 4 3 4" xfId="26658" xr:uid="{403232F1-0194-4423-850D-FE3B20604555}"/>
    <cellStyle name="Migliaia 3 3 2 4 4" xfId="6675" xr:uid="{4D2769FC-9915-41DE-86A8-5458DFC6F0F2}"/>
    <cellStyle name="Migliaia 3 3 2 4 4 2" xfId="18092" xr:uid="{CC22013F-5AA0-4F05-9515-A66209054E43}"/>
    <cellStyle name="Migliaia 3 3 2 4 4 2 2" xfId="40929" xr:uid="{E1C6FAD5-4CF6-43A6-BC91-E47C258B21C1}"/>
    <cellStyle name="Migliaia 3 3 2 4 4 3" xfId="29512" xr:uid="{50868D01-FAFB-440E-BD6F-AAAC596442C8}"/>
    <cellStyle name="Migliaia 3 3 2 4 5" xfId="12384" xr:uid="{35108136-42AD-4B9A-ADDD-490CD5CB6089}"/>
    <cellStyle name="Migliaia 3 3 2 4 5 2" xfId="35221" xr:uid="{98C6D2FA-C8F6-40F1-8BD5-873244AC5DC7}"/>
    <cellStyle name="Migliaia 3 3 2 4 6" xfId="23804" xr:uid="{B1DBA048-F452-40BD-883C-23FD30A6F1AF}"/>
    <cellStyle name="Migliaia 3 3 2 5" xfId="1102" xr:uid="{BF2B275B-F5D2-42A4-AA29-C4EE89C2478A}"/>
    <cellStyle name="Migliaia 3 3 2 5 2" xfId="2608" xr:uid="{2B15056D-55A6-4DCE-A193-D0A9A227989F}"/>
    <cellStyle name="Migliaia 3 3 2 5 2 2" xfId="5464" xr:uid="{1C446B27-4D7C-4BBB-8365-3E98ABCB23D4}"/>
    <cellStyle name="Migliaia 3 3 2 5 2 2 2" xfId="11172" xr:uid="{0F08AC35-A7CF-401A-8F65-4C22C0C52DB1}"/>
    <cellStyle name="Migliaia 3 3 2 5 2 2 2 2" xfId="22590" xr:uid="{7FE7E620-F84F-494C-B002-9673EA79B572}"/>
    <cellStyle name="Migliaia 3 3 2 5 2 2 2 2 2" xfId="45427" xr:uid="{F5A18F8F-44A7-4DB7-A8C4-F9E034AF4D83}"/>
    <cellStyle name="Migliaia 3 3 2 5 2 2 2 3" xfId="34010" xr:uid="{81334EAD-9679-4F03-8483-7BBD88119A72}"/>
    <cellStyle name="Migliaia 3 3 2 5 2 2 3" xfId="16882" xr:uid="{7B761B97-1B49-4F0E-8084-4171AF217581}"/>
    <cellStyle name="Migliaia 3 3 2 5 2 2 3 2" xfId="39719" xr:uid="{9073861C-3EC8-4317-A328-D5710F3E559F}"/>
    <cellStyle name="Migliaia 3 3 2 5 2 2 4" xfId="28302" xr:uid="{65C6A960-6145-4D11-B2D6-661EE01310C4}"/>
    <cellStyle name="Migliaia 3 3 2 5 2 3" xfId="8319" xr:uid="{886841EF-9D3B-4FB0-A8BF-8C48C8687EA6}"/>
    <cellStyle name="Migliaia 3 3 2 5 2 3 2" xfId="19736" xr:uid="{002D37B8-4897-4E2C-8359-35A3FE627BA6}"/>
    <cellStyle name="Migliaia 3 3 2 5 2 3 2 2" xfId="42573" xr:uid="{12AEC66E-B793-4FD5-BC8A-DF7B91038EA7}"/>
    <cellStyle name="Migliaia 3 3 2 5 2 3 3" xfId="31156" xr:uid="{D980D716-A57D-47B9-9ED9-83B91ED144C9}"/>
    <cellStyle name="Migliaia 3 3 2 5 2 4" xfId="14028" xr:uid="{5F65309D-7131-4CFC-9ABE-01613669CAEC}"/>
    <cellStyle name="Migliaia 3 3 2 5 2 4 2" xfId="36865" xr:uid="{87EDA42A-0D37-445C-B7DD-FA7F5F3E947E}"/>
    <cellStyle name="Migliaia 3 3 2 5 2 5" xfId="25448" xr:uid="{7069CA63-C507-4A36-857D-C1841AC3D438}"/>
    <cellStyle name="Migliaia 3 3 2 5 3" xfId="4037" xr:uid="{14871065-9DE1-499F-AE75-12F83B1DE2DD}"/>
    <cellStyle name="Migliaia 3 3 2 5 3 2" xfId="9746" xr:uid="{27FB7ACA-FE6C-404F-A78C-65953026942A}"/>
    <cellStyle name="Migliaia 3 3 2 5 3 2 2" xfId="21163" xr:uid="{5E2F2B13-DF8A-45A9-8639-D1C344758D50}"/>
    <cellStyle name="Migliaia 3 3 2 5 3 2 2 2" xfId="44000" xr:uid="{B49F9DE2-F6C2-4B24-93CC-B28AE34FDAB3}"/>
    <cellStyle name="Migliaia 3 3 2 5 3 2 3" xfId="32583" xr:uid="{C84556DE-605E-4509-A0BB-AE71E4EAACB8}"/>
    <cellStyle name="Migliaia 3 3 2 5 3 3" xfId="15455" xr:uid="{0C3A2D9D-A068-4C64-98E2-A78006E0F268}"/>
    <cellStyle name="Migliaia 3 3 2 5 3 3 2" xfId="38292" xr:uid="{080E2A6E-5B81-4CD7-817F-B5D3F5B84DB2}"/>
    <cellStyle name="Migliaia 3 3 2 5 3 4" xfId="26875" xr:uid="{18D9B5B1-D918-4906-8649-DA9A79C2F56F}"/>
    <cellStyle name="Migliaia 3 3 2 5 4" xfId="6892" xr:uid="{9D56A5A7-5A6A-46F4-B71A-12EA777F0FBC}"/>
    <cellStyle name="Migliaia 3 3 2 5 4 2" xfId="18309" xr:uid="{739BB492-1ED3-4832-936A-6549C42BEE53}"/>
    <cellStyle name="Migliaia 3 3 2 5 4 2 2" xfId="41146" xr:uid="{D758CE00-3992-4432-8B8C-0375E202E33C}"/>
    <cellStyle name="Migliaia 3 3 2 5 4 3" xfId="29729" xr:uid="{CD75B1E6-C4F3-470B-914B-13B9882EB4D4}"/>
    <cellStyle name="Migliaia 3 3 2 5 5" xfId="12601" xr:uid="{A61F0E34-B913-4BDD-8CB9-83757EA96A90}"/>
    <cellStyle name="Migliaia 3 3 2 5 5 2" xfId="35438" xr:uid="{F817F166-9129-444A-A034-BFDF9519E6A2}"/>
    <cellStyle name="Migliaia 3 3 2 5 6" xfId="24021" xr:uid="{88E75FE5-D073-4041-9222-3BCF89EBA21B}"/>
    <cellStyle name="Migliaia 3 3 2 6" xfId="1349" xr:uid="{67332FA0-8360-498A-9FCC-A758AB06C8CC}"/>
    <cellStyle name="Migliaia 3 3 2 6 2" xfId="2825" xr:uid="{AE55CA81-F716-4C00-8E8A-46855B8206E1}"/>
    <cellStyle name="Migliaia 3 3 2 6 2 2" xfId="5681" xr:uid="{1FA01EB0-7B25-43C4-89A2-DB66690AC019}"/>
    <cellStyle name="Migliaia 3 3 2 6 2 2 2" xfId="11389" xr:uid="{A1E7F61D-687C-4A4E-B930-EC07379AD924}"/>
    <cellStyle name="Migliaia 3 3 2 6 2 2 2 2" xfId="22807" xr:uid="{46F03526-BD9F-4D33-B86C-DCB371A14B75}"/>
    <cellStyle name="Migliaia 3 3 2 6 2 2 2 2 2" xfId="45644" xr:uid="{01096ADA-167E-4CF0-BDAC-21069C47F1E7}"/>
    <cellStyle name="Migliaia 3 3 2 6 2 2 2 3" xfId="34227" xr:uid="{A44B430B-852F-4EE6-8902-B2E74BC34838}"/>
    <cellStyle name="Migliaia 3 3 2 6 2 2 3" xfId="17099" xr:uid="{ADE8B92D-6B7C-4B4B-A5B1-A6C13008477F}"/>
    <cellStyle name="Migliaia 3 3 2 6 2 2 3 2" xfId="39936" xr:uid="{7B89327A-CD79-472C-8C2D-5E07EB53A859}"/>
    <cellStyle name="Migliaia 3 3 2 6 2 2 4" xfId="28519" xr:uid="{94BF4EAA-B00B-45D1-A873-A54AA51BCBD4}"/>
    <cellStyle name="Migliaia 3 3 2 6 2 3" xfId="8536" xr:uid="{B60B31A5-7D0C-49A7-B70F-AD2AE06A70F2}"/>
    <cellStyle name="Migliaia 3 3 2 6 2 3 2" xfId="19953" xr:uid="{7BDBAFFF-F4F7-4363-80EE-316D4D329D13}"/>
    <cellStyle name="Migliaia 3 3 2 6 2 3 2 2" xfId="42790" xr:uid="{F49CDCC0-9C03-464E-87F4-C7199478AD8E}"/>
    <cellStyle name="Migliaia 3 3 2 6 2 3 3" xfId="31373" xr:uid="{769EDFCA-1BDD-4706-8707-FFF347E87B56}"/>
    <cellStyle name="Migliaia 3 3 2 6 2 4" xfId="14245" xr:uid="{68C68F04-0771-458A-B2AD-66CCC8CB066A}"/>
    <cellStyle name="Migliaia 3 3 2 6 2 4 2" xfId="37082" xr:uid="{4226CF03-5CDE-4D55-B701-F8F1BA83FDF9}"/>
    <cellStyle name="Migliaia 3 3 2 6 2 5" xfId="25665" xr:uid="{3515A0FA-6C57-49BA-8096-F58CEE06053A}"/>
    <cellStyle name="Migliaia 3 3 2 6 3" xfId="4254" xr:uid="{A2DD2318-C256-45DE-8B14-576700BAD549}"/>
    <cellStyle name="Migliaia 3 3 2 6 3 2" xfId="9963" xr:uid="{938528A0-2EA0-44C8-A42D-D2EF17C4508F}"/>
    <cellStyle name="Migliaia 3 3 2 6 3 2 2" xfId="21380" xr:uid="{D6FE19D8-3CED-4587-B1BE-AB2E51400A96}"/>
    <cellStyle name="Migliaia 3 3 2 6 3 2 2 2" xfId="44217" xr:uid="{458990B8-D060-49CD-B585-F1970029AE10}"/>
    <cellStyle name="Migliaia 3 3 2 6 3 2 3" xfId="32800" xr:uid="{6D7BF788-A7FC-400E-8456-E0CCD20D8A40}"/>
    <cellStyle name="Migliaia 3 3 2 6 3 3" xfId="15672" xr:uid="{EE985EC4-9EC0-44E8-8DF4-EEBFF1EE837D}"/>
    <cellStyle name="Migliaia 3 3 2 6 3 3 2" xfId="38509" xr:uid="{578EC2C9-E942-42F9-8EFB-951FC1EB64E0}"/>
    <cellStyle name="Migliaia 3 3 2 6 3 4" xfId="27092" xr:uid="{B7E17D97-E06F-400C-972A-B6E01A131B40}"/>
    <cellStyle name="Migliaia 3 3 2 6 4" xfId="7109" xr:uid="{0934B87C-BB21-4010-A05E-815530384CF5}"/>
    <cellStyle name="Migliaia 3 3 2 6 4 2" xfId="18526" xr:uid="{30320043-EA30-4984-83AC-55776CB10D5B}"/>
    <cellStyle name="Migliaia 3 3 2 6 4 2 2" xfId="41363" xr:uid="{EE622F38-EF6B-4EEC-A401-C840491012C6}"/>
    <cellStyle name="Migliaia 3 3 2 6 4 3" xfId="29946" xr:uid="{8ADFBC8A-CDCB-4C42-A443-3B7AC1671639}"/>
    <cellStyle name="Migliaia 3 3 2 6 5" xfId="12818" xr:uid="{0D291675-D0B3-4D14-9192-C8435019BFAE}"/>
    <cellStyle name="Migliaia 3 3 2 6 5 2" xfId="35655" xr:uid="{0A941A68-9298-4449-8F24-2B3C923CB897}"/>
    <cellStyle name="Migliaia 3 3 2 6 6" xfId="24238" xr:uid="{42E93C39-2338-49CB-BBA7-9A28368A61B6}"/>
    <cellStyle name="Migliaia 3 3 2 7" xfId="1596" xr:uid="{F2359690-876F-437F-AE7D-DAA4C9B84A86}"/>
    <cellStyle name="Migliaia 3 3 2 7 2" xfId="3042" xr:uid="{4AD6C706-3C69-4047-8496-21D50812B43A}"/>
    <cellStyle name="Migliaia 3 3 2 7 2 2" xfId="5898" xr:uid="{348189A3-62BA-4069-A54A-AFAE0FA2C07E}"/>
    <cellStyle name="Migliaia 3 3 2 7 2 2 2" xfId="11606" xr:uid="{91C99C3A-347C-4DB5-A67E-E093D70B7213}"/>
    <cellStyle name="Migliaia 3 3 2 7 2 2 2 2" xfId="23024" xr:uid="{4C09CB79-715F-4230-969A-0A9C618ACF67}"/>
    <cellStyle name="Migliaia 3 3 2 7 2 2 2 2 2" xfId="45861" xr:uid="{2CEC8B97-0FCF-4D2D-8349-275E45079E04}"/>
    <cellStyle name="Migliaia 3 3 2 7 2 2 2 3" xfId="34444" xr:uid="{ADADBD20-B99B-4634-A3B3-FBD29155C5EC}"/>
    <cellStyle name="Migliaia 3 3 2 7 2 2 3" xfId="17316" xr:uid="{3E9FD142-4D2C-49F1-9D5B-157FAA9AEFB1}"/>
    <cellStyle name="Migliaia 3 3 2 7 2 2 3 2" xfId="40153" xr:uid="{8BE4D1C4-8499-49F6-971C-15797532F0BC}"/>
    <cellStyle name="Migliaia 3 3 2 7 2 2 4" xfId="28736" xr:uid="{047D1D45-BA62-4102-9295-01BC8688782B}"/>
    <cellStyle name="Migliaia 3 3 2 7 2 3" xfId="8753" xr:uid="{1F33DBBC-F2BA-40B3-A594-87D7701AA04A}"/>
    <cellStyle name="Migliaia 3 3 2 7 2 3 2" xfId="20170" xr:uid="{AC30AF42-A5A9-4285-B72A-BAA1C31D7E20}"/>
    <cellStyle name="Migliaia 3 3 2 7 2 3 2 2" xfId="43007" xr:uid="{DD81CCC9-4DA2-49DC-8117-0B33994E91C2}"/>
    <cellStyle name="Migliaia 3 3 2 7 2 3 3" xfId="31590" xr:uid="{61118072-80F8-4208-B558-A9AF86129475}"/>
    <cellStyle name="Migliaia 3 3 2 7 2 4" xfId="14462" xr:uid="{BE9256E8-3C78-4688-ADB8-10A23C695565}"/>
    <cellStyle name="Migliaia 3 3 2 7 2 4 2" xfId="37299" xr:uid="{68497196-0E74-40B4-BCE6-2AF4D0AFBB2B}"/>
    <cellStyle name="Migliaia 3 3 2 7 2 5" xfId="25882" xr:uid="{4F5228BF-95FC-4597-9B37-75C4E8E65B6E}"/>
    <cellStyle name="Migliaia 3 3 2 7 3" xfId="4471" xr:uid="{BA9AE8AC-D104-427D-972E-A575A8636B62}"/>
    <cellStyle name="Migliaia 3 3 2 7 3 2" xfId="10180" xr:uid="{52E086E0-83A9-4BD1-AEC8-F1C2DCB42D18}"/>
    <cellStyle name="Migliaia 3 3 2 7 3 2 2" xfId="21597" xr:uid="{8432E895-8770-4B52-AB5B-05725AA111F5}"/>
    <cellStyle name="Migliaia 3 3 2 7 3 2 2 2" xfId="44434" xr:uid="{EC2F446A-83EB-44B8-B82E-610FB6679EBB}"/>
    <cellStyle name="Migliaia 3 3 2 7 3 2 3" xfId="33017" xr:uid="{0E4CD8A2-54D3-4AE7-B05B-917A11253ABE}"/>
    <cellStyle name="Migliaia 3 3 2 7 3 3" xfId="15889" xr:uid="{58B23B74-B55A-486D-ACB6-8A78069371E1}"/>
    <cellStyle name="Migliaia 3 3 2 7 3 3 2" xfId="38726" xr:uid="{DA7C1C53-C333-42DC-9DB6-E7E309D41996}"/>
    <cellStyle name="Migliaia 3 3 2 7 3 4" xfId="27309" xr:uid="{1F3E5A45-303E-4681-B81A-C532A0D7E216}"/>
    <cellStyle name="Migliaia 3 3 2 7 4" xfId="7326" xr:uid="{C1D12EDB-64A6-4AEB-A098-BD45892BD909}"/>
    <cellStyle name="Migliaia 3 3 2 7 4 2" xfId="18743" xr:uid="{07BC4799-27D2-42DB-9538-D870277493C0}"/>
    <cellStyle name="Migliaia 3 3 2 7 4 2 2" xfId="41580" xr:uid="{68E3DDE2-FF40-4CA2-90E1-01DDC9F66731}"/>
    <cellStyle name="Migliaia 3 3 2 7 4 3" xfId="30163" xr:uid="{9B96CC7D-02A4-42B1-86C7-2E4E0BA17704}"/>
    <cellStyle name="Migliaia 3 3 2 7 5" xfId="13035" xr:uid="{EA4617F7-F8D4-4DB0-BDBE-DF329575F8A8}"/>
    <cellStyle name="Migliaia 3 3 2 7 5 2" xfId="35872" xr:uid="{40A03418-3BF0-46B6-81A2-C5B0F862C040}"/>
    <cellStyle name="Migliaia 3 3 2 7 6" xfId="24455" xr:uid="{9F275595-923A-440D-9A83-4E5D02B99B92}"/>
    <cellStyle name="Migliaia 3 3 2 8" xfId="1951" xr:uid="{C3437BE5-E283-4F19-BBA0-56DAD0452798}"/>
    <cellStyle name="Migliaia 3 3 2 8 2" xfId="4807" xr:uid="{ABD972FB-BD4F-47F7-B3AB-4C5B53674E4B}"/>
    <cellStyle name="Migliaia 3 3 2 8 2 2" xfId="10516" xr:uid="{9CFF3CC0-D1CA-44F1-BB27-AD21603CA75D}"/>
    <cellStyle name="Migliaia 3 3 2 8 2 2 2" xfId="21933" xr:uid="{83574C97-30A7-4374-92BA-2BF652B2458F}"/>
    <cellStyle name="Migliaia 3 3 2 8 2 2 2 2" xfId="44770" xr:uid="{C7E13A0E-FBFF-40A2-BAE5-9DEE3F49CF6A}"/>
    <cellStyle name="Migliaia 3 3 2 8 2 2 3" xfId="33353" xr:uid="{6A2D4013-45EA-4C08-8D1B-6FE7B843CAF3}"/>
    <cellStyle name="Migliaia 3 3 2 8 2 3" xfId="16225" xr:uid="{44EA633F-A475-4EE1-B96C-0C4BD778529D}"/>
    <cellStyle name="Migliaia 3 3 2 8 2 3 2" xfId="39062" xr:uid="{C086DBCC-161F-479E-A889-1D679FCD9D9C}"/>
    <cellStyle name="Migliaia 3 3 2 8 2 4" xfId="27645" xr:uid="{E0BFC5AF-45E7-4167-83E4-123327554269}"/>
    <cellStyle name="Migliaia 3 3 2 8 3" xfId="7662" xr:uid="{D22B81B2-537D-4EF9-96B7-F39A6726E588}"/>
    <cellStyle name="Migliaia 3 3 2 8 3 2" xfId="19079" xr:uid="{4D14B0DC-38F5-499E-8FD1-A3F532156DD6}"/>
    <cellStyle name="Migliaia 3 3 2 8 3 2 2" xfId="41916" xr:uid="{FBE3FA73-014D-4A8D-9E4A-92890AE1EF2A}"/>
    <cellStyle name="Migliaia 3 3 2 8 3 3" xfId="30499" xr:uid="{B9A177D1-31A0-48E8-97A1-50AB7FA26058}"/>
    <cellStyle name="Migliaia 3 3 2 8 4" xfId="13371" xr:uid="{2E725990-75A4-488E-A469-BA378DE4CD9A}"/>
    <cellStyle name="Migliaia 3 3 2 8 4 2" xfId="36208" xr:uid="{08696CF7-8FB7-4A16-AC12-F1A1EE234F81}"/>
    <cellStyle name="Migliaia 3 3 2 8 5" xfId="24791" xr:uid="{C8E0E36E-E708-4977-AED6-2E625B06443D}"/>
    <cellStyle name="Migliaia 3 3 2 9" xfId="3380" xr:uid="{1767B2D0-B214-4310-AC68-8D524D1B2049}"/>
    <cellStyle name="Migliaia 3 3 2 9 2" xfId="9089" xr:uid="{C777217F-E7A3-4D48-8D44-9241C3BA1094}"/>
    <cellStyle name="Migliaia 3 3 2 9 2 2" xfId="20506" xr:uid="{8F45E6E8-20CF-4681-AB16-88E2B331A54C}"/>
    <cellStyle name="Migliaia 3 3 2 9 2 2 2" xfId="43343" xr:uid="{7DA126F1-F483-4E55-A7FE-FC6FA78061D1}"/>
    <cellStyle name="Migliaia 3 3 2 9 2 3" xfId="31926" xr:uid="{EC6A6D05-F893-454C-82DB-F437BF2124EC}"/>
    <cellStyle name="Migliaia 3 3 2 9 3" xfId="14798" xr:uid="{04DE9E17-0EDF-4D03-937A-C9A9D3F103B0}"/>
    <cellStyle name="Migliaia 3 3 2 9 3 2" xfId="37635" xr:uid="{F486F690-FA39-414E-B3CB-9A6FDEDAA4A0}"/>
    <cellStyle name="Migliaia 3 3 2 9 4" xfId="26218" xr:uid="{37925EF6-D255-4E31-9171-DD46B5780ED6}"/>
    <cellStyle name="Migliaia 3 3 3" xfId="283" xr:uid="{6FA8AC3A-9557-458F-8228-2FF34BCDF055}"/>
    <cellStyle name="Migliaia 3 3 3 10" xfId="6196" xr:uid="{24D4288C-1E0C-4112-B0BB-B7C6F2F5B97D}"/>
    <cellStyle name="Migliaia 3 3 3 10 2" xfId="17613" xr:uid="{88F9A379-2CBF-4D69-9916-95EC2CBD3832}"/>
    <cellStyle name="Migliaia 3 3 3 10 2 2" xfId="40450" xr:uid="{3A285D46-0959-487B-BF5F-9FEE6B4C8B59}"/>
    <cellStyle name="Migliaia 3 3 3 10 3" xfId="29033" xr:uid="{10BE7DD2-20F5-4BE1-ABE8-FCFF9B94C560}"/>
    <cellStyle name="Migliaia 3 3 3 11" xfId="11905" xr:uid="{C707A34C-86D9-4039-8163-2E2D283C0975}"/>
    <cellStyle name="Migliaia 3 3 3 11 2" xfId="34742" xr:uid="{A27DD8DB-59A5-4222-A144-96FCE3DF6544}"/>
    <cellStyle name="Migliaia 3 3 3 12" xfId="23325" xr:uid="{90503164-031A-4735-8FF9-4BE2FEEE278C}"/>
    <cellStyle name="Migliaia 3 3 3 2" xfId="439" xr:uid="{DF13FF64-7330-4BA0-94CC-A3E90F24EE01}"/>
    <cellStyle name="Migliaia 3 3 3 2 10" xfId="12031" xr:uid="{F7642D69-0AED-4733-B2B0-8690BA4B27A5}"/>
    <cellStyle name="Migliaia 3 3 3 2 10 2" xfId="34868" xr:uid="{E5B0DA0B-C8F5-436D-AC83-FE6F8C97231F}"/>
    <cellStyle name="Migliaia 3 3 3 2 11" xfId="23451" xr:uid="{FD32F3F5-10A1-40E7-B788-D1004D2FC661}"/>
    <cellStyle name="Migliaia 3 3 3 2 2" xfId="693" xr:uid="{CB6B2882-EE9D-4B8A-B7DD-DCA560874A79}"/>
    <cellStyle name="Migliaia 3 3 3 2 2 2" xfId="2255" xr:uid="{13873A78-06B3-4C23-B69F-A7D989ACEC72}"/>
    <cellStyle name="Migliaia 3 3 3 2 2 2 2" xfId="5111" xr:uid="{885C98E4-1465-4C3C-B034-E95272D467A5}"/>
    <cellStyle name="Migliaia 3 3 3 2 2 2 2 2" xfId="10819" xr:uid="{E30852CB-2846-4F48-AFF5-5EEF9FA3E13A}"/>
    <cellStyle name="Migliaia 3 3 3 2 2 2 2 2 2" xfId="22237" xr:uid="{8793ED13-699E-4DB3-8C2A-08968CB93F2E}"/>
    <cellStyle name="Migliaia 3 3 3 2 2 2 2 2 2 2" xfId="45074" xr:uid="{050E6D6C-C13A-459D-8952-16D837DCBD42}"/>
    <cellStyle name="Migliaia 3 3 3 2 2 2 2 2 3" xfId="33657" xr:uid="{3639C3F0-EE4F-4E07-973E-2E4CCCB8DF89}"/>
    <cellStyle name="Migliaia 3 3 3 2 2 2 2 3" xfId="16529" xr:uid="{A5CAD60A-0021-4A09-B81B-A2DB42114696}"/>
    <cellStyle name="Migliaia 3 3 3 2 2 2 2 3 2" xfId="39366" xr:uid="{A41F9BE8-FFBB-42B2-A01A-A5328F906872}"/>
    <cellStyle name="Migliaia 3 3 3 2 2 2 2 4" xfId="27949" xr:uid="{7C03CE04-43ED-462A-A870-3ADA9999D378}"/>
    <cellStyle name="Migliaia 3 3 3 2 2 2 3" xfId="7966" xr:uid="{95B3BCD2-9807-4FB2-A991-9D1193F44089}"/>
    <cellStyle name="Migliaia 3 3 3 2 2 2 3 2" xfId="19383" xr:uid="{BAF49608-4AEF-4A8D-A904-A4257137F834}"/>
    <cellStyle name="Migliaia 3 3 3 2 2 2 3 2 2" xfId="42220" xr:uid="{21891E2A-A333-49CE-8219-B2500D001667}"/>
    <cellStyle name="Migliaia 3 3 3 2 2 2 3 3" xfId="30803" xr:uid="{C6C57D9A-1BB7-4D40-B1B0-A4AA5D272BA1}"/>
    <cellStyle name="Migliaia 3 3 3 2 2 2 4" xfId="13675" xr:uid="{ABB6F793-2DBA-4FCB-BB74-F2FA8A94C9F6}"/>
    <cellStyle name="Migliaia 3 3 3 2 2 2 4 2" xfId="36512" xr:uid="{DD1F815F-8761-461A-88B8-97C9F268CC00}"/>
    <cellStyle name="Migliaia 3 3 3 2 2 2 5" xfId="25095" xr:uid="{2C88DA07-04A2-4251-8D77-B4B7D353B07E}"/>
    <cellStyle name="Migliaia 3 3 3 2 2 3" xfId="3684" xr:uid="{CE038899-5655-493B-9C8E-457B2BC2E8B7}"/>
    <cellStyle name="Migliaia 3 3 3 2 2 3 2" xfId="9393" xr:uid="{1AC6F5E5-8832-4D70-B41D-AB5CBBEFE98C}"/>
    <cellStyle name="Migliaia 3 3 3 2 2 3 2 2" xfId="20810" xr:uid="{479A43A0-DC38-4AA4-ACDA-791DFB33546F}"/>
    <cellStyle name="Migliaia 3 3 3 2 2 3 2 2 2" xfId="43647" xr:uid="{A9C41A6A-F2A2-43B2-8D09-AF4F00CC7660}"/>
    <cellStyle name="Migliaia 3 3 3 2 2 3 2 3" xfId="32230" xr:uid="{A4CA10BB-30AF-4CAB-8766-DE8F0273AE22}"/>
    <cellStyle name="Migliaia 3 3 3 2 2 3 3" xfId="15102" xr:uid="{4CF682F2-BCAC-4281-B218-90A8B96AD10A}"/>
    <cellStyle name="Migliaia 3 3 3 2 2 3 3 2" xfId="37939" xr:uid="{CFB70CED-2FEC-4196-811C-54EFF151B683}"/>
    <cellStyle name="Migliaia 3 3 3 2 2 3 4" xfId="26522" xr:uid="{30615A1F-C195-43CC-9F13-F1293C96EACA}"/>
    <cellStyle name="Migliaia 3 3 3 2 2 4" xfId="6539" xr:uid="{067616AB-5C65-48AD-B176-AC39D740A469}"/>
    <cellStyle name="Migliaia 3 3 3 2 2 4 2" xfId="17956" xr:uid="{A0DB3E77-67AD-4572-9F55-AC3F7E9D120A}"/>
    <cellStyle name="Migliaia 3 3 3 2 2 4 2 2" xfId="40793" xr:uid="{167714DC-47FE-4564-9E16-C64B51BB274C}"/>
    <cellStyle name="Migliaia 3 3 3 2 2 4 3" xfId="29376" xr:uid="{80B193DF-83BD-4CFA-8BCC-8E7CC6E86855}"/>
    <cellStyle name="Migliaia 3 3 3 2 2 5" xfId="12248" xr:uid="{F8D01180-6A90-42C1-8EAD-25483D1FC570}"/>
    <cellStyle name="Migliaia 3 3 3 2 2 5 2" xfId="35085" xr:uid="{E8490664-3F8C-4432-B013-8F5697640DCB}"/>
    <cellStyle name="Migliaia 3 3 3 2 2 6" xfId="23668" xr:uid="{08255B60-B5CC-4504-9144-E2E6E1DCB696}"/>
    <cellStyle name="Migliaia 3 3 3 2 3" xfId="953" xr:uid="{5F0895E0-911B-48A2-A6C7-C760A813B639}"/>
    <cellStyle name="Migliaia 3 3 3 2 3 2" xfId="2472" xr:uid="{74E8F367-0F71-40E8-82FF-21FCF22690C0}"/>
    <cellStyle name="Migliaia 3 3 3 2 3 2 2" xfId="5328" xr:uid="{8E8BD65B-AEBE-40A4-8148-8DBD277FA120}"/>
    <cellStyle name="Migliaia 3 3 3 2 3 2 2 2" xfId="11036" xr:uid="{782617D3-8213-4AA9-80C7-A9CA69EB2909}"/>
    <cellStyle name="Migliaia 3 3 3 2 3 2 2 2 2" xfId="22454" xr:uid="{6B0C63EC-16B2-4856-BDB3-AB7A523917D1}"/>
    <cellStyle name="Migliaia 3 3 3 2 3 2 2 2 2 2" xfId="45291" xr:uid="{5E13C2AA-500D-476A-98D0-BB3826292738}"/>
    <cellStyle name="Migliaia 3 3 3 2 3 2 2 2 3" xfId="33874" xr:uid="{A908444D-38D1-4476-9DEA-69F8F78DB231}"/>
    <cellStyle name="Migliaia 3 3 3 2 3 2 2 3" xfId="16746" xr:uid="{613C7941-0457-49D0-AD14-2D364324E265}"/>
    <cellStyle name="Migliaia 3 3 3 2 3 2 2 3 2" xfId="39583" xr:uid="{382076F5-CFB6-4929-9875-76FA1EEC6138}"/>
    <cellStyle name="Migliaia 3 3 3 2 3 2 2 4" xfId="28166" xr:uid="{D69D96C7-4C3B-413F-8545-832BFB0B8D53}"/>
    <cellStyle name="Migliaia 3 3 3 2 3 2 3" xfId="8183" xr:uid="{0BB82158-3EE3-46D1-9656-476E519400D2}"/>
    <cellStyle name="Migliaia 3 3 3 2 3 2 3 2" xfId="19600" xr:uid="{288CB4A6-80DD-40CE-AA95-BD69436FA1DE}"/>
    <cellStyle name="Migliaia 3 3 3 2 3 2 3 2 2" xfId="42437" xr:uid="{51F47CE1-F71A-418F-B00F-6D705F3380AB}"/>
    <cellStyle name="Migliaia 3 3 3 2 3 2 3 3" xfId="31020" xr:uid="{ACD60528-8832-4292-A85F-C3318F512B87}"/>
    <cellStyle name="Migliaia 3 3 3 2 3 2 4" xfId="13892" xr:uid="{64127B27-B119-4E7A-93C6-69646BB8506D}"/>
    <cellStyle name="Migliaia 3 3 3 2 3 2 4 2" xfId="36729" xr:uid="{CB0B3E37-DA8E-48D6-9918-45FD474721AC}"/>
    <cellStyle name="Migliaia 3 3 3 2 3 2 5" xfId="25312" xr:uid="{FEC2B574-7440-4C0D-BD25-36574A588DA7}"/>
    <cellStyle name="Migliaia 3 3 3 2 3 3" xfId="3901" xr:uid="{0351D2F1-E3D9-45A2-A7FB-4324EC67B0AD}"/>
    <cellStyle name="Migliaia 3 3 3 2 3 3 2" xfId="9610" xr:uid="{F66B5D4A-74A7-4B37-8DA7-6A0A6E0EBEAC}"/>
    <cellStyle name="Migliaia 3 3 3 2 3 3 2 2" xfId="21027" xr:uid="{68323087-3823-4D54-9E76-CF65041E6784}"/>
    <cellStyle name="Migliaia 3 3 3 2 3 3 2 2 2" xfId="43864" xr:uid="{C3AC4DC3-0FA3-440B-B38C-E31690B74088}"/>
    <cellStyle name="Migliaia 3 3 3 2 3 3 2 3" xfId="32447" xr:uid="{B615550B-192C-4D63-BA1F-576058B2958D}"/>
    <cellStyle name="Migliaia 3 3 3 2 3 3 3" xfId="15319" xr:uid="{D71A9DE7-8609-4C49-BD10-0E6C1F739883}"/>
    <cellStyle name="Migliaia 3 3 3 2 3 3 3 2" xfId="38156" xr:uid="{A97E08A1-8E97-4916-B0F7-B29D5B0D616C}"/>
    <cellStyle name="Migliaia 3 3 3 2 3 3 4" xfId="26739" xr:uid="{FBDDF354-6DE5-4DD4-ABDB-D7EAED59E5F3}"/>
    <cellStyle name="Migliaia 3 3 3 2 3 4" xfId="6756" xr:uid="{E6551C71-06BB-434D-AABC-4E9D54F57DC2}"/>
    <cellStyle name="Migliaia 3 3 3 2 3 4 2" xfId="18173" xr:uid="{16FDAC6B-4C56-452E-98AD-9350F9C505E7}"/>
    <cellStyle name="Migliaia 3 3 3 2 3 4 2 2" xfId="41010" xr:uid="{50914424-CFA9-4E95-81D5-40858CB12FC0}"/>
    <cellStyle name="Migliaia 3 3 3 2 3 4 3" xfId="29593" xr:uid="{02E9EA15-B34F-4D57-B570-BE4B9168141F}"/>
    <cellStyle name="Migliaia 3 3 3 2 3 5" xfId="12465" xr:uid="{AC2B372E-C68E-46F7-BAC1-CD9AFF5D1321}"/>
    <cellStyle name="Migliaia 3 3 3 2 3 5 2" xfId="35302" xr:uid="{A3F6EC9E-AB30-4E41-89C8-86153665B71A}"/>
    <cellStyle name="Migliaia 3 3 3 2 3 6" xfId="23885" xr:uid="{530F2071-7917-4FB5-A434-77400FBAD448}"/>
    <cellStyle name="Migliaia 3 3 3 2 4" xfId="1200" xr:uid="{51880471-3595-4A3A-A2C3-534C0429DC20}"/>
    <cellStyle name="Migliaia 3 3 3 2 4 2" xfId="2689" xr:uid="{4CA528C7-BD78-4D91-9BDA-FDC366DB066C}"/>
    <cellStyle name="Migliaia 3 3 3 2 4 2 2" xfId="5545" xr:uid="{CE6BDC91-3161-4110-87CE-77C020D43773}"/>
    <cellStyle name="Migliaia 3 3 3 2 4 2 2 2" xfId="11253" xr:uid="{5E699EFD-4991-4635-8079-50CEE4DD705A}"/>
    <cellStyle name="Migliaia 3 3 3 2 4 2 2 2 2" xfId="22671" xr:uid="{3CD84B79-88BC-419A-AF01-43A336C54A7A}"/>
    <cellStyle name="Migliaia 3 3 3 2 4 2 2 2 2 2" xfId="45508" xr:uid="{05BF1F83-0409-487E-BF11-3A414D852EDF}"/>
    <cellStyle name="Migliaia 3 3 3 2 4 2 2 2 3" xfId="34091" xr:uid="{3AEE6918-B15E-4BAA-9BD8-E8EF8D577F69}"/>
    <cellStyle name="Migliaia 3 3 3 2 4 2 2 3" xfId="16963" xr:uid="{3C3F374D-D8EC-4F53-8069-86DDA542F125}"/>
    <cellStyle name="Migliaia 3 3 3 2 4 2 2 3 2" xfId="39800" xr:uid="{A7B19149-DC56-4615-A56F-0665213FD786}"/>
    <cellStyle name="Migliaia 3 3 3 2 4 2 2 4" xfId="28383" xr:uid="{8B169B58-D070-4E22-8039-710F0AAF7A5E}"/>
    <cellStyle name="Migliaia 3 3 3 2 4 2 3" xfId="8400" xr:uid="{D9E02A17-379B-4D7E-86CD-98A4C2BA2C6C}"/>
    <cellStyle name="Migliaia 3 3 3 2 4 2 3 2" xfId="19817" xr:uid="{5DEE1E2F-0F0E-4F2E-AE62-302354E34CCA}"/>
    <cellStyle name="Migliaia 3 3 3 2 4 2 3 2 2" xfId="42654" xr:uid="{D2B23D1B-9923-4835-9197-C6E142E1FA7A}"/>
    <cellStyle name="Migliaia 3 3 3 2 4 2 3 3" xfId="31237" xr:uid="{41626B22-A44C-4739-B5DD-ADBC92A5DEBF}"/>
    <cellStyle name="Migliaia 3 3 3 2 4 2 4" xfId="14109" xr:uid="{3DBDA3FE-9686-4387-B2ED-FB0BF185D96E}"/>
    <cellStyle name="Migliaia 3 3 3 2 4 2 4 2" xfId="36946" xr:uid="{AA3206E8-43E6-4487-A036-0FEA00F90A12}"/>
    <cellStyle name="Migliaia 3 3 3 2 4 2 5" xfId="25529" xr:uid="{F82EBE5F-DA70-49B4-97E8-F9FB5E7B4974}"/>
    <cellStyle name="Migliaia 3 3 3 2 4 3" xfId="4118" xr:uid="{39E58AFE-F573-459B-B986-45B7CDEC7C95}"/>
    <cellStyle name="Migliaia 3 3 3 2 4 3 2" xfId="9827" xr:uid="{CB0798DA-81A1-4D76-BD1C-8423A11D1A18}"/>
    <cellStyle name="Migliaia 3 3 3 2 4 3 2 2" xfId="21244" xr:uid="{266888AA-880A-40C6-B30A-9C5C8CCB0A81}"/>
    <cellStyle name="Migliaia 3 3 3 2 4 3 2 2 2" xfId="44081" xr:uid="{A6C99105-D444-4894-9552-5429902D7358}"/>
    <cellStyle name="Migliaia 3 3 3 2 4 3 2 3" xfId="32664" xr:uid="{5E9A93F6-9670-4111-B05F-C27F8F8BE77F}"/>
    <cellStyle name="Migliaia 3 3 3 2 4 3 3" xfId="15536" xr:uid="{3FF5E08C-B791-42A8-B766-5B434EE50216}"/>
    <cellStyle name="Migliaia 3 3 3 2 4 3 3 2" xfId="38373" xr:uid="{135E9C43-4239-4AFE-954A-5C63C570BC71}"/>
    <cellStyle name="Migliaia 3 3 3 2 4 3 4" xfId="26956" xr:uid="{4285D099-D604-48FE-84B3-C05958DE1BCA}"/>
    <cellStyle name="Migliaia 3 3 3 2 4 4" xfId="6973" xr:uid="{866B571F-2E79-460B-8274-7023ACF550DA}"/>
    <cellStyle name="Migliaia 3 3 3 2 4 4 2" xfId="18390" xr:uid="{D52273A4-B1C5-460C-B0F8-55AFFB9A1EEC}"/>
    <cellStyle name="Migliaia 3 3 3 2 4 4 2 2" xfId="41227" xr:uid="{F8464606-083B-486A-A94B-CAAAB2406AB6}"/>
    <cellStyle name="Migliaia 3 3 3 2 4 4 3" xfId="29810" xr:uid="{A28C0E3A-600B-43E6-B23C-5786E6F4C3E0}"/>
    <cellStyle name="Migliaia 3 3 3 2 4 5" xfId="12682" xr:uid="{BFF01213-2155-4762-A856-D01E7498E3F2}"/>
    <cellStyle name="Migliaia 3 3 3 2 4 5 2" xfId="35519" xr:uid="{B3837DFC-10BE-4127-BAC2-EED2C8F1D53A}"/>
    <cellStyle name="Migliaia 3 3 3 2 4 6" xfId="24102" xr:uid="{8070C378-623B-4E30-8289-53E73838785D}"/>
    <cellStyle name="Migliaia 3 3 3 2 5" xfId="1447" xr:uid="{393C5598-8B2F-455F-9B4C-1679974D9829}"/>
    <cellStyle name="Migliaia 3 3 3 2 5 2" xfId="2906" xr:uid="{6D000213-35AC-4F91-887B-0DEFDC7E9D15}"/>
    <cellStyle name="Migliaia 3 3 3 2 5 2 2" xfId="5762" xr:uid="{CFD5088A-4B02-4E70-B6E0-14E2802FBF25}"/>
    <cellStyle name="Migliaia 3 3 3 2 5 2 2 2" xfId="11470" xr:uid="{118A223C-A9A1-4A54-86CC-03990D8AD948}"/>
    <cellStyle name="Migliaia 3 3 3 2 5 2 2 2 2" xfId="22888" xr:uid="{2671BDDC-7267-4982-9A4C-C87A8CD2C9B0}"/>
    <cellStyle name="Migliaia 3 3 3 2 5 2 2 2 2 2" xfId="45725" xr:uid="{27926640-45D5-4ACE-918E-6C8339DA5F61}"/>
    <cellStyle name="Migliaia 3 3 3 2 5 2 2 2 3" xfId="34308" xr:uid="{165611A5-2CF2-48D0-A5BF-B65AF1981FF6}"/>
    <cellStyle name="Migliaia 3 3 3 2 5 2 2 3" xfId="17180" xr:uid="{8BE8C79C-B6CE-409B-B73E-AD0A2667A9F3}"/>
    <cellStyle name="Migliaia 3 3 3 2 5 2 2 3 2" xfId="40017" xr:uid="{8C44A261-1B46-4E5F-BDCF-C921E2A026CF}"/>
    <cellStyle name="Migliaia 3 3 3 2 5 2 2 4" xfId="28600" xr:uid="{E92DFF45-E159-4A3A-8625-9F309E6C878C}"/>
    <cellStyle name="Migliaia 3 3 3 2 5 2 3" xfId="8617" xr:uid="{E4782881-452A-4D53-B216-D054BF9D2341}"/>
    <cellStyle name="Migliaia 3 3 3 2 5 2 3 2" xfId="20034" xr:uid="{610B0C19-4635-424F-83F9-2A670D211570}"/>
    <cellStyle name="Migliaia 3 3 3 2 5 2 3 2 2" xfId="42871" xr:uid="{F6757824-57F8-4BBA-BEF3-BBE878F929C3}"/>
    <cellStyle name="Migliaia 3 3 3 2 5 2 3 3" xfId="31454" xr:uid="{F1BEE9BE-7295-4CA7-9496-7C80E111DE85}"/>
    <cellStyle name="Migliaia 3 3 3 2 5 2 4" xfId="14326" xr:uid="{3DC97EED-7CFF-45C8-AE69-70B89448CFB6}"/>
    <cellStyle name="Migliaia 3 3 3 2 5 2 4 2" xfId="37163" xr:uid="{1AEB996B-0570-4C73-9F6D-7EEB8C225A4D}"/>
    <cellStyle name="Migliaia 3 3 3 2 5 2 5" xfId="25746" xr:uid="{24517C80-54C5-4197-A9A7-C2520F1E5652}"/>
    <cellStyle name="Migliaia 3 3 3 2 5 3" xfId="4335" xr:uid="{B685CC4D-A154-4C55-9431-13C14A4A5B38}"/>
    <cellStyle name="Migliaia 3 3 3 2 5 3 2" xfId="10044" xr:uid="{7397E3EF-6BEF-4F32-B8C0-386495776CC5}"/>
    <cellStyle name="Migliaia 3 3 3 2 5 3 2 2" xfId="21461" xr:uid="{06960B01-DBF9-4239-960D-6DDFC9F7CDB5}"/>
    <cellStyle name="Migliaia 3 3 3 2 5 3 2 2 2" xfId="44298" xr:uid="{CD4F6299-21C8-4F5A-8CC4-93E1CEA5C7E3}"/>
    <cellStyle name="Migliaia 3 3 3 2 5 3 2 3" xfId="32881" xr:uid="{D241BEDC-AB8B-4D61-A942-922EC6E1654F}"/>
    <cellStyle name="Migliaia 3 3 3 2 5 3 3" xfId="15753" xr:uid="{01B9E69E-114A-463C-988E-F0F8E5A75E78}"/>
    <cellStyle name="Migliaia 3 3 3 2 5 3 3 2" xfId="38590" xr:uid="{F5081C2B-5803-420D-A3BD-D46AB338626F}"/>
    <cellStyle name="Migliaia 3 3 3 2 5 3 4" xfId="27173" xr:uid="{7482CB09-76F0-452D-BED1-51D495B7DE91}"/>
    <cellStyle name="Migliaia 3 3 3 2 5 4" xfId="7190" xr:uid="{0EA016CA-49CE-4AB5-88FD-B417EF51185B}"/>
    <cellStyle name="Migliaia 3 3 3 2 5 4 2" xfId="18607" xr:uid="{F9E4091B-449C-4F88-8DC1-86467C19E417}"/>
    <cellStyle name="Migliaia 3 3 3 2 5 4 2 2" xfId="41444" xr:uid="{C2EAD974-CDC0-4B0A-9C58-70ADCDDEE587}"/>
    <cellStyle name="Migliaia 3 3 3 2 5 4 3" xfId="30027" xr:uid="{0BC812A1-A515-4E50-B6E7-4116C80D16AE}"/>
    <cellStyle name="Migliaia 3 3 3 2 5 5" xfId="12899" xr:uid="{3B3B893D-030F-48B3-9F56-B9AA9FF782F7}"/>
    <cellStyle name="Migliaia 3 3 3 2 5 5 2" xfId="35736" xr:uid="{C5278524-C5E7-4F27-A4E2-D1E254711E46}"/>
    <cellStyle name="Migliaia 3 3 3 2 5 6" xfId="24319" xr:uid="{26723C52-4736-406D-8BBC-2F06BEEB5CE5}"/>
    <cellStyle name="Migliaia 3 3 3 2 6" xfId="1694" xr:uid="{D298660E-AE0B-418E-80D5-E83CBD054A6B}"/>
    <cellStyle name="Migliaia 3 3 3 2 6 2" xfId="3123" xr:uid="{780B96D2-57BB-417A-835B-219535BF1B33}"/>
    <cellStyle name="Migliaia 3 3 3 2 6 2 2" xfId="5979" xr:uid="{B39AB962-5179-4E4F-9023-A64902A1B8BD}"/>
    <cellStyle name="Migliaia 3 3 3 2 6 2 2 2" xfId="11687" xr:uid="{AFD945BF-05B8-4CCB-ABC6-253A9DD5EBB8}"/>
    <cellStyle name="Migliaia 3 3 3 2 6 2 2 2 2" xfId="23105" xr:uid="{6C03183C-973A-45EA-9797-E4339AACC7FC}"/>
    <cellStyle name="Migliaia 3 3 3 2 6 2 2 2 2 2" xfId="45942" xr:uid="{34559185-1571-4C66-99D9-AFEB736F0AE5}"/>
    <cellStyle name="Migliaia 3 3 3 2 6 2 2 2 3" xfId="34525" xr:uid="{80B4F885-5369-40C9-9D19-367F0D7A0DF5}"/>
    <cellStyle name="Migliaia 3 3 3 2 6 2 2 3" xfId="17397" xr:uid="{E065118B-053F-4254-9A01-59BA332E8583}"/>
    <cellStyle name="Migliaia 3 3 3 2 6 2 2 3 2" xfId="40234" xr:uid="{FE7E9BF0-B476-435F-B6F8-A11660B21EC5}"/>
    <cellStyle name="Migliaia 3 3 3 2 6 2 2 4" xfId="28817" xr:uid="{7E2A8CD7-0613-478A-9599-4E760147C5A5}"/>
    <cellStyle name="Migliaia 3 3 3 2 6 2 3" xfId="8834" xr:uid="{7D169450-A6A3-4D2E-BDC5-6B8942DDB0E1}"/>
    <cellStyle name="Migliaia 3 3 3 2 6 2 3 2" xfId="20251" xr:uid="{72E7A56D-F23D-4DB9-9BD3-C3A11810122C}"/>
    <cellStyle name="Migliaia 3 3 3 2 6 2 3 2 2" xfId="43088" xr:uid="{66D06DF9-CCE7-4E6B-9FE5-705EC4617B30}"/>
    <cellStyle name="Migliaia 3 3 3 2 6 2 3 3" xfId="31671" xr:uid="{A8352549-A888-45D2-B951-4036D411E644}"/>
    <cellStyle name="Migliaia 3 3 3 2 6 2 4" xfId="14543" xr:uid="{FECFBDD1-33BC-4B1B-B812-4C3F823D3931}"/>
    <cellStyle name="Migliaia 3 3 3 2 6 2 4 2" xfId="37380" xr:uid="{8C362808-51CF-466B-94C1-2D81DAFD54E8}"/>
    <cellStyle name="Migliaia 3 3 3 2 6 2 5" xfId="25963" xr:uid="{332E5FFA-BEC3-4EAF-8710-4A9E82186019}"/>
    <cellStyle name="Migliaia 3 3 3 2 6 3" xfId="4552" xr:uid="{C5EFCFE6-61B7-45A0-9CA6-BFC63A52C06A}"/>
    <cellStyle name="Migliaia 3 3 3 2 6 3 2" xfId="10261" xr:uid="{7F045B14-C29A-43A2-B05E-8BAB8517E872}"/>
    <cellStyle name="Migliaia 3 3 3 2 6 3 2 2" xfId="21678" xr:uid="{3879ECAF-887D-44E8-ACCE-913920A4764E}"/>
    <cellStyle name="Migliaia 3 3 3 2 6 3 2 2 2" xfId="44515" xr:uid="{333FCC1F-9D71-4EC9-9102-49E6211B271B}"/>
    <cellStyle name="Migliaia 3 3 3 2 6 3 2 3" xfId="33098" xr:uid="{6437BB89-BC68-4A80-BF55-33013455DDD8}"/>
    <cellStyle name="Migliaia 3 3 3 2 6 3 3" xfId="15970" xr:uid="{C3BCFF03-290B-444E-AA9F-2FECE0042A42}"/>
    <cellStyle name="Migliaia 3 3 3 2 6 3 3 2" xfId="38807" xr:uid="{FA2ADD4D-634A-4C8F-BD0D-55232CCD4520}"/>
    <cellStyle name="Migliaia 3 3 3 2 6 3 4" xfId="27390" xr:uid="{4A03AB5B-BEBD-45F7-A186-9A525BF88766}"/>
    <cellStyle name="Migliaia 3 3 3 2 6 4" xfId="7407" xr:uid="{7E770C35-1A4A-4820-BC97-AB36F0DB317A}"/>
    <cellStyle name="Migliaia 3 3 3 2 6 4 2" xfId="18824" xr:uid="{751A284D-B6C9-4FE5-BCF4-3D7F5D9E0D69}"/>
    <cellStyle name="Migliaia 3 3 3 2 6 4 2 2" xfId="41661" xr:uid="{D9B9A049-2E77-4548-97A4-0D12069A7858}"/>
    <cellStyle name="Migliaia 3 3 3 2 6 4 3" xfId="30244" xr:uid="{FA9EC012-288F-4406-BE4C-69E32CDC1BEE}"/>
    <cellStyle name="Migliaia 3 3 3 2 6 5" xfId="13116" xr:uid="{AF47DF1F-9843-4C92-ACB2-7D2EC38F1A64}"/>
    <cellStyle name="Migliaia 3 3 3 2 6 5 2" xfId="35953" xr:uid="{934A27EB-BBDC-42CB-9118-FF90A57D3A74}"/>
    <cellStyle name="Migliaia 3 3 3 2 6 6" xfId="24536" xr:uid="{FCB3338C-98E1-45A5-AB1D-6165C95ACB8C}"/>
    <cellStyle name="Migliaia 3 3 3 2 7" xfId="2038" xr:uid="{8F8E0845-E023-4ED0-8063-6B2C66A01892}"/>
    <cellStyle name="Migliaia 3 3 3 2 7 2" xfId="4894" xr:uid="{6236CF29-A34F-4BFB-887B-A506B335083F}"/>
    <cellStyle name="Migliaia 3 3 3 2 7 2 2" xfId="10602" xr:uid="{1C3B277B-10B4-41AC-BE7C-AD300BB73B18}"/>
    <cellStyle name="Migliaia 3 3 3 2 7 2 2 2" xfId="22020" xr:uid="{CB279E50-D017-4D9D-8552-3C2921C715C1}"/>
    <cellStyle name="Migliaia 3 3 3 2 7 2 2 2 2" xfId="44857" xr:uid="{B7D8C726-855C-48E3-9F14-542DFE1F1CB2}"/>
    <cellStyle name="Migliaia 3 3 3 2 7 2 2 3" xfId="33440" xr:uid="{AE7548C3-53DD-4135-8DC6-DB941AF39DA0}"/>
    <cellStyle name="Migliaia 3 3 3 2 7 2 3" xfId="16312" xr:uid="{8EF090C1-90C8-41A2-891D-73C18465C548}"/>
    <cellStyle name="Migliaia 3 3 3 2 7 2 3 2" xfId="39149" xr:uid="{E8B405FD-43A0-4C64-87FA-B97A13E11F48}"/>
    <cellStyle name="Migliaia 3 3 3 2 7 2 4" xfId="27732" xr:uid="{0DF34E7F-6A8A-4F9F-AC25-A461CD13D00C}"/>
    <cellStyle name="Migliaia 3 3 3 2 7 3" xfId="7749" xr:uid="{E535B77B-E670-4205-A942-A7F21E8D76C0}"/>
    <cellStyle name="Migliaia 3 3 3 2 7 3 2" xfId="19166" xr:uid="{FB07BFB8-389A-4966-B07E-B48ED1D64EB4}"/>
    <cellStyle name="Migliaia 3 3 3 2 7 3 2 2" xfId="42003" xr:uid="{F776F9E3-EA6C-42EF-A33C-F833280CC0F8}"/>
    <cellStyle name="Migliaia 3 3 3 2 7 3 3" xfId="30586" xr:uid="{5D5406CB-411D-477F-9384-7D50DA071206}"/>
    <cellStyle name="Migliaia 3 3 3 2 7 4" xfId="13458" xr:uid="{589DFD91-61E1-41FE-8705-86BB93CEF846}"/>
    <cellStyle name="Migliaia 3 3 3 2 7 4 2" xfId="36295" xr:uid="{4A4EB708-EBCC-4C03-ADE2-FB544BF71750}"/>
    <cellStyle name="Migliaia 3 3 3 2 7 5" xfId="24878" xr:uid="{DEF7CD4C-35D5-4B34-BA13-081A904AE0A6}"/>
    <cellStyle name="Migliaia 3 3 3 2 8" xfId="3467" xr:uid="{853E920E-0CB0-417B-9AD5-86CE1D584430}"/>
    <cellStyle name="Migliaia 3 3 3 2 8 2" xfId="9176" xr:uid="{E01E1214-2080-473D-B09E-DAED4D448228}"/>
    <cellStyle name="Migliaia 3 3 3 2 8 2 2" xfId="20593" xr:uid="{8CCF8B7B-54A1-4845-94DD-1501E8020388}"/>
    <cellStyle name="Migliaia 3 3 3 2 8 2 2 2" xfId="43430" xr:uid="{F60FC7BD-8F5A-4B12-BC17-F7A6FB6667F3}"/>
    <cellStyle name="Migliaia 3 3 3 2 8 2 3" xfId="32013" xr:uid="{D3735B66-1D4E-4711-BABF-D64039CD6A35}"/>
    <cellStyle name="Migliaia 3 3 3 2 8 3" xfId="14885" xr:uid="{979A374D-945A-4D9F-AFA5-BAC90B16668C}"/>
    <cellStyle name="Migliaia 3 3 3 2 8 3 2" xfId="37722" xr:uid="{E541F1E3-6462-4DC7-BA9F-D4CD7716FF42}"/>
    <cellStyle name="Migliaia 3 3 3 2 8 4" xfId="26305" xr:uid="{89027F24-11E2-4C2B-B4E5-21410801431C}"/>
    <cellStyle name="Migliaia 3 3 3 2 9" xfId="6322" xr:uid="{FAC7C5E4-7D81-4C52-89BC-573C6E6CA003}"/>
    <cellStyle name="Migliaia 3 3 3 2 9 2" xfId="17739" xr:uid="{CE0A527C-49EB-4ED5-B01B-D701B7CA130B}"/>
    <cellStyle name="Migliaia 3 3 3 2 9 2 2" xfId="40576" xr:uid="{DB05AC70-09D5-40D7-8F97-7D28B709AB83}"/>
    <cellStyle name="Migliaia 3 3 3 2 9 3" xfId="29159" xr:uid="{9C074CBF-5ACF-4423-8014-C29BAAE980D0}"/>
    <cellStyle name="Migliaia 3 3 3 3" xfId="559" xr:uid="{0463A08D-721A-40AF-8336-FF888F15BC0F}"/>
    <cellStyle name="Migliaia 3 3 3 3 2" xfId="2141" xr:uid="{10A32BDA-3465-42B0-99FE-EF53D445A6DA}"/>
    <cellStyle name="Migliaia 3 3 3 3 2 2" xfId="4997" xr:uid="{38F5F1FA-6E31-4E57-BBBB-E5F3FBEAAC23}"/>
    <cellStyle name="Migliaia 3 3 3 3 2 2 2" xfId="10705" xr:uid="{A8027562-2102-413D-B9F2-E6CD549D48A8}"/>
    <cellStyle name="Migliaia 3 3 3 3 2 2 2 2" xfId="22123" xr:uid="{CFFE3537-E0DF-4A8F-A9AC-4CC7BC454751}"/>
    <cellStyle name="Migliaia 3 3 3 3 2 2 2 2 2" xfId="44960" xr:uid="{62853674-3C39-4932-8419-C88B96F806CC}"/>
    <cellStyle name="Migliaia 3 3 3 3 2 2 2 3" xfId="33543" xr:uid="{07860221-2106-45A5-962A-87F7EDFBF2C8}"/>
    <cellStyle name="Migliaia 3 3 3 3 2 2 3" xfId="16415" xr:uid="{F8BD311B-F3A4-4514-81ED-FDB0827C4984}"/>
    <cellStyle name="Migliaia 3 3 3 3 2 2 3 2" xfId="39252" xr:uid="{1BC55BE5-9A43-4E34-B970-C01DB43EF03B}"/>
    <cellStyle name="Migliaia 3 3 3 3 2 2 4" xfId="27835" xr:uid="{73AF7A2B-C3C2-4DF0-BCF9-FCC3C8536249}"/>
    <cellStyle name="Migliaia 3 3 3 3 2 3" xfId="7852" xr:uid="{424D669F-D9B3-4B23-A87A-5E0788E9B051}"/>
    <cellStyle name="Migliaia 3 3 3 3 2 3 2" xfId="19269" xr:uid="{20E57D4E-2B43-4ECF-81EC-34118C25B96B}"/>
    <cellStyle name="Migliaia 3 3 3 3 2 3 2 2" xfId="42106" xr:uid="{F696F509-9789-4588-BE23-7C404D6E556E}"/>
    <cellStyle name="Migliaia 3 3 3 3 2 3 3" xfId="30689" xr:uid="{57B378C6-D601-4823-BC13-8D337582FB7C}"/>
    <cellStyle name="Migliaia 3 3 3 3 2 4" xfId="13561" xr:uid="{A3954618-CEEE-41BD-874A-91EAB96B3521}"/>
    <cellStyle name="Migliaia 3 3 3 3 2 4 2" xfId="36398" xr:uid="{C5B08236-EBC9-42F3-915F-C3AD0A8332D1}"/>
    <cellStyle name="Migliaia 3 3 3 3 2 5" xfId="24981" xr:uid="{E6F1E661-377B-4FEF-B922-4785B9F31EFE}"/>
    <cellStyle name="Migliaia 3 3 3 3 3" xfId="3570" xr:uid="{A5977B80-CB15-4EA9-922A-4318B1617AF3}"/>
    <cellStyle name="Migliaia 3 3 3 3 3 2" xfId="9279" xr:uid="{11CBCBA4-BA28-4FD7-B161-327A314EEE81}"/>
    <cellStyle name="Migliaia 3 3 3 3 3 2 2" xfId="20696" xr:uid="{15A405CC-B5BB-4415-B74D-BFCF5192826D}"/>
    <cellStyle name="Migliaia 3 3 3 3 3 2 2 2" xfId="43533" xr:uid="{E236B7D7-66E0-4EDC-A8B9-6E601DEB756E}"/>
    <cellStyle name="Migliaia 3 3 3 3 3 2 3" xfId="32116" xr:uid="{C0F76E08-66D6-4F23-BD8A-CF3D1F14D5F3}"/>
    <cellStyle name="Migliaia 3 3 3 3 3 3" xfId="14988" xr:uid="{5F55578A-6EE3-46BB-A473-1AF72B77FC65}"/>
    <cellStyle name="Migliaia 3 3 3 3 3 3 2" xfId="37825" xr:uid="{D76F14E1-44ED-47D3-8F8E-735941AF6908}"/>
    <cellStyle name="Migliaia 3 3 3 3 3 4" xfId="26408" xr:uid="{02A6C3A4-536E-416F-A34B-B839CE4EFD37}"/>
    <cellStyle name="Migliaia 3 3 3 3 4" xfId="6425" xr:uid="{941AAEF6-344D-4B95-9EA1-C30D45036C49}"/>
    <cellStyle name="Migliaia 3 3 3 3 4 2" xfId="17842" xr:uid="{16E8D7C8-8179-4C5E-998F-78692C29EA42}"/>
    <cellStyle name="Migliaia 3 3 3 3 4 2 2" xfId="40679" xr:uid="{A6D3B517-43C3-4027-A10F-823E0030CA44}"/>
    <cellStyle name="Migliaia 3 3 3 3 4 3" xfId="29262" xr:uid="{2B8B87F1-7259-450C-850E-FCEB40F330E4}"/>
    <cellStyle name="Migliaia 3 3 3 3 5" xfId="12134" xr:uid="{791CCA61-942C-4537-AD5D-AFB6516917DB}"/>
    <cellStyle name="Migliaia 3 3 3 3 5 2" xfId="34971" xr:uid="{77151D8A-330E-484D-8789-35F672514213}"/>
    <cellStyle name="Migliaia 3 3 3 3 6" xfId="23554" xr:uid="{54886115-0056-46ED-BC11-9226284AACA3}"/>
    <cellStyle name="Migliaia 3 3 3 4" xfId="822" xr:uid="{940C1B83-07D4-42E5-8CD0-83D0F38699BA}"/>
    <cellStyle name="Migliaia 3 3 3 4 2" xfId="2358" xr:uid="{368F9BC6-6F44-45C2-BEA9-D4B2430F6D7F}"/>
    <cellStyle name="Migliaia 3 3 3 4 2 2" xfId="5214" xr:uid="{0FF717FF-65AB-4185-9026-E045DA568DA7}"/>
    <cellStyle name="Migliaia 3 3 3 4 2 2 2" xfId="10922" xr:uid="{DC59E958-F924-4A94-87F3-60DA067397A6}"/>
    <cellStyle name="Migliaia 3 3 3 4 2 2 2 2" xfId="22340" xr:uid="{3918C7F2-159C-4D60-B11F-331E923A8E76}"/>
    <cellStyle name="Migliaia 3 3 3 4 2 2 2 2 2" xfId="45177" xr:uid="{AF5A4B11-D9E3-435F-AB4E-28B14FE0F489}"/>
    <cellStyle name="Migliaia 3 3 3 4 2 2 2 3" xfId="33760" xr:uid="{D54DE2EC-6614-447D-926E-A22B26B91F27}"/>
    <cellStyle name="Migliaia 3 3 3 4 2 2 3" xfId="16632" xr:uid="{86DA5C2F-BEC8-42D4-9AB6-0FB5ECB24FE1}"/>
    <cellStyle name="Migliaia 3 3 3 4 2 2 3 2" xfId="39469" xr:uid="{B9A0B53F-4C22-44A7-9856-5503F0034305}"/>
    <cellStyle name="Migliaia 3 3 3 4 2 2 4" xfId="28052" xr:uid="{7B56F315-E951-4029-AA20-5FCE752BD6D2}"/>
    <cellStyle name="Migliaia 3 3 3 4 2 3" xfId="8069" xr:uid="{203AE82C-4819-4DF1-A3B4-0A22C1B96207}"/>
    <cellStyle name="Migliaia 3 3 3 4 2 3 2" xfId="19486" xr:uid="{DAAF90ED-827C-46AD-A251-2208BCF236C1}"/>
    <cellStyle name="Migliaia 3 3 3 4 2 3 2 2" xfId="42323" xr:uid="{5DACA5B0-D76E-4F95-8B1B-6EB50C7E840A}"/>
    <cellStyle name="Migliaia 3 3 3 4 2 3 3" xfId="30906" xr:uid="{E9D68125-BBAF-43E4-8262-6B9ABA3D5657}"/>
    <cellStyle name="Migliaia 3 3 3 4 2 4" xfId="13778" xr:uid="{96E058E9-532F-498A-93D6-A6848E75F009}"/>
    <cellStyle name="Migliaia 3 3 3 4 2 4 2" xfId="36615" xr:uid="{DDC039FB-0288-48A9-ACAA-6E2FA3064E0F}"/>
    <cellStyle name="Migliaia 3 3 3 4 2 5" xfId="25198" xr:uid="{CFF9BE22-AF0D-4710-AEC9-B709AD5FA37B}"/>
    <cellStyle name="Migliaia 3 3 3 4 3" xfId="3787" xr:uid="{B4A6EE10-58CF-4CB3-8993-DD61F15259B9}"/>
    <cellStyle name="Migliaia 3 3 3 4 3 2" xfId="9496" xr:uid="{AA707662-DDA3-4B72-A79E-6B56AD1C18D6}"/>
    <cellStyle name="Migliaia 3 3 3 4 3 2 2" xfId="20913" xr:uid="{5DF426AE-0F39-4A33-ACFF-7416DCE0E12C}"/>
    <cellStyle name="Migliaia 3 3 3 4 3 2 2 2" xfId="43750" xr:uid="{1C0C8FAC-73FE-4BD9-ACDE-FDA04BDFE516}"/>
    <cellStyle name="Migliaia 3 3 3 4 3 2 3" xfId="32333" xr:uid="{DCD5E7C9-FB23-4F40-8F33-8E530BF4BFA4}"/>
    <cellStyle name="Migliaia 3 3 3 4 3 3" xfId="15205" xr:uid="{880AAB06-E851-4A43-9E3B-B305291DB21B}"/>
    <cellStyle name="Migliaia 3 3 3 4 3 3 2" xfId="38042" xr:uid="{C212C74B-EA32-414A-8E55-084575DCD9C2}"/>
    <cellStyle name="Migliaia 3 3 3 4 3 4" xfId="26625" xr:uid="{69EF755C-8CB8-4979-9B1F-072FF46678A5}"/>
    <cellStyle name="Migliaia 3 3 3 4 4" xfId="6642" xr:uid="{B6375278-C74B-4DB0-A727-70CDF1F6674F}"/>
    <cellStyle name="Migliaia 3 3 3 4 4 2" xfId="18059" xr:uid="{B42151D2-32D4-4E84-B03B-96960CC31D96}"/>
    <cellStyle name="Migliaia 3 3 3 4 4 2 2" xfId="40896" xr:uid="{2793768D-8377-4051-AE75-D674F978FA55}"/>
    <cellStyle name="Migliaia 3 3 3 4 4 3" xfId="29479" xr:uid="{D53DD74E-A7EB-4B86-B504-8A2CD09EEC22}"/>
    <cellStyle name="Migliaia 3 3 3 4 5" xfId="12351" xr:uid="{1D2AF49E-4756-4BC9-BBEB-DB113DE32D7A}"/>
    <cellStyle name="Migliaia 3 3 3 4 5 2" xfId="35188" xr:uid="{D14058E7-4BFE-4F7A-ACBF-F59CF581B010}"/>
    <cellStyle name="Migliaia 3 3 3 4 6" xfId="23771" xr:uid="{D6BD1FB4-4FF3-4663-922A-1F844A20FD61}"/>
    <cellStyle name="Migliaia 3 3 3 5" xfId="1069" xr:uid="{0902FCAE-FD54-4FEB-9726-03AF39E7D31D}"/>
    <cellStyle name="Migliaia 3 3 3 5 2" xfId="2575" xr:uid="{CAB3DD46-8790-436D-928F-71F7CDF047D8}"/>
    <cellStyle name="Migliaia 3 3 3 5 2 2" xfId="5431" xr:uid="{443E379C-28B4-4E6C-ACDD-3DAD790D505B}"/>
    <cellStyle name="Migliaia 3 3 3 5 2 2 2" xfId="11139" xr:uid="{D359B9EA-D597-4E5F-9F9F-AB087308FD96}"/>
    <cellStyle name="Migliaia 3 3 3 5 2 2 2 2" xfId="22557" xr:uid="{FDF24244-03D8-4A77-8046-79FD06B7CB75}"/>
    <cellStyle name="Migliaia 3 3 3 5 2 2 2 2 2" xfId="45394" xr:uid="{9B220FE4-9316-4B11-A871-EE5DB5D0496B}"/>
    <cellStyle name="Migliaia 3 3 3 5 2 2 2 3" xfId="33977" xr:uid="{63DF2A17-9048-4659-A806-4A46B3B2C6FB}"/>
    <cellStyle name="Migliaia 3 3 3 5 2 2 3" xfId="16849" xr:uid="{0E2CD080-700D-48C9-98A7-4844AC178D4B}"/>
    <cellStyle name="Migliaia 3 3 3 5 2 2 3 2" xfId="39686" xr:uid="{0DF04314-6A3D-47AC-B74C-F896E1C5F289}"/>
    <cellStyle name="Migliaia 3 3 3 5 2 2 4" xfId="28269" xr:uid="{12342503-23C4-48F9-8582-9AE66E81EE9A}"/>
    <cellStyle name="Migliaia 3 3 3 5 2 3" xfId="8286" xr:uid="{330CA937-D9BA-4B9C-B2B7-4E9325B7B826}"/>
    <cellStyle name="Migliaia 3 3 3 5 2 3 2" xfId="19703" xr:uid="{43CCC00D-E4E4-4391-9BBB-E9F4418A1EBA}"/>
    <cellStyle name="Migliaia 3 3 3 5 2 3 2 2" xfId="42540" xr:uid="{3BDF0F66-4B53-4B2C-9E6B-A1E903BF455A}"/>
    <cellStyle name="Migliaia 3 3 3 5 2 3 3" xfId="31123" xr:uid="{2688DB5C-7ECD-455C-8C3F-FF2AEFC20465}"/>
    <cellStyle name="Migliaia 3 3 3 5 2 4" xfId="13995" xr:uid="{7B1ECFAD-EF1B-4964-99DC-3ED92002FB3A}"/>
    <cellStyle name="Migliaia 3 3 3 5 2 4 2" xfId="36832" xr:uid="{BD32745F-CC43-4586-8B0C-857C54B85D04}"/>
    <cellStyle name="Migliaia 3 3 3 5 2 5" xfId="25415" xr:uid="{749C2F9F-5DA8-47D1-A910-093A7986D0BF}"/>
    <cellStyle name="Migliaia 3 3 3 5 3" xfId="4004" xr:uid="{E7FC45D2-D484-4906-A3E6-191585A6D58B}"/>
    <cellStyle name="Migliaia 3 3 3 5 3 2" xfId="9713" xr:uid="{C080E409-8229-42F3-8DF4-25FEBE75ABA4}"/>
    <cellStyle name="Migliaia 3 3 3 5 3 2 2" xfId="21130" xr:uid="{88B9366A-EA2A-4F5E-A7B7-5E0424F1E4D7}"/>
    <cellStyle name="Migliaia 3 3 3 5 3 2 2 2" xfId="43967" xr:uid="{23AB6735-6EB0-4DA4-B23A-7C2FA9F1EAA7}"/>
    <cellStyle name="Migliaia 3 3 3 5 3 2 3" xfId="32550" xr:uid="{74A2BEF4-B2AB-4E01-8AE4-5AF6BD2A46FA}"/>
    <cellStyle name="Migliaia 3 3 3 5 3 3" xfId="15422" xr:uid="{470C2D91-AA98-4B91-A713-54879DC3F03F}"/>
    <cellStyle name="Migliaia 3 3 3 5 3 3 2" xfId="38259" xr:uid="{B39503C3-EC4E-49EC-9E34-34D7B92F540A}"/>
    <cellStyle name="Migliaia 3 3 3 5 3 4" xfId="26842" xr:uid="{38882BE3-C575-4EEC-9B6B-0677131CF81E}"/>
    <cellStyle name="Migliaia 3 3 3 5 4" xfId="6859" xr:uid="{745C3DA9-8F97-4D86-8AAB-B7C991122745}"/>
    <cellStyle name="Migliaia 3 3 3 5 4 2" xfId="18276" xr:uid="{B2789CC9-640A-4A4D-A132-F5C86F28D7D8}"/>
    <cellStyle name="Migliaia 3 3 3 5 4 2 2" xfId="41113" xr:uid="{3919E0AB-3751-4A70-B51C-3EAE55A9F2F1}"/>
    <cellStyle name="Migliaia 3 3 3 5 4 3" xfId="29696" xr:uid="{52A98FF2-48F2-407D-ABA4-F8FE04CB13E9}"/>
    <cellStyle name="Migliaia 3 3 3 5 5" xfId="12568" xr:uid="{100E9E03-EBC7-497F-A9AF-E5BFEAF9E4B3}"/>
    <cellStyle name="Migliaia 3 3 3 5 5 2" xfId="35405" xr:uid="{24192CB4-BFCE-4188-9901-B97532614DAE}"/>
    <cellStyle name="Migliaia 3 3 3 5 6" xfId="23988" xr:uid="{B056F275-9D29-417E-8E41-EC46F9DD5733}"/>
    <cellStyle name="Migliaia 3 3 3 6" xfId="1316" xr:uid="{A40DCAB8-0001-468D-9B23-0F38A106280D}"/>
    <cellStyle name="Migliaia 3 3 3 6 2" xfId="2792" xr:uid="{899E4ADB-49CA-477D-AE8C-191DFF46D825}"/>
    <cellStyle name="Migliaia 3 3 3 6 2 2" xfId="5648" xr:uid="{5CD951DD-9782-4D70-BF9B-D9F381404FAF}"/>
    <cellStyle name="Migliaia 3 3 3 6 2 2 2" xfId="11356" xr:uid="{5DC0D30F-8145-4005-9EF6-CD94B972D3C5}"/>
    <cellStyle name="Migliaia 3 3 3 6 2 2 2 2" xfId="22774" xr:uid="{55855FF0-A5B1-42A4-9FCE-FF595760D037}"/>
    <cellStyle name="Migliaia 3 3 3 6 2 2 2 2 2" xfId="45611" xr:uid="{8E47E4C8-8C9F-4EEC-8A10-54FBDA28C495}"/>
    <cellStyle name="Migliaia 3 3 3 6 2 2 2 3" xfId="34194" xr:uid="{51E1323D-B098-44B3-8E8F-AC3113EE7590}"/>
    <cellStyle name="Migliaia 3 3 3 6 2 2 3" xfId="17066" xr:uid="{DE919B4D-082F-4A4B-A083-4CB4BCE35F30}"/>
    <cellStyle name="Migliaia 3 3 3 6 2 2 3 2" xfId="39903" xr:uid="{8521A7B5-DB61-4289-8025-13A8CDC0357D}"/>
    <cellStyle name="Migliaia 3 3 3 6 2 2 4" xfId="28486" xr:uid="{1B291506-44E3-429D-80C7-21E261683633}"/>
    <cellStyle name="Migliaia 3 3 3 6 2 3" xfId="8503" xr:uid="{4BBBFD18-226F-4578-9197-D0030E1FE21A}"/>
    <cellStyle name="Migliaia 3 3 3 6 2 3 2" xfId="19920" xr:uid="{BD50BD35-BD9C-4766-9EFF-C2A0B94D5EEC}"/>
    <cellStyle name="Migliaia 3 3 3 6 2 3 2 2" xfId="42757" xr:uid="{538C91B5-081F-4C53-B0A4-7047E5B1D96D}"/>
    <cellStyle name="Migliaia 3 3 3 6 2 3 3" xfId="31340" xr:uid="{477FDC5C-529C-43D4-9A4C-816F4F2D9FEE}"/>
    <cellStyle name="Migliaia 3 3 3 6 2 4" xfId="14212" xr:uid="{E7E4BA49-8082-45BD-8FDE-5A4A1C656794}"/>
    <cellStyle name="Migliaia 3 3 3 6 2 4 2" xfId="37049" xr:uid="{CE58F2DF-0E1C-4B2E-8BF1-2DABDB03F237}"/>
    <cellStyle name="Migliaia 3 3 3 6 2 5" xfId="25632" xr:uid="{E8411FF5-6649-44A3-ADF8-7CC8E63A7077}"/>
    <cellStyle name="Migliaia 3 3 3 6 3" xfId="4221" xr:uid="{69E3F02B-2912-4012-AD67-037BD684E8B6}"/>
    <cellStyle name="Migliaia 3 3 3 6 3 2" xfId="9930" xr:uid="{0802D89F-1220-4185-84DF-07046108BF3F}"/>
    <cellStyle name="Migliaia 3 3 3 6 3 2 2" xfId="21347" xr:uid="{AE87A841-E04F-49DF-A5BE-7DE2DD455072}"/>
    <cellStyle name="Migliaia 3 3 3 6 3 2 2 2" xfId="44184" xr:uid="{33589833-FB1E-4D2D-B6C3-B08EF8999994}"/>
    <cellStyle name="Migliaia 3 3 3 6 3 2 3" xfId="32767" xr:uid="{CD238506-43FE-4B1C-8B60-447D2EF1AA84}"/>
    <cellStyle name="Migliaia 3 3 3 6 3 3" xfId="15639" xr:uid="{628550CA-36B1-4496-8E06-8C574222B54A}"/>
    <cellStyle name="Migliaia 3 3 3 6 3 3 2" xfId="38476" xr:uid="{D82BE4E4-638A-43EC-B499-DA376FCC8A08}"/>
    <cellStyle name="Migliaia 3 3 3 6 3 4" xfId="27059" xr:uid="{15D16C48-C872-4356-843B-DA27756E6EA9}"/>
    <cellStyle name="Migliaia 3 3 3 6 4" xfId="7076" xr:uid="{4D87F337-3403-427A-B467-483CDC52A96B}"/>
    <cellStyle name="Migliaia 3 3 3 6 4 2" xfId="18493" xr:uid="{588F9604-4270-4A50-873A-3E93DC879B81}"/>
    <cellStyle name="Migliaia 3 3 3 6 4 2 2" xfId="41330" xr:uid="{400B84FE-7A4D-4814-B49C-0477A9C39952}"/>
    <cellStyle name="Migliaia 3 3 3 6 4 3" xfId="29913" xr:uid="{BCF04741-4A43-4DFC-B08C-6C0A261787DE}"/>
    <cellStyle name="Migliaia 3 3 3 6 5" xfId="12785" xr:uid="{CF5CE472-B9A3-4399-8E69-46BC99BF4609}"/>
    <cellStyle name="Migliaia 3 3 3 6 5 2" xfId="35622" xr:uid="{BAAEEB4E-AE09-43F6-AE21-9CB63A411BE4}"/>
    <cellStyle name="Migliaia 3 3 3 6 6" xfId="24205" xr:uid="{C9F89FC4-8B58-4603-98AB-2B917FF01404}"/>
    <cellStyle name="Migliaia 3 3 3 7" xfId="1563" xr:uid="{1E66525C-529E-4BC3-BDB2-30F706AD97AF}"/>
    <cellStyle name="Migliaia 3 3 3 7 2" xfId="3009" xr:uid="{D0783E50-E077-4407-A929-2C5C83BABA6A}"/>
    <cellStyle name="Migliaia 3 3 3 7 2 2" xfId="5865" xr:uid="{954EA9DF-60FF-4E4D-A774-3F33D04C418E}"/>
    <cellStyle name="Migliaia 3 3 3 7 2 2 2" xfId="11573" xr:uid="{F0F7226A-C764-4E34-B337-6DC806757F19}"/>
    <cellStyle name="Migliaia 3 3 3 7 2 2 2 2" xfId="22991" xr:uid="{0E30D136-59E2-46D4-8CBE-8F7F5DC5DA96}"/>
    <cellStyle name="Migliaia 3 3 3 7 2 2 2 2 2" xfId="45828" xr:uid="{2634B497-B2FD-4E55-A609-65E12FCBD292}"/>
    <cellStyle name="Migliaia 3 3 3 7 2 2 2 3" xfId="34411" xr:uid="{13264535-860F-46A4-B22C-9016A01B127B}"/>
    <cellStyle name="Migliaia 3 3 3 7 2 2 3" xfId="17283" xr:uid="{DA1A29F0-2004-4035-9A76-B448FE53D058}"/>
    <cellStyle name="Migliaia 3 3 3 7 2 2 3 2" xfId="40120" xr:uid="{4ABA2B8B-F19D-456C-BF2B-C094EB8924CF}"/>
    <cellStyle name="Migliaia 3 3 3 7 2 2 4" xfId="28703" xr:uid="{786596CA-625A-44C6-9E01-DA7A4558C9CA}"/>
    <cellStyle name="Migliaia 3 3 3 7 2 3" xfId="8720" xr:uid="{F68E892F-91F2-4921-B608-08FC78F6EB58}"/>
    <cellStyle name="Migliaia 3 3 3 7 2 3 2" xfId="20137" xr:uid="{4FB6DB66-F46C-452F-98C0-56ED285827AA}"/>
    <cellStyle name="Migliaia 3 3 3 7 2 3 2 2" xfId="42974" xr:uid="{4C34A2C3-4F7C-4C3F-9FDE-69F5F6B8F23C}"/>
    <cellStyle name="Migliaia 3 3 3 7 2 3 3" xfId="31557" xr:uid="{DECD3C77-FE02-46B4-B947-604074FF7AE4}"/>
    <cellStyle name="Migliaia 3 3 3 7 2 4" xfId="14429" xr:uid="{C2A19EEF-E73B-4CCD-87EA-D9B696CFC19A}"/>
    <cellStyle name="Migliaia 3 3 3 7 2 4 2" xfId="37266" xr:uid="{70AC3A77-377F-472D-882F-48D10B61E738}"/>
    <cellStyle name="Migliaia 3 3 3 7 2 5" xfId="25849" xr:uid="{179D5960-AE5D-4F50-9F71-F497AF8E5AEB}"/>
    <cellStyle name="Migliaia 3 3 3 7 3" xfId="4438" xr:uid="{E7B3305C-BE29-4E30-AAE8-62A2D04CE790}"/>
    <cellStyle name="Migliaia 3 3 3 7 3 2" xfId="10147" xr:uid="{0EF1AF05-7CD8-4921-BCE7-1D9525ACD40B}"/>
    <cellStyle name="Migliaia 3 3 3 7 3 2 2" xfId="21564" xr:uid="{D4F559F5-5B5D-4900-97AD-E158C7AAD4D8}"/>
    <cellStyle name="Migliaia 3 3 3 7 3 2 2 2" xfId="44401" xr:uid="{23B67395-0FA9-49FF-BF0E-BECA54FFCDC1}"/>
    <cellStyle name="Migliaia 3 3 3 7 3 2 3" xfId="32984" xr:uid="{26756716-ACBE-494A-983E-C63C8A24BDC4}"/>
    <cellStyle name="Migliaia 3 3 3 7 3 3" xfId="15856" xr:uid="{F1D95B0D-6683-47B8-9865-0C90325D1AE9}"/>
    <cellStyle name="Migliaia 3 3 3 7 3 3 2" xfId="38693" xr:uid="{72E11BA0-4C81-4CA0-BBEB-399BBBE394F3}"/>
    <cellStyle name="Migliaia 3 3 3 7 3 4" xfId="27276" xr:uid="{5A6C04BB-050F-49F6-B492-24FE3E21DB51}"/>
    <cellStyle name="Migliaia 3 3 3 7 4" xfId="7293" xr:uid="{3D41A166-911E-4194-B9E8-F35E6AA0E53F}"/>
    <cellStyle name="Migliaia 3 3 3 7 4 2" xfId="18710" xr:uid="{4D8879AD-7B0C-473F-9A2F-CE032817ECF3}"/>
    <cellStyle name="Migliaia 3 3 3 7 4 2 2" xfId="41547" xr:uid="{CC4F54AA-A9DA-407A-8586-FC4FA732689F}"/>
    <cellStyle name="Migliaia 3 3 3 7 4 3" xfId="30130" xr:uid="{F7A7AACD-83CD-45FC-8C5D-22C2DA3E9B60}"/>
    <cellStyle name="Migliaia 3 3 3 7 5" xfId="13002" xr:uid="{226BB2A5-749D-497C-BF8F-F1B412C24827}"/>
    <cellStyle name="Migliaia 3 3 3 7 5 2" xfId="35839" xr:uid="{E6630B51-0F77-428F-A516-0C109C9CFD82}"/>
    <cellStyle name="Migliaia 3 3 3 7 6" xfId="24422" xr:uid="{51E60AE9-322A-4B08-849C-2BFD01693DBE}"/>
    <cellStyle name="Migliaia 3 3 3 8" xfId="1912" xr:uid="{F8720599-ABAC-4A7E-B7B8-567244A1E366}"/>
    <cellStyle name="Migliaia 3 3 3 8 2" xfId="4768" xr:uid="{CF709DC1-01DB-42DF-9767-D4614B8244E6}"/>
    <cellStyle name="Migliaia 3 3 3 8 2 2" xfId="10477" xr:uid="{5CC217AB-589E-4F2D-996F-0CB26A16219A}"/>
    <cellStyle name="Migliaia 3 3 3 8 2 2 2" xfId="21894" xr:uid="{BC4D2152-53DA-4239-913C-5810AAC99D5A}"/>
    <cellStyle name="Migliaia 3 3 3 8 2 2 2 2" xfId="44731" xr:uid="{16A94C1A-4AFE-4CE7-9D46-E9366C4CA4E8}"/>
    <cellStyle name="Migliaia 3 3 3 8 2 2 3" xfId="33314" xr:uid="{BF2834AA-5735-45FB-B70B-8C8297685215}"/>
    <cellStyle name="Migliaia 3 3 3 8 2 3" xfId="16186" xr:uid="{64D6FEC8-E6C1-4F4C-BF24-1008EE4E9C0E}"/>
    <cellStyle name="Migliaia 3 3 3 8 2 3 2" xfId="39023" xr:uid="{557872FF-A47B-44E4-AA71-96E969724BAF}"/>
    <cellStyle name="Migliaia 3 3 3 8 2 4" xfId="27606" xr:uid="{6BC745D2-688C-4195-ABC8-42C938308D88}"/>
    <cellStyle name="Migliaia 3 3 3 8 3" xfId="7623" xr:uid="{B74E4AC3-6ECF-47AC-A3CF-D36DD8B3DE57}"/>
    <cellStyle name="Migliaia 3 3 3 8 3 2" xfId="19040" xr:uid="{59CFE53C-4759-4006-A98F-C64E3C30E98D}"/>
    <cellStyle name="Migliaia 3 3 3 8 3 2 2" xfId="41877" xr:uid="{87AB3849-8BD2-44D8-9326-26E2356C5AC0}"/>
    <cellStyle name="Migliaia 3 3 3 8 3 3" xfId="30460" xr:uid="{984CF635-0C0F-4C82-92EA-C25B56BDDCB8}"/>
    <cellStyle name="Migliaia 3 3 3 8 4" xfId="13332" xr:uid="{4CB2BF7A-7F5E-4D2E-809C-E6F89DF79ED5}"/>
    <cellStyle name="Migliaia 3 3 3 8 4 2" xfId="36169" xr:uid="{77A7CA5F-0AF9-48B8-8A49-388742AECCBB}"/>
    <cellStyle name="Migliaia 3 3 3 8 5" xfId="24752" xr:uid="{704592B2-BB86-4B3A-8AF8-AB6350F2C0AA}"/>
    <cellStyle name="Migliaia 3 3 3 9" xfId="3341" xr:uid="{412121E1-5AD9-46C7-B83D-54E46F4941C7}"/>
    <cellStyle name="Migliaia 3 3 3 9 2" xfId="9050" xr:uid="{87D91E5F-8DAC-44B7-A1A3-3D3551EFBB41}"/>
    <cellStyle name="Migliaia 3 3 3 9 2 2" xfId="20467" xr:uid="{99A6B92B-1148-4DB0-A6A9-545FF336552A}"/>
    <cellStyle name="Migliaia 3 3 3 9 2 2 2" xfId="43304" xr:uid="{56823D69-4C6D-42CF-8A86-F2C991DC19A7}"/>
    <cellStyle name="Migliaia 3 3 3 9 2 3" xfId="31887" xr:uid="{375800B0-5ECB-4C27-AE8B-18E3379D6243}"/>
    <cellStyle name="Migliaia 3 3 3 9 3" xfId="14759" xr:uid="{1CEFD2E8-DC40-4547-B841-1B100205061A}"/>
    <cellStyle name="Migliaia 3 3 3 9 3 2" xfId="37596" xr:uid="{710E9136-3E7D-488C-9DB1-41466CB0CFE2}"/>
    <cellStyle name="Migliaia 3 3 3 9 4" xfId="26179" xr:uid="{D370F9E4-2D07-4A03-B92D-EA0B7594EBA9}"/>
    <cellStyle name="Migliaia 3 3 4" xfId="406" xr:uid="{9BAD6ECE-CE6A-46EF-9FA2-B58114E13613}"/>
    <cellStyle name="Migliaia 3 3 4 10" xfId="12001" xr:uid="{3F724139-92EF-4027-B0FF-7FBDC085DE8A}"/>
    <cellStyle name="Migliaia 3 3 4 10 2" xfId="34838" xr:uid="{8AD8FA57-1458-431D-897D-982D4246C28D}"/>
    <cellStyle name="Migliaia 3 3 4 11" xfId="23421" xr:uid="{96BDAFB3-DB0D-4415-9643-80EEABCFB485}"/>
    <cellStyle name="Migliaia 3 3 4 2" xfId="660" xr:uid="{3CD22372-71A3-4205-9803-5759C1D9BC55}"/>
    <cellStyle name="Migliaia 3 3 4 2 2" xfId="2225" xr:uid="{3C23F672-BA53-477D-B2E1-65788A81EEA7}"/>
    <cellStyle name="Migliaia 3 3 4 2 2 2" xfId="5081" xr:uid="{99F7BF6F-BD57-4920-B66B-EA04DF3FFF91}"/>
    <cellStyle name="Migliaia 3 3 4 2 2 2 2" xfId="10789" xr:uid="{39324B81-33BD-4B39-90EF-5EC4AC0FDEEA}"/>
    <cellStyle name="Migliaia 3 3 4 2 2 2 2 2" xfId="22207" xr:uid="{D36E2F7E-A541-413A-9696-EC9EC3FC242F}"/>
    <cellStyle name="Migliaia 3 3 4 2 2 2 2 2 2" xfId="45044" xr:uid="{90E98929-8C88-4592-9277-D741FCDF2447}"/>
    <cellStyle name="Migliaia 3 3 4 2 2 2 2 3" xfId="33627" xr:uid="{4CFDE804-99DC-4A72-83BC-8F5B9CB8EDE3}"/>
    <cellStyle name="Migliaia 3 3 4 2 2 2 3" xfId="16499" xr:uid="{F53B0CA5-F31B-4C5E-A174-C6B1DECFCE98}"/>
    <cellStyle name="Migliaia 3 3 4 2 2 2 3 2" xfId="39336" xr:uid="{2AE5E86B-8C08-49A1-8851-7EDE6B0AF3CD}"/>
    <cellStyle name="Migliaia 3 3 4 2 2 2 4" xfId="27919" xr:uid="{C730282D-C91B-4249-849D-BFE7A8B1EF02}"/>
    <cellStyle name="Migliaia 3 3 4 2 2 3" xfId="7936" xr:uid="{7E38E214-0DC1-4BD0-980E-490B01D0739D}"/>
    <cellStyle name="Migliaia 3 3 4 2 2 3 2" xfId="19353" xr:uid="{7C9229CA-50DA-4445-89D5-A3602974F702}"/>
    <cellStyle name="Migliaia 3 3 4 2 2 3 2 2" xfId="42190" xr:uid="{561D8EE9-84CC-4B0C-91BB-4C5A13B3B9F6}"/>
    <cellStyle name="Migliaia 3 3 4 2 2 3 3" xfId="30773" xr:uid="{A203B36E-819E-4FF5-9292-753B4843C26E}"/>
    <cellStyle name="Migliaia 3 3 4 2 2 4" xfId="13645" xr:uid="{4A8B4DF8-1D5F-49B2-98C6-141053A7FC7F}"/>
    <cellStyle name="Migliaia 3 3 4 2 2 4 2" xfId="36482" xr:uid="{614D60FA-0BDC-4E97-8D64-B1AB9A61FAD6}"/>
    <cellStyle name="Migliaia 3 3 4 2 2 5" xfId="25065" xr:uid="{657244FA-2363-4ACB-A075-2842A3B3115A}"/>
    <cellStyle name="Migliaia 3 3 4 2 3" xfId="3654" xr:uid="{815C3CBE-5AE5-4E50-9927-32558B50A9D2}"/>
    <cellStyle name="Migliaia 3 3 4 2 3 2" xfId="9363" xr:uid="{04E513CE-2CE5-48A2-93BF-1D60BF661150}"/>
    <cellStyle name="Migliaia 3 3 4 2 3 2 2" xfId="20780" xr:uid="{1D9939F0-BB53-4F44-BC09-62C26A5B6798}"/>
    <cellStyle name="Migliaia 3 3 4 2 3 2 2 2" xfId="43617" xr:uid="{4113878F-BD59-4E66-B3EE-014A00C2909D}"/>
    <cellStyle name="Migliaia 3 3 4 2 3 2 3" xfId="32200" xr:uid="{AB3DEF3B-ADBE-4E14-883D-09C3511768D4}"/>
    <cellStyle name="Migliaia 3 3 4 2 3 3" xfId="15072" xr:uid="{E31BCD5E-D453-48DC-B7A2-2F74C99FF4E1}"/>
    <cellStyle name="Migliaia 3 3 4 2 3 3 2" xfId="37909" xr:uid="{3B8AD743-F985-497A-847E-CB137F913085}"/>
    <cellStyle name="Migliaia 3 3 4 2 3 4" xfId="26492" xr:uid="{F223619F-CF71-41CE-A8DA-C4DB18C033EC}"/>
    <cellStyle name="Migliaia 3 3 4 2 4" xfId="6509" xr:uid="{B2D43F3B-6418-4BC9-B415-6CD05B52A6B7}"/>
    <cellStyle name="Migliaia 3 3 4 2 4 2" xfId="17926" xr:uid="{5C68504E-F595-4E80-BAB2-3578E91F93B6}"/>
    <cellStyle name="Migliaia 3 3 4 2 4 2 2" xfId="40763" xr:uid="{3D484A02-8433-4712-9369-E03BDE4999FA}"/>
    <cellStyle name="Migliaia 3 3 4 2 4 3" xfId="29346" xr:uid="{BC64FA9D-1A7A-43A6-8728-4A1721750FB5}"/>
    <cellStyle name="Migliaia 3 3 4 2 5" xfId="12218" xr:uid="{B1E1B4B5-382C-4D5E-81EC-B141F6DE5C30}"/>
    <cellStyle name="Migliaia 3 3 4 2 5 2" xfId="35055" xr:uid="{5E6FF0A6-E0ED-49C5-8F27-BEDE4F15C7B6}"/>
    <cellStyle name="Migliaia 3 3 4 2 6" xfId="23638" xr:uid="{C2B438BC-5975-48DE-907D-1D29AE33DCDB}"/>
    <cellStyle name="Migliaia 3 3 4 3" xfId="920" xr:uid="{985BA3DD-9572-4461-9305-32785375F976}"/>
    <cellStyle name="Migliaia 3 3 4 3 2" xfId="2442" xr:uid="{81D5C30F-8BB7-469B-B999-A6ABDB1DB467}"/>
    <cellStyle name="Migliaia 3 3 4 3 2 2" xfId="5298" xr:uid="{6CC7B594-5F0B-4EAE-88CC-FC1B53202AE7}"/>
    <cellStyle name="Migliaia 3 3 4 3 2 2 2" xfId="11006" xr:uid="{51FBD3A4-328B-4F5E-8F64-0D96DDD0CEBA}"/>
    <cellStyle name="Migliaia 3 3 4 3 2 2 2 2" xfId="22424" xr:uid="{DAC0F3FC-B4FE-44D9-B982-CD0363B2EAFE}"/>
    <cellStyle name="Migliaia 3 3 4 3 2 2 2 2 2" xfId="45261" xr:uid="{0DED570C-7BD1-481B-8821-F3A9EC053C5F}"/>
    <cellStyle name="Migliaia 3 3 4 3 2 2 2 3" xfId="33844" xr:uid="{8A706DB7-D565-4216-96CF-B6DAA7AC1EA9}"/>
    <cellStyle name="Migliaia 3 3 4 3 2 2 3" xfId="16716" xr:uid="{3124601D-676E-456C-A034-68D159FA40DD}"/>
    <cellStyle name="Migliaia 3 3 4 3 2 2 3 2" xfId="39553" xr:uid="{BDD812A9-0213-4BA6-B550-A2D6D25A25F9}"/>
    <cellStyle name="Migliaia 3 3 4 3 2 2 4" xfId="28136" xr:uid="{AB1FAA25-BF7B-4448-A6C9-BC7FF7829900}"/>
    <cellStyle name="Migliaia 3 3 4 3 2 3" xfId="8153" xr:uid="{3449613F-1390-4344-997B-EA82643F3D3F}"/>
    <cellStyle name="Migliaia 3 3 4 3 2 3 2" xfId="19570" xr:uid="{373CC7BE-E4E1-4DE3-9504-EC2635F46129}"/>
    <cellStyle name="Migliaia 3 3 4 3 2 3 2 2" xfId="42407" xr:uid="{A66C6E5E-C80E-4E88-9ABD-E0090C1C5ED1}"/>
    <cellStyle name="Migliaia 3 3 4 3 2 3 3" xfId="30990" xr:uid="{20E3C4CD-68BF-4BEE-A59B-9AFC11890B54}"/>
    <cellStyle name="Migliaia 3 3 4 3 2 4" xfId="13862" xr:uid="{F83B2386-E6C1-42D0-8DDC-4B953D7E784B}"/>
    <cellStyle name="Migliaia 3 3 4 3 2 4 2" xfId="36699" xr:uid="{55B142D9-F6DE-4F97-92FF-75C129709CA6}"/>
    <cellStyle name="Migliaia 3 3 4 3 2 5" xfId="25282" xr:uid="{4E0FE84C-99C7-47D5-A584-3B6DB9682D02}"/>
    <cellStyle name="Migliaia 3 3 4 3 3" xfId="3871" xr:uid="{45534B88-B428-437D-9560-DDC4768796F0}"/>
    <cellStyle name="Migliaia 3 3 4 3 3 2" xfId="9580" xr:uid="{339B1094-D2D2-4B8B-9989-E2377EB447C2}"/>
    <cellStyle name="Migliaia 3 3 4 3 3 2 2" xfId="20997" xr:uid="{E1439BAE-3FFC-42B0-8DFE-D520DD7C772B}"/>
    <cellStyle name="Migliaia 3 3 4 3 3 2 2 2" xfId="43834" xr:uid="{E43AA81B-0668-4FE9-B400-1E03149DAD96}"/>
    <cellStyle name="Migliaia 3 3 4 3 3 2 3" xfId="32417" xr:uid="{3C924EC7-C884-4079-B3A1-7B2F3E1D846B}"/>
    <cellStyle name="Migliaia 3 3 4 3 3 3" xfId="15289" xr:uid="{75AD3BCD-A21A-4E55-94F2-D34E85858063}"/>
    <cellStyle name="Migliaia 3 3 4 3 3 3 2" xfId="38126" xr:uid="{338E087B-D73A-4F6C-BAAA-3D993EAD5622}"/>
    <cellStyle name="Migliaia 3 3 4 3 3 4" xfId="26709" xr:uid="{EE3CA65F-F956-4A38-9E8D-E73B6E0EDE92}"/>
    <cellStyle name="Migliaia 3 3 4 3 4" xfId="6726" xr:uid="{4A890733-7BCA-468F-AB2D-D11C5B5565E7}"/>
    <cellStyle name="Migliaia 3 3 4 3 4 2" xfId="18143" xr:uid="{E25126C6-944F-41DE-B933-C2727C008B53}"/>
    <cellStyle name="Migliaia 3 3 4 3 4 2 2" xfId="40980" xr:uid="{4843D0F4-5EDD-4856-8241-3DBAC788F8F9}"/>
    <cellStyle name="Migliaia 3 3 4 3 4 3" xfId="29563" xr:uid="{B19E1DFC-04E6-47A6-A733-08B22F450E67}"/>
    <cellStyle name="Migliaia 3 3 4 3 5" xfId="12435" xr:uid="{AE40D672-7F6B-4C38-BBD3-EFF369FE8AED}"/>
    <cellStyle name="Migliaia 3 3 4 3 5 2" xfId="35272" xr:uid="{F17E53DA-E5D9-4D80-8961-D534253972C9}"/>
    <cellStyle name="Migliaia 3 3 4 3 6" xfId="23855" xr:uid="{6340381B-F806-4F4D-8C4B-FCC6ADDAB4A3}"/>
    <cellStyle name="Migliaia 3 3 4 4" xfId="1167" xr:uid="{963DF8B9-E71B-45ED-B0DF-5D94AC6E46BB}"/>
    <cellStyle name="Migliaia 3 3 4 4 2" xfId="2659" xr:uid="{D131D4F5-33B6-42BB-94D8-1F6D3094D87D}"/>
    <cellStyle name="Migliaia 3 3 4 4 2 2" xfId="5515" xr:uid="{FD7CEA90-8449-48C9-B39D-FA9B61B8DBBA}"/>
    <cellStyle name="Migliaia 3 3 4 4 2 2 2" xfId="11223" xr:uid="{C9169B84-EE81-4D34-B1C3-7963C44B145A}"/>
    <cellStyle name="Migliaia 3 3 4 4 2 2 2 2" xfId="22641" xr:uid="{5985F18D-258B-4580-98C9-66078A07A027}"/>
    <cellStyle name="Migliaia 3 3 4 4 2 2 2 2 2" xfId="45478" xr:uid="{8CA63DA2-890A-430F-AA8D-DB0564F1C907}"/>
    <cellStyle name="Migliaia 3 3 4 4 2 2 2 3" xfId="34061" xr:uid="{A8A65A76-FBA1-4F1E-B8E4-F9E277006239}"/>
    <cellStyle name="Migliaia 3 3 4 4 2 2 3" xfId="16933" xr:uid="{512B544F-76EF-4DBB-A731-9CB1334844DE}"/>
    <cellStyle name="Migliaia 3 3 4 4 2 2 3 2" xfId="39770" xr:uid="{63F2F744-F1C4-41EE-BA78-29082E34A224}"/>
    <cellStyle name="Migliaia 3 3 4 4 2 2 4" xfId="28353" xr:uid="{C25CFB8F-E3BC-4F3F-9689-026843042554}"/>
    <cellStyle name="Migliaia 3 3 4 4 2 3" xfId="8370" xr:uid="{25F11BBB-7186-41ED-94E6-3A5532BEDA9E}"/>
    <cellStyle name="Migliaia 3 3 4 4 2 3 2" xfId="19787" xr:uid="{D4671621-F3F1-4707-B061-E0D26DD2E55A}"/>
    <cellStyle name="Migliaia 3 3 4 4 2 3 2 2" xfId="42624" xr:uid="{44DD0FFD-6467-48F3-B932-C1303DA58A6F}"/>
    <cellStyle name="Migliaia 3 3 4 4 2 3 3" xfId="31207" xr:uid="{AF734321-66E7-474F-A1BB-C0327F50C27E}"/>
    <cellStyle name="Migliaia 3 3 4 4 2 4" xfId="14079" xr:uid="{D9B4FE86-11A8-4DAA-9261-5AA43FB1A258}"/>
    <cellStyle name="Migliaia 3 3 4 4 2 4 2" xfId="36916" xr:uid="{01F13CE4-BA50-4ADA-BEB0-EE5AE2BAE6CE}"/>
    <cellStyle name="Migliaia 3 3 4 4 2 5" xfId="25499" xr:uid="{39F9D67E-8FE9-4A9D-BE58-7735D7E0984A}"/>
    <cellStyle name="Migliaia 3 3 4 4 3" xfId="4088" xr:uid="{C3E0FF28-A373-4282-B803-78F847BE7761}"/>
    <cellStyle name="Migliaia 3 3 4 4 3 2" xfId="9797" xr:uid="{D500E301-15B8-47BB-A93A-1147993A7833}"/>
    <cellStyle name="Migliaia 3 3 4 4 3 2 2" xfId="21214" xr:uid="{75841F66-EA15-4F46-8CBC-7DF41D8D5CB0}"/>
    <cellStyle name="Migliaia 3 3 4 4 3 2 2 2" xfId="44051" xr:uid="{84F589E3-D9A0-46E3-B06B-90AE96D9AC91}"/>
    <cellStyle name="Migliaia 3 3 4 4 3 2 3" xfId="32634" xr:uid="{F1F6A1A7-2849-4678-8AEB-87B860837818}"/>
    <cellStyle name="Migliaia 3 3 4 4 3 3" xfId="15506" xr:uid="{2B87A455-CB88-42FB-AF7F-3F4402189AF1}"/>
    <cellStyle name="Migliaia 3 3 4 4 3 3 2" xfId="38343" xr:uid="{ACE731E2-30C3-4473-9B2F-C02ACA9F68D2}"/>
    <cellStyle name="Migliaia 3 3 4 4 3 4" xfId="26926" xr:uid="{EAEF9B36-84F2-4A28-825F-70DC68A3C24B}"/>
    <cellStyle name="Migliaia 3 3 4 4 4" xfId="6943" xr:uid="{CFB773C9-AEEA-4098-82ED-159C1D730659}"/>
    <cellStyle name="Migliaia 3 3 4 4 4 2" xfId="18360" xr:uid="{8284C81D-F2EE-4C82-84AD-138D5B0BFCEA}"/>
    <cellStyle name="Migliaia 3 3 4 4 4 2 2" xfId="41197" xr:uid="{F6D1B389-34A8-4D5B-A7DB-DC51B9553F14}"/>
    <cellStyle name="Migliaia 3 3 4 4 4 3" xfId="29780" xr:uid="{9AADF24C-D41A-4360-BDEB-68B04269C835}"/>
    <cellStyle name="Migliaia 3 3 4 4 5" xfId="12652" xr:uid="{22AD99C5-1126-429E-8DEE-9FB8760F700B}"/>
    <cellStyle name="Migliaia 3 3 4 4 5 2" xfId="35489" xr:uid="{3B9D04C9-032F-4AFA-BAFE-7D02C881A469}"/>
    <cellStyle name="Migliaia 3 3 4 4 6" xfId="24072" xr:uid="{429DFB4D-7F1F-4A89-A828-7F461279F546}"/>
    <cellStyle name="Migliaia 3 3 4 5" xfId="1414" xr:uid="{33D2BEB7-EA98-4AC5-B1B4-2CEC42E12188}"/>
    <cellStyle name="Migliaia 3 3 4 5 2" xfId="2876" xr:uid="{07BD6FF0-B3E4-4C60-88EF-117FB92A3B2D}"/>
    <cellStyle name="Migliaia 3 3 4 5 2 2" xfId="5732" xr:uid="{EE1E0E0A-F041-4125-A2C0-0EB23BC67368}"/>
    <cellStyle name="Migliaia 3 3 4 5 2 2 2" xfId="11440" xr:uid="{46C779D0-5AE2-44E2-BB29-85C3A3093BA3}"/>
    <cellStyle name="Migliaia 3 3 4 5 2 2 2 2" xfId="22858" xr:uid="{895D86CF-D2FB-4CAA-80EB-977B6C34E928}"/>
    <cellStyle name="Migliaia 3 3 4 5 2 2 2 2 2" xfId="45695" xr:uid="{79DC5E10-B44D-48E7-9078-59533BEEFF08}"/>
    <cellStyle name="Migliaia 3 3 4 5 2 2 2 3" xfId="34278" xr:uid="{8D3E17B6-B4F1-4466-A0A2-76C6D2DE3560}"/>
    <cellStyle name="Migliaia 3 3 4 5 2 2 3" xfId="17150" xr:uid="{D065B27A-63E2-4B2D-B01D-E55C583B56EE}"/>
    <cellStyle name="Migliaia 3 3 4 5 2 2 3 2" xfId="39987" xr:uid="{F547BDA5-A856-4202-B2ED-14FA472ECB8B}"/>
    <cellStyle name="Migliaia 3 3 4 5 2 2 4" xfId="28570" xr:uid="{E423736A-F13F-4176-9F43-7FEB9D4980AC}"/>
    <cellStyle name="Migliaia 3 3 4 5 2 3" xfId="8587" xr:uid="{5B1FBC9D-0973-45B4-AE86-2C962F42CA60}"/>
    <cellStyle name="Migliaia 3 3 4 5 2 3 2" xfId="20004" xr:uid="{2AAC5E36-A36B-4CDF-B8E1-F74DB1DA08EE}"/>
    <cellStyle name="Migliaia 3 3 4 5 2 3 2 2" xfId="42841" xr:uid="{9858B31F-1C13-46FB-8F49-FA6256B3E000}"/>
    <cellStyle name="Migliaia 3 3 4 5 2 3 3" xfId="31424" xr:uid="{A7C4557B-BDD8-44AB-AE55-FB9C040682C6}"/>
    <cellStyle name="Migliaia 3 3 4 5 2 4" xfId="14296" xr:uid="{FD64296B-CC1F-4E6B-AC2B-E47632C43D87}"/>
    <cellStyle name="Migliaia 3 3 4 5 2 4 2" xfId="37133" xr:uid="{5F127D76-A7BF-4525-B6C5-455D42F9BA10}"/>
    <cellStyle name="Migliaia 3 3 4 5 2 5" xfId="25716" xr:uid="{C34CDDD3-D58C-4608-A3A4-F6101D7BC1D6}"/>
    <cellStyle name="Migliaia 3 3 4 5 3" xfId="4305" xr:uid="{E1BF58C2-A501-4570-B3FD-A6A820367B5F}"/>
    <cellStyle name="Migliaia 3 3 4 5 3 2" xfId="10014" xr:uid="{94714BE7-F0D1-4B35-B501-C7D4D1D6480C}"/>
    <cellStyle name="Migliaia 3 3 4 5 3 2 2" xfId="21431" xr:uid="{0670E53E-4282-4AA2-9800-0E25BAE9F68D}"/>
    <cellStyle name="Migliaia 3 3 4 5 3 2 2 2" xfId="44268" xr:uid="{615E6331-D2BF-4E11-A3B9-E593E9CDFC95}"/>
    <cellStyle name="Migliaia 3 3 4 5 3 2 3" xfId="32851" xr:uid="{152806B7-CB81-4677-BD4C-358D723F295A}"/>
    <cellStyle name="Migliaia 3 3 4 5 3 3" xfId="15723" xr:uid="{CCEC5B91-A674-44F3-9E70-CF548DA5EAD3}"/>
    <cellStyle name="Migliaia 3 3 4 5 3 3 2" xfId="38560" xr:uid="{0B6A7A8C-4A3C-490D-9E41-15756E3495D7}"/>
    <cellStyle name="Migliaia 3 3 4 5 3 4" xfId="27143" xr:uid="{55419B83-CD65-4B74-B343-4554FDD1B8B7}"/>
    <cellStyle name="Migliaia 3 3 4 5 4" xfId="7160" xr:uid="{440E2085-E89B-4AA4-AD40-1B654DAA6BB5}"/>
    <cellStyle name="Migliaia 3 3 4 5 4 2" xfId="18577" xr:uid="{BE156C75-8A41-4A75-9709-40547C0359A4}"/>
    <cellStyle name="Migliaia 3 3 4 5 4 2 2" xfId="41414" xr:uid="{E4969311-60F9-4FEC-BDD7-02E6BC60E0C2}"/>
    <cellStyle name="Migliaia 3 3 4 5 4 3" xfId="29997" xr:uid="{211B8B2D-9FB3-4F0B-9D22-C1BA4DCB927D}"/>
    <cellStyle name="Migliaia 3 3 4 5 5" xfId="12869" xr:uid="{56A4E8AD-41A9-46BC-BCD7-490391677AAF}"/>
    <cellStyle name="Migliaia 3 3 4 5 5 2" xfId="35706" xr:uid="{66177CE0-08A7-46EE-A322-08404FB17F7B}"/>
    <cellStyle name="Migliaia 3 3 4 5 6" xfId="24289" xr:uid="{FA955139-16E9-4C42-A733-22E123C10904}"/>
    <cellStyle name="Migliaia 3 3 4 6" xfId="1661" xr:uid="{E49B0276-D998-4EAC-8FFB-C329FE9DD998}"/>
    <cellStyle name="Migliaia 3 3 4 6 2" xfId="3093" xr:uid="{9CE7B12E-644C-4E84-B097-3CD924313DB3}"/>
    <cellStyle name="Migliaia 3 3 4 6 2 2" xfId="5949" xr:uid="{A35F3D6F-913B-47C3-AB50-98773AF34243}"/>
    <cellStyle name="Migliaia 3 3 4 6 2 2 2" xfId="11657" xr:uid="{1288473E-F4C7-4790-9FF8-E91FB4953FF2}"/>
    <cellStyle name="Migliaia 3 3 4 6 2 2 2 2" xfId="23075" xr:uid="{DCE6F3F6-85F6-4955-AEEB-E4D496CF44C6}"/>
    <cellStyle name="Migliaia 3 3 4 6 2 2 2 2 2" xfId="45912" xr:uid="{54D4B268-8652-4C90-ABDC-6BDD3E4F8B54}"/>
    <cellStyle name="Migliaia 3 3 4 6 2 2 2 3" xfId="34495" xr:uid="{730F7031-A07B-4C85-A9B3-67B33AF0C03E}"/>
    <cellStyle name="Migliaia 3 3 4 6 2 2 3" xfId="17367" xr:uid="{FCE58951-63CC-4CC1-9C7A-41AE65BBED8B}"/>
    <cellStyle name="Migliaia 3 3 4 6 2 2 3 2" xfId="40204" xr:uid="{D7F43A6E-4171-4392-AA67-823C05302BDD}"/>
    <cellStyle name="Migliaia 3 3 4 6 2 2 4" xfId="28787" xr:uid="{6B8A026A-C6FC-41E1-865D-B4EE7BDB1483}"/>
    <cellStyle name="Migliaia 3 3 4 6 2 3" xfId="8804" xr:uid="{FF8F27ED-3B33-4FA5-A537-75BAF4356BE9}"/>
    <cellStyle name="Migliaia 3 3 4 6 2 3 2" xfId="20221" xr:uid="{7DD06E5E-FDA5-4F5F-B25D-F93AE0BDCA16}"/>
    <cellStyle name="Migliaia 3 3 4 6 2 3 2 2" xfId="43058" xr:uid="{96BB55CF-DC05-446C-9C24-EB86AD865A46}"/>
    <cellStyle name="Migliaia 3 3 4 6 2 3 3" xfId="31641" xr:uid="{1307788D-DA05-4ECC-889B-DD1C16C2EFDD}"/>
    <cellStyle name="Migliaia 3 3 4 6 2 4" xfId="14513" xr:uid="{BF10C952-4727-4136-94F8-47787BE39169}"/>
    <cellStyle name="Migliaia 3 3 4 6 2 4 2" xfId="37350" xr:uid="{3F0B91E4-4848-49AF-B950-DC98B394E09A}"/>
    <cellStyle name="Migliaia 3 3 4 6 2 5" xfId="25933" xr:uid="{D98DDFB9-5C9C-48CD-84FE-0791ADEAA910}"/>
    <cellStyle name="Migliaia 3 3 4 6 3" xfId="4522" xr:uid="{22BA8B5D-6D2D-4B37-BD40-8DD7F87063FE}"/>
    <cellStyle name="Migliaia 3 3 4 6 3 2" xfId="10231" xr:uid="{86E84D7C-9735-4920-8E72-2CB978902DF5}"/>
    <cellStyle name="Migliaia 3 3 4 6 3 2 2" xfId="21648" xr:uid="{AED93CE3-EFD2-412D-986D-76B93F62D950}"/>
    <cellStyle name="Migliaia 3 3 4 6 3 2 2 2" xfId="44485" xr:uid="{6B51A72C-BB83-450C-B723-9723EF31414C}"/>
    <cellStyle name="Migliaia 3 3 4 6 3 2 3" xfId="33068" xr:uid="{FE3B615A-4838-4937-A338-316C7B288134}"/>
    <cellStyle name="Migliaia 3 3 4 6 3 3" xfId="15940" xr:uid="{9B5C616F-AF02-43CE-83C6-CB5E7E05507F}"/>
    <cellStyle name="Migliaia 3 3 4 6 3 3 2" xfId="38777" xr:uid="{BCBE25CB-3479-4A88-9E57-57CEC7CF7C31}"/>
    <cellStyle name="Migliaia 3 3 4 6 3 4" xfId="27360" xr:uid="{2BB62403-47F4-423B-823A-88D1B18D9B57}"/>
    <cellStyle name="Migliaia 3 3 4 6 4" xfId="7377" xr:uid="{BEDB1535-E7D8-4CE4-B0DD-CDB894EC8BA0}"/>
    <cellStyle name="Migliaia 3 3 4 6 4 2" xfId="18794" xr:uid="{47A0098A-79B0-4F6E-9898-4056BFF484D7}"/>
    <cellStyle name="Migliaia 3 3 4 6 4 2 2" xfId="41631" xr:uid="{33B537AF-A02F-4FA8-A9B8-41B94A038C6E}"/>
    <cellStyle name="Migliaia 3 3 4 6 4 3" xfId="30214" xr:uid="{378D4960-F64B-48FB-B3F5-B263BF34294B}"/>
    <cellStyle name="Migliaia 3 3 4 6 5" xfId="13086" xr:uid="{B7380E3A-2C16-4714-A772-EA93FD49A6D5}"/>
    <cellStyle name="Migliaia 3 3 4 6 5 2" xfId="35923" xr:uid="{1DC71406-32DF-48F5-8DE2-97D49174346B}"/>
    <cellStyle name="Migliaia 3 3 4 6 6" xfId="24506" xr:uid="{B51F7E83-DE89-424B-9384-539DB1D90C99}"/>
    <cellStyle name="Migliaia 3 3 4 7" xfId="2008" xr:uid="{98434B23-1179-4EBA-9BE5-58219895894A}"/>
    <cellStyle name="Migliaia 3 3 4 7 2" xfId="4864" xr:uid="{38AE11F0-DBF3-48FD-8316-E5096A1ADC68}"/>
    <cellStyle name="Migliaia 3 3 4 7 2 2" xfId="10572" xr:uid="{E9AA459C-ACB0-4562-ABCB-C655E223D7B8}"/>
    <cellStyle name="Migliaia 3 3 4 7 2 2 2" xfId="21990" xr:uid="{F844B46F-EDAB-4D47-AED2-5D6F6C15ECF7}"/>
    <cellStyle name="Migliaia 3 3 4 7 2 2 2 2" xfId="44827" xr:uid="{397CFD46-3278-44D4-BB9F-F949F290BDE2}"/>
    <cellStyle name="Migliaia 3 3 4 7 2 2 3" xfId="33410" xr:uid="{1AFF8890-A6C1-4642-8BE8-C47A3D8821EA}"/>
    <cellStyle name="Migliaia 3 3 4 7 2 3" xfId="16282" xr:uid="{C913987E-448D-4DC4-B0F6-0B45D42537A9}"/>
    <cellStyle name="Migliaia 3 3 4 7 2 3 2" xfId="39119" xr:uid="{E907B72C-7A6E-4804-BFA7-685FD2240F64}"/>
    <cellStyle name="Migliaia 3 3 4 7 2 4" xfId="27702" xr:uid="{FB85E725-2FCF-40CA-A514-431093F402AF}"/>
    <cellStyle name="Migliaia 3 3 4 7 3" xfId="7719" xr:uid="{918DC196-57F6-4751-AC95-4B957B1F86F2}"/>
    <cellStyle name="Migliaia 3 3 4 7 3 2" xfId="19136" xr:uid="{4D101D1D-735E-4345-8779-C143D643D345}"/>
    <cellStyle name="Migliaia 3 3 4 7 3 2 2" xfId="41973" xr:uid="{6358F053-FE1B-4BAD-B7A5-A80F9DF1F894}"/>
    <cellStyle name="Migliaia 3 3 4 7 3 3" xfId="30556" xr:uid="{2C8EFA7B-2AC7-488A-941E-2B021AF98DE5}"/>
    <cellStyle name="Migliaia 3 3 4 7 4" xfId="13428" xr:uid="{D4D688C8-7727-4210-9DF6-64335101B689}"/>
    <cellStyle name="Migliaia 3 3 4 7 4 2" xfId="36265" xr:uid="{F7A8F068-272E-4A47-B745-1DB4F4A32274}"/>
    <cellStyle name="Migliaia 3 3 4 7 5" xfId="24848" xr:uid="{68A9F625-BA7F-4B54-A391-1B8801A11951}"/>
    <cellStyle name="Migliaia 3 3 4 8" xfId="3437" xr:uid="{AF950B40-CDC9-49BE-939F-B816565B926B}"/>
    <cellStyle name="Migliaia 3 3 4 8 2" xfId="9146" xr:uid="{8DC6AF6B-F1B9-42C8-AB04-06D990EBF7EA}"/>
    <cellStyle name="Migliaia 3 3 4 8 2 2" xfId="20563" xr:uid="{43F4AADC-1FD8-4EC1-8178-475CE0A3C755}"/>
    <cellStyle name="Migliaia 3 3 4 8 2 2 2" xfId="43400" xr:uid="{1EE70264-BB7C-44AC-A509-AD03B0D3BD17}"/>
    <cellStyle name="Migliaia 3 3 4 8 2 3" xfId="31983" xr:uid="{1C656E30-8986-4416-9732-09BA5308CD8C}"/>
    <cellStyle name="Migliaia 3 3 4 8 3" xfId="14855" xr:uid="{A74E11F8-E2C0-4A82-9196-ADCC9EA0B599}"/>
    <cellStyle name="Migliaia 3 3 4 8 3 2" xfId="37692" xr:uid="{E2C6F414-8A02-4D42-9BCB-5E8C4C2B14F5}"/>
    <cellStyle name="Migliaia 3 3 4 8 4" xfId="26275" xr:uid="{F313C8FE-7BCD-4CA8-996B-553BBAF8051B}"/>
    <cellStyle name="Migliaia 3 3 4 9" xfId="6292" xr:uid="{5B5A2153-9293-4B40-BB80-DCF949233304}"/>
    <cellStyle name="Migliaia 3 3 4 9 2" xfId="17709" xr:uid="{0B9B4344-578E-4E46-8B29-969BD34C44A9}"/>
    <cellStyle name="Migliaia 3 3 4 9 2 2" xfId="40546" xr:uid="{CB6816F1-D640-4CB7-81A6-1EFBB2266F7D}"/>
    <cellStyle name="Migliaia 3 3 4 9 3" xfId="29129" xr:uid="{BE82B2EE-98CD-48CA-966D-DE3420A58217}"/>
    <cellStyle name="Migliaia 3 3 5" xfId="526" xr:uid="{58741572-D87D-4350-8E67-0956DDE3C715}"/>
    <cellStyle name="Migliaia 3 3 5 2" xfId="2111" xr:uid="{AD46D877-B9DC-485B-960E-D5CF4D1076F2}"/>
    <cellStyle name="Migliaia 3 3 5 2 2" xfId="4967" xr:uid="{5616BBDB-651B-4C2D-A30A-06FE37B8397B}"/>
    <cellStyle name="Migliaia 3 3 5 2 2 2" xfId="10675" xr:uid="{2B68C8F0-23B3-4994-9BF1-2909D61E5BA4}"/>
    <cellStyle name="Migliaia 3 3 5 2 2 2 2" xfId="22093" xr:uid="{7A02D5DB-66AB-40ED-A443-34F5802A8F76}"/>
    <cellStyle name="Migliaia 3 3 5 2 2 2 2 2" xfId="44930" xr:uid="{780D24C6-5D3E-442F-A1E0-241BD7C4E9EC}"/>
    <cellStyle name="Migliaia 3 3 5 2 2 2 3" xfId="33513" xr:uid="{B31020F1-5D7C-456B-BD06-3BAEBABC7EB6}"/>
    <cellStyle name="Migliaia 3 3 5 2 2 3" xfId="16385" xr:uid="{A6EA3174-56EB-4377-8897-02FC13CA413B}"/>
    <cellStyle name="Migliaia 3 3 5 2 2 3 2" xfId="39222" xr:uid="{A9506E44-1AFD-4248-9F59-204F5F7A78AB}"/>
    <cellStyle name="Migliaia 3 3 5 2 2 4" xfId="27805" xr:uid="{FB56E217-9A3D-4CDA-8574-9B23112E31F3}"/>
    <cellStyle name="Migliaia 3 3 5 2 3" xfId="7822" xr:uid="{59724294-7913-4F37-9316-1AAA3E659776}"/>
    <cellStyle name="Migliaia 3 3 5 2 3 2" xfId="19239" xr:uid="{2128BEF4-66F5-4D9D-807F-0A95D665CF86}"/>
    <cellStyle name="Migliaia 3 3 5 2 3 2 2" xfId="42076" xr:uid="{1BF4DB1A-491C-4803-B94C-9AB472042AF4}"/>
    <cellStyle name="Migliaia 3 3 5 2 3 3" xfId="30659" xr:uid="{AD8CD012-778E-40A1-9C4E-C98B23F1AC43}"/>
    <cellStyle name="Migliaia 3 3 5 2 4" xfId="13531" xr:uid="{FB2FECE0-F974-4E21-9F9A-53451CFC3EAF}"/>
    <cellStyle name="Migliaia 3 3 5 2 4 2" xfId="36368" xr:uid="{212DED46-A735-46B0-A401-D80003D6B498}"/>
    <cellStyle name="Migliaia 3 3 5 2 5" xfId="24951" xr:uid="{38AF9DCA-B796-47A9-BCC1-1E164176E9A9}"/>
    <cellStyle name="Migliaia 3 3 5 3" xfId="3540" xr:uid="{09344C15-2A78-4174-89BE-62A6C0B60CE1}"/>
    <cellStyle name="Migliaia 3 3 5 3 2" xfId="9249" xr:uid="{B5970F8C-FFCD-4EAD-B10C-D37E6A18DF9E}"/>
    <cellStyle name="Migliaia 3 3 5 3 2 2" xfId="20666" xr:uid="{8113D20C-4671-4602-8004-6A8B9F3EA53B}"/>
    <cellStyle name="Migliaia 3 3 5 3 2 2 2" xfId="43503" xr:uid="{1063AD45-3AE2-4399-AD54-AED2E4059DA3}"/>
    <cellStyle name="Migliaia 3 3 5 3 2 3" xfId="32086" xr:uid="{7A847F1A-902C-46A4-B9C2-7306E651BCD9}"/>
    <cellStyle name="Migliaia 3 3 5 3 3" xfId="14958" xr:uid="{18610C10-6140-49A4-B927-10732379C012}"/>
    <cellStyle name="Migliaia 3 3 5 3 3 2" xfId="37795" xr:uid="{AFBC778E-EE4D-450B-87D9-DE8B9BF2CBC9}"/>
    <cellStyle name="Migliaia 3 3 5 3 4" xfId="26378" xr:uid="{74EA4E13-B96A-426E-B8B6-95E7F9F679D2}"/>
    <cellStyle name="Migliaia 3 3 5 4" xfId="6395" xr:uid="{60A8BE83-7F5F-49A0-92EE-3916419E5BFE}"/>
    <cellStyle name="Migliaia 3 3 5 4 2" xfId="17812" xr:uid="{FD9B94BC-79A6-4B3F-BCF4-F985D8B7CADD}"/>
    <cellStyle name="Migliaia 3 3 5 4 2 2" xfId="40649" xr:uid="{E64C0B6F-4126-42B4-8BDB-A378A567F07F}"/>
    <cellStyle name="Migliaia 3 3 5 4 3" xfId="29232" xr:uid="{465B0081-D42C-4541-82A2-56B5B316637A}"/>
    <cellStyle name="Migliaia 3 3 5 5" xfId="12104" xr:uid="{1E4D0758-D40E-4406-B8ED-B042AA85C7BB}"/>
    <cellStyle name="Migliaia 3 3 5 5 2" xfId="34941" xr:uid="{99C73FB1-FDEA-4890-9940-1F91E23C8D54}"/>
    <cellStyle name="Migliaia 3 3 5 6" xfId="23524" xr:uid="{7837AC59-77D9-408D-A8EF-AC987C2A8E0A}"/>
    <cellStyle name="Migliaia 3 3 6" xfId="789" xr:uid="{71BB543D-0AD7-4709-A8DC-3ACDBEF2BA3C}"/>
    <cellStyle name="Migliaia 3 3 6 2" xfId="2328" xr:uid="{37F6FE14-4EA9-4BA9-A6A0-CE0E136ED19B}"/>
    <cellStyle name="Migliaia 3 3 6 2 2" xfId="5184" xr:uid="{C48A2F64-2AFF-4DB6-A746-60D982AA047C}"/>
    <cellStyle name="Migliaia 3 3 6 2 2 2" xfId="10892" xr:uid="{6536EDAC-B1AE-409C-A2C2-4B6D2E06D711}"/>
    <cellStyle name="Migliaia 3 3 6 2 2 2 2" xfId="22310" xr:uid="{E8B3B60C-92B6-4509-805E-89CF776C6D44}"/>
    <cellStyle name="Migliaia 3 3 6 2 2 2 2 2" xfId="45147" xr:uid="{A5B66BA5-806F-41A0-B147-4D1333FFA8F7}"/>
    <cellStyle name="Migliaia 3 3 6 2 2 2 3" xfId="33730" xr:uid="{41849229-070E-478D-B03D-02E145B6957C}"/>
    <cellStyle name="Migliaia 3 3 6 2 2 3" xfId="16602" xr:uid="{D18B3871-D46C-4805-BF3A-7FA67F41A558}"/>
    <cellStyle name="Migliaia 3 3 6 2 2 3 2" xfId="39439" xr:uid="{57F41FAF-9648-43BF-932F-A3121A8A9C53}"/>
    <cellStyle name="Migliaia 3 3 6 2 2 4" xfId="28022" xr:uid="{4BAD0536-482B-4074-B618-BE6F75E65A7E}"/>
    <cellStyle name="Migliaia 3 3 6 2 3" xfId="8039" xr:uid="{BFCCF985-738D-4023-91CC-1EA6922D1FBC}"/>
    <cellStyle name="Migliaia 3 3 6 2 3 2" xfId="19456" xr:uid="{93E38083-8A45-432D-8A17-11727D7E6FE4}"/>
    <cellStyle name="Migliaia 3 3 6 2 3 2 2" xfId="42293" xr:uid="{46481F47-636F-4916-A233-64BD2C9739AF}"/>
    <cellStyle name="Migliaia 3 3 6 2 3 3" xfId="30876" xr:uid="{F8CB1C8C-3A56-4112-8FCC-9E6CF060618E}"/>
    <cellStyle name="Migliaia 3 3 6 2 4" xfId="13748" xr:uid="{10C5E1DB-DB91-4C37-B2FE-34DB58B36F82}"/>
    <cellStyle name="Migliaia 3 3 6 2 4 2" xfId="36585" xr:uid="{9001B719-5DDF-4ABA-AF2E-7B53B621E170}"/>
    <cellStyle name="Migliaia 3 3 6 2 5" xfId="25168" xr:uid="{5692C694-EC5E-44F9-98A0-22F39EC07A90}"/>
    <cellStyle name="Migliaia 3 3 6 3" xfId="3757" xr:uid="{17C3AA73-55DB-44D7-AC73-725AB25EDC37}"/>
    <cellStyle name="Migliaia 3 3 6 3 2" xfId="9466" xr:uid="{4F2A70AB-60CF-4A89-A454-626FECB88285}"/>
    <cellStyle name="Migliaia 3 3 6 3 2 2" xfId="20883" xr:uid="{F4DD87A2-A266-406B-8787-6A24A5A98176}"/>
    <cellStyle name="Migliaia 3 3 6 3 2 2 2" xfId="43720" xr:uid="{5B713EA4-0B73-4F4A-81B9-98888F14FC67}"/>
    <cellStyle name="Migliaia 3 3 6 3 2 3" xfId="32303" xr:uid="{5A1F1887-20F5-4E8C-8FB6-52E53129BAC3}"/>
    <cellStyle name="Migliaia 3 3 6 3 3" xfId="15175" xr:uid="{C275FFE9-F737-43B6-BCB4-AE4B5302874C}"/>
    <cellStyle name="Migliaia 3 3 6 3 3 2" xfId="38012" xr:uid="{70C9B875-6DE0-4505-8F60-4A5A7A869436}"/>
    <cellStyle name="Migliaia 3 3 6 3 4" xfId="26595" xr:uid="{4F202136-8F9B-4103-AA3A-F16C621F5FF1}"/>
    <cellStyle name="Migliaia 3 3 6 4" xfId="6612" xr:uid="{EC27010C-98BC-4F73-834E-FB2FD5374215}"/>
    <cellStyle name="Migliaia 3 3 6 4 2" xfId="18029" xr:uid="{BEC4D8D1-9282-4EF2-9B78-DBCC415340AC}"/>
    <cellStyle name="Migliaia 3 3 6 4 2 2" xfId="40866" xr:uid="{2DC0C9E7-59A7-441F-822D-3315C6C272BC}"/>
    <cellStyle name="Migliaia 3 3 6 4 3" xfId="29449" xr:uid="{A9343CCE-BC9B-44C3-BADC-9F9DF307C6AF}"/>
    <cellStyle name="Migliaia 3 3 6 5" xfId="12321" xr:uid="{0A718C97-5689-48AB-AC75-FC5231D49297}"/>
    <cellStyle name="Migliaia 3 3 6 5 2" xfId="35158" xr:uid="{8D902D70-8638-4FB4-BBC0-E947FAB8C35F}"/>
    <cellStyle name="Migliaia 3 3 6 6" xfId="23741" xr:uid="{4558AB61-2070-4829-97D5-4CC9620E7F96}"/>
    <cellStyle name="Migliaia 3 3 7" xfId="1036" xr:uid="{A0DC9480-28CD-4D8E-B475-3639DB4B8837}"/>
    <cellStyle name="Migliaia 3 3 7 2" xfId="2545" xr:uid="{9E5741C7-32DD-4EEA-B28D-663105BFDC3F}"/>
    <cellStyle name="Migliaia 3 3 7 2 2" xfId="5401" xr:uid="{D614A0B7-B262-47F3-860C-8C39A8DDFC56}"/>
    <cellStyle name="Migliaia 3 3 7 2 2 2" xfId="11109" xr:uid="{A5D91C51-E759-4708-B0D2-D6F46BF094E9}"/>
    <cellStyle name="Migliaia 3 3 7 2 2 2 2" xfId="22527" xr:uid="{0BB361BD-E74B-4310-90E1-BA4E0E911AD6}"/>
    <cellStyle name="Migliaia 3 3 7 2 2 2 2 2" xfId="45364" xr:uid="{90C34F48-7A14-42E3-B562-076B359107A9}"/>
    <cellStyle name="Migliaia 3 3 7 2 2 2 3" xfId="33947" xr:uid="{C2D9D12D-C1DF-4671-833C-AC73E94009DA}"/>
    <cellStyle name="Migliaia 3 3 7 2 2 3" xfId="16819" xr:uid="{51088B5E-CEDC-48FE-ACD2-462689961B9E}"/>
    <cellStyle name="Migliaia 3 3 7 2 2 3 2" xfId="39656" xr:uid="{2F2FC319-7971-4A08-B1EB-EBF3BAA81C11}"/>
    <cellStyle name="Migliaia 3 3 7 2 2 4" xfId="28239" xr:uid="{31599F7C-7994-4EC8-B4A9-00DAB7F9C794}"/>
    <cellStyle name="Migliaia 3 3 7 2 3" xfId="8256" xr:uid="{4EBA7195-D98A-40CD-8448-B782B1AEAECF}"/>
    <cellStyle name="Migliaia 3 3 7 2 3 2" xfId="19673" xr:uid="{8C17F8F9-08B6-4378-B3F3-909CA7240B6A}"/>
    <cellStyle name="Migliaia 3 3 7 2 3 2 2" xfId="42510" xr:uid="{A31596F1-69D3-440D-B461-43E111788885}"/>
    <cellStyle name="Migliaia 3 3 7 2 3 3" xfId="31093" xr:uid="{A21772C5-9466-4EC0-9EEF-8EAF1CE28676}"/>
    <cellStyle name="Migliaia 3 3 7 2 4" xfId="13965" xr:uid="{896D6770-E8CE-4867-9F80-A8A39717C0A0}"/>
    <cellStyle name="Migliaia 3 3 7 2 4 2" xfId="36802" xr:uid="{7276E87F-5108-485C-8935-FA94734FDB63}"/>
    <cellStyle name="Migliaia 3 3 7 2 5" xfId="25385" xr:uid="{55B7FB82-F23F-4B3E-9657-FC854D1F37FA}"/>
    <cellStyle name="Migliaia 3 3 7 3" xfId="3974" xr:uid="{A7D2C348-9FA3-40AF-A6BA-03C0B381342B}"/>
    <cellStyle name="Migliaia 3 3 7 3 2" xfId="9683" xr:uid="{8E037774-8709-456D-A7FF-DC775AD86DB8}"/>
    <cellStyle name="Migliaia 3 3 7 3 2 2" xfId="21100" xr:uid="{C98890E7-17B0-4FC1-B752-32F82AA4B17A}"/>
    <cellStyle name="Migliaia 3 3 7 3 2 2 2" xfId="43937" xr:uid="{C37EA030-A52E-415E-A8B4-17C294F599C4}"/>
    <cellStyle name="Migliaia 3 3 7 3 2 3" xfId="32520" xr:uid="{A98E8FB4-FFB1-4348-84F9-F8DE6A9508F7}"/>
    <cellStyle name="Migliaia 3 3 7 3 3" xfId="15392" xr:uid="{5FC01A2D-52D0-480A-9650-B8BC99641EBA}"/>
    <cellStyle name="Migliaia 3 3 7 3 3 2" xfId="38229" xr:uid="{888BF70A-9DFB-4D20-9DC5-83546AD118AA}"/>
    <cellStyle name="Migliaia 3 3 7 3 4" xfId="26812" xr:uid="{1FEFCA03-9491-4D84-BEB4-21C5A6B4837F}"/>
    <cellStyle name="Migliaia 3 3 7 4" xfId="6829" xr:uid="{D4B80395-AC4F-45B0-A03E-70EE3FD9F271}"/>
    <cellStyle name="Migliaia 3 3 7 4 2" xfId="18246" xr:uid="{ABFD00FA-799C-4342-BEE6-725E75ADD131}"/>
    <cellStyle name="Migliaia 3 3 7 4 2 2" xfId="41083" xr:uid="{7CEA6211-7B0E-48A8-B0FD-2C8DEBD74120}"/>
    <cellStyle name="Migliaia 3 3 7 4 3" xfId="29666" xr:uid="{D0652E80-61FF-43DE-A935-C3591A3EE58A}"/>
    <cellStyle name="Migliaia 3 3 7 5" xfId="12538" xr:uid="{785D813D-55D8-45F9-ABF9-C1436A70B1EA}"/>
    <cellStyle name="Migliaia 3 3 7 5 2" xfId="35375" xr:uid="{588AB989-593A-4629-9E8E-72C5515A2A11}"/>
    <cellStyle name="Migliaia 3 3 7 6" xfId="23958" xr:uid="{AD17AEFF-CC7F-4C69-91A9-D028960D0755}"/>
    <cellStyle name="Migliaia 3 3 8" xfId="1283" xr:uid="{90E900D2-8C5D-494D-81C4-DDD61F3A9EC4}"/>
    <cellStyle name="Migliaia 3 3 8 2" xfId="2762" xr:uid="{FAACFE8A-93FC-438E-84C8-4DDB1CB9163C}"/>
    <cellStyle name="Migliaia 3 3 8 2 2" xfId="5618" xr:uid="{2056B662-C46C-42BD-A93F-C84B8C759CA9}"/>
    <cellStyle name="Migliaia 3 3 8 2 2 2" xfId="11326" xr:uid="{32367B68-C364-452D-9C27-A1A0491C9338}"/>
    <cellStyle name="Migliaia 3 3 8 2 2 2 2" xfId="22744" xr:uid="{6F90D556-70F4-408A-B8F6-FAE2E5C15D68}"/>
    <cellStyle name="Migliaia 3 3 8 2 2 2 2 2" xfId="45581" xr:uid="{BAF926CF-EDD7-4DCB-8A8A-7C0953B42A67}"/>
    <cellStyle name="Migliaia 3 3 8 2 2 2 3" xfId="34164" xr:uid="{784627EF-8EEF-46A9-A865-FD6282B976BD}"/>
    <cellStyle name="Migliaia 3 3 8 2 2 3" xfId="17036" xr:uid="{11E21975-0180-4E72-BE1A-74E75EBCB925}"/>
    <cellStyle name="Migliaia 3 3 8 2 2 3 2" xfId="39873" xr:uid="{7454ACAC-9BC9-4D0E-95B8-E099BF73E204}"/>
    <cellStyle name="Migliaia 3 3 8 2 2 4" xfId="28456" xr:uid="{E88D4408-D7D0-4122-94E1-F01EA2432859}"/>
    <cellStyle name="Migliaia 3 3 8 2 3" xfId="8473" xr:uid="{9F173921-722C-43AF-89C1-A67E5D8E8C09}"/>
    <cellStyle name="Migliaia 3 3 8 2 3 2" xfId="19890" xr:uid="{5F28C4F6-BF26-447B-A7AA-9DA8FF5E8975}"/>
    <cellStyle name="Migliaia 3 3 8 2 3 2 2" xfId="42727" xr:uid="{70788AD2-C600-4E5B-8793-DEDC08DEB053}"/>
    <cellStyle name="Migliaia 3 3 8 2 3 3" xfId="31310" xr:uid="{1064AA28-A4DF-471B-93C5-E792988EEB4E}"/>
    <cellStyle name="Migliaia 3 3 8 2 4" xfId="14182" xr:uid="{A913E7F9-4607-4AD0-82C4-E6DF77004317}"/>
    <cellStyle name="Migliaia 3 3 8 2 4 2" xfId="37019" xr:uid="{20A0A7C8-78B1-49D6-A538-7E82FD5E2E01}"/>
    <cellStyle name="Migliaia 3 3 8 2 5" xfId="25602" xr:uid="{2CA0BEC8-DDD6-4100-B34F-749E4DAB81DA}"/>
    <cellStyle name="Migliaia 3 3 8 3" xfId="4191" xr:uid="{8BCB17F1-B278-440F-85DF-3F68C2FE51DE}"/>
    <cellStyle name="Migliaia 3 3 8 3 2" xfId="9900" xr:uid="{6F95FC12-5AD0-4E81-B6B0-B0646D3B4A11}"/>
    <cellStyle name="Migliaia 3 3 8 3 2 2" xfId="21317" xr:uid="{687AD7DE-134D-4C45-905A-05CC766925ED}"/>
    <cellStyle name="Migliaia 3 3 8 3 2 2 2" xfId="44154" xr:uid="{EFCA266F-7CF8-40F3-BAF5-312DD336CAF7}"/>
    <cellStyle name="Migliaia 3 3 8 3 2 3" xfId="32737" xr:uid="{AEB2B192-746A-4857-9919-EAF0C1936489}"/>
    <cellStyle name="Migliaia 3 3 8 3 3" xfId="15609" xr:uid="{A437B607-4C92-4DAF-AE56-3783452279C1}"/>
    <cellStyle name="Migliaia 3 3 8 3 3 2" xfId="38446" xr:uid="{2206C6D6-D6B7-49C5-B2A9-1E5EDBD1EEF1}"/>
    <cellStyle name="Migliaia 3 3 8 3 4" xfId="27029" xr:uid="{A3520E68-714B-4CCD-BA1D-B9D1DBD169DF}"/>
    <cellStyle name="Migliaia 3 3 8 4" xfId="7046" xr:uid="{099886CB-3B84-46CD-ACE3-67B41D568824}"/>
    <cellStyle name="Migliaia 3 3 8 4 2" xfId="18463" xr:uid="{02DD12CE-23D0-4587-B343-387273B949AA}"/>
    <cellStyle name="Migliaia 3 3 8 4 2 2" xfId="41300" xr:uid="{4A78C125-7990-4D14-AB5F-7CE9F7420197}"/>
    <cellStyle name="Migliaia 3 3 8 4 3" xfId="29883" xr:uid="{AF6A1B62-E297-46EE-BFA7-320A75914766}"/>
    <cellStyle name="Migliaia 3 3 8 5" xfId="12755" xr:uid="{4FEA14D7-51A4-45BF-9D04-460AE1E884D0}"/>
    <cellStyle name="Migliaia 3 3 8 5 2" xfId="35592" xr:uid="{1A959B9A-80FB-4981-8082-CD777503234F}"/>
    <cellStyle name="Migliaia 3 3 8 6" xfId="24175" xr:uid="{3EE3EBEF-99A6-441F-B5F9-EED8244A6122}"/>
    <cellStyle name="Migliaia 3 3 9" xfId="1530" xr:uid="{35D040DC-CFBF-4C4F-B4AF-B036FE95B9E9}"/>
    <cellStyle name="Migliaia 3 3 9 2" xfId="2979" xr:uid="{F589D169-AB90-4980-8838-C7B02A46E779}"/>
    <cellStyle name="Migliaia 3 3 9 2 2" xfId="5835" xr:uid="{DB4C9B43-0263-4A38-AC0B-6EA3D4E8D8F4}"/>
    <cellStyle name="Migliaia 3 3 9 2 2 2" xfId="11543" xr:uid="{0E841B03-129F-4514-AF80-8FF9654B5345}"/>
    <cellStyle name="Migliaia 3 3 9 2 2 2 2" xfId="22961" xr:uid="{45A13798-667A-419F-B1E1-197FBBBC1510}"/>
    <cellStyle name="Migliaia 3 3 9 2 2 2 2 2" xfId="45798" xr:uid="{12C4ADD1-C66B-4C6C-AB4A-950ADF65F3B1}"/>
    <cellStyle name="Migliaia 3 3 9 2 2 2 3" xfId="34381" xr:uid="{C9519B24-08D3-4A1B-BF52-13F379A98B13}"/>
    <cellStyle name="Migliaia 3 3 9 2 2 3" xfId="17253" xr:uid="{12034F81-5116-49F4-89E0-E77D349057C1}"/>
    <cellStyle name="Migliaia 3 3 9 2 2 3 2" xfId="40090" xr:uid="{BC844565-9BE6-4C31-9B8E-E6112F265C69}"/>
    <cellStyle name="Migliaia 3 3 9 2 2 4" xfId="28673" xr:uid="{69DEFFC2-AC44-4CE4-9D07-9240075A7CB5}"/>
    <cellStyle name="Migliaia 3 3 9 2 3" xfId="8690" xr:uid="{90346A68-FB9D-4C68-B92E-8A84BC54B2D8}"/>
    <cellStyle name="Migliaia 3 3 9 2 3 2" xfId="20107" xr:uid="{C219E375-AA3E-498C-A7DF-366CEEDD2BD7}"/>
    <cellStyle name="Migliaia 3 3 9 2 3 2 2" xfId="42944" xr:uid="{DC0D4827-B9BD-46A9-944E-50A182DE5C83}"/>
    <cellStyle name="Migliaia 3 3 9 2 3 3" xfId="31527" xr:uid="{3F06046D-3F47-4A5E-9B9F-F7E74D6C43D6}"/>
    <cellStyle name="Migliaia 3 3 9 2 4" xfId="14399" xr:uid="{C636914E-786F-476D-B36E-2ABA01926A48}"/>
    <cellStyle name="Migliaia 3 3 9 2 4 2" xfId="37236" xr:uid="{5F8E79E1-89A8-4C02-A110-9844A48DE33A}"/>
    <cellStyle name="Migliaia 3 3 9 2 5" xfId="25819" xr:uid="{1864C312-141B-4DA7-9311-90341D6D6D4F}"/>
    <cellStyle name="Migliaia 3 3 9 3" xfId="4408" xr:uid="{432CEE07-7202-47E0-AF29-E98E955A92CD}"/>
    <cellStyle name="Migliaia 3 3 9 3 2" xfId="10117" xr:uid="{2BEBC37C-8258-46C4-8D1F-7B320BBF5E00}"/>
    <cellStyle name="Migliaia 3 3 9 3 2 2" xfId="21534" xr:uid="{3CF342DD-5A8D-436E-AB75-651CC2A34547}"/>
    <cellStyle name="Migliaia 3 3 9 3 2 2 2" xfId="44371" xr:uid="{56CBC99C-9877-4760-A212-51B9C079F91E}"/>
    <cellStyle name="Migliaia 3 3 9 3 2 3" xfId="32954" xr:uid="{D2067EFC-19DC-483D-8827-63849BBA5CA3}"/>
    <cellStyle name="Migliaia 3 3 9 3 3" xfId="15826" xr:uid="{3EBD4AA9-9D66-46DC-9ECA-08D763E15956}"/>
    <cellStyle name="Migliaia 3 3 9 3 3 2" xfId="38663" xr:uid="{6591B670-53B9-4A86-9628-71D08F32A136}"/>
    <cellStyle name="Migliaia 3 3 9 3 4" xfId="27246" xr:uid="{CD58D3A2-5F3A-4913-9299-C052694F09FD}"/>
    <cellStyle name="Migliaia 3 3 9 4" xfId="7263" xr:uid="{21D020BB-39E8-4C65-97D8-31E68C8AAF3C}"/>
    <cellStyle name="Migliaia 3 3 9 4 2" xfId="18680" xr:uid="{7E0556D4-1072-4BD2-91C7-44C28680C605}"/>
    <cellStyle name="Migliaia 3 3 9 4 2 2" xfId="41517" xr:uid="{F565A935-A269-48C3-A6E4-8917B31D89D8}"/>
    <cellStyle name="Migliaia 3 3 9 4 3" xfId="30100" xr:uid="{73AE3B55-8BA3-443A-96F8-29CC0B72E7C4}"/>
    <cellStyle name="Migliaia 3 3 9 5" xfId="12972" xr:uid="{A62E4FD2-8D4A-4BED-B741-11C5788B4604}"/>
    <cellStyle name="Migliaia 3 3 9 5 2" xfId="35809" xr:uid="{C82AE21D-80B1-44E7-B8F9-BA31ABC59874}"/>
    <cellStyle name="Migliaia 3 3 9 6" xfId="24392" xr:uid="{0FD477BA-D878-4814-9336-901FCBE722DC}"/>
    <cellStyle name="Migliaia 3 4" xfId="243" xr:uid="{664F3E4B-5B23-4A29-98F3-3085EAE17E9E}"/>
    <cellStyle name="Migliaia 3 4 10" xfId="1877" xr:uid="{141DE1A3-6ABD-4E4D-9D42-201AC3223FB2}"/>
    <cellStyle name="Migliaia 3 4 10 2" xfId="4733" xr:uid="{BF59C6F0-28E3-477A-A83A-85729125F43D}"/>
    <cellStyle name="Migliaia 3 4 10 2 2" xfId="10442" xr:uid="{74C188B3-A4B9-47AF-AD96-892BE9F46807}"/>
    <cellStyle name="Migliaia 3 4 10 2 2 2" xfId="21859" xr:uid="{618CFCD8-CDBA-4E61-8F5C-60257CC53CD3}"/>
    <cellStyle name="Migliaia 3 4 10 2 2 2 2" xfId="44696" xr:uid="{796BA0AF-0430-42B5-84A1-C830C35EA35E}"/>
    <cellStyle name="Migliaia 3 4 10 2 2 3" xfId="33279" xr:uid="{7AB7CF51-DE50-4344-B87E-B3B5E66F2E9B}"/>
    <cellStyle name="Migliaia 3 4 10 2 3" xfId="16151" xr:uid="{4CC85057-4FA8-4622-8079-DDE820F17B01}"/>
    <cellStyle name="Migliaia 3 4 10 2 3 2" xfId="38988" xr:uid="{E414E634-B469-4B94-9C47-3F34BD484FEF}"/>
    <cellStyle name="Migliaia 3 4 10 2 4" xfId="27571" xr:uid="{1E063420-1E5A-4D6C-94C0-A6B617C0625E}"/>
    <cellStyle name="Migliaia 3 4 10 3" xfId="7588" xr:uid="{E9F08292-5CB6-4E74-92E5-3BE89FAC95EE}"/>
    <cellStyle name="Migliaia 3 4 10 3 2" xfId="19005" xr:uid="{92A689C4-F6E4-465B-8D46-1033ADAE033A}"/>
    <cellStyle name="Migliaia 3 4 10 3 2 2" xfId="41842" xr:uid="{96CF151C-6EBB-451B-A5F7-93537BD332AA}"/>
    <cellStyle name="Migliaia 3 4 10 3 3" xfId="30425" xr:uid="{603230FC-9273-44F4-9024-2CFEB34E146C}"/>
    <cellStyle name="Migliaia 3 4 10 4" xfId="13297" xr:uid="{FF7E24F4-EF6C-427B-AF8F-CDDF4FDB5A49}"/>
    <cellStyle name="Migliaia 3 4 10 4 2" xfId="36134" xr:uid="{D9A08709-FC8A-4B82-B1BA-BE4D2A9B3ECC}"/>
    <cellStyle name="Migliaia 3 4 10 5" xfId="24717" xr:uid="{723DFDA0-53B5-4D16-A3CC-A2A7D58462C9}"/>
    <cellStyle name="Migliaia 3 4 11" xfId="3306" xr:uid="{8CA9AABC-5E3D-426C-99CB-D61A8DAE4007}"/>
    <cellStyle name="Migliaia 3 4 11 2" xfId="9015" xr:uid="{99829A2B-1AB8-4427-8169-98297C16D608}"/>
    <cellStyle name="Migliaia 3 4 11 2 2" xfId="20432" xr:uid="{B8320CB6-5EC7-4E53-9508-378560DF8D03}"/>
    <cellStyle name="Migliaia 3 4 11 2 2 2" xfId="43269" xr:uid="{28E19196-1DB1-401B-BD8B-4DEA04E10D9B}"/>
    <cellStyle name="Migliaia 3 4 11 2 3" xfId="31852" xr:uid="{0CEB2719-8F26-4AC2-8B60-574BC2035463}"/>
    <cellStyle name="Migliaia 3 4 11 3" xfId="14724" xr:uid="{E8D7FA40-3E68-400D-9D5D-9B79C9DC74B1}"/>
    <cellStyle name="Migliaia 3 4 11 3 2" xfId="37561" xr:uid="{EC5CAD22-C491-43FE-A03F-6B0B82783448}"/>
    <cellStyle name="Migliaia 3 4 11 4" xfId="26144" xr:uid="{FCA644F4-517B-4F5B-8C1A-CE9820B55BEA}"/>
    <cellStyle name="Migliaia 3 4 12" xfId="6161" xr:uid="{CAACFBD4-9D2E-474C-B7E0-07C2233EFA08}"/>
    <cellStyle name="Migliaia 3 4 12 2" xfId="17578" xr:uid="{1546DF06-773E-4139-AB72-9A62C31055BF}"/>
    <cellStyle name="Migliaia 3 4 12 2 2" xfId="40415" xr:uid="{DB18A564-BC70-49AB-841A-A3967BEFAD11}"/>
    <cellStyle name="Migliaia 3 4 12 3" xfId="28998" xr:uid="{D154FB6E-EA40-49B2-AF38-28148EA01F11}"/>
    <cellStyle name="Migliaia 3 4 13" xfId="11870" xr:uid="{AD9EFEA3-3933-4E88-9860-33E9E2E97AA6}"/>
    <cellStyle name="Migliaia 3 4 13 2" xfId="34707" xr:uid="{5CECD4CE-D278-46B8-96C7-7BB0625E1053}"/>
    <cellStyle name="Migliaia 3 4 14" xfId="23290" xr:uid="{01C1BF90-8381-40E9-8C9F-DCAF0A12431F}"/>
    <cellStyle name="Migliaia 3 4 2" xfId="325" xr:uid="{6A1F743D-31A9-47B4-B2CC-20690BBFCFE7}"/>
    <cellStyle name="Migliaia 3 4 2 10" xfId="6238" xr:uid="{603C08C3-72EB-486C-893B-AD7CFA4C1A90}"/>
    <cellStyle name="Migliaia 3 4 2 10 2" xfId="17655" xr:uid="{00B52A85-53B6-47D9-B314-18506D8DF996}"/>
    <cellStyle name="Migliaia 3 4 2 10 2 2" xfId="40492" xr:uid="{D1EE55CF-5B8A-488A-92B2-C0AFB3EB2425}"/>
    <cellStyle name="Migliaia 3 4 2 10 3" xfId="29075" xr:uid="{38EF6A9C-A4B2-403F-BF67-BC7E5B00BD01}"/>
    <cellStyle name="Migliaia 3 4 2 11" xfId="11947" xr:uid="{D2CC7747-768E-4FFB-964F-3DDF941C349B}"/>
    <cellStyle name="Migliaia 3 4 2 11 2" xfId="34784" xr:uid="{5F7BC244-C309-424C-B88C-F95A54B1896D}"/>
    <cellStyle name="Migliaia 3 4 2 12" xfId="23367" xr:uid="{C1D6A736-6862-42F8-90F3-2E38FB58790E}"/>
    <cellStyle name="Migliaia 3 4 2 2" xfId="475" xr:uid="{8853549E-3D86-446E-804C-15FE046B38D4}"/>
    <cellStyle name="Migliaia 3 4 2 2 10" xfId="12067" xr:uid="{953FB394-BABB-4F86-9991-F599AEC676A7}"/>
    <cellStyle name="Migliaia 3 4 2 2 10 2" xfId="34904" xr:uid="{D8FFCA13-1409-42B8-B3E7-0D942508B1D2}"/>
    <cellStyle name="Migliaia 3 4 2 2 11" xfId="23487" xr:uid="{F2BCEC6B-C8C6-4669-8D7D-F2D92C85AB1F}"/>
    <cellStyle name="Migliaia 3 4 2 2 2" xfId="729" xr:uid="{2B15E3D3-41D0-4467-A557-46C0CF6EA4B2}"/>
    <cellStyle name="Migliaia 3 4 2 2 2 2" xfId="2291" xr:uid="{D39C8156-F49B-4042-80E6-3D9E00849EDA}"/>
    <cellStyle name="Migliaia 3 4 2 2 2 2 2" xfId="5147" xr:uid="{3341474F-4F02-490C-A003-A7326CC932C2}"/>
    <cellStyle name="Migliaia 3 4 2 2 2 2 2 2" xfId="10855" xr:uid="{D7E7BCB0-C9FA-4376-A3B3-12AE350EA66E}"/>
    <cellStyle name="Migliaia 3 4 2 2 2 2 2 2 2" xfId="22273" xr:uid="{CB729A12-3D98-43A1-8E1F-C3F6EF26B7CD}"/>
    <cellStyle name="Migliaia 3 4 2 2 2 2 2 2 2 2" xfId="45110" xr:uid="{EB6DC54A-5A81-4E44-BFC5-45E724953389}"/>
    <cellStyle name="Migliaia 3 4 2 2 2 2 2 2 3" xfId="33693" xr:uid="{C88BF3D3-6E82-44AD-BA7D-5803427A0604}"/>
    <cellStyle name="Migliaia 3 4 2 2 2 2 2 3" xfId="16565" xr:uid="{5C2D0519-E4D2-4675-84FC-D39C6716D2AF}"/>
    <cellStyle name="Migliaia 3 4 2 2 2 2 2 3 2" xfId="39402" xr:uid="{FB1F4278-FA65-4301-8D78-7B064A55B487}"/>
    <cellStyle name="Migliaia 3 4 2 2 2 2 2 4" xfId="27985" xr:uid="{86A387B0-C996-4CF3-9231-DBA9F4EEC408}"/>
    <cellStyle name="Migliaia 3 4 2 2 2 2 3" xfId="8002" xr:uid="{D6B45C57-F4A2-4EE7-84CE-4B5B489DA057}"/>
    <cellStyle name="Migliaia 3 4 2 2 2 2 3 2" xfId="19419" xr:uid="{47E1D35E-768E-4519-9BCE-DEB6BBA89C60}"/>
    <cellStyle name="Migliaia 3 4 2 2 2 2 3 2 2" xfId="42256" xr:uid="{BD890336-CA25-4B95-9652-A9E20DCCD178}"/>
    <cellStyle name="Migliaia 3 4 2 2 2 2 3 3" xfId="30839" xr:uid="{177A791C-90EF-48E4-A8B9-897A4414B2FF}"/>
    <cellStyle name="Migliaia 3 4 2 2 2 2 4" xfId="13711" xr:uid="{4B288F8B-1521-4018-9E9F-55D2157A53E6}"/>
    <cellStyle name="Migliaia 3 4 2 2 2 2 4 2" xfId="36548" xr:uid="{4571E84C-C6FB-47D3-9563-63BA034CFC2C}"/>
    <cellStyle name="Migliaia 3 4 2 2 2 2 5" xfId="25131" xr:uid="{299E93B8-E537-4DBC-B28D-B1957071D31B}"/>
    <cellStyle name="Migliaia 3 4 2 2 2 3" xfId="3720" xr:uid="{695380FC-C310-4E84-9B8E-F1FBDE7A6372}"/>
    <cellStyle name="Migliaia 3 4 2 2 2 3 2" xfId="9429" xr:uid="{5181BAC2-9356-4335-B73A-D6D95E8CD469}"/>
    <cellStyle name="Migliaia 3 4 2 2 2 3 2 2" xfId="20846" xr:uid="{C6A54EBF-55E0-4074-BAFC-D59011BBDA44}"/>
    <cellStyle name="Migliaia 3 4 2 2 2 3 2 2 2" xfId="43683" xr:uid="{F7DBB3F2-8752-4007-95A3-E5F3881E61C3}"/>
    <cellStyle name="Migliaia 3 4 2 2 2 3 2 3" xfId="32266" xr:uid="{5ECBDF17-FBB0-4D0D-995A-CD7E979759DA}"/>
    <cellStyle name="Migliaia 3 4 2 2 2 3 3" xfId="15138" xr:uid="{B672F224-5DA2-4D2C-BA70-D346EB5E05BD}"/>
    <cellStyle name="Migliaia 3 4 2 2 2 3 3 2" xfId="37975" xr:uid="{853E56E5-B3B4-4BEE-A0B7-2829E42300E2}"/>
    <cellStyle name="Migliaia 3 4 2 2 2 3 4" xfId="26558" xr:uid="{7B71E4F5-18B6-43C6-BEDC-2BBF31587999}"/>
    <cellStyle name="Migliaia 3 4 2 2 2 4" xfId="6575" xr:uid="{D71FA5D2-DE8A-480C-A70C-DA7CD8A0C0B4}"/>
    <cellStyle name="Migliaia 3 4 2 2 2 4 2" xfId="17992" xr:uid="{4194B596-5C0F-45B1-AAE2-3E4DCA299115}"/>
    <cellStyle name="Migliaia 3 4 2 2 2 4 2 2" xfId="40829" xr:uid="{58F652ED-029E-43BF-8E59-D75599467579}"/>
    <cellStyle name="Migliaia 3 4 2 2 2 4 3" xfId="29412" xr:uid="{EFAE23C4-DAD5-401F-B88D-7FF41B935E22}"/>
    <cellStyle name="Migliaia 3 4 2 2 2 5" xfId="12284" xr:uid="{A6FEA343-613A-4DDB-B6EB-24A89A805A00}"/>
    <cellStyle name="Migliaia 3 4 2 2 2 5 2" xfId="35121" xr:uid="{97AA42E7-2170-485D-90FB-10AE65513AC7}"/>
    <cellStyle name="Migliaia 3 4 2 2 2 6" xfId="23704" xr:uid="{A81D6A31-F150-4071-95DC-999468421710}"/>
    <cellStyle name="Migliaia 3 4 2 2 3" xfId="989" xr:uid="{BE060C52-ED07-4979-B7D3-E9621E60B55E}"/>
    <cellStyle name="Migliaia 3 4 2 2 3 2" xfId="2508" xr:uid="{AF55C1B4-F076-4388-AAD2-D0ADF953CCA3}"/>
    <cellStyle name="Migliaia 3 4 2 2 3 2 2" xfId="5364" xr:uid="{B2F7EE2F-63A8-4724-8E60-E25D9C6F0B53}"/>
    <cellStyle name="Migliaia 3 4 2 2 3 2 2 2" xfId="11072" xr:uid="{BD5237F7-8298-410C-B8E5-1C1B31C965B1}"/>
    <cellStyle name="Migliaia 3 4 2 2 3 2 2 2 2" xfId="22490" xr:uid="{84BE8778-2699-4A49-965D-6371D5A91AE9}"/>
    <cellStyle name="Migliaia 3 4 2 2 3 2 2 2 2 2" xfId="45327" xr:uid="{1AAB225A-A084-43CD-8DA7-078B04AEAA51}"/>
    <cellStyle name="Migliaia 3 4 2 2 3 2 2 2 3" xfId="33910" xr:uid="{0E81CE93-3C8E-4271-85E4-1414BB79F2AE}"/>
    <cellStyle name="Migliaia 3 4 2 2 3 2 2 3" xfId="16782" xr:uid="{CE611AA9-193D-4650-9A76-1611CD610685}"/>
    <cellStyle name="Migliaia 3 4 2 2 3 2 2 3 2" xfId="39619" xr:uid="{D1C633BF-5866-438A-B693-A343C1E91280}"/>
    <cellStyle name="Migliaia 3 4 2 2 3 2 2 4" xfId="28202" xr:uid="{5429A973-9FE2-487F-8E4B-78E6B091EAC2}"/>
    <cellStyle name="Migliaia 3 4 2 2 3 2 3" xfId="8219" xr:uid="{60FF4CF0-29AF-4740-AB4F-61A8DD0B26BB}"/>
    <cellStyle name="Migliaia 3 4 2 2 3 2 3 2" xfId="19636" xr:uid="{C72B12C3-D72A-4E34-86B5-9AD597353D92}"/>
    <cellStyle name="Migliaia 3 4 2 2 3 2 3 2 2" xfId="42473" xr:uid="{74ABE077-423E-49DB-8B9E-C50B68803BAE}"/>
    <cellStyle name="Migliaia 3 4 2 2 3 2 3 3" xfId="31056" xr:uid="{75FC65E6-E77C-4948-8B62-03AADFC91C8D}"/>
    <cellStyle name="Migliaia 3 4 2 2 3 2 4" xfId="13928" xr:uid="{25C03762-3345-4D38-99AD-9B697D96A272}"/>
    <cellStyle name="Migliaia 3 4 2 2 3 2 4 2" xfId="36765" xr:uid="{2E40F873-DFFB-4FEB-9FE3-11709961B781}"/>
    <cellStyle name="Migliaia 3 4 2 2 3 2 5" xfId="25348" xr:uid="{154C9741-473A-4FD3-9F24-61D6678EBADA}"/>
    <cellStyle name="Migliaia 3 4 2 2 3 3" xfId="3937" xr:uid="{66082A19-B1AE-4D59-910E-F34C9D57A9AB}"/>
    <cellStyle name="Migliaia 3 4 2 2 3 3 2" xfId="9646" xr:uid="{B35D3008-144F-4A5E-A796-E1FBD27E3F02}"/>
    <cellStyle name="Migliaia 3 4 2 2 3 3 2 2" xfId="21063" xr:uid="{274BC097-A354-4DB8-AF89-EB651A322D91}"/>
    <cellStyle name="Migliaia 3 4 2 2 3 3 2 2 2" xfId="43900" xr:uid="{B2C5268C-5344-4714-B43A-8399E7D95DA5}"/>
    <cellStyle name="Migliaia 3 4 2 2 3 3 2 3" xfId="32483" xr:uid="{D682064E-0E3B-491C-94FD-BA805DE62FA1}"/>
    <cellStyle name="Migliaia 3 4 2 2 3 3 3" xfId="15355" xr:uid="{20FC2BB7-2849-40EE-B25D-4A180290958B}"/>
    <cellStyle name="Migliaia 3 4 2 2 3 3 3 2" xfId="38192" xr:uid="{93A87999-CD66-4499-981D-3F06917433BB}"/>
    <cellStyle name="Migliaia 3 4 2 2 3 3 4" xfId="26775" xr:uid="{87E0F1C9-3006-4FAA-86CE-EBF540A14A6D}"/>
    <cellStyle name="Migliaia 3 4 2 2 3 4" xfId="6792" xr:uid="{E41A6E4C-A669-4447-839C-32534CF5E8F4}"/>
    <cellStyle name="Migliaia 3 4 2 2 3 4 2" xfId="18209" xr:uid="{4A58AA4F-CF41-4E00-87C3-EF95E6BB2C6B}"/>
    <cellStyle name="Migliaia 3 4 2 2 3 4 2 2" xfId="41046" xr:uid="{D08D0BFC-F250-460D-ABA3-5ED6016CCB7D}"/>
    <cellStyle name="Migliaia 3 4 2 2 3 4 3" xfId="29629" xr:uid="{08E8C6F9-1EFE-45A1-A77E-69A0D424A190}"/>
    <cellStyle name="Migliaia 3 4 2 2 3 5" xfId="12501" xr:uid="{9FCAC8D9-C27C-41A1-B2DB-DB50D21574BC}"/>
    <cellStyle name="Migliaia 3 4 2 2 3 5 2" xfId="35338" xr:uid="{EEA5A7CC-A135-447F-B1D9-AE854F2C8ED3}"/>
    <cellStyle name="Migliaia 3 4 2 2 3 6" xfId="23921" xr:uid="{ECBF92A8-AA31-40F5-80C2-DB5003E59018}"/>
    <cellStyle name="Migliaia 3 4 2 2 4" xfId="1236" xr:uid="{CCB45F0A-407E-482F-8131-D42DB9CF5036}"/>
    <cellStyle name="Migliaia 3 4 2 2 4 2" xfId="2725" xr:uid="{D8C62C85-1A1D-4BC9-A187-209A037DA390}"/>
    <cellStyle name="Migliaia 3 4 2 2 4 2 2" xfId="5581" xr:uid="{FD7A6338-05BE-497D-BF5A-75C726A3A157}"/>
    <cellStyle name="Migliaia 3 4 2 2 4 2 2 2" xfId="11289" xr:uid="{E7178E16-1048-4815-B07E-C54A59944874}"/>
    <cellStyle name="Migliaia 3 4 2 2 4 2 2 2 2" xfId="22707" xr:uid="{072ECEEC-3D71-4617-81D2-C231E3E75685}"/>
    <cellStyle name="Migliaia 3 4 2 2 4 2 2 2 2 2" xfId="45544" xr:uid="{482B3846-F724-434E-916E-A5B0DC674F1E}"/>
    <cellStyle name="Migliaia 3 4 2 2 4 2 2 2 3" xfId="34127" xr:uid="{3E8A519C-2BCD-40F3-ACB9-A3C1C8FD79BC}"/>
    <cellStyle name="Migliaia 3 4 2 2 4 2 2 3" xfId="16999" xr:uid="{A51A631F-5140-4457-8DCB-EA273C852D81}"/>
    <cellStyle name="Migliaia 3 4 2 2 4 2 2 3 2" xfId="39836" xr:uid="{3810097C-FDDB-492C-BECB-93716ACBADA0}"/>
    <cellStyle name="Migliaia 3 4 2 2 4 2 2 4" xfId="28419" xr:uid="{E1766F54-CCA5-462B-96A7-6A7AAAE2C5FF}"/>
    <cellStyle name="Migliaia 3 4 2 2 4 2 3" xfId="8436" xr:uid="{6871796A-2D31-4A35-9E5C-BE0E4EFFB817}"/>
    <cellStyle name="Migliaia 3 4 2 2 4 2 3 2" xfId="19853" xr:uid="{2B81F26F-D543-4E9B-8D95-03182A52CB64}"/>
    <cellStyle name="Migliaia 3 4 2 2 4 2 3 2 2" xfId="42690" xr:uid="{3518E2D8-7A3D-4516-80FD-F9A6865C035F}"/>
    <cellStyle name="Migliaia 3 4 2 2 4 2 3 3" xfId="31273" xr:uid="{E6C15F9E-383A-4885-B0A9-032E4AF69908}"/>
    <cellStyle name="Migliaia 3 4 2 2 4 2 4" xfId="14145" xr:uid="{F5466F83-3898-4600-88BB-0319E8A52BD9}"/>
    <cellStyle name="Migliaia 3 4 2 2 4 2 4 2" xfId="36982" xr:uid="{E73EFCA0-BAE9-4DE0-9A68-292C0169E690}"/>
    <cellStyle name="Migliaia 3 4 2 2 4 2 5" xfId="25565" xr:uid="{BD18884A-0454-4D7F-B8BB-CC6B6C8115CE}"/>
    <cellStyle name="Migliaia 3 4 2 2 4 3" xfId="4154" xr:uid="{204176F0-474D-4977-B8D8-FC791BA9592F}"/>
    <cellStyle name="Migliaia 3 4 2 2 4 3 2" xfId="9863" xr:uid="{54E67AAF-2E7B-45F5-B6B6-244A980E760E}"/>
    <cellStyle name="Migliaia 3 4 2 2 4 3 2 2" xfId="21280" xr:uid="{D2928F3E-B1FB-4640-8378-C27AA27E9A32}"/>
    <cellStyle name="Migliaia 3 4 2 2 4 3 2 2 2" xfId="44117" xr:uid="{FBD5984A-073B-421E-8B84-A7B5D804C645}"/>
    <cellStyle name="Migliaia 3 4 2 2 4 3 2 3" xfId="32700" xr:uid="{F6AF55A9-2A52-4F51-8C35-C9128389BC80}"/>
    <cellStyle name="Migliaia 3 4 2 2 4 3 3" xfId="15572" xr:uid="{7F9BFA38-E490-45C1-9B6D-D9B3B9CD3BA3}"/>
    <cellStyle name="Migliaia 3 4 2 2 4 3 3 2" xfId="38409" xr:uid="{5567453C-EAFF-4896-B89F-FE13D8FBAE84}"/>
    <cellStyle name="Migliaia 3 4 2 2 4 3 4" xfId="26992" xr:uid="{D50AE9E9-FBA5-4075-BD24-4E786A1DB48A}"/>
    <cellStyle name="Migliaia 3 4 2 2 4 4" xfId="7009" xr:uid="{44FC4D72-C1D0-46A9-8487-DBB1D5DDE7FF}"/>
    <cellStyle name="Migliaia 3 4 2 2 4 4 2" xfId="18426" xr:uid="{47705814-A77D-45B4-AAF1-DC703CD06DF9}"/>
    <cellStyle name="Migliaia 3 4 2 2 4 4 2 2" xfId="41263" xr:uid="{1E56AE91-4DAB-41DF-84FE-3C12FB664420}"/>
    <cellStyle name="Migliaia 3 4 2 2 4 4 3" xfId="29846" xr:uid="{52570B13-9AC0-4A2D-B17E-598298296847}"/>
    <cellStyle name="Migliaia 3 4 2 2 4 5" xfId="12718" xr:uid="{DDFC4225-5AA6-4152-8AB7-F27A5C8446D0}"/>
    <cellStyle name="Migliaia 3 4 2 2 4 5 2" xfId="35555" xr:uid="{DB04E492-7D13-46BA-8A4E-439EA06C209E}"/>
    <cellStyle name="Migliaia 3 4 2 2 4 6" xfId="24138" xr:uid="{80BA4A5F-1505-468D-8B99-94E7B4641B84}"/>
    <cellStyle name="Migliaia 3 4 2 2 5" xfId="1483" xr:uid="{E916E8DB-8025-4A12-8328-389D4182968C}"/>
    <cellStyle name="Migliaia 3 4 2 2 5 2" xfId="2942" xr:uid="{F4133A9F-71A1-4B88-9B9D-E4ED218B1C3B}"/>
    <cellStyle name="Migliaia 3 4 2 2 5 2 2" xfId="5798" xr:uid="{4735DA62-8C5B-4E39-95D4-9623B49A3A44}"/>
    <cellStyle name="Migliaia 3 4 2 2 5 2 2 2" xfId="11506" xr:uid="{4F61469F-2619-4522-8636-7DFBD53BC357}"/>
    <cellStyle name="Migliaia 3 4 2 2 5 2 2 2 2" xfId="22924" xr:uid="{D8C3C5CC-F42D-4906-953D-55BEACE04357}"/>
    <cellStyle name="Migliaia 3 4 2 2 5 2 2 2 2 2" xfId="45761" xr:uid="{137C688B-9BE1-4A64-AEF9-EFD09CB5D6C9}"/>
    <cellStyle name="Migliaia 3 4 2 2 5 2 2 2 3" xfId="34344" xr:uid="{AFC5228A-F59D-41F1-889C-A11A5115B9DE}"/>
    <cellStyle name="Migliaia 3 4 2 2 5 2 2 3" xfId="17216" xr:uid="{47373F6E-9FEE-4FDF-9388-A793E9F04581}"/>
    <cellStyle name="Migliaia 3 4 2 2 5 2 2 3 2" xfId="40053" xr:uid="{05AB828C-E06C-4803-817C-C21F4CD13BB9}"/>
    <cellStyle name="Migliaia 3 4 2 2 5 2 2 4" xfId="28636" xr:uid="{7880357E-5535-43B0-A01E-F090E4A8B1E5}"/>
    <cellStyle name="Migliaia 3 4 2 2 5 2 3" xfId="8653" xr:uid="{D9C44E5E-0E5C-4A10-9C38-26360910B68B}"/>
    <cellStyle name="Migliaia 3 4 2 2 5 2 3 2" xfId="20070" xr:uid="{27C3299D-61C8-493C-8B0C-17B77D0E8113}"/>
    <cellStyle name="Migliaia 3 4 2 2 5 2 3 2 2" xfId="42907" xr:uid="{88CD2DCE-C707-4F82-B68B-D3FAECBA7F14}"/>
    <cellStyle name="Migliaia 3 4 2 2 5 2 3 3" xfId="31490" xr:uid="{A8A2043B-6477-4023-A08C-3B915E100B91}"/>
    <cellStyle name="Migliaia 3 4 2 2 5 2 4" xfId="14362" xr:uid="{8368FF3E-76A9-4DEC-AD04-02FEA546F72F}"/>
    <cellStyle name="Migliaia 3 4 2 2 5 2 4 2" xfId="37199" xr:uid="{57895BD3-87D3-4DAE-95B7-1924E9FB40FE}"/>
    <cellStyle name="Migliaia 3 4 2 2 5 2 5" xfId="25782" xr:uid="{593A601A-0C3C-45B2-92FE-EC9762FA64EB}"/>
    <cellStyle name="Migliaia 3 4 2 2 5 3" xfId="4371" xr:uid="{D6B324A2-7E12-4747-B83A-B3174E0D3D60}"/>
    <cellStyle name="Migliaia 3 4 2 2 5 3 2" xfId="10080" xr:uid="{1190797C-8460-46B2-963D-5F82DB28DBA5}"/>
    <cellStyle name="Migliaia 3 4 2 2 5 3 2 2" xfId="21497" xr:uid="{EB5EA3AD-6453-4604-8C69-0EF87447CB8D}"/>
    <cellStyle name="Migliaia 3 4 2 2 5 3 2 2 2" xfId="44334" xr:uid="{CA1AB8CF-4C18-439A-A5F7-E6CA1FB74DE6}"/>
    <cellStyle name="Migliaia 3 4 2 2 5 3 2 3" xfId="32917" xr:uid="{517763E3-2E9E-4141-97B3-8FE5BC9C573F}"/>
    <cellStyle name="Migliaia 3 4 2 2 5 3 3" xfId="15789" xr:uid="{C039C413-92B8-4F6A-B8B0-11B6BA8BDDA5}"/>
    <cellStyle name="Migliaia 3 4 2 2 5 3 3 2" xfId="38626" xr:uid="{C7CC9B08-8300-48BB-A170-B975A85CDE61}"/>
    <cellStyle name="Migliaia 3 4 2 2 5 3 4" xfId="27209" xr:uid="{757FB3C7-976C-4B1E-ADBE-FB9391096805}"/>
    <cellStyle name="Migliaia 3 4 2 2 5 4" xfId="7226" xr:uid="{2E35CC06-5829-4701-8298-BFB24B7F2678}"/>
    <cellStyle name="Migliaia 3 4 2 2 5 4 2" xfId="18643" xr:uid="{C7143877-20D7-486C-9867-15B0AEFC28F0}"/>
    <cellStyle name="Migliaia 3 4 2 2 5 4 2 2" xfId="41480" xr:uid="{47DB8A68-A801-4101-832F-8F8546AE5B26}"/>
    <cellStyle name="Migliaia 3 4 2 2 5 4 3" xfId="30063" xr:uid="{96E66F28-12F6-497B-8BB3-38ED03686550}"/>
    <cellStyle name="Migliaia 3 4 2 2 5 5" xfId="12935" xr:uid="{5FDC0C0C-169B-4EA0-A8C8-5CE710032767}"/>
    <cellStyle name="Migliaia 3 4 2 2 5 5 2" xfId="35772" xr:uid="{17AA99FB-0833-4240-A4E4-0B7626A56C6A}"/>
    <cellStyle name="Migliaia 3 4 2 2 5 6" xfId="24355" xr:uid="{E7DFCF2D-C002-4477-93DD-3DBAF8685366}"/>
    <cellStyle name="Migliaia 3 4 2 2 6" xfId="1730" xr:uid="{34273327-42E5-4879-8FD9-C1F318DFEA17}"/>
    <cellStyle name="Migliaia 3 4 2 2 6 2" xfId="3159" xr:uid="{645FFE64-6759-4C3A-82F1-DA58F09AA76A}"/>
    <cellStyle name="Migliaia 3 4 2 2 6 2 2" xfId="6015" xr:uid="{6BEF540E-ADF2-45F9-BD97-8AA0BBC9330E}"/>
    <cellStyle name="Migliaia 3 4 2 2 6 2 2 2" xfId="11723" xr:uid="{AA7021AB-E84D-4365-AAE8-62B398E83CB9}"/>
    <cellStyle name="Migliaia 3 4 2 2 6 2 2 2 2" xfId="23141" xr:uid="{D1F5A27F-FB01-451A-AAD0-F78BED0C11FA}"/>
    <cellStyle name="Migliaia 3 4 2 2 6 2 2 2 2 2" xfId="45978" xr:uid="{509E32AC-0B31-4ACD-92A4-3F6CF4CA2A9F}"/>
    <cellStyle name="Migliaia 3 4 2 2 6 2 2 2 3" xfId="34561" xr:uid="{080B435F-56E6-4ACD-A144-758EB2B0E61F}"/>
    <cellStyle name="Migliaia 3 4 2 2 6 2 2 3" xfId="17433" xr:uid="{3318ADA4-C9B3-486B-93FE-4AD609F66EEE}"/>
    <cellStyle name="Migliaia 3 4 2 2 6 2 2 3 2" xfId="40270" xr:uid="{D09FBFA4-FD81-464F-BD1A-3914367E81CF}"/>
    <cellStyle name="Migliaia 3 4 2 2 6 2 2 4" xfId="28853" xr:uid="{EFAEC0E0-0A83-47E6-B779-CAFA38F6F2C3}"/>
    <cellStyle name="Migliaia 3 4 2 2 6 2 3" xfId="8870" xr:uid="{D1D6B4B3-C5D3-44E0-82C1-DDB922B5F32E}"/>
    <cellStyle name="Migliaia 3 4 2 2 6 2 3 2" xfId="20287" xr:uid="{1C4BA8DD-F31A-4EB9-871A-FAD632AE1CE0}"/>
    <cellStyle name="Migliaia 3 4 2 2 6 2 3 2 2" xfId="43124" xr:uid="{708B0A9A-8FDF-4103-9888-604561E9BD8A}"/>
    <cellStyle name="Migliaia 3 4 2 2 6 2 3 3" xfId="31707" xr:uid="{9D2F2B56-FB35-41D2-9E9B-734B6E3BF7AF}"/>
    <cellStyle name="Migliaia 3 4 2 2 6 2 4" xfId="14579" xr:uid="{7B5B84BA-2E99-4E00-8421-9E47E8157C86}"/>
    <cellStyle name="Migliaia 3 4 2 2 6 2 4 2" xfId="37416" xr:uid="{77D962AC-8230-40DE-8FCD-0B5F25B366EE}"/>
    <cellStyle name="Migliaia 3 4 2 2 6 2 5" xfId="25999" xr:uid="{E3D0A81C-52E6-4D75-B556-0947E1EFC2C8}"/>
    <cellStyle name="Migliaia 3 4 2 2 6 3" xfId="4588" xr:uid="{B0D3A5F7-4098-47EA-AADB-E521EFCFD555}"/>
    <cellStyle name="Migliaia 3 4 2 2 6 3 2" xfId="10297" xr:uid="{F6FBBC75-2ABC-4656-B0BA-695CC45D8AE6}"/>
    <cellStyle name="Migliaia 3 4 2 2 6 3 2 2" xfId="21714" xr:uid="{0C769548-123A-4535-A25D-797E05B34D35}"/>
    <cellStyle name="Migliaia 3 4 2 2 6 3 2 2 2" xfId="44551" xr:uid="{B46ACDAD-5B5E-4341-825E-F0ED4C8CD0C0}"/>
    <cellStyle name="Migliaia 3 4 2 2 6 3 2 3" xfId="33134" xr:uid="{AC893563-4BDE-48E1-B058-6EE842E789E7}"/>
    <cellStyle name="Migliaia 3 4 2 2 6 3 3" xfId="16006" xr:uid="{F40E20D7-B5AD-4150-A910-9E5EB7CB11A2}"/>
    <cellStyle name="Migliaia 3 4 2 2 6 3 3 2" xfId="38843" xr:uid="{38D74690-DF1C-4381-B940-33399D2DFDE4}"/>
    <cellStyle name="Migliaia 3 4 2 2 6 3 4" xfId="27426" xr:uid="{3FA70AE8-3611-4477-A6E7-A86D46FA151C}"/>
    <cellStyle name="Migliaia 3 4 2 2 6 4" xfId="7443" xr:uid="{58AEC602-0F2B-45E9-8B8E-6DAD566B0601}"/>
    <cellStyle name="Migliaia 3 4 2 2 6 4 2" xfId="18860" xr:uid="{F9166B08-0C97-4A04-A933-6B4878828621}"/>
    <cellStyle name="Migliaia 3 4 2 2 6 4 2 2" xfId="41697" xr:uid="{7A492C8A-48B4-4E19-976F-5A906829AD66}"/>
    <cellStyle name="Migliaia 3 4 2 2 6 4 3" xfId="30280" xr:uid="{9B4737FC-BE18-4AD3-B04D-FD5FD7599A2C}"/>
    <cellStyle name="Migliaia 3 4 2 2 6 5" xfId="13152" xr:uid="{788D39F0-95BB-4B5C-B676-01EB2C3B4F3F}"/>
    <cellStyle name="Migliaia 3 4 2 2 6 5 2" xfId="35989" xr:uid="{72A9F292-A8F8-475A-98EF-4CF086BBC306}"/>
    <cellStyle name="Migliaia 3 4 2 2 6 6" xfId="24572" xr:uid="{F4EB0FDA-D7C8-4AF1-A2AF-741F338DE65C}"/>
    <cellStyle name="Migliaia 3 4 2 2 7" xfId="2074" xr:uid="{BA47BEA4-3F69-4774-9190-22B502722E47}"/>
    <cellStyle name="Migliaia 3 4 2 2 7 2" xfId="4930" xr:uid="{E4AFA6CB-8692-475E-A5A2-79CA80E55A60}"/>
    <cellStyle name="Migliaia 3 4 2 2 7 2 2" xfId="10638" xr:uid="{DEEC0FE6-E240-459A-8D0F-1591278348CA}"/>
    <cellStyle name="Migliaia 3 4 2 2 7 2 2 2" xfId="22056" xr:uid="{9EB9A699-F613-4F24-9C42-27BCB38BCF94}"/>
    <cellStyle name="Migliaia 3 4 2 2 7 2 2 2 2" xfId="44893" xr:uid="{0F0964E7-DCAA-4F5B-AB6A-A10037604833}"/>
    <cellStyle name="Migliaia 3 4 2 2 7 2 2 3" xfId="33476" xr:uid="{5D427E87-63A5-4B1A-ABED-DDBCCFE78B2F}"/>
    <cellStyle name="Migliaia 3 4 2 2 7 2 3" xfId="16348" xr:uid="{8DA959A3-8F72-4DC0-AFF7-CD525B4151D7}"/>
    <cellStyle name="Migliaia 3 4 2 2 7 2 3 2" xfId="39185" xr:uid="{52DF7A48-BD58-4C6A-BD51-A50F7A1B40D4}"/>
    <cellStyle name="Migliaia 3 4 2 2 7 2 4" xfId="27768" xr:uid="{F89BCA31-D4D7-4800-BE1F-386D063EC2B0}"/>
    <cellStyle name="Migliaia 3 4 2 2 7 3" xfId="7785" xr:uid="{AB01F4EB-C69C-413B-A7EA-E316BAE3902D}"/>
    <cellStyle name="Migliaia 3 4 2 2 7 3 2" xfId="19202" xr:uid="{60C41269-E93D-4781-9165-8F195615C002}"/>
    <cellStyle name="Migliaia 3 4 2 2 7 3 2 2" xfId="42039" xr:uid="{C5911EF5-E045-434F-ADA8-584AF4FD45D3}"/>
    <cellStyle name="Migliaia 3 4 2 2 7 3 3" xfId="30622" xr:uid="{190D506F-7478-46BE-91E6-0AFC96956A3E}"/>
    <cellStyle name="Migliaia 3 4 2 2 7 4" xfId="13494" xr:uid="{51928A02-C272-46D4-A0E3-91F6C6E54FDC}"/>
    <cellStyle name="Migliaia 3 4 2 2 7 4 2" xfId="36331" xr:uid="{591E4241-DF1D-473E-B3DA-D68F0903A0DC}"/>
    <cellStyle name="Migliaia 3 4 2 2 7 5" xfId="24914" xr:uid="{4C8258FE-1F40-4850-A032-1AD4EC36BED9}"/>
    <cellStyle name="Migliaia 3 4 2 2 8" xfId="3503" xr:uid="{E81776E9-77CA-4455-A99B-FEB137CF0D40}"/>
    <cellStyle name="Migliaia 3 4 2 2 8 2" xfId="9212" xr:uid="{FF615F95-ECAD-4766-BFE4-CB759275111B}"/>
    <cellStyle name="Migliaia 3 4 2 2 8 2 2" xfId="20629" xr:uid="{76C174EB-E74A-4FB3-A123-F7D400C75F43}"/>
    <cellStyle name="Migliaia 3 4 2 2 8 2 2 2" xfId="43466" xr:uid="{BA4235C3-81BC-47AD-94EB-5D03FF2954B8}"/>
    <cellStyle name="Migliaia 3 4 2 2 8 2 3" xfId="32049" xr:uid="{018331A7-BF3B-454D-8474-D06525946190}"/>
    <cellStyle name="Migliaia 3 4 2 2 8 3" xfId="14921" xr:uid="{9376C10F-2E94-4D1D-B527-521B75190AC9}"/>
    <cellStyle name="Migliaia 3 4 2 2 8 3 2" xfId="37758" xr:uid="{2C4EB66C-E145-4921-9CA3-BED59D31F552}"/>
    <cellStyle name="Migliaia 3 4 2 2 8 4" xfId="26341" xr:uid="{5D0A6CFE-BAF1-495A-955E-EF67CF6CEEA6}"/>
    <cellStyle name="Migliaia 3 4 2 2 9" xfId="6358" xr:uid="{7F229DAB-20D1-475D-8CF3-7330F3A0C9B5}"/>
    <cellStyle name="Migliaia 3 4 2 2 9 2" xfId="17775" xr:uid="{93805644-AE11-43BB-ACEB-7C439FD48642}"/>
    <cellStyle name="Migliaia 3 4 2 2 9 2 2" xfId="40612" xr:uid="{BF99A080-8994-4CF6-8FF3-27C4C579A1F4}"/>
    <cellStyle name="Migliaia 3 4 2 2 9 3" xfId="29195" xr:uid="{CA6E4D87-820A-4EA9-8DA9-93912CD30451}"/>
    <cellStyle name="Migliaia 3 4 2 3" xfId="595" xr:uid="{631DCF51-8A65-45A9-88E6-B1B2AF13B030}"/>
    <cellStyle name="Migliaia 3 4 2 3 2" xfId="2177" xr:uid="{976D4748-5AE1-47C9-BC81-DD2D6EA544BE}"/>
    <cellStyle name="Migliaia 3 4 2 3 2 2" xfId="5033" xr:uid="{459A09AB-1502-4044-9A2F-1EADDC2A0FAA}"/>
    <cellStyle name="Migliaia 3 4 2 3 2 2 2" xfId="10741" xr:uid="{F8CC0D1D-30BD-4C4F-BFAF-498B9EF9B427}"/>
    <cellStyle name="Migliaia 3 4 2 3 2 2 2 2" xfId="22159" xr:uid="{97081025-65C3-411C-AEAF-ABC5C2EBE8D0}"/>
    <cellStyle name="Migliaia 3 4 2 3 2 2 2 2 2" xfId="44996" xr:uid="{FA906A04-AAFF-499E-A059-5A1F4B89F47F}"/>
    <cellStyle name="Migliaia 3 4 2 3 2 2 2 3" xfId="33579" xr:uid="{743376C3-8B3D-471C-8931-1E54AF010996}"/>
    <cellStyle name="Migliaia 3 4 2 3 2 2 3" xfId="16451" xr:uid="{207795AB-0686-47D0-A27D-A0AE0797F4FF}"/>
    <cellStyle name="Migliaia 3 4 2 3 2 2 3 2" xfId="39288" xr:uid="{C074BEA3-F174-49A5-BA67-27253559174A}"/>
    <cellStyle name="Migliaia 3 4 2 3 2 2 4" xfId="27871" xr:uid="{000BECFB-F9BD-4068-AF40-C9675CDB8EEB}"/>
    <cellStyle name="Migliaia 3 4 2 3 2 3" xfId="7888" xr:uid="{431E3D5C-381A-49EB-A60F-DBDB34696576}"/>
    <cellStyle name="Migliaia 3 4 2 3 2 3 2" xfId="19305" xr:uid="{A4C6BEB9-90C6-44AC-9EEE-F6FE4F5C5E36}"/>
    <cellStyle name="Migliaia 3 4 2 3 2 3 2 2" xfId="42142" xr:uid="{03E6F3A8-B0C2-4E35-A897-51B413A24B47}"/>
    <cellStyle name="Migliaia 3 4 2 3 2 3 3" xfId="30725" xr:uid="{3297F284-C667-4491-8D4A-4F80FBEDED5F}"/>
    <cellStyle name="Migliaia 3 4 2 3 2 4" xfId="13597" xr:uid="{9BC08469-4EC8-4968-945B-9C388158766F}"/>
    <cellStyle name="Migliaia 3 4 2 3 2 4 2" xfId="36434" xr:uid="{DBBB3808-5C8A-4ACA-ACBD-EE5B4693CAFD}"/>
    <cellStyle name="Migliaia 3 4 2 3 2 5" xfId="25017" xr:uid="{99954EAF-9D1E-481E-9AE4-62A1957F14A2}"/>
    <cellStyle name="Migliaia 3 4 2 3 3" xfId="3606" xr:uid="{E667E808-42BF-4EF6-9309-516AE9A28B76}"/>
    <cellStyle name="Migliaia 3 4 2 3 3 2" xfId="9315" xr:uid="{2B09305C-B2C8-4A3D-83E5-CC4BD9B6681B}"/>
    <cellStyle name="Migliaia 3 4 2 3 3 2 2" xfId="20732" xr:uid="{6CDACEFF-B6DB-4BB4-9685-5E27F79E7CFE}"/>
    <cellStyle name="Migliaia 3 4 2 3 3 2 2 2" xfId="43569" xr:uid="{6DEB0913-099A-46E5-BF16-54648A03344A}"/>
    <cellStyle name="Migliaia 3 4 2 3 3 2 3" xfId="32152" xr:uid="{A6DC927A-2659-4230-9D0D-A527F0246A66}"/>
    <cellStyle name="Migliaia 3 4 2 3 3 3" xfId="15024" xr:uid="{0ADBD348-3BE5-41BC-A626-70F0FDCFBD58}"/>
    <cellStyle name="Migliaia 3 4 2 3 3 3 2" xfId="37861" xr:uid="{67C91811-933B-4FD4-B5C8-CEB3ACFDD071}"/>
    <cellStyle name="Migliaia 3 4 2 3 3 4" xfId="26444" xr:uid="{69F7C7AE-7B13-483F-8FC6-2B0FC7AAC3A0}"/>
    <cellStyle name="Migliaia 3 4 2 3 4" xfId="6461" xr:uid="{10AB4384-F379-4494-82C2-13EE508BD5F7}"/>
    <cellStyle name="Migliaia 3 4 2 3 4 2" xfId="17878" xr:uid="{FD2D50F9-E270-4E02-B7E2-EE07EBBC6DED}"/>
    <cellStyle name="Migliaia 3 4 2 3 4 2 2" xfId="40715" xr:uid="{ED35ACF3-0641-474A-ACA2-F3EDD8049BDE}"/>
    <cellStyle name="Migliaia 3 4 2 3 4 3" xfId="29298" xr:uid="{6D97EEAC-172A-46BC-95B4-3F02ECDA135A}"/>
    <cellStyle name="Migliaia 3 4 2 3 5" xfId="12170" xr:uid="{3EFD3182-3BA4-43F4-95E1-60110D7AF7B0}"/>
    <cellStyle name="Migliaia 3 4 2 3 5 2" xfId="35007" xr:uid="{04C92437-A253-4103-A169-70B29F4BBDAE}"/>
    <cellStyle name="Migliaia 3 4 2 3 6" xfId="23590" xr:uid="{E29F2603-3F24-4CF1-BEC6-ECD05A09E444}"/>
    <cellStyle name="Migliaia 3 4 2 4" xfId="858" xr:uid="{6B48776B-B745-4BD4-A187-2956399C0B65}"/>
    <cellStyle name="Migliaia 3 4 2 4 2" xfId="2394" xr:uid="{9A418472-1FF5-4CCB-8714-BBADC6B2A28A}"/>
    <cellStyle name="Migliaia 3 4 2 4 2 2" xfId="5250" xr:uid="{7716A296-EA94-409A-B889-170E509428B5}"/>
    <cellStyle name="Migliaia 3 4 2 4 2 2 2" xfId="10958" xr:uid="{CAE92903-B43C-4F38-9CFE-C55E8E67C0AF}"/>
    <cellStyle name="Migliaia 3 4 2 4 2 2 2 2" xfId="22376" xr:uid="{0B51F9F2-6C42-43B4-B80A-32BBEC01F638}"/>
    <cellStyle name="Migliaia 3 4 2 4 2 2 2 2 2" xfId="45213" xr:uid="{21D4C0F6-0741-40B2-A5D3-0DA1DF05A362}"/>
    <cellStyle name="Migliaia 3 4 2 4 2 2 2 3" xfId="33796" xr:uid="{9A8A3631-D5AB-46C3-A01F-3A7C3AEE9AAA}"/>
    <cellStyle name="Migliaia 3 4 2 4 2 2 3" xfId="16668" xr:uid="{FEDE0D19-2BA7-4959-B972-B21D5EF5D390}"/>
    <cellStyle name="Migliaia 3 4 2 4 2 2 3 2" xfId="39505" xr:uid="{89321E48-BBDC-4513-A4AD-2DA37B3A36F6}"/>
    <cellStyle name="Migliaia 3 4 2 4 2 2 4" xfId="28088" xr:uid="{B0159721-26C5-4D8D-BF38-087D6420E1E8}"/>
    <cellStyle name="Migliaia 3 4 2 4 2 3" xfId="8105" xr:uid="{AE036548-9EB0-4891-9123-34D1657C2890}"/>
    <cellStyle name="Migliaia 3 4 2 4 2 3 2" xfId="19522" xr:uid="{9F5D2CF7-D871-4685-9004-4DCE5420C0EF}"/>
    <cellStyle name="Migliaia 3 4 2 4 2 3 2 2" xfId="42359" xr:uid="{C9F7B536-D771-436E-918B-7F3CA0AD805C}"/>
    <cellStyle name="Migliaia 3 4 2 4 2 3 3" xfId="30942" xr:uid="{44FB878C-1BF2-4FC2-B429-743FD15CBFE3}"/>
    <cellStyle name="Migliaia 3 4 2 4 2 4" xfId="13814" xr:uid="{B7F031E0-8736-428C-8E16-6A830D4777F3}"/>
    <cellStyle name="Migliaia 3 4 2 4 2 4 2" xfId="36651" xr:uid="{420AB42B-820B-41D0-91D2-732FC72A9307}"/>
    <cellStyle name="Migliaia 3 4 2 4 2 5" xfId="25234" xr:uid="{0BA6D243-BD7D-4D2F-974E-04511D94C093}"/>
    <cellStyle name="Migliaia 3 4 2 4 3" xfId="3823" xr:uid="{577D5690-A613-4237-9F9D-BEF596D39EF4}"/>
    <cellStyle name="Migliaia 3 4 2 4 3 2" xfId="9532" xr:uid="{EBD9F3AB-74B3-404A-A97D-51D77C6300B9}"/>
    <cellStyle name="Migliaia 3 4 2 4 3 2 2" xfId="20949" xr:uid="{E43A9727-445A-44DB-A9DF-410D1AA93755}"/>
    <cellStyle name="Migliaia 3 4 2 4 3 2 2 2" xfId="43786" xr:uid="{614E3AB4-8D66-4A0D-AC8E-0EDAB34FD8B8}"/>
    <cellStyle name="Migliaia 3 4 2 4 3 2 3" xfId="32369" xr:uid="{CC596BCC-A40D-428C-AF14-DBACB4271FB7}"/>
    <cellStyle name="Migliaia 3 4 2 4 3 3" xfId="15241" xr:uid="{084240F8-DC2F-4563-8DCF-33517D8DA45B}"/>
    <cellStyle name="Migliaia 3 4 2 4 3 3 2" xfId="38078" xr:uid="{9458C1F9-CFB4-47BD-9FB7-58AF2DC903B5}"/>
    <cellStyle name="Migliaia 3 4 2 4 3 4" xfId="26661" xr:uid="{51F58AC6-4B2F-4DF4-AC9D-F6EE766AD0A0}"/>
    <cellStyle name="Migliaia 3 4 2 4 4" xfId="6678" xr:uid="{175F58F2-B95C-4263-84F9-69ABB41E1C38}"/>
    <cellStyle name="Migliaia 3 4 2 4 4 2" xfId="18095" xr:uid="{E0AA417F-D8B9-440F-8E85-F67BF2E4C66B}"/>
    <cellStyle name="Migliaia 3 4 2 4 4 2 2" xfId="40932" xr:uid="{AAE8205F-EEF3-48A5-9D0E-E86D282472A0}"/>
    <cellStyle name="Migliaia 3 4 2 4 4 3" xfId="29515" xr:uid="{55D61185-010C-47AC-A94B-CDECF807C70E}"/>
    <cellStyle name="Migliaia 3 4 2 4 5" xfId="12387" xr:uid="{F3018F4B-9CD4-4B7C-8D1F-FBFEDC507D70}"/>
    <cellStyle name="Migliaia 3 4 2 4 5 2" xfId="35224" xr:uid="{D770B93A-B176-4385-9A31-505909CD18A0}"/>
    <cellStyle name="Migliaia 3 4 2 4 6" xfId="23807" xr:uid="{56411A9A-AAF1-41EA-AEEF-1B715472EA54}"/>
    <cellStyle name="Migliaia 3 4 2 5" xfId="1105" xr:uid="{49F71CC6-1A25-4866-A01D-9B70423744A2}"/>
    <cellStyle name="Migliaia 3 4 2 5 2" xfId="2611" xr:uid="{2BEC2911-61E8-4430-BF25-823C79A488D8}"/>
    <cellStyle name="Migliaia 3 4 2 5 2 2" xfId="5467" xr:uid="{D3E01CD5-958E-4A25-ADCF-8F125C8D13E1}"/>
    <cellStyle name="Migliaia 3 4 2 5 2 2 2" xfId="11175" xr:uid="{9F1C7E7B-DE76-4D77-BFB2-0F8E37734417}"/>
    <cellStyle name="Migliaia 3 4 2 5 2 2 2 2" xfId="22593" xr:uid="{C123111A-D61C-4273-9E56-8E291D8964F1}"/>
    <cellStyle name="Migliaia 3 4 2 5 2 2 2 2 2" xfId="45430" xr:uid="{FCBECE8A-0C8F-4BDF-9B15-0450363B390A}"/>
    <cellStyle name="Migliaia 3 4 2 5 2 2 2 3" xfId="34013" xr:uid="{6E35C371-7759-4DB7-8470-F36918BB714D}"/>
    <cellStyle name="Migliaia 3 4 2 5 2 2 3" xfId="16885" xr:uid="{A2BC1AFC-2FB0-401B-B1ED-B43AECD4C8E9}"/>
    <cellStyle name="Migliaia 3 4 2 5 2 2 3 2" xfId="39722" xr:uid="{0EA7C829-DF51-461E-B09F-CCF309AA8773}"/>
    <cellStyle name="Migliaia 3 4 2 5 2 2 4" xfId="28305" xr:uid="{D1F94604-1966-4211-9E39-EBDE82882455}"/>
    <cellStyle name="Migliaia 3 4 2 5 2 3" xfId="8322" xr:uid="{D069D42A-D275-42D5-A678-C6E7988BB2C2}"/>
    <cellStyle name="Migliaia 3 4 2 5 2 3 2" xfId="19739" xr:uid="{5DD83383-DBC4-4D67-9BBE-96381899964C}"/>
    <cellStyle name="Migliaia 3 4 2 5 2 3 2 2" xfId="42576" xr:uid="{187F70F7-A2AE-475D-A0C4-8BCE27D4BEE9}"/>
    <cellStyle name="Migliaia 3 4 2 5 2 3 3" xfId="31159" xr:uid="{5911BC08-A0F4-43A7-B4A1-2D3AED864811}"/>
    <cellStyle name="Migliaia 3 4 2 5 2 4" xfId="14031" xr:uid="{CE987FD1-D665-446E-B8B2-CF1C25EF0871}"/>
    <cellStyle name="Migliaia 3 4 2 5 2 4 2" xfId="36868" xr:uid="{51AB90E0-8D54-4BB2-9CC2-9439488106F6}"/>
    <cellStyle name="Migliaia 3 4 2 5 2 5" xfId="25451" xr:uid="{4BDBAC7D-92F0-49DC-9F95-D144B6A032B1}"/>
    <cellStyle name="Migliaia 3 4 2 5 3" xfId="4040" xr:uid="{13398F33-2067-4440-BD1F-970F40B02985}"/>
    <cellStyle name="Migliaia 3 4 2 5 3 2" xfId="9749" xr:uid="{B1B910C9-777F-4C5D-B478-78BB5DB07E68}"/>
    <cellStyle name="Migliaia 3 4 2 5 3 2 2" xfId="21166" xr:uid="{542EC154-160C-4967-8494-42A8E899B5B5}"/>
    <cellStyle name="Migliaia 3 4 2 5 3 2 2 2" xfId="44003" xr:uid="{F8A29D5D-BE4D-4CB7-A939-7AD093294270}"/>
    <cellStyle name="Migliaia 3 4 2 5 3 2 3" xfId="32586" xr:uid="{8FBE271F-F0A2-4824-8FEC-0CDB13943944}"/>
    <cellStyle name="Migliaia 3 4 2 5 3 3" xfId="15458" xr:uid="{DF1D4FA5-DA58-4884-8F8D-5FD3A36D0510}"/>
    <cellStyle name="Migliaia 3 4 2 5 3 3 2" xfId="38295" xr:uid="{5D4EA943-4B28-4A01-AEE5-CDAF2F48FD22}"/>
    <cellStyle name="Migliaia 3 4 2 5 3 4" xfId="26878" xr:uid="{543F5CA9-109E-45F5-9235-9151E1BCC732}"/>
    <cellStyle name="Migliaia 3 4 2 5 4" xfId="6895" xr:uid="{BC4E8B4B-AB18-4037-8DB1-78412C642A98}"/>
    <cellStyle name="Migliaia 3 4 2 5 4 2" xfId="18312" xr:uid="{1E5FDDA9-6B2F-45B0-8A8D-5711F41A3595}"/>
    <cellStyle name="Migliaia 3 4 2 5 4 2 2" xfId="41149" xr:uid="{4843648D-72F0-4137-898D-AF28847F7073}"/>
    <cellStyle name="Migliaia 3 4 2 5 4 3" xfId="29732" xr:uid="{C9B74457-4B1E-4721-A9B2-AB4B063F1C64}"/>
    <cellStyle name="Migliaia 3 4 2 5 5" xfId="12604" xr:uid="{88745C39-A17E-4CBE-99B0-A8FCE118C397}"/>
    <cellStyle name="Migliaia 3 4 2 5 5 2" xfId="35441" xr:uid="{7A2A4AAC-6BBA-42ED-9ADC-4324A72D7140}"/>
    <cellStyle name="Migliaia 3 4 2 5 6" xfId="24024" xr:uid="{779C3200-9338-4DA5-867C-65EB87E46784}"/>
    <cellStyle name="Migliaia 3 4 2 6" xfId="1352" xr:uid="{B2F60D67-2EBB-4E0B-A28E-4E1D577CB161}"/>
    <cellStyle name="Migliaia 3 4 2 6 2" xfId="2828" xr:uid="{1D64230E-8F24-4721-AC8B-73C14EE1A6DB}"/>
    <cellStyle name="Migliaia 3 4 2 6 2 2" xfId="5684" xr:uid="{65847339-382F-4A8A-B504-4753A3AC5608}"/>
    <cellStyle name="Migliaia 3 4 2 6 2 2 2" xfId="11392" xr:uid="{C477CC8C-220E-4270-B236-22B3ACC89318}"/>
    <cellStyle name="Migliaia 3 4 2 6 2 2 2 2" xfId="22810" xr:uid="{50B03546-B145-48A9-BC9D-57F4E798DF1D}"/>
    <cellStyle name="Migliaia 3 4 2 6 2 2 2 2 2" xfId="45647" xr:uid="{FC3833FC-15AB-4B48-B218-37BC1EA96389}"/>
    <cellStyle name="Migliaia 3 4 2 6 2 2 2 3" xfId="34230" xr:uid="{63756316-F555-4A9B-9F26-E427EEB4FF17}"/>
    <cellStyle name="Migliaia 3 4 2 6 2 2 3" xfId="17102" xr:uid="{1F9C5F8F-4C0F-414D-BC1A-A609EF15888B}"/>
    <cellStyle name="Migliaia 3 4 2 6 2 2 3 2" xfId="39939" xr:uid="{817265A9-E001-4722-A281-D3C9A336B1F3}"/>
    <cellStyle name="Migliaia 3 4 2 6 2 2 4" xfId="28522" xr:uid="{39F31056-35EF-41D7-8752-86A04F46E982}"/>
    <cellStyle name="Migliaia 3 4 2 6 2 3" xfId="8539" xr:uid="{38796D0F-285C-45F2-87B6-66A9DF865B8C}"/>
    <cellStyle name="Migliaia 3 4 2 6 2 3 2" xfId="19956" xr:uid="{8CDE1179-28B5-46F3-85B7-90DE3CF11457}"/>
    <cellStyle name="Migliaia 3 4 2 6 2 3 2 2" xfId="42793" xr:uid="{075BF649-EF7B-4A84-A00B-8530C433B1DC}"/>
    <cellStyle name="Migliaia 3 4 2 6 2 3 3" xfId="31376" xr:uid="{C44AF365-695F-4F03-9A76-8E59CA67985C}"/>
    <cellStyle name="Migliaia 3 4 2 6 2 4" xfId="14248" xr:uid="{8ECFC889-30A8-495E-A893-60C3C89F74C2}"/>
    <cellStyle name="Migliaia 3 4 2 6 2 4 2" xfId="37085" xr:uid="{A74DB75D-5C22-4EE3-BCE6-6E8B8F809E32}"/>
    <cellStyle name="Migliaia 3 4 2 6 2 5" xfId="25668" xr:uid="{1D38651F-2DAD-4B52-915C-A8E7E07C0014}"/>
    <cellStyle name="Migliaia 3 4 2 6 3" xfId="4257" xr:uid="{E5B72920-E27F-4FE2-A645-3909EF0B8686}"/>
    <cellStyle name="Migliaia 3 4 2 6 3 2" xfId="9966" xr:uid="{66C3FE42-6B0D-4C9C-B27B-F548BEC0A078}"/>
    <cellStyle name="Migliaia 3 4 2 6 3 2 2" xfId="21383" xr:uid="{57FB0435-3174-405C-B98A-DE1863FD00A8}"/>
    <cellStyle name="Migliaia 3 4 2 6 3 2 2 2" xfId="44220" xr:uid="{7310C0F6-BF8A-4EC8-A497-C49BD9175FA1}"/>
    <cellStyle name="Migliaia 3 4 2 6 3 2 3" xfId="32803" xr:uid="{278AC85D-4A0F-409E-B090-C43824D09069}"/>
    <cellStyle name="Migliaia 3 4 2 6 3 3" xfId="15675" xr:uid="{0A0E6069-B448-4C7A-8287-3673F46E5B98}"/>
    <cellStyle name="Migliaia 3 4 2 6 3 3 2" xfId="38512" xr:uid="{4FA17579-5880-4182-B909-2446C4769774}"/>
    <cellStyle name="Migliaia 3 4 2 6 3 4" xfId="27095" xr:uid="{985A91D8-6D52-406A-9693-BFE9CDE5DF61}"/>
    <cellStyle name="Migliaia 3 4 2 6 4" xfId="7112" xr:uid="{74E3CCDB-3025-4E21-B7A5-7C554A831785}"/>
    <cellStyle name="Migliaia 3 4 2 6 4 2" xfId="18529" xr:uid="{858B90DB-11FF-4F6C-9F54-E3658CAD46BA}"/>
    <cellStyle name="Migliaia 3 4 2 6 4 2 2" xfId="41366" xr:uid="{0D7D6FDD-52ED-4589-B0D8-D57A8FCD92C0}"/>
    <cellStyle name="Migliaia 3 4 2 6 4 3" xfId="29949" xr:uid="{38EB0514-C28F-4C63-B8E4-3E4F33B9E59C}"/>
    <cellStyle name="Migliaia 3 4 2 6 5" xfId="12821" xr:uid="{C4CA8777-D700-4BF4-8F0E-83F034BC20F8}"/>
    <cellStyle name="Migliaia 3 4 2 6 5 2" xfId="35658" xr:uid="{D1FB258D-B89A-427B-B5EE-AFBF5539AD37}"/>
    <cellStyle name="Migliaia 3 4 2 6 6" xfId="24241" xr:uid="{378D4881-9859-4694-8A61-ED01E37248EF}"/>
    <cellStyle name="Migliaia 3 4 2 7" xfId="1599" xr:uid="{E4D0114D-144E-491B-B188-3B61B7FFCE31}"/>
    <cellStyle name="Migliaia 3 4 2 7 2" xfId="3045" xr:uid="{E52AC582-9246-4D7D-8D44-D5859821941E}"/>
    <cellStyle name="Migliaia 3 4 2 7 2 2" xfId="5901" xr:uid="{F21CDD32-F093-4DDD-B053-A1819A0ABE2E}"/>
    <cellStyle name="Migliaia 3 4 2 7 2 2 2" xfId="11609" xr:uid="{FC26867C-20E4-416D-9231-96DE817F8803}"/>
    <cellStyle name="Migliaia 3 4 2 7 2 2 2 2" xfId="23027" xr:uid="{C645A8DD-CBD9-4700-B2C6-83CE70608C31}"/>
    <cellStyle name="Migliaia 3 4 2 7 2 2 2 2 2" xfId="45864" xr:uid="{7A10CD39-00CE-4A3C-A538-87B0F2D78E34}"/>
    <cellStyle name="Migliaia 3 4 2 7 2 2 2 3" xfId="34447" xr:uid="{1775D9BB-2A21-41EC-8CA5-8B59E12FAC71}"/>
    <cellStyle name="Migliaia 3 4 2 7 2 2 3" xfId="17319" xr:uid="{921CC2A3-4565-4614-BF7D-081B16F844A1}"/>
    <cellStyle name="Migliaia 3 4 2 7 2 2 3 2" xfId="40156" xr:uid="{A58542BD-956D-420B-AFE2-604E5828C0B7}"/>
    <cellStyle name="Migliaia 3 4 2 7 2 2 4" xfId="28739" xr:uid="{DD4A6F57-D7AE-4424-8895-64CD89F6C216}"/>
    <cellStyle name="Migliaia 3 4 2 7 2 3" xfId="8756" xr:uid="{F7CC45C7-6924-42B1-B0CA-EC3FADB4E9B4}"/>
    <cellStyle name="Migliaia 3 4 2 7 2 3 2" xfId="20173" xr:uid="{F010F77F-E484-4BA3-AD4E-539214AF1EDD}"/>
    <cellStyle name="Migliaia 3 4 2 7 2 3 2 2" xfId="43010" xr:uid="{7C7EE08E-8062-45D9-BC72-7E17478CC86A}"/>
    <cellStyle name="Migliaia 3 4 2 7 2 3 3" xfId="31593" xr:uid="{D78397A4-8D42-4211-9B11-0AF166CC93A9}"/>
    <cellStyle name="Migliaia 3 4 2 7 2 4" xfId="14465" xr:uid="{F4343BBD-7503-4F67-9937-9EC9E9099FDB}"/>
    <cellStyle name="Migliaia 3 4 2 7 2 4 2" xfId="37302" xr:uid="{D1E22F27-F70F-4832-B294-4F879EBB6BF3}"/>
    <cellStyle name="Migliaia 3 4 2 7 2 5" xfId="25885" xr:uid="{17F0735C-8A10-4CF7-830E-39F595D3BA09}"/>
    <cellStyle name="Migliaia 3 4 2 7 3" xfId="4474" xr:uid="{B594D990-1D89-4721-A42F-4F770DC220E3}"/>
    <cellStyle name="Migliaia 3 4 2 7 3 2" xfId="10183" xr:uid="{A373CDC8-3A8E-48BD-978B-C89A4E864141}"/>
    <cellStyle name="Migliaia 3 4 2 7 3 2 2" xfId="21600" xr:uid="{37E65EB8-CC9E-457C-9487-524D190BDE5B}"/>
    <cellStyle name="Migliaia 3 4 2 7 3 2 2 2" xfId="44437" xr:uid="{4F4BB029-C562-4443-AF17-FFB2908EC427}"/>
    <cellStyle name="Migliaia 3 4 2 7 3 2 3" xfId="33020" xr:uid="{7AED8352-F5FB-4F55-A2D2-E1D217F55590}"/>
    <cellStyle name="Migliaia 3 4 2 7 3 3" xfId="15892" xr:uid="{A8AFB678-525A-46CB-8FE5-C6932BCDA32D}"/>
    <cellStyle name="Migliaia 3 4 2 7 3 3 2" xfId="38729" xr:uid="{7E6FCC57-24B0-42E2-989E-2BE6C6F4DF50}"/>
    <cellStyle name="Migliaia 3 4 2 7 3 4" xfId="27312" xr:uid="{18BB11AC-3CD4-4C4C-92E6-42BCCFD06785}"/>
    <cellStyle name="Migliaia 3 4 2 7 4" xfId="7329" xr:uid="{31E4350F-A904-4B63-8A16-D3BE934760F8}"/>
    <cellStyle name="Migliaia 3 4 2 7 4 2" xfId="18746" xr:uid="{96464043-423C-43FF-B993-C923EA930E75}"/>
    <cellStyle name="Migliaia 3 4 2 7 4 2 2" xfId="41583" xr:uid="{7C63A732-C381-4CD3-BD24-D878D07F9562}"/>
    <cellStyle name="Migliaia 3 4 2 7 4 3" xfId="30166" xr:uid="{7337DE09-B37A-4E51-9931-2503A7E08D5F}"/>
    <cellStyle name="Migliaia 3 4 2 7 5" xfId="13038" xr:uid="{4DDF2D56-1338-4D4C-924C-8F6A259D3971}"/>
    <cellStyle name="Migliaia 3 4 2 7 5 2" xfId="35875" xr:uid="{9BBB5B9D-2658-42A0-B176-A3D52C6260C1}"/>
    <cellStyle name="Migliaia 3 4 2 7 6" xfId="24458" xr:uid="{9F52D0FF-414A-455F-A883-3C23CB629CC7}"/>
    <cellStyle name="Migliaia 3 4 2 8" xfId="1954" xr:uid="{A9B376FD-F7C6-4A72-892A-E9C0E658D175}"/>
    <cellStyle name="Migliaia 3 4 2 8 2" xfId="4810" xr:uid="{BE5E466C-CD8E-48D6-A305-F1DDF5000484}"/>
    <cellStyle name="Migliaia 3 4 2 8 2 2" xfId="10519" xr:uid="{A4D78D78-298A-433D-9033-237FC0EC3293}"/>
    <cellStyle name="Migliaia 3 4 2 8 2 2 2" xfId="21936" xr:uid="{B54408CD-399B-4E79-822B-ADE61F98B91B}"/>
    <cellStyle name="Migliaia 3 4 2 8 2 2 2 2" xfId="44773" xr:uid="{39F0D74A-BB08-4138-AF4E-312AB8D204C4}"/>
    <cellStyle name="Migliaia 3 4 2 8 2 2 3" xfId="33356" xr:uid="{1B880F20-FD93-43E7-B28A-3E43005F1DB3}"/>
    <cellStyle name="Migliaia 3 4 2 8 2 3" xfId="16228" xr:uid="{D63EDAEC-851E-45A1-8782-8DB0389ED7D4}"/>
    <cellStyle name="Migliaia 3 4 2 8 2 3 2" xfId="39065" xr:uid="{374C4510-F640-4507-825A-FA1B7BD8C3E6}"/>
    <cellStyle name="Migliaia 3 4 2 8 2 4" xfId="27648" xr:uid="{67768E9C-EBAD-4CDB-81DB-D4C64D02540A}"/>
    <cellStyle name="Migliaia 3 4 2 8 3" xfId="7665" xr:uid="{7B4A1BE0-EF5E-4B86-ABDD-FC03798A8FA9}"/>
    <cellStyle name="Migliaia 3 4 2 8 3 2" xfId="19082" xr:uid="{FFF4AA09-3203-4807-AF11-2148A785FF22}"/>
    <cellStyle name="Migliaia 3 4 2 8 3 2 2" xfId="41919" xr:uid="{D96126E9-C48F-4E52-A704-634565190F13}"/>
    <cellStyle name="Migliaia 3 4 2 8 3 3" xfId="30502" xr:uid="{4DEB27D8-8532-4544-B46A-69992BC378D1}"/>
    <cellStyle name="Migliaia 3 4 2 8 4" xfId="13374" xr:uid="{8A0AF17A-EB73-4A90-B384-C9A57845866B}"/>
    <cellStyle name="Migliaia 3 4 2 8 4 2" xfId="36211" xr:uid="{399FB56F-8EE9-44F0-B49E-874EE18F2FC7}"/>
    <cellStyle name="Migliaia 3 4 2 8 5" xfId="24794" xr:uid="{B6EB461D-C66F-4846-88D8-80010137D25B}"/>
    <cellStyle name="Migliaia 3 4 2 9" xfId="3383" xr:uid="{54FF3D9D-3D22-4F66-96D9-BD09BFCCCB39}"/>
    <cellStyle name="Migliaia 3 4 2 9 2" xfId="9092" xr:uid="{01A9C6EA-FE18-44F8-AFFF-7378368A5A9C}"/>
    <cellStyle name="Migliaia 3 4 2 9 2 2" xfId="20509" xr:uid="{FE917D21-A48A-4C38-A6AC-C89B6D07F7CE}"/>
    <cellStyle name="Migliaia 3 4 2 9 2 2 2" xfId="43346" xr:uid="{6B09CDD9-F90C-4D46-A0C7-BCB3C758F72E}"/>
    <cellStyle name="Migliaia 3 4 2 9 2 3" xfId="31929" xr:uid="{7AB100C6-66A9-43C0-94BD-79C612AAECBB}"/>
    <cellStyle name="Migliaia 3 4 2 9 3" xfId="14801" xr:uid="{D7721175-F977-40C0-B745-FD46573466FB}"/>
    <cellStyle name="Migliaia 3 4 2 9 3 2" xfId="37638" xr:uid="{D01C58F1-575E-4226-B1FA-9B348CD27006}"/>
    <cellStyle name="Migliaia 3 4 2 9 4" xfId="26221" xr:uid="{17EA9338-F63E-4A33-B585-C7CDADDFAE79}"/>
    <cellStyle name="Migliaia 3 4 3" xfId="286" xr:uid="{C8BE7C4F-5F2E-4062-B229-C1900E6F7DB2}"/>
    <cellStyle name="Migliaia 3 4 3 10" xfId="6199" xr:uid="{2ECEAB48-E585-4962-A8DA-B38F1664D451}"/>
    <cellStyle name="Migliaia 3 4 3 10 2" xfId="17616" xr:uid="{C4A4D5E0-56A3-4DAA-A906-A573343B1448}"/>
    <cellStyle name="Migliaia 3 4 3 10 2 2" xfId="40453" xr:uid="{DAD162EB-D2DE-46E9-B2B6-E35B72E2FE33}"/>
    <cellStyle name="Migliaia 3 4 3 10 3" xfId="29036" xr:uid="{A39A9370-5DA0-472B-AD71-DA9E3DD1BAC2}"/>
    <cellStyle name="Migliaia 3 4 3 11" xfId="11908" xr:uid="{24ADFA00-403A-4497-9A07-AA7512B76144}"/>
    <cellStyle name="Migliaia 3 4 3 11 2" xfId="34745" xr:uid="{604E1E82-25CC-4912-8B0F-4BC5B6838479}"/>
    <cellStyle name="Migliaia 3 4 3 12" xfId="23328" xr:uid="{F2949FF3-B6FC-452C-BA44-711CE51E2683}"/>
    <cellStyle name="Migliaia 3 4 3 2" xfId="442" xr:uid="{80AC9B51-9660-4686-9541-C7D8B64CCE3C}"/>
    <cellStyle name="Migliaia 3 4 3 2 10" xfId="12034" xr:uid="{CBBCD6C7-C952-4884-B5F9-425D0ACC99C3}"/>
    <cellStyle name="Migliaia 3 4 3 2 10 2" xfId="34871" xr:uid="{D4D2B28A-0E3F-4045-8908-509ABE60C3C0}"/>
    <cellStyle name="Migliaia 3 4 3 2 11" xfId="23454" xr:uid="{7306D78D-8465-4151-8E0A-E0E6CAC3F041}"/>
    <cellStyle name="Migliaia 3 4 3 2 2" xfId="696" xr:uid="{AAAAC193-4B0C-46C5-92A2-8D6B502F698A}"/>
    <cellStyle name="Migliaia 3 4 3 2 2 2" xfId="2258" xr:uid="{9AD5C558-DF3F-4F29-AA87-755A145FE0C8}"/>
    <cellStyle name="Migliaia 3 4 3 2 2 2 2" xfId="5114" xr:uid="{6B3D53F0-7F11-4E7A-8E01-6C0A89ADC700}"/>
    <cellStyle name="Migliaia 3 4 3 2 2 2 2 2" xfId="10822" xr:uid="{6AC2845A-9930-4095-879A-2520FF60BE03}"/>
    <cellStyle name="Migliaia 3 4 3 2 2 2 2 2 2" xfId="22240" xr:uid="{274FC852-0101-4324-8169-EBAA6293008F}"/>
    <cellStyle name="Migliaia 3 4 3 2 2 2 2 2 2 2" xfId="45077" xr:uid="{C7EB9CCC-6294-4250-9564-66F27D864C23}"/>
    <cellStyle name="Migliaia 3 4 3 2 2 2 2 2 3" xfId="33660" xr:uid="{27D65C7B-1E34-44D3-A144-0C4A0DF7551A}"/>
    <cellStyle name="Migliaia 3 4 3 2 2 2 2 3" xfId="16532" xr:uid="{EFCAE41B-1494-4FAA-8C94-F7330427FE7A}"/>
    <cellStyle name="Migliaia 3 4 3 2 2 2 2 3 2" xfId="39369" xr:uid="{F48A4E4A-9DA9-49CB-8DB6-12598DB2F287}"/>
    <cellStyle name="Migliaia 3 4 3 2 2 2 2 4" xfId="27952" xr:uid="{FD825573-022A-4101-8B1E-B14EE2E22BC9}"/>
    <cellStyle name="Migliaia 3 4 3 2 2 2 3" xfId="7969" xr:uid="{DAC868E8-E3ED-46D8-B18D-29F5EF7B7790}"/>
    <cellStyle name="Migliaia 3 4 3 2 2 2 3 2" xfId="19386" xr:uid="{34E13D00-60E5-4637-9E79-DBEBB09485A7}"/>
    <cellStyle name="Migliaia 3 4 3 2 2 2 3 2 2" xfId="42223" xr:uid="{E6F18A24-9FCA-4A2C-BB98-682B25689E94}"/>
    <cellStyle name="Migliaia 3 4 3 2 2 2 3 3" xfId="30806" xr:uid="{376E0F4B-58AA-4FB6-BB45-239EDA007978}"/>
    <cellStyle name="Migliaia 3 4 3 2 2 2 4" xfId="13678" xr:uid="{563F3E9F-ADCF-47CD-9EE6-D0EECBA06BDA}"/>
    <cellStyle name="Migliaia 3 4 3 2 2 2 4 2" xfId="36515" xr:uid="{28B5D314-A2B5-4111-BAB7-8AE2338F0E74}"/>
    <cellStyle name="Migliaia 3 4 3 2 2 2 5" xfId="25098" xr:uid="{5A80EE52-EB5D-4F31-BA70-8486DDC018E8}"/>
    <cellStyle name="Migliaia 3 4 3 2 2 3" xfId="3687" xr:uid="{06069654-F40A-4692-8946-BB93C3CFCA07}"/>
    <cellStyle name="Migliaia 3 4 3 2 2 3 2" xfId="9396" xr:uid="{47E5EA19-872A-4953-8138-D9A5051BC306}"/>
    <cellStyle name="Migliaia 3 4 3 2 2 3 2 2" xfId="20813" xr:uid="{750DE8BD-3845-4E99-8DE9-B9C445E41568}"/>
    <cellStyle name="Migliaia 3 4 3 2 2 3 2 2 2" xfId="43650" xr:uid="{C6C9FD0E-D3E5-4186-A61A-45EDADB6647E}"/>
    <cellStyle name="Migliaia 3 4 3 2 2 3 2 3" xfId="32233" xr:uid="{747C9C26-7650-4666-9C6F-123B9DD9E757}"/>
    <cellStyle name="Migliaia 3 4 3 2 2 3 3" xfId="15105" xr:uid="{EA3BC121-8FAA-407E-8573-7F32DDAA1566}"/>
    <cellStyle name="Migliaia 3 4 3 2 2 3 3 2" xfId="37942" xr:uid="{FD9ECEEB-DE3C-47B9-832E-861D75F477FC}"/>
    <cellStyle name="Migliaia 3 4 3 2 2 3 4" xfId="26525" xr:uid="{998D13B5-60B8-427B-9060-AB8A97C9C183}"/>
    <cellStyle name="Migliaia 3 4 3 2 2 4" xfId="6542" xr:uid="{DA811ACE-5939-415B-B0D0-9AF80083C9F6}"/>
    <cellStyle name="Migliaia 3 4 3 2 2 4 2" xfId="17959" xr:uid="{210E4D33-C696-4BEA-A18A-F84962E23EAE}"/>
    <cellStyle name="Migliaia 3 4 3 2 2 4 2 2" xfId="40796" xr:uid="{E9C30E1A-848F-4186-8604-36467233C6F9}"/>
    <cellStyle name="Migliaia 3 4 3 2 2 4 3" xfId="29379" xr:uid="{9CE7AB76-B54A-4323-9ED8-DF58018D4EFB}"/>
    <cellStyle name="Migliaia 3 4 3 2 2 5" xfId="12251" xr:uid="{7145B642-C605-49D7-91ED-EB01CFD5E2F3}"/>
    <cellStyle name="Migliaia 3 4 3 2 2 5 2" xfId="35088" xr:uid="{0F7ACC75-34A0-4D10-98D9-EB9B2E8BF162}"/>
    <cellStyle name="Migliaia 3 4 3 2 2 6" xfId="23671" xr:uid="{C616B0F3-DD11-47EF-A8B4-4F5879B0ACEF}"/>
    <cellStyle name="Migliaia 3 4 3 2 3" xfId="956" xr:uid="{367EDCD5-635E-4387-8B85-6E6D07CE3928}"/>
    <cellStyle name="Migliaia 3 4 3 2 3 2" xfId="2475" xr:uid="{6FE6B916-6D24-42A6-85E0-626F9ADB71DB}"/>
    <cellStyle name="Migliaia 3 4 3 2 3 2 2" xfId="5331" xr:uid="{8E60AAF5-D5F7-4C21-A30E-80B3F45194BA}"/>
    <cellStyle name="Migliaia 3 4 3 2 3 2 2 2" xfId="11039" xr:uid="{66383632-D6B6-443E-BC53-D57843730E6C}"/>
    <cellStyle name="Migliaia 3 4 3 2 3 2 2 2 2" xfId="22457" xr:uid="{4059F789-3160-4B15-B334-E3C73F62A7FA}"/>
    <cellStyle name="Migliaia 3 4 3 2 3 2 2 2 2 2" xfId="45294" xr:uid="{F9D095E1-5850-4B68-A1FC-0B7FD87F10D6}"/>
    <cellStyle name="Migliaia 3 4 3 2 3 2 2 2 3" xfId="33877" xr:uid="{1AF4C56B-06C9-427D-B69E-287C6D168CCB}"/>
    <cellStyle name="Migliaia 3 4 3 2 3 2 2 3" xfId="16749" xr:uid="{8DA91C6D-5360-4EEF-83E2-830F28C38EC1}"/>
    <cellStyle name="Migliaia 3 4 3 2 3 2 2 3 2" xfId="39586" xr:uid="{69CA6725-A4DB-436E-A5E5-1B894F485301}"/>
    <cellStyle name="Migliaia 3 4 3 2 3 2 2 4" xfId="28169" xr:uid="{1A56F3A0-F9CF-4BFA-A6B1-40C533509563}"/>
    <cellStyle name="Migliaia 3 4 3 2 3 2 3" xfId="8186" xr:uid="{5D27209A-96EB-4BBD-8A7D-59F59ADEA832}"/>
    <cellStyle name="Migliaia 3 4 3 2 3 2 3 2" xfId="19603" xr:uid="{151D60AA-E218-489B-BCCC-3F3B84DA956B}"/>
    <cellStyle name="Migliaia 3 4 3 2 3 2 3 2 2" xfId="42440" xr:uid="{FECB8B9D-5C5D-4B38-87EE-A5338FB9BB19}"/>
    <cellStyle name="Migliaia 3 4 3 2 3 2 3 3" xfId="31023" xr:uid="{E1B250E6-EC0D-4F2A-874A-694171C49B3C}"/>
    <cellStyle name="Migliaia 3 4 3 2 3 2 4" xfId="13895" xr:uid="{7DB752DA-8CA2-4F4E-8538-F1ED81484892}"/>
    <cellStyle name="Migliaia 3 4 3 2 3 2 4 2" xfId="36732" xr:uid="{858165B6-E8D3-4DDD-A52B-9AA06AAB51CC}"/>
    <cellStyle name="Migliaia 3 4 3 2 3 2 5" xfId="25315" xr:uid="{D45C15B2-2CAE-4592-A6FD-4EABC8BF8034}"/>
    <cellStyle name="Migliaia 3 4 3 2 3 3" xfId="3904" xr:uid="{11C3912C-5616-4A93-ACB8-341A7ACD1834}"/>
    <cellStyle name="Migliaia 3 4 3 2 3 3 2" xfId="9613" xr:uid="{5A18E2A7-2F1D-4172-BFBA-02A99A617DE5}"/>
    <cellStyle name="Migliaia 3 4 3 2 3 3 2 2" xfId="21030" xr:uid="{1B42B505-86CB-437A-8AE6-FAF45229E78E}"/>
    <cellStyle name="Migliaia 3 4 3 2 3 3 2 2 2" xfId="43867" xr:uid="{A7399DFD-1A82-4178-9BD7-5E7482298A80}"/>
    <cellStyle name="Migliaia 3 4 3 2 3 3 2 3" xfId="32450" xr:uid="{5DA0CC56-2E8F-4457-B5AC-2510D7044615}"/>
    <cellStyle name="Migliaia 3 4 3 2 3 3 3" xfId="15322" xr:uid="{E245450E-16FB-4487-9AA3-ABF69E5D11CE}"/>
    <cellStyle name="Migliaia 3 4 3 2 3 3 3 2" xfId="38159" xr:uid="{086F34E4-9377-4BCB-9815-05C0AE552498}"/>
    <cellStyle name="Migliaia 3 4 3 2 3 3 4" xfId="26742" xr:uid="{A368EB48-55E7-4687-89F7-5452155A79E4}"/>
    <cellStyle name="Migliaia 3 4 3 2 3 4" xfId="6759" xr:uid="{BEC3BD90-D9F4-406B-A9B5-341C3CC539CD}"/>
    <cellStyle name="Migliaia 3 4 3 2 3 4 2" xfId="18176" xr:uid="{AB37042A-A7D9-45EA-BF80-945D49503BD4}"/>
    <cellStyle name="Migliaia 3 4 3 2 3 4 2 2" xfId="41013" xr:uid="{9E7BE8B4-2027-4B46-823A-7A9BFCD116A6}"/>
    <cellStyle name="Migliaia 3 4 3 2 3 4 3" xfId="29596" xr:uid="{64C79D3D-0C82-4E04-99B6-34E37E894E06}"/>
    <cellStyle name="Migliaia 3 4 3 2 3 5" xfId="12468" xr:uid="{93C183A3-3F68-40F0-BDC9-C8E2E0931EA9}"/>
    <cellStyle name="Migliaia 3 4 3 2 3 5 2" xfId="35305" xr:uid="{A4E84E61-3700-49A4-8828-90FB3D1D849D}"/>
    <cellStyle name="Migliaia 3 4 3 2 3 6" xfId="23888" xr:uid="{F4FB30C2-F333-44BE-B8C9-5E9C18D9D5F7}"/>
    <cellStyle name="Migliaia 3 4 3 2 4" xfId="1203" xr:uid="{4281E6F0-F916-4BDA-87BF-CC75A5301A4B}"/>
    <cellStyle name="Migliaia 3 4 3 2 4 2" xfId="2692" xr:uid="{BBFFC261-DAE4-4E02-A063-02E445865E18}"/>
    <cellStyle name="Migliaia 3 4 3 2 4 2 2" xfId="5548" xr:uid="{AFAA8AD8-9031-417B-A474-E585846B090F}"/>
    <cellStyle name="Migliaia 3 4 3 2 4 2 2 2" xfId="11256" xr:uid="{A3DFB52A-DE82-452E-937D-963DE3C38DCE}"/>
    <cellStyle name="Migliaia 3 4 3 2 4 2 2 2 2" xfId="22674" xr:uid="{E7E04855-5975-437E-8CDE-A50D54164C8E}"/>
    <cellStyle name="Migliaia 3 4 3 2 4 2 2 2 2 2" xfId="45511" xr:uid="{C1E3118B-B053-445D-B2FB-4392D93D15A1}"/>
    <cellStyle name="Migliaia 3 4 3 2 4 2 2 2 3" xfId="34094" xr:uid="{241BD4DA-3042-4A9C-9132-CF9436B9629C}"/>
    <cellStyle name="Migliaia 3 4 3 2 4 2 2 3" xfId="16966" xr:uid="{E784BDA0-6CCA-4DE1-82E3-AFC8186299A4}"/>
    <cellStyle name="Migliaia 3 4 3 2 4 2 2 3 2" xfId="39803" xr:uid="{2AB9E253-BA10-4681-82B6-7B903961554B}"/>
    <cellStyle name="Migliaia 3 4 3 2 4 2 2 4" xfId="28386" xr:uid="{27C81FE6-1C93-432C-B11E-58512A92AA94}"/>
    <cellStyle name="Migliaia 3 4 3 2 4 2 3" xfId="8403" xr:uid="{ED517D40-5CAA-4DEB-B726-657DA77B7A53}"/>
    <cellStyle name="Migliaia 3 4 3 2 4 2 3 2" xfId="19820" xr:uid="{E4264B49-6225-4C7C-A5A1-87D76EDF7A9F}"/>
    <cellStyle name="Migliaia 3 4 3 2 4 2 3 2 2" xfId="42657" xr:uid="{80A1A42A-6BF2-4E68-91E0-DF8A0A4A0285}"/>
    <cellStyle name="Migliaia 3 4 3 2 4 2 3 3" xfId="31240" xr:uid="{4F46301E-A155-4831-B3EE-435ED05D2460}"/>
    <cellStyle name="Migliaia 3 4 3 2 4 2 4" xfId="14112" xr:uid="{500449BE-B1F5-4F41-B7AB-DB792D32AA59}"/>
    <cellStyle name="Migliaia 3 4 3 2 4 2 4 2" xfId="36949" xr:uid="{E042E224-6262-47C5-803F-3A188278BF14}"/>
    <cellStyle name="Migliaia 3 4 3 2 4 2 5" xfId="25532" xr:uid="{2835D3C3-F325-4178-A9AB-1FFDDCB3F551}"/>
    <cellStyle name="Migliaia 3 4 3 2 4 3" xfId="4121" xr:uid="{C3A723F5-8276-4231-B138-36546A1A1007}"/>
    <cellStyle name="Migliaia 3 4 3 2 4 3 2" xfId="9830" xr:uid="{46E0986F-2C4E-4D42-B94F-EB911B8EA4FD}"/>
    <cellStyle name="Migliaia 3 4 3 2 4 3 2 2" xfId="21247" xr:uid="{33D4BC0A-51BB-45D2-A170-9F911126641E}"/>
    <cellStyle name="Migliaia 3 4 3 2 4 3 2 2 2" xfId="44084" xr:uid="{20B307C3-3138-4D3A-BA65-3A3F056669FA}"/>
    <cellStyle name="Migliaia 3 4 3 2 4 3 2 3" xfId="32667" xr:uid="{B56CEEE7-77D1-4CE8-9CBA-64F337D8D34A}"/>
    <cellStyle name="Migliaia 3 4 3 2 4 3 3" xfId="15539" xr:uid="{1CEF0654-2AE6-4490-B760-1A76192274FB}"/>
    <cellStyle name="Migliaia 3 4 3 2 4 3 3 2" xfId="38376" xr:uid="{39E468E0-4494-438D-B613-EC8B1E3F89B2}"/>
    <cellStyle name="Migliaia 3 4 3 2 4 3 4" xfId="26959" xr:uid="{4065F5C4-01EE-4FDD-8667-58FFAF56DFCC}"/>
    <cellStyle name="Migliaia 3 4 3 2 4 4" xfId="6976" xr:uid="{97ED7752-9CAE-4A09-93BD-222B86824A97}"/>
    <cellStyle name="Migliaia 3 4 3 2 4 4 2" xfId="18393" xr:uid="{FB482BBC-14F5-40D5-BBDF-307B5A8EBE1C}"/>
    <cellStyle name="Migliaia 3 4 3 2 4 4 2 2" xfId="41230" xr:uid="{D01B0B03-5CF8-4FBC-8081-24EDC9AADCF2}"/>
    <cellStyle name="Migliaia 3 4 3 2 4 4 3" xfId="29813" xr:uid="{D5B64E4D-A599-44E8-AC7F-CECCF33607C4}"/>
    <cellStyle name="Migliaia 3 4 3 2 4 5" xfId="12685" xr:uid="{E0A5E874-393E-498B-8FF8-06E4605AD301}"/>
    <cellStyle name="Migliaia 3 4 3 2 4 5 2" xfId="35522" xr:uid="{D9065A0C-55ED-456D-A16F-2C8ABB4F4D51}"/>
    <cellStyle name="Migliaia 3 4 3 2 4 6" xfId="24105" xr:uid="{9C3821E6-4960-4602-9582-C338F8F88A92}"/>
    <cellStyle name="Migliaia 3 4 3 2 5" xfId="1450" xr:uid="{B8344A36-B557-4627-829A-1D742A3DDF42}"/>
    <cellStyle name="Migliaia 3 4 3 2 5 2" xfId="2909" xr:uid="{BD67778E-801A-4F49-95FE-00BD47FA608F}"/>
    <cellStyle name="Migliaia 3 4 3 2 5 2 2" xfId="5765" xr:uid="{C7DE24B6-E2BC-446E-AB12-12CC12B9EA24}"/>
    <cellStyle name="Migliaia 3 4 3 2 5 2 2 2" xfId="11473" xr:uid="{1D9BA0B5-CEB2-4F42-BEB3-6AC3E8635170}"/>
    <cellStyle name="Migliaia 3 4 3 2 5 2 2 2 2" xfId="22891" xr:uid="{7E5D765E-1FA1-4928-BD4E-A4460C1D4ED6}"/>
    <cellStyle name="Migliaia 3 4 3 2 5 2 2 2 2 2" xfId="45728" xr:uid="{DFF8757D-8E62-48A1-B14A-303E16DBFD6E}"/>
    <cellStyle name="Migliaia 3 4 3 2 5 2 2 2 3" xfId="34311" xr:uid="{F0CC98E0-33CE-46AD-90F8-BE73681835A0}"/>
    <cellStyle name="Migliaia 3 4 3 2 5 2 2 3" xfId="17183" xr:uid="{AA995764-AD07-46F0-AF22-8AD483FA560E}"/>
    <cellStyle name="Migliaia 3 4 3 2 5 2 2 3 2" xfId="40020" xr:uid="{80ECD8D2-E639-4188-9FEF-966145042443}"/>
    <cellStyle name="Migliaia 3 4 3 2 5 2 2 4" xfId="28603" xr:uid="{A04D5459-4E86-42A2-946B-0D425DA1A0C9}"/>
    <cellStyle name="Migliaia 3 4 3 2 5 2 3" xfId="8620" xr:uid="{E6E6B2AD-63F4-401C-A02C-3A8DCCD1EB33}"/>
    <cellStyle name="Migliaia 3 4 3 2 5 2 3 2" xfId="20037" xr:uid="{4C2894E4-2EB3-4E8B-B244-9658996A9C9B}"/>
    <cellStyle name="Migliaia 3 4 3 2 5 2 3 2 2" xfId="42874" xr:uid="{040FF6D5-B5E1-40C9-9B01-9B3F96F91B63}"/>
    <cellStyle name="Migliaia 3 4 3 2 5 2 3 3" xfId="31457" xr:uid="{BCF62D53-BFCD-4228-AF17-0E21C23BAE98}"/>
    <cellStyle name="Migliaia 3 4 3 2 5 2 4" xfId="14329" xr:uid="{5D6CC9F2-122F-4964-9CA5-6AF56800794C}"/>
    <cellStyle name="Migliaia 3 4 3 2 5 2 4 2" xfId="37166" xr:uid="{8D3770C2-7F1B-4590-8195-D0EFA1793BD5}"/>
    <cellStyle name="Migliaia 3 4 3 2 5 2 5" xfId="25749" xr:uid="{1F38CD42-08A9-40E5-8996-4FC1B0F47243}"/>
    <cellStyle name="Migliaia 3 4 3 2 5 3" xfId="4338" xr:uid="{2B3085B7-AB7C-4D23-87D1-7DC124E12BAC}"/>
    <cellStyle name="Migliaia 3 4 3 2 5 3 2" xfId="10047" xr:uid="{08F0D0AD-B951-4F68-A0E7-03FC939F6A96}"/>
    <cellStyle name="Migliaia 3 4 3 2 5 3 2 2" xfId="21464" xr:uid="{79038D90-3364-4B0C-BEA0-F0E646D6747D}"/>
    <cellStyle name="Migliaia 3 4 3 2 5 3 2 2 2" xfId="44301" xr:uid="{07855F2D-43E8-442B-99B3-EBF460EF4CE6}"/>
    <cellStyle name="Migliaia 3 4 3 2 5 3 2 3" xfId="32884" xr:uid="{BF266DF8-F891-4BA5-9A22-55167C62C7D8}"/>
    <cellStyle name="Migliaia 3 4 3 2 5 3 3" xfId="15756" xr:uid="{FA5091B4-0F57-4955-9112-EA0A303EB23E}"/>
    <cellStyle name="Migliaia 3 4 3 2 5 3 3 2" xfId="38593" xr:uid="{427A5820-F71C-4714-AE4D-B4F4DBAD4311}"/>
    <cellStyle name="Migliaia 3 4 3 2 5 3 4" xfId="27176" xr:uid="{3F8F41B3-C75F-4FE7-9C0D-42215BD64880}"/>
    <cellStyle name="Migliaia 3 4 3 2 5 4" xfId="7193" xr:uid="{85F18336-A87A-4733-83A0-506B8E1B296E}"/>
    <cellStyle name="Migliaia 3 4 3 2 5 4 2" xfId="18610" xr:uid="{445221F5-251B-4519-818A-99162273A049}"/>
    <cellStyle name="Migliaia 3 4 3 2 5 4 2 2" xfId="41447" xr:uid="{18966EEE-9CBE-4257-98B1-067065E4303F}"/>
    <cellStyle name="Migliaia 3 4 3 2 5 4 3" xfId="30030" xr:uid="{0D246B61-CDE9-4319-856D-34B76A80DAAD}"/>
    <cellStyle name="Migliaia 3 4 3 2 5 5" xfId="12902" xr:uid="{692E14BE-BFA0-45A4-AA6C-A7C0CFEBE41B}"/>
    <cellStyle name="Migliaia 3 4 3 2 5 5 2" xfId="35739" xr:uid="{E495A407-7C5D-45CB-AF32-9EB06F410E7F}"/>
    <cellStyle name="Migliaia 3 4 3 2 5 6" xfId="24322" xr:uid="{72A4327E-D4C7-486B-8270-5123FE0B9F34}"/>
    <cellStyle name="Migliaia 3 4 3 2 6" xfId="1697" xr:uid="{FDC76C08-F1CE-4EAC-B77A-7EB431A3D390}"/>
    <cellStyle name="Migliaia 3 4 3 2 6 2" xfId="3126" xr:uid="{DA52007C-26F7-473D-868F-8190C251E7C7}"/>
    <cellStyle name="Migliaia 3 4 3 2 6 2 2" xfId="5982" xr:uid="{480F655C-7FB2-45A6-B20B-64246794D56A}"/>
    <cellStyle name="Migliaia 3 4 3 2 6 2 2 2" xfId="11690" xr:uid="{0D41B6A1-BD44-43DC-AC0D-DE3020F6C60F}"/>
    <cellStyle name="Migliaia 3 4 3 2 6 2 2 2 2" xfId="23108" xr:uid="{62564C06-5AFC-44D7-BE64-EF1459860D96}"/>
    <cellStyle name="Migliaia 3 4 3 2 6 2 2 2 2 2" xfId="45945" xr:uid="{4C463EDA-5ED1-4885-8B60-DB11DFC7E13D}"/>
    <cellStyle name="Migliaia 3 4 3 2 6 2 2 2 3" xfId="34528" xr:uid="{42580EFC-0ED5-41F9-B12E-BB8AC2340260}"/>
    <cellStyle name="Migliaia 3 4 3 2 6 2 2 3" xfId="17400" xr:uid="{B2A4403A-CBC4-4F9A-A7E9-36AEA6BCA429}"/>
    <cellStyle name="Migliaia 3 4 3 2 6 2 2 3 2" xfId="40237" xr:uid="{B92849B2-95BF-4BB1-B56B-19F8D92EF688}"/>
    <cellStyle name="Migliaia 3 4 3 2 6 2 2 4" xfId="28820" xr:uid="{982FF77F-CD7F-4A6D-92AC-90E82D6D7471}"/>
    <cellStyle name="Migliaia 3 4 3 2 6 2 3" xfId="8837" xr:uid="{5885936A-3E55-4C92-A2FB-C4B0407F0CB4}"/>
    <cellStyle name="Migliaia 3 4 3 2 6 2 3 2" xfId="20254" xr:uid="{B11EE00F-DAFD-41EF-9249-5AF60C0AD997}"/>
    <cellStyle name="Migliaia 3 4 3 2 6 2 3 2 2" xfId="43091" xr:uid="{4BF05524-7B2E-4429-AD1F-173D49DE0E91}"/>
    <cellStyle name="Migliaia 3 4 3 2 6 2 3 3" xfId="31674" xr:uid="{0A68741B-207F-47CB-BB67-C9811F62F209}"/>
    <cellStyle name="Migliaia 3 4 3 2 6 2 4" xfId="14546" xr:uid="{3D2DA7E9-8C5C-4AC4-9178-6885703F0099}"/>
    <cellStyle name="Migliaia 3 4 3 2 6 2 4 2" xfId="37383" xr:uid="{6650C097-12BB-44D0-8C3E-13C75EFE283B}"/>
    <cellStyle name="Migliaia 3 4 3 2 6 2 5" xfId="25966" xr:uid="{1E706A7D-1A51-4309-8F5B-71129DA4BE17}"/>
    <cellStyle name="Migliaia 3 4 3 2 6 3" xfId="4555" xr:uid="{FB11B7A5-D4BB-4BD4-9FB2-7FF9FD9F5F94}"/>
    <cellStyle name="Migliaia 3 4 3 2 6 3 2" xfId="10264" xr:uid="{0D60DFE5-A980-4EA0-ABB0-CAC04B19C932}"/>
    <cellStyle name="Migliaia 3 4 3 2 6 3 2 2" xfId="21681" xr:uid="{7B7B04BD-44DC-4B47-8A93-F3AC09FD58C0}"/>
    <cellStyle name="Migliaia 3 4 3 2 6 3 2 2 2" xfId="44518" xr:uid="{7C54D44A-1F11-4ABB-83B9-310AF6711E76}"/>
    <cellStyle name="Migliaia 3 4 3 2 6 3 2 3" xfId="33101" xr:uid="{E35D5D6E-459E-414B-B3E6-019785D0175B}"/>
    <cellStyle name="Migliaia 3 4 3 2 6 3 3" xfId="15973" xr:uid="{B8931C1D-2614-4C62-A261-E38D6B26C1FC}"/>
    <cellStyle name="Migliaia 3 4 3 2 6 3 3 2" xfId="38810" xr:uid="{F8A4829A-AA54-47D7-AB96-6C84FF9325FA}"/>
    <cellStyle name="Migliaia 3 4 3 2 6 3 4" xfId="27393" xr:uid="{DB053A73-CE3A-41A0-93B1-1B2923AFCF37}"/>
    <cellStyle name="Migliaia 3 4 3 2 6 4" xfId="7410" xr:uid="{05FA28A1-F0F2-4802-BEE1-D81F7FC878FB}"/>
    <cellStyle name="Migliaia 3 4 3 2 6 4 2" xfId="18827" xr:uid="{EAA8F61D-3BF0-46A9-BA04-6150449A3551}"/>
    <cellStyle name="Migliaia 3 4 3 2 6 4 2 2" xfId="41664" xr:uid="{1E346D1C-7CA4-4139-BA6A-87C939573049}"/>
    <cellStyle name="Migliaia 3 4 3 2 6 4 3" xfId="30247" xr:uid="{CF7F518F-2EA6-4FE2-B85E-4D640A7FD338}"/>
    <cellStyle name="Migliaia 3 4 3 2 6 5" xfId="13119" xr:uid="{10FED562-069F-4150-9749-BDF449F4EB9E}"/>
    <cellStyle name="Migliaia 3 4 3 2 6 5 2" xfId="35956" xr:uid="{20C4FF5E-20BB-43D5-9E70-150367AEF2CF}"/>
    <cellStyle name="Migliaia 3 4 3 2 6 6" xfId="24539" xr:uid="{57910E9D-63B3-437A-A887-AC78C4B2646F}"/>
    <cellStyle name="Migliaia 3 4 3 2 7" xfId="2041" xr:uid="{9AD42BBF-9571-456A-B861-9BD2F711221A}"/>
    <cellStyle name="Migliaia 3 4 3 2 7 2" xfId="4897" xr:uid="{5EBBD136-4BE2-4DAB-B5D9-0F70FB23DDA6}"/>
    <cellStyle name="Migliaia 3 4 3 2 7 2 2" xfId="10605" xr:uid="{74B101DC-3404-4930-9250-90DC99B31DC0}"/>
    <cellStyle name="Migliaia 3 4 3 2 7 2 2 2" xfId="22023" xr:uid="{86A25A8F-55A5-4311-8FDE-951A01E0D1B6}"/>
    <cellStyle name="Migliaia 3 4 3 2 7 2 2 2 2" xfId="44860" xr:uid="{9787CDA0-50A4-493D-BA86-9D60AE4DF75B}"/>
    <cellStyle name="Migliaia 3 4 3 2 7 2 2 3" xfId="33443" xr:uid="{94D973BB-5F7F-475C-866F-40C54AC5B8A3}"/>
    <cellStyle name="Migliaia 3 4 3 2 7 2 3" xfId="16315" xr:uid="{A90E8F6A-A20D-435C-9AF5-6C02F73301D4}"/>
    <cellStyle name="Migliaia 3 4 3 2 7 2 3 2" xfId="39152" xr:uid="{202687E1-2DDA-42B1-A2CE-5D69368160FE}"/>
    <cellStyle name="Migliaia 3 4 3 2 7 2 4" xfId="27735" xr:uid="{BB6875E4-409A-4B4C-99A4-D011E6EE754D}"/>
    <cellStyle name="Migliaia 3 4 3 2 7 3" xfId="7752" xr:uid="{18CCDF1B-C532-4629-997B-089CEE4EDAE6}"/>
    <cellStyle name="Migliaia 3 4 3 2 7 3 2" xfId="19169" xr:uid="{BBD7D6BC-78EC-4A7D-B1CC-67BA7C9D823F}"/>
    <cellStyle name="Migliaia 3 4 3 2 7 3 2 2" xfId="42006" xr:uid="{B17C5F28-8419-4A4A-B453-919A35EF6969}"/>
    <cellStyle name="Migliaia 3 4 3 2 7 3 3" xfId="30589" xr:uid="{A88D5CC8-C77C-4090-B609-ED9B8887A155}"/>
    <cellStyle name="Migliaia 3 4 3 2 7 4" xfId="13461" xr:uid="{155DE142-419A-4617-AB49-DAE1C614384C}"/>
    <cellStyle name="Migliaia 3 4 3 2 7 4 2" xfId="36298" xr:uid="{AB4DF14E-CEAB-4A59-99ED-2FA1A68B1B17}"/>
    <cellStyle name="Migliaia 3 4 3 2 7 5" xfId="24881" xr:uid="{EC3838FD-6A35-47F5-AD87-4A007545E9E1}"/>
    <cellStyle name="Migliaia 3 4 3 2 8" xfId="3470" xr:uid="{080CC06B-212B-44F2-851E-B56B77C1F48C}"/>
    <cellStyle name="Migliaia 3 4 3 2 8 2" xfId="9179" xr:uid="{96B3EA30-ABBF-4286-B5F7-5F81C5F577AD}"/>
    <cellStyle name="Migliaia 3 4 3 2 8 2 2" xfId="20596" xr:uid="{E6B516B5-C285-4B0A-96BA-02736A895C4D}"/>
    <cellStyle name="Migliaia 3 4 3 2 8 2 2 2" xfId="43433" xr:uid="{59938BBC-B8C2-4D38-BF74-EEE3FAE3BC2C}"/>
    <cellStyle name="Migliaia 3 4 3 2 8 2 3" xfId="32016" xr:uid="{CB143911-E79F-478F-973D-EDAFE1679A4C}"/>
    <cellStyle name="Migliaia 3 4 3 2 8 3" xfId="14888" xr:uid="{CFBC6623-35E3-4231-8660-5CBECA92FE6A}"/>
    <cellStyle name="Migliaia 3 4 3 2 8 3 2" xfId="37725" xr:uid="{D6D02547-0630-4CF1-80E7-BD3C90957E85}"/>
    <cellStyle name="Migliaia 3 4 3 2 8 4" xfId="26308" xr:uid="{F3BCCD20-D17F-4F5B-BB3D-F8A2326404B0}"/>
    <cellStyle name="Migliaia 3 4 3 2 9" xfId="6325" xr:uid="{7CF7A51B-9472-4B59-9B6E-7C8940B18A1C}"/>
    <cellStyle name="Migliaia 3 4 3 2 9 2" xfId="17742" xr:uid="{5FC0B6EE-52AF-4588-9AFE-BA79B47BFAB3}"/>
    <cellStyle name="Migliaia 3 4 3 2 9 2 2" xfId="40579" xr:uid="{A412747A-B043-4C4E-A9F7-0E1A203E37EA}"/>
    <cellStyle name="Migliaia 3 4 3 2 9 3" xfId="29162" xr:uid="{E54F6BBB-6681-46C0-994B-D32AF8F5E582}"/>
    <cellStyle name="Migliaia 3 4 3 3" xfId="562" xr:uid="{57013072-5B1E-4CFB-8B43-D2307A746F4B}"/>
    <cellStyle name="Migliaia 3 4 3 3 2" xfId="2144" xr:uid="{9ED2E7E4-8A68-4EC2-B44C-551F3FF90458}"/>
    <cellStyle name="Migliaia 3 4 3 3 2 2" xfId="5000" xr:uid="{7ED2470E-24B4-4BCF-AC35-B546054C0CFC}"/>
    <cellStyle name="Migliaia 3 4 3 3 2 2 2" xfId="10708" xr:uid="{EBA4920B-6C41-4E97-A624-114886438828}"/>
    <cellStyle name="Migliaia 3 4 3 3 2 2 2 2" xfId="22126" xr:uid="{879DD171-4807-4F4F-AEDD-FE65585EAC9F}"/>
    <cellStyle name="Migliaia 3 4 3 3 2 2 2 2 2" xfId="44963" xr:uid="{CF39021B-A323-4F93-A43C-4A21E91C6733}"/>
    <cellStyle name="Migliaia 3 4 3 3 2 2 2 3" xfId="33546" xr:uid="{B4E2A5A6-E370-405D-9549-5E2D9F8C835B}"/>
    <cellStyle name="Migliaia 3 4 3 3 2 2 3" xfId="16418" xr:uid="{17630262-3A43-4B6B-9FF9-619004DD136E}"/>
    <cellStyle name="Migliaia 3 4 3 3 2 2 3 2" xfId="39255" xr:uid="{26B98615-3954-4975-B06A-BF0D932131F2}"/>
    <cellStyle name="Migliaia 3 4 3 3 2 2 4" xfId="27838" xr:uid="{8914E553-04F1-45FD-A4A1-18A8B547AC8E}"/>
    <cellStyle name="Migliaia 3 4 3 3 2 3" xfId="7855" xr:uid="{6124C46E-FB80-456E-B5E9-AE5F17382108}"/>
    <cellStyle name="Migliaia 3 4 3 3 2 3 2" xfId="19272" xr:uid="{03EAA2F6-FF91-4A54-8DC6-4F8BD685D77F}"/>
    <cellStyle name="Migliaia 3 4 3 3 2 3 2 2" xfId="42109" xr:uid="{E8D5CF6E-E6B8-4F86-B976-B4DC4DC1D3DF}"/>
    <cellStyle name="Migliaia 3 4 3 3 2 3 3" xfId="30692" xr:uid="{D2D781A7-88B5-4141-8A12-140B65823009}"/>
    <cellStyle name="Migliaia 3 4 3 3 2 4" xfId="13564" xr:uid="{DE0C1694-8882-41FB-B4F1-6951C30C01DA}"/>
    <cellStyle name="Migliaia 3 4 3 3 2 4 2" xfId="36401" xr:uid="{E9AF60DE-82A9-4A2B-8826-7DDA6EDFF781}"/>
    <cellStyle name="Migliaia 3 4 3 3 2 5" xfId="24984" xr:uid="{FE1E77A6-3A23-4D45-A76C-2781DAD84F30}"/>
    <cellStyle name="Migliaia 3 4 3 3 3" xfId="3573" xr:uid="{011059A0-70A2-46F3-AFF1-D76C64AB72CE}"/>
    <cellStyle name="Migliaia 3 4 3 3 3 2" xfId="9282" xr:uid="{DCDBA941-8D89-4B09-82D2-E037ED82D688}"/>
    <cellStyle name="Migliaia 3 4 3 3 3 2 2" xfId="20699" xr:uid="{741CE872-921F-49B7-88BE-1CAEDAB3B4A4}"/>
    <cellStyle name="Migliaia 3 4 3 3 3 2 2 2" xfId="43536" xr:uid="{D7323F91-004F-4557-BD7D-E078B33B1076}"/>
    <cellStyle name="Migliaia 3 4 3 3 3 2 3" xfId="32119" xr:uid="{CA47E1D8-625D-4A37-9023-B4BC5A45769E}"/>
    <cellStyle name="Migliaia 3 4 3 3 3 3" xfId="14991" xr:uid="{BFFEF80C-0189-43A4-B3CF-36757BABDA7D}"/>
    <cellStyle name="Migliaia 3 4 3 3 3 3 2" xfId="37828" xr:uid="{29F045DE-2061-4969-AEEF-A3194E55D690}"/>
    <cellStyle name="Migliaia 3 4 3 3 3 4" xfId="26411" xr:uid="{048B7A19-A12C-44DE-BC53-C4059422A67C}"/>
    <cellStyle name="Migliaia 3 4 3 3 4" xfId="6428" xr:uid="{D9EBFC5B-95FA-446F-80A9-4CBBFAA7D7E5}"/>
    <cellStyle name="Migliaia 3 4 3 3 4 2" xfId="17845" xr:uid="{FC2B8FCA-BFD6-485C-AAAD-0EFFE3BF0D18}"/>
    <cellStyle name="Migliaia 3 4 3 3 4 2 2" xfId="40682" xr:uid="{280FB832-C0D7-44FD-AEC1-CAF6F0B66AD0}"/>
    <cellStyle name="Migliaia 3 4 3 3 4 3" xfId="29265" xr:uid="{34A8069C-9220-49C3-9F32-168890EB92D1}"/>
    <cellStyle name="Migliaia 3 4 3 3 5" xfId="12137" xr:uid="{6DF701AA-E9E8-48F9-B1B3-81DE655F3529}"/>
    <cellStyle name="Migliaia 3 4 3 3 5 2" xfId="34974" xr:uid="{D759CC00-028D-4578-BBAA-827BBEE3B74A}"/>
    <cellStyle name="Migliaia 3 4 3 3 6" xfId="23557" xr:uid="{00772ADC-1972-46A8-BE10-7037A17A193D}"/>
    <cellStyle name="Migliaia 3 4 3 4" xfId="825" xr:uid="{E2B43768-1488-4B6E-A75E-55BB7173C816}"/>
    <cellStyle name="Migliaia 3 4 3 4 2" xfId="2361" xr:uid="{77ACB133-E7DD-48C5-B79F-4C5529D295C2}"/>
    <cellStyle name="Migliaia 3 4 3 4 2 2" xfId="5217" xr:uid="{AC455EB1-D51C-4478-B266-AD83C3849117}"/>
    <cellStyle name="Migliaia 3 4 3 4 2 2 2" xfId="10925" xr:uid="{14039619-4497-4D41-AB7F-A5B7B4E6180E}"/>
    <cellStyle name="Migliaia 3 4 3 4 2 2 2 2" xfId="22343" xr:uid="{4A79D1D0-343B-4A58-AA24-D013FD731CEA}"/>
    <cellStyle name="Migliaia 3 4 3 4 2 2 2 2 2" xfId="45180" xr:uid="{40EAF5C7-DC8D-4696-9D9D-9CA3A70536F5}"/>
    <cellStyle name="Migliaia 3 4 3 4 2 2 2 3" xfId="33763" xr:uid="{1D6ABD86-02EB-46D6-8EF3-9FD85F0AAD01}"/>
    <cellStyle name="Migliaia 3 4 3 4 2 2 3" xfId="16635" xr:uid="{50A7AB1E-50C4-4B71-9B9E-8CD0A03B22F0}"/>
    <cellStyle name="Migliaia 3 4 3 4 2 2 3 2" xfId="39472" xr:uid="{B7001F26-2337-47EA-973A-DE1E63604543}"/>
    <cellStyle name="Migliaia 3 4 3 4 2 2 4" xfId="28055" xr:uid="{398192B6-A2C0-4232-B976-C5C996C69996}"/>
    <cellStyle name="Migliaia 3 4 3 4 2 3" xfId="8072" xr:uid="{74FC751D-DE3C-473C-BD55-7C973730ACA8}"/>
    <cellStyle name="Migliaia 3 4 3 4 2 3 2" xfId="19489" xr:uid="{77B8547C-9C70-4453-82BB-D6ABB5554E84}"/>
    <cellStyle name="Migliaia 3 4 3 4 2 3 2 2" xfId="42326" xr:uid="{09B425DB-B885-4DFF-A92E-869B7A8A4949}"/>
    <cellStyle name="Migliaia 3 4 3 4 2 3 3" xfId="30909" xr:uid="{25986EC2-D253-49EA-A7C6-A5E7B78D8AC1}"/>
    <cellStyle name="Migliaia 3 4 3 4 2 4" xfId="13781" xr:uid="{FFB22191-AC06-4E7F-BD4A-EE7680AA7558}"/>
    <cellStyle name="Migliaia 3 4 3 4 2 4 2" xfId="36618" xr:uid="{3455E963-0E7A-420A-9175-58037A7B363B}"/>
    <cellStyle name="Migliaia 3 4 3 4 2 5" xfId="25201" xr:uid="{7B9BB26C-0C98-4E27-BB6E-F3B089D91681}"/>
    <cellStyle name="Migliaia 3 4 3 4 3" xfId="3790" xr:uid="{AA3D100A-F7F8-4BCF-95CE-B252024CEA81}"/>
    <cellStyle name="Migliaia 3 4 3 4 3 2" xfId="9499" xr:uid="{1849DE67-44BF-4661-899C-CA320FF883AB}"/>
    <cellStyle name="Migliaia 3 4 3 4 3 2 2" xfId="20916" xr:uid="{D5558AC4-186A-44C0-A143-ED22113A6D5E}"/>
    <cellStyle name="Migliaia 3 4 3 4 3 2 2 2" xfId="43753" xr:uid="{6E5A12A2-BEDE-4B21-846F-189B753EF2F4}"/>
    <cellStyle name="Migliaia 3 4 3 4 3 2 3" xfId="32336" xr:uid="{FB6F5B0B-F07B-4264-B91C-2E615A704895}"/>
    <cellStyle name="Migliaia 3 4 3 4 3 3" xfId="15208" xr:uid="{5243D661-9B72-4BE0-A52C-CAFEE1D1489A}"/>
    <cellStyle name="Migliaia 3 4 3 4 3 3 2" xfId="38045" xr:uid="{72A05B7D-8C97-4A16-9B22-D131DD4EFD11}"/>
    <cellStyle name="Migliaia 3 4 3 4 3 4" xfId="26628" xr:uid="{B93C9B35-F6B3-4FD2-9C49-1CFAC4DF063B}"/>
    <cellStyle name="Migliaia 3 4 3 4 4" xfId="6645" xr:uid="{000B9B45-932F-41EF-92BC-8EAE8D51946E}"/>
    <cellStyle name="Migliaia 3 4 3 4 4 2" xfId="18062" xr:uid="{012129C3-BDDB-4CBB-A6B9-0947EADA245E}"/>
    <cellStyle name="Migliaia 3 4 3 4 4 2 2" xfId="40899" xr:uid="{A2FB6A4D-AC23-4609-A788-95984A56A8BA}"/>
    <cellStyle name="Migliaia 3 4 3 4 4 3" xfId="29482" xr:uid="{FA8935A0-9AE2-4E6B-9CBC-C5071B916918}"/>
    <cellStyle name="Migliaia 3 4 3 4 5" xfId="12354" xr:uid="{8EBD6845-2B48-4538-8288-152431A18446}"/>
    <cellStyle name="Migliaia 3 4 3 4 5 2" xfId="35191" xr:uid="{637A9088-C2C0-4818-8450-F009B869403A}"/>
    <cellStyle name="Migliaia 3 4 3 4 6" xfId="23774" xr:uid="{FF2507F9-F6C4-480D-94C7-8A199D605CE3}"/>
    <cellStyle name="Migliaia 3 4 3 5" xfId="1072" xr:uid="{59ACD061-9431-4FB6-9685-9AFC94AE96D1}"/>
    <cellStyle name="Migliaia 3 4 3 5 2" xfId="2578" xr:uid="{85B20123-4D17-4853-9E3E-CCB29CCCC070}"/>
    <cellStyle name="Migliaia 3 4 3 5 2 2" xfId="5434" xr:uid="{2630517C-39C0-418C-8C04-1851EA33B529}"/>
    <cellStyle name="Migliaia 3 4 3 5 2 2 2" xfId="11142" xr:uid="{EF094CAB-745B-48FF-B546-3E119A72348F}"/>
    <cellStyle name="Migliaia 3 4 3 5 2 2 2 2" xfId="22560" xr:uid="{6FDFC3DA-F02D-4F0E-8843-FBEABBB837E4}"/>
    <cellStyle name="Migliaia 3 4 3 5 2 2 2 2 2" xfId="45397" xr:uid="{2039327C-14DF-4832-8D24-127321B64901}"/>
    <cellStyle name="Migliaia 3 4 3 5 2 2 2 3" xfId="33980" xr:uid="{EBBB66EA-F1E5-484A-909A-981E761D6FA0}"/>
    <cellStyle name="Migliaia 3 4 3 5 2 2 3" xfId="16852" xr:uid="{BB985B21-B8E5-4E88-BD03-40FEFD963BB9}"/>
    <cellStyle name="Migliaia 3 4 3 5 2 2 3 2" xfId="39689" xr:uid="{11FA0344-95DE-4EDC-B264-F70229D6CEE1}"/>
    <cellStyle name="Migliaia 3 4 3 5 2 2 4" xfId="28272" xr:uid="{6D5063DE-D181-4B90-9596-D65E96159C66}"/>
    <cellStyle name="Migliaia 3 4 3 5 2 3" xfId="8289" xr:uid="{FE2C8FAD-F794-4AC1-A91B-0827687D94E6}"/>
    <cellStyle name="Migliaia 3 4 3 5 2 3 2" xfId="19706" xr:uid="{DC9FCB97-5D44-4F5D-9827-84B8CE09739D}"/>
    <cellStyle name="Migliaia 3 4 3 5 2 3 2 2" xfId="42543" xr:uid="{38A4B016-CA71-40FD-A09F-F1DF7BF8EB99}"/>
    <cellStyle name="Migliaia 3 4 3 5 2 3 3" xfId="31126" xr:uid="{DAC79B4A-4489-4C8A-BE7F-AD03708BAE51}"/>
    <cellStyle name="Migliaia 3 4 3 5 2 4" xfId="13998" xr:uid="{20C8A5FA-5056-4445-8A06-5AD24B40C9E3}"/>
    <cellStyle name="Migliaia 3 4 3 5 2 4 2" xfId="36835" xr:uid="{A2B843E9-9655-4C22-BE94-82903A1A5C22}"/>
    <cellStyle name="Migliaia 3 4 3 5 2 5" xfId="25418" xr:uid="{8D568099-C7DA-4C4A-95AE-25E43AA169A8}"/>
    <cellStyle name="Migliaia 3 4 3 5 3" xfId="4007" xr:uid="{055164E3-EA96-4D6A-B2B6-4B5CC51C1CC8}"/>
    <cellStyle name="Migliaia 3 4 3 5 3 2" xfId="9716" xr:uid="{B354314D-1EA5-48B8-BCDD-9502A0591386}"/>
    <cellStyle name="Migliaia 3 4 3 5 3 2 2" xfId="21133" xr:uid="{C5AB438C-3B49-4F1B-893D-D564EF2C9322}"/>
    <cellStyle name="Migliaia 3 4 3 5 3 2 2 2" xfId="43970" xr:uid="{5215797B-811A-4715-A184-27ACF338B4F5}"/>
    <cellStyle name="Migliaia 3 4 3 5 3 2 3" xfId="32553" xr:uid="{5CF94FD2-B35C-4C1A-B699-FF271BED332B}"/>
    <cellStyle name="Migliaia 3 4 3 5 3 3" xfId="15425" xr:uid="{BE34BBC1-82F7-4E68-81B4-17DC61B39FE9}"/>
    <cellStyle name="Migliaia 3 4 3 5 3 3 2" xfId="38262" xr:uid="{16A8D3D1-AB29-4ECE-A7AE-91CE856E67D6}"/>
    <cellStyle name="Migliaia 3 4 3 5 3 4" xfId="26845" xr:uid="{DF48F06D-D711-43E7-AC00-4F25A1F8E4DF}"/>
    <cellStyle name="Migliaia 3 4 3 5 4" xfId="6862" xr:uid="{D28DEB52-369A-4EFF-A408-1B6911BA2D69}"/>
    <cellStyle name="Migliaia 3 4 3 5 4 2" xfId="18279" xr:uid="{DB6E1984-2E18-4D4D-9D37-D1E7A2931E62}"/>
    <cellStyle name="Migliaia 3 4 3 5 4 2 2" xfId="41116" xr:uid="{5ADED24A-95C4-4138-BD50-5C9FB77A4F14}"/>
    <cellStyle name="Migliaia 3 4 3 5 4 3" xfId="29699" xr:uid="{BEE9E5C6-99FB-454B-8F0F-6E0FA3EA6225}"/>
    <cellStyle name="Migliaia 3 4 3 5 5" xfId="12571" xr:uid="{B52D3F27-3058-4F28-B262-6758148810A4}"/>
    <cellStyle name="Migliaia 3 4 3 5 5 2" xfId="35408" xr:uid="{75F665D1-B3E6-4E0E-AF20-07C4BBDB09B1}"/>
    <cellStyle name="Migliaia 3 4 3 5 6" xfId="23991" xr:uid="{8BFC9493-1F07-4A57-AF46-8A4F18911BC0}"/>
    <cellStyle name="Migliaia 3 4 3 6" xfId="1319" xr:uid="{66F94B34-CBE8-4A19-AFF3-612F62048DA1}"/>
    <cellStyle name="Migliaia 3 4 3 6 2" xfId="2795" xr:uid="{75298A03-7748-44F8-8F36-3CF467C20155}"/>
    <cellStyle name="Migliaia 3 4 3 6 2 2" xfId="5651" xr:uid="{D162A756-22BE-4DAD-B4AE-4A6E1EF99791}"/>
    <cellStyle name="Migliaia 3 4 3 6 2 2 2" xfId="11359" xr:uid="{A27E8847-D4D6-46C0-909F-476777758413}"/>
    <cellStyle name="Migliaia 3 4 3 6 2 2 2 2" xfId="22777" xr:uid="{198F2487-F7D2-4E62-A71D-1876E4A57BD3}"/>
    <cellStyle name="Migliaia 3 4 3 6 2 2 2 2 2" xfId="45614" xr:uid="{A6A31D34-E92E-40B7-A9DB-097E4508E62D}"/>
    <cellStyle name="Migliaia 3 4 3 6 2 2 2 3" xfId="34197" xr:uid="{2D49B697-296C-4886-8A45-B7F6827D7599}"/>
    <cellStyle name="Migliaia 3 4 3 6 2 2 3" xfId="17069" xr:uid="{2F947BDB-8817-40EC-AC8C-2C3806E83BEA}"/>
    <cellStyle name="Migliaia 3 4 3 6 2 2 3 2" xfId="39906" xr:uid="{43FF7B90-9BCA-470E-A4AA-46BCED6A97F9}"/>
    <cellStyle name="Migliaia 3 4 3 6 2 2 4" xfId="28489" xr:uid="{EDECC6FB-B9F6-401B-8ED4-0CFC8977B65F}"/>
    <cellStyle name="Migliaia 3 4 3 6 2 3" xfId="8506" xr:uid="{314C69DA-7AA2-4438-A1FA-D5ECECF40FD5}"/>
    <cellStyle name="Migliaia 3 4 3 6 2 3 2" xfId="19923" xr:uid="{5A5F18C9-438E-40A5-BCD0-60DF9A97F889}"/>
    <cellStyle name="Migliaia 3 4 3 6 2 3 2 2" xfId="42760" xr:uid="{B57C231D-5237-44EF-97F8-1FB176D75EAC}"/>
    <cellStyle name="Migliaia 3 4 3 6 2 3 3" xfId="31343" xr:uid="{1329DBB4-8707-41DE-8350-0B6BFD0BE1AA}"/>
    <cellStyle name="Migliaia 3 4 3 6 2 4" xfId="14215" xr:uid="{A43C8AFA-B194-43E9-B318-DC191B319937}"/>
    <cellStyle name="Migliaia 3 4 3 6 2 4 2" xfId="37052" xr:uid="{33D6889B-0425-41F7-9F18-AC0A63FC56B7}"/>
    <cellStyle name="Migliaia 3 4 3 6 2 5" xfId="25635" xr:uid="{7711A89E-CC22-417D-A2D6-06239D4FBE81}"/>
    <cellStyle name="Migliaia 3 4 3 6 3" xfId="4224" xr:uid="{62A23149-78BC-4EBA-8498-976AA6E7F243}"/>
    <cellStyle name="Migliaia 3 4 3 6 3 2" xfId="9933" xr:uid="{16B55646-58CE-46BA-9B65-759C869C3D2C}"/>
    <cellStyle name="Migliaia 3 4 3 6 3 2 2" xfId="21350" xr:uid="{AC3617DB-E784-4107-9C07-87FB8FEB7A4D}"/>
    <cellStyle name="Migliaia 3 4 3 6 3 2 2 2" xfId="44187" xr:uid="{823F6219-F79D-4996-8C6B-5426E45E9EE3}"/>
    <cellStyle name="Migliaia 3 4 3 6 3 2 3" xfId="32770" xr:uid="{D0CC5C1F-E98C-49DB-ACAE-A3354449AE0E}"/>
    <cellStyle name="Migliaia 3 4 3 6 3 3" xfId="15642" xr:uid="{3C3392E2-4D80-48B5-A3E2-D9BF87CC49B8}"/>
    <cellStyle name="Migliaia 3 4 3 6 3 3 2" xfId="38479" xr:uid="{9F6D48E0-5562-4E1A-AB2C-FE83A516C91D}"/>
    <cellStyle name="Migliaia 3 4 3 6 3 4" xfId="27062" xr:uid="{5FF8BDCA-B8A2-4AAB-8350-34C842414B9F}"/>
    <cellStyle name="Migliaia 3 4 3 6 4" xfId="7079" xr:uid="{928D7984-24E3-41E6-9AB4-AFA095593A77}"/>
    <cellStyle name="Migliaia 3 4 3 6 4 2" xfId="18496" xr:uid="{BA4C1555-1385-4951-BC69-780F465DE475}"/>
    <cellStyle name="Migliaia 3 4 3 6 4 2 2" xfId="41333" xr:uid="{F6D032BA-D496-4EA8-93F6-5D2081358BF5}"/>
    <cellStyle name="Migliaia 3 4 3 6 4 3" xfId="29916" xr:uid="{9A572582-5C82-4373-A1BD-53443996A368}"/>
    <cellStyle name="Migliaia 3 4 3 6 5" xfId="12788" xr:uid="{07CBD3D6-E6CF-4B8D-82EC-61017EB56AF8}"/>
    <cellStyle name="Migliaia 3 4 3 6 5 2" xfId="35625" xr:uid="{FF6C0BCD-72EB-4FEF-BFA8-65DEC10AD79B}"/>
    <cellStyle name="Migliaia 3 4 3 6 6" xfId="24208" xr:uid="{67874711-66A5-4630-B148-26D0A75DC056}"/>
    <cellStyle name="Migliaia 3 4 3 7" xfId="1566" xr:uid="{821796EC-CD00-449D-89E6-C7F8E0CB1A7D}"/>
    <cellStyle name="Migliaia 3 4 3 7 2" xfId="3012" xr:uid="{414F7657-9F83-411B-9044-07624B725268}"/>
    <cellStyle name="Migliaia 3 4 3 7 2 2" xfId="5868" xr:uid="{283674BF-9A17-4AF6-AF6A-7B30D2D563C5}"/>
    <cellStyle name="Migliaia 3 4 3 7 2 2 2" xfId="11576" xr:uid="{C6EA3AC1-B6CD-4147-851F-EF2F60670387}"/>
    <cellStyle name="Migliaia 3 4 3 7 2 2 2 2" xfId="22994" xr:uid="{C56C63E4-706E-4041-B016-8C3BDA78C6A2}"/>
    <cellStyle name="Migliaia 3 4 3 7 2 2 2 2 2" xfId="45831" xr:uid="{1815459D-9980-4BAC-94A0-2A8E50702716}"/>
    <cellStyle name="Migliaia 3 4 3 7 2 2 2 3" xfId="34414" xr:uid="{F05E5EDD-7435-45F0-B292-C64A76B67DD6}"/>
    <cellStyle name="Migliaia 3 4 3 7 2 2 3" xfId="17286" xr:uid="{C28C6598-5BF4-478A-B9C4-9F9C859B48DC}"/>
    <cellStyle name="Migliaia 3 4 3 7 2 2 3 2" xfId="40123" xr:uid="{30E68AB3-3F76-45F4-B1DA-6CB8F10B9C41}"/>
    <cellStyle name="Migliaia 3 4 3 7 2 2 4" xfId="28706" xr:uid="{AEE8737D-32D7-4459-BE9E-258C9908C154}"/>
    <cellStyle name="Migliaia 3 4 3 7 2 3" xfId="8723" xr:uid="{70A24014-FFD5-4294-8BE6-E9871BB10CF2}"/>
    <cellStyle name="Migliaia 3 4 3 7 2 3 2" xfId="20140" xr:uid="{C788303B-9A52-43C1-8B6A-EC9637E9E406}"/>
    <cellStyle name="Migliaia 3 4 3 7 2 3 2 2" xfId="42977" xr:uid="{792E03E6-4D4A-4293-A5B2-9D37652EE48F}"/>
    <cellStyle name="Migliaia 3 4 3 7 2 3 3" xfId="31560" xr:uid="{40E9B917-C5E8-4E30-891E-D2C7EB5A0F61}"/>
    <cellStyle name="Migliaia 3 4 3 7 2 4" xfId="14432" xr:uid="{CCC0C923-0E30-408A-AE66-BB72E3616910}"/>
    <cellStyle name="Migliaia 3 4 3 7 2 4 2" xfId="37269" xr:uid="{75FD4D41-A317-48EC-AE7D-D19DC64A7588}"/>
    <cellStyle name="Migliaia 3 4 3 7 2 5" xfId="25852" xr:uid="{12412FB8-08D7-419F-808F-EFDDF7B40CF2}"/>
    <cellStyle name="Migliaia 3 4 3 7 3" xfId="4441" xr:uid="{874FECE6-821A-44BD-81E4-5A07CB848184}"/>
    <cellStyle name="Migliaia 3 4 3 7 3 2" xfId="10150" xr:uid="{9E9C2DC6-0695-4087-8D12-4A78AB0CCB33}"/>
    <cellStyle name="Migliaia 3 4 3 7 3 2 2" xfId="21567" xr:uid="{5424CE4E-1AB6-47C7-8634-6258640CF409}"/>
    <cellStyle name="Migliaia 3 4 3 7 3 2 2 2" xfId="44404" xr:uid="{8D111443-F981-4F4C-8352-E1F673DCEC01}"/>
    <cellStyle name="Migliaia 3 4 3 7 3 2 3" xfId="32987" xr:uid="{ACCFC363-0D4B-4F06-8C17-1956403E1AB9}"/>
    <cellStyle name="Migliaia 3 4 3 7 3 3" xfId="15859" xr:uid="{2901011D-BFD2-41F3-AB83-D8A59ADA5803}"/>
    <cellStyle name="Migliaia 3 4 3 7 3 3 2" xfId="38696" xr:uid="{C8224126-7144-4288-BAEE-9596562677F4}"/>
    <cellStyle name="Migliaia 3 4 3 7 3 4" xfId="27279" xr:uid="{1B690502-7398-4517-A647-27D02D85A66E}"/>
    <cellStyle name="Migliaia 3 4 3 7 4" xfId="7296" xr:uid="{F7201DAD-D95C-49E7-9D54-70181BEC3115}"/>
    <cellStyle name="Migliaia 3 4 3 7 4 2" xfId="18713" xr:uid="{7A28CBF3-677E-4E86-8599-79FE3E8F1C67}"/>
    <cellStyle name="Migliaia 3 4 3 7 4 2 2" xfId="41550" xr:uid="{DEB252C2-159F-4EF5-A209-8476CF692CFF}"/>
    <cellStyle name="Migliaia 3 4 3 7 4 3" xfId="30133" xr:uid="{8728374C-3CA7-4F0B-A1EC-D13E0367100A}"/>
    <cellStyle name="Migliaia 3 4 3 7 5" xfId="13005" xr:uid="{0A97AD14-14F7-44BB-8E5E-A57EF740988C}"/>
    <cellStyle name="Migliaia 3 4 3 7 5 2" xfId="35842" xr:uid="{F5A2E52F-741B-4947-978E-0DC661FEFC18}"/>
    <cellStyle name="Migliaia 3 4 3 7 6" xfId="24425" xr:uid="{FD21BDF8-03CE-4013-B384-7AB9DA4D0004}"/>
    <cellStyle name="Migliaia 3 4 3 8" xfId="1915" xr:uid="{D426674D-6442-4D0C-9FED-959832D04932}"/>
    <cellStyle name="Migliaia 3 4 3 8 2" xfId="4771" xr:uid="{7F84BD30-354F-4771-958E-1EE1D5F300BC}"/>
    <cellStyle name="Migliaia 3 4 3 8 2 2" xfId="10480" xr:uid="{3A7BE91C-73FD-4008-B395-A6F6CD108D32}"/>
    <cellStyle name="Migliaia 3 4 3 8 2 2 2" xfId="21897" xr:uid="{E3321BA4-77E2-40FE-A377-B0DEA38BEA92}"/>
    <cellStyle name="Migliaia 3 4 3 8 2 2 2 2" xfId="44734" xr:uid="{5FBCE24A-5DA0-44A4-8C83-396EE67E6373}"/>
    <cellStyle name="Migliaia 3 4 3 8 2 2 3" xfId="33317" xr:uid="{0F052667-3A6B-4D21-9AF5-F0C386AFEB1F}"/>
    <cellStyle name="Migliaia 3 4 3 8 2 3" xfId="16189" xr:uid="{5F206990-81DD-4737-8B51-828859E54C6B}"/>
    <cellStyle name="Migliaia 3 4 3 8 2 3 2" xfId="39026" xr:uid="{072BD998-153F-4650-8F64-F3E1C7C4F4FA}"/>
    <cellStyle name="Migliaia 3 4 3 8 2 4" xfId="27609" xr:uid="{D0885AC7-B4B3-479B-AE08-1FCA21E22372}"/>
    <cellStyle name="Migliaia 3 4 3 8 3" xfId="7626" xr:uid="{8B02FCE2-B4D1-4225-8B04-FF776B4ECBDC}"/>
    <cellStyle name="Migliaia 3 4 3 8 3 2" xfId="19043" xr:uid="{24F4FADD-B095-416D-9D93-8697229344BD}"/>
    <cellStyle name="Migliaia 3 4 3 8 3 2 2" xfId="41880" xr:uid="{9F253D46-54AD-43E8-B48C-6A43E1D1CFBC}"/>
    <cellStyle name="Migliaia 3 4 3 8 3 3" xfId="30463" xr:uid="{390B0DE7-C0EE-47E7-84A0-C8FD6D6B010C}"/>
    <cellStyle name="Migliaia 3 4 3 8 4" xfId="13335" xr:uid="{2BCE4F53-7FF5-4C71-B40C-C23937BE3E2D}"/>
    <cellStyle name="Migliaia 3 4 3 8 4 2" xfId="36172" xr:uid="{B2974225-47DC-491A-86AE-36532567E857}"/>
    <cellStyle name="Migliaia 3 4 3 8 5" xfId="24755" xr:uid="{86C278D6-7AC5-446A-BEDB-160EE2873045}"/>
    <cellStyle name="Migliaia 3 4 3 9" xfId="3344" xr:uid="{7D9569A0-C869-408D-A004-8F69E3C266D9}"/>
    <cellStyle name="Migliaia 3 4 3 9 2" xfId="9053" xr:uid="{C0978321-6899-4C6C-87CF-E79FA75B0183}"/>
    <cellStyle name="Migliaia 3 4 3 9 2 2" xfId="20470" xr:uid="{1ECBF703-342F-47C4-9F39-81BAEACA99F7}"/>
    <cellStyle name="Migliaia 3 4 3 9 2 2 2" xfId="43307" xr:uid="{5DE644CE-6685-4C01-812E-C4C5E9CF1FDC}"/>
    <cellStyle name="Migliaia 3 4 3 9 2 3" xfId="31890" xr:uid="{B3422BA6-F9B7-4410-AE38-62F172D4CF61}"/>
    <cellStyle name="Migliaia 3 4 3 9 3" xfId="14762" xr:uid="{CAB33C74-9C91-4425-86B1-A77DF11E134A}"/>
    <cellStyle name="Migliaia 3 4 3 9 3 2" xfId="37599" xr:uid="{74148385-1465-4B79-9D8B-0D735B3FD12F}"/>
    <cellStyle name="Migliaia 3 4 3 9 4" xfId="26182" xr:uid="{DA0BCD3E-FA84-46DC-B4BD-780ED8A658E8}"/>
    <cellStyle name="Migliaia 3 4 4" xfId="412" xr:uid="{2776987C-7971-4939-983F-4F67DCDFEF3C}"/>
    <cellStyle name="Migliaia 3 4 4 10" xfId="12005" xr:uid="{195202B1-0ABF-450D-ABF5-4CF71E71757C}"/>
    <cellStyle name="Migliaia 3 4 4 10 2" xfId="34842" xr:uid="{C0201CCD-CC2C-4B46-BDD5-910589CF0BBE}"/>
    <cellStyle name="Migliaia 3 4 4 11" xfId="23425" xr:uid="{CA5964A6-5968-4D60-8A8B-306088447F62}"/>
    <cellStyle name="Migliaia 3 4 4 2" xfId="666" xr:uid="{3F268F2B-8356-4A1B-BCF8-16C242D7F958}"/>
    <cellStyle name="Migliaia 3 4 4 2 2" xfId="2229" xr:uid="{273A4B78-DED4-46EF-9F0B-9FC04CFAFA36}"/>
    <cellStyle name="Migliaia 3 4 4 2 2 2" xfId="5085" xr:uid="{A715AECD-66F6-4A5F-9850-E33D59061075}"/>
    <cellStyle name="Migliaia 3 4 4 2 2 2 2" xfId="10793" xr:uid="{45F0B171-EA72-442C-85A8-E5662D03069A}"/>
    <cellStyle name="Migliaia 3 4 4 2 2 2 2 2" xfId="22211" xr:uid="{8ED5D06A-0BA3-478B-88BF-60394518AA75}"/>
    <cellStyle name="Migliaia 3 4 4 2 2 2 2 2 2" xfId="45048" xr:uid="{CD778FF1-C48D-4C41-B284-657FC70C4F2B}"/>
    <cellStyle name="Migliaia 3 4 4 2 2 2 2 3" xfId="33631" xr:uid="{01D26A98-72D5-4F45-A07A-B5C4C0497EA2}"/>
    <cellStyle name="Migliaia 3 4 4 2 2 2 3" xfId="16503" xr:uid="{F779C3D0-7E2F-426E-A6D4-7E2EAE1E1E29}"/>
    <cellStyle name="Migliaia 3 4 4 2 2 2 3 2" xfId="39340" xr:uid="{C72A3A4A-43F3-4093-99DB-F883039BC643}"/>
    <cellStyle name="Migliaia 3 4 4 2 2 2 4" xfId="27923" xr:uid="{87788750-9A5B-45E2-A40B-ECAE26BC5732}"/>
    <cellStyle name="Migliaia 3 4 4 2 2 3" xfId="7940" xr:uid="{9A5E2B79-6527-46DE-AC60-0A713F941CA0}"/>
    <cellStyle name="Migliaia 3 4 4 2 2 3 2" xfId="19357" xr:uid="{86B9E51D-22CC-481B-8DF4-03C02EB7E4E6}"/>
    <cellStyle name="Migliaia 3 4 4 2 2 3 2 2" xfId="42194" xr:uid="{E1DD1FE4-5BA8-438C-AD2C-E579BFF2A355}"/>
    <cellStyle name="Migliaia 3 4 4 2 2 3 3" xfId="30777" xr:uid="{82F2F316-6A55-4F12-B009-B69225967E0A}"/>
    <cellStyle name="Migliaia 3 4 4 2 2 4" xfId="13649" xr:uid="{33169061-E22E-4FE5-9F63-E20DF2BE8843}"/>
    <cellStyle name="Migliaia 3 4 4 2 2 4 2" xfId="36486" xr:uid="{0B619D70-EC25-43E6-B947-F92D18555ED2}"/>
    <cellStyle name="Migliaia 3 4 4 2 2 5" xfId="25069" xr:uid="{7A962BD9-37E1-48E6-ABD1-54429C689284}"/>
    <cellStyle name="Migliaia 3 4 4 2 3" xfId="3658" xr:uid="{3B4323B2-AAE1-46EF-A28B-B089DA60CC7C}"/>
    <cellStyle name="Migliaia 3 4 4 2 3 2" xfId="9367" xr:uid="{770D6A3D-290B-451E-AE79-2A471C03DDFB}"/>
    <cellStyle name="Migliaia 3 4 4 2 3 2 2" xfId="20784" xr:uid="{3FE2E931-495B-4E00-9145-098051585EA1}"/>
    <cellStyle name="Migliaia 3 4 4 2 3 2 2 2" xfId="43621" xr:uid="{AAF685A5-0684-43A9-9B9E-03C79F30531F}"/>
    <cellStyle name="Migliaia 3 4 4 2 3 2 3" xfId="32204" xr:uid="{6800EF7E-74BC-462C-BCA9-068C070F13E6}"/>
    <cellStyle name="Migliaia 3 4 4 2 3 3" xfId="15076" xr:uid="{7E897D2A-A128-4400-8028-53F429321E5F}"/>
    <cellStyle name="Migliaia 3 4 4 2 3 3 2" xfId="37913" xr:uid="{5DC8E7A4-DD37-4CAC-A75F-97FC3F07D248}"/>
    <cellStyle name="Migliaia 3 4 4 2 3 4" xfId="26496" xr:uid="{7AD26C8B-79A2-4324-AF7C-2D4F4AB3F21B}"/>
    <cellStyle name="Migliaia 3 4 4 2 4" xfId="6513" xr:uid="{65497E74-9956-42C8-8D58-983F40D8332B}"/>
    <cellStyle name="Migliaia 3 4 4 2 4 2" xfId="17930" xr:uid="{6F4CC25D-9683-4965-A663-3BE1D32B16AE}"/>
    <cellStyle name="Migliaia 3 4 4 2 4 2 2" xfId="40767" xr:uid="{0D8A048E-5DFE-40A6-8916-58E74F348FCD}"/>
    <cellStyle name="Migliaia 3 4 4 2 4 3" xfId="29350" xr:uid="{2FCA6FDF-8508-46E0-8643-4EAB9AEB2A1A}"/>
    <cellStyle name="Migliaia 3 4 4 2 5" xfId="12222" xr:uid="{E40165F6-CC65-4BCF-A57B-DA91DF7F948A}"/>
    <cellStyle name="Migliaia 3 4 4 2 5 2" xfId="35059" xr:uid="{955B1957-FBCC-4610-9779-15B6497BD7A8}"/>
    <cellStyle name="Migliaia 3 4 4 2 6" xfId="23642" xr:uid="{7DEED191-0430-40B1-83ED-2722494867AD}"/>
    <cellStyle name="Migliaia 3 4 4 3" xfId="926" xr:uid="{4C783857-EA28-48D9-804C-1B25119A20D7}"/>
    <cellStyle name="Migliaia 3 4 4 3 2" xfId="2446" xr:uid="{7BE5D624-DA41-4BE6-8276-0FC7D29E93FA}"/>
    <cellStyle name="Migliaia 3 4 4 3 2 2" xfId="5302" xr:uid="{F2256517-C38C-4A56-B5F4-0596F6673B40}"/>
    <cellStyle name="Migliaia 3 4 4 3 2 2 2" xfId="11010" xr:uid="{7C4E058C-65F7-44C6-AAC5-3589277B5BBA}"/>
    <cellStyle name="Migliaia 3 4 4 3 2 2 2 2" xfId="22428" xr:uid="{1D1030D9-82B9-4A83-A8C8-9F7E874D80E1}"/>
    <cellStyle name="Migliaia 3 4 4 3 2 2 2 2 2" xfId="45265" xr:uid="{A7E0690E-FFCA-4609-9DA7-55A0A13940E0}"/>
    <cellStyle name="Migliaia 3 4 4 3 2 2 2 3" xfId="33848" xr:uid="{73B785C8-BCF5-4F0E-9EF2-8F9391A282EE}"/>
    <cellStyle name="Migliaia 3 4 4 3 2 2 3" xfId="16720" xr:uid="{C2C41FCF-22AE-4995-A666-59505101FBB5}"/>
    <cellStyle name="Migliaia 3 4 4 3 2 2 3 2" xfId="39557" xr:uid="{101E17F4-AE4E-4ADF-8946-E24BEEB92AC6}"/>
    <cellStyle name="Migliaia 3 4 4 3 2 2 4" xfId="28140" xr:uid="{D717BEF6-8013-443B-AB09-69DA031E6B7A}"/>
    <cellStyle name="Migliaia 3 4 4 3 2 3" xfId="8157" xr:uid="{56784F31-63D7-49FC-8637-BB1244728979}"/>
    <cellStyle name="Migliaia 3 4 4 3 2 3 2" xfId="19574" xr:uid="{22463683-AA96-4DD4-8756-91430395CC56}"/>
    <cellStyle name="Migliaia 3 4 4 3 2 3 2 2" xfId="42411" xr:uid="{3D33C7A1-F1F3-41EB-AD06-7C49F88BF24B}"/>
    <cellStyle name="Migliaia 3 4 4 3 2 3 3" xfId="30994" xr:uid="{E1E783BB-7FAA-440F-A16E-3B553E81DCAE}"/>
    <cellStyle name="Migliaia 3 4 4 3 2 4" xfId="13866" xr:uid="{FF6F514E-4DDE-4FB8-B68A-085715DE2BB1}"/>
    <cellStyle name="Migliaia 3 4 4 3 2 4 2" xfId="36703" xr:uid="{F69B4050-1380-4823-BC5B-8CF2BC20096E}"/>
    <cellStyle name="Migliaia 3 4 4 3 2 5" xfId="25286" xr:uid="{8556B219-9090-44E2-95A5-9E3A075A3555}"/>
    <cellStyle name="Migliaia 3 4 4 3 3" xfId="3875" xr:uid="{6112E18F-A738-44B6-88AF-0F407C16196E}"/>
    <cellStyle name="Migliaia 3 4 4 3 3 2" xfId="9584" xr:uid="{231EBE29-60ED-46FF-AB97-113014D026E9}"/>
    <cellStyle name="Migliaia 3 4 4 3 3 2 2" xfId="21001" xr:uid="{567B64E2-1633-488E-BEB0-B618EF49561E}"/>
    <cellStyle name="Migliaia 3 4 4 3 3 2 2 2" xfId="43838" xr:uid="{2A3D505E-A1C9-4421-8B68-B358B406C605}"/>
    <cellStyle name="Migliaia 3 4 4 3 3 2 3" xfId="32421" xr:uid="{E391314E-A70A-4F8C-9FDA-49E358E5309A}"/>
    <cellStyle name="Migliaia 3 4 4 3 3 3" xfId="15293" xr:uid="{4BA8D275-ADA5-43DB-9E6A-1FCE22D25A36}"/>
    <cellStyle name="Migliaia 3 4 4 3 3 3 2" xfId="38130" xr:uid="{CA41E34F-7E91-43FF-B39D-746A9093A457}"/>
    <cellStyle name="Migliaia 3 4 4 3 3 4" xfId="26713" xr:uid="{E7644BB2-E4C2-492E-BD7C-A7CC8C7A71E4}"/>
    <cellStyle name="Migliaia 3 4 4 3 4" xfId="6730" xr:uid="{3C95B0C0-45D9-4206-A217-EE37B541EF40}"/>
    <cellStyle name="Migliaia 3 4 4 3 4 2" xfId="18147" xr:uid="{CA72237D-B634-4F3F-AF8D-4096546936D0}"/>
    <cellStyle name="Migliaia 3 4 4 3 4 2 2" xfId="40984" xr:uid="{B979C36F-0F03-4DAF-98C5-F768140FDE5B}"/>
    <cellStyle name="Migliaia 3 4 4 3 4 3" xfId="29567" xr:uid="{0103BE21-7E70-4D1C-A00E-B235DD9944F4}"/>
    <cellStyle name="Migliaia 3 4 4 3 5" xfId="12439" xr:uid="{9E61BB61-2047-4BDA-9BF8-235A11696032}"/>
    <cellStyle name="Migliaia 3 4 4 3 5 2" xfId="35276" xr:uid="{087FC8F5-E5AA-408C-940A-3261C98207AA}"/>
    <cellStyle name="Migliaia 3 4 4 3 6" xfId="23859" xr:uid="{50A36C09-44FC-4154-9DA6-0D1EC51C4656}"/>
    <cellStyle name="Migliaia 3 4 4 4" xfId="1173" xr:uid="{D7ED0890-F723-4A4D-919D-6E28241FE4F7}"/>
    <cellStyle name="Migliaia 3 4 4 4 2" xfId="2663" xr:uid="{3BFC95F9-6E08-4604-92BF-A726E23B2065}"/>
    <cellStyle name="Migliaia 3 4 4 4 2 2" xfId="5519" xr:uid="{095D4F1D-5203-4AA3-B989-F12602AA6140}"/>
    <cellStyle name="Migliaia 3 4 4 4 2 2 2" xfId="11227" xr:uid="{56D5A699-BFCB-44C4-93C9-68C8F288FEBA}"/>
    <cellStyle name="Migliaia 3 4 4 4 2 2 2 2" xfId="22645" xr:uid="{1090AAF4-2D1F-4200-B861-CCC7083C532F}"/>
    <cellStyle name="Migliaia 3 4 4 4 2 2 2 2 2" xfId="45482" xr:uid="{34E822E9-4992-4CB9-B88D-7EB23ED45E0B}"/>
    <cellStyle name="Migliaia 3 4 4 4 2 2 2 3" xfId="34065" xr:uid="{05D30F20-9774-4566-8B84-FFD16B750F29}"/>
    <cellStyle name="Migliaia 3 4 4 4 2 2 3" xfId="16937" xr:uid="{F1A937C3-770A-44E9-9917-6052416C0085}"/>
    <cellStyle name="Migliaia 3 4 4 4 2 2 3 2" xfId="39774" xr:uid="{7AE632A0-92EC-471B-8E76-B38CC6CF48BF}"/>
    <cellStyle name="Migliaia 3 4 4 4 2 2 4" xfId="28357" xr:uid="{1EEB8A2A-59FC-4538-9F24-C7F420A4CEE5}"/>
    <cellStyle name="Migliaia 3 4 4 4 2 3" xfId="8374" xr:uid="{CCC17E99-5603-4437-A7BC-579F27161816}"/>
    <cellStyle name="Migliaia 3 4 4 4 2 3 2" xfId="19791" xr:uid="{9A219A59-7685-4F0A-A4D5-82A5F5277AE6}"/>
    <cellStyle name="Migliaia 3 4 4 4 2 3 2 2" xfId="42628" xr:uid="{8ADD2820-9CB6-4C98-AE84-36F7E62C85FE}"/>
    <cellStyle name="Migliaia 3 4 4 4 2 3 3" xfId="31211" xr:uid="{A25402F4-9245-4EED-9520-24ADF5C43CEF}"/>
    <cellStyle name="Migliaia 3 4 4 4 2 4" xfId="14083" xr:uid="{CB5727D2-CE5D-4870-BDEB-FE5071E3D67B}"/>
    <cellStyle name="Migliaia 3 4 4 4 2 4 2" xfId="36920" xr:uid="{8493F418-ECF5-4835-A949-92F542E6433F}"/>
    <cellStyle name="Migliaia 3 4 4 4 2 5" xfId="25503" xr:uid="{CC5F465E-9734-4FB8-99A4-F1F5F53513E0}"/>
    <cellStyle name="Migliaia 3 4 4 4 3" xfId="4092" xr:uid="{C333678E-6A08-4BED-9075-1713F413D137}"/>
    <cellStyle name="Migliaia 3 4 4 4 3 2" xfId="9801" xr:uid="{03CCE9D8-3915-44E2-87D1-342E06556AEE}"/>
    <cellStyle name="Migliaia 3 4 4 4 3 2 2" xfId="21218" xr:uid="{F1C91186-F3C6-43AE-B358-9B07C7459A1D}"/>
    <cellStyle name="Migliaia 3 4 4 4 3 2 2 2" xfId="44055" xr:uid="{2AFAB749-3B07-4E7C-BBCD-22F12D5B03F1}"/>
    <cellStyle name="Migliaia 3 4 4 4 3 2 3" xfId="32638" xr:uid="{B0C35734-F45E-4529-A21A-798BB5EDBFDA}"/>
    <cellStyle name="Migliaia 3 4 4 4 3 3" xfId="15510" xr:uid="{02DA2296-06E9-4022-9AD2-AE4C7A90A1D0}"/>
    <cellStyle name="Migliaia 3 4 4 4 3 3 2" xfId="38347" xr:uid="{DEC7A895-BDC2-46F2-9895-ACB5E7EBF484}"/>
    <cellStyle name="Migliaia 3 4 4 4 3 4" xfId="26930" xr:uid="{AE534967-11C3-426D-9AE5-99AED349A7A3}"/>
    <cellStyle name="Migliaia 3 4 4 4 4" xfId="6947" xr:uid="{37012363-4021-48A5-A867-624DC8828012}"/>
    <cellStyle name="Migliaia 3 4 4 4 4 2" xfId="18364" xr:uid="{BCAE9218-B442-44D5-98AD-0C90A071B23B}"/>
    <cellStyle name="Migliaia 3 4 4 4 4 2 2" xfId="41201" xr:uid="{E78EF0A7-FED4-45D5-85FC-E46AE5D475DF}"/>
    <cellStyle name="Migliaia 3 4 4 4 4 3" xfId="29784" xr:uid="{CA2637F3-3094-4D15-8BF3-8849DF0CBFB5}"/>
    <cellStyle name="Migliaia 3 4 4 4 5" xfId="12656" xr:uid="{069F8723-75D9-4DEC-B2D7-B2C659F4E202}"/>
    <cellStyle name="Migliaia 3 4 4 4 5 2" xfId="35493" xr:uid="{08B696D9-53F3-4C2B-B2F7-85893C537168}"/>
    <cellStyle name="Migliaia 3 4 4 4 6" xfId="24076" xr:uid="{B2D09282-6AE4-4193-9AC3-0AEB71AE4A93}"/>
    <cellStyle name="Migliaia 3 4 4 5" xfId="1420" xr:uid="{A1F6C764-B0DC-43C4-8B18-343FBE0B4654}"/>
    <cellStyle name="Migliaia 3 4 4 5 2" xfId="2880" xr:uid="{856E90F4-287E-4787-91B6-EA295991DD84}"/>
    <cellStyle name="Migliaia 3 4 4 5 2 2" xfId="5736" xr:uid="{DBEEFD9D-5086-4D09-B995-B7723F392500}"/>
    <cellStyle name="Migliaia 3 4 4 5 2 2 2" xfId="11444" xr:uid="{45E8603D-657E-4792-8CA6-E15ECEFE412C}"/>
    <cellStyle name="Migliaia 3 4 4 5 2 2 2 2" xfId="22862" xr:uid="{60CC6F5C-F630-4C4A-9318-00E7D7B19082}"/>
    <cellStyle name="Migliaia 3 4 4 5 2 2 2 2 2" xfId="45699" xr:uid="{73EDECF1-EC22-472C-AE8C-0A112727580C}"/>
    <cellStyle name="Migliaia 3 4 4 5 2 2 2 3" xfId="34282" xr:uid="{4AB38F9B-160C-402C-98D7-85283F480019}"/>
    <cellStyle name="Migliaia 3 4 4 5 2 2 3" xfId="17154" xr:uid="{DB4D965E-45DB-4E21-A12A-9FC4120F5ED7}"/>
    <cellStyle name="Migliaia 3 4 4 5 2 2 3 2" xfId="39991" xr:uid="{CD7FFFF9-E5A7-4B82-A29E-E493D1B391F7}"/>
    <cellStyle name="Migliaia 3 4 4 5 2 2 4" xfId="28574" xr:uid="{09AFA612-7E43-4CA3-B5BD-AC192A265415}"/>
    <cellStyle name="Migliaia 3 4 4 5 2 3" xfId="8591" xr:uid="{C433CB09-0A76-432E-9C08-AC5305E1B9AF}"/>
    <cellStyle name="Migliaia 3 4 4 5 2 3 2" xfId="20008" xr:uid="{F95A2A53-F7C7-419F-B305-496018B8D6FC}"/>
    <cellStyle name="Migliaia 3 4 4 5 2 3 2 2" xfId="42845" xr:uid="{F66519B4-A278-404B-86AD-DFDFFFF8DF67}"/>
    <cellStyle name="Migliaia 3 4 4 5 2 3 3" xfId="31428" xr:uid="{154F6BDD-8ADD-47E1-87A7-00BCA60CF742}"/>
    <cellStyle name="Migliaia 3 4 4 5 2 4" xfId="14300" xr:uid="{2C6F8F69-9021-4823-8460-55A8328DEBEF}"/>
    <cellStyle name="Migliaia 3 4 4 5 2 4 2" xfId="37137" xr:uid="{3829E980-2B81-44C0-B058-B35634A8FA89}"/>
    <cellStyle name="Migliaia 3 4 4 5 2 5" xfId="25720" xr:uid="{3C100D27-4915-46ED-BCEA-C29DDA58E027}"/>
    <cellStyle name="Migliaia 3 4 4 5 3" xfId="4309" xr:uid="{FCFF5835-B694-4E5E-BADB-7E5F08576BC7}"/>
    <cellStyle name="Migliaia 3 4 4 5 3 2" xfId="10018" xr:uid="{5892E0C2-3EA5-4DD9-8820-3F32D1DD1AF2}"/>
    <cellStyle name="Migliaia 3 4 4 5 3 2 2" xfId="21435" xr:uid="{57BC7008-3807-41F7-B2C7-4DE03310E66B}"/>
    <cellStyle name="Migliaia 3 4 4 5 3 2 2 2" xfId="44272" xr:uid="{28E3CD23-215E-42A7-9869-A27D2A491703}"/>
    <cellStyle name="Migliaia 3 4 4 5 3 2 3" xfId="32855" xr:uid="{6A6A8F11-6B5E-48E1-865F-4661EA418FF3}"/>
    <cellStyle name="Migliaia 3 4 4 5 3 3" xfId="15727" xr:uid="{E31431A5-B55D-40B8-AF72-669DC2641297}"/>
    <cellStyle name="Migliaia 3 4 4 5 3 3 2" xfId="38564" xr:uid="{68F7B91A-D72A-446B-8F66-A73A0A9DF8F0}"/>
    <cellStyle name="Migliaia 3 4 4 5 3 4" xfId="27147" xr:uid="{BE2F0BB4-BD3B-482E-8C7B-69D71235E2E1}"/>
    <cellStyle name="Migliaia 3 4 4 5 4" xfId="7164" xr:uid="{4C245B15-8FFE-4A12-AAF6-9F86DB7887D4}"/>
    <cellStyle name="Migliaia 3 4 4 5 4 2" xfId="18581" xr:uid="{6388E20C-B560-4089-9662-26D09B6090BA}"/>
    <cellStyle name="Migliaia 3 4 4 5 4 2 2" xfId="41418" xr:uid="{D21D6C47-5BA4-4431-A4DB-4506481198D8}"/>
    <cellStyle name="Migliaia 3 4 4 5 4 3" xfId="30001" xr:uid="{FADE1D50-F2C2-4C3D-AAF9-28302B67563E}"/>
    <cellStyle name="Migliaia 3 4 4 5 5" xfId="12873" xr:uid="{3B798CC7-1FE2-42B7-8E43-48EDE1223AC1}"/>
    <cellStyle name="Migliaia 3 4 4 5 5 2" xfId="35710" xr:uid="{03C972B7-1187-43C8-8B4C-653FF7636E2B}"/>
    <cellStyle name="Migliaia 3 4 4 5 6" xfId="24293" xr:uid="{FE6D6F10-51ED-4011-8608-326CF81EE712}"/>
    <cellStyle name="Migliaia 3 4 4 6" xfId="1667" xr:uid="{51873AAC-B5C5-492E-B5BF-34A71BE1915D}"/>
    <cellStyle name="Migliaia 3 4 4 6 2" xfId="3097" xr:uid="{0851E56E-74A2-4093-84BE-614AA03802E8}"/>
    <cellStyle name="Migliaia 3 4 4 6 2 2" xfId="5953" xr:uid="{C462CBAC-2CC9-471A-9A35-FDB6DAF65A5F}"/>
    <cellStyle name="Migliaia 3 4 4 6 2 2 2" xfId="11661" xr:uid="{158B33B4-CA23-43F8-84F8-8E527FC84A43}"/>
    <cellStyle name="Migliaia 3 4 4 6 2 2 2 2" xfId="23079" xr:uid="{61A71363-D850-4F45-A63F-9A9B312518E5}"/>
    <cellStyle name="Migliaia 3 4 4 6 2 2 2 2 2" xfId="45916" xr:uid="{A02A2519-1DCF-4381-9B52-63DFBAE9AE71}"/>
    <cellStyle name="Migliaia 3 4 4 6 2 2 2 3" xfId="34499" xr:uid="{FC194A38-904F-4EFA-BFB3-F8FC6F4EDA7F}"/>
    <cellStyle name="Migliaia 3 4 4 6 2 2 3" xfId="17371" xr:uid="{5EA2EE65-AEF8-48D5-8516-ED966A7DEE9A}"/>
    <cellStyle name="Migliaia 3 4 4 6 2 2 3 2" xfId="40208" xr:uid="{5EA5DAEE-CE48-4B9F-90CE-26F20AA1B2B9}"/>
    <cellStyle name="Migliaia 3 4 4 6 2 2 4" xfId="28791" xr:uid="{14A39841-9406-484F-9BAE-2F0F7DE6E881}"/>
    <cellStyle name="Migliaia 3 4 4 6 2 3" xfId="8808" xr:uid="{54D1E46B-6094-4C82-9636-3D1511C5F859}"/>
    <cellStyle name="Migliaia 3 4 4 6 2 3 2" xfId="20225" xr:uid="{62494BC7-5C0B-4A1F-99A8-D4555665514E}"/>
    <cellStyle name="Migliaia 3 4 4 6 2 3 2 2" xfId="43062" xr:uid="{43167EDF-1346-42A6-A77C-F3535B5594C1}"/>
    <cellStyle name="Migliaia 3 4 4 6 2 3 3" xfId="31645" xr:uid="{A039C48B-4BAA-4051-B2EF-C57664801080}"/>
    <cellStyle name="Migliaia 3 4 4 6 2 4" xfId="14517" xr:uid="{221C573C-82C4-4A6A-88CC-8B256C98942D}"/>
    <cellStyle name="Migliaia 3 4 4 6 2 4 2" xfId="37354" xr:uid="{F8592D7F-0B8B-44AD-99EC-1D972D37E575}"/>
    <cellStyle name="Migliaia 3 4 4 6 2 5" xfId="25937" xr:uid="{6375A8B2-1109-456B-8F6F-911DA9AD748F}"/>
    <cellStyle name="Migliaia 3 4 4 6 3" xfId="4526" xr:uid="{9FE4B9AF-FFAE-4708-84A7-7CC1F7DF60CE}"/>
    <cellStyle name="Migliaia 3 4 4 6 3 2" xfId="10235" xr:uid="{8119E54B-5E70-4FA8-9F41-83C6E660FCC0}"/>
    <cellStyle name="Migliaia 3 4 4 6 3 2 2" xfId="21652" xr:uid="{A30766EE-5016-447E-B302-D784CA6FC1E0}"/>
    <cellStyle name="Migliaia 3 4 4 6 3 2 2 2" xfId="44489" xr:uid="{85DC9A21-A14F-434D-AD18-AB184C5D0AD1}"/>
    <cellStyle name="Migliaia 3 4 4 6 3 2 3" xfId="33072" xr:uid="{7B75E4A0-8058-4798-B2DC-6D61D97B41E0}"/>
    <cellStyle name="Migliaia 3 4 4 6 3 3" xfId="15944" xr:uid="{788CE816-6642-410D-A403-7E3339C2B092}"/>
    <cellStyle name="Migliaia 3 4 4 6 3 3 2" xfId="38781" xr:uid="{CA48921C-5F7E-40F5-9E3F-B611A2824404}"/>
    <cellStyle name="Migliaia 3 4 4 6 3 4" xfId="27364" xr:uid="{A189D1C1-3A26-46C9-82D8-5689682C107C}"/>
    <cellStyle name="Migliaia 3 4 4 6 4" xfId="7381" xr:uid="{FD3CDFAF-DA73-4F84-8CFC-39B55A74B9EB}"/>
    <cellStyle name="Migliaia 3 4 4 6 4 2" xfId="18798" xr:uid="{671A03D3-E503-487D-9273-B0579389C68A}"/>
    <cellStyle name="Migliaia 3 4 4 6 4 2 2" xfId="41635" xr:uid="{009D3E49-C7AC-4825-936A-69DE9A20D31D}"/>
    <cellStyle name="Migliaia 3 4 4 6 4 3" xfId="30218" xr:uid="{029D2620-276F-4ABA-BD71-05C4B5F7ABBF}"/>
    <cellStyle name="Migliaia 3 4 4 6 5" xfId="13090" xr:uid="{2302007C-B1FE-4AC0-B95A-1880B09AC2DB}"/>
    <cellStyle name="Migliaia 3 4 4 6 5 2" xfId="35927" xr:uid="{B34CBC84-27C5-440A-84E0-90F886392073}"/>
    <cellStyle name="Migliaia 3 4 4 6 6" xfId="24510" xr:uid="{F5323B02-0C48-4112-8F6A-A6E39EA81235}"/>
    <cellStyle name="Migliaia 3 4 4 7" xfId="2012" xr:uid="{A75CE47E-ABF1-4D93-81A9-0F3360637715}"/>
    <cellStyle name="Migliaia 3 4 4 7 2" xfId="4868" xr:uid="{021C5991-54ED-45D8-BB3B-99DBB79168BF}"/>
    <cellStyle name="Migliaia 3 4 4 7 2 2" xfId="10576" xr:uid="{0E8DAE53-7191-43AE-8993-377EC9D7B0F7}"/>
    <cellStyle name="Migliaia 3 4 4 7 2 2 2" xfId="21994" xr:uid="{87EF1FAC-95FD-4F9D-B1E1-C2A787F5E32C}"/>
    <cellStyle name="Migliaia 3 4 4 7 2 2 2 2" xfId="44831" xr:uid="{D5E3712C-54F0-48D2-BD4E-B7E72A203641}"/>
    <cellStyle name="Migliaia 3 4 4 7 2 2 3" xfId="33414" xr:uid="{1ABD9670-94F8-42B7-B98E-A424027094FB}"/>
    <cellStyle name="Migliaia 3 4 4 7 2 3" xfId="16286" xr:uid="{6227FCF5-BCB3-4B36-9982-41EDD2F43841}"/>
    <cellStyle name="Migliaia 3 4 4 7 2 3 2" xfId="39123" xr:uid="{6BFAD542-B2D0-4951-A853-B5B10D4F82EB}"/>
    <cellStyle name="Migliaia 3 4 4 7 2 4" xfId="27706" xr:uid="{6D336EB9-848E-43D6-AB29-09C28A40C9E5}"/>
    <cellStyle name="Migliaia 3 4 4 7 3" xfId="7723" xr:uid="{03756245-7E2D-45F5-98D6-DCB7F3ABE336}"/>
    <cellStyle name="Migliaia 3 4 4 7 3 2" xfId="19140" xr:uid="{348F47C9-AB2A-4949-973D-0F1A9D886DAE}"/>
    <cellStyle name="Migliaia 3 4 4 7 3 2 2" xfId="41977" xr:uid="{FEF6AD68-5902-40DC-A7C7-C9CBE737A593}"/>
    <cellStyle name="Migliaia 3 4 4 7 3 3" xfId="30560" xr:uid="{108E7F38-0913-46A3-9947-4577A3A0E90D}"/>
    <cellStyle name="Migliaia 3 4 4 7 4" xfId="13432" xr:uid="{EF088990-017B-4C70-A3D2-618CEBD67E8E}"/>
    <cellStyle name="Migliaia 3 4 4 7 4 2" xfId="36269" xr:uid="{A28DB414-6807-46E0-945C-457B317E64CF}"/>
    <cellStyle name="Migliaia 3 4 4 7 5" xfId="24852" xr:uid="{46A8D4AF-6F7B-4673-915F-1D0E38F24618}"/>
    <cellStyle name="Migliaia 3 4 4 8" xfId="3441" xr:uid="{6E2523B7-CFFB-4038-A58F-CDB3E92860AB}"/>
    <cellStyle name="Migliaia 3 4 4 8 2" xfId="9150" xr:uid="{C3D65BBD-5BAB-49CA-B65D-B566FFFD46E1}"/>
    <cellStyle name="Migliaia 3 4 4 8 2 2" xfId="20567" xr:uid="{0921D306-EF47-4FB9-944E-AABDABDB6E4E}"/>
    <cellStyle name="Migliaia 3 4 4 8 2 2 2" xfId="43404" xr:uid="{CB436F2E-AE6E-4B5F-B903-291571BEEE25}"/>
    <cellStyle name="Migliaia 3 4 4 8 2 3" xfId="31987" xr:uid="{D419ADDB-9E8E-4788-A7CA-5D52F1C5AC5A}"/>
    <cellStyle name="Migliaia 3 4 4 8 3" xfId="14859" xr:uid="{FABFA851-F226-4352-B516-06937B970D25}"/>
    <cellStyle name="Migliaia 3 4 4 8 3 2" xfId="37696" xr:uid="{599206B3-A8D6-4301-9B41-FEE4E35F89BA}"/>
    <cellStyle name="Migliaia 3 4 4 8 4" xfId="26279" xr:uid="{BBE5CF76-927E-4DBC-8EBA-5AD542CA3844}"/>
    <cellStyle name="Migliaia 3 4 4 9" xfId="6296" xr:uid="{6F658033-E416-4FEA-B627-7D3DE091381B}"/>
    <cellStyle name="Migliaia 3 4 4 9 2" xfId="17713" xr:uid="{AF9300C8-110B-48B6-8127-049B585673A8}"/>
    <cellStyle name="Migliaia 3 4 4 9 2 2" xfId="40550" xr:uid="{667C8B41-2ED1-4718-BD0D-8CFE4553B1ED}"/>
    <cellStyle name="Migliaia 3 4 4 9 3" xfId="29133" xr:uid="{8FFA9E3C-AF77-4D2F-BB57-2EB5090E5632}"/>
    <cellStyle name="Migliaia 3 4 5" xfId="532" xr:uid="{90A12136-BCA7-430C-97A8-BDC26AACF27F}"/>
    <cellStyle name="Migliaia 3 4 5 2" xfId="2115" xr:uid="{2B7FB49E-45EA-42A1-A2F6-53E237E262AF}"/>
    <cellStyle name="Migliaia 3 4 5 2 2" xfId="4971" xr:uid="{4314407E-8150-4C9A-BBBD-769E5D26201C}"/>
    <cellStyle name="Migliaia 3 4 5 2 2 2" xfId="10679" xr:uid="{6CA83366-9B99-4D9F-B6B8-45FF4366675E}"/>
    <cellStyle name="Migliaia 3 4 5 2 2 2 2" xfId="22097" xr:uid="{216CAA61-AD62-4D89-A286-941B2BB10977}"/>
    <cellStyle name="Migliaia 3 4 5 2 2 2 2 2" xfId="44934" xr:uid="{318DAF53-B20E-403F-9C30-ED9157B0B5D0}"/>
    <cellStyle name="Migliaia 3 4 5 2 2 2 3" xfId="33517" xr:uid="{E37C7BB8-CA75-4F4B-B0DB-2C7D211C7AE2}"/>
    <cellStyle name="Migliaia 3 4 5 2 2 3" xfId="16389" xr:uid="{EEDD622A-1FA8-4205-8096-F74DC95C14D9}"/>
    <cellStyle name="Migliaia 3 4 5 2 2 3 2" xfId="39226" xr:uid="{BC45387F-36D8-4B43-8273-5F4E13B1160F}"/>
    <cellStyle name="Migliaia 3 4 5 2 2 4" xfId="27809" xr:uid="{63A8A6EB-CE61-4B57-B522-7E3CA537ED4F}"/>
    <cellStyle name="Migliaia 3 4 5 2 3" xfId="7826" xr:uid="{A1F01296-786B-4AEF-A0AF-7D04FE63753F}"/>
    <cellStyle name="Migliaia 3 4 5 2 3 2" xfId="19243" xr:uid="{10DB95CE-398E-4F18-8339-C243D67EDF6E}"/>
    <cellStyle name="Migliaia 3 4 5 2 3 2 2" xfId="42080" xr:uid="{76A64D46-68C0-4423-8CFC-41D7C6A5CFB1}"/>
    <cellStyle name="Migliaia 3 4 5 2 3 3" xfId="30663" xr:uid="{EE26181F-E6CE-414C-88C8-8EA0DB370C19}"/>
    <cellStyle name="Migliaia 3 4 5 2 4" xfId="13535" xr:uid="{EC491E08-19A8-4130-9208-581AF1911C9E}"/>
    <cellStyle name="Migliaia 3 4 5 2 4 2" xfId="36372" xr:uid="{D11A4F04-6BAC-4984-A9D6-CF2F00FD40FE}"/>
    <cellStyle name="Migliaia 3 4 5 2 5" xfId="24955" xr:uid="{4FA43E5D-EDA4-4149-AB71-F6424F18F295}"/>
    <cellStyle name="Migliaia 3 4 5 3" xfId="3544" xr:uid="{0748E8FE-4779-4F19-AE8A-196E10B2E0C1}"/>
    <cellStyle name="Migliaia 3 4 5 3 2" xfId="9253" xr:uid="{9655686E-3ABD-4D63-BD2C-2879BA206CE7}"/>
    <cellStyle name="Migliaia 3 4 5 3 2 2" xfId="20670" xr:uid="{663C43C0-8577-4BE4-9EAE-A81C3EFEE07F}"/>
    <cellStyle name="Migliaia 3 4 5 3 2 2 2" xfId="43507" xr:uid="{B8EC47B9-8233-4275-8326-C70A84FBDCE9}"/>
    <cellStyle name="Migliaia 3 4 5 3 2 3" xfId="32090" xr:uid="{8A2D34F7-61A5-4FEE-BBB9-31ADAD658587}"/>
    <cellStyle name="Migliaia 3 4 5 3 3" xfId="14962" xr:uid="{90C57691-4B5E-4B70-9381-5C1B5E861DB9}"/>
    <cellStyle name="Migliaia 3 4 5 3 3 2" xfId="37799" xr:uid="{CA3078C8-EFFB-4D2E-BE2D-401EF98E0E7E}"/>
    <cellStyle name="Migliaia 3 4 5 3 4" xfId="26382" xr:uid="{487492BD-AD97-443D-B6E0-7E18B5FCD9FB}"/>
    <cellStyle name="Migliaia 3 4 5 4" xfId="6399" xr:uid="{B92A56DC-C7FB-4E20-B357-1AF72A638288}"/>
    <cellStyle name="Migliaia 3 4 5 4 2" xfId="17816" xr:uid="{BD246B12-6D65-4129-B858-DEB84530FDF4}"/>
    <cellStyle name="Migliaia 3 4 5 4 2 2" xfId="40653" xr:uid="{4E8D477A-1502-47CE-8DDC-33FF91F5CC7C}"/>
    <cellStyle name="Migliaia 3 4 5 4 3" xfId="29236" xr:uid="{84005C93-4A72-49F9-A6B2-0507864FB999}"/>
    <cellStyle name="Migliaia 3 4 5 5" xfId="12108" xr:uid="{3B1A69D3-B4DD-4B40-85B2-2CCCDEAF0D86}"/>
    <cellStyle name="Migliaia 3 4 5 5 2" xfId="34945" xr:uid="{E8B7596D-A168-4E70-9EB8-6CC83AF6B25E}"/>
    <cellStyle name="Migliaia 3 4 5 6" xfId="23528" xr:uid="{6AFE0076-2F62-477A-914B-8B96661EF96D}"/>
    <cellStyle name="Migliaia 3 4 6" xfId="795" xr:uid="{E455DCEF-9716-4263-AF20-9246EDA275E8}"/>
    <cellStyle name="Migliaia 3 4 6 2" xfId="2332" xr:uid="{D014EDC1-CDF5-49E0-A375-FB5FE1B47A4E}"/>
    <cellStyle name="Migliaia 3 4 6 2 2" xfId="5188" xr:uid="{97C733E7-B397-4BA6-A63F-76B3859A4847}"/>
    <cellStyle name="Migliaia 3 4 6 2 2 2" xfId="10896" xr:uid="{FA9741CC-B7C2-429F-A2B4-9A624BC73047}"/>
    <cellStyle name="Migliaia 3 4 6 2 2 2 2" xfId="22314" xr:uid="{BAFFA600-779C-44BB-90E7-79037D674151}"/>
    <cellStyle name="Migliaia 3 4 6 2 2 2 2 2" xfId="45151" xr:uid="{1AB8D212-47EE-4742-ABDF-52D14BF490A2}"/>
    <cellStyle name="Migliaia 3 4 6 2 2 2 3" xfId="33734" xr:uid="{3740BE43-3219-4687-AF82-86E3E830F9BC}"/>
    <cellStyle name="Migliaia 3 4 6 2 2 3" xfId="16606" xr:uid="{5CDD4D32-F84E-4564-A801-B3C7C7373583}"/>
    <cellStyle name="Migliaia 3 4 6 2 2 3 2" xfId="39443" xr:uid="{C6820F9D-C84A-49DA-9DB7-26CEA9D4363F}"/>
    <cellStyle name="Migliaia 3 4 6 2 2 4" xfId="28026" xr:uid="{362FBB66-F97E-4A1F-A00E-C040DB4398B4}"/>
    <cellStyle name="Migliaia 3 4 6 2 3" xfId="8043" xr:uid="{96D220B5-9784-434A-BF05-2FC424BDB330}"/>
    <cellStyle name="Migliaia 3 4 6 2 3 2" xfId="19460" xr:uid="{B328C951-0CDB-43FE-A1A9-7E3713C44BFC}"/>
    <cellStyle name="Migliaia 3 4 6 2 3 2 2" xfId="42297" xr:uid="{0EED8F6A-C612-4339-812B-8D7C798D13C0}"/>
    <cellStyle name="Migliaia 3 4 6 2 3 3" xfId="30880" xr:uid="{FCA0C1CD-BD10-40AD-8C6F-90944871AC1A}"/>
    <cellStyle name="Migliaia 3 4 6 2 4" xfId="13752" xr:uid="{692CA1EE-9FF6-4B5C-AFED-30932F9B952F}"/>
    <cellStyle name="Migliaia 3 4 6 2 4 2" xfId="36589" xr:uid="{C2FCE3B8-5339-4074-AB81-0FD4E9C417E8}"/>
    <cellStyle name="Migliaia 3 4 6 2 5" xfId="25172" xr:uid="{86D42901-D331-4128-8533-CECED12447C3}"/>
    <cellStyle name="Migliaia 3 4 6 3" xfId="3761" xr:uid="{E4132071-D36B-4829-96CD-A7B01F494C7D}"/>
    <cellStyle name="Migliaia 3 4 6 3 2" xfId="9470" xr:uid="{A80C7A91-40EE-447F-97C3-B0642AA4E418}"/>
    <cellStyle name="Migliaia 3 4 6 3 2 2" xfId="20887" xr:uid="{24E852BA-A83B-40E6-9A96-26AD6D702928}"/>
    <cellStyle name="Migliaia 3 4 6 3 2 2 2" xfId="43724" xr:uid="{79341E25-0CEF-4AF8-8B7C-D7EF992500ED}"/>
    <cellStyle name="Migliaia 3 4 6 3 2 3" xfId="32307" xr:uid="{6FBF1CB2-F71F-4D43-B0FC-D55877DC609E}"/>
    <cellStyle name="Migliaia 3 4 6 3 3" xfId="15179" xr:uid="{0CD85F7A-8F58-4A1B-A158-89320BEAABF9}"/>
    <cellStyle name="Migliaia 3 4 6 3 3 2" xfId="38016" xr:uid="{7DB40289-1772-4A48-9BC9-FCF027CD6143}"/>
    <cellStyle name="Migliaia 3 4 6 3 4" xfId="26599" xr:uid="{826B841A-4366-4D3A-9ADB-E2AE3CCF3D43}"/>
    <cellStyle name="Migliaia 3 4 6 4" xfId="6616" xr:uid="{8E4EE6B3-1606-46EF-89C3-FACE859F4BBB}"/>
    <cellStyle name="Migliaia 3 4 6 4 2" xfId="18033" xr:uid="{AABAD5A9-1D39-4A3D-AADD-7FEB82AD2468}"/>
    <cellStyle name="Migliaia 3 4 6 4 2 2" xfId="40870" xr:uid="{AC2811CE-55AF-4E2C-A407-9261B0E147B0}"/>
    <cellStyle name="Migliaia 3 4 6 4 3" xfId="29453" xr:uid="{67B862AE-DACC-4730-B200-C8A8E5F74110}"/>
    <cellStyle name="Migliaia 3 4 6 5" xfId="12325" xr:uid="{2A7FA380-7588-4975-A5B6-646249FE74C4}"/>
    <cellStyle name="Migliaia 3 4 6 5 2" xfId="35162" xr:uid="{26867C42-19D4-44E7-A0D4-5E2FB9EB75E7}"/>
    <cellStyle name="Migliaia 3 4 6 6" xfId="23745" xr:uid="{921F5C0E-6038-4EAB-9E15-8C7F45BCC30B}"/>
    <cellStyle name="Migliaia 3 4 7" xfId="1042" xr:uid="{21DFF2A0-4A2B-470A-B331-1A494D6B8D92}"/>
    <cellStyle name="Migliaia 3 4 7 2" xfId="2549" xr:uid="{B85724F6-7DBA-4349-9E3B-9C568906805E}"/>
    <cellStyle name="Migliaia 3 4 7 2 2" xfId="5405" xr:uid="{58494065-6AF6-450D-BAD3-47B35EBB7317}"/>
    <cellStyle name="Migliaia 3 4 7 2 2 2" xfId="11113" xr:uid="{F26EA226-80C6-4185-9EA4-25B7252C05BA}"/>
    <cellStyle name="Migliaia 3 4 7 2 2 2 2" xfId="22531" xr:uid="{2778734A-CF66-4A3D-A68F-A6FCD4A62FAD}"/>
    <cellStyle name="Migliaia 3 4 7 2 2 2 2 2" xfId="45368" xr:uid="{A1CD522C-020C-4C01-A22D-F45EB68A17D8}"/>
    <cellStyle name="Migliaia 3 4 7 2 2 2 3" xfId="33951" xr:uid="{D45CF3FC-20E1-4128-9107-703A727D195E}"/>
    <cellStyle name="Migliaia 3 4 7 2 2 3" xfId="16823" xr:uid="{220550B8-1393-4904-A449-F27C800DCED3}"/>
    <cellStyle name="Migliaia 3 4 7 2 2 3 2" xfId="39660" xr:uid="{36FD00B0-5504-4636-BB21-C8756F151ECF}"/>
    <cellStyle name="Migliaia 3 4 7 2 2 4" xfId="28243" xr:uid="{02D69813-4B9E-4585-AFED-787CC7DA45A9}"/>
    <cellStyle name="Migliaia 3 4 7 2 3" xfId="8260" xr:uid="{2C215D4E-EDD7-4834-8B57-7B28078F2DE3}"/>
    <cellStyle name="Migliaia 3 4 7 2 3 2" xfId="19677" xr:uid="{37D49B2A-3A33-4B0B-9607-88BAAD541BD6}"/>
    <cellStyle name="Migliaia 3 4 7 2 3 2 2" xfId="42514" xr:uid="{EA691804-21B5-4C5D-89D5-FCB358E54332}"/>
    <cellStyle name="Migliaia 3 4 7 2 3 3" xfId="31097" xr:uid="{B7DF1035-1F72-40A5-88AF-1D0058B86DC7}"/>
    <cellStyle name="Migliaia 3 4 7 2 4" xfId="13969" xr:uid="{AF9C31C4-F6D1-4424-B3A5-7E41BD9E6AB9}"/>
    <cellStyle name="Migliaia 3 4 7 2 4 2" xfId="36806" xr:uid="{7458491C-FB0A-48A0-AE06-8D798EC6DDDA}"/>
    <cellStyle name="Migliaia 3 4 7 2 5" xfId="25389" xr:uid="{5E229964-295B-4CB6-A3A3-C2157D95EBD2}"/>
    <cellStyle name="Migliaia 3 4 7 3" xfId="3978" xr:uid="{0AA10E03-04B2-496D-A311-0A62FDA792E7}"/>
    <cellStyle name="Migliaia 3 4 7 3 2" xfId="9687" xr:uid="{9FF3FC7B-A8B4-47E1-AFC4-801BAA8E18B6}"/>
    <cellStyle name="Migliaia 3 4 7 3 2 2" xfId="21104" xr:uid="{70A6C022-1CEF-46C0-91F5-879D938261CC}"/>
    <cellStyle name="Migliaia 3 4 7 3 2 2 2" xfId="43941" xr:uid="{22190E20-A1F9-42BC-8A05-7FEB285F7233}"/>
    <cellStyle name="Migliaia 3 4 7 3 2 3" xfId="32524" xr:uid="{C7CBEDE3-739A-42CC-917B-9E2A584200E6}"/>
    <cellStyle name="Migliaia 3 4 7 3 3" xfId="15396" xr:uid="{76E9ADF6-3DFE-4F22-9836-E2D3611897D1}"/>
    <cellStyle name="Migliaia 3 4 7 3 3 2" xfId="38233" xr:uid="{E62E8C41-E760-4162-86D8-D64B3B96EF1B}"/>
    <cellStyle name="Migliaia 3 4 7 3 4" xfId="26816" xr:uid="{8BCD813C-3386-43CA-81E4-9241D9BA4415}"/>
    <cellStyle name="Migliaia 3 4 7 4" xfId="6833" xr:uid="{7E71277C-F437-4554-B913-7E8DCE5F4399}"/>
    <cellStyle name="Migliaia 3 4 7 4 2" xfId="18250" xr:uid="{08E998B1-95A0-414E-B2EF-285B8123CB0B}"/>
    <cellStyle name="Migliaia 3 4 7 4 2 2" xfId="41087" xr:uid="{4EF194EE-C8A6-4B4E-BE06-50E583E70110}"/>
    <cellStyle name="Migliaia 3 4 7 4 3" xfId="29670" xr:uid="{11B2B769-B63B-4E8E-B3E7-7DE4F1515E2D}"/>
    <cellStyle name="Migliaia 3 4 7 5" xfId="12542" xr:uid="{CFDB18EA-2BF8-4785-A94B-9171C279F898}"/>
    <cellStyle name="Migliaia 3 4 7 5 2" xfId="35379" xr:uid="{D5805D0C-C777-4736-8940-276E19F69E5F}"/>
    <cellStyle name="Migliaia 3 4 7 6" xfId="23962" xr:uid="{477FF7F9-20EF-499C-98FF-EAD14B6C1D58}"/>
    <cellStyle name="Migliaia 3 4 8" xfId="1289" xr:uid="{8E8A60F5-0345-4B3B-AB69-84BD149280AA}"/>
    <cellStyle name="Migliaia 3 4 8 2" xfId="2766" xr:uid="{F2B5556D-5C5A-474E-A260-890094BA3479}"/>
    <cellStyle name="Migliaia 3 4 8 2 2" xfId="5622" xr:uid="{2D5FCFED-3E17-494D-9682-809A6646B1C8}"/>
    <cellStyle name="Migliaia 3 4 8 2 2 2" xfId="11330" xr:uid="{22DB9B5C-EEA3-4E9B-A110-5D47A04E6536}"/>
    <cellStyle name="Migliaia 3 4 8 2 2 2 2" xfId="22748" xr:uid="{42083986-9E1A-4DAC-9289-6DAB8255245D}"/>
    <cellStyle name="Migliaia 3 4 8 2 2 2 2 2" xfId="45585" xr:uid="{9AF5F909-C294-4A48-B42E-30220CC3E536}"/>
    <cellStyle name="Migliaia 3 4 8 2 2 2 3" xfId="34168" xr:uid="{6865C47F-B499-4FCF-80C7-7E1FCF5D58E0}"/>
    <cellStyle name="Migliaia 3 4 8 2 2 3" xfId="17040" xr:uid="{932F31AC-B670-4F16-9CA3-3A57FD940E0F}"/>
    <cellStyle name="Migliaia 3 4 8 2 2 3 2" xfId="39877" xr:uid="{6C2005AA-AC1B-4440-95E0-DBE0DBE1336A}"/>
    <cellStyle name="Migliaia 3 4 8 2 2 4" xfId="28460" xr:uid="{E68D51DD-26BD-45D6-B140-7F4CC0C926B0}"/>
    <cellStyle name="Migliaia 3 4 8 2 3" xfId="8477" xr:uid="{78288260-6C97-4170-935C-C1DC80C42BBC}"/>
    <cellStyle name="Migliaia 3 4 8 2 3 2" xfId="19894" xr:uid="{EC68BA5D-DA17-40E8-9DF5-17EA2DBAC0CA}"/>
    <cellStyle name="Migliaia 3 4 8 2 3 2 2" xfId="42731" xr:uid="{39E2A866-F5B1-41F7-B180-559F8F26C1F9}"/>
    <cellStyle name="Migliaia 3 4 8 2 3 3" xfId="31314" xr:uid="{C7B02260-8CCD-4A8F-BAD8-1BCDE93AAC54}"/>
    <cellStyle name="Migliaia 3 4 8 2 4" xfId="14186" xr:uid="{BB7695E7-7761-4FB5-BB49-7170D507E903}"/>
    <cellStyle name="Migliaia 3 4 8 2 4 2" xfId="37023" xr:uid="{335D5B84-16B7-41A8-B5A5-4589F19A52DF}"/>
    <cellStyle name="Migliaia 3 4 8 2 5" xfId="25606" xr:uid="{918B5BAD-F455-4E95-8EB5-046B4B1E1D5E}"/>
    <cellStyle name="Migliaia 3 4 8 3" xfId="4195" xr:uid="{7C471150-524B-4ABC-A333-029CF9D9DB5E}"/>
    <cellStyle name="Migliaia 3 4 8 3 2" xfId="9904" xr:uid="{BBF06651-6D1A-46EC-8BCB-BA42A10D3E03}"/>
    <cellStyle name="Migliaia 3 4 8 3 2 2" xfId="21321" xr:uid="{EA38A776-F627-4719-9957-5DA5BC7B64BC}"/>
    <cellStyle name="Migliaia 3 4 8 3 2 2 2" xfId="44158" xr:uid="{F66B2008-25DC-42D0-A560-9B9FFEB27C55}"/>
    <cellStyle name="Migliaia 3 4 8 3 2 3" xfId="32741" xr:uid="{6A768491-BBD0-45A9-B933-A4C5D048325D}"/>
    <cellStyle name="Migliaia 3 4 8 3 3" xfId="15613" xr:uid="{77B8ECD6-E335-407D-8777-35A1A9B56762}"/>
    <cellStyle name="Migliaia 3 4 8 3 3 2" xfId="38450" xr:uid="{FE09FCCD-7D43-416A-B2CB-8CC120F73EFB}"/>
    <cellStyle name="Migliaia 3 4 8 3 4" xfId="27033" xr:uid="{E245277F-F773-4FB5-BE0A-0731E785C565}"/>
    <cellStyle name="Migliaia 3 4 8 4" xfId="7050" xr:uid="{A3591CE3-0F86-4BA2-8D2F-BD64ECCB39BD}"/>
    <cellStyle name="Migliaia 3 4 8 4 2" xfId="18467" xr:uid="{91CDE091-4083-4027-A988-F6A805D90D36}"/>
    <cellStyle name="Migliaia 3 4 8 4 2 2" xfId="41304" xr:uid="{4F7F172B-646F-4D3E-8A9D-95A89D88F405}"/>
    <cellStyle name="Migliaia 3 4 8 4 3" xfId="29887" xr:uid="{A701781C-5CBA-4465-905C-9D40DCAD0A0C}"/>
    <cellStyle name="Migliaia 3 4 8 5" xfId="12759" xr:uid="{B801E490-0AA9-4E81-9DAB-9E46B994121F}"/>
    <cellStyle name="Migliaia 3 4 8 5 2" xfId="35596" xr:uid="{9A759756-6332-4716-B12F-37ECE86CE02A}"/>
    <cellStyle name="Migliaia 3 4 8 6" xfId="24179" xr:uid="{B291B04D-D332-4718-AFFD-3A7CA82F2C6D}"/>
    <cellStyle name="Migliaia 3 4 9" xfId="1536" xr:uid="{F451581C-BF99-46B6-9723-7FA68B98F372}"/>
    <cellStyle name="Migliaia 3 4 9 2" xfId="2983" xr:uid="{21FD52E4-5DDA-4EE8-ADD7-0DE5EA6F7748}"/>
    <cellStyle name="Migliaia 3 4 9 2 2" xfId="5839" xr:uid="{14C1C03A-CED2-4BF2-81D0-1BFD3E984FFB}"/>
    <cellStyle name="Migliaia 3 4 9 2 2 2" xfId="11547" xr:uid="{EA83FA73-7503-44E2-84BF-FAC548775BA2}"/>
    <cellStyle name="Migliaia 3 4 9 2 2 2 2" xfId="22965" xr:uid="{B16E6006-47BB-490B-951A-54E8763AF15D}"/>
    <cellStyle name="Migliaia 3 4 9 2 2 2 2 2" xfId="45802" xr:uid="{96FE044B-4489-4915-B071-4CF307783B8B}"/>
    <cellStyle name="Migliaia 3 4 9 2 2 2 3" xfId="34385" xr:uid="{E15BF33F-80DC-4E65-9E3A-DA3327D8BED1}"/>
    <cellStyle name="Migliaia 3 4 9 2 2 3" xfId="17257" xr:uid="{DD007422-AE39-48E5-90CC-CA74F67A177A}"/>
    <cellStyle name="Migliaia 3 4 9 2 2 3 2" xfId="40094" xr:uid="{71A3ADD9-2B37-4BD4-9776-1CEAEA9B457A}"/>
    <cellStyle name="Migliaia 3 4 9 2 2 4" xfId="28677" xr:uid="{A9957848-1C28-4B08-9A18-1DFF80C3B242}"/>
    <cellStyle name="Migliaia 3 4 9 2 3" xfId="8694" xr:uid="{5A311BE7-81FF-42B9-8EE4-F310E2307DC7}"/>
    <cellStyle name="Migliaia 3 4 9 2 3 2" xfId="20111" xr:uid="{4562A4D9-82FF-47C8-9648-1193178B6CEF}"/>
    <cellStyle name="Migliaia 3 4 9 2 3 2 2" xfId="42948" xr:uid="{4C5F0FCF-AEC8-4A07-8D02-961011FBE468}"/>
    <cellStyle name="Migliaia 3 4 9 2 3 3" xfId="31531" xr:uid="{439F85B8-CA44-41EC-A1C2-A4A040F31154}"/>
    <cellStyle name="Migliaia 3 4 9 2 4" xfId="14403" xr:uid="{3BAEDCF2-64BD-4BC5-B254-3207F9E4053D}"/>
    <cellStyle name="Migliaia 3 4 9 2 4 2" xfId="37240" xr:uid="{F83157A8-E1A2-4559-B068-DDA078F53B07}"/>
    <cellStyle name="Migliaia 3 4 9 2 5" xfId="25823" xr:uid="{60209923-27B4-4DCB-86AD-B6E51C91B671}"/>
    <cellStyle name="Migliaia 3 4 9 3" xfId="4412" xr:uid="{462ED9CF-1A76-4363-A933-54F40E904C79}"/>
    <cellStyle name="Migliaia 3 4 9 3 2" xfId="10121" xr:uid="{07821CB8-47D2-4DDB-A600-B120FFCC1625}"/>
    <cellStyle name="Migliaia 3 4 9 3 2 2" xfId="21538" xr:uid="{FDB2D972-0511-487F-8D43-E4E8137111A9}"/>
    <cellStyle name="Migliaia 3 4 9 3 2 2 2" xfId="44375" xr:uid="{05EB553C-BBEA-4CA4-B6F6-C05EFF2B34B6}"/>
    <cellStyle name="Migliaia 3 4 9 3 2 3" xfId="32958" xr:uid="{071C1D12-22B8-4EC1-A6D0-7EBD53B19A55}"/>
    <cellStyle name="Migliaia 3 4 9 3 3" xfId="15830" xr:uid="{ADC0CB25-43F9-4BAC-83B3-7BE2B8479A34}"/>
    <cellStyle name="Migliaia 3 4 9 3 3 2" xfId="38667" xr:uid="{271B77E6-76C0-4805-A695-9B4052B86309}"/>
    <cellStyle name="Migliaia 3 4 9 3 4" xfId="27250" xr:uid="{7BFBDD05-F174-47B3-BE5E-F974C9619CC4}"/>
    <cellStyle name="Migliaia 3 4 9 4" xfId="7267" xr:uid="{8E177E88-BF80-4CFF-92EC-45DC50F35C04}"/>
    <cellStyle name="Migliaia 3 4 9 4 2" xfId="18684" xr:uid="{526A6C59-6BBE-4A08-B0ED-13837CE0CA6D}"/>
    <cellStyle name="Migliaia 3 4 9 4 2 2" xfId="41521" xr:uid="{AC05F078-DA7D-4599-AC74-E16FFFD564A3}"/>
    <cellStyle name="Migliaia 3 4 9 4 3" xfId="30104" xr:uid="{C77D2905-0ED0-42F5-9530-80D5A8AC9FB7}"/>
    <cellStyle name="Migliaia 3 4 9 5" xfId="12976" xr:uid="{0A9C8097-512C-41B2-9E56-48FD2269C8A4}"/>
    <cellStyle name="Migliaia 3 4 9 5 2" xfId="35813" xr:uid="{5DD036B2-4D0C-42D0-B3AF-55C94D23ECD6}"/>
    <cellStyle name="Migliaia 3 4 9 6" xfId="24396" xr:uid="{7CBE1BF6-371E-4F6E-B0F2-ECEF58F8534B}"/>
    <cellStyle name="Migliaia 3 5" xfId="217" xr:uid="{4F1FCFF5-5C12-4EC0-919C-54629D8353A5}"/>
    <cellStyle name="Migliaia 3 5 10" xfId="3289" xr:uid="{C65BBC55-E398-4657-802A-92BE74760BCA}"/>
    <cellStyle name="Migliaia 3 5 10 2" xfId="8998" xr:uid="{C6C9C2CC-4DC2-4D7A-AAEB-4AD93761D0BF}"/>
    <cellStyle name="Migliaia 3 5 10 2 2" xfId="20415" xr:uid="{EFFB4F16-041C-43E3-AF4C-427125C36002}"/>
    <cellStyle name="Migliaia 3 5 10 2 2 2" xfId="43252" xr:uid="{E2F30AD7-B48B-4AEC-8637-CEF26E402433}"/>
    <cellStyle name="Migliaia 3 5 10 2 3" xfId="31835" xr:uid="{BA5714B1-8E7E-4CDB-9A21-32A17002BAA6}"/>
    <cellStyle name="Migliaia 3 5 10 3" xfId="14707" xr:uid="{46747DFF-3A73-4607-8FEC-E6384FC728E7}"/>
    <cellStyle name="Migliaia 3 5 10 3 2" xfId="37544" xr:uid="{6B9541CA-8115-4A30-9361-77D481415DF6}"/>
    <cellStyle name="Migliaia 3 5 10 4" xfId="26127" xr:uid="{6991B95C-4604-47D3-9BCF-F9E55C3A42DA}"/>
    <cellStyle name="Migliaia 3 5 11" xfId="6144" xr:uid="{3D2FE57F-0ADA-4738-8A9E-6C3673330E4B}"/>
    <cellStyle name="Migliaia 3 5 11 2" xfId="17561" xr:uid="{31E20102-496A-4FD4-B511-CC47178CDBB3}"/>
    <cellStyle name="Migliaia 3 5 11 2 2" xfId="40398" xr:uid="{FA1F3B23-F486-46D5-BE23-3BF3AF487218}"/>
    <cellStyle name="Migliaia 3 5 11 3" xfId="28981" xr:uid="{70903B3C-651B-4DD7-BC73-97CC4D9717F6}"/>
    <cellStyle name="Migliaia 3 5 12" xfId="11853" xr:uid="{A437CA6E-6C41-4191-8F3D-48510140B563}"/>
    <cellStyle name="Migliaia 3 5 12 2" xfId="34690" xr:uid="{07E7DE7E-9B27-4E12-8E45-6983C371FC81}"/>
    <cellStyle name="Migliaia 3 5 13" xfId="23273" xr:uid="{9AE7E026-1A88-46F1-A75E-523ABC03840D}"/>
    <cellStyle name="Migliaia 3 5 2" xfId="310" xr:uid="{AC09DBCF-DB08-47A0-A4D6-AE9FC080A08D}"/>
    <cellStyle name="Migliaia 3 5 2 10" xfId="6223" xr:uid="{03A045F2-5BE9-438C-A83E-27EA4D854ACC}"/>
    <cellStyle name="Migliaia 3 5 2 10 2" xfId="17640" xr:uid="{E247BDAA-7171-439C-A7CD-E6C8D2A1F716}"/>
    <cellStyle name="Migliaia 3 5 2 10 2 2" xfId="40477" xr:uid="{98ACA42C-C317-4C1E-B952-ED3F0BD73A13}"/>
    <cellStyle name="Migliaia 3 5 2 10 3" xfId="29060" xr:uid="{B4F50A23-57F8-4798-9399-F6AFAA701FEF}"/>
    <cellStyle name="Migliaia 3 5 2 11" xfId="11932" xr:uid="{ECD40094-05ED-4BD5-A4BE-11A6E29CF381}"/>
    <cellStyle name="Migliaia 3 5 2 11 2" xfId="34769" xr:uid="{00B4C2C5-AD89-4730-AF93-3927EFE11B80}"/>
    <cellStyle name="Migliaia 3 5 2 12" xfId="23352" xr:uid="{FC533A1C-5788-4084-B586-5277AE4E484B}"/>
    <cellStyle name="Migliaia 3 5 2 2" xfId="464" xr:uid="{1363BCE1-FA62-46AD-A1FC-3262B6B61A22}"/>
    <cellStyle name="Migliaia 3 5 2 2 10" xfId="12056" xr:uid="{B9C1A920-193C-44B9-AA9C-50B9CE14ED32}"/>
    <cellStyle name="Migliaia 3 5 2 2 10 2" xfId="34893" xr:uid="{5E71A0B3-3258-448B-B9F0-FD8AEA5D4785}"/>
    <cellStyle name="Migliaia 3 5 2 2 11" xfId="23476" xr:uid="{70305CE2-7627-410C-ADF6-3CF52054D0C5}"/>
    <cellStyle name="Migliaia 3 5 2 2 2" xfId="718" xr:uid="{4E0FF762-F893-41CA-87B2-3009545FA776}"/>
    <cellStyle name="Migliaia 3 5 2 2 2 2" xfId="2280" xr:uid="{5B00486B-0884-4AE4-8D1F-E94998375748}"/>
    <cellStyle name="Migliaia 3 5 2 2 2 2 2" xfId="5136" xr:uid="{E01354CE-89BD-4AF1-8800-E7D8B7E414AD}"/>
    <cellStyle name="Migliaia 3 5 2 2 2 2 2 2" xfId="10844" xr:uid="{0D75E472-A4C3-4C1B-8DEC-642F23465FDF}"/>
    <cellStyle name="Migliaia 3 5 2 2 2 2 2 2 2" xfId="22262" xr:uid="{DCB27904-421B-43E2-9E1D-7359ECA741F9}"/>
    <cellStyle name="Migliaia 3 5 2 2 2 2 2 2 2 2" xfId="45099" xr:uid="{8FFEBAC8-A11E-4C46-B688-492F50F9985B}"/>
    <cellStyle name="Migliaia 3 5 2 2 2 2 2 2 3" xfId="33682" xr:uid="{410D0AE5-DDCA-4077-B940-3088F5A90408}"/>
    <cellStyle name="Migliaia 3 5 2 2 2 2 2 3" xfId="16554" xr:uid="{117FDA46-62E2-4ADB-9D0F-254806AF34B8}"/>
    <cellStyle name="Migliaia 3 5 2 2 2 2 2 3 2" xfId="39391" xr:uid="{3C98278A-BD18-4C71-86C7-0E7126B3B45C}"/>
    <cellStyle name="Migliaia 3 5 2 2 2 2 2 4" xfId="27974" xr:uid="{6D435AB5-DFB9-4B68-9924-B53132B3F761}"/>
    <cellStyle name="Migliaia 3 5 2 2 2 2 3" xfId="7991" xr:uid="{EF3449D1-7312-410D-8702-BDE3DCC6D8FE}"/>
    <cellStyle name="Migliaia 3 5 2 2 2 2 3 2" xfId="19408" xr:uid="{02E656BE-C9CB-4CB5-99FD-F6659DF7C84B}"/>
    <cellStyle name="Migliaia 3 5 2 2 2 2 3 2 2" xfId="42245" xr:uid="{C25216EE-FE3E-45B7-96B6-E09802CEEEB2}"/>
    <cellStyle name="Migliaia 3 5 2 2 2 2 3 3" xfId="30828" xr:uid="{8F1104EC-F9A4-4213-98D6-15FF6B51442B}"/>
    <cellStyle name="Migliaia 3 5 2 2 2 2 4" xfId="13700" xr:uid="{8F0197B0-481C-4607-8583-44248782526B}"/>
    <cellStyle name="Migliaia 3 5 2 2 2 2 4 2" xfId="36537" xr:uid="{965BC6A3-C5BE-472B-9ACB-08AEBCE2B610}"/>
    <cellStyle name="Migliaia 3 5 2 2 2 2 5" xfId="25120" xr:uid="{563D30DF-0F0F-4245-87C7-B6A5B488FD1F}"/>
    <cellStyle name="Migliaia 3 5 2 2 2 3" xfId="3709" xr:uid="{2494D4EF-C810-40C6-A609-164C55BD1993}"/>
    <cellStyle name="Migliaia 3 5 2 2 2 3 2" xfId="9418" xr:uid="{2E425B60-C1A4-44A4-9CCB-A419596E9641}"/>
    <cellStyle name="Migliaia 3 5 2 2 2 3 2 2" xfId="20835" xr:uid="{452999F8-DBC9-4348-AAC7-03DF65973E88}"/>
    <cellStyle name="Migliaia 3 5 2 2 2 3 2 2 2" xfId="43672" xr:uid="{AE0AF16C-238C-4815-810E-51CF986446DA}"/>
    <cellStyle name="Migliaia 3 5 2 2 2 3 2 3" xfId="32255" xr:uid="{2B3A05C7-5C27-4E98-9EE5-508E939B6572}"/>
    <cellStyle name="Migliaia 3 5 2 2 2 3 3" xfId="15127" xr:uid="{8FFF47E2-5D17-4BFA-881E-D07F9A807183}"/>
    <cellStyle name="Migliaia 3 5 2 2 2 3 3 2" xfId="37964" xr:uid="{5F5AA73A-450A-4930-92BD-AD41C333DD4B}"/>
    <cellStyle name="Migliaia 3 5 2 2 2 3 4" xfId="26547" xr:uid="{60EDA004-BD3C-4126-B1B2-EE5A35C1AEDD}"/>
    <cellStyle name="Migliaia 3 5 2 2 2 4" xfId="6564" xr:uid="{2C46EDC8-8652-40F1-AD8E-88EBA5845C34}"/>
    <cellStyle name="Migliaia 3 5 2 2 2 4 2" xfId="17981" xr:uid="{9169C945-98D1-442A-AC06-06899F9D4A16}"/>
    <cellStyle name="Migliaia 3 5 2 2 2 4 2 2" xfId="40818" xr:uid="{7FFE52B9-41DD-4C66-9E33-030E3E8B8660}"/>
    <cellStyle name="Migliaia 3 5 2 2 2 4 3" xfId="29401" xr:uid="{551D3FF5-A7EB-4305-9BB2-5A1D642BA53A}"/>
    <cellStyle name="Migliaia 3 5 2 2 2 5" xfId="12273" xr:uid="{152414E8-F0E8-4952-9274-D8C46263CCD6}"/>
    <cellStyle name="Migliaia 3 5 2 2 2 5 2" xfId="35110" xr:uid="{8B004390-919D-4693-BC58-E5B71B2F86D5}"/>
    <cellStyle name="Migliaia 3 5 2 2 2 6" xfId="23693" xr:uid="{B8C9577D-AB60-499A-A5FC-D71CB84406F4}"/>
    <cellStyle name="Migliaia 3 5 2 2 3" xfId="978" xr:uid="{F97EA677-ED16-4054-81A6-9821AA8D2448}"/>
    <cellStyle name="Migliaia 3 5 2 2 3 2" xfId="2497" xr:uid="{72224F44-EA1B-45D8-A743-394AEF6BABBD}"/>
    <cellStyle name="Migliaia 3 5 2 2 3 2 2" xfId="5353" xr:uid="{E382FDCD-DA98-4645-9892-0BCAC108922F}"/>
    <cellStyle name="Migliaia 3 5 2 2 3 2 2 2" xfId="11061" xr:uid="{530A66B8-9E00-4556-AF1B-AB5E656BAF96}"/>
    <cellStyle name="Migliaia 3 5 2 2 3 2 2 2 2" xfId="22479" xr:uid="{7039D064-7882-4938-B856-38A256610B08}"/>
    <cellStyle name="Migliaia 3 5 2 2 3 2 2 2 2 2" xfId="45316" xr:uid="{88A51D6C-7B9F-46E2-BF49-BD55AE37CF39}"/>
    <cellStyle name="Migliaia 3 5 2 2 3 2 2 2 3" xfId="33899" xr:uid="{A06F1D3C-C9EC-4E33-8BC7-0C9E7E521A9D}"/>
    <cellStyle name="Migliaia 3 5 2 2 3 2 2 3" xfId="16771" xr:uid="{AB70C2B9-B2D0-4616-ADF0-181B300552EB}"/>
    <cellStyle name="Migliaia 3 5 2 2 3 2 2 3 2" xfId="39608" xr:uid="{DDC28D73-B2CF-4AC9-BDDF-F498E8614947}"/>
    <cellStyle name="Migliaia 3 5 2 2 3 2 2 4" xfId="28191" xr:uid="{C0FD31E8-3725-43D6-BF91-86752BCAC605}"/>
    <cellStyle name="Migliaia 3 5 2 2 3 2 3" xfId="8208" xr:uid="{55D0EBFB-768D-4038-9CC3-46A5B6293E5D}"/>
    <cellStyle name="Migliaia 3 5 2 2 3 2 3 2" xfId="19625" xr:uid="{0A54A622-6D68-4604-9965-657F7901F4C1}"/>
    <cellStyle name="Migliaia 3 5 2 2 3 2 3 2 2" xfId="42462" xr:uid="{F6B8D53D-F3BD-41E2-8E2C-98FA40B7E844}"/>
    <cellStyle name="Migliaia 3 5 2 2 3 2 3 3" xfId="31045" xr:uid="{9252C0AF-26FC-4285-8E6C-3F0ED645DA40}"/>
    <cellStyle name="Migliaia 3 5 2 2 3 2 4" xfId="13917" xr:uid="{5A7D6DFC-DE50-47BD-9766-C8AEFDBFBE9E}"/>
    <cellStyle name="Migliaia 3 5 2 2 3 2 4 2" xfId="36754" xr:uid="{4580F676-E236-4EE1-BA30-A1F8C98607C0}"/>
    <cellStyle name="Migliaia 3 5 2 2 3 2 5" xfId="25337" xr:uid="{7EE57611-6048-4198-A8F5-E540BEA61ED5}"/>
    <cellStyle name="Migliaia 3 5 2 2 3 3" xfId="3926" xr:uid="{FDD0317E-51E2-4187-B056-E95244BA9241}"/>
    <cellStyle name="Migliaia 3 5 2 2 3 3 2" xfId="9635" xr:uid="{7AA964F2-72E7-4494-9AE0-B8C480FF7AE7}"/>
    <cellStyle name="Migliaia 3 5 2 2 3 3 2 2" xfId="21052" xr:uid="{881015A2-B1D6-47F2-A785-0BE388475B0D}"/>
    <cellStyle name="Migliaia 3 5 2 2 3 3 2 2 2" xfId="43889" xr:uid="{E5863893-D920-46E4-98D1-7264336E7A63}"/>
    <cellStyle name="Migliaia 3 5 2 2 3 3 2 3" xfId="32472" xr:uid="{BF36F6F2-59E0-4AD4-B66B-92D70A35B8A5}"/>
    <cellStyle name="Migliaia 3 5 2 2 3 3 3" xfId="15344" xr:uid="{0EC4E79C-338E-4FA3-8987-C1FFB91989E0}"/>
    <cellStyle name="Migliaia 3 5 2 2 3 3 3 2" xfId="38181" xr:uid="{A8A2141C-81DA-40EE-8CEA-ECD2364E8811}"/>
    <cellStyle name="Migliaia 3 5 2 2 3 3 4" xfId="26764" xr:uid="{553252B1-5C34-4D3A-A55D-93CB907573CE}"/>
    <cellStyle name="Migliaia 3 5 2 2 3 4" xfId="6781" xr:uid="{4B197A54-69CA-4681-B750-6FCEF3069495}"/>
    <cellStyle name="Migliaia 3 5 2 2 3 4 2" xfId="18198" xr:uid="{83A8F9D2-591B-400C-A9E9-D7D454219940}"/>
    <cellStyle name="Migliaia 3 5 2 2 3 4 2 2" xfId="41035" xr:uid="{8C678219-DC07-42DA-B9A5-A136E9B87E07}"/>
    <cellStyle name="Migliaia 3 5 2 2 3 4 3" xfId="29618" xr:uid="{7BA2BB7B-387C-400E-9CFD-3B8A40E4F5A2}"/>
    <cellStyle name="Migliaia 3 5 2 2 3 5" xfId="12490" xr:uid="{1F3013DB-58DF-4D74-A25F-A5D7D22B7028}"/>
    <cellStyle name="Migliaia 3 5 2 2 3 5 2" xfId="35327" xr:uid="{117E0951-B877-4F00-9FBF-9969569BAABD}"/>
    <cellStyle name="Migliaia 3 5 2 2 3 6" xfId="23910" xr:uid="{7C395414-A94C-4649-A428-F6331EB4107F}"/>
    <cellStyle name="Migliaia 3 5 2 2 4" xfId="1225" xr:uid="{B0D27C8E-B131-4E12-8A77-ABD63F8C82A6}"/>
    <cellStyle name="Migliaia 3 5 2 2 4 2" xfId="2714" xr:uid="{9AF33AD9-79D6-498F-9503-BE8033C42B12}"/>
    <cellStyle name="Migliaia 3 5 2 2 4 2 2" xfId="5570" xr:uid="{7370F156-CD0F-4845-89AA-BABF79C650EC}"/>
    <cellStyle name="Migliaia 3 5 2 2 4 2 2 2" xfId="11278" xr:uid="{6DA624EB-285F-402A-869A-833580104A9A}"/>
    <cellStyle name="Migliaia 3 5 2 2 4 2 2 2 2" xfId="22696" xr:uid="{51C21D65-B9E2-465B-9E40-19984AD91D98}"/>
    <cellStyle name="Migliaia 3 5 2 2 4 2 2 2 2 2" xfId="45533" xr:uid="{7F347605-905F-4A33-AAB7-B437F01E4B12}"/>
    <cellStyle name="Migliaia 3 5 2 2 4 2 2 2 3" xfId="34116" xr:uid="{D9261183-C3F2-4E97-B1B6-E64CF9B41BEC}"/>
    <cellStyle name="Migliaia 3 5 2 2 4 2 2 3" xfId="16988" xr:uid="{72C053D6-D534-4D93-B58F-BE73ED998066}"/>
    <cellStyle name="Migliaia 3 5 2 2 4 2 2 3 2" xfId="39825" xr:uid="{813108AC-9696-4EB9-970F-AD83861D3C9E}"/>
    <cellStyle name="Migliaia 3 5 2 2 4 2 2 4" xfId="28408" xr:uid="{23C4E612-2161-4A40-BABE-0FF42404D48C}"/>
    <cellStyle name="Migliaia 3 5 2 2 4 2 3" xfId="8425" xr:uid="{F64E8F09-39AE-4254-879F-2DE61B8A87B9}"/>
    <cellStyle name="Migliaia 3 5 2 2 4 2 3 2" xfId="19842" xr:uid="{99EB3BBD-95B6-439A-8C9E-DA96A6CAC238}"/>
    <cellStyle name="Migliaia 3 5 2 2 4 2 3 2 2" xfId="42679" xr:uid="{728964D7-181A-4436-A17F-70E329F76DFF}"/>
    <cellStyle name="Migliaia 3 5 2 2 4 2 3 3" xfId="31262" xr:uid="{4F358AFE-005A-47FF-A02C-1CCF4288E118}"/>
    <cellStyle name="Migliaia 3 5 2 2 4 2 4" xfId="14134" xr:uid="{ADAED24C-D8BD-4B4E-AFC8-9DD4BAACB02B}"/>
    <cellStyle name="Migliaia 3 5 2 2 4 2 4 2" xfId="36971" xr:uid="{98E1ABA3-F73C-4366-94D2-0DAC19A6C67A}"/>
    <cellStyle name="Migliaia 3 5 2 2 4 2 5" xfId="25554" xr:uid="{7EDFF61F-D549-4068-B8FA-C43E8C60FD8E}"/>
    <cellStyle name="Migliaia 3 5 2 2 4 3" xfId="4143" xr:uid="{5FF354FF-61E2-4FD7-A209-DA186AF50DE3}"/>
    <cellStyle name="Migliaia 3 5 2 2 4 3 2" xfId="9852" xr:uid="{B812EF0F-6A0F-41B8-B838-6AA8881A4808}"/>
    <cellStyle name="Migliaia 3 5 2 2 4 3 2 2" xfId="21269" xr:uid="{0002606B-6323-493E-9F43-DBE0BD32290E}"/>
    <cellStyle name="Migliaia 3 5 2 2 4 3 2 2 2" xfId="44106" xr:uid="{D3BA2C5D-36A1-4080-9981-CE36955CE994}"/>
    <cellStyle name="Migliaia 3 5 2 2 4 3 2 3" xfId="32689" xr:uid="{9292EC44-2EB3-47B9-B605-BFEDC58F311C}"/>
    <cellStyle name="Migliaia 3 5 2 2 4 3 3" xfId="15561" xr:uid="{E4F50B71-9D37-4963-B048-83C87DAFF026}"/>
    <cellStyle name="Migliaia 3 5 2 2 4 3 3 2" xfId="38398" xr:uid="{091749E6-7352-4B0B-9ED1-1661FBC1A828}"/>
    <cellStyle name="Migliaia 3 5 2 2 4 3 4" xfId="26981" xr:uid="{A39DFF34-FAD9-4B8C-A34B-4E2C4E9EE782}"/>
    <cellStyle name="Migliaia 3 5 2 2 4 4" xfId="6998" xr:uid="{60077526-5C7D-48E8-B764-0829831D3D26}"/>
    <cellStyle name="Migliaia 3 5 2 2 4 4 2" xfId="18415" xr:uid="{C160AACE-C654-42F9-87E7-55163127C77A}"/>
    <cellStyle name="Migliaia 3 5 2 2 4 4 2 2" xfId="41252" xr:uid="{68AA63B9-CFFC-4B3D-BCB5-2D92DAF5244F}"/>
    <cellStyle name="Migliaia 3 5 2 2 4 4 3" xfId="29835" xr:uid="{8360F29A-E70D-41DE-8286-E25CBC8F9851}"/>
    <cellStyle name="Migliaia 3 5 2 2 4 5" xfId="12707" xr:uid="{F53918EB-1AC4-41EA-B55A-54E41A5F3AEA}"/>
    <cellStyle name="Migliaia 3 5 2 2 4 5 2" xfId="35544" xr:uid="{B39AD113-2AFE-4984-BF49-1D2D6BD9B1D4}"/>
    <cellStyle name="Migliaia 3 5 2 2 4 6" xfId="24127" xr:uid="{385D6D69-5087-41D1-A3FD-0F189EE63DA1}"/>
    <cellStyle name="Migliaia 3 5 2 2 5" xfId="1472" xr:uid="{CA1A10D6-0F75-4FF4-9443-EB7F5A5FA10E}"/>
    <cellStyle name="Migliaia 3 5 2 2 5 2" xfId="2931" xr:uid="{F33DDE6F-B1D3-4045-B429-C9C1728BC34B}"/>
    <cellStyle name="Migliaia 3 5 2 2 5 2 2" xfId="5787" xr:uid="{46FC2815-9A51-482B-8B5B-FA648C8D78CE}"/>
    <cellStyle name="Migliaia 3 5 2 2 5 2 2 2" xfId="11495" xr:uid="{DE502964-CB40-4D7C-BEEE-7AB9777056EE}"/>
    <cellStyle name="Migliaia 3 5 2 2 5 2 2 2 2" xfId="22913" xr:uid="{22500373-33D6-475A-AD5F-5361589F6A70}"/>
    <cellStyle name="Migliaia 3 5 2 2 5 2 2 2 2 2" xfId="45750" xr:uid="{D31CFE37-4CFC-4276-AEEF-8EC3C37B5236}"/>
    <cellStyle name="Migliaia 3 5 2 2 5 2 2 2 3" xfId="34333" xr:uid="{FD0D5ADF-BCEA-4DE1-958E-140D74E9293D}"/>
    <cellStyle name="Migliaia 3 5 2 2 5 2 2 3" xfId="17205" xr:uid="{D330C571-4A1B-4256-A0DA-EE59F885C9F9}"/>
    <cellStyle name="Migliaia 3 5 2 2 5 2 2 3 2" xfId="40042" xr:uid="{227A3331-27EE-4BF8-A106-07D9372BF907}"/>
    <cellStyle name="Migliaia 3 5 2 2 5 2 2 4" xfId="28625" xr:uid="{056AA468-7710-4946-9655-DFFB12653590}"/>
    <cellStyle name="Migliaia 3 5 2 2 5 2 3" xfId="8642" xr:uid="{518B7A1E-D5F9-46DF-93D8-52110E9F8F1C}"/>
    <cellStyle name="Migliaia 3 5 2 2 5 2 3 2" xfId="20059" xr:uid="{2A959437-FC6C-4F8B-8CE7-04CD853EF366}"/>
    <cellStyle name="Migliaia 3 5 2 2 5 2 3 2 2" xfId="42896" xr:uid="{68AAFBE7-F45D-4B65-A776-154C07228461}"/>
    <cellStyle name="Migliaia 3 5 2 2 5 2 3 3" xfId="31479" xr:uid="{BF1AB570-4E9B-4FA3-AE66-2CE8B203F978}"/>
    <cellStyle name="Migliaia 3 5 2 2 5 2 4" xfId="14351" xr:uid="{2E3AD5C1-CA7F-4933-BAA7-47F93D1C2145}"/>
    <cellStyle name="Migliaia 3 5 2 2 5 2 4 2" xfId="37188" xr:uid="{17D93D09-BBDA-4D49-88F8-0D5669273C9C}"/>
    <cellStyle name="Migliaia 3 5 2 2 5 2 5" xfId="25771" xr:uid="{77E9EA3D-42E7-46B5-8A3C-998F68C7A299}"/>
    <cellStyle name="Migliaia 3 5 2 2 5 3" xfId="4360" xr:uid="{566C2838-B009-4332-BCD0-94799FDBCC28}"/>
    <cellStyle name="Migliaia 3 5 2 2 5 3 2" xfId="10069" xr:uid="{A18433BB-A7BD-4586-999C-9A5FBFB2556F}"/>
    <cellStyle name="Migliaia 3 5 2 2 5 3 2 2" xfId="21486" xr:uid="{0D94A6EA-1808-471A-A974-45E5A825D9F9}"/>
    <cellStyle name="Migliaia 3 5 2 2 5 3 2 2 2" xfId="44323" xr:uid="{278036F9-9C5E-48D1-9117-39A290E2DD01}"/>
    <cellStyle name="Migliaia 3 5 2 2 5 3 2 3" xfId="32906" xr:uid="{4BF3A31B-F0BA-43EE-AA7A-76BF025CCA3D}"/>
    <cellStyle name="Migliaia 3 5 2 2 5 3 3" xfId="15778" xr:uid="{9DA02E81-BCF0-4CA0-8AF9-E7B7BED6442B}"/>
    <cellStyle name="Migliaia 3 5 2 2 5 3 3 2" xfId="38615" xr:uid="{D4F8C3B5-350B-45AB-85B5-E8EEC3DAA833}"/>
    <cellStyle name="Migliaia 3 5 2 2 5 3 4" xfId="27198" xr:uid="{45B6EE79-0107-4A09-8D3A-05EFFEA06D62}"/>
    <cellStyle name="Migliaia 3 5 2 2 5 4" xfId="7215" xr:uid="{37A75E5F-A9AE-4EB9-8DDD-AA0640457D85}"/>
    <cellStyle name="Migliaia 3 5 2 2 5 4 2" xfId="18632" xr:uid="{F7FF9A8E-7C82-4565-89E8-EC8C7B3D9F09}"/>
    <cellStyle name="Migliaia 3 5 2 2 5 4 2 2" xfId="41469" xr:uid="{736D3921-B4CC-4AB9-AA8D-D671E2E63FC7}"/>
    <cellStyle name="Migliaia 3 5 2 2 5 4 3" xfId="30052" xr:uid="{57FC2C8A-528E-4BB1-B03E-BF2B830BC382}"/>
    <cellStyle name="Migliaia 3 5 2 2 5 5" xfId="12924" xr:uid="{FBCF7C3C-E5FD-41E1-998A-77B59E470720}"/>
    <cellStyle name="Migliaia 3 5 2 2 5 5 2" xfId="35761" xr:uid="{80203A39-9AB5-48B5-ACAD-8D4CB9C7B211}"/>
    <cellStyle name="Migliaia 3 5 2 2 5 6" xfId="24344" xr:uid="{D2B3F7B0-37A8-490C-B9F2-5BF79ED1FED9}"/>
    <cellStyle name="Migliaia 3 5 2 2 6" xfId="1719" xr:uid="{2CFA2EC8-940B-4C1C-9830-4AC2B25D7B4D}"/>
    <cellStyle name="Migliaia 3 5 2 2 6 2" xfId="3148" xr:uid="{B549857C-4021-427D-81CA-08941B39AFFA}"/>
    <cellStyle name="Migliaia 3 5 2 2 6 2 2" xfId="6004" xr:uid="{B1800E50-4D3E-4C34-9ABE-03CE9222AD03}"/>
    <cellStyle name="Migliaia 3 5 2 2 6 2 2 2" xfId="11712" xr:uid="{57C029EE-9697-4F40-B3BC-26F0527045D0}"/>
    <cellStyle name="Migliaia 3 5 2 2 6 2 2 2 2" xfId="23130" xr:uid="{F02D438A-3D74-4126-972D-F4BB40E7A3F4}"/>
    <cellStyle name="Migliaia 3 5 2 2 6 2 2 2 2 2" xfId="45967" xr:uid="{E3FE3528-5C1F-4B21-8DD4-B39632036222}"/>
    <cellStyle name="Migliaia 3 5 2 2 6 2 2 2 3" xfId="34550" xr:uid="{464D6174-B39D-42F0-94A4-4A4BE319A0BF}"/>
    <cellStyle name="Migliaia 3 5 2 2 6 2 2 3" xfId="17422" xr:uid="{7F9A9F14-F330-4351-92E9-680AFD1203FB}"/>
    <cellStyle name="Migliaia 3 5 2 2 6 2 2 3 2" xfId="40259" xr:uid="{F0914AA8-2C5F-4C63-B5F1-B74D2F449A5C}"/>
    <cellStyle name="Migliaia 3 5 2 2 6 2 2 4" xfId="28842" xr:uid="{AC899F0B-3C9E-48BF-AD90-D0AF564B86AE}"/>
    <cellStyle name="Migliaia 3 5 2 2 6 2 3" xfId="8859" xr:uid="{05F73D25-F247-4891-AC54-21F256ABFD54}"/>
    <cellStyle name="Migliaia 3 5 2 2 6 2 3 2" xfId="20276" xr:uid="{82A425B6-227A-433D-9243-4401E2B4FC4E}"/>
    <cellStyle name="Migliaia 3 5 2 2 6 2 3 2 2" xfId="43113" xr:uid="{D9E42851-B6DC-4F50-906F-A9CC914F6269}"/>
    <cellStyle name="Migliaia 3 5 2 2 6 2 3 3" xfId="31696" xr:uid="{827F9A23-6CCE-44CA-A3EC-06A81A8EE9B6}"/>
    <cellStyle name="Migliaia 3 5 2 2 6 2 4" xfId="14568" xr:uid="{3EA7EC4C-596A-4336-8E4B-DD1CFB75D32E}"/>
    <cellStyle name="Migliaia 3 5 2 2 6 2 4 2" xfId="37405" xr:uid="{54D3D87A-AF08-47D0-BF67-99334B87CC7D}"/>
    <cellStyle name="Migliaia 3 5 2 2 6 2 5" xfId="25988" xr:uid="{ADA07D6A-5F91-4349-80F9-A862ACFC25E7}"/>
    <cellStyle name="Migliaia 3 5 2 2 6 3" xfId="4577" xr:uid="{AD865983-D9AE-4197-B466-54DE17677662}"/>
    <cellStyle name="Migliaia 3 5 2 2 6 3 2" xfId="10286" xr:uid="{D1899C1F-9F37-4617-B1B7-87D91347CFED}"/>
    <cellStyle name="Migliaia 3 5 2 2 6 3 2 2" xfId="21703" xr:uid="{7848B9EA-E35E-4111-90B2-76171C2FBC4D}"/>
    <cellStyle name="Migliaia 3 5 2 2 6 3 2 2 2" xfId="44540" xr:uid="{576AB4AD-7D37-4DD6-AAD3-2CD6C45788FC}"/>
    <cellStyle name="Migliaia 3 5 2 2 6 3 2 3" xfId="33123" xr:uid="{B724459A-5C1D-4ED9-9C82-D2156E28CFC0}"/>
    <cellStyle name="Migliaia 3 5 2 2 6 3 3" xfId="15995" xr:uid="{02D99365-C377-417F-9D77-6283A7CD53B6}"/>
    <cellStyle name="Migliaia 3 5 2 2 6 3 3 2" xfId="38832" xr:uid="{02690885-6304-441B-BA7D-33F230E13861}"/>
    <cellStyle name="Migliaia 3 5 2 2 6 3 4" xfId="27415" xr:uid="{83983687-669D-438D-B26F-6F2A3A645808}"/>
    <cellStyle name="Migliaia 3 5 2 2 6 4" xfId="7432" xr:uid="{23BAC67D-CA1A-407A-869A-15439DA793D1}"/>
    <cellStyle name="Migliaia 3 5 2 2 6 4 2" xfId="18849" xr:uid="{D8AD963B-D339-410E-A1AC-FC77A2CDA83B}"/>
    <cellStyle name="Migliaia 3 5 2 2 6 4 2 2" xfId="41686" xr:uid="{F39ADBE2-36B7-45BB-949D-750A47557BC5}"/>
    <cellStyle name="Migliaia 3 5 2 2 6 4 3" xfId="30269" xr:uid="{73258BB5-A1D6-4133-9BA8-84433342B035}"/>
    <cellStyle name="Migliaia 3 5 2 2 6 5" xfId="13141" xr:uid="{48E0B1B9-35D1-47D4-9BE1-2F62995143C5}"/>
    <cellStyle name="Migliaia 3 5 2 2 6 5 2" xfId="35978" xr:uid="{D2C77502-FB07-4ABA-8CD7-E3631655F687}"/>
    <cellStyle name="Migliaia 3 5 2 2 6 6" xfId="24561" xr:uid="{2BB8681F-9DB0-4497-909D-3BA48871A1D4}"/>
    <cellStyle name="Migliaia 3 5 2 2 7" xfId="2063" xr:uid="{5D3177FD-10BD-413D-B11B-FAC1BA8C1C17}"/>
    <cellStyle name="Migliaia 3 5 2 2 7 2" xfId="4919" xr:uid="{115456B8-982B-4298-AA0A-595C269C07DD}"/>
    <cellStyle name="Migliaia 3 5 2 2 7 2 2" xfId="10627" xr:uid="{BD12F318-F0E5-4654-9F89-2ADC7810A74F}"/>
    <cellStyle name="Migliaia 3 5 2 2 7 2 2 2" xfId="22045" xr:uid="{148ED82A-86F2-4464-A2FA-F0A36CE12CD0}"/>
    <cellStyle name="Migliaia 3 5 2 2 7 2 2 2 2" xfId="44882" xr:uid="{C1804E47-0D4C-4277-B183-1615249FC01E}"/>
    <cellStyle name="Migliaia 3 5 2 2 7 2 2 3" xfId="33465" xr:uid="{E1C0EBF1-5D57-484C-BE11-E34109D641DD}"/>
    <cellStyle name="Migliaia 3 5 2 2 7 2 3" xfId="16337" xr:uid="{31973DAF-8484-4C78-8736-A944750CD8F7}"/>
    <cellStyle name="Migliaia 3 5 2 2 7 2 3 2" xfId="39174" xr:uid="{5F456CC7-8568-4183-8DDE-8B1A5CA4005A}"/>
    <cellStyle name="Migliaia 3 5 2 2 7 2 4" xfId="27757" xr:uid="{48104A4D-EDF3-42C3-8BBC-BB722F9799CC}"/>
    <cellStyle name="Migliaia 3 5 2 2 7 3" xfId="7774" xr:uid="{5657AE9C-88EA-4755-8505-A14748261278}"/>
    <cellStyle name="Migliaia 3 5 2 2 7 3 2" xfId="19191" xr:uid="{E11077A8-70A2-4FBA-A688-01955A116319}"/>
    <cellStyle name="Migliaia 3 5 2 2 7 3 2 2" xfId="42028" xr:uid="{B67BC1E5-A3E2-49C5-A0BF-B6CF4C5011F8}"/>
    <cellStyle name="Migliaia 3 5 2 2 7 3 3" xfId="30611" xr:uid="{3379E9AF-3973-42B8-8117-50B520201C47}"/>
    <cellStyle name="Migliaia 3 5 2 2 7 4" xfId="13483" xr:uid="{A6C3D0E4-80BB-4401-A088-40BDE62FA312}"/>
    <cellStyle name="Migliaia 3 5 2 2 7 4 2" xfId="36320" xr:uid="{0D20A25B-9F97-46B9-B88B-92126692C131}"/>
    <cellStyle name="Migliaia 3 5 2 2 7 5" xfId="24903" xr:uid="{86C45A62-D4CD-4952-8D36-3691EFBD6343}"/>
    <cellStyle name="Migliaia 3 5 2 2 8" xfId="3492" xr:uid="{97944970-71B4-492B-A69D-AF224F0C5D48}"/>
    <cellStyle name="Migliaia 3 5 2 2 8 2" xfId="9201" xr:uid="{EAACA74D-2A7D-401C-B2B1-90F5306D2516}"/>
    <cellStyle name="Migliaia 3 5 2 2 8 2 2" xfId="20618" xr:uid="{BE564454-4605-4BBB-8951-2B4968A54DA0}"/>
    <cellStyle name="Migliaia 3 5 2 2 8 2 2 2" xfId="43455" xr:uid="{38D39F53-E1A5-4C69-ADF3-EA3B86AE7A22}"/>
    <cellStyle name="Migliaia 3 5 2 2 8 2 3" xfId="32038" xr:uid="{0CB7EC86-AE32-49AA-87A3-37A1B0CF73CC}"/>
    <cellStyle name="Migliaia 3 5 2 2 8 3" xfId="14910" xr:uid="{1278DF48-9934-4138-B89C-1407135A3CCB}"/>
    <cellStyle name="Migliaia 3 5 2 2 8 3 2" xfId="37747" xr:uid="{D3616E32-8BEB-4B3C-8933-409C8377AB1B}"/>
    <cellStyle name="Migliaia 3 5 2 2 8 4" xfId="26330" xr:uid="{BD4D18C9-E42F-4FB7-A1E8-5D7D131C8529}"/>
    <cellStyle name="Migliaia 3 5 2 2 9" xfId="6347" xr:uid="{88AB3BEE-68AD-4953-8F24-5E2EAEB216A2}"/>
    <cellStyle name="Migliaia 3 5 2 2 9 2" xfId="17764" xr:uid="{56274470-38BE-4DA4-917F-1CF48D44CB59}"/>
    <cellStyle name="Migliaia 3 5 2 2 9 2 2" xfId="40601" xr:uid="{DF01DEC5-6795-4DD3-A78C-0C99C556161A}"/>
    <cellStyle name="Migliaia 3 5 2 2 9 3" xfId="29184" xr:uid="{16FB65AF-9577-4325-8466-F1DA9804357D}"/>
    <cellStyle name="Migliaia 3 5 2 3" xfId="584" xr:uid="{99805040-EE66-4261-B8D9-9DEC7B04BF7B}"/>
    <cellStyle name="Migliaia 3 5 2 3 2" xfId="2166" xr:uid="{3A166F35-AEF0-46CC-91EC-C29DD709C337}"/>
    <cellStyle name="Migliaia 3 5 2 3 2 2" xfId="5022" xr:uid="{C92A4AEB-022A-4FD8-A95E-B3B72CC7B6FE}"/>
    <cellStyle name="Migliaia 3 5 2 3 2 2 2" xfId="10730" xr:uid="{7DEF4DCB-3A3C-4B28-B95E-C3ADC4E76D73}"/>
    <cellStyle name="Migliaia 3 5 2 3 2 2 2 2" xfId="22148" xr:uid="{B1DBE99A-ECEB-42BB-B41C-C1FC8458A4FC}"/>
    <cellStyle name="Migliaia 3 5 2 3 2 2 2 2 2" xfId="44985" xr:uid="{5561711B-3406-43EF-9403-CDC3B8FD7B4A}"/>
    <cellStyle name="Migliaia 3 5 2 3 2 2 2 3" xfId="33568" xr:uid="{6D670131-02AF-4B54-9484-3A1597EF3EC6}"/>
    <cellStyle name="Migliaia 3 5 2 3 2 2 3" xfId="16440" xr:uid="{E0C7E6DB-224F-45CA-ADD3-8B7E854E8451}"/>
    <cellStyle name="Migliaia 3 5 2 3 2 2 3 2" xfId="39277" xr:uid="{513A8958-B95E-498A-B1AE-667EBB3AC39C}"/>
    <cellStyle name="Migliaia 3 5 2 3 2 2 4" xfId="27860" xr:uid="{AED3BBB3-F54F-4999-ABB9-671B69902133}"/>
    <cellStyle name="Migliaia 3 5 2 3 2 3" xfId="7877" xr:uid="{EF7BF392-7D1E-4BA1-BCCA-1B924275DAFF}"/>
    <cellStyle name="Migliaia 3 5 2 3 2 3 2" xfId="19294" xr:uid="{803A6609-8950-4A97-9883-CAF97BC1CAD2}"/>
    <cellStyle name="Migliaia 3 5 2 3 2 3 2 2" xfId="42131" xr:uid="{6E0393F1-AFA8-46F1-9A33-D57AC453A51D}"/>
    <cellStyle name="Migliaia 3 5 2 3 2 3 3" xfId="30714" xr:uid="{1B5F8B3F-28FC-42C2-9DAF-89B7DD7A96F4}"/>
    <cellStyle name="Migliaia 3 5 2 3 2 4" xfId="13586" xr:uid="{CD4341C5-2F81-4017-B5B3-C5A238D2EC9A}"/>
    <cellStyle name="Migliaia 3 5 2 3 2 4 2" xfId="36423" xr:uid="{41C5370B-1F36-4CD3-88A1-78945B7F0602}"/>
    <cellStyle name="Migliaia 3 5 2 3 2 5" xfId="25006" xr:uid="{EB83194E-2CD7-44DA-9FAF-B322F0732322}"/>
    <cellStyle name="Migliaia 3 5 2 3 3" xfId="3595" xr:uid="{4F1B38AF-E304-4A01-8505-4AEB3D505E31}"/>
    <cellStyle name="Migliaia 3 5 2 3 3 2" xfId="9304" xr:uid="{6FACD825-61D1-4F80-A575-2BB16110D44C}"/>
    <cellStyle name="Migliaia 3 5 2 3 3 2 2" xfId="20721" xr:uid="{8C526458-820D-4324-906B-9B5982D95524}"/>
    <cellStyle name="Migliaia 3 5 2 3 3 2 2 2" xfId="43558" xr:uid="{D9A1B803-B5C4-48E2-AA4B-7BBBBE200615}"/>
    <cellStyle name="Migliaia 3 5 2 3 3 2 3" xfId="32141" xr:uid="{3369A75F-0A24-4525-B54D-4A338C5962F3}"/>
    <cellStyle name="Migliaia 3 5 2 3 3 3" xfId="15013" xr:uid="{113D98DE-79FC-434C-AF82-505789CD1E19}"/>
    <cellStyle name="Migliaia 3 5 2 3 3 3 2" xfId="37850" xr:uid="{73BBE23F-8867-440B-B6E3-EC49F101EDEC}"/>
    <cellStyle name="Migliaia 3 5 2 3 3 4" xfId="26433" xr:uid="{D2A7F456-C922-4F63-8578-B2BCAC9EE01A}"/>
    <cellStyle name="Migliaia 3 5 2 3 4" xfId="6450" xr:uid="{01FD1521-0B08-4ADF-AF22-7B0466C4EA85}"/>
    <cellStyle name="Migliaia 3 5 2 3 4 2" xfId="17867" xr:uid="{CEB5C299-3462-494E-A8B3-A8116AFA20BF}"/>
    <cellStyle name="Migliaia 3 5 2 3 4 2 2" xfId="40704" xr:uid="{C2F11DE6-0377-40CA-AFAE-A1BB8B622A7F}"/>
    <cellStyle name="Migliaia 3 5 2 3 4 3" xfId="29287" xr:uid="{6E13385C-5D79-4B99-A173-587ADF010A6A}"/>
    <cellStyle name="Migliaia 3 5 2 3 5" xfId="12159" xr:uid="{2927DE6D-92F0-4357-A697-33521C1AAB9D}"/>
    <cellStyle name="Migliaia 3 5 2 3 5 2" xfId="34996" xr:uid="{B2CC56A6-DB6E-4C05-A085-440295234C4F}"/>
    <cellStyle name="Migliaia 3 5 2 3 6" xfId="23579" xr:uid="{66DB1E0B-CDD4-44AB-A0C6-66914D6F3679}"/>
    <cellStyle name="Migliaia 3 5 2 4" xfId="847" xr:uid="{7E7F168F-78C2-4C09-8880-ADAC56424F6F}"/>
    <cellStyle name="Migliaia 3 5 2 4 2" xfId="2383" xr:uid="{F9416A76-3BFF-4ED6-9C8E-2A9592298D21}"/>
    <cellStyle name="Migliaia 3 5 2 4 2 2" xfId="5239" xr:uid="{856297FB-262B-46DD-83A7-9960FD3C6242}"/>
    <cellStyle name="Migliaia 3 5 2 4 2 2 2" xfId="10947" xr:uid="{0A58BB5C-1CD3-4BD2-809E-B88FE83CE95D}"/>
    <cellStyle name="Migliaia 3 5 2 4 2 2 2 2" xfId="22365" xr:uid="{4D6D441E-74FD-4C4A-A819-E79871C848A7}"/>
    <cellStyle name="Migliaia 3 5 2 4 2 2 2 2 2" xfId="45202" xr:uid="{ECC7AEB2-6C7C-4037-9F93-92CD4F137B65}"/>
    <cellStyle name="Migliaia 3 5 2 4 2 2 2 3" xfId="33785" xr:uid="{332DC57C-7A13-4007-AB69-25A1C153C924}"/>
    <cellStyle name="Migliaia 3 5 2 4 2 2 3" xfId="16657" xr:uid="{F03C7D7C-C1E6-42EE-843C-8F8BC8D25055}"/>
    <cellStyle name="Migliaia 3 5 2 4 2 2 3 2" xfId="39494" xr:uid="{76C4A970-32AB-4086-9DE9-C8979BD1B006}"/>
    <cellStyle name="Migliaia 3 5 2 4 2 2 4" xfId="28077" xr:uid="{58589BE1-DFEB-4A3E-A50B-51470E57E5A1}"/>
    <cellStyle name="Migliaia 3 5 2 4 2 3" xfId="8094" xr:uid="{CAFB9864-85CA-4560-B83C-0F8F0298D9EE}"/>
    <cellStyle name="Migliaia 3 5 2 4 2 3 2" xfId="19511" xr:uid="{DB1FE489-22C8-4C33-AFE7-0CE78CAAEA00}"/>
    <cellStyle name="Migliaia 3 5 2 4 2 3 2 2" xfId="42348" xr:uid="{6AA4BE6F-5FED-4395-AEBC-F88E14ED5FDD}"/>
    <cellStyle name="Migliaia 3 5 2 4 2 3 3" xfId="30931" xr:uid="{3AA4AA39-BEA3-4FAA-98B2-1EA5DE612E9B}"/>
    <cellStyle name="Migliaia 3 5 2 4 2 4" xfId="13803" xr:uid="{9DFD55EC-626E-4F9D-81EF-E6D514C403BB}"/>
    <cellStyle name="Migliaia 3 5 2 4 2 4 2" xfId="36640" xr:uid="{29645846-0B93-4E13-A87F-DCEEC2EF5659}"/>
    <cellStyle name="Migliaia 3 5 2 4 2 5" xfId="25223" xr:uid="{2B202305-927F-4680-870B-38EEE3C3BC63}"/>
    <cellStyle name="Migliaia 3 5 2 4 3" xfId="3812" xr:uid="{4E67A8EF-8735-423C-A32D-BCB35D24E6C7}"/>
    <cellStyle name="Migliaia 3 5 2 4 3 2" xfId="9521" xr:uid="{6A721C84-6C80-43E5-AC8D-59DB950C4356}"/>
    <cellStyle name="Migliaia 3 5 2 4 3 2 2" xfId="20938" xr:uid="{51E086C4-B05E-4CA7-B0AE-5E8574FE9984}"/>
    <cellStyle name="Migliaia 3 5 2 4 3 2 2 2" xfId="43775" xr:uid="{5B1B8B5C-5F93-47B3-9051-D9EBC2E36D6D}"/>
    <cellStyle name="Migliaia 3 5 2 4 3 2 3" xfId="32358" xr:uid="{003EC280-42E4-41D2-9760-59CE07DD67F8}"/>
    <cellStyle name="Migliaia 3 5 2 4 3 3" xfId="15230" xr:uid="{02A2A39D-363F-4A1F-8480-8290F19D8C12}"/>
    <cellStyle name="Migliaia 3 5 2 4 3 3 2" xfId="38067" xr:uid="{1B82EE88-5392-4062-AB7B-05293B7B5E71}"/>
    <cellStyle name="Migliaia 3 5 2 4 3 4" xfId="26650" xr:uid="{7347AF34-7252-4D91-B40B-4749F8D95FBF}"/>
    <cellStyle name="Migliaia 3 5 2 4 4" xfId="6667" xr:uid="{76E83381-1216-4C14-A740-2756F683E399}"/>
    <cellStyle name="Migliaia 3 5 2 4 4 2" xfId="18084" xr:uid="{987FB2AE-E5E8-46E6-B6B2-904ADF8BD07C}"/>
    <cellStyle name="Migliaia 3 5 2 4 4 2 2" xfId="40921" xr:uid="{EE1B8F4E-6C07-4902-8A0B-C079E71E58D1}"/>
    <cellStyle name="Migliaia 3 5 2 4 4 3" xfId="29504" xr:uid="{7CE9939E-CEFC-4DF0-8997-40C269C8C058}"/>
    <cellStyle name="Migliaia 3 5 2 4 5" xfId="12376" xr:uid="{4EA0A434-F569-41DE-B96D-82532BF937F3}"/>
    <cellStyle name="Migliaia 3 5 2 4 5 2" xfId="35213" xr:uid="{C6E0C733-DAAB-45B4-99B3-B2400C3477EB}"/>
    <cellStyle name="Migliaia 3 5 2 4 6" xfId="23796" xr:uid="{92AA922A-7378-4F68-88E2-1216751BB86E}"/>
    <cellStyle name="Migliaia 3 5 2 5" xfId="1094" xr:uid="{4C00CA32-933A-4B73-BB83-6D5EEAE09D21}"/>
    <cellStyle name="Migliaia 3 5 2 5 2" xfId="2600" xr:uid="{526350EC-6E18-4AE9-A899-0E586A719BB4}"/>
    <cellStyle name="Migliaia 3 5 2 5 2 2" xfId="5456" xr:uid="{93F8279B-84FC-48BB-BB27-16CF60132DCF}"/>
    <cellStyle name="Migliaia 3 5 2 5 2 2 2" xfId="11164" xr:uid="{58320BB6-B61B-4E76-BFA3-A5C428ACDE70}"/>
    <cellStyle name="Migliaia 3 5 2 5 2 2 2 2" xfId="22582" xr:uid="{1EA35470-81F1-4B79-90B1-161FC4BFC7EF}"/>
    <cellStyle name="Migliaia 3 5 2 5 2 2 2 2 2" xfId="45419" xr:uid="{38D4AD3D-3908-4157-A11D-37947E0273D1}"/>
    <cellStyle name="Migliaia 3 5 2 5 2 2 2 3" xfId="34002" xr:uid="{94B275FE-7577-4977-9B4D-19107F70786C}"/>
    <cellStyle name="Migliaia 3 5 2 5 2 2 3" xfId="16874" xr:uid="{4BA09C37-E916-4407-AF6A-6554A9CA7DD9}"/>
    <cellStyle name="Migliaia 3 5 2 5 2 2 3 2" xfId="39711" xr:uid="{38DC9F73-744B-4047-B7B5-085BA10C37BE}"/>
    <cellStyle name="Migliaia 3 5 2 5 2 2 4" xfId="28294" xr:uid="{5835CAA5-9895-45A8-B609-4164D5FDCCFB}"/>
    <cellStyle name="Migliaia 3 5 2 5 2 3" xfId="8311" xr:uid="{82FA97F8-2F88-446A-8688-D73B2F22B4D4}"/>
    <cellStyle name="Migliaia 3 5 2 5 2 3 2" xfId="19728" xr:uid="{2F4EEA16-E4D1-4974-BC92-E81AB427CD39}"/>
    <cellStyle name="Migliaia 3 5 2 5 2 3 2 2" xfId="42565" xr:uid="{4551C6CA-16B1-424A-BC6E-88B359C330ED}"/>
    <cellStyle name="Migliaia 3 5 2 5 2 3 3" xfId="31148" xr:uid="{E9797A5D-A5B4-4438-8554-5DBF72C2F08A}"/>
    <cellStyle name="Migliaia 3 5 2 5 2 4" xfId="14020" xr:uid="{28957334-0262-4238-A2D4-4E2962070371}"/>
    <cellStyle name="Migliaia 3 5 2 5 2 4 2" xfId="36857" xr:uid="{60E73CCC-24B3-4D00-ACB6-FB884634141A}"/>
    <cellStyle name="Migliaia 3 5 2 5 2 5" xfId="25440" xr:uid="{9E12C927-83F0-4BBD-81C4-AAAB3E32F034}"/>
    <cellStyle name="Migliaia 3 5 2 5 3" xfId="4029" xr:uid="{C18A94A5-BEDF-431D-A97C-7AE156068609}"/>
    <cellStyle name="Migliaia 3 5 2 5 3 2" xfId="9738" xr:uid="{4988C521-9318-4ACC-9FF6-26C397FCB3F1}"/>
    <cellStyle name="Migliaia 3 5 2 5 3 2 2" xfId="21155" xr:uid="{58D115E9-CEF1-4FAD-8C63-A9513C7E73B9}"/>
    <cellStyle name="Migliaia 3 5 2 5 3 2 2 2" xfId="43992" xr:uid="{66B9D786-96A8-4ED9-8007-1AB385060DB3}"/>
    <cellStyle name="Migliaia 3 5 2 5 3 2 3" xfId="32575" xr:uid="{1B9B4763-3573-42F4-ABC7-2B98D1E79870}"/>
    <cellStyle name="Migliaia 3 5 2 5 3 3" xfId="15447" xr:uid="{0AB09E3C-A3A6-4E3B-B178-0E192AC69B8A}"/>
    <cellStyle name="Migliaia 3 5 2 5 3 3 2" xfId="38284" xr:uid="{6C18B7C0-CE4E-4B14-AD35-4DA9D5FEF14D}"/>
    <cellStyle name="Migliaia 3 5 2 5 3 4" xfId="26867" xr:uid="{F2E7F210-5871-480B-B1E5-70C60E5010D7}"/>
    <cellStyle name="Migliaia 3 5 2 5 4" xfId="6884" xr:uid="{1B59BB91-773B-4126-8CBF-AE6A5F7E9C52}"/>
    <cellStyle name="Migliaia 3 5 2 5 4 2" xfId="18301" xr:uid="{8204880A-EE28-43DE-B3C9-0651DB03290C}"/>
    <cellStyle name="Migliaia 3 5 2 5 4 2 2" xfId="41138" xr:uid="{A8CA6520-1F0A-426E-AF65-7D45932D8CC7}"/>
    <cellStyle name="Migliaia 3 5 2 5 4 3" xfId="29721" xr:uid="{341A0EB6-1B37-4A2E-A686-5C12FA0581C8}"/>
    <cellStyle name="Migliaia 3 5 2 5 5" xfId="12593" xr:uid="{61E44289-5518-4372-B76A-7AE10C16B429}"/>
    <cellStyle name="Migliaia 3 5 2 5 5 2" xfId="35430" xr:uid="{834DF2A0-6CB9-4051-B7B4-05D0424FBA05}"/>
    <cellStyle name="Migliaia 3 5 2 5 6" xfId="24013" xr:uid="{529A9F58-6B70-46AB-9892-D414955959FC}"/>
    <cellStyle name="Migliaia 3 5 2 6" xfId="1341" xr:uid="{F070418F-3865-4D61-AFE8-B75A9814C933}"/>
    <cellStyle name="Migliaia 3 5 2 6 2" xfId="2817" xr:uid="{83DAFFAF-974C-4144-82F2-AE318A1184FF}"/>
    <cellStyle name="Migliaia 3 5 2 6 2 2" xfId="5673" xr:uid="{AFBBDF7F-A331-47ED-9EBB-C44558228FEB}"/>
    <cellStyle name="Migliaia 3 5 2 6 2 2 2" xfId="11381" xr:uid="{2B3226AE-167B-458F-AB19-C42E9C4A56AF}"/>
    <cellStyle name="Migliaia 3 5 2 6 2 2 2 2" xfId="22799" xr:uid="{ADD5D8A3-B631-4963-82BB-6BB2D24E7715}"/>
    <cellStyle name="Migliaia 3 5 2 6 2 2 2 2 2" xfId="45636" xr:uid="{B2F8BC22-5169-4E90-B210-B33C60D90957}"/>
    <cellStyle name="Migliaia 3 5 2 6 2 2 2 3" xfId="34219" xr:uid="{C79B4166-F346-4335-AED2-A4F82A19BCC0}"/>
    <cellStyle name="Migliaia 3 5 2 6 2 2 3" xfId="17091" xr:uid="{908D74F7-92D4-4891-AFA5-7378F7127031}"/>
    <cellStyle name="Migliaia 3 5 2 6 2 2 3 2" xfId="39928" xr:uid="{0B8C3FE0-0608-40E0-B09B-B87E0B62824D}"/>
    <cellStyle name="Migliaia 3 5 2 6 2 2 4" xfId="28511" xr:uid="{6A05F0F2-9D33-48BE-981C-6C7A0BEFFA30}"/>
    <cellStyle name="Migliaia 3 5 2 6 2 3" xfId="8528" xr:uid="{311446A7-8D3B-45DB-BF69-F4A732E592D5}"/>
    <cellStyle name="Migliaia 3 5 2 6 2 3 2" xfId="19945" xr:uid="{4BA7C302-A8D5-4574-9FA9-7BEFD7CD66CB}"/>
    <cellStyle name="Migliaia 3 5 2 6 2 3 2 2" xfId="42782" xr:uid="{99979834-BD22-421A-9D37-02FD699654D1}"/>
    <cellStyle name="Migliaia 3 5 2 6 2 3 3" xfId="31365" xr:uid="{AD311D3B-9913-4FC8-B449-E1A2724A75D9}"/>
    <cellStyle name="Migliaia 3 5 2 6 2 4" xfId="14237" xr:uid="{62B403CA-9306-4754-B5F6-CD43B09FDA76}"/>
    <cellStyle name="Migliaia 3 5 2 6 2 4 2" xfId="37074" xr:uid="{EFDA9ED6-CE10-46CB-B617-371721B67459}"/>
    <cellStyle name="Migliaia 3 5 2 6 2 5" xfId="25657" xr:uid="{7B5320C0-8BB6-4136-8FE4-C09EA8179F8D}"/>
    <cellStyle name="Migliaia 3 5 2 6 3" xfId="4246" xr:uid="{6C5D1A6F-8303-4C51-87F9-7F3B10DE3F64}"/>
    <cellStyle name="Migliaia 3 5 2 6 3 2" xfId="9955" xr:uid="{6F3E5519-C8F8-456C-9F5D-0C9354F09696}"/>
    <cellStyle name="Migliaia 3 5 2 6 3 2 2" xfId="21372" xr:uid="{1860D73C-2A3C-4CCE-9941-557C717F5049}"/>
    <cellStyle name="Migliaia 3 5 2 6 3 2 2 2" xfId="44209" xr:uid="{AD790ABD-5F62-4D1B-BC97-8269B2D0713E}"/>
    <cellStyle name="Migliaia 3 5 2 6 3 2 3" xfId="32792" xr:uid="{40C4C0C8-A48A-4F50-8958-A46FCDF12E64}"/>
    <cellStyle name="Migliaia 3 5 2 6 3 3" xfId="15664" xr:uid="{AD939CBF-99C2-4096-A9A5-8EAA575E1F37}"/>
    <cellStyle name="Migliaia 3 5 2 6 3 3 2" xfId="38501" xr:uid="{31532EB6-F477-48A4-95F2-7E12972EA7A9}"/>
    <cellStyle name="Migliaia 3 5 2 6 3 4" xfId="27084" xr:uid="{86037B4F-B86B-4699-930C-A72229AA9EAC}"/>
    <cellStyle name="Migliaia 3 5 2 6 4" xfId="7101" xr:uid="{B604D07C-D7BF-4047-A9A0-67AF87B357B8}"/>
    <cellStyle name="Migliaia 3 5 2 6 4 2" xfId="18518" xr:uid="{5F883C93-A490-4D87-BBFB-ACF77346DF15}"/>
    <cellStyle name="Migliaia 3 5 2 6 4 2 2" xfId="41355" xr:uid="{E83FDBFD-5F44-4924-9255-C2EE49689C9B}"/>
    <cellStyle name="Migliaia 3 5 2 6 4 3" xfId="29938" xr:uid="{35F7F890-81AA-46BB-9E0A-DE8C1BD0402E}"/>
    <cellStyle name="Migliaia 3 5 2 6 5" xfId="12810" xr:uid="{51D25CF4-FC3F-40D8-A9CA-B55F0D848697}"/>
    <cellStyle name="Migliaia 3 5 2 6 5 2" xfId="35647" xr:uid="{467378FA-02A4-4A4E-929F-2FFC33D55F30}"/>
    <cellStyle name="Migliaia 3 5 2 6 6" xfId="24230" xr:uid="{84A7862F-E940-4F82-A847-CFDAE519B011}"/>
    <cellStyle name="Migliaia 3 5 2 7" xfId="1588" xr:uid="{8483C4DD-F7C2-4B45-A32B-DD9C7A52E7E4}"/>
    <cellStyle name="Migliaia 3 5 2 7 2" xfId="3034" xr:uid="{F1191CC4-E951-4917-A9E5-19D4594CBEB9}"/>
    <cellStyle name="Migliaia 3 5 2 7 2 2" xfId="5890" xr:uid="{F5271611-2FEC-4533-89A9-E2257867AF9C}"/>
    <cellStyle name="Migliaia 3 5 2 7 2 2 2" xfId="11598" xr:uid="{CDCCC868-675C-449A-B536-B3EF1DC84E0E}"/>
    <cellStyle name="Migliaia 3 5 2 7 2 2 2 2" xfId="23016" xr:uid="{4E084F73-2E76-404D-BF3B-3A6DB2B39A05}"/>
    <cellStyle name="Migliaia 3 5 2 7 2 2 2 2 2" xfId="45853" xr:uid="{085CFEC7-C7C2-4A71-A5A4-9468BA4B2C08}"/>
    <cellStyle name="Migliaia 3 5 2 7 2 2 2 3" xfId="34436" xr:uid="{7587F3C9-DFF9-4156-B52C-C63A68D3ECBB}"/>
    <cellStyle name="Migliaia 3 5 2 7 2 2 3" xfId="17308" xr:uid="{E74FB4F0-9E30-4DB7-9FEE-203E504C1DE5}"/>
    <cellStyle name="Migliaia 3 5 2 7 2 2 3 2" xfId="40145" xr:uid="{9D222286-69A4-4A6E-8D41-4F1425E58589}"/>
    <cellStyle name="Migliaia 3 5 2 7 2 2 4" xfId="28728" xr:uid="{177EF5D4-677A-4E0D-922B-8E8815F30A9D}"/>
    <cellStyle name="Migliaia 3 5 2 7 2 3" xfId="8745" xr:uid="{7D61F0E0-C7CF-4C6D-B0EA-BCF70CA19D81}"/>
    <cellStyle name="Migliaia 3 5 2 7 2 3 2" xfId="20162" xr:uid="{02240907-8DF4-45E2-90CF-AE173FE3AA84}"/>
    <cellStyle name="Migliaia 3 5 2 7 2 3 2 2" xfId="42999" xr:uid="{637037B4-E3D4-49D1-94E7-C5858435430F}"/>
    <cellStyle name="Migliaia 3 5 2 7 2 3 3" xfId="31582" xr:uid="{6BD7DAD9-144F-4AF4-969D-DFF6FD615C63}"/>
    <cellStyle name="Migliaia 3 5 2 7 2 4" xfId="14454" xr:uid="{EEAD012A-1E7E-499F-90CE-F0F69E7EC52C}"/>
    <cellStyle name="Migliaia 3 5 2 7 2 4 2" xfId="37291" xr:uid="{1F1D7907-E779-4B07-AA5A-A7138A188BBB}"/>
    <cellStyle name="Migliaia 3 5 2 7 2 5" xfId="25874" xr:uid="{EDB1BFAC-221A-4BEB-AC82-EE040F9A6ECA}"/>
    <cellStyle name="Migliaia 3 5 2 7 3" xfId="4463" xr:uid="{0A032075-26EA-4761-9AB6-D0CFCC445C94}"/>
    <cellStyle name="Migliaia 3 5 2 7 3 2" xfId="10172" xr:uid="{1909846A-9CCF-4D90-87D4-2C2F241CA5B8}"/>
    <cellStyle name="Migliaia 3 5 2 7 3 2 2" xfId="21589" xr:uid="{FD658FCB-EE63-4784-B812-A36A18312798}"/>
    <cellStyle name="Migliaia 3 5 2 7 3 2 2 2" xfId="44426" xr:uid="{34FA43B1-17DF-4F22-93D7-085BD0D10216}"/>
    <cellStyle name="Migliaia 3 5 2 7 3 2 3" xfId="33009" xr:uid="{226680AA-60D3-4E07-9506-E2C0DDA0452C}"/>
    <cellStyle name="Migliaia 3 5 2 7 3 3" xfId="15881" xr:uid="{BDE8C706-53A4-4B5B-B18F-02EF30F7D5CA}"/>
    <cellStyle name="Migliaia 3 5 2 7 3 3 2" xfId="38718" xr:uid="{E28C9568-6830-4E71-8B08-E685FB205618}"/>
    <cellStyle name="Migliaia 3 5 2 7 3 4" xfId="27301" xr:uid="{D447710E-8246-4CEE-AB06-F6A92A720F6A}"/>
    <cellStyle name="Migliaia 3 5 2 7 4" xfId="7318" xr:uid="{EA04B2EB-91D1-4ABF-8F29-CDFF2E418EBB}"/>
    <cellStyle name="Migliaia 3 5 2 7 4 2" xfId="18735" xr:uid="{786830D5-3EC5-49CF-9AFF-C742033E2D6C}"/>
    <cellStyle name="Migliaia 3 5 2 7 4 2 2" xfId="41572" xr:uid="{1B8BBF83-6178-4568-AF47-B333E296102D}"/>
    <cellStyle name="Migliaia 3 5 2 7 4 3" xfId="30155" xr:uid="{A5D82CF1-CB84-4C46-A317-BC3241549F20}"/>
    <cellStyle name="Migliaia 3 5 2 7 5" xfId="13027" xr:uid="{77C45CA3-D44C-4E58-9CFC-8A80FD6DEFFB}"/>
    <cellStyle name="Migliaia 3 5 2 7 5 2" xfId="35864" xr:uid="{3D4321BB-1AB2-4DB0-A037-049DDE31648C}"/>
    <cellStyle name="Migliaia 3 5 2 7 6" xfId="24447" xr:uid="{B02A0941-35A2-4C35-BC12-F2610B5A552D}"/>
    <cellStyle name="Migliaia 3 5 2 8" xfId="1939" xr:uid="{9FB52AFF-168F-415C-872F-49F98B722558}"/>
    <cellStyle name="Migliaia 3 5 2 8 2" xfId="4795" xr:uid="{760F0F9A-978B-472C-8942-8108956BE27E}"/>
    <cellStyle name="Migliaia 3 5 2 8 2 2" xfId="10504" xr:uid="{F30EC650-9FF8-49BB-A9FE-07E41110F192}"/>
    <cellStyle name="Migliaia 3 5 2 8 2 2 2" xfId="21921" xr:uid="{8FFC513E-8278-4E89-82C0-D52A645E809A}"/>
    <cellStyle name="Migliaia 3 5 2 8 2 2 2 2" xfId="44758" xr:uid="{1AF1DD16-3975-44C4-A4B9-F0DF5D3BBE1F}"/>
    <cellStyle name="Migliaia 3 5 2 8 2 2 3" xfId="33341" xr:uid="{1F7A4454-9CE4-47DE-A4BB-FD5C51F849EC}"/>
    <cellStyle name="Migliaia 3 5 2 8 2 3" xfId="16213" xr:uid="{EE19319D-21F7-4020-B600-FB171C238B2A}"/>
    <cellStyle name="Migliaia 3 5 2 8 2 3 2" xfId="39050" xr:uid="{CF202138-0F3D-4A14-9EC9-782BA6CB0093}"/>
    <cellStyle name="Migliaia 3 5 2 8 2 4" xfId="27633" xr:uid="{4B4443C1-EAA5-4CF9-9107-3769EE8604AF}"/>
    <cellStyle name="Migliaia 3 5 2 8 3" xfId="7650" xr:uid="{2D2EB60E-FACD-4EF2-8DB9-F0209EA88E16}"/>
    <cellStyle name="Migliaia 3 5 2 8 3 2" xfId="19067" xr:uid="{1B55CFDA-0FC1-4C7F-8CF9-F97EAD2D52E4}"/>
    <cellStyle name="Migliaia 3 5 2 8 3 2 2" xfId="41904" xr:uid="{18F5AB6E-4C2D-4CCD-B73A-20A78BDEED0C}"/>
    <cellStyle name="Migliaia 3 5 2 8 3 3" xfId="30487" xr:uid="{8E0E933B-82F0-4894-AB59-31F1C2AFDD23}"/>
    <cellStyle name="Migliaia 3 5 2 8 4" xfId="13359" xr:uid="{C36A31A8-086D-420A-A9AD-94E6FAAD291A}"/>
    <cellStyle name="Migliaia 3 5 2 8 4 2" xfId="36196" xr:uid="{D29EE17B-945F-4AD0-B279-336FBF398696}"/>
    <cellStyle name="Migliaia 3 5 2 8 5" xfId="24779" xr:uid="{F2F66AC9-C473-42EF-9B2F-2587CF0C29FD}"/>
    <cellStyle name="Migliaia 3 5 2 9" xfId="3368" xr:uid="{553A6A9A-E0FD-4BA2-B202-8EF2AF679E43}"/>
    <cellStyle name="Migliaia 3 5 2 9 2" xfId="9077" xr:uid="{055E01A2-84F4-48B8-A752-90A6811D2D88}"/>
    <cellStyle name="Migliaia 3 5 2 9 2 2" xfId="20494" xr:uid="{59496602-E6B6-4920-A229-4FF0D2AF82AF}"/>
    <cellStyle name="Migliaia 3 5 2 9 2 2 2" xfId="43331" xr:uid="{331BE765-30CD-4C9E-BFB8-0F0714DD7C28}"/>
    <cellStyle name="Migliaia 3 5 2 9 2 3" xfId="31914" xr:uid="{51623A8F-3929-4476-BAFB-46C0A32FEB7A}"/>
    <cellStyle name="Migliaia 3 5 2 9 3" xfId="14786" xr:uid="{E821E30A-50AE-4979-A913-58A63CF7B3CC}"/>
    <cellStyle name="Migliaia 3 5 2 9 3 2" xfId="37623" xr:uid="{CA91EAA0-711F-46B3-A84A-95981862C640}"/>
    <cellStyle name="Migliaia 3 5 2 9 4" xfId="26206" xr:uid="{A574A60C-2B42-4B8D-B1B6-9D17996B9D71}"/>
    <cellStyle name="Migliaia 3 5 3" xfId="393" xr:uid="{E7D7B635-CA7A-4A42-8051-FAA5CC882420}"/>
    <cellStyle name="Migliaia 3 5 3 10" xfId="11992" xr:uid="{2D1C3CAA-327D-498D-8499-EC00CDD5A214}"/>
    <cellStyle name="Migliaia 3 5 3 10 2" xfId="34829" xr:uid="{A9198174-C853-48A2-A1FB-9DB3ACF65FA5}"/>
    <cellStyle name="Migliaia 3 5 3 11" xfId="23412" xr:uid="{F4BAB28A-92DB-470E-B520-36B606D88EE0}"/>
    <cellStyle name="Migliaia 3 5 3 2" xfId="647" xr:uid="{2EE86741-39C5-4326-90D9-AE0A59D3170E}"/>
    <cellStyle name="Migliaia 3 5 3 2 2" xfId="2216" xr:uid="{3C1209E2-EA6E-42E5-970B-A50A0D969BA3}"/>
    <cellStyle name="Migliaia 3 5 3 2 2 2" xfId="5072" xr:uid="{A3DDF114-94E0-44EB-A97A-ED06DFB70859}"/>
    <cellStyle name="Migliaia 3 5 3 2 2 2 2" xfId="10780" xr:uid="{C194B3B4-42C7-468B-BF23-733410705525}"/>
    <cellStyle name="Migliaia 3 5 3 2 2 2 2 2" xfId="22198" xr:uid="{5C51F600-45DA-4725-BB30-A0737CDDE9AE}"/>
    <cellStyle name="Migliaia 3 5 3 2 2 2 2 2 2" xfId="45035" xr:uid="{2E809C64-09AB-4F20-B07D-644A9C25A34C}"/>
    <cellStyle name="Migliaia 3 5 3 2 2 2 2 3" xfId="33618" xr:uid="{7ED980D4-9AE3-4CFC-AE52-1998ED99F359}"/>
    <cellStyle name="Migliaia 3 5 3 2 2 2 3" xfId="16490" xr:uid="{1A1234FB-E8CB-4EF6-8294-2C9A61E44D47}"/>
    <cellStyle name="Migliaia 3 5 3 2 2 2 3 2" xfId="39327" xr:uid="{DF91C777-EECC-4306-B82D-B7DDD724E3D2}"/>
    <cellStyle name="Migliaia 3 5 3 2 2 2 4" xfId="27910" xr:uid="{615EBA0D-3233-4555-8B23-B58E3A846629}"/>
    <cellStyle name="Migliaia 3 5 3 2 2 3" xfId="7927" xr:uid="{0F790D6E-A13D-4EF0-A293-5669D631417F}"/>
    <cellStyle name="Migliaia 3 5 3 2 2 3 2" xfId="19344" xr:uid="{96FAED2B-8A33-4E5D-A3C4-AFFBF7AF072C}"/>
    <cellStyle name="Migliaia 3 5 3 2 2 3 2 2" xfId="42181" xr:uid="{1FFDD04D-6105-45DF-811F-1553076BC7AC}"/>
    <cellStyle name="Migliaia 3 5 3 2 2 3 3" xfId="30764" xr:uid="{33E3E58B-C3E2-4465-A4A9-4966914838AD}"/>
    <cellStyle name="Migliaia 3 5 3 2 2 4" xfId="13636" xr:uid="{A18F3CD4-1879-42F6-9F23-3CB8BC342FC0}"/>
    <cellStyle name="Migliaia 3 5 3 2 2 4 2" xfId="36473" xr:uid="{1377A12A-5ED6-488A-A03B-9B71EBCE5DB5}"/>
    <cellStyle name="Migliaia 3 5 3 2 2 5" xfId="25056" xr:uid="{01EDE804-F500-49CC-B711-BD4CD0B99291}"/>
    <cellStyle name="Migliaia 3 5 3 2 3" xfId="3645" xr:uid="{98EAF420-2A1D-4CC5-95EB-D960AD05EBE9}"/>
    <cellStyle name="Migliaia 3 5 3 2 3 2" xfId="9354" xr:uid="{DA53C829-1CFB-44A8-AFEC-AF363181E534}"/>
    <cellStyle name="Migliaia 3 5 3 2 3 2 2" xfId="20771" xr:uid="{EA1BDB3C-0202-4CF7-AECA-CFA047E4E0A5}"/>
    <cellStyle name="Migliaia 3 5 3 2 3 2 2 2" xfId="43608" xr:uid="{800721AF-3300-4703-8218-50CB11010249}"/>
    <cellStyle name="Migliaia 3 5 3 2 3 2 3" xfId="32191" xr:uid="{690C0EBF-CD0B-4B72-9603-3EBACC194230}"/>
    <cellStyle name="Migliaia 3 5 3 2 3 3" xfId="15063" xr:uid="{C60E67E0-FC7B-4D10-869A-0CF7B0996061}"/>
    <cellStyle name="Migliaia 3 5 3 2 3 3 2" xfId="37900" xr:uid="{C489ED0F-0976-4CD8-8F64-A21EE1CE42A4}"/>
    <cellStyle name="Migliaia 3 5 3 2 3 4" xfId="26483" xr:uid="{D0ECED88-439D-403D-872F-AEF1AC929AE6}"/>
    <cellStyle name="Migliaia 3 5 3 2 4" xfId="6500" xr:uid="{C9CF678F-47F6-480D-9283-448EEFBA371B}"/>
    <cellStyle name="Migliaia 3 5 3 2 4 2" xfId="17917" xr:uid="{53B7CEF7-7EC5-4A3D-8801-58072AE163CF}"/>
    <cellStyle name="Migliaia 3 5 3 2 4 2 2" xfId="40754" xr:uid="{A99907DF-2176-40DB-8F76-CFB62C99AA28}"/>
    <cellStyle name="Migliaia 3 5 3 2 4 3" xfId="29337" xr:uid="{8E1ACD70-5F62-4931-949E-69DAEE8F0B4E}"/>
    <cellStyle name="Migliaia 3 5 3 2 5" xfId="12209" xr:uid="{2F514BA9-440F-45E1-84C6-A703FCBC2690}"/>
    <cellStyle name="Migliaia 3 5 3 2 5 2" xfId="35046" xr:uid="{1E77D666-E15A-4660-900B-D4259953AFED}"/>
    <cellStyle name="Migliaia 3 5 3 2 6" xfId="23629" xr:uid="{0430A5A9-1F50-42BA-92D8-AC55A9509395}"/>
    <cellStyle name="Migliaia 3 5 3 3" xfId="907" xr:uid="{A9B15201-38FD-4BCD-B8CF-0D3C808409E0}"/>
    <cellStyle name="Migliaia 3 5 3 3 2" xfId="2433" xr:uid="{8DE6E66D-1BF8-4F00-BB71-2A31FC8C490E}"/>
    <cellStyle name="Migliaia 3 5 3 3 2 2" xfId="5289" xr:uid="{7E513D17-0B9A-465C-99FB-F40FF5E2FDC1}"/>
    <cellStyle name="Migliaia 3 5 3 3 2 2 2" xfId="10997" xr:uid="{CC6FAB15-EEEA-40F9-863D-C0AEFD3E4AFF}"/>
    <cellStyle name="Migliaia 3 5 3 3 2 2 2 2" xfId="22415" xr:uid="{A9326BDB-AD38-47EE-B328-6CAB0BBE0AF9}"/>
    <cellStyle name="Migliaia 3 5 3 3 2 2 2 2 2" xfId="45252" xr:uid="{4D3DFC18-8472-4610-B8B8-BCB0249C39E5}"/>
    <cellStyle name="Migliaia 3 5 3 3 2 2 2 3" xfId="33835" xr:uid="{B3CEF558-AA2A-447B-B46F-0336F3C959F9}"/>
    <cellStyle name="Migliaia 3 5 3 3 2 2 3" xfId="16707" xr:uid="{C9483A72-FE43-4DB8-AB60-273F61E8F539}"/>
    <cellStyle name="Migliaia 3 5 3 3 2 2 3 2" xfId="39544" xr:uid="{E9833EA5-9C39-4471-BE65-04CC0FF2C4D3}"/>
    <cellStyle name="Migliaia 3 5 3 3 2 2 4" xfId="28127" xr:uid="{8A3D0626-837A-440E-9EB8-F3C850AD8531}"/>
    <cellStyle name="Migliaia 3 5 3 3 2 3" xfId="8144" xr:uid="{8FFDB829-3DB9-48FB-97E2-1DDF97B34D83}"/>
    <cellStyle name="Migliaia 3 5 3 3 2 3 2" xfId="19561" xr:uid="{DB04E35A-5114-4BE4-9F6B-41259EDE63DB}"/>
    <cellStyle name="Migliaia 3 5 3 3 2 3 2 2" xfId="42398" xr:uid="{F054031A-B014-41D1-8D1C-CE2AD5757BC3}"/>
    <cellStyle name="Migliaia 3 5 3 3 2 3 3" xfId="30981" xr:uid="{9BCDD05A-9A99-41BE-A520-245CDB97A160}"/>
    <cellStyle name="Migliaia 3 5 3 3 2 4" xfId="13853" xr:uid="{A94E1531-DC98-46A3-8B1A-8957370C17E7}"/>
    <cellStyle name="Migliaia 3 5 3 3 2 4 2" xfId="36690" xr:uid="{31A96CCE-60AE-4A00-9C9C-46FE3B6E4E39}"/>
    <cellStyle name="Migliaia 3 5 3 3 2 5" xfId="25273" xr:uid="{03AE4B63-BBF6-4020-80AC-23B907CA128B}"/>
    <cellStyle name="Migliaia 3 5 3 3 3" xfId="3862" xr:uid="{12DD5081-5644-4478-B9D7-0CBB98B46ACA}"/>
    <cellStyle name="Migliaia 3 5 3 3 3 2" xfId="9571" xr:uid="{79E2A4E9-F854-47C5-A2BA-6BB0B07D6A69}"/>
    <cellStyle name="Migliaia 3 5 3 3 3 2 2" xfId="20988" xr:uid="{72535606-DCA6-46AE-BB9D-C220E7B2E2BF}"/>
    <cellStyle name="Migliaia 3 5 3 3 3 2 2 2" xfId="43825" xr:uid="{9E2295BB-8EE7-442B-B145-B75B5BEDBBF0}"/>
    <cellStyle name="Migliaia 3 5 3 3 3 2 3" xfId="32408" xr:uid="{8261D2C1-D904-43D7-9D9C-9162894D9778}"/>
    <cellStyle name="Migliaia 3 5 3 3 3 3" xfId="15280" xr:uid="{77C99287-7642-4553-A944-133E13BA4E1D}"/>
    <cellStyle name="Migliaia 3 5 3 3 3 3 2" xfId="38117" xr:uid="{08C4449D-21D6-4F05-B8C7-C29FBED87656}"/>
    <cellStyle name="Migliaia 3 5 3 3 3 4" xfId="26700" xr:uid="{7243611D-BAD3-454B-BDA4-C2CFA8AD7A0B}"/>
    <cellStyle name="Migliaia 3 5 3 3 4" xfId="6717" xr:uid="{60B6AC94-D3DB-4FF1-A920-5D24E9C061EA}"/>
    <cellStyle name="Migliaia 3 5 3 3 4 2" xfId="18134" xr:uid="{D2E93EA7-9411-4D2E-A314-BDBBC39E0BD5}"/>
    <cellStyle name="Migliaia 3 5 3 3 4 2 2" xfId="40971" xr:uid="{77A7B421-5D94-4316-81E1-29F8E8D0EB68}"/>
    <cellStyle name="Migliaia 3 5 3 3 4 3" xfId="29554" xr:uid="{9041EC4B-C770-4EE6-A6C4-67E7961E4778}"/>
    <cellStyle name="Migliaia 3 5 3 3 5" xfId="12426" xr:uid="{33E780FF-4634-476A-BB9E-F9825BF91A71}"/>
    <cellStyle name="Migliaia 3 5 3 3 5 2" xfId="35263" xr:uid="{A2ADA7DB-70CB-4444-A536-C17BA7E86F14}"/>
    <cellStyle name="Migliaia 3 5 3 3 6" xfId="23846" xr:uid="{CE7FCB76-9C5D-4DAC-9054-94A136B5997D}"/>
    <cellStyle name="Migliaia 3 5 3 4" xfId="1154" xr:uid="{514683C8-1DB1-40E7-937D-B9F8DF91AC6F}"/>
    <cellStyle name="Migliaia 3 5 3 4 2" xfId="2650" xr:uid="{3F342549-98E8-43E4-8D9D-FB4926A61414}"/>
    <cellStyle name="Migliaia 3 5 3 4 2 2" xfId="5506" xr:uid="{0A911D4F-F4D7-4992-909F-44E30D175CE6}"/>
    <cellStyle name="Migliaia 3 5 3 4 2 2 2" xfId="11214" xr:uid="{D45155DB-7F5F-4085-B793-E7CE6C63ABB7}"/>
    <cellStyle name="Migliaia 3 5 3 4 2 2 2 2" xfId="22632" xr:uid="{4BBB96D1-F853-4FC6-BEBD-53B4E10D3DE5}"/>
    <cellStyle name="Migliaia 3 5 3 4 2 2 2 2 2" xfId="45469" xr:uid="{67666DFF-9FAF-42EF-BCC4-985FE7332A00}"/>
    <cellStyle name="Migliaia 3 5 3 4 2 2 2 3" xfId="34052" xr:uid="{2FBEAB2F-0AB2-4681-BAEB-594287D042F9}"/>
    <cellStyle name="Migliaia 3 5 3 4 2 2 3" xfId="16924" xr:uid="{45E055EA-EC92-4EDE-8784-839A46B3AFCE}"/>
    <cellStyle name="Migliaia 3 5 3 4 2 2 3 2" xfId="39761" xr:uid="{50E884F6-2A71-4D60-88D6-434DF0DF13C3}"/>
    <cellStyle name="Migliaia 3 5 3 4 2 2 4" xfId="28344" xr:uid="{C677251C-7B28-42D6-B71C-2845A2ECE7B4}"/>
    <cellStyle name="Migliaia 3 5 3 4 2 3" xfId="8361" xr:uid="{309DFA51-9643-4E47-A8EB-0B744D3856DB}"/>
    <cellStyle name="Migliaia 3 5 3 4 2 3 2" xfId="19778" xr:uid="{0EA4B900-25E1-49C6-99AD-620B3EEA0422}"/>
    <cellStyle name="Migliaia 3 5 3 4 2 3 2 2" xfId="42615" xr:uid="{8BCBF9F0-A33C-4D9E-8689-CA146BC2BB6F}"/>
    <cellStyle name="Migliaia 3 5 3 4 2 3 3" xfId="31198" xr:uid="{E327A7ED-D963-467B-A397-D8A1ED09DAD5}"/>
    <cellStyle name="Migliaia 3 5 3 4 2 4" xfId="14070" xr:uid="{00368753-4C45-408F-8776-7FBD80CBE04F}"/>
    <cellStyle name="Migliaia 3 5 3 4 2 4 2" xfId="36907" xr:uid="{6E14BFC0-A27E-40DF-B695-43815762DC73}"/>
    <cellStyle name="Migliaia 3 5 3 4 2 5" xfId="25490" xr:uid="{92978DBD-6A3B-440B-9C6D-FEF1065260C4}"/>
    <cellStyle name="Migliaia 3 5 3 4 3" xfId="4079" xr:uid="{178528FB-875F-4955-A310-8F6549F4696B}"/>
    <cellStyle name="Migliaia 3 5 3 4 3 2" xfId="9788" xr:uid="{A7B3FB06-D3D9-4E3A-98BB-A071008FBC67}"/>
    <cellStyle name="Migliaia 3 5 3 4 3 2 2" xfId="21205" xr:uid="{D6F7CCE2-DE82-4682-AFF5-13E8674CC54C}"/>
    <cellStyle name="Migliaia 3 5 3 4 3 2 2 2" xfId="44042" xr:uid="{8A71C417-FCC4-436F-8E1B-9699913E6638}"/>
    <cellStyle name="Migliaia 3 5 3 4 3 2 3" xfId="32625" xr:uid="{BAA8A8DE-70C1-4833-81D2-BA3ABD5D1B19}"/>
    <cellStyle name="Migliaia 3 5 3 4 3 3" xfId="15497" xr:uid="{FA883F52-C6A0-493B-A695-7EA2E597190A}"/>
    <cellStyle name="Migliaia 3 5 3 4 3 3 2" xfId="38334" xr:uid="{9BD89C7D-8A8A-423D-A556-C4371D94EB50}"/>
    <cellStyle name="Migliaia 3 5 3 4 3 4" xfId="26917" xr:uid="{BC4492BE-0057-4701-8A70-7ED8F202C51C}"/>
    <cellStyle name="Migliaia 3 5 3 4 4" xfId="6934" xr:uid="{31234315-8307-4191-9EB0-060902CA78B3}"/>
    <cellStyle name="Migliaia 3 5 3 4 4 2" xfId="18351" xr:uid="{C6153822-0907-4160-9E94-5101A24B7106}"/>
    <cellStyle name="Migliaia 3 5 3 4 4 2 2" xfId="41188" xr:uid="{762AD95D-2239-444C-9C06-429FB7A3D195}"/>
    <cellStyle name="Migliaia 3 5 3 4 4 3" xfId="29771" xr:uid="{3ECA9F48-A0D4-4D8B-9246-6E98278E4E0D}"/>
    <cellStyle name="Migliaia 3 5 3 4 5" xfId="12643" xr:uid="{9C120166-F991-4C89-B964-329A066C087A}"/>
    <cellStyle name="Migliaia 3 5 3 4 5 2" xfId="35480" xr:uid="{84E47A1D-044C-45A0-AF64-AFB7FF45FB03}"/>
    <cellStyle name="Migliaia 3 5 3 4 6" xfId="24063" xr:uid="{1D0B1C1B-D08B-49B5-8900-0B84EAE01E18}"/>
    <cellStyle name="Migliaia 3 5 3 5" xfId="1401" xr:uid="{041F8D6F-5980-49AB-AC24-F4CBD8AE027F}"/>
    <cellStyle name="Migliaia 3 5 3 5 2" xfId="2867" xr:uid="{AB8D5C28-F6AF-4ABB-AC2F-7521421557D9}"/>
    <cellStyle name="Migliaia 3 5 3 5 2 2" xfId="5723" xr:uid="{7F07EC68-8C3D-4CA9-9B77-8B58B0284279}"/>
    <cellStyle name="Migliaia 3 5 3 5 2 2 2" xfId="11431" xr:uid="{B330FE5A-D189-4687-93C6-DC8006405295}"/>
    <cellStyle name="Migliaia 3 5 3 5 2 2 2 2" xfId="22849" xr:uid="{D54AEBFA-BE75-4CD7-A13B-963A046AA5DB}"/>
    <cellStyle name="Migliaia 3 5 3 5 2 2 2 2 2" xfId="45686" xr:uid="{8CA52212-D67E-425C-BD44-8F67A068039D}"/>
    <cellStyle name="Migliaia 3 5 3 5 2 2 2 3" xfId="34269" xr:uid="{7E3BC2B1-FC6D-4459-841F-662988B8C662}"/>
    <cellStyle name="Migliaia 3 5 3 5 2 2 3" xfId="17141" xr:uid="{7258F26E-93B5-413C-8F53-51A040D19B25}"/>
    <cellStyle name="Migliaia 3 5 3 5 2 2 3 2" xfId="39978" xr:uid="{E099567F-742A-4BBF-AF68-89FCDEF8B032}"/>
    <cellStyle name="Migliaia 3 5 3 5 2 2 4" xfId="28561" xr:uid="{DBE240D5-8BDD-4F03-A225-249093932C6B}"/>
    <cellStyle name="Migliaia 3 5 3 5 2 3" xfId="8578" xr:uid="{6D756314-1427-40D8-85F7-F34AB41C53AC}"/>
    <cellStyle name="Migliaia 3 5 3 5 2 3 2" xfId="19995" xr:uid="{280505F8-2EF7-4245-B5AE-82BD9092D125}"/>
    <cellStyle name="Migliaia 3 5 3 5 2 3 2 2" xfId="42832" xr:uid="{0A979606-1624-45FC-AC6A-8FC132D6A805}"/>
    <cellStyle name="Migliaia 3 5 3 5 2 3 3" xfId="31415" xr:uid="{AB3009CA-B46E-42D1-89E1-3A48367A3C6B}"/>
    <cellStyle name="Migliaia 3 5 3 5 2 4" xfId="14287" xr:uid="{8F09C172-1C2A-464D-A05D-CC523D3ABD9F}"/>
    <cellStyle name="Migliaia 3 5 3 5 2 4 2" xfId="37124" xr:uid="{D22D6A1F-7AE6-415F-B766-EA080A97B5D0}"/>
    <cellStyle name="Migliaia 3 5 3 5 2 5" xfId="25707" xr:uid="{C910ACBC-CB59-476F-BF7A-7E723130C192}"/>
    <cellStyle name="Migliaia 3 5 3 5 3" xfId="4296" xr:uid="{CE58C43D-16B7-4FAC-8BCA-700084A43B3E}"/>
    <cellStyle name="Migliaia 3 5 3 5 3 2" xfId="10005" xr:uid="{0A56E456-309B-4B19-9CBF-E24F81305A48}"/>
    <cellStyle name="Migliaia 3 5 3 5 3 2 2" xfId="21422" xr:uid="{22F258F9-C97C-4015-BAD3-9A46F5324D54}"/>
    <cellStyle name="Migliaia 3 5 3 5 3 2 2 2" xfId="44259" xr:uid="{798883D5-7C0F-454F-9A9B-C878EBD59A9A}"/>
    <cellStyle name="Migliaia 3 5 3 5 3 2 3" xfId="32842" xr:uid="{C5AB368E-3FD4-4C37-BBB8-C266EB45ACEB}"/>
    <cellStyle name="Migliaia 3 5 3 5 3 3" xfId="15714" xr:uid="{7F0466DE-7797-494E-A1C8-3ADEE8CAFF44}"/>
    <cellStyle name="Migliaia 3 5 3 5 3 3 2" xfId="38551" xr:uid="{0A34AB0A-AEBD-45B4-AD47-DF4E21DC8130}"/>
    <cellStyle name="Migliaia 3 5 3 5 3 4" xfId="27134" xr:uid="{188091DA-D698-41AF-8740-2F2747CC8B61}"/>
    <cellStyle name="Migliaia 3 5 3 5 4" xfId="7151" xr:uid="{E8D217E5-FED8-4CBF-8E54-7C8488D94A38}"/>
    <cellStyle name="Migliaia 3 5 3 5 4 2" xfId="18568" xr:uid="{03F38C0F-17D2-4794-8923-E3F5B8BA830D}"/>
    <cellStyle name="Migliaia 3 5 3 5 4 2 2" xfId="41405" xr:uid="{AE78E076-9BCC-40E7-95D4-519D8E43D681}"/>
    <cellStyle name="Migliaia 3 5 3 5 4 3" xfId="29988" xr:uid="{774662E5-FFDF-40D9-9426-14EC4F3832C3}"/>
    <cellStyle name="Migliaia 3 5 3 5 5" xfId="12860" xr:uid="{5F461A99-6CF9-4617-81DD-62EA3A18E617}"/>
    <cellStyle name="Migliaia 3 5 3 5 5 2" xfId="35697" xr:uid="{1A4A3E1C-E873-4CA1-8E6D-8031078E7F03}"/>
    <cellStyle name="Migliaia 3 5 3 5 6" xfId="24280" xr:uid="{4C3C9C43-4FA3-492B-8445-DADD19B78DF4}"/>
    <cellStyle name="Migliaia 3 5 3 6" xfId="1648" xr:uid="{BA4645E4-01E4-472D-84C0-CCF1B83707B7}"/>
    <cellStyle name="Migliaia 3 5 3 6 2" xfId="3084" xr:uid="{66453597-F71E-4B39-A55A-602186AEB4D8}"/>
    <cellStyle name="Migliaia 3 5 3 6 2 2" xfId="5940" xr:uid="{B380A768-1108-4F96-BCFF-C7D2E465FB4A}"/>
    <cellStyle name="Migliaia 3 5 3 6 2 2 2" xfId="11648" xr:uid="{61655AFA-CBAE-4C6C-AECD-ECDA01A02C62}"/>
    <cellStyle name="Migliaia 3 5 3 6 2 2 2 2" xfId="23066" xr:uid="{96C6C481-F38C-4F59-B46D-2B86F37D248D}"/>
    <cellStyle name="Migliaia 3 5 3 6 2 2 2 2 2" xfId="45903" xr:uid="{BAAE4C7D-4AF7-4A2C-9156-4A6BE0842513}"/>
    <cellStyle name="Migliaia 3 5 3 6 2 2 2 3" xfId="34486" xr:uid="{7E8D6E3B-EE59-49E7-88CC-D63C7467BCD7}"/>
    <cellStyle name="Migliaia 3 5 3 6 2 2 3" xfId="17358" xr:uid="{267C2E46-922D-423D-B71A-8E4CE2150D23}"/>
    <cellStyle name="Migliaia 3 5 3 6 2 2 3 2" xfId="40195" xr:uid="{F1B5FC73-899D-42AF-9E58-36348EF4130D}"/>
    <cellStyle name="Migliaia 3 5 3 6 2 2 4" xfId="28778" xr:uid="{5575829D-CF23-49AA-A8C8-53B35039788C}"/>
    <cellStyle name="Migliaia 3 5 3 6 2 3" xfId="8795" xr:uid="{AD2773FD-B63E-492B-96B7-BB51F49CB8DF}"/>
    <cellStyle name="Migliaia 3 5 3 6 2 3 2" xfId="20212" xr:uid="{4C2892BD-77F2-4439-BB3B-74290D8D307C}"/>
    <cellStyle name="Migliaia 3 5 3 6 2 3 2 2" xfId="43049" xr:uid="{15E52328-18B5-4BD8-87EE-5733D34D8D4E}"/>
    <cellStyle name="Migliaia 3 5 3 6 2 3 3" xfId="31632" xr:uid="{91AFE484-0320-4D32-A41D-310EE7E995C9}"/>
    <cellStyle name="Migliaia 3 5 3 6 2 4" xfId="14504" xr:uid="{3AAE732B-588C-4F54-92AE-E093A964664F}"/>
    <cellStyle name="Migliaia 3 5 3 6 2 4 2" xfId="37341" xr:uid="{4503E35E-3F3C-4F21-84EE-A9D7CFA8E29B}"/>
    <cellStyle name="Migliaia 3 5 3 6 2 5" xfId="25924" xr:uid="{3690BA1E-9C83-4AF5-9F2A-589C506AC943}"/>
    <cellStyle name="Migliaia 3 5 3 6 3" xfId="4513" xr:uid="{0E9A9607-78A5-4B57-A908-9B55238E7DD7}"/>
    <cellStyle name="Migliaia 3 5 3 6 3 2" xfId="10222" xr:uid="{33D20CBE-11A7-49E2-A4DE-ABC0EB4E4A40}"/>
    <cellStyle name="Migliaia 3 5 3 6 3 2 2" xfId="21639" xr:uid="{3B408DFF-904C-4574-B740-311349F42139}"/>
    <cellStyle name="Migliaia 3 5 3 6 3 2 2 2" xfId="44476" xr:uid="{836C7858-3FC7-466F-B468-43A4AC8A57B0}"/>
    <cellStyle name="Migliaia 3 5 3 6 3 2 3" xfId="33059" xr:uid="{D9ED269E-6C3B-40E8-9AD3-49D161DA73EF}"/>
    <cellStyle name="Migliaia 3 5 3 6 3 3" xfId="15931" xr:uid="{F988ACD8-1CBC-4898-A0AD-BAD118D380F7}"/>
    <cellStyle name="Migliaia 3 5 3 6 3 3 2" xfId="38768" xr:uid="{53E4FC73-7CE8-45FB-A08E-8C1B8AE8C9FE}"/>
    <cellStyle name="Migliaia 3 5 3 6 3 4" xfId="27351" xr:uid="{AEB1FDEC-8553-4202-A6D6-99A91E187044}"/>
    <cellStyle name="Migliaia 3 5 3 6 4" xfId="7368" xr:uid="{811FDD93-6733-4E0A-874F-705A05EAC484}"/>
    <cellStyle name="Migliaia 3 5 3 6 4 2" xfId="18785" xr:uid="{B540CE1D-C0A6-45C5-87FD-B02470F98718}"/>
    <cellStyle name="Migliaia 3 5 3 6 4 2 2" xfId="41622" xr:uid="{15546586-7CB1-42AA-BED0-B71F891B153D}"/>
    <cellStyle name="Migliaia 3 5 3 6 4 3" xfId="30205" xr:uid="{72BAD25A-C844-4EBA-973B-F422D53A9143}"/>
    <cellStyle name="Migliaia 3 5 3 6 5" xfId="13077" xr:uid="{FCD0D65C-0267-44DF-8E21-A15EC93E5589}"/>
    <cellStyle name="Migliaia 3 5 3 6 5 2" xfId="35914" xr:uid="{172D5C75-ABB3-415F-B1EB-36C44E680A97}"/>
    <cellStyle name="Migliaia 3 5 3 6 6" xfId="24497" xr:uid="{68938755-7333-464D-901A-F27F8D2B0B47}"/>
    <cellStyle name="Migliaia 3 5 3 7" xfId="1999" xr:uid="{67B4A33A-FA7A-41A0-BBE5-AF96A50E73F5}"/>
    <cellStyle name="Migliaia 3 5 3 7 2" xfId="4855" xr:uid="{0F4240CD-F042-4B79-B93A-FD7B609105CC}"/>
    <cellStyle name="Migliaia 3 5 3 7 2 2" xfId="10563" xr:uid="{F3F98CD6-251C-4819-9DBD-D5502063DF14}"/>
    <cellStyle name="Migliaia 3 5 3 7 2 2 2" xfId="21981" xr:uid="{FB85E88B-FECA-4B65-83A7-7F92DD30B6A6}"/>
    <cellStyle name="Migliaia 3 5 3 7 2 2 2 2" xfId="44818" xr:uid="{9304FCD2-1E98-4F39-8C6B-474C788F90ED}"/>
    <cellStyle name="Migliaia 3 5 3 7 2 2 3" xfId="33401" xr:uid="{ED7ED57D-1416-4924-8397-472E19D974BB}"/>
    <cellStyle name="Migliaia 3 5 3 7 2 3" xfId="16273" xr:uid="{E5177DE0-93B8-43FA-9A85-4CC6DD2F6972}"/>
    <cellStyle name="Migliaia 3 5 3 7 2 3 2" xfId="39110" xr:uid="{475A8D40-B386-4CB1-9579-B2AC7137DF44}"/>
    <cellStyle name="Migliaia 3 5 3 7 2 4" xfId="27693" xr:uid="{8C7DDF34-F74E-4DF9-B34C-DF6C5A6877A0}"/>
    <cellStyle name="Migliaia 3 5 3 7 3" xfId="7710" xr:uid="{564DBF52-0DE9-49C4-AA87-A28E053DC55C}"/>
    <cellStyle name="Migliaia 3 5 3 7 3 2" xfId="19127" xr:uid="{0EB0AEA5-55CB-4CD2-B3F0-ECDA7BD70652}"/>
    <cellStyle name="Migliaia 3 5 3 7 3 2 2" xfId="41964" xr:uid="{165F427C-1E04-411A-9B97-C0C030D47A17}"/>
    <cellStyle name="Migliaia 3 5 3 7 3 3" xfId="30547" xr:uid="{EB5F8E18-3B8F-4E3E-893B-5333E1A563B8}"/>
    <cellStyle name="Migliaia 3 5 3 7 4" xfId="13419" xr:uid="{C6E74988-61C9-4E35-B9CE-C7D7884373E7}"/>
    <cellStyle name="Migliaia 3 5 3 7 4 2" xfId="36256" xr:uid="{033F843B-F03A-4322-9C04-28F83E990AC7}"/>
    <cellStyle name="Migliaia 3 5 3 7 5" xfId="24839" xr:uid="{4716D124-1F35-448F-A8E2-8F86171401F5}"/>
    <cellStyle name="Migliaia 3 5 3 8" xfId="3428" xr:uid="{C276D557-0EF9-40DD-AACD-824791E3DAF9}"/>
    <cellStyle name="Migliaia 3 5 3 8 2" xfId="9137" xr:uid="{D8A5AB2E-6900-47C6-BF95-382B8DF25674}"/>
    <cellStyle name="Migliaia 3 5 3 8 2 2" xfId="20554" xr:uid="{55C4E9EE-C176-4729-97F2-66F90917B237}"/>
    <cellStyle name="Migliaia 3 5 3 8 2 2 2" xfId="43391" xr:uid="{DD67FECF-ED5C-4A7D-9FE4-A3B9E86D647B}"/>
    <cellStyle name="Migliaia 3 5 3 8 2 3" xfId="31974" xr:uid="{6C8CEFF4-EA83-45EE-8759-29903FB72A65}"/>
    <cellStyle name="Migliaia 3 5 3 8 3" xfId="14846" xr:uid="{5974DBA4-B96E-4712-8632-99A245F9AB35}"/>
    <cellStyle name="Migliaia 3 5 3 8 3 2" xfId="37683" xr:uid="{C984B075-6932-4425-A70A-EDBE25131EC9}"/>
    <cellStyle name="Migliaia 3 5 3 8 4" xfId="26266" xr:uid="{E552367F-1EB6-45F9-8713-813206AD4322}"/>
    <cellStyle name="Migliaia 3 5 3 9" xfId="6283" xr:uid="{0410295C-CA3C-4674-87FF-03C54EBACEAB}"/>
    <cellStyle name="Migliaia 3 5 3 9 2" xfId="17700" xr:uid="{26EC6725-8BC6-43C0-875F-FBE91E105D79}"/>
    <cellStyle name="Migliaia 3 5 3 9 2 2" xfId="40537" xr:uid="{4469A891-5E65-4CBE-880D-ECEDC0C38ED2}"/>
    <cellStyle name="Migliaia 3 5 3 9 3" xfId="29120" xr:uid="{1684570B-C79F-4AE4-8295-E4E83C7049DE}"/>
    <cellStyle name="Migliaia 3 5 4" xfId="513" xr:uid="{8FB3FF27-AEC2-4FA5-BE72-0A590E123830}"/>
    <cellStyle name="Migliaia 3 5 4 2" xfId="2102" xr:uid="{4EAA9E20-B317-4217-B38D-8DA85B9BA3F2}"/>
    <cellStyle name="Migliaia 3 5 4 2 2" xfId="4958" xr:uid="{C20CFE70-196E-4A45-A198-A3200C25583B}"/>
    <cellStyle name="Migliaia 3 5 4 2 2 2" xfId="10666" xr:uid="{C3D0F1CF-7A29-48FA-BEBB-5918874E21D0}"/>
    <cellStyle name="Migliaia 3 5 4 2 2 2 2" xfId="22084" xr:uid="{ADB91093-473A-4FF1-A5E2-659CB0245753}"/>
    <cellStyle name="Migliaia 3 5 4 2 2 2 2 2" xfId="44921" xr:uid="{BC5B3EB0-D47E-4899-91B7-7012A1579847}"/>
    <cellStyle name="Migliaia 3 5 4 2 2 2 3" xfId="33504" xr:uid="{147C6171-D35D-46D8-AB77-E2657CF13B3A}"/>
    <cellStyle name="Migliaia 3 5 4 2 2 3" xfId="16376" xr:uid="{500B1F66-CA44-4372-BB9F-59FF8A84F66B}"/>
    <cellStyle name="Migliaia 3 5 4 2 2 3 2" xfId="39213" xr:uid="{5E1C0C1D-B04B-44DA-8367-093D5978233D}"/>
    <cellStyle name="Migliaia 3 5 4 2 2 4" xfId="27796" xr:uid="{BB5F7E2B-7279-4121-9E1C-6172282511B4}"/>
    <cellStyle name="Migliaia 3 5 4 2 3" xfId="7813" xr:uid="{95D62371-C5FB-49E5-ACBB-4DD600E7C8BC}"/>
    <cellStyle name="Migliaia 3 5 4 2 3 2" xfId="19230" xr:uid="{2AE29056-A92A-47C7-8626-D90642AA60B0}"/>
    <cellStyle name="Migliaia 3 5 4 2 3 2 2" xfId="42067" xr:uid="{5ACE8120-A6B2-4A0F-B575-EEF8B10A3CC0}"/>
    <cellStyle name="Migliaia 3 5 4 2 3 3" xfId="30650" xr:uid="{FC66B0AF-3CBC-44B1-B76B-99F2BD6B608E}"/>
    <cellStyle name="Migliaia 3 5 4 2 4" xfId="13522" xr:uid="{C89166C6-1A3C-466C-8548-B6F6D5C8F7BC}"/>
    <cellStyle name="Migliaia 3 5 4 2 4 2" xfId="36359" xr:uid="{67C86BCF-3177-43F5-8005-A9BF57B92836}"/>
    <cellStyle name="Migliaia 3 5 4 2 5" xfId="24942" xr:uid="{5E814628-1351-464C-B16C-C1A66C82B9B1}"/>
    <cellStyle name="Migliaia 3 5 4 3" xfId="3531" xr:uid="{E5787A6C-A813-4586-9112-01DF4FC21A29}"/>
    <cellStyle name="Migliaia 3 5 4 3 2" xfId="9240" xr:uid="{5403702B-2F75-4978-94C0-4FF386E41151}"/>
    <cellStyle name="Migliaia 3 5 4 3 2 2" xfId="20657" xr:uid="{F9D28696-AA5F-4959-971E-109DEC1C6948}"/>
    <cellStyle name="Migliaia 3 5 4 3 2 2 2" xfId="43494" xr:uid="{AC070FA7-9F35-4FC4-9FC5-73D57F0CBACD}"/>
    <cellStyle name="Migliaia 3 5 4 3 2 3" xfId="32077" xr:uid="{F84A353C-0749-43C9-A8B2-D25B5256A1F7}"/>
    <cellStyle name="Migliaia 3 5 4 3 3" xfId="14949" xr:uid="{73D4C31F-3AB7-4DF0-83E5-B9E6A3F3ADE8}"/>
    <cellStyle name="Migliaia 3 5 4 3 3 2" xfId="37786" xr:uid="{16829B57-A9F4-4B46-96C7-B6EB821EA5A2}"/>
    <cellStyle name="Migliaia 3 5 4 3 4" xfId="26369" xr:uid="{C0A895A4-2139-45E0-BCF5-1872FBCE1068}"/>
    <cellStyle name="Migliaia 3 5 4 4" xfId="6386" xr:uid="{661E92C9-3F2F-49E3-8E64-8CAC2BABD4C4}"/>
    <cellStyle name="Migliaia 3 5 4 4 2" xfId="17803" xr:uid="{754DDAAB-0F5F-4683-8F8A-E5F359972CAA}"/>
    <cellStyle name="Migliaia 3 5 4 4 2 2" xfId="40640" xr:uid="{68CF8ED0-9184-437B-BB0B-E9043EAE078C}"/>
    <cellStyle name="Migliaia 3 5 4 4 3" xfId="29223" xr:uid="{23A48586-6575-4817-9928-40401499EE66}"/>
    <cellStyle name="Migliaia 3 5 4 5" xfId="12095" xr:uid="{C1B24CAB-8C36-4BCD-B3CF-254D47B8ABE2}"/>
    <cellStyle name="Migliaia 3 5 4 5 2" xfId="34932" xr:uid="{EE04693A-69BA-43D5-B27D-D87B47831DE0}"/>
    <cellStyle name="Migliaia 3 5 4 6" xfId="23515" xr:uid="{9B3D13DA-77F2-4801-991A-395490DF006A}"/>
    <cellStyle name="Migliaia 3 5 5" xfId="776" xr:uid="{3344A340-8760-40B9-9F5F-F25731BA2037}"/>
    <cellStyle name="Migliaia 3 5 5 2" xfId="2319" xr:uid="{5FAD71EA-0536-4F25-A957-CB5061A456A8}"/>
    <cellStyle name="Migliaia 3 5 5 2 2" xfId="5175" xr:uid="{0DEBE3D5-B426-4599-A1A3-4501565A3958}"/>
    <cellStyle name="Migliaia 3 5 5 2 2 2" xfId="10883" xr:uid="{2107A521-750D-4A54-9A0F-88F96C3A4B81}"/>
    <cellStyle name="Migliaia 3 5 5 2 2 2 2" xfId="22301" xr:uid="{7DDE190C-B2C7-4EF2-8C66-DADF0DB29797}"/>
    <cellStyle name="Migliaia 3 5 5 2 2 2 2 2" xfId="45138" xr:uid="{494EAD3A-EC7B-4940-9FAD-4A9FC31845E0}"/>
    <cellStyle name="Migliaia 3 5 5 2 2 2 3" xfId="33721" xr:uid="{001B8625-FB26-4AB7-A80C-8C66307A4D9A}"/>
    <cellStyle name="Migliaia 3 5 5 2 2 3" xfId="16593" xr:uid="{D5B027DC-CFDA-4A36-8090-12939B27F8D5}"/>
    <cellStyle name="Migliaia 3 5 5 2 2 3 2" xfId="39430" xr:uid="{27AEC289-8346-4738-8DD1-3CED5C968600}"/>
    <cellStyle name="Migliaia 3 5 5 2 2 4" xfId="28013" xr:uid="{53EEBA92-2B78-4565-B318-4134B99A89A4}"/>
    <cellStyle name="Migliaia 3 5 5 2 3" xfId="8030" xr:uid="{75409E65-09A1-4796-8560-453B8F37DBEA}"/>
    <cellStyle name="Migliaia 3 5 5 2 3 2" xfId="19447" xr:uid="{FD055CA2-8822-4B4A-9F0F-249C188262B0}"/>
    <cellStyle name="Migliaia 3 5 5 2 3 2 2" xfId="42284" xr:uid="{9C6D6077-058F-4A87-A78F-0885C711A095}"/>
    <cellStyle name="Migliaia 3 5 5 2 3 3" xfId="30867" xr:uid="{2CA88DF7-8131-4C40-B570-580987210B96}"/>
    <cellStyle name="Migliaia 3 5 5 2 4" xfId="13739" xr:uid="{81574AEB-4EC1-4DEF-B8FB-31380D66527D}"/>
    <cellStyle name="Migliaia 3 5 5 2 4 2" xfId="36576" xr:uid="{8ED9A6B5-7595-44D8-A9BF-F86D60D50A14}"/>
    <cellStyle name="Migliaia 3 5 5 2 5" xfId="25159" xr:uid="{913DD2C1-7830-4E6C-8431-C83803E66297}"/>
    <cellStyle name="Migliaia 3 5 5 3" xfId="3748" xr:uid="{CAA992CA-CE43-4A46-9E9A-B529DD357AA3}"/>
    <cellStyle name="Migliaia 3 5 5 3 2" xfId="9457" xr:uid="{A7DB71F8-8356-4AD7-A66D-09C0C0494D27}"/>
    <cellStyle name="Migliaia 3 5 5 3 2 2" xfId="20874" xr:uid="{9F3FE94A-EC64-4E95-9634-4A4EE316458E}"/>
    <cellStyle name="Migliaia 3 5 5 3 2 2 2" xfId="43711" xr:uid="{76BDFE30-F9AE-4506-81BD-80D030B71644}"/>
    <cellStyle name="Migliaia 3 5 5 3 2 3" xfId="32294" xr:uid="{63855D70-82DB-4D23-9492-1724AC107857}"/>
    <cellStyle name="Migliaia 3 5 5 3 3" xfId="15166" xr:uid="{FAF2F81D-8F61-401D-B334-BE89F22497C7}"/>
    <cellStyle name="Migliaia 3 5 5 3 3 2" xfId="38003" xr:uid="{7DDE89CF-D9F2-485D-B81C-9B215AD2FB84}"/>
    <cellStyle name="Migliaia 3 5 5 3 4" xfId="26586" xr:uid="{25BFE327-B1C3-4D45-A03F-0F5352C66B26}"/>
    <cellStyle name="Migliaia 3 5 5 4" xfId="6603" xr:uid="{13654EA6-2A6B-4DBF-A3BC-921F22DEFCB1}"/>
    <cellStyle name="Migliaia 3 5 5 4 2" xfId="18020" xr:uid="{467077B8-717C-4049-B7D7-0FD1248B76A2}"/>
    <cellStyle name="Migliaia 3 5 5 4 2 2" xfId="40857" xr:uid="{63C67B32-167C-4D70-AEFF-DC365A667AC4}"/>
    <cellStyle name="Migliaia 3 5 5 4 3" xfId="29440" xr:uid="{7F0B0495-A03E-4D7C-BA21-4980D45F6479}"/>
    <cellStyle name="Migliaia 3 5 5 5" xfId="12312" xr:uid="{3EA98CD5-4087-4551-A14C-329BE2C78AF5}"/>
    <cellStyle name="Migliaia 3 5 5 5 2" xfId="35149" xr:uid="{4BF87888-28F5-4C82-8716-EF512DE7FAEE}"/>
    <cellStyle name="Migliaia 3 5 5 6" xfId="23732" xr:uid="{EACAC741-B2C6-46A0-99DF-39213699D546}"/>
    <cellStyle name="Migliaia 3 5 6" xfId="1023" xr:uid="{E355D3F2-EFDA-44A2-B660-40EF521163F6}"/>
    <cellStyle name="Migliaia 3 5 6 2" xfId="2536" xr:uid="{0C4A6DA3-1125-4D80-8BE9-C2786C607A9C}"/>
    <cellStyle name="Migliaia 3 5 6 2 2" xfId="5392" xr:uid="{7530D279-8AA0-4967-9152-D856CB072352}"/>
    <cellStyle name="Migliaia 3 5 6 2 2 2" xfId="11100" xr:uid="{774515D5-7425-4ED4-9D71-9671F46E9953}"/>
    <cellStyle name="Migliaia 3 5 6 2 2 2 2" xfId="22518" xr:uid="{CC40374C-575C-4E61-99EB-BCE69A2B7734}"/>
    <cellStyle name="Migliaia 3 5 6 2 2 2 2 2" xfId="45355" xr:uid="{09991165-4957-4D9A-BD8E-57DD939495F9}"/>
    <cellStyle name="Migliaia 3 5 6 2 2 2 3" xfId="33938" xr:uid="{F195C7D5-509E-4D3E-9963-6D0F0E5354BC}"/>
    <cellStyle name="Migliaia 3 5 6 2 2 3" xfId="16810" xr:uid="{BB16DC99-BDDB-4D25-B461-35491B4F2D7F}"/>
    <cellStyle name="Migliaia 3 5 6 2 2 3 2" xfId="39647" xr:uid="{0195689B-F390-4785-95D9-5E72DA7F206A}"/>
    <cellStyle name="Migliaia 3 5 6 2 2 4" xfId="28230" xr:uid="{101F6D39-BCD7-455E-A895-8184F7D3E682}"/>
    <cellStyle name="Migliaia 3 5 6 2 3" xfId="8247" xr:uid="{38FA5644-DA85-45A6-834E-7B4A6B603B93}"/>
    <cellStyle name="Migliaia 3 5 6 2 3 2" xfId="19664" xr:uid="{4F947E1A-0916-43F4-863A-71DBB17CE79D}"/>
    <cellStyle name="Migliaia 3 5 6 2 3 2 2" xfId="42501" xr:uid="{BDE3A634-7475-4799-9F41-1BC90602C541}"/>
    <cellStyle name="Migliaia 3 5 6 2 3 3" xfId="31084" xr:uid="{8F54920D-C067-4359-8A22-277B2DB87FB6}"/>
    <cellStyle name="Migliaia 3 5 6 2 4" xfId="13956" xr:uid="{D98CE9ED-FD9C-4C17-926A-BB288BD149C1}"/>
    <cellStyle name="Migliaia 3 5 6 2 4 2" xfId="36793" xr:uid="{8E1F01A3-A623-408E-BF41-B01F75724C3B}"/>
    <cellStyle name="Migliaia 3 5 6 2 5" xfId="25376" xr:uid="{4E4CEE06-97EF-44C7-80B0-6CD5CC7677F5}"/>
    <cellStyle name="Migliaia 3 5 6 3" xfId="3965" xr:uid="{AE84E7D1-4F18-4D11-A98B-1015E8FD8735}"/>
    <cellStyle name="Migliaia 3 5 6 3 2" xfId="9674" xr:uid="{56D6BF0D-1ED6-4D84-A140-5D568E07C8F4}"/>
    <cellStyle name="Migliaia 3 5 6 3 2 2" xfId="21091" xr:uid="{FE7835B8-CBB6-4C8D-854D-863677DC5B25}"/>
    <cellStyle name="Migliaia 3 5 6 3 2 2 2" xfId="43928" xr:uid="{AAACBFF7-C0D0-4821-AD1D-3127A17304E2}"/>
    <cellStyle name="Migliaia 3 5 6 3 2 3" xfId="32511" xr:uid="{E5062647-92D4-4BCF-B5A7-D8FB12EEC033}"/>
    <cellStyle name="Migliaia 3 5 6 3 3" xfId="15383" xr:uid="{75FD1059-67C8-44B0-B0CB-DC102D4F76B5}"/>
    <cellStyle name="Migliaia 3 5 6 3 3 2" xfId="38220" xr:uid="{DB8CEA1C-3F74-474A-B448-7236F0B1B1BE}"/>
    <cellStyle name="Migliaia 3 5 6 3 4" xfId="26803" xr:uid="{B61CACB8-0135-4013-A380-30B7229F2710}"/>
    <cellStyle name="Migliaia 3 5 6 4" xfId="6820" xr:uid="{3FE22FF2-0125-4ADB-8B48-4CCE71C8749C}"/>
    <cellStyle name="Migliaia 3 5 6 4 2" xfId="18237" xr:uid="{38B69BCB-0645-4D94-A4F7-F4F9B0D6FC1E}"/>
    <cellStyle name="Migliaia 3 5 6 4 2 2" xfId="41074" xr:uid="{62D66878-89F2-4C35-8E36-0F221098BCC8}"/>
    <cellStyle name="Migliaia 3 5 6 4 3" xfId="29657" xr:uid="{773C53A2-B6CA-4DFA-885D-85D0BC306CF5}"/>
    <cellStyle name="Migliaia 3 5 6 5" xfId="12529" xr:uid="{679232F1-019A-4E8C-A6B8-03D0EEAEA4A7}"/>
    <cellStyle name="Migliaia 3 5 6 5 2" xfId="35366" xr:uid="{6050067D-0E6A-49BE-B193-01AEF46530CB}"/>
    <cellStyle name="Migliaia 3 5 6 6" xfId="23949" xr:uid="{8D5AA19A-54B8-412E-9AAA-54FAE7FEE581}"/>
    <cellStyle name="Migliaia 3 5 7" xfId="1270" xr:uid="{4063B344-3542-4A0F-8B30-1D4DC3A4F7AA}"/>
    <cellStyle name="Migliaia 3 5 7 2" xfId="2753" xr:uid="{4D303B8D-EF38-4A58-810E-CF552ED4F811}"/>
    <cellStyle name="Migliaia 3 5 7 2 2" xfId="5609" xr:uid="{ADD2D35E-61CB-4E27-9218-D7F7214770F6}"/>
    <cellStyle name="Migliaia 3 5 7 2 2 2" xfId="11317" xr:uid="{FFC3193D-AE70-4C67-82DA-C5CDD2DAA5C5}"/>
    <cellStyle name="Migliaia 3 5 7 2 2 2 2" xfId="22735" xr:uid="{F06135F7-3750-4E6A-9EF4-6D97BB8B49AB}"/>
    <cellStyle name="Migliaia 3 5 7 2 2 2 2 2" xfId="45572" xr:uid="{8C144C6B-DD23-4746-843F-AA7E4D1FFA91}"/>
    <cellStyle name="Migliaia 3 5 7 2 2 2 3" xfId="34155" xr:uid="{056C6899-12E3-4BF2-A97A-2222F1F31101}"/>
    <cellStyle name="Migliaia 3 5 7 2 2 3" xfId="17027" xr:uid="{5B2CDCA6-B0CF-491E-8D9F-1EEE6FB59FBC}"/>
    <cellStyle name="Migliaia 3 5 7 2 2 3 2" xfId="39864" xr:uid="{E4DB49CC-B6F6-42C5-AFDD-FF8E307FC06C}"/>
    <cellStyle name="Migliaia 3 5 7 2 2 4" xfId="28447" xr:uid="{27966074-9F6E-4C5E-B09C-63A89B450108}"/>
    <cellStyle name="Migliaia 3 5 7 2 3" xfId="8464" xr:uid="{5F7BD0C8-AF89-44B4-A8D7-20304A78B603}"/>
    <cellStyle name="Migliaia 3 5 7 2 3 2" xfId="19881" xr:uid="{5D5AC6D7-8B56-4B4A-B49D-EB2046A1EF70}"/>
    <cellStyle name="Migliaia 3 5 7 2 3 2 2" xfId="42718" xr:uid="{CB6A4188-A657-4132-A842-1624102AC742}"/>
    <cellStyle name="Migliaia 3 5 7 2 3 3" xfId="31301" xr:uid="{ED5A8CC5-8B8F-4087-A09D-399EF5F91B83}"/>
    <cellStyle name="Migliaia 3 5 7 2 4" xfId="14173" xr:uid="{F8515658-822E-4378-B0DC-1F8A83803B12}"/>
    <cellStyle name="Migliaia 3 5 7 2 4 2" xfId="37010" xr:uid="{B638C6DF-36C6-4878-BF74-285665715CF4}"/>
    <cellStyle name="Migliaia 3 5 7 2 5" xfId="25593" xr:uid="{A5EEB115-34D7-4A8C-8A95-1663580CF138}"/>
    <cellStyle name="Migliaia 3 5 7 3" xfId="4182" xr:uid="{05319983-9CD3-4EB4-83C4-9E1F63FB2379}"/>
    <cellStyle name="Migliaia 3 5 7 3 2" xfId="9891" xr:uid="{BF3A1FEF-EB00-489B-810D-472DF1CD5909}"/>
    <cellStyle name="Migliaia 3 5 7 3 2 2" xfId="21308" xr:uid="{FE78FAAE-DEC5-42ED-932B-4E17B5531FD0}"/>
    <cellStyle name="Migliaia 3 5 7 3 2 2 2" xfId="44145" xr:uid="{7DB9C899-31E5-4616-8422-FF4515892573}"/>
    <cellStyle name="Migliaia 3 5 7 3 2 3" xfId="32728" xr:uid="{FD1D3C71-75B9-4AA2-A32A-3EDF047995B3}"/>
    <cellStyle name="Migliaia 3 5 7 3 3" xfId="15600" xr:uid="{81C760A3-5FEC-476E-AEC7-C790D85589C2}"/>
    <cellStyle name="Migliaia 3 5 7 3 3 2" xfId="38437" xr:uid="{BB1DF43D-E642-421D-81CD-AB71DDBE9D59}"/>
    <cellStyle name="Migliaia 3 5 7 3 4" xfId="27020" xr:uid="{60A874FB-5E0E-4FB1-88C2-A892773596EF}"/>
    <cellStyle name="Migliaia 3 5 7 4" xfId="7037" xr:uid="{A8EE2FBB-A239-4880-BF84-3979A433D262}"/>
    <cellStyle name="Migliaia 3 5 7 4 2" xfId="18454" xr:uid="{FBF924FA-9B48-4768-A0DD-88F0FC4A3BA8}"/>
    <cellStyle name="Migliaia 3 5 7 4 2 2" xfId="41291" xr:uid="{8EFD2208-9E38-4809-9559-F1BC56C22B85}"/>
    <cellStyle name="Migliaia 3 5 7 4 3" xfId="29874" xr:uid="{0E2CA4BF-9F06-4EAB-AC0D-3E8E8DF822C8}"/>
    <cellStyle name="Migliaia 3 5 7 5" xfId="12746" xr:uid="{EB6289D0-732D-469E-8980-654B7C16E980}"/>
    <cellStyle name="Migliaia 3 5 7 5 2" xfId="35583" xr:uid="{61AA8DBA-1AC8-48C4-AB9E-70C8A09B13A4}"/>
    <cellStyle name="Migliaia 3 5 7 6" xfId="24166" xr:uid="{89351012-237D-422C-8FB9-3E94483493C6}"/>
    <cellStyle name="Migliaia 3 5 8" xfId="1517" xr:uid="{E6AAD41E-3D4A-41EB-A331-529DF3E1BF33}"/>
    <cellStyle name="Migliaia 3 5 8 2" xfId="2970" xr:uid="{EFB96208-36A3-4A56-9A99-5C8E55747F73}"/>
    <cellStyle name="Migliaia 3 5 8 2 2" xfId="5826" xr:uid="{A7082030-9E2E-46FF-870F-6C767E4E5282}"/>
    <cellStyle name="Migliaia 3 5 8 2 2 2" xfId="11534" xr:uid="{B47A433B-05CF-42CB-969A-216CF54909EE}"/>
    <cellStyle name="Migliaia 3 5 8 2 2 2 2" xfId="22952" xr:uid="{573B7038-07D1-4E0B-8AEF-D1E48CDB99A1}"/>
    <cellStyle name="Migliaia 3 5 8 2 2 2 2 2" xfId="45789" xr:uid="{D67BCAF8-CA27-4FA7-8F6D-B09913929689}"/>
    <cellStyle name="Migliaia 3 5 8 2 2 2 3" xfId="34372" xr:uid="{256F59F9-D06A-4FD8-9287-126F94F5F19E}"/>
    <cellStyle name="Migliaia 3 5 8 2 2 3" xfId="17244" xr:uid="{0B01004C-A447-40B7-A222-46B762CAC13B}"/>
    <cellStyle name="Migliaia 3 5 8 2 2 3 2" xfId="40081" xr:uid="{8952E954-4BDE-4F6F-BC76-89A43CCA5747}"/>
    <cellStyle name="Migliaia 3 5 8 2 2 4" xfId="28664" xr:uid="{99F6BAE3-0D0E-4DE9-9AFC-5E667468E6DF}"/>
    <cellStyle name="Migliaia 3 5 8 2 3" xfId="8681" xr:uid="{B4BDAFFE-BC7D-4AAE-9054-25F93EA1AB68}"/>
    <cellStyle name="Migliaia 3 5 8 2 3 2" xfId="20098" xr:uid="{0D4C09D0-B9E4-4CAD-A7B9-2828108E7D90}"/>
    <cellStyle name="Migliaia 3 5 8 2 3 2 2" xfId="42935" xr:uid="{89D3B211-F53B-4F4F-9BED-BBF712C14A9B}"/>
    <cellStyle name="Migliaia 3 5 8 2 3 3" xfId="31518" xr:uid="{85F883C4-4612-4C24-A485-F14481A61CDB}"/>
    <cellStyle name="Migliaia 3 5 8 2 4" xfId="14390" xr:uid="{A94003E6-EA6D-41A4-93FD-B503D7927E77}"/>
    <cellStyle name="Migliaia 3 5 8 2 4 2" xfId="37227" xr:uid="{731CF1E6-07CA-48CD-94AD-06261B8C1DC9}"/>
    <cellStyle name="Migliaia 3 5 8 2 5" xfId="25810" xr:uid="{D3B30CA3-FDE4-423D-B30F-43FCC8093F24}"/>
    <cellStyle name="Migliaia 3 5 8 3" xfId="4399" xr:uid="{133870C3-872F-43E8-A16E-6106621D8510}"/>
    <cellStyle name="Migliaia 3 5 8 3 2" xfId="10108" xr:uid="{533FE083-D3E4-40F0-AE18-F3506911F0E4}"/>
    <cellStyle name="Migliaia 3 5 8 3 2 2" xfId="21525" xr:uid="{7DCD42EA-DDCE-4F31-BA98-2DD97815E6E6}"/>
    <cellStyle name="Migliaia 3 5 8 3 2 2 2" xfId="44362" xr:uid="{4A91B287-AB2C-432A-9BE3-E0DDEC42A427}"/>
    <cellStyle name="Migliaia 3 5 8 3 2 3" xfId="32945" xr:uid="{D66FD9FB-B08D-42C1-AAA2-2B0F479A6DF5}"/>
    <cellStyle name="Migliaia 3 5 8 3 3" xfId="15817" xr:uid="{0BF10C24-644F-42A7-ADAF-F75BE3CCF90F}"/>
    <cellStyle name="Migliaia 3 5 8 3 3 2" xfId="38654" xr:uid="{EDF92303-46C6-42A9-BC7A-A3DF45605AE8}"/>
    <cellStyle name="Migliaia 3 5 8 3 4" xfId="27237" xr:uid="{405F54B0-815C-459E-8CC7-5D7E55425388}"/>
    <cellStyle name="Migliaia 3 5 8 4" xfId="7254" xr:uid="{2AA94CA9-1CDB-4D54-9ECC-7086D2C02B64}"/>
    <cellStyle name="Migliaia 3 5 8 4 2" xfId="18671" xr:uid="{A5FFD470-528D-45B7-8182-43C39407F3C9}"/>
    <cellStyle name="Migliaia 3 5 8 4 2 2" xfId="41508" xr:uid="{5C1A839C-4E80-4D59-8EB4-BFE631C5C359}"/>
    <cellStyle name="Migliaia 3 5 8 4 3" xfId="30091" xr:uid="{D4D91792-7D73-47FA-8053-DDA0FC49047E}"/>
    <cellStyle name="Migliaia 3 5 8 5" xfId="12963" xr:uid="{3D1FBE99-040E-453A-9AAF-EF395323A9DD}"/>
    <cellStyle name="Migliaia 3 5 8 5 2" xfId="35800" xr:uid="{1D227855-1334-4F27-BC8C-E21E8618349C}"/>
    <cellStyle name="Migliaia 3 5 8 6" xfId="24383" xr:uid="{8B148D1F-3759-4A0A-9001-F8C98DCF475F}"/>
    <cellStyle name="Migliaia 3 5 9" xfId="1860" xr:uid="{AFD7BA9E-D056-4D6B-8EF1-906BD5E4DF6D}"/>
    <cellStyle name="Migliaia 3 5 9 2" xfId="4716" xr:uid="{922DF056-4F4B-4ABF-BE30-F3DB626E5503}"/>
    <cellStyle name="Migliaia 3 5 9 2 2" xfId="10425" xr:uid="{A679AFD7-6CC7-4540-B624-7222D5EC0359}"/>
    <cellStyle name="Migliaia 3 5 9 2 2 2" xfId="21842" xr:uid="{E833C6BF-30D3-4EED-83FE-D9695F660485}"/>
    <cellStyle name="Migliaia 3 5 9 2 2 2 2" xfId="44679" xr:uid="{AB681BD4-0C71-4988-AF95-1DC0F06C0A42}"/>
    <cellStyle name="Migliaia 3 5 9 2 2 3" xfId="33262" xr:uid="{981BE542-45F7-4E09-B24C-7B5CDC4B5332}"/>
    <cellStyle name="Migliaia 3 5 9 2 3" xfId="16134" xr:uid="{1D02295C-54C4-4E0D-AA4F-F1126BC425FE}"/>
    <cellStyle name="Migliaia 3 5 9 2 3 2" xfId="38971" xr:uid="{1DB61F28-6A80-4569-BD16-30E0F1E91659}"/>
    <cellStyle name="Migliaia 3 5 9 2 4" xfId="27554" xr:uid="{0A165826-B942-4670-A380-B7536FA37D94}"/>
    <cellStyle name="Migliaia 3 5 9 3" xfId="7571" xr:uid="{BE96CB04-132E-4193-9299-B503F6FD8064}"/>
    <cellStyle name="Migliaia 3 5 9 3 2" xfId="18988" xr:uid="{2C08E719-AF05-4087-B679-79BE8098F5E7}"/>
    <cellStyle name="Migliaia 3 5 9 3 2 2" xfId="41825" xr:uid="{CB79C03A-D394-41F0-9A11-C232E5FAE9D1}"/>
    <cellStyle name="Migliaia 3 5 9 3 3" xfId="30408" xr:uid="{1E7387FD-7DB8-4846-A426-26D0C1B6A3DA}"/>
    <cellStyle name="Migliaia 3 5 9 4" xfId="13280" xr:uid="{DAC258D1-2968-43E6-9026-A120BA088D90}"/>
    <cellStyle name="Migliaia 3 5 9 4 2" xfId="36117" xr:uid="{EE750205-CE6B-4F36-A95C-6A2542237586}"/>
    <cellStyle name="Migliaia 3 5 9 5" xfId="24700" xr:uid="{545C57CB-3A23-49B9-B54B-B1CC2CAB3FE2}"/>
    <cellStyle name="Migliaia 3 6" xfId="295" xr:uid="{F1E34D37-8A0E-4741-BD5C-1E4361C13327}"/>
    <cellStyle name="Migliaia 3 6 10" xfId="6208" xr:uid="{958AAC81-F58E-4A7F-B4E8-AD52BD09A528}"/>
    <cellStyle name="Migliaia 3 6 10 2" xfId="17625" xr:uid="{AA045F19-3B1B-46E1-B3CE-69F02E55694C}"/>
    <cellStyle name="Migliaia 3 6 10 2 2" xfId="40462" xr:uid="{6FCD363D-D471-4069-8A20-A200F2CABBAB}"/>
    <cellStyle name="Migliaia 3 6 10 3" xfId="29045" xr:uid="{970D7299-3C73-47CD-8291-771CB0CB0C00}"/>
    <cellStyle name="Migliaia 3 6 11" xfId="11917" xr:uid="{20228873-6DAB-46AD-878B-CF710BA9DD20}"/>
    <cellStyle name="Migliaia 3 6 11 2" xfId="34754" xr:uid="{0C75307D-9201-41BD-8FE0-D6BD3725792E}"/>
    <cellStyle name="Migliaia 3 6 12" xfId="23337" xr:uid="{71A0959F-1C0D-46FF-80C0-B1E0E01FCEAF}"/>
    <cellStyle name="Migliaia 3 6 2" xfId="451" xr:uid="{B7F50EA3-1A02-489F-B85F-CD137332C5B5}"/>
    <cellStyle name="Migliaia 3 6 2 10" xfId="12043" xr:uid="{9D01D795-4FAC-4E29-B988-FB4FA802BAE3}"/>
    <cellStyle name="Migliaia 3 6 2 10 2" xfId="34880" xr:uid="{F9057C92-8352-4D27-81C4-4840588E22CA}"/>
    <cellStyle name="Migliaia 3 6 2 11" xfId="23463" xr:uid="{7BBB2226-77E0-44DA-8CEC-1A4B3C624E3A}"/>
    <cellStyle name="Migliaia 3 6 2 2" xfId="705" xr:uid="{CB8F8DBE-0B57-4677-94C9-B1166195629C}"/>
    <cellStyle name="Migliaia 3 6 2 2 2" xfId="2267" xr:uid="{844EC028-403A-4EB4-AEA8-15C8988AF055}"/>
    <cellStyle name="Migliaia 3 6 2 2 2 2" xfId="5123" xr:uid="{0FDA884F-775E-47A9-843F-B373A1B21F66}"/>
    <cellStyle name="Migliaia 3 6 2 2 2 2 2" xfId="10831" xr:uid="{58EF4CB3-4D10-450E-945A-92E11B1BDF11}"/>
    <cellStyle name="Migliaia 3 6 2 2 2 2 2 2" xfId="22249" xr:uid="{D7C99102-1EEA-4726-BF0A-28C6111F0987}"/>
    <cellStyle name="Migliaia 3 6 2 2 2 2 2 2 2" xfId="45086" xr:uid="{43262518-E2BD-460E-99CB-96FA7C8EFBB7}"/>
    <cellStyle name="Migliaia 3 6 2 2 2 2 2 3" xfId="33669" xr:uid="{7BF69739-FFD6-437E-A4B5-499E62986714}"/>
    <cellStyle name="Migliaia 3 6 2 2 2 2 3" xfId="16541" xr:uid="{C063BC01-2E2C-41F6-B026-821F21D31525}"/>
    <cellStyle name="Migliaia 3 6 2 2 2 2 3 2" xfId="39378" xr:uid="{496B6B1C-9CF2-487B-9EEF-93AFC35CCA61}"/>
    <cellStyle name="Migliaia 3 6 2 2 2 2 4" xfId="27961" xr:uid="{340B717C-AC56-4D55-A71B-8C0DFB6DDA94}"/>
    <cellStyle name="Migliaia 3 6 2 2 2 3" xfId="7978" xr:uid="{2F42588B-9820-41D1-B265-70FAFE3051E3}"/>
    <cellStyle name="Migliaia 3 6 2 2 2 3 2" xfId="19395" xr:uid="{0DC2A581-01D3-491A-AD39-592E74DD0CE7}"/>
    <cellStyle name="Migliaia 3 6 2 2 2 3 2 2" xfId="42232" xr:uid="{25AFF6AC-2D0E-48A5-80CD-DD4C77373435}"/>
    <cellStyle name="Migliaia 3 6 2 2 2 3 3" xfId="30815" xr:uid="{49A1FA30-4036-4F2A-A360-9E035E3F6069}"/>
    <cellStyle name="Migliaia 3 6 2 2 2 4" xfId="13687" xr:uid="{3246ED2D-94EE-40AC-8AF1-8F7379AB6C6F}"/>
    <cellStyle name="Migliaia 3 6 2 2 2 4 2" xfId="36524" xr:uid="{D108328B-214F-4F7F-8E15-2B8BF0189F5F}"/>
    <cellStyle name="Migliaia 3 6 2 2 2 5" xfId="25107" xr:uid="{1D395661-0A71-42A6-BC32-8C38B1EDC315}"/>
    <cellStyle name="Migliaia 3 6 2 2 3" xfId="3696" xr:uid="{2D3AFEE1-F5FB-46DD-8BAD-D1388C41DCE5}"/>
    <cellStyle name="Migliaia 3 6 2 2 3 2" xfId="9405" xr:uid="{892086D9-70DA-4949-8B1A-F57ED774CB8F}"/>
    <cellStyle name="Migliaia 3 6 2 2 3 2 2" xfId="20822" xr:uid="{AC559579-B377-4C2E-B6A8-A734673467F2}"/>
    <cellStyle name="Migliaia 3 6 2 2 3 2 2 2" xfId="43659" xr:uid="{A305E078-B8B3-41EC-A67E-FDCF285B6301}"/>
    <cellStyle name="Migliaia 3 6 2 2 3 2 3" xfId="32242" xr:uid="{43B894CD-AA49-4379-A752-FB1C87E1C838}"/>
    <cellStyle name="Migliaia 3 6 2 2 3 3" xfId="15114" xr:uid="{23786415-EDD0-4746-B837-A8AA3B0202CD}"/>
    <cellStyle name="Migliaia 3 6 2 2 3 3 2" xfId="37951" xr:uid="{51E5E8C1-A644-4435-80A9-4F9575C3FB8F}"/>
    <cellStyle name="Migliaia 3 6 2 2 3 4" xfId="26534" xr:uid="{424AAA59-302E-400B-9EA4-359763667436}"/>
    <cellStyle name="Migliaia 3 6 2 2 4" xfId="6551" xr:uid="{7662B7AA-51FF-459B-9123-BD4418F8A9C5}"/>
    <cellStyle name="Migliaia 3 6 2 2 4 2" xfId="17968" xr:uid="{DEBA67BE-C657-44F9-8406-DA5C80DCFA7C}"/>
    <cellStyle name="Migliaia 3 6 2 2 4 2 2" xfId="40805" xr:uid="{FAF358D6-68DC-4DE9-880E-B072B0513740}"/>
    <cellStyle name="Migliaia 3 6 2 2 4 3" xfId="29388" xr:uid="{F2596003-2834-4DBD-BD08-28F5F6C8E057}"/>
    <cellStyle name="Migliaia 3 6 2 2 5" xfId="12260" xr:uid="{C7E7C65C-1455-4803-9E8A-8AB6A1781C0E}"/>
    <cellStyle name="Migliaia 3 6 2 2 5 2" xfId="35097" xr:uid="{F1908C05-0BD9-4A4F-AEDF-2E6C859682CD}"/>
    <cellStyle name="Migliaia 3 6 2 2 6" xfId="23680" xr:uid="{EA80BBF7-80D0-4C5F-BECA-0F0784BECF8C}"/>
    <cellStyle name="Migliaia 3 6 2 3" xfId="965" xr:uid="{64638968-AF05-4E25-AAA9-360C599CD6B0}"/>
    <cellStyle name="Migliaia 3 6 2 3 2" xfId="2484" xr:uid="{0FB42DF2-E648-4DE5-964E-7D6E2B74190C}"/>
    <cellStyle name="Migliaia 3 6 2 3 2 2" xfId="5340" xr:uid="{74776DFF-0B04-49B5-B32A-B0E0C5DC5084}"/>
    <cellStyle name="Migliaia 3 6 2 3 2 2 2" xfId="11048" xr:uid="{906115E2-0435-4C73-9001-690FEA803175}"/>
    <cellStyle name="Migliaia 3 6 2 3 2 2 2 2" xfId="22466" xr:uid="{CA88F9FF-4EEA-41CA-AC8A-28818EB0AAF7}"/>
    <cellStyle name="Migliaia 3 6 2 3 2 2 2 2 2" xfId="45303" xr:uid="{F876446D-264B-4EBA-B477-7B999F01F481}"/>
    <cellStyle name="Migliaia 3 6 2 3 2 2 2 3" xfId="33886" xr:uid="{C1CE3FBD-77E9-4957-B3E4-8689CCBBBEF8}"/>
    <cellStyle name="Migliaia 3 6 2 3 2 2 3" xfId="16758" xr:uid="{67EA12FC-874E-41FC-8669-3D748BE14C96}"/>
    <cellStyle name="Migliaia 3 6 2 3 2 2 3 2" xfId="39595" xr:uid="{D52D73BA-12CF-4105-89DF-43E676ED803A}"/>
    <cellStyle name="Migliaia 3 6 2 3 2 2 4" xfId="28178" xr:uid="{9108E0B9-B128-4CF5-8C0B-85AD690C0289}"/>
    <cellStyle name="Migliaia 3 6 2 3 2 3" xfId="8195" xr:uid="{E44EAB77-DDE8-4DC5-987B-86590B45A9AC}"/>
    <cellStyle name="Migliaia 3 6 2 3 2 3 2" xfId="19612" xr:uid="{60BA0EE0-7907-43D4-A67E-2ED68C879A6E}"/>
    <cellStyle name="Migliaia 3 6 2 3 2 3 2 2" xfId="42449" xr:uid="{95960565-3D19-4F08-93D3-DE5042990784}"/>
    <cellStyle name="Migliaia 3 6 2 3 2 3 3" xfId="31032" xr:uid="{68C633A9-6048-49CD-9129-EEB4D3397F29}"/>
    <cellStyle name="Migliaia 3 6 2 3 2 4" xfId="13904" xr:uid="{B6346DFB-94FF-4941-86EA-9D44874FB63C}"/>
    <cellStyle name="Migliaia 3 6 2 3 2 4 2" xfId="36741" xr:uid="{DCAEE655-B5EE-4E27-AB89-9B27C16488BE}"/>
    <cellStyle name="Migliaia 3 6 2 3 2 5" xfId="25324" xr:uid="{B873078F-C4BE-468C-9DAF-05F7DCAB31E6}"/>
    <cellStyle name="Migliaia 3 6 2 3 3" xfId="3913" xr:uid="{D8B85DE2-70BF-4E7F-989A-718708EB4A94}"/>
    <cellStyle name="Migliaia 3 6 2 3 3 2" xfId="9622" xr:uid="{E615D5CB-C2DD-4895-836F-52DC6475E5C5}"/>
    <cellStyle name="Migliaia 3 6 2 3 3 2 2" xfId="21039" xr:uid="{C92AF401-3622-4D16-B827-03778A724179}"/>
    <cellStyle name="Migliaia 3 6 2 3 3 2 2 2" xfId="43876" xr:uid="{3AF55F2F-9762-4B8A-AD4A-8D702C13AF07}"/>
    <cellStyle name="Migliaia 3 6 2 3 3 2 3" xfId="32459" xr:uid="{FE8DF261-2CF6-447C-BD8D-10EC92A55A9D}"/>
    <cellStyle name="Migliaia 3 6 2 3 3 3" xfId="15331" xr:uid="{85CBC67D-A155-405B-ADB7-827B3AA9378F}"/>
    <cellStyle name="Migliaia 3 6 2 3 3 3 2" xfId="38168" xr:uid="{F0C5E895-8BC0-4374-A3C7-3E71E3F7F8B7}"/>
    <cellStyle name="Migliaia 3 6 2 3 3 4" xfId="26751" xr:uid="{403E6934-6B17-49FD-925C-0AEE063EC2D7}"/>
    <cellStyle name="Migliaia 3 6 2 3 4" xfId="6768" xr:uid="{0A4C5709-F437-4ECF-BFAF-A4EC5B1D76D5}"/>
    <cellStyle name="Migliaia 3 6 2 3 4 2" xfId="18185" xr:uid="{AD0D90FF-C3D2-4D71-9BDF-91B6418CF165}"/>
    <cellStyle name="Migliaia 3 6 2 3 4 2 2" xfId="41022" xr:uid="{8DED8F60-1ACF-4C25-817C-638F369BDD21}"/>
    <cellStyle name="Migliaia 3 6 2 3 4 3" xfId="29605" xr:uid="{8B65B98F-6168-41F1-8853-408B899D568C}"/>
    <cellStyle name="Migliaia 3 6 2 3 5" xfId="12477" xr:uid="{1D068F13-BC10-4925-ADCD-14D704D4C63F}"/>
    <cellStyle name="Migliaia 3 6 2 3 5 2" xfId="35314" xr:uid="{0A541CF4-972F-4346-BFBD-D4607CB6BF3F}"/>
    <cellStyle name="Migliaia 3 6 2 3 6" xfId="23897" xr:uid="{D63ED35D-30DB-44F8-9500-C9C58FD9DC59}"/>
    <cellStyle name="Migliaia 3 6 2 4" xfId="1212" xr:uid="{FB98F852-7ECF-4385-809E-95F6D54D68F7}"/>
    <cellStyle name="Migliaia 3 6 2 4 2" xfId="2701" xr:uid="{F84CF51B-B283-4628-A61B-50E73C52F2F5}"/>
    <cellStyle name="Migliaia 3 6 2 4 2 2" xfId="5557" xr:uid="{5E482F45-EA27-4E59-9630-1D8BF5C8FCD7}"/>
    <cellStyle name="Migliaia 3 6 2 4 2 2 2" xfId="11265" xr:uid="{56AE81B7-4AB6-4490-A5CE-9922571BAEFE}"/>
    <cellStyle name="Migliaia 3 6 2 4 2 2 2 2" xfId="22683" xr:uid="{1CE42435-8169-4F77-BA9C-228027329E28}"/>
    <cellStyle name="Migliaia 3 6 2 4 2 2 2 2 2" xfId="45520" xr:uid="{16C03DA6-2AFF-4C45-8681-00C75993A853}"/>
    <cellStyle name="Migliaia 3 6 2 4 2 2 2 3" xfId="34103" xr:uid="{9810171E-3A49-4198-9374-8BF8489E2FDD}"/>
    <cellStyle name="Migliaia 3 6 2 4 2 2 3" xfId="16975" xr:uid="{BAF94AD5-0C7A-43BE-9A9A-5E7983C63994}"/>
    <cellStyle name="Migliaia 3 6 2 4 2 2 3 2" xfId="39812" xr:uid="{6EA52571-B086-460D-91CA-614323F416DE}"/>
    <cellStyle name="Migliaia 3 6 2 4 2 2 4" xfId="28395" xr:uid="{F7A4B367-E7A9-4B47-8F6C-0E9DAE39AAC0}"/>
    <cellStyle name="Migliaia 3 6 2 4 2 3" xfId="8412" xr:uid="{6D37F7E6-3CF9-4028-B1BF-A84905E0FF63}"/>
    <cellStyle name="Migliaia 3 6 2 4 2 3 2" xfId="19829" xr:uid="{44319F33-3181-411D-8078-D95CDEAE43FF}"/>
    <cellStyle name="Migliaia 3 6 2 4 2 3 2 2" xfId="42666" xr:uid="{58688FF6-A9CC-4EBF-A623-4D54E83E196B}"/>
    <cellStyle name="Migliaia 3 6 2 4 2 3 3" xfId="31249" xr:uid="{EDC0BBCE-8977-4A74-860F-EB2853FA5285}"/>
    <cellStyle name="Migliaia 3 6 2 4 2 4" xfId="14121" xr:uid="{0C34350C-E2EA-4D3C-B828-4706CC0173DA}"/>
    <cellStyle name="Migliaia 3 6 2 4 2 4 2" xfId="36958" xr:uid="{7EBE1F34-B1FC-498C-B384-996030F8364F}"/>
    <cellStyle name="Migliaia 3 6 2 4 2 5" xfId="25541" xr:uid="{793BF170-7E5C-4BE9-A1A8-64F20C64F65F}"/>
    <cellStyle name="Migliaia 3 6 2 4 3" xfId="4130" xr:uid="{C1B0D467-3EF6-410C-A1BA-A6C2EE504F99}"/>
    <cellStyle name="Migliaia 3 6 2 4 3 2" xfId="9839" xr:uid="{2B408D91-E1A7-429E-9465-1FB2F8C68DA5}"/>
    <cellStyle name="Migliaia 3 6 2 4 3 2 2" xfId="21256" xr:uid="{9B8952C1-B347-448C-AFF3-FEEFBE596B1F}"/>
    <cellStyle name="Migliaia 3 6 2 4 3 2 2 2" xfId="44093" xr:uid="{27B983DA-2D88-409A-8AFD-DE5BA1931775}"/>
    <cellStyle name="Migliaia 3 6 2 4 3 2 3" xfId="32676" xr:uid="{5BD2E600-EF9A-41A6-B41E-D856D141DB46}"/>
    <cellStyle name="Migliaia 3 6 2 4 3 3" xfId="15548" xr:uid="{783F3E08-13CD-4A7B-88C2-70E1A17956EC}"/>
    <cellStyle name="Migliaia 3 6 2 4 3 3 2" xfId="38385" xr:uid="{50409E6B-F689-4681-8006-9024B5CD2EA5}"/>
    <cellStyle name="Migliaia 3 6 2 4 3 4" xfId="26968" xr:uid="{1439947D-4059-4385-8226-BD6751635422}"/>
    <cellStyle name="Migliaia 3 6 2 4 4" xfId="6985" xr:uid="{8251029B-7979-4EE1-A852-F28B70870A09}"/>
    <cellStyle name="Migliaia 3 6 2 4 4 2" xfId="18402" xr:uid="{5F6D8977-F770-4617-9C25-09D2F4AC81E1}"/>
    <cellStyle name="Migliaia 3 6 2 4 4 2 2" xfId="41239" xr:uid="{50061CDF-1D0C-403B-AEC3-76FDC7F87FB2}"/>
    <cellStyle name="Migliaia 3 6 2 4 4 3" xfId="29822" xr:uid="{4E5C7514-DDF4-477F-A6FF-E65B2967CD06}"/>
    <cellStyle name="Migliaia 3 6 2 4 5" xfId="12694" xr:uid="{900D76DF-36C0-4AA4-99F7-9104622BB180}"/>
    <cellStyle name="Migliaia 3 6 2 4 5 2" xfId="35531" xr:uid="{7FB1A62E-46D8-4A40-91FD-6AD9967BC09C}"/>
    <cellStyle name="Migliaia 3 6 2 4 6" xfId="24114" xr:uid="{8305EF34-FFD3-4D1E-8F33-F032DE269016}"/>
    <cellStyle name="Migliaia 3 6 2 5" xfId="1459" xr:uid="{0A4A556B-ED69-4F67-9CAE-157FC20D548F}"/>
    <cellStyle name="Migliaia 3 6 2 5 2" xfId="2918" xr:uid="{FC059481-0BAE-470E-A527-375053E83DAA}"/>
    <cellStyle name="Migliaia 3 6 2 5 2 2" xfId="5774" xr:uid="{AF2CE59E-DCB6-4A69-8539-1C49378AD95E}"/>
    <cellStyle name="Migliaia 3 6 2 5 2 2 2" xfId="11482" xr:uid="{F07A2D58-29FE-4ACE-A971-29C80583F35E}"/>
    <cellStyle name="Migliaia 3 6 2 5 2 2 2 2" xfId="22900" xr:uid="{E7AF02FD-F477-4BD8-80E0-8155D43E6ED9}"/>
    <cellStyle name="Migliaia 3 6 2 5 2 2 2 2 2" xfId="45737" xr:uid="{DEB52D1C-60C5-4900-A43E-8860E594644A}"/>
    <cellStyle name="Migliaia 3 6 2 5 2 2 2 3" xfId="34320" xr:uid="{AF02C947-C095-4F89-ADEA-28839EEF96C4}"/>
    <cellStyle name="Migliaia 3 6 2 5 2 2 3" xfId="17192" xr:uid="{4928DA6F-BE95-442F-A3E5-FEBB4B881D45}"/>
    <cellStyle name="Migliaia 3 6 2 5 2 2 3 2" xfId="40029" xr:uid="{6167ABD6-2CBB-40B0-9A39-AD075A0C5619}"/>
    <cellStyle name="Migliaia 3 6 2 5 2 2 4" xfId="28612" xr:uid="{9D17FF44-9ECE-4B15-A4AC-CDF859075D6A}"/>
    <cellStyle name="Migliaia 3 6 2 5 2 3" xfId="8629" xr:uid="{6D512F43-150A-4F0E-8342-6391AAA5899E}"/>
    <cellStyle name="Migliaia 3 6 2 5 2 3 2" xfId="20046" xr:uid="{B8153A04-43E5-4241-BBB7-7E0FBD06351B}"/>
    <cellStyle name="Migliaia 3 6 2 5 2 3 2 2" xfId="42883" xr:uid="{6F0FFF9B-8A0C-47EA-8CB6-AF6681CC8D70}"/>
    <cellStyle name="Migliaia 3 6 2 5 2 3 3" xfId="31466" xr:uid="{6791425A-D7CD-40C2-B427-0A51139A0CBB}"/>
    <cellStyle name="Migliaia 3 6 2 5 2 4" xfId="14338" xr:uid="{6F7758A6-06DD-47AD-9A16-3419528E2312}"/>
    <cellStyle name="Migliaia 3 6 2 5 2 4 2" xfId="37175" xr:uid="{D231BC3E-0F49-418A-AE57-E8C590E71005}"/>
    <cellStyle name="Migliaia 3 6 2 5 2 5" xfId="25758" xr:uid="{D99D790B-8C5F-44C5-A22F-C926A568E338}"/>
    <cellStyle name="Migliaia 3 6 2 5 3" xfId="4347" xr:uid="{2C2A9835-7589-4EC1-9103-7CC7972BC27F}"/>
    <cellStyle name="Migliaia 3 6 2 5 3 2" xfId="10056" xr:uid="{7192B76E-978F-45BD-95D6-955656858AB6}"/>
    <cellStyle name="Migliaia 3 6 2 5 3 2 2" xfId="21473" xr:uid="{82373B98-1E3E-4187-AE2E-83E680FD8E7E}"/>
    <cellStyle name="Migliaia 3 6 2 5 3 2 2 2" xfId="44310" xr:uid="{51F3EEDD-8294-4B4B-A5D1-AE9F95AE4317}"/>
    <cellStyle name="Migliaia 3 6 2 5 3 2 3" xfId="32893" xr:uid="{135CA95B-D6E9-4B73-B16C-635D0DA16BD9}"/>
    <cellStyle name="Migliaia 3 6 2 5 3 3" xfId="15765" xr:uid="{02897927-60D3-4002-A787-C7AA9DBA529B}"/>
    <cellStyle name="Migliaia 3 6 2 5 3 3 2" xfId="38602" xr:uid="{AF50D687-FD84-4C11-B3C0-FFF511EC0FB5}"/>
    <cellStyle name="Migliaia 3 6 2 5 3 4" xfId="27185" xr:uid="{B075F99B-4C7F-4A7A-A972-E6CA14889C1E}"/>
    <cellStyle name="Migliaia 3 6 2 5 4" xfId="7202" xr:uid="{9A9CCAF8-DCFB-4275-A607-12114E51EEEF}"/>
    <cellStyle name="Migliaia 3 6 2 5 4 2" xfId="18619" xr:uid="{003C9455-B3EE-400B-A1C4-55AA345197CD}"/>
    <cellStyle name="Migliaia 3 6 2 5 4 2 2" xfId="41456" xr:uid="{A941C682-FA7A-4318-B3A5-56E7D5FB1030}"/>
    <cellStyle name="Migliaia 3 6 2 5 4 3" xfId="30039" xr:uid="{935A2F35-E9DB-4EB5-A797-95E8F800FED5}"/>
    <cellStyle name="Migliaia 3 6 2 5 5" xfId="12911" xr:uid="{254A9021-8FFE-4482-BD34-2771684CC0FB}"/>
    <cellStyle name="Migliaia 3 6 2 5 5 2" xfId="35748" xr:uid="{5C37FE89-B5C1-492A-8B8A-5E4D79687CDC}"/>
    <cellStyle name="Migliaia 3 6 2 5 6" xfId="24331" xr:uid="{6B4B582B-929D-452F-AC75-914855CC24F3}"/>
    <cellStyle name="Migliaia 3 6 2 6" xfId="1706" xr:uid="{7D72BCF2-1765-443E-AAAE-2940CF34AF92}"/>
    <cellStyle name="Migliaia 3 6 2 6 2" xfId="3135" xr:uid="{2B92256F-762A-4846-8CC3-2FAAB00774FA}"/>
    <cellStyle name="Migliaia 3 6 2 6 2 2" xfId="5991" xr:uid="{E78DB4C3-4492-4885-89F8-D4A4A11F3289}"/>
    <cellStyle name="Migliaia 3 6 2 6 2 2 2" xfId="11699" xr:uid="{ECEDE6E8-423B-48F3-BB65-5DD0530B5EC8}"/>
    <cellStyle name="Migliaia 3 6 2 6 2 2 2 2" xfId="23117" xr:uid="{BBAFBA0F-A4B6-434C-B8EB-A5BFA439F22A}"/>
    <cellStyle name="Migliaia 3 6 2 6 2 2 2 2 2" xfId="45954" xr:uid="{2DBD26BF-FA09-4BC8-87CA-6139FA80CF01}"/>
    <cellStyle name="Migliaia 3 6 2 6 2 2 2 3" xfId="34537" xr:uid="{FBB5701F-3663-428A-B3F9-1BDA1195055C}"/>
    <cellStyle name="Migliaia 3 6 2 6 2 2 3" xfId="17409" xr:uid="{F446DB6D-F45F-40A6-95EF-82D26AD705B5}"/>
    <cellStyle name="Migliaia 3 6 2 6 2 2 3 2" xfId="40246" xr:uid="{2FF2636B-48D6-40BB-A473-B9A55115C7CC}"/>
    <cellStyle name="Migliaia 3 6 2 6 2 2 4" xfId="28829" xr:uid="{93B0E3C3-8B36-4614-A223-0FD3AA32AF35}"/>
    <cellStyle name="Migliaia 3 6 2 6 2 3" xfId="8846" xr:uid="{93CC5266-F355-48CB-AD09-6E3A465033F3}"/>
    <cellStyle name="Migliaia 3 6 2 6 2 3 2" xfId="20263" xr:uid="{A5EE057C-6837-46F1-AB3F-2B5DA059F360}"/>
    <cellStyle name="Migliaia 3 6 2 6 2 3 2 2" xfId="43100" xr:uid="{9DCAAA11-E45B-4C15-9C6A-EEDFC67A69B6}"/>
    <cellStyle name="Migliaia 3 6 2 6 2 3 3" xfId="31683" xr:uid="{06887CD6-ED87-4AA1-B52D-F36799980231}"/>
    <cellStyle name="Migliaia 3 6 2 6 2 4" xfId="14555" xr:uid="{00D7FD6C-37FC-40A2-87B0-38565AA4DC0F}"/>
    <cellStyle name="Migliaia 3 6 2 6 2 4 2" xfId="37392" xr:uid="{01B7AA8A-C56C-4EE0-8139-208945C8703A}"/>
    <cellStyle name="Migliaia 3 6 2 6 2 5" xfId="25975" xr:uid="{CE0D0B56-C1BB-48DB-AA65-A265876CAF9D}"/>
    <cellStyle name="Migliaia 3 6 2 6 3" xfId="4564" xr:uid="{87F86B0C-C55E-44A2-B219-857983AAF31C}"/>
    <cellStyle name="Migliaia 3 6 2 6 3 2" xfId="10273" xr:uid="{19671F94-8200-4C9A-B173-2C2D1220E945}"/>
    <cellStyle name="Migliaia 3 6 2 6 3 2 2" xfId="21690" xr:uid="{7E9898F5-5F65-4DA1-A7BD-6045D245F3AE}"/>
    <cellStyle name="Migliaia 3 6 2 6 3 2 2 2" xfId="44527" xr:uid="{C7E5B34D-9413-4EF6-A99F-AEB877BC29AC}"/>
    <cellStyle name="Migliaia 3 6 2 6 3 2 3" xfId="33110" xr:uid="{972B30B9-60EF-4A40-B83D-A6A0CA60B1F7}"/>
    <cellStyle name="Migliaia 3 6 2 6 3 3" xfId="15982" xr:uid="{54882040-035F-4777-B5CE-F3B20DF344C2}"/>
    <cellStyle name="Migliaia 3 6 2 6 3 3 2" xfId="38819" xr:uid="{AFA29AF4-508A-4141-A5A8-73B2228092E5}"/>
    <cellStyle name="Migliaia 3 6 2 6 3 4" xfId="27402" xr:uid="{2B859F94-217F-4ECB-B972-2BDCB7D4843E}"/>
    <cellStyle name="Migliaia 3 6 2 6 4" xfId="7419" xr:uid="{8392504D-2386-4CD9-82EB-93D339C5A9F9}"/>
    <cellStyle name="Migliaia 3 6 2 6 4 2" xfId="18836" xr:uid="{470092DD-62B3-4DE6-9D05-05CA90B37843}"/>
    <cellStyle name="Migliaia 3 6 2 6 4 2 2" xfId="41673" xr:uid="{BD831D3A-AB1E-42FA-90F6-808AFAF776BE}"/>
    <cellStyle name="Migliaia 3 6 2 6 4 3" xfId="30256" xr:uid="{CC8E1C26-7FF4-416B-986F-F65F75D4B84C}"/>
    <cellStyle name="Migliaia 3 6 2 6 5" xfId="13128" xr:uid="{E002554E-F356-4296-8E73-BD7F6091A52E}"/>
    <cellStyle name="Migliaia 3 6 2 6 5 2" xfId="35965" xr:uid="{D63F8E97-BDF4-4A4E-8E69-1B156E2309BF}"/>
    <cellStyle name="Migliaia 3 6 2 6 6" xfId="24548" xr:uid="{78C922BC-591C-4CA4-9CCC-74938144E5C0}"/>
    <cellStyle name="Migliaia 3 6 2 7" xfId="2050" xr:uid="{1A1306AA-597F-4958-89D3-7D3FE659D833}"/>
    <cellStyle name="Migliaia 3 6 2 7 2" xfId="4906" xr:uid="{6DFCB4F4-4A29-4892-9B96-B5AA71061406}"/>
    <cellStyle name="Migliaia 3 6 2 7 2 2" xfId="10614" xr:uid="{65BB5637-F6BC-493E-8B85-C821C2B68B04}"/>
    <cellStyle name="Migliaia 3 6 2 7 2 2 2" xfId="22032" xr:uid="{02D30A07-E12C-4DEA-972E-DC001EC9E749}"/>
    <cellStyle name="Migliaia 3 6 2 7 2 2 2 2" xfId="44869" xr:uid="{C1AB951A-6C99-4E49-9812-498B0EF7F7DC}"/>
    <cellStyle name="Migliaia 3 6 2 7 2 2 3" xfId="33452" xr:uid="{01CC19DC-C70A-4416-9A37-4DD78A170469}"/>
    <cellStyle name="Migliaia 3 6 2 7 2 3" xfId="16324" xr:uid="{9A7F4D9F-C72E-4D4F-9EC4-4A3B8D50CBE0}"/>
    <cellStyle name="Migliaia 3 6 2 7 2 3 2" xfId="39161" xr:uid="{C89BE32F-EEE6-41A9-88F1-160E364FFB73}"/>
    <cellStyle name="Migliaia 3 6 2 7 2 4" xfId="27744" xr:uid="{9A4E8B58-D5BA-4B9A-AAF0-51EB13BDF0FA}"/>
    <cellStyle name="Migliaia 3 6 2 7 3" xfId="7761" xr:uid="{E799A98C-4A0C-4D7C-A797-C37228AC861D}"/>
    <cellStyle name="Migliaia 3 6 2 7 3 2" xfId="19178" xr:uid="{E917376D-1857-43C5-AAFA-53C921D5C9F9}"/>
    <cellStyle name="Migliaia 3 6 2 7 3 2 2" xfId="42015" xr:uid="{DC5F976C-E0FB-44C1-9E2D-478525EE5828}"/>
    <cellStyle name="Migliaia 3 6 2 7 3 3" xfId="30598" xr:uid="{0760CD33-65DC-4883-8BF4-F51FC1AD2FF1}"/>
    <cellStyle name="Migliaia 3 6 2 7 4" xfId="13470" xr:uid="{BE4922FF-34AC-4F2D-8FBE-A39FE4788D3A}"/>
    <cellStyle name="Migliaia 3 6 2 7 4 2" xfId="36307" xr:uid="{175A260A-6FD2-4F18-8DA1-B5FE542E764F}"/>
    <cellStyle name="Migliaia 3 6 2 7 5" xfId="24890" xr:uid="{1D33D452-C940-4D0A-8A6B-504B02B3A507}"/>
    <cellStyle name="Migliaia 3 6 2 8" xfId="3479" xr:uid="{4AD66DC4-9622-4D76-A9A6-00B4111B8C8F}"/>
    <cellStyle name="Migliaia 3 6 2 8 2" xfId="9188" xr:uid="{F521E4FF-3B45-4EF1-A4F0-2798C333E4A0}"/>
    <cellStyle name="Migliaia 3 6 2 8 2 2" xfId="20605" xr:uid="{28521789-E725-4A1E-A50A-4303A65E2FD9}"/>
    <cellStyle name="Migliaia 3 6 2 8 2 2 2" xfId="43442" xr:uid="{DA5451C4-2EF1-450A-8CE3-DAB1519BE575}"/>
    <cellStyle name="Migliaia 3 6 2 8 2 3" xfId="32025" xr:uid="{4D0B7298-FB8C-49E0-A842-0322B1448E92}"/>
    <cellStyle name="Migliaia 3 6 2 8 3" xfId="14897" xr:uid="{398D2563-CEA5-4DB1-A478-DA1AA8454891}"/>
    <cellStyle name="Migliaia 3 6 2 8 3 2" xfId="37734" xr:uid="{38D4B4BE-1339-454A-88D1-13B9AB7F6329}"/>
    <cellStyle name="Migliaia 3 6 2 8 4" xfId="26317" xr:uid="{FFEC0D48-17C1-4BDD-BB14-C6011F0550AA}"/>
    <cellStyle name="Migliaia 3 6 2 9" xfId="6334" xr:uid="{6B0AD55A-0962-42D7-A635-846E15CC972C}"/>
    <cellStyle name="Migliaia 3 6 2 9 2" xfId="17751" xr:uid="{8BF81714-4B4C-42B7-94C0-A58BF89B7E1B}"/>
    <cellStyle name="Migliaia 3 6 2 9 2 2" xfId="40588" xr:uid="{B2C2C622-BC77-4138-BDE4-1E4D4EB97CAC}"/>
    <cellStyle name="Migliaia 3 6 2 9 3" xfId="29171" xr:uid="{04E43603-C29E-4D3F-8F2E-59CE79676A3A}"/>
    <cellStyle name="Migliaia 3 6 3" xfId="571" xr:uid="{770F4122-59F5-4D7E-BCCF-849400871F35}"/>
    <cellStyle name="Migliaia 3 6 3 2" xfId="2153" xr:uid="{BAF28C8A-9855-4193-A94C-8F97D967D7B4}"/>
    <cellStyle name="Migliaia 3 6 3 2 2" xfId="5009" xr:uid="{F8175551-9CAF-4C09-9EBD-E506DA6AE401}"/>
    <cellStyle name="Migliaia 3 6 3 2 2 2" xfId="10717" xr:uid="{A16578B2-6137-48CC-A7AE-10A29C1A9B14}"/>
    <cellStyle name="Migliaia 3 6 3 2 2 2 2" xfId="22135" xr:uid="{A7910508-CC39-4C76-8654-F36C7441959B}"/>
    <cellStyle name="Migliaia 3 6 3 2 2 2 2 2" xfId="44972" xr:uid="{02170568-4E91-47C0-A5D1-35942AB9AF1B}"/>
    <cellStyle name="Migliaia 3 6 3 2 2 2 3" xfId="33555" xr:uid="{372FE080-F43C-40C5-B85F-893E346015A9}"/>
    <cellStyle name="Migliaia 3 6 3 2 2 3" xfId="16427" xr:uid="{CF2F2A5B-A485-40F0-8515-66A0E3FA9EAF}"/>
    <cellStyle name="Migliaia 3 6 3 2 2 3 2" xfId="39264" xr:uid="{C9E741D8-A65C-4C53-9F7C-AB445670040B}"/>
    <cellStyle name="Migliaia 3 6 3 2 2 4" xfId="27847" xr:uid="{289DC51C-447F-4DC9-88C9-FBDC8149F51D}"/>
    <cellStyle name="Migliaia 3 6 3 2 3" xfId="7864" xr:uid="{3F2E18DA-E835-4052-957E-7CE6FA84F5D7}"/>
    <cellStyle name="Migliaia 3 6 3 2 3 2" xfId="19281" xr:uid="{12DFAE0C-4CD2-4CD3-9F7F-8638193B5C95}"/>
    <cellStyle name="Migliaia 3 6 3 2 3 2 2" xfId="42118" xr:uid="{FEE03EFF-C146-47E9-B80D-04DD297A389F}"/>
    <cellStyle name="Migliaia 3 6 3 2 3 3" xfId="30701" xr:uid="{15771E75-6266-48C7-A7FC-C29E23A1D3E5}"/>
    <cellStyle name="Migliaia 3 6 3 2 4" xfId="13573" xr:uid="{8619437D-C269-4547-A453-49D678215199}"/>
    <cellStyle name="Migliaia 3 6 3 2 4 2" xfId="36410" xr:uid="{99230D9A-652B-4EF1-968C-31643197722F}"/>
    <cellStyle name="Migliaia 3 6 3 2 5" xfId="24993" xr:uid="{DE980C49-1733-4101-9C75-3D7DD204DBE5}"/>
    <cellStyle name="Migliaia 3 6 3 3" xfId="3582" xr:uid="{E91C07B4-410B-4E35-8865-A62E9BB7EC33}"/>
    <cellStyle name="Migliaia 3 6 3 3 2" xfId="9291" xr:uid="{43FEB51F-8B66-450F-889D-05830BA8D559}"/>
    <cellStyle name="Migliaia 3 6 3 3 2 2" xfId="20708" xr:uid="{E7B4C512-F5ED-4C31-889F-DBAB4D922CF5}"/>
    <cellStyle name="Migliaia 3 6 3 3 2 2 2" xfId="43545" xr:uid="{252F2445-9717-420C-9ED0-5501A46805BB}"/>
    <cellStyle name="Migliaia 3 6 3 3 2 3" xfId="32128" xr:uid="{3D2F5ED3-DBBF-4F2B-BD16-D1B1612C137F}"/>
    <cellStyle name="Migliaia 3 6 3 3 3" xfId="15000" xr:uid="{7E4FBA82-75E2-4218-9BB2-3F1E0870C5C3}"/>
    <cellStyle name="Migliaia 3 6 3 3 3 2" xfId="37837" xr:uid="{C290FE5E-92BA-4B9A-ABE8-123052B9CEC1}"/>
    <cellStyle name="Migliaia 3 6 3 3 4" xfId="26420" xr:uid="{2BAE487F-709E-49B1-B6EC-56DDE7E86C44}"/>
    <cellStyle name="Migliaia 3 6 3 4" xfId="6437" xr:uid="{EAFE4CBD-9574-4E17-B919-7FD7B0382953}"/>
    <cellStyle name="Migliaia 3 6 3 4 2" xfId="17854" xr:uid="{0440F45A-E148-4656-9F2C-BF7C10CF2F88}"/>
    <cellStyle name="Migliaia 3 6 3 4 2 2" xfId="40691" xr:uid="{A38378F6-FCF9-401F-B4B3-64404848204F}"/>
    <cellStyle name="Migliaia 3 6 3 4 3" xfId="29274" xr:uid="{8BFBAF2F-1E55-459A-87EB-C79F08B7EBE9}"/>
    <cellStyle name="Migliaia 3 6 3 5" xfId="12146" xr:uid="{359AD50F-BE27-4008-953B-8AF454CC51FA}"/>
    <cellStyle name="Migliaia 3 6 3 5 2" xfId="34983" xr:uid="{04D0B0B5-FEEE-408B-9B53-1238D89B4F3E}"/>
    <cellStyle name="Migliaia 3 6 3 6" xfId="23566" xr:uid="{C24F840A-6C9F-4FA3-A75F-758708D06F20}"/>
    <cellStyle name="Migliaia 3 6 4" xfId="834" xr:uid="{AF5625BE-E072-41DE-B2F1-06FA964EA293}"/>
    <cellStyle name="Migliaia 3 6 4 2" xfId="2370" xr:uid="{BA1C01EF-6253-4A59-B07E-0F9EB5998512}"/>
    <cellStyle name="Migliaia 3 6 4 2 2" xfId="5226" xr:uid="{EAFBFC87-7043-4764-A7E9-4F1BBA91F5B7}"/>
    <cellStyle name="Migliaia 3 6 4 2 2 2" xfId="10934" xr:uid="{1295F572-C1D7-468F-91F3-63AE8F684C35}"/>
    <cellStyle name="Migliaia 3 6 4 2 2 2 2" xfId="22352" xr:uid="{C888D099-6E33-4320-B82A-CE617534FF0B}"/>
    <cellStyle name="Migliaia 3 6 4 2 2 2 2 2" xfId="45189" xr:uid="{14D195B1-8A54-4B12-8988-B131935EAB91}"/>
    <cellStyle name="Migliaia 3 6 4 2 2 2 3" xfId="33772" xr:uid="{AEE492F6-15A4-4B82-99C5-A9B36FB9B7B3}"/>
    <cellStyle name="Migliaia 3 6 4 2 2 3" xfId="16644" xr:uid="{3934367B-789A-4B95-AD65-EEC66886AF65}"/>
    <cellStyle name="Migliaia 3 6 4 2 2 3 2" xfId="39481" xr:uid="{7AAC3AE0-E38F-4944-B87A-C71F84BAEEA4}"/>
    <cellStyle name="Migliaia 3 6 4 2 2 4" xfId="28064" xr:uid="{C1259211-543D-4697-B393-8FC169260FA7}"/>
    <cellStyle name="Migliaia 3 6 4 2 3" xfId="8081" xr:uid="{57168F34-07B8-4C19-8FC4-3FBB27961BFB}"/>
    <cellStyle name="Migliaia 3 6 4 2 3 2" xfId="19498" xr:uid="{AAED1F45-4F0C-4857-B3B8-38C8003927DF}"/>
    <cellStyle name="Migliaia 3 6 4 2 3 2 2" xfId="42335" xr:uid="{42DDAF55-A549-4F95-BB98-39B7CC9B22EF}"/>
    <cellStyle name="Migliaia 3 6 4 2 3 3" xfId="30918" xr:uid="{C70BF209-827B-4342-BD7C-B7EA9266A7B3}"/>
    <cellStyle name="Migliaia 3 6 4 2 4" xfId="13790" xr:uid="{DDD67B3A-BF11-4BB8-989C-51EFD0F9EFAB}"/>
    <cellStyle name="Migliaia 3 6 4 2 4 2" xfId="36627" xr:uid="{4D37BF36-3BA2-41D6-AE2B-DCF1EAE6E957}"/>
    <cellStyle name="Migliaia 3 6 4 2 5" xfId="25210" xr:uid="{2C78FC19-1FB1-41D3-AE7F-E839CCC4DCEE}"/>
    <cellStyle name="Migliaia 3 6 4 3" xfId="3799" xr:uid="{148FB6E6-BED4-4B8F-9F10-2B47FD68ED8D}"/>
    <cellStyle name="Migliaia 3 6 4 3 2" xfId="9508" xr:uid="{C9C53F1D-EB34-424F-A152-CC4A447997B5}"/>
    <cellStyle name="Migliaia 3 6 4 3 2 2" xfId="20925" xr:uid="{4CC46163-5466-412C-BF68-52CE490E5349}"/>
    <cellStyle name="Migliaia 3 6 4 3 2 2 2" xfId="43762" xr:uid="{EBBD5AAE-3FF1-458C-B5CD-AA9B2F2A2D1B}"/>
    <cellStyle name="Migliaia 3 6 4 3 2 3" xfId="32345" xr:uid="{3FE0F72B-1E6B-42EE-96DC-AF796EE34931}"/>
    <cellStyle name="Migliaia 3 6 4 3 3" xfId="15217" xr:uid="{38FA88F9-0853-4F51-AA99-13FD917F7D36}"/>
    <cellStyle name="Migliaia 3 6 4 3 3 2" xfId="38054" xr:uid="{8DBF0A6E-6908-423A-86BE-A98A25873DC2}"/>
    <cellStyle name="Migliaia 3 6 4 3 4" xfId="26637" xr:uid="{2BBEF431-14B3-455C-94DE-A0D407AD2F66}"/>
    <cellStyle name="Migliaia 3 6 4 4" xfId="6654" xr:uid="{2808A597-0AC4-4F33-8A1B-2BDB2889272A}"/>
    <cellStyle name="Migliaia 3 6 4 4 2" xfId="18071" xr:uid="{3C79A30B-1904-4461-9B85-9A9F5379C929}"/>
    <cellStyle name="Migliaia 3 6 4 4 2 2" xfId="40908" xr:uid="{C156461E-6D13-4777-B7FC-E93A3B56D87A}"/>
    <cellStyle name="Migliaia 3 6 4 4 3" xfId="29491" xr:uid="{645BEAAC-0C98-415F-AB26-B61D0870AAC7}"/>
    <cellStyle name="Migliaia 3 6 4 5" xfId="12363" xr:uid="{38CFC49E-865D-402E-A3FC-197B45FEFD33}"/>
    <cellStyle name="Migliaia 3 6 4 5 2" xfId="35200" xr:uid="{A2BD9C22-8028-4A6A-B7E0-71E9CBBABA3A}"/>
    <cellStyle name="Migliaia 3 6 4 6" xfId="23783" xr:uid="{3478B3F0-6B08-4C47-A5AE-F6736D4B827B}"/>
    <cellStyle name="Migliaia 3 6 5" xfId="1081" xr:uid="{3424DA20-7510-41AD-AA8A-67FBC86211B5}"/>
    <cellStyle name="Migliaia 3 6 5 2" xfId="2587" xr:uid="{A94D5623-AA9D-4013-B770-58557BFB7235}"/>
    <cellStyle name="Migliaia 3 6 5 2 2" xfId="5443" xr:uid="{D649E327-71CE-4063-BCCC-6FD5619F3E69}"/>
    <cellStyle name="Migliaia 3 6 5 2 2 2" xfId="11151" xr:uid="{394E9C9D-0FD2-43C7-ACE6-DF7EA24168D9}"/>
    <cellStyle name="Migliaia 3 6 5 2 2 2 2" xfId="22569" xr:uid="{AD342610-5760-4330-988D-920EE663BF7E}"/>
    <cellStyle name="Migliaia 3 6 5 2 2 2 2 2" xfId="45406" xr:uid="{66A6CD9F-037E-4475-A17A-BE4554D33845}"/>
    <cellStyle name="Migliaia 3 6 5 2 2 2 3" xfId="33989" xr:uid="{72F81274-86EB-4E94-A9D7-CE155308AF81}"/>
    <cellStyle name="Migliaia 3 6 5 2 2 3" xfId="16861" xr:uid="{E16DADCB-FE89-484D-9C56-488F75A9672B}"/>
    <cellStyle name="Migliaia 3 6 5 2 2 3 2" xfId="39698" xr:uid="{9485086F-43A9-4E6C-9BAC-E80BEEAA8D47}"/>
    <cellStyle name="Migliaia 3 6 5 2 2 4" xfId="28281" xr:uid="{3F3E05AD-DF39-4EF3-8552-2F58F82BB05F}"/>
    <cellStyle name="Migliaia 3 6 5 2 3" xfId="8298" xr:uid="{5DAECF39-1C38-4ADE-A7B5-731FD2F0397B}"/>
    <cellStyle name="Migliaia 3 6 5 2 3 2" xfId="19715" xr:uid="{F3F53473-6D74-45AF-ABD5-D20A56F37709}"/>
    <cellStyle name="Migliaia 3 6 5 2 3 2 2" xfId="42552" xr:uid="{29B6F377-085E-4CB5-A596-9E685139DABC}"/>
    <cellStyle name="Migliaia 3 6 5 2 3 3" xfId="31135" xr:uid="{3D5B9350-6DF9-4480-A69F-C9102D534B70}"/>
    <cellStyle name="Migliaia 3 6 5 2 4" xfId="14007" xr:uid="{210C4C9A-87D0-4AAF-9415-15160C83B189}"/>
    <cellStyle name="Migliaia 3 6 5 2 4 2" xfId="36844" xr:uid="{4D80A440-280E-4443-AE37-BB9386E47AFB}"/>
    <cellStyle name="Migliaia 3 6 5 2 5" xfId="25427" xr:uid="{0C45298C-33AF-415B-9A41-ACE879EFD36C}"/>
    <cellStyle name="Migliaia 3 6 5 3" xfId="4016" xr:uid="{25F906A1-7B41-46FC-BFC3-9E5C25796843}"/>
    <cellStyle name="Migliaia 3 6 5 3 2" xfId="9725" xr:uid="{38786FDD-F94F-4103-AA8D-E6065918F8AE}"/>
    <cellStyle name="Migliaia 3 6 5 3 2 2" xfId="21142" xr:uid="{79765D4E-6ACB-403E-BBBF-439D80772F8B}"/>
    <cellStyle name="Migliaia 3 6 5 3 2 2 2" xfId="43979" xr:uid="{B3F015F7-B928-4CFB-B4BD-A31C40BEA836}"/>
    <cellStyle name="Migliaia 3 6 5 3 2 3" xfId="32562" xr:uid="{24D685A1-1339-4056-9E66-200D3844518C}"/>
    <cellStyle name="Migliaia 3 6 5 3 3" xfId="15434" xr:uid="{410E4036-D0A0-4C66-9D0C-F1C23C1DA83E}"/>
    <cellStyle name="Migliaia 3 6 5 3 3 2" xfId="38271" xr:uid="{0D23C22F-96CC-49A2-8956-B8841E6D347B}"/>
    <cellStyle name="Migliaia 3 6 5 3 4" xfId="26854" xr:uid="{6A3853D8-2FFE-4011-ACBF-0DA22333A2E7}"/>
    <cellStyle name="Migliaia 3 6 5 4" xfId="6871" xr:uid="{429CE80D-0C3E-42D5-B6DF-F9BEA5E621E4}"/>
    <cellStyle name="Migliaia 3 6 5 4 2" xfId="18288" xr:uid="{2E08944C-D048-4ECA-9FEA-4CD2096C6A77}"/>
    <cellStyle name="Migliaia 3 6 5 4 2 2" xfId="41125" xr:uid="{4C35FE60-6DEF-4D25-8692-4902C6B88014}"/>
    <cellStyle name="Migliaia 3 6 5 4 3" xfId="29708" xr:uid="{F77A7998-A18F-4D64-8ABF-E795069394C8}"/>
    <cellStyle name="Migliaia 3 6 5 5" xfId="12580" xr:uid="{7C861419-A68B-440F-8EFB-96F888539DE1}"/>
    <cellStyle name="Migliaia 3 6 5 5 2" xfId="35417" xr:uid="{D4DD12B3-CF2D-45FF-A801-688C6659542F}"/>
    <cellStyle name="Migliaia 3 6 5 6" xfId="24000" xr:uid="{54C21B1C-B5C0-4ACC-9EB5-9D2D651D6152}"/>
    <cellStyle name="Migliaia 3 6 6" xfId="1328" xr:uid="{9354887E-7969-406D-9BF8-224F324F5E74}"/>
    <cellStyle name="Migliaia 3 6 6 2" xfId="2804" xr:uid="{1AF871B2-59B4-44EB-BC35-40A806CAB66F}"/>
    <cellStyle name="Migliaia 3 6 6 2 2" xfId="5660" xr:uid="{95ED1A5B-652E-464D-998F-A45E4A6C22C9}"/>
    <cellStyle name="Migliaia 3 6 6 2 2 2" xfId="11368" xr:uid="{B5B54B7B-CF26-46F3-9EC9-B7D6A9A96F05}"/>
    <cellStyle name="Migliaia 3 6 6 2 2 2 2" xfId="22786" xr:uid="{9BD1DB9F-BF11-4C4A-B73C-F623FF0C82B2}"/>
    <cellStyle name="Migliaia 3 6 6 2 2 2 2 2" xfId="45623" xr:uid="{76517DC5-30E3-41EB-80E9-DD1AADB81B57}"/>
    <cellStyle name="Migliaia 3 6 6 2 2 2 3" xfId="34206" xr:uid="{A8F9E73E-2211-4C83-9CC7-4F59BC4EA44A}"/>
    <cellStyle name="Migliaia 3 6 6 2 2 3" xfId="17078" xr:uid="{AF16631A-3EC8-4DE4-9AC1-B9874B8551FE}"/>
    <cellStyle name="Migliaia 3 6 6 2 2 3 2" xfId="39915" xr:uid="{B84049D0-BD5B-4831-995B-C2A7CD3E8E24}"/>
    <cellStyle name="Migliaia 3 6 6 2 2 4" xfId="28498" xr:uid="{0FFED5D5-7E73-4679-BA6B-4348AE5974F2}"/>
    <cellStyle name="Migliaia 3 6 6 2 3" xfId="8515" xr:uid="{0DE20C7F-9F98-4CDF-9291-AADEB720DBA4}"/>
    <cellStyle name="Migliaia 3 6 6 2 3 2" xfId="19932" xr:uid="{2CB37C86-89DE-497B-AE62-7A0E5EFD72AE}"/>
    <cellStyle name="Migliaia 3 6 6 2 3 2 2" xfId="42769" xr:uid="{393E9E89-0FA8-40DE-87AC-9327316B7243}"/>
    <cellStyle name="Migliaia 3 6 6 2 3 3" xfId="31352" xr:uid="{35F38B6D-39BC-40EB-9089-4DB3E4F670D4}"/>
    <cellStyle name="Migliaia 3 6 6 2 4" xfId="14224" xr:uid="{825B353B-A815-4128-A43C-9B7FA8C0C16B}"/>
    <cellStyle name="Migliaia 3 6 6 2 4 2" xfId="37061" xr:uid="{E44DA198-AEEF-4060-933A-2FD6B873957C}"/>
    <cellStyle name="Migliaia 3 6 6 2 5" xfId="25644" xr:uid="{09AB2683-2B29-43DA-B001-62F04EAE7BBE}"/>
    <cellStyle name="Migliaia 3 6 6 3" xfId="4233" xr:uid="{28B7CF65-6D90-442E-8BEC-3F82FCC5893F}"/>
    <cellStyle name="Migliaia 3 6 6 3 2" xfId="9942" xr:uid="{E4085C18-D1FC-4E28-8C4F-D0BC5A4ABCFA}"/>
    <cellStyle name="Migliaia 3 6 6 3 2 2" xfId="21359" xr:uid="{12D8028D-87F4-44B8-8868-443BE0F1461F}"/>
    <cellStyle name="Migliaia 3 6 6 3 2 2 2" xfId="44196" xr:uid="{A9917F80-B2E9-46AE-8C8D-DE1B818E92CF}"/>
    <cellStyle name="Migliaia 3 6 6 3 2 3" xfId="32779" xr:uid="{DB11E420-99EC-4F48-80FF-65A0F7162812}"/>
    <cellStyle name="Migliaia 3 6 6 3 3" xfId="15651" xr:uid="{BC1E409B-5737-4570-AB6A-637B445F5013}"/>
    <cellStyle name="Migliaia 3 6 6 3 3 2" xfId="38488" xr:uid="{A90251FF-3FF3-4E1A-A89E-ECDBBEA6608B}"/>
    <cellStyle name="Migliaia 3 6 6 3 4" xfId="27071" xr:uid="{08F07A53-CC59-4044-8AF9-0DCBC06C7DB5}"/>
    <cellStyle name="Migliaia 3 6 6 4" xfId="7088" xr:uid="{31A240D2-D32E-4C42-A263-79F62D5C6BD8}"/>
    <cellStyle name="Migliaia 3 6 6 4 2" xfId="18505" xr:uid="{CF0ACA41-9881-4AD5-A1E3-FB9A3D44F8C5}"/>
    <cellStyle name="Migliaia 3 6 6 4 2 2" xfId="41342" xr:uid="{641405F5-B47C-42A2-BEC6-70B3F42C3B00}"/>
    <cellStyle name="Migliaia 3 6 6 4 3" xfId="29925" xr:uid="{5C2A54B0-11D6-4938-A275-34DEF0F78424}"/>
    <cellStyle name="Migliaia 3 6 6 5" xfId="12797" xr:uid="{5B8C5E48-9831-4EE7-97B5-AA9518BC3045}"/>
    <cellStyle name="Migliaia 3 6 6 5 2" xfId="35634" xr:uid="{2A102245-9494-4C21-AE4A-B30E3E8CDC6C}"/>
    <cellStyle name="Migliaia 3 6 6 6" xfId="24217" xr:uid="{044147B3-1C99-432A-BEE5-4196D8E9EB35}"/>
    <cellStyle name="Migliaia 3 6 7" xfId="1575" xr:uid="{EEBB9A7B-C51A-4176-AB21-04E50C34E74C}"/>
    <cellStyle name="Migliaia 3 6 7 2" xfId="3021" xr:uid="{771E76E0-BA59-49D1-A0F7-58B39AC2FA11}"/>
    <cellStyle name="Migliaia 3 6 7 2 2" xfId="5877" xr:uid="{C5E285F1-817E-4BEB-AD3F-8FF8B2A48665}"/>
    <cellStyle name="Migliaia 3 6 7 2 2 2" xfId="11585" xr:uid="{F70A8AB6-8375-49F7-8F31-E23EE7607ECC}"/>
    <cellStyle name="Migliaia 3 6 7 2 2 2 2" xfId="23003" xr:uid="{011811ED-B96C-4BAF-884C-EAEEE4D56A9E}"/>
    <cellStyle name="Migliaia 3 6 7 2 2 2 2 2" xfId="45840" xr:uid="{24589E1B-850F-4E83-B13D-D820A347D721}"/>
    <cellStyle name="Migliaia 3 6 7 2 2 2 3" xfId="34423" xr:uid="{D4BB8028-64B8-4F86-952B-421E5DAB3473}"/>
    <cellStyle name="Migliaia 3 6 7 2 2 3" xfId="17295" xr:uid="{3441165F-B723-4923-9A63-30F62696B8CE}"/>
    <cellStyle name="Migliaia 3 6 7 2 2 3 2" xfId="40132" xr:uid="{C8535FFC-B573-4292-A272-3FF97B90B93F}"/>
    <cellStyle name="Migliaia 3 6 7 2 2 4" xfId="28715" xr:uid="{6776FD2A-D09F-4662-9CF3-C1EA1357EBE0}"/>
    <cellStyle name="Migliaia 3 6 7 2 3" xfId="8732" xr:uid="{3C77EB4B-4FB4-4133-A235-A8545CB61EC7}"/>
    <cellStyle name="Migliaia 3 6 7 2 3 2" xfId="20149" xr:uid="{EC608DCA-1AE0-45DA-88DD-92F55AAE3828}"/>
    <cellStyle name="Migliaia 3 6 7 2 3 2 2" xfId="42986" xr:uid="{EA4FE472-B3F0-4DAE-998E-0432F5A09C38}"/>
    <cellStyle name="Migliaia 3 6 7 2 3 3" xfId="31569" xr:uid="{535AEF09-1127-4DD7-9C98-4A3DEA022EB6}"/>
    <cellStyle name="Migliaia 3 6 7 2 4" xfId="14441" xr:uid="{A0700340-FFDF-46B8-9365-B30E4267BCA8}"/>
    <cellStyle name="Migliaia 3 6 7 2 4 2" xfId="37278" xr:uid="{6794CC57-DF79-4916-921F-AACC7695FCAC}"/>
    <cellStyle name="Migliaia 3 6 7 2 5" xfId="25861" xr:uid="{ED8A5C09-EA37-4207-9773-0B7C0C2E3AFE}"/>
    <cellStyle name="Migliaia 3 6 7 3" xfId="4450" xr:uid="{1D5B7D30-32CE-49FE-8E5B-2914742B9918}"/>
    <cellStyle name="Migliaia 3 6 7 3 2" xfId="10159" xr:uid="{2488936D-C02A-4F1E-8F51-AF668B6E8BF7}"/>
    <cellStyle name="Migliaia 3 6 7 3 2 2" xfId="21576" xr:uid="{CB13D2FA-47A5-4FC9-96B1-DAF9B9E1BA6D}"/>
    <cellStyle name="Migliaia 3 6 7 3 2 2 2" xfId="44413" xr:uid="{F357AF72-C695-42C4-8E11-62811CFD411C}"/>
    <cellStyle name="Migliaia 3 6 7 3 2 3" xfId="32996" xr:uid="{8FC297B6-D168-4F4E-B6E1-FAF329C47971}"/>
    <cellStyle name="Migliaia 3 6 7 3 3" xfId="15868" xr:uid="{DF0D50C6-2263-44F1-B3B9-5E29EFF27F11}"/>
    <cellStyle name="Migliaia 3 6 7 3 3 2" xfId="38705" xr:uid="{3023D9A8-50EC-4464-91A5-DDB8C399C77D}"/>
    <cellStyle name="Migliaia 3 6 7 3 4" xfId="27288" xr:uid="{B38F39E3-9F4B-49AF-B656-39392B1121DE}"/>
    <cellStyle name="Migliaia 3 6 7 4" xfId="7305" xr:uid="{85242A47-F82C-4FBE-BF49-59B653ACBE24}"/>
    <cellStyle name="Migliaia 3 6 7 4 2" xfId="18722" xr:uid="{51B09769-1619-4F19-BA2C-0F82AA0A52DB}"/>
    <cellStyle name="Migliaia 3 6 7 4 2 2" xfId="41559" xr:uid="{73EE918B-916E-4853-B90B-38AC06ACEA78}"/>
    <cellStyle name="Migliaia 3 6 7 4 3" xfId="30142" xr:uid="{4ABCFF2D-7AC2-41BB-96C7-FD53335FA9E7}"/>
    <cellStyle name="Migliaia 3 6 7 5" xfId="13014" xr:uid="{1B31EBD6-7156-4BE8-A35F-48465C3BF020}"/>
    <cellStyle name="Migliaia 3 6 7 5 2" xfId="35851" xr:uid="{0E36233A-D7E5-4770-ABA9-0CB871AF9B64}"/>
    <cellStyle name="Migliaia 3 6 7 6" xfId="24434" xr:uid="{07B3B0F6-5732-406D-80A3-65602CFA10E5}"/>
    <cellStyle name="Migliaia 3 6 8" xfId="1924" xr:uid="{0A23086F-88A3-4B9E-AC00-50A8D9EABF42}"/>
    <cellStyle name="Migliaia 3 6 8 2" xfId="4780" xr:uid="{B157EBCD-3AA6-42B9-8A92-9C33D8D94845}"/>
    <cellStyle name="Migliaia 3 6 8 2 2" xfId="10489" xr:uid="{D88E1E83-D46C-4BA7-9FBD-0361C1A34E75}"/>
    <cellStyle name="Migliaia 3 6 8 2 2 2" xfId="21906" xr:uid="{A2A4E93C-B9B3-45F1-B391-1D4BBB683938}"/>
    <cellStyle name="Migliaia 3 6 8 2 2 2 2" xfId="44743" xr:uid="{3605FB67-4EFB-4F21-B931-06F36503A090}"/>
    <cellStyle name="Migliaia 3 6 8 2 2 3" xfId="33326" xr:uid="{E2704938-64CB-4176-8575-D87BA014E52D}"/>
    <cellStyle name="Migliaia 3 6 8 2 3" xfId="16198" xr:uid="{9145A3D2-5EB4-4CDE-A434-3A4C3133D845}"/>
    <cellStyle name="Migliaia 3 6 8 2 3 2" xfId="39035" xr:uid="{561EDBC4-64B6-4389-B6A7-48411B16CCB4}"/>
    <cellStyle name="Migliaia 3 6 8 2 4" xfId="27618" xr:uid="{30C6328D-6234-4079-9590-C8A5A66588B4}"/>
    <cellStyle name="Migliaia 3 6 8 3" xfId="7635" xr:uid="{3FB0D73A-7DBA-4307-A105-73350BB661D8}"/>
    <cellStyle name="Migliaia 3 6 8 3 2" xfId="19052" xr:uid="{EBEACD88-A0E7-4ACE-AFA8-4264A64338F6}"/>
    <cellStyle name="Migliaia 3 6 8 3 2 2" xfId="41889" xr:uid="{4E60C7DA-3A71-4A64-827D-BD7CF2F9689C}"/>
    <cellStyle name="Migliaia 3 6 8 3 3" xfId="30472" xr:uid="{8C689CB0-158C-40F8-89D7-F8113386FFB6}"/>
    <cellStyle name="Migliaia 3 6 8 4" xfId="13344" xr:uid="{719A9313-B758-44E2-93CF-84EDA5F21B3C}"/>
    <cellStyle name="Migliaia 3 6 8 4 2" xfId="36181" xr:uid="{175DA158-8589-4651-A5A0-7AE9BF79C6BF}"/>
    <cellStyle name="Migliaia 3 6 8 5" xfId="24764" xr:uid="{478FFFFF-E26E-4C7A-983D-D98AFEDED06A}"/>
    <cellStyle name="Migliaia 3 6 9" xfId="3353" xr:uid="{54553B48-ED2C-4BBE-AB67-17E4BFD1CFE0}"/>
    <cellStyle name="Migliaia 3 6 9 2" xfId="9062" xr:uid="{422D89EB-FAA7-4B35-AB2E-DE7BA3CC4FF3}"/>
    <cellStyle name="Migliaia 3 6 9 2 2" xfId="20479" xr:uid="{19D53A70-D829-4B3C-9021-987062C80DE6}"/>
    <cellStyle name="Migliaia 3 6 9 2 2 2" xfId="43316" xr:uid="{4DC28C51-70DC-4E5A-B87D-58CBE591CAC1}"/>
    <cellStyle name="Migliaia 3 6 9 2 3" xfId="31899" xr:uid="{E29DE5A4-D3EF-4D0F-ABEA-35FD702ED44C}"/>
    <cellStyle name="Migliaia 3 6 9 3" xfId="14771" xr:uid="{53CC7A88-9A8E-4773-8892-ABF92BC5C8BF}"/>
    <cellStyle name="Migliaia 3 6 9 3 2" xfId="37608" xr:uid="{43EFC962-68FB-440A-9FB4-17F63426F2D7}"/>
    <cellStyle name="Migliaia 3 6 9 4" xfId="26191" xr:uid="{8DBB57F9-F535-4972-B389-E3711E64B923}"/>
    <cellStyle name="Migliaia 3 7" xfId="271" xr:uid="{E5860F19-8030-48FD-9DC4-82C185B350CC}"/>
    <cellStyle name="Migliaia 3 7 10" xfId="6184" xr:uid="{4EA87E4A-3DED-4986-B37D-7E78662506EB}"/>
    <cellStyle name="Migliaia 3 7 10 2" xfId="17601" xr:uid="{AF2282CA-4AEB-49E5-8CD2-0C5DA70D8518}"/>
    <cellStyle name="Migliaia 3 7 10 2 2" xfId="40438" xr:uid="{8B4FD8E1-1CC5-4A5E-AEF3-5842ECFC707E}"/>
    <cellStyle name="Migliaia 3 7 10 3" xfId="29021" xr:uid="{0AD39544-C37D-405E-8372-4E245028DACA}"/>
    <cellStyle name="Migliaia 3 7 11" xfId="11893" xr:uid="{1E400A62-31C7-461D-9576-EDA864F2E1D3}"/>
    <cellStyle name="Migliaia 3 7 11 2" xfId="34730" xr:uid="{C1C1488A-81E2-4793-817E-971DE204D072}"/>
    <cellStyle name="Migliaia 3 7 12" xfId="23313" xr:uid="{DD17349F-C46A-4CE2-A587-A77BD0136145}"/>
    <cellStyle name="Migliaia 3 7 2" xfId="431" xr:uid="{904E94A8-BB63-4E0B-B73F-11963542824B}"/>
    <cellStyle name="Migliaia 3 7 2 10" xfId="12023" xr:uid="{735D8525-02DA-46AB-914E-EA752ECAF6EC}"/>
    <cellStyle name="Migliaia 3 7 2 10 2" xfId="34860" xr:uid="{15E93AFF-968F-4300-9D45-6A9D8F51D6E6}"/>
    <cellStyle name="Migliaia 3 7 2 11" xfId="23443" xr:uid="{BE0899A8-3207-430C-AA0D-E7163CF68792}"/>
    <cellStyle name="Migliaia 3 7 2 2" xfId="685" xr:uid="{F6A766E6-6EEF-4EBD-9B30-3A58AE94A69C}"/>
    <cellStyle name="Migliaia 3 7 2 2 2" xfId="2247" xr:uid="{6A853A4C-684B-40C8-A5A5-823A81A24495}"/>
    <cellStyle name="Migliaia 3 7 2 2 2 2" xfId="5103" xr:uid="{4B2AAF98-BC49-439C-B80A-D633BA029063}"/>
    <cellStyle name="Migliaia 3 7 2 2 2 2 2" xfId="10811" xr:uid="{E394C743-E8E7-440A-89C3-30F67ED3DE21}"/>
    <cellStyle name="Migliaia 3 7 2 2 2 2 2 2" xfId="22229" xr:uid="{9A4BA1BB-DD5D-44F2-85E8-FB1A7040A1C1}"/>
    <cellStyle name="Migliaia 3 7 2 2 2 2 2 2 2" xfId="45066" xr:uid="{C7CC0075-F360-4A4A-9EBA-D65AADB372AD}"/>
    <cellStyle name="Migliaia 3 7 2 2 2 2 2 3" xfId="33649" xr:uid="{D8A221FC-48A3-49EE-8D1E-C17FA6BEEED4}"/>
    <cellStyle name="Migliaia 3 7 2 2 2 2 3" xfId="16521" xr:uid="{B1D24372-D35E-435C-A79F-FF4D5EBD5D2C}"/>
    <cellStyle name="Migliaia 3 7 2 2 2 2 3 2" xfId="39358" xr:uid="{A9EA72FE-932E-4DC4-AEA4-8E3CF18A8172}"/>
    <cellStyle name="Migliaia 3 7 2 2 2 2 4" xfId="27941" xr:uid="{DB7BD19D-2DD9-4152-857F-7EB00C56150A}"/>
    <cellStyle name="Migliaia 3 7 2 2 2 3" xfId="7958" xr:uid="{23B4754F-5A4C-4569-AC41-387181FC6666}"/>
    <cellStyle name="Migliaia 3 7 2 2 2 3 2" xfId="19375" xr:uid="{8413EAE2-ADEA-4D00-8BFB-002AC7F4E4CF}"/>
    <cellStyle name="Migliaia 3 7 2 2 2 3 2 2" xfId="42212" xr:uid="{909F71C1-1C19-460F-A1AE-44E7F887FA1F}"/>
    <cellStyle name="Migliaia 3 7 2 2 2 3 3" xfId="30795" xr:uid="{4521D254-8205-44EB-8E0C-4876E7520C4D}"/>
    <cellStyle name="Migliaia 3 7 2 2 2 4" xfId="13667" xr:uid="{E7BF0666-D53C-4A73-B43E-697B3B0C76B4}"/>
    <cellStyle name="Migliaia 3 7 2 2 2 4 2" xfId="36504" xr:uid="{173B2489-048E-4582-985B-E19FB31288E7}"/>
    <cellStyle name="Migliaia 3 7 2 2 2 5" xfId="25087" xr:uid="{7D49329C-605E-4275-9E54-6CCED518EF44}"/>
    <cellStyle name="Migliaia 3 7 2 2 3" xfId="3676" xr:uid="{63CE9B1E-6861-47FF-99C3-DA710C14E91C}"/>
    <cellStyle name="Migliaia 3 7 2 2 3 2" xfId="9385" xr:uid="{BE13A6C1-5C18-4D24-B25E-3CA29764E276}"/>
    <cellStyle name="Migliaia 3 7 2 2 3 2 2" xfId="20802" xr:uid="{ED1FFF63-6BA6-4B2D-904C-615F93E625AF}"/>
    <cellStyle name="Migliaia 3 7 2 2 3 2 2 2" xfId="43639" xr:uid="{B27AD142-0FB9-47FA-B35B-9DEECBD94CEC}"/>
    <cellStyle name="Migliaia 3 7 2 2 3 2 3" xfId="32222" xr:uid="{B4B565B2-1F37-44B0-BD04-4BA6AE3730DD}"/>
    <cellStyle name="Migliaia 3 7 2 2 3 3" xfId="15094" xr:uid="{720A4E07-F975-49F7-BBCA-6CCBD7D6CA3E}"/>
    <cellStyle name="Migliaia 3 7 2 2 3 3 2" xfId="37931" xr:uid="{1FF7A8D4-64FF-4548-836F-A0EC4EDD7721}"/>
    <cellStyle name="Migliaia 3 7 2 2 3 4" xfId="26514" xr:uid="{716F6F59-5CFB-4B03-A834-B4CD04629629}"/>
    <cellStyle name="Migliaia 3 7 2 2 4" xfId="6531" xr:uid="{CFE527C8-92BF-441E-A2EE-A4CC93139CB5}"/>
    <cellStyle name="Migliaia 3 7 2 2 4 2" xfId="17948" xr:uid="{E28CE512-D356-466A-80BF-540AE6E6FC09}"/>
    <cellStyle name="Migliaia 3 7 2 2 4 2 2" xfId="40785" xr:uid="{EBCA57B2-4721-46C7-AA9A-815F2EC8CDAD}"/>
    <cellStyle name="Migliaia 3 7 2 2 4 3" xfId="29368" xr:uid="{BDC060E7-026C-44B5-A409-85AEBC0452FD}"/>
    <cellStyle name="Migliaia 3 7 2 2 5" xfId="12240" xr:uid="{77A0EDD1-7516-41FA-B89B-77BD2D9524C4}"/>
    <cellStyle name="Migliaia 3 7 2 2 5 2" xfId="35077" xr:uid="{B02E3532-9CB1-4641-9FE7-6B0A10D9323E}"/>
    <cellStyle name="Migliaia 3 7 2 2 6" xfId="23660" xr:uid="{CDB1C95B-BFFB-48B4-A1C1-68C316B42A64}"/>
    <cellStyle name="Migliaia 3 7 2 3" xfId="945" xr:uid="{9188C499-9320-4277-A2E8-5D96D9BDA546}"/>
    <cellStyle name="Migliaia 3 7 2 3 2" xfId="2464" xr:uid="{ED205B5A-2E9D-461D-A9C1-CAFB69B13D85}"/>
    <cellStyle name="Migliaia 3 7 2 3 2 2" xfId="5320" xr:uid="{8B84B440-3ABD-4AB7-B85B-022E0A1DFCD6}"/>
    <cellStyle name="Migliaia 3 7 2 3 2 2 2" xfId="11028" xr:uid="{A7DD0D36-694A-40A9-81E5-DBB259A2D09D}"/>
    <cellStyle name="Migliaia 3 7 2 3 2 2 2 2" xfId="22446" xr:uid="{16055F12-608B-4B1D-98E8-AC3695159C1B}"/>
    <cellStyle name="Migliaia 3 7 2 3 2 2 2 2 2" xfId="45283" xr:uid="{CFD6D4FD-2D86-46D0-A92E-6BCE3102519A}"/>
    <cellStyle name="Migliaia 3 7 2 3 2 2 2 3" xfId="33866" xr:uid="{DA3BEAA9-247D-4C3B-81AB-1A22342227CE}"/>
    <cellStyle name="Migliaia 3 7 2 3 2 2 3" xfId="16738" xr:uid="{60174CC6-2A1F-447A-8B88-2F93E0028A84}"/>
    <cellStyle name="Migliaia 3 7 2 3 2 2 3 2" xfId="39575" xr:uid="{6369DB77-DF5B-4766-9B2B-F0CA39F446D5}"/>
    <cellStyle name="Migliaia 3 7 2 3 2 2 4" xfId="28158" xr:uid="{95263C1B-1722-41D0-BDE7-04EF6497EAF0}"/>
    <cellStyle name="Migliaia 3 7 2 3 2 3" xfId="8175" xr:uid="{7D8A3519-E661-45F0-9BE6-B6B539345FFC}"/>
    <cellStyle name="Migliaia 3 7 2 3 2 3 2" xfId="19592" xr:uid="{EBC76341-9D43-4E0F-A1A6-05739BE262A2}"/>
    <cellStyle name="Migliaia 3 7 2 3 2 3 2 2" xfId="42429" xr:uid="{B0D3E3A2-FAD4-4CB4-A828-5B0A3F156247}"/>
    <cellStyle name="Migliaia 3 7 2 3 2 3 3" xfId="31012" xr:uid="{938484D5-5292-46F5-85D9-F503EED464B0}"/>
    <cellStyle name="Migliaia 3 7 2 3 2 4" xfId="13884" xr:uid="{E1E84636-51BA-4D55-BB44-6B748327059E}"/>
    <cellStyle name="Migliaia 3 7 2 3 2 4 2" xfId="36721" xr:uid="{636060A6-8307-4A8F-AFD8-B9FF9C104401}"/>
    <cellStyle name="Migliaia 3 7 2 3 2 5" xfId="25304" xr:uid="{1D58F75A-D129-4198-AEE1-F1E7A8FC6CEF}"/>
    <cellStyle name="Migliaia 3 7 2 3 3" xfId="3893" xr:uid="{0CC688B9-DA6A-4B0B-973A-166A1A3966DF}"/>
    <cellStyle name="Migliaia 3 7 2 3 3 2" xfId="9602" xr:uid="{6062AA13-B97E-43C5-9A5C-15C98B0ABED4}"/>
    <cellStyle name="Migliaia 3 7 2 3 3 2 2" xfId="21019" xr:uid="{7D3251A0-DC5F-48B7-8C77-298E98186A57}"/>
    <cellStyle name="Migliaia 3 7 2 3 3 2 2 2" xfId="43856" xr:uid="{A7CC570C-E85D-46DB-86D3-8754AF70C3DB}"/>
    <cellStyle name="Migliaia 3 7 2 3 3 2 3" xfId="32439" xr:uid="{F3CD600F-B1FD-46FA-8FF4-6D6234038AEA}"/>
    <cellStyle name="Migliaia 3 7 2 3 3 3" xfId="15311" xr:uid="{1E8FA3F2-00CF-4E8C-9093-AEB9EB707BA0}"/>
    <cellStyle name="Migliaia 3 7 2 3 3 3 2" xfId="38148" xr:uid="{C8089821-02AF-4232-B38C-44C7A926698F}"/>
    <cellStyle name="Migliaia 3 7 2 3 3 4" xfId="26731" xr:uid="{94D64637-04E7-4E47-A852-1D37E9AF4BB8}"/>
    <cellStyle name="Migliaia 3 7 2 3 4" xfId="6748" xr:uid="{15827C3C-530A-45E2-99CE-F190F69D19D0}"/>
    <cellStyle name="Migliaia 3 7 2 3 4 2" xfId="18165" xr:uid="{9437C4A2-B9D2-4D56-B40A-5DE160DDE81A}"/>
    <cellStyle name="Migliaia 3 7 2 3 4 2 2" xfId="41002" xr:uid="{4CB5A557-DB90-4F80-B243-E72A10662E0B}"/>
    <cellStyle name="Migliaia 3 7 2 3 4 3" xfId="29585" xr:uid="{62DE1831-AE14-4024-B042-D71631B31587}"/>
    <cellStyle name="Migliaia 3 7 2 3 5" xfId="12457" xr:uid="{E2D4A2ED-31B6-42FD-9B79-21E439BA3EEA}"/>
    <cellStyle name="Migliaia 3 7 2 3 5 2" xfId="35294" xr:uid="{4987B4AD-C222-46AB-B820-DA1CF171A29E}"/>
    <cellStyle name="Migliaia 3 7 2 3 6" xfId="23877" xr:uid="{EF3729A1-8E5C-425E-8A42-D6732E25871F}"/>
    <cellStyle name="Migliaia 3 7 2 4" xfId="1192" xr:uid="{09331213-2E57-45A9-8F7B-A3D47F14437A}"/>
    <cellStyle name="Migliaia 3 7 2 4 2" xfId="2681" xr:uid="{1F9A96FE-DACC-40A0-9A3C-8D6DED0B56EA}"/>
    <cellStyle name="Migliaia 3 7 2 4 2 2" xfId="5537" xr:uid="{A3FBE6EC-1489-4BCF-A18F-B1BEB04C8DA8}"/>
    <cellStyle name="Migliaia 3 7 2 4 2 2 2" xfId="11245" xr:uid="{779CF434-B6DD-446B-A9AA-22F6D71C8587}"/>
    <cellStyle name="Migliaia 3 7 2 4 2 2 2 2" xfId="22663" xr:uid="{7D6A7110-3FA8-4357-9EFF-275B42FBE119}"/>
    <cellStyle name="Migliaia 3 7 2 4 2 2 2 2 2" xfId="45500" xr:uid="{BA5C833D-38B4-4E5C-99BA-CCF540C4C51A}"/>
    <cellStyle name="Migliaia 3 7 2 4 2 2 2 3" xfId="34083" xr:uid="{135BEB87-872D-4EBC-8B4E-64C478A2FF13}"/>
    <cellStyle name="Migliaia 3 7 2 4 2 2 3" xfId="16955" xr:uid="{11FD69A5-E416-4D52-BA7F-275510293E83}"/>
    <cellStyle name="Migliaia 3 7 2 4 2 2 3 2" xfId="39792" xr:uid="{BBDC8192-79B2-48DE-9F22-9EAC163A3305}"/>
    <cellStyle name="Migliaia 3 7 2 4 2 2 4" xfId="28375" xr:uid="{4B4BBC72-8EBF-4F40-8DC2-D75718355E5A}"/>
    <cellStyle name="Migliaia 3 7 2 4 2 3" xfId="8392" xr:uid="{D71D81D1-ECF4-4879-A416-D83B0FFC77B1}"/>
    <cellStyle name="Migliaia 3 7 2 4 2 3 2" xfId="19809" xr:uid="{2A0FFA89-60A1-4EDA-B694-E553C80B572A}"/>
    <cellStyle name="Migliaia 3 7 2 4 2 3 2 2" xfId="42646" xr:uid="{018C728F-899C-4C01-A416-35A8CEE5D389}"/>
    <cellStyle name="Migliaia 3 7 2 4 2 3 3" xfId="31229" xr:uid="{F22A9B01-2DBC-4E68-93C7-E783D7440B63}"/>
    <cellStyle name="Migliaia 3 7 2 4 2 4" xfId="14101" xr:uid="{F34070EB-28E3-4039-A22E-2110DB0A24E9}"/>
    <cellStyle name="Migliaia 3 7 2 4 2 4 2" xfId="36938" xr:uid="{DA02A9C9-BB18-4766-896D-85B4A0DFD008}"/>
    <cellStyle name="Migliaia 3 7 2 4 2 5" xfId="25521" xr:uid="{C0D3F7BE-BD75-4F02-A561-F96F97AF82FE}"/>
    <cellStyle name="Migliaia 3 7 2 4 3" xfId="4110" xr:uid="{B708A3A4-ACA4-4F0F-A1FF-266F76B09632}"/>
    <cellStyle name="Migliaia 3 7 2 4 3 2" xfId="9819" xr:uid="{38E393ED-2821-43DA-9F2A-178442F469BA}"/>
    <cellStyle name="Migliaia 3 7 2 4 3 2 2" xfId="21236" xr:uid="{EDAC9894-4A34-41BC-B3A4-F4819A59706F}"/>
    <cellStyle name="Migliaia 3 7 2 4 3 2 2 2" xfId="44073" xr:uid="{68B5D4BA-5F1F-42B2-8526-067AA0420E2C}"/>
    <cellStyle name="Migliaia 3 7 2 4 3 2 3" xfId="32656" xr:uid="{50D2638E-30AE-4D1A-9A50-9B70F7CD46A9}"/>
    <cellStyle name="Migliaia 3 7 2 4 3 3" xfId="15528" xr:uid="{DDCD7896-6AE0-481C-812F-FD30E227DBAD}"/>
    <cellStyle name="Migliaia 3 7 2 4 3 3 2" xfId="38365" xr:uid="{2A37046C-E7B7-4C5C-AE90-3E0AB2E1028D}"/>
    <cellStyle name="Migliaia 3 7 2 4 3 4" xfId="26948" xr:uid="{92C7CF5E-1C55-43FA-B711-CCBE48C34874}"/>
    <cellStyle name="Migliaia 3 7 2 4 4" xfId="6965" xr:uid="{358A7148-B6DE-443D-9E5E-6DFDDDB9551C}"/>
    <cellStyle name="Migliaia 3 7 2 4 4 2" xfId="18382" xr:uid="{2EACA9FA-8FCE-4CDF-817A-B6166191B7F1}"/>
    <cellStyle name="Migliaia 3 7 2 4 4 2 2" xfId="41219" xr:uid="{E9FA6497-19A6-4663-A74E-6CC9249FB05A}"/>
    <cellStyle name="Migliaia 3 7 2 4 4 3" xfId="29802" xr:uid="{0BD42AA4-E05A-4B38-A0B6-46A896E30473}"/>
    <cellStyle name="Migliaia 3 7 2 4 5" xfId="12674" xr:uid="{523F43CB-4EEC-4188-889E-A5422F460EF8}"/>
    <cellStyle name="Migliaia 3 7 2 4 5 2" xfId="35511" xr:uid="{BD2B2444-ACF6-4762-8A19-F384E0635DA8}"/>
    <cellStyle name="Migliaia 3 7 2 4 6" xfId="24094" xr:uid="{5B8BBA24-610B-42E0-A7A7-9BB25912F2E9}"/>
    <cellStyle name="Migliaia 3 7 2 5" xfId="1439" xr:uid="{2396F4F6-70A3-469E-A62A-94F559CE9A52}"/>
    <cellStyle name="Migliaia 3 7 2 5 2" xfId="2898" xr:uid="{BDE20F38-F09F-431E-9748-24A35B712594}"/>
    <cellStyle name="Migliaia 3 7 2 5 2 2" xfId="5754" xr:uid="{97C8655C-29FE-49B0-8591-DEC074FF31BB}"/>
    <cellStyle name="Migliaia 3 7 2 5 2 2 2" xfId="11462" xr:uid="{A4BEAB28-1766-41AB-9BB1-2A94D6BFF385}"/>
    <cellStyle name="Migliaia 3 7 2 5 2 2 2 2" xfId="22880" xr:uid="{8B088115-6BF6-42BC-9D8E-030F367AE185}"/>
    <cellStyle name="Migliaia 3 7 2 5 2 2 2 2 2" xfId="45717" xr:uid="{67901779-DF5B-4506-B880-9246104793D6}"/>
    <cellStyle name="Migliaia 3 7 2 5 2 2 2 3" xfId="34300" xr:uid="{9970D3C1-5E07-4234-825D-0044EFD6EFAD}"/>
    <cellStyle name="Migliaia 3 7 2 5 2 2 3" xfId="17172" xr:uid="{C8ECCABD-7F46-4507-B7F4-C08F8290F10E}"/>
    <cellStyle name="Migliaia 3 7 2 5 2 2 3 2" xfId="40009" xr:uid="{63F7356E-4C0A-42F5-AB32-9D58815FDC3D}"/>
    <cellStyle name="Migliaia 3 7 2 5 2 2 4" xfId="28592" xr:uid="{D4C95A8B-4383-4291-B130-4635C8E0594D}"/>
    <cellStyle name="Migliaia 3 7 2 5 2 3" xfId="8609" xr:uid="{8E1BEC06-EBE7-43D7-838A-5654D758AC27}"/>
    <cellStyle name="Migliaia 3 7 2 5 2 3 2" xfId="20026" xr:uid="{5BDF4086-2FCC-4BC5-8C39-A7FD9D45ED03}"/>
    <cellStyle name="Migliaia 3 7 2 5 2 3 2 2" xfId="42863" xr:uid="{049C17A2-F74A-4E86-A013-7E8EFAB2DED4}"/>
    <cellStyle name="Migliaia 3 7 2 5 2 3 3" xfId="31446" xr:uid="{8188C50C-11BE-4924-98A3-6172F21A643C}"/>
    <cellStyle name="Migliaia 3 7 2 5 2 4" xfId="14318" xr:uid="{F6E4742F-11A8-4434-BA8F-AABCB0044585}"/>
    <cellStyle name="Migliaia 3 7 2 5 2 4 2" xfId="37155" xr:uid="{8ECF21FC-8004-4318-9BC9-323EE82A8ABF}"/>
    <cellStyle name="Migliaia 3 7 2 5 2 5" xfId="25738" xr:uid="{421B63B5-F89E-43FB-8B14-3F8AF04BF64E}"/>
    <cellStyle name="Migliaia 3 7 2 5 3" xfId="4327" xr:uid="{3728D7B0-8AE6-44D4-B9C3-99D16DC40FFA}"/>
    <cellStyle name="Migliaia 3 7 2 5 3 2" xfId="10036" xr:uid="{A3EF1C74-4CA8-461D-98CB-2D483DF13FB5}"/>
    <cellStyle name="Migliaia 3 7 2 5 3 2 2" xfId="21453" xr:uid="{C01F5AB3-DBF1-49E2-9C79-49C92805F457}"/>
    <cellStyle name="Migliaia 3 7 2 5 3 2 2 2" xfId="44290" xr:uid="{18B1796D-AD4E-48FC-A8F8-9A8864BF7816}"/>
    <cellStyle name="Migliaia 3 7 2 5 3 2 3" xfId="32873" xr:uid="{60C639DF-403F-4E81-B0D8-4EE38CDBA0C0}"/>
    <cellStyle name="Migliaia 3 7 2 5 3 3" xfId="15745" xr:uid="{D2033149-2951-4728-B40F-A07746156EA1}"/>
    <cellStyle name="Migliaia 3 7 2 5 3 3 2" xfId="38582" xr:uid="{6B42153C-E570-4D96-8B9B-AD059EF73A0E}"/>
    <cellStyle name="Migliaia 3 7 2 5 3 4" xfId="27165" xr:uid="{0B81718E-8CC0-4179-B4CC-2C5103529850}"/>
    <cellStyle name="Migliaia 3 7 2 5 4" xfId="7182" xr:uid="{802BE922-B7C6-41FB-A4CD-09F4795D3E20}"/>
    <cellStyle name="Migliaia 3 7 2 5 4 2" xfId="18599" xr:uid="{DD737345-55F9-4AC5-9A9F-0948A0437B1E}"/>
    <cellStyle name="Migliaia 3 7 2 5 4 2 2" xfId="41436" xr:uid="{768E7C17-10EE-4866-AC7B-13E491DC2E0D}"/>
    <cellStyle name="Migliaia 3 7 2 5 4 3" xfId="30019" xr:uid="{11A82EA3-F99F-4341-9546-0413B907840E}"/>
    <cellStyle name="Migliaia 3 7 2 5 5" xfId="12891" xr:uid="{7B390CDA-3CDE-411E-B455-52D97E40CB8F}"/>
    <cellStyle name="Migliaia 3 7 2 5 5 2" xfId="35728" xr:uid="{ABB91CC5-8078-4A86-9F4B-DA0117277875}"/>
    <cellStyle name="Migliaia 3 7 2 5 6" xfId="24311" xr:uid="{940A10B6-3747-49E6-BEE4-0161ED8B0BC8}"/>
    <cellStyle name="Migliaia 3 7 2 6" xfId="1686" xr:uid="{BA26156F-2C36-4329-B27E-9FA513655507}"/>
    <cellStyle name="Migliaia 3 7 2 6 2" xfId="3115" xr:uid="{2CA6164D-48FD-43AB-A545-4DAC80EF79E0}"/>
    <cellStyle name="Migliaia 3 7 2 6 2 2" xfId="5971" xr:uid="{1F536232-C7D8-4C42-87BE-B286BBBC150A}"/>
    <cellStyle name="Migliaia 3 7 2 6 2 2 2" xfId="11679" xr:uid="{EE53D936-C6B1-4781-8A8D-0E75324ECC3F}"/>
    <cellStyle name="Migliaia 3 7 2 6 2 2 2 2" xfId="23097" xr:uid="{210A3A83-FDF6-44EB-B5B2-D857BCEA68EC}"/>
    <cellStyle name="Migliaia 3 7 2 6 2 2 2 2 2" xfId="45934" xr:uid="{342DA8A5-977A-4619-854D-D93F675514AA}"/>
    <cellStyle name="Migliaia 3 7 2 6 2 2 2 3" xfId="34517" xr:uid="{79280D9A-12FC-47D7-B353-D63ED096D2CF}"/>
    <cellStyle name="Migliaia 3 7 2 6 2 2 3" xfId="17389" xr:uid="{C31857EC-B9FB-4559-B18A-BC1471C06196}"/>
    <cellStyle name="Migliaia 3 7 2 6 2 2 3 2" xfId="40226" xr:uid="{8A18CB8D-0669-4EC4-B9D9-B2B941CCC685}"/>
    <cellStyle name="Migliaia 3 7 2 6 2 2 4" xfId="28809" xr:uid="{4BE7AF64-4311-4466-80C2-A043ACE6D775}"/>
    <cellStyle name="Migliaia 3 7 2 6 2 3" xfId="8826" xr:uid="{09275AD9-FFE9-4A7B-A5F2-A52F8071DE78}"/>
    <cellStyle name="Migliaia 3 7 2 6 2 3 2" xfId="20243" xr:uid="{45A9DB24-288E-4D87-8D36-F82E852917C0}"/>
    <cellStyle name="Migliaia 3 7 2 6 2 3 2 2" xfId="43080" xr:uid="{14F354F9-2D8E-4714-BF7C-E5D202EE71A8}"/>
    <cellStyle name="Migliaia 3 7 2 6 2 3 3" xfId="31663" xr:uid="{8F5EFBB9-CD17-4AB6-A5A8-8CBF58256153}"/>
    <cellStyle name="Migliaia 3 7 2 6 2 4" xfId="14535" xr:uid="{35EE9570-FAE3-4393-9E53-F4E66F35F787}"/>
    <cellStyle name="Migliaia 3 7 2 6 2 4 2" xfId="37372" xr:uid="{E0B08436-98E8-4BDE-9263-15781457CBDA}"/>
    <cellStyle name="Migliaia 3 7 2 6 2 5" xfId="25955" xr:uid="{8457BB6B-31A7-4AAA-9C03-B178930407F3}"/>
    <cellStyle name="Migliaia 3 7 2 6 3" xfId="4544" xr:uid="{2AEE3372-BE96-4C7A-9776-569FF351A69B}"/>
    <cellStyle name="Migliaia 3 7 2 6 3 2" xfId="10253" xr:uid="{5AE57016-D699-4320-9EA4-8C4325CCC1DE}"/>
    <cellStyle name="Migliaia 3 7 2 6 3 2 2" xfId="21670" xr:uid="{9ACFCBAB-C035-4EE3-99D6-8A8FDAAFFC53}"/>
    <cellStyle name="Migliaia 3 7 2 6 3 2 2 2" xfId="44507" xr:uid="{0D4D1D44-D218-47E6-B77F-5EF08BE2E959}"/>
    <cellStyle name="Migliaia 3 7 2 6 3 2 3" xfId="33090" xr:uid="{74B4A64C-0F6B-452A-B9FB-9BE5E8B2C5A4}"/>
    <cellStyle name="Migliaia 3 7 2 6 3 3" xfId="15962" xr:uid="{22C915FD-738D-4111-810C-D8375EFD190F}"/>
    <cellStyle name="Migliaia 3 7 2 6 3 3 2" xfId="38799" xr:uid="{BDB890F5-1BC7-483D-8FCA-F9323CBA37A4}"/>
    <cellStyle name="Migliaia 3 7 2 6 3 4" xfId="27382" xr:uid="{2375D534-1A63-4042-B2AE-4AFEE39D58D5}"/>
    <cellStyle name="Migliaia 3 7 2 6 4" xfId="7399" xr:uid="{16BAE0AD-6CE2-4A0B-8452-7F58CAC1E919}"/>
    <cellStyle name="Migliaia 3 7 2 6 4 2" xfId="18816" xr:uid="{25E8D9D4-F8BC-4AFD-906F-5EB428177B2F}"/>
    <cellStyle name="Migliaia 3 7 2 6 4 2 2" xfId="41653" xr:uid="{1A9CCC0E-E8BB-479D-BD51-D3757797865A}"/>
    <cellStyle name="Migliaia 3 7 2 6 4 3" xfId="30236" xr:uid="{79C89358-BE51-43FB-9C40-241BB3AD5A64}"/>
    <cellStyle name="Migliaia 3 7 2 6 5" xfId="13108" xr:uid="{D2D0561E-2081-4A94-9B49-ABF7CFE04C52}"/>
    <cellStyle name="Migliaia 3 7 2 6 5 2" xfId="35945" xr:uid="{FAD71BA5-83C3-4879-8E3E-352F0AD9D0A3}"/>
    <cellStyle name="Migliaia 3 7 2 6 6" xfId="24528" xr:uid="{CA537AF0-2670-4D7A-A996-6112733F7BB2}"/>
    <cellStyle name="Migliaia 3 7 2 7" xfId="2030" xr:uid="{AE5A3C2B-8BCC-4461-B43E-C7E4DBE3D4B8}"/>
    <cellStyle name="Migliaia 3 7 2 7 2" xfId="4886" xr:uid="{32566AA3-4DE5-4699-8C81-6A93123D0072}"/>
    <cellStyle name="Migliaia 3 7 2 7 2 2" xfId="10594" xr:uid="{C29A05BF-6C68-454C-BAB5-441E24CDC954}"/>
    <cellStyle name="Migliaia 3 7 2 7 2 2 2" xfId="22012" xr:uid="{FFEF1D21-1A1D-4005-85AE-A6B954A900A8}"/>
    <cellStyle name="Migliaia 3 7 2 7 2 2 2 2" xfId="44849" xr:uid="{E760C742-EA57-403F-B240-C30803942443}"/>
    <cellStyle name="Migliaia 3 7 2 7 2 2 3" xfId="33432" xr:uid="{2929EB28-7E78-44B8-ACFC-462889B4C868}"/>
    <cellStyle name="Migliaia 3 7 2 7 2 3" xfId="16304" xr:uid="{3F09158D-5FDC-43EE-A5D4-3DFE082E324C}"/>
    <cellStyle name="Migliaia 3 7 2 7 2 3 2" xfId="39141" xr:uid="{A749568A-E258-4804-92FD-68A8B7771F2C}"/>
    <cellStyle name="Migliaia 3 7 2 7 2 4" xfId="27724" xr:uid="{9764FACB-EB7C-4464-AD21-819085C155F7}"/>
    <cellStyle name="Migliaia 3 7 2 7 3" xfId="7741" xr:uid="{0F886D85-CE76-4733-9C15-E2FD92739210}"/>
    <cellStyle name="Migliaia 3 7 2 7 3 2" xfId="19158" xr:uid="{26BF9B0C-E430-4D1B-A6FE-4B8DF5969B50}"/>
    <cellStyle name="Migliaia 3 7 2 7 3 2 2" xfId="41995" xr:uid="{38382746-D022-4995-BCDD-851CEC4CC204}"/>
    <cellStyle name="Migliaia 3 7 2 7 3 3" xfId="30578" xr:uid="{C0773204-BDF8-46F7-B199-FD40BF7CC875}"/>
    <cellStyle name="Migliaia 3 7 2 7 4" xfId="13450" xr:uid="{BE124A63-CD59-45B8-A8E0-D3A831ED1B7D}"/>
    <cellStyle name="Migliaia 3 7 2 7 4 2" xfId="36287" xr:uid="{F6177FDA-FF12-4098-BDC2-9EFB09753990}"/>
    <cellStyle name="Migliaia 3 7 2 7 5" xfId="24870" xr:uid="{281FDA0A-F0D5-4C6B-9758-5E8E8A47A2E0}"/>
    <cellStyle name="Migliaia 3 7 2 8" xfId="3459" xr:uid="{6B8DFA16-28AD-43AA-AA31-4E544D419A49}"/>
    <cellStyle name="Migliaia 3 7 2 8 2" xfId="9168" xr:uid="{E3824376-75C3-4BBC-9687-825F30CE1FB8}"/>
    <cellStyle name="Migliaia 3 7 2 8 2 2" xfId="20585" xr:uid="{F0C45AE6-FD9B-427E-AEE0-D4D093C83C72}"/>
    <cellStyle name="Migliaia 3 7 2 8 2 2 2" xfId="43422" xr:uid="{DA5608C5-4329-43DD-BC68-E3CF56F89E5C}"/>
    <cellStyle name="Migliaia 3 7 2 8 2 3" xfId="32005" xr:uid="{E909313E-8FCF-4826-B0EC-9F32C02B2E7F}"/>
    <cellStyle name="Migliaia 3 7 2 8 3" xfId="14877" xr:uid="{F591B486-F4F0-40DF-AB15-8FAE360735A6}"/>
    <cellStyle name="Migliaia 3 7 2 8 3 2" xfId="37714" xr:uid="{8AAE03BC-8EBA-4C43-A0A1-2C5A4B801A11}"/>
    <cellStyle name="Migliaia 3 7 2 8 4" xfId="26297" xr:uid="{ABB1B950-CC95-493F-83CE-D988DD40858F}"/>
    <cellStyle name="Migliaia 3 7 2 9" xfId="6314" xr:uid="{FCEC890B-D841-4AEF-8635-82CFF673625E}"/>
    <cellStyle name="Migliaia 3 7 2 9 2" xfId="17731" xr:uid="{6568EAAC-1980-49E9-A2CE-D889795A5084}"/>
    <cellStyle name="Migliaia 3 7 2 9 2 2" xfId="40568" xr:uid="{7BC9E78D-0308-4DFD-988A-51F78380D147}"/>
    <cellStyle name="Migliaia 3 7 2 9 3" xfId="29151" xr:uid="{99355059-1BA9-4630-A14B-EF5B7CA63F17}"/>
    <cellStyle name="Migliaia 3 7 3" xfId="551" xr:uid="{7A724314-1EC6-4CF6-BE9C-98BFE56EFBBB}"/>
    <cellStyle name="Migliaia 3 7 3 2" xfId="2133" xr:uid="{C86447C6-842E-4EB9-8C1A-17F67C5BB89B}"/>
    <cellStyle name="Migliaia 3 7 3 2 2" xfId="4989" xr:uid="{088B4B07-CA0E-42CF-9F66-0A1193B7A537}"/>
    <cellStyle name="Migliaia 3 7 3 2 2 2" xfId="10697" xr:uid="{3E43B238-0B6A-49D9-849D-8B1D8800D99A}"/>
    <cellStyle name="Migliaia 3 7 3 2 2 2 2" xfId="22115" xr:uid="{B22905D8-4DD6-4626-9B09-BB0BC6A958E2}"/>
    <cellStyle name="Migliaia 3 7 3 2 2 2 2 2" xfId="44952" xr:uid="{54FFD491-6858-40C4-BB89-D3C16973EDE3}"/>
    <cellStyle name="Migliaia 3 7 3 2 2 2 3" xfId="33535" xr:uid="{0C23CEE0-B578-49A8-BE25-AAF4B570B872}"/>
    <cellStyle name="Migliaia 3 7 3 2 2 3" xfId="16407" xr:uid="{0BE096E0-DCE0-4E3F-89F0-1894DE63B77E}"/>
    <cellStyle name="Migliaia 3 7 3 2 2 3 2" xfId="39244" xr:uid="{1A027875-E1BB-4B84-898A-B24F5677084D}"/>
    <cellStyle name="Migliaia 3 7 3 2 2 4" xfId="27827" xr:uid="{4195768D-EB95-42EC-99B2-213ED26FDB0C}"/>
    <cellStyle name="Migliaia 3 7 3 2 3" xfId="7844" xr:uid="{46D8C835-5872-40D7-8EBB-DA0C29739A14}"/>
    <cellStyle name="Migliaia 3 7 3 2 3 2" xfId="19261" xr:uid="{2F708DE0-5848-4E7D-9B49-9D8C4E06045D}"/>
    <cellStyle name="Migliaia 3 7 3 2 3 2 2" xfId="42098" xr:uid="{24BEBDD4-76AD-4115-A85F-95E532A95506}"/>
    <cellStyle name="Migliaia 3 7 3 2 3 3" xfId="30681" xr:uid="{F663E5A3-D616-448D-BF43-525484FDB134}"/>
    <cellStyle name="Migliaia 3 7 3 2 4" xfId="13553" xr:uid="{9C5581F3-C752-4807-B4B0-69218327D65A}"/>
    <cellStyle name="Migliaia 3 7 3 2 4 2" xfId="36390" xr:uid="{67F02239-7F63-4CB5-B2E3-66194A629644}"/>
    <cellStyle name="Migliaia 3 7 3 2 5" xfId="24973" xr:uid="{D4356CE3-2AC8-426D-8A2C-BD2C5C5C6A91}"/>
    <cellStyle name="Migliaia 3 7 3 3" xfId="3562" xr:uid="{AE7A70FB-33D7-4AFB-93E9-37BB84BF55A6}"/>
    <cellStyle name="Migliaia 3 7 3 3 2" xfId="9271" xr:uid="{C7F63340-6C08-407E-B8FE-404E79555797}"/>
    <cellStyle name="Migliaia 3 7 3 3 2 2" xfId="20688" xr:uid="{65A75D1C-C662-4198-95C0-F2C8D76FFC99}"/>
    <cellStyle name="Migliaia 3 7 3 3 2 2 2" xfId="43525" xr:uid="{38EF5A32-7CA0-4BEE-8DB8-889275566A6F}"/>
    <cellStyle name="Migliaia 3 7 3 3 2 3" xfId="32108" xr:uid="{061A4C7E-9365-47F6-955D-EFA5D50EFF8B}"/>
    <cellStyle name="Migliaia 3 7 3 3 3" xfId="14980" xr:uid="{76ED8869-6D3E-4D66-B5DA-AEF2932D2B2A}"/>
    <cellStyle name="Migliaia 3 7 3 3 3 2" xfId="37817" xr:uid="{4CE7DECA-5A75-4091-8071-B22D648CF3EB}"/>
    <cellStyle name="Migliaia 3 7 3 3 4" xfId="26400" xr:uid="{94576322-7025-4CB4-917C-8131D731F213}"/>
    <cellStyle name="Migliaia 3 7 3 4" xfId="6417" xr:uid="{19F04A48-3E02-4B29-BA1C-953FBE10891E}"/>
    <cellStyle name="Migliaia 3 7 3 4 2" xfId="17834" xr:uid="{CFBDD8BE-460D-4B72-9009-8DF1F3214507}"/>
    <cellStyle name="Migliaia 3 7 3 4 2 2" xfId="40671" xr:uid="{90C9F39F-4287-4F76-A81B-3BA000D97618}"/>
    <cellStyle name="Migliaia 3 7 3 4 3" xfId="29254" xr:uid="{3B094E54-C3A3-4AA7-BC46-56DE83DE4981}"/>
    <cellStyle name="Migliaia 3 7 3 5" xfId="12126" xr:uid="{B3D86968-3C93-49E5-BB5C-4055EAA1C884}"/>
    <cellStyle name="Migliaia 3 7 3 5 2" xfId="34963" xr:uid="{74488C42-DB52-42F0-A852-2915648FF94E}"/>
    <cellStyle name="Migliaia 3 7 3 6" xfId="23546" xr:uid="{B8A9768B-BC59-4411-AC3C-960E1942E557}"/>
    <cellStyle name="Migliaia 3 7 4" xfId="814" xr:uid="{B065EFA9-B32A-4F81-B0F1-5C4A7683266F}"/>
    <cellStyle name="Migliaia 3 7 4 2" xfId="2350" xr:uid="{005E5C40-226A-4218-AD49-99CD48164CC6}"/>
    <cellStyle name="Migliaia 3 7 4 2 2" xfId="5206" xr:uid="{F16B5FB7-DC29-4E19-8DD8-5FE5DC5AFF14}"/>
    <cellStyle name="Migliaia 3 7 4 2 2 2" xfId="10914" xr:uid="{789EE4F1-0736-4B8A-8E4E-4E7FCC654A9A}"/>
    <cellStyle name="Migliaia 3 7 4 2 2 2 2" xfId="22332" xr:uid="{73678D80-CCB9-4EC7-93D0-37B44F875F0A}"/>
    <cellStyle name="Migliaia 3 7 4 2 2 2 2 2" xfId="45169" xr:uid="{5C9BD39F-E7DA-4D19-A22E-E477D9225834}"/>
    <cellStyle name="Migliaia 3 7 4 2 2 2 3" xfId="33752" xr:uid="{FE78128B-6DB7-49AB-A480-DEC302E6E554}"/>
    <cellStyle name="Migliaia 3 7 4 2 2 3" xfId="16624" xr:uid="{56ECDF39-EFF3-439D-929C-A42E7A588823}"/>
    <cellStyle name="Migliaia 3 7 4 2 2 3 2" xfId="39461" xr:uid="{668ADE8E-A2DB-465F-AE5D-51D2E9BD9BCB}"/>
    <cellStyle name="Migliaia 3 7 4 2 2 4" xfId="28044" xr:uid="{A0B91CE5-6C44-42FA-A14D-68A5C5F4B358}"/>
    <cellStyle name="Migliaia 3 7 4 2 3" xfId="8061" xr:uid="{2A3E72CC-FC94-4DA2-A5EA-1121FE048350}"/>
    <cellStyle name="Migliaia 3 7 4 2 3 2" xfId="19478" xr:uid="{71A8759B-8406-4CC8-B3E2-773946646A1F}"/>
    <cellStyle name="Migliaia 3 7 4 2 3 2 2" xfId="42315" xr:uid="{61CAFF6A-BD6E-4049-999C-4F0FD55E5378}"/>
    <cellStyle name="Migliaia 3 7 4 2 3 3" xfId="30898" xr:uid="{5B41FA7A-D2A8-4402-9788-7B8520113FBA}"/>
    <cellStyle name="Migliaia 3 7 4 2 4" xfId="13770" xr:uid="{35EA5A5E-42FB-42C6-819A-9EA5E5D30B24}"/>
    <cellStyle name="Migliaia 3 7 4 2 4 2" xfId="36607" xr:uid="{29FD44B9-C28D-4BB7-9597-B11DAE3F5107}"/>
    <cellStyle name="Migliaia 3 7 4 2 5" xfId="25190" xr:uid="{5B39613B-9904-4BFF-BEA4-14DAF4271075}"/>
    <cellStyle name="Migliaia 3 7 4 3" xfId="3779" xr:uid="{09FA2408-F525-4DF7-BEF9-BB84ECF38E21}"/>
    <cellStyle name="Migliaia 3 7 4 3 2" xfId="9488" xr:uid="{8FC883F8-58B5-4CB1-A7A6-0F0A95F6C272}"/>
    <cellStyle name="Migliaia 3 7 4 3 2 2" xfId="20905" xr:uid="{82EBB61F-37A4-4775-AB3E-B9B4E1FC191C}"/>
    <cellStyle name="Migliaia 3 7 4 3 2 2 2" xfId="43742" xr:uid="{CA1D2FB1-7EA9-40EA-BF7A-79CF4E6BAA5C}"/>
    <cellStyle name="Migliaia 3 7 4 3 2 3" xfId="32325" xr:uid="{EA52E5CC-C572-4417-BAD4-5D9EE43ACDF2}"/>
    <cellStyle name="Migliaia 3 7 4 3 3" xfId="15197" xr:uid="{167432BC-C64D-41A2-8956-1FB9AC9E1020}"/>
    <cellStyle name="Migliaia 3 7 4 3 3 2" xfId="38034" xr:uid="{A65EEE7A-5FBA-4929-BA21-0B79DFEC9777}"/>
    <cellStyle name="Migliaia 3 7 4 3 4" xfId="26617" xr:uid="{F3B20612-06A8-4539-B4E7-35219947B149}"/>
    <cellStyle name="Migliaia 3 7 4 4" xfId="6634" xr:uid="{A4FB0D64-22F5-42C4-BE2C-CA7FCEC3BC47}"/>
    <cellStyle name="Migliaia 3 7 4 4 2" xfId="18051" xr:uid="{4089864E-86DA-4751-A0EE-CF0B05012A84}"/>
    <cellStyle name="Migliaia 3 7 4 4 2 2" xfId="40888" xr:uid="{C2D6A361-0A74-4CB3-BF11-1F0F1EA8EC8D}"/>
    <cellStyle name="Migliaia 3 7 4 4 3" xfId="29471" xr:uid="{DBE3E6D3-AD35-4105-8735-090366C030C9}"/>
    <cellStyle name="Migliaia 3 7 4 5" xfId="12343" xr:uid="{EDAE8E08-2ABD-46B3-87ED-8AC949F6EBE0}"/>
    <cellStyle name="Migliaia 3 7 4 5 2" xfId="35180" xr:uid="{E586BE52-5213-483C-8E08-784556FEEAA6}"/>
    <cellStyle name="Migliaia 3 7 4 6" xfId="23763" xr:uid="{CB2EEB7F-44DD-476B-8368-A12E2F93337E}"/>
    <cellStyle name="Migliaia 3 7 5" xfId="1061" xr:uid="{F61E3000-E15F-48B3-9906-DD75FCC773EE}"/>
    <cellStyle name="Migliaia 3 7 5 2" xfId="2567" xr:uid="{BFFEC369-B3D0-4BC3-9BFB-277B2FDADD32}"/>
    <cellStyle name="Migliaia 3 7 5 2 2" xfId="5423" xr:uid="{5532FC94-46EA-4540-909A-DCC7687EDBD0}"/>
    <cellStyle name="Migliaia 3 7 5 2 2 2" xfId="11131" xr:uid="{4D9DE794-7F86-41DC-AFA9-C5AC468F90F0}"/>
    <cellStyle name="Migliaia 3 7 5 2 2 2 2" xfId="22549" xr:uid="{1B13FF62-3402-447F-AE22-35E3FE3B566A}"/>
    <cellStyle name="Migliaia 3 7 5 2 2 2 2 2" xfId="45386" xr:uid="{F9BC3601-2EB1-4597-9926-0309F8EF7AFD}"/>
    <cellStyle name="Migliaia 3 7 5 2 2 2 3" xfId="33969" xr:uid="{811BC8CE-84A2-411E-873F-AD0269134302}"/>
    <cellStyle name="Migliaia 3 7 5 2 2 3" xfId="16841" xr:uid="{FE6210E3-710B-446D-83B0-59F7D387884A}"/>
    <cellStyle name="Migliaia 3 7 5 2 2 3 2" xfId="39678" xr:uid="{85DD729D-B104-4054-B7D7-5F4F03F29F64}"/>
    <cellStyle name="Migliaia 3 7 5 2 2 4" xfId="28261" xr:uid="{E97BF562-9086-4FE2-86CE-3D056D4980C5}"/>
    <cellStyle name="Migliaia 3 7 5 2 3" xfId="8278" xr:uid="{0749EF68-0D5A-41AF-80AB-A555C738B7F9}"/>
    <cellStyle name="Migliaia 3 7 5 2 3 2" xfId="19695" xr:uid="{AE997A7E-5B95-4FDD-B122-66E2596EAAF4}"/>
    <cellStyle name="Migliaia 3 7 5 2 3 2 2" xfId="42532" xr:uid="{8ED3CC1C-37A5-4C82-A6FE-25AA06C82333}"/>
    <cellStyle name="Migliaia 3 7 5 2 3 3" xfId="31115" xr:uid="{1DDDB5AC-8C86-4DC1-9359-1034BF7F41BF}"/>
    <cellStyle name="Migliaia 3 7 5 2 4" xfId="13987" xr:uid="{0FB7E392-4767-4F29-9B17-DE98873A1C5A}"/>
    <cellStyle name="Migliaia 3 7 5 2 4 2" xfId="36824" xr:uid="{C9C6BA9B-800F-4821-AC41-B8EF79F85C4F}"/>
    <cellStyle name="Migliaia 3 7 5 2 5" xfId="25407" xr:uid="{1AA035EF-6EAD-48D0-9B81-F4E999E18BCA}"/>
    <cellStyle name="Migliaia 3 7 5 3" xfId="3996" xr:uid="{75C651D0-0E83-4F73-B2B6-50444AE4BE82}"/>
    <cellStyle name="Migliaia 3 7 5 3 2" xfId="9705" xr:uid="{9F852D78-C8F1-4C78-B411-7A4CCA673535}"/>
    <cellStyle name="Migliaia 3 7 5 3 2 2" xfId="21122" xr:uid="{5070ED50-366F-40CA-8F2D-768933845555}"/>
    <cellStyle name="Migliaia 3 7 5 3 2 2 2" xfId="43959" xr:uid="{8B39DC22-A754-47D6-84D8-45BCE68E71D2}"/>
    <cellStyle name="Migliaia 3 7 5 3 2 3" xfId="32542" xr:uid="{0189BE08-E5E7-4EC9-A441-328F27A2584E}"/>
    <cellStyle name="Migliaia 3 7 5 3 3" xfId="15414" xr:uid="{0806BB39-6C20-4B0D-B0FC-50351909FB73}"/>
    <cellStyle name="Migliaia 3 7 5 3 3 2" xfId="38251" xr:uid="{00940865-EA3C-41F2-B098-AA7925168210}"/>
    <cellStyle name="Migliaia 3 7 5 3 4" xfId="26834" xr:uid="{9DBFA260-C230-4108-86DB-3F1C82644997}"/>
    <cellStyle name="Migliaia 3 7 5 4" xfId="6851" xr:uid="{4022EC2C-C1AC-492B-9194-29061D47B83D}"/>
    <cellStyle name="Migliaia 3 7 5 4 2" xfId="18268" xr:uid="{A18AC507-FF67-4575-A5F7-142FE8B79A27}"/>
    <cellStyle name="Migliaia 3 7 5 4 2 2" xfId="41105" xr:uid="{DA4D32CF-3AEF-4587-8A60-3FBFC50209B2}"/>
    <cellStyle name="Migliaia 3 7 5 4 3" xfId="29688" xr:uid="{AD7FDDBC-C5EE-4058-94AB-6E99DD38A7DC}"/>
    <cellStyle name="Migliaia 3 7 5 5" xfId="12560" xr:uid="{98578DF0-A5BE-4C6D-B970-DB945036FDCE}"/>
    <cellStyle name="Migliaia 3 7 5 5 2" xfId="35397" xr:uid="{49052A88-B8E3-4266-9604-A145998E84AE}"/>
    <cellStyle name="Migliaia 3 7 5 6" xfId="23980" xr:uid="{6E8CFF53-4D8E-41CA-BE09-85C3784BBE7C}"/>
    <cellStyle name="Migliaia 3 7 6" xfId="1308" xr:uid="{A9DF520B-5EE2-4713-9ED8-84BBA0B5CB0D}"/>
    <cellStyle name="Migliaia 3 7 6 2" xfId="2784" xr:uid="{763B114D-B7F6-450F-B976-E8105AF264C4}"/>
    <cellStyle name="Migliaia 3 7 6 2 2" xfId="5640" xr:uid="{DD4C527B-8E95-48DF-BFBC-EF771B5D7052}"/>
    <cellStyle name="Migliaia 3 7 6 2 2 2" xfId="11348" xr:uid="{4F37ED53-5A90-4CC8-A1B8-843235E019CA}"/>
    <cellStyle name="Migliaia 3 7 6 2 2 2 2" xfId="22766" xr:uid="{CA4507FE-289E-4BD5-8484-8BCDE674A534}"/>
    <cellStyle name="Migliaia 3 7 6 2 2 2 2 2" xfId="45603" xr:uid="{DB4FF114-6703-47F9-BA4F-222A29A23AFF}"/>
    <cellStyle name="Migliaia 3 7 6 2 2 2 3" xfId="34186" xr:uid="{674AECEE-99BC-4D07-998C-55B4487F91BB}"/>
    <cellStyle name="Migliaia 3 7 6 2 2 3" xfId="17058" xr:uid="{DD94C7BA-A934-48BE-A4FF-BFF5684C0CD6}"/>
    <cellStyle name="Migliaia 3 7 6 2 2 3 2" xfId="39895" xr:uid="{7E9A23C7-8559-409B-8C59-8EF12D129002}"/>
    <cellStyle name="Migliaia 3 7 6 2 2 4" xfId="28478" xr:uid="{1B3C5418-1A9A-47A8-A8DC-818E3442E03A}"/>
    <cellStyle name="Migliaia 3 7 6 2 3" xfId="8495" xr:uid="{9ABB6D97-DCD0-4C01-9B93-AA6D55881FD5}"/>
    <cellStyle name="Migliaia 3 7 6 2 3 2" xfId="19912" xr:uid="{FA53BA49-CEC5-4C68-8C9A-585328A6F36E}"/>
    <cellStyle name="Migliaia 3 7 6 2 3 2 2" xfId="42749" xr:uid="{36F41E83-EF82-4834-B310-D0987397D281}"/>
    <cellStyle name="Migliaia 3 7 6 2 3 3" xfId="31332" xr:uid="{2835E3DA-EEA3-4E90-ACA1-2B4F1A03EE9F}"/>
    <cellStyle name="Migliaia 3 7 6 2 4" xfId="14204" xr:uid="{2D5AD4AB-5A1B-487A-A0F4-CF6321C7D9E0}"/>
    <cellStyle name="Migliaia 3 7 6 2 4 2" xfId="37041" xr:uid="{9525846B-A490-4490-B61F-3D916118CC3D}"/>
    <cellStyle name="Migliaia 3 7 6 2 5" xfId="25624" xr:uid="{55ED7610-1E2C-438B-9954-F3FACFEB7117}"/>
    <cellStyle name="Migliaia 3 7 6 3" xfId="4213" xr:uid="{FADC15F6-9F6E-47FC-9CF4-7B8DD9B048FB}"/>
    <cellStyle name="Migliaia 3 7 6 3 2" xfId="9922" xr:uid="{14F83F9D-4236-4166-93D6-CAB9FB73F95A}"/>
    <cellStyle name="Migliaia 3 7 6 3 2 2" xfId="21339" xr:uid="{3BA83947-5840-4BAC-AD7D-B0C32529056E}"/>
    <cellStyle name="Migliaia 3 7 6 3 2 2 2" xfId="44176" xr:uid="{15D7BF2E-29F5-436D-B0B9-2A3E32DE9567}"/>
    <cellStyle name="Migliaia 3 7 6 3 2 3" xfId="32759" xr:uid="{19CE2415-74BB-4BD8-A5A0-FD702F140A50}"/>
    <cellStyle name="Migliaia 3 7 6 3 3" xfId="15631" xr:uid="{82CE5E54-6749-499B-92AF-5251F68116EE}"/>
    <cellStyle name="Migliaia 3 7 6 3 3 2" xfId="38468" xr:uid="{5C18EA7D-76AE-42C0-97E7-ABE729AE3DAD}"/>
    <cellStyle name="Migliaia 3 7 6 3 4" xfId="27051" xr:uid="{F7CC0043-DB8E-4E52-9199-72A93D6D08D3}"/>
    <cellStyle name="Migliaia 3 7 6 4" xfId="7068" xr:uid="{52D70BB4-D25E-4B69-8B94-774EAC71D9A3}"/>
    <cellStyle name="Migliaia 3 7 6 4 2" xfId="18485" xr:uid="{470D665E-D2E2-441D-A7AB-2BAA2B153572}"/>
    <cellStyle name="Migliaia 3 7 6 4 2 2" xfId="41322" xr:uid="{28776FEF-2A61-4DCC-A801-B7E9A68166A6}"/>
    <cellStyle name="Migliaia 3 7 6 4 3" xfId="29905" xr:uid="{FFFB7325-0AFB-4247-BB00-F2FB1747502F}"/>
    <cellStyle name="Migliaia 3 7 6 5" xfId="12777" xr:uid="{1D97F8EA-3A21-4065-B1FF-18A2E5FC3397}"/>
    <cellStyle name="Migliaia 3 7 6 5 2" xfId="35614" xr:uid="{3A77D611-ECB8-484D-8D91-9FD9AB112212}"/>
    <cellStyle name="Migliaia 3 7 6 6" xfId="24197" xr:uid="{4276B9C8-E478-4EC7-8E05-41CB13E61AAB}"/>
    <cellStyle name="Migliaia 3 7 7" xfId="1555" xr:uid="{9A85C8B1-44F2-4419-86DC-7FDACCEE342E}"/>
    <cellStyle name="Migliaia 3 7 7 2" xfId="3001" xr:uid="{E2B439B8-21FB-48D3-BFB1-7D9962D7097C}"/>
    <cellStyle name="Migliaia 3 7 7 2 2" xfId="5857" xr:uid="{FA342F83-651F-4CD8-85A5-8D0138846D8F}"/>
    <cellStyle name="Migliaia 3 7 7 2 2 2" xfId="11565" xr:uid="{5B2AEF51-361A-4191-8606-2726A377D0D0}"/>
    <cellStyle name="Migliaia 3 7 7 2 2 2 2" xfId="22983" xr:uid="{0F3E49E2-8B1C-4B83-8F4A-73BF827AB3E6}"/>
    <cellStyle name="Migliaia 3 7 7 2 2 2 2 2" xfId="45820" xr:uid="{863039FD-CEF3-428E-9A2A-9D8E0D18AC63}"/>
    <cellStyle name="Migliaia 3 7 7 2 2 2 3" xfId="34403" xr:uid="{DE960E2B-A851-4BE1-B9FA-9B6EE7B19559}"/>
    <cellStyle name="Migliaia 3 7 7 2 2 3" xfId="17275" xr:uid="{ED405B02-418C-426B-A48E-6045C16C972A}"/>
    <cellStyle name="Migliaia 3 7 7 2 2 3 2" xfId="40112" xr:uid="{B305AAAB-2D3D-4203-84B7-EF688AF2CD26}"/>
    <cellStyle name="Migliaia 3 7 7 2 2 4" xfId="28695" xr:uid="{4A86917F-02D0-47D6-B5A8-184C89A688CA}"/>
    <cellStyle name="Migliaia 3 7 7 2 3" xfId="8712" xr:uid="{82D190F3-DA03-4CDE-94F0-A9C217D29D95}"/>
    <cellStyle name="Migliaia 3 7 7 2 3 2" xfId="20129" xr:uid="{E4F4DCF1-5F87-4CF4-808E-B5D2CEE365AA}"/>
    <cellStyle name="Migliaia 3 7 7 2 3 2 2" xfId="42966" xr:uid="{0416704E-8154-41A5-82A6-B737BE939FB9}"/>
    <cellStyle name="Migliaia 3 7 7 2 3 3" xfId="31549" xr:uid="{10BE10C7-EAA9-4559-8529-F880D13C26DD}"/>
    <cellStyle name="Migliaia 3 7 7 2 4" xfId="14421" xr:uid="{8D199C31-D732-4D76-9C34-FF10186D6176}"/>
    <cellStyle name="Migliaia 3 7 7 2 4 2" xfId="37258" xr:uid="{ED3CCA1E-3A38-4B7B-A9F8-F90B905CE5F3}"/>
    <cellStyle name="Migliaia 3 7 7 2 5" xfId="25841" xr:uid="{32D1D487-3DE9-44B6-BF83-7B612FE9ED14}"/>
    <cellStyle name="Migliaia 3 7 7 3" xfId="4430" xr:uid="{A610C0DF-FB1F-4F87-8334-2123977809AE}"/>
    <cellStyle name="Migliaia 3 7 7 3 2" xfId="10139" xr:uid="{29BB8464-C2AD-4889-82B8-70BF0F33283F}"/>
    <cellStyle name="Migliaia 3 7 7 3 2 2" xfId="21556" xr:uid="{26FA6497-E527-48BB-B653-105CA5EF5E0C}"/>
    <cellStyle name="Migliaia 3 7 7 3 2 2 2" xfId="44393" xr:uid="{8DBBD809-DE62-4940-8D9B-7CE9963C7CD1}"/>
    <cellStyle name="Migliaia 3 7 7 3 2 3" xfId="32976" xr:uid="{4C539DF2-337D-48FF-984A-B46326BD85C1}"/>
    <cellStyle name="Migliaia 3 7 7 3 3" xfId="15848" xr:uid="{A6E33002-7E0B-4BB0-873A-07F8CB79CF25}"/>
    <cellStyle name="Migliaia 3 7 7 3 3 2" xfId="38685" xr:uid="{C3C184F6-0E21-43AF-9A84-AC1B193623AE}"/>
    <cellStyle name="Migliaia 3 7 7 3 4" xfId="27268" xr:uid="{90AF2222-47AE-4CBA-A3C4-46E0103D468E}"/>
    <cellStyle name="Migliaia 3 7 7 4" xfId="7285" xr:uid="{1200D6B5-894A-430C-A12B-EF87BA2AB61C}"/>
    <cellStyle name="Migliaia 3 7 7 4 2" xfId="18702" xr:uid="{CD26E411-A6B7-42B3-8FB3-0C2B9EEF57A4}"/>
    <cellStyle name="Migliaia 3 7 7 4 2 2" xfId="41539" xr:uid="{CB14CAA3-0DB2-44C4-9D79-8D284C944216}"/>
    <cellStyle name="Migliaia 3 7 7 4 3" xfId="30122" xr:uid="{C4E8C105-FF05-4D3D-8B0C-AF33A6B80DA4}"/>
    <cellStyle name="Migliaia 3 7 7 5" xfId="12994" xr:uid="{9B04311C-E518-48E8-BE49-971230CC9D6C}"/>
    <cellStyle name="Migliaia 3 7 7 5 2" xfId="35831" xr:uid="{166B493D-A14A-4A1A-93FE-FB9E46CC29C0}"/>
    <cellStyle name="Migliaia 3 7 7 6" xfId="24414" xr:uid="{335B7509-FE95-4E2C-9A97-64E364AF839E}"/>
    <cellStyle name="Migliaia 3 7 8" xfId="1900" xr:uid="{17456474-95C6-4C48-8841-380DA44C04ED}"/>
    <cellStyle name="Migliaia 3 7 8 2" xfId="4756" xr:uid="{4ABFD2FF-5182-479A-8D4B-1559FF15664A}"/>
    <cellStyle name="Migliaia 3 7 8 2 2" xfId="10465" xr:uid="{10D1FAFD-074D-4D26-B237-028090FC690A}"/>
    <cellStyle name="Migliaia 3 7 8 2 2 2" xfId="21882" xr:uid="{B0FA19D3-D9B8-49B4-82ED-448DDFB10303}"/>
    <cellStyle name="Migliaia 3 7 8 2 2 2 2" xfId="44719" xr:uid="{12E9462E-9DD8-4571-B652-DFCFE0478FA0}"/>
    <cellStyle name="Migliaia 3 7 8 2 2 3" xfId="33302" xr:uid="{9C6F1DE2-9711-4212-9D5D-3C417D96B4D2}"/>
    <cellStyle name="Migliaia 3 7 8 2 3" xfId="16174" xr:uid="{4F875963-894D-409F-9F6C-68CC568BFB6B}"/>
    <cellStyle name="Migliaia 3 7 8 2 3 2" xfId="39011" xr:uid="{ACE07CBE-355E-47DE-8BFE-EAA3452A790E}"/>
    <cellStyle name="Migliaia 3 7 8 2 4" xfId="27594" xr:uid="{D61E34BD-D6FF-4287-B2F5-46995CD26180}"/>
    <cellStyle name="Migliaia 3 7 8 3" xfId="7611" xr:uid="{1A3E7CF3-3A80-4FD3-BFB8-5B3461704D79}"/>
    <cellStyle name="Migliaia 3 7 8 3 2" xfId="19028" xr:uid="{81FB613D-574D-453A-BDDF-3E46F9865BA8}"/>
    <cellStyle name="Migliaia 3 7 8 3 2 2" xfId="41865" xr:uid="{B6E5D230-FDAD-4DC3-BC2D-307136F8CE79}"/>
    <cellStyle name="Migliaia 3 7 8 3 3" xfId="30448" xr:uid="{CC14B530-42A8-4D85-8E00-9D861E1E9AFD}"/>
    <cellStyle name="Migliaia 3 7 8 4" xfId="13320" xr:uid="{03B08CD9-3FEA-4BB5-B27D-ABEC4E385015}"/>
    <cellStyle name="Migliaia 3 7 8 4 2" xfId="36157" xr:uid="{A6EAD1E4-C641-447A-B66C-44456554C052}"/>
    <cellStyle name="Migliaia 3 7 8 5" xfId="24740" xr:uid="{DCE5735A-AEA2-4DD3-93AF-37C8E9198161}"/>
    <cellStyle name="Migliaia 3 7 9" xfId="3329" xr:uid="{B188B906-6E38-4E7C-ACCA-C562CD882D13}"/>
    <cellStyle name="Migliaia 3 7 9 2" xfId="9038" xr:uid="{43F34336-268D-439A-986A-43C4BB4E9E3F}"/>
    <cellStyle name="Migliaia 3 7 9 2 2" xfId="20455" xr:uid="{A6959332-E2B5-4D6C-B9B3-5EBEAAD00C5C}"/>
    <cellStyle name="Migliaia 3 7 9 2 2 2" xfId="43292" xr:uid="{3229978D-16D6-4747-8CE2-A649002BA089}"/>
    <cellStyle name="Migliaia 3 7 9 2 3" xfId="31875" xr:uid="{0818FAFC-9F8B-4E0F-8A3D-1A4B598A088E}"/>
    <cellStyle name="Migliaia 3 7 9 3" xfId="14747" xr:uid="{821609B8-9FDF-4312-A211-0EBDC65EC8CB}"/>
    <cellStyle name="Migliaia 3 7 9 3 2" xfId="37584" xr:uid="{902F81E8-8F24-4368-9D7F-D07DEE9ED465}"/>
    <cellStyle name="Migliaia 3 7 9 4" xfId="26167" xr:uid="{DDFB13C5-9DFD-4A27-9D1E-0E67DF610C89}"/>
    <cellStyle name="Migliaia 3 8" xfId="371" xr:uid="{052F44EF-1DD3-4800-9C75-16B8B18F3B89}"/>
    <cellStyle name="Migliaia 3 8 10" xfId="11974" xr:uid="{745A7831-79FC-4099-BC1C-99ADAEC608C6}"/>
    <cellStyle name="Migliaia 3 8 10 2" xfId="34811" xr:uid="{8887523D-EC8D-4911-A35A-26BC85E8DCA5}"/>
    <cellStyle name="Migliaia 3 8 11" xfId="23394" xr:uid="{DD4D5A75-B894-4BA3-8B20-345E94831CB6}"/>
    <cellStyle name="Migliaia 3 8 2" xfId="627" xr:uid="{8EBFF6EA-97AA-4B06-81AA-E34B9DEE4EBC}"/>
    <cellStyle name="Migliaia 3 8 2 2" xfId="2199" xr:uid="{A7EFC30A-6D4F-449F-BD85-FAE23BAAA203}"/>
    <cellStyle name="Migliaia 3 8 2 2 2" xfId="5055" xr:uid="{41DB1FAF-B41E-46C0-B2EB-4B0BEA43510B}"/>
    <cellStyle name="Migliaia 3 8 2 2 2 2" xfId="10763" xr:uid="{BC51C715-83B5-4032-9BF9-D63CD55DC2C5}"/>
    <cellStyle name="Migliaia 3 8 2 2 2 2 2" xfId="22181" xr:uid="{2CCDDCFD-0C2F-47F0-8611-7F367ED4A982}"/>
    <cellStyle name="Migliaia 3 8 2 2 2 2 2 2" xfId="45018" xr:uid="{E60780BE-28C4-403C-AF49-FB652FA58C59}"/>
    <cellStyle name="Migliaia 3 8 2 2 2 2 3" xfId="33601" xr:uid="{5741E686-828C-400C-88D9-3CBB253433DA}"/>
    <cellStyle name="Migliaia 3 8 2 2 2 3" xfId="16473" xr:uid="{7225DB04-FDC8-4644-BA60-8EAD0BEA239A}"/>
    <cellStyle name="Migliaia 3 8 2 2 2 3 2" xfId="39310" xr:uid="{051B4CCE-F210-4A8E-AC90-626D3CD4EF24}"/>
    <cellStyle name="Migliaia 3 8 2 2 2 4" xfId="27893" xr:uid="{E16F127F-E3DB-4C61-AE8B-F2FF94B7EF1F}"/>
    <cellStyle name="Migliaia 3 8 2 2 3" xfId="7910" xr:uid="{B95E6FA4-074D-446A-93D1-869125BDBED3}"/>
    <cellStyle name="Migliaia 3 8 2 2 3 2" xfId="19327" xr:uid="{0978B754-8B56-4B40-BB3D-60F6E8F9530F}"/>
    <cellStyle name="Migliaia 3 8 2 2 3 2 2" xfId="42164" xr:uid="{5CDBE5CF-BFE4-4BCD-AE22-DC24F16CE9A1}"/>
    <cellStyle name="Migliaia 3 8 2 2 3 3" xfId="30747" xr:uid="{2420DA72-54F3-45A8-8772-FCAAFAB4C92C}"/>
    <cellStyle name="Migliaia 3 8 2 2 4" xfId="13619" xr:uid="{8D7ACEFA-B8EF-456D-95FD-0CA809FE0FAB}"/>
    <cellStyle name="Migliaia 3 8 2 2 4 2" xfId="36456" xr:uid="{09F9CAD2-D46B-47C2-924E-3157C7491D3C}"/>
    <cellStyle name="Migliaia 3 8 2 2 5" xfId="25039" xr:uid="{37B0FB0F-3B8E-4618-9CC5-CE051D527EE5}"/>
    <cellStyle name="Migliaia 3 8 2 3" xfId="3628" xr:uid="{9F505A05-A820-4B68-B7F0-79E86C755CCC}"/>
    <cellStyle name="Migliaia 3 8 2 3 2" xfId="9337" xr:uid="{B9DE9B3F-5A46-42EE-8BBF-5232B234B916}"/>
    <cellStyle name="Migliaia 3 8 2 3 2 2" xfId="20754" xr:uid="{12112EAC-8827-46F8-A132-64EBE44AEDE9}"/>
    <cellStyle name="Migliaia 3 8 2 3 2 2 2" xfId="43591" xr:uid="{AFF7A93A-687E-4213-8D1E-884312A5A07B}"/>
    <cellStyle name="Migliaia 3 8 2 3 2 3" xfId="32174" xr:uid="{D41E6AF3-4E78-4D9D-9BC9-3B5A6D11E728}"/>
    <cellStyle name="Migliaia 3 8 2 3 3" xfId="15046" xr:uid="{89A35CE4-DA3B-4FC4-A1FE-94422B64E191}"/>
    <cellStyle name="Migliaia 3 8 2 3 3 2" xfId="37883" xr:uid="{868C0222-B8DD-4F77-BE46-45EEC88AF79F}"/>
    <cellStyle name="Migliaia 3 8 2 3 4" xfId="26466" xr:uid="{09898E1B-BB1B-4871-929A-8323AC3EC068}"/>
    <cellStyle name="Migliaia 3 8 2 4" xfId="6483" xr:uid="{37F6F80B-170A-4108-8825-A6594FCA9981}"/>
    <cellStyle name="Migliaia 3 8 2 4 2" xfId="17900" xr:uid="{67316787-1787-4AF0-AC2E-F892A6650557}"/>
    <cellStyle name="Migliaia 3 8 2 4 2 2" xfId="40737" xr:uid="{BF35C0F2-8957-460A-85DE-7E96D52DAFA8}"/>
    <cellStyle name="Migliaia 3 8 2 4 3" xfId="29320" xr:uid="{FED97EA4-E77B-428B-B5D9-F240383D611D}"/>
    <cellStyle name="Migliaia 3 8 2 5" xfId="12192" xr:uid="{7885AD86-82A9-4F6F-A4EC-C48410152A34}"/>
    <cellStyle name="Migliaia 3 8 2 5 2" xfId="35029" xr:uid="{C1762137-1BF5-4CE5-863C-BA95A8139230}"/>
    <cellStyle name="Migliaia 3 8 2 6" xfId="23612" xr:uid="{547F530F-95DD-4C50-9EEB-5B7A49DFE0EF}"/>
    <cellStyle name="Migliaia 3 8 3" xfId="887" xr:uid="{63363FFE-B3EA-48D8-A9EC-405EE402AAC6}"/>
    <cellStyle name="Migliaia 3 8 3 2" xfId="2416" xr:uid="{6774EF30-29CE-4722-B474-65476178C5F6}"/>
    <cellStyle name="Migliaia 3 8 3 2 2" xfId="5272" xr:uid="{FDE47C62-2359-4DAA-BB15-03C9EED626B1}"/>
    <cellStyle name="Migliaia 3 8 3 2 2 2" xfId="10980" xr:uid="{6CA71121-D10E-4134-A803-2A1A44255E5C}"/>
    <cellStyle name="Migliaia 3 8 3 2 2 2 2" xfId="22398" xr:uid="{1B325170-8088-4D5C-83E4-DA30F199843A}"/>
    <cellStyle name="Migliaia 3 8 3 2 2 2 2 2" xfId="45235" xr:uid="{D595E9C0-A8F3-414F-9326-44C5B361958E}"/>
    <cellStyle name="Migliaia 3 8 3 2 2 2 3" xfId="33818" xr:uid="{EB4E7899-55CE-47B8-9AC7-8970DDAE1ECA}"/>
    <cellStyle name="Migliaia 3 8 3 2 2 3" xfId="16690" xr:uid="{8FB7797C-1089-4D04-8D7A-6225D5629462}"/>
    <cellStyle name="Migliaia 3 8 3 2 2 3 2" xfId="39527" xr:uid="{2ECF2BAB-2BDB-476F-BD85-EE8FED0FF4B0}"/>
    <cellStyle name="Migliaia 3 8 3 2 2 4" xfId="28110" xr:uid="{CB397382-2141-4FAE-B44E-F2F861484232}"/>
    <cellStyle name="Migliaia 3 8 3 2 3" xfId="8127" xr:uid="{ED25927D-6A9B-4B2A-A36A-C93D0F872DCE}"/>
    <cellStyle name="Migliaia 3 8 3 2 3 2" xfId="19544" xr:uid="{A5FA4FD8-BCEF-4919-A425-430CF2F0F87B}"/>
    <cellStyle name="Migliaia 3 8 3 2 3 2 2" xfId="42381" xr:uid="{33A6B0EB-A8A9-431D-8758-4F812F613A12}"/>
    <cellStyle name="Migliaia 3 8 3 2 3 3" xfId="30964" xr:uid="{C0522CCE-C888-4B6C-A54C-D615825E4837}"/>
    <cellStyle name="Migliaia 3 8 3 2 4" xfId="13836" xr:uid="{8D42BAF0-B82F-4FC6-A974-DBA4AF16B0A9}"/>
    <cellStyle name="Migliaia 3 8 3 2 4 2" xfId="36673" xr:uid="{A5A5E5C7-C741-4DCD-A241-021890D20BD7}"/>
    <cellStyle name="Migliaia 3 8 3 2 5" xfId="25256" xr:uid="{1AD0C9B8-B472-4F85-8E11-8081FB0441F1}"/>
    <cellStyle name="Migliaia 3 8 3 3" xfId="3845" xr:uid="{17DCBC6F-188C-4B00-9E78-7D4092EEFA34}"/>
    <cellStyle name="Migliaia 3 8 3 3 2" xfId="9554" xr:uid="{BA8D7509-5479-4B7A-AC65-A40C3121361C}"/>
    <cellStyle name="Migliaia 3 8 3 3 2 2" xfId="20971" xr:uid="{676A3971-BF55-497A-B383-A8CBBC2928CF}"/>
    <cellStyle name="Migliaia 3 8 3 3 2 2 2" xfId="43808" xr:uid="{A07975E0-C0CD-4110-899F-6A7D4DFE7418}"/>
    <cellStyle name="Migliaia 3 8 3 3 2 3" xfId="32391" xr:uid="{DB0B70DB-A3A5-4537-83D7-5BAF983F2DEA}"/>
    <cellStyle name="Migliaia 3 8 3 3 3" xfId="15263" xr:uid="{E3E72A1D-BC4D-476B-BAB8-AF49A78CAF65}"/>
    <cellStyle name="Migliaia 3 8 3 3 3 2" xfId="38100" xr:uid="{375C2E2B-A532-4C63-860E-DC839953819C}"/>
    <cellStyle name="Migliaia 3 8 3 3 4" xfId="26683" xr:uid="{610279B6-8A7D-4800-9D53-867D58661336}"/>
    <cellStyle name="Migliaia 3 8 3 4" xfId="6700" xr:uid="{78226F63-52ED-494E-A40D-17E912493560}"/>
    <cellStyle name="Migliaia 3 8 3 4 2" xfId="18117" xr:uid="{8FF29291-08A9-421F-A369-8912F49E62EC}"/>
    <cellStyle name="Migliaia 3 8 3 4 2 2" xfId="40954" xr:uid="{0A3B298D-2C16-4169-B646-52EC3945BD10}"/>
    <cellStyle name="Migliaia 3 8 3 4 3" xfId="29537" xr:uid="{0C851B9D-64A8-4C1A-9E98-221B096C6890}"/>
    <cellStyle name="Migliaia 3 8 3 5" xfId="12409" xr:uid="{0D910D07-CA04-43E5-B07B-BCF79498A1C6}"/>
    <cellStyle name="Migliaia 3 8 3 5 2" xfId="35246" xr:uid="{D0FAB184-4BB8-4320-8963-8FA75CDA583A}"/>
    <cellStyle name="Migliaia 3 8 3 6" xfId="23829" xr:uid="{29233BE9-D591-4449-BEE3-E9920144CAFD}"/>
    <cellStyle name="Migliaia 3 8 4" xfId="1134" xr:uid="{06E49021-4CC3-4548-9799-BF33C8F0961F}"/>
    <cellStyle name="Migliaia 3 8 4 2" xfId="2633" xr:uid="{7B207026-20C5-4408-B205-E8E87AD8EF1D}"/>
    <cellStyle name="Migliaia 3 8 4 2 2" xfId="5489" xr:uid="{8E6EA0B1-BB05-4199-99A0-2D6340AE1116}"/>
    <cellStyle name="Migliaia 3 8 4 2 2 2" xfId="11197" xr:uid="{0830F4B3-2B45-426D-A652-C5358996A4AF}"/>
    <cellStyle name="Migliaia 3 8 4 2 2 2 2" xfId="22615" xr:uid="{91998D7B-ADA6-4330-95AF-00654D96BDD6}"/>
    <cellStyle name="Migliaia 3 8 4 2 2 2 2 2" xfId="45452" xr:uid="{5240D12C-D230-4FF6-8795-459C43124B2B}"/>
    <cellStyle name="Migliaia 3 8 4 2 2 2 3" xfId="34035" xr:uid="{D1CA41C9-C209-4EDE-81AA-B30C8D51D587}"/>
    <cellStyle name="Migliaia 3 8 4 2 2 3" xfId="16907" xr:uid="{5BF395C7-1D90-4544-A3DF-FDE3416058A9}"/>
    <cellStyle name="Migliaia 3 8 4 2 2 3 2" xfId="39744" xr:uid="{ACD6AF5A-1C3C-4342-8B6E-876B2D9D4185}"/>
    <cellStyle name="Migliaia 3 8 4 2 2 4" xfId="28327" xr:uid="{9CF56BA7-4BF8-4768-942D-711C8A9E8368}"/>
    <cellStyle name="Migliaia 3 8 4 2 3" xfId="8344" xr:uid="{67A13371-F177-417B-8E60-D3F2E4E9983E}"/>
    <cellStyle name="Migliaia 3 8 4 2 3 2" xfId="19761" xr:uid="{267E60C2-172E-4D85-AB4A-E48B5F626D98}"/>
    <cellStyle name="Migliaia 3 8 4 2 3 2 2" xfId="42598" xr:uid="{5054C667-9BCB-4DC2-9817-1ACE325618C7}"/>
    <cellStyle name="Migliaia 3 8 4 2 3 3" xfId="31181" xr:uid="{FA971676-351E-446E-9C0C-63A6D76B5BC9}"/>
    <cellStyle name="Migliaia 3 8 4 2 4" xfId="14053" xr:uid="{7919D660-CC9B-4B00-85C7-AB33F4C2657B}"/>
    <cellStyle name="Migliaia 3 8 4 2 4 2" xfId="36890" xr:uid="{87921F63-A9ED-40AD-9547-B9DA52A54273}"/>
    <cellStyle name="Migliaia 3 8 4 2 5" xfId="25473" xr:uid="{B27C701B-DB5E-4E47-8E4A-24FFA98C3CF4}"/>
    <cellStyle name="Migliaia 3 8 4 3" xfId="4062" xr:uid="{D3E86C56-C3BB-4169-8680-8AE51DA7F1D6}"/>
    <cellStyle name="Migliaia 3 8 4 3 2" xfId="9771" xr:uid="{0AC4631A-42CF-4DC0-923A-5C34F2182CE7}"/>
    <cellStyle name="Migliaia 3 8 4 3 2 2" xfId="21188" xr:uid="{8633EAE4-10A7-45BC-B08B-8298D2D377F2}"/>
    <cellStyle name="Migliaia 3 8 4 3 2 2 2" xfId="44025" xr:uid="{02EA855C-BA53-414F-A132-44D8DD910C36}"/>
    <cellStyle name="Migliaia 3 8 4 3 2 3" xfId="32608" xr:uid="{50048727-78EE-42C6-ACF3-B22A90C64A86}"/>
    <cellStyle name="Migliaia 3 8 4 3 3" xfId="15480" xr:uid="{5757F562-EC82-4C50-A933-D7300836D10D}"/>
    <cellStyle name="Migliaia 3 8 4 3 3 2" xfId="38317" xr:uid="{DB677C0C-255E-4E73-B348-A6F4CD654C57}"/>
    <cellStyle name="Migliaia 3 8 4 3 4" xfId="26900" xr:uid="{6FE64250-99FF-41D4-8124-8994D99BF01B}"/>
    <cellStyle name="Migliaia 3 8 4 4" xfId="6917" xr:uid="{87FD23E0-6101-461D-9659-179D5AE6B125}"/>
    <cellStyle name="Migliaia 3 8 4 4 2" xfId="18334" xr:uid="{FE11E60F-2AED-4D6B-8E2F-E9863A1F81BE}"/>
    <cellStyle name="Migliaia 3 8 4 4 2 2" xfId="41171" xr:uid="{64AD408E-FD4A-4ABE-A708-377E21BF978F}"/>
    <cellStyle name="Migliaia 3 8 4 4 3" xfId="29754" xr:uid="{2ED7563B-A901-4885-B19A-513C42D936D7}"/>
    <cellStyle name="Migliaia 3 8 4 5" xfId="12626" xr:uid="{298616DB-9741-4F37-85DE-0F35F9D91A4A}"/>
    <cellStyle name="Migliaia 3 8 4 5 2" xfId="35463" xr:uid="{4F0A5F64-7788-47DE-A7AF-E1EE926B9918}"/>
    <cellStyle name="Migliaia 3 8 4 6" xfId="24046" xr:uid="{CFE68E10-EBD5-4D7C-84B7-5E91C937D26C}"/>
    <cellStyle name="Migliaia 3 8 5" xfId="1381" xr:uid="{BADB81BC-D45E-4975-B8BB-7D6A6B9C7560}"/>
    <cellStyle name="Migliaia 3 8 5 2" xfId="2850" xr:uid="{3A87FBBC-789A-4F18-BA19-5225C080F451}"/>
    <cellStyle name="Migliaia 3 8 5 2 2" xfId="5706" xr:uid="{452419F5-F545-4F73-8FC0-C82394186111}"/>
    <cellStyle name="Migliaia 3 8 5 2 2 2" xfId="11414" xr:uid="{2874759B-D867-4AF1-8E63-2DC60915FDAE}"/>
    <cellStyle name="Migliaia 3 8 5 2 2 2 2" xfId="22832" xr:uid="{2DA32B08-A351-4C18-AF9E-E16FA6D0A746}"/>
    <cellStyle name="Migliaia 3 8 5 2 2 2 2 2" xfId="45669" xr:uid="{6D02173C-B354-43AC-85DF-632D5BF615A9}"/>
    <cellStyle name="Migliaia 3 8 5 2 2 2 3" xfId="34252" xr:uid="{59F9B732-CAE2-46C3-8E42-F95577B9BB1F}"/>
    <cellStyle name="Migliaia 3 8 5 2 2 3" xfId="17124" xr:uid="{69E32883-6BF8-476D-8922-2504AF5AE5BA}"/>
    <cellStyle name="Migliaia 3 8 5 2 2 3 2" xfId="39961" xr:uid="{63418D94-83A9-4B99-BAA1-C8AE9688A572}"/>
    <cellStyle name="Migliaia 3 8 5 2 2 4" xfId="28544" xr:uid="{8B8A5EE1-DA8E-445B-8DDD-B03D68ABB361}"/>
    <cellStyle name="Migliaia 3 8 5 2 3" xfId="8561" xr:uid="{D0ECBD1A-0F3D-48CF-9E1A-948FBBEDB56A}"/>
    <cellStyle name="Migliaia 3 8 5 2 3 2" xfId="19978" xr:uid="{B34E785C-04FD-4810-A774-C332449A3091}"/>
    <cellStyle name="Migliaia 3 8 5 2 3 2 2" xfId="42815" xr:uid="{3C4B0846-41DA-4180-8E85-1781DAB4C771}"/>
    <cellStyle name="Migliaia 3 8 5 2 3 3" xfId="31398" xr:uid="{75817AE0-D91A-4414-B769-22BEECCE13A8}"/>
    <cellStyle name="Migliaia 3 8 5 2 4" xfId="14270" xr:uid="{D23BE91B-D134-41F0-BDF7-A60A5CAE1BD6}"/>
    <cellStyle name="Migliaia 3 8 5 2 4 2" xfId="37107" xr:uid="{379A4F10-B18D-45F1-AC0E-626CF419A5B7}"/>
    <cellStyle name="Migliaia 3 8 5 2 5" xfId="25690" xr:uid="{87645DD7-B34B-4225-B8AD-DA4CAACC9A63}"/>
    <cellStyle name="Migliaia 3 8 5 3" xfId="4279" xr:uid="{9CF277F7-54AD-4A44-8F30-E8DA99244D68}"/>
    <cellStyle name="Migliaia 3 8 5 3 2" xfId="9988" xr:uid="{B053F1F9-AE13-4188-AB5E-D4CFE2B2684B}"/>
    <cellStyle name="Migliaia 3 8 5 3 2 2" xfId="21405" xr:uid="{0A49DB2C-3132-4DFB-A2E3-B78D6028409A}"/>
    <cellStyle name="Migliaia 3 8 5 3 2 2 2" xfId="44242" xr:uid="{AA2B3ECC-FDCB-412E-8246-0FD614E2ACBE}"/>
    <cellStyle name="Migliaia 3 8 5 3 2 3" xfId="32825" xr:uid="{987EDAF4-8DAC-4159-AEF5-11DAF9F69FDE}"/>
    <cellStyle name="Migliaia 3 8 5 3 3" xfId="15697" xr:uid="{3825F873-C6EB-4EC9-8E2D-C867D7E4CDDE}"/>
    <cellStyle name="Migliaia 3 8 5 3 3 2" xfId="38534" xr:uid="{BC96593B-6879-4352-B0EA-418C18C77B82}"/>
    <cellStyle name="Migliaia 3 8 5 3 4" xfId="27117" xr:uid="{9145C6D8-3F76-4C81-927B-A0F484DB62AC}"/>
    <cellStyle name="Migliaia 3 8 5 4" xfId="7134" xr:uid="{9BA30AE3-9527-42B2-AF46-ECFDB9CE4E9A}"/>
    <cellStyle name="Migliaia 3 8 5 4 2" xfId="18551" xr:uid="{8A147B42-6BB0-4396-B655-C2E8A18CEEB7}"/>
    <cellStyle name="Migliaia 3 8 5 4 2 2" xfId="41388" xr:uid="{A347CEDB-6A80-4ED6-B828-8CA10FC64A86}"/>
    <cellStyle name="Migliaia 3 8 5 4 3" xfId="29971" xr:uid="{A1919691-B1CA-4B7C-A7A3-99F01B0BE704}"/>
    <cellStyle name="Migliaia 3 8 5 5" xfId="12843" xr:uid="{C3DF8F2D-EFA4-47FC-AC46-763D149D83FD}"/>
    <cellStyle name="Migliaia 3 8 5 5 2" xfId="35680" xr:uid="{7010442E-C8F6-4236-B0E5-0AC9E7220A31}"/>
    <cellStyle name="Migliaia 3 8 5 6" xfId="24263" xr:uid="{5F2FC1B7-33D0-449B-B3CB-B5EC0836F927}"/>
    <cellStyle name="Migliaia 3 8 6" xfId="1628" xr:uid="{7E423A42-7870-4702-AAD7-CE5DF3984413}"/>
    <cellStyle name="Migliaia 3 8 6 2" xfId="3067" xr:uid="{768BF41C-3E02-4C86-95FA-C02CCD7490D4}"/>
    <cellStyle name="Migliaia 3 8 6 2 2" xfId="5923" xr:uid="{929865A6-C3B5-44A1-A105-438032CBEC89}"/>
    <cellStyle name="Migliaia 3 8 6 2 2 2" xfId="11631" xr:uid="{344D0978-DF9F-4DC2-9D2D-68F68EA34E60}"/>
    <cellStyle name="Migliaia 3 8 6 2 2 2 2" xfId="23049" xr:uid="{A902B23D-D740-4758-84B1-F13EA0B9D681}"/>
    <cellStyle name="Migliaia 3 8 6 2 2 2 2 2" xfId="45886" xr:uid="{8F0D2015-8660-4172-BEAA-A5926587749A}"/>
    <cellStyle name="Migliaia 3 8 6 2 2 2 3" xfId="34469" xr:uid="{FC01D461-02B3-4823-9FEC-FFDFAFC511EE}"/>
    <cellStyle name="Migliaia 3 8 6 2 2 3" xfId="17341" xr:uid="{0CA27ABE-C9DD-4AFB-9A90-BA878062D6FB}"/>
    <cellStyle name="Migliaia 3 8 6 2 2 3 2" xfId="40178" xr:uid="{7E5E56FC-B5CB-48DF-9028-ADFD153B046F}"/>
    <cellStyle name="Migliaia 3 8 6 2 2 4" xfId="28761" xr:uid="{795C88F6-085B-43BF-A760-23F400D6175E}"/>
    <cellStyle name="Migliaia 3 8 6 2 3" xfId="8778" xr:uid="{8F1AABD9-C4C0-4DD3-944D-A4DA1E94A76D}"/>
    <cellStyle name="Migliaia 3 8 6 2 3 2" xfId="20195" xr:uid="{0C3FBDC7-C40C-415B-8F29-E3508D214BD8}"/>
    <cellStyle name="Migliaia 3 8 6 2 3 2 2" xfId="43032" xr:uid="{38698F26-F6AC-4613-A3AD-75C26FAC7049}"/>
    <cellStyle name="Migliaia 3 8 6 2 3 3" xfId="31615" xr:uid="{A2A2E401-27A5-4736-AADB-B9C956F57A92}"/>
    <cellStyle name="Migliaia 3 8 6 2 4" xfId="14487" xr:uid="{FA60BC24-9B09-4251-9A7A-01D8275D13F3}"/>
    <cellStyle name="Migliaia 3 8 6 2 4 2" xfId="37324" xr:uid="{B2D27F11-7816-40AA-ABDC-3D3820BB4C84}"/>
    <cellStyle name="Migliaia 3 8 6 2 5" xfId="25907" xr:uid="{6FE66F0E-BCA1-4DAA-91DC-5C6DFADD08B4}"/>
    <cellStyle name="Migliaia 3 8 6 3" xfId="4496" xr:uid="{D386A7B9-B54D-4E5D-9D16-73724E4C31B3}"/>
    <cellStyle name="Migliaia 3 8 6 3 2" xfId="10205" xr:uid="{9EABAF73-0F16-4CF9-BBD7-EBF9A9D6EE59}"/>
    <cellStyle name="Migliaia 3 8 6 3 2 2" xfId="21622" xr:uid="{F1E2225D-D810-47D3-9634-B1C65DEE3F35}"/>
    <cellStyle name="Migliaia 3 8 6 3 2 2 2" xfId="44459" xr:uid="{81AF9E2B-DE37-4DDB-A6CE-28AC72D83EDD}"/>
    <cellStyle name="Migliaia 3 8 6 3 2 3" xfId="33042" xr:uid="{6EEBB355-75F0-43EB-AB08-397C9B6F4F27}"/>
    <cellStyle name="Migliaia 3 8 6 3 3" xfId="15914" xr:uid="{B5CE3F46-A205-4B7B-8721-30482778FAC7}"/>
    <cellStyle name="Migliaia 3 8 6 3 3 2" xfId="38751" xr:uid="{07BE1556-88EC-4753-9042-897ADECBE89A}"/>
    <cellStyle name="Migliaia 3 8 6 3 4" xfId="27334" xr:uid="{4664B0F4-8D38-48E7-961C-895FB568CA5A}"/>
    <cellStyle name="Migliaia 3 8 6 4" xfId="7351" xr:uid="{69EF44C2-2D84-413B-B775-BC74A0397D35}"/>
    <cellStyle name="Migliaia 3 8 6 4 2" xfId="18768" xr:uid="{52FAFF3D-0E1E-47A5-9DF9-A941EF1B3FB5}"/>
    <cellStyle name="Migliaia 3 8 6 4 2 2" xfId="41605" xr:uid="{C30B83D1-6E26-44DE-9C5B-34F3E5689EF9}"/>
    <cellStyle name="Migliaia 3 8 6 4 3" xfId="30188" xr:uid="{395AB059-CACA-4A37-9BBB-DE8BB0CE1C3B}"/>
    <cellStyle name="Migliaia 3 8 6 5" xfId="13060" xr:uid="{AE92125F-9B25-4D88-97FA-515F9141A38E}"/>
    <cellStyle name="Migliaia 3 8 6 5 2" xfId="35897" xr:uid="{2C03CAEB-CE74-498E-909A-256D7D047673}"/>
    <cellStyle name="Migliaia 3 8 6 6" xfId="24480" xr:uid="{699B2614-E553-4049-B048-085DBF3A8E57}"/>
    <cellStyle name="Migliaia 3 8 7" xfId="1981" xr:uid="{F6046377-450F-4785-B6B0-63E7792DB5A2}"/>
    <cellStyle name="Migliaia 3 8 7 2" xfId="4837" xr:uid="{23ADBCF4-B20F-4DBF-ABD6-627AEED8D6E2}"/>
    <cellStyle name="Migliaia 3 8 7 2 2" xfId="10545" xr:uid="{230A0F6D-7F5C-43CD-A2A5-B71047B03B5C}"/>
    <cellStyle name="Migliaia 3 8 7 2 2 2" xfId="21963" xr:uid="{0907E964-D672-4EE4-B0A1-4AC2C6B7BFBF}"/>
    <cellStyle name="Migliaia 3 8 7 2 2 2 2" xfId="44800" xr:uid="{29A3444C-7CFB-4BBE-8A9F-AD7DEEA80F1A}"/>
    <cellStyle name="Migliaia 3 8 7 2 2 3" xfId="33383" xr:uid="{B0E14335-833C-45B4-91A8-2DC21C682772}"/>
    <cellStyle name="Migliaia 3 8 7 2 3" xfId="16255" xr:uid="{870DA927-8B32-49C4-9FD8-97DE5951D708}"/>
    <cellStyle name="Migliaia 3 8 7 2 3 2" xfId="39092" xr:uid="{DFCC2D6E-FC84-41C8-A0FA-0634CB74CD07}"/>
    <cellStyle name="Migliaia 3 8 7 2 4" xfId="27675" xr:uid="{D6908E52-AE32-4FEF-9F7B-19E4DE4D97D9}"/>
    <cellStyle name="Migliaia 3 8 7 3" xfId="7692" xr:uid="{DDDF3389-9396-49A8-ADD2-6F6ABE810728}"/>
    <cellStyle name="Migliaia 3 8 7 3 2" xfId="19109" xr:uid="{40774AC8-0C92-4ECA-94D5-864C457A5E30}"/>
    <cellStyle name="Migliaia 3 8 7 3 2 2" xfId="41946" xr:uid="{AEB11AB3-5573-4699-9B1F-74B05FBDFB31}"/>
    <cellStyle name="Migliaia 3 8 7 3 3" xfId="30529" xr:uid="{6D97902E-F8E7-4D71-B89A-46A21ED07A1A}"/>
    <cellStyle name="Migliaia 3 8 7 4" xfId="13401" xr:uid="{D61A7E46-F74D-4F11-B1DC-64DB0A3F5780}"/>
    <cellStyle name="Migliaia 3 8 7 4 2" xfId="36238" xr:uid="{AE84451C-C1B8-459D-A491-2E421A12BD93}"/>
    <cellStyle name="Migliaia 3 8 7 5" xfId="24821" xr:uid="{02C70863-2ADA-460B-B4FA-81935FA1DF8F}"/>
    <cellStyle name="Migliaia 3 8 8" xfId="3410" xr:uid="{08DCCD3F-D66E-4559-8C2E-E089936421DB}"/>
    <cellStyle name="Migliaia 3 8 8 2" xfId="9119" xr:uid="{8EA04362-9D7D-4612-999B-02690EF88CDA}"/>
    <cellStyle name="Migliaia 3 8 8 2 2" xfId="20536" xr:uid="{6D595A4F-6E43-4B16-85A8-BB2913669512}"/>
    <cellStyle name="Migliaia 3 8 8 2 2 2" xfId="43373" xr:uid="{D23A03D6-893C-4D98-B5B0-B85ED552DD44}"/>
    <cellStyle name="Migliaia 3 8 8 2 3" xfId="31956" xr:uid="{40A594B8-825F-4102-ABF7-A1EDA888F145}"/>
    <cellStyle name="Migliaia 3 8 8 3" xfId="14828" xr:uid="{94BE243E-68F6-4927-8610-B7EFEDCD3324}"/>
    <cellStyle name="Migliaia 3 8 8 3 2" xfId="37665" xr:uid="{D243604C-67F9-4784-BBB0-33B440755441}"/>
    <cellStyle name="Migliaia 3 8 8 4" xfId="26248" xr:uid="{ECA5B13E-FC1F-45DB-937B-60EA704D8EDD}"/>
    <cellStyle name="Migliaia 3 8 9" xfId="6265" xr:uid="{49E9F214-F485-42B3-8AB2-F71F92E03D78}"/>
    <cellStyle name="Migliaia 3 8 9 2" xfId="17682" xr:uid="{5D56148B-8BB9-4C51-8887-CA3908BD4248}"/>
    <cellStyle name="Migliaia 3 8 9 2 2" xfId="40519" xr:uid="{19F47F76-CAD0-44EF-BFA2-5EFDDD527A4C}"/>
    <cellStyle name="Migliaia 3 8 9 3" xfId="29102" xr:uid="{D757C806-21D1-4177-9B53-D61BE7411900}"/>
    <cellStyle name="Migliaia 3 9" xfId="366" xr:uid="{78DB6C8C-4E96-4510-B94D-337C047F434B}"/>
    <cellStyle name="Migliaia 3 9 10" xfId="11971" xr:uid="{975304D3-CF35-442E-B92D-F093C8F167B3}"/>
    <cellStyle name="Migliaia 3 9 10 2" xfId="34808" xr:uid="{3500B6E0-EE13-47E8-8898-F72A8B641C6E}"/>
    <cellStyle name="Migliaia 3 9 11" xfId="23391" xr:uid="{DB7C7D00-EB12-44A0-B5DB-3B54F4DDF522}"/>
    <cellStyle name="Migliaia 3 9 2" xfId="623" xr:uid="{87A5DFDE-3F9E-45B9-94D6-41E4D182A7CB}"/>
    <cellStyle name="Migliaia 3 9 2 2" xfId="2196" xr:uid="{22241E03-83C2-4620-B4BF-832CB17A569A}"/>
    <cellStyle name="Migliaia 3 9 2 2 2" xfId="5052" xr:uid="{8138DF99-FE62-4EAD-9838-A54FD6FD838E}"/>
    <cellStyle name="Migliaia 3 9 2 2 2 2" xfId="10760" xr:uid="{082FF41E-05D4-4C79-9BD2-F01F59DACDF4}"/>
    <cellStyle name="Migliaia 3 9 2 2 2 2 2" xfId="22178" xr:uid="{13634E26-D566-4FC9-B362-6E36D8C33FFC}"/>
    <cellStyle name="Migliaia 3 9 2 2 2 2 2 2" xfId="45015" xr:uid="{6DFFA75A-CB55-4E6A-AD73-3FA49F23F9E5}"/>
    <cellStyle name="Migliaia 3 9 2 2 2 2 3" xfId="33598" xr:uid="{454B9E05-EE77-40CC-AF1D-EB5615AA5B76}"/>
    <cellStyle name="Migliaia 3 9 2 2 2 3" xfId="16470" xr:uid="{EEE9C4DB-A28F-44AB-8B1F-F56953433079}"/>
    <cellStyle name="Migliaia 3 9 2 2 2 3 2" xfId="39307" xr:uid="{81D0813D-65DC-4A57-9761-BB46A1E87163}"/>
    <cellStyle name="Migliaia 3 9 2 2 2 4" xfId="27890" xr:uid="{0FC2F7B5-9A44-45E3-B816-9EC0FB468EC8}"/>
    <cellStyle name="Migliaia 3 9 2 2 3" xfId="7907" xr:uid="{DA8E1429-79A4-49D3-A20D-A28EE3B14237}"/>
    <cellStyle name="Migliaia 3 9 2 2 3 2" xfId="19324" xr:uid="{3E2DDF39-C4DD-4B47-A492-F1646C2243CD}"/>
    <cellStyle name="Migliaia 3 9 2 2 3 2 2" xfId="42161" xr:uid="{C4F39C83-1CD1-4FA7-98A3-AB8965FD4B5D}"/>
    <cellStyle name="Migliaia 3 9 2 2 3 3" xfId="30744" xr:uid="{D1AF6140-6649-48FB-817B-30BBA773A21F}"/>
    <cellStyle name="Migliaia 3 9 2 2 4" xfId="13616" xr:uid="{BA3EEB92-54FD-4A23-9CAC-E1D6999DDFCC}"/>
    <cellStyle name="Migliaia 3 9 2 2 4 2" xfId="36453" xr:uid="{D52674A5-F6EC-4EA2-B94E-ED67C36FBF10}"/>
    <cellStyle name="Migliaia 3 9 2 2 5" xfId="25036" xr:uid="{2FB00BF1-B0D1-4073-932B-DA10F51C58AC}"/>
    <cellStyle name="Migliaia 3 9 2 3" xfId="3625" xr:uid="{60D9E8C7-4524-4002-B315-F6C8D65C4128}"/>
    <cellStyle name="Migliaia 3 9 2 3 2" xfId="9334" xr:uid="{DF683C70-DEDD-45A8-9ECE-87E91F7FBCC6}"/>
    <cellStyle name="Migliaia 3 9 2 3 2 2" xfId="20751" xr:uid="{1B14E7DB-BF62-4C9D-89FF-8DFCA6F22D59}"/>
    <cellStyle name="Migliaia 3 9 2 3 2 2 2" xfId="43588" xr:uid="{B80A1561-0072-4030-A2CD-980AC236E84A}"/>
    <cellStyle name="Migliaia 3 9 2 3 2 3" xfId="32171" xr:uid="{60F06913-A561-45DB-96CD-75CA3DD780B5}"/>
    <cellStyle name="Migliaia 3 9 2 3 3" xfId="15043" xr:uid="{3E2BEAED-93E6-49DF-BFD6-55421D447AB5}"/>
    <cellStyle name="Migliaia 3 9 2 3 3 2" xfId="37880" xr:uid="{41869EAE-A149-4675-9BE0-9B498F542F8D}"/>
    <cellStyle name="Migliaia 3 9 2 3 4" xfId="26463" xr:uid="{4FF1C2B2-5AEF-473D-B9A8-C07A7313943F}"/>
    <cellStyle name="Migliaia 3 9 2 4" xfId="6480" xr:uid="{3A057226-1C82-4BE9-8785-037E1897D265}"/>
    <cellStyle name="Migliaia 3 9 2 4 2" xfId="17897" xr:uid="{EF97BDD4-E641-4DEF-8F4E-C889B2D60828}"/>
    <cellStyle name="Migliaia 3 9 2 4 2 2" xfId="40734" xr:uid="{0F4B362F-83F5-477F-8DE0-562445AE671F}"/>
    <cellStyle name="Migliaia 3 9 2 4 3" xfId="29317" xr:uid="{7B757053-2C09-4FA0-8E78-ED94AB3A530C}"/>
    <cellStyle name="Migliaia 3 9 2 5" xfId="12189" xr:uid="{51ADA8AC-32C4-4771-B2D9-B6CDB26DBE14}"/>
    <cellStyle name="Migliaia 3 9 2 5 2" xfId="35026" xr:uid="{7B9C1BF7-A01F-446D-B924-A915AB978AF6}"/>
    <cellStyle name="Migliaia 3 9 2 6" xfId="23609" xr:uid="{6B794774-B928-4BDA-B001-1C8A4EF3CC31}"/>
    <cellStyle name="Migliaia 3 9 3" xfId="883" xr:uid="{B1C90B0C-8AF7-4B7D-A659-1C9CF1DFB2A3}"/>
    <cellStyle name="Migliaia 3 9 3 2" xfId="2413" xr:uid="{5FBB2CD4-4771-4721-B7C6-5435D868B166}"/>
    <cellStyle name="Migliaia 3 9 3 2 2" xfId="5269" xr:uid="{DAA34EA3-5EB7-44AD-A317-533619E8A511}"/>
    <cellStyle name="Migliaia 3 9 3 2 2 2" xfId="10977" xr:uid="{AE90F9E8-4019-479F-8E1F-6771A387B0CE}"/>
    <cellStyle name="Migliaia 3 9 3 2 2 2 2" xfId="22395" xr:uid="{6588D733-F0CB-43EE-8823-F7187A80B93F}"/>
    <cellStyle name="Migliaia 3 9 3 2 2 2 2 2" xfId="45232" xr:uid="{8D71C242-D27B-4AD0-B7DA-0C896AEB6B9F}"/>
    <cellStyle name="Migliaia 3 9 3 2 2 2 3" xfId="33815" xr:uid="{2A0B1F51-DDCF-4E22-8A7E-333AC0729CED}"/>
    <cellStyle name="Migliaia 3 9 3 2 2 3" xfId="16687" xr:uid="{498C9484-D83C-40DE-97AD-0AD64C4A0DC5}"/>
    <cellStyle name="Migliaia 3 9 3 2 2 3 2" xfId="39524" xr:uid="{8776C18C-6D80-4E77-8ED4-2356BB4F1748}"/>
    <cellStyle name="Migliaia 3 9 3 2 2 4" xfId="28107" xr:uid="{2E84FD9E-3B4A-4014-9BC1-62226ACF1042}"/>
    <cellStyle name="Migliaia 3 9 3 2 3" xfId="8124" xr:uid="{C361ADC5-39EA-4947-B157-2446B7CC3909}"/>
    <cellStyle name="Migliaia 3 9 3 2 3 2" xfId="19541" xr:uid="{219695D1-2793-4FA3-BE44-21EE73C098F9}"/>
    <cellStyle name="Migliaia 3 9 3 2 3 2 2" xfId="42378" xr:uid="{07709B67-3A3B-41E8-B246-CAAFFFC8989B}"/>
    <cellStyle name="Migliaia 3 9 3 2 3 3" xfId="30961" xr:uid="{2B2E14C6-9B6E-459E-9708-4413EE83A4B0}"/>
    <cellStyle name="Migliaia 3 9 3 2 4" xfId="13833" xr:uid="{95FB23F4-8A84-412D-A4DF-A9736E2497C0}"/>
    <cellStyle name="Migliaia 3 9 3 2 4 2" xfId="36670" xr:uid="{E2919D36-3BA6-46B1-855C-898EEE49DC8C}"/>
    <cellStyle name="Migliaia 3 9 3 2 5" xfId="25253" xr:uid="{3E844118-84D6-44F4-B9F9-203E12AB5FFE}"/>
    <cellStyle name="Migliaia 3 9 3 3" xfId="3842" xr:uid="{C8D4FECF-93AD-439F-AA3B-314583EF4BA1}"/>
    <cellStyle name="Migliaia 3 9 3 3 2" xfId="9551" xr:uid="{7BB816AE-EB8A-444A-8DB0-A13C003494CC}"/>
    <cellStyle name="Migliaia 3 9 3 3 2 2" xfId="20968" xr:uid="{F0E6EB99-3788-4B8B-9EEE-80E86CBCA082}"/>
    <cellStyle name="Migliaia 3 9 3 3 2 2 2" xfId="43805" xr:uid="{8084D079-9992-4B6E-85E8-F98A726A652E}"/>
    <cellStyle name="Migliaia 3 9 3 3 2 3" xfId="32388" xr:uid="{380C843A-1914-496C-BFD6-291FA75555D5}"/>
    <cellStyle name="Migliaia 3 9 3 3 3" xfId="15260" xr:uid="{0BD0EA10-7BD9-4D71-A024-1865FEA642E4}"/>
    <cellStyle name="Migliaia 3 9 3 3 3 2" xfId="38097" xr:uid="{A5679453-896D-406B-B604-4DBB8BFC2E7D}"/>
    <cellStyle name="Migliaia 3 9 3 3 4" xfId="26680" xr:uid="{8B158E3E-9440-4168-B71A-3A2F594022DD}"/>
    <cellStyle name="Migliaia 3 9 3 4" xfId="6697" xr:uid="{FA4A06D6-A9D9-43DB-8B3E-0C67979379BB}"/>
    <cellStyle name="Migliaia 3 9 3 4 2" xfId="18114" xr:uid="{AEBE3E44-2630-43DF-BF8C-AC424CAF1CF8}"/>
    <cellStyle name="Migliaia 3 9 3 4 2 2" xfId="40951" xr:uid="{9F9CE08B-3079-45D9-BB7F-A0E315B1F839}"/>
    <cellStyle name="Migliaia 3 9 3 4 3" xfId="29534" xr:uid="{D15FF0C4-FACC-40BE-89D5-634D8FC164EA}"/>
    <cellStyle name="Migliaia 3 9 3 5" xfId="12406" xr:uid="{7B36C314-F067-4E03-B5EC-68B55E4A3C4D}"/>
    <cellStyle name="Migliaia 3 9 3 5 2" xfId="35243" xr:uid="{4B040B83-2AE3-47BA-A52F-6FCF86A4A824}"/>
    <cellStyle name="Migliaia 3 9 3 6" xfId="23826" xr:uid="{7076866A-B37F-43C9-AF63-627A9D361A7D}"/>
    <cellStyle name="Migliaia 3 9 4" xfId="1130" xr:uid="{03C32CC3-0B01-4A42-965D-E0F41510C37A}"/>
    <cellStyle name="Migliaia 3 9 4 2" xfId="2630" xr:uid="{DDE0B3BE-9463-4897-912F-F240DA2A10B7}"/>
    <cellStyle name="Migliaia 3 9 4 2 2" xfId="5486" xr:uid="{E89EFE52-ABA1-414F-A3AF-6FE6AEE527D4}"/>
    <cellStyle name="Migliaia 3 9 4 2 2 2" xfId="11194" xr:uid="{80C44ED7-BD6F-4FD8-A9F2-AF26FDAB39BB}"/>
    <cellStyle name="Migliaia 3 9 4 2 2 2 2" xfId="22612" xr:uid="{E2C9611F-5A06-470A-9438-7614396B72B0}"/>
    <cellStyle name="Migliaia 3 9 4 2 2 2 2 2" xfId="45449" xr:uid="{055074BE-E597-4A61-B432-F0DCFCB31506}"/>
    <cellStyle name="Migliaia 3 9 4 2 2 2 3" xfId="34032" xr:uid="{E3DDD805-3934-483D-A13D-9179F18C9BE5}"/>
    <cellStyle name="Migliaia 3 9 4 2 2 3" xfId="16904" xr:uid="{BB253D26-7F01-49EE-86FC-CB42683713AA}"/>
    <cellStyle name="Migliaia 3 9 4 2 2 3 2" xfId="39741" xr:uid="{012D3E86-39C1-49D0-AB54-72C844AD392A}"/>
    <cellStyle name="Migliaia 3 9 4 2 2 4" xfId="28324" xr:uid="{1F710A9B-F1C2-4166-AF1C-90D157B59FDB}"/>
    <cellStyle name="Migliaia 3 9 4 2 3" xfId="8341" xr:uid="{8D07A19A-49D2-4333-8133-EF8E5E549529}"/>
    <cellStyle name="Migliaia 3 9 4 2 3 2" xfId="19758" xr:uid="{08BB0CF5-AB44-4B2F-B29A-F40314648DA4}"/>
    <cellStyle name="Migliaia 3 9 4 2 3 2 2" xfId="42595" xr:uid="{E2B42B1C-BC9E-4CEB-92E4-6F8CBB60F1EC}"/>
    <cellStyle name="Migliaia 3 9 4 2 3 3" xfId="31178" xr:uid="{E8148C8D-AE14-4C71-920D-AE4B4CBE3B14}"/>
    <cellStyle name="Migliaia 3 9 4 2 4" xfId="14050" xr:uid="{F2B1F6FC-9CF6-4C95-A93A-F2B8B4FC4730}"/>
    <cellStyle name="Migliaia 3 9 4 2 4 2" xfId="36887" xr:uid="{3BB986AF-A59F-478A-AD91-75787F858311}"/>
    <cellStyle name="Migliaia 3 9 4 2 5" xfId="25470" xr:uid="{A8F65F1E-7EE6-4DC2-9C7C-24743E2BD187}"/>
    <cellStyle name="Migliaia 3 9 4 3" xfId="4059" xr:uid="{D78062B4-54DB-4A18-A25C-B3B258CD8B42}"/>
    <cellStyle name="Migliaia 3 9 4 3 2" xfId="9768" xr:uid="{16EC85B7-E9F5-4294-900C-66328F962190}"/>
    <cellStyle name="Migliaia 3 9 4 3 2 2" xfId="21185" xr:uid="{0036D05C-27A1-4218-90A9-75ED64AE52F1}"/>
    <cellStyle name="Migliaia 3 9 4 3 2 2 2" xfId="44022" xr:uid="{ACC11D77-454B-44B0-8D55-E9BFDEB6B18C}"/>
    <cellStyle name="Migliaia 3 9 4 3 2 3" xfId="32605" xr:uid="{DD12E7E4-1722-4E70-82DB-5D45B20AAACE}"/>
    <cellStyle name="Migliaia 3 9 4 3 3" xfId="15477" xr:uid="{04FAA1FE-3223-4DE1-B96E-0BFE28D61BE6}"/>
    <cellStyle name="Migliaia 3 9 4 3 3 2" xfId="38314" xr:uid="{F53037F9-3CAB-4EED-852F-DC9414753978}"/>
    <cellStyle name="Migliaia 3 9 4 3 4" xfId="26897" xr:uid="{DFFD7D71-9BE0-4D2F-B883-3C989A5E1991}"/>
    <cellStyle name="Migliaia 3 9 4 4" xfId="6914" xr:uid="{E88EADE8-82E9-4D5A-AEF6-B9EFC9745304}"/>
    <cellStyle name="Migliaia 3 9 4 4 2" xfId="18331" xr:uid="{79AD6483-E23E-4626-9FD0-1C491EA443A0}"/>
    <cellStyle name="Migliaia 3 9 4 4 2 2" xfId="41168" xr:uid="{66F581EF-BA82-457C-81F6-2CE0422E8266}"/>
    <cellStyle name="Migliaia 3 9 4 4 3" xfId="29751" xr:uid="{63EC723E-A797-4B89-A471-79709D7EB5F4}"/>
    <cellStyle name="Migliaia 3 9 4 5" xfId="12623" xr:uid="{F892CECE-A789-484F-8B4E-04E3011E5281}"/>
    <cellStyle name="Migliaia 3 9 4 5 2" xfId="35460" xr:uid="{13230E8B-F86F-408C-B4E4-ED9795798675}"/>
    <cellStyle name="Migliaia 3 9 4 6" xfId="24043" xr:uid="{DFD43A3E-50BA-44F6-AA68-504DE94F5269}"/>
    <cellStyle name="Migliaia 3 9 5" xfId="1377" xr:uid="{92E054F4-3987-4018-8B07-52CB1D4C6337}"/>
    <cellStyle name="Migliaia 3 9 5 2" xfId="2847" xr:uid="{276EA699-831B-4B81-8C6E-F7AC3337A086}"/>
    <cellStyle name="Migliaia 3 9 5 2 2" xfId="5703" xr:uid="{2A2939E4-4A17-429A-A4DA-F5C24075F891}"/>
    <cellStyle name="Migliaia 3 9 5 2 2 2" xfId="11411" xr:uid="{3E912BF1-5D02-420E-B6A3-AA9980CBD5CF}"/>
    <cellStyle name="Migliaia 3 9 5 2 2 2 2" xfId="22829" xr:uid="{3BC11291-3FAF-4CB0-8DE0-559E991CA826}"/>
    <cellStyle name="Migliaia 3 9 5 2 2 2 2 2" xfId="45666" xr:uid="{334660C0-BECC-48F4-AB25-EDA74B76386E}"/>
    <cellStyle name="Migliaia 3 9 5 2 2 2 3" xfId="34249" xr:uid="{6BBA4618-02F2-444E-BEA5-802A836B5A43}"/>
    <cellStyle name="Migliaia 3 9 5 2 2 3" xfId="17121" xr:uid="{70788A43-EA58-4D30-8E6C-620E909A3D2E}"/>
    <cellStyle name="Migliaia 3 9 5 2 2 3 2" xfId="39958" xr:uid="{76D1352F-F3FB-4E5E-BC8F-7195218504BF}"/>
    <cellStyle name="Migliaia 3 9 5 2 2 4" xfId="28541" xr:uid="{2FBEB185-C07B-404E-968C-C5E14343A7C8}"/>
    <cellStyle name="Migliaia 3 9 5 2 3" xfId="8558" xr:uid="{37F2A72E-FE82-44C2-9634-63CD0C7CA5EC}"/>
    <cellStyle name="Migliaia 3 9 5 2 3 2" xfId="19975" xr:uid="{DA168D0E-77AE-46D3-A452-63143C246AEA}"/>
    <cellStyle name="Migliaia 3 9 5 2 3 2 2" xfId="42812" xr:uid="{51F069E0-48A6-46CC-A07F-01F611F8A153}"/>
    <cellStyle name="Migliaia 3 9 5 2 3 3" xfId="31395" xr:uid="{F121FB14-A881-4626-B3E3-CC2AAB512637}"/>
    <cellStyle name="Migliaia 3 9 5 2 4" xfId="14267" xr:uid="{BD0B53DA-49EA-40C3-9A06-458EDAFFE08D}"/>
    <cellStyle name="Migliaia 3 9 5 2 4 2" xfId="37104" xr:uid="{5725143B-AB2F-481D-B023-06A753DAFF1F}"/>
    <cellStyle name="Migliaia 3 9 5 2 5" xfId="25687" xr:uid="{0815B13E-A151-41DC-AA4A-B2528449BB50}"/>
    <cellStyle name="Migliaia 3 9 5 3" xfId="4276" xr:uid="{A784F63E-E837-4EC3-A795-AA1AFC5BD75F}"/>
    <cellStyle name="Migliaia 3 9 5 3 2" xfId="9985" xr:uid="{670DFB9F-100D-4356-89D4-903291D8E46F}"/>
    <cellStyle name="Migliaia 3 9 5 3 2 2" xfId="21402" xr:uid="{C1995765-FCD3-4470-BF11-784DEBE4BC04}"/>
    <cellStyle name="Migliaia 3 9 5 3 2 2 2" xfId="44239" xr:uid="{4740981E-1373-447C-897D-57F5F3AECB05}"/>
    <cellStyle name="Migliaia 3 9 5 3 2 3" xfId="32822" xr:uid="{D1103ED2-E890-425C-9FF7-FD22B6B3ADB8}"/>
    <cellStyle name="Migliaia 3 9 5 3 3" xfId="15694" xr:uid="{086A4123-6918-42C4-8748-5005667A5688}"/>
    <cellStyle name="Migliaia 3 9 5 3 3 2" xfId="38531" xr:uid="{53E15B86-CB53-4524-986E-8816182DDD53}"/>
    <cellStyle name="Migliaia 3 9 5 3 4" xfId="27114" xr:uid="{3AF9E591-1BE2-4D95-B9BF-419D9320DC1E}"/>
    <cellStyle name="Migliaia 3 9 5 4" xfId="7131" xr:uid="{11BE5D6E-40FD-429B-8A25-97A2896CD1F9}"/>
    <cellStyle name="Migliaia 3 9 5 4 2" xfId="18548" xr:uid="{5AE4C6EB-7F7B-4449-B688-66E5627B64D1}"/>
    <cellStyle name="Migliaia 3 9 5 4 2 2" xfId="41385" xr:uid="{21C9BE56-DC31-4966-A94A-796106EC1DB4}"/>
    <cellStyle name="Migliaia 3 9 5 4 3" xfId="29968" xr:uid="{E0DBB256-B90F-49B1-9B4E-7EAAFEA5D6ED}"/>
    <cellStyle name="Migliaia 3 9 5 5" xfId="12840" xr:uid="{81C0AC23-B54C-4465-88C2-C161C10F1FBB}"/>
    <cellStyle name="Migliaia 3 9 5 5 2" xfId="35677" xr:uid="{1753D3FC-397E-4A1F-8538-8899E4DA68E0}"/>
    <cellStyle name="Migliaia 3 9 5 6" xfId="24260" xr:uid="{20AF2E56-1951-4D28-88E5-01CCBA7273EB}"/>
    <cellStyle name="Migliaia 3 9 6" xfId="1624" xr:uid="{A6848F5C-0315-4F46-B3F9-A018C6008E80}"/>
    <cellStyle name="Migliaia 3 9 6 2" xfId="3064" xr:uid="{2A8FB8FD-A6DB-46C6-A36A-42FAC206BA19}"/>
    <cellStyle name="Migliaia 3 9 6 2 2" xfId="5920" xr:uid="{E4905A34-E2DA-4A67-AB8B-B58E4A13A7E5}"/>
    <cellStyle name="Migliaia 3 9 6 2 2 2" xfId="11628" xr:uid="{8CCE7245-C8F6-4E69-B9EE-4D130F35FADA}"/>
    <cellStyle name="Migliaia 3 9 6 2 2 2 2" xfId="23046" xr:uid="{C550E500-ACAE-411C-BA1E-7E1DF4BFA093}"/>
    <cellStyle name="Migliaia 3 9 6 2 2 2 2 2" xfId="45883" xr:uid="{0CED73F8-9736-4766-80C4-608E6A6CE92C}"/>
    <cellStyle name="Migliaia 3 9 6 2 2 2 3" xfId="34466" xr:uid="{03D06254-3309-49D7-AA7F-E5EB84C95C74}"/>
    <cellStyle name="Migliaia 3 9 6 2 2 3" xfId="17338" xr:uid="{4F3AC2C4-51AF-4C92-A159-1E1A0C4E4316}"/>
    <cellStyle name="Migliaia 3 9 6 2 2 3 2" xfId="40175" xr:uid="{F21B99C2-D857-4518-B70D-7C00E103AAE4}"/>
    <cellStyle name="Migliaia 3 9 6 2 2 4" xfId="28758" xr:uid="{313263D4-6F3A-415F-9741-395EE9A3A898}"/>
    <cellStyle name="Migliaia 3 9 6 2 3" xfId="8775" xr:uid="{E92D0BE8-52A6-411B-AF20-06071C96063A}"/>
    <cellStyle name="Migliaia 3 9 6 2 3 2" xfId="20192" xr:uid="{458F2AEA-31F1-42A8-916A-1B8FDB714798}"/>
    <cellStyle name="Migliaia 3 9 6 2 3 2 2" xfId="43029" xr:uid="{22CB58E6-9A29-4647-8AE4-2B00CAF2499B}"/>
    <cellStyle name="Migliaia 3 9 6 2 3 3" xfId="31612" xr:uid="{67DDD6A5-99DA-4BD4-B927-685FCD7FF1E7}"/>
    <cellStyle name="Migliaia 3 9 6 2 4" xfId="14484" xr:uid="{C67EAF63-969A-488E-AB66-C4498C87DEDA}"/>
    <cellStyle name="Migliaia 3 9 6 2 4 2" xfId="37321" xr:uid="{6D47ED2C-46E2-44E3-8019-7394BA65A0BE}"/>
    <cellStyle name="Migliaia 3 9 6 2 5" xfId="25904" xr:uid="{49D26FD4-9773-4393-9886-C3C2FFF71F71}"/>
    <cellStyle name="Migliaia 3 9 6 3" xfId="4493" xr:uid="{C4A0814D-1EA5-4754-A030-7AB3407D670B}"/>
    <cellStyle name="Migliaia 3 9 6 3 2" xfId="10202" xr:uid="{BCD0AC44-1233-484F-9746-9AF6FC48040B}"/>
    <cellStyle name="Migliaia 3 9 6 3 2 2" xfId="21619" xr:uid="{29FE1319-71A1-4211-A5F9-04F0473505B1}"/>
    <cellStyle name="Migliaia 3 9 6 3 2 2 2" xfId="44456" xr:uid="{DF298CB3-DED8-4246-BFCA-8FFD4BE60801}"/>
    <cellStyle name="Migliaia 3 9 6 3 2 3" xfId="33039" xr:uid="{FB314CC7-B863-4BDF-BCB0-38B8DAA2B272}"/>
    <cellStyle name="Migliaia 3 9 6 3 3" xfId="15911" xr:uid="{394DC520-E366-4454-A14D-A65247F37127}"/>
    <cellStyle name="Migliaia 3 9 6 3 3 2" xfId="38748" xr:uid="{E59B3302-D9F1-4822-BE98-479DC28C7324}"/>
    <cellStyle name="Migliaia 3 9 6 3 4" xfId="27331" xr:uid="{B85B76D6-5BC5-477A-A93D-AEC059E20B6C}"/>
    <cellStyle name="Migliaia 3 9 6 4" xfId="7348" xr:uid="{074EE589-DF7E-4701-8BDB-5656F8A1D295}"/>
    <cellStyle name="Migliaia 3 9 6 4 2" xfId="18765" xr:uid="{DA5CB4BE-543F-45FE-A7E7-2386C9E69AA2}"/>
    <cellStyle name="Migliaia 3 9 6 4 2 2" xfId="41602" xr:uid="{62A70CBB-D053-48B9-B748-9771E9AC40C5}"/>
    <cellStyle name="Migliaia 3 9 6 4 3" xfId="30185" xr:uid="{7D6C6E38-3CCB-43BF-8FCD-1E75D9413A9B}"/>
    <cellStyle name="Migliaia 3 9 6 5" xfId="13057" xr:uid="{611A2D95-D273-40C1-8C63-97E6E3CF7AB1}"/>
    <cellStyle name="Migliaia 3 9 6 5 2" xfId="35894" xr:uid="{349DD711-43B1-4E5D-B9E2-2BDC72EEE17F}"/>
    <cellStyle name="Migliaia 3 9 6 6" xfId="24477" xr:uid="{07C688C0-0693-4F9E-9B6A-4C4A694DA9DB}"/>
    <cellStyle name="Migliaia 3 9 7" xfId="1978" xr:uid="{F828873E-0803-462E-8E34-B4AA8A33DD9E}"/>
    <cellStyle name="Migliaia 3 9 7 2" xfId="4834" xr:uid="{F0F52A33-4BBB-4FB2-8900-6A2ACAC1EB0D}"/>
    <cellStyle name="Migliaia 3 9 7 2 2" xfId="10542" xr:uid="{6D196476-67C7-47F0-B72B-B218175F9C77}"/>
    <cellStyle name="Migliaia 3 9 7 2 2 2" xfId="21960" xr:uid="{1C04DD19-77D1-45EE-90E9-B64FA3D8A90D}"/>
    <cellStyle name="Migliaia 3 9 7 2 2 2 2" xfId="44797" xr:uid="{EBAC9FFD-5B96-4ACA-9CE1-C93011779BE7}"/>
    <cellStyle name="Migliaia 3 9 7 2 2 3" xfId="33380" xr:uid="{11152514-7F22-41B4-9DAC-713D9CA01146}"/>
    <cellStyle name="Migliaia 3 9 7 2 3" xfId="16252" xr:uid="{1AD55D50-1F42-43B5-B3F0-A1558CB475D1}"/>
    <cellStyle name="Migliaia 3 9 7 2 3 2" xfId="39089" xr:uid="{F3E532A7-7494-4D6C-B0F7-CF6F135B03BD}"/>
    <cellStyle name="Migliaia 3 9 7 2 4" xfId="27672" xr:uid="{9C63BBA4-1031-46D1-9798-82311312B4F1}"/>
    <cellStyle name="Migliaia 3 9 7 3" xfId="7689" xr:uid="{6A659F37-C78E-4322-A262-34FBAF4D35F2}"/>
    <cellStyle name="Migliaia 3 9 7 3 2" xfId="19106" xr:uid="{EC56E416-1782-4383-A4B2-4AD551CAE2FB}"/>
    <cellStyle name="Migliaia 3 9 7 3 2 2" xfId="41943" xr:uid="{6A4CFC75-28E2-44F7-A8A2-0B1E6BBEC1F2}"/>
    <cellStyle name="Migliaia 3 9 7 3 3" xfId="30526" xr:uid="{0BDE8405-C277-4B07-B428-2D5AB985F97E}"/>
    <cellStyle name="Migliaia 3 9 7 4" xfId="13398" xr:uid="{DAC73C09-3145-4B38-B3A4-45641E0EF5EF}"/>
    <cellStyle name="Migliaia 3 9 7 4 2" xfId="36235" xr:uid="{7C289B53-0E2C-477F-8D4A-56E4403AA2BE}"/>
    <cellStyle name="Migliaia 3 9 7 5" xfId="24818" xr:uid="{485C25EC-7671-4C86-BA5E-7FF91B4C4D63}"/>
    <cellStyle name="Migliaia 3 9 8" xfId="3407" xr:uid="{DC610EF5-5EE0-4C01-962A-4CFF27E0D238}"/>
    <cellStyle name="Migliaia 3 9 8 2" xfId="9116" xr:uid="{3614DD67-6ED8-4CB3-9463-E39BAA301893}"/>
    <cellStyle name="Migliaia 3 9 8 2 2" xfId="20533" xr:uid="{224F262D-951B-4EAC-907C-01D71E870CCB}"/>
    <cellStyle name="Migliaia 3 9 8 2 2 2" xfId="43370" xr:uid="{F892A1E1-13F4-41AB-8E6A-401571A523B1}"/>
    <cellStyle name="Migliaia 3 9 8 2 3" xfId="31953" xr:uid="{8BBA9B45-EA28-4255-A829-467D42C06DBD}"/>
    <cellStyle name="Migliaia 3 9 8 3" xfId="14825" xr:uid="{2BB0B259-C9DC-4FEC-AD6F-CD2ADB8D6DAF}"/>
    <cellStyle name="Migliaia 3 9 8 3 2" xfId="37662" xr:uid="{5606D298-5260-4901-B231-2DE1DBADA952}"/>
    <cellStyle name="Migliaia 3 9 8 4" xfId="26245" xr:uid="{A55A230B-7DF6-4D07-8D0C-B1DC9F9BD668}"/>
    <cellStyle name="Migliaia 3 9 9" xfId="6262" xr:uid="{8D5D8F17-2C34-4378-B82A-CB5ABA17D903}"/>
    <cellStyle name="Migliaia 3 9 9 2" xfId="17679" xr:uid="{D11FD32C-4C56-40E2-8A07-EAC145131B9B}"/>
    <cellStyle name="Migliaia 3 9 9 2 2" xfId="40516" xr:uid="{2944DBB8-3C8B-42DD-AE8F-A7D4A4410597}"/>
    <cellStyle name="Migliaia 3 9 9 3" xfId="29099" xr:uid="{F1679315-8433-48FC-B6AB-4770921FF2C5}"/>
    <cellStyle name="Migliaia 4" xfId="53" xr:uid="{00000000-0005-0000-0000-000015000000}"/>
    <cellStyle name="Migliaia 4 10" xfId="1252" xr:uid="{205B273E-DFCF-4700-A25B-FA1756756F38}"/>
    <cellStyle name="Migliaia 4 10 2" xfId="2738" xr:uid="{7DF8C6A7-92D8-411F-8F09-B6DC884CC00A}"/>
    <cellStyle name="Migliaia 4 10 2 2" xfId="5594" xr:uid="{CB8B1549-F2AE-469B-A57B-9B7C0177452E}"/>
    <cellStyle name="Migliaia 4 10 2 2 2" xfId="11302" xr:uid="{B2F06A55-FF30-423B-ACE2-2BEDFDFEB3E7}"/>
    <cellStyle name="Migliaia 4 10 2 2 2 2" xfId="22720" xr:uid="{EF8A62F9-8CBE-41B1-AA7E-C7947FD6D1C9}"/>
    <cellStyle name="Migliaia 4 10 2 2 2 2 2" xfId="45557" xr:uid="{86473DB8-76AC-4A3D-BDD0-1AD8F51288A8}"/>
    <cellStyle name="Migliaia 4 10 2 2 2 3" xfId="34140" xr:uid="{B32D6A70-D675-4EAE-A4F0-C8682B28CF6A}"/>
    <cellStyle name="Migliaia 4 10 2 2 3" xfId="17012" xr:uid="{6CFA23B3-67C5-4B5D-AF54-A1D61F71C4C4}"/>
    <cellStyle name="Migliaia 4 10 2 2 3 2" xfId="39849" xr:uid="{DFD2C127-48CA-47C3-8A51-016D3E8C7544}"/>
    <cellStyle name="Migliaia 4 10 2 2 4" xfId="28432" xr:uid="{C338C012-DA5B-484F-867C-4B2B64AE5400}"/>
    <cellStyle name="Migliaia 4 10 2 3" xfId="8449" xr:uid="{B68F3726-9E0F-4386-99B1-0D0E43E79746}"/>
    <cellStyle name="Migliaia 4 10 2 3 2" xfId="19866" xr:uid="{D6A9799D-3561-409F-B858-9B221127D787}"/>
    <cellStyle name="Migliaia 4 10 2 3 2 2" xfId="42703" xr:uid="{F38680A2-F973-4C37-B8FC-5621C5005E0B}"/>
    <cellStyle name="Migliaia 4 10 2 3 3" xfId="31286" xr:uid="{7BE8141E-819F-4A7D-8417-5B3C615DFD39}"/>
    <cellStyle name="Migliaia 4 10 2 4" xfId="14158" xr:uid="{1AB67724-DEA6-4444-AA3A-8D01D9C885E7}"/>
    <cellStyle name="Migliaia 4 10 2 4 2" xfId="36995" xr:uid="{B8960B6E-5D09-4F36-9ECB-B98814C9A73C}"/>
    <cellStyle name="Migliaia 4 10 2 5" xfId="25578" xr:uid="{9C2110D6-27F0-4592-9496-81D5EDD6CE3B}"/>
    <cellStyle name="Migliaia 4 10 3" xfId="4167" xr:uid="{4C686A2E-8E7E-4C9F-AC71-B01B7FBBB96A}"/>
    <cellStyle name="Migliaia 4 10 3 2" xfId="9876" xr:uid="{8053F799-0FA8-4B31-BA99-52794A8BEFAD}"/>
    <cellStyle name="Migliaia 4 10 3 2 2" xfId="21293" xr:uid="{86EE3A29-655B-487B-BE8E-64F36BEB9B31}"/>
    <cellStyle name="Migliaia 4 10 3 2 2 2" xfId="44130" xr:uid="{8DA43A13-69FA-428D-AFF8-70EA7C23FA69}"/>
    <cellStyle name="Migliaia 4 10 3 2 3" xfId="32713" xr:uid="{29FC1253-FC13-4A68-8CD7-3A874DB03C1D}"/>
    <cellStyle name="Migliaia 4 10 3 3" xfId="15585" xr:uid="{0DD5BD74-B705-4CC0-9AA6-64C1C1252DBF}"/>
    <cellStyle name="Migliaia 4 10 3 3 2" xfId="38422" xr:uid="{36EDD0DF-8912-49F4-93DE-BE16E147D8A1}"/>
    <cellStyle name="Migliaia 4 10 3 4" xfId="27005" xr:uid="{823FC27A-147C-4174-B5CB-5CED56B2DD42}"/>
    <cellStyle name="Migliaia 4 10 4" xfId="7022" xr:uid="{B37B3076-8804-4048-9574-88199C404A90}"/>
    <cellStyle name="Migliaia 4 10 4 2" xfId="18439" xr:uid="{A02553DC-259D-41C2-BB32-D64E8D57E56A}"/>
    <cellStyle name="Migliaia 4 10 4 2 2" xfId="41276" xr:uid="{92C07338-6786-4C62-B459-2D15BFD76A22}"/>
    <cellStyle name="Migliaia 4 10 4 3" xfId="29859" xr:uid="{B907AD11-30E9-450D-9F58-39FFFA8F32BC}"/>
    <cellStyle name="Migliaia 4 10 5" xfId="12731" xr:uid="{D41CD257-7D52-430E-ACC0-B426784C98C2}"/>
    <cellStyle name="Migliaia 4 10 5 2" xfId="35568" xr:uid="{A24B8F54-47B5-4407-B669-C440D3D8FDFA}"/>
    <cellStyle name="Migliaia 4 10 6" xfId="24151" xr:uid="{55E57BEC-7159-4AE6-B49C-927F3AEB9193}"/>
    <cellStyle name="Migliaia 4 11" xfId="1499" xr:uid="{A4A6A18A-F3CE-4487-9734-BB6607F3D730}"/>
    <cellStyle name="Migliaia 4 11 2" xfId="2955" xr:uid="{79EB85B1-0E86-4337-A139-11EEA68AA345}"/>
    <cellStyle name="Migliaia 4 11 2 2" xfId="5811" xr:uid="{72A1CCBF-6DB4-42D6-BBED-305FD1E3F3C7}"/>
    <cellStyle name="Migliaia 4 11 2 2 2" xfId="11519" xr:uid="{A0B93792-6DF3-4DC1-9D10-B3F111B0079E}"/>
    <cellStyle name="Migliaia 4 11 2 2 2 2" xfId="22937" xr:uid="{928D85FF-FB0C-46FE-B2F2-5B052745F58F}"/>
    <cellStyle name="Migliaia 4 11 2 2 2 2 2" xfId="45774" xr:uid="{1D9A7288-1438-4F3F-BEF5-068FCFFA5628}"/>
    <cellStyle name="Migliaia 4 11 2 2 2 3" xfId="34357" xr:uid="{11DE11A9-BA47-490F-ADD4-27946B000296}"/>
    <cellStyle name="Migliaia 4 11 2 2 3" xfId="17229" xr:uid="{86D1B23A-6A2E-47D6-A41E-614EBA32216C}"/>
    <cellStyle name="Migliaia 4 11 2 2 3 2" xfId="40066" xr:uid="{EE665DDE-ACC8-4FC1-9593-6FA83C62E0C2}"/>
    <cellStyle name="Migliaia 4 11 2 2 4" xfId="28649" xr:uid="{E3067AB1-9078-4D35-A744-CCE6A7C40E3B}"/>
    <cellStyle name="Migliaia 4 11 2 3" xfId="8666" xr:uid="{3A8CEB39-7F4E-4399-9AC3-8E852382C029}"/>
    <cellStyle name="Migliaia 4 11 2 3 2" xfId="20083" xr:uid="{5CA68CD3-A0BA-466F-8E8A-F09B1A0EB8EC}"/>
    <cellStyle name="Migliaia 4 11 2 3 2 2" xfId="42920" xr:uid="{676CF7D3-3DC7-483E-A021-D898C0397A1B}"/>
    <cellStyle name="Migliaia 4 11 2 3 3" xfId="31503" xr:uid="{2A15E864-6545-4A34-82D1-05B5E25A6758}"/>
    <cellStyle name="Migliaia 4 11 2 4" xfId="14375" xr:uid="{CC03511E-EE03-42D6-B823-4AADD3F7579A}"/>
    <cellStyle name="Migliaia 4 11 2 4 2" xfId="37212" xr:uid="{A363A576-1BAB-4BA6-AF39-917598966573}"/>
    <cellStyle name="Migliaia 4 11 2 5" xfId="25795" xr:uid="{C51A27E9-DDA2-4E77-AF23-50F78A3658A8}"/>
    <cellStyle name="Migliaia 4 11 3" xfId="4384" xr:uid="{FD96BE69-F86C-4294-A09D-016047833BD4}"/>
    <cellStyle name="Migliaia 4 11 3 2" xfId="10093" xr:uid="{99F7B0BB-0274-493D-8B32-2F74F81EEDC7}"/>
    <cellStyle name="Migliaia 4 11 3 2 2" xfId="21510" xr:uid="{DF086A5E-7AAD-4EC7-8AE6-73C4465B90F1}"/>
    <cellStyle name="Migliaia 4 11 3 2 2 2" xfId="44347" xr:uid="{6946887B-5DD1-44F4-BD32-D8DE0D9A94FA}"/>
    <cellStyle name="Migliaia 4 11 3 2 3" xfId="32930" xr:uid="{6B4D4228-B03D-4299-B161-EB0CA5D7D2A5}"/>
    <cellStyle name="Migliaia 4 11 3 3" xfId="15802" xr:uid="{F323F3A4-3D45-433B-A987-8C202FAC9398}"/>
    <cellStyle name="Migliaia 4 11 3 3 2" xfId="38639" xr:uid="{55159226-126E-4303-AEE9-59553F17527E}"/>
    <cellStyle name="Migliaia 4 11 3 4" xfId="27222" xr:uid="{DCDB81B8-F7D1-4E16-9530-EED8BACD8CDF}"/>
    <cellStyle name="Migliaia 4 11 4" xfId="7239" xr:uid="{43801D6A-3FFC-425C-B7B7-801AFBFEFC82}"/>
    <cellStyle name="Migliaia 4 11 4 2" xfId="18656" xr:uid="{9D428607-5EFA-488D-BB0E-E2BBD90D444F}"/>
    <cellStyle name="Migliaia 4 11 4 2 2" xfId="41493" xr:uid="{062E61A0-655A-4BA6-AA45-5DC08C8AE982}"/>
    <cellStyle name="Migliaia 4 11 4 3" xfId="30076" xr:uid="{94817217-0A07-4122-950B-51A56798EF46}"/>
    <cellStyle name="Migliaia 4 11 5" xfId="12948" xr:uid="{2A259223-65F3-4684-AC36-C666612FB9C6}"/>
    <cellStyle name="Migliaia 4 11 5 2" xfId="35785" xr:uid="{9C4B272D-7C54-4897-BA3E-EEB81F08645F}"/>
    <cellStyle name="Migliaia 4 11 6" xfId="24368" xr:uid="{3BB2950F-E096-41B1-A199-3A3567B1A67A}"/>
    <cellStyle name="Migliaia 4 12" xfId="187" xr:uid="{C3F05941-D63C-456B-99BD-B06B9486AD29}"/>
    <cellStyle name="Migliaia 4 12 2" xfId="1838" xr:uid="{D1769C68-7077-4FBE-9207-C5B1AAC8BA9B}"/>
    <cellStyle name="Migliaia 4 12 2 2" xfId="4694" xr:uid="{7097B3B6-6B18-42D3-8902-D9F8BEB81C35}"/>
    <cellStyle name="Migliaia 4 12 2 2 2" xfId="10403" xr:uid="{E7C621DE-E3F3-494E-97D0-0BABC1D012E7}"/>
    <cellStyle name="Migliaia 4 12 2 2 2 2" xfId="21820" xr:uid="{904243FC-B988-490C-8C95-B7788D0242FF}"/>
    <cellStyle name="Migliaia 4 12 2 2 2 2 2" xfId="44657" xr:uid="{A66265E5-1A8B-447F-90A1-292D9A8DC90A}"/>
    <cellStyle name="Migliaia 4 12 2 2 2 3" xfId="33240" xr:uid="{05E5919D-AE31-4794-A858-B63CB48332BB}"/>
    <cellStyle name="Migliaia 4 12 2 2 3" xfId="16112" xr:uid="{0DD84662-169E-40CA-A432-262FB67BDB95}"/>
    <cellStyle name="Migliaia 4 12 2 2 3 2" xfId="38949" xr:uid="{080ED0FF-507F-4573-8594-A6D56E9326C9}"/>
    <cellStyle name="Migliaia 4 12 2 2 4" xfId="27532" xr:uid="{77766B90-864F-43F6-9781-9A012DAB4A28}"/>
    <cellStyle name="Migliaia 4 12 2 3" xfId="7549" xr:uid="{0CDF38E5-D4D7-4459-A285-8224C34EB6E1}"/>
    <cellStyle name="Migliaia 4 12 2 3 2" xfId="18966" xr:uid="{470A443F-B8D1-4F0A-A50B-3860887EDF48}"/>
    <cellStyle name="Migliaia 4 12 2 3 2 2" xfId="41803" xr:uid="{4B40E00A-6359-4401-8FAA-7973EB205E49}"/>
    <cellStyle name="Migliaia 4 12 2 3 3" xfId="30386" xr:uid="{1691DBF9-ACB5-4334-9BFD-E7668FFF6E55}"/>
    <cellStyle name="Migliaia 4 12 2 4" xfId="13258" xr:uid="{FA8CBCE6-CC75-489E-86EF-415D24C53735}"/>
    <cellStyle name="Migliaia 4 12 2 4 2" xfId="36095" xr:uid="{AF4EE22C-195E-41D4-A7D0-BF072E144C09}"/>
    <cellStyle name="Migliaia 4 12 2 5" xfId="24678" xr:uid="{957B5423-39B2-4C24-9FE0-67564293F859}"/>
    <cellStyle name="Migliaia 4 12 3" xfId="3267" xr:uid="{7315B14C-E7A2-4F2D-ABD3-80032A21B98B}"/>
    <cellStyle name="Migliaia 4 12 3 2" xfId="8976" xr:uid="{8B0026AB-199E-451C-B273-46C987F32031}"/>
    <cellStyle name="Migliaia 4 12 3 2 2" xfId="20393" xr:uid="{57772570-F2FF-4717-B72A-FDF346A2A53A}"/>
    <cellStyle name="Migliaia 4 12 3 2 2 2" xfId="43230" xr:uid="{08F9FD4D-8B1E-45EE-B50E-84CE66A8D096}"/>
    <cellStyle name="Migliaia 4 12 3 2 3" xfId="31813" xr:uid="{D3F3207F-A01A-43C9-A668-E373004A47CA}"/>
    <cellStyle name="Migliaia 4 12 3 3" xfId="14685" xr:uid="{A809DF96-6DF5-4CF3-9D9B-957410694E70}"/>
    <cellStyle name="Migliaia 4 12 3 3 2" xfId="37522" xr:uid="{CD85E893-D80A-4E1E-AFE3-D6299D1ABBF6}"/>
    <cellStyle name="Migliaia 4 12 3 4" xfId="26105" xr:uid="{13D5F559-4B96-400D-81EA-D35F889672AF}"/>
    <cellStyle name="Migliaia 4 12 4" xfId="6122" xr:uid="{C515D957-41B7-4FE6-9D74-8E1A4469B96C}"/>
    <cellStyle name="Migliaia 4 12 4 2" xfId="17539" xr:uid="{725473E0-90DF-41EB-A654-4C85055E70F4}"/>
    <cellStyle name="Migliaia 4 12 4 2 2" xfId="40376" xr:uid="{92F071FA-621B-4C08-8A95-298914680CFA}"/>
    <cellStyle name="Migliaia 4 12 4 3" xfId="28959" xr:uid="{EE02E9A6-A3CA-44E0-BEC5-727D98F5B4D8}"/>
    <cellStyle name="Migliaia 4 12 5" xfId="11831" xr:uid="{AA14D617-FD2E-4BC4-AA74-C05D904DFC26}"/>
    <cellStyle name="Migliaia 4 12 5 2" xfId="34668" xr:uid="{58BB857B-1459-4DD2-9446-428037B904F3}"/>
    <cellStyle name="Migliaia 4 12 6" xfId="23251" xr:uid="{2DD5FE14-386D-456D-8C31-E83AD5B962B0}"/>
    <cellStyle name="Migliaia 4 13" xfId="1772" xr:uid="{9BBB54FE-3227-4C42-82D2-505022AEBDD1}"/>
    <cellStyle name="Migliaia 4 13 2" xfId="4628" xr:uid="{134A5370-43F0-4A93-91D9-FB56D91CC581}"/>
    <cellStyle name="Migliaia 4 13 2 2" xfId="10337" xr:uid="{3383CBB5-3C86-431A-92EC-F300A47BBAD3}"/>
    <cellStyle name="Migliaia 4 13 2 2 2" xfId="21754" xr:uid="{B5DB7254-633F-4371-8CF6-EA712FD47031}"/>
    <cellStyle name="Migliaia 4 13 2 2 2 2" xfId="44591" xr:uid="{40C1C95D-2081-4FCE-AB41-A728B728EDCF}"/>
    <cellStyle name="Migliaia 4 13 2 2 3" xfId="33174" xr:uid="{ADEDFFA5-9C2E-4399-8052-414B6CC014E4}"/>
    <cellStyle name="Migliaia 4 13 2 3" xfId="16046" xr:uid="{C4108406-6381-4C9B-942E-EF027B49491F}"/>
    <cellStyle name="Migliaia 4 13 2 3 2" xfId="38883" xr:uid="{B60D5097-150C-4521-A0E6-85E3EEC254B5}"/>
    <cellStyle name="Migliaia 4 13 2 4" xfId="27466" xr:uid="{86EB2030-AEB0-4381-997B-8B9AA66FDE1B}"/>
    <cellStyle name="Migliaia 4 13 3" xfId="7483" xr:uid="{34271894-AFBB-4681-A1C9-D2978ECCD166}"/>
    <cellStyle name="Migliaia 4 13 3 2" xfId="18900" xr:uid="{840B0BFC-AAF3-49AE-8460-01A4BD8782B8}"/>
    <cellStyle name="Migliaia 4 13 3 2 2" xfId="41737" xr:uid="{63B63FD9-E18A-42ED-A7B0-1A669FA90052}"/>
    <cellStyle name="Migliaia 4 13 3 3" xfId="30320" xr:uid="{86CAB628-E50D-4F4A-B182-F8008B8741CC}"/>
    <cellStyle name="Migliaia 4 13 4" xfId="13192" xr:uid="{FDB2D5DE-78D6-4377-AD42-D9BA0D8AE5C4}"/>
    <cellStyle name="Migliaia 4 13 4 2" xfId="36029" xr:uid="{65EBF72C-70E2-4170-AF96-D9D3CDD05E74}"/>
    <cellStyle name="Migliaia 4 13 5" xfId="24612" xr:uid="{B3D28507-CA8E-4BE5-AB64-5063D3ADCE91}"/>
    <cellStyle name="Migliaia 4 14" xfId="3201" xr:uid="{F7704827-4A5B-44B8-82A5-55441CB65B3D}"/>
    <cellStyle name="Migliaia 4 14 2" xfId="8910" xr:uid="{8B8D1397-FAD4-4168-80FE-742C9F63AE25}"/>
    <cellStyle name="Migliaia 4 14 2 2" xfId="20327" xr:uid="{793E4FAB-4DB2-4352-8580-AE3782A8A7B8}"/>
    <cellStyle name="Migliaia 4 14 2 2 2" xfId="43164" xr:uid="{49AD4242-65DD-4562-A99C-71391AB90842}"/>
    <cellStyle name="Migliaia 4 14 2 3" xfId="31747" xr:uid="{B845AC4B-8AE5-4B94-AC52-907A25FFDF8D}"/>
    <cellStyle name="Migliaia 4 14 3" xfId="14619" xr:uid="{505F9538-695D-44DD-B825-1A01AA0CA7EA}"/>
    <cellStyle name="Migliaia 4 14 3 2" xfId="37456" xr:uid="{2A1F16CF-1826-475C-807D-7A959F93DB5B}"/>
    <cellStyle name="Migliaia 4 14 4" xfId="26039" xr:uid="{67F7835A-8C3C-429D-8E4D-0487AF070A1C}"/>
    <cellStyle name="Migliaia 4 15" xfId="6056" xr:uid="{F05326EF-ADB0-4B9C-8652-D2A600B667C1}"/>
    <cellStyle name="Migliaia 4 15 2" xfId="17473" xr:uid="{CAA4041F-EC90-4875-B0A7-8CFFE9DC0C79}"/>
    <cellStyle name="Migliaia 4 15 2 2" xfId="40310" xr:uid="{9F5DA321-7815-4519-8FE8-50ACEF6D7202}"/>
    <cellStyle name="Migliaia 4 15 3" xfId="28893" xr:uid="{8B3475E5-98AA-4574-9BCC-BA000BC16C63}"/>
    <cellStyle name="Migliaia 4 16" xfId="11765" xr:uid="{390D32B3-CA7E-4F8D-ADC0-3EC64A1D5FCD}"/>
    <cellStyle name="Migliaia 4 16 2" xfId="34602" xr:uid="{72707D3E-AD57-46AC-A1FA-37F19BC0E2CA}"/>
    <cellStyle name="Migliaia 4 17" xfId="23185" xr:uid="{43F3F195-ADCA-4703-9AA9-155EA0044CA4}"/>
    <cellStyle name="Migliaia 4 18" xfId="46019" xr:uid="{2625758C-3342-4005-A831-1AD56C31B8E0}"/>
    <cellStyle name="Migliaia 4 2" xfId="101" xr:uid="{00000000-0005-0000-0000-000016000000}"/>
    <cellStyle name="Migliaia 4 2 10" xfId="245" xr:uid="{278E79F5-89A3-4E28-9F3B-D7CF6EBE6F29}"/>
    <cellStyle name="Migliaia 4 2 10 2" xfId="1879" xr:uid="{9290F661-23A3-4C44-96C0-274FFA574349}"/>
    <cellStyle name="Migliaia 4 2 10 2 2" xfId="4735" xr:uid="{D8CD954D-3788-4AD8-9399-7B658FB2D067}"/>
    <cellStyle name="Migliaia 4 2 10 2 2 2" xfId="10444" xr:uid="{6DB73DE2-0C77-49A6-B475-149FB3630695}"/>
    <cellStyle name="Migliaia 4 2 10 2 2 2 2" xfId="21861" xr:uid="{41221906-64A6-4B38-9FCF-66DD84E60A00}"/>
    <cellStyle name="Migliaia 4 2 10 2 2 2 2 2" xfId="44698" xr:uid="{B6CA9DE5-FE48-4267-9F79-D876A654380E}"/>
    <cellStyle name="Migliaia 4 2 10 2 2 2 3" xfId="33281" xr:uid="{2888F4E9-E18A-478B-8EA7-2817CDD2FF52}"/>
    <cellStyle name="Migliaia 4 2 10 2 2 3" xfId="16153" xr:uid="{842C80D3-A686-4413-930A-ACD7071F8BC6}"/>
    <cellStyle name="Migliaia 4 2 10 2 2 3 2" xfId="38990" xr:uid="{E0CBD032-EB16-4249-85DA-809AC64091DE}"/>
    <cellStyle name="Migliaia 4 2 10 2 2 4" xfId="27573" xr:uid="{99D7D341-6520-4998-AAF2-FDC39BA0B8D2}"/>
    <cellStyle name="Migliaia 4 2 10 2 3" xfId="7590" xr:uid="{A4FCBF59-E4D2-47E6-AE44-E2FF2483BFBE}"/>
    <cellStyle name="Migliaia 4 2 10 2 3 2" xfId="19007" xr:uid="{B3D58760-2B85-4EE0-BF95-58DC2366C468}"/>
    <cellStyle name="Migliaia 4 2 10 2 3 2 2" xfId="41844" xr:uid="{C7C3532A-4C13-4201-A1FD-AB2C34728B04}"/>
    <cellStyle name="Migliaia 4 2 10 2 3 3" xfId="30427" xr:uid="{8F45E6CB-286D-460B-8CDD-FE59EF13C2CD}"/>
    <cellStyle name="Migliaia 4 2 10 2 4" xfId="13299" xr:uid="{30E51CF7-2B48-4C6C-8C34-71DA61FAB5C2}"/>
    <cellStyle name="Migliaia 4 2 10 2 4 2" xfId="36136" xr:uid="{6F79E706-A44C-4574-896D-6FAFE6211052}"/>
    <cellStyle name="Migliaia 4 2 10 2 5" xfId="24719" xr:uid="{03DD446E-402A-4F6E-A1EB-8AEDCC71E0B1}"/>
    <cellStyle name="Migliaia 4 2 10 3" xfId="3308" xr:uid="{FE734BB0-E7FB-4F85-AB32-FB32617EA5E4}"/>
    <cellStyle name="Migliaia 4 2 10 3 2" xfId="9017" xr:uid="{4C0D7FD7-68E7-4FD1-A947-878DA52E46B7}"/>
    <cellStyle name="Migliaia 4 2 10 3 2 2" xfId="20434" xr:uid="{B6399148-6B40-462A-9556-02683372B56C}"/>
    <cellStyle name="Migliaia 4 2 10 3 2 2 2" xfId="43271" xr:uid="{20FE0263-DFC8-49B8-8ACB-2DC3D75BF698}"/>
    <cellStyle name="Migliaia 4 2 10 3 2 3" xfId="31854" xr:uid="{88B84DB9-7336-4C6F-BAE9-33F05E19BFD9}"/>
    <cellStyle name="Migliaia 4 2 10 3 3" xfId="14726" xr:uid="{05E80B58-F0E4-4A71-A9AC-63707761133A}"/>
    <cellStyle name="Migliaia 4 2 10 3 3 2" xfId="37563" xr:uid="{E2EFE532-BFC3-4B26-9E05-0FBAF7E9D945}"/>
    <cellStyle name="Migliaia 4 2 10 3 4" xfId="26146" xr:uid="{64AEB876-EBE5-4D37-90B6-E2A1BCC997E7}"/>
    <cellStyle name="Migliaia 4 2 10 4" xfId="6163" xr:uid="{0A2A3620-E073-4AEA-B2F9-B81856B6390A}"/>
    <cellStyle name="Migliaia 4 2 10 4 2" xfId="17580" xr:uid="{C10C78CA-1388-482C-B1C3-C525ED447F5B}"/>
    <cellStyle name="Migliaia 4 2 10 4 2 2" xfId="40417" xr:uid="{5EEE4086-5567-4317-A272-DDA5A7990DE9}"/>
    <cellStyle name="Migliaia 4 2 10 4 3" xfId="29000" xr:uid="{E594E556-59E3-474E-B0FC-DB7CF8CE58C3}"/>
    <cellStyle name="Migliaia 4 2 10 5" xfId="11872" xr:uid="{F3D3F3AD-3347-4E5A-A300-0A723DC672BC}"/>
    <cellStyle name="Migliaia 4 2 10 5 2" xfId="34709" xr:uid="{02BE9C42-1C0A-4FB8-98B7-C524ABEEC80E}"/>
    <cellStyle name="Migliaia 4 2 10 6" xfId="23292" xr:uid="{2A327A4B-DDC9-4DED-8D73-3440C1CA4EC4}"/>
    <cellStyle name="Migliaia 4 2 11" xfId="1803" xr:uid="{8911C21E-40A7-4CF0-ABB4-2E4419972939}"/>
    <cellStyle name="Migliaia 4 2 11 2" xfId="4659" xr:uid="{11842F86-8FEF-4370-9D2A-EF96B4D2A875}"/>
    <cellStyle name="Migliaia 4 2 11 2 2" xfId="10368" xr:uid="{43D3848E-C6BA-4E6E-BC1B-39B219E4BE74}"/>
    <cellStyle name="Migliaia 4 2 11 2 2 2" xfId="21785" xr:uid="{05388FF8-40E6-4EB7-8844-D486025B82A2}"/>
    <cellStyle name="Migliaia 4 2 11 2 2 2 2" xfId="44622" xr:uid="{3C5F870E-6C6F-4ECE-B734-F2D9ABF429FA}"/>
    <cellStyle name="Migliaia 4 2 11 2 2 3" xfId="33205" xr:uid="{ED45D6C7-6A58-4B7B-ABC9-04BD3D49CB4E}"/>
    <cellStyle name="Migliaia 4 2 11 2 3" xfId="16077" xr:uid="{78006589-D107-48C1-B843-57C2D913BD27}"/>
    <cellStyle name="Migliaia 4 2 11 2 3 2" xfId="38914" xr:uid="{4467D28D-B434-4C8B-AFBC-998C305011E3}"/>
    <cellStyle name="Migliaia 4 2 11 2 4" xfId="27497" xr:uid="{7A4D03B4-38E5-4539-9B69-48DA1FD2933F}"/>
    <cellStyle name="Migliaia 4 2 11 3" xfId="7514" xr:uid="{11C766D9-2ECB-4B03-AB18-0D74288D557A}"/>
    <cellStyle name="Migliaia 4 2 11 3 2" xfId="18931" xr:uid="{3FAAF1A8-4305-427C-9067-5DBCD3D943C2}"/>
    <cellStyle name="Migliaia 4 2 11 3 2 2" xfId="41768" xr:uid="{35728F0C-5AEC-4EA6-804B-801DD8151640}"/>
    <cellStyle name="Migliaia 4 2 11 3 3" xfId="30351" xr:uid="{5BB5E9FA-6B56-46C7-9139-F2C4D8037200}"/>
    <cellStyle name="Migliaia 4 2 11 4" xfId="13223" xr:uid="{5A3C845B-0897-4DF7-AEC5-63B350527D8C}"/>
    <cellStyle name="Migliaia 4 2 11 4 2" xfId="36060" xr:uid="{9E6EF1DA-F516-4083-B2F8-73903053A394}"/>
    <cellStyle name="Migliaia 4 2 11 5" xfId="24643" xr:uid="{F216EEC7-9A02-4DF1-8BE9-EADDCA658948}"/>
    <cellStyle name="Migliaia 4 2 12" xfId="3232" xr:uid="{EAE95974-29A0-4B24-8A28-9BF9A1B85A17}"/>
    <cellStyle name="Migliaia 4 2 12 2" xfId="8941" xr:uid="{D0577D5F-4F20-49F7-B954-E8675BAB241A}"/>
    <cellStyle name="Migliaia 4 2 12 2 2" xfId="20358" xr:uid="{5E8F79BC-CB8F-426F-96CB-84D9CAFF3129}"/>
    <cellStyle name="Migliaia 4 2 12 2 2 2" xfId="43195" xr:uid="{21CAC95B-5BA4-467D-827E-5D082EC57AF2}"/>
    <cellStyle name="Migliaia 4 2 12 2 3" xfId="31778" xr:uid="{D02CD441-A545-467C-BE52-0455F6C658FB}"/>
    <cellStyle name="Migliaia 4 2 12 3" xfId="14650" xr:uid="{5AFD9324-65FE-4677-89AF-44AE7E1A2C89}"/>
    <cellStyle name="Migliaia 4 2 12 3 2" xfId="37487" xr:uid="{E0FD6564-9A09-4207-A77B-5F04500F9587}"/>
    <cellStyle name="Migliaia 4 2 12 4" xfId="26070" xr:uid="{49DD51D6-B225-45FC-8D4B-48B49F01426E}"/>
    <cellStyle name="Migliaia 4 2 13" xfId="6087" xr:uid="{DC432D6D-E0BE-4874-AA6A-C5CD709966BE}"/>
    <cellStyle name="Migliaia 4 2 13 2" xfId="17504" xr:uid="{06CD94A1-2E6C-483B-B4DA-1751944C0B87}"/>
    <cellStyle name="Migliaia 4 2 13 2 2" xfId="40341" xr:uid="{E3428AF0-5556-49B7-AE67-4BED6BFD5425}"/>
    <cellStyle name="Migliaia 4 2 13 3" xfId="28924" xr:uid="{E169A09B-8005-44F4-A7C1-A0E93CCDDE07}"/>
    <cellStyle name="Migliaia 4 2 14" xfId="11796" xr:uid="{95EE2CC3-89EE-4556-8BBB-CE95914D2036}"/>
    <cellStyle name="Migliaia 4 2 14 2" xfId="34633" xr:uid="{ABC72BE9-1270-4C56-A23E-C324B32C9714}"/>
    <cellStyle name="Migliaia 4 2 15" xfId="23216" xr:uid="{1008CB6A-0F83-4F6B-B98F-429F58CC6394}"/>
    <cellStyle name="Migliaia 4 2 16" xfId="145" xr:uid="{9F209E4E-6200-48F0-B770-A18D317DA371}"/>
    <cellStyle name="Migliaia 4 2 2" xfId="131" xr:uid="{D1556FC9-1AFC-4CE4-B070-D0BBD747B71A}"/>
    <cellStyle name="Migliaia 4 2 2 10" xfId="6239" xr:uid="{E88E0E3D-214A-47A8-8D44-B70DF4B1637F}"/>
    <cellStyle name="Migliaia 4 2 2 10 2" xfId="17656" xr:uid="{C3E46C35-D360-4E00-B74A-9DA8ED5DB0F6}"/>
    <cellStyle name="Migliaia 4 2 2 10 2 2" xfId="40493" xr:uid="{D859CD24-99D0-49CE-871B-98B9B1D6EF51}"/>
    <cellStyle name="Migliaia 4 2 2 10 3" xfId="29076" xr:uid="{69C03603-CFB8-4A3C-9C21-0C61BD9E6B83}"/>
    <cellStyle name="Migliaia 4 2 2 11" xfId="11948" xr:uid="{54223726-4D8F-407F-8779-39B491412058}"/>
    <cellStyle name="Migliaia 4 2 2 11 2" xfId="34785" xr:uid="{86715830-97A5-4DC2-A89F-1765E7C08445}"/>
    <cellStyle name="Migliaia 4 2 2 12" xfId="23368" xr:uid="{28CA6433-8087-49BD-9219-B9AA2A19F249}"/>
    <cellStyle name="Migliaia 4 2 2 13" xfId="326" xr:uid="{17BA8B22-97C1-4653-B0A0-A1BEBE38B8C2}"/>
    <cellStyle name="Migliaia 4 2 2 2" xfId="476" xr:uid="{162A2B14-8504-40F9-AA6F-ABA50FC71917}"/>
    <cellStyle name="Migliaia 4 2 2 2 10" xfId="12068" xr:uid="{E7280D74-E8EB-4DC5-B9DA-86EFEC8324C3}"/>
    <cellStyle name="Migliaia 4 2 2 2 10 2" xfId="34905" xr:uid="{B23FB99C-DF96-4BFA-AD49-F9F721CDACFF}"/>
    <cellStyle name="Migliaia 4 2 2 2 11" xfId="23488" xr:uid="{C1AC45F4-1FE1-422C-9645-9342592970F4}"/>
    <cellStyle name="Migliaia 4 2 2 2 2" xfId="730" xr:uid="{4AE36CE6-C776-4489-8ABB-AD9AEA808598}"/>
    <cellStyle name="Migliaia 4 2 2 2 2 2" xfId="2292" xr:uid="{0DC5A3A8-0B6F-465F-B3A8-FADFBC203DF2}"/>
    <cellStyle name="Migliaia 4 2 2 2 2 2 2" xfId="5148" xr:uid="{30F0155D-7528-462B-958D-92082B31265F}"/>
    <cellStyle name="Migliaia 4 2 2 2 2 2 2 2" xfId="10856" xr:uid="{4BFD228E-5819-4379-B4E2-7E09093D965E}"/>
    <cellStyle name="Migliaia 4 2 2 2 2 2 2 2 2" xfId="22274" xr:uid="{5B1739C3-2A5B-447E-B878-380B5DE131A2}"/>
    <cellStyle name="Migliaia 4 2 2 2 2 2 2 2 2 2" xfId="45111" xr:uid="{CB90730A-BB7B-410B-BB92-A214D55096FE}"/>
    <cellStyle name="Migliaia 4 2 2 2 2 2 2 2 3" xfId="33694" xr:uid="{42DF6F7D-8122-47E2-92C3-EDB8741573E0}"/>
    <cellStyle name="Migliaia 4 2 2 2 2 2 2 3" xfId="16566" xr:uid="{C35CFE6A-18EE-4633-AF74-1FEEC51B7B74}"/>
    <cellStyle name="Migliaia 4 2 2 2 2 2 2 3 2" xfId="39403" xr:uid="{FFFD46C9-B8B5-4BC5-AE25-14082FCCB69E}"/>
    <cellStyle name="Migliaia 4 2 2 2 2 2 2 4" xfId="27986" xr:uid="{9CD19DE7-511B-4532-A718-8D7DF23B7AE1}"/>
    <cellStyle name="Migliaia 4 2 2 2 2 2 3" xfId="8003" xr:uid="{8EE9023E-C10B-4E06-9610-98E9775EA26C}"/>
    <cellStyle name="Migliaia 4 2 2 2 2 2 3 2" xfId="19420" xr:uid="{C5979221-1BA6-4D08-9F55-4729D74EC8D1}"/>
    <cellStyle name="Migliaia 4 2 2 2 2 2 3 2 2" xfId="42257" xr:uid="{4C3E80BD-D3FB-4E7F-92EA-E14BF36E59DB}"/>
    <cellStyle name="Migliaia 4 2 2 2 2 2 3 3" xfId="30840" xr:uid="{C188EE2A-63C0-407C-83E2-30E0AAAE15FA}"/>
    <cellStyle name="Migliaia 4 2 2 2 2 2 4" xfId="13712" xr:uid="{82A33570-4D89-49F2-A170-A39F1C007D18}"/>
    <cellStyle name="Migliaia 4 2 2 2 2 2 4 2" xfId="36549" xr:uid="{958B9A06-55F3-4CA3-BAC0-83AB04177486}"/>
    <cellStyle name="Migliaia 4 2 2 2 2 2 5" xfId="25132" xr:uid="{4AC52D42-015D-4B95-8D9B-7ED43674C9D6}"/>
    <cellStyle name="Migliaia 4 2 2 2 2 3" xfId="3721" xr:uid="{34BA8BEB-F844-4A12-8037-754B327E2341}"/>
    <cellStyle name="Migliaia 4 2 2 2 2 3 2" xfId="9430" xr:uid="{3BC9AEE1-0A6F-4F17-BF74-D450B29A7112}"/>
    <cellStyle name="Migliaia 4 2 2 2 2 3 2 2" xfId="20847" xr:uid="{B37D8B5E-91BB-4366-B363-8602F33629B4}"/>
    <cellStyle name="Migliaia 4 2 2 2 2 3 2 2 2" xfId="43684" xr:uid="{83DD0C9D-3B59-4C94-92A8-AF07F640873C}"/>
    <cellStyle name="Migliaia 4 2 2 2 2 3 2 3" xfId="32267" xr:uid="{6072F0AB-3EF9-4F8F-B1DB-B78C2F15572B}"/>
    <cellStyle name="Migliaia 4 2 2 2 2 3 3" xfId="15139" xr:uid="{C898041B-F940-4788-B563-81A733EF8C92}"/>
    <cellStyle name="Migliaia 4 2 2 2 2 3 3 2" xfId="37976" xr:uid="{9F6436B9-E4F7-43C9-BC91-84E45BC3B80B}"/>
    <cellStyle name="Migliaia 4 2 2 2 2 3 4" xfId="26559" xr:uid="{9AB1D792-FC14-43AF-9BEB-742190FBD9CC}"/>
    <cellStyle name="Migliaia 4 2 2 2 2 4" xfId="6576" xr:uid="{7AFCB584-54E4-407F-83A9-F7882832B63E}"/>
    <cellStyle name="Migliaia 4 2 2 2 2 4 2" xfId="17993" xr:uid="{4E76EF98-86E8-4678-A86B-AE48890F14DE}"/>
    <cellStyle name="Migliaia 4 2 2 2 2 4 2 2" xfId="40830" xr:uid="{097A1583-FB35-418F-A0A2-8A3CC973E2B1}"/>
    <cellStyle name="Migliaia 4 2 2 2 2 4 3" xfId="29413" xr:uid="{947EA1B9-E859-4D3D-B381-B18259A5FF6A}"/>
    <cellStyle name="Migliaia 4 2 2 2 2 5" xfId="12285" xr:uid="{D3148267-B4B4-4176-AC80-58E3F78E9647}"/>
    <cellStyle name="Migliaia 4 2 2 2 2 5 2" xfId="35122" xr:uid="{2F7ED060-697B-44B1-920D-569BFB16856B}"/>
    <cellStyle name="Migliaia 4 2 2 2 2 6" xfId="23705" xr:uid="{3EA8AE49-1B1B-48CB-AF38-FBF77EF3080E}"/>
    <cellStyle name="Migliaia 4 2 2 2 3" xfId="990" xr:uid="{448C36B2-4393-4D2C-BDC3-969E83790C1E}"/>
    <cellStyle name="Migliaia 4 2 2 2 3 2" xfId="2509" xr:uid="{8F71F094-D8AE-4C19-B5BE-C017E30776E5}"/>
    <cellStyle name="Migliaia 4 2 2 2 3 2 2" xfId="5365" xr:uid="{0D35AA0D-C1E1-42CE-82A8-EB9F3EEF2687}"/>
    <cellStyle name="Migliaia 4 2 2 2 3 2 2 2" xfId="11073" xr:uid="{E0B5E956-B245-4455-B428-D4EC1BC6546D}"/>
    <cellStyle name="Migliaia 4 2 2 2 3 2 2 2 2" xfId="22491" xr:uid="{5E250E94-E1C4-4302-AB5B-949854FB5338}"/>
    <cellStyle name="Migliaia 4 2 2 2 3 2 2 2 2 2" xfId="45328" xr:uid="{54F9630A-AD09-43C7-9A2F-14163B5603B2}"/>
    <cellStyle name="Migliaia 4 2 2 2 3 2 2 2 3" xfId="33911" xr:uid="{09FEB661-C086-43A4-AAEE-F148D36DD3B9}"/>
    <cellStyle name="Migliaia 4 2 2 2 3 2 2 3" xfId="16783" xr:uid="{AAF40D26-BB07-4731-96AA-4E85CD833424}"/>
    <cellStyle name="Migliaia 4 2 2 2 3 2 2 3 2" xfId="39620" xr:uid="{5D58B9F4-3DC9-4D28-9D28-FFB3A21B77C1}"/>
    <cellStyle name="Migliaia 4 2 2 2 3 2 2 4" xfId="28203" xr:uid="{8B4FC043-D968-49BB-A141-FCA2F2E67A0B}"/>
    <cellStyle name="Migliaia 4 2 2 2 3 2 3" xfId="8220" xr:uid="{65D11DC9-7DAA-4E6D-B9F1-8A64C1781B9F}"/>
    <cellStyle name="Migliaia 4 2 2 2 3 2 3 2" xfId="19637" xr:uid="{DC7E9C2C-A15E-4E02-928B-BE0F12FDB3D6}"/>
    <cellStyle name="Migliaia 4 2 2 2 3 2 3 2 2" xfId="42474" xr:uid="{D49DBB2C-F0A4-43F3-821C-A98740DA316F}"/>
    <cellStyle name="Migliaia 4 2 2 2 3 2 3 3" xfId="31057" xr:uid="{396EBDF8-F502-4E5C-AF26-2EB9D4BCA9AA}"/>
    <cellStyle name="Migliaia 4 2 2 2 3 2 4" xfId="13929" xr:uid="{9F3B3D85-441F-4D0A-BA27-DD650345E32B}"/>
    <cellStyle name="Migliaia 4 2 2 2 3 2 4 2" xfId="36766" xr:uid="{9CEBB422-8895-43F3-A3D0-3274ABE4F31E}"/>
    <cellStyle name="Migliaia 4 2 2 2 3 2 5" xfId="25349" xr:uid="{8FA962D6-CDB9-4303-AF91-4D77CAC1A2AC}"/>
    <cellStyle name="Migliaia 4 2 2 2 3 3" xfId="3938" xr:uid="{5166F273-8020-446A-8A2B-B6A424E34CEA}"/>
    <cellStyle name="Migliaia 4 2 2 2 3 3 2" xfId="9647" xr:uid="{3B60F984-4C92-4771-8690-F9E6F5B32500}"/>
    <cellStyle name="Migliaia 4 2 2 2 3 3 2 2" xfId="21064" xr:uid="{83093066-E76C-460C-AAA2-B37641C22780}"/>
    <cellStyle name="Migliaia 4 2 2 2 3 3 2 2 2" xfId="43901" xr:uid="{F933CB3E-00C1-4B9D-80B3-D55021383F77}"/>
    <cellStyle name="Migliaia 4 2 2 2 3 3 2 3" xfId="32484" xr:uid="{81EF90E7-F7DD-4DEA-B7F4-9AF3B2A432F3}"/>
    <cellStyle name="Migliaia 4 2 2 2 3 3 3" xfId="15356" xr:uid="{4C4F6EC1-B225-413B-BFF0-9A43A54F34FE}"/>
    <cellStyle name="Migliaia 4 2 2 2 3 3 3 2" xfId="38193" xr:uid="{E8A539DB-A8FE-4138-82F5-4F3B79E6EF1C}"/>
    <cellStyle name="Migliaia 4 2 2 2 3 3 4" xfId="26776" xr:uid="{345C0C09-D808-423A-92DF-DE199D94B600}"/>
    <cellStyle name="Migliaia 4 2 2 2 3 4" xfId="6793" xr:uid="{6C92DC5B-35B3-48DF-B40D-AFD1B7A3088E}"/>
    <cellStyle name="Migliaia 4 2 2 2 3 4 2" xfId="18210" xr:uid="{3E8CCF13-A1F8-402E-BA9C-95A5D0979068}"/>
    <cellStyle name="Migliaia 4 2 2 2 3 4 2 2" xfId="41047" xr:uid="{5EE43582-8AC6-47DE-965F-4668D5261950}"/>
    <cellStyle name="Migliaia 4 2 2 2 3 4 3" xfId="29630" xr:uid="{DF1A7B40-6E2F-4039-A68F-C89756DAB429}"/>
    <cellStyle name="Migliaia 4 2 2 2 3 5" xfId="12502" xr:uid="{205B274D-32AB-4195-8EC4-45E4E51B23C2}"/>
    <cellStyle name="Migliaia 4 2 2 2 3 5 2" xfId="35339" xr:uid="{FBFFBAC6-F0CE-4887-AA5C-5B2F025A7C06}"/>
    <cellStyle name="Migliaia 4 2 2 2 3 6" xfId="23922" xr:uid="{243A2AD5-6F72-4967-894F-539C61222D40}"/>
    <cellStyle name="Migliaia 4 2 2 2 4" xfId="1237" xr:uid="{930CF1FD-5D2E-4559-8F7C-E6F8EC4FE49A}"/>
    <cellStyle name="Migliaia 4 2 2 2 4 2" xfId="2726" xr:uid="{5295F8D7-678B-4E9A-A9D9-4A030B833EF6}"/>
    <cellStyle name="Migliaia 4 2 2 2 4 2 2" xfId="5582" xr:uid="{0A6D419E-72D0-464E-BD81-A4961DB3774B}"/>
    <cellStyle name="Migliaia 4 2 2 2 4 2 2 2" xfId="11290" xr:uid="{05925A22-ECE7-4024-900B-99695C00BDAE}"/>
    <cellStyle name="Migliaia 4 2 2 2 4 2 2 2 2" xfId="22708" xr:uid="{8B7D6B03-24EF-401B-BF3E-282FD3E07ED3}"/>
    <cellStyle name="Migliaia 4 2 2 2 4 2 2 2 2 2" xfId="45545" xr:uid="{8F57D754-07ED-4499-85AB-E727E47A33CE}"/>
    <cellStyle name="Migliaia 4 2 2 2 4 2 2 2 3" xfId="34128" xr:uid="{E6F73470-2DC3-4A67-96D8-6CDF8EA3AB23}"/>
    <cellStyle name="Migliaia 4 2 2 2 4 2 2 3" xfId="17000" xr:uid="{1AA9BD5A-74D2-4DF4-843F-EFCA2B6609AA}"/>
    <cellStyle name="Migliaia 4 2 2 2 4 2 2 3 2" xfId="39837" xr:uid="{FE43F57B-9620-4576-B601-9A8ADA693E69}"/>
    <cellStyle name="Migliaia 4 2 2 2 4 2 2 4" xfId="28420" xr:uid="{1D61F482-1E99-4565-B143-A94711C96F7E}"/>
    <cellStyle name="Migliaia 4 2 2 2 4 2 3" xfId="8437" xr:uid="{7E8E3BD7-FC46-47A1-B5A4-CDED9048A21F}"/>
    <cellStyle name="Migliaia 4 2 2 2 4 2 3 2" xfId="19854" xr:uid="{D4B1B8FB-0477-4D73-85D9-8143A5519A9E}"/>
    <cellStyle name="Migliaia 4 2 2 2 4 2 3 2 2" xfId="42691" xr:uid="{BDAD596D-1307-45B6-8186-47DFE0F9FC49}"/>
    <cellStyle name="Migliaia 4 2 2 2 4 2 3 3" xfId="31274" xr:uid="{68CB568E-C802-49DD-A20B-2EBCF6724097}"/>
    <cellStyle name="Migliaia 4 2 2 2 4 2 4" xfId="14146" xr:uid="{772E1378-4433-4587-957E-3E30A744620D}"/>
    <cellStyle name="Migliaia 4 2 2 2 4 2 4 2" xfId="36983" xr:uid="{0C237DA5-4483-4344-B394-714582A6EC0F}"/>
    <cellStyle name="Migliaia 4 2 2 2 4 2 5" xfId="25566" xr:uid="{1E34783C-2B26-45E0-9186-20687176260B}"/>
    <cellStyle name="Migliaia 4 2 2 2 4 3" xfId="4155" xr:uid="{88FEC3E8-8852-4840-B8CD-3FC36F8844FE}"/>
    <cellStyle name="Migliaia 4 2 2 2 4 3 2" xfId="9864" xr:uid="{39699135-B3FB-44F5-9728-F1C2DBF20CE2}"/>
    <cellStyle name="Migliaia 4 2 2 2 4 3 2 2" xfId="21281" xr:uid="{7F4C226F-38D7-40B2-8E0E-0245D099F8E1}"/>
    <cellStyle name="Migliaia 4 2 2 2 4 3 2 2 2" xfId="44118" xr:uid="{9B21750F-1515-4FAD-A87C-7126AC5EBEB3}"/>
    <cellStyle name="Migliaia 4 2 2 2 4 3 2 3" xfId="32701" xr:uid="{C2F29A9C-0246-4B6B-A8FC-4B23CCA22D05}"/>
    <cellStyle name="Migliaia 4 2 2 2 4 3 3" xfId="15573" xr:uid="{77577312-8A15-403A-8A0A-EC85D5F4FD04}"/>
    <cellStyle name="Migliaia 4 2 2 2 4 3 3 2" xfId="38410" xr:uid="{141558AB-BB29-4F7B-89F9-7B6E5752037E}"/>
    <cellStyle name="Migliaia 4 2 2 2 4 3 4" xfId="26993" xr:uid="{91BECE42-71F1-4EBE-BC42-A2B6B42415D9}"/>
    <cellStyle name="Migliaia 4 2 2 2 4 4" xfId="7010" xr:uid="{4CDCF37D-3F6B-4494-B7C5-8BB1AC627E5E}"/>
    <cellStyle name="Migliaia 4 2 2 2 4 4 2" xfId="18427" xr:uid="{A70C9097-DEBF-4537-AF9C-79765D8CFA18}"/>
    <cellStyle name="Migliaia 4 2 2 2 4 4 2 2" xfId="41264" xr:uid="{A5A6F061-79CB-4BDC-996B-60C868BFF0AA}"/>
    <cellStyle name="Migliaia 4 2 2 2 4 4 3" xfId="29847" xr:uid="{671C6870-7B2D-40EC-A8C0-155180C8599E}"/>
    <cellStyle name="Migliaia 4 2 2 2 4 5" xfId="12719" xr:uid="{D3B60739-0D6A-4744-AA7C-18810B3F8BA7}"/>
    <cellStyle name="Migliaia 4 2 2 2 4 5 2" xfId="35556" xr:uid="{2C94AB22-4C12-4AD7-87E4-9A6A15F3C5EA}"/>
    <cellStyle name="Migliaia 4 2 2 2 4 6" xfId="24139" xr:uid="{8BDA052C-0D00-493A-A8B0-050F614D75EC}"/>
    <cellStyle name="Migliaia 4 2 2 2 5" xfId="1484" xr:uid="{2D264802-8995-4F4D-A0FB-B858920D3898}"/>
    <cellStyle name="Migliaia 4 2 2 2 5 2" xfId="2943" xr:uid="{12363B1C-DC3D-4549-B735-1D0CDEA7F310}"/>
    <cellStyle name="Migliaia 4 2 2 2 5 2 2" xfId="5799" xr:uid="{EBCBADCB-752E-441B-BE8C-F6C38AC8A023}"/>
    <cellStyle name="Migliaia 4 2 2 2 5 2 2 2" xfId="11507" xr:uid="{83C5E62A-7CF9-4CC3-8355-D67BE4F7FCD2}"/>
    <cellStyle name="Migliaia 4 2 2 2 5 2 2 2 2" xfId="22925" xr:uid="{EE57267D-DAE9-4E6E-9A9A-2A2021CC957D}"/>
    <cellStyle name="Migliaia 4 2 2 2 5 2 2 2 2 2" xfId="45762" xr:uid="{CC4BD347-A8A9-4ADA-B20F-F3F372DD1A0A}"/>
    <cellStyle name="Migliaia 4 2 2 2 5 2 2 2 3" xfId="34345" xr:uid="{62C9557E-EF6F-42BA-8450-01464933D230}"/>
    <cellStyle name="Migliaia 4 2 2 2 5 2 2 3" xfId="17217" xr:uid="{06566DF7-C9E0-4DA8-A9D6-1DD47BD04BD5}"/>
    <cellStyle name="Migliaia 4 2 2 2 5 2 2 3 2" xfId="40054" xr:uid="{051BFC44-33A4-4B9D-A1DD-B4FB739CCBBC}"/>
    <cellStyle name="Migliaia 4 2 2 2 5 2 2 4" xfId="28637" xr:uid="{416319FC-9E98-4922-8F24-40182BA05E6C}"/>
    <cellStyle name="Migliaia 4 2 2 2 5 2 3" xfId="8654" xr:uid="{EE3C629E-CC04-435B-AAFC-1F4999E6F4B8}"/>
    <cellStyle name="Migliaia 4 2 2 2 5 2 3 2" xfId="20071" xr:uid="{96958447-55FB-489D-9420-DED8E2E256C1}"/>
    <cellStyle name="Migliaia 4 2 2 2 5 2 3 2 2" xfId="42908" xr:uid="{9BD0CF06-FE21-4F38-9AC8-0A72CA56B50C}"/>
    <cellStyle name="Migliaia 4 2 2 2 5 2 3 3" xfId="31491" xr:uid="{6FB8487F-3A60-45B4-AC75-40C654EC376E}"/>
    <cellStyle name="Migliaia 4 2 2 2 5 2 4" xfId="14363" xr:uid="{CC16889A-6340-414B-832F-606B00787B09}"/>
    <cellStyle name="Migliaia 4 2 2 2 5 2 4 2" xfId="37200" xr:uid="{07FD154C-C9DA-45CC-A7C0-A62AD864E019}"/>
    <cellStyle name="Migliaia 4 2 2 2 5 2 5" xfId="25783" xr:uid="{CC7D111A-B4A6-41C3-9405-590E66A3E386}"/>
    <cellStyle name="Migliaia 4 2 2 2 5 3" xfId="4372" xr:uid="{84022CE9-A3AD-4F11-AEAF-9F5D826B2CEA}"/>
    <cellStyle name="Migliaia 4 2 2 2 5 3 2" xfId="10081" xr:uid="{4E5E1B0D-87A4-4A6B-9B54-DE71497CC798}"/>
    <cellStyle name="Migliaia 4 2 2 2 5 3 2 2" xfId="21498" xr:uid="{D198BCAF-876E-4AA7-821A-F29842E44839}"/>
    <cellStyle name="Migliaia 4 2 2 2 5 3 2 2 2" xfId="44335" xr:uid="{7F7AF968-4674-4F96-9C81-4CE529DB1BD4}"/>
    <cellStyle name="Migliaia 4 2 2 2 5 3 2 3" xfId="32918" xr:uid="{EEA2DFE2-6C2F-45A8-8090-5ADDD35AC37C}"/>
    <cellStyle name="Migliaia 4 2 2 2 5 3 3" xfId="15790" xr:uid="{ED80B69B-711A-41D0-BF92-E964E87B0364}"/>
    <cellStyle name="Migliaia 4 2 2 2 5 3 3 2" xfId="38627" xr:uid="{F2F48F68-23A3-4002-971D-91A68D96DCF1}"/>
    <cellStyle name="Migliaia 4 2 2 2 5 3 4" xfId="27210" xr:uid="{8936AAF3-3440-4A70-850B-788E28C10BA5}"/>
    <cellStyle name="Migliaia 4 2 2 2 5 4" xfId="7227" xr:uid="{EBD9A690-F1BA-474B-ACF8-00DB3E1BAD8A}"/>
    <cellStyle name="Migliaia 4 2 2 2 5 4 2" xfId="18644" xr:uid="{0B4757C0-CD81-40ED-9E2F-DE2EADE799BD}"/>
    <cellStyle name="Migliaia 4 2 2 2 5 4 2 2" xfId="41481" xr:uid="{D0F67F2A-2E5D-4F93-A89C-7D02A8ABDE3A}"/>
    <cellStyle name="Migliaia 4 2 2 2 5 4 3" xfId="30064" xr:uid="{D088AD58-86BC-4BDA-A875-76845B402FCF}"/>
    <cellStyle name="Migliaia 4 2 2 2 5 5" xfId="12936" xr:uid="{3B1EC8A1-2BEF-4C49-A207-9B695425A77B}"/>
    <cellStyle name="Migliaia 4 2 2 2 5 5 2" xfId="35773" xr:uid="{5D7AA281-2DF0-4AC2-BC7D-50E80453839C}"/>
    <cellStyle name="Migliaia 4 2 2 2 5 6" xfId="24356" xr:uid="{2FEAEDCE-590A-4D47-A6D9-D720A08C58C8}"/>
    <cellStyle name="Migliaia 4 2 2 2 6" xfId="1731" xr:uid="{76C76E39-6A1B-4AAA-9D3E-E9120591C7D0}"/>
    <cellStyle name="Migliaia 4 2 2 2 6 2" xfId="3160" xr:uid="{63D3FCA6-FD19-458A-A8F8-F53BF5BE47E8}"/>
    <cellStyle name="Migliaia 4 2 2 2 6 2 2" xfId="6016" xr:uid="{F0367E59-1DC1-437B-ACDE-A06358EE9828}"/>
    <cellStyle name="Migliaia 4 2 2 2 6 2 2 2" xfId="11724" xr:uid="{9644F9A4-2223-42C0-A83E-1FB0F4F3F686}"/>
    <cellStyle name="Migliaia 4 2 2 2 6 2 2 2 2" xfId="23142" xr:uid="{052EC388-FD04-417F-9752-E9ADDE73AC50}"/>
    <cellStyle name="Migliaia 4 2 2 2 6 2 2 2 2 2" xfId="45979" xr:uid="{F6E2AFF1-B325-4D66-8ACE-05F196B193D0}"/>
    <cellStyle name="Migliaia 4 2 2 2 6 2 2 2 3" xfId="34562" xr:uid="{B65C7022-3CF6-44AB-A28C-34A00E5DF9E6}"/>
    <cellStyle name="Migliaia 4 2 2 2 6 2 2 3" xfId="17434" xr:uid="{EAB43C7F-E75D-44F0-A104-2DB3F4B9429E}"/>
    <cellStyle name="Migliaia 4 2 2 2 6 2 2 3 2" xfId="40271" xr:uid="{8E738EBD-9F0E-4224-B772-97789AD57D47}"/>
    <cellStyle name="Migliaia 4 2 2 2 6 2 2 4" xfId="28854" xr:uid="{1AAC7D20-F400-424B-8A7C-6DD39E2745D7}"/>
    <cellStyle name="Migliaia 4 2 2 2 6 2 3" xfId="8871" xr:uid="{DAFCFD64-95D3-4790-A129-D94F1DE12AD4}"/>
    <cellStyle name="Migliaia 4 2 2 2 6 2 3 2" xfId="20288" xr:uid="{3E2010D7-243E-4BD7-9928-9A7610E617FE}"/>
    <cellStyle name="Migliaia 4 2 2 2 6 2 3 2 2" xfId="43125" xr:uid="{0EB2CFFC-F1EF-4E7D-B306-977F05D1D655}"/>
    <cellStyle name="Migliaia 4 2 2 2 6 2 3 3" xfId="31708" xr:uid="{D3E20C79-7D04-494B-9B86-27F5CDD7A7E5}"/>
    <cellStyle name="Migliaia 4 2 2 2 6 2 4" xfId="14580" xr:uid="{B89DA56D-E71A-4489-910A-61183911C821}"/>
    <cellStyle name="Migliaia 4 2 2 2 6 2 4 2" xfId="37417" xr:uid="{1EFDE920-4282-4E89-80F9-4D158C692442}"/>
    <cellStyle name="Migliaia 4 2 2 2 6 2 5" xfId="26000" xr:uid="{2E478CC0-DA62-486C-8431-78A4A00E7F6E}"/>
    <cellStyle name="Migliaia 4 2 2 2 6 3" xfId="4589" xr:uid="{508162C3-7D52-40BC-9533-407EC3B7B021}"/>
    <cellStyle name="Migliaia 4 2 2 2 6 3 2" xfId="10298" xr:uid="{C35BD30C-FC9E-463A-9635-5253BBB65DF4}"/>
    <cellStyle name="Migliaia 4 2 2 2 6 3 2 2" xfId="21715" xr:uid="{91228921-E1F3-4DDA-981B-AE6214970D97}"/>
    <cellStyle name="Migliaia 4 2 2 2 6 3 2 2 2" xfId="44552" xr:uid="{F2E485E2-74C6-4B5D-9384-B525246CDD4F}"/>
    <cellStyle name="Migliaia 4 2 2 2 6 3 2 3" xfId="33135" xr:uid="{F525A41F-325B-4DCB-AFB2-8FCD868A0FA7}"/>
    <cellStyle name="Migliaia 4 2 2 2 6 3 3" xfId="16007" xr:uid="{1EAF4E80-23EC-468B-863F-4A5107768848}"/>
    <cellStyle name="Migliaia 4 2 2 2 6 3 3 2" xfId="38844" xr:uid="{D8EE07BE-6AF8-4208-B94F-D4386CB70D89}"/>
    <cellStyle name="Migliaia 4 2 2 2 6 3 4" xfId="27427" xr:uid="{A09CEA5E-CBF7-4600-BD88-677DD2D1B425}"/>
    <cellStyle name="Migliaia 4 2 2 2 6 4" xfId="7444" xr:uid="{6FC88781-D020-47C5-8040-19E9F18A4BE1}"/>
    <cellStyle name="Migliaia 4 2 2 2 6 4 2" xfId="18861" xr:uid="{3401CC17-A4AC-4D14-BFE8-1A60DEBC496F}"/>
    <cellStyle name="Migliaia 4 2 2 2 6 4 2 2" xfId="41698" xr:uid="{BAE2072E-CF82-4791-8DA3-4414D17790EC}"/>
    <cellStyle name="Migliaia 4 2 2 2 6 4 3" xfId="30281" xr:uid="{874A3FF1-B187-440D-984C-E26D09968675}"/>
    <cellStyle name="Migliaia 4 2 2 2 6 5" xfId="13153" xr:uid="{6AF3C949-D93A-4BE3-94A1-F71DC8BEE1AE}"/>
    <cellStyle name="Migliaia 4 2 2 2 6 5 2" xfId="35990" xr:uid="{E934AA71-55C5-40BA-83B5-8648ECFB5077}"/>
    <cellStyle name="Migliaia 4 2 2 2 6 6" xfId="24573" xr:uid="{B002E554-9891-4EA9-92FD-21A7038E3B93}"/>
    <cellStyle name="Migliaia 4 2 2 2 7" xfId="2075" xr:uid="{71D80331-D234-41DD-B10E-7B36232BE6C0}"/>
    <cellStyle name="Migliaia 4 2 2 2 7 2" xfId="4931" xr:uid="{F89F89B5-5C55-42E9-B6AB-6359E2B58EE9}"/>
    <cellStyle name="Migliaia 4 2 2 2 7 2 2" xfId="10639" xr:uid="{D6E5E539-30A6-4808-B1CF-A86167E6EDAF}"/>
    <cellStyle name="Migliaia 4 2 2 2 7 2 2 2" xfId="22057" xr:uid="{B6EE91D3-23FB-42F5-B06F-6EA9E776D368}"/>
    <cellStyle name="Migliaia 4 2 2 2 7 2 2 2 2" xfId="44894" xr:uid="{4BBDEAE8-D093-40E8-929B-6CE13099656B}"/>
    <cellStyle name="Migliaia 4 2 2 2 7 2 2 3" xfId="33477" xr:uid="{3246BDF3-894A-459A-91A0-07F3F5B79BC6}"/>
    <cellStyle name="Migliaia 4 2 2 2 7 2 3" xfId="16349" xr:uid="{28FF478A-0114-41B3-B625-CA93FBA26921}"/>
    <cellStyle name="Migliaia 4 2 2 2 7 2 3 2" xfId="39186" xr:uid="{A6522E62-9868-4D38-A982-A29F5A2C3A3B}"/>
    <cellStyle name="Migliaia 4 2 2 2 7 2 4" xfId="27769" xr:uid="{53C32B0E-1FD3-4DB0-BD49-C34CE730B283}"/>
    <cellStyle name="Migliaia 4 2 2 2 7 3" xfId="7786" xr:uid="{0A052C08-1569-4ADA-B0E8-474A5324DC9C}"/>
    <cellStyle name="Migliaia 4 2 2 2 7 3 2" xfId="19203" xr:uid="{10353A2C-ACEA-4145-A25A-499A61B902CC}"/>
    <cellStyle name="Migliaia 4 2 2 2 7 3 2 2" xfId="42040" xr:uid="{094177F3-DB01-4723-86F4-DE3807774A04}"/>
    <cellStyle name="Migliaia 4 2 2 2 7 3 3" xfId="30623" xr:uid="{28B15B27-4D6D-4118-BB56-CAA6A49ECE3A}"/>
    <cellStyle name="Migliaia 4 2 2 2 7 4" xfId="13495" xr:uid="{E1AEA1AF-8132-47FE-B8D0-EE5FDC76F637}"/>
    <cellStyle name="Migliaia 4 2 2 2 7 4 2" xfId="36332" xr:uid="{8F50EF88-DED9-400E-8BCA-27A9F0041EAC}"/>
    <cellStyle name="Migliaia 4 2 2 2 7 5" xfId="24915" xr:uid="{E60E26E1-71BA-45B9-BD8F-E5EB7E292C2B}"/>
    <cellStyle name="Migliaia 4 2 2 2 8" xfId="3504" xr:uid="{63F8DA57-6C26-46F4-BFC8-96703F4D406E}"/>
    <cellStyle name="Migliaia 4 2 2 2 8 2" xfId="9213" xr:uid="{4AF118D0-562E-42A3-8B10-038C7E219885}"/>
    <cellStyle name="Migliaia 4 2 2 2 8 2 2" xfId="20630" xr:uid="{C63DEC91-ECF9-433A-BF24-FC1560D98F8D}"/>
    <cellStyle name="Migliaia 4 2 2 2 8 2 2 2" xfId="43467" xr:uid="{F7C35F08-9F90-482B-94F3-EB59C7EEF459}"/>
    <cellStyle name="Migliaia 4 2 2 2 8 2 3" xfId="32050" xr:uid="{133C2254-7582-4015-9E1F-9BA84811C5EE}"/>
    <cellStyle name="Migliaia 4 2 2 2 8 3" xfId="14922" xr:uid="{4C168F2B-3A1A-46D7-9BA8-C6767A7D7849}"/>
    <cellStyle name="Migliaia 4 2 2 2 8 3 2" xfId="37759" xr:uid="{B752D295-3773-4F2F-B387-20FEC98B0BEC}"/>
    <cellStyle name="Migliaia 4 2 2 2 8 4" xfId="26342" xr:uid="{5AC34D92-A52D-4876-B6FC-DC663F87DDD2}"/>
    <cellStyle name="Migliaia 4 2 2 2 9" xfId="6359" xr:uid="{9422D6D1-2802-4889-9161-306907B0DB5C}"/>
    <cellStyle name="Migliaia 4 2 2 2 9 2" xfId="17776" xr:uid="{B1784A13-DDA3-49E1-BA85-193D00D8F6B5}"/>
    <cellStyle name="Migliaia 4 2 2 2 9 2 2" xfId="40613" xr:uid="{16227583-582B-471C-B85C-939F1E5C423E}"/>
    <cellStyle name="Migliaia 4 2 2 2 9 3" xfId="29196" xr:uid="{B75D5BC1-7FB7-4DC6-A5D7-E6F72B08AB69}"/>
    <cellStyle name="Migliaia 4 2 2 3" xfId="596" xr:uid="{AB47DF8A-2B4E-4B97-9884-F98CF78C1442}"/>
    <cellStyle name="Migliaia 4 2 2 3 2" xfId="2178" xr:uid="{F743607B-656D-40A1-8A68-E8B0871157F8}"/>
    <cellStyle name="Migliaia 4 2 2 3 2 2" xfId="5034" xr:uid="{6FE2AC5F-8989-4F9F-80CA-C1F53FAB42F7}"/>
    <cellStyle name="Migliaia 4 2 2 3 2 2 2" xfId="10742" xr:uid="{71C22DEC-CD2E-4395-9CC2-EC4D340BE82D}"/>
    <cellStyle name="Migliaia 4 2 2 3 2 2 2 2" xfId="22160" xr:uid="{348AA79D-1BC3-49A5-851A-8409C717A9DC}"/>
    <cellStyle name="Migliaia 4 2 2 3 2 2 2 2 2" xfId="44997" xr:uid="{5C74AF15-C144-4AA9-B57D-9803A5D3F6A4}"/>
    <cellStyle name="Migliaia 4 2 2 3 2 2 2 3" xfId="33580" xr:uid="{64BA723F-7B4D-47BF-B0EB-0F2DEF85E3A0}"/>
    <cellStyle name="Migliaia 4 2 2 3 2 2 3" xfId="16452" xr:uid="{46B3473A-BCF4-4F97-B3A7-F257C2E0D8A3}"/>
    <cellStyle name="Migliaia 4 2 2 3 2 2 3 2" xfId="39289" xr:uid="{A3B34E05-95E0-49DB-B1A0-62F0D24D760D}"/>
    <cellStyle name="Migliaia 4 2 2 3 2 2 4" xfId="27872" xr:uid="{47834577-ED0F-4098-B1F5-8E39E2207B62}"/>
    <cellStyle name="Migliaia 4 2 2 3 2 3" xfId="7889" xr:uid="{67367066-897A-4B02-9C24-6D9CD8940B0C}"/>
    <cellStyle name="Migliaia 4 2 2 3 2 3 2" xfId="19306" xr:uid="{6DDA5FDA-1A34-462D-B6DF-4A508EF0E292}"/>
    <cellStyle name="Migliaia 4 2 2 3 2 3 2 2" xfId="42143" xr:uid="{AE28540D-E34C-45C1-B181-FD79D0DE147D}"/>
    <cellStyle name="Migliaia 4 2 2 3 2 3 3" xfId="30726" xr:uid="{CFEA27D2-F2BC-4E11-8ED4-89003367C9F9}"/>
    <cellStyle name="Migliaia 4 2 2 3 2 4" xfId="13598" xr:uid="{218ABB03-DDC2-4E67-A1B1-7BC369BFCE13}"/>
    <cellStyle name="Migliaia 4 2 2 3 2 4 2" xfId="36435" xr:uid="{B147111D-8156-4E0D-9070-1F0D6DAB220F}"/>
    <cellStyle name="Migliaia 4 2 2 3 2 5" xfId="25018" xr:uid="{FBDF5B70-14B6-4E7E-AB86-805C1DE5FB5B}"/>
    <cellStyle name="Migliaia 4 2 2 3 3" xfId="3607" xr:uid="{FB85B5A6-C726-466A-8F38-023D43ABCB4B}"/>
    <cellStyle name="Migliaia 4 2 2 3 3 2" xfId="9316" xr:uid="{1985758B-CA1D-4E46-A83F-2B8169B022A2}"/>
    <cellStyle name="Migliaia 4 2 2 3 3 2 2" xfId="20733" xr:uid="{D8F69EE4-5106-41A9-8B9C-50E8DD11F1AE}"/>
    <cellStyle name="Migliaia 4 2 2 3 3 2 2 2" xfId="43570" xr:uid="{65A80C78-8231-4B5C-8B76-DE16213E791D}"/>
    <cellStyle name="Migliaia 4 2 2 3 3 2 3" xfId="32153" xr:uid="{D1602CA2-98A1-4D76-9F9A-7625867FA5F6}"/>
    <cellStyle name="Migliaia 4 2 2 3 3 3" xfId="15025" xr:uid="{BE1DB32D-6033-4D74-9D9C-65DE910FDD05}"/>
    <cellStyle name="Migliaia 4 2 2 3 3 3 2" xfId="37862" xr:uid="{B3572F2A-9A8B-4688-96FC-44DC37498833}"/>
    <cellStyle name="Migliaia 4 2 2 3 3 4" xfId="26445" xr:uid="{92882516-DDE1-4F5B-910D-D23C5FB3601B}"/>
    <cellStyle name="Migliaia 4 2 2 3 4" xfId="6462" xr:uid="{B0C7C826-87CD-44FC-99B6-17EB26CE8541}"/>
    <cellStyle name="Migliaia 4 2 2 3 4 2" xfId="17879" xr:uid="{0CCE3201-D4AB-4687-9794-14C5FFBA13AC}"/>
    <cellStyle name="Migliaia 4 2 2 3 4 2 2" xfId="40716" xr:uid="{7B25BEFF-4A9D-460F-A7D6-9C41679044B4}"/>
    <cellStyle name="Migliaia 4 2 2 3 4 3" xfId="29299" xr:uid="{9405AEC7-A91E-4DDD-84A2-38E428D4FE46}"/>
    <cellStyle name="Migliaia 4 2 2 3 5" xfId="12171" xr:uid="{D604D043-F12D-4483-8941-2D0CE204E0E9}"/>
    <cellStyle name="Migliaia 4 2 2 3 5 2" xfId="35008" xr:uid="{04369590-AC70-4E6F-8E27-2D959CB54C30}"/>
    <cellStyle name="Migliaia 4 2 2 3 6" xfId="23591" xr:uid="{6E7892E2-C455-40B0-9CBF-81678CE72185}"/>
    <cellStyle name="Migliaia 4 2 2 4" xfId="859" xr:uid="{258C4042-C583-447F-B737-79712E87943D}"/>
    <cellStyle name="Migliaia 4 2 2 4 2" xfId="2395" xr:uid="{D1D33558-68EB-429A-9E28-AF65E1F81B6B}"/>
    <cellStyle name="Migliaia 4 2 2 4 2 2" xfId="5251" xr:uid="{C9649BAF-27CC-4487-980E-3DE80D1D63A0}"/>
    <cellStyle name="Migliaia 4 2 2 4 2 2 2" xfId="10959" xr:uid="{9D1B9679-5524-411F-B1B1-5A8FC466A4DF}"/>
    <cellStyle name="Migliaia 4 2 2 4 2 2 2 2" xfId="22377" xr:uid="{E40CCEAA-CEC3-46B6-9AE8-AFD33CADC115}"/>
    <cellStyle name="Migliaia 4 2 2 4 2 2 2 2 2" xfId="45214" xr:uid="{A903BC67-DD1F-4AB2-AC2B-70BD5D095919}"/>
    <cellStyle name="Migliaia 4 2 2 4 2 2 2 3" xfId="33797" xr:uid="{F4CEDE27-A3A6-49F1-AB6A-E6FDF4034F81}"/>
    <cellStyle name="Migliaia 4 2 2 4 2 2 3" xfId="16669" xr:uid="{E87A82A4-961E-4CA6-8F0D-B541B884953A}"/>
    <cellStyle name="Migliaia 4 2 2 4 2 2 3 2" xfId="39506" xr:uid="{1CDF76BA-E012-4EB3-A204-8969A744173A}"/>
    <cellStyle name="Migliaia 4 2 2 4 2 2 4" xfId="28089" xr:uid="{955BF181-8DBB-41F2-B558-FA1FB66E6B39}"/>
    <cellStyle name="Migliaia 4 2 2 4 2 3" xfId="8106" xr:uid="{5417F821-6D67-4BC7-A18E-96837E2F1219}"/>
    <cellStyle name="Migliaia 4 2 2 4 2 3 2" xfId="19523" xr:uid="{F28ECF8B-F56B-499D-AA3B-C39B0DE03A85}"/>
    <cellStyle name="Migliaia 4 2 2 4 2 3 2 2" xfId="42360" xr:uid="{DAEA7929-79D5-401D-A129-49272DBCFDF1}"/>
    <cellStyle name="Migliaia 4 2 2 4 2 3 3" xfId="30943" xr:uid="{3AAA3FF0-8005-4FF5-B7F1-A755A9F72AEA}"/>
    <cellStyle name="Migliaia 4 2 2 4 2 4" xfId="13815" xr:uid="{AF00A149-C227-4C32-939C-28FFD898B493}"/>
    <cellStyle name="Migliaia 4 2 2 4 2 4 2" xfId="36652" xr:uid="{EFA8130A-8425-43F1-8A80-B7FB58E11959}"/>
    <cellStyle name="Migliaia 4 2 2 4 2 5" xfId="25235" xr:uid="{2582FC8F-C3DA-483B-B22F-0CDAE579FB0E}"/>
    <cellStyle name="Migliaia 4 2 2 4 3" xfId="3824" xr:uid="{55EFB6B5-900F-49D1-B529-2A0AC8F57A1C}"/>
    <cellStyle name="Migliaia 4 2 2 4 3 2" xfId="9533" xr:uid="{69706206-1523-4942-ADFC-4271B37C8871}"/>
    <cellStyle name="Migliaia 4 2 2 4 3 2 2" xfId="20950" xr:uid="{EBF2F88F-5E90-496B-8333-80A0510DE4F2}"/>
    <cellStyle name="Migliaia 4 2 2 4 3 2 2 2" xfId="43787" xr:uid="{B42097A8-FFEA-4337-97B6-8A6B62F944B8}"/>
    <cellStyle name="Migliaia 4 2 2 4 3 2 3" xfId="32370" xr:uid="{254DED29-46C5-48EA-A2F9-602408187D51}"/>
    <cellStyle name="Migliaia 4 2 2 4 3 3" xfId="15242" xr:uid="{A6AA1272-5433-46A4-A257-09A971B68DAC}"/>
    <cellStyle name="Migliaia 4 2 2 4 3 3 2" xfId="38079" xr:uid="{19FB9C89-22B3-4932-9B1D-61DD5A3D05BD}"/>
    <cellStyle name="Migliaia 4 2 2 4 3 4" xfId="26662" xr:uid="{68FF5647-8651-4266-9BDD-2F90F0D9795B}"/>
    <cellStyle name="Migliaia 4 2 2 4 4" xfId="6679" xr:uid="{8D73562A-ED9A-4D14-B804-08227853116A}"/>
    <cellStyle name="Migliaia 4 2 2 4 4 2" xfId="18096" xr:uid="{2012793D-F470-4DE1-BD43-8BB8CD7E9E06}"/>
    <cellStyle name="Migliaia 4 2 2 4 4 2 2" xfId="40933" xr:uid="{356A7EC3-5BEA-4038-A78C-16D319041056}"/>
    <cellStyle name="Migliaia 4 2 2 4 4 3" xfId="29516" xr:uid="{182CE11F-7482-450F-A1AF-891B1FD3E210}"/>
    <cellStyle name="Migliaia 4 2 2 4 5" xfId="12388" xr:uid="{F450C039-DB67-48E9-914F-FBF51E3FF713}"/>
    <cellStyle name="Migliaia 4 2 2 4 5 2" xfId="35225" xr:uid="{F2008381-68E0-44EA-AEE6-5C96F7E735F1}"/>
    <cellStyle name="Migliaia 4 2 2 4 6" xfId="23808" xr:uid="{34435BF8-A34A-4309-B32F-C9FC49FA9551}"/>
    <cellStyle name="Migliaia 4 2 2 5" xfId="1106" xr:uid="{9E931DEF-7C67-4C61-B0F8-73BC9160CB7B}"/>
    <cellStyle name="Migliaia 4 2 2 5 2" xfId="2612" xr:uid="{B247E224-A026-462C-A689-F56DCE350AC7}"/>
    <cellStyle name="Migliaia 4 2 2 5 2 2" xfId="5468" xr:uid="{21AC16AE-9F43-4124-A4B2-CA4EE1E4A85E}"/>
    <cellStyle name="Migliaia 4 2 2 5 2 2 2" xfId="11176" xr:uid="{1A7D477D-ADBB-477E-BE9A-B1DCB7759E8C}"/>
    <cellStyle name="Migliaia 4 2 2 5 2 2 2 2" xfId="22594" xr:uid="{01747C14-0466-4778-95A2-FEDE1351B74F}"/>
    <cellStyle name="Migliaia 4 2 2 5 2 2 2 2 2" xfId="45431" xr:uid="{960C2713-F0FD-4684-A731-A09FFB4FFBEA}"/>
    <cellStyle name="Migliaia 4 2 2 5 2 2 2 3" xfId="34014" xr:uid="{7882BBEE-A282-4872-880E-EC82618720AB}"/>
    <cellStyle name="Migliaia 4 2 2 5 2 2 3" xfId="16886" xr:uid="{F034DBF9-0B53-44A9-9B06-083D74936254}"/>
    <cellStyle name="Migliaia 4 2 2 5 2 2 3 2" xfId="39723" xr:uid="{E5837EAF-862C-494A-8D9C-93E462655769}"/>
    <cellStyle name="Migliaia 4 2 2 5 2 2 4" xfId="28306" xr:uid="{DE85B121-9972-4042-A9CB-0951EBEBE327}"/>
    <cellStyle name="Migliaia 4 2 2 5 2 3" xfId="8323" xr:uid="{908D0F43-12F1-4B01-A93C-501433A0345C}"/>
    <cellStyle name="Migliaia 4 2 2 5 2 3 2" xfId="19740" xr:uid="{FB008F7F-B996-4F1C-84E1-BCA8CB5AF8F5}"/>
    <cellStyle name="Migliaia 4 2 2 5 2 3 2 2" xfId="42577" xr:uid="{4DC6AC17-294B-419F-BD25-2157BFA2C6AD}"/>
    <cellStyle name="Migliaia 4 2 2 5 2 3 3" xfId="31160" xr:uid="{12580295-BD1E-4124-94C6-5FD51C43F777}"/>
    <cellStyle name="Migliaia 4 2 2 5 2 4" xfId="14032" xr:uid="{8D64D810-82A0-4123-9020-71F17C3F7C35}"/>
    <cellStyle name="Migliaia 4 2 2 5 2 4 2" xfId="36869" xr:uid="{D0B00719-1009-4287-81DD-B7AB855204F8}"/>
    <cellStyle name="Migliaia 4 2 2 5 2 5" xfId="25452" xr:uid="{CB9E821C-7C27-4753-8C8B-4662DE9B4B08}"/>
    <cellStyle name="Migliaia 4 2 2 5 3" xfId="4041" xr:uid="{106ED279-7FEC-40B8-9DE9-8F2E016CD23F}"/>
    <cellStyle name="Migliaia 4 2 2 5 3 2" xfId="9750" xr:uid="{48831045-A2F1-4FD2-BF52-0BAC20127843}"/>
    <cellStyle name="Migliaia 4 2 2 5 3 2 2" xfId="21167" xr:uid="{A0DCA7C4-83FC-436D-8A0B-B803B6B4A8DD}"/>
    <cellStyle name="Migliaia 4 2 2 5 3 2 2 2" xfId="44004" xr:uid="{C0930117-08A8-4D14-9794-C63CDBFD11C9}"/>
    <cellStyle name="Migliaia 4 2 2 5 3 2 3" xfId="32587" xr:uid="{A07E463F-E752-4AB3-88EF-39B8F2C1CEA3}"/>
    <cellStyle name="Migliaia 4 2 2 5 3 3" xfId="15459" xr:uid="{D044B814-8ED0-48EF-816E-25D216915861}"/>
    <cellStyle name="Migliaia 4 2 2 5 3 3 2" xfId="38296" xr:uid="{E798E111-0289-4946-80F3-295C3E766EAA}"/>
    <cellStyle name="Migliaia 4 2 2 5 3 4" xfId="26879" xr:uid="{9B1A2EDA-A3DA-4A67-9AA1-57E7DF77C146}"/>
    <cellStyle name="Migliaia 4 2 2 5 4" xfId="6896" xr:uid="{0D37B45A-08D9-490A-A574-7E6F4B046800}"/>
    <cellStyle name="Migliaia 4 2 2 5 4 2" xfId="18313" xr:uid="{F5E8F429-80AC-4520-BAC6-DD02D07CFFB3}"/>
    <cellStyle name="Migliaia 4 2 2 5 4 2 2" xfId="41150" xr:uid="{356C6511-04F9-4362-AD30-903CE21A8403}"/>
    <cellStyle name="Migliaia 4 2 2 5 4 3" xfId="29733" xr:uid="{46F20D32-C170-4689-A6E0-C1F089593A10}"/>
    <cellStyle name="Migliaia 4 2 2 5 5" xfId="12605" xr:uid="{821C9997-4B8B-4883-8FA9-17FEBA33AE7D}"/>
    <cellStyle name="Migliaia 4 2 2 5 5 2" xfId="35442" xr:uid="{87CA8C9F-F15C-439B-A9A3-85E680014C04}"/>
    <cellStyle name="Migliaia 4 2 2 5 6" xfId="24025" xr:uid="{F92290AD-F6BD-436E-8F69-B5F03150F067}"/>
    <cellStyle name="Migliaia 4 2 2 6" xfId="1353" xr:uid="{71B6FDDE-D3A4-4E9B-8938-ACC43F38D5CD}"/>
    <cellStyle name="Migliaia 4 2 2 6 2" xfId="2829" xr:uid="{E368953F-04D9-4654-A33D-F91F2535C973}"/>
    <cellStyle name="Migliaia 4 2 2 6 2 2" xfId="5685" xr:uid="{B9749150-2835-4D8A-9F03-44FD5A1A9D69}"/>
    <cellStyle name="Migliaia 4 2 2 6 2 2 2" xfId="11393" xr:uid="{2BD4643D-7068-4CE1-8AA9-409D3ED604AD}"/>
    <cellStyle name="Migliaia 4 2 2 6 2 2 2 2" xfId="22811" xr:uid="{43EEE792-B385-48EA-8234-0BF0A3A91DDF}"/>
    <cellStyle name="Migliaia 4 2 2 6 2 2 2 2 2" xfId="45648" xr:uid="{76A22FEA-68F9-41D6-93DF-C43261DB2DB8}"/>
    <cellStyle name="Migliaia 4 2 2 6 2 2 2 3" xfId="34231" xr:uid="{ECA33E5D-B1F6-4F9E-84B6-82F6B31EA5F6}"/>
    <cellStyle name="Migliaia 4 2 2 6 2 2 3" xfId="17103" xr:uid="{12E3F8E0-479F-498C-8263-0225A99350B6}"/>
    <cellStyle name="Migliaia 4 2 2 6 2 2 3 2" xfId="39940" xr:uid="{3981ABA4-A60E-4B57-81D3-A882987747BF}"/>
    <cellStyle name="Migliaia 4 2 2 6 2 2 4" xfId="28523" xr:uid="{498A4D1B-E2E7-488D-AFBF-3E768EE71A3E}"/>
    <cellStyle name="Migliaia 4 2 2 6 2 3" xfId="8540" xr:uid="{904B9DA5-DCE2-4888-B633-88E3D2E615B8}"/>
    <cellStyle name="Migliaia 4 2 2 6 2 3 2" xfId="19957" xr:uid="{36CA187F-36A5-4937-AD75-29042619A377}"/>
    <cellStyle name="Migliaia 4 2 2 6 2 3 2 2" xfId="42794" xr:uid="{F12B429C-0B2D-4B51-8B1D-FC2243C79693}"/>
    <cellStyle name="Migliaia 4 2 2 6 2 3 3" xfId="31377" xr:uid="{124570C9-E822-4F95-BBC9-DBD210890573}"/>
    <cellStyle name="Migliaia 4 2 2 6 2 4" xfId="14249" xr:uid="{9054999A-9026-4BE1-BF00-A8175D329B20}"/>
    <cellStyle name="Migliaia 4 2 2 6 2 4 2" xfId="37086" xr:uid="{0F027C04-E50A-447E-A67D-05180920A676}"/>
    <cellStyle name="Migliaia 4 2 2 6 2 5" xfId="25669" xr:uid="{6C5B83DB-7220-4068-8C74-1846492B1399}"/>
    <cellStyle name="Migliaia 4 2 2 6 3" xfId="4258" xr:uid="{647643D9-AFAE-460D-B24E-53F3677709B5}"/>
    <cellStyle name="Migliaia 4 2 2 6 3 2" xfId="9967" xr:uid="{2DF0BFDA-C78B-4C2A-844B-00F906CB0C72}"/>
    <cellStyle name="Migliaia 4 2 2 6 3 2 2" xfId="21384" xr:uid="{A3C71517-AA64-4C7D-A229-46D8A997734A}"/>
    <cellStyle name="Migliaia 4 2 2 6 3 2 2 2" xfId="44221" xr:uid="{EB06135E-3017-4196-9805-8AB471663847}"/>
    <cellStyle name="Migliaia 4 2 2 6 3 2 3" xfId="32804" xr:uid="{5F3613E3-651D-41D1-A9F3-9C18F4026776}"/>
    <cellStyle name="Migliaia 4 2 2 6 3 3" xfId="15676" xr:uid="{DCE90FB7-A906-4B53-B37B-F945D246EF4A}"/>
    <cellStyle name="Migliaia 4 2 2 6 3 3 2" xfId="38513" xr:uid="{0D2CCD80-5EEE-4D03-ADCD-B53C91097E9B}"/>
    <cellStyle name="Migliaia 4 2 2 6 3 4" xfId="27096" xr:uid="{14205952-E0B3-4C23-902D-2F4B55C07023}"/>
    <cellStyle name="Migliaia 4 2 2 6 4" xfId="7113" xr:uid="{C67806C6-E3DB-45E1-863E-CFD48089C555}"/>
    <cellStyle name="Migliaia 4 2 2 6 4 2" xfId="18530" xr:uid="{B0E976FE-FB4C-4CE9-9326-37F62235605D}"/>
    <cellStyle name="Migliaia 4 2 2 6 4 2 2" xfId="41367" xr:uid="{C7D1E1C8-0D7B-42D3-8712-CA36DD9DE0BF}"/>
    <cellStyle name="Migliaia 4 2 2 6 4 3" xfId="29950" xr:uid="{7453A8DD-5FA8-4D36-A06E-1B25AAB8DA46}"/>
    <cellStyle name="Migliaia 4 2 2 6 5" xfId="12822" xr:uid="{EEE2AA6D-E034-4D81-8304-B92D825D497A}"/>
    <cellStyle name="Migliaia 4 2 2 6 5 2" xfId="35659" xr:uid="{68826B92-4B77-4F5C-AEF1-E78AF8653B53}"/>
    <cellStyle name="Migliaia 4 2 2 6 6" xfId="24242" xr:uid="{435C519B-6CC5-43AA-B823-7AC2165C7F8A}"/>
    <cellStyle name="Migliaia 4 2 2 7" xfId="1600" xr:uid="{0D47B88C-8630-44B9-887B-04D775B479A7}"/>
    <cellStyle name="Migliaia 4 2 2 7 2" xfId="3046" xr:uid="{5519EB60-D74F-4379-97D4-B7BCFB8E585A}"/>
    <cellStyle name="Migliaia 4 2 2 7 2 2" xfId="5902" xr:uid="{C4C4885C-48E5-4FD2-819A-61517A221424}"/>
    <cellStyle name="Migliaia 4 2 2 7 2 2 2" xfId="11610" xr:uid="{744506FE-1445-4181-A500-AA260FAA53F3}"/>
    <cellStyle name="Migliaia 4 2 2 7 2 2 2 2" xfId="23028" xr:uid="{9D294EFF-FB68-41CA-B586-145F09C08925}"/>
    <cellStyle name="Migliaia 4 2 2 7 2 2 2 2 2" xfId="45865" xr:uid="{0F808AA1-0EE3-49C2-8FD8-5F98BB76F58C}"/>
    <cellStyle name="Migliaia 4 2 2 7 2 2 2 3" xfId="34448" xr:uid="{BAEFFFB5-430A-453E-934D-D2C78E36FD6F}"/>
    <cellStyle name="Migliaia 4 2 2 7 2 2 3" xfId="17320" xr:uid="{9069CF29-5AD0-4663-BA85-F82B5C3E003B}"/>
    <cellStyle name="Migliaia 4 2 2 7 2 2 3 2" xfId="40157" xr:uid="{3D813790-E806-440E-8ECE-84534DD7734D}"/>
    <cellStyle name="Migliaia 4 2 2 7 2 2 4" xfId="28740" xr:uid="{C3791AB4-26E5-49F4-ABD3-D4187A1CCC8C}"/>
    <cellStyle name="Migliaia 4 2 2 7 2 3" xfId="8757" xr:uid="{E2785C88-119B-49FF-A6EE-9FC60AA620F1}"/>
    <cellStyle name="Migliaia 4 2 2 7 2 3 2" xfId="20174" xr:uid="{67F3FE18-FE57-4B6B-AD19-1B0A6E968D33}"/>
    <cellStyle name="Migliaia 4 2 2 7 2 3 2 2" xfId="43011" xr:uid="{995CC146-8251-4642-9EB4-213F8785BA7F}"/>
    <cellStyle name="Migliaia 4 2 2 7 2 3 3" xfId="31594" xr:uid="{36BB865E-FB54-4D73-A61C-B475F0EA6BF1}"/>
    <cellStyle name="Migliaia 4 2 2 7 2 4" xfId="14466" xr:uid="{612FDA99-A171-4597-BEBD-7666A18B189B}"/>
    <cellStyle name="Migliaia 4 2 2 7 2 4 2" xfId="37303" xr:uid="{F5BCE303-6033-41B7-BE02-377AD02169E1}"/>
    <cellStyle name="Migliaia 4 2 2 7 2 5" xfId="25886" xr:uid="{BBC62E75-B697-475C-96C9-DE2E96B51C76}"/>
    <cellStyle name="Migliaia 4 2 2 7 3" xfId="4475" xr:uid="{606FE4B1-18F0-4758-BF37-50B6DB4E02CD}"/>
    <cellStyle name="Migliaia 4 2 2 7 3 2" xfId="10184" xr:uid="{E9148877-5014-46D8-AA55-2B894D4956B9}"/>
    <cellStyle name="Migliaia 4 2 2 7 3 2 2" xfId="21601" xr:uid="{1F5B303C-A457-45CC-B308-5B68FB9AF48C}"/>
    <cellStyle name="Migliaia 4 2 2 7 3 2 2 2" xfId="44438" xr:uid="{02528EE2-903C-4CA1-A9C5-9FD294883B62}"/>
    <cellStyle name="Migliaia 4 2 2 7 3 2 3" xfId="33021" xr:uid="{8651F8C9-28E7-434C-98DF-4D77179860A9}"/>
    <cellStyle name="Migliaia 4 2 2 7 3 3" xfId="15893" xr:uid="{EE620BD4-2BEA-480A-9613-1F4697F587BD}"/>
    <cellStyle name="Migliaia 4 2 2 7 3 3 2" xfId="38730" xr:uid="{33E64E2E-F66B-4426-91CB-CA09F98BCEEB}"/>
    <cellStyle name="Migliaia 4 2 2 7 3 4" xfId="27313" xr:uid="{3AAC35E0-37E3-4CC9-A449-8C544D37D603}"/>
    <cellStyle name="Migliaia 4 2 2 7 4" xfId="7330" xr:uid="{3B0727DB-525D-42CC-B94B-BC583CFD46AB}"/>
    <cellStyle name="Migliaia 4 2 2 7 4 2" xfId="18747" xr:uid="{003876BE-D649-4011-A20C-F55829D8ACF3}"/>
    <cellStyle name="Migliaia 4 2 2 7 4 2 2" xfId="41584" xr:uid="{43011DA1-FD7B-4269-9C86-95C1B4DA5F6A}"/>
    <cellStyle name="Migliaia 4 2 2 7 4 3" xfId="30167" xr:uid="{03C196D1-F0A9-40BF-97EA-34A982431E58}"/>
    <cellStyle name="Migliaia 4 2 2 7 5" xfId="13039" xr:uid="{AE529E15-7923-44E3-81A5-5CE1C97BCC80}"/>
    <cellStyle name="Migliaia 4 2 2 7 5 2" xfId="35876" xr:uid="{FD2AAC1E-6CB0-42B4-A80F-239D30047646}"/>
    <cellStyle name="Migliaia 4 2 2 7 6" xfId="24459" xr:uid="{0019282F-3780-4E45-A3D3-0C1D511B669E}"/>
    <cellStyle name="Migliaia 4 2 2 8" xfId="1955" xr:uid="{F8F916E9-EE76-463A-B44A-756477283189}"/>
    <cellStyle name="Migliaia 4 2 2 8 2" xfId="4811" xr:uid="{DBE31C98-8F39-428E-A5E2-DDF5390A3918}"/>
    <cellStyle name="Migliaia 4 2 2 8 2 2" xfId="10520" xr:uid="{A3AC3980-84F4-4A08-AC3F-04025D62EA05}"/>
    <cellStyle name="Migliaia 4 2 2 8 2 2 2" xfId="21937" xr:uid="{228D1A8A-B7EA-4D8C-890A-5D77ED02EA40}"/>
    <cellStyle name="Migliaia 4 2 2 8 2 2 2 2" xfId="44774" xr:uid="{1A2ABAF0-8656-4DC4-87CC-DCEB114E39D6}"/>
    <cellStyle name="Migliaia 4 2 2 8 2 2 3" xfId="33357" xr:uid="{695103D1-A88B-4037-AA22-BB5D1D41824A}"/>
    <cellStyle name="Migliaia 4 2 2 8 2 3" xfId="16229" xr:uid="{C00E5FDA-F59C-4838-B72E-D56C100725C8}"/>
    <cellStyle name="Migliaia 4 2 2 8 2 3 2" xfId="39066" xr:uid="{499844C0-5202-47F4-A457-C74C48C2CA53}"/>
    <cellStyle name="Migliaia 4 2 2 8 2 4" xfId="27649" xr:uid="{24BC96CF-01AC-44FE-A915-F79F3B955B77}"/>
    <cellStyle name="Migliaia 4 2 2 8 3" xfId="7666" xr:uid="{B0ECE9B3-5D27-4CAA-AC34-77DE24AE91DF}"/>
    <cellStyle name="Migliaia 4 2 2 8 3 2" xfId="19083" xr:uid="{9788D025-5466-4134-88A0-8FFFC038825E}"/>
    <cellStyle name="Migliaia 4 2 2 8 3 2 2" xfId="41920" xr:uid="{C033BE6E-EC84-44C8-B229-931ED50E0350}"/>
    <cellStyle name="Migliaia 4 2 2 8 3 3" xfId="30503" xr:uid="{86838582-9ADC-4669-B0F4-95AB73CEB794}"/>
    <cellStyle name="Migliaia 4 2 2 8 4" xfId="13375" xr:uid="{1DF9C386-FD29-4B62-B215-7393B657E373}"/>
    <cellStyle name="Migliaia 4 2 2 8 4 2" xfId="36212" xr:uid="{126CE68C-E02B-41CB-A6FD-38701ED8EC33}"/>
    <cellStyle name="Migliaia 4 2 2 8 5" xfId="24795" xr:uid="{2D4D759E-1CFC-4FBC-AF14-101191244651}"/>
    <cellStyle name="Migliaia 4 2 2 9" xfId="3384" xr:uid="{9099E8B2-4F36-4B5B-B5D9-6B24ED44BE70}"/>
    <cellStyle name="Migliaia 4 2 2 9 2" xfId="9093" xr:uid="{C0C8805D-A756-41AF-8097-90F386FD2BDD}"/>
    <cellStyle name="Migliaia 4 2 2 9 2 2" xfId="20510" xr:uid="{D1D7AE98-B208-4DB9-A5EA-034F00FDC0D1}"/>
    <cellStyle name="Migliaia 4 2 2 9 2 2 2" xfId="43347" xr:uid="{C5B42F47-A0B7-49BF-9114-A07E05D6B666}"/>
    <cellStyle name="Migliaia 4 2 2 9 2 3" xfId="31930" xr:uid="{854FED69-C97E-4192-8666-8C5B30326479}"/>
    <cellStyle name="Migliaia 4 2 2 9 3" xfId="14802" xr:uid="{0399E15E-0737-427B-9DCC-D477E881B9BF}"/>
    <cellStyle name="Migliaia 4 2 2 9 3 2" xfId="37639" xr:uid="{C5C72FF7-DB58-49E5-BFFE-5CAB9DFF46B2}"/>
    <cellStyle name="Migliaia 4 2 2 9 4" xfId="26222" xr:uid="{CCF700CD-2A12-4ECF-9D9A-C4608E9EBA2C}"/>
    <cellStyle name="Migliaia 4 2 3" xfId="287" xr:uid="{DB9F5C3C-527B-4770-9992-BE8207775680}"/>
    <cellStyle name="Migliaia 4 2 3 10" xfId="6200" xr:uid="{9D8BCFA3-9537-4580-88D6-3584B5D73633}"/>
    <cellStyle name="Migliaia 4 2 3 10 2" xfId="17617" xr:uid="{C625DE1E-A138-4AFA-9BF4-B78D91596214}"/>
    <cellStyle name="Migliaia 4 2 3 10 2 2" xfId="40454" xr:uid="{F4D60E3D-9EE8-46C0-A9DB-502CEF48EFD6}"/>
    <cellStyle name="Migliaia 4 2 3 10 3" xfId="29037" xr:uid="{824F93BE-CF06-4722-B2A1-AE1BE1A168DB}"/>
    <cellStyle name="Migliaia 4 2 3 11" xfId="11909" xr:uid="{3150AFDA-5B7D-4F53-9BAF-5EDA4E11C82B}"/>
    <cellStyle name="Migliaia 4 2 3 11 2" xfId="34746" xr:uid="{25678A07-BF59-4D58-A4C3-80362BB93BCE}"/>
    <cellStyle name="Migliaia 4 2 3 12" xfId="23329" xr:uid="{7612D570-D935-4DCE-8F1D-6269C3F71D7B}"/>
    <cellStyle name="Migliaia 4 2 3 2" xfId="443" xr:uid="{E1E63C19-A245-4E34-A661-039B5A0ADD78}"/>
    <cellStyle name="Migliaia 4 2 3 2 10" xfId="12035" xr:uid="{6B94BC9F-63AF-45B8-B11E-10D6180248A4}"/>
    <cellStyle name="Migliaia 4 2 3 2 10 2" xfId="34872" xr:uid="{6843E12B-EA2C-4762-A3CA-4A553A41DF0A}"/>
    <cellStyle name="Migliaia 4 2 3 2 11" xfId="23455" xr:uid="{26EF1DF6-2E40-41DE-AE2C-2117472319B8}"/>
    <cellStyle name="Migliaia 4 2 3 2 2" xfId="697" xr:uid="{B3BB7A69-A3B6-42FD-997C-F00CEDB98BF3}"/>
    <cellStyle name="Migliaia 4 2 3 2 2 2" xfId="2259" xr:uid="{609718E4-51EF-42A0-9A53-7F150B3EB55A}"/>
    <cellStyle name="Migliaia 4 2 3 2 2 2 2" xfId="5115" xr:uid="{D93AAD4B-5E91-4844-8A69-87D7DA571B3B}"/>
    <cellStyle name="Migliaia 4 2 3 2 2 2 2 2" xfId="10823" xr:uid="{19997034-44E6-4CB1-8136-6CEE4D7E254A}"/>
    <cellStyle name="Migliaia 4 2 3 2 2 2 2 2 2" xfId="22241" xr:uid="{BD47072E-2658-466F-AE44-1160DBA62F3B}"/>
    <cellStyle name="Migliaia 4 2 3 2 2 2 2 2 2 2" xfId="45078" xr:uid="{0553F31D-CBCE-4765-930D-048A7D791568}"/>
    <cellStyle name="Migliaia 4 2 3 2 2 2 2 2 3" xfId="33661" xr:uid="{F906BC3B-D18B-4E74-8807-C81E2B7F9B39}"/>
    <cellStyle name="Migliaia 4 2 3 2 2 2 2 3" xfId="16533" xr:uid="{1180F902-B2AB-4230-B9A1-1BB58249F7E7}"/>
    <cellStyle name="Migliaia 4 2 3 2 2 2 2 3 2" xfId="39370" xr:uid="{C0F057A0-DEEF-4092-BD5E-74878D7CA584}"/>
    <cellStyle name="Migliaia 4 2 3 2 2 2 2 4" xfId="27953" xr:uid="{FA544F10-01CC-4159-8255-13D86D264EC7}"/>
    <cellStyle name="Migliaia 4 2 3 2 2 2 3" xfId="7970" xr:uid="{10451EC0-C140-4896-8EC3-90018C91904A}"/>
    <cellStyle name="Migliaia 4 2 3 2 2 2 3 2" xfId="19387" xr:uid="{60862A45-285D-459B-B793-8E86F601690F}"/>
    <cellStyle name="Migliaia 4 2 3 2 2 2 3 2 2" xfId="42224" xr:uid="{96CC1BBC-44D8-4E14-A981-7CB3E41FB123}"/>
    <cellStyle name="Migliaia 4 2 3 2 2 2 3 3" xfId="30807" xr:uid="{BD0863F5-B97C-418A-8B7D-F0198160DAFA}"/>
    <cellStyle name="Migliaia 4 2 3 2 2 2 4" xfId="13679" xr:uid="{3B3E5698-925D-4968-A28B-17FFED062ECF}"/>
    <cellStyle name="Migliaia 4 2 3 2 2 2 4 2" xfId="36516" xr:uid="{A0F71454-5C49-4598-A973-4442158F9A81}"/>
    <cellStyle name="Migliaia 4 2 3 2 2 2 5" xfId="25099" xr:uid="{6CA8E2D3-170B-45FD-BE89-7ED1DEBF8568}"/>
    <cellStyle name="Migliaia 4 2 3 2 2 3" xfId="3688" xr:uid="{48D334E5-0819-4F37-B2CB-F2AE1ABE4BC5}"/>
    <cellStyle name="Migliaia 4 2 3 2 2 3 2" xfId="9397" xr:uid="{14D9C7D2-5AAB-4F47-A9D2-66A2F579404F}"/>
    <cellStyle name="Migliaia 4 2 3 2 2 3 2 2" xfId="20814" xr:uid="{027DAEFF-ADEA-479F-B884-14DB5FFE1CF5}"/>
    <cellStyle name="Migliaia 4 2 3 2 2 3 2 2 2" xfId="43651" xr:uid="{00D78D04-42CA-452C-A809-9714F4822ED7}"/>
    <cellStyle name="Migliaia 4 2 3 2 2 3 2 3" xfId="32234" xr:uid="{D631FCAB-B7CF-45CD-BAB9-76D9571FA76B}"/>
    <cellStyle name="Migliaia 4 2 3 2 2 3 3" xfId="15106" xr:uid="{D1E04FB8-7A4A-4F04-8F21-C8E8F3E53C5F}"/>
    <cellStyle name="Migliaia 4 2 3 2 2 3 3 2" xfId="37943" xr:uid="{50CA0C92-A660-4417-B8D3-B35B7E910EEC}"/>
    <cellStyle name="Migliaia 4 2 3 2 2 3 4" xfId="26526" xr:uid="{CE867A54-1174-43C8-9F4F-F14132F21A6B}"/>
    <cellStyle name="Migliaia 4 2 3 2 2 4" xfId="6543" xr:uid="{4E118453-7C79-48C2-9316-F716FDE9F4D9}"/>
    <cellStyle name="Migliaia 4 2 3 2 2 4 2" xfId="17960" xr:uid="{27B228D2-2054-431C-8657-A87EF13CA5BA}"/>
    <cellStyle name="Migliaia 4 2 3 2 2 4 2 2" xfId="40797" xr:uid="{C9B62F4F-D1EB-45A1-A66D-72631E30A1CF}"/>
    <cellStyle name="Migliaia 4 2 3 2 2 4 3" xfId="29380" xr:uid="{3FE3E2B5-A4B7-4C9F-B4CD-D15E7FFB6AD4}"/>
    <cellStyle name="Migliaia 4 2 3 2 2 5" xfId="12252" xr:uid="{6B93E695-0E7E-4CCE-9C63-9CECA821419D}"/>
    <cellStyle name="Migliaia 4 2 3 2 2 5 2" xfId="35089" xr:uid="{2B3F3BCE-77B3-4223-9809-2329F3DCA6DD}"/>
    <cellStyle name="Migliaia 4 2 3 2 2 6" xfId="23672" xr:uid="{B9ADAD62-F251-4760-86F3-B0D55C636288}"/>
    <cellStyle name="Migliaia 4 2 3 2 3" xfId="957" xr:uid="{51EA6F8A-520B-400C-965F-9A12B1DE1115}"/>
    <cellStyle name="Migliaia 4 2 3 2 3 2" xfId="2476" xr:uid="{D43645D2-7642-4A28-B4A5-C6C650E5C56F}"/>
    <cellStyle name="Migliaia 4 2 3 2 3 2 2" xfId="5332" xr:uid="{20D06CDD-CD99-4C80-88F2-593047CDB6DF}"/>
    <cellStyle name="Migliaia 4 2 3 2 3 2 2 2" xfId="11040" xr:uid="{E0ACC014-94F8-458C-B6EB-DFEFB892BC45}"/>
    <cellStyle name="Migliaia 4 2 3 2 3 2 2 2 2" xfId="22458" xr:uid="{137DEB23-7D72-400B-908E-45F10CBEA51A}"/>
    <cellStyle name="Migliaia 4 2 3 2 3 2 2 2 2 2" xfId="45295" xr:uid="{84E3467A-D4EC-4EE9-A047-8F7EDF47E30C}"/>
    <cellStyle name="Migliaia 4 2 3 2 3 2 2 2 3" xfId="33878" xr:uid="{549ECDA0-12A6-4C6F-AFE4-C96B08860E26}"/>
    <cellStyle name="Migliaia 4 2 3 2 3 2 2 3" xfId="16750" xr:uid="{B40178BB-D758-458D-8419-023AE25CB7DC}"/>
    <cellStyle name="Migliaia 4 2 3 2 3 2 2 3 2" xfId="39587" xr:uid="{6A591EED-9B36-425B-A679-9A18C9B821F7}"/>
    <cellStyle name="Migliaia 4 2 3 2 3 2 2 4" xfId="28170" xr:uid="{C6BA2C97-1CA8-455C-9382-5F06C941D5AA}"/>
    <cellStyle name="Migliaia 4 2 3 2 3 2 3" xfId="8187" xr:uid="{862B66C2-C5E6-45C7-92E0-FCA043EF3A40}"/>
    <cellStyle name="Migliaia 4 2 3 2 3 2 3 2" xfId="19604" xr:uid="{FB02C125-C98F-46E7-9E1C-696C2D7DC079}"/>
    <cellStyle name="Migliaia 4 2 3 2 3 2 3 2 2" xfId="42441" xr:uid="{9C16052C-FDEE-4582-B250-25E42898F7C0}"/>
    <cellStyle name="Migliaia 4 2 3 2 3 2 3 3" xfId="31024" xr:uid="{CE1A868C-0607-43D7-AC42-C2DD2036A5C1}"/>
    <cellStyle name="Migliaia 4 2 3 2 3 2 4" xfId="13896" xr:uid="{AE59DA6B-5608-4CD7-BDE0-18E9413178FA}"/>
    <cellStyle name="Migliaia 4 2 3 2 3 2 4 2" xfId="36733" xr:uid="{505E2C8C-641E-4812-B699-E6CE5C7378D7}"/>
    <cellStyle name="Migliaia 4 2 3 2 3 2 5" xfId="25316" xr:uid="{D51510B7-822F-4B98-A996-52B414A3FEE9}"/>
    <cellStyle name="Migliaia 4 2 3 2 3 3" xfId="3905" xr:uid="{2A8D3023-4C7F-4E0D-857E-BD7018DCB37B}"/>
    <cellStyle name="Migliaia 4 2 3 2 3 3 2" xfId="9614" xr:uid="{40FCCC6F-3A19-4C00-8088-39395A546503}"/>
    <cellStyle name="Migliaia 4 2 3 2 3 3 2 2" xfId="21031" xr:uid="{E47A1EF0-2E4E-4872-9991-BE8A28B5ACEF}"/>
    <cellStyle name="Migliaia 4 2 3 2 3 3 2 2 2" xfId="43868" xr:uid="{BB1A8579-8F84-4042-9A0E-6814B7F071A5}"/>
    <cellStyle name="Migliaia 4 2 3 2 3 3 2 3" xfId="32451" xr:uid="{75A6C81D-94CF-4606-903D-D025A12BFCCA}"/>
    <cellStyle name="Migliaia 4 2 3 2 3 3 3" xfId="15323" xr:uid="{C75E6DC3-A33D-4E87-89D5-DAFA21292255}"/>
    <cellStyle name="Migliaia 4 2 3 2 3 3 3 2" xfId="38160" xr:uid="{31546AD8-AA9A-4D37-85CA-606B30AA1FF1}"/>
    <cellStyle name="Migliaia 4 2 3 2 3 3 4" xfId="26743" xr:uid="{6C84A159-D519-4D18-AE5A-908D75019E16}"/>
    <cellStyle name="Migliaia 4 2 3 2 3 4" xfId="6760" xr:uid="{5E8BDC2A-C1FA-4111-A682-B8FE7BC08905}"/>
    <cellStyle name="Migliaia 4 2 3 2 3 4 2" xfId="18177" xr:uid="{D6356DF2-FB82-4800-84BC-E6DFA0F1DCFE}"/>
    <cellStyle name="Migliaia 4 2 3 2 3 4 2 2" xfId="41014" xr:uid="{DE85199A-CD92-4DB8-813E-F02167D50CC5}"/>
    <cellStyle name="Migliaia 4 2 3 2 3 4 3" xfId="29597" xr:uid="{9AD8A4DA-A58E-4428-9989-4AEF0DE78EB1}"/>
    <cellStyle name="Migliaia 4 2 3 2 3 5" xfId="12469" xr:uid="{0ABD53B0-467E-4230-9A36-7AEB412140D4}"/>
    <cellStyle name="Migliaia 4 2 3 2 3 5 2" xfId="35306" xr:uid="{D3158313-2E81-471A-A1AD-DDDC2AD0344A}"/>
    <cellStyle name="Migliaia 4 2 3 2 3 6" xfId="23889" xr:uid="{443FCFD1-69B7-4FB6-B386-1B6DB2B393A5}"/>
    <cellStyle name="Migliaia 4 2 3 2 4" xfId="1204" xr:uid="{469BD1BF-E9AE-4EAC-94C7-61E21A9E6B48}"/>
    <cellStyle name="Migliaia 4 2 3 2 4 2" xfId="2693" xr:uid="{CF24D76F-095C-46FA-8AB0-59E6C0959899}"/>
    <cellStyle name="Migliaia 4 2 3 2 4 2 2" xfId="5549" xr:uid="{7379CC0F-2F3F-42B2-A7C4-D62AF4C68321}"/>
    <cellStyle name="Migliaia 4 2 3 2 4 2 2 2" xfId="11257" xr:uid="{16141CCD-FFED-4E21-B789-B047DD11C6EF}"/>
    <cellStyle name="Migliaia 4 2 3 2 4 2 2 2 2" xfId="22675" xr:uid="{E45A3BA0-1396-47AC-B167-1C9DF624D447}"/>
    <cellStyle name="Migliaia 4 2 3 2 4 2 2 2 2 2" xfId="45512" xr:uid="{8CC268E2-6CC6-4E97-ABD4-626389151A0A}"/>
    <cellStyle name="Migliaia 4 2 3 2 4 2 2 2 3" xfId="34095" xr:uid="{DA7CB10E-5F4A-49A3-A8BB-DAB9F161A0A5}"/>
    <cellStyle name="Migliaia 4 2 3 2 4 2 2 3" xfId="16967" xr:uid="{172DCE90-E13F-46D0-8AAB-88BCE238F60D}"/>
    <cellStyle name="Migliaia 4 2 3 2 4 2 2 3 2" xfId="39804" xr:uid="{9174786C-B5F8-40D6-9609-0F1D60CAD85D}"/>
    <cellStyle name="Migliaia 4 2 3 2 4 2 2 4" xfId="28387" xr:uid="{8ECA7786-9646-4FD6-8F80-5BCE3EB051BD}"/>
    <cellStyle name="Migliaia 4 2 3 2 4 2 3" xfId="8404" xr:uid="{6CA26E6A-7527-44F2-8DCC-DA9A43D288C6}"/>
    <cellStyle name="Migliaia 4 2 3 2 4 2 3 2" xfId="19821" xr:uid="{CCFE5FA8-C2B3-4108-9F59-3A97D17F58F5}"/>
    <cellStyle name="Migliaia 4 2 3 2 4 2 3 2 2" xfId="42658" xr:uid="{33102ABD-7852-44F7-BDCC-BBA086C67084}"/>
    <cellStyle name="Migliaia 4 2 3 2 4 2 3 3" xfId="31241" xr:uid="{BA4BF0C7-D52C-4E55-8354-E14912DA0CF1}"/>
    <cellStyle name="Migliaia 4 2 3 2 4 2 4" xfId="14113" xr:uid="{C03674F0-D4B7-4BE2-B9EF-CA4DA5A09B99}"/>
    <cellStyle name="Migliaia 4 2 3 2 4 2 4 2" xfId="36950" xr:uid="{89C1C5ED-70F9-4BB7-8220-4B83CF404BCF}"/>
    <cellStyle name="Migliaia 4 2 3 2 4 2 5" xfId="25533" xr:uid="{7343546A-4287-482E-BAAC-295B0377C703}"/>
    <cellStyle name="Migliaia 4 2 3 2 4 3" xfId="4122" xr:uid="{FFF057BC-D957-415B-B9F2-DD1132BBEA33}"/>
    <cellStyle name="Migliaia 4 2 3 2 4 3 2" xfId="9831" xr:uid="{BC944A1B-07EE-4463-9B37-29787B778F9F}"/>
    <cellStyle name="Migliaia 4 2 3 2 4 3 2 2" xfId="21248" xr:uid="{75018038-5917-412C-AE57-57F732690E89}"/>
    <cellStyle name="Migliaia 4 2 3 2 4 3 2 2 2" xfId="44085" xr:uid="{2101FA88-1C3E-47A9-9115-74B6AB049736}"/>
    <cellStyle name="Migliaia 4 2 3 2 4 3 2 3" xfId="32668" xr:uid="{77665017-6BB8-4883-8D44-886DEE27E4DC}"/>
    <cellStyle name="Migliaia 4 2 3 2 4 3 3" xfId="15540" xr:uid="{5E2517C0-BF38-457B-9FDD-5152ECB35651}"/>
    <cellStyle name="Migliaia 4 2 3 2 4 3 3 2" xfId="38377" xr:uid="{FA755262-E191-4ACA-82F4-F50909E0C221}"/>
    <cellStyle name="Migliaia 4 2 3 2 4 3 4" xfId="26960" xr:uid="{CA07CD65-F5C1-4E64-8244-12CFA1E313C7}"/>
    <cellStyle name="Migliaia 4 2 3 2 4 4" xfId="6977" xr:uid="{AE82A265-329F-42C0-8314-19941C330A75}"/>
    <cellStyle name="Migliaia 4 2 3 2 4 4 2" xfId="18394" xr:uid="{E4238A03-1FD7-4E48-AB2B-2CB9720932A9}"/>
    <cellStyle name="Migliaia 4 2 3 2 4 4 2 2" xfId="41231" xr:uid="{1B5F221C-F1FA-479A-B28B-41E773304A97}"/>
    <cellStyle name="Migliaia 4 2 3 2 4 4 3" xfId="29814" xr:uid="{9ECE789A-CC77-453F-9261-5FB4ED61B618}"/>
    <cellStyle name="Migliaia 4 2 3 2 4 5" xfId="12686" xr:uid="{FFB85468-E545-4EC1-B955-7AD32BAE2E8B}"/>
    <cellStyle name="Migliaia 4 2 3 2 4 5 2" xfId="35523" xr:uid="{1629CFC5-E9B9-4DF4-86AB-FA0611442296}"/>
    <cellStyle name="Migliaia 4 2 3 2 4 6" xfId="24106" xr:uid="{93FB7406-2772-48A7-95EE-8596177A03C9}"/>
    <cellStyle name="Migliaia 4 2 3 2 5" xfId="1451" xr:uid="{6050B822-4F24-4A04-A526-BA9C78F30BA2}"/>
    <cellStyle name="Migliaia 4 2 3 2 5 2" xfId="2910" xr:uid="{C66D85B9-CE87-4A07-9168-C2BD1B9CD4B6}"/>
    <cellStyle name="Migliaia 4 2 3 2 5 2 2" xfId="5766" xr:uid="{82C6499A-9814-4A69-8FA2-C8BB0813790C}"/>
    <cellStyle name="Migliaia 4 2 3 2 5 2 2 2" xfId="11474" xr:uid="{8DA7F2E4-7719-4BA3-832B-9AD0B3D61E60}"/>
    <cellStyle name="Migliaia 4 2 3 2 5 2 2 2 2" xfId="22892" xr:uid="{432CEF7D-68DF-4ABB-A6DA-0D9F245F25B8}"/>
    <cellStyle name="Migliaia 4 2 3 2 5 2 2 2 2 2" xfId="45729" xr:uid="{A36F9666-AE4D-4FF5-9708-C37C6FD40534}"/>
    <cellStyle name="Migliaia 4 2 3 2 5 2 2 2 3" xfId="34312" xr:uid="{42EE6B60-BD24-4F1F-A645-2D9F34431613}"/>
    <cellStyle name="Migliaia 4 2 3 2 5 2 2 3" xfId="17184" xr:uid="{D950C0D3-594B-4A4B-9B67-B7EE7B00108A}"/>
    <cellStyle name="Migliaia 4 2 3 2 5 2 2 3 2" xfId="40021" xr:uid="{A278FEDF-08A8-4955-8846-6F7AC0EEF72D}"/>
    <cellStyle name="Migliaia 4 2 3 2 5 2 2 4" xfId="28604" xr:uid="{44628F39-17F1-48D8-951B-6B8E8F0FE9EC}"/>
    <cellStyle name="Migliaia 4 2 3 2 5 2 3" xfId="8621" xr:uid="{A36F4B8B-90CB-453F-BFD6-4D8AE83679F8}"/>
    <cellStyle name="Migliaia 4 2 3 2 5 2 3 2" xfId="20038" xr:uid="{6ABBBE7C-C2DF-4647-B134-330A5E1E369C}"/>
    <cellStyle name="Migliaia 4 2 3 2 5 2 3 2 2" xfId="42875" xr:uid="{C6369A44-E65D-4BC4-B766-25ECD3DA54B4}"/>
    <cellStyle name="Migliaia 4 2 3 2 5 2 3 3" xfId="31458" xr:uid="{FBDB9666-0F93-4F92-9C33-2EA82C63018D}"/>
    <cellStyle name="Migliaia 4 2 3 2 5 2 4" xfId="14330" xr:uid="{E67AC38D-AD7A-4E23-A00B-A8487920958A}"/>
    <cellStyle name="Migliaia 4 2 3 2 5 2 4 2" xfId="37167" xr:uid="{BA0DEBC6-7D93-4CFE-AA19-BEAF4B74FC77}"/>
    <cellStyle name="Migliaia 4 2 3 2 5 2 5" xfId="25750" xr:uid="{FCEF5184-84DF-4D20-9CEC-9A76AF758C30}"/>
    <cellStyle name="Migliaia 4 2 3 2 5 3" xfId="4339" xr:uid="{EE55E8CC-4962-49C4-8EAD-A701E325DB40}"/>
    <cellStyle name="Migliaia 4 2 3 2 5 3 2" xfId="10048" xr:uid="{F2F9F19B-7888-4187-B359-422401A36ACB}"/>
    <cellStyle name="Migliaia 4 2 3 2 5 3 2 2" xfId="21465" xr:uid="{503BC9F4-B0D1-48F6-B0BE-7F88C5289C4A}"/>
    <cellStyle name="Migliaia 4 2 3 2 5 3 2 2 2" xfId="44302" xr:uid="{021065A3-673B-4CC6-8E1B-072FC3D1D1F8}"/>
    <cellStyle name="Migliaia 4 2 3 2 5 3 2 3" xfId="32885" xr:uid="{D75CBD55-B799-45AC-B6B9-859D17A52BEF}"/>
    <cellStyle name="Migliaia 4 2 3 2 5 3 3" xfId="15757" xr:uid="{49317FEB-481A-4EE2-A714-776DD3507F3F}"/>
    <cellStyle name="Migliaia 4 2 3 2 5 3 3 2" xfId="38594" xr:uid="{CA3CA27E-EC69-487C-AEB1-D2FFD1B74EBE}"/>
    <cellStyle name="Migliaia 4 2 3 2 5 3 4" xfId="27177" xr:uid="{7BEA8E75-7D0D-458B-AE34-26137F4C1F71}"/>
    <cellStyle name="Migliaia 4 2 3 2 5 4" xfId="7194" xr:uid="{D426DB71-4B36-4EA3-9FF1-BEAAB0BDB4D5}"/>
    <cellStyle name="Migliaia 4 2 3 2 5 4 2" xfId="18611" xr:uid="{26E9861B-E73A-48D7-A47D-BE25E9BC6F1A}"/>
    <cellStyle name="Migliaia 4 2 3 2 5 4 2 2" xfId="41448" xr:uid="{2411DCF8-7CCA-4D2B-8A83-E92477136416}"/>
    <cellStyle name="Migliaia 4 2 3 2 5 4 3" xfId="30031" xr:uid="{A1CE6F6B-766C-4732-91E9-2C6DB2487474}"/>
    <cellStyle name="Migliaia 4 2 3 2 5 5" xfId="12903" xr:uid="{D9B02A36-F7ED-41E8-9DFB-8AEA1788DF4D}"/>
    <cellStyle name="Migliaia 4 2 3 2 5 5 2" xfId="35740" xr:uid="{4F2EE951-435C-419E-8331-67E6188D3A56}"/>
    <cellStyle name="Migliaia 4 2 3 2 5 6" xfId="24323" xr:uid="{6A76DCA7-2EF0-4EA5-B41E-530240E6E789}"/>
    <cellStyle name="Migliaia 4 2 3 2 6" xfId="1698" xr:uid="{2930D231-D1A0-452F-B056-A5E2D4DCD3A7}"/>
    <cellStyle name="Migliaia 4 2 3 2 6 2" xfId="3127" xr:uid="{07EB4363-7D6C-40CC-93A6-855A09C55D87}"/>
    <cellStyle name="Migliaia 4 2 3 2 6 2 2" xfId="5983" xr:uid="{CD807A7C-0571-4025-A161-571062C7A12F}"/>
    <cellStyle name="Migliaia 4 2 3 2 6 2 2 2" xfId="11691" xr:uid="{6FBFC736-3AFC-40AB-ADFA-6F42282BC5B4}"/>
    <cellStyle name="Migliaia 4 2 3 2 6 2 2 2 2" xfId="23109" xr:uid="{588A7B1D-F13C-4A4D-983D-E1DE0E3690BB}"/>
    <cellStyle name="Migliaia 4 2 3 2 6 2 2 2 2 2" xfId="45946" xr:uid="{1D9873B2-E7BA-422A-BEFD-90A67995ACA4}"/>
    <cellStyle name="Migliaia 4 2 3 2 6 2 2 2 3" xfId="34529" xr:uid="{1C97D625-2181-4BD1-90D8-4D753EDE8537}"/>
    <cellStyle name="Migliaia 4 2 3 2 6 2 2 3" xfId="17401" xr:uid="{A9950913-593A-4D72-AD8A-3DF417A5C32D}"/>
    <cellStyle name="Migliaia 4 2 3 2 6 2 2 3 2" xfId="40238" xr:uid="{8204A2C1-80E1-44C2-B8E8-B615340EAE3A}"/>
    <cellStyle name="Migliaia 4 2 3 2 6 2 2 4" xfId="28821" xr:uid="{FBB5BE49-DDA5-4BD9-9136-0D0D92B12EF4}"/>
    <cellStyle name="Migliaia 4 2 3 2 6 2 3" xfId="8838" xr:uid="{F974482E-A6A8-4600-8694-387B2B612A6D}"/>
    <cellStyle name="Migliaia 4 2 3 2 6 2 3 2" xfId="20255" xr:uid="{EF8EC3C8-512F-4F48-9324-BEB7906F7279}"/>
    <cellStyle name="Migliaia 4 2 3 2 6 2 3 2 2" xfId="43092" xr:uid="{27F5749F-0636-4E9B-859D-AC1CA505030F}"/>
    <cellStyle name="Migliaia 4 2 3 2 6 2 3 3" xfId="31675" xr:uid="{9144B2EF-4EAE-465C-A756-1BA9CD5F73C5}"/>
    <cellStyle name="Migliaia 4 2 3 2 6 2 4" xfId="14547" xr:uid="{4F2234DF-0571-4DB0-B067-1B489C7B3B87}"/>
    <cellStyle name="Migliaia 4 2 3 2 6 2 4 2" xfId="37384" xr:uid="{DE66811B-86E6-4113-AEFE-F6076976366D}"/>
    <cellStyle name="Migliaia 4 2 3 2 6 2 5" xfId="25967" xr:uid="{6273DCFB-57EA-4429-83A5-058EF208E099}"/>
    <cellStyle name="Migliaia 4 2 3 2 6 3" xfId="4556" xr:uid="{5BC02490-5C08-4917-8A15-8E9BBB7655DA}"/>
    <cellStyle name="Migliaia 4 2 3 2 6 3 2" xfId="10265" xr:uid="{737F3B1D-BD80-4F11-8146-703BA876A4EA}"/>
    <cellStyle name="Migliaia 4 2 3 2 6 3 2 2" xfId="21682" xr:uid="{B5530E71-166B-4071-8A2B-A9CE213AF150}"/>
    <cellStyle name="Migliaia 4 2 3 2 6 3 2 2 2" xfId="44519" xr:uid="{9AE55B84-993A-4343-AFE7-C102C0E78379}"/>
    <cellStyle name="Migliaia 4 2 3 2 6 3 2 3" xfId="33102" xr:uid="{8F70B4E3-81AB-4AD7-8AEA-4ACD70BEDC09}"/>
    <cellStyle name="Migliaia 4 2 3 2 6 3 3" xfId="15974" xr:uid="{7F67ACAE-384B-4617-A87C-5D4C4F8D4DDD}"/>
    <cellStyle name="Migliaia 4 2 3 2 6 3 3 2" xfId="38811" xr:uid="{FF6D367C-CFE2-429A-AEA8-7BA415A0041F}"/>
    <cellStyle name="Migliaia 4 2 3 2 6 3 4" xfId="27394" xr:uid="{C420B8EB-F9DC-4822-BB17-47265FC3ED3D}"/>
    <cellStyle name="Migliaia 4 2 3 2 6 4" xfId="7411" xr:uid="{1D358419-F7A8-4351-9027-A065D19FFF2D}"/>
    <cellStyle name="Migliaia 4 2 3 2 6 4 2" xfId="18828" xr:uid="{ECC0C7FF-E6FD-4372-B04A-B6C4E4752C74}"/>
    <cellStyle name="Migliaia 4 2 3 2 6 4 2 2" xfId="41665" xr:uid="{77AF5394-8B3A-42E3-B451-56155BBACD3F}"/>
    <cellStyle name="Migliaia 4 2 3 2 6 4 3" xfId="30248" xr:uid="{7B6645FE-F8FE-4772-90DB-A1EE4A8C2207}"/>
    <cellStyle name="Migliaia 4 2 3 2 6 5" xfId="13120" xr:uid="{D8EEC66F-4A70-40C7-A285-E3BFAAFD0322}"/>
    <cellStyle name="Migliaia 4 2 3 2 6 5 2" xfId="35957" xr:uid="{9979B832-B3FA-4A8E-830E-3AD68B975A10}"/>
    <cellStyle name="Migliaia 4 2 3 2 6 6" xfId="24540" xr:uid="{7DFC2384-6026-4C87-AC1E-63183121E56B}"/>
    <cellStyle name="Migliaia 4 2 3 2 7" xfId="2042" xr:uid="{38E663D8-5B3E-43F6-B7A8-E26072F446E9}"/>
    <cellStyle name="Migliaia 4 2 3 2 7 2" xfId="4898" xr:uid="{22580D74-2AAD-434A-931C-95103ECD6DD6}"/>
    <cellStyle name="Migliaia 4 2 3 2 7 2 2" xfId="10606" xr:uid="{A6C38E8F-8C3D-401D-956B-9F0E649836C1}"/>
    <cellStyle name="Migliaia 4 2 3 2 7 2 2 2" xfId="22024" xr:uid="{F5BE32E4-D51C-41CA-AF33-60D46F58AB44}"/>
    <cellStyle name="Migliaia 4 2 3 2 7 2 2 2 2" xfId="44861" xr:uid="{680DC93F-D4DC-477F-8FAF-63B85FBC43DF}"/>
    <cellStyle name="Migliaia 4 2 3 2 7 2 2 3" xfId="33444" xr:uid="{43347F5C-5FE6-450E-985E-ABF9A0C23D78}"/>
    <cellStyle name="Migliaia 4 2 3 2 7 2 3" xfId="16316" xr:uid="{8F29142E-15BF-4649-A3F3-869F10FAA5C7}"/>
    <cellStyle name="Migliaia 4 2 3 2 7 2 3 2" xfId="39153" xr:uid="{B2E9209B-4D29-4F0C-91B4-A4C8079F56EC}"/>
    <cellStyle name="Migliaia 4 2 3 2 7 2 4" xfId="27736" xr:uid="{0859BAA5-27AF-4E6D-8641-A385862D8B89}"/>
    <cellStyle name="Migliaia 4 2 3 2 7 3" xfId="7753" xr:uid="{3E874351-092D-4253-B4A5-C8C3AA166B8A}"/>
    <cellStyle name="Migliaia 4 2 3 2 7 3 2" xfId="19170" xr:uid="{C2FF3F5A-3322-4BFA-A251-116B8447B226}"/>
    <cellStyle name="Migliaia 4 2 3 2 7 3 2 2" xfId="42007" xr:uid="{886EC898-6406-46E8-A91B-78D42676BF90}"/>
    <cellStyle name="Migliaia 4 2 3 2 7 3 3" xfId="30590" xr:uid="{562D1C9D-CA5A-42C9-9DA8-ADF6E974966D}"/>
    <cellStyle name="Migliaia 4 2 3 2 7 4" xfId="13462" xr:uid="{72CF3662-FE95-4410-B2B7-F85B93AE532F}"/>
    <cellStyle name="Migliaia 4 2 3 2 7 4 2" xfId="36299" xr:uid="{2F417770-8963-4B11-828C-ED36A4A18F13}"/>
    <cellStyle name="Migliaia 4 2 3 2 7 5" xfId="24882" xr:uid="{CF841C66-9267-4621-882C-BFEB70D89863}"/>
    <cellStyle name="Migliaia 4 2 3 2 8" xfId="3471" xr:uid="{8A79F3D5-81BB-4684-8051-F68D70EA6CAE}"/>
    <cellStyle name="Migliaia 4 2 3 2 8 2" xfId="9180" xr:uid="{F6C874F2-2725-4534-9BF5-62D0795CD82C}"/>
    <cellStyle name="Migliaia 4 2 3 2 8 2 2" xfId="20597" xr:uid="{8455EE41-0EA0-4402-9F2D-8D650CF176DB}"/>
    <cellStyle name="Migliaia 4 2 3 2 8 2 2 2" xfId="43434" xr:uid="{A1994B0D-2F67-41A3-A2BA-A989676715B4}"/>
    <cellStyle name="Migliaia 4 2 3 2 8 2 3" xfId="32017" xr:uid="{BA6E768F-190C-45B6-9BE9-6F706D1F823B}"/>
    <cellStyle name="Migliaia 4 2 3 2 8 3" xfId="14889" xr:uid="{AB2768EF-DC16-49C0-9CF5-8B768212F97A}"/>
    <cellStyle name="Migliaia 4 2 3 2 8 3 2" xfId="37726" xr:uid="{77E52029-B975-48AB-AE52-DF8C27E5D00E}"/>
    <cellStyle name="Migliaia 4 2 3 2 8 4" xfId="26309" xr:uid="{5DEB1AB8-D18F-4B3F-9F98-F503DE26B3AD}"/>
    <cellStyle name="Migliaia 4 2 3 2 9" xfId="6326" xr:uid="{36DC9628-AC26-4A6E-9063-B104A7507403}"/>
    <cellStyle name="Migliaia 4 2 3 2 9 2" xfId="17743" xr:uid="{4A625ABB-B9BD-4AE4-A45B-A78784E5737F}"/>
    <cellStyle name="Migliaia 4 2 3 2 9 2 2" xfId="40580" xr:uid="{5F165DC6-DA32-4D8D-BA5F-187A2A7FB004}"/>
    <cellStyle name="Migliaia 4 2 3 2 9 3" xfId="29163" xr:uid="{A9F99587-2A70-4348-AEDD-A0ECA12AA9D9}"/>
    <cellStyle name="Migliaia 4 2 3 3" xfId="563" xr:uid="{A1F69904-2274-499F-86EE-09F65C983FEB}"/>
    <cellStyle name="Migliaia 4 2 3 3 2" xfId="2145" xr:uid="{E09637A5-D459-4839-B6E9-FF30888E2DC9}"/>
    <cellStyle name="Migliaia 4 2 3 3 2 2" xfId="5001" xr:uid="{7BA1605D-1B56-407D-8C22-2B5F7B22F478}"/>
    <cellStyle name="Migliaia 4 2 3 3 2 2 2" xfId="10709" xr:uid="{FF8F2D7D-9FE9-4DC6-B112-6E05CAA67EF9}"/>
    <cellStyle name="Migliaia 4 2 3 3 2 2 2 2" xfId="22127" xr:uid="{6B117629-B680-4F07-A4CA-AF31DF435036}"/>
    <cellStyle name="Migliaia 4 2 3 3 2 2 2 2 2" xfId="44964" xr:uid="{FB069B0F-190F-4EF4-A37A-BF4F086D4DBA}"/>
    <cellStyle name="Migliaia 4 2 3 3 2 2 2 3" xfId="33547" xr:uid="{16941792-5235-406B-A1CD-3A87EBFBD5B6}"/>
    <cellStyle name="Migliaia 4 2 3 3 2 2 3" xfId="16419" xr:uid="{58712A50-4897-47CB-8884-7812ED6CA1D5}"/>
    <cellStyle name="Migliaia 4 2 3 3 2 2 3 2" xfId="39256" xr:uid="{839A8F28-82A2-4635-A88E-0D96BD6FB27B}"/>
    <cellStyle name="Migliaia 4 2 3 3 2 2 4" xfId="27839" xr:uid="{BC93A23D-17D1-4CCA-AE5F-30F1D1D84971}"/>
    <cellStyle name="Migliaia 4 2 3 3 2 3" xfId="7856" xr:uid="{C95C2993-2646-48B0-A81F-835C0516B1ED}"/>
    <cellStyle name="Migliaia 4 2 3 3 2 3 2" xfId="19273" xr:uid="{403BC9B9-7066-4059-B4F0-8E1F3AD88327}"/>
    <cellStyle name="Migliaia 4 2 3 3 2 3 2 2" xfId="42110" xr:uid="{281CD5AA-3D69-4454-A51E-7CECFC3D4D7D}"/>
    <cellStyle name="Migliaia 4 2 3 3 2 3 3" xfId="30693" xr:uid="{E048F53B-BED2-4AB4-9173-456382B66756}"/>
    <cellStyle name="Migliaia 4 2 3 3 2 4" xfId="13565" xr:uid="{28BD2D7F-4B58-4C4C-AD45-A2AD8F5EA1E2}"/>
    <cellStyle name="Migliaia 4 2 3 3 2 4 2" xfId="36402" xr:uid="{904B8AA5-20D2-4925-A241-E5B1211C6FC8}"/>
    <cellStyle name="Migliaia 4 2 3 3 2 5" xfId="24985" xr:uid="{6E4D3FA3-A6A4-4889-9BAC-3503884D46D1}"/>
    <cellStyle name="Migliaia 4 2 3 3 3" xfId="3574" xr:uid="{9028ABD8-FB7D-4745-B384-0EE7EF1F9B39}"/>
    <cellStyle name="Migliaia 4 2 3 3 3 2" xfId="9283" xr:uid="{CF025536-CACD-4DEE-B8E7-3A1170B1F0C0}"/>
    <cellStyle name="Migliaia 4 2 3 3 3 2 2" xfId="20700" xr:uid="{D2BD6345-C29F-4AAD-971B-D2AA4FB5521E}"/>
    <cellStyle name="Migliaia 4 2 3 3 3 2 2 2" xfId="43537" xr:uid="{2BFB72BC-5C18-48A9-8524-1FA05F6D3C04}"/>
    <cellStyle name="Migliaia 4 2 3 3 3 2 3" xfId="32120" xr:uid="{B964F257-FD5D-428E-BD27-33CCF918B706}"/>
    <cellStyle name="Migliaia 4 2 3 3 3 3" xfId="14992" xr:uid="{3F3A5E93-F5D4-4C5E-A2ED-1845442B393D}"/>
    <cellStyle name="Migliaia 4 2 3 3 3 3 2" xfId="37829" xr:uid="{77D2ED1E-014A-4285-81D1-D57EED27F350}"/>
    <cellStyle name="Migliaia 4 2 3 3 3 4" xfId="26412" xr:uid="{947DD003-5A19-4CE7-85F0-A56EEEB301DE}"/>
    <cellStyle name="Migliaia 4 2 3 3 4" xfId="6429" xr:uid="{5531FC78-CA6B-4BF6-A765-7B4FCDFE2F52}"/>
    <cellStyle name="Migliaia 4 2 3 3 4 2" xfId="17846" xr:uid="{9F7207C0-BA72-47C4-A18A-73FDFB03F24E}"/>
    <cellStyle name="Migliaia 4 2 3 3 4 2 2" xfId="40683" xr:uid="{2C9BCFF2-2CCB-4EAF-ACC2-5A06F9C2F03F}"/>
    <cellStyle name="Migliaia 4 2 3 3 4 3" xfId="29266" xr:uid="{351CBE54-64F8-4F5A-9CA4-FA996B5AB078}"/>
    <cellStyle name="Migliaia 4 2 3 3 5" xfId="12138" xr:uid="{053E5294-7AEA-48CD-898D-4B19B35A7B5F}"/>
    <cellStyle name="Migliaia 4 2 3 3 5 2" xfId="34975" xr:uid="{3CD6D856-5E60-4BC2-AD2B-7592427A3DAF}"/>
    <cellStyle name="Migliaia 4 2 3 3 6" xfId="23558" xr:uid="{4EDA2B88-03CF-409A-A9DD-6AA8402580AA}"/>
    <cellStyle name="Migliaia 4 2 3 4" xfId="826" xr:uid="{71BF1C48-EADE-4D6D-B7A4-F37849975940}"/>
    <cellStyle name="Migliaia 4 2 3 4 2" xfId="2362" xr:uid="{6C7338B1-C476-4122-9CA9-4FDBDC16394A}"/>
    <cellStyle name="Migliaia 4 2 3 4 2 2" xfId="5218" xr:uid="{9AA5CB01-0774-477F-A9DD-50D456A042D4}"/>
    <cellStyle name="Migliaia 4 2 3 4 2 2 2" xfId="10926" xr:uid="{0CF7F069-F883-425D-922F-0C942A0A4790}"/>
    <cellStyle name="Migliaia 4 2 3 4 2 2 2 2" xfId="22344" xr:uid="{A5A7F413-DB2F-4EE0-8BD2-A5DFB6A0EE16}"/>
    <cellStyle name="Migliaia 4 2 3 4 2 2 2 2 2" xfId="45181" xr:uid="{FD094567-90EA-44B4-A27B-9937B0142393}"/>
    <cellStyle name="Migliaia 4 2 3 4 2 2 2 3" xfId="33764" xr:uid="{825CD311-799D-4A25-81DC-C14C8D9AF33F}"/>
    <cellStyle name="Migliaia 4 2 3 4 2 2 3" xfId="16636" xr:uid="{C74EDEC7-CF11-4E2E-805E-E6518E7B51DD}"/>
    <cellStyle name="Migliaia 4 2 3 4 2 2 3 2" xfId="39473" xr:uid="{FBA10593-99BE-4FF5-8A82-9E64E92C4AE2}"/>
    <cellStyle name="Migliaia 4 2 3 4 2 2 4" xfId="28056" xr:uid="{B7AC1198-8E91-476B-90A8-246AAA05ED95}"/>
    <cellStyle name="Migliaia 4 2 3 4 2 3" xfId="8073" xr:uid="{F26A7FE3-7344-4586-B938-D3BEFD9DC7A1}"/>
    <cellStyle name="Migliaia 4 2 3 4 2 3 2" xfId="19490" xr:uid="{03E49503-654E-4117-81C3-C8FEB9832BD3}"/>
    <cellStyle name="Migliaia 4 2 3 4 2 3 2 2" xfId="42327" xr:uid="{7CE32F19-D03F-4025-9F69-2745323EB2DA}"/>
    <cellStyle name="Migliaia 4 2 3 4 2 3 3" xfId="30910" xr:uid="{2BFDEDDA-7469-4AA5-B5AF-46F4B9243249}"/>
    <cellStyle name="Migliaia 4 2 3 4 2 4" xfId="13782" xr:uid="{3D764006-BC31-4FA1-8AB9-0AD47410D3E8}"/>
    <cellStyle name="Migliaia 4 2 3 4 2 4 2" xfId="36619" xr:uid="{2376509C-5F91-4CCD-9EDF-D721DF4FBC07}"/>
    <cellStyle name="Migliaia 4 2 3 4 2 5" xfId="25202" xr:uid="{BB42583E-E807-4CDB-8236-5B31FBC4D7C2}"/>
    <cellStyle name="Migliaia 4 2 3 4 3" xfId="3791" xr:uid="{E2580448-8822-47A8-9DDC-92E1B409E9A4}"/>
    <cellStyle name="Migliaia 4 2 3 4 3 2" xfId="9500" xr:uid="{16C83985-8B1C-4AFE-8AD7-D55BF13CD4EF}"/>
    <cellStyle name="Migliaia 4 2 3 4 3 2 2" xfId="20917" xr:uid="{36E52AD9-5463-47CE-B728-8D106D3F0748}"/>
    <cellStyle name="Migliaia 4 2 3 4 3 2 2 2" xfId="43754" xr:uid="{296061B2-F135-40EC-A6E4-B746906D1743}"/>
    <cellStyle name="Migliaia 4 2 3 4 3 2 3" xfId="32337" xr:uid="{B09E00AA-8A65-40DD-B190-CF07A1E088A8}"/>
    <cellStyle name="Migliaia 4 2 3 4 3 3" xfId="15209" xr:uid="{0353A7B0-7EE2-42BB-8016-151648D599D2}"/>
    <cellStyle name="Migliaia 4 2 3 4 3 3 2" xfId="38046" xr:uid="{B1FAD3A4-B646-429D-9C1E-4E15B81128CB}"/>
    <cellStyle name="Migliaia 4 2 3 4 3 4" xfId="26629" xr:uid="{84CFB616-64FC-4372-824E-7EABEA0723B4}"/>
    <cellStyle name="Migliaia 4 2 3 4 4" xfId="6646" xr:uid="{BB8315FE-7EA3-443B-9B4D-9BEA6DC228AB}"/>
    <cellStyle name="Migliaia 4 2 3 4 4 2" xfId="18063" xr:uid="{9AF0B3A5-0E9E-44E0-BC6F-6DB30CD7BA6F}"/>
    <cellStyle name="Migliaia 4 2 3 4 4 2 2" xfId="40900" xr:uid="{F6391946-4988-4722-8160-BA775B2FEB26}"/>
    <cellStyle name="Migliaia 4 2 3 4 4 3" xfId="29483" xr:uid="{3F8CCA7F-5BD2-4D83-8C9C-6EC3DA150029}"/>
    <cellStyle name="Migliaia 4 2 3 4 5" xfId="12355" xr:uid="{FCF42E6C-4939-40B1-A0C6-3CDFAA37C882}"/>
    <cellStyle name="Migliaia 4 2 3 4 5 2" xfId="35192" xr:uid="{069126C1-9D0A-4A28-A1CE-3DAFC7B03B6C}"/>
    <cellStyle name="Migliaia 4 2 3 4 6" xfId="23775" xr:uid="{5D66DA0F-C8CF-448C-BB78-7BDAF5BF95CC}"/>
    <cellStyle name="Migliaia 4 2 3 5" xfId="1073" xr:uid="{657467BC-F23E-44A9-9F9A-1FA91532D9E3}"/>
    <cellStyle name="Migliaia 4 2 3 5 2" xfId="2579" xr:uid="{71136310-D92D-4F17-B215-7D644FCABB9B}"/>
    <cellStyle name="Migliaia 4 2 3 5 2 2" xfId="5435" xr:uid="{923C68C7-18C1-4A76-8804-99716B38C216}"/>
    <cellStyle name="Migliaia 4 2 3 5 2 2 2" xfId="11143" xr:uid="{F8A2A7EE-C5E3-4DAB-8C87-5F546C7BF253}"/>
    <cellStyle name="Migliaia 4 2 3 5 2 2 2 2" xfId="22561" xr:uid="{9E94B988-095E-4E29-BB90-4CF5176B52E4}"/>
    <cellStyle name="Migliaia 4 2 3 5 2 2 2 2 2" xfId="45398" xr:uid="{2A341D1B-CF24-4B4F-A61A-F5C6DC900F7A}"/>
    <cellStyle name="Migliaia 4 2 3 5 2 2 2 3" xfId="33981" xr:uid="{49387A0E-90C2-44AC-AF3A-C340F5EB83CB}"/>
    <cellStyle name="Migliaia 4 2 3 5 2 2 3" xfId="16853" xr:uid="{8A546F52-81DB-432B-9CA9-7EEFA67CE58E}"/>
    <cellStyle name="Migliaia 4 2 3 5 2 2 3 2" xfId="39690" xr:uid="{437F386E-D4A4-463C-9B5C-71C21428670B}"/>
    <cellStyle name="Migliaia 4 2 3 5 2 2 4" xfId="28273" xr:uid="{E29A80F8-A418-4919-914A-B9D6018EA6E6}"/>
    <cellStyle name="Migliaia 4 2 3 5 2 3" xfId="8290" xr:uid="{455D4572-307A-4479-933D-39D9B4EC0806}"/>
    <cellStyle name="Migliaia 4 2 3 5 2 3 2" xfId="19707" xr:uid="{88BEAA49-8A7D-40A8-BB1D-0149235CFF05}"/>
    <cellStyle name="Migliaia 4 2 3 5 2 3 2 2" xfId="42544" xr:uid="{13CD3ED5-AEFA-4BB1-88BC-7420B2687093}"/>
    <cellStyle name="Migliaia 4 2 3 5 2 3 3" xfId="31127" xr:uid="{074C3841-27AC-4ED5-99FE-69D9E7D1D31A}"/>
    <cellStyle name="Migliaia 4 2 3 5 2 4" xfId="13999" xr:uid="{D78C79F3-F2A4-4E02-995C-445C3483565D}"/>
    <cellStyle name="Migliaia 4 2 3 5 2 4 2" xfId="36836" xr:uid="{55C95944-B3AB-4495-BE5D-A3D50CDDB52B}"/>
    <cellStyle name="Migliaia 4 2 3 5 2 5" xfId="25419" xr:uid="{1BB2AC20-AC0A-4638-9C3C-6773124352E1}"/>
    <cellStyle name="Migliaia 4 2 3 5 3" xfId="4008" xr:uid="{95F37379-313F-4F87-8C96-DC3FFBA2AE24}"/>
    <cellStyle name="Migliaia 4 2 3 5 3 2" xfId="9717" xr:uid="{CC00DC51-87BF-46C0-81A9-1D701FD0F4EF}"/>
    <cellStyle name="Migliaia 4 2 3 5 3 2 2" xfId="21134" xr:uid="{B0E42488-497A-4092-B569-483B1B615202}"/>
    <cellStyle name="Migliaia 4 2 3 5 3 2 2 2" xfId="43971" xr:uid="{FE024E1A-16DE-4CE3-A848-739ABDA2C4E6}"/>
    <cellStyle name="Migliaia 4 2 3 5 3 2 3" xfId="32554" xr:uid="{7CEB8215-DB5B-4640-B10A-BBEBE7BD266E}"/>
    <cellStyle name="Migliaia 4 2 3 5 3 3" xfId="15426" xr:uid="{4CBE8B52-1DB0-4FB4-A931-EBF54E779FD7}"/>
    <cellStyle name="Migliaia 4 2 3 5 3 3 2" xfId="38263" xr:uid="{0969A291-671C-43E8-BC10-DE87AC011AB6}"/>
    <cellStyle name="Migliaia 4 2 3 5 3 4" xfId="26846" xr:uid="{D7175DD9-BD01-41C4-AD92-CBE8236CB719}"/>
    <cellStyle name="Migliaia 4 2 3 5 4" xfId="6863" xr:uid="{7C458F88-AF75-4723-9876-D4F6626B2A65}"/>
    <cellStyle name="Migliaia 4 2 3 5 4 2" xfId="18280" xr:uid="{C673CE0D-FF0E-46EE-ADE1-2CC9554649C7}"/>
    <cellStyle name="Migliaia 4 2 3 5 4 2 2" xfId="41117" xr:uid="{57521600-A956-4109-B4ED-7304DC319A59}"/>
    <cellStyle name="Migliaia 4 2 3 5 4 3" xfId="29700" xr:uid="{955EB248-1FD1-413C-8BC7-D70139898384}"/>
    <cellStyle name="Migliaia 4 2 3 5 5" xfId="12572" xr:uid="{FFEB579C-5F23-492B-9923-82A178D9AC52}"/>
    <cellStyle name="Migliaia 4 2 3 5 5 2" xfId="35409" xr:uid="{42899030-8D60-4A3C-AC45-3483EE55943D}"/>
    <cellStyle name="Migliaia 4 2 3 5 6" xfId="23992" xr:uid="{C8CBB162-DE12-4576-952A-CA2193EF2A16}"/>
    <cellStyle name="Migliaia 4 2 3 6" xfId="1320" xr:uid="{A31E7109-E3D4-4D10-8C8E-A91D5052063B}"/>
    <cellStyle name="Migliaia 4 2 3 6 2" xfId="2796" xr:uid="{0945DD7B-855B-4E1D-ACFA-661B11B3D572}"/>
    <cellStyle name="Migliaia 4 2 3 6 2 2" xfId="5652" xr:uid="{8DDEB09F-3190-4AFD-80E9-47D85BF7D67F}"/>
    <cellStyle name="Migliaia 4 2 3 6 2 2 2" xfId="11360" xr:uid="{26981754-792A-4AA8-9A29-34E77AAEDD91}"/>
    <cellStyle name="Migliaia 4 2 3 6 2 2 2 2" xfId="22778" xr:uid="{0EF8ACA8-0391-4954-9C1A-32D3E218F891}"/>
    <cellStyle name="Migliaia 4 2 3 6 2 2 2 2 2" xfId="45615" xr:uid="{F93CC81E-F034-42C2-BBDE-7420779C879A}"/>
    <cellStyle name="Migliaia 4 2 3 6 2 2 2 3" xfId="34198" xr:uid="{D8110C14-7F1E-4300-BFA5-7B363A21AB16}"/>
    <cellStyle name="Migliaia 4 2 3 6 2 2 3" xfId="17070" xr:uid="{E33EC290-7618-49BC-BBC8-890007F3A975}"/>
    <cellStyle name="Migliaia 4 2 3 6 2 2 3 2" xfId="39907" xr:uid="{317AB191-6CD0-460B-BB7A-F75CE9BF1061}"/>
    <cellStyle name="Migliaia 4 2 3 6 2 2 4" xfId="28490" xr:uid="{9E1EEC11-2871-4D08-9223-BD47375197B3}"/>
    <cellStyle name="Migliaia 4 2 3 6 2 3" xfId="8507" xr:uid="{B826900E-9414-4866-AF56-ED1BD61C2425}"/>
    <cellStyle name="Migliaia 4 2 3 6 2 3 2" xfId="19924" xr:uid="{7DB0A013-9A64-40EB-87B1-A015D86C9B85}"/>
    <cellStyle name="Migliaia 4 2 3 6 2 3 2 2" xfId="42761" xr:uid="{3B10B7E6-B385-49EB-8B0E-4C03EB8F493D}"/>
    <cellStyle name="Migliaia 4 2 3 6 2 3 3" xfId="31344" xr:uid="{B13278F5-1547-4626-B046-4C419EAF04A4}"/>
    <cellStyle name="Migliaia 4 2 3 6 2 4" xfId="14216" xr:uid="{D6B0614E-7A34-4C74-82A7-4ABEF4063EB3}"/>
    <cellStyle name="Migliaia 4 2 3 6 2 4 2" xfId="37053" xr:uid="{993DBF6A-57A3-474F-9180-81CAB580584F}"/>
    <cellStyle name="Migliaia 4 2 3 6 2 5" xfId="25636" xr:uid="{151B8F1A-4AEB-40FC-8035-019854685E07}"/>
    <cellStyle name="Migliaia 4 2 3 6 3" xfId="4225" xr:uid="{8E2D016D-2EB0-4BF7-996F-43A72885A282}"/>
    <cellStyle name="Migliaia 4 2 3 6 3 2" xfId="9934" xr:uid="{130243AB-5A1F-47EC-88FB-C5A4DD0EDEA4}"/>
    <cellStyle name="Migliaia 4 2 3 6 3 2 2" xfId="21351" xr:uid="{963A7D9D-70A4-4B01-AEE1-05C9714ACB3A}"/>
    <cellStyle name="Migliaia 4 2 3 6 3 2 2 2" xfId="44188" xr:uid="{2340A976-5F9E-4048-BAA4-5643E0760D7E}"/>
    <cellStyle name="Migliaia 4 2 3 6 3 2 3" xfId="32771" xr:uid="{AF5BF36C-8607-4032-AB13-B0AC7CFC841D}"/>
    <cellStyle name="Migliaia 4 2 3 6 3 3" xfId="15643" xr:uid="{A81154FA-C354-4A32-A521-00721474EC7A}"/>
    <cellStyle name="Migliaia 4 2 3 6 3 3 2" xfId="38480" xr:uid="{33DE2436-CA67-4204-B986-1AA35AD1E154}"/>
    <cellStyle name="Migliaia 4 2 3 6 3 4" xfId="27063" xr:uid="{AA2E9739-62EF-401C-A4D0-4BDA603EEFED}"/>
    <cellStyle name="Migliaia 4 2 3 6 4" xfId="7080" xr:uid="{8FE679B0-519C-4089-B54C-A80E23898C85}"/>
    <cellStyle name="Migliaia 4 2 3 6 4 2" xfId="18497" xr:uid="{2A204C9B-9CB2-4612-A6DB-5774A4D647EA}"/>
    <cellStyle name="Migliaia 4 2 3 6 4 2 2" xfId="41334" xr:uid="{27A2C9A3-3C66-4F16-815A-073AA655F96C}"/>
    <cellStyle name="Migliaia 4 2 3 6 4 3" xfId="29917" xr:uid="{E5EC8846-891F-4DB5-A100-F85AD3ABEA37}"/>
    <cellStyle name="Migliaia 4 2 3 6 5" xfId="12789" xr:uid="{4FA87FD3-2B68-4EB2-932A-B2E679BF9E4E}"/>
    <cellStyle name="Migliaia 4 2 3 6 5 2" xfId="35626" xr:uid="{BC5B3ACA-7617-4DCA-B703-76C5E7C04CB9}"/>
    <cellStyle name="Migliaia 4 2 3 6 6" xfId="24209" xr:uid="{D935E388-66C3-4D6D-A41D-558BE9D30A8A}"/>
    <cellStyle name="Migliaia 4 2 3 7" xfId="1567" xr:uid="{1382E1F1-A32B-4308-A1B9-F1747DB1F2F5}"/>
    <cellStyle name="Migliaia 4 2 3 7 2" xfId="3013" xr:uid="{95FB8B5C-2F0C-4E0B-8B79-E7B877FF2FFB}"/>
    <cellStyle name="Migliaia 4 2 3 7 2 2" xfId="5869" xr:uid="{7CA82D22-40A1-4441-A912-CFE91E7CAD8C}"/>
    <cellStyle name="Migliaia 4 2 3 7 2 2 2" xfId="11577" xr:uid="{6602082B-4443-4B4C-8502-7FD386B25139}"/>
    <cellStyle name="Migliaia 4 2 3 7 2 2 2 2" xfId="22995" xr:uid="{E260CDF8-4567-4A9C-8629-8553F83E18B0}"/>
    <cellStyle name="Migliaia 4 2 3 7 2 2 2 2 2" xfId="45832" xr:uid="{A858B99F-A583-4C8A-889A-52356B8F530A}"/>
    <cellStyle name="Migliaia 4 2 3 7 2 2 2 3" xfId="34415" xr:uid="{4C3A4298-404E-49CD-8B84-5F956975B2D9}"/>
    <cellStyle name="Migliaia 4 2 3 7 2 2 3" xfId="17287" xr:uid="{CEA81BB2-84F4-43E4-AE41-193B4F900A52}"/>
    <cellStyle name="Migliaia 4 2 3 7 2 2 3 2" xfId="40124" xr:uid="{59B38734-E4E3-4F98-9D9B-C5997C532447}"/>
    <cellStyle name="Migliaia 4 2 3 7 2 2 4" xfId="28707" xr:uid="{508D0B73-C7D5-4FE0-96AC-B0B697B1C870}"/>
    <cellStyle name="Migliaia 4 2 3 7 2 3" xfId="8724" xr:uid="{6DCD200C-3487-4E29-8C62-E60E014E63DB}"/>
    <cellStyle name="Migliaia 4 2 3 7 2 3 2" xfId="20141" xr:uid="{4873DCC0-DD84-4878-BD60-4D9DC96F212A}"/>
    <cellStyle name="Migliaia 4 2 3 7 2 3 2 2" xfId="42978" xr:uid="{82DB4191-69BC-43AE-9F6E-1FD199751AF0}"/>
    <cellStyle name="Migliaia 4 2 3 7 2 3 3" xfId="31561" xr:uid="{0861A3C3-343B-42AE-80E1-B0CE8213FEE1}"/>
    <cellStyle name="Migliaia 4 2 3 7 2 4" xfId="14433" xr:uid="{4ABAD2EA-CA3F-44A1-BC9E-6011179C3448}"/>
    <cellStyle name="Migliaia 4 2 3 7 2 4 2" xfId="37270" xr:uid="{3B5DDD30-A412-458F-9878-3A0EFD0157F7}"/>
    <cellStyle name="Migliaia 4 2 3 7 2 5" xfId="25853" xr:uid="{66F501F1-BE99-4AC3-BFA4-E8C793136666}"/>
    <cellStyle name="Migliaia 4 2 3 7 3" xfId="4442" xr:uid="{033E69DF-9BC5-4881-AD66-9D4CA79022DD}"/>
    <cellStyle name="Migliaia 4 2 3 7 3 2" xfId="10151" xr:uid="{521FBAE0-0B0A-4EF4-839B-824962AE708F}"/>
    <cellStyle name="Migliaia 4 2 3 7 3 2 2" xfId="21568" xr:uid="{2EF5E0E7-3360-45A4-BEEC-5411C62703CB}"/>
    <cellStyle name="Migliaia 4 2 3 7 3 2 2 2" xfId="44405" xr:uid="{FA5C2222-FFC5-4B2A-BEB3-E45021048C07}"/>
    <cellStyle name="Migliaia 4 2 3 7 3 2 3" xfId="32988" xr:uid="{9A99DD62-B9A2-4EE1-8BB3-89428F5661D0}"/>
    <cellStyle name="Migliaia 4 2 3 7 3 3" xfId="15860" xr:uid="{B2BB8AFB-5B40-44AE-9793-A327ADA7CDE0}"/>
    <cellStyle name="Migliaia 4 2 3 7 3 3 2" xfId="38697" xr:uid="{A4E49877-D9AF-44FB-891C-6166B0F436FD}"/>
    <cellStyle name="Migliaia 4 2 3 7 3 4" xfId="27280" xr:uid="{16E62374-0489-4EDA-90C9-A4967AEA025D}"/>
    <cellStyle name="Migliaia 4 2 3 7 4" xfId="7297" xr:uid="{BACD5E0F-8B3F-44EB-A0FB-A62DF4DD6695}"/>
    <cellStyle name="Migliaia 4 2 3 7 4 2" xfId="18714" xr:uid="{448F1479-7AC3-4BDB-B65F-86A8C74798A5}"/>
    <cellStyle name="Migliaia 4 2 3 7 4 2 2" xfId="41551" xr:uid="{445E8BC5-334A-4ED5-829C-A4D1D0156C89}"/>
    <cellStyle name="Migliaia 4 2 3 7 4 3" xfId="30134" xr:uid="{451018D1-2A6D-481B-BA52-5BC43DA18CB3}"/>
    <cellStyle name="Migliaia 4 2 3 7 5" xfId="13006" xr:uid="{BD952377-5354-458E-9B06-150FC3EC93B7}"/>
    <cellStyle name="Migliaia 4 2 3 7 5 2" xfId="35843" xr:uid="{9B7A85C2-580F-4FA4-932E-EE2BEEDA40C8}"/>
    <cellStyle name="Migliaia 4 2 3 7 6" xfId="24426" xr:uid="{5970DE54-FB01-4379-878E-E8D5EB9AC90D}"/>
    <cellStyle name="Migliaia 4 2 3 8" xfId="1916" xr:uid="{3C565858-6AB5-42DC-AD3E-DE21F2435B91}"/>
    <cellStyle name="Migliaia 4 2 3 8 2" xfId="4772" xr:uid="{A44AD3B7-F453-453B-84E0-891A463E5C14}"/>
    <cellStyle name="Migliaia 4 2 3 8 2 2" xfId="10481" xr:uid="{B20A6C89-69C9-4DF0-88F0-3C52721F5642}"/>
    <cellStyle name="Migliaia 4 2 3 8 2 2 2" xfId="21898" xr:uid="{EA8D3AA7-4C2B-42D1-9757-6CA300AB2D6B}"/>
    <cellStyle name="Migliaia 4 2 3 8 2 2 2 2" xfId="44735" xr:uid="{F507D009-B65F-4F14-B99F-5CE03ED061D2}"/>
    <cellStyle name="Migliaia 4 2 3 8 2 2 3" xfId="33318" xr:uid="{4FB231AF-6C4E-442A-8E20-5DF7A22020CA}"/>
    <cellStyle name="Migliaia 4 2 3 8 2 3" xfId="16190" xr:uid="{B47FE245-B7D9-4CE6-960B-A6DD8B97E82F}"/>
    <cellStyle name="Migliaia 4 2 3 8 2 3 2" xfId="39027" xr:uid="{222F55AE-5C01-495A-A435-F8C3435CFA66}"/>
    <cellStyle name="Migliaia 4 2 3 8 2 4" xfId="27610" xr:uid="{45C1FC6B-3429-41D6-BBFF-ACDBC0A3EE00}"/>
    <cellStyle name="Migliaia 4 2 3 8 3" xfId="7627" xr:uid="{728B7580-3A4C-411D-9316-3074053F59D7}"/>
    <cellStyle name="Migliaia 4 2 3 8 3 2" xfId="19044" xr:uid="{D221ABFB-DF64-4844-9AA7-59F39733F3BB}"/>
    <cellStyle name="Migliaia 4 2 3 8 3 2 2" xfId="41881" xr:uid="{C0CEBDB3-44DE-4DB1-AAF0-F115EBC4BBA3}"/>
    <cellStyle name="Migliaia 4 2 3 8 3 3" xfId="30464" xr:uid="{32711922-9A28-45C0-AED5-BBFFF7F1919A}"/>
    <cellStyle name="Migliaia 4 2 3 8 4" xfId="13336" xr:uid="{AAA5545A-F82D-42E7-9D3D-92DE3638F4CC}"/>
    <cellStyle name="Migliaia 4 2 3 8 4 2" xfId="36173" xr:uid="{A9BAE5B1-A7B2-49C2-96D9-13F0983E76FC}"/>
    <cellStyle name="Migliaia 4 2 3 8 5" xfId="24756" xr:uid="{94B64086-64D5-48AB-AF4B-0C8E47913AAF}"/>
    <cellStyle name="Migliaia 4 2 3 9" xfId="3345" xr:uid="{2435BBA0-196D-4E6B-8D78-CBE28101BE9F}"/>
    <cellStyle name="Migliaia 4 2 3 9 2" xfId="9054" xr:uid="{C8A29BD7-0257-40DE-A7D9-5A37B152518E}"/>
    <cellStyle name="Migliaia 4 2 3 9 2 2" xfId="20471" xr:uid="{155330A8-6E00-4645-8895-B8647D89F387}"/>
    <cellStyle name="Migliaia 4 2 3 9 2 2 2" xfId="43308" xr:uid="{F8ECBC74-CA24-482B-AB64-D532F896CFBF}"/>
    <cellStyle name="Migliaia 4 2 3 9 2 3" xfId="31891" xr:uid="{8C348843-0969-4F72-BDA7-118243C76DCB}"/>
    <cellStyle name="Migliaia 4 2 3 9 3" xfId="14763" xr:uid="{B1654BF2-7CAB-46F2-A6DC-510D61935AE3}"/>
    <cellStyle name="Migliaia 4 2 3 9 3 2" xfId="37600" xr:uid="{543E0AC6-7923-446C-B090-5D9BAF17973F}"/>
    <cellStyle name="Migliaia 4 2 3 9 4" xfId="26183" xr:uid="{6A2BE917-DF0B-4017-AA90-DC30EFCF5AC0}"/>
    <cellStyle name="Migliaia 4 2 4" xfId="414" xr:uid="{A187860E-E526-4E8F-8C69-C0F48116121B}"/>
    <cellStyle name="Migliaia 4 2 4 10" xfId="12007" xr:uid="{29419A73-1BC7-471E-AFF0-831AEC3F46FA}"/>
    <cellStyle name="Migliaia 4 2 4 10 2" xfId="34844" xr:uid="{0E54D96E-E48D-48D5-99BA-0633AC077890}"/>
    <cellStyle name="Migliaia 4 2 4 11" xfId="23427" xr:uid="{41ECD97D-7EF1-4769-B66B-656229B36A38}"/>
    <cellStyle name="Migliaia 4 2 4 2" xfId="668" xr:uid="{E041DC0F-907B-47D8-91E2-3CBD7F6CD78D}"/>
    <cellStyle name="Migliaia 4 2 4 2 2" xfId="2231" xr:uid="{69200543-86B2-4C56-8F25-293CF8A6F382}"/>
    <cellStyle name="Migliaia 4 2 4 2 2 2" xfId="5087" xr:uid="{EB5CD2A1-B5DB-4BFF-85C6-39DA48CB54F2}"/>
    <cellStyle name="Migliaia 4 2 4 2 2 2 2" xfId="10795" xr:uid="{418C62FF-183B-4BFE-AD5D-CB22C8D4DAA3}"/>
    <cellStyle name="Migliaia 4 2 4 2 2 2 2 2" xfId="22213" xr:uid="{7BB50494-B66F-4784-AF4A-29E2EC6A47E1}"/>
    <cellStyle name="Migliaia 4 2 4 2 2 2 2 2 2" xfId="45050" xr:uid="{6564F626-4C47-4E99-B9E8-7A1BD862C620}"/>
    <cellStyle name="Migliaia 4 2 4 2 2 2 2 3" xfId="33633" xr:uid="{DFE5BDE4-551A-4F63-806F-1DAC2534C07A}"/>
    <cellStyle name="Migliaia 4 2 4 2 2 2 3" xfId="16505" xr:uid="{AE3A4E6F-C8AE-4AD0-B208-1391FA6DB45D}"/>
    <cellStyle name="Migliaia 4 2 4 2 2 2 3 2" xfId="39342" xr:uid="{27E98FFB-F6B7-4F47-89B8-9EFE349308FC}"/>
    <cellStyle name="Migliaia 4 2 4 2 2 2 4" xfId="27925" xr:uid="{215E2EF7-47AF-49EE-9D8B-C8631624F600}"/>
    <cellStyle name="Migliaia 4 2 4 2 2 3" xfId="7942" xr:uid="{513AAE2C-F625-4275-9091-99B0D97B50EB}"/>
    <cellStyle name="Migliaia 4 2 4 2 2 3 2" xfId="19359" xr:uid="{900B04CC-46C7-4408-8C21-8A688E34E1BE}"/>
    <cellStyle name="Migliaia 4 2 4 2 2 3 2 2" xfId="42196" xr:uid="{3F97D95A-25CC-4DC7-A946-DD827DAEE289}"/>
    <cellStyle name="Migliaia 4 2 4 2 2 3 3" xfId="30779" xr:uid="{89E41965-DFB1-4739-B086-DCA19193BFEB}"/>
    <cellStyle name="Migliaia 4 2 4 2 2 4" xfId="13651" xr:uid="{C8336647-2F45-4277-802C-9E0E687CFB94}"/>
    <cellStyle name="Migliaia 4 2 4 2 2 4 2" xfId="36488" xr:uid="{296C209C-28D1-4E76-B5E2-6E76DDE0A686}"/>
    <cellStyle name="Migliaia 4 2 4 2 2 5" xfId="25071" xr:uid="{00B6A5E4-4ED3-439F-8C8E-97608C15AA26}"/>
    <cellStyle name="Migliaia 4 2 4 2 3" xfId="3660" xr:uid="{672CB83E-70F3-4EDB-843B-DCD3EE6448D4}"/>
    <cellStyle name="Migliaia 4 2 4 2 3 2" xfId="9369" xr:uid="{0947AA90-F195-4C96-BA46-D2A9B59476D0}"/>
    <cellStyle name="Migliaia 4 2 4 2 3 2 2" xfId="20786" xr:uid="{46B38DDA-642B-4B7B-8878-61E042D0CED9}"/>
    <cellStyle name="Migliaia 4 2 4 2 3 2 2 2" xfId="43623" xr:uid="{062C0B69-856E-41E7-B59F-C099AD97687F}"/>
    <cellStyle name="Migliaia 4 2 4 2 3 2 3" xfId="32206" xr:uid="{A58F8401-EF4D-47C5-9946-C3D227E819BD}"/>
    <cellStyle name="Migliaia 4 2 4 2 3 3" xfId="15078" xr:uid="{327FCBC3-CD35-4E61-B741-61DB9700F96C}"/>
    <cellStyle name="Migliaia 4 2 4 2 3 3 2" xfId="37915" xr:uid="{0B059B1F-6E91-4B26-87A0-11C3FCB24BA9}"/>
    <cellStyle name="Migliaia 4 2 4 2 3 4" xfId="26498" xr:uid="{1A2BDA47-43FC-4934-B5A3-5181FC292B3B}"/>
    <cellStyle name="Migliaia 4 2 4 2 4" xfId="6515" xr:uid="{D30CD515-66D3-495E-9DA0-C91BB8F4DDFE}"/>
    <cellStyle name="Migliaia 4 2 4 2 4 2" xfId="17932" xr:uid="{A40F65F6-3CC0-4813-A630-8E3C141C8672}"/>
    <cellStyle name="Migliaia 4 2 4 2 4 2 2" xfId="40769" xr:uid="{48921B80-1A86-4CD8-A950-DF9FFA1B2174}"/>
    <cellStyle name="Migliaia 4 2 4 2 4 3" xfId="29352" xr:uid="{53145FCE-34A5-4350-9DDF-D95A7A702090}"/>
    <cellStyle name="Migliaia 4 2 4 2 5" xfId="12224" xr:uid="{65AD9DC4-031E-43FA-B073-8BB97B06EB22}"/>
    <cellStyle name="Migliaia 4 2 4 2 5 2" xfId="35061" xr:uid="{D7D02BC6-9DFD-4AB7-A55E-261806816BF1}"/>
    <cellStyle name="Migliaia 4 2 4 2 6" xfId="23644" xr:uid="{8178D922-721E-4C8B-B834-A180B50B40C7}"/>
    <cellStyle name="Migliaia 4 2 4 3" xfId="928" xr:uid="{098B9E1B-07E5-48C2-81A0-F6CF088433B9}"/>
    <cellStyle name="Migliaia 4 2 4 3 2" xfId="2448" xr:uid="{667CCAA2-D8FB-4772-AF3C-DEB69DF80649}"/>
    <cellStyle name="Migliaia 4 2 4 3 2 2" xfId="5304" xr:uid="{251FAF87-4D1A-4CFB-BC53-962515614A01}"/>
    <cellStyle name="Migliaia 4 2 4 3 2 2 2" xfId="11012" xr:uid="{23B22AE4-3B52-4F07-B9C9-2B7B6AF910A8}"/>
    <cellStyle name="Migliaia 4 2 4 3 2 2 2 2" xfId="22430" xr:uid="{0CA676CD-ABB6-4348-9957-16EEF972782D}"/>
    <cellStyle name="Migliaia 4 2 4 3 2 2 2 2 2" xfId="45267" xr:uid="{C83841B1-DE6E-4F99-96AC-3B14DC0E86FD}"/>
    <cellStyle name="Migliaia 4 2 4 3 2 2 2 3" xfId="33850" xr:uid="{F2A092CC-1F54-40A5-AADB-D881135E83CE}"/>
    <cellStyle name="Migliaia 4 2 4 3 2 2 3" xfId="16722" xr:uid="{B19337F2-A551-44BB-903A-6D0AF4F1F2A9}"/>
    <cellStyle name="Migliaia 4 2 4 3 2 2 3 2" xfId="39559" xr:uid="{68219494-D547-425F-975C-3AE0C96A75F2}"/>
    <cellStyle name="Migliaia 4 2 4 3 2 2 4" xfId="28142" xr:uid="{3D5B7D19-6102-4B9C-B7D2-3D062B7B8A02}"/>
    <cellStyle name="Migliaia 4 2 4 3 2 3" xfId="8159" xr:uid="{4002107B-C211-473B-933B-2B65A0313559}"/>
    <cellStyle name="Migliaia 4 2 4 3 2 3 2" xfId="19576" xr:uid="{A289D0AC-F0A3-4ACE-9B7B-1C82E190E1CE}"/>
    <cellStyle name="Migliaia 4 2 4 3 2 3 2 2" xfId="42413" xr:uid="{2BC42DBB-50EB-4822-A9E0-C442E955C2CB}"/>
    <cellStyle name="Migliaia 4 2 4 3 2 3 3" xfId="30996" xr:uid="{04356961-4EC7-459E-B2B4-88651CC5E9D3}"/>
    <cellStyle name="Migliaia 4 2 4 3 2 4" xfId="13868" xr:uid="{FA376B52-2A8B-4833-8E69-7F32A74BD6C2}"/>
    <cellStyle name="Migliaia 4 2 4 3 2 4 2" xfId="36705" xr:uid="{2792CC70-D57B-45BF-929A-CA9563BFFD85}"/>
    <cellStyle name="Migliaia 4 2 4 3 2 5" xfId="25288" xr:uid="{812A2086-2D3D-452C-8529-94603EAF2616}"/>
    <cellStyle name="Migliaia 4 2 4 3 3" xfId="3877" xr:uid="{DF15A736-ED2E-407B-9573-4751FF99077C}"/>
    <cellStyle name="Migliaia 4 2 4 3 3 2" xfId="9586" xr:uid="{82995404-B611-47C3-9B2C-2348A5437213}"/>
    <cellStyle name="Migliaia 4 2 4 3 3 2 2" xfId="21003" xr:uid="{B278004A-31E5-4ACE-AE5F-3D7F2B5D47A8}"/>
    <cellStyle name="Migliaia 4 2 4 3 3 2 2 2" xfId="43840" xr:uid="{ED572076-70ED-43EE-8041-4648B5B071EF}"/>
    <cellStyle name="Migliaia 4 2 4 3 3 2 3" xfId="32423" xr:uid="{59157786-5AA4-43B8-80D0-79083C072537}"/>
    <cellStyle name="Migliaia 4 2 4 3 3 3" xfId="15295" xr:uid="{FACCC3DF-D133-4C94-AC79-DFD380DD23EE}"/>
    <cellStyle name="Migliaia 4 2 4 3 3 3 2" xfId="38132" xr:uid="{DC4371A2-757D-49C2-AB43-FD5D19ABF5BD}"/>
    <cellStyle name="Migliaia 4 2 4 3 3 4" xfId="26715" xr:uid="{05B3EC1F-7968-44C9-A1DA-CE2D42EA8228}"/>
    <cellStyle name="Migliaia 4 2 4 3 4" xfId="6732" xr:uid="{1507B51E-FA91-4207-A22B-63B2B348652A}"/>
    <cellStyle name="Migliaia 4 2 4 3 4 2" xfId="18149" xr:uid="{953DB992-789C-43DB-B08E-009FFB071B1B}"/>
    <cellStyle name="Migliaia 4 2 4 3 4 2 2" xfId="40986" xr:uid="{A27F6337-E3AB-425E-A058-D751AD54EE36}"/>
    <cellStyle name="Migliaia 4 2 4 3 4 3" xfId="29569" xr:uid="{CB4A5C8E-57E8-45A4-AB65-891253F6C2BC}"/>
    <cellStyle name="Migliaia 4 2 4 3 5" xfId="12441" xr:uid="{0B153ABE-2C43-44DE-8F40-4E3CE2F4E126}"/>
    <cellStyle name="Migliaia 4 2 4 3 5 2" xfId="35278" xr:uid="{F2B973A6-D616-46EF-AB63-07AAB9705417}"/>
    <cellStyle name="Migliaia 4 2 4 3 6" xfId="23861" xr:uid="{B3A2A5C3-9367-446D-8BD2-FA07657617FB}"/>
    <cellStyle name="Migliaia 4 2 4 4" xfId="1175" xr:uid="{AF3EBC99-CAD5-44A3-9CB4-B50401E6A657}"/>
    <cellStyle name="Migliaia 4 2 4 4 2" xfId="2665" xr:uid="{DDCF93C2-9A70-4737-A953-C76D1CE1A300}"/>
    <cellStyle name="Migliaia 4 2 4 4 2 2" xfId="5521" xr:uid="{4F8607D1-B2B6-4DF5-B1C5-1AA6620C15E4}"/>
    <cellStyle name="Migliaia 4 2 4 4 2 2 2" xfId="11229" xr:uid="{336A70F5-0AD7-457E-AD26-2909DA71CE7D}"/>
    <cellStyle name="Migliaia 4 2 4 4 2 2 2 2" xfId="22647" xr:uid="{EABAEF43-FA6E-4CEF-A16B-6EECF701FFCA}"/>
    <cellStyle name="Migliaia 4 2 4 4 2 2 2 2 2" xfId="45484" xr:uid="{5BAC3C72-F0BD-4FF5-B6DD-D62ED90019B1}"/>
    <cellStyle name="Migliaia 4 2 4 4 2 2 2 3" xfId="34067" xr:uid="{CC65341B-3914-4443-9AD5-DBC479E0E560}"/>
    <cellStyle name="Migliaia 4 2 4 4 2 2 3" xfId="16939" xr:uid="{ACBCDAF7-E1FB-4792-B682-1D4D781F4E25}"/>
    <cellStyle name="Migliaia 4 2 4 4 2 2 3 2" xfId="39776" xr:uid="{C4614E7C-9067-4C27-A324-58B33E72E37C}"/>
    <cellStyle name="Migliaia 4 2 4 4 2 2 4" xfId="28359" xr:uid="{30D983EE-0E31-403C-83B1-F7E43B0D78C7}"/>
    <cellStyle name="Migliaia 4 2 4 4 2 3" xfId="8376" xr:uid="{5300ED2A-8B34-413E-90C5-90964C70C861}"/>
    <cellStyle name="Migliaia 4 2 4 4 2 3 2" xfId="19793" xr:uid="{72DE16AC-96B6-4596-A0B3-440DD53F58B8}"/>
    <cellStyle name="Migliaia 4 2 4 4 2 3 2 2" xfId="42630" xr:uid="{5BE95D2E-3590-4D96-99CB-16FCA0E280CD}"/>
    <cellStyle name="Migliaia 4 2 4 4 2 3 3" xfId="31213" xr:uid="{4C9EB165-B777-47C3-8FBC-C739148980EF}"/>
    <cellStyle name="Migliaia 4 2 4 4 2 4" xfId="14085" xr:uid="{F85BA1BB-C54D-4BD3-A23A-AD0E29101D9C}"/>
    <cellStyle name="Migliaia 4 2 4 4 2 4 2" xfId="36922" xr:uid="{3F5CE1A0-3111-4FD2-8A4F-10A9FC33A49E}"/>
    <cellStyle name="Migliaia 4 2 4 4 2 5" xfId="25505" xr:uid="{7228CA3C-1CAA-4699-B61F-2983FEF20976}"/>
    <cellStyle name="Migliaia 4 2 4 4 3" xfId="4094" xr:uid="{32953F3A-9ABC-4C6F-ADDF-32028F0EEF82}"/>
    <cellStyle name="Migliaia 4 2 4 4 3 2" xfId="9803" xr:uid="{0C4A8368-D8D9-42E1-9492-6FBF0F304466}"/>
    <cellStyle name="Migliaia 4 2 4 4 3 2 2" xfId="21220" xr:uid="{4FDE45B5-39D9-42DC-B2B1-153B55CC30E4}"/>
    <cellStyle name="Migliaia 4 2 4 4 3 2 2 2" xfId="44057" xr:uid="{B3C75373-F4A1-4DD8-9973-1086D8906382}"/>
    <cellStyle name="Migliaia 4 2 4 4 3 2 3" xfId="32640" xr:uid="{5A0EBB5E-7FA1-4B7E-8823-E700EF6F045E}"/>
    <cellStyle name="Migliaia 4 2 4 4 3 3" xfId="15512" xr:uid="{5505AA10-B751-4A62-8615-1DBC43C4C79B}"/>
    <cellStyle name="Migliaia 4 2 4 4 3 3 2" xfId="38349" xr:uid="{44F7895B-4374-495D-B51C-DACE9A15108B}"/>
    <cellStyle name="Migliaia 4 2 4 4 3 4" xfId="26932" xr:uid="{C6E36ADF-68B9-46B8-BC87-96ABD2B75532}"/>
    <cellStyle name="Migliaia 4 2 4 4 4" xfId="6949" xr:uid="{38E7B3B0-C4C5-42A2-A4FC-F129F878661F}"/>
    <cellStyle name="Migliaia 4 2 4 4 4 2" xfId="18366" xr:uid="{32EF6FCD-6B69-4085-B910-D6AF0D89E323}"/>
    <cellStyle name="Migliaia 4 2 4 4 4 2 2" xfId="41203" xr:uid="{7AC7C1D2-6B84-4C68-8861-3A804A565CBD}"/>
    <cellStyle name="Migliaia 4 2 4 4 4 3" xfId="29786" xr:uid="{DBD074B3-4919-46E3-80B3-4F37474A689B}"/>
    <cellStyle name="Migliaia 4 2 4 4 5" xfId="12658" xr:uid="{1BCA166F-1F66-42BD-9EED-E26055EAC143}"/>
    <cellStyle name="Migliaia 4 2 4 4 5 2" xfId="35495" xr:uid="{81B2BF3D-7C28-4C45-83BB-7885C7D1ED15}"/>
    <cellStyle name="Migliaia 4 2 4 4 6" xfId="24078" xr:uid="{4DEF69FA-3E6F-4850-AD0B-5647F7EA1337}"/>
    <cellStyle name="Migliaia 4 2 4 5" xfId="1422" xr:uid="{37B0BFA9-95BC-4203-B4B5-8C8AE90E3155}"/>
    <cellStyle name="Migliaia 4 2 4 5 2" xfId="2882" xr:uid="{8A653606-083B-42A5-83C5-37CCE41E7FFF}"/>
    <cellStyle name="Migliaia 4 2 4 5 2 2" xfId="5738" xr:uid="{01E7F435-687B-47DD-96F3-DB2163310D33}"/>
    <cellStyle name="Migliaia 4 2 4 5 2 2 2" xfId="11446" xr:uid="{9EFF2A40-9A62-40B0-BC9C-5189E5511E96}"/>
    <cellStyle name="Migliaia 4 2 4 5 2 2 2 2" xfId="22864" xr:uid="{6143EC00-2767-4EC4-97A5-99157BF58A98}"/>
    <cellStyle name="Migliaia 4 2 4 5 2 2 2 2 2" xfId="45701" xr:uid="{16C6D964-8853-4D96-B4CD-1E258EECD732}"/>
    <cellStyle name="Migliaia 4 2 4 5 2 2 2 3" xfId="34284" xr:uid="{05E008DF-4F5F-4437-9D45-1B215C5D1A43}"/>
    <cellStyle name="Migliaia 4 2 4 5 2 2 3" xfId="17156" xr:uid="{10D4130C-AF27-4BAA-97AA-BC3E0EB33783}"/>
    <cellStyle name="Migliaia 4 2 4 5 2 2 3 2" xfId="39993" xr:uid="{1C9E2073-17DF-4DA0-BAD8-CFDE8A02CB49}"/>
    <cellStyle name="Migliaia 4 2 4 5 2 2 4" xfId="28576" xr:uid="{9C13364B-511C-4539-80EF-F0FEE005B610}"/>
    <cellStyle name="Migliaia 4 2 4 5 2 3" xfId="8593" xr:uid="{C0B2C3F2-A26C-495C-83E4-33807C08F3D6}"/>
    <cellStyle name="Migliaia 4 2 4 5 2 3 2" xfId="20010" xr:uid="{C7C0D84D-B0FE-456A-A1E9-85C3DC591E08}"/>
    <cellStyle name="Migliaia 4 2 4 5 2 3 2 2" xfId="42847" xr:uid="{0E4383E7-4AC0-428C-B5E0-5C4A0F867F26}"/>
    <cellStyle name="Migliaia 4 2 4 5 2 3 3" xfId="31430" xr:uid="{7E0B4C1D-C114-4398-AE20-9EC2C1D4F76A}"/>
    <cellStyle name="Migliaia 4 2 4 5 2 4" xfId="14302" xr:uid="{B0FE2C1E-4F51-4E5F-AAA8-32CFB28226DC}"/>
    <cellStyle name="Migliaia 4 2 4 5 2 4 2" xfId="37139" xr:uid="{7C1D3B24-80F6-41E1-9D65-A64120D0F6ED}"/>
    <cellStyle name="Migliaia 4 2 4 5 2 5" xfId="25722" xr:uid="{63B60E78-6070-40AA-BD79-4BAA9A1F55AC}"/>
    <cellStyle name="Migliaia 4 2 4 5 3" xfId="4311" xr:uid="{D7158A62-67FA-4FCA-948A-3711794A691F}"/>
    <cellStyle name="Migliaia 4 2 4 5 3 2" xfId="10020" xr:uid="{F1956A86-EAEF-476F-B30B-206D54ABBADF}"/>
    <cellStyle name="Migliaia 4 2 4 5 3 2 2" xfId="21437" xr:uid="{5C3477DC-55CF-40C5-B879-C7F5F30EB4FA}"/>
    <cellStyle name="Migliaia 4 2 4 5 3 2 2 2" xfId="44274" xr:uid="{BC0877FB-612C-4A54-9243-ED5392CC97EE}"/>
    <cellStyle name="Migliaia 4 2 4 5 3 2 3" xfId="32857" xr:uid="{9207C3DF-682F-4F58-8057-896E2A2552C3}"/>
    <cellStyle name="Migliaia 4 2 4 5 3 3" xfId="15729" xr:uid="{2F00E6E1-471B-4A37-993C-24562D3DFD8A}"/>
    <cellStyle name="Migliaia 4 2 4 5 3 3 2" xfId="38566" xr:uid="{54E347F8-2DBE-4EE6-9EBC-AA976FC10002}"/>
    <cellStyle name="Migliaia 4 2 4 5 3 4" xfId="27149" xr:uid="{24BDE0B2-FFA3-406D-98BF-703502C29261}"/>
    <cellStyle name="Migliaia 4 2 4 5 4" xfId="7166" xr:uid="{CD21B55D-17E0-4951-A19C-CF2598193254}"/>
    <cellStyle name="Migliaia 4 2 4 5 4 2" xfId="18583" xr:uid="{78A3310E-E8F2-48CA-A985-FF9D4668F8E6}"/>
    <cellStyle name="Migliaia 4 2 4 5 4 2 2" xfId="41420" xr:uid="{469111B6-E247-4E2B-8639-D66B7932EA33}"/>
    <cellStyle name="Migliaia 4 2 4 5 4 3" xfId="30003" xr:uid="{BE46F0B1-071E-483E-A7DF-F4448F727238}"/>
    <cellStyle name="Migliaia 4 2 4 5 5" xfId="12875" xr:uid="{C0C82AFB-C1CE-4F38-850D-416B9E336D63}"/>
    <cellStyle name="Migliaia 4 2 4 5 5 2" xfId="35712" xr:uid="{37CC7028-078F-4258-86D4-E592F845754D}"/>
    <cellStyle name="Migliaia 4 2 4 5 6" xfId="24295" xr:uid="{EAD1C2A7-1BE2-480C-8E60-E816436634B7}"/>
    <cellStyle name="Migliaia 4 2 4 6" xfId="1669" xr:uid="{2A2E0CAD-E560-4C88-A810-D99594DF3585}"/>
    <cellStyle name="Migliaia 4 2 4 6 2" xfId="3099" xr:uid="{961D3D99-126C-413F-AC49-93488651180E}"/>
    <cellStyle name="Migliaia 4 2 4 6 2 2" xfId="5955" xr:uid="{29D8333E-DC34-48AF-9A41-70A5EF99A247}"/>
    <cellStyle name="Migliaia 4 2 4 6 2 2 2" xfId="11663" xr:uid="{43C6AEAB-90B1-4CB8-AA0B-0BA20A601FBA}"/>
    <cellStyle name="Migliaia 4 2 4 6 2 2 2 2" xfId="23081" xr:uid="{843E0CAB-622B-4EEC-9593-F8131833418E}"/>
    <cellStyle name="Migliaia 4 2 4 6 2 2 2 2 2" xfId="45918" xr:uid="{54D43313-5707-4138-8C4D-40C26B7FCE36}"/>
    <cellStyle name="Migliaia 4 2 4 6 2 2 2 3" xfId="34501" xr:uid="{4C6FDB4C-100D-4CCF-906A-BCDCC7C58D62}"/>
    <cellStyle name="Migliaia 4 2 4 6 2 2 3" xfId="17373" xr:uid="{AF669A9A-2413-4506-8155-F00A8BA8FECC}"/>
    <cellStyle name="Migliaia 4 2 4 6 2 2 3 2" xfId="40210" xr:uid="{E312B8DB-13AE-445A-998B-27495BAA6154}"/>
    <cellStyle name="Migliaia 4 2 4 6 2 2 4" xfId="28793" xr:uid="{D5D914B0-540A-494E-A1D1-EFDE1C8EBDC3}"/>
    <cellStyle name="Migliaia 4 2 4 6 2 3" xfId="8810" xr:uid="{3DDD9309-DF6D-4115-AEF9-06F8C05D9A4E}"/>
    <cellStyle name="Migliaia 4 2 4 6 2 3 2" xfId="20227" xr:uid="{ADC2D0B8-B069-43EE-9F32-CE7271BEDA65}"/>
    <cellStyle name="Migliaia 4 2 4 6 2 3 2 2" xfId="43064" xr:uid="{84FA35C8-15C4-425C-9FAB-1DEB516B8886}"/>
    <cellStyle name="Migliaia 4 2 4 6 2 3 3" xfId="31647" xr:uid="{E2409709-8D60-4954-BA8B-33C9F7D1B044}"/>
    <cellStyle name="Migliaia 4 2 4 6 2 4" xfId="14519" xr:uid="{872A484E-F172-4764-8253-29BCEE705119}"/>
    <cellStyle name="Migliaia 4 2 4 6 2 4 2" xfId="37356" xr:uid="{50E40934-AF6F-47BA-91BC-EE3B24E9426E}"/>
    <cellStyle name="Migliaia 4 2 4 6 2 5" xfId="25939" xr:uid="{89FDBD1B-C9CB-4860-BB65-267C18B8C568}"/>
    <cellStyle name="Migliaia 4 2 4 6 3" xfId="4528" xr:uid="{D79FB43B-04E0-4431-A071-AAF58C7D8963}"/>
    <cellStyle name="Migliaia 4 2 4 6 3 2" xfId="10237" xr:uid="{0120FA65-C4EA-4134-B21D-F2B3F30C70C2}"/>
    <cellStyle name="Migliaia 4 2 4 6 3 2 2" xfId="21654" xr:uid="{FA03CD65-EA53-40C4-BD9D-261320CCB2EE}"/>
    <cellStyle name="Migliaia 4 2 4 6 3 2 2 2" xfId="44491" xr:uid="{979F4A56-4D29-4E8E-9F27-1FE97845CB1A}"/>
    <cellStyle name="Migliaia 4 2 4 6 3 2 3" xfId="33074" xr:uid="{C7647C57-056F-4A30-AEA6-AFBACB8F74A7}"/>
    <cellStyle name="Migliaia 4 2 4 6 3 3" xfId="15946" xr:uid="{9C1D2C29-DE66-46A1-B641-B68643834569}"/>
    <cellStyle name="Migliaia 4 2 4 6 3 3 2" xfId="38783" xr:uid="{A57C08C1-9F13-46BD-A6F2-9C9DC63EA174}"/>
    <cellStyle name="Migliaia 4 2 4 6 3 4" xfId="27366" xr:uid="{CB3F04A2-42F9-4846-AFD8-05ED37FE5CBA}"/>
    <cellStyle name="Migliaia 4 2 4 6 4" xfId="7383" xr:uid="{58FAC6D6-98D8-4334-8476-BE6577C691A2}"/>
    <cellStyle name="Migliaia 4 2 4 6 4 2" xfId="18800" xr:uid="{C9737C90-E358-4019-8FD0-7A3A83454102}"/>
    <cellStyle name="Migliaia 4 2 4 6 4 2 2" xfId="41637" xr:uid="{649FD895-ED67-4E44-9EAD-8F4FC641DF92}"/>
    <cellStyle name="Migliaia 4 2 4 6 4 3" xfId="30220" xr:uid="{2E0114B8-9D75-4D5A-8610-539FD0F0FFF4}"/>
    <cellStyle name="Migliaia 4 2 4 6 5" xfId="13092" xr:uid="{BC1DE8F6-4561-4023-A32F-631F82533228}"/>
    <cellStyle name="Migliaia 4 2 4 6 5 2" xfId="35929" xr:uid="{ACD79B01-9D53-43C4-BBEA-56F30BC874F5}"/>
    <cellStyle name="Migliaia 4 2 4 6 6" xfId="24512" xr:uid="{86CCE1E6-A71F-403D-97D0-D052FA682DD9}"/>
    <cellStyle name="Migliaia 4 2 4 7" xfId="2014" xr:uid="{14F73ABE-DC4E-4CF3-858C-2DF94DDF8562}"/>
    <cellStyle name="Migliaia 4 2 4 7 2" xfId="4870" xr:uid="{D115D216-CFBF-4B29-A148-AADC8B888880}"/>
    <cellStyle name="Migliaia 4 2 4 7 2 2" xfId="10578" xr:uid="{1A0E0C20-7A2B-4B85-B752-2BE8DC1D0FF7}"/>
    <cellStyle name="Migliaia 4 2 4 7 2 2 2" xfId="21996" xr:uid="{47DACBA9-949C-4106-A13C-E75916FD083A}"/>
    <cellStyle name="Migliaia 4 2 4 7 2 2 2 2" xfId="44833" xr:uid="{68D204E8-B248-4D30-A750-A345BAC4D652}"/>
    <cellStyle name="Migliaia 4 2 4 7 2 2 3" xfId="33416" xr:uid="{E52A6DE2-451B-40DE-A4C4-87A289CD1875}"/>
    <cellStyle name="Migliaia 4 2 4 7 2 3" xfId="16288" xr:uid="{F117DF54-E02E-4B82-BE50-8D4E5CC74FEE}"/>
    <cellStyle name="Migliaia 4 2 4 7 2 3 2" xfId="39125" xr:uid="{F3AA76B8-5FBC-47BA-B467-09C9FA3CE950}"/>
    <cellStyle name="Migliaia 4 2 4 7 2 4" xfId="27708" xr:uid="{B6D598B0-30A2-4559-A0AF-973DF0050BC2}"/>
    <cellStyle name="Migliaia 4 2 4 7 3" xfId="7725" xr:uid="{AC4A66DA-CF2D-4995-BA71-4251332B87D9}"/>
    <cellStyle name="Migliaia 4 2 4 7 3 2" xfId="19142" xr:uid="{CEB979CD-A02B-442B-91E1-4B74DDE4F0EA}"/>
    <cellStyle name="Migliaia 4 2 4 7 3 2 2" xfId="41979" xr:uid="{BC1DB774-A55F-4E3F-A1A4-EA62905589A8}"/>
    <cellStyle name="Migliaia 4 2 4 7 3 3" xfId="30562" xr:uid="{6E1BB561-6B1C-4369-890A-724B3DAFD012}"/>
    <cellStyle name="Migliaia 4 2 4 7 4" xfId="13434" xr:uid="{EF7C3623-FEFB-447A-9E9E-4D77FAD7819A}"/>
    <cellStyle name="Migliaia 4 2 4 7 4 2" xfId="36271" xr:uid="{FB95A4E4-84F9-4600-942D-C07B783EC94D}"/>
    <cellStyle name="Migliaia 4 2 4 7 5" xfId="24854" xr:uid="{3EAE2A69-CEA3-4E83-BB9F-59BD7D43B0A1}"/>
    <cellStyle name="Migliaia 4 2 4 8" xfId="3443" xr:uid="{2BFD6A39-23A4-4906-99D1-86EC3AC68EA4}"/>
    <cellStyle name="Migliaia 4 2 4 8 2" xfId="9152" xr:uid="{EC895947-2C02-474A-9C7D-83F4E2431DCC}"/>
    <cellStyle name="Migliaia 4 2 4 8 2 2" xfId="20569" xr:uid="{15281E8A-8006-4238-B292-5A785FDC9362}"/>
    <cellStyle name="Migliaia 4 2 4 8 2 2 2" xfId="43406" xr:uid="{3DB851FA-28E5-4A2E-B497-75687E38142F}"/>
    <cellStyle name="Migliaia 4 2 4 8 2 3" xfId="31989" xr:uid="{24229E5C-9C82-4A55-B988-5CEEDC8BDE5E}"/>
    <cellStyle name="Migliaia 4 2 4 8 3" xfId="14861" xr:uid="{684BC23D-69E5-4229-B4C8-54DFC903946A}"/>
    <cellStyle name="Migliaia 4 2 4 8 3 2" xfId="37698" xr:uid="{DE30F26C-EAF3-47B6-B476-8C9E7F5D17E8}"/>
    <cellStyle name="Migliaia 4 2 4 8 4" xfId="26281" xr:uid="{B4BDFEC0-AC76-43AD-A94E-A782E14DE724}"/>
    <cellStyle name="Migliaia 4 2 4 9" xfId="6298" xr:uid="{A1F15D5D-0C6B-4B05-B7E3-DF21B27DB593}"/>
    <cellStyle name="Migliaia 4 2 4 9 2" xfId="17715" xr:uid="{620EA5AF-23C0-41A1-A107-666DBE03711B}"/>
    <cellStyle name="Migliaia 4 2 4 9 2 2" xfId="40552" xr:uid="{8EF5EBD4-403C-4D08-8581-66CD6A355AC5}"/>
    <cellStyle name="Migliaia 4 2 4 9 3" xfId="29135" xr:uid="{AB4F4072-01A6-4F9A-AB99-44E65C705E3B}"/>
    <cellStyle name="Migliaia 4 2 5" xfId="534" xr:uid="{A6AB5864-9E39-4D7A-9C47-BF5F9465B02E}"/>
    <cellStyle name="Migliaia 4 2 5 2" xfId="2117" xr:uid="{80EC841F-4889-43B9-82E3-7D42C966D036}"/>
    <cellStyle name="Migliaia 4 2 5 2 2" xfId="4973" xr:uid="{26D56A68-00AC-4592-ADBB-1BB2200BF8B8}"/>
    <cellStyle name="Migliaia 4 2 5 2 2 2" xfId="10681" xr:uid="{909C1FD5-EF10-432F-912A-A12C35376904}"/>
    <cellStyle name="Migliaia 4 2 5 2 2 2 2" xfId="22099" xr:uid="{8EE5E5B4-394C-45AF-97E6-B34754CBAA31}"/>
    <cellStyle name="Migliaia 4 2 5 2 2 2 2 2" xfId="44936" xr:uid="{41E3EA72-E6B2-41C2-A72A-2B655FB2B24D}"/>
    <cellStyle name="Migliaia 4 2 5 2 2 2 3" xfId="33519" xr:uid="{6F7272A2-40E7-41D5-88C7-0468B11D5EEB}"/>
    <cellStyle name="Migliaia 4 2 5 2 2 3" xfId="16391" xr:uid="{0025FFEC-1DFA-40C2-ABCE-D5E57C42E5FC}"/>
    <cellStyle name="Migliaia 4 2 5 2 2 3 2" xfId="39228" xr:uid="{68635B20-315C-45DE-8CEA-E09DAA51B284}"/>
    <cellStyle name="Migliaia 4 2 5 2 2 4" xfId="27811" xr:uid="{89BCF9CD-C32A-44A1-9CDF-4A4AC347E18E}"/>
    <cellStyle name="Migliaia 4 2 5 2 3" xfId="7828" xr:uid="{42CD23FF-8C28-443A-9E12-2EBAFC66FD40}"/>
    <cellStyle name="Migliaia 4 2 5 2 3 2" xfId="19245" xr:uid="{85594080-74DF-4C14-92DA-0B37000A0A23}"/>
    <cellStyle name="Migliaia 4 2 5 2 3 2 2" xfId="42082" xr:uid="{10A10CB0-340E-4340-9A6B-3C420C512A78}"/>
    <cellStyle name="Migliaia 4 2 5 2 3 3" xfId="30665" xr:uid="{5952A23B-154D-4462-812A-EBF75BD1A8D6}"/>
    <cellStyle name="Migliaia 4 2 5 2 4" xfId="13537" xr:uid="{0F002624-2454-4E39-8408-9129F0F097E6}"/>
    <cellStyle name="Migliaia 4 2 5 2 4 2" xfId="36374" xr:uid="{902585B2-E6DA-404C-9EC1-1371F5750AA1}"/>
    <cellStyle name="Migliaia 4 2 5 2 5" xfId="24957" xr:uid="{B6165BE3-0EAA-410D-AE86-56F5C1FC052B}"/>
    <cellStyle name="Migliaia 4 2 5 3" xfId="3546" xr:uid="{463D5819-F2F5-4D24-8847-4CF37E4EEE95}"/>
    <cellStyle name="Migliaia 4 2 5 3 2" xfId="9255" xr:uid="{8D0ADA81-803A-47DB-BCE6-5AC78DA5A760}"/>
    <cellStyle name="Migliaia 4 2 5 3 2 2" xfId="20672" xr:uid="{2B1B16EB-B435-46D8-903D-1CC80D89EFF3}"/>
    <cellStyle name="Migliaia 4 2 5 3 2 2 2" xfId="43509" xr:uid="{B75E05D5-7FDE-4E31-A070-E3F844CDAC47}"/>
    <cellStyle name="Migliaia 4 2 5 3 2 3" xfId="32092" xr:uid="{C0CEB205-4551-4D46-8452-E23157467CBE}"/>
    <cellStyle name="Migliaia 4 2 5 3 3" xfId="14964" xr:uid="{6B11EA64-6D7F-4190-99E7-41F7596E822F}"/>
    <cellStyle name="Migliaia 4 2 5 3 3 2" xfId="37801" xr:uid="{CE42EAAF-8DD0-40FA-AB53-358863B290E2}"/>
    <cellStyle name="Migliaia 4 2 5 3 4" xfId="26384" xr:uid="{E62B4F87-3A76-446A-8FE0-7484DFDD7854}"/>
    <cellStyle name="Migliaia 4 2 5 4" xfId="6401" xr:uid="{DE696C42-C76E-4CD9-900F-202D756BF54E}"/>
    <cellStyle name="Migliaia 4 2 5 4 2" xfId="17818" xr:uid="{DC57DA21-ABE1-4077-9B25-9DE94CEB0C6B}"/>
    <cellStyle name="Migliaia 4 2 5 4 2 2" xfId="40655" xr:uid="{DE105DB7-26C7-4E0B-AB64-7B1D1AFF4C3D}"/>
    <cellStyle name="Migliaia 4 2 5 4 3" xfId="29238" xr:uid="{2A1DB1E9-0F7E-4058-9254-E91F8AFB9786}"/>
    <cellStyle name="Migliaia 4 2 5 5" xfId="12110" xr:uid="{FE027471-2B66-4065-BF62-DECCBACDD724}"/>
    <cellStyle name="Migliaia 4 2 5 5 2" xfId="34947" xr:uid="{F96D5163-C07D-4244-8A13-47AE1C2DB92B}"/>
    <cellStyle name="Migliaia 4 2 5 6" xfId="23530" xr:uid="{C95BE087-7E0C-4B84-B1A6-17C1CEB9DC7E}"/>
    <cellStyle name="Migliaia 4 2 6" xfId="797" xr:uid="{467367BA-2F90-4FBC-ACDE-0880D594602E}"/>
    <cellStyle name="Migliaia 4 2 6 2" xfId="2334" xr:uid="{FFB64E47-6CB5-4B68-8F7B-4A6E699A2630}"/>
    <cellStyle name="Migliaia 4 2 6 2 2" xfId="5190" xr:uid="{6060E37A-F7FE-40CF-8991-DA3B69B345F5}"/>
    <cellStyle name="Migliaia 4 2 6 2 2 2" xfId="10898" xr:uid="{A95F4CBD-BE9A-475F-91AF-6CDD6CDB7FAC}"/>
    <cellStyle name="Migliaia 4 2 6 2 2 2 2" xfId="22316" xr:uid="{12FDD4E8-474F-405B-99E9-DC8FA6C10953}"/>
    <cellStyle name="Migliaia 4 2 6 2 2 2 2 2" xfId="45153" xr:uid="{2FC571BE-2813-4167-AF46-3F213EC9DB1D}"/>
    <cellStyle name="Migliaia 4 2 6 2 2 2 3" xfId="33736" xr:uid="{4CE32322-B587-427E-B3F2-3961165D1A6C}"/>
    <cellStyle name="Migliaia 4 2 6 2 2 3" xfId="16608" xr:uid="{F47D6D68-3DFC-4247-8899-D8EFE2989BD5}"/>
    <cellStyle name="Migliaia 4 2 6 2 2 3 2" xfId="39445" xr:uid="{E1C9577A-B00D-4A8B-80BF-50CC41D71D65}"/>
    <cellStyle name="Migliaia 4 2 6 2 2 4" xfId="28028" xr:uid="{829A7730-DEF6-4FC2-B73B-16AFD17418DD}"/>
    <cellStyle name="Migliaia 4 2 6 2 3" xfId="8045" xr:uid="{730D5296-B013-4535-82AC-1D69938966C1}"/>
    <cellStyle name="Migliaia 4 2 6 2 3 2" xfId="19462" xr:uid="{DD9F56FB-3B10-43B0-842E-55C7C4AD616C}"/>
    <cellStyle name="Migliaia 4 2 6 2 3 2 2" xfId="42299" xr:uid="{67074F1F-8401-4439-B139-C4D7B1D0B851}"/>
    <cellStyle name="Migliaia 4 2 6 2 3 3" xfId="30882" xr:uid="{97B7822A-0CE9-436E-8925-A8B31F856206}"/>
    <cellStyle name="Migliaia 4 2 6 2 4" xfId="13754" xr:uid="{F50919F0-A860-4088-9B2E-8B8F66A3603B}"/>
    <cellStyle name="Migliaia 4 2 6 2 4 2" xfId="36591" xr:uid="{9B9A49ED-D16E-4477-B4D0-827A157F5620}"/>
    <cellStyle name="Migliaia 4 2 6 2 5" xfId="25174" xr:uid="{0C8A1205-1DDE-477E-B832-039CA88622C1}"/>
    <cellStyle name="Migliaia 4 2 6 3" xfId="3763" xr:uid="{E0B4D46E-B11C-4EB4-A57E-3F324F0178F0}"/>
    <cellStyle name="Migliaia 4 2 6 3 2" xfId="9472" xr:uid="{072398FF-DDED-4374-9EB4-1AF7B9FB3295}"/>
    <cellStyle name="Migliaia 4 2 6 3 2 2" xfId="20889" xr:uid="{B75EA13A-DB99-4011-B7CB-1650CB74FD0F}"/>
    <cellStyle name="Migliaia 4 2 6 3 2 2 2" xfId="43726" xr:uid="{FF013F6F-127A-4DA6-AB55-557EC42082ED}"/>
    <cellStyle name="Migliaia 4 2 6 3 2 3" xfId="32309" xr:uid="{7B164F50-4593-48B0-90AD-79D29E062CE5}"/>
    <cellStyle name="Migliaia 4 2 6 3 3" xfId="15181" xr:uid="{BA12C93F-E990-4B48-B2BA-F1A66B0CA84F}"/>
    <cellStyle name="Migliaia 4 2 6 3 3 2" xfId="38018" xr:uid="{7F38AE32-8A01-4CCF-A985-D81BC60A60BD}"/>
    <cellStyle name="Migliaia 4 2 6 3 4" xfId="26601" xr:uid="{5B852419-EFB5-4C4C-B313-18835D654A8E}"/>
    <cellStyle name="Migliaia 4 2 6 4" xfId="6618" xr:uid="{3A3714C0-52F7-4332-8BBA-AE4096A91519}"/>
    <cellStyle name="Migliaia 4 2 6 4 2" xfId="18035" xr:uid="{766FB3AB-B53C-4608-862C-30451237C0B2}"/>
    <cellStyle name="Migliaia 4 2 6 4 2 2" xfId="40872" xr:uid="{77462C3A-FF80-4AF4-BDA9-A53EEFF1F2EF}"/>
    <cellStyle name="Migliaia 4 2 6 4 3" xfId="29455" xr:uid="{F8339049-9B75-4999-98FA-048CC8F03A10}"/>
    <cellStyle name="Migliaia 4 2 6 5" xfId="12327" xr:uid="{FF7B2E1E-D136-4FFF-9024-9886123B6989}"/>
    <cellStyle name="Migliaia 4 2 6 5 2" xfId="35164" xr:uid="{3936BEE0-0522-43E0-A9F2-97B454496579}"/>
    <cellStyle name="Migliaia 4 2 6 6" xfId="23747" xr:uid="{65B1122A-F66D-4B0B-B081-75D880C25EEB}"/>
    <cellStyle name="Migliaia 4 2 7" xfId="1044" xr:uid="{C3D203AA-3D4F-4913-83BA-D856144D9AA7}"/>
    <cellStyle name="Migliaia 4 2 7 2" xfId="2551" xr:uid="{2320A086-1937-4BD0-9921-EE04F55258EC}"/>
    <cellStyle name="Migliaia 4 2 7 2 2" xfId="5407" xr:uid="{B3F3F715-F8A1-42EA-997C-6AA5699C47E0}"/>
    <cellStyle name="Migliaia 4 2 7 2 2 2" xfId="11115" xr:uid="{D7974FD6-5F6B-403F-BFE2-5C788C0AA31A}"/>
    <cellStyle name="Migliaia 4 2 7 2 2 2 2" xfId="22533" xr:uid="{9B1EAE29-921E-4C9F-957E-D755C3AD15EB}"/>
    <cellStyle name="Migliaia 4 2 7 2 2 2 2 2" xfId="45370" xr:uid="{BF81A17F-ED91-4FC5-99AA-51C0853EA386}"/>
    <cellStyle name="Migliaia 4 2 7 2 2 2 3" xfId="33953" xr:uid="{2AE0057A-3F3F-4D61-8D41-A66AB64DDCDB}"/>
    <cellStyle name="Migliaia 4 2 7 2 2 3" xfId="16825" xr:uid="{452F48D0-2645-4781-B1B9-A576D88FFA33}"/>
    <cellStyle name="Migliaia 4 2 7 2 2 3 2" xfId="39662" xr:uid="{0F012BA9-0181-432B-AEAE-C170E16A0007}"/>
    <cellStyle name="Migliaia 4 2 7 2 2 4" xfId="28245" xr:uid="{C94680E2-D3B1-4A1B-9F09-CE039E59708B}"/>
    <cellStyle name="Migliaia 4 2 7 2 3" xfId="8262" xr:uid="{A5C4BE0B-F949-4269-92DE-24A44C36DE89}"/>
    <cellStyle name="Migliaia 4 2 7 2 3 2" xfId="19679" xr:uid="{726E3BF5-3881-4EF6-A73D-9A438BF480D2}"/>
    <cellStyle name="Migliaia 4 2 7 2 3 2 2" xfId="42516" xr:uid="{7189A5C9-A3FF-4005-9DD5-E2950C328D12}"/>
    <cellStyle name="Migliaia 4 2 7 2 3 3" xfId="31099" xr:uid="{1CDAFBD7-876C-4006-8C1F-7FD3AE6B6974}"/>
    <cellStyle name="Migliaia 4 2 7 2 4" xfId="13971" xr:uid="{6696C902-0B43-4C20-BBEA-5E1328D1CAED}"/>
    <cellStyle name="Migliaia 4 2 7 2 4 2" xfId="36808" xr:uid="{122E4953-B305-4AFB-9A53-9467D553F9C6}"/>
    <cellStyle name="Migliaia 4 2 7 2 5" xfId="25391" xr:uid="{FE1127A0-FFBA-409C-9740-26022EB7346A}"/>
    <cellStyle name="Migliaia 4 2 7 3" xfId="3980" xr:uid="{83EB2C23-ACF4-4167-90B6-682D5730F4AA}"/>
    <cellStyle name="Migliaia 4 2 7 3 2" xfId="9689" xr:uid="{29E3DC38-13D7-4C1B-BA1C-3D765094463D}"/>
    <cellStyle name="Migliaia 4 2 7 3 2 2" xfId="21106" xr:uid="{977B8A5B-D985-4FEC-8AF8-4F3BB8A51A14}"/>
    <cellStyle name="Migliaia 4 2 7 3 2 2 2" xfId="43943" xr:uid="{C678FA8E-5D35-41CE-BB50-CEB5725067B9}"/>
    <cellStyle name="Migliaia 4 2 7 3 2 3" xfId="32526" xr:uid="{7356DAF9-5751-4249-B013-594721F1AD4B}"/>
    <cellStyle name="Migliaia 4 2 7 3 3" xfId="15398" xr:uid="{60BB89B6-8F3F-4DD2-9704-83861A5D4D04}"/>
    <cellStyle name="Migliaia 4 2 7 3 3 2" xfId="38235" xr:uid="{343B9293-609D-4DA1-9295-E2B48255CF0D}"/>
    <cellStyle name="Migliaia 4 2 7 3 4" xfId="26818" xr:uid="{9C7D9F88-9A9F-4C8E-BAC5-D3E11DB2DEA6}"/>
    <cellStyle name="Migliaia 4 2 7 4" xfId="6835" xr:uid="{76F7B9E7-728B-409B-BA82-AEB8A585F2E8}"/>
    <cellStyle name="Migliaia 4 2 7 4 2" xfId="18252" xr:uid="{B28CFE23-EE29-4EB4-957B-255496F61605}"/>
    <cellStyle name="Migliaia 4 2 7 4 2 2" xfId="41089" xr:uid="{3AE06953-AB34-4864-9EC9-E82C9E0AB6B8}"/>
    <cellStyle name="Migliaia 4 2 7 4 3" xfId="29672" xr:uid="{9FB00C9D-A967-4104-8F31-8E5C99F1A48B}"/>
    <cellStyle name="Migliaia 4 2 7 5" xfId="12544" xr:uid="{2B4B1D22-9787-40E5-9BB6-733CB6F6A68B}"/>
    <cellStyle name="Migliaia 4 2 7 5 2" xfId="35381" xr:uid="{AE6DB05C-127E-4C03-B71F-233CB7BBFA27}"/>
    <cellStyle name="Migliaia 4 2 7 6" xfId="23964" xr:uid="{BBC4D1B8-8033-4215-A304-EB066CFE160E}"/>
    <cellStyle name="Migliaia 4 2 8" xfId="1291" xr:uid="{91698F8E-BC3F-4795-906E-BE1A9F84F4F6}"/>
    <cellStyle name="Migliaia 4 2 8 2" xfId="2768" xr:uid="{999274D1-8064-4A20-954E-FC337A911B4E}"/>
    <cellStyle name="Migliaia 4 2 8 2 2" xfId="5624" xr:uid="{4CDADF46-B3DD-4E99-AEEA-0EC70F01A6D8}"/>
    <cellStyle name="Migliaia 4 2 8 2 2 2" xfId="11332" xr:uid="{92C46D4D-7B42-43DB-8F3B-AA05D71E7E43}"/>
    <cellStyle name="Migliaia 4 2 8 2 2 2 2" xfId="22750" xr:uid="{80851299-C3F4-4674-B6D2-79CD1E2BCCBF}"/>
    <cellStyle name="Migliaia 4 2 8 2 2 2 2 2" xfId="45587" xr:uid="{7848BE44-DB4E-4C69-9CB7-D1154E96A602}"/>
    <cellStyle name="Migliaia 4 2 8 2 2 2 3" xfId="34170" xr:uid="{271E4A40-FD1C-47DF-9022-1C86300C288A}"/>
    <cellStyle name="Migliaia 4 2 8 2 2 3" xfId="17042" xr:uid="{6224C2DF-61DE-4E32-A615-3711629817C5}"/>
    <cellStyle name="Migliaia 4 2 8 2 2 3 2" xfId="39879" xr:uid="{FA7881AD-21DB-4641-AB0A-60C413C8BF22}"/>
    <cellStyle name="Migliaia 4 2 8 2 2 4" xfId="28462" xr:uid="{B8DB7EE3-86D6-42F9-9E01-65EDE5EBE075}"/>
    <cellStyle name="Migliaia 4 2 8 2 3" xfId="8479" xr:uid="{BD887B76-CB52-4E2E-8E96-C0DE7D16CFDE}"/>
    <cellStyle name="Migliaia 4 2 8 2 3 2" xfId="19896" xr:uid="{D1493F13-9496-4C22-AA5B-FDC976E86CF8}"/>
    <cellStyle name="Migliaia 4 2 8 2 3 2 2" xfId="42733" xr:uid="{5D8E4D26-5263-407E-B9B3-CE23CFBEFB96}"/>
    <cellStyle name="Migliaia 4 2 8 2 3 3" xfId="31316" xr:uid="{2CE59845-FCCD-433B-BDB0-9C784FDD5F46}"/>
    <cellStyle name="Migliaia 4 2 8 2 4" xfId="14188" xr:uid="{0690A2E0-866D-4E24-9571-FE07C1594F8B}"/>
    <cellStyle name="Migliaia 4 2 8 2 4 2" xfId="37025" xr:uid="{52449281-96EF-49BE-9D80-AE6C30045273}"/>
    <cellStyle name="Migliaia 4 2 8 2 5" xfId="25608" xr:uid="{4D6DD04F-3DC3-43BC-A129-45E075B26B96}"/>
    <cellStyle name="Migliaia 4 2 8 3" xfId="4197" xr:uid="{72C1B4D3-D6B1-458E-93EF-7265F749F6C8}"/>
    <cellStyle name="Migliaia 4 2 8 3 2" xfId="9906" xr:uid="{B397E879-D7A8-4075-88AA-043DE36C57A8}"/>
    <cellStyle name="Migliaia 4 2 8 3 2 2" xfId="21323" xr:uid="{5895D5CB-9911-45CE-9E0B-67F7C313B161}"/>
    <cellStyle name="Migliaia 4 2 8 3 2 2 2" xfId="44160" xr:uid="{54F72DED-61BB-458F-8444-3543AD923CEA}"/>
    <cellStyle name="Migliaia 4 2 8 3 2 3" xfId="32743" xr:uid="{88C6800B-0479-401C-8778-23868D694863}"/>
    <cellStyle name="Migliaia 4 2 8 3 3" xfId="15615" xr:uid="{B9BA1B07-1D80-4508-B33B-AD90561F501C}"/>
    <cellStyle name="Migliaia 4 2 8 3 3 2" xfId="38452" xr:uid="{D79D25C5-0450-47C7-91EA-C4EC734A82D9}"/>
    <cellStyle name="Migliaia 4 2 8 3 4" xfId="27035" xr:uid="{0C23F53A-E36D-4A29-A6AB-BB0432850FD0}"/>
    <cellStyle name="Migliaia 4 2 8 4" xfId="7052" xr:uid="{7758DC71-8C84-410D-AC7B-6AD9C455442F}"/>
    <cellStyle name="Migliaia 4 2 8 4 2" xfId="18469" xr:uid="{49E347DF-C5AA-42D5-9AA2-65BD51473127}"/>
    <cellStyle name="Migliaia 4 2 8 4 2 2" xfId="41306" xr:uid="{F55BE618-109F-4E14-8E1F-84375AAD8AE3}"/>
    <cellStyle name="Migliaia 4 2 8 4 3" xfId="29889" xr:uid="{658E1E52-78F1-4890-BC7C-2D628BA554A7}"/>
    <cellStyle name="Migliaia 4 2 8 5" xfId="12761" xr:uid="{F4B66026-882F-40E5-BE08-7AE9FDE6B114}"/>
    <cellStyle name="Migliaia 4 2 8 5 2" xfId="35598" xr:uid="{4FC33667-1CA4-4D1A-97CF-7094F2CF7FEF}"/>
    <cellStyle name="Migliaia 4 2 8 6" xfId="24181" xr:uid="{F7567959-9825-4D90-BB41-B921F38723A5}"/>
    <cellStyle name="Migliaia 4 2 9" xfId="1538" xr:uid="{1D18A689-6380-405C-A7D0-E9CED2A42B15}"/>
    <cellStyle name="Migliaia 4 2 9 2" xfId="2985" xr:uid="{D4FDAA4E-7AB2-471D-BDDA-A0A42F9DC265}"/>
    <cellStyle name="Migliaia 4 2 9 2 2" xfId="5841" xr:uid="{23F8D6DF-DCDB-4D0B-9F4C-376F700DBAE1}"/>
    <cellStyle name="Migliaia 4 2 9 2 2 2" xfId="11549" xr:uid="{0B6FA0E6-922E-45B3-A45F-B14864A8DA6C}"/>
    <cellStyle name="Migliaia 4 2 9 2 2 2 2" xfId="22967" xr:uid="{16CD03E7-56C6-4140-B6C4-40B1C31F31C0}"/>
    <cellStyle name="Migliaia 4 2 9 2 2 2 2 2" xfId="45804" xr:uid="{7F52CDA0-C41F-40D4-A87A-CC93B95AAEF1}"/>
    <cellStyle name="Migliaia 4 2 9 2 2 2 3" xfId="34387" xr:uid="{EBA3C2AA-EA4A-48B9-ADF4-7840F7B9FC77}"/>
    <cellStyle name="Migliaia 4 2 9 2 2 3" xfId="17259" xr:uid="{70CC2713-6DCE-428F-9E1D-CE6BC7E215ED}"/>
    <cellStyle name="Migliaia 4 2 9 2 2 3 2" xfId="40096" xr:uid="{621A4CCF-63EB-48A0-9A10-D4D91955F635}"/>
    <cellStyle name="Migliaia 4 2 9 2 2 4" xfId="28679" xr:uid="{2F050091-FAB4-48E6-B068-AEF66174AF98}"/>
    <cellStyle name="Migliaia 4 2 9 2 3" xfId="8696" xr:uid="{997A292C-E866-4F2E-AFA7-8FB15FD13F85}"/>
    <cellStyle name="Migliaia 4 2 9 2 3 2" xfId="20113" xr:uid="{7813CE00-EE7D-44D7-9BEB-8321328AA2A0}"/>
    <cellStyle name="Migliaia 4 2 9 2 3 2 2" xfId="42950" xr:uid="{26C6B83B-84DB-4804-82AB-188D524A7381}"/>
    <cellStyle name="Migliaia 4 2 9 2 3 3" xfId="31533" xr:uid="{7F450BAF-1DC7-451F-B96E-77B8B085BAAC}"/>
    <cellStyle name="Migliaia 4 2 9 2 4" xfId="14405" xr:uid="{4BA887F5-D38C-4620-A737-E1F15E109D78}"/>
    <cellStyle name="Migliaia 4 2 9 2 4 2" xfId="37242" xr:uid="{8E5D1C59-0B88-4560-A86F-014190659086}"/>
    <cellStyle name="Migliaia 4 2 9 2 5" xfId="25825" xr:uid="{F05860F4-B21A-455C-9EAB-DF5DF3FD9100}"/>
    <cellStyle name="Migliaia 4 2 9 3" xfId="4414" xr:uid="{1F03A940-F729-475E-AB44-BB6648053AFC}"/>
    <cellStyle name="Migliaia 4 2 9 3 2" xfId="10123" xr:uid="{C46471DB-16BD-41CB-A90C-D7F988BE7DC1}"/>
    <cellStyle name="Migliaia 4 2 9 3 2 2" xfId="21540" xr:uid="{AC552993-8557-4E14-AE38-A37EB72EE65A}"/>
    <cellStyle name="Migliaia 4 2 9 3 2 2 2" xfId="44377" xr:uid="{3C334498-3B4A-4639-A7CA-0B413CE4CCB5}"/>
    <cellStyle name="Migliaia 4 2 9 3 2 3" xfId="32960" xr:uid="{C5A85A3C-3187-41BE-9525-D1062A191B37}"/>
    <cellStyle name="Migliaia 4 2 9 3 3" xfId="15832" xr:uid="{AB5DF2BE-93E5-4929-94A4-A0B24A917CB5}"/>
    <cellStyle name="Migliaia 4 2 9 3 3 2" xfId="38669" xr:uid="{CA1CAF8B-BA97-4920-950E-FBFC8A0DA3F3}"/>
    <cellStyle name="Migliaia 4 2 9 3 4" xfId="27252" xr:uid="{C8DAC2C1-B00C-418A-BD31-392E4E5A70E0}"/>
    <cellStyle name="Migliaia 4 2 9 4" xfId="7269" xr:uid="{FAA5C988-5F03-4DAE-BD04-F261F1CE9D21}"/>
    <cellStyle name="Migliaia 4 2 9 4 2" xfId="18686" xr:uid="{5856CEFF-4802-418C-9179-34B7C94A2415}"/>
    <cellStyle name="Migliaia 4 2 9 4 2 2" xfId="41523" xr:uid="{DABE004E-FC22-4EF1-814F-14506B939BEE}"/>
    <cellStyle name="Migliaia 4 2 9 4 3" xfId="30106" xr:uid="{83E2F38A-4986-48CF-B095-10317606AC6C}"/>
    <cellStyle name="Migliaia 4 2 9 5" xfId="12978" xr:uid="{8E70EC1D-E8B6-4AD6-AC27-75AB8903E74F}"/>
    <cellStyle name="Migliaia 4 2 9 5 2" xfId="35815" xr:uid="{F81EDA17-DFB6-4233-A4DE-C37134B1BCB7}"/>
    <cellStyle name="Migliaia 4 2 9 6" xfId="24398" xr:uid="{78D00A28-AB0E-438F-A04B-B60D0A6B0CF2}"/>
    <cellStyle name="Migliaia 4 3" xfId="111" xr:uid="{00000000-0005-0000-0000-000017000000}"/>
    <cellStyle name="Migliaia 4 3 10" xfId="3291" xr:uid="{BA2209ED-4A5A-458F-855C-DE1DCF78EB9F}"/>
    <cellStyle name="Migliaia 4 3 10 2" xfId="9000" xr:uid="{341A6036-E2CD-45F3-AE97-012E984D1EC1}"/>
    <cellStyle name="Migliaia 4 3 10 2 2" xfId="20417" xr:uid="{AE566D7D-544F-478F-B7EB-9C58819E7EEF}"/>
    <cellStyle name="Migliaia 4 3 10 2 2 2" xfId="43254" xr:uid="{41AF9443-48BD-4F8E-A5D8-23A612A497DF}"/>
    <cellStyle name="Migliaia 4 3 10 2 3" xfId="31837" xr:uid="{B4C8015C-7F57-419F-8981-E220F1B2610D}"/>
    <cellStyle name="Migliaia 4 3 10 3" xfId="14709" xr:uid="{80A2FF25-9C41-42A8-9CED-C60FCFFE3C06}"/>
    <cellStyle name="Migliaia 4 3 10 3 2" xfId="37546" xr:uid="{C866E026-1D6A-4FB2-9881-89733357AC3A}"/>
    <cellStyle name="Migliaia 4 3 10 4" xfId="26129" xr:uid="{AF8F2375-DCCE-45A9-B3B6-3A95B6A5F932}"/>
    <cellStyle name="Migliaia 4 3 11" xfId="6146" xr:uid="{3877D8F4-B846-40E5-84B2-1A3B7451C3B9}"/>
    <cellStyle name="Migliaia 4 3 11 2" xfId="17563" xr:uid="{0FCCE640-4501-462E-8F39-A8859E75AA3E}"/>
    <cellStyle name="Migliaia 4 3 11 2 2" xfId="40400" xr:uid="{5D5503AB-5171-443F-92B2-BFDFB11E868C}"/>
    <cellStyle name="Migliaia 4 3 11 3" xfId="28983" xr:uid="{0298487C-6118-4F28-B557-B67F528DBAFD}"/>
    <cellStyle name="Migliaia 4 3 12" xfId="11855" xr:uid="{FA0E47AF-CF48-42CD-A4B2-502943430A21}"/>
    <cellStyle name="Migliaia 4 3 12 2" xfId="34692" xr:uid="{D3585A22-7170-4E0A-942C-8FC73DFB2FD0}"/>
    <cellStyle name="Migliaia 4 3 13" xfId="23275" xr:uid="{9FDC60D4-259E-44AF-8EDC-F166A5B64A76}"/>
    <cellStyle name="Migliaia 4 3 14" xfId="219" xr:uid="{1B2FFF13-A6F3-4754-87A9-451F04BE2A3F}"/>
    <cellStyle name="Migliaia 4 3 2" xfId="133" xr:uid="{BF725B9D-5000-4B44-8E95-8DBF0B5DB613}"/>
    <cellStyle name="Migliaia 4 3 2 10" xfId="6225" xr:uid="{9B79CAF9-7DC9-48C5-A61A-D2FB54C228C0}"/>
    <cellStyle name="Migliaia 4 3 2 10 2" xfId="17642" xr:uid="{173FA141-BCEA-459F-AF07-75CCC8CCDA37}"/>
    <cellStyle name="Migliaia 4 3 2 10 2 2" xfId="40479" xr:uid="{4618F765-C350-48EA-8B1B-55A4419AEEF2}"/>
    <cellStyle name="Migliaia 4 3 2 10 3" xfId="29062" xr:uid="{27B0B61D-B63F-4115-B352-90FDA068032D}"/>
    <cellStyle name="Migliaia 4 3 2 11" xfId="11934" xr:uid="{A9253900-0DE8-4167-AC18-6AAD1317CFA6}"/>
    <cellStyle name="Migliaia 4 3 2 11 2" xfId="34771" xr:uid="{6663B647-783F-49FC-9A26-800F5A4A537A}"/>
    <cellStyle name="Migliaia 4 3 2 12" xfId="23354" xr:uid="{7DFD1AD5-E7BE-4901-A272-9DD9818F4A78}"/>
    <cellStyle name="Migliaia 4 3 2 13" xfId="312" xr:uid="{6A7304E4-4C46-4103-8FAF-966736AAE161}"/>
    <cellStyle name="Migliaia 4 3 2 2" xfId="465" xr:uid="{43552F92-4AFE-43DE-9C7D-2CFA2A12F8DA}"/>
    <cellStyle name="Migliaia 4 3 2 2 10" xfId="12057" xr:uid="{342099E4-C1F0-4B39-8A0E-04AFBFF5DF2B}"/>
    <cellStyle name="Migliaia 4 3 2 2 10 2" xfId="34894" xr:uid="{74FDF381-21B6-4537-A5DB-2499C2049857}"/>
    <cellStyle name="Migliaia 4 3 2 2 11" xfId="23477" xr:uid="{C4D4A5CF-311F-40B1-82A8-AA3E8B700E70}"/>
    <cellStyle name="Migliaia 4 3 2 2 2" xfId="719" xr:uid="{76EFCD07-3368-48C7-8686-4FA42E200341}"/>
    <cellStyle name="Migliaia 4 3 2 2 2 2" xfId="2281" xr:uid="{88753619-8C9D-4E85-AC2A-A96D3DBD21A9}"/>
    <cellStyle name="Migliaia 4 3 2 2 2 2 2" xfId="5137" xr:uid="{1E27AA2C-9714-4CE6-90AF-B834C6DB3319}"/>
    <cellStyle name="Migliaia 4 3 2 2 2 2 2 2" xfId="10845" xr:uid="{E937631D-CC2B-4498-AF31-FA63F462933C}"/>
    <cellStyle name="Migliaia 4 3 2 2 2 2 2 2 2" xfId="22263" xr:uid="{5EB0826E-B437-43AA-B0F2-3E807BDF679C}"/>
    <cellStyle name="Migliaia 4 3 2 2 2 2 2 2 2 2" xfId="45100" xr:uid="{3FEBC866-6F86-48E9-B16B-8D09A11D7D47}"/>
    <cellStyle name="Migliaia 4 3 2 2 2 2 2 2 3" xfId="33683" xr:uid="{0CE7A1D9-21B7-4C02-9FD2-4CE6228953B1}"/>
    <cellStyle name="Migliaia 4 3 2 2 2 2 2 3" xfId="16555" xr:uid="{80ADF984-16F3-4971-B696-75F7D46C7E04}"/>
    <cellStyle name="Migliaia 4 3 2 2 2 2 2 3 2" xfId="39392" xr:uid="{E0E52515-2639-4A53-B336-C3E7FA893052}"/>
    <cellStyle name="Migliaia 4 3 2 2 2 2 2 4" xfId="27975" xr:uid="{7D047111-C8D5-44BA-A58B-75E40C70C4BC}"/>
    <cellStyle name="Migliaia 4 3 2 2 2 2 3" xfId="7992" xr:uid="{1C425B19-4A11-4025-A896-8FD4F7C3B8B7}"/>
    <cellStyle name="Migliaia 4 3 2 2 2 2 3 2" xfId="19409" xr:uid="{FC4811D9-AC0C-4FF0-A99E-31A24FC2DADC}"/>
    <cellStyle name="Migliaia 4 3 2 2 2 2 3 2 2" xfId="42246" xr:uid="{AC699E73-CD14-437F-B228-921ABD361021}"/>
    <cellStyle name="Migliaia 4 3 2 2 2 2 3 3" xfId="30829" xr:uid="{FA431B8B-3058-44A2-8643-C6865E151D65}"/>
    <cellStyle name="Migliaia 4 3 2 2 2 2 4" xfId="13701" xr:uid="{147D3261-EE7B-4D0D-9A3C-6B120DA51A20}"/>
    <cellStyle name="Migliaia 4 3 2 2 2 2 4 2" xfId="36538" xr:uid="{F7D01B6C-FB29-4602-9B42-935611829118}"/>
    <cellStyle name="Migliaia 4 3 2 2 2 2 5" xfId="25121" xr:uid="{66102808-2280-4956-BD44-65D210235E8E}"/>
    <cellStyle name="Migliaia 4 3 2 2 2 3" xfId="3710" xr:uid="{3FD9164F-20C6-4EAE-87F5-D92DAC003DED}"/>
    <cellStyle name="Migliaia 4 3 2 2 2 3 2" xfId="9419" xr:uid="{F4FA79DF-0B24-4265-8F54-71E954DE426B}"/>
    <cellStyle name="Migliaia 4 3 2 2 2 3 2 2" xfId="20836" xr:uid="{9C4DF878-7F61-45D7-ACE8-56A66687306D}"/>
    <cellStyle name="Migliaia 4 3 2 2 2 3 2 2 2" xfId="43673" xr:uid="{3B427197-E77B-4896-95FE-DBC89462B0DD}"/>
    <cellStyle name="Migliaia 4 3 2 2 2 3 2 3" xfId="32256" xr:uid="{6C452202-893C-4EAE-9529-5038ACE3A0BF}"/>
    <cellStyle name="Migliaia 4 3 2 2 2 3 3" xfId="15128" xr:uid="{82BC170E-80EA-4E74-A61B-A6E80719167C}"/>
    <cellStyle name="Migliaia 4 3 2 2 2 3 3 2" xfId="37965" xr:uid="{EA8D4EDE-DB67-4A0D-B4B0-3DFCCC968BDB}"/>
    <cellStyle name="Migliaia 4 3 2 2 2 3 4" xfId="26548" xr:uid="{C7BF3579-0D2B-4F6F-B635-0B120EABD9EE}"/>
    <cellStyle name="Migliaia 4 3 2 2 2 4" xfId="6565" xr:uid="{158CC76A-B7A1-4CB8-8A80-6C7E49078B2F}"/>
    <cellStyle name="Migliaia 4 3 2 2 2 4 2" xfId="17982" xr:uid="{C83861B2-2D35-4A59-840A-BED81F2E928C}"/>
    <cellStyle name="Migliaia 4 3 2 2 2 4 2 2" xfId="40819" xr:uid="{94BE0188-9D4A-4402-9D87-4AE49F2A79BB}"/>
    <cellStyle name="Migliaia 4 3 2 2 2 4 3" xfId="29402" xr:uid="{9F156080-00CB-4C47-AB09-1EAF66419654}"/>
    <cellStyle name="Migliaia 4 3 2 2 2 5" xfId="12274" xr:uid="{8E392192-3A39-4AB5-AAB0-73AADDFCC351}"/>
    <cellStyle name="Migliaia 4 3 2 2 2 5 2" xfId="35111" xr:uid="{59E3097D-1604-4098-B317-42FFCB518DA0}"/>
    <cellStyle name="Migliaia 4 3 2 2 2 6" xfId="23694" xr:uid="{95ED5095-4251-4C3F-B9C6-40A49C90DC93}"/>
    <cellStyle name="Migliaia 4 3 2 2 3" xfId="979" xr:uid="{94ACCFB7-8A1B-4E1E-A894-094D80F33E20}"/>
    <cellStyle name="Migliaia 4 3 2 2 3 2" xfId="2498" xr:uid="{8F62B932-3EC1-4E63-9618-93C39FE399D3}"/>
    <cellStyle name="Migliaia 4 3 2 2 3 2 2" xfId="5354" xr:uid="{0F1E4538-700C-45A5-A2D4-36971C120D60}"/>
    <cellStyle name="Migliaia 4 3 2 2 3 2 2 2" xfId="11062" xr:uid="{8532609C-7582-4E81-985E-E9EDB43229AD}"/>
    <cellStyle name="Migliaia 4 3 2 2 3 2 2 2 2" xfId="22480" xr:uid="{DD41D189-60A8-4D43-97F8-CCBF57F785AF}"/>
    <cellStyle name="Migliaia 4 3 2 2 3 2 2 2 2 2" xfId="45317" xr:uid="{49583E07-0F64-4524-8264-305452D39C9F}"/>
    <cellStyle name="Migliaia 4 3 2 2 3 2 2 2 3" xfId="33900" xr:uid="{5DCCD55C-CE35-4CA2-99F5-BE1A7535F030}"/>
    <cellStyle name="Migliaia 4 3 2 2 3 2 2 3" xfId="16772" xr:uid="{7E2BA0D9-67F5-4F70-B132-01B09D58F5DA}"/>
    <cellStyle name="Migliaia 4 3 2 2 3 2 2 3 2" xfId="39609" xr:uid="{4FBEAA70-AE5C-4358-91D8-DF22E12591A6}"/>
    <cellStyle name="Migliaia 4 3 2 2 3 2 2 4" xfId="28192" xr:uid="{46879CE7-A00F-419D-A46A-70C76498EA6A}"/>
    <cellStyle name="Migliaia 4 3 2 2 3 2 3" xfId="8209" xr:uid="{FA684A74-52B1-450C-A1D0-1833D7CB775C}"/>
    <cellStyle name="Migliaia 4 3 2 2 3 2 3 2" xfId="19626" xr:uid="{DE52423D-AB9E-42D6-99D2-46649416A3DF}"/>
    <cellStyle name="Migliaia 4 3 2 2 3 2 3 2 2" xfId="42463" xr:uid="{CD441BE1-FCD0-4664-BEEF-FF1A0A56D5F5}"/>
    <cellStyle name="Migliaia 4 3 2 2 3 2 3 3" xfId="31046" xr:uid="{007FDD5B-9A0F-4D83-A694-805E7247ED92}"/>
    <cellStyle name="Migliaia 4 3 2 2 3 2 4" xfId="13918" xr:uid="{D0B4291D-4D30-4D97-8D7B-ACAF4EEF3484}"/>
    <cellStyle name="Migliaia 4 3 2 2 3 2 4 2" xfId="36755" xr:uid="{F5273ABA-DCB1-4303-AD3B-AB4935BCCECC}"/>
    <cellStyle name="Migliaia 4 3 2 2 3 2 5" xfId="25338" xr:uid="{01E0340F-6607-4266-B04D-13CD2ADD61D6}"/>
    <cellStyle name="Migliaia 4 3 2 2 3 3" xfId="3927" xr:uid="{A722FDCC-5BBA-40DA-BCAF-FC0C4D38F8C3}"/>
    <cellStyle name="Migliaia 4 3 2 2 3 3 2" xfId="9636" xr:uid="{3711C3B2-FF41-4C57-9CB2-7476C072ABCE}"/>
    <cellStyle name="Migliaia 4 3 2 2 3 3 2 2" xfId="21053" xr:uid="{3E35A948-BDAB-4FA3-8EF2-E6ABCB12E53D}"/>
    <cellStyle name="Migliaia 4 3 2 2 3 3 2 2 2" xfId="43890" xr:uid="{99DD5293-6A74-4224-99F6-149C8A68F09C}"/>
    <cellStyle name="Migliaia 4 3 2 2 3 3 2 3" xfId="32473" xr:uid="{128368A1-4F4F-4B26-922C-21213E11F6DF}"/>
    <cellStyle name="Migliaia 4 3 2 2 3 3 3" xfId="15345" xr:uid="{5885F486-3A38-4EE0-AB45-F40E470475D2}"/>
    <cellStyle name="Migliaia 4 3 2 2 3 3 3 2" xfId="38182" xr:uid="{07850E6D-53E0-49B3-A2F9-EF91BDC90A2E}"/>
    <cellStyle name="Migliaia 4 3 2 2 3 3 4" xfId="26765" xr:uid="{64AD6297-B8E1-425A-858F-2AEDE752C775}"/>
    <cellStyle name="Migliaia 4 3 2 2 3 4" xfId="6782" xr:uid="{74E36FC0-F213-4C77-B6CE-06AA49CE0A8C}"/>
    <cellStyle name="Migliaia 4 3 2 2 3 4 2" xfId="18199" xr:uid="{4BC520F8-B69B-40FF-B335-87DE5B8FA142}"/>
    <cellStyle name="Migliaia 4 3 2 2 3 4 2 2" xfId="41036" xr:uid="{272186C3-8B33-4350-AE3E-25422E6A4FC5}"/>
    <cellStyle name="Migliaia 4 3 2 2 3 4 3" xfId="29619" xr:uid="{5599AC7A-70DD-40D9-9E74-016CCF5E7F3C}"/>
    <cellStyle name="Migliaia 4 3 2 2 3 5" xfId="12491" xr:uid="{291A7695-CAAC-4AC6-A960-9807892534EF}"/>
    <cellStyle name="Migliaia 4 3 2 2 3 5 2" xfId="35328" xr:uid="{894210CE-3E11-4D4B-A251-6F9C2BBE4E20}"/>
    <cellStyle name="Migliaia 4 3 2 2 3 6" xfId="23911" xr:uid="{F0D59DD4-21BC-424B-8559-64E76333331C}"/>
    <cellStyle name="Migliaia 4 3 2 2 4" xfId="1226" xr:uid="{091C730F-AAD9-472C-9C59-1166C6807D5B}"/>
    <cellStyle name="Migliaia 4 3 2 2 4 2" xfId="2715" xr:uid="{30D2F0DA-DC4F-4BD3-9E99-732315EB23AD}"/>
    <cellStyle name="Migliaia 4 3 2 2 4 2 2" xfId="5571" xr:uid="{4318CC0D-A4F5-4048-8756-5B075EA7B9BB}"/>
    <cellStyle name="Migliaia 4 3 2 2 4 2 2 2" xfId="11279" xr:uid="{60C7209E-16E6-436C-A278-02DC121E7623}"/>
    <cellStyle name="Migliaia 4 3 2 2 4 2 2 2 2" xfId="22697" xr:uid="{D478E581-2CDC-49C4-B1B1-178638D68F9E}"/>
    <cellStyle name="Migliaia 4 3 2 2 4 2 2 2 2 2" xfId="45534" xr:uid="{B52246EE-65D2-422C-9BD4-29A9C19B23E5}"/>
    <cellStyle name="Migliaia 4 3 2 2 4 2 2 2 3" xfId="34117" xr:uid="{ED68F3C8-DAF5-411B-AAB9-91AC62EEED45}"/>
    <cellStyle name="Migliaia 4 3 2 2 4 2 2 3" xfId="16989" xr:uid="{C3AC65DB-0DBD-4F8E-BEDF-F0607785A1D8}"/>
    <cellStyle name="Migliaia 4 3 2 2 4 2 2 3 2" xfId="39826" xr:uid="{9B867820-975B-479A-8ABD-86BA5D1D32D2}"/>
    <cellStyle name="Migliaia 4 3 2 2 4 2 2 4" xfId="28409" xr:uid="{BDC326B1-C0EA-4B82-8BFB-C023D6F7C799}"/>
    <cellStyle name="Migliaia 4 3 2 2 4 2 3" xfId="8426" xr:uid="{BF497144-71AF-4637-891C-9E5A1DAC7989}"/>
    <cellStyle name="Migliaia 4 3 2 2 4 2 3 2" xfId="19843" xr:uid="{98C30321-D2EE-422D-AA30-381FB6BFF503}"/>
    <cellStyle name="Migliaia 4 3 2 2 4 2 3 2 2" xfId="42680" xr:uid="{C654D9AE-7B48-41F3-A43B-9B3F5A345E5E}"/>
    <cellStyle name="Migliaia 4 3 2 2 4 2 3 3" xfId="31263" xr:uid="{103F2B21-BAEE-43D0-B5E3-1F6A8677686F}"/>
    <cellStyle name="Migliaia 4 3 2 2 4 2 4" xfId="14135" xr:uid="{0EED1129-FB1A-433F-8820-3719755E5FA6}"/>
    <cellStyle name="Migliaia 4 3 2 2 4 2 4 2" xfId="36972" xr:uid="{1B33084B-090B-456C-ACD0-4A2A1E5FF19B}"/>
    <cellStyle name="Migliaia 4 3 2 2 4 2 5" xfId="25555" xr:uid="{60BD4085-95A5-4F08-A306-EFF0EA6532D3}"/>
    <cellStyle name="Migliaia 4 3 2 2 4 3" xfId="4144" xr:uid="{5DA3A0A9-F4AA-4940-98E8-DE9B14491555}"/>
    <cellStyle name="Migliaia 4 3 2 2 4 3 2" xfId="9853" xr:uid="{B46DB033-51C4-4C2A-A247-1E8F593F66DE}"/>
    <cellStyle name="Migliaia 4 3 2 2 4 3 2 2" xfId="21270" xr:uid="{62D15230-2D25-4CF2-B5C3-A53EC56D2956}"/>
    <cellStyle name="Migliaia 4 3 2 2 4 3 2 2 2" xfId="44107" xr:uid="{F12FEF7C-F775-4391-B205-048F77EE9B61}"/>
    <cellStyle name="Migliaia 4 3 2 2 4 3 2 3" xfId="32690" xr:uid="{ADBAF3A1-5E09-476D-9AA5-B99236CF6A40}"/>
    <cellStyle name="Migliaia 4 3 2 2 4 3 3" xfId="15562" xr:uid="{501C27BB-9572-4C1B-BFB0-3CFB08D35F4E}"/>
    <cellStyle name="Migliaia 4 3 2 2 4 3 3 2" xfId="38399" xr:uid="{B5060785-CDD8-408B-9B99-8D1F4D68D938}"/>
    <cellStyle name="Migliaia 4 3 2 2 4 3 4" xfId="26982" xr:uid="{399EA140-8B88-49F7-A5EF-001A0A7A00CD}"/>
    <cellStyle name="Migliaia 4 3 2 2 4 4" xfId="6999" xr:uid="{B58A6F26-9A0C-4A21-970F-B218D02AC4E7}"/>
    <cellStyle name="Migliaia 4 3 2 2 4 4 2" xfId="18416" xr:uid="{F4A579BD-1816-4819-9B2E-97236895BD4A}"/>
    <cellStyle name="Migliaia 4 3 2 2 4 4 2 2" xfId="41253" xr:uid="{2AA8DEA0-6293-4163-BED3-6AE078732860}"/>
    <cellStyle name="Migliaia 4 3 2 2 4 4 3" xfId="29836" xr:uid="{4DF1A448-74EB-4230-9CC6-81FAC64A607A}"/>
    <cellStyle name="Migliaia 4 3 2 2 4 5" xfId="12708" xr:uid="{7D8CC590-FBCA-4C43-AFDE-47F0ACFF7F21}"/>
    <cellStyle name="Migliaia 4 3 2 2 4 5 2" xfId="35545" xr:uid="{88484D1B-3061-490A-8BC2-979FD4D0CC7A}"/>
    <cellStyle name="Migliaia 4 3 2 2 4 6" xfId="24128" xr:uid="{310E6944-1C43-48FD-B0FD-EFAC68942FB4}"/>
    <cellStyle name="Migliaia 4 3 2 2 5" xfId="1473" xr:uid="{E47E9DB7-5AAD-471C-921D-9F046372C3C3}"/>
    <cellStyle name="Migliaia 4 3 2 2 5 2" xfId="2932" xr:uid="{D965F02E-9E14-4D39-AD0A-1DF639B20D3E}"/>
    <cellStyle name="Migliaia 4 3 2 2 5 2 2" xfId="5788" xr:uid="{07885902-D54D-4F40-BF7B-F49892601256}"/>
    <cellStyle name="Migliaia 4 3 2 2 5 2 2 2" xfId="11496" xr:uid="{2A523429-7B31-40A0-BCAB-EC7DE16701B5}"/>
    <cellStyle name="Migliaia 4 3 2 2 5 2 2 2 2" xfId="22914" xr:uid="{17784010-3C5F-4230-ACB1-2609F0E89091}"/>
    <cellStyle name="Migliaia 4 3 2 2 5 2 2 2 2 2" xfId="45751" xr:uid="{49819FC2-693E-4F48-9832-EFB63AAB99D0}"/>
    <cellStyle name="Migliaia 4 3 2 2 5 2 2 2 3" xfId="34334" xr:uid="{0BFE65D2-70BD-48BF-854B-1EE5BCF9D031}"/>
    <cellStyle name="Migliaia 4 3 2 2 5 2 2 3" xfId="17206" xr:uid="{3DED462F-EDE8-4994-9045-BDB7F6ACC386}"/>
    <cellStyle name="Migliaia 4 3 2 2 5 2 2 3 2" xfId="40043" xr:uid="{7360F885-9666-4382-9B52-7D38C57B8760}"/>
    <cellStyle name="Migliaia 4 3 2 2 5 2 2 4" xfId="28626" xr:uid="{51AB6879-AB21-4BFB-8533-D5F9335A2872}"/>
    <cellStyle name="Migliaia 4 3 2 2 5 2 3" xfId="8643" xr:uid="{9153756C-8354-4340-A520-1A44306A1A93}"/>
    <cellStyle name="Migliaia 4 3 2 2 5 2 3 2" xfId="20060" xr:uid="{9E026090-C9A5-43AE-BAE8-67B94973DDCF}"/>
    <cellStyle name="Migliaia 4 3 2 2 5 2 3 2 2" xfId="42897" xr:uid="{2D5BBC78-B067-4801-80A0-18398E6D1845}"/>
    <cellStyle name="Migliaia 4 3 2 2 5 2 3 3" xfId="31480" xr:uid="{567E2CCC-6FE0-4C0A-8A36-A6E405A72319}"/>
    <cellStyle name="Migliaia 4 3 2 2 5 2 4" xfId="14352" xr:uid="{3BEC9C16-B180-4AE1-B8BF-6FDE06E35C43}"/>
    <cellStyle name="Migliaia 4 3 2 2 5 2 4 2" xfId="37189" xr:uid="{6C4531BF-0E1D-428F-9B38-E81D14B03064}"/>
    <cellStyle name="Migliaia 4 3 2 2 5 2 5" xfId="25772" xr:uid="{21563A7D-8C40-4775-96CF-6C5D436BCA8D}"/>
    <cellStyle name="Migliaia 4 3 2 2 5 3" xfId="4361" xr:uid="{8D8AF53B-AB85-49D3-8183-C8E2D3330620}"/>
    <cellStyle name="Migliaia 4 3 2 2 5 3 2" xfId="10070" xr:uid="{2D95F7CD-76F0-4A47-BEFA-B75CBB9D1A5B}"/>
    <cellStyle name="Migliaia 4 3 2 2 5 3 2 2" xfId="21487" xr:uid="{92EA2216-A4DF-4E91-B0DD-9527C0EC0B19}"/>
    <cellStyle name="Migliaia 4 3 2 2 5 3 2 2 2" xfId="44324" xr:uid="{3C0D4721-348A-45E8-960B-DCEE47BADEF5}"/>
    <cellStyle name="Migliaia 4 3 2 2 5 3 2 3" xfId="32907" xr:uid="{DB41B911-8715-4BBA-911B-5924D5515959}"/>
    <cellStyle name="Migliaia 4 3 2 2 5 3 3" xfId="15779" xr:uid="{DA0A21AE-D465-449F-B77F-5E7A217B2E94}"/>
    <cellStyle name="Migliaia 4 3 2 2 5 3 3 2" xfId="38616" xr:uid="{1CE09638-C7E1-47D8-97D8-559091BB9604}"/>
    <cellStyle name="Migliaia 4 3 2 2 5 3 4" xfId="27199" xr:uid="{6197798D-E225-455D-B3A9-60C26020BB97}"/>
    <cellStyle name="Migliaia 4 3 2 2 5 4" xfId="7216" xr:uid="{BD0A547C-FBAE-4D2F-B333-1DF3195BCFB5}"/>
    <cellStyle name="Migliaia 4 3 2 2 5 4 2" xfId="18633" xr:uid="{8B679A00-5B76-4E78-8B82-C37940869555}"/>
    <cellStyle name="Migliaia 4 3 2 2 5 4 2 2" xfId="41470" xr:uid="{F2D35C0D-D794-45F6-BC05-01166DDB7EC9}"/>
    <cellStyle name="Migliaia 4 3 2 2 5 4 3" xfId="30053" xr:uid="{DAEEDD68-16DF-4DFA-8246-E0FF4DE73295}"/>
    <cellStyle name="Migliaia 4 3 2 2 5 5" xfId="12925" xr:uid="{4C039DD0-9AEB-4925-96CB-0B87421C1D1A}"/>
    <cellStyle name="Migliaia 4 3 2 2 5 5 2" xfId="35762" xr:uid="{1CEAC35E-78E3-470E-B061-39C5E022BA3E}"/>
    <cellStyle name="Migliaia 4 3 2 2 5 6" xfId="24345" xr:uid="{470EE61F-B59B-4C84-8C61-28ADC1023E06}"/>
    <cellStyle name="Migliaia 4 3 2 2 6" xfId="1720" xr:uid="{2114C76B-4CD9-4F4C-8444-75C49821A5D9}"/>
    <cellStyle name="Migliaia 4 3 2 2 6 2" xfId="3149" xr:uid="{EDFEB057-E2F4-451C-80A0-EBE369606E4F}"/>
    <cellStyle name="Migliaia 4 3 2 2 6 2 2" xfId="6005" xr:uid="{CB3CA103-3DF1-41CF-B5F5-84DD3FD9F5E5}"/>
    <cellStyle name="Migliaia 4 3 2 2 6 2 2 2" xfId="11713" xr:uid="{AB07B7BF-44CC-4CCF-AF6E-A3633EEF8A36}"/>
    <cellStyle name="Migliaia 4 3 2 2 6 2 2 2 2" xfId="23131" xr:uid="{D79E745A-A357-4063-810F-31290ACEFE52}"/>
    <cellStyle name="Migliaia 4 3 2 2 6 2 2 2 2 2" xfId="45968" xr:uid="{6BB4637F-B1A1-4BF9-9ADB-F2ABA899C841}"/>
    <cellStyle name="Migliaia 4 3 2 2 6 2 2 2 3" xfId="34551" xr:uid="{44510313-C136-4FD4-8295-4F223796C13A}"/>
    <cellStyle name="Migliaia 4 3 2 2 6 2 2 3" xfId="17423" xr:uid="{D28432B7-2F75-4DBE-BFD5-EF327E26671C}"/>
    <cellStyle name="Migliaia 4 3 2 2 6 2 2 3 2" xfId="40260" xr:uid="{F2FE782B-BB4A-48B3-834F-AA4C465EF916}"/>
    <cellStyle name="Migliaia 4 3 2 2 6 2 2 4" xfId="28843" xr:uid="{D09BB88C-3506-41EF-BE43-325557CCDEA5}"/>
    <cellStyle name="Migliaia 4 3 2 2 6 2 3" xfId="8860" xr:uid="{45D56450-8050-4D70-B008-DDB8EE407BFD}"/>
    <cellStyle name="Migliaia 4 3 2 2 6 2 3 2" xfId="20277" xr:uid="{2EB2D5CB-7413-408E-9210-D37162647563}"/>
    <cellStyle name="Migliaia 4 3 2 2 6 2 3 2 2" xfId="43114" xr:uid="{CDD0D7E1-893D-4F1F-9E66-9EC64021C606}"/>
    <cellStyle name="Migliaia 4 3 2 2 6 2 3 3" xfId="31697" xr:uid="{F2917EF0-36B0-4E68-BA67-446EDEB2AB00}"/>
    <cellStyle name="Migliaia 4 3 2 2 6 2 4" xfId="14569" xr:uid="{3017F84C-BB29-462D-828F-CA9B38B1EEDA}"/>
    <cellStyle name="Migliaia 4 3 2 2 6 2 4 2" xfId="37406" xr:uid="{D9657B6C-C675-4172-8516-FDE630D1C674}"/>
    <cellStyle name="Migliaia 4 3 2 2 6 2 5" xfId="25989" xr:uid="{E92EAE54-B0DE-4209-9E42-AC44C5E96B4A}"/>
    <cellStyle name="Migliaia 4 3 2 2 6 3" xfId="4578" xr:uid="{89C3FE5F-B6FE-48FD-A819-CDD435A1E2B9}"/>
    <cellStyle name="Migliaia 4 3 2 2 6 3 2" xfId="10287" xr:uid="{D453358A-0E5E-4958-BDB5-1E17DC7072C8}"/>
    <cellStyle name="Migliaia 4 3 2 2 6 3 2 2" xfId="21704" xr:uid="{012C8BA8-7C46-45FF-BF6C-12AF236BC43B}"/>
    <cellStyle name="Migliaia 4 3 2 2 6 3 2 2 2" xfId="44541" xr:uid="{FBBF7974-92FA-4C69-8102-0EBB21460039}"/>
    <cellStyle name="Migliaia 4 3 2 2 6 3 2 3" xfId="33124" xr:uid="{D9A6935E-B5E2-4A98-A1CF-FD06D17E0A60}"/>
    <cellStyle name="Migliaia 4 3 2 2 6 3 3" xfId="15996" xr:uid="{6CBED303-6DE4-45DC-9018-CC5BD042B3B9}"/>
    <cellStyle name="Migliaia 4 3 2 2 6 3 3 2" xfId="38833" xr:uid="{0B47ADAE-D7D5-46E8-BD08-4A0A3D87CE7E}"/>
    <cellStyle name="Migliaia 4 3 2 2 6 3 4" xfId="27416" xr:uid="{C55DD2F7-02E7-4E81-A2CC-C4E5140E9868}"/>
    <cellStyle name="Migliaia 4 3 2 2 6 4" xfId="7433" xr:uid="{CFA11CF3-44FC-4977-8CEE-BAC483EBC4ED}"/>
    <cellStyle name="Migliaia 4 3 2 2 6 4 2" xfId="18850" xr:uid="{93023FDC-C2F0-4E70-96EC-28AA6A2B51E8}"/>
    <cellStyle name="Migliaia 4 3 2 2 6 4 2 2" xfId="41687" xr:uid="{892320E3-54F6-4E0A-9113-1BB0B50C4BEB}"/>
    <cellStyle name="Migliaia 4 3 2 2 6 4 3" xfId="30270" xr:uid="{9C58309C-F436-47F9-ACEE-A62E97EE941E}"/>
    <cellStyle name="Migliaia 4 3 2 2 6 5" xfId="13142" xr:uid="{98B1E49A-127D-48FB-8B30-1725D42D9D99}"/>
    <cellStyle name="Migliaia 4 3 2 2 6 5 2" xfId="35979" xr:uid="{355E0406-C7EE-429A-BF2D-09D1A583483F}"/>
    <cellStyle name="Migliaia 4 3 2 2 6 6" xfId="24562" xr:uid="{F72FD635-B23E-47D5-B3CA-920E3901AC2B}"/>
    <cellStyle name="Migliaia 4 3 2 2 7" xfId="2064" xr:uid="{AC26E4A9-D53B-429A-9451-EF86572C9014}"/>
    <cellStyle name="Migliaia 4 3 2 2 7 2" xfId="4920" xr:uid="{326BBAA7-BF0D-4598-8394-1072E9254BB6}"/>
    <cellStyle name="Migliaia 4 3 2 2 7 2 2" xfId="10628" xr:uid="{CC4017B4-1E15-4772-9EF6-6DD033EE808F}"/>
    <cellStyle name="Migliaia 4 3 2 2 7 2 2 2" xfId="22046" xr:uid="{56CE649C-A048-431A-9ECF-7DA0D17C121A}"/>
    <cellStyle name="Migliaia 4 3 2 2 7 2 2 2 2" xfId="44883" xr:uid="{3006DC25-10AF-43DC-BCA7-D76EEE7597D9}"/>
    <cellStyle name="Migliaia 4 3 2 2 7 2 2 3" xfId="33466" xr:uid="{007635A2-8BCC-47BD-B033-C739D59B400A}"/>
    <cellStyle name="Migliaia 4 3 2 2 7 2 3" xfId="16338" xr:uid="{F40AFD6B-B67D-418D-A9BA-20D2C29459A0}"/>
    <cellStyle name="Migliaia 4 3 2 2 7 2 3 2" xfId="39175" xr:uid="{5F70B8F4-6383-402F-95D5-15E060AAB935}"/>
    <cellStyle name="Migliaia 4 3 2 2 7 2 4" xfId="27758" xr:uid="{0F0C9738-852B-483F-90C8-DC62336FF9C6}"/>
    <cellStyle name="Migliaia 4 3 2 2 7 3" xfId="7775" xr:uid="{D9BF94D3-F621-4042-8E4C-0A49058B0A81}"/>
    <cellStyle name="Migliaia 4 3 2 2 7 3 2" xfId="19192" xr:uid="{644100B9-C451-4BA1-B5A9-1FBE321EBA99}"/>
    <cellStyle name="Migliaia 4 3 2 2 7 3 2 2" xfId="42029" xr:uid="{23E21EF5-62C3-4683-9FA2-28DEF9F162CD}"/>
    <cellStyle name="Migliaia 4 3 2 2 7 3 3" xfId="30612" xr:uid="{D1F9EE62-96A4-4DFF-B1D0-E9819FECFD36}"/>
    <cellStyle name="Migliaia 4 3 2 2 7 4" xfId="13484" xr:uid="{919A4E5D-3FC2-4223-B5A8-15EDC873EED9}"/>
    <cellStyle name="Migliaia 4 3 2 2 7 4 2" xfId="36321" xr:uid="{3BF75057-3E02-4BC9-80AA-89A76D63B5D4}"/>
    <cellStyle name="Migliaia 4 3 2 2 7 5" xfId="24904" xr:uid="{0633769D-5E8B-4996-85E6-FA0CBD78E0D7}"/>
    <cellStyle name="Migliaia 4 3 2 2 8" xfId="3493" xr:uid="{48835CFA-F663-4967-A773-B9969B72253F}"/>
    <cellStyle name="Migliaia 4 3 2 2 8 2" xfId="9202" xr:uid="{8831773E-D3F6-4BA8-A76A-A3F56D70AC9E}"/>
    <cellStyle name="Migliaia 4 3 2 2 8 2 2" xfId="20619" xr:uid="{36824798-ED6F-4176-906D-570A4FE565FB}"/>
    <cellStyle name="Migliaia 4 3 2 2 8 2 2 2" xfId="43456" xr:uid="{7F428A01-1D5D-4D92-BE89-B2B5D8220C7F}"/>
    <cellStyle name="Migliaia 4 3 2 2 8 2 3" xfId="32039" xr:uid="{82CD2765-584D-46BF-AAD7-E21399251141}"/>
    <cellStyle name="Migliaia 4 3 2 2 8 3" xfId="14911" xr:uid="{2B44DD93-3165-42A7-B3A2-0B9F96C655A8}"/>
    <cellStyle name="Migliaia 4 3 2 2 8 3 2" xfId="37748" xr:uid="{A7990AD7-5C25-4D47-AACA-B15B5088D3E0}"/>
    <cellStyle name="Migliaia 4 3 2 2 8 4" xfId="26331" xr:uid="{552E600C-40F6-449E-8035-724E1FF8EE4D}"/>
    <cellStyle name="Migliaia 4 3 2 2 9" xfId="6348" xr:uid="{097A5E1C-C4BC-4FB2-A0BD-71CCDBF63018}"/>
    <cellStyle name="Migliaia 4 3 2 2 9 2" xfId="17765" xr:uid="{162347F0-7DCE-4EA7-AE36-273A721EC25F}"/>
    <cellStyle name="Migliaia 4 3 2 2 9 2 2" xfId="40602" xr:uid="{9682E7B1-FA49-4D15-B5B1-DFE4DB282558}"/>
    <cellStyle name="Migliaia 4 3 2 2 9 3" xfId="29185" xr:uid="{4F031EFB-9377-414C-B7A9-AE49C0F344A1}"/>
    <cellStyle name="Migliaia 4 3 2 3" xfId="585" xr:uid="{94409246-D78E-4785-AB70-7E56F528A3F5}"/>
    <cellStyle name="Migliaia 4 3 2 3 2" xfId="2167" xr:uid="{536BDDFA-35B7-4DDD-8C1B-50CF3471EF68}"/>
    <cellStyle name="Migliaia 4 3 2 3 2 2" xfId="5023" xr:uid="{6D0CF8D4-21DC-43CB-879F-C1985027ACFF}"/>
    <cellStyle name="Migliaia 4 3 2 3 2 2 2" xfId="10731" xr:uid="{2F6EA735-FA3C-4495-ABE7-04574DE59689}"/>
    <cellStyle name="Migliaia 4 3 2 3 2 2 2 2" xfId="22149" xr:uid="{1F88F868-7813-499D-8D5F-FEA1A0DB9A89}"/>
    <cellStyle name="Migliaia 4 3 2 3 2 2 2 2 2" xfId="44986" xr:uid="{1AAABE96-D1FF-4840-9376-A84EFEC00B17}"/>
    <cellStyle name="Migliaia 4 3 2 3 2 2 2 3" xfId="33569" xr:uid="{7F6FA17A-4EC9-4699-BBAB-9E22317D0D84}"/>
    <cellStyle name="Migliaia 4 3 2 3 2 2 3" xfId="16441" xr:uid="{BE2C3F32-734D-46AE-9AD3-25BCA53CEEC1}"/>
    <cellStyle name="Migliaia 4 3 2 3 2 2 3 2" xfId="39278" xr:uid="{3E1E6149-9F66-4B34-A47B-9AB4C343462D}"/>
    <cellStyle name="Migliaia 4 3 2 3 2 2 4" xfId="27861" xr:uid="{528D7785-965B-404B-8B66-60DB77E84E35}"/>
    <cellStyle name="Migliaia 4 3 2 3 2 3" xfId="7878" xr:uid="{BBF5917C-C76C-489C-8C7C-EFE08274BD52}"/>
    <cellStyle name="Migliaia 4 3 2 3 2 3 2" xfId="19295" xr:uid="{0B292CAB-20BA-41ED-9773-1349406AB301}"/>
    <cellStyle name="Migliaia 4 3 2 3 2 3 2 2" xfId="42132" xr:uid="{B2E01A01-FE87-463C-BEF2-99FCDA5FF9D2}"/>
    <cellStyle name="Migliaia 4 3 2 3 2 3 3" xfId="30715" xr:uid="{94DAEA6C-8312-4DBC-876B-064658794FCA}"/>
    <cellStyle name="Migliaia 4 3 2 3 2 4" xfId="13587" xr:uid="{1FBE2907-DF5E-4881-BCCA-EF87BB3690DA}"/>
    <cellStyle name="Migliaia 4 3 2 3 2 4 2" xfId="36424" xr:uid="{9904C530-7E4D-4257-94FF-76722338DBE1}"/>
    <cellStyle name="Migliaia 4 3 2 3 2 5" xfId="25007" xr:uid="{BA793FD8-5065-4F5F-A80C-5025B739915B}"/>
    <cellStyle name="Migliaia 4 3 2 3 3" xfId="3596" xr:uid="{9890710D-7E86-447C-B521-911F28239FAA}"/>
    <cellStyle name="Migliaia 4 3 2 3 3 2" xfId="9305" xr:uid="{762C4643-9AFA-4BBD-B560-20AF19B03CAC}"/>
    <cellStyle name="Migliaia 4 3 2 3 3 2 2" xfId="20722" xr:uid="{BA036D26-69CC-457F-BFCC-55B0ECEE5A2C}"/>
    <cellStyle name="Migliaia 4 3 2 3 3 2 2 2" xfId="43559" xr:uid="{55022B7C-A48B-4680-97AB-DC09D9E761B3}"/>
    <cellStyle name="Migliaia 4 3 2 3 3 2 3" xfId="32142" xr:uid="{08533F80-0474-4445-A58F-895D7B601CD0}"/>
    <cellStyle name="Migliaia 4 3 2 3 3 3" xfId="15014" xr:uid="{F54931D6-F596-48DE-A80A-72F38DC42ED4}"/>
    <cellStyle name="Migliaia 4 3 2 3 3 3 2" xfId="37851" xr:uid="{7BB22389-B655-480A-88D9-33B2A4AF87EF}"/>
    <cellStyle name="Migliaia 4 3 2 3 3 4" xfId="26434" xr:uid="{F2B07C3A-6B09-44C5-B4F4-57E074B74DB0}"/>
    <cellStyle name="Migliaia 4 3 2 3 4" xfId="6451" xr:uid="{D981491D-7C12-448D-B698-7D496C1C7528}"/>
    <cellStyle name="Migliaia 4 3 2 3 4 2" xfId="17868" xr:uid="{4FADEF72-AC17-48C3-876E-761F0423FC6C}"/>
    <cellStyle name="Migliaia 4 3 2 3 4 2 2" xfId="40705" xr:uid="{EC8A1D09-4F59-48A7-A362-8D79694232B6}"/>
    <cellStyle name="Migliaia 4 3 2 3 4 3" xfId="29288" xr:uid="{87EC13DE-1945-4FAD-90B6-B10C5B249266}"/>
    <cellStyle name="Migliaia 4 3 2 3 5" xfId="12160" xr:uid="{95F97C91-F33E-400C-804B-A16EDCC5B13F}"/>
    <cellStyle name="Migliaia 4 3 2 3 5 2" xfId="34997" xr:uid="{9170752E-1403-4006-99B8-D75B9D68B804}"/>
    <cellStyle name="Migliaia 4 3 2 3 6" xfId="23580" xr:uid="{5BF23E02-C618-4E20-946E-07F6D38A654D}"/>
    <cellStyle name="Migliaia 4 3 2 4" xfId="848" xr:uid="{1479C5D1-2B40-4191-9B10-F13B684791AE}"/>
    <cellStyle name="Migliaia 4 3 2 4 2" xfId="2384" xr:uid="{D944D19A-BDF0-49E3-B193-56D4874EC7DD}"/>
    <cellStyle name="Migliaia 4 3 2 4 2 2" xfId="5240" xr:uid="{7790ECF1-8C84-42B6-946F-0BC6FF7F1728}"/>
    <cellStyle name="Migliaia 4 3 2 4 2 2 2" xfId="10948" xr:uid="{CACE730B-8090-4DE0-8AB3-5DFEF99F6B0F}"/>
    <cellStyle name="Migliaia 4 3 2 4 2 2 2 2" xfId="22366" xr:uid="{04F791AD-4DBF-4783-B414-2A529593E7E1}"/>
    <cellStyle name="Migliaia 4 3 2 4 2 2 2 2 2" xfId="45203" xr:uid="{1DE8435A-ECF9-4D4A-8F68-8BCC3DEC530D}"/>
    <cellStyle name="Migliaia 4 3 2 4 2 2 2 3" xfId="33786" xr:uid="{15903D85-2A62-4FC8-9C25-CA3571CCA760}"/>
    <cellStyle name="Migliaia 4 3 2 4 2 2 3" xfId="16658" xr:uid="{DE170B0F-FA5A-40FD-91E0-265E2F3A65D4}"/>
    <cellStyle name="Migliaia 4 3 2 4 2 2 3 2" xfId="39495" xr:uid="{5C9C282E-C2F6-4A20-9C97-7C8795046461}"/>
    <cellStyle name="Migliaia 4 3 2 4 2 2 4" xfId="28078" xr:uid="{756E94A2-CCDF-47C9-B6CB-178EA59C8D3D}"/>
    <cellStyle name="Migliaia 4 3 2 4 2 3" xfId="8095" xr:uid="{9DCB797D-4284-484C-A3F6-2C0A7894890F}"/>
    <cellStyle name="Migliaia 4 3 2 4 2 3 2" xfId="19512" xr:uid="{9A718EF0-D41F-45E1-9B6C-6E8255CC63F4}"/>
    <cellStyle name="Migliaia 4 3 2 4 2 3 2 2" xfId="42349" xr:uid="{11E37E88-A274-47F0-BEB7-1F16D9BBB94B}"/>
    <cellStyle name="Migliaia 4 3 2 4 2 3 3" xfId="30932" xr:uid="{D3870FE7-3960-435F-A89D-A8102871DDD6}"/>
    <cellStyle name="Migliaia 4 3 2 4 2 4" xfId="13804" xr:uid="{467B0B7A-218C-4DA3-AAE2-EDF4D5D4AAD8}"/>
    <cellStyle name="Migliaia 4 3 2 4 2 4 2" xfId="36641" xr:uid="{929F38C6-A90D-4E20-97E9-98975C1A5366}"/>
    <cellStyle name="Migliaia 4 3 2 4 2 5" xfId="25224" xr:uid="{8A613FB7-FB59-4520-8360-AE0195E23545}"/>
    <cellStyle name="Migliaia 4 3 2 4 3" xfId="3813" xr:uid="{66D87AF6-C0BB-47CC-98D2-0777A78958C8}"/>
    <cellStyle name="Migliaia 4 3 2 4 3 2" xfId="9522" xr:uid="{80574F0A-5C0D-41B4-9BAF-A2A67CE8756A}"/>
    <cellStyle name="Migliaia 4 3 2 4 3 2 2" xfId="20939" xr:uid="{06F34919-FF80-434D-A6EA-66BE88173AF2}"/>
    <cellStyle name="Migliaia 4 3 2 4 3 2 2 2" xfId="43776" xr:uid="{497B3E14-0DAA-4885-A76E-A065260E8A9E}"/>
    <cellStyle name="Migliaia 4 3 2 4 3 2 3" xfId="32359" xr:uid="{8B2E1E98-5BF4-4218-BFBB-927E68437868}"/>
    <cellStyle name="Migliaia 4 3 2 4 3 3" xfId="15231" xr:uid="{82646D92-37E4-4457-B135-2EE978F940C6}"/>
    <cellStyle name="Migliaia 4 3 2 4 3 3 2" xfId="38068" xr:uid="{F7B71056-2C56-4900-BE5E-4C7AFD446650}"/>
    <cellStyle name="Migliaia 4 3 2 4 3 4" xfId="26651" xr:uid="{556880BC-72D6-4B85-A8BC-991AFB551DD2}"/>
    <cellStyle name="Migliaia 4 3 2 4 4" xfId="6668" xr:uid="{166832C4-8129-42E9-B742-8DBB96A62828}"/>
    <cellStyle name="Migliaia 4 3 2 4 4 2" xfId="18085" xr:uid="{43ECAF54-D9AF-4966-92C9-7FE73196007A}"/>
    <cellStyle name="Migliaia 4 3 2 4 4 2 2" xfId="40922" xr:uid="{99D7CA0E-F1FD-46D9-9D1E-1270D4E56821}"/>
    <cellStyle name="Migliaia 4 3 2 4 4 3" xfId="29505" xr:uid="{E13F9F57-372C-4571-8E6E-1DE321911681}"/>
    <cellStyle name="Migliaia 4 3 2 4 5" xfId="12377" xr:uid="{D08A2FA8-6084-4406-A0DF-E688A213F8B6}"/>
    <cellStyle name="Migliaia 4 3 2 4 5 2" xfId="35214" xr:uid="{6836C117-9B7D-49B8-B703-31C373EDCE22}"/>
    <cellStyle name="Migliaia 4 3 2 4 6" xfId="23797" xr:uid="{D3BBF828-83E6-4EDE-B85C-5051B8BCC2AA}"/>
    <cellStyle name="Migliaia 4 3 2 5" xfId="1095" xr:uid="{9F057021-9C16-45B5-BC7E-CA13CE09F749}"/>
    <cellStyle name="Migliaia 4 3 2 5 2" xfId="2601" xr:uid="{81A3392D-3762-45FD-9052-D0BC6451F2E9}"/>
    <cellStyle name="Migliaia 4 3 2 5 2 2" xfId="5457" xr:uid="{C3206CC7-5797-4A2B-ADE5-E97894A55698}"/>
    <cellStyle name="Migliaia 4 3 2 5 2 2 2" xfId="11165" xr:uid="{9D7F395E-378C-416C-A63D-8767ADCC1446}"/>
    <cellStyle name="Migliaia 4 3 2 5 2 2 2 2" xfId="22583" xr:uid="{4FE12473-6293-4100-A477-500C6658EB59}"/>
    <cellStyle name="Migliaia 4 3 2 5 2 2 2 2 2" xfId="45420" xr:uid="{79E74F72-A545-414B-90A3-D543C8BFDACA}"/>
    <cellStyle name="Migliaia 4 3 2 5 2 2 2 3" xfId="34003" xr:uid="{A67DEA1F-E027-470E-88C7-9F8A5CCAC9D7}"/>
    <cellStyle name="Migliaia 4 3 2 5 2 2 3" xfId="16875" xr:uid="{AD5C45BB-BBD6-4559-9487-D01D4E849AD8}"/>
    <cellStyle name="Migliaia 4 3 2 5 2 2 3 2" xfId="39712" xr:uid="{E6BBA2A0-A05F-46CD-875D-9A345018D4B3}"/>
    <cellStyle name="Migliaia 4 3 2 5 2 2 4" xfId="28295" xr:uid="{1DCD35D5-1897-424B-86ED-C32531676E95}"/>
    <cellStyle name="Migliaia 4 3 2 5 2 3" xfId="8312" xr:uid="{F8169B22-475F-40DD-9D6F-E60D3C2720CA}"/>
    <cellStyle name="Migliaia 4 3 2 5 2 3 2" xfId="19729" xr:uid="{FE74665B-090A-4348-BEEC-41A490EFD354}"/>
    <cellStyle name="Migliaia 4 3 2 5 2 3 2 2" xfId="42566" xr:uid="{07E309CE-C8EC-404E-85A6-F21E98107BF2}"/>
    <cellStyle name="Migliaia 4 3 2 5 2 3 3" xfId="31149" xr:uid="{9092C04E-F842-43F2-9371-82A5695286A5}"/>
    <cellStyle name="Migliaia 4 3 2 5 2 4" xfId="14021" xr:uid="{837EFD0D-1F49-4E14-8B7F-F454F2DEA17D}"/>
    <cellStyle name="Migliaia 4 3 2 5 2 4 2" xfId="36858" xr:uid="{1AD16A81-C258-40DD-8BCF-8ABE4C78B92E}"/>
    <cellStyle name="Migliaia 4 3 2 5 2 5" xfId="25441" xr:uid="{CF8BB684-B032-4D62-A04E-87ABFCC6AF4D}"/>
    <cellStyle name="Migliaia 4 3 2 5 3" xfId="4030" xr:uid="{17C97358-2DAB-41C3-891B-192F2F4F0380}"/>
    <cellStyle name="Migliaia 4 3 2 5 3 2" xfId="9739" xr:uid="{4E76C507-2375-4EBF-96FA-144130AB23C5}"/>
    <cellStyle name="Migliaia 4 3 2 5 3 2 2" xfId="21156" xr:uid="{E149E21A-2FB6-4051-9A8C-577C259FEA1F}"/>
    <cellStyle name="Migliaia 4 3 2 5 3 2 2 2" xfId="43993" xr:uid="{6A797AD8-4FA1-4309-B508-2B82F2734A7B}"/>
    <cellStyle name="Migliaia 4 3 2 5 3 2 3" xfId="32576" xr:uid="{97308539-4E16-4758-AFC0-7E378AEA014D}"/>
    <cellStyle name="Migliaia 4 3 2 5 3 3" xfId="15448" xr:uid="{F7CE7CE8-B96B-4FC9-B1D7-7BD96907FD37}"/>
    <cellStyle name="Migliaia 4 3 2 5 3 3 2" xfId="38285" xr:uid="{55E2DF4E-FCB7-4146-AD48-82195CAF0F95}"/>
    <cellStyle name="Migliaia 4 3 2 5 3 4" xfId="26868" xr:uid="{95388EF8-F7BC-42A4-9DE8-82DB9C2FE968}"/>
    <cellStyle name="Migliaia 4 3 2 5 4" xfId="6885" xr:uid="{7E4D56F7-7545-430E-8DD1-FB938784213F}"/>
    <cellStyle name="Migliaia 4 3 2 5 4 2" xfId="18302" xr:uid="{471DE78C-370F-430A-9BDA-6F2F0BEAF7E3}"/>
    <cellStyle name="Migliaia 4 3 2 5 4 2 2" xfId="41139" xr:uid="{F1C7CA7E-78CE-47A1-AB0C-11A7EC67A149}"/>
    <cellStyle name="Migliaia 4 3 2 5 4 3" xfId="29722" xr:uid="{CA207E17-25D4-4D8C-A52C-5C95DB168306}"/>
    <cellStyle name="Migliaia 4 3 2 5 5" xfId="12594" xr:uid="{EB2C75B8-50DA-4F7B-9FA0-A946139023CC}"/>
    <cellStyle name="Migliaia 4 3 2 5 5 2" xfId="35431" xr:uid="{94944A8D-7F45-4A81-A166-8A534A89B10F}"/>
    <cellStyle name="Migliaia 4 3 2 5 6" xfId="24014" xr:uid="{E9530EB6-E224-490F-9EF3-E08A5103C6D7}"/>
    <cellStyle name="Migliaia 4 3 2 6" xfId="1342" xr:uid="{F5E61EC8-8EDD-4D16-A959-16CF4819F11C}"/>
    <cellStyle name="Migliaia 4 3 2 6 2" xfId="2818" xr:uid="{BDABEB47-5CCB-42CC-969D-D905ED5D189A}"/>
    <cellStyle name="Migliaia 4 3 2 6 2 2" xfId="5674" xr:uid="{220B0571-1970-4C8C-A657-D91B869B4562}"/>
    <cellStyle name="Migliaia 4 3 2 6 2 2 2" xfId="11382" xr:uid="{FF0BD6FD-8406-4406-9A49-CDFF1120FD05}"/>
    <cellStyle name="Migliaia 4 3 2 6 2 2 2 2" xfId="22800" xr:uid="{9EA45D52-5E76-41AC-9689-EB6BD59EDF90}"/>
    <cellStyle name="Migliaia 4 3 2 6 2 2 2 2 2" xfId="45637" xr:uid="{05E015B0-6140-4F87-AB7C-52C49C2B072D}"/>
    <cellStyle name="Migliaia 4 3 2 6 2 2 2 3" xfId="34220" xr:uid="{8B2A1338-79F0-4E78-8956-FEF6577676EE}"/>
    <cellStyle name="Migliaia 4 3 2 6 2 2 3" xfId="17092" xr:uid="{BCE2BAF8-A9EA-431B-9AD2-3890DCBA1554}"/>
    <cellStyle name="Migliaia 4 3 2 6 2 2 3 2" xfId="39929" xr:uid="{8BA7397C-303A-4C6D-80A1-B1B0FD3C4A29}"/>
    <cellStyle name="Migliaia 4 3 2 6 2 2 4" xfId="28512" xr:uid="{241EC52A-CF83-4744-9A0A-8EBC625AD64B}"/>
    <cellStyle name="Migliaia 4 3 2 6 2 3" xfId="8529" xr:uid="{3A971988-BCC4-4DD2-9611-AAE0D6865402}"/>
    <cellStyle name="Migliaia 4 3 2 6 2 3 2" xfId="19946" xr:uid="{F76A19B0-98FB-4A3E-B8F8-DC82487422E7}"/>
    <cellStyle name="Migliaia 4 3 2 6 2 3 2 2" xfId="42783" xr:uid="{93EF9F97-1EC2-462E-8B5D-04A65D8357F6}"/>
    <cellStyle name="Migliaia 4 3 2 6 2 3 3" xfId="31366" xr:uid="{D355AB69-289E-4B29-BBA0-0140EE888090}"/>
    <cellStyle name="Migliaia 4 3 2 6 2 4" xfId="14238" xr:uid="{87BA37D5-7CBE-4828-B8A3-57405FFE19FE}"/>
    <cellStyle name="Migliaia 4 3 2 6 2 4 2" xfId="37075" xr:uid="{2DC456A4-6FDF-45D0-823D-C34B8A046ED8}"/>
    <cellStyle name="Migliaia 4 3 2 6 2 5" xfId="25658" xr:uid="{C1EBC9D5-92A4-481B-8EE2-6CA2D685EB6E}"/>
    <cellStyle name="Migliaia 4 3 2 6 3" xfId="4247" xr:uid="{4E83C398-0AC3-48F2-AD69-FA808EB0A2CE}"/>
    <cellStyle name="Migliaia 4 3 2 6 3 2" xfId="9956" xr:uid="{F6D40281-B195-486F-B3EE-8D6F3AB1CB4C}"/>
    <cellStyle name="Migliaia 4 3 2 6 3 2 2" xfId="21373" xr:uid="{21C57E26-B565-4B26-9EE5-E72127D0CC90}"/>
    <cellStyle name="Migliaia 4 3 2 6 3 2 2 2" xfId="44210" xr:uid="{A6E95A30-CC3E-453A-A77B-952F607E66A7}"/>
    <cellStyle name="Migliaia 4 3 2 6 3 2 3" xfId="32793" xr:uid="{EF1A86E3-7A9B-45DB-A64F-73930AF516A7}"/>
    <cellStyle name="Migliaia 4 3 2 6 3 3" xfId="15665" xr:uid="{B264A8C8-2D0D-4855-A1FE-DFFEF7E5AB64}"/>
    <cellStyle name="Migliaia 4 3 2 6 3 3 2" xfId="38502" xr:uid="{44504155-85F4-4BD6-8DF7-2EC7DDB9A840}"/>
    <cellStyle name="Migliaia 4 3 2 6 3 4" xfId="27085" xr:uid="{4983A1FF-6B3C-4AFE-B8F0-394249348F87}"/>
    <cellStyle name="Migliaia 4 3 2 6 4" xfId="7102" xr:uid="{2FF95837-4E18-4A43-B6E5-22A1AE4BE384}"/>
    <cellStyle name="Migliaia 4 3 2 6 4 2" xfId="18519" xr:uid="{45448832-C7D8-4BAC-B262-DAE429BFFB2F}"/>
    <cellStyle name="Migliaia 4 3 2 6 4 2 2" xfId="41356" xr:uid="{4DAF4BD0-9A8B-4866-B570-7C218A6A0103}"/>
    <cellStyle name="Migliaia 4 3 2 6 4 3" xfId="29939" xr:uid="{DC5974BC-6A2C-4036-9193-2B3001F1D276}"/>
    <cellStyle name="Migliaia 4 3 2 6 5" xfId="12811" xr:uid="{31E74344-886B-4CC0-B0D2-C3458C7DE837}"/>
    <cellStyle name="Migliaia 4 3 2 6 5 2" xfId="35648" xr:uid="{E6FC0320-6890-4FC6-B484-F8066ABA2894}"/>
    <cellStyle name="Migliaia 4 3 2 6 6" xfId="24231" xr:uid="{19C435C6-CA5A-4E25-82B6-D3D07C7EA91D}"/>
    <cellStyle name="Migliaia 4 3 2 7" xfId="1589" xr:uid="{42576A13-7059-4DCD-90AB-FE5E66F4F0B4}"/>
    <cellStyle name="Migliaia 4 3 2 7 2" xfId="3035" xr:uid="{FEB32BF1-78D6-4105-A6F2-CCBCAB3266F5}"/>
    <cellStyle name="Migliaia 4 3 2 7 2 2" xfId="5891" xr:uid="{D99F1DA4-8DF2-4CC8-9984-90ED5EC30DC0}"/>
    <cellStyle name="Migliaia 4 3 2 7 2 2 2" xfId="11599" xr:uid="{B7BFEFF7-A855-49D7-AC99-B687D877E1DF}"/>
    <cellStyle name="Migliaia 4 3 2 7 2 2 2 2" xfId="23017" xr:uid="{4FF427B6-7EFD-4920-808F-2C83D7A0EF91}"/>
    <cellStyle name="Migliaia 4 3 2 7 2 2 2 2 2" xfId="45854" xr:uid="{248F5F97-D981-496E-8E90-A1174949C60F}"/>
    <cellStyle name="Migliaia 4 3 2 7 2 2 2 3" xfId="34437" xr:uid="{707BB753-46AB-4B96-B3FC-C23A4F269E6D}"/>
    <cellStyle name="Migliaia 4 3 2 7 2 2 3" xfId="17309" xr:uid="{C58B756B-EC59-41E2-8F4B-FBE9E2DCC358}"/>
    <cellStyle name="Migliaia 4 3 2 7 2 2 3 2" xfId="40146" xr:uid="{04A01D58-9F8E-4E50-8A60-AB3AD1FF7BE6}"/>
    <cellStyle name="Migliaia 4 3 2 7 2 2 4" xfId="28729" xr:uid="{214D9B0E-AD1D-49D8-9B6D-A30CB2D40CBB}"/>
    <cellStyle name="Migliaia 4 3 2 7 2 3" xfId="8746" xr:uid="{A31830B8-6B80-480A-966B-5D927CA2D6B5}"/>
    <cellStyle name="Migliaia 4 3 2 7 2 3 2" xfId="20163" xr:uid="{544D0A44-2EC9-432C-A1A5-8D8ABA2D582F}"/>
    <cellStyle name="Migliaia 4 3 2 7 2 3 2 2" xfId="43000" xr:uid="{B8D6E6AE-4FE7-4B43-B5A9-08049DB85A58}"/>
    <cellStyle name="Migliaia 4 3 2 7 2 3 3" xfId="31583" xr:uid="{927C9FE6-8AF0-46A0-AD29-30ACF15D23CD}"/>
    <cellStyle name="Migliaia 4 3 2 7 2 4" xfId="14455" xr:uid="{3CEF7011-55DD-4EA4-B0D1-75FCE4B9408E}"/>
    <cellStyle name="Migliaia 4 3 2 7 2 4 2" xfId="37292" xr:uid="{937C1561-2C05-41B1-8737-A8F507000BA4}"/>
    <cellStyle name="Migliaia 4 3 2 7 2 5" xfId="25875" xr:uid="{AD94748B-E77B-4807-80F7-7566AF743DA7}"/>
    <cellStyle name="Migliaia 4 3 2 7 3" xfId="4464" xr:uid="{45E82D7C-09B7-48F3-B57E-06CF39FF4974}"/>
    <cellStyle name="Migliaia 4 3 2 7 3 2" xfId="10173" xr:uid="{E500A114-5361-4872-9AF8-565B3290D2A0}"/>
    <cellStyle name="Migliaia 4 3 2 7 3 2 2" xfId="21590" xr:uid="{87F13E7E-9096-4779-83E3-6024CF5B05C2}"/>
    <cellStyle name="Migliaia 4 3 2 7 3 2 2 2" xfId="44427" xr:uid="{99BAF7AF-AFEB-4BD7-A0AA-3BCDAFFAE48D}"/>
    <cellStyle name="Migliaia 4 3 2 7 3 2 3" xfId="33010" xr:uid="{AB7DDFC2-17E6-42EF-8C29-76D15C1CE4D3}"/>
    <cellStyle name="Migliaia 4 3 2 7 3 3" xfId="15882" xr:uid="{4F096DC7-5D74-4468-8727-5CE9A969C500}"/>
    <cellStyle name="Migliaia 4 3 2 7 3 3 2" xfId="38719" xr:uid="{029B8B17-2BD2-4B7F-9135-C1DDBE61BD37}"/>
    <cellStyle name="Migliaia 4 3 2 7 3 4" xfId="27302" xr:uid="{43A1837B-35A5-493F-B96D-080E7A157825}"/>
    <cellStyle name="Migliaia 4 3 2 7 4" xfId="7319" xr:uid="{3F620D43-FCB6-4644-B2C9-3064164C8F31}"/>
    <cellStyle name="Migliaia 4 3 2 7 4 2" xfId="18736" xr:uid="{290EA8E8-D811-4FAE-A2B1-564E2FED483B}"/>
    <cellStyle name="Migliaia 4 3 2 7 4 2 2" xfId="41573" xr:uid="{9FFC9951-66D3-418A-AB10-A3E07B278C47}"/>
    <cellStyle name="Migliaia 4 3 2 7 4 3" xfId="30156" xr:uid="{A645053D-E819-4A32-81A2-2B5B4EEEE59E}"/>
    <cellStyle name="Migliaia 4 3 2 7 5" xfId="13028" xr:uid="{74D08B5F-B4A8-4F89-9F89-A8D9BA6B7704}"/>
    <cellStyle name="Migliaia 4 3 2 7 5 2" xfId="35865" xr:uid="{6D990265-5B73-4B1F-935F-E48181F38918}"/>
    <cellStyle name="Migliaia 4 3 2 7 6" xfId="24448" xr:uid="{F4BC7062-7351-4886-8029-818E407E8F2A}"/>
    <cellStyle name="Migliaia 4 3 2 8" xfId="1941" xr:uid="{AA6D6F80-302D-4D48-9413-5F297FA96DC1}"/>
    <cellStyle name="Migliaia 4 3 2 8 2" xfId="4797" xr:uid="{FA229A8C-94DF-4E8C-83AD-BD9DE18DAD86}"/>
    <cellStyle name="Migliaia 4 3 2 8 2 2" xfId="10506" xr:uid="{CE33DB79-263E-4261-916C-E44C809D1A49}"/>
    <cellStyle name="Migliaia 4 3 2 8 2 2 2" xfId="21923" xr:uid="{562376A8-1B3C-4E87-93F1-56DBA8980D0D}"/>
    <cellStyle name="Migliaia 4 3 2 8 2 2 2 2" xfId="44760" xr:uid="{558B64A1-7190-4DAD-977B-7F9E64235F8A}"/>
    <cellStyle name="Migliaia 4 3 2 8 2 2 3" xfId="33343" xr:uid="{3FE49FE1-D8CC-45FA-8DD3-6AFFA3E2CB81}"/>
    <cellStyle name="Migliaia 4 3 2 8 2 3" xfId="16215" xr:uid="{4D1419DC-C991-4991-8C97-19DCD0E94C93}"/>
    <cellStyle name="Migliaia 4 3 2 8 2 3 2" xfId="39052" xr:uid="{AF5AA9C6-FAC6-4776-A5C7-1534CC39D6B1}"/>
    <cellStyle name="Migliaia 4 3 2 8 2 4" xfId="27635" xr:uid="{5BC8657A-EE15-44A0-B212-F31759C3D044}"/>
    <cellStyle name="Migliaia 4 3 2 8 3" xfId="7652" xr:uid="{C2DBD6A0-60F8-4020-91AB-9F0C4BFD0290}"/>
    <cellStyle name="Migliaia 4 3 2 8 3 2" xfId="19069" xr:uid="{F0F676DE-E6C9-4A24-858C-FB443B3B475E}"/>
    <cellStyle name="Migliaia 4 3 2 8 3 2 2" xfId="41906" xr:uid="{3DDA6570-248A-42FF-B5BE-2C06A7B5CA1B}"/>
    <cellStyle name="Migliaia 4 3 2 8 3 3" xfId="30489" xr:uid="{9D46A1BB-FAEB-4D45-9F4B-7EF881D72FFD}"/>
    <cellStyle name="Migliaia 4 3 2 8 4" xfId="13361" xr:uid="{8D045614-8B03-4428-BA56-AB8C398AD86F}"/>
    <cellStyle name="Migliaia 4 3 2 8 4 2" xfId="36198" xr:uid="{45AECDA8-FE73-4F13-BC35-B22FF79C4616}"/>
    <cellStyle name="Migliaia 4 3 2 8 5" xfId="24781" xr:uid="{ACBFD3E3-7AF5-482C-9F7C-2CF7D814CEB2}"/>
    <cellStyle name="Migliaia 4 3 2 9" xfId="3370" xr:uid="{449075A5-4B91-45F9-B0A6-C5E93A0C845E}"/>
    <cellStyle name="Migliaia 4 3 2 9 2" xfId="9079" xr:uid="{744A9893-45EA-4939-B9DE-302C4530B344}"/>
    <cellStyle name="Migliaia 4 3 2 9 2 2" xfId="20496" xr:uid="{69B96ACA-EB6B-4306-89ED-F4D58DFD7ACF}"/>
    <cellStyle name="Migliaia 4 3 2 9 2 2 2" xfId="43333" xr:uid="{C759395B-113C-45A1-AB1C-D6E731ECB109}"/>
    <cellStyle name="Migliaia 4 3 2 9 2 3" xfId="31916" xr:uid="{28248F49-FF90-4E7F-AD9B-ECF708A5515C}"/>
    <cellStyle name="Migliaia 4 3 2 9 3" xfId="14788" xr:uid="{038B5E7C-B453-4611-8263-7C1B36F31B63}"/>
    <cellStyle name="Migliaia 4 3 2 9 3 2" xfId="37625" xr:uid="{0201DD9D-AE57-4EAD-87DF-928F688C46AB}"/>
    <cellStyle name="Migliaia 4 3 2 9 4" xfId="26208" xr:uid="{977D3952-F87E-49E8-83C7-EE51C97813A0}"/>
    <cellStyle name="Migliaia 4 3 3" xfId="394" xr:uid="{93B0C032-4453-4B5B-9B1B-51F68CF9BE63}"/>
    <cellStyle name="Migliaia 4 3 3 10" xfId="11993" xr:uid="{A7C794E3-55AB-4340-A6D9-ED04F8A17B76}"/>
    <cellStyle name="Migliaia 4 3 3 10 2" xfId="34830" xr:uid="{5095194A-2CA6-4B1A-B306-DDDC2D9F45F2}"/>
    <cellStyle name="Migliaia 4 3 3 11" xfId="23413" xr:uid="{E9C38451-A78C-4A62-B0F7-65473C770F93}"/>
    <cellStyle name="Migliaia 4 3 3 2" xfId="648" xr:uid="{6E01E839-622A-4830-9ECB-CD651CDD504D}"/>
    <cellStyle name="Migliaia 4 3 3 2 2" xfId="2217" xr:uid="{EA976DDF-BCB0-4235-8AD7-B9595908BCF1}"/>
    <cellStyle name="Migliaia 4 3 3 2 2 2" xfId="5073" xr:uid="{B55CBCB8-F6F2-441D-B938-CD3C86599563}"/>
    <cellStyle name="Migliaia 4 3 3 2 2 2 2" xfId="10781" xr:uid="{66A337D6-8164-4657-BA1D-EC2D009325A7}"/>
    <cellStyle name="Migliaia 4 3 3 2 2 2 2 2" xfId="22199" xr:uid="{63978475-6D8F-47C1-A1DA-2ABD5B51452F}"/>
    <cellStyle name="Migliaia 4 3 3 2 2 2 2 2 2" xfId="45036" xr:uid="{F0462554-A7D9-4238-9CA4-C8BE17A50F35}"/>
    <cellStyle name="Migliaia 4 3 3 2 2 2 2 3" xfId="33619" xr:uid="{DD0917DA-E769-4B40-ADC9-E92D3EC32048}"/>
    <cellStyle name="Migliaia 4 3 3 2 2 2 3" xfId="16491" xr:uid="{875AFAD9-BB6B-4A0D-9F06-226003C55FB7}"/>
    <cellStyle name="Migliaia 4 3 3 2 2 2 3 2" xfId="39328" xr:uid="{E8331500-032B-44CB-A0E1-53843F67FDF6}"/>
    <cellStyle name="Migliaia 4 3 3 2 2 2 4" xfId="27911" xr:uid="{DF21F6DB-07A0-4B37-9852-0E34EF5AC6D1}"/>
    <cellStyle name="Migliaia 4 3 3 2 2 3" xfId="7928" xr:uid="{7BDCA9A2-7706-45AF-A55B-C36D3E829129}"/>
    <cellStyle name="Migliaia 4 3 3 2 2 3 2" xfId="19345" xr:uid="{0CDD2B14-C747-442A-81C7-00CED2E97A33}"/>
    <cellStyle name="Migliaia 4 3 3 2 2 3 2 2" xfId="42182" xr:uid="{1D3EB7B9-E993-4E54-BA82-ACFCE7BDA03F}"/>
    <cellStyle name="Migliaia 4 3 3 2 2 3 3" xfId="30765" xr:uid="{ADA155DE-508E-4F74-8408-C06F704275C4}"/>
    <cellStyle name="Migliaia 4 3 3 2 2 4" xfId="13637" xr:uid="{D317B05E-ADF6-4505-94E6-2DDFA5F13887}"/>
    <cellStyle name="Migliaia 4 3 3 2 2 4 2" xfId="36474" xr:uid="{7E681672-9FC2-4E17-9AE1-D9662CD2BB9C}"/>
    <cellStyle name="Migliaia 4 3 3 2 2 5" xfId="25057" xr:uid="{12992C2B-3842-48CE-9F49-B12604A81B5D}"/>
    <cellStyle name="Migliaia 4 3 3 2 3" xfId="3646" xr:uid="{ED86C678-6810-4B5D-BF79-85A7E699D144}"/>
    <cellStyle name="Migliaia 4 3 3 2 3 2" xfId="9355" xr:uid="{8E0D3104-C9EB-438A-8326-66960024A50C}"/>
    <cellStyle name="Migliaia 4 3 3 2 3 2 2" xfId="20772" xr:uid="{F4C7E2B9-71B7-4431-85A9-BFB403F52098}"/>
    <cellStyle name="Migliaia 4 3 3 2 3 2 2 2" xfId="43609" xr:uid="{19B3C2A2-75B6-4B36-B643-90356B464B2B}"/>
    <cellStyle name="Migliaia 4 3 3 2 3 2 3" xfId="32192" xr:uid="{15CB3EB6-04A1-4FBA-A19F-1EC21A3A7790}"/>
    <cellStyle name="Migliaia 4 3 3 2 3 3" xfId="15064" xr:uid="{8FF709CC-3512-4AC9-A11D-4D5035FEDE60}"/>
    <cellStyle name="Migliaia 4 3 3 2 3 3 2" xfId="37901" xr:uid="{6832E48E-39E0-4CC2-BAC8-293FEF723540}"/>
    <cellStyle name="Migliaia 4 3 3 2 3 4" xfId="26484" xr:uid="{BC66D9FF-2437-479F-8142-C4A4CE6029E8}"/>
    <cellStyle name="Migliaia 4 3 3 2 4" xfId="6501" xr:uid="{28C53E7A-DB9B-4103-8B34-EC0CC0CE8131}"/>
    <cellStyle name="Migliaia 4 3 3 2 4 2" xfId="17918" xr:uid="{1C6E798E-791B-434A-BF03-8AB4FCB1BBB3}"/>
    <cellStyle name="Migliaia 4 3 3 2 4 2 2" xfId="40755" xr:uid="{C280654C-97C1-4D54-8D8B-3596A7C91647}"/>
    <cellStyle name="Migliaia 4 3 3 2 4 3" xfId="29338" xr:uid="{3955CCDA-F9A4-460C-947D-859434F64753}"/>
    <cellStyle name="Migliaia 4 3 3 2 5" xfId="12210" xr:uid="{E7EDD9BE-9807-406C-A2D4-547D55789680}"/>
    <cellStyle name="Migliaia 4 3 3 2 5 2" xfId="35047" xr:uid="{72F4461D-3610-42BD-AFEE-B14CFC569B3B}"/>
    <cellStyle name="Migliaia 4 3 3 2 6" xfId="23630" xr:uid="{168A608C-A491-4020-9FF6-42D02DAFAFC6}"/>
    <cellStyle name="Migliaia 4 3 3 3" xfId="908" xr:uid="{7FE6D3C6-7155-41DF-893E-339CB4280805}"/>
    <cellStyle name="Migliaia 4 3 3 3 2" xfId="2434" xr:uid="{DB4A933D-4DF1-49CD-9E5E-FFC9C869F453}"/>
    <cellStyle name="Migliaia 4 3 3 3 2 2" xfId="5290" xr:uid="{8BF3E7A2-2CB8-4DFE-A6FA-A0B32E79AD7E}"/>
    <cellStyle name="Migliaia 4 3 3 3 2 2 2" xfId="10998" xr:uid="{C37CF26C-88BB-4ECF-887E-27B65924DB5E}"/>
    <cellStyle name="Migliaia 4 3 3 3 2 2 2 2" xfId="22416" xr:uid="{2993C7D3-620D-4E4F-B5E5-D1D29804038B}"/>
    <cellStyle name="Migliaia 4 3 3 3 2 2 2 2 2" xfId="45253" xr:uid="{1D62A69D-95AA-4878-BD10-8B6C108E0380}"/>
    <cellStyle name="Migliaia 4 3 3 3 2 2 2 3" xfId="33836" xr:uid="{FBA7C9B4-2C9E-4DC2-8E00-954EC7306040}"/>
    <cellStyle name="Migliaia 4 3 3 3 2 2 3" xfId="16708" xr:uid="{5449B0C6-5314-43C6-88A4-453535C933A8}"/>
    <cellStyle name="Migliaia 4 3 3 3 2 2 3 2" xfId="39545" xr:uid="{6D0F5C8F-8CD7-4E5D-BE78-240CAF7B6F04}"/>
    <cellStyle name="Migliaia 4 3 3 3 2 2 4" xfId="28128" xr:uid="{5233474B-E52B-4474-AFD6-63219AA88502}"/>
    <cellStyle name="Migliaia 4 3 3 3 2 3" xfId="8145" xr:uid="{EF2E8B89-1F8A-4DD5-9089-6B25FBA7C0DB}"/>
    <cellStyle name="Migliaia 4 3 3 3 2 3 2" xfId="19562" xr:uid="{F9987277-376C-4B7D-A2BE-C39653837054}"/>
    <cellStyle name="Migliaia 4 3 3 3 2 3 2 2" xfId="42399" xr:uid="{8CDA7A81-E187-4E91-9FA4-ABB37DD397FD}"/>
    <cellStyle name="Migliaia 4 3 3 3 2 3 3" xfId="30982" xr:uid="{A41EE552-F000-46BC-894F-5C6EB4AB41B0}"/>
    <cellStyle name="Migliaia 4 3 3 3 2 4" xfId="13854" xr:uid="{C927C3FA-3E0F-445A-B76B-EBC5C89914AD}"/>
    <cellStyle name="Migliaia 4 3 3 3 2 4 2" xfId="36691" xr:uid="{894E3570-2494-4EE5-8CF5-2CFC33C237EB}"/>
    <cellStyle name="Migliaia 4 3 3 3 2 5" xfId="25274" xr:uid="{9BD7EAD7-E0A7-464B-82DD-8FCBB92FB081}"/>
    <cellStyle name="Migliaia 4 3 3 3 3" xfId="3863" xr:uid="{5E0DB4EF-0257-4BBD-AC5F-DCF0031B42E4}"/>
    <cellStyle name="Migliaia 4 3 3 3 3 2" xfId="9572" xr:uid="{370E1F1F-CB9A-47E9-A69B-D44EF0E36D8B}"/>
    <cellStyle name="Migliaia 4 3 3 3 3 2 2" xfId="20989" xr:uid="{14802ABE-E7A8-4743-A2DA-B073F95B3035}"/>
    <cellStyle name="Migliaia 4 3 3 3 3 2 2 2" xfId="43826" xr:uid="{4EFDA52D-DDF4-4CA8-A275-444A6F47560A}"/>
    <cellStyle name="Migliaia 4 3 3 3 3 2 3" xfId="32409" xr:uid="{ECFA60BE-ADFF-4993-AD3A-F919E2BDB8F5}"/>
    <cellStyle name="Migliaia 4 3 3 3 3 3" xfId="15281" xr:uid="{A3F4398C-E9CC-4619-B7E3-7365681A1C41}"/>
    <cellStyle name="Migliaia 4 3 3 3 3 3 2" xfId="38118" xr:uid="{E97C2C10-9FFD-4957-B9CD-93B440D308B2}"/>
    <cellStyle name="Migliaia 4 3 3 3 3 4" xfId="26701" xr:uid="{FBDC0B85-B36A-4A48-AFA0-7B503F91E7F0}"/>
    <cellStyle name="Migliaia 4 3 3 3 4" xfId="6718" xr:uid="{9899EBAE-CEBD-4D2D-9847-1676FD5AEBEC}"/>
    <cellStyle name="Migliaia 4 3 3 3 4 2" xfId="18135" xr:uid="{49533981-0CD9-4CCE-AC2B-12FD5C7A0DA0}"/>
    <cellStyle name="Migliaia 4 3 3 3 4 2 2" xfId="40972" xr:uid="{E46969D4-1817-442C-8D65-DE6676F8EA05}"/>
    <cellStyle name="Migliaia 4 3 3 3 4 3" xfId="29555" xr:uid="{8B943B1B-8A1C-424F-81CE-DD58052B6624}"/>
    <cellStyle name="Migliaia 4 3 3 3 5" xfId="12427" xr:uid="{79A25A93-D210-4F3A-9622-7BF3B8B024A1}"/>
    <cellStyle name="Migliaia 4 3 3 3 5 2" xfId="35264" xr:uid="{099141F6-4ED4-4090-AE09-58DFEF5A6943}"/>
    <cellStyle name="Migliaia 4 3 3 3 6" xfId="23847" xr:uid="{503A527E-5747-4B52-AE1C-8EC48D3036FC}"/>
    <cellStyle name="Migliaia 4 3 3 4" xfId="1155" xr:uid="{13167315-4775-43BE-ABBE-49F31B6BF231}"/>
    <cellStyle name="Migliaia 4 3 3 4 2" xfId="2651" xr:uid="{A793285F-0D45-4CFF-8BFF-5C683C8F1DF5}"/>
    <cellStyle name="Migliaia 4 3 3 4 2 2" xfId="5507" xr:uid="{33337DB4-A413-4F48-A0BE-CB5ED2C5C11E}"/>
    <cellStyle name="Migliaia 4 3 3 4 2 2 2" xfId="11215" xr:uid="{F2D77BF3-C63F-4109-8EA0-0517838FDE16}"/>
    <cellStyle name="Migliaia 4 3 3 4 2 2 2 2" xfId="22633" xr:uid="{724F3957-B008-4867-8ADE-B85E3007DE2A}"/>
    <cellStyle name="Migliaia 4 3 3 4 2 2 2 2 2" xfId="45470" xr:uid="{5C5FC4EA-9B4B-4D5F-9124-A677DB2787C7}"/>
    <cellStyle name="Migliaia 4 3 3 4 2 2 2 3" xfId="34053" xr:uid="{73F71531-A0FF-485D-A184-FA05E024D839}"/>
    <cellStyle name="Migliaia 4 3 3 4 2 2 3" xfId="16925" xr:uid="{214AC3F4-1281-46C6-8A5C-8668C4388474}"/>
    <cellStyle name="Migliaia 4 3 3 4 2 2 3 2" xfId="39762" xr:uid="{6B18D6F7-E229-4021-8395-A1B261557B3A}"/>
    <cellStyle name="Migliaia 4 3 3 4 2 2 4" xfId="28345" xr:uid="{85C82886-E574-465D-B1E0-8F0D3DD0BC55}"/>
    <cellStyle name="Migliaia 4 3 3 4 2 3" xfId="8362" xr:uid="{43312401-9686-4ABE-8B0D-E5A8E3B87A28}"/>
    <cellStyle name="Migliaia 4 3 3 4 2 3 2" xfId="19779" xr:uid="{13153324-1C3C-4EB8-87F3-EB5C04FED5D5}"/>
    <cellStyle name="Migliaia 4 3 3 4 2 3 2 2" xfId="42616" xr:uid="{94D5768F-90F4-4BA7-B093-7E50794554A7}"/>
    <cellStyle name="Migliaia 4 3 3 4 2 3 3" xfId="31199" xr:uid="{99C569FB-6A8C-4100-BA58-5527294FE6D8}"/>
    <cellStyle name="Migliaia 4 3 3 4 2 4" xfId="14071" xr:uid="{C3C3457B-8FD6-484C-8F6F-D6BFB326C815}"/>
    <cellStyle name="Migliaia 4 3 3 4 2 4 2" xfId="36908" xr:uid="{D6EBC965-5EE2-4667-84FD-C1A3995237B9}"/>
    <cellStyle name="Migliaia 4 3 3 4 2 5" xfId="25491" xr:uid="{DCE65274-D2C3-4188-83EC-3449E2585684}"/>
    <cellStyle name="Migliaia 4 3 3 4 3" xfId="4080" xr:uid="{24F88C4E-4F0F-4434-99EB-0DA0DE98BEE7}"/>
    <cellStyle name="Migliaia 4 3 3 4 3 2" xfId="9789" xr:uid="{65CB3C2D-D040-4B16-891D-4F86F5F2DF36}"/>
    <cellStyle name="Migliaia 4 3 3 4 3 2 2" xfId="21206" xr:uid="{C9DC2292-8047-41F1-A823-3AA932178DB6}"/>
    <cellStyle name="Migliaia 4 3 3 4 3 2 2 2" xfId="44043" xr:uid="{538E64E8-9776-47AC-A69E-A179310E5111}"/>
    <cellStyle name="Migliaia 4 3 3 4 3 2 3" xfId="32626" xr:uid="{2E8BE09E-2CBE-4C6A-A396-D899FF25C212}"/>
    <cellStyle name="Migliaia 4 3 3 4 3 3" xfId="15498" xr:uid="{B606CDC0-0EF9-4D53-8660-100A4F1A7D57}"/>
    <cellStyle name="Migliaia 4 3 3 4 3 3 2" xfId="38335" xr:uid="{D55EB460-9E74-47B2-B794-6D6E1B381F00}"/>
    <cellStyle name="Migliaia 4 3 3 4 3 4" xfId="26918" xr:uid="{FBD6F328-D1FE-47B2-BAAE-070ABB06C9E2}"/>
    <cellStyle name="Migliaia 4 3 3 4 4" xfId="6935" xr:uid="{DF54C991-1AA4-465D-ABDF-5B16DA587B75}"/>
    <cellStyle name="Migliaia 4 3 3 4 4 2" xfId="18352" xr:uid="{E3389561-1360-4EBF-B355-0C448A91D693}"/>
    <cellStyle name="Migliaia 4 3 3 4 4 2 2" xfId="41189" xr:uid="{6E6AB3DC-9F14-4487-A288-EA1B7B79F315}"/>
    <cellStyle name="Migliaia 4 3 3 4 4 3" xfId="29772" xr:uid="{07B16312-879F-4FD1-A4DF-580AA2C6FA8F}"/>
    <cellStyle name="Migliaia 4 3 3 4 5" xfId="12644" xr:uid="{7A203CF6-E6DB-45B4-BF54-1AC2FDACCE72}"/>
    <cellStyle name="Migliaia 4 3 3 4 5 2" xfId="35481" xr:uid="{78A8C702-ED46-41F4-8219-74D8693BDB17}"/>
    <cellStyle name="Migliaia 4 3 3 4 6" xfId="24064" xr:uid="{4DC9B929-2F6D-4FE3-B59B-8D06B20E4663}"/>
    <cellStyle name="Migliaia 4 3 3 5" xfId="1402" xr:uid="{E74ABF27-3DC3-483D-931D-245077100662}"/>
    <cellStyle name="Migliaia 4 3 3 5 2" xfId="2868" xr:uid="{C9E7E3A8-C5A1-4623-901E-086DAFF08BFD}"/>
    <cellStyle name="Migliaia 4 3 3 5 2 2" xfId="5724" xr:uid="{9569301D-80FB-4620-AB3E-6B07E58A85E5}"/>
    <cellStyle name="Migliaia 4 3 3 5 2 2 2" xfId="11432" xr:uid="{DB501E9B-9552-4173-AC12-02E6E727A219}"/>
    <cellStyle name="Migliaia 4 3 3 5 2 2 2 2" xfId="22850" xr:uid="{354D8E6C-B0A9-4E3D-8AC8-EF9F7482C761}"/>
    <cellStyle name="Migliaia 4 3 3 5 2 2 2 2 2" xfId="45687" xr:uid="{1BBA0019-0DF8-4926-82C9-AB04F56217DE}"/>
    <cellStyle name="Migliaia 4 3 3 5 2 2 2 3" xfId="34270" xr:uid="{62D1D923-DF0F-4EC5-BCB5-957D5357A5FF}"/>
    <cellStyle name="Migliaia 4 3 3 5 2 2 3" xfId="17142" xr:uid="{3293B5EA-B1F2-4588-863A-1DDDDE0D6FBD}"/>
    <cellStyle name="Migliaia 4 3 3 5 2 2 3 2" xfId="39979" xr:uid="{D802B32D-5462-4ACD-93A2-226B3915048D}"/>
    <cellStyle name="Migliaia 4 3 3 5 2 2 4" xfId="28562" xr:uid="{33001FC6-28A4-484F-B2DF-71A22A40C786}"/>
    <cellStyle name="Migliaia 4 3 3 5 2 3" xfId="8579" xr:uid="{4EC41640-CF6A-4A0B-B67B-07EB59384945}"/>
    <cellStyle name="Migliaia 4 3 3 5 2 3 2" xfId="19996" xr:uid="{56E0174C-586F-4EB3-8B11-DDCB6E974739}"/>
    <cellStyle name="Migliaia 4 3 3 5 2 3 2 2" xfId="42833" xr:uid="{D65DBFE7-2E2A-44C0-A2A3-84376C7C60FD}"/>
    <cellStyle name="Migliaia 4 3 3 5 2 3 3" xfId="31416" xr:uid="{C539CEF0-C9D0-4B8A-88AE-AEEC777B66BC}"/>
    <cellStyle name="Migliaia 4 3 3 5 2 4" xfId="14288" xr:uid="{9B3937F3-6120-4BBC-AA8E-5CA60AF6D436}"/>
    <cellStyle name="Migliaia 4 3 3 5 2 4 2" xfId="37125" xr:uid="{B0B86F37-C986-4528-8E8B-DAABC8F1E414}"/>
    <cellStyle name="Migliaia 4 3 3 5 2 5" xfId="25708" xr:uid="{57A0A352-D33E-4E35-A765-2292FCA78CC0}"/>
    <cellStyle name="Migliaia 4 3 3 5 3" xfId="4297" xr:uid="{C7D84131-4199-4CC6-8F69-538AD8B9DA4D}"/>
    <cellStyle name="Migliaia 4 3 3 5 3 2" xfId="10006" xr:uid="{A9A6AECA-5EE8-481A-B72A-25257651FAFD}"/>
    <cellStyle name="Migliaia 4 3 3 5 3 2 2" xfId="21423" xr:uid="{D2EB17E1-AD67-45F2-A7C3-0F0A4D0E2A17}"/>
    <cellStyle name="Migliaia 4 3 3 5 3 2 2 2" xfId="44260" xr:uid="{6820430D-C75D-46CE-BBD0-1CF6CD253C11}"/>
    <cellStyle name="Migliaia 4 3 3 5 3 2 3" xfId="32843" xr:uid="{4FF37964-C7EC-4253-B90D-BDE3AFDEFEC4}"/>
    <cellStyle name="Migliaia 4 3 3 5 3 3" xfId="15715" xr:uid="{32A4C2EE-3EC6-4BAE-927D-6A14ABFEA029}"/>
    <cellStyle name="Migliaia 4 3 3 5 3 3 2" xfId="38552" xr:uid="{2D66DE0E-6B7E-4891-9643-E20DC0B0F566}"/>
    <cellStyle name="Migliaia 4 3 3 5 3 4" xfId="27135" xr:uid="{447C3F54-3463-4804-806E-7544FB4EBF4B}"/>
    <cellStyle name="Migliaia 4 3 3 5 4" xfId="7152" xr:uid="{CB8A1E02-85C3-4594-BCDE-20E8CB529954}"/>
    <cellStyle name="Migliaia 4 3 3 5 4 2" xfId="18569" xr:uid="{65A0163B-B54E-4E22-B03A-232F2ED1C956}"/>
    <cellStyle name="Migliaia 4 3 3 5 4 2 2" xfId="41406" xr:uid="{BDC899CC-9F4E-49A1-ADE0-C2A6C413C2FC}"/>
    <cellStyle name="Migliaia 4 3 3 5 4 3" xfId="29989" xr:uid="{D8009759-9E30-4C26-A93C-13E909899885}"/>
    <cellStyle name="Migliaia 4 3 3 5 5" xfId="12861" xr:uid="{47BB5F5E-B723-4DD6-A1BD-7DC685896CD8}"/>
    <cellStyle name="Migliaia 4 3 3 5 5 2" xfId="35698" xr:uid="{AA649073-F86C-4BC2-9FF5-21C6A8550407}"/>
    <cellStyle name="Migliaia 4 3 3 5 6" xfId="24281" xr:uid="{93659E27-3554-4B34-B782-56A85C12FF3A}"/>
    <cellStyle name="Migliaia 4 3 3 6" xfId="1649" xr:uid="{F02398E6-9FC2-4ABF-B5F1-B4381E464521}"/>
    <cellStyle name="Migliaia 4 3 3 6 2" xfId="3085" xr:uid="{55E57C7E-6BB2-4301-ADF7-0F8C4B1ADEF7}"/>
    <cellStyle name="Migliaia 4 3 3 6 2 2" xfId="5941" xr:uid="{135B4603-CAA4-414F-9B8A-F786692FD674}"/>
    <cellStyle name="Migliaia 4 3 3 6 2 2 2" xfId="11649" xr:uid="{2CEC0A24-F503-4AC0-A522-9CC1D0E8A8A5}"/>
    <cellStyle name="Migliaia 4 3 3 6 2 2 2 2" xfId="23067" xr:uid="{C481FBCB-8FE9-478F-B446-1395E7E67DC9}"/>
    <cellStyle name="Migliaia 4 3 3 6 2 2 2 2 2" xfId="45904" xr:uid="{0E01FDBB-7594-4189-814E-1BBC0689317D}"/>
    <cellStyle name="Migliaia 4 3 3 6 2 2 2 3" xfId="34487" xr:uid="{813036CD-DAA5-4831-9C82-5510A606848D}"/>
    <cellStyle name="Migliaia 4 3 3 6 2 2 3" xfId="17359" xr:uid="{44F80266-4608-4DE1-AD20-82F4B3CD827E}"/>
    <cellStyle name="Migliaia 4 3 3 6 2 2 3 2" xfId="40196" xr:uid="{FA41DF55-5077-42CE-8062-B5E12F48B9E3}"/>
    <cellStyle name="Migliaia 4 3 3 6 2 2 4" xfId="28779" xr:uid="{32392484-CB40-4EEA-B392-661E630AAD62}"/>
    <cellStyle name="Migliaia 4 3 3 6 2 3" xfId="8796" xr:uid="{70B0EB96-1746-4A2A-BE95-783B80D113B7}"/>
    <cellStyle name="Migliaia 4 3 3 6 2 3 2" xfId="20213" xr:uid="{BF9FB55A-B7E5-4195-B11B-C0BFA68EE5E4}"/>
    <cellStyle name="Migliaia 4 3 3 6 2 3 2 2" xfId="43050" xr:uid="{F3F2EC40-FEE8-47B5-99AF-AB6ADAC74949}"/>
    <cellStyle name="Migliaia 4 3 3 6 2 3 3" xfId="31633" xr:uid="{729C6697-425D-478E-B051-8903F8E99E42}"/>
    <cellStyle name="Migliaia 4 3 3 6 2 4" xfId="14505" xr:uid="{0BF2ECD0-0FD9-4377-9C70-2E87EF5CC77B}"/>
    <cellStyle name="Migliaia 4 3 3 6 2 4 2" xfId="37342" xr:uid="{D962D22A-0087-43B6-8E72-6B53F4D83611}"/>
    <cellStyle name="Migliaia 4 3 3 6 2 5" xfId="25925" xr:uid="{CBC84B15-604F-4F40-8F51-B0435FA23C2F}"/>
    <cellStyle name="Migliaia 4 3 3 6 3" xfId="4514" xr:uid="{312336F8-8654-4A0E-9649-DAF8BEF56D34}"/>
    <cellStyle name="Migliaia 4 3 3 6 3 2" xfId="10223" xr:uid="{E7CECFF7-0112-4379-96A1-433BD83FE0D9}"/>
    <cellStyle name="Migliaia 4 3 3 6 3 2 2" xfId="21640" xr:uid="{D1885E2A-4052-48B2-AF5C-1D4700F7739A}"/>
    <cellStyle name="Migliaia 4 3 3 6 3 2 2 2" xfId="44477" xr:uid="{12912A65-EAF6-41A6-8A11-AEC8692A9AA6}"/>
    <cellStyle name="Migliaia 4 3 3 6 3 2 3" xfId="33060" xr:uid="{7CBDF3B2-7394-468E-81CC-D78901EC2986}"/>
    <cellStyle name="Migliaia 4 3 3 6 3 3" xfId="15932" xr:uid="{6DED93E0-F166-4C7A-8269-C72150B9BF8D}"/>
    <cellStyle name="Migliaia 4 3 3 6 3 3 2" xfId="38769" xr:uid="{0491AAD3-9E09-4D9F-AFC7-793EF2ABD4D5}"/>
    <cellStyle name="Migliaia 4 3 3 6 3 4" xfId="27352" xr:uid="{D514A53F-39BB-4E56-9B7B-1412E0CD1AF5}"/>
    <cellStyle name="Migliaia 4 3 3 6 4" xfId="7369" xr:uid="{FC760B50-4C39-4E4A-A107-D94D0BD67837}"/>
    <cellStyle name="Migliaia 4 3 3 6 4 2" xfId="18786" xr:uid="{D87610EE-03AF-46B2-B04C-AEADBF7443F3}"/>
    <cellStyle name="Migliaia 4 3 3 6 4 2 2" xfId="41623" xr:uid="{4F54ECD9-DA51-416E-A3C7-0A0BEC75469F}"/>
    <cellStyle name="Migliaia 4 3 3 6 4 3" xfId="30206" xr:uid="{5580806D-D8F2-4F7D-97D7-782B18DFAA0C}"/>
    <cellStyle name="Migliaia 4 3 3 6 5" xfId="13078" xr:uid="{8AE51BF6-8B81-4A4F-9DAC-491084782E0E}"/>
    <cellStyle name="Migliaia 4 3 3 6 5 2" xfId="35915" xr:uid="{17F1A83C-02D5-43DF-A315-C9CF22AB45A7}"/>
    <cellStyle name="Migliaia 4 3 3 6 6" xfId="24498" xr:uid="{0A9D3F59-5D57-483D-A6AB-289F1E86831F}"/>
    <cellStyle name="Migliaia 4 3 3 7" xfId="2000" xr:uid="{1F897ED7-4851-4DD2-9421-31389F8F5C8D}"/>
    <cellStyle name="Migliaia 4 3 3 7 2" xfId="4856" xr:uid="{CE20E89E-822C-40D2-B0ED-AB57BB5D96E1}"/>
    <cellStyle name="Migliaia 4 3 3 7 2 2" xfId="10564" xr:uid="{7759E2F4-48E3-4BA2-B07A-C44C256AAB6B}"/>
    <cellStyle name="Migliaia 4 3 3 7 2 2 2" xfId="21982" xr:uid="{8EFC969F-E4EB-4DD4-B77B-6CDDF0ABCAEA}"/>
    <cellStyle name="Migliaia 4 3 3 7 2 2 2 2" xfId="44819" xr:uid="{D4C5525E-6599-451F-81FA-FC5A2F400E5E}"/>
    <cellStyle name="Migliaia 4 3 3 7 2 2 3" xfId="33402" xr:uid="{B0EE3198-CA97-4385-9915-8FB570C4893C}"/>
    <cellStyle name="Migliaia 4 3 3 7 2 3" xfId="16274" xr:uid="{776335D6-9D59-45E6-9F80-D487C293C10C}"/>
    <cellStyle name="Migliaia 4 3 3 7 2 3 2" xfId="39111" xr:uid="{E3091C71-EA27-4B12-8A21-7E147544CCE8}"/>
    <cellStyle name="Migliaia 4 3 3 7 2 4" xfId="27694" xr:uid="{FFD15A22-E9B5-4989-B876-8BDA49288688}"/>
    <cellStyle name="Migliaia 4 3 3 7 3" xfId="7711" xr:uid="{6B8283A9-29F1-4B53-A6C7-1CBFBAD4AA44}"/>
    <cellStyle name="Migliaia 4 3 3 7 3 2" xfId="19128" xr:uid="{CB276A44-C22B-4088-AC59-BF8AFB9B7CF0}"/>
    <cellStyle name="Migliaia 4 3 3 7 3 2 2" xfId="41965" xr:uid="{232C29F3-1F6F-45BA-81A9-6BD39F804B2F}"/>
    <cellStyle name="Migliaia 4 3 3 7 3 3" xfId="30548" xr:uid="{C9491A67-47DD-4697-A295-737C5C8DF2C6}"/>
    <cellStyle name="Migliaia 4 3 3 7 4" xfId="13420" xr:uid="{21A0E871-B7D8-4980-BE0E-19886E17873F}"/>
    <cellStyle name="Migliaia 4 3 3 7 4 2" xfId="36257" xr:uid="{6CD5A056-2763-4ACF-ACD4-1E2E56B8400A}"/>
    <cellStyle name="Migliaia 4 3 3 7 5" xfId="24840" xr:uid="{E941501E-AF1A-4748-8FD8-89FB1348FAAA}"/>
    <cellStyle name="Migliaia 4 3 3 8" xfId="3429" xr:uid="{A0C533C6-0ED6-4265-8987-C21B1729DCB9}"/>
    <cellStyle name="Migliaia 4 3 3 8 2" xfId="9138" xr:uid="{8E1654B0-73CC-432D-BD9E-6EFAD072A932}"/>
    <cellStyle name="Migliaia 4 3 3 8 2 2" xfId="20555" xr:uid="{68ABCE79-AA80-4131-85AB-2EA2E3C3A5C2}"/>
    <cellStyle name="Migliaia 4 3 3 8 2 2 2" xfId="43392" xr:uid="{C554EE1F-983B-4382-BE3A-0D49AF6E0D10}"/>
    <cellStyle name="Migliaia 4 3 3 8 2 3" xfId="31975" xr:uid="{5D70C111-24C7-4FB8-8FD3-A04254EA90EC}"/>
    <cellStyle name="Migliaia 4 3 3 8 3" xfId="14847" xr:uid="{A749F188-24BB-41CE-9A1C-12FC7BD79DA4}"/>
    <cellStyle name="Migliaia 4 3 3 8 3 2" xfId="37684" xr:uid="{08112E1D-9171-43BB-A424-CB4098D87472}"/>
    <cellStyle name="Migliaia 4 3 3 8 4" xfId="26267" xr:uid="{780F8796-8E1F-4B2D-BC9F-D3A587D5C19F}"/>
    <cellStyle name="Migliaia 4 3 3 9" xfId="6284" xr:uid="{C71296A4-D37A-4641-A033-FAF68F4D5ECB}"/>
    <cellStyle name="Migliaia 4 3 3 9 2" xfId="17701" xr:uid="{141A7106-5AAE-47B7-8ABC-0B52B60BF598}"/>
    <cellStyle name="Migliaia 4 3 3 9 2 2" xfId="40538" xr:uid="{1B53FB5B-5B18-493E-9630-459886615AEA}"/>
    <cellStyle name="Migliaia 4 3 3 9 3" xfId="29121" xr:uid="{23B6B564-5EE0-48FF-AD7C-6DB4AC63A36B}"/>
    <cellStyle name="Migliaia 4 3 4" xfId="514" xr:uid="{F6AE11D5-D80D-4169-8797-76B5D7EFC6B9}"/>
    <cellStyle name="Migliaia 4 3 4 2" xfId="2103" xr:uid="{DB550B88-2A55-4BB0-A317-3451753B6E39}"/>
    <cellStyle name="Migliaia 4 3 4 2 2" xfId="4959" xr:uid="{CDF5096D-BCF5-43E7-802F-CC147C08194B}"/>
    <cellStyle name="Migliaia 4 3 4 2 2 2" xfId="10667" xr:uid="{BDE91D69-9C4A-4519-A4D3-5216E73C4B7C}"/>
    <cellStyle name="Migliaia 4 3 4 2 2 2 2" xfId="22085" xr:uid="{39ED61A4-62D6-4151-BFE0-72B585DD84DE}"/>
    <cellStyle name="Migliaia 4 3 4 2 2 2 2 2" xfId="44922" xr:uid="{FEECC3E7-A6DE-458C-A5B3-C3D0107A9B9F}"/>
    <cellStyle name="Migliaia 4 3 4 2 2 2 3" xfId="33505" xr:uid="{CC8B90F3-21F8-45B9-83D3-4C17E72133D2}"/>
    <cellStyle name="Migliaia 4 3 4 2 2 3" xfId="16377" xr:uid="{6F0A8892-5A7B-4CA5-9895-ED38D64BAC4D}"/>
    <cellStyle name="Migliaia 4 3 4 2 2 3 2" xfId="39214" xr:uid="{ED39D35B-F7C8-4751-8A48-6AF6F0308D68}"/>
    <cellStyle name="Migliaia 4 3 4 2 2 4" xfId="27797" xr:uid="{718578A2-8B39-4C06-A35B-95D988A84FE3}"/>
    <cellStyle name="Migliaia 4 3 4 2 3" xfId="7814" xr:uid="{4DFE01FD-C56E-4679-BC02-2AAB20CD2888}"/>
    <cellStyle name="Migliaia 4 3 4 2 3 2" xfId="19231" xr:uid="{DB80910A-62F8-4921-89AE-44F36A60C3CA}"/>
    <cellStyle name="Migliaia 4 3 4 2 3 2 2" xfId="42068" xr:uid="{1FC070BF-C91F-4385-9A1E-C8CA917BEECA}"/>
    <cellStyle name="Migliaia 4 3 4 2 3 3" xfId="30651" xr:uid="{4A4B94EA-1244-4FC2-BF3E-5F20A4FFA1FC}"/>
    <cellStyle name="Migliaia 4 3 4 2 4" xfId="13523" xr:uid="{332B3D14-C332-4933-985F-74A8D97C8162}"/>
    <cellStyle name="Migliaia 4 3 4 2 4 2" xfId="36360" xr:uid="{1026C3AA-DD30-49D1-9E51-3088D7636F62}"/>
    <cellStyle name="Migliaia 4 3 4 2 5" xfId="24943" xr:uid="{B3C17590-8A4B-41A7-9ACB-582DB89184E6}"/>
    <cellStyle name="Migliaia 4 3 4 3" xfId="3532" xr:uid="{D488302B-B3A8-4503-84D8-F8278F1B4E5A}"/>
    <cellStyle name="Migliaia 4 3 4 3 2" xfId="9241" xr:uid="{80F4CA06-710F-4785-B10F-2CBA5E7E2B09}"/>
    <cellStyle name="Migliaia 4 3 4 3 2 2" xfId="20658" xr:uid="{820A7C4C-E0F4-408E-8E71-444FC9D58A68}"/>
    <cellStyle name="Migliaia 4 3 4 3 2 2 2" xfId="43495" xr:uid="{F5AEE182-A22B-424D-BBEB-ACE00C790A66}"/>
    <cellStyle name="Migliaia 4 3 4 3 2 3" xfId="32078" xr:uid="{946A34C6-D6FA-4EAD-B70E-422BA43A4D8C}"/>
    <cellStyle name="Migliaia 4 3 4 3 3" xfId="14950" xr:uid="{7F767492-90B0-4785-8A7B-7218289E92DB}"/>
    <cellStyle name="Migliaia 4 3 4 3 3 2" xfId="37787" xr:uid="{E14966C5-7103-42AD-8E1E-C70149DB55F7}"/>
    <cellStyle name="Migliaia 4 3 4 3 4" xfId="26370" xr:uid="{8ECAC331-8BCF-42E0-9835-6D1C199EA5D3}"/>
    <cellStyle name="Migliaia 4 3 4 4" xfId="6387" xr:uid="{506439DF-8866-4B53-BD2E-879CA05E22E9}"/>
    <cellStyle name="Migliaia 4 3 4 4 2" xfId="17804" xr:uid="{2987FEA0-0E52-45C5-A428-14E645B8B255}"/>
    <cellStyle name="Migliaia 4 3 4 4 2 2" xfId="40641" xr:uid="{F3B73850-FDF4-4C01-867C-E41DC2D45957}"/>
    <cellStyle name="Migliaia 4 3 4 4 3" xfId="29224" xr:uid="{EF6766EE-C839-4B69-8189-4573FC58E166}"/>
    <cellStyle name="Migliaia 4 3 4 5" xfId="12096" xr:uid="{2F32F071-2624-4B9E-813C-E80C36555A90}"/>
    <cellStyle name="Migliaia 4 3 4 5 2" xfId="34933" xr:uid="{7B4C9B67-C349-42A3-B2E3-B778F709DE21}"/>
    <cellStyle name="Migliaia 4 3 4 6" xfId="23516" xr:uid="{507E9BDD-FE7A-4968-BD52-9A0B76528DD1}"/>
    <cellStyle name="Migliaia 4 3 5" xfId="777" xr:uid="{BB58292F-7E37-47E3-AFEE-C45EAD6723FF}"/>
    <cellStyle name="Migliaia 4 3 5 2" xfId="2320" xr:uid="{07C4A573-021F-47C8-80FB-9092AA881A66}"/>
    <cellStyle name="Migliaia 4 3 5 2 2" xfId="5176" xr:uid="{60D378BD-EC63-47E5-80F2-EAFB076C55FF}"/>
    <cellStyle name="Migliaia 4 3 5 2 2 2" xfId="10884" xr:uid="{1D84185C-03AF-4BE8-AAC6-5092F4D442E9}"/>
    <cellStyle name="Migliaia 4 3 5 2 2 2 2" xfId="22302" xr:uid="{F9D89F22-F2BE-41B8-B3CE-81F6DAE403EA}"/>
    <cellStyle name="Migliaia 4 3 5 2 2 2 2 2" xfId="45139" xr:uid="{9D5389F2-3323-428B-A7C2-D7688A4360DD}"/>
    <cellStyle name="Migliaia 4 3 5 2 2 2 3" xfId="33722" xr:uid="{E3F69555-68D5-4BFE-B170-392025B0A74D}"/>
    <cellStyle name="Migliaia 4 3 5 2 2 3" xfId="16594" xr:uid="{CAE4412C-35FA-4E2B-8B28-80088825C65D}"/>
    <cellStyle name="Migliaia 4 3 5 2 2 3 2" xfId="39431" xr:uid="{8C1D4C1D-E0FD-4A7A-A063-6E86A0714BEC}"/>
    <cellStyle name="Migliaia 4 3 5 2 2 4" xfId="28014" xr:uid="{0426FC4A-10CC-4D07-AFA9-E6B53EA5A28B}"/>
    <cellStyle name="Migliaia 4 3 5 2 3" xfId="8031" xr:uid="{74D640F6-C04B-434E-B98B-B8CF72B99683}"/>
    <cellStyle name="Migliaia 4 3 5 2 3 2" xfId="19448" xr:uid="{129895D8-39B6-4F50-B09C-BDA7602DA726}"/>
    <cellStyle name="Migliaia 4 3 5 2 3 2 2" xfId="42285" xr:uid="{42A1FC2F-CB0A-4BD4-8FFF-5404BB4FEDAB}"/>
    <cellStyle name="Migliaia 4 3 5 2 3 3" xfId="30868" xr:uid="{A025D026-2709-462B-B674-76D56982A6D4}"/>
    <cellStyle name="Migliaia 4 3 5 2 4" xfId="13740" xr:uid="{030058EB-E484-49C4-81F2-AB74E8A98A47}"/>
    <cellStyle name="Migliaia 4 3 5 2 4 2" xfId="36577" xr:uid="{5E5169F5-4AAA-4E59-BCF3-C56AB74FAE08}"/>
    <cellStyle name="Migliaia 4 3 5 2 5" xfId="25160" xr:uid="{C9B350E8-A633-4E76-9621-807728D1E87A}"/>
    <cellStyle name="Migliaia 4 3 5 3" xfId="3749" xr:uid="{0EDD1F67-4FE6-47EB-A405-9FDC38591FA4}"/>
    <cellStyle name="Migliaia 4 3 5 3 2" xfId="9458" xr:uid="{A6000205-4D8D-458C-97CA-3766005F5FB9}"/>
    <cellStyle name="Migliaia 4 3 5 3 2 2" xfId="20875" xr:uid="{A16C903E-A5AC-4BDC-8E81-1FE9C21A1E42}"/>
    <cellStyle name="Migliaia 4 3 5 3 2 2 2" xfId="43712" xr:uid="{FC9867F2-9630-4948-83C6-CF521F3CD021}"/>
    <cellStyle name="Migliaia 4 3 5 3 2 3" xfId="32295" xr:uid="{FA24B01D-ED17-4697-B425-B214A3E18B91}"/>
    <cellStyle name="Migliaia 4 3 5 3 3" xfId="15167" xr:uid="{3B908A72-352A-4DFA-805B-3388203D92AC}"/>
    <cellStyle name="Migliaia 4 3 5 3 3 2" xfId="38004" xr:uid="{38C4DDC8-1F26-42A5-93C2-953096BFC561}"/>
    <cellStyle name="Migliaia 4 3 5 3 4" xfId="26587" xr:uid="{A1611380-338F-4151-827C-8F7F0641FE30}"/>
    <cellStyle name="Migliaia 4 3 5 4" xfId="6604" xr:uid="{E8E20E39-CDDA-440B-96DD-211A06EEBEA3}"/>
    <cellStyle name="Migliaia 4 3 5 4 2" xfId="18021" xr:uid="{B0607F69-B035-4655-A903-DD09E9D43B94}"/>
    <cellStyle name="Migliaia 4 3 5 4 2 2" xfId="40858" xr:uid="{52AF0948-3512-4CD8-9A27-8CB53281E8EC}"/>
    <cellStyle name="Migliaia 4 3 5 4 3" xfId="29441" xr:uid="{09B8A9A8-0854-41F8-B375-282B51EEC5AF}"/>
    <cellStyle name="Migliaia 4 3 5 5" xfId="12313" xr:uid="{B2D9F26E-19ED-428C-BAB4-DF34731E728B}"/>
    <cellStyle name="Migliaia 4 3 5 5 2" xfId="35150" xr:uid="{D32DF84A-309C-4C29-866D-24231294FEDB}"/>
    <cellStyle name="Migliaia 4 3 5 6" xfId="23733" xr:uid="{778C8FC1-8708-4C0D-A1D7-3A4F214CFFC0}"/>
    <cellStyle name="Migliaia 4 3 6" xfId="1024" xr:uid="{406FB8CB-C695-4195-BF0C-06E44C8E5535}"/>
    <cellStyle name="Migliaia 4 3 6 2" xfId="2537" xr:uid="{82863AD4-46B4-46A1-88D7-12839873B2F9}"/>
    <cellStyle name="Migliaia 4 3 6 2 2" xfId="5393" xr:uid="{A1A7835F-F622-4787-B0DC-43BEA9E90F12}"/>
    <cellStyle name="Migliaia 4 3 6 2 2 2" xfId="11101" xr:uid="{B08509D1-9629-417C-8C58-DD5E0F1B5B8C}"/>
    <cellStyle name="Migliaia 4 3 6 2 2 2 2" xfId="22519" xr:uid="{F2014F53-2A8F-46D1-9AFC-253CD3CDBFEF}"/>
    <cellStyle name="Migliaia 4 3 6 2 2 2 2 2" xfId="45356" xr:uid="{BC671FC0-B8B4-4437-932D-EB4B44714406}"/>
    <cellStyle name="Migliaia 4 3 6 2 2 2 3" xfId="33939" xr:uid="{28632B05-0185-4618-BA49-EDC6D81B44C5}"/>
    <cellStyle name="Migliaia 4 3 6 2 2 3" xfId="16811" xr:uid="{865426E5-C044-4C61-90EA-9BA433D117AB}"/>
    <cellStyle name="Migliaia 4 3 6 2 2 3 2" xfId="39648" xr:uid="{9B999D8C-72CD-4897-B085-97661635107C}"/>
    <cellStyle name="Migliaia 4 3 6 2 2 4" xfId="28231" xr:uid="{4D625FD8-FECB-4684-8B67-38E111DFAC86}"/>
    <cellStyle name="Migliaia 4 3 6 2 3" xfId="8248" xr:uid="{4075FEE8-BC8E-436A-A3E2-1FAA8B7BD2AA}"/>
    <cellStyle name="Migliaia 4 3 6 2 3 2" xfId="19665" xr:uid="{447B82FD-6529-4E31-B6EC-A339A44FFA07}"/>
    <cellStyle name="Migliaia 4 3 6 2 3 2 2" xfId="42502" xr:uid="{6A6AE448-5DE2-42A2-9896-C12BABBFEAEC}"/>
    <cellStyle name="Migliaia 4 3 6 2 3 3" xfId="31085" xr:uid="{E71B2A76-7446-448E-9BE6-19D199ABE650}"/>
    <cellStyle name="Migliaia 4 3 6 2 4" xfId="13957" xr:uid="{A968788D-EC49-43F3-9D5E-2CC79ABAE866}"/>
    <cellStyle name="Migliaia 4 3 6 2 4 2" xfId="36794" xr:uid="{BC3F5FC6-FEF9-4ABF-95D4-F9B4233D354B}"/>
    <cellStyle name="Migliaia 4 3 6 2 5" xfId="25377" xr:uid="{4EC9556B-DB9B-43A6-A90A-18B2A4127509}"/>
    <cellStyle name="Migliaia 4 3 6 3" xfId="3966" xr:uid="{766B26B5-4B67-43EE-AA3F-A00A38AF006E}"/>
    <cellStyle name="Migliaia 4 3 6 3 2" xfId="9675" xr:uid="{CBD56BFB-1766-4C10-80EA-4A6FED77F1AC}"/>
    <cellStyle name="Migliaia 4 3 6 3 2 2" xfId="21092" xr:uid="{02B30B7E-2D91-4185-B87E-639A3EBC4DBD}"/>
    <cellStyle name="Migliaia 4 3 6 3 2 2 2" xfId="43929" xr:uid="{22254AD0-0DC0-4A34-9033-CAB5C5D164EF}"/>
    <cellStyle name="Migliaia 4 3 6 3 2 3" xfId="32512" xr:uid="{27C48D8E-8204-4B4F-BD6C-8BBE8204637A}"/>
    <cellStyle name="Migliaia 4 3 6 3 3" xfId="15384" xr:uid="{AED9BB2C-3DFD-420A-92AD-024810210393}"/>
    <cellStyle name="Migliaia 4 3 6 3 3 2" xfId="38221" xr:uid="{38BC08DD-88E2-4565-8850-6A7B55854FB4}"/>
    <cellStyle name="Migliaia 4 3 6 3 4" xfId="26804" xr:uid="{C4721ADD-241C-456F-BA48-49CBCFFAA2A2}"/>
    <cellStyle name="Migliaia 4 3 6 4" xfId="6821" xr:uid="{203E2E2C-09A7-436F-9A1E-F90374D64C46}"/>
    <cellStyle name="Migliaia 4 3 6 4 2" xfId="18238" xr:uid="{1C2DCA73-EA6C-4770-9E25-DE42A01477A0}"/>
    <cellStyle name="Migliaia 4 3 6 4 2 2" xfId="41075" xr:uid="{E60BBDEF-673E-4551-A4DF-D91506ABBBBC}"/>
    <cellStyle name="Migliaia 4 3 6 4 3" xfId="29658" xr:uid="{921ECCFD-4D7C-4233-A914-CD4276FEA33F}"/>
    <cellStyle name="Migliaia 4 3 6 5" xfId="12530" xr:uid="{AF2D456A-8B72-4C22-B6E7-4955AC547788}"/>
    <cellStyle name="Migliaia 4 3 6 5 2" xfId="35367" xr:uid="{91351F36-E976-4BD4-92C1-4F8992BAAC09}"/>
    <cellStyle name="Migliaia 4 3 6 6" xfId="23950" xr:uid="{DCDD5CF6-FFD2-4C34-84EE-1BB82ECF25A3}"/>
    <cellStyle name="Migliaia 4 3 7" xfId="1271" xr:uid="{89DF405D-1F02-4193-A829-5E43F5F974A8}"/>
    <cellStyle name="Migliaia 4 3 7 2" xfId="2754" xr:uid="{3C18D5CA-D151-4EE7-B32E-7DDD38D14D88}"/>
    <cellStyle name="Migliaia 4 3 7 2 2" xfId="5610" xr:uid="{8AFA7919-4213-4BC4-B1EE-EEB76040B7C7}"/>
    <cellStyle name="Migliaia 4 3 7 2 2 2" xfId="11318" xr:uid="{E68F5269-B8ED-4A7F-B291-8AC604467C80}"/>
    <cellStyle name="Migliaia 4 3 7 2 2 2 2" xfId="22736" xr:uid="{843CCD3B-8D09-4A8C-AE04-AD048D551595}"/>
    <cellStyle name="Migliaia 4 3 7 2 2 2 2 2" xfId="45573" xr:uid="{E8FD5C8E-000D-4657-B3DD-F77108218794}"/>
    <cellStyle name="Migliaia 4 3 7 2 2 2 3" xfId="34156" xr:uid="{CF6B20ED-94F4-4B6C-AE9B-D090C16D92D3}"/>
    <cellStyle name="Migliaia 4 3 7 2 2 3" xfId="17028" xr:uid="{679BA5C0-E981-46ED-9AD6-EF5FF6392A92}"/>
    <cellStyle name="Migliaia 4 3 7 2 2 3 2" xfId="39865" xr:uid="{EF2D13CD-4FB6-45A7-9CE3-B280F377505A}"/>
    <cellStyle name="Migliaia 4 3 7 2 2 4" xfId="28448" xr:uid="{5036D82E-FAAF-489F-91B0-858B3D9B7F5D}"/>
    <cellStyle name="Migliaia 4 3 7 2 3" xfId="8465" xr:uid="{63431DE5-0317-47A7-AC96-763271CAC72A}"/>
    <cellStyle name="Migliaia 4 3 7 2 3 2" xfId="19882" xr:uid="{43130623-2EAF-4214-B3EB-A0461083C7DC}"/>
    <cellStyle name="Migliaia 4 3 7 2 3 2 2" xfId="42719" xr:uid="{EB2C082E-93FE-43FA-8FFD-66632F3AE809}"/>
    <cellStyle name="Migliaia 4 3 7 2 3 3" xfId="31302" xr:uid="{F96CDAC0-A8E6-4A63-AB70-3A74BC866DE1}"/>
    <cellStyle name="Migliaia 4 3 7 2 4" xfId="14174" xr:uid="{9A676CE3-F965-4A15-B95D-D90CDF9A77BD}"/>
    <cellStyle name="Migliaia 4 3 7 2 4 2" xfId="37011" xr:uid="{35E706BF-503F-42AA-AA0A-F6A290048FA7}"/>
    <cellStyle name="Migliaia 4 3 7 2 5" xfId="25594" xr:uid="{439F5ACA-9E99-424A-AF87-3E3333B8C1D1}"/>
    <cellStyle name="Migliaia 4 3 7 3" xfId="4183" xr:uid="{8EDA8768-130C-45F7-AAD8-916C3C89F6AD}"/>
    <cellStyle name="Migliaia 4 3 7 3 2" xfId="9892" xr:uid="{B34D86D1-872C-4A5C-91A4-DACDE781D7F5}"/>
    <cellStyle name="Migliaia 4 3 7 3 2 2" xfId="21309" xr:uid="{B887B3A5-1B8E-48A7-B9A9-CB425A3DA47F}"/>
    <cellStyle name="Migliaia 4 3 7 3 2 2 2" xfId="44146" xr:uid="{8E274F5A-B62D-4C21-8CE0-7311D2F2DE5E}"/>
    <cellStyle name="Migliaia 4 3 7 3 2 3" xfId="32729" xr:uid="{F8D6F961-E3F0-4224-872F-79AA1ABA6862}"/>
    <cellStyle name="Migliaia 4 3 7 3 3" xfId="15601" xr:uid="{2E530B2A-3C20-4C93-A268-91E65F455B9F}"/>
    <cellStyle name="Migliaia 4 3 7 3 3 2" xfId="38438" xr:uid="{49D7E0F8-12F9-46F9-9E23-E17DE429658C}"/>
    <cellStyle name="Migliaia 4 3 7 3 4" xfId="27021" xr:uid="{4DF5F737-8338-46AC-980C-98F12B42FD5A}"/>
    <cellStyle name="Migliaia 4 3 7 4" xfId="7038" xr:uid="{99322405-1D12-4B12-8271-DF17C692892B}"/>
    <cellStyle name="Migliaia 4 3 7 4 2" xfId="18455" xr:uid="{8FC7DB57-F48D-418A-9B46-3B99E88DD954}"/>
    <cellStyle name="Migliaia 4 3 7 4 2 2" xfId="41292" xr:uid="{7BEBE4A5-22A5-46D9-8C97-AE7DAF087764}"/>
    <cellStyle name="Migliaia 4 3 7 4 3" xfId="29875" xr:uid="{52900687-57D4-44E9-B833-4AC1899F3A1D}"/>
    <cellStyle name="Migliaia 4 3 7 5" xfId="12747" xr:uid="{936E448D-1171-4945-9AE2-8FB3CB2A66D1}"/>
    <cellStyle name="Migliaia 4 3 7 5 2" xfId="35584" xr:uid="{6DD3C940-85C2-4253-9420-EF81E082AF2A}"/>
    <cellStyle name="Migliaia 4 3 7 6" xfId="24167" xr:uid="{D9554DFD-88E3-4E8B-8650-34B09A3D5952}"/>
    <cellStyle name="Migliaia 4 3 8" xfId="1518" xr:uid="{6018BCF4-0B23-4A94-9F21-7C8C3ED8C167}"/>
    <cellStyle name="Migliaia 4 3 8 2" xfId="2971" xr:uid="{82BAC6D6-EA86-43BE-8186-85500FA503AC}"/>
    <cellStyle name="Migliaia 4 3 8 2 2" xfId="5827" xr:uid="{B2EA247D-6136-40F3-9519-56171B1081B7}"/>
    <cellStyle name="Migliaia 4 3 8 2 2 2" xfId="11535" xr:uid="{6536B641-9B93-4ADD-938F-CAF7C4988CBF}"/>
    <cellStyle name="Migliaia 4 3 8 2 2 2 2" xfId="22953" xr:uid="{C4710805-A91B-4F1C-84D9-A164B053DA5D}"/>
    <cellStyle name="Migliaia 4 3 8 2 2 2 2 2" xfId="45790" xr:uid="{F6310DFE-73E4-466B-B439-F9BD00645BBF}"/>
    <cellStyle name="Migliaia 4 3 8 2 2 2 3" xfId="34373" xr:uid="{E0BF768F-EB85-4139-8F4D-300CEF5CB398}"/>
    <cellStyle name="Migliaia 4 3 8 2 2 3" xfId="17245" xr:uid="{86B2468B-AC70-45A8-B70E-B298090C0C83}"/>
    <cellStyle name="Migliaia 4 3 8 2 2 3 2" xfId="40082" xr:uid="{03753158-5F52-4FD7-97E4-0E34C2B16A6C}"/>
    <cellStyle name="Migliaia 4 3 8 2 2 4" xfId="28665" xr:uid="{33E3F0B4-7BC6-4231-B4C0-16A647800AAA}"/>
    <cellStyle name="Migliaia 4 3 8 2 3" xfId="8682" xr:uid="{B9FD5A37-C752-4558-AA08-638FE2A39C6C}"/>
    <cellStyle name="Migliaia 4 3 8 2 3 2" xfId="20099" xr:uid="{A66F216F-A91D-4B6C-BF34-6E0EC7024459}"/>
    <cellStyle name="Migliaia 4 3 8 2 3 2 2" xfId="42936" xr:uid="{64F6AB0D-3A3B-4E26-8DA4-A275B59DA455}"/>
    <cellStyle name="Migliaia 4 3 8 2 3 3" xfId="31519" xr:uid="{297FA760-28CD-4238-A4D8-AA2C03B419F5}"/>
    <cellStyle name="Migliaia 4 3 8 2 4" xfId="14391" xr:uid="{0FB39660-2429-48DC-9BED-01B4299AE793}"/>
    <cellStyle name="Migliaia 4 3 8 2 4 2" xfId="37228" xr:uid="{028B2E70-05CB-4339-85D4-4DC3B13C9901}"/>
    <cellStyle name="Migliaia 4 3 8 2 5" xfId="25811" xr:uid="{1A5AD60E-2483-4BBE-8C7D-1EE8DD965528}"/>
    <cellStyle name="Migliaia 4 3 8 3" xfId="4400" xr:uid="{8A793B20-94FF-4536-95DA-4EE1AC84AFF1}"/>
    <cellStyle name="Migliaia 4 3 8 3 2" xfId="10109" xr:uid="{40AB84AF-0BE8-420F-9520-BED60B993153}"/>
    <cellStyle name="Migliaia 4 3 8 3 2 2" xfId="21526" xr:uid="{91CDC8B5-12EB-44D8-AA0B-F42365F14C27}"/>
    <cellStyle name="Migliaia 4 3 8 3 2 2 2" xfId="44363" xr:uid="{D701F4DE-3546-47C0-A40B-3EC0AA6E02BD}"/>
    <cellStyle name="Migliaia 4 3 8 3 2 3" xfId="32946" xr:uid="{058D5B09-76DC-4A51-A1F6-73B2C14B8667}"/>
    <cellStyle name="Migliaia 4 3 8 3 3" xfId="15818" xr:uid="{CA0E4BC4-A509-4352-8E85-16116C80170C}"/>
    <cellStyle name="Migliaia 4 3 8 3 3 2" xfId="38655" xr:uid="{74033187-E349-46BB-B502-466613AB799A}"/>
    <cellStyle name="Migliaia 4 3 8 3 4" xfId="27238" xr:uid="{0831AD53-1B6D-4224-ADE4-9C8DA6BF172E}"/>
    <cellStyle name="Migliaia 4 3 8 4" xfId="7255" xr:uid="{860C3022-50F9-4327-A789-791F36001414}"/>
    <cellStyle name="Migliaia 4 3 8 4 2" xfId="18672" xr:uid="{8E811E48-A1CC-4370-B2D1-B0C840A304D2}"/>
    <cellStyle name="Migliaia 4 3 8 4 2 2" xfId="41509" xr:uid="{A6FC3614-E8E8-4C1A-9BCB-471DBEC8AC8C}"/>
    <cellStyle name="Migliaia 4 3 8 4 3" xfId="30092" xr:uid="{62475A3E-24D0-49BA-B89A-1F25167A815F}"/>
    <cellStyle name="Migliaia 4 3 8 5" xfId="12964" xr:uid="{2151D711-771B-40B6-A18C-00DE8D1B494A}"/>
    <cellStyle name="Migliaia 4 3 8 5 2" xfId="35801" xr:uid="{4623F053-D51C-4A6D-852B-4B5B6345B899}"/>
    <cellStyle name="Migliaia 4 3 8 6" xfId="24384" xr:uid="{F92F4EAF-BB23-472B-BDC1-CB3E2ECD1015}"/>
    <cellStyle name="Migliaia 4 3 9" xfId="1862" xr:uid="{CB360B23-C644-439B-BB8B-B44F9D6440FB}"/>
    <cellStyle name="Migliaia 4 3 9 2" xfId="4718" xr:uid="{DF41C224-AA4A-49C6-8D12-C298E3D89DA9}"/>
    <cellStyle name="Migliaia 4 3 9 2 2" xfId="10427" xr:uid="{EEE23056-C970-43A6-824B-2D31F37E8E3F}"/>
    <cellStyle name="Migliaia 4 3 9 2 2 2" xfId="21844" xr:uid="{C6AC2162-1A65-42E8-A116-7205F1A71F0F}"/>
    <cellStyle name="Migliaia 4 3 9 2 2 2 2" xfId="44681" xr:uid="{044DC47C-E612-46DF-88FC-401950D739AD}"/>
    <cellStyle name="Migliaia 4 3 9 2 2 3" xfId="33264" xr:uid="{AC1AC915-E099-4B20-89A6-D2B880E402C2}"/>
    <cellStyle name="Migliaia 4 3 9 2 3" xfId="16136" xr:uid="{CBD7D833-6276-4288-8B47-CBCF47083625}"/>
    <cellStyle name="Migliaia 4 3 9 2 3 2" xfId="38973" xr:uid="{5376FDB7-F1DF-41E9-B47B-7E1CBD424864}"/>
    <cellStyle name="Migliaia 4 3 9 2 4" xfId="27556" xr:uid="{9DD04322-AECA-4DEF-B695-676C92F3AB2B}"/>
    <cellStyle name="Migliaia 4 3 9 3" xfId="7573" xr:uid="{C25A9609-9E3C-447A-8839-4272589BB77E}"/>
    <cellStyle name="Migliaia 4 3 9 3 2" xfId="18990" xr:uid="{30732C99-EE45-487A-BED6-89E45BB1DDD1}"/>
    <cellStyle name="Migliaia 4 3 9 3 2 2" xfId="41827" xr:uid="{07739CDD-A762-42D4-92B9-A0CDAE4A3132}"/>
    <cellStyle name="Migliaia 4 3 9 3 3" xfId="30410" xr:uid="{AD97EB95-2C82-4D50-95A3-3C45387BA7E7}"/>
    <cellStyle name="Migliaia 4 3 9 4" xfId="13282" xr:uid="{EA15CF34-3D64-44A1-BB97-5EB05C1675E9}"/>
    <cellStyle name="Migliaia 4 3 9 4 2" xfId="36119" xr:uid="{96C4BD69-BDE1-4C98-A130-8922DD40F4F4}"/>
    <cellStyle name="Migliaia 4 3 9 5" xfId="24702" xr:uid="{531E8958-57F6-4BBF-9A13-1D80BE46123F}"/>
    <cellStyle name="Migliaia 4 4" xfId="127" xr:uid="{B30117C6-1B6C-424E-AC39-8E4DEAD8B6D1}"/>
    <cellStyle name="Migliaia 4 4 10" xfId="6210" xr:uid="{8891FF95-3D3D-4477-958B-7198657A51D7}"/>
    <cellStyle name="Migliaia 4 4 10 2" xfId="17627" xr:uid="{469B63FB-415B-4AD3-8D3F-44A2831DF3DF}"/>
    <cellStyle name="Migliaia 4 4 10 2 2" xfId="40464" xr:uid="{CF9552E4-26E8-469E-A9DD-ED65B9C1FDC6}"/>
    <cellStyle name="Migliaia 4 4 10 3" xfId="29047" xr:uid="{C75C5C49-E185-4689-A84E-D2D23662C706}"/>
    <cellStyle name="Migliaia 4 4 11" xfId="11919" xr:uid="{024DFD45-0695-4C8A-B22F-B45F18E9705B}"/>
    <cellStyle name="Migliaia 4 4 11 2" xfId="34756" xr:uid="{971CFCFC-2E12-4736-B6A2-42CDA8425901}"/>
    <cellStyle name="Migliaia 4 4 12" xfId="23339" xr:uid="{9285B712-DF76-4A2F-892D-97E238393FBE}"/>
    <cellStyle name="Migliaia 4 4 13" xfId="297" xr:uid="{67AC7EBA-9EDA-4D3C-ADDD-2C90DC0FD7B3}"/>
    <cellStyle name="Migliaia 4 4 2" xfId="452" xr:uid="{F9E1686B-0C46-4A27-9220-6FD8F136048A}"/>
    <cellStyle name="Migliaia 4 4 2 10" xfId="12044" xr:uid="{B5361D52-F3E7-4399-9F40-19D12347A583}"/>
    <cellStyle name="Migliaia 4 4 2 10 2" xfId="34881" xr:uid="{024CAF8C-041B-470A-8BF1-969A5C45B98F}"/>
    <cellStyle name="Migliaia 4 4 2 11" xfId="23464" xr:uid="{B3E131D2-9B19-4BB5-916B-7AE68AFD2711}"/>
    <cellStyle name="Migliaia 4 4 2 2" xfId="706" xr:uid="{D0725EEF-A21F-4D3B-B7EE-B27BA0F731CC}"/>
    <cellStyle name="Migliaia 4 4 2 2 2" xfId="2268" xr:uid="{2EA790F0-0376-4B8D-BF1C-1B673D844F24}"/>
    <cellStyle name="Migliaia 4 4 2 2 2 2" xfId="5124" xr:uid="{611D6A59-3F59-4FF2-85AA-F999735D79F1}"/>
    <cellStyle name="Migliaia 4 4 2 2 2 2 2" xfId="10832" xr:uid="{C6BB3535-1FC7-466E-ABBB-934AD0DE5F29}"/>
    <cellStyle name="Migliaia 4 4 2 2 2 2 2 2" xfId="22250" xr:uid="{E9177EEB-3A6D-4B11-B9B2-93F7A381E475}"/>
    <cellStyle name="Migliaia 4 4 2 2 2 2 2 2 2" xfId="45087" xr:uid="{4A953D8C-7269-4D7E-AC44-BE2CDB6F1F7B}"/>
    <cellStyle name="Migliaia 4 4 2 2 2 2 2 3" xfId="33670" xr:uid="{AAF12C67-C5CD-4B86-9F74-215E0D293C9B}"/>
    <cellStyle name="Migliaia 4 4 2 2 2 2 3" xfId="16542" xr:uid="{50DE0405-8798-4FEF-8376-759018CDF822}"/>
    <cellStyle name="Migliaia 4 4 2 2 2 2 3 2" xfId="39379" xr:uid="{3EE410E7-A9E1-4125-8E3F-77E35624F50A}"/>
    <cellStyle name="Migliaia 4 4 2 2 2 2 4" xfId="27962" xr:uid="{15AD47F7-F482-4C8B-B943-BCF198A4BC2C}"/>
    <cellStyle name="Migliaia 4 4 2 2 2 3" xfId="7979" xr:uid="{13CB68B7-9182-4107-9E35-6290AA0814F2}"/>
    <cellStyle name="Migliaia 4 4 2 2 2 3 2" xfId="19396" xr:uid="{4CDC0B0B-4923-4BD0-AF4A-55F372CAB398}"/>
    <cellStyle name="Migliaia 4 4 2 2 2 3 2 2" xfId="42233" xr:uid="{4F421F40-0FF6-4F98-90B8-FDB8AA59E50C}"/>
    <cellStyle name="Migliaia 4 4 2 2 2 3 3" xfId="30816" xr:uid="{A9AD8603-9D56-426D-BCB9-3E5F422B89D3}"/>
    <cellStyle name="Migliaia 4 4 2 2 2 4" xfId="13688" xr:uid="{C70EE283-8584-4DDE-91F2-7AF0B679C732}"/>
    <cellStyle name="Migliaia 4 4 2 2 2 4 2" xfId="36525" xr:uid="{6ADFF506-216D-404A-8EB3-0A98231A2983}"/>
    <cellStyle name="Migliaia 4 4 2 2 2 5" xfId="25108" xr:uid="{88D6C31E-0DF5-4BE6-8FF5-BE97C5A6708B}"/>
    <cellStyle name="Migliaia 4 4 2 2 3" xfId="3697" xr:uid="{C4F6848A-B74B-4B30-B0DE-4420275F9901}"/>
    <cellStyle name="Migliaia 4 4 2 2 3 2" xfId="9406" xr:uid="{FAAD5183-2248-49B1-AB8C-1C035C1B237A}"/>
    <cellStyle name="Migliaia 4 4 2 2 3 2 2" xfId="20823" xr:uid="{959190D2-B1C6-456C-8EA0-65E604C85FE6}"/>
    <cellStyle name="Migliaia 4 4 2 2 3 2 2 2" xfId="43660" xr:uid="{5646CAD2-D92A-499D-8467-15743AF76CA9}"/>
    <cellStyle name="Migliaia 4 4 2 2 3 2 3" xfId="32243" xr:uid="{5A996116-B224-4740-95A6-98AA647BF721}"/>
    <cellStyle name="Migliaia 4 4 2 2 3 3" xfId="15115" xr:uid="{B481E92D-8518-48B0-BD13-D48C2F1C5198}"/>
    <cellStyle name="Migliaia 4 4 2 2 3 3 2" xfId="37952" xr:uid="{597B9422-1411-41E6-9CAD-845B01E40739}"/>
    <cellStyle name="Migliaia 4 4 2 2 3 4" xfId="26535" xr:uid="{54B45445-9AEE-468C-B3B0-6D5340880877}"/>
    <cellStyle name="Migliaia 4 4 2 2 4" xfId="6552" xr:uid="{A6D82E92-A993-410E-867A-C1691E94C2E9}"/>
    <cellStyle name="Migliaia 4 4 2 2 4 2" xfId="17969" xr:uid="{4BB09C18-22A5-4256-9E4F-080797D8670D}"/>
    <cellStyle name="Migliaia 4 4 2 2 4 2 2" xfId="40806" xr:uid="{21728791-3F17-4FF3-891B-F2F0F1B6FC75}"/>
    <cellStyle name="Migliaia 4 4 2 2 4 3" xfId="29389" xr:uid="{DB50670C-7F21-41D8-94FC-8EC878A0DA85}"/>
    <cellStyle name="Migliaia 4 4 2 2 5" xfId="12261" xr:uid="{615B13E6-6B92-41F1-97B3-D2E827720048}"/>
    <cellStyle name="Migliaia 4 4 2 2 5 2" xfId="35098" xr:uid="{276DD101-0097-492A-80F4-950E2ACAA3CB}"/>
    <cellStyle name="Migliaia 4 4 2 2 6" xfId="23681" xr:uid="{43465CED-9212-40C0-A911-B9334D821A47}"/>
    <cellStyle name="Migliaia 4 4 2 3" xfId="966" xr:uid="{2417853D-3BF3-4DB7-9ED1-0E8162D1CFAF}"/>
    <cellStyle name="Migliaia 4 4 2 3 2" xfId="2485" xr:uid="{2F2384B9-170E-4563-ADF3-2C4BF0804E41}"/>
    <cellStyle name="Migliaia 4 4 2 3 2 2" xfId="5341" xr:uid="{E80086CD-6440-4A8B-8DA8-5793AD51224B}"/>
    <cellStyle name="Migliaia 4 4 2 3 2 2 2" xfId="11049" xr:uid="{605E52F2-27FE-45E3-8B7C-32477D455AC0}"/>
    <cellStyle name="Migliaia 4 4 2 3 2 2 2 2" xfId="22467" xr:uid="{B1EDEFC5-7CA3-4ED2-B1AB-3C5947692964}"/>
    <cellStyle name="Migliaia 4 4 2 3 2 2 2 2 2" xfId="45304" xr:uid="{7E276C1C-0EE8-4EF6-ADE8-E1F6D42C52F7}"/>
    <cellStyle name="Migliaia 4 4 2 3 2 2 2 3" xfId="33887" xr:uid="{FAE0142B-66AF-4845-A012-7A8D380B17BB}"/>
    <cellStyle name="Migliaia 4 4 2 3 2 2 3" xfId="16759" xr:uid="{ADD67579-7A7C-49B8-8906-1055B6F5318D}"/>
    <cellStyle name="Migliaia 4 4 2 3 2 2 3 2" xfId="39596" xr:uid="{A87E53DF-AA96-4A39-A498-1C57BB9DBAD6}"/>
    <cellStyle name="Migliaia 4 4 2 3 2 2 4" xfId="28179" xr:uid="{3C0ADB87-7DBF-4B73-8CE4-6F5485E07CEF}"/>
    <cellStyle name="Migliaia 4 4 2 3 2 3" xfId="8196" xr:uid="{EC74C264-4880-40BB-8459-7B0B3FBABE7B}"/>
    <cellStyle name="Migliaia 4 4 2 3 2 3 2" xfId="19613" xr:uid="{12951E07-79FF-4E1C-944D-87162669F2A0}"/>
    <cellStyle name="Migliaia 4 4 2 3 2 3 2 2" xfId="42450" xr:uid="{AAC2B59E-024F-46EC-808D-EC0683211EEE}"/>
    <cellStyle name="Migliaia 4 4 2 3 2 3 3" xfId="31033" xr:uid="{04A1B19C-DEDA-45B6-9B7C-3C3CA0F1AACA}"/>
    <cellStyle name="Migliaia 4 4 2 3 2 4" xfId="13905" xr:uid="{23E8D02C-ABA6-44C1-A7BE-C7B83DCD2FA3}"/>
    <cellStyle name="Migliaia 4 4 2 3 2 4 2" xfId="36742" xr:uid="{3A97385B-5608-4E46-AF15-0E793EE9A72B}"/>
    <cellStyle name="Migliaia 4 4 2 3 2 5" xfId="25325" xr:uid="{327F7CAE-AD75-413E-BAA9-792CE73DD7CF}"/>
    <cellStyle name="Migliaia 4 4 2 3 3" xfId="3914" xr:uid="{B1E4EB17-0BAE-41F9-8D83-5E79771F712D}"/>
    <cellStyle name="Migliaia 4 4 2 3 3 2" xfId="9623" xr:uid="{9CA01AC3-5626-4D35-9D40-2605B648AA2C}"/>
    <cellStyle name="Migliaia 4 4 2 3 3 2 2" xfId="21040" xr:uid="{3AC0F5B8-14FE-49A6-8C1F-E46F0C239080}"/>
    <cellStyle name="Migliaia 4 4 2 3 3 2 2 2" xfId="43877" xr:uid="{A96DE50B-9125-40C2-A9CC-6DA79B2C758C}"/>
    <cellStyle name="Migliaia 4 4 2 3 3 2 3" xfId="32460" xr:uid="{DD21F385-9438-4BBD-83E7-2BCA4A7343F9}"/>
    <cellStyle name="Migliaia 4 4 2 3 3 3" xfId="15332" xr:uid="{E7412567-07DA-4502-BF69-B756F2AD3F84}"/>
    <cellStyle name="Migliaia 4 4 2 3 3 3 2" xfId="38169" xr:uid="{42E41231-D1B0-4116-828D-A095F8D14F75}"/>
    <cellStyle name="Migliaia 4 4 2 3 3 4" xfId="26752" xr:uid="{8B3463F1-C991-4DD8-8C13-EE857880DC8F}"/>
    <cellStyle name="Migliaia 4 4 2 3 4" xfId="6769" xr:uid="{2F17065E-8FD1-4F0F-8070-1329CFF1A4BF}"/>
    <cellStyle name="Migliaia 4 4 2 3 4 2" xfId="18186" xr:uid="{EA53063C-F22A-46E8-A145-5F08506F7253}"/>
    <cellStyle name="Migliaia 4 4 2 3 4 2 2" xfId="41023" xr:uid="{2B1BE845-3FDB-4879-99FD-E1723C1565DD}"/>
    <cellStyle name="Migliaia 4 4 2 3 4 3" xfId="29606" xr:uid="{770723AD-C2BA-4164-8B17-E6D4667CF618}"/>
    <cellStyle name="Migliaia 4 4 2 3 5" xfId="12478" xr:uid="{59CED430-417C-4F38-B655-38ECF4E9E326}"/>
    <cellStyle name="Migliaia 4 4 2 3 5 2" xfId="35315" xr:uid="{646165C0-D9E0-4C43-AACB-04DCED085FB3}"/>
    <cellStyle name="Migliaia 4 4 2 3 6" xfId="23898" xr:uid="{801AD6DC-7C53-4422-B9F3-CD0CE4F3B37B}"/>
    <cellStyle name="Migliaia 4 4 2 4" xfId="1213" xr:uid="{2607FDE5-2B0D-4D24-A7BA-03CB44F8F290}"/>
    <cellStyle name="Migliaia 4 4 2 4 2" xfId="2702" xr:uid="{07BE3705-DA2B-400B-BA03-634D4788EBF6}"/>
    <cellStyle name="Migliaia 4 4 2 4 2 2" xfId="5558" xr:uid="{C80C719E-BE4D-4964-A768-219F088131F6}"/>
    <cellStyle name="Migliaia 4 4 2 4 2 2 2" xfId="11266" xr:uid="{ED0BFEBD-B0C9-4C37-AC72-CC16E7064ABC}"/>
    <cellStyle name="Migliaia 4 4 2 4 2 2 2 2" xfId="22684" xr:uid="{93AB0A55-F90D-4295-8846-882F338B1232}"/>
    <cellStyle name="Migliaia 4 4 2 4 2 2 2 2 2" xfId="45521" xr:uid="{F05AC6CC-8A3C-4F94-BE62-36A555F6D382}"/>
    <cellStyle name="Migliaia 4 4 2 4 2 2 2 3" xfId="34104" xr:uid="{7CC79F8C-AA89-41F1-BC64-C02FDBDBF517}"/>
    <cellStyle name="Migliaia 4 4 2 4 2 2 3" xfId="16976" xr:uid="{AFA5390F-2206-4625-800D-59D30D5F6177}"/>
    <cellStyle name="Migliaia 4 4 2 4 2 2 3 2" xfId="39813" xr:uid="{4EECEF4C-3D3B-4CB7-97B0-DA5273132223}"/>
    <cellStyle name="Migliaia 4 4 2 4 2 2 4" xfId="28396" xr:uid="{BDBF0B18-9A04-475B-BD83-BF5A364E9ADF}"/>
    <cellStyle name="Migliaia 4 4 2 4 2 3" xfId="8413" xr:uid="{D30504F8-AA9D-4DF0-866E-1D8E9B72862B}"/>
    <cellStyle name="Migliaia 4 4 2 4 2 3 2" xfId="19830" xr:uid="{4B3E3C4D-AF6E-4753-A88A-1C25471ACA4E}"/>
    <cellStyle name="Migliaia 4 4 2 4 2 3 2 2" xfId="42667" xr:uid="{201537EA-CF4D-46C3-B7D0-B121B65286FF}"/>
    <cellStyle name="Migliaia 4 4 2 4 2 3 3" xfId="31250" xr:uid="{D30E6094-584A-4777-80C9-DC152B8FC6AD}"/>
    <cellStyle name="Migliaia 4 4 2 4 2 4" xfId="14122" xr:uid="{8FE90791-5C1F-4018-ABC0-BFA9B843FDD4}"/>
    <cellStyle name="Migliaia 4 4 2 4 2 4 2" xfId="36959" xr:uid="{52B14545-093F-406B-8AD1-D8DEE188EA5A}"/>
    <cellStyle name="Migliaia 4 4 2 4 2 5" xfId="25542" xr:uid="{C1ED1975-7AEE-4637-9D7E-CFBF4EA9F3C2}"/>
    <cellStyle name="Migliaia 4 4 2 4 3" xfId="4131" xr:uid="{9098A16B-5566-49BF-BA42-0B2522BC7125}"/>
    <cellStyle name="Migliaia 4 4 2 4 3 2" xfId="9840" xr:uid="{F7D7C378-F1B6-4F66-A28C-F3820C0E19B7}"/>
    <cellStyle name="Migliaia 4 4 2 4 3 2 2" xfId="21257" xr:uid="{88FC473F-9B55-4349-911C-D98B015B0791}"/>
    <cellStyle name="Migliaia 4 4 2 4 3 2 2 2" xfId="44094" xr:uid="{FBCB094D-0B32-425A-9BA3-9809BEBFC1F7}"/>
    <cellStyle name="Migliaia 4 4 2 4 3 2 3" xfId="32677" xr:uid="{D08AC09D-B0CA-45C6-A00D-CCB7D69EDEB7}"/>
    <cellStyle name="Migliaia 4 4 2 4 3 3" xfId="15549" xr:uid="{B3B2124D-E320-437A-8731-4473DBDF78D6}"/>
    <cellStyle name="Migliaia 4 4 2 4 3 3 2" xfId="38386" xr:uid="{BAFAC186-0A92-48B0-9973-5E43B5D64D96}"/>
    <cellStyle name="Migliaia 4 4 2 4 3 4" xfId="26969" xr:uid="{32FF7342-4505-43A8-AA19-3197FDA0E6B3}"/>
    <cellStyle name="Migliaia 4 4 2 4 4" xfId="6986" xr:uid="{3081468D-747A-462B-83FB-680B57CE9F0F}"/>
    <cellStyle name="Migliaia 4 4 2 4 4 2" xfId="18403" xr:uid="{CE15F207-9CEA-405E-8319-C6B8EEC7AD75}"/>
    <cellStyle name="Migliaia 4 4 2 4 4 2 2" xfId="41240" xr:uid="{70708928-DA77-420E-A667-97B5A8663D25}"/>
    <cellStyle name="Migliaia 4 4 2 4 4 3" xfId="29823" xr:uid="{7BBFD34F-6017-42A7-99F5-AB198E7FD8C1}"/>
    <cellStyle name="Migliaia 4 4 2 4 5" xfId="12695" xr:uid="{6F36F5FE-4BF4-4DFC-8660-8803E49DD924}"/>
    <cellStyle name="Migliaia 4 4 2 4 5 2" xfId="35532" xr:uid="{948E1FF9-74CE-437B-A65E-BC761D2F6F28}"/>
    <cellStyle name="Migliaia 4 4 2 4 6" xfId="24115" xr:uid="{66886E79-18F7-4270-8794-568A05D0DBA4}"/>
    <cellStyle name="Migliaia 4 4 2 5" xfId="1460" xr:uid="{FBF2710A-7C5D-4B20-82E2-FE535EF55637}"/>
    <cellStyle name="Migliaia 4 4 2 5 2" xfId="2919" xr:uid="{0FA7FD5E-8EBD-4A14-9F0A-4C4A84320AA8}"/>
    <cellStyle name="Migliaia 4 4 2 5 2 2" xfId="5775" xr:uid="{0BC04825-15E0-4A8C-BEE2-EDDF741804E8}"/>
    <cellStyle name="Migliaia 4 4 2 5 2 2 2" xfId="11483" xr:uid="{61F5B5D1-001F-4701-BA8C-E46702D7BBA8}"/>
    <cellStyle name="Migliaia 4 4 2 5 2 2 2 2" xfId="22901" xr:uid="{FDD642CB-6642-4614-BE9A-E9C455940081}"/>
    <cellStyle name="Migliaia 4 4 2 5 2 2 2 2 2" xfId="45738" xr:uid="{441774D2-F6F3-4DC6-A76F-8CD6BE6AEDED}"/>
    <cellStyle name="Migliaia 4 4 2 5 2 2 2 3" xfId="34321" xr:uid="{585C9E94-CE38-4833-8F0E-ADD9478DD77D}"/>
    <cellStyle name="Migliaia 4 4 2 5 2 2 3" xfId="17193" xr:uid="{B451A5CA-4D83-4ADE-947F-A8BE9357AD23}"/>
    <cellStyle name="Migliaia 4 4 2 5 2 2 3 2" xfId="40030" xr:uid="{0FBBDA47-673B-4030-BD71-2A6F5702E33D}"/>
    <cellStyle name="Migliaia 4 4 2 5 2 2 4" xfId="28613" xr:uid="{6AFA4D94-16CF-49D7-88C6-D3EF15B9A6DC}"/>
    <cellStyle name="Migliaia 4 4 2 5 2 3" xfId="8630" xr:uid="{379DB810-FE10-4888-98DE-7F20B7B75F6F}"/>
    <cellStyle name="Migliaia 4 4 2 5 2 3 2" xfId="20047" xr:uid="{A39B3384-44A2-4203-924D-4E43D42E571A}"/>
    <cellStyle name="Migliaia 4 4 2 5 2 3 2 2" xfId="42884" xr:uid="{42E95891-FD2A-4353-841B-D4875D9AFBF5}"/>
    <cellStyle name="Migliaia 4 4 2 5 2 3 3" xfId="31467" xr:uid="{109C24A0-1C56-4180-ADF9-C4DD51CB8B7A}"/>
    <cellStyle name="Migliaia 4 4 2 5 2 4" xfId="14339" xr:uid="{4A56A826-818F-430E-AD01-A2A2C7C924D1}"/>
    <cellStyle name="Migliaia 4 4 2 5 2 4 2" xfId="37176" xr:uid="{286BF493-DC59-4392-B9AB-FE9E4DDA3973}"/>
    <cellStyle name="Migliaia 4 4 2 5 2 5" xfId="25759" xr:uid="{A6502730-223E-45E8-95AD-933ECD417EE6}"/>
    <cellStyle name="Migliaia 4 4 2 5 3" xfId="4348" xr:uid="{E409DD94-AFB9-4CAE-ACCC-74D67D81D22A}"/>
    <cellStyle name="Migliaia 4 4 2 5 3 2" xfId="10057" xr:uid="{70EA2733-0A04-4B9E-87E4-9CE12ECF5CAD}"/>
    <cellStyle name="Migliaia 4 4 2 5 3 2 2" xfId="21474" xr:uid="{8265A366-D8C1-41D8-80BA-83849FEF0792}"/>
    <cellStyle name="Migliaia 4 4 2 5 3 2 2 2" xfId="44311" xr:uid="{A0994527-41D2-4A8B-A0D9-3502EE6055C3}"/>
    <cellStyle name="Migliaia 4 4 2 5 3 2 3" xfId="32894" xr:uid="{7E758A72-5626-4308-BE2C-CD6DBD91A425}"/>
    <cellStyle name="Migliaia 4 4 2 5 3 3" xfId="15766" xr:uid="{D275D73D-BA1E-4D76-9A63-C0CB256565F3}"/>
    <cellStyle name="Migliaia 4 4 2 5 3 3 2" xfId="38603" xr:uid="{F39C3E27-0167-414E-B83E-D06417087C3B}"/>
    <cellStyle name="Migliaia 4 4 2 5 3 4" xfId="27186" xr:uid="{9FEB7123-F152-4DA3-9198-25A25A91B2CB}"/>
    <cellStyle name="Migliaia 4 4 2 5 4" xfId="7203" xr:uid="{48065DCA-DC44-4DAD-988D-6907D739BBC3}"/>
    <cellStyle name="Migliaia 4 4 2 5 4 2" xfId="18620" xr:uid="{76D1FC8B-316A-4F20-A67E-46DE38ED57CE}"/>
    <cellStyle name="Migliaia 4 4 2 5 4 2 2" xfId="41457" xr:uid="{8437F1AC-4F1B-45EB-A436-9E9709140BC9}"/>
    <cellStyle name="Migliaia 4 4 2 5 4 3" xfId="30040" xr:uid="{1CFC9DA1-9DD9-4FA7-A257-37809E3DFA37}"/>
    <cellStyle name="Migliaia 4 4 2 5 5" xfId="12912" xr:uid="{F1789533-1844-4CA3-9127-82EE1B42464F}"/>
    <cellStyle name="Migliaia 4 4 2 5 5 2" xfId="35749" xr:uid="{3FAC32C6-BA04-4FB1-8690-1C545CF300D8}"/>
    <cellStyle name="Migliaia 4 4 2 5 6" xfId="24332" xr:uid="{7ED604BC-4B74-4B4B-AA18-75BC1312E746}"/>
    <cellStyle name="Migliaia 4 4 2 6" xfId="1707" xr:uid="{F4F7DDF7-AD66-4A25-B49E-C7E52A5366D9}"/>
    <cellStyle name="Migliaia 4 4 2 6 2" xfId="3136" xr:uid="{7BA6EFBA-BB27-4D47-8F48-92AA3AC52FA0}"/>
    <cellStyle name="Migliaia 4 4 2 6 2 2" xfId="5992" xr:uid="{FA34FF53-67EC-4FBC-9C91-21BD6CC2D248}"/>
    <cellStyle name="Migliaia 4 4 2 6 2 2 2" xfId="11700" xr:uid="{B3E1EA1A-A4BB-4010-B7BE-D84C119E23B5}"/>
    <cellStyle name="Migliaia 4 4 2 6 2 2 2 2" xfId="23118" xr:uid="{AE8E57F3-2E0D-4907-B259-E78CF57CCD4F}"/>
    <cellStyle name="Migliaia 4 4 2 6 2 2 2 2 2" xfId="45955" xr:uid="{DEF2660E-0670-4E5C-B76E-AD7C340122D7}"/>
    <cellStyle name="Migliaia 4 4 2 6 2 2 2 3" xfId="34538" xr:uid="{37B78BE2-4731-406B-940A-65B7362D1D48}"/>
    <cellStyle name="Migliaia 4 4 2 6 2 2 3" xfId="17410" xr:uid="{374989A1-F48F-4A3F-8A1D-9ED7CF3169E5}"/>
    <cellStyle name="Migliaia 4 4 2 6 2 2 3 2" xfId="40247" xr:uid="{63640ED8-4249-4301-BCD1-39A28DE6BF75}"/>
    <cellStyle name="Migliaia 4 4 2 6 2 2 4" xfId="28830" xr:uid="{21BFA42B-B35F-4E81-8614-C3DF166A8C0B}"/>
    <cellStyle name="Migliaia 4 4 2 6 2 3" xfId="8847" xr:uid="{76DEE935-4F83-481B-8BC4-CCE0EF7595E2}"/>
    <cellStyle name="Migliaia 4 4 2 6 2 3 2" xfId="20264" xr:uid="{F6B93701-2B9B-41D1-9D46-92BB79650B59}"/>
    <cellStyle name="Migliaia 4 4 2 6 2 3 2 2" xfId="43101" xr:uid="{11C232ED-37AF-4908-A805-8D3CBAFBB0F0}"/>
    <cellStyle name="Migliaia 4 4 2 6 2 3 3" xfId="31684" xr:uid="{77FD165A-333F-4616-AD83-1DB3CBB1C805}"/>
    <cellStyle name="Migliaia 4 4 2 6 2 4" xfId="14556" xr:uid="{180345FF-8943-461B-9AE7-A11983F6C13C}"/>
    <cellStyle name="Migliaia 4 4 2 6 2 4 2" xfId="37393" xr:uid="{2C2AC140-685B-42DA-8DE4-CF96BEB1F388}"/>
    <cellStyle name="Migliaia 4 4 2 6 2 5" xfId="25976" xr:uid="{ADF95773-B7FA-4633-AA99-F8435154C5D9}"/>
    <cellStyle name="Migliaia 4 4 2 6 3" xfId="4565" xr:uid="{C1351303-1CB8-43D8-B772-938803DB3ED9}"/>
    <cellStyle name="Migliaia 4 4 2 6 3 2" xfId="10274" xr:uid="{B47B0548-57D0-47DA-9FDE-F91D2B0C579F}"/>
    <cellStyle name="Migliaia 4 4 2 6 3 2 2" xfId="21691" xr:uid="{9B3C8B34-0E1E-4368-A631-34880FDF9FC8}"/>
    <cellStyle name="Migliaia 4 4 2 6 3 2 2 2" xfId="44528" xr:uid="{AB62ADD0-0165-412A-9E00-447BE3F8BF22}"/>
    <cellStyle name="Migliaia 4 4 2 6 3 2 3" xfId="33111" xr:uid="{358EFDEB-FE89-416B-88AC-A940E3DE49BD}"/>
    <cellStyle name="Migliaia 4 4 2 6 3 3" xfId="15983" xr:uid="{FD7C4B6E-73D1-446F-8414-C376466E4259}"/>
    <cellStyle name="Migliaia 4 4 2 6 3 3 2" xfId="38820" xr:uid="{00DD1169-A568-4182-9D1A-0F79E30E77E6}"/>
    <cellStyle name="Migliaia 4 4 2 6 3 4" xfId="27403" xr:uid="{2EBB185F-9A67-4AAC-B72C-5113E0C5C5D2}"/>
    <cellStyle name="Migliaia 4 4 2 6 4" xfId="7420" xr:uid="{10CBBC4F-FB83-4CEE-B8BC-93CD3B83246D}"/>
    <cellStyle name="Migliaia 4 4 2 6 4 2" xfId="18837" xr:uid="{47B27E5D-A617-494D-A50D-8BBA8FBF3BCA}"/>
    <cellStyle name="Migliaia 4 4 2 6 4 2 2" xfId="41674" xr:uid="{AD7AC4B1-19A6-4D65-A3ED-A7012F68D472}"/>
    <cellStyle name="Migliaia 4 4 2 6 4 3" xfId="30257" xr:uid="{C91599F0-A6B8-43ED-AD33-8CA3A52839F5}"/>
    <cellStyle name="Migliaia 4 4 2 6 5" xfId="13129" xr:uid="{B1C07C0C-D4DA-4C35-B944-401C96193347}"/>
    <cellStyle name="Migliaia 4 4 2 6 5 2" xfId="35966" xr:uid="{E2DE00C4-383C-4B34-8FB4-06BA5F9C9D49}"/>
    <cellStyle name="Migliaia 4 4 2 6 6" xfId="24549" xr:uid="{1663FB6E-72DD-456B-B1F2-454E41CF2FFA}"/>
    <cellStyle name="Migliaia 4 4 2 7" xfId="2051" xr:uid="{C0C7B93F-95A3-4A7A-82C1-DD93C91D1143}"/>
    <cellStyle name="Migliaia 4 4 2 7 2" xfId="4907" xr:uid="{6417A02D-2591-4900-8A2D-A5A0FF16D5C5}"/>
    <cellStyle name="Migliaia 4 4 2 7 2 2" xfId="10615" xr:uid="{733F5417-003F-4972-8D85-A383FEEE9A96}"/>
    <cellStyle name="Migliaia 4 4 2 7 2 2 2" xfId="22033" xr:uid="{648672F9-908B-4BD4-BE8C-7F788C43791A}"/>
    <cellStyle name="Migliaia 4 4 2 7 2 2 2 2" xfId="44870" xr:uid="{2A0BEC39-CB2D-40F2-9789-188974926841}"/>
    <cellStyle name="Migliaia 4 4 2 7 2 2 3" xfId="33453" xr:uid="{79C51933-C4D7-44D5-8C7B-35F6727E4693}"/>
    <cellStyle name="Migliaia 4 4 2 7 2 3" xfId="16325" xr:uid="{F82AB426-B11E-48CB-86C7-50AAA8308BF2}"/>
    <cellStyle name="Migliaia 4 4 2 7 2 3 2" xfId="39162" xr:uid="{2C5CF544-FD25-4FBB-B62B-C091B8E3F89B}"/>
    <cellStyle name="Migliaia 4 4 2 7 2 4" xfId="27745" xr:uid="{FD1657CA-B945-4C3C-97AC-C663EB51436D}"/>
    <cellStyle name="Migliaia 4 4 2 7 3" xfId="7762" xr:uid="{ED42FA1F-836A-483D-96D1-16C43A481F85}"/>
    <cellStyle name="Migliaia 4 4 2 7 3 2" xfId="19179" xr:uid="{3F7C8591-D963-466A-8075-2D35AA4AB285}"/>
    <cellStyle name="Migliaia 4 4 2 7 3 2 2" xfId="42016" xr:uid="{25ED41CF-3322-48BC-993D-E5C7760DC499}"/>
    <cellStyle name="Migliaia 4 4 2 7 3 3" xfId="30599" xr:uid="{C1025C7F-76B9-4B52-A80F-E2C46679CC5F}"/>
    <cellStyle name="Migliaia 4 4 2 7 4" xfId="13471" xr:uid="{8263CCC5-F769-44BC-866D-20D5DB799D1F}"/>
    <cellStyle name="Migliaia 4 4 2 7 4 2" xfId="36308" xr:uid="{45FF99AB-E455-4DCE-8B6E-79154D0E626A}"/>
    <cellStyle name="Migliaia 4 4 2 7 5" xfId="24891" xr:uid="{A17257C5-9FC9-4292-A2AD-519F556814D0}"/>
    <cellStyle name="Migliaia 4 4 2 8" xfId="3480" xr:uid="{363E646F-DD5D-432A-8CE1-ED11BF88F229}"/>
    <cellStyle name="Migliaia 4 4 2 8 2" xfId="9189" xr:uid="{083FD26A-AD39-4C50-BC0E-4B21CB798E0E}"/>
    <cellStyle name="Migliaia 4 4 2 8 2 2" xfId="20606" xr:uid="{AF41990A-FE7D-4F47-A8F3-4FD7394EEC57}"/>
    <cellStyle name="Migliaia 4 4 2 8 2 2 2" xfId="43443" xr:uid="{7CBFE293-3F9A-4AA8-8D88-B14594F3CB38}"/>
    <cellStyle name="Migliaia 4 4 2 8 2 3" xfId="32026" xr:uid="{C48DF193-14AE-4CD8-8E58-25491714277C}"/>
    <cellStyle name="Migliaia 4 4 2 8 3" xfId="14898" xr:uid="{7302454A-FD99-4770-B885-BDE97EDE93AF}"/>
    <cellStyle name="Migliaia 4 4 2 8 3 2" xfId="37735" xr:uid="{6A43F73B-F86A-4042-8108-98D000CF81FF}"/>
    <cellStyle name="Migliaia 4 4 2 8 4" xfId="26318" xr:uid="{AF394EBE-5F0E-4A49-AF02-F289FDA87914}"/>
    <cellStyle name="Migliaia 4 4 2 9" xfId="6335" xr:uid="{E22A0454-E42C-43E1-BBF4-5D3222014E9D}"/>
    <cellStyle name="Migliaia 4 4 2 9 2" xfId="17752" xr:uid="{351B80D7-ABE1-4E54-ABB0-F7F61E9D9632}"/>
    <cellStyle name="Migliaia 4 4 2 9 2 2" xfId="40589" xr:uid="{AAE8B663-A105-486C-BBE0-559EA7466210}"/>
    <cellStyle name="Migliaia 4 4 2 9 3" xfId="29172" xr:uid="{D86D5A8C-2836-411A-B89D-97A288FF4DB7}"/>
    <cellStyle name="Migliaia 4 4 3" xfId="572" xr:uid="{09D63816-A837-4674-BD79-21E97D21DC7D}"/>
    <cellStyle name="Migliaia 4 4 3 2" xfId="2154" xr:uid="{78CE4284-3DA7-4CE5-81BB-00AE271A4121}"/>
    <cellStyle name="Migliaia 4 4 3 2 2" xfId="5010" xr:uid="{45405BDD-CB19-4607-87B9-475056B93CAC}"/>
    <cellStyle name="Migliaia 4 4 3 2 2 2" xfId="10718" xr:uid="{258A2180-7D9D-4EB2-AB12-54B0A7B9B58E}"/>
    <cellStyle name="Migliaia 4 4 3 2 2 2 2" xfId="22136" xr:uid="{ABCEC04A-22D6-4E0F-B431-B6EDAB85D6BA}"/>
    <cellStyle name="Migliaia 4 4 3 2 2 2 2 2" xfId="44973" xr:uid="{727185B0-322B-4A2A-985A-6CE803CF25B7}"/>
    <cellStyle name="Migliaia 4 4 3 2 2 2 3" xfId="33556" xr:uid="{22915E28-243A-4272-B0DC-804A676A9BF8}"/>
    <cellStyle name="Migliaia 4 4 3 2 2 3" xfId="16428" xr:uid="{8965AF74-666F-4824-8100-01FF9ED8DDC0}"/>
    <cellStyle name="Migliaia 4 4 3 2 2 3 2" xfId="39265" xr:uid="{0AF7E3AA-1C04-442A-9AD8-6155A94D9B5A}"/>
    <cellStyle name="Migliaia 4 4 3 2 2 4" xfId="27848" xr:uid="{6847409E-5A9E-49B1-890B-2A3157C95698}"/>
    <cellStyle name="Migliaia 4 4 3 2 3" xfId="7865" xr:uid="{094403D8-75C1-4328-B1B7-297D366E4CE8}"/>
    <cellStyle name="Migliaia 4 4 3 2 3 2" xfId="19282" xr:uid="{74DA3C54-E5AC-4218-9EE1-A16422FD5A11}"/>
    <cellStyle name="Migliaia 4 4 3 2 3 2 2" xfId="42119" xr:uid="{B5A47A5B-6E19-49FB-854B-D0094A744945}"/>
    <cellStyle name="Migliaia 4 4 3 2 3 3" xfId="30702" xr:uid="{1073A3DE-21E0-4D6C-A707-79F4E2093BDA}"/>
    <cellStyle name="Migliaia 4 4 3 2 4" xfId="13574" xr:uid="{6F4BB54E-A0C9-4317-8781-23DCB9DDD496}"/>
    <cellStyle name="Migliaia 4 4 3 2 4 2" xfId="36411" xr:uid="{5B0F0B09-BC29-4418-A6C0-2C541F77339E}"/>
    <cellStyle name="Migliaia 4 4 3 2 5" xfId="24994" xr:uid="{132C3242-FA33-4A91-94E2-5495107F9611}"/>
    <cellStyle name="Migliaia 4 4 3 3" xfId="3583" xr:uid="{2F2E4375-F79D-4221-828E-04E1A8E57DA7}"/>
    <cellStyle name="Migliaia 4 4 3 3 2" xfId="9292" xr:uid="{175F396F-DCF1-446D-946B-C6E3C5159A5A}"/>
    <cellStyle name="Migliaia 4 4 3 3 2 2" xfId="20709" xr:uid="{8FDA1580-C1A0-49D3-922A-5E49E073B74D}"/>
    <cellStyle name="Migliaia 4 4 3 3 2 2 2" xfId="43546" xr:uid="{262ABEDB-4FCE-4C23-B4DF-5DE8AC80B739}"/>
    <cellStyle name="Migliaia 4 4 3 3 2 3" xfId="32129" xr:uid="{EF23D004-BDA4-4F7E-9531-91B03E4B7104}"/>
    <cellStyle name="Migliaia 4 4 3 3 3" xfId="15001" xr:uid="{FD1A3847-2447-4673-A36C-38AB26945FC9}"/>
    <cellStyle name="Migliaia 4 4 3 3 3 2" xfId="37838" xr:uid="{82A8A135-3226-47FA-86A7-82353EB432C3}"/>
    <cellStyle name="Migliaia 4 4 3 3 4" xfId="26421" xr:uid="{B7BF4D72-8D12-4867-9499-CDA26A254900}"/>
    <cellStyle name="Migliaia 4 4 3 4" xfId="6438" xr:uid="{26950A5C-C142-49CA-8084-0A03D9DC1609}"/>
    <cellStyle name="Migliaia 4 4 3 4 2" xfId="17855" xr:uid="{4242F2C3-5DE4-4647-A8E9-D72E455DCE00}"/>
    <cellStyle name="Migliaia 4 4 3 4 2 2" xfId="40692" xr:uid="{C95BDF16-3A07-444E-A0F8-E30B21DC28E4}"/>
    <cellStyle name="Migliaia 4 4 3 4 3" xfId="29275" xr:uid="{56C89509-E31F-409E-A723-E5EDF20B7AED}"/>
    <cellStyle name="Migliaia 4 4 3 5" xfId="12147" xr:uid="{539CCCFB-23E6-4FC9-AEDD-616D61925B1C}"/>
    <cellStyle name="Migliaia 4 4 3 5 2" xfId="34984" xr:uid="{1802EC70-A727-4CDA-A117-B30C58E7B479}"/>
    <cellStyle name="Migliaia 4 4 3 6" xfId="23567" xr:uid="{E0B5604E-8807-45E1-87F6-D2CC75D22DF2}"/>
    <cellStyle name="Migliaia 4 4 4" xfId="835" xr:uid="{EE888D0D-7A61-4233-ABDE-4F4EBB2D0194}"/>
    <cellStyle name="Migliaia 4 4 4 2" xfId="2371" xr:uid="{EC6BB4E6-659D-412A-B168-0E45ABEB86A9}"/>
    <cellStyle name="Migliaia 4 4 4 2 2" xfId="5227" xr:uid="{3F5C7C47-3A30-423D-B84C-6C22B0CD4131}"/>
    <cellStyle name="Migliaia 4 4 4 2 2 2" xfId="10935" xr:uid="{5623FBD2-8D50-4354-9003-DB63F7F0C635}"/>
    <cellStyle name="Migliaia 4 4 4 2 2 2 2" xfId="22353" xr:uid="{1828F0CB-6A5F-4B90-A58B-DD24EBA302D2}"/>
    <cellStyle name="Migliaia 4 4 4 2 2 2 2 2" xfId="45190" xr:uid="{2366989D-11F2-4D84-9D82-67772BB3E896}"/>
    <cellStyle name="Migliaia 4 4 4 2 2 2 3" xfId="33773" xr:uid="{7DC85FDF-E125-4DD5-A5E8-A18FFEA20551}"/>
    <cellStyle name="Migliaia 4 4 4 2 2 3" xfId="16645" xr:uid="{8DE585B3-CDE1-49F6-ADF3-DE9FE4A5BA84}"/>
    <cellStyle name="Migliaia 4 4 4 2 2 3 2" xfId="39482" xr:uid="{E411AC6D-5467-489A-9046-0719568F3D5F}"/>
    <cellStyle name="Migliaia 4 4 4 2 2 4" xfId="28065" xr:uid="{75C9A2BC-9AA8-4701-9587-1B23201C0F1D}"/>
    <cellStyle name="Migliaia 4 4 4 2 3" xfId="8082" xr:uid="{284F29EE-FBD2-4F64-BD1D-AB8500FD572B}"/>
    <cellStyle name="Migliaia 4 4 4 2 3 2" xfId="19499" xr:uid="{158D760D-1F05-45F1-9F34-D4E76AA8132B}"/>
    <cellStyle name="Migliaia 4 4 4 2 3 2 2" xfId="42336" xr:uid="{0DA0690F-0D31-4DCE-884F-88D1D0B82BE7}"/>
    <cellStyle name="Migliaia 4 4 4 2 3 3" xfId="30919" xr:uid="{C9E057AB-C7AF-4F15-9987-67DB15ECDDCD}"/>
    <cellStyle name="Migliaia 4 4 4 2 4" xfId="13791" xr:uid="{C7188EFD-1A78-4DF5-BF64-155B37BE0AA0}"/>
    <cellStyle name="Migliaia 4 4 4 2 4 2" xfId="36628" xr:uid="{D6767398-57F9-429C-B944-88E58F4E9B27}"/>
    <cellStyle name="Migliaia 4 4 4 2 5" xfId="25211" xr:uid="{B53BCF72-6148-4CC8-B1BE-E72D9904130A}"/>
    <cellStyle name="Migliaia 4 4 4 3" xfId="3800" xr:uid="{EAD6B995-981C-4741-8374-D12706B44CFC}"/>
    <cellStyle name="Migliaia 4 4 4 3 2" xfId="9509" xr:uid="{3BDFD807-6B78-4510-ADBC-EAD15FB8F19D}"/>
    <cellStyle name="Migliaia 4 4 4 3 2 2" xfId="20926" xr:uid="{3462916C-CCBC-4E21-8DB8-52EBCDC3EC1F}"/>
    <cellStyle name="Migliaia 4 4 4 3 2 2 2" xfId="43763" xr:uid="{E2340F41-7898-45F3-96AE-FDAE4A649EB4}"/>
    <cellStyle name="Migliaia 4 4 4 3 2 3" xfId="32346" xr:uid="{EDD70F5B-B575-46E8-9808-BCA0813079A4}"/>
    <cellStyle name="Migliaia 4 4 4 3 3" xfId="15218" xr:uid="{765B48FC-0412-49A6-BAC7-BC74F0DBA0E8}"/>
    <cellStyle name="Migliaia 4 4 4 3 3 2" xfId="38055" xr:uid="{F4D61032-9DA5-4DD1-A710-5F97CDF8C2F7}"/>
    <cellStyle name="Migliaia 4 4 4 3 4" xfId="26638" xr:uid="{8852994E-C9E5-44FB-8526-BE14585A4159}"/>
    <cellStyle name="Migliaia 4 4 4 4" xfId="6655" xr:uid="{5CC292AF-E8A9-4A96-BB39-B44AB3907848}"/>
    <cellStyle name="Migliaia 4 4 4 4 2" xfId="18072" xr:uid="{10F3ECB5-62E3-4EC1-BFDD-FED05375F5B4}"/>
    <cellStyle name="Migliaia 4 4 4 4 2 2" xfId="40909" xr:uid="{B6ED98C5-AD3B-47A8-98DA-8C4B6AA2325B}"/>
    <cellStyle name="Migliaia 4 4 4 4 3" xfId="29492" xr:uid="{11DF39D3-693F-4C6B-8B50-5541381EA385}"/>
    <cellStyle name="Migliaia 4 4 4 5" xfId="12364" xr:uid="{2EA1F262-993B-43FF-87AB-8B19CF133CF7}"/>
    <cellStyle name="Migliaia 4 4 4 5 2" xfId="35201" xr:uid="{C924F100-6118-4A53-ABD7-62FB348562D9}"/>
    <cellStyle name="Migliaia 4 4 4 6" xfId="23784" xr:uid="{FAF18A0D-CCFF-4D05-A622-93CBFE329F3F}"/>
    <cellStyle name="Migliaia 4 4 5" xfId="1082" xr:uid="{65DA91D6-3EBF-49A7-A764-2A631592AE24}"/>
    <cellStyle name="Migliaia 4 4 5 2" xfId="2588" xr:uid="{4D209EEF-C796-40EC-9F01-2A6193E0F963}"/>
    <cellStyle name="Migliaia 4 4 5 2 2" xfId="5444" xr:uid="{9D352A59-D5A0-46BC-B5FC-0DB06CB3389F}"/>
    <cellStyle name="Migliaia 4 4 5 2 2 2" xfId="11152" xr:uid="{CB462CC2-5DD9-4DB1-88EE-72B75347FE62}"/>
    <cellStyle name="Migliaia 4 4 5 2 2 2 2" xfId="22570" xr:uid="{FC74907A-C153-4A98-8F99-9AF518DD1560}"/>
    <cellStyle name="Migliaia 4 4 5 2 2 2 2 2" xfId="45407" xr:uid="{C35F5F37-89C9-4FC1-AB6B-238B49396BB6}"/>
    <cellStyle name="Migliaia 4 4 5 2 2 2 3" xfId="33990" xr:uid="{2F87CEBB-E902-436A-B8F7-28614FE24A64}"/>
    <cellStyle name="Migliaia 4 4 5 2 2 3" xfId="16862" xr:uid="{00F4CC29-12AF-417D-928B-78C22995FC34}"/>
    <cellStyle name="Migliaia 4 4 5 2 2 3 2" xfId="39699" xr:uid="{9177EF05-7A3F-49CD-8C6E-C8278EB8F806}"/>
    <cellStyle name="Migliaia 4 4 5 2 2 4" xfId="28282" xr:uid="{652CE2B8-1610-4B04-A5AF-CC6F0E2265EA}"/>
    <cellStyle name="Migliaia 4 4 5 2 3" xfId="8299" xr:uid="{2880956E-C2AA-4E16-9A07-9EAB953BBCD1}"/>
    <cellStyle name="Migliaia 4 4 5 2 3 2" xfId="19716" xr:uid="{FD11FD4B-1345-49F4-ABE7-D40674DC4BF0}"/>
    <cellStyle name="Migliaia 4 4 5 2 3 2 2" xfId="42553" xr:uid="{A2EEAFBE-5960-4B45-9D4D-B2DEDE44AB3F}"/>
    <cellStyle name="Migliaia 4 4 5 2 3 3" xfId="31136" xr:uid="{BA905D47-6EF0-4BE6-AC5E-8BF6F7020DA5}"/>
    <cellStyle name="Migliaia 4 4 5 2 4" xfId="14008" xr:uid="{B02766FD-1445-479C-A2A0-C1EB5C2F0C84}"/>
    <cellStyle name="Migliaia 4 4 5 2 4 2" xfId="36845" xr:uid="{F27F30F4-8BFE-430B-9809-ABC608147713}"/>
    <cellStyle name="Migliaia 4 4 5 2 5" xfId="25428" xr:uid="{4A7C401B-5AFF-422A-A85D-D874DFD4F10B}"/>
    <cellStyle name="Migliaia 4 4 5 3" xfId="4017" xr:uid="{A0F44727-42D9-4A6A-8B23-D528B9FEAA64}"/>
    <cellStyle name="Migliaia 4 4 5 3 2" xfId="9726" xr:uid="{284A7191-BFC3-4493-B723-E42B4EB66017}"/>
    <cellStyle name="Migliaia 4 4 5 3 2 2" xfId="21143" xr:uid="{2A5FC246-A185-4861-AAA0-DDBD178CD33C}"/>
    <cellStyle name="Migliaia 4 4 5 3 2 2 2" xfId="43980" xr:uid="{F106DAD9-782C-4936-AE92-E792CFD1DE71}"/>
    <cellStyle name="Migliaia 4 4 5 3 2 3" xfId="32563" xr:uid="{C46CED3B-DB53-445B-AE01-4F7D581C2F38}"/>
    <cellStyle name="Migliaia 4 4 5 3 3" xfId="15435" xr:uid="{C0D1DD5C-A9F1-47D6-9799-EC872681BCF4}"/>
    <cellStyle name="Migliaia 4 4 5 3 3 2" xfId="38272" xr:uid="{4A019CE7-4179-4329-9930-651557577048}"/>
    <cellStyle name="Migliaia 4 4 5 3 4" xfId="26855" xr:uid="{B0AC0AC9-11D6-4CB3-9FE2-2433088D6162}"/>
    <cellStyle name="Migliaia 4 4 5 4" xfId="6872" xr:uid="{67482DEF-0827-4052-8475-4E2BE514F84D}"/>
    <cellStyle name="Migliaia 4 4 5 4 2" xfId="18289" xr:uid="{725DF23C-56BD-47C2-B6BF-7FF2BA6DF2C6}"/>
    <cellStyle name="Migliaia 4 4 5 4 2 2" xfId="41126" xr:uid="{B2A58A98-FE13-4E99-842A-0CF8B5D4FC1E}"/>
    <cellStyle name="Migliaia 4 4 5 4 3" xfId="29709" xr:uid="{0E203D4A-8675-4F59-B89A-E7C57A8A1203}"/>
    <cellStyle name="Migliaia 4 4 5 5" xfId="12581" xr:uid="{2E544CBD-8856-4065-BF5D-B30FC034F140}"/>
    <cellStyle name="Migliaia 4 4 5 5 2" xfId="35418" xr:uid="{E5BB1E70-C33C-4100-87E2-F4BEDC40B447}"/>
    <cellStyle name="Migliaia 4 4 5 6" xfId="24001" xr:uid="{ADBF0760-5166-4AD2-B639-4E74F9C981FD}"/>
    <cellStyle name="Migliaia 4 4 6" xfId="1329" xr:uid="{163EEFAF-DFE8-491D-9AE6-EBDDD43D140E}"/>
    <cellStyle name="Migliaia 4 4 6 2" xfId="2805" xr:uid="{74D44A3C-8C49-4E67-85A2-CB784DD54BCF}"/>
    <cellStyle name="Migliaia 4 4 6 2 2" xfId="5661" xr:uid="{AACAAAD2-6F61-4E3D-90BE-E15FD690AB85}"/>
    <cellStyle name="Migliaia 4 4 6 2 2 2" xfId="11369" xr:uid="{A6DF4CED-39BD-4E44-A8F8-6FBE0E21B6A9}"/>
    <cellStyle name="Migliaia 4 4 6 2 2 2 2" xfId="22787" xr:uid="{6014754D-7A2B-45B8-9C99-4FD73E320647}"/>
    <cellStyle name="Migliaia 4 4 6 2 2 2 2 2" xfId="45624" xr:uid="{03FC2F3B-827D-4027-8053-7400BD4B8E6A}"/>
    <cellStyle name="Migliaia 4 4 6 2 2 2 3" xfId="34207" xr:uid="{84D25BD6-E8F4-4A02-839A-FE2B6473B4B5}"/>
    <cellStyle name="Migliaia 4 4 6 2 2 3" xfId="17079" xr:uid="{91776DC7-3381-4D95-81A8-E931D990DA10}"/>
    <cellStyle name="Migliaia 4 4 6 2 2 3 2" xfId="39916" xr:uid="{2429EBC2-2E2A-4520-9CFC-4E02ED0D4780}"/>
    <cellStyle name="Migliaia 4 4 6 2 2 4" xfId="28499" xr:uid="{4A34C64D-E295-4F9E-9183-21C1E40EBCC2}"/>
    <cellStyle name="Migliaia 4 4 6 2 3" xfId="8516" xr:uid="{FCD1F5C9-6540-487E-B0F1-9CA08784C1E0}"/>
    <cellStyle name="Migliaia 4 4 6 2 3 2" xfId="19933" xr:uid="{042BA8C6-E53D-47CE-92C0-DE61D0E559C4}"/>
    <cellStyle name="Migliaia 4 4 6 2 3 2 2" xfId="42770" xr:uid="{9EE5D77B-F83D-483C-8A34-3B540DF54DA9}"/>
    <cellStyle name="Migliaia 4 4 6 2 3 3" xfId="31353" xr:uid="{37872AB2-21CC-4E03-AE69-4C387512122C}"/>
    <cellStyle name="Migliaia 4 4 6 2 4" xfId="14225" xr:uid="{CD6BFEB2-FD74-42E8-9789-553AA3F623A3}"/>
    <cellStyle name="Migliaia 4 4 6 2 4 2" xfId="37062" xr:uid="{28AD79DB-2954-4DA4-9FA7-24AEFC08C612}"/>
    <cellStyle name="Migliaia 4 4 6 2 5" xfId="25645" xr:uid="{BA461912-F4C5-458B-A1B4-FB673E52009F}"/>
    <cellStyle name="Migliaia 4 4 6 3" xfId="4234" xr:uid="{C68B1E2B-43C6-4331-B3DB-3BAA7FE9BE84}"/>
    <cellStyle name="Migliaia 4 4 6 3 2" xfId="9943" xr:uid="{8CDB19B8-DB0A-48EE-ABAF-57477A25CFAA}"/>
    <cellStyle name="Migliaia 4 4 6 3 2 2" xfId="21360" xr:uid="{D7193E2F-3224-47D2-A3DD-954A485B9863}"/>
    <cellStyle name="Migliaia 4 4 6 3 2 2 2" xfId="44197" xr:uid="{3A7E86B1-2557-4F5F-A137-A64D837F6023}"/>
    <cellStyle name="Migliaia 4 4 6 3 2 3" xfId="32780" xr:uid="{29FDBEB5-B0A5-493B-A15D-D09F60AABBA2}"/>
    <cellStyle name="Migliaia 4 4 6 3 3" xfId="15652" xr:uid="{DE81ED74-DD5B-4BCB-9ABF-1016FEC80815}"/>
    <cellStyle name="Migliaia 4 4 6 3 3 2" xfId="38489" xr:uid="{D385EFD3-46B8-4A7D-9BFF-7295593A81B2}"/>
    <cellStyle name="Migliaia 4 4 6 3 4" xfId="27072" xr:uid="{ED55B3FC-714B-4318-9772-D32BB66ACF8C}"/>
    <cellStyle name="Migliaia 4 4 6 4" xfId="7089" xr:uid="{1633E30E-8553-43C0-91AB-EA2E850844A8}"/>
    <cellStyle name="Migliaia 4 4 6 4 2" xfId="18506" xr:uid="{D3FD76B1-A86A-4A80-8AA0-09F1B7DB26B2}"/>
    <cellStyle name="Migliaia 4 4 6 4 2 2" xfId="41343" xr:uid="{0E8A25B4-4A4D-4E50-B3A0-CF7DD194E3ED}"/>
    <cellStyle name="Migliaia 4 4 6 4 3" xfId="29926" xr:uid="{11474CF1-4E9A-4227-98E1-D8CC6560776A}"/>
    <cellStyle name="Migliaia 4 4 6 5" xfId="12798" xr:uid="{6DEFD05E-6082-4977-A67F-8704B59F6B15}"/>
    <cellStyle name="Migliaia 4 4 6 5 2" xfId="35635" xr:uid="{5DEA6E6F-C0DD-4D97-BF1A-1A5288CAC00E}"/>
    <cellStyle name="Migliaia 4 4 6 6" xfId="24218" xr:uid="{F15C264B-10F0-4D10-B6B9-EF9058973675}"/>
    <cellStyle name="Migliaia 4 4 7" xfId="1576" xr:uid="{97C535FF-DC04-4F54-8075-8125CA79ECE9}"/>
    <cellStyle name="Migliaia 4 4 7 2" xfId="3022" xr:uid="{31F183CD-0230-4A64-8F50-2C17EBFAA8C0}"/>
    <cellStyle name="Migliaia 4 4 7 2 2" xfId="5878" xr:uid="{C443A0CC-3110-487E-83EF-DA473FB457FE}"/>
    <cellStyle name="Migliaia 4 4 7 2 2 2" xfId="11586" xr:uid="{51F51C69-A63E-4FBD-9992-ECDF68EB1B1C}"/>
    <cellStyle name="Migliaia 4 4 7 2 2 2 2" xfId="23004" xr:uid="{37D505B7-33C8-4766-B173-583C7424DB59}"/>
    <cellStyle name="Migliaia 4 4 7 2 2 2 2 2" xfId="45841" xr:uid="{B7AC04EB-8C8D-4866-A60F-DC8638F8953B}"/>
    <cellStyle name="Migliaia 4 4 7 2 2 2 3" xfId="34424" xr:uid="{B407DDAE-42B2-45B8-B20A-CDB56EEDA3C9}"/>
    <cellStyle name="Migliaia 4 4 7 2 2 3" xfId="17296" xr:uid="{5FE8326D-EAF9-4097-B900-781AF89345C1}"/>
    <cellStyle name="Migliaia 4 4 7 2 2 3 2" xfId="40133" xr:uid="{66C62765-58E0-4A73-BEB7-B7994D8D2D1B}"/>
    <cellStyle name="Migliaia 4 4 7 2 2 4" xfId="28716" xr:uid="{E2B833D3-C277-4FE9-8A13-39D09470B89C}"/>
    <cellStyle name="Migliaia 4 4 7 2 3" xfId="8733" xr:uid="{CD66807C-6B46-4E70-A62F-ACF548E8E0AF}"/>
    <cellStyle name="Migliaia 4 4 7 2 3 2" xfId="20150" xr:uid="{428509EF-BB8B-4737-B7E6-12BA452A58A0}"/>
    <cellStyle name="Migliaia 4 4 7 2 3 2 2" xfId="42987" xr:uid="{F05BB87F-FFAB-4542-ACA8-386B63C2CED2}"/>
    <cellStyle name="Migliaia 4 4 7 2 3 3" xfId="31570" xr:uid="{859ACF84-452E-4F29-B47E-0C4846262C44}"/>
    <cellStyle name="Migliaia 4 4 7 2 4" xfId="14442" xr:uid="{3E8C0DF9-DC54-4BAF-98A8-0CA0EE8C77F1}"/>
    <cellStyle name="Migliaia 4 4 7 2 4 2" xfId="37279" xr:uid="{B909F1AA-1A5E-458D-83CF-F6F00C5F8D40}"/>
    <cellStyle name="Migliaia 4 4 7 2 5" xfId="25862" xr:uid="{2C36FB04-C418-44A2-87FE-4E2F5B183FED}"/>
    <cellStyle name="Migliaia 4 4 7 3" xfId="4451" xr:uid="{695C2BA8-643B-4F56-BE04-0959A77BB8C1}"/>
    <cellStyle name="Migliaia 4 4 7 3 2" xfId="10160" xr:uid="{2B2AE22C-4BCE-4670-8284-6826F41D3D58}"/>
    <cellStyle name="Migliaia 4 4 7 3 2 2" xfId="21577" xr:uid="{73F4C758-E742-4011-A06D-15B71DB92738}"/>
    <cellStyle name="Migliaia 4 4 7 3 2 2 2" xfId="44414" xr:uid="{5DB38220-94EE-483B-910E-24A2FA77CA1D}"/>
    <cellStyle name="Migliaia 4 4 7 3 2 3" xfId="32997" xr:uid="{1986EA12-70A5-4783-A669-A5E9D4DA3959}"/>
    <cellStyle name="Migliaia 4 4 7 3 3" xfId="15869" xr:uid="{8E0781B1-1432-43FA-8EE4-8C7577F8BBFF}"/>
    <cellStyle name="Migliaia 4 4 7 3 3 2" xfId="38706" xr:uid="{1BA17A88-A20B-4B3C-806D-F708F3841FF1}"/>
    <cellStyle name="Migliaia 4 4 7 3 4" xfId="27289" xr:uid="{BD4A55EC-3676-4539-918E-29AAB17794C3}"/>
    <cellStyle name="Migliaia 4 4 7 4" xfId="7306" xr:uid="{513C8A07-B002-4A91-9030-644A6CA08900}"/>
    <cellStyle name="Migliaia 4 4 7 4 2" xfId="18723" xr:uid="{C2B81B89-9C5A-4138-A737-C25618143B23}"/>
    <cellStyle name="Migliaia 4 4 7 4 2 2" xfId="41560" xr:uid="{17E29205-8F50-41C0-97BE-757AF13AEB33}"/>
    <cellStyle name="Migliaia 4 4 7 4 3" xfId="30143" xr:uid="{152E2937-845B-4535-A4A9-30D4999036FC}"/>
    <cellStyle name="Migliaia 4 4 7 5" xfId="13015" xr:uid="{9224FF76-FA67-4F96-812E-CFCEB53FD353}"/>
    <cellStyle name="Migliaia 4 4 7 5 2" xfId="35852" xr:uid="{C514AA4B-D1B2-4C66-B95B-130DF62D4E66}"/>
    <cellStyle name="Migliaia 4 4 7 6" xfId="24435" xr:uid="{7D186750-F675-442D-BC91-4AE14D89636F}"/>
    <cellStyle name="Migliaia 4 4 8" xfId="1926" xr:uid="{1CC50CBA-BCE5-4DE5-8B13-912CE9E8B430}"/>
    <cellStyle name="Migliaia 4 4 8 2" xfId="4782" xr:uid="{FCC96FAF-D1FC-429C-A011-F82E67E6DCEB}"/>
    <cellStyle name="Migliaia 4 4 8 2 2" xfId="10491" xr:uid="{70F0BA84-9DCA-4C4D-B059-5F75CB88B4E8}"/>
    <cellStyle name="Migliaia 4 4 8 2 2 2" xfId="21908" xr:uid="{2D249A43-BD18-46D8-ADBB-5C12ADC69F64}"/>
    <cellStyle name="Migliaia 4 4 8 2 2 2 2" xfId="44745" xr:uid="{44170CBF-5CDB-469A-8823-5DACD254ABAB}"/>
    <cellStyle name="Migliaia 4 4 8 2 2 3" xfId="33328" xr:uid="{BB6CFFAA-9D98-4BD9-89F6-3A82B0E91BCE}"/>
    <cellStyle name="Migliaia 4 4 8 2 3" xfId="16200" xr:uid="{C7523B93-037F-45E9-9C98-DB5DB652C3E4}"/>
    <cellStyle name="Migliaia 4 4 8 2 3 2" xfId="39037" xr:uid="{F14ADFCF-CF69-40C7-86A9-56750E3E8085}"/>
    <cellStyle name="Migliaia 4 4 8 2 4" xfId="27620" xr:uid="{3FB6F0D9-D5C2-494C-951A-85ED3186BE17}"/>
    <cellStyle name="Migliaia 4 4 8 3" xfId="7637" xr:uid="{19057A41-4AD5-4DCD-9618-6BF3D0D92E95}"/>
    <cellStyle name="Migliaia 4 4 8 3 2" xfId="19054" xr:uid="{7DF35AB1-C8B6-427B-9F71-964D8BBFE254}"/>
    <cellStyle name="Migliaia 4 4 8 3 2 2" xfId="41891" xr:uid="{99D03557-6B3C-432F-B309-3712B41A21E0}"/>
    <cellStyle name="Migliaia 4 4 8 3 3" xfId="30474" xr:uid="{C185DE8C-470F-4282-AE53-FB01771B8343}"/>
    <cellStyle name="Migliaia 4 4 8 4" xfId="13346" xr:uid="{B2A7E987-9BE0-49C0-8F27-1F44546AA956}"/>
    <cellStyle name="Migliaia 4 4 8 4 2" xfId="36183" xr:uid="{131AC6B6-9C82-459C-9AF1-D3A5F01314B7}"/>
    <cellStyle name="Migliaia 4 4 8 5" xfId="24766" xr:uid="{3946C1CB-C4F4-4C7F-B8CD-FEFECA346A15}"/>
    <cellStyle name="Migliaia 4 4 9" xfId="3355" xr:uid="{B9EB5319-AC36-4424-AD2E-6631E753FDA2}"/>
    <cellStyle name="Migliaia 4 4 9 2" xfId="9064" xr:uid="{D0D11420-D174-416C-A5E2-60D7F01C44FB}"/>
    <cellStyle name="Migliaia 4 4 9 2 2" xfId="20481" xr:uid="{96E43121-C3A6-473B-82B4-396C8F12BD79}"/>
    <cellStyle name="Migliaia 4 4 9 2 2 2" xfId="43318" xr:uid="{876D6085-3182-4F8E-9245-17774B20BEC2}"/>
    <cellStyle name="Migliaia 4 4 9 2 3" xfId="31901" xr:uid="{6C9A2537-ECEB-40A8-9692-C918E1F99F1C}"/>
    <cellStyle name="Migliaia 4 4 9 3" xfId="14773" xr:uid="{71F80444-07AF-4167-BD42-95746B82D845}"/>
    <cellStyle name="Migliaia 4 4 9 3 2" xfId="37610" xr:uid="{DA869D9B-7C37-458E-A9BD-CD81C26FDC9F}"/>
    <cellStyle name="Migliaia 4 4 9 4" xfId="26193" xr:uid="{0E1A77F3-35E0-4D4B-AC01-14FD26BC34C5}"/>
    <cellStyle name="Migliaia 4 5" xfId="273" xr:uid="{6DBDFB0A-E7FF-46D0-9A3F-66676CD41B71}"/>
    <cellStyle name="Migliaia 4 5 10" xfId="6186" xr:uid="{7F9E23BA-84FF-487C-8CF6-65555761D1EA}"/>
    <cellStyle name="Migliaia 4 5 10 2" xfId="17603" xr:uid="{26A0BC5A-850E-4754-81CC-840C1BCC133B}"/>
    <cellStyle name="Migliaia 4 5 10 2 2" xfId="40440" xr:uid="{01C9E4D0-2C6D-485C-8BAE-08603DA35AD6}"/>
    <cellStyle name="Migliaia 4 5 10 3" xfId="29023" xr:uid="{D4457204-5126-4ECC-8028-F5CB440D4F06}"/>
    <cellStyle name="Migliaia 4 5 11" xfId="11895" xr:uid="{1DF83631-E138-409F-863C-8586E6F92579}"/>
    <cellStyle name="Migliaia 4 5 11 2" xfId="34732" xr:uid="{7F80E2CE-E0C0-40C9-9B47-A8B54B307B4C}"/>
    <cellStyle name="Migliaia 4 5 12" xfId="23315" xr:uid="{6192BB8F-7D02-4676-810B-33465BB1FA43}"/>
    <cellStyle name="Migliaia 4 5 2" xfId="432" xr:uid="{0974FF39-842E-4F5C-B86A-60CA311EC209}"/>
    <cellStyle name="Migliaia 4 5 2 10" xfId="12024" xr:uid="{DEC332E9-1C6E-44CB-9C55-808AE5200EED}"/>
    <cellStyle name="Migliaia 4 5 2 10 2" xfId="34861" xr:uid="{F6FF53CE-DE1E-42A7-B3B9-8F89C7D1CE2E}"/>
    <cellStyle name="Migliaia 4 5 2 11" xfId="23444" xr:uid="{40A24FB5-53CD-4E4B-895C-803B5B82897F}"/>
    <cellStyle name="Migliaia 4 5 2 2" xfId="686" xr:uid="{0D7F7BD9-3DFC-4867-A9CC-E01D6B3BBF3E}"/>
    <cellStyle name="Migliaia 4 5 2 2 2" xfId="2248" xr:uid="{818F766C-86C5-4361-9A8A-C07E446D72C2}"/>
    <cellStyle name="Migliaia 4 5 2 2 2 2" xfId="5104" xr:uid="{B0CEBEB3-BFA2-432A-8596-7CE0BF6A6847}"/>
    <cellStyle name="Migliaia 4 5 2 2 2 2 2" xfId="10812" xr:uid="{647E7F02-FEA8-409F-A51A-12419E3DE8D4}"/>
    <cellStyle name="Migliaia 4 5 2 2 2 2 2 2" xfId="22230" xr:uid="{5789A0B7-697D-456E-B416-E2B55E2EFBD8}"/>
    <cellStyle name="Migliaia 4 5 2 2 2 2 2 2 2" xfId="45067" xr:uid="{5C09C363-FF3F-4701-B387-E5099BCA5AD4}"/>
    <cellStyle name="Migliaia 4 5 2 2 2 2 2 3" xfId="33650" xr:uid="{714F57C9-E9ED-49B3-A1D0-C4CDA1F2FFD6}"/>
    <cellStyle name="Migliaia 4 5 2 2 2 2 3" xfId="16522" xr:uid="{76415FC4-71D0-4ACF-883F-6C1267AEB29F}"/>
    <cellStyle name="Migliaia 4 5 2 2 2 2 3 2" xfId="39359" xr:uid="{8FEC1723-37D3-4488-9538-FD9F1E8E59E8}"/>
    <cellStyle name="Migliaia 4 5 2 2 2 2 4" xfId="27942" xr:uid="{B0BBC4AA-818A-4CA7-A880-F2C3679383A1}"/>
    <cellStyle name="Migliaia 4 5 2 2 2 3" xfId="7959" xr:uid="{E9846FD7-C59B-4927-B6FA-B3B9A08F5633}"/>
    <cellStyle name="Migliaia 4 5 2 2 2 3 2" xfId="19376" xr:uid="{833C6A05-7EFE-4D0A-9374-E1237106998E}"/>
    <cellStyle name="Migliaia 4 5 2 2 2 3 2 2" xfId="42213" xr:uid="{12AC41DE-616D-46A1-B197-D6D563D5CE57}"/>
    <cellStyle name="Migliaia 4 5 2 2 2 3 3" xfId="30796" xr:uid="{148CE102-3264-4F75-8102-ECE332B782D9}"/>
    <cellStyle name="Migliaia 4 5 2 2 2 4" xfId="13668" xr:uid="{DB2C7ED1-0337-4F75-807D-4CD1AAF61573}"/>
    <cellStyle name="Migliaia 4 5 2 2 2 4 2" xfId="36505" xr:uid="{CA5E6E87-B31E-478E-B904-90C135539734}"/>
    <cellStyle name="Migliaia 4 5 2 2 2 5" xfId="25088" xr:uid="{175BEAD2-B9B9-419B-9D61-3A330FA9618B}"/>
    <cellStyle name="Migliaia 4 5 2 2 3" xfId="3677" xr:uid="{03FF183C-F102-4008-A0A2-95AA586D060A}"/>
    <cellStyle name="Migliaia 4 5 2 2 3 2" xfId="9386" xr:uid="{BAC12B08-A25F-47D7-A90C-0407708A8158}"/>
    <cellStyle name="Migliaia 4 5 2 2 3 2 2" xfId="20803" xr:uid="{DAC1BF4A-758B-4E04-A288-C1DED0D1E65E}"/>
    <cellStyle name="Migliaia 4 5 2 2 3 2 2 2" xfId="43640" xr:uid="{5D53A800-A2C2-48C9-8A02-1C4D55CF2390}"/>
    <cellStyle name="Migliaia 4 5 2 2 3 2 3" xfId="32223" xr:uid="{6F9DF25A-D884-4DBE-B5BA-CE16EBFDE238}"/>
    <cellStyle name="Migliaia 4 5 2 2 3 3" xfId="15095" xr:uid="{C175CC4C-7C77-4AFB-A09E-A534D7A09049}"/>
    <cellStyle name="Migliaia 4 5 2 2 3 3 2" xfId="37932" xr:uid="{A6D08C76-0914-4771-8F26-12553AA596EB}"/>
    <cellStyle name="Migliaia 4 5 2 2 3 4" xfId="26515" xr:uid="{E7D6636A-5970-41DD-B1FA-B802F3214E97}"/>
    <cellStyle name="Migliaia 4 5 2 2 4" xfId="6532" xr:uid="{494A64DF-8F13-4D45-B96F-25A5968362C8}"/>
    <cellStyle name="Migliaia 4 5 2 2 4 2" xfId="17949" xr:uid="{6944C100-C35F-458F-8148-C448B77B4EF7}"/>
    <cellStyle name="Migliaia 4 5 2 2 4 2 2" xfId="40786" xr:uid="{545B7D2E-8CE0-4D85-B42C-6AEB2D2AC9AD}"/>
    <cellStyle name="Migliaia 4 5 2 2 4 3" xfId="29369" xr:uid="{7B1543F5-2605-441B-9E18-95E38051A93B}"/>
    <cellStyle name="Migliaia 4 5 2 2 5" xfId="12241" xr:uid="{1478193D-BD18-41CA-9E3C-C588BD305CFA}"/>
    <cellStyle name="Migliaia 4 5 2 2 5 2" xfId="35078" xr:uid="{327212B8-93C9-4FCD-A213-E93E97AB859A}"/>
    <cellStyle name="Migliaia 4 5 2 2 6" xfId="23661" xr:uid="{E0A16617-2725-4ED2-AF5A-36EBC976279C}"/>
    <cellStyle name="Migliaia 4 5 2 3" xfId="946" xr:uid="{5A0EDF2E-F694-4F17-A901-BAA815AD48CE}"/>
    <cellStyle name="Migliaia 4 5 2 3 2" xfId="2465" xr:uid="{951152DA-D2B0-4801-B875-FED1656E08A6}"/>
    <cellStyle name="Migliaia 4 5 2 3 2 2" xfId="5321" xr:uid="{8C363170-985B-47E5-88EC-7D6DBEA347D8}"/>
    <cellStyle name="Migliaia 4 5 2 3 2 2 2" xfId="11029" xr:uid="{C13F4D92-283E-4D3A-B827-2AB47C62DB37}"/>
    <cellStyle name="Migliaia 4 5 2 3 2 2 2 2" xfId="22447" xr:uid="{3475D60E-2A66-4CB8-9A19-B34E13ACC1A0}"/>
    <cellStyle name="Migliaia 4 5 2 3 2 2 2 2 2" xfId="45284" xr:uid="{B6D2547A-FCC9-48C5-88AF-079A0E16A7E9}"/>
    <cellStyle name="Migliaia 4 5 2 3 2 2 2 3" xfId="33867" xr:uid="{9EE30CD8-5EAB-44D2-95BF-E9238B6A5015}"/>
    <cellStyle name="Migliaia 4 5 2 3 2 2 3" xfId="16739" xr:uid="{0172C12A-216E-4848-95D0-EF743A57DAD7}"/>
    <cellStyle name="Migliaia 4 5 2 3 2 2 3 2" xfId="39576" xr:uid="{EDBD87D9-C9FD-40C1-AA46-CA3D112FF2CF}"/>
    <cellStyle name="Migliaia 4 5 2 3 2 2 4" xfId="28159" xr:uid="{CB5C02D6-A455-4A4B-9CF8-5B8EBFFB9A15}"/>
    <cellStyle name="Migliaia 4 5 2 3 2 3" xfId="8176" xr:uid="{B870B595-FD78-4CD3-BADC-BCB0E8B1E776}"/>
    <cellStyle name="Migliaia 4 5 2 3 2 3 2" xfId="19593" xr:uid="{D8F1EABF-41BC-47EC-9158-E5FC3C364AA8}"/>
    <cellStyle name="Migliaia 4 5 2 3 2 3 2 2" xfId="42430" xr:uid="{CA98605E-C8C2-4F4E-AF1E-D6CAF2450358}"/>
    <cellStyle name="Migliaia 4 5 2 3 2 3 3" xfId="31013" xr:uid="{B29435B1-EDD8-41A8-B9B1-69C420FFA662}"/>
    <cellStyle name="Migliaia 4 5 2 3 2 4" xfId="13885" xr:uid="{93598647-9285-4E60-BC32-7504B6433BFE}"/>
    <cellStyle name="Migliaia 4 5 2 3 2 4 2" xfId="36722" xr:uid="{8A3A0439-D231-4D36-86B0-E6CDFEC3CA4E}"/>
    <cellStyle name="Migliaia 4 5 2 3 2 5" xfId="25305" xr:uid="{AC3305EC-B62F-4412-8AE4-8AFF80C40F1B}"/>
    <cellStyle name="Migliaia 4 5 2 3 3" xfId="3894" xr:uid="{24AE4671-8F7F-4BF7-AB0A-2CBCD54C1D7C}"/>
    <cellStyle name="Migliaia 4 5 2 3 3 2" xfId="9603" xr:uid="{E05E20A8-490D-4C78-BDF9-735D9504F0F1}"/>
    <cellStyle name="Migliaia 4 5 2 3 3 2 2" xfId="21020" xr:uid="{A2ECE692-454C-4AD6-8750-F9E47AA16953}"/>
    <cellStyle name="Migliaia 4 5 2 3 3 2 2 2" xfId="43857" xr:uid="{2850AEF8-E018-4273-ACE7-2141D6E32065}"/>
    <cellStyle name="Migliaia 4 5 2 3 3 2 3" xfId="32440" xr:uid="{F881D41D-C9D6-4909-A325-19EC0066CCED}"/>
    <cellStyle name="Migliaia 4 5 2 3 3 3" xfId="15312" xr:uid="{71D39A58-77CE-4B51-A951-3375772D6809}"/>
    <cellStyle name="Migliaia 4 5 2 3 3 3 2" xfId="38149" xr:uid="{523D07BB-8EEB-4EE6-82C4-91E7FF79E56E}"/>
    <cellStyle name="Migliaia 4 5 2 3 3 4" xfId="26732" xr:uid="{63B7131B-21FE-4BC7-B00F-C81EF90E0934}"/>
    <cellStyle name="Migliaia 4 5 2 3 4" xfId="6749" xr:uid="{F379DB5B-B7F4-4EBB-A4A2-5558E8DE04EE}"/>
    <cellStyle name="Migliaia 4 5 2 3 4 2" xfId="18166" xr:uid="{DBA8F6A1-E74F-4CD6-9183-4B7097033C45}"/>
    <cellStyle name="Migliaia 4 5 2 3 4 2 2" xfId="41003" xr:uid="{D2D2FAFA-9AA9-4241-B691-02149E8A271B}"/>
    <cellStyle name="Migliaia 4 5 2 3 4 3" xfId="29586" xr:uid="{8610749B-A766-421B-9FB5-D9FBAC19D3CA}"/>
    <cellStyle name="Migliaia 4 5 2 3 5" xfId="12458" xr:uid="{A880B14E-BD05-4185-83D2-F1B239BC0994}"/>
    <cellStyle name="Migliaia 4 5 2 3 5 2" xfId="35295" xr:uid="{2A137895-26C2-4FA2-BA4B-89C274F45F7E}"/>
    <cellStyle name="Migliaia 4 5 2 3 6" xfId="23878" xr:uid="{0E739605-2B77-4C34-9272-8CFC2FF6AD69}"/>
    <cellStyle name="Migliaia 4 5 2 4" xfId="1193" xr:uid="{D46967FF-C635-43F1-A7C5-B6FF3D32174B}"/>
    <cellStyle name="Migliaia 4 5 2 4 2" xfId="2682" xr:uid="{3CBA4697-4672-4668-B695-36D2956F0ABD}"/>
    <cellStyle name="Migliaia 4 5 2 4 2 2" xfId="5538" xr:uid="{D647BEFD-428B-458A-A757-6BD6DA5997BF}"/>
    <cellStyle name="Migliaia 4 5 2 4 2 2 2" xfId="11246" xr:uid="{9667C050-9FCE-4F0C-BF54-D42947700772}"/>
    <cellStyle name="Migliaia 4 5 2 4 2 2 2 2" xfId="22664" xr:uid="{DE0D50C2-130F-4FE6-8E3C-715E82D093E2}"/>
    <cellStyle name="Migliaia 4 5 2 4 2 2 2 2 2" xfId="45501" xr:uid="{69BB1FF7-8665-4B7B-9921-2213A60BD3CD}"/>
    <cellStyle name="Migliaia 4 5 2 4 2 2 2 3" xfId="34084" xr:uid="{DB7580EF-3552-428A-AF9C-C48656F9CD61}"/>
    <cellStyle name="Migliaia 4 5 2 4 2 2 3" xfId="16956" xr:uid="{3B6E7894-2967-4F19-B1FF-B28D7719A67A}"/>
    <cellStyle name="Migliaia 4 5 2 4 2 2 3 2" xfId="39793" xr:uid="{D27CD21E-9F2C-4073-92F6-35B618DC3FCE}"/>
    <cellStyle name="Migliaia 4 5 2 4 2 2 4" xfId="28376" xr:uid="{234E37D9-CFAB-4742-ABF8-2D0A7EB360C6}"/>
    <cellStyle name="Migliaia 4 5 2 4 2 3" xfId="8393" xr:uid="{245A2DC1-0783-4DEF-BAF1-1375A5C4EF48}"/>
    <cellStyle name="Migliaia 4 5 2 4 2 3 2" xfId="19810" xr:uid="{7E25D0F4-FC48-4BAF-973C-795AD3A4B65E}"/>
    <cellStyle name="Migliaia 4 5 2 4 2 3 2 2" xfId="42647" xr:uid="{8496D0E4-97C1-4C72-BB17-D8BF0B5A6992}"/>
    <cellStyle name="Migliaia 4 5 2 4 2 3 3" xfId="31230" xr:uid="{F5AF2C15-6540-48D4-991D-386CE291E942}"/>
    <cellStyle name="Migliaia 4 5 2 4 2 4" xfId="14102" xr:uid="{72F7964D-C00D-465D-9541-939C209F5153}"/>
    <cellStyle name="Migliaia 4 5 2 4 2 4 2" xfId="36939" xr:uid="{5B652718-173D-4101-A710-31821A2AE2D8}"/>
    <cellStyle name="Migliaia 4 5 2 4 2 5" xfId="25522" xr:uid="{F3226BEE-4468-47B1-8A73-4A1BA2E74B4C}"/>
    <cellStyle name="Migliaia 4 5 2 4 3" xfId="4111" xr:uid="{8BC1B8F5-94C5-46BB-ACDC-BC303BA4B9EC}"/>
    <cellStyle name="Migliaia 4 5 2 4 3 2" xfId="9820" xr:uid="{C889D7F3-C8CE-49E8-9A18-0A63820F9E6B}"/>
    <cellStyle name="Migliaia 4 5 2 4 3 2 2" xfId="21237" xr:uid="{692BAF7B-54BA-42A7-8EA5-519EF40E1A67}"/>
    <cellStyle name="Migliaia 4 5 2 4 3 2 2 2" xfId="44074" xr:uid="{514F419C-05C8-4BAB-A943-96BE8A776949}"/>
    <cellStyle name="Migliaia 4 5 2 4 3 2 3" xfId="32657" xr:uid="{708E51E5-BE8B-44BC-ABCD-402176A9BC9C}"/>
    <cellStyle name="Migliaia 4 5 2 4 3 3" xfId="15529" xr:uid="{1414F81C-72FE-4C12-9974-B3BC6EC8603A}"/>
    <cellStyle name="Migliaia 4 5 2 4 3 3 2" xfId="38366" xr:uid="{F8D3C5D1-F43C-4681-AD1C-4C3A0709EE87}"/>
    <cellStyle name="Migliaia 4 5 2 4 3 4" xfId="26949" xr:uid="{3833196E-C899-48A3-B2CD-C33F70B23472}"/>
    <cellStyle name="Migliaia 4 5 2 4 4" xfId="6966" xr:uid="{E24DEE57-D263-4BB3-AD59-31445BB5F032}"/>
    <cellStyle name="Migliaia 4 5 2 4 4 2" xfId="18383" xr:uid="{726AA395-EACE-43A6-A911-508373DE1DDD}"/>
    <cellStyle name="Migliaia 4 5 2 4 4 2 2" xfId="41220" xr:uid="{5E3277A5-FE6A-4CE6-B999-4E89F8570EFB}"/>
    <cellStyle name="Migliaia 4 5 2 4 4 3" xfId="29803" xr:uid="{B18998DC-B112-4E8C-8BEC-9C7CC6A8E7D3}"/>
    <cellStyle name="Migliaia 4 5 2 4 5" xfId="12675" xr:uid="{9B3F298E-BAD6-4519-8448-8291C6E24F9C}"/>
    <cellStyle name="Migliaia 4 5 2 4 5 2" xfId="35512" xr:uid="{B6DA0C76-B2CA-47F0-9249-FA999E172580}"/>
    <cellStyle name="Migliaia 4 5 2 4 6" xfId="24095" xr:uid="{CCC00A9B-1071-452E-8FEC-B2C4AD06EDFE}"/>
    <cellStyle name="Migliaia 4 5 2 5" xfId="1440" xr:uid="{3F4D4E5D-FAD1-4675-B876-46A96F9A07AB}"/>
    <cellStyle name="Migliaia 4 5 2 5 2" xfId="2899" xr:uid="{DB7BC7A2-347C-4115-B978-7E4116B4F69E}"/>
    <cellStyle name="Migliaia 4 5 2 5 2 2" xfId="5755" xr:uid="{0D1FD371-34CD-4FAB-B5F5-06BCFD0B9660}"/>
    <cellStyle name="Migliaia 4 5 2 5 2 2 2" xfId="11463" xr:uid="{F90D1F0B-71EB-4BCF-BB26-FB67232EB816}"/>
    <cellStyle name="Migliaia 4 5 2 5 2 2 2 2" xfId="22881" xr:uid="{AC50DF05-414A-4983-8A5B-6A5DCEF08F20}"/>
    <cellStyle name="Migliaia 4 5 2 5 2 2 2 2 2" xfId="45718" xr:uid="{4AE24D2B-F95B-4B7C-9A0F-54C761651BC1}"/>
    <cellStyle name="Migliaia 4 5 2 5 2 2 2 3" xfId="34301" xr:uid="{C2E24378-AE29-4301-A9C4-B0F031880CF8}"/>
    <cellStyle name="Migliaia 4 5 2 5 2 2 3" xfId="17173" xr:uid="{65C11E20-B9C6-4B8A-8C3E-6D2D0B178071}"/>
    <cellStyle name="Migliaia 4 5 2 5 2 2 3 2" xfId="40010" xr:uid="{7E5B8CBF-F13E-4278-A3EA-A4AD59F3BCC2}"/>
    <cellStyle name="Migliaia 4 5 2 5 2 2 4" xfId="28593" xr:uid="{5679DFDE-9BE7-4423-AF00-F523DE33904D}"/>
    <cellStyle name="Migliaia 4 5 2 5 2 3" xfId="8610" xr:uid="{673468A9-949F-44BB-A0D2-3DA1729DB37F}"/>
    <cellStyle name="Migliaia 4 5 2 5 2 3 2" xfId="20027" xr:uid="{E4A6177F-14CA-4DCF-BB79-4478EE743C80}"/>
    <cellStyle name="Migliaia 4 5 2 5 2 3 2 2" xfId="42864" xr:uid="{71AF41B7-8688-4415-8702-35C33ECB33CE}"/>
    <cellStyle name="Migliaia 4 5 2 5 2 3 3" xfId="31447" xr:uid="{2F4594D2-97E1-4B80-A761-EC2EA40FD1D5}"/>
    <cellStyle name="Migliaia 4 5 2 5 2 4" xfId="14319" xr:uid="{617501F9-B24D-4A01-9FF4-4C2A3FC4AE34}"/>
    <cellStyle name="Migliaia 4 5 2 5 2 4 2" xfId="37156" xr:uid="{2A02471A-30EB-4DBB-9046-E2D52C1FA53B}"/>
    <cellStyle name="Migliaia 4 5 2 5 2 5" xfId="25739" xr:uid="{6D144FD3-57C3-4E98-8529-29EDF7C3B9FD}"/>
    <cellStyle name="Migliaia 4 5 2 5 3" xfId="4328" xr:uid="{03F2142E-28AD-4B3C-8F1C-CF331C836099}"/>
    <cellStyle name="Migliaia 4 5 2 5 3 2" xfId="10037" xr:uid="{06EDF581-863E-4B42-944E-8716AF2DA58F}"/>
    <cellStyle name="Migliaia 4 5 2 5 3 2 2" xfId="21454" xr:uid="{3C56AE2B-90E2-4C22-883D-5C1F177A9909}"/>
    <cellStyle name="Migliaia 4 5 2 5 3 2 2 2" xfId="44291" xr:uid="{E5703343-4E2A-43BC-BF76-463000477B6F}"/>
    <cellStyle name="Migliaia 4 5 2 5 3 2 3" xfId="32874" xr:uid="{B79434AA-1F2A-4466-9F04-EBF1232068D2}"/>
    <cellStyle name="Migliaia 4 5 2 5 3 3" xfId="15746" xr:uid="{49ACD82E-20E4-4CFA-B5B2-B9352C231B2C}"/>
    <cellStyle name="Migliaia 4 5 2 5 3 3 2" xfId="38583" xr:uid="{48497792-B0EF-400C-84E2-918D0B5253EC}"/>
    <cellStyle name="Migliaia 4 5 2 5 3 4" xfId="27166" xr:uid="{F2CB0864-2B85-409C-A181-4962D32DA32E}"/>
    <cellStyle name="Migliaia 4 5 2 5 4" xfId="7183" xr:uid="{707A675F-D361-4226-98B2-B373A77FD35A}"/>
    <cellStyle name="Migliaia 4 5 2 5 4 2" xfId="18600" xr:uid="{71CE2B0D-9519-4D45-B0A3-A9E21DF266EC}"/>
    <cellStyle name="Migliaia 4 5 2 5 4 2 2" xfId="41437" xr:uid="{E5B58237-F65D-425B-AA12-FA2189282145}"/>
    <cellStyle name="Migliaia 4 5 2 5 4 3" xfId="30020" xr:uid="{12A162E9-5529-4A32-AD3D-E2750CA6B2A0}"/>
    <cellStyle name="Migliaia 4 5 2 5 5" xfId="12892" xr:uid="{043B181A-E73C-4BE5-B84A-36A7559BC369}"/>
    <cellStyle name="Migliaia 4 5 2 5 5 2" xfId="35729" xr:uid="{3EF43EF8-2230-4DF7-8E38-6AA1CB541E68}"/>
    <cellStyle name="Migliaia 4 5 2 5 6" xfId="24312" xr:uid="{4A1522B3-F128-4379-B441-A0A70C9E7C86}"/>
    <cellStyle name="Migliaia 4 5 2 6" xfId="1687" xr:uid="{CAB92DFC-17A9-4495-B906-390D52A86485}"/>
    <cellStyle name="Migliaia 4 5 2 6 2" xfId="3116" xr:uid="{D58B45C3-5EE9-4797-A841-0BD5F5DA36BB}"/>
    <cellStyle name="Migliaia 4 5 2 6 2 2" xfId="5972" xr:uid="{BD96C6D4-DB8E-4FE6-A732-43DCC8241DF1}"/>
    <cellStyle name="Migliaia 4 5 2 6 2 2 2" xfId="11680" xr:uid="{63D10EA0-BD0C-4DF6-8425-932D00DDB273}"/>
    <cellStyle name="Migliaia 4 5 2 6 2 2 2 2" xfId="23098" xr:uid="{911DF02A-1B0B-4F06-8857-6DC4BFFB9600}"/>
    <cellStyle name="Migliaia 4 5 2 6 2 2 2 2 2" xfId="45935" xr:uid="{421EB787-3F51-46D3-883A-23E3F3D6B485}"/>
    <cellStyle name="Migliaia 4 5 2 6 2 2 2 3" xfId="34518" xr:uid="{AD0CCEDB-F49B-49C7-B2D6-D0C17D1A605F}"/>
    <cellStyle name="Migliaia 4 5 2 6 2 2 3" xfId="17390" xr:uid="{7E542DB2-184B-47BA-8FBD-CDE8F8B07A59}"/>
    <cellStyle name="Migliaia 4 5 2 6 2 2 3 2" xfId="40227" xr:uid="{8C17D13C-BB4B-418D-944F-9F1A664449E6}"/>
    <cellStyle name="Migliaia 4 5 2 6 2 2 4" xfId="28810" xr:uid="{7F4D8B54-D378-4664-B5C6-9E3F4C714085}"/>
    <cellStyle name="Migliaia 4 5 2 6 2 3" xfId="8827" xr:uid="{A1B569EF-1A54-4D3A-BDA4-835274C78803}"/>
    <cellStyle name="Migliaia 4 5 2 6 2 3 2" xfId="20244" xr:uid="{55FB7CD5-6E6B-4E3B-9B1E-630B61B1359E}"/>
    <cellStyle name="Migliaia 4 5 2 6 2 3 2 2" xfId="43081" xr:uid="{77026DF2-4999-48D4-A734-CC7FA728CC69}"/>
    <cellStyle name="Migliaia 4 5 2 6 2 3 3" xfId="31664" xr:uid="{885B1136-8B39-4F1B-87C1-CAA8308B0DCE}"/>
    <cellStyle name="Migliaia 4 5 2 6 2 4" xfId="14536" xr:uid="{297DB627-5EF5-4A55-9300-D84E14701B1F}"/>
    <cellStyle name="Migliaia 4 5 2 6 2 4 2" xfId="37373" xr:uid="{CB80795A-6F8A-4A94-82F3-659CB6C4198D}"/>
    <cellStyle name="Migliaia 4 5 2 6 2 5" xfId="25956" xr:uid="{F5D6104B-3561-41FA-AE19-17CA087BB3BD}"/>
    <cellStyle name="Migliaia 4 5 2 6 3" xfId="4545" xr:uid="{5AFF50C9-20DE-46C0-8DE0-49C17647147B}"/>
    <cellStyle name="Migliaia 4 5 2 6 3 2" xfId="10254" xr:uid="{EF5C260E-2561-497A-A56C-8C11B36DBD89}"/>
    <cellStyle name="Migliaia 4 5 2 6 3 2 2" xfId="21671" xr:uid="{204EC9E5-F33C-40B2-B655-5A3F84EB0D4B}"/>
    <cellStyle name="Migliaia 4 5 2 6 3 2 2 2" xfId="44508" xr:uid="{384D0E29-2F8C-4FA8-B9BB-62A95F3BAB15}"/>
    <cellStyle name="Migliaia 4 5 2 6 3 2 3" xfId="33091" xr:uid="{530B6954-627D-4A3F-9108-4381D640052B}"/>
    <cellStyle name="Migliaia 4 5 2 6 3 3" xfId="15963" xr:uid="{0A2B39AF-3299-4CF3-863C-17566283B027}"/>
    <cellStyle name="Migliaia 4 5 2 6 3 3 2" xfId="38800" xr:uid="{5F432DFD-3531-4BD9-98A2-5BD69F12427B}"/>
    <cellStyle name="Migliaia 4 5 2 6 3 4" xfId="27383" xr:uid="{E463A4AA-EE96-4F5F-B199-3F88FFE06D6D}"/>
    <cellStyle name="Migliaia 4 5 2 6 4" xfId="7400" xr:uid="{A5D466AB-81D9-4F24-B626-1B6E0E96A276}"/>
    <cellStyle name="Migliaia 4 5 2 6 4 2" xfId="18817" xr:uid="{05A9282F-888F-4BAE-B5D8-3B1A055360C5}"/>
    <cellStyle name="Migliaia 4 5 2 6 4 2 2" xfId="41654" xr:uid="{A18CDF63-AA3D-40A7-8349-7923FB39F967}"/>
    <cellStyle name="Migliaia 4 5 2 6 4 3" xfId="30237" xr:uid="{C07C9F8D-305B-4697-8772-0C76EC0CF442}"/>
    <cellStyle name="Migliaia 4 5 2 6 5" xfId="13109" xr:uid="{2CD40084-C3E5-4C4F-B86F-523B573A205B}"/>
    <cellStyle name="Migliaia 4 5 2 6 5 2" xfId="35946" xr:uid="{75A9D1DC-BBC7-40B6-9CD1-72547C714AA9}"/>
    <cellStyle name="Migliaia 4 5 2 6 6" xfId="24529" xr:uid="{BBECE26B-9347-4029-9D3D-9051BADBDE63}"/>
    <cellStyle name="Migliaia 4 5 2 7" xfId="2031" xr:uid="{0ECC888A-D41A-47B5-AFBF-CFC63F637466}"/>
    <cellStyle name="Migliaia 4 5 2 7 2" xfId="4887" xr:uid="{F5C2FA3E-1404-4B4D-ABBB-07C2DE66C7B1}"/>
    <cellStyle name="Migliaia 4 5 2 7 2 2" xfId="10595" xr:uid="{3A518EDB-CF6A-44EA-B2DF-EF5A8F0F6BBD}"/>
    <cellStyle name="Migliaia 4 5 2 7 2 2 2" xfId="22013" xr:uid="{E3A1888E-58EA-4270-B5FA-12E2EC35C70E}"/>
    <cellStyle name="Migliaia 4 5 2 7 2 2 2 2" xfId="44850" xr:uid="{F39DC6A2-6098-476E-8CCF-AA51047008E5}"/>
    <cellStyle name="Migliaia 4 5 2 7 2 2 3" xfId="33433" xr:uid="{6813DBFC-42E7-408E-A84F-9CB4CDDD7654}"/>
    <cellStyle name="Migliaia 4 5 2 7 2 3" xfId="16305" xr:uid="{8474B9C7-BCF0-4165-9546-805320ABCA6F}"/>
    <cellStyle name="Migliaia 4 5 2 7 2 3 2" xfId="39142" xr:uid="{1B13E421-1E20-4CFC-AC38-B725C66D6A19}"/>
    <cellStyle name="Migliaia 4 5 2 7 2 4" xfId="27725" xr:uid="{4B1F6568-5552-43AA-86E8-A6B44194820D}"/>
    <cellStyle name="Migliaia 4 5 2 7 3" xfId="7742" xr:uid="{326D2C16-2793-45BB-893B-D5816C8E175C}"/>
    <cellStyle name="Migliaia 4 5 2 7 3 2" xfId="19159" xr:uid="{7DEEEF12-3837-4A0B-A5BD-334C43090CB5}"/>
    <cellStyle name="Migliaia 4 5 2 7 3 2 2" xfId="41996" xr:uid="{DC11F339-1252-4CAC-B5E5-F572C687D933}"/>
    <cellStyle name="Migliaia 4 5 2 7 3 3" xfId="30579" xr:uid="{7F906BAB-6FBA-4FCF-9312-1AAE5E172B9F}"/>
    <cellStyle name="Migliaia 4 5 2 7 4" xfId="13451" xr:uid="{4C2F5823-C235-4956-9BB0-DE757DFEA906}"/>
    <cellStyle name="Migliaia 4 5 2 7 4 2" xfId="36288" xr:uid="{0C60F792-3CE7-44E2-A929-1C2DDC6EF5E5}"/>
    <cellStyle name="Migliaia 4 5 2 7 5" xfId="24871" xr:uid="{A9C15EDD-3CD7-4E81-A9CE-AFB08595A2F7}"/>
    <cellStyle name="Migliaia 4 5 2 8" xfId="3460" xr:uid="{BC2108B9-304A-466F-9D4E-0AAB30434301}"/>
    <cellStyle name="Migliaia 4 5 2 8 2" xfId="9169" xr:uid="{B42A2B2C-43BD-4E1D-BF78-4B04E7CC4C5A}"/>
    <cellStyle name="Migliaia 4 5 2 8 2 2" xfId="20586" xr:uid="{5DAA5410-6244-4A0B-8A3C-9CDE017E6A32}"/>
    <cellStyle name="Migliaia 4 5 2 8 2 2 2" xfId="43423" xr:uid="{210D9DB3-680F-4D94-8CE3-904EA3F65EE4}"/>
    <cellStyle name="Migliaia 4 5 2 8 2 3" xfId="32006" xr:uid="{71302D36-C17C-4AD2-A657-59B283886FE2}"/>
    <cellStyle name="Migliaia 4 5 2 8 3" xfId="14878" xr:uid="{F79290DC-C3BA-47F8-95FC-F3751459D57E}"/>
    <cellStyle name="Migliaia 4 5 2 8 3 2" xfId="37715" xr:uid="{32EFC985-DEC1-42BA-BFC7-CA396AA3974D}"/>
    <cellStyle name="Migliaia 4 5 2 8 4" xfId="26298" xr:uid="{53455380-9EBB-4B88-A45F-BBC807FF28CC}"/>
    <cellStyle name="Migliaia 4 5 2 9" xfId="6315" xr:uid="{998874BD-0B90-4C17-97F3-DD21E0A192CF}"/>
    <cellStyle name="Migliaia 4 5 2 9 2" xfId="17732" xr:uid="{E5CA3231-B672-4EAC-B4A1-5222CD03AB05}"/>
    <cellStyle name="Migliaia 4 5 2 9 2 2" xfId="40569" xr:uid="{35D31C78-DCB9-4FC4-AB9F-3BFE45639E47}"/>
    <cellStyle name="Migliaia 4 5 2 9 3" xfId="29152" xr:uid="{FECE7268-46D0-4E39-B312-95D1138C613C}"/>
    <cellStyle name="Migliaia 4 5 3" xfId="552" xr:uid="{EFFDCF9E-06C2-4A04-8BF1-79271F93F7BC}"/>
    <cellStyle name="Migliaia 4 5 3 2" xfId="2134" xr:uid="{F9B33F5E-DF0C-4DB4-A2FD-42F37B9514C1}"/>
    <cellStyle name="Migliaia 4 5 3 2 2" xfId="4990" xr:uid="{A6A93905-AAB9-48C1-A4BD-CB4F4C73E578}"/>
    <cellStyle name="Migliaia 4 5 3 2 2 2" xfId="10698" xr:uid="{01A54071-D539-44B5-8BF3-8EC4379925B9}"/>
    <cellStyle name="Migliaia 4 5 3 2 2 2 2" xfId="22116" xr:uid="{1034C6D7-05B3-4570-9CDA-D4CCBBF13931}"/>
    <cellStyle name="Migliaia 4 5 3 2 2 2 2 2" xfId="44953" xr:uid="{66C458A3-0FC2-47FB-985E-C2D244F46EA4}"/>
    <cellStyle name="Migliaia 4 5 3 2 2 2 3" xfId="33536" xr:uid="{C6FD68D7-1FBD-4A63-8778-39152D8594FF}"/>
    <cellStyle name="Migliaia 4 5 3 2 2 3" xfId="16408" xr:uid="{204EFD39-4684-44D6-A601-EE4AE73B6475}"/>
    <cellStyle name="Migliaia 4 5 3 2 2 3 2" xfId="39245" xr:uid="{FA7E7E68-F394-4E49-B2A1-6BBAD1B9DE99}"/>
    <cellStyle name="Migliaia 4 5 3 2 2 4" xfId="27828" xr:uid="{522BD7EC-090F-4983-9ED4-97396A778D22}"/>
    <cellStyle name="Migliaia 4 5 3 2 3" xfId="7845" xr:uid="{0DE229F6-E575-409C-AE3B-6DCDA211C238}"/>
    <cellStyle name="Migliaia 4 5 3 2 3 2" xfId="19262" xr:uid="{3E8D523C-58B3-4D84-9C1E-773945D9B8EC}"/>
    <cellStyle name="Migliaia 4 5 3 2 3 2 2" xfId="42099" xr:uid="{B36D73D2-F88C-4452-9F28-0840A6D6C046}"/>
    <cellStyle name="Migliaia 4 5 3 2 3 3" xfId="30682" xr:uid="{76579911-105B-497D-BFBE-0DB8621AC107}"/>
    <cellStyle name="Migliaia 4 5 3 2 4" xfId="13554" xr:uid="{C4E88655-9375-46D8-928E-0273F56D7D6E}"/>
    <cellStyle name="Migliaia 4 5 3 2 4 2" xfId="36391" xr:uid="{86339A09-12D4-4D9D-BB9B-CB12677C9D9C}"/>
    <cellStyle name="Migliaia 4 5 3 2 5" xfId="24974" xr:uid="{8D71DA0C-B6EE-40B2-AA0D-BE9451BD0AE2}"/>
    <cellStyle name="Migliaia 4 5 3 3" xfId="3563" xr:uid="{E9C48871-CCEA-4160-900B-78A4D59F9BD2}"/>
    <cellStyle name="Migliaia 4 5 3 3 2" xfId="9272" xr:uid="{2F8B8FE5-5A93-4D7F-B229-301EBBEA88EB}"/>
    <cellStyle name="Migliaia 4 5 3 3 2 2" xfId="20689" xr:uid="{C2635605-F2AB-4B6D-8734-FA8CE4CFDF04}"/>
    <cellStyle name="Migliaia 4 5 3 3 2 2 2" xfId="43526" xr:uid="{8818FF61-8E39-48F8-A27B-7A3DBA7FD4F0}"/>
    <cellStyle name="Migliaia 4 5 3 3 2 3" xfId="32109" xr:uid="{3B22FC77-FADB-4A49-8A2F-4AF5927CD1B3}"/>
    <cellStyle name="Migliaia 4 5 3 3 3" xfId="14981" xr:uid="{CFA79315-28F9-4D0A-9541-1CCACBAADD12}"/>
    <cellStyle name="Migliaia 4 5 3 3 3 2" xfId="37818" xr:uid="{9A67FD4A-2BA5-4AF7-83B4-5602CB93F760}"/>
    <cellStyle name="Migliaia 4 5 3 3 4" xfId="26401" xr:uid="{63A5E01C-4FC9-4105-A6B5-7640B8C1A342}"/>
    <cellStyle name="Migliaia 4 5 3 4" xfId="6418" xr:uid="{D1F21C3A-F12E-461A-897F-FF2F4E440AA5}"/>
    <cellStyle name="Migliaia 4 5 3 4 2" xfId="17835" xr:uid="{C3BDFFA0-7737-4BA1-810A-D9D0B0E9A24F}"/>
    <cellStyle name="Migliaia 4 5 3 4 2 2" xfId="40672" xr:uid="{E70334D0-DDFC-4F40-9A9D-691FF56C6286}"/>
    <cellStyle name="Migliaia 4 5 3 4 3" xfId="29255" xr:uid="{10A2C564-BC22-4238-9FB9-F05D89F050F0}"/>
    <cellStyle name="Migliaia 4 5 3 5" xfId="12127" xr:uid="{C98E4AC1-766F-4778-9C57-F7CDFE53E78F}"/>
    <cellStyle name="Migliaia 4 5 3 5 2" xfId="34964" xr:uid="{FCB6FCE0-758B-46E8-85B2-D47C479D204E}"/>
    <cellStyle name="Migliaia 4 5 3 6" xfId="23547" xr:uid="{F157B51E-1221-42B4-BB93-7F94FB647077}"/>
    <cellStyle name="Migliaia 4 5 4" xfId="815" xr:uid="{882F6287-3287-4037-B8AC-1C6C226733DD}"/>
    <cellStyle name="Migliaia 4 5 4 2" xfId="2351" xr:uid="{A80BE4E7-8ED1-4AB6-B2FA-6D2E5119C1CB}"/>
    <cellStyle name="Migliaia 4 5 4 2 2" xfId="5207" xr:uid="{B1E16B31-63BB-48AE-88B8-629EFC65E9BE}"/>
    <cellStyle name="Migliaia 4 5 4 2 2 2" xfId="10915" xr:uid="{BEE0A1BB-8D7E-477C-985B-F18746ADC7EA}"/>
    <cellStyle name="Migliaia 4 5 4 2 2 2 2" xfId="22333" xr:uid="{42B69246-E379-44B0-8C6B-55F24B266840}"/>
    <cellStyle name="Migliaia 4 5 4 2 2 2 2 2" xfId="45170" xr:uid="{B5E75748-7A0C-495B-AC57-A6738F8150C5}"/>
    <cellStyle name="Migliaia 4 5 4 2 2 2 3" xfId="33753" xr:uid="{56D0AF3D-6662-4F55-AFF4-0D7EEAAA066F}"/>
    <cellStyle name="Migliaia 4 5 4 2 2 3" xfId="16625" xr:uid="{728FD703-2227-4738-83D9-1B28B5522A0B}"/>
    <cellStyle name="Migliaia 4 5 4 2 2 3 2" xfId="39462" xr:uid="{7333CBDA-FFE4-4E0A-B418-9D088BBCBE48}"/>
    <cellStyle name="Migliaia 4 5 4 2 2 4" xfId="28045" xr:uid="{E34746D3-58C4-41FF-8E83-C093D014C53A}"/>
    <cellStyle name="Migliaia 4 5 4 2 3" xfId="8062" xr:uid="{91ECE8A6-1CFE-4103-A0E6-794FC220D0C0}"/>
    <cellStyle name="Migliaia 4 5 4 2 3 2" xfId="19479" xr:uid="{2DD010E4-58BF-405B-8044-6D5093035710}"/>
    <cellStyle name="Migliaia 4 5 4 2 3 2 2" xfId="42316" xr:uid="{6516176B-4008-4A02-B9E0-DDFF080D6126}"/>
    <cellStyle name="Migliaia 4 5 4 2 3 3" xfId="30899" xr:uid="{9A97B59C-419C-4FAA-A548-3ABE600A52C8}"/>
    <cellStyle name="Migliaia 4 5 4 2 4" xfId="13771" xr:uid="{EB0FA261-1ECF-4634-BE88-664381DEA636}"/>
    <cellStyle name="Migliaia 4 5 4 2 4 2" xfId="36608" xr:uid="{31CF8C2A-A1CE-403F-951E-E87B1365BF9D}"/>
    <cellStyle name="Migliaia 4 5 4 2 5" xfId="25191" xr:uid="{08CF8493-0134-441B-9686-A8C48E299AF8}"/>
    <cellStyle name="Migliaia 4 5 4 3" xfId="3780" xr:uid="{2B7BEA9C-1287-4E3A-9EC0-F4296BE930B8}"/>
    <cellStyle name="Migliaia 4 5 4 3 2" xfId="9489" xr:uid="{E6128925-F90D-4A1D-9170-EE88B92F630C}"/>
    <cellStyle name="Migliaia 4 5 4 3 2 2" xfId="20906" xr:uid="{802E53A4-12B5-4117-9BF7-14678A423F02}"/>
    <cellStyle name="Migliaia 4 5 4 3 2 2 2" xfId="43743" xr:uid="{C10CBB14-2E46-4C3C-9982-DD1EA8BC337E}"/>
    <cellStyle name="Migliaia 4 5 4 3 2 3" xfId="32326" xr:uid="{A63DD700-707F-4887-A3FF-61D8B8764C68}"/>
    <cellStyle name="Migliaia 4 5 4 3 3" xfId="15198" xr:uid="{08AF0A18-D633-4999-BE93-91B79F300264}"/>
    <cellStyle name="Migliaia 4 5 4 3 3 2" xfId="38035" xr:uid="{4315A2FC-3200-49E2-99EB-DD1EA26A04C4}"/>
    <cellStyle name="Migliaia 4 5 4 3 4" xfId="26618" xr:uid="{7041944C-BB8D-42B8-B4CA-A119A2A21274}"/>
    <cellStyle name="Migliaia 4 5 4 4" xfId="6635" xr:uid="{CD430924-19DD-4EEA-84C2-D1417D3D3A10}"/>
    <cellStyle name="Migliaia 4 5 4 4 2" xfId="18052" xr:uid="{DA9EAD2B-A261-4BF8-AD1A-0AACFDD1F5BE}"/>
    <cellStyle name="Migliaia 4 5 4 4 2 2" xfId="40889" xr:uid="{C854C11B-ECB6-4675-AE68-8E80E2C58605}"/>
    <cellStyle name="Migliaia 4 5 4 4 3" xfId="29472" xr:uid="{E39D2C0E-E01A-4DE4-ABD2-0784DD47471E}"/>
    <cellStyle name="Migliaia 4 5 4 5" xfId="12344" xr:uid="{7F8041ED-CCB1-43E7-90DA-39B497CE7F23}"/>
    <cellStyle name="Migliaia 4 5 4 5 2" xfId="35181" xr:uid="{0E10DDB8-8EA8-4A65-B0F4-47E42E78E069}"/>
    <cellStyle name="Migliaia 4 5 4 6" xfId="23764" xr:uid="{21316D82-CF17-4398-B1DC-4A3D9F43EA7C}"/>
    <cellStyle name="Migliaia 4 5 5" xfId="1062" xr:uid="{D3108C8D-6276-49B9-A851-ED2B91DDAB96}"/>
    <cellStyle name="Migliaia 4 5 5 2" xfId="2568" xr:uid="{04FFFB34-C602-4930-920A-5D86EC2212BC}"/>
    <cellStyle name="Migliaia 4 5 5 2 2" xfId="5424" xr:uid="{B60354BD-B53F-4962-9D04-486D6CB4EC09}"/>
    <cellStyle name="Migliaia 4 5 5 2 2 2" xfId="11132" xr:uid="{10C31E13-A9B9-49CD-BEF4-CAE0135EFA53}"/>
    <cellStyle name="Migliaia 4 5 5 2 2 2 2" xfId="22550" xr:uid="{33A293D9-5BDF-4722-8217-C7185E5056AA}"/>
    <cellStyle name="Migliaia 4 5 5 2 2 2 2 2" xfId="45387" xr:uid="{AE88450A-1E25-4A16-AC50-795E0B09F734}"/>
    <cellStyle name="Migliaia 4 5 5 2 2 2 3" xfId="33970" xr:uid="{308F5F5D-51EE-4413-8B0B-3B1F5B0D5088}"/>
    <cellStyle name="Migliaia 4 5 5 2 2 3" xfId="16842" xr:uid="{D122E17C-9DBE-4EC3-95A4-B8D5990C7DE9}"/>
    <cellStyle name="Migliaia 4 5 5 2 2 3 2" xfId="39679" xr:uid="{CF43F29D-328E-4856-B508-20EC9921F1A2}"/>
    <cellStyle name="Migliaia 4 5 5 2 2 4" xfId="28262" xr:uid="{E5E42D0D-87ED-4CF7-886E-BDBFD2A4709C}"/>
    <cellStyle name="Migliaia 4 5 5 2 3" xfId="8279" xr:uid="{59E0D9EA-1A36-41BA-BE9E-75BD784C3317}"/>
    <cellStyle name="Migliaia 4 5 5 2 3 2" xfId="19696" xr:uid="{60C7EF14-27C9-4807-99AE-D9641997464B}"/>
    <cellStyle name="Migliaia 4 5 5 2 3 2 2" xfId="42533" xr:uid="{0E2FFA32-49F4-40A2-85FF-C6F459B6DEDE}"/>
    <cellStyle name="Migliaia 4 5 5 2 3 3" xfId="31116" xr:uid="{31028B8C-0C10-4EB0-BA24-14424F67F51B}"/>
    <cellStyle name="Migliaia 4 5 5 2 4" xfId="13988" xr:uid="{79FA4311-7A06-445F-AE15-BA6AC1519F68}"/>
    <cellStyle name="Migliaia 4 5 5 2 4 2" xfId="36825" xr:uid="{9DBC8A3B-5BC7-467A-8895-92FED1E6F4D0}"/>
    <cellStyle name="Migliaia 4 5 5 2 5" xfId="25408" xr:uid="{817CE41C-5129-4108-A575-6D143077B6F6}"/>
    <cellStyle name="Migliaia 4 5 5 3" xfId="3997" xr:uid="{F800518E-7AEA-4096-97CF-1EA7651D16D5}"/>
    <cellStyle name="Migliaia 4 5 5 3 2" xfId="9706" xr:uid="{3EC96E39-26EF-43D0-B465-BE3C35D88B0C}"/>
    <cellStyle name="Migliaia 4 5 5 3 2 2" xfId="21123" xr:uid="{1C0F6383-72C5-44A9-BB96-BD3F41375F1D}"/>
    <cellStyle name="Migliaia 4 5 5 3 2 2 2" xfId="43960" xr:uid="{FA0F5F52-33B6-4046-9142-049AD725D7DD}"/>
    <cellStyle name="Migliaia 4 5 5 3 2 3" xfId="32543" xr:uid="{090A1A48-A76A-49EC-BBA6-53256E4BBD89}"/>
    <cellStyle name="Migliaia 4 5 5 3 3" xfId="15415" xr:uid="{49D912AF-1E35-4F0F-AE8D-7315DB91BF67}"/>
    <cellStyle name="Migliaia 4 5 5 3 3 2" xfId="38252" xr:uid="{C787ACD9-37A3-4E7D-906D-650B69CA5969}"/>
    <cellStyle name="Migliaia 4 5 5 3 4" xfId="26835" xr:uid="{D08D0308-E9F9-4772-8936-9251428671A4}"/>
    <cellStyle name="Migliaia 4 5 5 4" xfId="6852" xr:uid="{948E3535-94FC-4EB6-A937-C04D5A6F69EA}"/>
    <cellStyle name="Migliaia 4 5 5 4 2" xfId="18269" xr:uid="{E27A0B10-CA77-4969-A8A2-6CCCBBC87A7B}"/>
    <cellStyle name="Migliaia 4 5 5 4 2 2" xfId="41106" xr:uid="{30497663-8C90-4F0F-A75E-F1B13F81EB42}"/>
    <cellStyle name="Migliaia 4 5 5 4 3" xfId="29689" xr:uid="{7B600D1D-8A7D-4B8F-B42F-B449C815EA3B}"/>
    <cellStyle name="Migliaia 4 5 5 5" xfId="12561" xr:uid="{C9DFA680-68BC-466A-AF77-E94B9FF8ACFE}"/>
    <cellStyle name="Migliaia 4 5 5 5 2" xfId="35398" xr:uid="{1458484D-B09A-4728-B447-F0109D97D9CF}"/>
    <cellStyle name="Migliaia 4 5 5 6" xfId="23981" xr:uid="{DFA5392D-1D84-44A8-8EBD-48071A8D4F4E}"/>
    <cellStyle name="Migliaia 4 5 6" xfId="1309" xr:uid="{4F95638B-9DEC-469F-AE56-2B4FE9DECF63}"/>
    <cellStyle name="Migliaia 4 5 6 2" xfId="2785" xr:uid="{86332F6B-D1E4-47D5-9B40-8F820228392C}"/>
    <cellStyle name="Migliaia 4 5 6 2 2" xfId="5641" xr:uid="{1799B6A2-1410-40C7-942D-9DB1DB68A6F3}"/>
    <cellStyle name="Migliaia 4 5 6 2 2 2" xfId="11349" xr:uid="{183D0A2B-5916-48A1-B966-5050C6833213}"/>
    <cellStyle name="Migliaia 4 5 6 2 2 2 2" xfId="22767" xr:uid="{0972E4B8-5089-4587-9193-1B26F5BDF4A2}"/>
    <cellStyle name="Migliaia 4 5 6 2 2 2 2 2" xfId="45604" xr:uid="{C9E4714C-558F-451D-B0AD-2DEAAF7A888A}"/>
    <cellStyle name="Migliaia 4 5 6 2 2 2 3" xfId="34187" xr:uid="{302EC939-28A1-4DBC-831F-C98E98EFA3D7}"/>
    <cellStyle name="Migliaia 4 5 6 2 2 3" xfId="17059" xr:uid="{86261F39-C3AE-4D04-A7B1-1BDD641B7E86}"/>
    <cellStyle name="Migliaia 4 5 6 2 2 3 2" xfId="39896" xr:uid="{342D5FE1-28E6-440F-B134-C7ABCFABB824}"/>
    <cellStyle name="Migliaia 4 5 6 2 2 4" xfId="28479" xr:uid="{EDF86A9B-B92B-40CC-AC30-E2343AB833A1}"/>
    <cellStyle name="Migliaia 4 5 6 2 3" xfId="8496" xr:uid="{BEFEDA27-96B3-40E0-A44F-7C2141C659C9}"/>
    <cellStyle name="Migliaia 4 5 6 2 3 2" xfId="19913" xr:uid="{05A26148-F975-409F-8E9B-034B109572F9}"/>
    <cellStyle name="Migliaia 4 5 6 2 3 2 2" xfId="42750" xr:uid="{C7271982-E8B9-4AA2-8E8E-65CBE9D533C1}"/>
    <cellStyle name="Migliaia 4 5 6 2 3 3" xfId="31333" xr:uid="{BF1C1B0A-808D-4414-B2AB-C49D51917005}"/>
    <cellStyle name="Migliaia 4 5 6 2 4" xfId="14205" xr:uid="{B3969970-176C-455E-A1C4-877A5DA84A5A}"/>
    <cellStyle name="Migliaia 4 5 6 2 4 2" xfId="37042" xr:uid="{48F345DF-9250-489E-8FB8-0C3DC122E703}"/>
    <cellStyle name="Migliaia 4 5 6 2 5" xfId="25625" xr:uid="{55AD999F-5FE2-4459-88CC-2832437A7795}"/>
    <cellStyle name="Migliaia 4 5 6 3" xfId="4214" xr:uid="{0EADADE5-882D-455D-9835-36CEB873636B}"/>
    <cellStyle name="Migliaia 4 5 6 3 2" xfId="9923" xr:uid="{6F8F89D5-2B3D-4848-A2B1-5B51D6AFE760}"/>
    <cellStyle name="Migliaia 4 5 6 3 2 2" xfId="21340" xr:uid="{01E85F9D-3D29-4FC2-B81A-4F8537591CC1}"/>
    <cellStyle name="Migliaia 4 5 6 3 2 2 2" xfId="44177" xr:uid="{D0B01D9F-25D5-4BF6-967F-B0B6019D776C}"/>
    <cellStyle name="Migliaia 4 5 6 3 2 3" xfId="32760" xr:uid="{F58C8211-1FE6-4488-8243-D6C0A594DB5B}"/>
    <cellStyle name="Migliaia 4 5 6 3 3" xfId="15632" xr:uid="{5F3E74E9-C26D-407D-912F-1D7ADADDA708}"/>
    <cellStyle name="Migliaia 4 5 6 3 3 2" xfId="38469" xr:uid="{C689D2B2-07A5-4F73-9296-64FCE2DF2D41}"/>
    <cellStyle name="Migliaia 4 5 6 3 4" xfId="27052" xr:uid="{C4898AAF-357D-41B6-AE79-6586E8C3AFC8}"/>
    <cellStyle name="Migliaia 4 5 6 4" xfId="7069" xr:uid="{A2819F86-A9F5-4FC6-9C17-7346954AFDE8}"/>
    <cellStyle name="Migliaia 4 5 6 4 2" xfId="18486" xr:uid="{CA8D8B38-7D8B-404A-96DD-9CF0F9ED691A}"/>
    <cellStyle name="Migliaia 4 5 6 4 2 2" xfId="41323" xr:uid="{392133E4-3D66-4694-A5D6-542C01B0A0AF}"/>
    <cellStyle name="Migliaia 4 5 6 4 3" xfId="29906" xr:uid="{F2A54E09-36C0-4507-B3FC-C99654B76AFE}"/>
    <cellStyle name="Migliaia 4 5 6 5" xfId="12778" xr:uid="{4586798F-E5CC-4170-AA6A-806C48B497F7}"/>
    <cellStyle name="Migliaia 4 5 6 5 2" xfId="35615" xr:uid="{32543048-FDC4-4AE2-A0CD-99BC67257424}"/>
    <cellStyle name="Migliaia 4 5 6 6" xfId="24198" xr:uid="{81B47A4A-5674-4DA9-B052-08AD3AE207DC}"/>
    <cellStyle name="Migliaia 4 5 7" xfId="1556" xr:uid="{449ED9E9-C99A-418C-AA8D-38259C6BE930}"/>
    <cellStyle name="Migliaia 4 5 7 2" xfId="3002" xr:uid="{812720BE-5A67-4A29-A140-A68ADA8ED718}"/>
    <cellStyle name="Migliaia 4 5 7 2 2" xfId="5858" xr:uid="{F5F4305A-DE33-417E-8E92-1468C7B98095}"/>
    <cellStyle name="Migliaia 4 5 7 2 2 2" xfId="11566" xr:uid="{DC389162-7CEB-456E-80C2-5EB8DDBB7762}"/>
    <cellStyle name="Migliaia 4 5 7 2 2 2 2" xfId="22984" xr:uid="{844B1EC0-7915-46C4-810D-9B31AA83CC2E}"/>
    <cellStyle name="Migliaia 4 5 7 2 2 2 2 2" xfId="45821" xr:uid="{08A38D7C-3D5E-4C34-B4A1-5C7C6500228C}"/>
    <cellStyle name="Migliaia 4 5 7 2 2 2 3" xfId="34404" xr:uid="{04A0FD61-8F67-41A2-A3C3-8F199D33B271}"/>
    <cellStyle name="Migliaia 4 5 7 2 2 3" xfId="17276" xr:uid="{7BB8AEB2-F403-42AC-A2D1-0C6F068E61C4}"/>
    <cellStyle name="Migliaia 4 5 7 2 2 3 2" xfId="40113" xr:uid="{69D3A91B-2CC5-4427-B95D-6AE341198779}"/>
    <cellStyle name="Migliaia 4 5 7 2 2 4" xfId="28696" xr:uid="{A8A73220-A72D-4A99-97DD-37DD8E39C587}"/>
    <cellStyle name="Migliaia 4 5 7 2 3" xfId="8713" xr:uid="{157B3EED-8833-4910-AB55-F81573087595}"/>
    <cellStyle name="Migliaia 4 5 7 2 3 2" xfId="20130" xr:uid="{96AA047E-786E-4B1F-BA64-0CE57085D1A5}"/>
    <cellStyle name="Migliaia 4 5 7 2 3 2 2" xfId="42967" xr:uid="{A33E37EE-D20D-43DF-8721-94923BC6CE93}"/>
    <cellStyle name="Migliaia 4 5 7 2 3 3" xfId="31550" xr:uid="{D5DB603E-678C-4D2D-BE8F-37A7DA00488C}"/>
    <cellStyle name="Migliaia 4 5 7 2 4" xfId="14422" xr:uid="{283FB8DA-A584-443A-B966-F0DF0055C8B2}"/>
    <cellStyle name="Migliaia 4 5 7 2 4 2" xfId="37259" xr:uid="{83451F2A-D7C6-4E1C-971A-0620246E8D7C}"/>
    <cellStyle name="Migliaia 4 5 7 2 5" xfId="25842" xr:uid="{920DE5C4-9A97-499B-841A-35302B1FC906}"/>
    <cellStyle name="Migliaia 4 5 7 3" xfId="4431" xr:uid="{1E8BD659-ED81-47DA-AF4A-4E96B7DCB6A2}"/>
    <cellStyle name="Migliaia 4 5 7 3 2" xfId="10140" xr:uid="{7A53A76B-95B4-4BB9-98D3-65420BA5AE72}"/>
    <cellStyle name="Migliaia 4 5 7 3 2 2" xfId="21557" xr:uid="{4DB54B86-9F6B-4B0C-A652-3780B7F5205B}"/>
    <cellStyle name="Migliaia 4 5 7 3 2 2 2" xfId="44394" xr:uid="{3DBE5295-4300-4694-9193-FEC602AC056F}"/>
    <cellStyle name="Migliaia 4 5 7 3 2 3" xfId="32977" xr:uid="{1D0756A8-E841-417F-87DF-6BD5FC7D28DB}"/>
    <cellStyle name="Migliaia 4 5 7 3 3" xfId="15849" xr:uid="{7511A7EC-5D62-4313-92EC-E0E8133EB27F}"/>
    <cellStyle name="Migliaia 4 5 7 3 3 2" xfId="38686" xr:uid="{14D0667E-5AAB-4480-A804-FC50C6277EE7}"/>
    <cellStyle name="Migliaia 4 5 7 3 4" xfId="27269" xr:uid="{11B790F0-E606-46E4-97A0-B2A992A79C89}"/>
    <cellStyle name="Migliaia 4 5 7 4" xfId="7286" xr:uid="{254CF090-7B8F-4201-B1E3-964EAC3402D9}"/>
    <cellStyle name="Migliaia 4 5 7 4 2" xfId="18703" xr:uid="{0E36308F-ECCA-40A2-9F4D-72C2E75FFAC9}"/>
    <cellStyle name="Migliaia 4 5 7 4 2 2" xfId="41540" xr:uid="{784EF609-20F8-482A-8635-B3504D13D4EE}"/>
    <cellStyle name="Migliaia 4 5 7 4 3" xfId="30123" xr:uid="{DBC70609-7D34-4DC0-8DC6-5E0421113F6E}"/>
    <cellStyle name="Migliaia 4 5 7 5" xfId="12995" xr:uid="{4612EF96-9C7F-4B93-ABFA-C20094B03F5B}"/>
    <cellStyle name="Migliaia 4 5 7 5 2" xfId="35832" xr:uid="{75F2C543-8E0F-4189-8BD3-F0BB7C28420A}"/>
    <cellStyle name="Migliaia 4 5 7 6" xfId="24415" xr:uid="{FC5B6F6A-FC06-473E-8373-F8A7FBAFF473}"/>
    <cellStyle name="Migliaia 4 5 8" xfId="1902" xr:uid="{E8F8F411-3FC0-4F78-B068-1D70C4855187}"/>
    <cellStyle name="Migliaia 4 5 8 2" xfId="4758" xr:uid="{E5EA4306-A439-40FB-B6CC-8F5B687296CC}"/>
    <cellStyle name="Migliaia 4 5 8 2 2" xfId="10467" xr:uid="{742FDA40-DC64-402C-88F2-074455C064FF}"/>
    <cellStyle name="Migliaia 4 5 8 2 2 2" xfId="21884" xr:uid="{8F26E95B-2C72-4227-856C-33A2032DF569}"/>
    <cellStyle name="Migliaia 4 5 8 2 2 2 2" xfId="44721" xr:uid="{174C3069-3101-4B78-A4FC-3CC4BDC4CB4B}"/>
    <cellStyle name="Migliaia 4 5 8 2 2 3" xfId="33304" xr:uid="{874350F4-647C-42B4-B91B-EC5FDED66C65}"/>
    <cellStyle name="Migliaia 4 5 8 2 3" xfId="16176" xr:uid="{59692CFD-024E-484C-971E-3E7929DC27EB}"/>
    <cellStyle name="Migliaia 4 5 8 2 3 2" xfId="39013" xr:uid="{A7E21DB3-49D1-426F-93EE-FA78FFC7BF32}"/>
    <cellStyle name="Migliaia 4 5 8 2 4" xfId="27596" xr:uid="{4A1680EC-E8D3-438D-B7AA-1645DF6A7CFD}"/>
    <cellStyle name="Migliaia 4 5 8 3" xfId="7613" xr:uid="{9E1EDF13-0E5D-4EF4-8EC2-055622785B10}"/>
    <cellStyle name="Migliaia 4 5 8 3 2" xfId="19030" xr:uid="{3DE14793-593F-4F3E-89C5-F69BF6D2C99A}"/>
    <cellStyle name="Migliaia 4 5 8 3 2 2" xfId="41867" xr:uid="{BECE69D2-1EF5-40EC-918F-B6865CF01E5E}"/>
    <cellStyle name="Migliaia 4 5 8 3 3" xfId="30450" xr:uid="{A0C87B59-390A-4CB1-92A5-580644A51159}"/>
    <cellStyle name="Migliaia 4 5 8 4" xfId="13322" xr:uid="{4D490905-6D2A-4999-83FF-0F15B3D90EE7}"/>
    <cellStyle name="Migliaia 4 5 8 4 2" xfId="36159" xr:uid="{C776BA8A-4CAD-4A92-B932-8E6D7068D8F5}"/>
    <cellStyle name="Migliaia 4 5 8 5" xfId="24742" xr:uid="{27909921-209A-41E2-B648-EA09B778B5DB}"/>
    <cellStyle name="Migliaia 4 5 9" xfId="3331" xr:uid="{1FB3C8D2-D773-46F4-ABA2-FEFDC8753AE8}"/>
    <cellStyle name="Migliaia 4 5 9 2" xfId="9040" xr:uid="{6A3D534F-8932-4386-9B97-BF69E3975989}"/>
    <cellStyle name="Migliaia 4 5 9 2 2" xfId="20457" xr:uid="{EDFF72ED-0CB6-4360-B673-116393289EAC}"/>
    <cellStyle name="Migliaia 4 5 9 2 2 2" xfId="43294" xr:uid="{C1795045-6525-4F77-A1B7-44B09AD8BA92}"/>
    <cellStyle name="Migliaia 4 5 9 2 3" xfId="31877" xr:uid="{02D013A5-B12D-4A7D-8960-73154C326D85}"/>
    <cellStyle name="Migliaia 4 5 9 3" xfId="14749" xr:uid="{95A87DD9-F98E-4552-8DCE-A4EB5F891475}"/>
    <cellStyle name="Migliaia 4 5 9 3 2" xfId="37586" xr:uid="{642F2282-04BF-41AF-B6B4-A072D22AC16D}"/>
    <cellStyle name="Migliaia 4 5 9 4" xfId="26169" xr:uid="{FFFD5AC6-656B-426F-89E2-C9BC6931D06C}"/>
    <cellStyle name="Migliaia 4 6" xfId="374" xr:uid="{3E287C80-675A-4401-9C39-4D5BD5D954A5}"/>
    <cellStyle name="Migliaia 4 6 10" xfId="11977" xr:uid="{A5399561-EA64-4369-8796-2F833A4665F1}"/>
    <cellStyle name="Migliaia 4 6 10 2" xfId="34814" xr:uid="{4C2A2E12-55DF-48C1-8A16-5BA766EF2562}"/>
    <cellStyle name="Migliaia 4 6 11" xfId="23397" xr:uid="{1D24D5A4-FE6E-4BD8-95BC-86284903401F}"/>
    <cellStyle name="Migliaia 4 6 2" xfId="629" xr:uid="{702DC5D1-F2ED-47C6-AA34-30176924A332}"/>
    <cellStyle name="Migliaia 4 6 2 2" xfId="2201" xr:uid="{B1655C58-A608-47C7-B3AF-0288731378D9}"/>
    <cellStyle name="Migliaia 4 6 2 2 2" xfId="5057" xr:uid="{BA4629F6-4A17-4F12-9601-CDBFFD632215}"/>
    <cellStyle name="Migliaia 4 6 2 2 2 2" xfId="10765" xr:uid="{35D06BDA-7FBE-4BE9-B4F0-8B8DC3EB7168}"/>
    <cellStyle name="Migliaia 4 6 2 2 2 2 2" xfId="22183" xr:uid="{3C79826C-2486-42CE-8EBE-1EDCC4E3925F}"/>
    <cellStyle name="Migliaia 4 6 2 2 2 2 2 2" xfId="45020" xr:uid="{672E9E99-57CC-4FDC-B053-80499456ECAB}"/>
    <cellStyle name="Migliaia 4 6 2 2 2 2 3" xfId="33603" xr:uid="{51B8E033-A091-47D1-9016-2DF75784DD30}"/>
    <cellStyle name="Migliaia 4 6 2 2 2 3" xfId="16475" xr:uid="{45F16D35-3801-4E29-B456-730D332170AD}"/>
    <cellStyle name="Migliaia 4 6 2 2 2 3 2" xfId="39312" xr:uid="{3D07B741-A6FC-4F63-A0C2-F76002173F2B}"/>
    <cellStyle name="Migliaia 4 6 2 2 2 4" xfId="27895" xr:uid="{FFDC23C1-45B7-41B1-BDCB-D95CE53040ED}"/>
    <cellStyle name="Migliaia 4 6 2 2 3" xfId="7912" xr:uid="{785F3958-2FCA-44F3-8B1E-30F8B88EB499}"/>
    <cellStyle name="Migliaia 4 6 2 2 3 2" xfId="19329" xr:uid="{4CC3FDE2-0AEC-4E3C-B2B2-6318CA75E0F9}"/>
    <cellStyle name="Migliaia 4 6 2 2 3 2 2" xfId="42166" xr:uid="{D3941DDF-4DF1-4958-9767-054170A1482A}"/>
    <cellStyle name="Migliaia 4 6 2 2 3 3" xfId="30749" xr:uid="{D0CE5AB7-A97B-4A79-B2EE-76D6277CFC9D}"/>
    <cellStyle name="Migliaia 4 6 2 2 4" xfId="13621" xr:uid="{957B54BC-D35E-4A0B-A3E1-D4EE3CFB3389}"/>
    <cellStyle name="Migliaia 4 6 2 2 4 2" xfId="36458" xr:uid="{A428C054-DEFA-4C74-8644-596EDD2186B4}"/>
    <cellStyle name="Migliaia 4 6 2 2 5" xfId="25041" xr:uid="{32FE3253-32C3-4B77-AC68-F1F8EE336FBB}"/>
    <cellStyle name="Migliaia 4 6 2 3" xfId="3630" xr:uid="{6C9BD3BA-4795-42E3-B8C3-F6BA79671559}"/>
    <cellStyle name="Migliaia 4 6 2 3 2" xfId="9339" xr:uid="{27A44450-68F3-4D49-9623-67E33CFD4FED}"/>
    <cellStyle name="Migliaia 4 6 2 3 2 2" xfId="20756" xr:uid="{49B39D34-C976-4A45-80EA-8DFB93D46B38}"/>
    <cellStyle name="Migliaia 4 6 2 3 2 2 2" xfId="43593" xr:uid="{4956C185-7900-4C8D-9C2C-1DDB219DF66F}"/>
    <cellStyle name="Migliaia 4 6 2 3 2 3" xfId="32176" xr:uid="{F48E1307-56D0-4788-9429-7A8EAFC3A682}"/>
    <cellStyle name="Migliaia 4 6 2 3 3" xfId="15048" xr:uid="{12F67B1D-A608-45D6-8F74-450E213AFEED}"/>
    <cellStyle name="Migliaia 4 6 2 3 3 2" xfId="37885" xr:uid="{07A5ECDB-B79D-4A87-B7C8-25F5B15A5C44}"/>
    <cellStyle name="Migliaia 4 6 2 3 4" xfId="26468" xr:uid="{293F2153-8039-4201-9FBF-E2D5EAF68F56}"/>
    <cellStyle name="Migliaia 4 6 2 4" xfId="6485" xr:uid="{F15DB309-7ADF-42EF-871B-9C49F11FE3AA}"/>
    <cellStyle name="Migliaia 4 6 2 4 2" xfId="17902" xr:uid="{171F7519-AB72-485C-BC27-6309E511D826}"/>
    <cellStyle name="Migliaia 4 6 2 4 2 2" xfId="40739" xr:uid="{314EEE53-F99D-4AD5-BFCD-F25A876918EC}"/>
    <cellStyle name="Migliaia 4 6 2 4 3" xfId="29322" xr:uid="{87E2776C-9649-4DA6-B41C-CA05491FAD47}"/>
    <cellStyle name="Migliaia 4 6 2 5" xfId="12194" xr:uid="{53D7D876-6598-4244-9AE9-5225F9168ECF}"/>
    <cellStyle name="Migliaia 4 6 2 5 2" xfId="35031" xr:uid="{E4329697-7FF1-4C98-8045-B91047485C47}"/>
    <cellStyle name="Migliaia 4 6 2 6" xfId="23614" xr:uid="{141A1FAE-7BC5-4DF3-B11F-4F80DF4810A8}"/>
    <cellStyle name="Migliaia 4 6 3" xfId="889" xr:uid="{3813AA07-1671-43BB-828C-014697BA2B9D}"/>
    <cellStyle name="Migliaia 4 6 3 2" xfId="2418" xr:uid="{17582908-895B-4A5E-B04C-90D42ABB12AC}"/>
    <cellStyle name="Migliaia 4 6 3 2 2" xfId="5274" xr:uid="{8CDD7AF6-B78A-45C9-8C80-C8981652A124}"/>
    <cellStyle name="Migliaia 4 6 3 2 2 2" xfId="10982" xr:uid="{58F0D594-F038-417A-BB6E-98EEBB2433A3}"/>
    <cellStyle name="Migliaia 4 6 3 2 2 2 2" xfId="22400" xr:uid="{897E680B-00B3-4BCB-B1F4-AF11281AB53C}"/>
    <cellStyle name="Migliaia 4 6 3 2 2 2 2 2" xfId="45237" xr:uid="{F3353124-25CE-46E8-8A69-52BDF4344329}"/>
    <cellStyle name="Migliaia 4 6 3 2 2 2 3" xfId="33820" xr:uid="{BF18A25C-2742-4D38-A40D-2BE7553F5554}"/>
    <cellStyle name="Migliaia 4 6 3 2 2 3" xfId="16692" xr:uid="{8C6BD376-12C4-41AC-A17F-BED4DC9CADC6}"/>
    <cellStyle name="Migliaia 4 6 3 2 2 3 2" xfId="39529" xr:uid="{076F75C9-1768-4911-9DCD-65EDC817B1BD}"/>
    <cellStyle name="Migliaia 4 6 3 2 2 4" xfId="28112" xr:uid="{9CEE2CF8-F474-414E-94B5-493064CD9EB6}"/>
    <cellStyle name="Migliaia 4 6 3 2 3" xfId="8129" xr:uid="{E7D16367-A7BD-4F61-AC6B-90433861A3FE}"/>
    <cellStyle name="Migliaia 4 6 3 2 3 2" xfId="19546" xr:uid="{018D7CA7-6A08-4754-9EC8-AFE1A83EFA36}"/>
    <cellStyle name="Migliaia 4 6 3 2 3 2 2" xfId="42383" xr:uid="{ACB717E3-250B-470C-AE0C-85133F26D149}"/>
    <cellStyle name="Migliaia 4 6 3 2 3 3" xfId="30966" xr:uid="{8C5B6137-A74E-44BF-8074-59E0A4F7C6E2}"/>
    <cellStyle name="Migliaia 4 6 3 2 4" xfId="13838" xr:uid="{6D5F6CE2-C9AE-4B3C-9D8C-182574F0C842}"/>
    <cellStyle name="Migliaia 4 6 3 2 4 2" xfId="36675" xr:uid="{79BA9F2B-F23E-4906-A528-8965F62BDEFD}"/>
    <cellStyle name="Migliaia 4 6 3 2 5" xfId="25258" xr:uid="{8DDC4314-D081-4796-8464-B7518F7EAD68}"/>
    <cellStyle name="Migliaia 4 6 3 3" xfId="3847" xr:uid="{6AC856A6-7107-4D08-895B-501A27F08BEF}"/>
    <cellStyle name="Migliaia 4 6 3 3 2" xfId="9556" xr:uid="{CCCFCBD9-3B49-4947-A3A5-FB6C47AAC53C}"/>
    <cellStyle name="Migliaia 4 6 3 3 2 2" xfId="20973" xr:uid="{38C1B78C-FC89-45CC-BB26-28009ADEB5D1}"/>
    <cellStyle name="Migliaia 4 6 3 3 2 2 2" xfId="43810" xr:uid="{7F3E62CB-5EB7-4FDA-B6AE-67D1AEA5E7B3}"/>
    <cellStyle name="Migliaia 4 6 3 3 2 3" xfId="32393" xr:uid="{530F05DA-C52F-4EFD-AE12-A532545BE18B}"/>
    <cellStyle name="Migliaia 4 6 3 3 3" xfId="15265" xr:uid="{1770D068-9C47-4EB2-8D64-EB04304BB41D}"/>
    <cellStyle name="Migliaia 4 6 3 3 3 2" xfId="38102" xr:uid="{AD1D71AD-49F3-461C-A358-1F1A102329E8}"/>
    <cellStyle name="Migliaia 4 6 3 3 4" xfId="26685" xr:uid="{8C1541AB-CA83-4EC0-BCF0-D14E9078BDAA}"/>
    <cellStyle name="Migliaia 4 6 3 4" xfId="6702" xr:uid="{82AA5841-16E1-4B36-B8EC-E38E85C3E2B8}"/>
    <cellStyle name="Migliaia 4 6 3 4 2" xfId="18119" xr:uid="{501B7C4D-5913-48EC-88C7-3EB269A10467}"/>
    <cellStyle name="Migliaia 4 6 3 4 2 2" xfId="40956" xr:uid="{45861B0D-52D5-45D5-AFEE-DCCC1BFB6D35}"/>
    <cellStyle name="Migliaia 4 6 3 4 3" xfId="29539" xr:uid="{73FD7A41-8456-4463-B38F-722B4D5D3B94}"/>
    <cellStyle name="Migliaia 4 6 3 5" xfId="12411" xr:uid="{638FDC57-0E71-4095-9B03-84D464289A9D}"/>
    <cellStyle name="Migliaia 4 6 3 5 2" xfId="35248" xr:uid="{AEF70439-2780-4E2D-A862-E6511A6A5CF0}"/>
    <cellStyle name="Migliaia 4 6 3 6" xfId="23831" xr:uid="{BC7FAB88-65BD-4A80-935D-7DD272AB5318}"/>
    <cellStyle name="Migliaia 4 6 4" xfId="1136" xr:uid="{E9AA33B5-76A5-44B1-81D4-D4AF03577A61}"/>
    <cellStyle name="Migliaia 4 6 4 2" xfId="2635" xr:uid="{DB349DEE-38C1-40DD-8F5C-02EEACCA7527}"/>
    <cellStyle name="Migliaia 4 6 4 2 2" xfId="5491" xr:uid="{A966A06E-AD20-480E-841F-254166345511}"/>
    <cellStyle name="Migliaia 4 6 4 2 2 2" xfId="11199" xr:uid="{9E0A219E-FF0E-41E7-94A8-7787FB19B43D}"/>
    <cellStyle name="Migliaia 4 6 4 2 2 2 2" xfId="22617" xr:uid="{25FC41F6-9187-474B-9519-E5794BDA2330}"/>
    <cellStyle name="Migliaia 4 6 4 2 2 2 2 2" xfId="45454" xr:uid="{D2F2291E-01D4-4B0C-ADF7-F0F296D95CF5}"/>
    <cellStyle name="Migliaia 4 6 4 2 2 2 3" xfId="34037" xr:uid="{C584F205-BA8D-4158-994D-10AD9F6BC98B}"/>
    <cellStyle name="Migliaia 4 6 4 2 2 3" xfId="16909" xr:uid="{B5C784CA-81FD-404A-B2A0-63F7DF0B2724}"/>
    <cellStyle name="Migliaia 4 6 4 2 2 3 2" xfId="39746" xr:uid="{749A117D-FE6E-44DF-851A-1CE5CD272520}"/>
    <cellStyle name="Migliaia 4 6 4 2 2 4" xfId="28329" xr:uid="{69695B87-8F29-4E90-BDFB-481BA65AD5A3}"/>
    <cellStyle name="Migliaia 4 6 4 2 3" xfId="8346" xr:uid="{B36FEFFB-E0D1-4A95-B648-6E5B06DA020B}"/>
    <cellStyle name="Migliaia 4 6 4 2 3 2" xfId="19763" xr:uid="{D56364A2-4544-407C-883A-716D09FD05A0}"/>
    <cellStyle name="Migliaia 4 6 4 2 3 2 2" xfId="42600" xr:uid="{A2728F96-F764-401F-AB5A-5E662A223097}"/>
    <cellStyle name="Migliaia 4 6 4 2 3 3" xfId="31183" xr:uid="{8BE6AAD3-D3F0-4078-AA36-E75EE0216DEA}"/>
    <cellStyle name="Migliaia 4 6 4 2 4" xfId="14055" xr:uid="{05998C7B-6825-4325-AABE-E5E45B64B93D}"/>
    <cellStyle name="Migliaia 4 6 4 2 4 2" xfId="36892" xr:uid="{D671F2D6-A0A4-4CC5-A7EE-04D665BE7DB3}"/>
    <cellStyle name="Migliaia 4 6 4 2 5" xfId="25475" xr:uid="{75955EE4-8592-4D59-A5F9-141AC298867A}"/>
    <cellStyle name="Migliaia 4 6 4 3" xfId="4064" xr:uid="{36C638F9-524E-47AD-873C-5D362AA9A465}"/>
    <cellStyle name="Migliaia 4 6 4 3 2" xfId="9773" xr:uid="{F86FC444-7F0C-4DAB-BEEA-52B376903D33}"/>
    <cellStyle name="Migliaia 4 6 4 3 2 2" xfId="21190" xr:uid="{CA1D6960-C60A-4433-AACF-87ED27DE20CC}"/>
    <cellStyle name="Migliaia 4 6 4 3 2 2 2" xfId="44027" xr:uid="{DFD3E80E-8161-47D2-A838-13F2E644D82A}"/>
    <cellStyle name="Migliaia 4 6 4 3 2 3" xfId="32610" xr:uid="{B142BED5-2045-4092-9B8A-5C30C6EB11F6}"/>
    <cellStyle name="Migliaia 4 6 4 3 3" xfId="15482" xr:uid="{89A50B6C-DC36-4923-B597-610A485E0391}"/>
    <cellStyle name="Migliaia 4 6 4 3 3 2" xfId="38319" xr:uid="{06C54E0E-F19E-4EC3-95C5-F03FC1079B39}"/>
    <cellStyle name="Migliaia 4 6 4 3 4" xfId="26902" xr:uid="{618C6084-9941-4A55-BB2C-B6A1AE4904C6}"/>
    <cellStyle name="Migliaia 4 6 4 4" xfId="6919" xr:uid="{6FCB7D4A-6129-43A7-B9C1-31FD267C4548}"/>
    <cellStyle name="Migliaia 4 6 4 4 2" xfId="18336" xr:uid="{D39B0164-CB65-46D9-8409-5C66002C30CE}"/>
    <cellStyle name="Migliaia 4 6 4 4 2 2" xfId="41173" xr:uid="{E45EA0E0-DA25-407E-A0A6-8B561C452178}"/>
    <cellStyle name="Migliaia 4 6 4 4 3" xfId="29756" xr:uid="{ED6B373F-F556-4CE8-BE16-ED45C6D56A34}"/>
    <cellStyle name="Migliaia 4 6 4 5" xfId="12628" xr:uid="{813D4B39-BF3E-4011-9085-1E60A412D741}"/>
    <cellStyle name="Migliaia 4 6 4 5 2" xfId="35465" xr:uid="{8EBDDA1D-EFDF-4C0A-B9BC-67F056DCEEC1}"/>
    <cellStyle name="Migliaia 4 6 4 6" xfId="24048" xr:uid="{3BD1F48A-6A2A-4993-82A6-663C32466F50}"/>
    <cellStyle name="Migliaia 4 6 5" xfId="1383" xr:uid="{899B05DB-FA15-4A90-AFCA-7ED5587FC5DD}"/>
    <cellStyle name="Migliaia 4 6 5 2" xfId="2852" xr:uid="{BA51E935-EC9E-4670-8D27-6BDD503789E3}"/>
    <cellStyle name="Migliaia 4 6 5 2 2" xfId="5708" xr:uid="{72F04609-BE3B-4D3C-918D-C65AB051504A}"/>
    <cellStyle name="Migliaia 4 6 5 2 2 2" xfId="11416" xr:uid="{4CFBDC40-9A3E-4BAB-917A-36952150C453}"/>
    <cellStyle name="Migliaia 4 6 5 2 2 2 2" xfId="22834" xr:uid="{DE5DA71F-C458-42B3-89E4-3C89D30D2A0E}"/>
    <cellStyle name="Migliaia 4 6 5 2 2 2 2 2" xfId="45671" xr:uid="{6B8F10F8-AEBC-49A6-8ADC-E3BDA83500C7}"/>
    <cellStyle name="Migliaia 4 6 5 2 2 2 3" xfId="34254" xr:uid="{914BD9C3-00F4-4CC2-9D57-8403F92ED9E9}"/>
    <cellStyle name="Migliaia 4 6 5 2 2 3" xfId="17126" xr:uid="{8BA6BAC6-5078-4D8C-BAC3-9B6283C96CE6}"/>
    <cellStyle name="Migliaia 4 6 5 2 2 3 2" xfId="39963" xr:uid="{12895560-0702-40C9-87AE-C6B52C0DE78C}"/>
    <cellStyle name="Migliaia 4 6 5 2 2 4" xfId="28546" xr:uid="{ACD20C1E-979D-4B14-A29E-FACD84CAE49C}"/>
    <cellStyle name="Migliaia 4 6 5 2 3" xfId="8563" xr:uid="{DD033928-6408-4451-BBC3-3B2C4F2591E9}"/>
    <cellStyle name="Migliaia 4 6 5 2 3 2" xfId="19980" xr:uid="{3384A637-E5EB-4B4A-934B-496DAF35ABBF}"/>
    <cellStyle name="Migliaia 4 6 5 2 3 2 2" xfId="42817" xr:uid="{D04E61FD-AF0B-4D34-A1D6-DE430DD00652}"/>
    <cellStyle name="Migliaia 4 6 5 2 3 3" xfId="31400" xr:uid="{7FA83656-E149-415E-99E4-9F4B163634A7}"/>
    <cellStyle name="Migliaia 4 6 5 2 4" xfId="14272" xr:uid="{644223E5-CF72-4CA9-8A3D-1FDC10B7B8A5}"/>
    <cellStyle name="Migliaia 4 6 5 2 4 2" xfId="37109" xr:uid="{02002276-BF20-4E9F-B4E5-77B9AE73AB4B}"/>
    <cellStyle name="Migliaia 4 6 5 2 5" xfId="25692" xr:uid="{F88CFF72-105A-4D81-AF0C-8A81D012C693}"/>
    <cellStyle name="Migliaia 4 6 5 3" xfId="4281" xr:uid="{37C1458D-78C2-4EB9-86AE-F955A50A2773}"/>
    <cellStyle name="Migliaia 4 6 5 3 2" xfId="9990" xr:uid="{76333BAD-3B18-4D9B-B1AD-5BDEE4C314CB}"/>
    <cellStyle name="Migliaia 4 6 5 3 2 2" xfId="21407" xr:uid="{C8B1D812-190F-4CF7-9860-E414387FE5BD}"/>
    <cellStyle name="Migliaia 4 6 5 3 2 2 2" xfId="44244" xr:uid="{11ACCBEC-424E-4127-9D9E-C0D2CBEBA72F}"/>
    <cellStyle name="Migliaia 4 6 5 3 2 3" xfId="32827" xr:uid="{E28E336F-1B9E-4DEA-83E5-E679DFB25D6D}"/>
    <cellStyle name="Migliaia 4 6 5 3 3" xfId="15699" xr:uid="{F71B61F0-E79B-42E3-941D-4DBB43065D7B}"/>
    <cellStyle name="Migliaia 4 6 5 3 3 2" xfId="38536" xr:uid="{35E1B388-3F56-45F6-809C-00D5855DAC27}"/>
    <cellStyle name="Migliaia 4 6 5 3 4" xfId="27119" xr:uid="{6C4E2B49-36D4-4792-B391-E9ED399CF757}"/>
    <cellStyle name="Migliaia 4 6 5 4" xfId="7136" xr:uid="{63398BAD-C5B6-4934-B25E-AEBB66AC038B}"/>
    <cellStyle name="Migliaia 4 6 5 4 2" xfId="18553" xr:uid="{5351C98C-1BEA-4D48-97FC-69BB3787BC30}"/>
    <cellStyle name="Migliaia 4 6 5 4 2 2" xfId="41390" xr:uid="{2B52D637-50CB-4016-B1CD-689C00447FBA}"/>
    <cellStyle name="Migliaia 4 6 5 4 3" xfId="29973" xr:uid="{781FE91F-D786-4814-8FE5-AD471CB5EABC}"/>
    <cellStyle name="Migliaia 4 6 5 5" xfId="12845" xr:uid="{3D5A101B-3F26-4660-94F6-333E185EB9C5}"/>
    <cellStyle name="Migliaia 4 6 5 5 2" xfId="35682" xr:uid="{81622BF5-F0C8-41B8-BDAF-4DDEA2272467}"/>
    <cellStyle name="Migliaia 4 6 5 6" xfId="24265" xr:uid="{4B139AA0-EAF1-4C6B-BEC6-28D6D0B13DFB}"/>
    <cellStyle name="Migliaia 4 6 6" xfId="1630" xr:uid="{FFD28132-1972-4662-8175-F4EC07CEABD5}"/>
    <cellStyle name="Migliaia 4 6 6 2" xfId="3069" xr:uid="{18A8750A-4E8D-47D9-A614-329F18E19DFB}"/>
    <cellStyle name="Migliaia 4 6 6 2 2" xfId="5925" xr:uid="{50E5CADE-3184-4912-9BF7-F3961042536E}"/>
    <cellStyle name="Migliaia 4 6 6 2 2 2" xfId="11633" xr:uid="{8E26BA8F-7556-4537-B22B-30321EDF42D0}"/>
    <cellStyle name="Migliaia 4 6 6 2 2 2 2" xfId="23051" xr:uid="{EAE3DC9A-1F27-429A-9082-711C47365138}"/>
    <cellStyle name="Migliaia 4 6 6 2 2 2 2 2" xfId="45888" xr:uid="{3529093D-B4F6-4C88-BE0C-571E5DC7F436}"/>
    <cellStyle name="Migliaia 4 6 6 2 2 2 3" xfId="34471" xr:uid="{96AC7D9A-49CF-4B34-A477-D072D3D396B0}"/>
    <cellStyle name="Migliaia 4 6 6 2 2 3" xfId="17343" xr:uid="{BC120041-4D05-4127-AC8E-BD6FC1714CEA}"/>
    <cellStyle name="Migliaia 4 6 6 2 2 3 2" xfId="40180" xr:uid="{6AF49585-2E9E-4E27-A9BD-6D11D00DDB99}"/>
    <cellStyle name="Migliaia 4 6 6 2 2 4" xfId="28763" xr:uid="{4AF61483-3E68-4BED-A593-6B6A5F5ACAA7}"/>
    <cellStyle name="Migliaia 4 6 6 2 3" xfId="8780" xr:uid="{BCD448AB-8DA4-49AF-B4F8-2EF0C85EC678}"/>
    <cellStyle name="Migliaia 4 6 6 2 3 2" xfId="20197" xr:uid="{9A5E234E-48E6-482A-A99A-19414F5B1618}"/>
    <cellStyle name="Migliaia 4 6 6 2 3 2 2" xfId="43034" xr:uid="{A77A24FC-2C83-40A1-BDFB-9C52946055A0}"/>
    <cellStyle name="Migliaia 4 6 6 2 3 3" xfId="31617" xr:uid="{A92976B2-9F67-49A5-A67C-87B6026B7E49}"/>
    <cellStyle name="Migliaia 4 6 6 2 4" xfId="14489" xr:uid="{501CAD79-C149-4406-A2D4-D3D0BAEBF9F7}"/>
    <cellStyle name="Migliaia 4 6 6 2 4 2" xfId="37326" xr:uid="{DDB78E98-74A9-47BF-9134-F7E9ED05ECD5}"/>
    <cellStyle name="Migliaia 4 6 6 2 5" xfId="25909" xr:uid="{9F03E38D-20A0-467C-A307-5F3D73AFB684}"/>
    <cellStyle name="Migliaia 4 6 6 3" xfId="4498" xr:uid="{FF7BE468-1F56-4676-85AB-F62116163607}"/>
    <cellStyle name="Migliaia 4 6 6 3 2" xfId="10207" xr:uid="{E052F442-53B0-4FAF-9C41-D130A0E32CE0}"/>
    <cellStyle name="Migliaia 4 6 6 3 2 2" xfId="21624" xr:uid="{A002C188-266A-458A-9EE1-F4FC216099B9}"/>
    <cellStyle name="Migliaia 4 6 6 3 2 2 2" xfId="44461" xr:uid="{8E639125-CD3D-433F-A13B-FEC92A419C69}"/>
    <cellStyle name="Migliaia 4 6 6 3 2 3" xfId="33044" xr:uid="{159D0E5C-E2F9-4621-A278-03F24CF3152F}"/>
    <cellStyle name="Migliaia 4 6 6 3 3" xfId="15916" xr:uid="{C31859C2-A1C1-4F3E-A9EC-B0C281A2BFEF}"/>
    <cellStyle name="Migliaia 4 6 6 3 3 2" xfId="38753" xr:uid="{C02E45F1-92D4-4458-8A4E-724944CED972}"/>
    <cellStyle name="Migliaia 4 6 6 3 4" xfId="27336" xr:uid="{57451527-3F57-473E-B86F-8230CAD9230F}"/>
    <cellStyle name="Migliaia 4 6 6 4" xfId="7353" xr:uid="{6D1024CF-CE6B-4DBA-959E-B967D552A826}"/>
    <cellStyle name="Migliaia 4 6 6 4 2" xfId="18770" xr:uid="{17611DBE-4661-460E-A22D-D56759FA0BE5}"/>
    <cellStyle name="Migliaia 4 6 6 4 2 2" xfId="41607" xr:uid="{8FE5F795-F633-41BB-BBEA-DB9B303A4818}"/>
    <cellStyle name="Migliaia 4 6 6 4 3" xfId="30190" xr:uid="{ABF52856-7A54-4C7B-8370-B97990708465}"/>
    <cellStyle name="Migliaia 4 6 6 5" xfId="13062" xr:uid="{683224A6-D279-435E-A115-FB2A4A699F74}"/>
    <cellStyle name="Migliaia 4 6 6 5 2" xfId="35899" xr:uid="{02E0472A-5C8B-49E0-8089-57325C8DBDB0}"/>
    <cellStyle name="Migliaia 4 6 6 6" xfId="24482" xr:uid="{CC7C4DB6-C424-4D78-87CF-3890FD7566A0}"/>
    <cellStyle name="Migliaia 4 6 7" xfId="1984" xr:uid="{C784338B-381F-4AE4-A31E-415A0D64BD54}"/>
    <cellStyle name="Migliaia 4 6 7 2" xfId="4840" xr:uid="{711ECBA5-C7E7-421C-BF7C-C20D5E1336F4}"/>
    <cellStyle name="Migliaia 4 6 7 2 2" xfId="10548" xr:uid="{EF402269-6B1C-41A3-BB7F-B72C0BE8EA3C}"/>
    <cellStyle name="Migliaia 4 6 7 2 2 2" xfId="21966" xr:uid="{CED14665-DE18-4709-AD13-A053B4E76C62}"/>
    <cellStyle name="Migliaia 4 6 7 2 2 2 2" xfId="44803" xr:uid="{F048B9AA-B3EC-4FB7-B7B1-2999E1BB2112}"/>
    <cellStyle name="Migliaia 4 6 7 2 2 3" xfId="33386" xr:uid="{5CE4E33D-870C-4552-B27F-4395A1EF39FA}"/>
    <cellStyle name="Migliaia 4 6 7 2 3" xfId="16258" xr:uid="{DEF08447-D368-499E-8108-F88F35C0BB12}"/>
    <cellStyle name="Migliaia 4 6 7 2 3 2" xfId="39095" xr:uid="{7487F2CC-689A-45C3-8870-2F5D5A0250E4}"/>
    <cellStyle name="Migliaia 4 6 7 2 4" xfId="27678" xr:uid="{96FAF260-C446-4181-9D7F-2642F6856395}"/>
    <cellStyle name="Migliaia 4 6 7 3" xfId="7695" xr:uid="{4063B2EC-8B13-43D1-AD6A-20A65233ED13}"/>
    <cellStyle name="Migliaia 4 6 7 3 2" xfId="19112" xr:uid="{4DF0E2D4-9ED7-45A6-91E7-BA6CF0DC4A41}"/>
    <cellStyle name="Migliaia 4 6 7 3 2 2" xfId="41949" xr:uid="{7C2DBEF9-100D-45A9-8335-78D1E9078C59}"/>
    <cellStyle name="Migliaia 4 6 7 3 3" xfId="30532" xr:uid="{7BCE3C16-0C3E-4951-A461-43BABAD2CE78}"/>
    <cellStyle name="Migliaia 4 6 7 4" xfId="13404" xr:uid="{2B97DCCC-41D8-4B55-88D1-A207730C8923}"/>
    <cellStyle name="Migliaia 4 6 7 4 2" xfId="36241" xr:uid="{8D80A275-BF7C-4B58-8E65-FBDC4267A55D}"/>
    <cellStyle name="Migliaia 4 6 7 5" xfId="24824" xr:uid="{4E3CBE6A-CC3F-4208-AB70-ED994D6EA942}"/>
    <cellStyle name="Migliaia 4 6 8" xfId="3413" xr:uid="{DC6C8010-A2D6-44D5-A0EB-B6F790BCF28E}"/>
    <cellStyle name="Migliaia 4 6 8 2" xfId="9122" xr:uid="{993B73C1-20FD-4455-B67D-F74FEAB10332}"/>
    <cellStyle name="Migliaia 4 6 8 2 2" xfId="20539" xr:uid="{7210124C-F322-40BF-B7D1-E68F8F47D384}"/>
    <cellStyle name="Migliaia 4 6 8 2 2 2" xfId="43376" xr:uid="{F98DB6C6-54FE-443E-B2E5-2837D46DEBDC}"/>
    <cellStyle name="Migliaia 4 6 8 2 3" xfId="31959" xr:uid="{FC8EDC22-4761-42A4-B035-CA2614E870A3}"/>
    <cellStyle name="Migliaia 4 6 8 3" xfId="14831" xr:uid="{67CEC0DC-2DE7-49A0-B82A-603088BBF21D}"/>
    <cellStyle name="Migliaia 4 6 8 3 2" xfId="37668" xr:uid="{CD18D3B0-39E9-44F7-B308-EE9AA3E2CE60}"/>
    <cellStyle name="Migliaia 4 6 8 4" xfId="26251" xr:uid="{B4ABEEAB-330F-44D7-A852-CFDB15DCD384}"/>
    <cellStyle name="Migliaia 4 6 9" xfId="6268" xr:uid="{328EA8E3-1927-4869-8665-029119C9D858}"/>
    <cellStyle name="Migliaia 4 6 9 2" xfId="17685" xr:uid="{CAC390B4-827F-4A08-95D1-41DA87B32DE8}"/>
    <cellStyle name="Migliaia 4 6 9 2 2" xfId="40522" xr:uid="{B23CCA9E-C484-46FD-BD21-42C2290EDEB6}"/>
    <cellStyle name="Migliaia 4 6 9 3" xfId="29105" xr:uid="{23106369-D697-4947-AFE1-5393572A8886}"/>
    <cellStyle name="Migliaia 4 7" xfId="494" xr:uid="{1ADB4E86-6691-473A-9F52-EC5E780C673C}"/>
    <cellStyle name="Migliaia 4 7 2" xfId="2087" xr:uid="{0144A085-8B0C-448E-BCAC-637028B27483}"/>
    <cellStyle name="Migliaia 4 7 2 2" xfId="4943" xr:uid="{3FA00211-6FBA-4BC6-A37E-3BBF8417ABC4}"/>
    <cellStyle name="Migliaia 4 7 2 2 2" xfId="10651" xr:uid="{A1E4DF24-A7AC-4A0C-A94F-71854C0BA0DE}"/>
    <cellStyle name="Migliaia 4 7 2 2 2 2" xfId="22069" xr:uid="{E309B865-028B-4E92-A849-FB1F22FC0827}"/>
    <cellStyle name="Migliaia 4 7 2 2 2 2 2" xfId="44906" xr:uid="{DF89BE19-066A-402D-A38B-61AC5C6F2CEB}"/>
    <cellStyle name="Migliaia 4 7 2 2 2 3" xfId="33489" xr:uid="{05D85262-1CF1-4C90-AD57-82C358224ED5}"/>
    <cellStyle name="Migliaia 4 7 2 2 3" xfId="16361" xr:uid="{58C1F19A-9F8E-4BA5-9735-2486704D9328}"/>
    <cellStyle name="Migliaia 4 7 2 2 3 2" xfId="39198" xr:uid="{E4751761-4B80-4D72-8D3D-204A7C469C09}"/>
    <cellStyle name="Migliaia 4 7 2 2 4" xfId="27781" xr:uid="{5E3766BF-1229-4BE3-9ED6-4B7A95CACB0E}"/>
    <cellStyle name="Migliaia 4 7 2 3" xfId="7798" xr:uid="{29278894-F827-45E2-BDBB-35B4BC42DFE4}"/>
    <cellStyle name="Migliaia 4 7 2 3 2" xfId="19215" xr:uid="{9A35CEBF-D26A-45CF-B17D-F1E75B7921EB}"/>
    <cellStyle name="Migliaia 4 7 2 3 2 2" xfId="42052" xr:uid="{62DCF699-D117-40E7-9DE0-7EBE94EA5168}"/>
    <cellStyle name="Migliaia 4 7 2 3 3" xfId="30635" xr:uid="{AE592097-DF2E-41EF-BDB1-4EF6E1A4044C}"/>
    <cellStyle name="Migliaia 4 7 2 4" xfId="13507" xr:uid="{70CEC4B3-D374-4CA2-8018-6EA8B975D37F}"/>
    <cellStyle name="Migliaia 4 7 2 4 2" xfId="36344" xr:uid="{42E64371-DF81-406A-984F-6F42670C7359}"/>
    <cellStyle name="Migliaia 4 7 2 5" xfId="24927" xr:uid="{1CF02184-4033-4946-9760-CF7D7BEE89CB}"/>
    <cellStyle name="Migliaia 4 7 3" xfId="3516" xr:uid="{299CBEF9-23B8-46A0-8B73-6330301C446C}"/>
    <cellStyle name="Migliaia 4 7 3 2" xfId="9225" xr:uid="{C16ACFB7-D4AB-4C37-ABCC-CCA4C40EF91C}"/>
    <cellStyle name="Migliaia 4 7 3 2 2" xfId="20642" xr:uid="{6C228240-AA98-4CA3-BD05-5ED85E2C91ED}"/>
    <cellStyle name="Migliaia 4 7 3 2 2 2" xfId="43479" xr:uid="{5CDAE370-D1F8-4444-B57B-4BCF2F098ACB}"/>
    <cellStyle name="Migliaia 4 7 3 2 3" xfId="32062" xr:uid="{DE6DEC88-C798-477B-ACD7-02FEBE28085C}"/>
    <cellStyle name="Migliaia 4 7 3 3" xfId="14934" xr:uid="{6AB22B83-DBAB-4800-B421-226EF339E771}"/>
    <cellStyle name="Migliaia 4 7 3 3 2" xfId="37771" xr:uid="{AEB497C0-7F85-4DB2-B477-ED1210DB20F4}"/>
    <cellStyle name="Migliaia 4 7 3 4" xfId="26354" xr:uid="{386F002E-D167-43EF-B118-B756485045A9}"/>
    <cellStyle name="Migliaia 4 7 4" xfId="6371" xr:uid="{B6A9755B-11BB-4CC1-98E9-2411625CD976}"/>
    <cellStyle name="Migliaia 4 7 4 2" xfId="17788" xr:uid="{480D98A4-A470-4B58-B4CE-783A419D9045}"/>
    <cellStyle name="Migliaia 4 7 4 2 2" xfId="40625" xr:uid="{AAC1DD8F-FAED-467C-9815-D1FDFE63D5FA}"/>
    <cellStyle name="Migliaia 4 7 4 3" xfId="29208" xr:uid="{3FF460E4-83FF-4FBA-95F6-117A1E2CB247}"/>
    <cellStyle name="Migliaia 4 7 5" xfId="12080" xr:uid="{031B98FB-83EE-4D09-B0EA-35C445FEEE01}"/>
    <cellStyle name="Migliaia 4 7 5 2" xfId="34917" xr:uid="{DBAC51A7-42BD-4E26-AB9D-E6A485A905D4}"/>
    <cellStyle name="Migliaia 4 7 6" xfId="23500" xr:uid="{F552827C-D9FE-4FF4-AC4B-09940EDB3323}"/>
    <cellStyle name="Migliaia 4 8" xfId="758" xr:uid="{14C34649-2AB4-4C85-9334-6733EC8EE6EE}"/>
    <cellStyle name="Migliaia 4 8 2" xfId="2304" xr:uid="{77DFEEA7-97AD-4FEE-85AA-706E0FDBD99D}"/>
    <cellStyle name="Migliaia 4 8 2 2" xfId="5160" xr:uid="{165EDBC5-0534-472B-B200-3EFBF21B1160}"/>
    <cellStyle name="Migliaia 4 8 2 2 2" xfId="10868" xr:uid="{C5F86A8F-51A3-4F24-AEB0-C0B3EEAA0EE4}"/>
    <cellStyle name="Migliaia 4 8 2 2 2 2" xfId="22286" xr:uid="{BD1974D9-652A-4AB4-9680-10D08F8FF34B}"/>
    <cellStyle name="Migliaia 4 8 2 2 2 2 2" xfId="45123" xr:uid="{BC01C0E9-A2B5-405C-A385-FF7E2EC7871F}"/>
    <cellStyle name="Migliaia 4 8 2 2 2 3" xfId="33706" xr:uid="{DF1E008B-E410-4AC3-B514-D77886C3C788}"/>
    <cellStyle name="Migliaia 4 8 2 2 3" xfId="16578" xr:uid="{128CA263-087C-4199-8792-EA880B41E0C8}"/>
    <cellStyle name="Migliaia 4 8 2 2 3 2" xfId="39415" xr:uid="{20708246-F299-4DB7-A994-FEEAA0CE1925}"/>
    <cellStyle name="Migliaia 4 8 2 2 4" xfId="27998" xr:uid="{15A58D00-F052-4DA3-8563-999CAD8EE628}"/>
    <cellStyle name="Migliaia 4 8 2 3" xfId="8015" xr:uid="{6D8D7393-2D2B-4BFB-AD1B-63FAF5D89A6F}"/>
    <cellStyle name="Migliaia 4 8 2 3 2" xfId="19432" xr:uid="{CAD7A3A3-D029-4F7C-A244-4C06854E8C08}"/>
    <cellStyle name="Migliaia 4 8 2 3 2 2" xfId="42269" xr:uid="{0D36C47A-0AF1-46B3-8F05-3D7D6AC75963}"/>
    <cellStyle name="Migliaia 4 8 2 3 3" xfId="30852" xr:uid="{66F5C18E-AA12-4046-8E4A-E34AB0770871}"/>
    <cellStyle name="Migliaia 4 8 2 4" xfId="13724" xr:uid="{11FBCA62-D8B9-4941-84BA-DC8A8ECCB501}"/>
    <cellStyle name="Migliaia 4 8 2 4 2" xfId="36561" xr:uid="{CDD3E3F2-E837-4D92-B442-BF727774A5EB}"/>
    <cellStyle name="Migliaia 4 8 2 5" xfId="25144" xr:uid="{20CE5FAE-6D5B-43A5-B7B4-C51D87FE3747}"/>
    <cellStyle name="Migliaia 4 8 3" xfId="3733" xr:uid="{78EBE67E-42D5-4E71-877D-25399ECCA722}"/>
    <cellStyle name="Migliaia 4 8 3 2" xfId="9442" xr:uid="{B0B0F1C9-D453-4F0C-95C1-CE66E0E51F1F}"/>
    <cellStyle name="Migliaia 4 8 3 2 2" xfId="20859" xr:uid="{5968D872-1195-492E-A429-DC9541085E83}"/>
    <cellStyle name="Migliaia 4 8 3 2 2 2" xfId="43696" xr:uid="{68F2E525-1E16-409E-8894-18666704F1E5}"/>
    <cellStyle name="Migliaia 4 8 3 2 3" xfId="32279" xr:uid="{0DC88040-1670-40CC-83E0-E420F94BCDA8}"/>
    <cellStyle name="Migliaia 4 8 3 3" xfId="15151" xr:uid="{80A4349B-6801-4A07-A4ED-C6F4BDABF8CF}"/>
    <cellStyle name="Migliaia 4 8 3 3 2" xfId="37988" xr:uid="{9DD33F56-6448-45AA-93CE-69904FAC8C47}"/>
    <cellStyle name="Migliaia 4 8 3 4" xfId="26571" xr:uid="{689127F0-3E04-4A13-82C8-28086B58C9A7}"/>
    <cellStyle name="Migliaia 4 8 4" xfId="6588" xr:uid="{3CEED37A-77D3-422A-9F48-410F0819F758}"/>
    <cellStyle name="Migliaia 4 8 4 2" xfId="18005" xr:uid="{5D073C8D-4F98-4900-AAF8-0C9F01D70F42}"/>
    <cellStyle name="Migliaia 4 8 4 2 2" xfId="40842" xr:uid="{0D8A00D0-3873-4866-9CE7-BCA16EFABF72}"/>
    <cellStyle name="Migliaia 4 8 4 3" xfId="29425" xr:uid="{27B352D8-D619-4378-875E-E53F5370EDE7}"/>
    <cellStyle name="Migliaia 4 8 5" xfId="12297" xr:uid="{E6D69AE5-1EF8-41D2-AA84-60F187F4C277}"/>
    <cellStyle name="Migliaia 4 8 5 2" xfId="35134" xr:uid="{88299E6F-8E45-4533-8F8D-2ABF62BE31DF}"/>
    <cellStyle name="Migliaia 4 8 6" xfId="23717" xr:uid="{527E395F-A72A-4488-A7BE-81D07C49408A}"/>
    <cellStyle name="Migliaia 4 9" xfId="1005" xr:uid="{342FE259-A930-4121-9875-2C943B2361FC}"/>
    <cellStyle name="Migliaia 4 9 2" xfId="2521" xr:uid="{8A0164E2-5DEC-4D73-BC31-FB7C712AF038}"/>
    <cellStyle name="Migliaia 4 9 2 2" xfId="5377" xr:uid="{D0A1BD2F-11D2-4468-8167-5DE6923A48CF}"/>
    <cellStyle name="Migliaia 4 9 2 2 2" xfId="11085" xr:uid="{9A26C599-89CD-4724-BCF2-F06D1D0F3388}"/>
    <cellStyle name="Migliaia 4 9 2 2 2 2" xfId="22503" xr:uid="{1FE73102-F6F8-4D9D-87CD-CA8BC586F3C8}"/>
    <cellStyle name="Migliaia 4 9 2 2 2 2 2" xfId="45340" xr:uid="{7A1D69B7-FAE2-47DD-B59A-D281774051E6}"/>
    <cellStyle name="Migliaia 4 9 2 2 2 3" xfId="33923" xr:uid="{2616224F-5A4E-4250-AD04-815F52B20B01}"/>
    <cellStyle name="Migliaia 4 9 2 2 3" xfId="16795" xr:uid="{ADB7EE06-162E-417A-AFC1-96884D72664B}"/>
    <cellStyle name="Migliaia 4 9 2 2 3 2" xfId="39632" xr:uid="{0F30D99C-361F-4ACB-B0F2-3F35BB7E8764}"/>
    <cellStyle name="Migliaia 4 9 2 2 4" xfId="28215" xr:uid="{D3AFF0AD-46DE-47CF-AC84-E36685AAE529}"/>
    <cellStyle name="Migliaia 4 9 2 3" xfId="8232" xr:uid="{E9779E47-1B1F-4175-86E4-C5BB5683A541}"/>
    <cellStyle name="Migliaia 4 9 2 3 2" xfId="19649" xr:uid="{3A276CC7-9D39-418A-8301-88C813C9439B}"/>
    <cellStyle name="Migliaia 4 9 2 3 2 2" xfId="42486" xr:uid="{E453325C-2B67-42A8-BB83-23CA521F8E6C}"/>
    <cellStyle name="Migliaia 4 9 2 3 3" xfId="31069" xr:uid="{6E86DA0D-12CB-402B-A379-BB8935717FDD}"/>
    <cellStyle name="Migliaia 4 9 2 4" xfId="13941" xr:uid="{CE389504-AFBD-47B5-B321-8C1B75AC2627}"/>
    <cellStyle name="Migliaia 4 9 2 4 2" xfId="36778" xr:uid="{850C39FC-E3B5-4EC2-8690-56061E1C406F}"/>
    <cellStyle name="Migliaia 4 9 2 5" xfId="25361" xr:uid="{BC6EDF3A-0551-4060-936D-C3B1C6892181}"/>
    <cellStyle name="Migliaia 4 9 3" xfId="3950" xr:uid="{1CB8DF0C-A932-45BC-A33D-B9100D9B3B51}"/>
    <cellStyle name="Migliaia 4 9 3 2" xfId="9659" xr:uid="{756D0EA8-41D2-4247-802E-279C4AED8665}"/>
    <cellStyle name="Migliaia 4 9 3 2 2" xfId="21076" xr:uid="{8CAE56A6-9869-4C1B-8346-80D55F35582C}"/>
    <cellStyle name="Migliaia 4 9 3 2 2 2" xfId="43913" xr:uid="{8D367794-EAB9-436F-BD14-DBD3A6DA2E28}"/>
    <cellStyle name="Migliaia 4 9 3 2 3" xfId="32496" xr:uid="{158D0E72-C704-4B94-A13D-28285B46DE7E}"/>
    <cellStyle name="Migliaia 4 9 3 3" xfId="15368" xr:uid="{A04E6EEE-3EDD-4EFF-9C7A-1C471079C42C}"/>
    <cellStyle name="Migliaia 4 9 3 3 2" xfId="38205" xr:uid="{BD1AD153-EBDA-49DD-955E-444C1AE5D4EE}"/>
    <cellStyle name="Migliaia 4 9 3 4" xfId="26788" xr:uid="{4775030F-0201-4BB1-877B-8D15584C100D}"/>
    <cellStyle name="Migliaia 4 9 4" xfId="6805" xr:uid="{CBB7ACAC-CCB7-4D1D-95E4-D9823B986F0B}"/>
    <cellStyle name="Migliaia 4 9 4 2" xfId="18222" xr:uid="{6FF131DF-CA62-4F98-87A7-DFBB8380E644}"/>
    <cellStyle name="Migliaia 4 9 4 2 2" xfId="41059" xr:uid="{8E6ADA9A-A864-449B-9A8E-C529419AB0BA}"/>
    <cellStyle name="Migliaia 4 9 4 3" xfId="29642" xr:uid="{5ED8CB59-CF7B-4800-9714-DD3CC9AA5563}"/>
    <cellStyle name="Migliaia 4 9 5" xfId="12514" xr:uid="{F898CDEA-A64A-47B2-90C7-0B86906C4BC3}"/>
    <cellStyle name="Migliaia 4 9 5 2" xfId="35351" xr:uid="{E36CED33-5C6D-42ED-BC47-FFD9F3529029}"/>
    <cellStyle name="Migliaia 4 9 6" xfId="23934" xr:uid="{7A2429CD-92AB-44A9-BAFC-39F44157F78A}"/>
    <cellStyle name="Migliaia 5" xfId="76" xr:uid="{00000000-0005-0000-0000-000018000000}"/>
    <cellStyle name="Migliaia 5 10" xfId="1258" xr:uid="{1055A675-52C5-444B-B0C1-4E9AD1D8EF07}"/>
    <cellStyle name="Migliaia 5 10 2" xfId="2742" xr:uid="{3FB29D6A-C40B-4AAB-A275-749494D79D92}"/>
    <cellStyle name="Migliaia 5 10 2 2" xfId="5598" xr:uid="{5AEE2C57-DEB6-47A0-9058-BB660780D5B2}"/>
    <cellStyle name="Migliaia 5 10 2 2 2" xfId="11306" xr:uid="{57A5596B-5086-4A5F-998E-4AF319D19340}"/>
    <cellStyle name="Migliaia 5 10 2 2 2 2" xfId="22724" xr:uid="{2C44922C-BB6D-401D-90EC-656ECF291E0D}"/>
    <cellStyle name="Migliaia 5 10 2 2 2 2 2" xfId="45561" xr:uid="{41E0554F-CF24-487A-9B8D-36A6D32A3B75}"/>
    <cellStyle name="Migliaia 5 10 2 2 2 3" xfId="34144" xr:uid="{33E9CB70-6799-4272-B690-4837D177BDB8}"/>
    <cellStyle name="Migliaia 5 10 2 2 3" xfId="17016" xr:uid="{E683468A-E66C-4A5A-9DB1-7025E1B1A801}"/>
    <cellStyle name="Migliaia 5 10 2 2 3 2" xfId="39853" xr:uid="{C17BE465-9A43-4E8F-9C19-36DF79795059}"/>
    <cellStyle name="Migliaia 5 10 2 2 4" xfId="28436" xr:uid="{4B7A91A3-9B33-4455-B713-4220D24B8F6D}"/>
    <cellStyle name="Migliaia 5 10 2 3" xfId="8453" xr:uid="{6764DB97-13E0-46AF-9400-990A19B0F6D2}"/>
    <cellStyle name="Migliaia 5 10 2 3 2" xfId="19870" xr:uid="{1DE18AE4-5E11-47B7-9A2F-41652E8A866B}"/>
    <cellStyle name="Migliaia 5 10 2 3 2 2" xfId="42707" xr:uid="{B7F5AE4A-407D-4D18-814C-39A5042B9B09}"/>
    <cellStyle name="Migliaia 5 10 2 3 3" xfId="31290" xr:uid="{E4F0DEC1-C1F9-4262-8DDE-E286482A812D}"/>
    <cellStyle name="Migliaia 5 10 2 4" xfId="14162" xr:uid="{495FDD44-5439-4FF6-A05E-05D655F6EC36}"/>
    <cellStyle name="Migliaia 5 10 2 4 2" xfId="36999" xr:uid="{65188F00-596C-4A64-AC34-8DF67CD8AF95}"/>
    <cellStyle name="Migliaia 5 10 2 5" xfId="25582" xr:uid="{41DC8327-6F5C-41D8-9874-FC91FE2AE33D}"/>
    <cellStyle name="Migliaia 5 10 3" xfId="4171" xr:uid="{D47171BD-C365-41BB-988D-3CB204B3DC9E}"/>
    <cellStyle name="Migliaia 5 10 3 2" xfId="9880" xr:uid="{8086B39C-DA1E-4250-8877-F2776183D6FF}"/>
    <cellStyle name="Migliaia 5 10 3 2 2" xfId="21297" xr:uid="{E3ACA4BD-A04C-4C2E-8335-8764DCD33859}"/>
    <cellStyle name="Migliaia 5 10 3 2 2 2" xfId="44134" xr:uid="{419C026E-1818-42B8-A06F-063C453AF334}"/>
    <cellStyle name="Migliaia 5 10 3 2 3" xfId="32717" xr:uid="{B1D7D5AB-A09C-40B4-B3D6-E135698B7871}"/>
    <cellStyle name="Migliaia 5 10 3 3" xfId="15589" xr:uid="{8390FE89-7E04-4512-96C0-18C260D057A8}"/>
    <cellStyle name="Migliaia 5 10 3 3 2" xfId="38426" xr:uid="{3B9B84E7-3B1E-4746-BBA8-DCE45DC7B620}"/>
    <cellStyle name="Migliaia 5 10 3 4" xfId="27009" xr:uid="{6E8C4284-274D-4C47-9395-2BA1A13D1F0A}"/>
    <cellStyle name="Migliaia 5 10 4" xfId="7026" xr:uid="{6A354979-FA0E-4319-BA50-9ED1F1684BA9}"/>
    <cellStyle name="Migliaia 5 10 4 2" xfId="18443" xr:uid="{BE256941-792B-4BA6-A6C6-D734B7B3421C}"/>
    <cellStyle name="Migliaia 5 10 4 2 2" xfId="41280" xr:uid="{9995A2A0-FF52-4262-A645-065272362041}"/>
    <cellStyle name="Migliaia 5 10 4 3" xfId="29863" xr:uid="{3E3BAB6B-1A52-4970-971C-99A9AB53FB03}"/>
    <cellStyle name="Migliaia 5 10 5" xfId="12735" xr:uid="{D64CC9FE-26DB-4164-A551-940B02E69E9E}"/>
    <cellStyle name="Migliaia 5 10 5 2" xfId="35572" xr:uid="{509A15CA-6DD2-4D5C-B1C6-10B18196EF8C}"/>
    <cellStyle name="Migliaia 5 10 6" xfId="24155" xr:uid="{FDF8C840-13BA-4582-87AC-67BAB64B5952}"/>
    <cellStyle name="Migliaia 5 11" xfId="1505" xr:uid="{038D5E9F-FFA2-4DAA-A06F-522133BE0F83}"/>
    <cellStyle name="Migliaia 5 11 2" xfId="2959" xr:uid="{AA5120DA-DD3A-4D6F-82BD-84B0BF73E102}"/>
    <cellStyle name="Migliaia 5 11 2 2" xfId="5815" xr:uid="{4D32227D-880B-4232-BE99-D414B9A6B247}"/>
    <cellStyle name="Migliaia 5 11 2 2 2" xfId="11523" xr:uid="{ADE81BF0-61EF-4EB4-AA51-DF6AF42E0A0B}"/>
    <cellStyle name="Migliaia 5 11 2 2 2 2" xfId="22941" xr:uid="{514ABDDF-41F8-4278-A80B-AD0811BF8688}"/>
    <cellStyle name="Migliaia 5 11 2 2 2 2 2" xfId="45778" xr:uid="{B02C67E4-E477-4026-A6E5-434DC4536399}"/>
    <cellStyle name="Migliaia 5 11 2 2 2 3" xfId="34361" xr:uid="{C99B3C8B-6511-4C13-A40C-CA2F8AA21614}"/>
    <cellStyle name="Migliaia 5 11 2 2 3" xfId="17233" xr:uid="{9139F93D-ADE0-488C-BCC0-DC72878F963C}"/>
    <cellStyle name="Migliaia 5 11 2 2 3 2" xfId="40070" xr:uid="{95C8107B-7180-44AD-884D-F5F7A0971679}"/>
    <cellStyle name="Migliaia 5 11 2 2 4" xfId="28653" xr:uid="{47F63FDB-09FD-4EC8-9584-A5FCA9054750}"/>
    <cellStyle name="Migliaia 5 11 2 3" xfId="8670" xr:uid="{B8AAD51B-F0E3-41FA-96E9-33BF0B3E6A27}"/>
    <cellStyle name="Migliaia 5 11 2 3 2" xfId="20087" xr:uid="{685487BA-700B-4912-8744-A117E05341CD}"/>
    <cellStyle name="Migliaia 5 11 2 3 2 2" xfId="42924" xr:uid="{79A4C9A9-9562-4E73-B18A-DE98E1C709CC}"/>
    <cellStyle name="Migliaia 5 11 2 3 3" xfId="31507" xr:uid="{2F096C5F-A27F-4F5C-B0A2-DAFEAE935678}"/>
    <cellStyle name="Migliaia 5 11 2 4" xfId="14379" xr:uid="{32DAB48C-3E62-4324-A65D-562EB08392D5}"/>
    <cellStyle name="Migliaia 5 11 2 4 2" xfId="37216" xr:uid="{EC638809-6CAD-4C87-99FA-7D876D4A4510}"/>
    <cellStyle name="Migliaia 5 11 2 5" xfId="25799" xr:uid="{850270DB-EB4B-4474-BA1C-2A5C565C6101}"/>
    <cellStyle name="Migliaia 5 11 3" xfId="4388" xr:uid="{C6C15F3E-D95E-46F7-B163-8BCAE9B4E33B}"/>
    <cellStyle name="Migliaia 5 11 3 2" xfId="10097" xr:uid="{C90F6B6E-FF3C-42AB-BCE8-976BE999546D}"/>
    <cellStyle name="Migliaia 5 11 3 2 2" xfId="21514" xr:uid="{E6CD30A0-A78E-4844-BB39-C2153CE66E02}"/>
    <cellStyle name="Migliaia 5 11 3 2 2 2" xfId="44351" xr:uid="{76E9CA0C-111C-465D-83B6-882C74B32C74}"/>
    <cellStyle name="Migliaia 5 11 3 2 3" xfId="32934" xr:uid="{FE0B5B2B-9257-47F6-97B6-AE14F1078935}"/>
    <cellStyle name="Migliaia 5 11 3 3" xfId="15806" xr:uid="{D46C327D-5577-4835-8719-96B766CF0854}"/>
    <cellStyle name="Migliaia 5 11 3 3 2" xfId="38643" xr:uid="{CFB0C10A-AB8C-4836-A582-325F8C96F9FF}"/>
    <cellStyle name="Migliaia 5 11 3 4" xfId="27226" xr:uid="{53F05C41-E89F-4D92-9406-FD6E7000B905}"/>
    <cellStyle name="Migliaia 5 11 4" xfId="7243" xr:uid="{C5F9F600-9E5D-4CD7-9F9D-57718F9B27F5}"/>
    <cellStyle name="Migliaia 5 11 4 2" xfId="18660" xr:uid="{664C9484-C35D-4F3C-968B-E9A3A052CD3E}"/>
    <cellStyle name="Migliaia 5 11 4 2 2" xfId="41497" xr:uid="{0C8BED23-FFCA-42E3-97F5-1B0733986004}"/>
    <cellStyle name="Migliaia 5 11 4 3" xfId="30080" xr:uid="{B3A3CD28-B279-4CC2-959F-493A07349309}"/>
    <cellStyle name="Migliaia 5 11 5" xfId="12952" xr:uid="{AA45B69A-B31F-4490-A362-C8503FC50436}"/>
    <cellStyle name="Migliaia 5 11 5 2" xfId="35789" xr:uid="{C0957545-8252-488E-98E7-F63536EE2698}"/>
    <cellStyle name="Migliaia 5 11 6" xfId="24372" xr:uid="{975E9D91-9755-4FAA-B157-19A8358BF89C}"/>
    <cellStyle name="Migliaia 5 12" xfId="196" xr:uid="{10471AEC-B334-49E6-8559-23E9E9AE4CC4}"/>
    <cellStyle name="Migliaia 5 12 2" xfId="1842" xr:uid="{EDFE16A5-D4F0-4589-8DD1-5749CE400313}"/>
    <cellStyle name="Migliaia 5 12 2 2" xfId="4698" xr:uid="{C0F094B6-593D-4DF0-B885-717ABADC1368}"/>
    <cellStyle name="Migliaia 5 12 2 2 2" xfId="10407" xr:uid="{43321A64-FD54-4257-9298-CD029678223A}"/>
    <cellStyle name="Migliaia 5 12 2 2 2 2" xfId="21824" xr:uid="{321891B0-061D-436E-80A5-82D1379CC5F4}"/>
    <cellStyle name="Migliaia 5 12 2 2 2 2 2" xfId="44661" xr:uid="{1E7C5347-EB6A-40FE-A42A-C390E31BCC2D}"/>
    <cellStyle name="Migliaia 5 12 2 2 2 3" xfId="33244" xr:uid="{5F2B3723-8B3C-4952-91AB-7FA621AABD24}"/>
    <cellStyle name="Migliaia 5 12 2 2 3" xfId="16116" xr:uid="{1EFF3E70-3A00-42C7-8EC3-ED3D5AB948C9}"/>
    <cellStyle name="Migliaia 5 12 2 2 3 2" xfId="38953" xr:uid="{FD9745F0-C36F-4E53-9239-5880B2489F3B}"/>
    <cellStyle name="Migliaia 5 12 2 2 4" xfId="27536" xr:uid="{7AAA1B2C-231A-4D5D-9CD5-B72EE0B09953}"/>
    <cellStyle name="Migliaia 5 12 2 3" xfId="7553" xr:uid="{604A6801-BEF2-4129-A582-6B4F482C2249}"/>
    <cellStyle name="Migliaia 5 12 2 3 2" xfId="18970" xr:uid="{CF80CC03-E690-4A54-A74E-00A6B9FEC80B}"/>
    <cellStyle name="Migliaia 5 12 2 3 2 2" xfId="41807" xr:uid="{150714DF-E37C-42B3-A745-95E941BEFC01}"/>
    <cellStyle name="Migliaia 5 12 2 3 3" xfId="30390" xr:uid="{B737355B-998E-4092-B29F-6BDA1A662F07}"/>
    <cellStyle name="Migliaia 5 12 2 4" xfId="13262" xr:uid="{41D9A985-7550-43FE-A111-68EF460DF39D}"/>
    <cellStyle name="Migliaia 5 12 2 4 2" xfId="36099" xr:uid="{9CB79B53-5F11-4EAE-972E-C550B7D72D5E}"/>
    <cellStyle name="Migliaia 5 12 2 5" xfId="24682" xr:uid="{127CBAB0-7852-4CC6-A2FA-72A65741E399}"/>
    <cellStyle name="Migliaia 5 12 3" xfId="3271" xr:uid="{7A524D64-3E53-4EE1-A24A-09E13D9EA691}"/>
    <cellStyle name="Migliaia 5 12 3 2" xfId="8980" xr:uid="{517E3913-F063-4EA1-9A81-325EB76A4D90}"/>
    <cellStyle name="Migliaia 5 12 3 2 2" xfId="20397" xr:uid="{9595586A-DBE2-4C14-A1F0-58FA244B9F13}"/>
    <cellStyle name="Migliaia 5 12 3 2 2 2" xfId="43234" xr:uid="{17E12037-53DB-4D87-A537-E69F177E6674}"/>
    <cellStyle name="Migliaia 5 12 3 2 3" xfId="31817" xr:uid="{0B99EAA4-5369-466D-A783-4D16F9C6B399}"/>
    <cellStyle name="Migliaia 5 12 3 3" xfId="14689" xr:uid="{00CB86DF-B450-44A1-B60B-926D6AFB2EFE}"/>
    <cellStyle name="Migliaia 5 12 3 3 2" xfId="37526" xr:uid="{1D12FE85-47CE-4D58-A73B-E4FF5EFF0AC1}"/>
    <cellStyle name="Migliaia 5 12 3 4" xfId="26109" xr:uid="{9F1AE7F5-1F35-4F7E-8125-42D637BE3C05}"/>
    <cellStyle name="Migliaia 5 12 4" xfId="6126" xr:uid="{108712C0-B8ED-4046-B20B-CC8186D706E2}"/>
    <cellStyle name="Migliaia 5 12 4 2" xfId="17543" xr:uid="{93E3D78B-980F-43A1-94EF-6C32A5E9283A}"/>
    <cellStyle name="Migliaia 5 12 4 2 2" xfId="40380" xr:uid="{6501322D-002D-4BFA-B047-3913C3D89DE6}"/>
    <cellStyle name="Migliaia 5 12 4 3" xfId="28963" xr:uid="{B201B8B3-003A-4867-B788-15C11DC33ED8}"/>
    <cellStyle name="Migliaia 5 12 5" xfId="11835" xr:uid="{B9052A22-67E2-414C-9EC6-FED54D0F151F}"/>
    <cellStyle name="Migliaia 5 12 5 2" xfId="34672" xr:uid="{7D741056-EE0E-4C29-BCF8-54AFAEA80D2E}"/>
    <cellStyle name="Migliaia 5 12 6" xfId="23255" xr:uid="{3889E70E-5EF4-4B33-9B2A-558517A655DD}"/>
    <cellStyle name="Migliaia 5 13" xfId="1783" xr:uid="{B88FB710-9741-4D3E-8A85-3BFA911F51A1}"/>
    <cellStyle name="Migliaia 5 13 2" xfId="4639" xr:uid="{396442C9-DA75-4066-BB84-C84FB34DFF82}"/>
    <cellStyle name="Migliaia 5 13 2 2" xfId="10348" xr:uid="{D29E6211-EBF9-4F7D-BF18-340CF113DB8C}"/>
    <cellStyle name="Migliaia 5 13 2 2 2" xfId="21765" xr:uid="{38E9F290-D749-4886-BB78-3F75A08EACFB}"/>
    <cellStyle name="Migliaia 5 13 2 2 2 2" xfId="44602" xr:uid="{C0814D5D-7FA3-4422-9B5A-51D1C185D26B}"/>
    <cellStyle name="Migliaia 5 13 2 2 3" xfId="33185" xr:uid="{3AEE9FC9-D09B-4044-ABF4-7628EE64680A}"/>
    <cellStyle name="Migliaia 5 13 2 3" xfId="16057" xr:uid="{52BE84C1-A88F-465A-8667-EAF47B9B913E}"/>
    <cellStyle name="Migliaia 5 13 2 3 2" xfId="38894" xr:uid="{F695E756-714A-4CD4-B214-2AFAA234C25D}"/>
    <cellStyle name="Migliaia 5 13 2 4" xfId="27477" xr:uid="{5817C582-1FA9-45FB-8641-0DA598165A48}"/>
    <cellStyle name="Migliaia 5 13 3" xfId="7494" xr:uid="{04E154E4-EA0E-4AEB-A72C-0E0ED2B0B351}"/>
    <cellStyle name="Migliaia 5 13 3 2" xfId="18911" xr:uid="{A2453219-38EC-4C92-AD5C-AB8B56E889F1}"/>
    <cellStyle name="Migliaia 5 13 3 2 2" xfId="41748" xr:uid="{1C8B0E63-5B5C-4958-8375-FD57A4184C79}"/>
    <cellStyle name="Migliaia 5 13 3 3" xfId="30331" xr:uid="{4DE8A62C-5A15-452C-9B93-6A41A7BED355}"/>
    <cellStyle name="Migliaia 5 13 4" xfId="13203" xr:uid="{B8A90917-1B54-4E40-9947-10382A7CCC31}"/>
    <cellStyle name="Migliaia 5 13 4 2" xfId="36040" xr:uid="{C3E1A68B-5541-4B1D-A12F-E1ABC850986A}"/>
    <cellStyle name="Migliaia 5 13 5" xfId="24623" xr:uid="{1F507F19-00BB-49DF-A971-E6E6AA1679F9}"/>
    <cellStyle name="Migliaia 5 14" xfId="3212" xr:uid="{AC977A3D-24A8-4EAB-934D-C525F71F3864}"/>
    <cellStyle name="Migliaia 5 14 2" xfId="8921" xr:uid="{B51DACEA-7683-4C4F-B7D3-ABB95FE2F8AC}"/>
    <cellStyle name="Migliaia 5 14 2 2" xfId="20338" xr:uid="{DD34B88C-A1A4-4859-8C1D-CFF9E229E4F3}"/>
    <cellStyle name="Migliaia 5 14 2 2 2" xfId="43175" xr:uid="{7DD76237-52E8-44F4-849F-B6028BF2BD8F}"/>
    <cellStyle name="Migliaia 5 14 2 3" xfId="31758" xr:uid="{AE63CF59-1BBB-48B7-918D-F58F11AA3939}"/>
    <cellStyle name="Migliaia 5 14 3" xfId="14630" xr:uid="{8B82403D-B4ED-46E3-A5C7-D4967CD77E17}"/>
    <cellStyle name="Migliaia 5 14 3 2" xfId="37467" xr:uid="{3E904DCC-FC61-493D-AF42-D0083E729E34}"/>
    <cellStyle name="Migliaia 5 14 4" xfId="26050" xr:uid="{D3C0A99D-5074-4673-BB28-A56E308A3B4C}"/>
    <cellStyle name="Migliaia 5 15" xfId="6067" xr:uid="{057E493D-070E-4166-9DFB-AA15D5A14BDE}"/>
    <cellStyle name="Migliaia 5 15 2" xfId="17484" xr:uid="{AC73A424-0BC8-4CD4-B901-01D85520EF30}"/>
    <cellStyle name="Migliaia 5 15 2 2" xfId="40321" xr:uid="{A3BA2E0F-0460-4DB3-947D-FBE29901C308}"/>
    <cellStyle name="Migliaia 5 15 3" xfId="28904" xr:uid="{BDAC9350-53F0-423E-866F-01E4C0354991}"/>
    <cellStyle name="Migliaia 5 16" xfId="11776" xr:uid="{B01FBF89-C07A-4413-B35C-0773F81E92B1}"/>
    <cellStyle name="Migliaia 5 16 2" xfId="34613" xr:uid="{B61C2A53-94AE-4B53-AE59-A749AC5843D9}"/>
    <cellStyle name="Migliaia 5 17" xfId="23196" xr:uid="{143CDA11-BF38-4317-B79D-6C05F6A09BB7}"/>
    <cellStyle name="Migliaia 5 18" xfId="142" xr:uid="{9A43CC21-5491-42CB-A33C-D6B33E00C1F5}"/>
    <cellStyle name="Migliaia 5 2" xfId="128" xr:uid="{08A325D6-33E3-4686-AA72-757ABB843330}"/>
    <cellStyle name="Migliaia 5 2 10" xfId="1883" xr:uid="{D00521FC-7E09-4775-B9D0-38EACBAEF21D}"/>
    <cellStyle name="Migliaia 5 2 10 2" xfId="4739" xr:uid="{E0FF6FB3-503B-4EF4-A65D-929708DBC939}"/>
    <cellStyle name="Migliaia 5 2 10 2 2" xfId="10448" xr:uid="{26C6607F-F56E-424C-A527-1A1E476F1DC0}"/>
    <cellStyle name="Migliaia 5 2 10 2 2 2" xfId="21865" xr:uid="{2BEA8EB9-CA52-455E-BFDC-79BD10695D14}"/>
    <cellStyle name="Migliaia 5 2 10 2 2 2 2" xfId="44702" xr:uid="{5022AF8A-AF41-43A1-95D8-4F02F995D204}"/>
    <cellStyle name="Migliaia 5 2 10 2 2 3" xfId="33285" xr:uid="{172C0ED8-3160-4A19-8A70-DC7C4E399B5E}"/>
    <cellStyle name="Migliaia 5 2 10 2 3" xfId="16157" xr:uid="{53C6EAD1-FA7D-4960-80E7-218B408BF2E6}"/>
    <cellStyle name="Migliaia 5 2 10 2 3 2" xfId="38994" xr:uid="{F4617CE6-F619-4C07-A110-51F7E0DD4AE8}"/>
    <cellStyle name="Migliaia 5 2 10 2 4" xfId="27577" xr:uid="{97D81300-A969-4496-A9E7-2CDCC61B7099}"/>
    <cellStyle name="Migliaia 5 2 10 3" xfId="7594" xr:uid="{6DCE4E1D-4204-48F4-B64D-852AB618C8DE}"/>
    <cellStyle name="Migliaia 5 2 10 3 2" xfId="19011" xr:uid="{4AFEDE12-5B0A-4F68-9B4D-C469DC2BFE6E}"/>
    <cellStyle name="Migliaia 5 2 10 3 2 2" xfId="41848" xr:uid="{7DF24B5D-1066-46B0-9EB1-D80A1266661A}"/>
    <cellStyle name="Migliaia 5 2 10 3 3" xfId="30431" xr:uid="{CB17766D-7A5E-4070-B9E3-AC2D347C69A2}"/>
    <cellStyle name="Migliaia 5 2 10 4" xfId="13303" xr:uid="{83C74EC0-FDF0-4F9C-90F7-869E0868A911}"/>
    <cellStyle name="Migliaia 5 2 10 4 2" xfId="36140" xr:uid="{A4C62715-F3C9-4F82-85BD-198951EC6CCC}"/>
    <cellStyle name="Migliaia 5 2 10 5" xfId="24723" xr:uid="{484C18A0-4FF2-4D64-8F85-E1F30C360D9C}"/>
    <cellStyle name="Migliaia 5 2 11" xfId="3312" xr:uid="{D4610F37-3837-4288-83E9-EFD632299EB1}"/>
    <cellStyle name="Migliaia 5 2 11 2" xfId="9021" xr:uid="{8EC64E58-3C25-4A59-9E05-AC93A393962E}"/>
    <cellStyle name="Migliaia 5 2 11 2 2" xfId="20438" xr:uid="{C6515FFE-F056-42DB-8A9E-6EDCEE2EF533}"/>
    <cellStyle name="Migliaia 5 2 11 2 2 2" xfId="43275" xr:uid="{55F2DB70-1891-426A-A59E-64DCE5D6110F}"/>
    <cellStyle name="Migliaia 5 2 11 2 3" xfId="31858" xr:uid="{504B0C95-8B41-4902-BD59-69A1FF1B6B8E}"/>
    <cellStyle name="Migliaia 5 2 11 3" xfId="14730" xr:uid="{5AEED317-5EFE-4A66-AF3D-3900313B9567}"/>
    <cellStyle name="Migliaia 5 2 11 3 2" xfId="37567" xr:uid="{C84F6DA0-1597-475D-ABB0-4BEDCBF2044E}"/>
    <cellStyle name="Migliaia 5 2 11 4" xfId="26150" xr:uid="{A389BD20-E52E-4734-A8C9-D5957F0AB5B3}"/>
    <cellStyle name="Migliaia 5 2 12" xfId="6167" xr:uid="{A60FE854-2813-42C8-BFD3-48D7EB6D40CD}"/>
    <cellStyle name="Migliaia 5 2 12 2" xfId="17584" xr:uid="{9B78F279-3834-4281-8FDF-C089119D2918}"/>
    <cellStyle name="Migliaia 5 2 12 2 2" xfId="40421" xr:uid="{E9CCE056-F91D-4243-B746-725AD13EBDEB}"/>
    <cellStyle name="Migliaia 5 2 12 3" xfId="29004" xr:uid="{4780450D-77CA-4513-B6C1-97D2D36F1570}"/>
    <cellStyle name="Migliaia 5 2 13" xfId="11876" xr:uid="{83463EA5-7F19-4EE4-BEB8-75639FD87D7F}"/>
    <cellStyle name="Migliaia 5 2 13 2" xfId="34713" xr:uid="{DAA63278-F61F-4A3A-A8D3-CC7923C38032}"/>
    <cellStyle name="Migliaia 5 2 14" xfId="23296" xr:uid="{8C08EEBE-8A58-4081-9527-791AF802BED2}"/>
    <cellStyle name="Migliaia 5 2 15" xfId="250" xr:uid="{68A72018-A7C4-4981-A40D-1D15315C6866}"/>
    <cellStyle name="Migliaia 5 2 2" xfId="328" xr:uid="{365401B6-14F4-4701-8A35-CEC857721487}"/>
    <cellStyle name="Migliaia 5 2 2 10" xfId="6241" xr:uid="{81AAEFD1-D99E-4DC8-8322-ED74FE6493BF}"/>
    <cellStyle name="Migliaia 5 2 2 10 2" xfId="17658" xr:uid="{9672EBFE-5CB3-4CF1-93DF-2C0E461E7CBC}"/>
    <cellStyle name="Migliaia 5 2 2 10 2 2" xfId="40495" xr:uid="{ADB68AF4-9082-44CE-BC9C-50BA08FDC3A9}"/>
    <cellStyle name="Migliaia 5 2 2 10 3" xfId="29078" xr:uid="{01618F06-FB79-4C2A-8CE1-67164C1F9518}"/>
    <cellStyle name="Migliaia 5 2 2 11" xfId="11950" xr:uid="{011E81ED-6772-4EB1-8816-E680082F8831}"/>
    <cellStyle name="Migliaia 5 2 2 11 2" xfId="34787" xr:uid="{73FC3EA8-093D-4B0E-B8C4-5948BE23F577}"/>
    <cellStyle name="Migliaia 5 2 2 12" xfId="23370" xr:uid="{B7B15701-178F-468B-AC27-D5F2C121179D}"/>
    <cellStyle name="Migliaia 5 2 2 2" xfId="478" xr:uid="{71A3FFA3-70BB-412D-9F97-CA6DDD5EFDBD}"/>
    <cellStyle name="Migliaia 5 2 2 2 10" xfId="12070" xr:uid="{CB850CE1-F597-4335-9EC3-2D4C674031DA}"/>
    <cellStyle name="Migliaia 5 2 2 2 10 2" xfId="34907" xr:uid="{8C951736-EB2C-4208-B9DF-D87CFE7489B7}"/>
    <cellStyle name="Migliaia 5 2 2 2 11" xfId="23490" xr:uid="{1B9CDD9B-D8BB-49FE-AB98-976177A45363}"/>
    <cellStyle name="Migliaia 5 2 2 2 2" xfId="732" xr:uid="{FE86ADA8-E175-42D5-97EE-C1070E5F3253}"/>
    <cellStyle name="Migliaia 5 2 2 2 2 2" xfId="2294" xr:uid="{6CBDDF0A-E469-4375-8BA4-F979AE04F21A}"/>
    <cellStyle name="Migliaia 5 2 2 2 2 2 2" xfId="5150" xr:uid="{778C13AA-B705-4652-B4C2-07249D78A035}"/>
    <cellStyle name="Migliaia 5 2 2 2 2 2 2 2" xfId="10858" xr:uid="{19A73182-EFE2-4D84-BF63-823F8A32D3D6}"/>
    <cellStyle name="Migliaia 5 2 2 2 2 2 2 2 2" xfId="22276" xr:uid="{2FFD8341-93A7-4F8D-8850-EA44D877C813}"/>
    <cellStyle name="Migliaia 5 2 2 2 2 2 2 2 2 2" xfId="45113" xr:uid="{1A2A1CF0-5229-43B6-B8DE-D3DC17579F6C}"/>
    <cellStyle name="Migliaia 5 2 2 2 2 2 2 2 3" xfId="33696" xr:uid="{36F78120-201F-4D5B-8EF8-4845CE0CAC9B}"/>
    <cellStyle name="Migliaia 5 2 2 2 2 2 2 3" xfId="16568" xr:uid="{E10E04E6-3868-4A54-84D6-0E45004D4340}"/>
    <cellStyle name="Migliaia 5 2 2 2 2 2 2 3 2" xfId="39405" xr:uid="{8DC42C95-EDB5-4E48-8FFA-CE7EF41C75E1}"/>
    <cellStyle name="Migliaia 5 2 2 2 2 2 2 4" xfId="27988" xr:uid="{8A0B1896-97D9-4AB4-B8EC-C21EAAC28DEB}"/>
    <cellStyle name="Migliaia 5 2 2 2 2 2 3" xfId="8005" xr:uid="{3F6EC0C7-4D4E-4EDF-B887-0ECCC8245DB4}"/>
    <cellStyle name="Migliaia 5 2 2 2 2 2 3 2" xfId="19422" xr:uid="{24D1557A-7388-4E57-985E-C9C9D6FA8525}"/>
    <cellStyle name="Migliaia 5 2 2 2 2 2 3 2 2" xfId="42259" xr:uid="{B6C8DD57-3F91-4FF1-89D1-5C56C08A0896}"/>
    <cellStyle name="Migliaia 5 2 2 2 2 2 3 3" xfId="30842" xr:uid="{1E38E2E8-9CAB-4B0F-8236-72FF2DB653C6}"/>
    <cellStyle name="Migliaia 5 2 2 2 2 2 4" xfId="13714" xr:uid="{B8209FE5-7BDB-440F-BFD2-5C4A8E10B3DE}"/>
    <cellStyle name="Migliaia 5 2 2 2 2 2 4 2" xfId="36551" xr:uid="{482AA008-C08B-4C66-9655-26A97C0E4E96}"/>
    <cellStyle name="Migliaia 5 2 2 2 2 2 5" xfId="25134" xr:uid="{5DC18695-B756-4D2A-8411-3B5AE2A70C9B}"/>
    <cellStyle name="Migliaia 5 2 2 2 2 3" xfId="3723" xr:uid="{0E840E4B-8198-45FE-826A-3C2211D33901}"/>
    <cellStyle name="Migliaia 5 2 2 2 2 3 2" xfId="9432" xr:uid="{2722B371-868A-4A1B-B976-1C371BB6A0D4}"/>
    <cellStyle name="Migliaia 5 2 2 2 2 3 2 2" xfId="20849" xr:uid="{7CBC96D7-D570-4C19-A7FA-8B68A0D6D115}"/>
    <cellStyle name="Migliaia 5 2 2 2 2 3 2 2 2" xfId="43686" xr:uid="{AC03F859-8F00-46B4-A7E7-4B4D016764C8}"/>
    <cellStyle name="Migliaia 5 2 2 2 2 3 2 3" xfId="32269" xr:uid="{69C1AF6C-1701-4CD1-A2F0-FAFDFAFD2910}"/>
    <cellStyle name="Migliaia 5 2 2 2 2 3 3" xfId="15141" xr:uid="{6CCCA6F3-BE8C-415F-B9FD-9906EA147903}"/>
    <cellStyle name="Migliaia 5 2 2 2 2 3 3 2" xfId="37978" xr:uid="{BEB04CE3-3018-494E-905E-6B1E35B1F5F3}"/>
    <cellStyle name="Migliaia 5 2 2 2 2 3 4" xfId="26561" xr:uid="{118EC3E5-D853-45C8-B968-3AEDD4121DE0}"/>
    <cellStyle name="Migliaia 5 2 2 2 2 4" xfId="6578" xr:uid="{95B58AC5-F324-4BAC-9CD7-E170469289A4}"/>
    <cellStyle name="Migliaia 5 2 2 2 2 4 2" xfId="17995" xr:uid="{FC2FE9A2-9FC5-4972-9B3F-2DC5403A2A79}"/>
    <cellStyle name="Migliaia 5 2 2 2 2 4 2 2" xfId="40832" xr:uid="{516195DB-6958-47F3-8AB1-E44E7A13CC3D}"/>
    <cellStyle name="Migliaia 5 2 2 2 2 4 3" xfId="29415" xr:uid="{6D48FF4D-1478-4264-862E-33A2B9A14391}"/>
    <cellStyle name="Migliaia 5 2 2 2 2 5" xfId="12287" xr:uid="{9EF57850-8C37-449D-857F-6E7A58EA9A46}"/>
    <cellStyle name="Migliaia 5 2 2 2 2 5 2" xfId="35124" xr:uid="{D09CF5B3-90A9-4B90-B272-B1A35650BD21}"/>
    <cellStyle name="Migliaia 5 2 2 2 2 6" xfId="23707" xr:uid="{1D4C7189-D179-4FE4-A61A-D3A99957C594}"/>
    <cellStyle name="Migliaia 5 2 2 2 3" xfId="992" xr:uid="{42B201FE-27A8-4E9C-8322-CDCB557D3EEB}"/>
    <cellStyle name="Migliaia 5 2 2 2 3 2" xfId="2511" xr:uid="{D4C57C48-D8BE-4D0A-A38C-BC6655BA4ADE}"/>
    <cellStyle name="Migliaia 5 2 2 2 3 2 2" xfId="5367" xr:uid="{3B0962B5-D2F0-44B5-9464-18F439315669}"/>
    <cellStyle name="Migliaia 5 2 2 2 3 2 2 2" xfId="11075" xr:uid="{8EE70471-5DD5-4F25-8DAA-C82838E58C57}"/>
    <cellStyle name="Migliaia 5 2 2 2 3 2 2 2 2" xfId="22493" xr:uid="{2C754425-912B-4B68-BA8D-D9CDC4C21CE2}"/>
    <cellStyle name="Migliaia 5 2 2 2 3 2 2 2 2 2" xfId="45330" xr:uid="{ECB38CEA-F6AF-4AF4-9436-55520977F627}"/>
    <cellStyle name="Migliaia 5 2 2 2 3 2 2 2 3" xfId="33913" xr:uid="{1F4131C1-A766-4533-8408-D31FB650EEA3}"/>
    <cellStyle name="Migliaia 5 2 2 2 3 2 2 3" xfId="16785" xr:uid="{66785EEC-CE12-44CB-9E45-74F20EEE6AB3}"/>
    <cellStyle name="Migliaia 5 2 2 2 3 2 2 3 2" xfId="39622" xr:uid="{E593A9BC-D647-4091-83F6-1DE057126F17}"/>
    <cellStyle name="Migliaia 5 2 2 2 3 2 2 4" xfId="28205" xr:uid="{FEB88E7C-9492-4A64-819A-F9F9C19B64BF}"/>
    <cellStyle name="Migliaia 5 2 2 2 3 2 3" xfId="8222" xr:uid="{E0FAA7A0-FBD8-4829-BA21-31A2939C801C}"/>
    <cellStyle name="Migliaia 5 2 2 2 3 2 3 2" xfId="19639" xr:uid="{571B7DE9-D8AF-4BC9-9457-492791A38B3D}"/>
    <cellStyle name="Migliaia 5 2 2 2 3 2 3 2 2" xfId="42476" xr:uid="{D5EEDCDF-26F1-44A1-A630-F9FCCACDCB94}"/>
    <cellStyle name="Migliaia 5 2 2 2 3 2 3 3" xfId="31059" xr:uid="{CE1C74BC-55FC-4B01-8888-D635E7750E8A}"/>
    <cellStyle name="Migliaia 5 2 2 2 3 2 4" xfId="13931" xr:uid="{A12B119D-A3A3-41FE-9239-C01D42B8825F}"/>
    <cellStyle name="Migliaia 5 2 2 2 3 2 4 2" xfId="36768" xr:uid="{C01F6D52-5A40-43D3-87D8-F7D99E263961}"/>
    <cellStyle name="Migliaia 5 2 2 2 3 2 5" xfId="25351" xr:uid="{6CCC352A-4FD9-4C80-AA55-2B21F4EAE740}"/>
    <cellStyle name="Migliaia 5 2 2 2 3 3" xfId="3940" xr:uid="{FEDF35A9-36D6-4C3C-BCF2-26EF0D2066F1}"/>
    <cellStyle name="Migliaia 5 2 2 2 3 3 2" xfId="9649" xr:uid="{F45516D4-72DA-4350-B799-04CDFA3CB251}"/>
    <cellStyle name="Migliaia 5 2 2 2 3 3 2 2" xfId="21066" xr:uid="{EEA97977-16F4-4304-A6C1-C00B45369173}"/>
    <cellStyle name="Migliaia 5 2 2 2 3 3 2 2 2" xfId="43903" xr:uid="{D83A258F-5F24-441C-AF1F-E4242888D5DD}"/>
    <cellStyle name="Migliaia 5 2 2 2 3 3 2 3" xfId="32486" xr:uid="{73D97888-4BED-4248-92E3-4F51F92A80A0}"/>
    <cellStyle name="Migliaia 5 2 2 2 3 3 3" xfId="15358" xr:uid="{D6E08F7F-2697-49D2-80C2-AC5DEA908E81}"/>
    <cellStyle name="Migliaia 5 2 2 2 3 3 3 2" xfId="38195" xr:uid="{5F0E0280-D41D-4B76-ACF4-2E76A2A4B495}"/>
    <cellStyle name="Migliaia 5 2 2 2 3 3 4" xfId="26778" xr:uid="{83240C59-47A5-41EE-93A1-6E45E585CE10}"/>
    <cellStyle name="Migliaia 5 2 2 2 3 4" xfId="6795" xr:uid="{53A97F9F-4BE2-4F24-953D-DD5ECF3C4ABD}"/>
    <cellStyle name="Migliaia 5 2 2 2 3 4 2" xfId="18212" xr:uid="{6A013611-18C8-4C57-B311-1E76D636C06E}"/>
    <cellStyle name="Migliaia 5 2 2 2 3 4 2 2" xfId="41049" xr:uid="{0C1CAA06-3E5D-4A21-97F3-FA20434EBBCF}"/>
    <cellStyle name="Migliaia 5 2 2 2 3 4 3" xfId="29632" xr:uid="{84372D28-688B-45D4-A300-A2A17BD8E65A}"/>
    <cellStyle name="Migliaia 5 2 2 2 3 5" xfId="12504" xr:uid="{89A001AB-C4C1-417B-BE35-6DE717A93C7A}"/>
    <cellStyle name="Migliaia 5 2 2 2 3 5 2" xfId="35341" xr:uid="{C00F4E4A-C9A2-44E1-A0F8-13600157BDF8}"/>
    <cellStyle name="Migliaia 5 2 2 2 3 6" xfId="23924" xr:uid="{960761F7-EA3F-4E04-BBDB-E4CA00F2C70A}"/>
    <cellStyle name="Migliaia 5 2 2 2 4" xfId="1239" xr:uid="{FEE56229-2FD0-49EB-8962-18E305E863E5}"/>
    <cellStyle name="Migliaia 5 2 2 2 4 2" xfId="2728" xr:uid="{1EF5A3A7-9A95-43AD-8B21-B292A6094FE3}"/>
    <cellStyle name="Migliaia 5 2 2 2 4 2 2" xfId="5584" xr:uid="{E478B499-0CBC-4744-BA15-333A19D07175}"/>
    <cellStyle name="Migliaia 5 2 2 2 4 2 2 2" xfId="11292" xr:uid="{0D1E628D-0A45-4CFC-84C2-677AC7BA6082}"/>
    <cellStyle name="Migliaia 5 2 2 2 4 2 2 2 2" xfId="22710" xr:uid="{FD6E80A2-5FB7-46C5-824C-B6BC1DB92545}"/>
    <cellStyle name="Migliaia 5 2 2 2 4 2 2 2 2 2" xfId="45547" xr:uid="{B1914F60-9979-4B03-84EF-84E7758EB38A}"/>
    <cellStyle name="Migliaia 5 2 2 2 4 2 2 2 3" xfId="34130" xr:uid="{3F1F5AE9-F708-4FC1-AC41-64D9B8F12B1B}"/>
    <cellStyle name="Migliaia 5 2 2 2 4 2 2 3" xfId="17002" xr:uid="{FB7C5363-EB01-4338-92DB-458D728E549B}"/>
    <cellStyle name="Migliaia 5 2 2 2 4 2 2 3 2" xfId="39839" xr:uid="{1F6F983C-20CA-4EF5-A918-87B891D1F05C}"/>
    <cellStyle name="Migliaia 5 2 2 2 4 2 2 4" xfId="28422" xr:uid="{90A3FFEC-17DA-4647-82C2-FFA2EB1585CB}"/>
    <cellStyle name="Migliaia 5 2 2 2 4 2 3" xfId="8439" xr:uid="{6665DDAA-B7BF-466A-B5CD-0C59C351C8EB}"/>
    <cellStyle name="Migliaia 5 2 2 2 4 2 3 2" xfId="19856" xr:uid="{758D7A55-9D2E-42AF-BCA4-008EEDC64FC4}"/>
    <cellStyle name="Migliaia 5 2 2 2 4 2 3 2 2" xfId="42693" xr:uid="{84BFE090-03DF-47AF-9642-EA52C1456C21}"/>
    <cellStyle name="Migliaia 5 2 2 2 4 2 3 3" xfId="31276" xr:uid="{0A0017B3-6B85-4C7D-A8A4-E1D1FDB723E1}"/>
    <cellStyle name="Migliaia 5 2 2 2 4 2 4" xfId="14148" xr:uid="{DF2295EE-FC53-42E7-900A-B95EB0856577}"/>
    <cellStyle name="Migliaia 5 2 2 2 4 2 4 2" xfId="36985" xr:uid="{A0EDBBB7-3A5B-42E8-8539-2742205F493C}"/>
    <cellStyle name="Migliaia 5 2 2 2 4 2 5" xfId="25568" xr:uid="{DF2E882B-BC74-4462-A0EC-6D20CE0A1BB2}"/>
    <cellStyle name="Migliaia 5 2 2 2 4 3" xfId="4157" xr:uid="{2B6ECF8D-AA4A-4F95-B73E-F66AFD085EAE}"/>
    <cellStyle name="Migliaia 5 2 2 2 4 3 2" xfId="9866" xr:uid="{2655B9BC-B8CF-499A-8172-0BB0861B8386}"/>
    <cellStyle name="Migliaia 5 2 2 2 4 3 2 2" xfId="21283" xr:uid="{9F66E108-F807-49D2-83CD-14510280AEB9}"/>
    <cellStyle name="Migliaia 5 2 2 2 4 3 2 2 2" xfId="44120" xr:uid="{2A02E41D-7B76-4B11-9989-806117BE981B}"/>
    <cellStyle name="Migliaia 5 2 2 2 4 3 2 3" xfId="32703" xr:uid="{9FF6F61B-F162-4E98-A369-4E46A69F4793}"/>
    <cellStyle name="Migliaia 5 2 2 2 4 3 3" xfId="15575" xr:uid="{D4E81819-7357-448C-86D9-5EAB295B3774}"/>
    <cellStyle name="Migliaia 5 2 2 2 4 3 3 2" xfId="38412" xr:uid="{A0B8D0E2-A0B0-4D8D-A7CD-B1672DB9FDE8}"/>
    <cellStyle name="Migliaia 5 2 2 2 4 3 4" xfId="26995" xr:uid="{F4DE9FA1-97C2-4E10-A763-3E062A60C420}"/>
    <cellStyle name="Migliaia 5 2 2 2 4 4" xfId="7012" xr:uid="{E8333DCA-444B-46E1-A188-F947558A0106}"/>
    <cellStyle name="Migliaia 5 2 2 2 4 4 2" xfId="18429" xr:uid="{6A7FA1A1-3BC0-4D5E-A1FE-4886813A1609}"/>
    <cellStyle name="Migliaia 5 2 2 2 4 4 2 2" xfId="41266" xr:uid="{FEE98DCD-756D-44AF-A6BE-3141240C6B12}"/>
    <cellStyle name="Migliaia 5 2 2 2 4 4 3" xfId="29849" xr:uid="{8CF230B6-A1F6-4C53-AAA4-1F0F4D9D6C11}"/>
    <cellStyle name="Migliaia 5 2 2 2 4 5" xfId="12721" xr:uid="{9A564F1B-C5BB-43F7-A492-C094DF6808CC}"/>
    <cellStyle name="Migliaia 5 2 2 2 4 5 2" xfId="35558" xr:uid="{DE005B9F-6670-43AB-B57D-722F62F231AC}"/>
    <cellStyle name="Migliaia 5 2 2 2 4 6" xfId="24141" xr:uid="{3F181EB3-7E16-46EF-B849-62B5179A1D5B}"/>
    <cellStyle name="Migliaia 5 2 2 2 5" xfId="1486" xr:uid="{9F98BEEE-A56B-4D09-9BBA-C7FE8DED464E}"/>
    <cellStyle name="Migliaia 5 2 2 2 5 2" xfId="2945" xr:uid="{D3D98093-7FA8-46D6-AC5D-4D00200F4A21}"/>
    <cellStyle name="Migliaia 5 2 2 2 5 2 2" xfId="5801" xr:uid="{83020127-96B1-45B8-B526-5AC98783C9E9}"/>
    <cellStyle name="Migliaia 5 2 2 2 5 2 2 2" xfId="11509" xr:uid="{7BB5781D-9A16-4AAC-8291-577BC0AD8130}"/>
    <cellStyle name="Migliaia 5 2 2 2 5 2 2 2 2" xfId="22927" xr:uid="{3D7E61B4-EE0E-4567-87F3-C3C60A1B7DEC}"/>
    <cellStyle name="Migliaia 5 2 2 2 5 2 2 2 2 2" xfId="45764" xr:uid="{889B3592-100C-48A1-963B-80A1E143A6EA}"/>
    <cellStyle name="Migliaia 5 2 2 2 5 2 2 2 3" xfId="34347" xr:uid="{FB53E2E2-9A87-462C-908D-AA73568A17D8}"/>
    <cellStyle name="Migliaia 5 2 2 2 5 2 2 3" xfId="17219" xr:uid="{DB953A19-C475-40ED-81B5-1E3477C30ECD}"/>
    <cellStyle name="Migliaia 5 2 2 2 5 2 2 3 2" xfId="40056" xr:uid="{886CB079-B0C1-4A3A-8780-6EE4F4476357}"/>
    <cellStyle name="Migliaia 5 2 2 2 5 2 2 4" xfId="28639" xr:uid="{6CA29064-2026-4E99-9029-2BDD900D3916}"/>
    <cellStyle name="Migliaia 5 2 2 2 5 2 3" xfId="8656" xr:uid="{EFFFA5F4-42E8-40C5-B935-1D3EEF6CFA47}"/>
    <cellStyle name="Migliaia 5 2 2 2 5 2 3 2" xfId="20073" xr:uid="{0A6D5FE2-0738-40AF-8315-C8D88CA92289}"/>
    <cellStyle name="Migliaia 5 2 2 2 5 2 3 2 2" xfId="42910" xr:uid="{B51C168E-0AA4-40CA-B3DC-5CF64E9D1066}"/>
    <cellStyle name="Migliaia 5 2 2 2 5 2 3 3" xfId="31493" xr:uid="{53288069-507F-4091-88DA-0CD7BAEE6582}"/>
    <cellStyle name="Migliaia 5 2 2 2 5 2 4" xfId="14365" xr:uid="{5F2CB34D-57C3-4792-9277-F09E27F24145}"/>
    <cellStyle name="Migliaia 5 2 2 2 5 2 4 2" xfId="37202" xr:uid="{CBC83748-2E95-45E4-A571-A35F15A1D15E}"/>
    <cellStyle name="Migliaia 5 2 2 2 5 2 5" xfId="25785" xr:uid="{42DECDA1-7C07-476A-83D6-007F11718B37}"/>
    <cellStyle name="Migliaia 5 2 2 2 5 3" xfId="4374" xr:uid="{A79B591F-4C6F-4699-BD41-A0E6CDF8B034}"/>
    <cellStyle name="Migliaia 5 2 2 2 5 3 2" xfId="10083" xr:uid="{E5BB1CC3-F6FC-4F23-8CC4-A2F11F69E915}"/>
    <cellStyle name="Migliaia 5 2 2 2 5 3 2 2" xfId="21500" xr:uid="{5EFBB460-AA9C-4B17-9C58-81554BEF1210}"/>
    <cellStyle name="Migliaia 5 2 2 2 5 3 2 2 2" xfId="44337" xr:uid="{234C2EC4-9137-400C-8FA3-D1D862BEA4EF}"/>
    <cellStyle name="Migliaia 5 2 2 2 5 3 2 3" xfId="32920" xr:uid="{1FD5A7A3-9FE2-4233-AF84-1583542EF22E}"/>
    <cellStyle name="Migliaia 5 2 2 2 5 3 3" xfId="15792" xr:uid="{F524E426-E6E6-4FC9-AD84-69C0DFB3B158}"/>
    <cellStyle name="Migliaia 5 2 2 2 5 3 3 2" xfId="38629" xr:uid="{984DDBAE-A980-47C3-8107-625CB9FC17E9}"/>
    <cellStyle name="Migliaia 5 2 2 2 5 3 4" xfId="27212" xr:uid="{4EA48B01-5B45-4F06-8A4E-6BC4F36F7F84}"/>
    <cellStyle name="Migliaia 5 2 2 2 5 4" xfId="7229" xr:uid="{116F552E-24A3-4F63-AD51-27AC5EAAF8AD}"/>
    <cellStyle name="Migliaia 5 2 2 2 5 4 2" xfId="18646" xr:uid="{F1DD5176-7596-417D-866E-15C89CD65CD1}"/>
    <cellStyle name="Migliaia 5 2 2 2 5 4 2 2" xfId="41483" xr:uid="{D86A2131-489A-4300-8048-0B9507DD1A53}"/>
    <cellStyle name="Migliaia 5 2 2 2 5 4 3" xfId="30066" xr:uid="{35150394-72B6-4EBE-A745-DFFEBDF2E712}"/>
    <cellStyle name="Migliaia 5 2 2 2 5 5" xfId="12938" xr:uid="{9C6E1930-91DA-47EC-A562-A458B5AF4D8C}"/>
    <cellStyle name="Migliaia 5 2 2 2 5 5 2" xfId="35775" xr:uid="{BA750DA8-05A2-4D99-B682-3E4C805D3BF3}"/>
    <cellStyle name="Migliaia 5 2 2 2 5 6" xfId="24358" xr:uid="{E1FE5FE4-A245-469F-B750-DC6EAA314DB2}"/>
    <cellStyle name="Migliaia 5 2 2 2 6" xfId="1733" xr:uid="{54646E06-0781-4CB7-8F84-A753382B1479}"/>
    <cellStyle name="Migliaia 5 2 2 2 6 2" xfId="3162" xr:uid="{75A1EA24-A42E-42CC-BF0F-AE334A62F2B1}"/>
    <cellStyle name="Migliaia 5 2 2 2 6 2 2" xfId="6018" xr:uid="{0DEB7CEB-2881-4A7A-8754-015A4444943F}"/>
    <cellStyle name="Migliaia 5 2 2 2 6 2 2 2" xfId="11726" xr:uid="{58C1D7AB-86CE-4CB9-820C-B9CDAE496955}"/>
    <cellStyle name="Migliaia 5 2 2 2 6 2 2 2 2" xfId="23144" xr:uid="{D7D9C405-C8F4-424B-8E02-7077317496B4}"/>
    <cellStyle name="Migliaia 5 2 2 2 6 2 2 2 2 2" xfId="45981" xr:uid="{A0B68F62-ED94-4E3C-835B-1A529E5F5DB0}"/>
    <cellStyle name="Migliaia 5 2 2 2 6 2 2 2 3" xfId="34564" xr:uid="{309DBE61-E23D-4C37-9991-A0B34F638C2C}"/>
    <cellStyle name="Migliaia 5 2 2 2 6 2 2 3" xfId="17436" xr:uid="{90CC62CB-F13C-4492-9767-C9AC80A95B78}"/>
    <cellStyle name="Migliaia 5 2 2 2 6 2 2 3 2" xfId="40273" xr:uid="{1F144EEF-BC7F-45A1-ADD0-E292D815100C}"/>
    <cellStyle name="Migliaia 5 2 2 2 6 2 2 4" xfId="28856" xr:uid="{5A5C385C-6C0F-4ABE-80FE-19CA26F2C9C9}"/>
    <cellStyle name="Migliaia 5 2 2 2 6 2 3" xfId="8873" xr:uid="{E80D7B0F-53C3-456A-9404-8F37C0B516DD}"/>
    <cellStyle name="Migliaia 5 2 2 2 6 2 3 2" xfId="20290" xr:uid="{D939F154-4E30-440B-9BA0-D4774602AB58}"/>
    <cellStyle name="Migliaia 5 2 2 2 6 2 3 2 2" xfId="43127" xr:uid="{037DCE3A-BD32-4D76-A64B-C6B00CD84E7E}"/>
    <cellStyle name="Migliaia 5 2 2 2 6 2 3 3" xfId="31710" xr:uid="{F327EDDA-4B89-4552-BA52-6C3F11C7F18D}"/>
    <cellStyle name="Migliaia 5 2 2 2 6 2 4" xfId="14582" xr:uid="{275BCC29-A800-49C1-9BDD-EC8512D18127}"/>
    <cellStyle name="Migliaia 5 2 2 2 6 2 4 2" xfId="37419" xr:uid="{A16902DA-2F28-40F0-853C-871ED5286C3E}"/>
    <cellStyle name="Migliaia 5 2 2 2 6 2 5" xfId="26002" xr:uid="{5862D47D-5E55-415C-B3F7-94D757147AD5}"/>
    <cellStyle name="Migliaia 5 2 2 2 6 3" xfId="4591" xr:uid="{153ED85C-CD5E-4CFD-96B8-9EFCCF1EEB4A}"/>
    <cellStyle name="Migliaia 5 2 2 2 6 3 2" xfId="10300" xr:uid="{002CC074-24A1-4395-BDC5-45FCB3BA4E3D}"/>
    <cellStyle name="Migliaia 5 2 2 2 6 3 2 2" xfId="21717" xr:uid="{D8206702-6FF1-44AA-8BC4-71306E9610CA}"/>
    <cellStyle name="Migliaia 5 2 2 2 6 3 2 2 2" xfId="44554" xr:uid="{4B6D62AD-D15D-4F48-B4F1-91392C828A3A}"/>
    <cellStyle name="Migliaia 5 2 2 2 6 3 2 3" xfId="33137" xr:uid="{74D8FBE6-A236-4141-B84F-BD74B492BC87}"/>
    <cellStyle name="Migliaia 5 2 2 2 6 3 3" xfId="16009" xr:uid="{50A40688-4849-40BF-8A4A-168B5B22EBD8}"/>
    <cellStyle name="Migliaia 5 2 2 2 6 3 3 2" xfId="38846" xr:uid="{54464765-23FC-4C3D-8024-8C7E8855BDB4}"/>
    <cellStyle name="Migliaia 5 2 2 2 6 3 4" xfId="27429" xr:uid="{7D581696-9DCB-4669-BCDF-DCD4B2FE1C28}"/>
    <cellStyle name="Migliaia 5 2 2 2 6 4" xfId="7446" xr:uid="{DFD545BE-1E15-461E-91EA-93BFD521DF8D}"/>
    <cellStyle name="Migliaia 5 2 2 2 6 4 2" xfId="18863" xr:uid="{89EDBDFE-402D-4192-8F54-4379F0B12BEA}"/>
    <cellStyle name="Migliaia 5 2 2 2 6 4 2 2" xfId="41700" xr:uid="{7357B5D2-525A-4617-9DC0-57860942943A}"/>
    <cellStyle name="Migliaia 5 2 2 2 6 4 3" xfId="30283" xr:uid="{6063804B-E737-4B28-A9C2-9FF0C68F3B06}"/>
    <cellStyle name="Migliaia 5 2 2 2 6 5" xfId="13155" xr:uid="{0A587D10-23C6-4B24-95F4-AC436470B425}"/>
    <cellStyle name="Migliaia 5 2 2 2 6 5 2" xfId="35992" xr:uid="{91607FF8-ABD1-47F4-B325-45E0B8E7DF7B}"/>
    <cellStyle name="Migliaia 5 2 2 2 6 6" xfId="24575" xr:uid="{346F5021-4030-49FB-A609-6E0DB9758EC4}"/>
    <cellStyle name="Migliaia 5 2 2 2 7" xfId="2077" xr:uid="{A2629478-3220-4BC7-90A3-BF343C07A8DE}"/>
    <cellStyle name="Migliaia 5 2 2 2 7 2" xfId="4933" xr:uid="{67BD20B2-51A3-4B59-9708-B9FEB9A7EA35}"/>
    <cellStyle name="Migliaia 5 2 2 2 7 2 2" xfId="10641" xr:uid="{23ED637B-9192-46DC-9549-0548595A0DCE}"/>
    <cellStyle name="Migliaia 5 2 2 2 7 2 2 2" xfId="22059" xr:uid="{7C32094B-C7A2-4637-B7EA-B72088F4F4A9}"/>
    <cellStyle name="Migliaia 5 2 2 2 7 2 2 2 2" xfId="44896" xr:uid="{CC07855D-E0A9-4405-AF35-E615E816518D}"/>
    <cellStyle name="Migliaia 5 2 2 2 7 2 2 3" xfId="33479" xr:uid="{992BEC7E-521C-458F-A70D-265B8BFB95F4}"/>
    <cellStyle name="Migliaia 5 2 2 2 7 2 3" xfId="16351" xr:uid="{B84192A8-685F-4204-912C-548F22CA7B3C}"/>
    <cellStyle name="Migliaia 5 2 2 2 7 2 3 2" xfId="39188" xr:uid="{F3EF245F-7B95-41D1-9C08-640090E2A0EB}"/>
    <cellStyle name="Migliaia 5 2 2 2 7 2 4" xfId="27771" xr:uid="{D6EF5A3A-7A78-4C14-8250-AE4A30383FC3}"/>
    <cellStyle name="Migliaia 5 2 2 2 7 3" xfId="7788" xr:uid="{E87B4F91-9D33-4671-8B71-99F463EBF91D}"/>
    <cellStyle name="Migliaia 5 2 2 2 7 3 2" xfId="19205" xr:uid="{EDB9C8EF-6D67-4D62-9B17-F408985768F8}"/>
    <cellStyle name="Migliaia 5 2 2 2 7 3 2 2" xfId="42042" xr:uid="{86AAEC4D-5E06-43D7-BD57-310D4342BF71}"/>
    <cellStyle name="Migliaia 5 2 2 2 7 3 3" xfId="30625" xr:uid="{7731DC94-0E8A-43C6-B453-F96999E831B2}"/>
    <cellStyle name="Migliaia 5 2 2 2 7 4" xfId="13497" xr:uid="{D9C09622-A817-4216-8573-4DB4AA3B7A79}"/>
    <cellStyle name="Migliaia 5 2 2 2 7 4 2" xfId="36334" xr:uid="{62DD49C7-7933-4AC6-81D3-FB31ACB28218}"/>
    <cellStyle name="Migliaia 5 2 2 2 7 5" xfId="24917" xr:uid="{171E556B-FB47-40B3-9389-A84E70E51390}"/>
    <cellStyle name="Migliaia 5 2 2 2 8" xfId="3506" xr:uid="{420842A1-FB97-4A18-A31C-71E95CF5A676}"/>
    <cellStyle name="Migliaia 5 2 2 2 8 2" xfId="9215" xr:uid="{1A44D50B-AC68-4037-8E18-E5AB5E114D74}"/>
    <cellStyle name="Migliaia 5 2 2 2 8 2 2" xfId="20632" xr:uid="{660977D2-5D1A-4BBA-A9AB-F16EE0DF9A7E}"/>
    <cellStyle name="Migliaia 5 2 2 2 8 2 2 2" xfId="43469" xr:uid="{CE030DA5-725D-4993-B7D3-847A1631076B}"/>
    <cellStyle name="Migliaia 5 2 2 2 8 2 3" xfId="32052" xr:uid="{70638D63-C868-4BC4-BBC9-17AC72B20D9C}"/>
    <cellStyle name="Migliaia 5 2 2 2 8 3" xfId="14924" xr:uid="{5261C081-8BEF-4F19-9C0C-92BBCCA8DAE2}"/>
    <cellStyle name="Migliaia 5 2 2 2 8 3 2" xfId="37761" xr:uid="{4DF51990-91C2-41F5-B92B-82FA6C51A53E}"/>
    <cellStyle name="Migliaia 5 2 2 2 8 4" xfId="26344" xr:uid="{0E7E0945-F4E8-4400-9A50-4D9D7B8BC5E4}"/>
    <cellStyle name="Migliaia 5 2 2 2 9" xfId="6361" xr:uid="{69C519A0-6C7C-44C6-B940-2895FB6F45A8}"/>
    <cellStyle name="Migliaia 5 2 2 2 9 2" xfId="17778" xr:uid="{DD9EA3B3-5206-460A-B6F9-19B620AE5D93}"/>
    <cellStyle name="Migliaia 5 2 2 2 9 2 2" xfId="40615" xr:uid="{A85B233F-BC0C-459E-844D-027EC5B3FB32}"/>
    <cellStyle name="Migliaia 5 2 2 2 9 3" xfId="29198" xr:uid="{5FB1B387-EE23-43E1-B56F-2E680F97CFD6}"/>
    <cellStyle name="Migliaia 5 2 2 3" xfId="598" xr:uid="{D4BCC56A-DFFC-4027-870F-6DFEE4940B35}"/>
    <cellStyle name="Migliaia 5 2 2 3 2" xfId="2180" xr:uid="{0A357ACE-D02E-4AB9-A8F0-CF9DD58774D0}"/>
    <cellStyle name="Migliaia 5 2 2 3 2 2" xfId="5036" xr:uid="{A90B9BAA-5919-4D70-B966-C96269983016}"/>
    <cellStyle name="Migliaia 5 2 2 3 2 2 2" xfId="10744" xr:uid="{9E37A4FE-455E-4726-BA6F-37EFBBF094C8}"/>
    <cellStyle name="Migliaia 5 2 2 3 2 2 2 2" xfId="22162" xr:uid="{6DBB2536-9B02-454E-959A-E6032FF3A3BD}"/>
    <cellStyle name="Migliaia 5 2 2 3 2 2 2 2 2" xfId="44999" xr:uid="{98EFF875-50A1-4840-8553-A66CB56E798E}"/>
    <cellStyle name="Migliaia 5 2 2 3 2 2 2 3" xfId="33582" xr:uid="{6FBC509C-2A50-4E90-880F-85F582C2AFEE}"/>
    <cellStyle name="Migliaia 5 2 2 3 2 2 3" xfId="16454" xr:uid="{FDE10785-F0F9-4F1E-8051-058CF00B8CE9}"/>
    <cellStyle name="Migliaia 5 2 2 3 2 2 3 2" xfId="39291" xr:uid="{3B250072-5F28-4CF6-B1AB-352491BDF47C}"/>
    <cellStyle name="Migliaia 5 2 2 3 2 2 4" xfId="27874" xr:uid="{5EF60F2F-EB3C-414E-B8FB-A98D6DFB894C}"/>
    <cellStyle name="Migliaia 5 2 2 3 2 3" xfId="7891" xr:uid="{3237C42C-2E7B-4A5A-9458-99BAC3AEE21D}"/>
    <cellStyle name="Migliaia 5 2 2 3 2 3 2" xfId="19308" xr:uid="{F8F1BCFF-3826-4187-A6F8-01B488A56B1A}"/>
    <cellStyle name="Migliaia 5 2 2 3 2 3 2 2" xfId="42145" xr:uid="{6CF7C367-25CF-4A85-96F0-54DB2FE02173}"/>
    <cellStyle name="Migliaia 5 2 2 3 2 3 3" xfId="30728" xr:uid="{BDA9E754-B7E9-485A-B362-ED9AB516C78C}"/>
    <cellStyle name="Migliaia 5 2 2 3 2 4" xfId="13600" xr:uid="{2B53163E-89E7-4DFC-A8A6-11EDA6C45B22}"/>
    <cellStyle name="Migliaia 5 2 2 3 2 4 2" xfId="36437" xr:uid="{3BB9E3FD-B69C-4234-8268-2B43C19467C2}"/>
    <cellStyle name="Migliaia 5 2 2 3 2 5" xfId="25020" xr:uid="{14A12529-D63D-4E78-8245-2FCA60A1697A}"/>
    <cellStyle name="Migliaia 5 2 2 3 3" xfId="3609" xr:uid="{A9BF06D2-421F-43EA-8AEE-919955720F93}"/>
    <cellStyle name="Migliaia 5 2 2 3 3 2" xfId="9318" xr:uid="{31222D67-F571-4A6F-95AB-E0DF6E358BF9}"/>
    <cellStyle name="Migliaia 5 2 2 3 3 2 2" xfId="20735" xr:uid="{AD911B81-93D6-4094-BB80-3A76B49A94DC}"/>
    <cellStyle name="Migliaia 5 2 2 3 3 2 2 2" xfId="43572" xr:uid="{94531901-2CA1-48BE-8653-ED938C171958}"/>
    <cellStyle name="Migliaia 5 2 2 3 3 2 3" xfId="32155" xr:uid="{3BE1D5E8-213B-44BD-84C3-662D426218B5}"/>
    <cellStyle name="Migliaia 5 2 2 3 3 3" xfId="15027" xr:uid="{CB85B4F0-40CD-44A7-A60E-2EFA15A3C9E9}"/>
    <cellStyle name="Migliaia 5 2 2 3 3 3 2" xfId="37864" xr:uid="{9FB40AC6-AB0A-4508-ACA7-22DBF1F89C41}"/>
    <cellStyle name="Migliaia 5 2 2 3 3 4" xfId="26447" xr:uid="{1C0904E8-89E3-4C60-9DFB-AE95B8761E89}"/>
    <cellStyle name="Migliaia 5 2 2 3 4" xfId="6464" xr:uid="{39EB91CD-DBB4-4A2E-96E7-74CC340772FE}"/>
    <cellStyle name="Migliaia 5 2 2 3 4 2" xfId="17881" xr:uid="{89D5BA64-E18D-4176-AB39-D95114141846}"/>
    <cellStyle name="Migliaia 5 2 2 3 4 2 2" xfId="40718" xr:uid="{6D7D7773-1F2C-41FB-BAE6-4CA0AF5E75F4}"/>
    <cellStyle name="Migliaia 5 2 2 3 4 3" xfId="29301" xr:uid="{5563C4D9-8FD6-44F9-AE06-0AC1AF9625EE}"/>
    <cellStyle name="Migliaia 5 2 2 3 5" xfId="12173" xr:uid="{D25E95A2-6B8A-498F-9AF5-E71EB64F989C}"/>
    <cellStyle name="Migliaia 5 2 2 3 5 2" xfId="35010" xr:uid="{8AD154A3-D156-4809-9FCB-0578588993C8}"/>
    <cellStyle name="Migliaia 5 2 2 3 6" xfId="23593" xr:uid="{237D04AD-6793-474A-BBED-78BF031F84F3}"/>
    <cellStyle name="Migliaia 5 2 2 4" xfId="861" xr:uid="{364422D1-E6FD-4120-A2A4-4BBC13413A93}"/>
    <cellStyle name="Migliaia 5 2 2 4 2" xfId="2397" xr:uid="{B25B35E2-604D-4ED8-97B9-0C6D5212F932}"/>
    <cellStyle name="Migliaia 5 2 2 4 2 2" xfId="5253" xr:uid="{12FEEE27-3116-4685-9B1C-86E4EA2B45BC}"/>
    <cellStyle name="Migliaia 5 2 2 4 2 2 2" xfId="10961" xr:uid="{86F8D332-E2F6-442A-B33D-3554BBFA55AE}"/>
    <cellStyle name="Migliaia 5 2 2 4 2 2 2 2" xfId="22379" xr:uid="{51A27D24-F9D2-4B74-98A6-3C2E60D8E12F}"/>
    <cellStyle name="Migliaia 5 2 2 4 2 2 2 2 2" xfId="45216" xr:uid="{AFA26AAC-A723-457C-8F58-D9A0AFC703C0}"/>
    <cellStyle name="Migliaia 5 2 2 4 2 2 2 3" xfId="33799" xr:uid="{58A6FC5A-F389-4F3C-8B6D-4B7641ACE0A1}"/>
    <cellStyle name="Migliaia 5 2 2 4 2 2 3" xfId="16671" xr:uid="{A03EBB37-0D98-4927-BC37-59D1C071BF02}"/>
    <cellStyle name="Migliaia 5 2 2 4 2 2 3 2" xfId="39508" xr:uid="{2254D54B-D217-4DA6-BF4E-C67C8076E438}"/>
    <cellStyle name="Migliaia 5 2 2 4 2 2 4" xfId="28091" xr:uid="{25B37A86-3E76-45DB-B4AD-10C944B17342}"/>
    <cellStyle name="Migliaia 5 2 2 4 2 3" xfId="8108" xr:uid="{909F3341-58DA-4813-9B79-454992298349}"/>
    <cellStyle name="Migliaia 5 2 2 4 2 3 2" xfId="19525" xr:uid="{35EC9A53-05E5-4775-B887-E30BD5F7294E}"/>
    <cellStyle name="Migliaia 5 2 2 4 2 3 2 2" xfId="42362" xr:uid="{428634FC-9AE7-42C7-A3F3-870B23A49438}"/>
    <cellStyle name="Migliaia 5 2 2 4 2 3 3" xfId="30945" xr:uid="{D92D2FD3-12A0-489D-BAD3-705BD8E206F4}"/>
    <cellStyle name="Migliaia 5 2 2 4 2 4" xfId="13817" xr:uid="{87D471B0-861E-4FFF-A38B-C5CA543CEB6F}"/>
    <cellStyle name="Migliaia 5 2 2 4 2 4 2" xfId="36654" xr:uid="{4E04C391-9C93-447A-834B-FEFD87E9935A}"/>
    <cellStyle name="Migliaia 5 2 2 4 2 5" xfId="25237" xr:uid="{4E75B05C-AF3C-4EE2-9045-B178535A01E3}"/>
    <cellStyle name="Migliaia 5 2 2 4 3" xfId="3826" xr:uid="{3DC3FC91-553C-4540-BF95-2387C1F318BF}"/>
    <cellStyle name="Migliaia 5 2 2 4 3 2" xfId="9535" xr:uid="{2055FA0C-A853-4C6D-B6EF-18C232002D67}"/>
    <cellStyle name="Migliaia 5 2 2 4 3 2 2" xfId="20952" xr:uid="{AE871060-E816-491E-989A-312458EEB966}"/>
    <cellStyle name="Migliaia 5 2 2 4 3 2 2 2" xfId="43789" xr:uid="{97AF911E-4FD2-49F3-BE5E-DE24013F46CC}"/>
    <cellStyle name="Migliaia 5 2 2 4 3 2 3" xfId="32372" xr:uid="{9F7F770E-CD76-47F0-BFE5-D88DC3F421BF}"/>
    <cellStyle name="Migliaia 5 2 2 4 3 3" xfId="15244" xr:uid="{F0C1D265-1E60-4CB6-940C-635D67CD85D6}"/>
    <cellStyle name="Migliaia 5 2 2 4 3 3 2" xfId="38081" xr:uid="{9E2781D2-A0EF-4F98-A4F0-04056E582E72}"/>
    <cellStyle name="Migliaia 5 2 2 4 3 4" xfId="26664" xr:uid="{40D10A9F-4849-4A4A-AFED-CAC4063B8F7A}"/>
    <cellStyle name="Migliaia 5 2 2 4 4" xfId="6681" xr:uid="{CBC884C1-AD40-46AB-9D12-6AA9CA5EB08C}"/>
    <cellStyle name="Migliaia 5 2 2 4 4 2" xfId="18098" xr:uid="{74ABBE36-C67B-4B6B-8299-C96D0D1B0B47}"/>
    <cellStyle name="Migliaia 5 2 2 4 4 2 2" xfId="40935" xr:uid="{9B301C38-4FE5-4938-97CE-7AEEE9781BA7}"/>
    <cellStyle name="Migliaia 5 2 2 4 4 3" xfId="29518" xr:uid="{3F3AA397-3EF1-4297-85E7-3BA3B84D8D93}"/>
    <cellStyle name="Migliaia 5 2 2 4 5" xfId="12390" xr:uid="{4F350762-0F3C-4DD7-8E1B-87EECCA257B8}"/>
    <cellStyle name="Migliaia 5 2 2 4 5 2" xfId="35227" xr:uid="{79647EAE-551A-453F-A34E-A75BC1777F51}"/>
    <cellStyle name="Migliaia 5 2 2 4 6" xfId="23810" xr:uid="{B7C49705-9F3A-428A-9014-35850D488553}"/>
    <cellStyle name="Migliaia 5 2 2 5" xfId="1108" xr:uid="{7307027C-9E90-4405-A4D0-D6DCF3FA0E5B}"/>
    <cellStyle name="Migliaia 5 2 2 5 2" xfId="2614" xr:uid="{F4239B6D-D482-41D3-8F6A-34968AC0648D}"/>
    <cellStyle name="Migliaia 5 2 2 5 2 2" xfId="5470" xr:uid="{09BBC0F6-1AFC-40D1-8219-0415872D6E37}"/>
    <cellStyle name="Migliaia 5 2 2 5 2 2 2" xfId="11178" xr:uid="{6B8A1809-A8FF-4652-9E89-BE4E3E82930C}"/>
    <cellStyle name="Migliaia 5 2 2 5 2 2 2 2" xfId="22596" xr:uid="{109D801F-BC27-4095-A880-4C0A3B9D4F17}"/>
    <cellStyle name="Migliaia 5 2 2 5 2 2 2 2 2" xfId="45433" xr:uid="{2304A9AB-80CC-4C5D-B865-85473B125EB8}"/>
    <cellStyle name="Migliaia 5 2 2 5 2 2 2 3" xfId="34016" xr:uid="{F9CD188C-6CAA-47A4-86D0-E649E34E5F3A}"/>
    <cellStyle name="Migliaia 5 2 2 5 2 2 3" xfId="16888" xr:uid="{F9BA4857-E582-4CA7-9733-AEDC317AF1C4}"/>
    <cellStyle name="Migliaia 5 2 2 5 2 2 3 2" xfId="39725" xr:uid="{380A75E6-FCB8-4C30-89C6-D6FC6599E2B6}"/>
    <cellStyle name="Migliaia 5 2 2 5 2 2 4" xfId="28308" xr:uid="{369E6A41-7984-4DC4-BEC7-BE3989D91F32}"/>
    <cellStyle name="Migliaia 5 2 2 5 2 3" xfId="8325" xr:uid="{44F3F29B-F570-4925-B796-639E7CA90F6F}"/>
    <cellStyle name="Migliaia 5 2 2 5 2 3 2" xfId="19742" xr:uid="{29A79BB4-1B5A-484E-857A-3D8EA5D04670}"/>
    <cellStyle name="Migliaia 5 2 2 5 2 3 2 2" xfId="42579" xr:uid="{9AFFBEEF-ED4A-42FF-8C6D-3164D481EB69}"/>
    <cellStyle name="Migliaia 5 2 2 5 2 3 3" xfId="31162" xr:uid="{71CC41FF-D2C4-4F5E-9248-00AACC0970BF}"/>
    <cellStyle name="Migliaia 5 2 2 5 2 4" xfId="14034" xr:uid="{732F16E8-118E-45D2-819E-664DC9F11058}"/>
    <cellStyle name="Migliaia 5 2 2 5 2 4 2" xfId="36871" xr:uid="{AD7B67DD-D7EF-4A81-AB2D-D88C281EBB86}"/>
    <cellStyle name="Migliaia 5 2 2 5 2 5" xfId="25454" xr:uid="{8D8E70C2-9220-4639-BD11-0E2AFDD88E35}"/>
    <cellStyle name="Migliaia 5 2 2 5 3" xfId="4043" xr:uid="{6087DDFB-D7E1-4FA8-A636-B69B3C4AC0A8}"/>
    <cellStyle name="Migliaia 5 2 2 5 3 2" xfId="9752" xr:uid="{7E8ACAEC-F5F8-4AAA-A674-DC78C2F2C3C7}"/>
    <cellStyle name="Migliaia 5 2 2 5 3 2 2" xfId="21169" xr:uid="{CFEB350E-F0D6-418C-867C-9E4C99E7D3CB}"/>
    <cellStyle name="Migliaia 5 2 2 5 3 2 2 2" xfId="44006" xr:uid="{97187FC3-8623-4A56-B519-051029718286}"/>
    <cellStyle name="Migliaia 5 2 2 5 3 2 3" xfId="32589" xr:uid="{461EF367-49A2-4400-85CE-292E31CD45FA}"/>
    <cellStyle name="Migliaia 5 2 2 5 3 3" xfId="15461" xr:uid="{7FC1E514-9A58-4330-9A97-E2767275AC1F}"/>
    <cellStyle name="Migliaia 5 2 2 5 3 3 2" xfId="38298" xr:uid="{6547EF6A-B1C5-4098-8821-5CD19147CE96}"/>
    <cellStyle name="Migliaia 5 2 2 5 3 4" xfId="26881" xr:uid="{2B11F087-F273-4464-BD91-43591A1C1ED5}"/>
    <cellStyle name="Migliaia 5 2 2 5 4" xfId="6898" xr:uid="{AE2B6A12-D10B-4CD7-88E6-E5B3F78AB67E}"/>
    <cellStyle name="Migliaia 5 2 2 5 4 2" xfId="18315" xr:uid="{630B86CD-40C6-4376-A840-E28757F4C80D}"/>
    <cellStyle name="Migliaia 5 2 2 5 4 2 2" xfId="41152" xr:uid="{7A58F5AB-7A36-4CD2-9E4B-1F6454BFA95F}"/>
    <cellStyle name="Migliaia 5 2 2 5 4 3" xfId="29735" xr:uid="{BA711C4F-788D-4A25-8C5F-6B3862D37FAE}"/>
    <cellStyle name="Migliaia 5 2 2 5 5" xfId="12607" xr:uid="{DAC147C0-784E-4DDA-A632-97174D19B942}"/>
    <cellStyle name="Migliaia 5 2 2 5 5 2" xfId="35444" xr:uid="{8C18D436-4195-4115-B40F-736A8C2C4534}"/>
    <cellStyle name="Migliaia 5 2 2 5 6" xfId="24027" xr:uid="{02BE0D3E-9173-4503-8964-2BBBDC8B23F9}"/>
    <cellStyle name="Migliaia 5 2 2 6" xfId="1355" xr:uid="{7A5E5942-CBA0-4E0E-A26E-030334B573D0}"/>
    <cellStyle name="Migliaia 5 2 2 6 2" xfId="2831" xr:uid="{0F2E7685-05BB-47F5-B31E-64726A78465D}"/>
    <cellStyle name="Migliaia 5 2 2 6 2 2" xfId="5687" xr:uid="{CAB5DD70-DD71-4E56-B75F-798B9E86351B}"/>
    <cellStyle name="Migliaia 5 2 2 6 2 2 2" xfId="11395" xr:uid="{4ACD68A8-725D-43AF-AB43-060551ABD4F8}"/>
    <cellStyle name="Migliaia 5 2 2 6 2 2 2 2" xfId="22813" xr:uid="{3D0E68C9-8207-4EBB-A8F0-BF3132715148}"/>
    <cellStyle name="Migliaia 5 2 2 6 2 2 2 2 2" xfId="45650" xr:uid="{76A1ED30-17B2-46ED-8C5A-8C3F5506C217}"/>
    <cellStyle name="Migliaia 5 2 2 6 2 2 2 3" xfId="34233" xr:uid="{96FA6A9E-F394-4F07-9A38-77F0E1710C23}"/>
    <cellStyle name="Migliaia 5 2 2 6 2 2 3" xfId="17105" xr:uid="{8EC86F00-3F7F-46DD-B72C-59533DA3738A}"/>
    <cellStyle name="Migliaia 5 2 2 6 2 2 3 2" xfId="39942" xr:uid="{26DBDC3A-5C88-4B97-A9BD-FCF07A90B766}"/>
    <cellStyle name="Migliaia 5 2 2 6 2 2 4" xfId="28525" xr:uid="{B76A2B3D-559E-49C0-A1CA-AC7E9299DA83}"/>
    <cellStyle name="Migliaia 5 2 2 6 2 3" xfId="8542" xr:uid="{9488D6B1-FCE9-469F-B9C3-CE6E453BB6BC}"/>
    <cellStyle name="Migliaia 5 2 2 6 2 3 2" xfId="19959" xr:uid="{15CEAE74-1679-4AA0-9A2D-32D838F25EE7}"/>
    <cellStyle name="Migliaia 5 2 2 6 2 3 2 2" xfId="42796" xr:uid="{C58DA6A0-C6AF-47A4-A332-DE5E144FD2EC}"/>
    <cellStyle name="Migliaia 5 2 2 6 2 3 3" xfId="31379" xr:uid="{5FA1DDD5-D867-456A-92E8-A884CE4CFB16}"/>
    <cellStyle name="Migliaia 5 2 2 6 2 4" xfId="14251" xr:uid="{2CE68425-AD70-4063-8929-6F059689CB65}"/>
    <cellStyle name="Migliaia 5 2 2 6 2 4 2" xfId="37088" xr:uid="{57C42D31-6F15-4D23-ACBE-D70758F796C6}"/>
    <cellStyle name="Migliaia 5 2 2 6 2 5" xfId="25671" xr:uid="{F31F5CC0-0A0F-4D75-BFF5-174B94992014}"/>
    <cellStyle name="Migliaia 5 2 2 6 3" xfId="4260" xr:uid="{9CCA3208-3CEC-4427-BE53-9C9B7EEE1988}"/>
    <cellStyle name="Migliaia 5 2 2 6 3 2" xfId="9969" xr:uid="{E00BB9ED-80B5-44DF-B219-6ACCD9C101C8}"/>
    <cellStyle name="Migliaia 5 2 2 6 3 2 2" xfId="21386" xr:uid="{445D1ED2-4666-464A-BBEE-43D6EC60EBE8}"/>
    <cellStyle name="Migliaia 5 2 2 6 3 2 2 2" xfId="44223" xr:uid="{55BAD5F2-0E7C-41F5-AC9E-D33D52F2CE24}"/>
    <cellStyle name="Migliaia 5 2 2 6 3 2 3" xfId="32806" xr:uid="{2F5699FA-C5BC-4FCD-88AE-64CC050F24D5}"/>
    <cellStyle name="Migliaia 5 2 2 6 3 3" xfId="15678" xr:uid="{CB64947C-3DEC-4A81-8DE1-077EF4E2DA0E}"/>
    <cellStyle name="Migliaia 5 2 2 6 3 3 2" xfId="38515" xr:uid="{9BE858EE-9C82-4ADE-A355-BE0707A5DF6B}"/>
    <cellStyle name="Migliaia 5 2 2 6 3 4" xfId="27098" xr:uid="{A6C9123C-436A-4C5D-8262-FAF9311BA07B}"/>
    <cellStyle name="Migliaia 5 2 2 6 4" xfId="7115" xr:uid="{FAFB7CD1-5AC2-49E2-8643-AA7C3CD5AC62}"/>
    <cellStyle name="Migliaia 5 2 2 6 4 2" xfId="18532" xr:uid="{9BC8522A-679D-4EDB-974B-9C3ACCD9DB60}"/>
    <cellStyle name="Migliaia 5 2 2 6 4 2 2" xfId="41369" xr:uid="{D94E1201-32E1-48CD-BA91-B5A01BE23ABB}"/>
    <cellStyle name="Migliaia 5 2 2 6 4 3" xfId="29952" xr:uid="{EB1F2FCA-92DD-4414-A048-7B5E7FBC0B83}"/>
    <cellStyle name="Migliaia 5 2 2 6 5" xfId="12824" xr:uid="{74B66B2D-DB78-4E8C-8A88-603E1597A557}"/>
    <cellStyle name="Migliaia 5 2 2 6 5 2" xfId="35661" xr:uid="{4226CC3E-4256-44A6-9DDA-40583AB5E035}"/>
    <cellStyle name="Migliaia 5 2 2 6 6" xfId="24244" xr:uid="{767E8C0B-1445-414C-8B0C-B86E535037E7}"/>
    <cellStyle name="Migliaia 5 2 2 7" xfId="1602" xr:uid="{9700EB77-4675-40FE-B121-CB6E0240C0D3}"/>
    <cellStyle name="Migliaia 5 2 2 7 2" xfId="3048" xr:uid="{B0374C80-E54B-4DA1-947D-57BBCF9CFEB4}"/>
    <cellStyle name="Migliaia 5 2 2 7 2 2" xfId="5904" xr:uid="{EB3E67F2-39E6-44F8-B85A-F2B1C6DA827E}"/>
    <cellStyle name="Migliaia 5 2 2 7 2 2 2" xfId="11612" xr:uid="{9D0CB26A-357F-4BF1-9EC1-515EE03F20FA}"/>
    <cellStyle name="Migliaia 5 2 2 7 2 2 2 2" xfId="23030" xr:uid="{36403995-4023-4403-A1C7-65EC6441DABF}"/>
    <cellStyle name="Migliaia 5 2 2 7 2 2 2 2 2" xfId="45867" xr:uid="{95C3DABC-2F67-45EE-B314-E90596D284B9}"/>
    <cellStyle name="Migliaia 5 2 2 7 2 2 2 3" xfId="34450" xr:uid="{F4CB9A2D-1CBC-4708-ADA2-6CE2A7B917BA}"/>
    <cellStyle name="Migliaia 5 2 2 7 2 2 3" xfId="17322" xr:uid="{C20F81C3-9F00-4DE2-BB97-98F64902540E}"/>
    <cellStyle name="Migliaia 5 2 2 7 2 2 3 2" xfId="40159" xr:uid="{F4CC2667-AE2A-45EA-B99A-ADD4E2424726}"/>
    <cellStyle name="Migliaia 5 2 2 7 2 2 4" xfId="28742" xr:uid="{20488CA6-A144-429E-93F7-EB6569A86418}"/>
    <cellStyle name="Migliaia 5 2 2 7 2 3" xfId="8759" xr:uid="{72BAB6A2-6999-4294-ACFA-C7345D359B01}"/>
    <cellStyle name="Migliaia 5 2 2 7 2 3 2" xfId="20176" xr:uid="{EB7E89B2-11AD-45FE-BCE5-94B632252696}"/>
    <cellStyle name="Migliaia 5 2 2 7 2 3 2 2" xfId="43013" xr:uid="{9A0EF454-FA8B-48C0-9C72-023407182009}"/>
    <cellStyle name="Migliaia 5 2 2 7 2 3 3" xfId="31596" xr:uid="{F37055AA-5024-4707-96BC-7B4EF970283C}"/>
    <cellStyle name="Migliaia 5 2 2 7 2 4" xfId="14468" xr:uid="{DD1E5161-C077-41FB-843B-6BAF5946E0EE}"/>
    <cellStyle name="Migliaia 5 2 2 7 2 4 2" xfId="37305" xr:uid="{17443ACC-EEE5-4442-AD6F-D89E987079E1}"/>
    <cellStyle name="Migliaia 5 2 2 7 2 5" xfId="25888" xr:uid="{6880B8C8-BA2F-446D-A384-1E1C5742C190}"/>
    <cellStyle name="Migliaia 5 2 2 7 3" xfId="4477" xr:uid="{4C457121-8477-452D-BA84-30DA16BDC0AA}"/>
    <cellStyle name="Migliaia 5 2 2 7 3 2" xfId="10186" xr:uid="{43C45E22-1EC7-4ECD-BC8D-2E61AD8F919F}"/>
    <cellStyle name="Migliaia 5 2 2 7 3 2 2" xfId="21603" xr:uid="{7B36F90C-F72E-4FF2-A605-7EDC52E89973}"/>
    <cellStyle name="Migliaia 5 2 2 7 3 2 2 2" xfId="44440" xr:uid="{BE03DD53-7A2A-4ED5-84AA-6ACE2FB247CB}"/>
    <cellStyle name="Migliaia 5 2 2 7 3 2 3" xfId="33023" xr:uid="{CD62430C-BA82-4057-81C1-610C64DCC681}"/>
    <cellStyle name="Migliaia 5 2 2 7 3 3" xfId="15895" xr:uid="{9F47F718-9082-4050-ACC1-7C0631120570}"/>
    <cellStyle name="Migliaia 5 2 2 7 3 3 2" xfId="38732" xr:uid="{F0F132EE-5986-40CD-A932-291D367F6288}"/>
    <cellStyle name="Migliaia 5 2 2 7 3 4" xfId="27315" xr:uid="{611C71E5-2A82-443E-B9AE-587A442C4FE0}"/>
    <cellStyle name="Migliaia 5 2 2 7 4" xfId="7332" xr:uid="{AD4B333A-34FB-4FB6-B5DA-B10093681D77}"/>
    <cellStyle name="Migliaia 5 2 2 7 4 2" xfId="18749" xr:uid="{1277A7F8-9015-4AC5-BAF3-58ADA5595F8F}"/>
    <cellStyle name="Migliaia 5 2 2 7 4 2 2" xfId="41586" xr:uid="{61668E2D-2965-48D7-9A1C-D1E5417529B3}"/>
    <cellStyle name="Migliaia 5 2 2 7 4 3" xfId="30169" xr:uid="{D6405A8E-6012-4251-AEFC-E29CC00DA62D}"/>
    <cellStyle name="Migliaia 5 2 2 7 5" xfId="13041" xr:uid="{4632EEB2-6CC5-4A4C-86D3-E68D913F4CD4}"/>
    <cellStyle name="Migliaia 5 2 2 7 5 2" xfId="35878" xr:uid="{73977BE2-3D0B-4D83-B4CE-82742BA166E4}"/>
    <cellStyle name="Migliaia 5 2 2 7 6" xfId="24461" xr:uid="{594ED7BF-043F-4754-8B72-0038FBD9A2AB}"/>
    <cellStyle name="Migliaia 5 2 2 8" xfId="1957" xr:uid="{0E0EE3B7-04FA-491B-BB35-C80863FFFCC0}"/>
    <cellStyle name="Migliaia 5 2 2 8 2" xfId="4813" xr:uid="{E5CAADAA-F52E-4D88-A358-D512BF67E082}"/>
    <cellStyle name="Migliaia 5 2 2 8 2 2" xfId="10522" xr:uid="{7DDE363E-F87B-40F7-8D43-9A90FA3A70FF}"/>
    <cellStyle name="Migliaia 5 2 2 8 2 2 2" xfId="21939" xr:uid="{C59F3D03-FD6E-486F-A7A2-67D69127592B}"/>
    <cellStyle name="Migliaia 5 2 2 8 2 2 2 2" xfId="44776" xr:uid="{03F25148-E07F-45D7-ABE7-07F614AEA39C}"/>
    <cellStyle name="Migliaia 5 2 2 8 2 2 3" xfId="33359" xr:uid="{7C368DFA-9B6E-42BB-AA33-F6F52949B9F2}"/>
    <cellStyle name="Migliaia 5 2 2 8 2 3" xfId="16231" xr:uid="{678071BF-4A4E-4852-8147-651A14B8F737}"/>
    <cellStyle name="Migliaia 5 2 2 8 2 3 2" xfId="39068" xr:uid="{973A9E26-364B-4A07-974B-448F7D1CB944}"/>
    <cellStyle name="Migliaia 5 2 2 8 2 4" xfId="27651" xr:uid="{BE3F82E0-3FD0-44A9-BA60-E1DD0999DBF8}"/>
    <cellStyle name="Migliaia 5 2 2 8 3" xfId="7668" xr:uid="{887F9F93-15E9-476B-9E2C-87F825B3CD71}"/>
    <cellStyle name="Migliaia 5 2 2 8 3 2" xfId="19085" xr:uid="{B441DB8E-DC53-4019-B46B-604F21D5463B}"/>
    <cellStyle name="Migliaia 5 2 2 8 3 2 2" xfId="41922" xr:uid="{77794E9C-6897-423C-8EC0-4877902AA92B}"/>
    <cellStyle name="Migliaia 5 2 2 8 3 3" xfId="30505" xr:uid="{2AFE4C11-27A5-4EB1-A479-5D5F92F2B608}"/>
    <cellStyle name="Migliaia 5 2 2 8 4" xfId="13377" xr:uid="{2FF206CF-187C-4D97-ADD0-90B5304697A4}"/>
    <cellStyle name="Migliaia 5 2 2 8 4 2" xfId="36214" xr:uid="{2ED0584C-6CF7-4444-8464-BEA14E08790F}"/>
    <cellStyle name="Migliaia 5 2 2 8 5" xfId="24797" xr:uid="{D46E4EC2-4A06-45DD-A0E1-DE792FE49B3D}"/>
    <cellStyle name="Migliaia 5 2 2 9" xfId="3386" xr:uid="{4A30AFAA-9805-4A5B-AA06-7C5729DC2B63}"/>
    <cellStyle name="Migliaia 5 2 2 9 2" xfId="9095" xr:uid="{CD44484F-9FB0-45D3-B1E6-9D8D0B965DD5}"/>
    <cellStyle name="Migliaia 5 2 2 9 2 2" xfId="20512" xr:uid="{B7341E09-B705-401D-8B31-86D84F05BA80}"/>
    <cellStyle name="Migliaia 5 2 2 9 2 2 2" xfId="43349" xr:uid="{5DE41BA1-9EAD-4D06-A55D-29113AB1203C}"/>
    <cellStyle name="Migliaia 5 2 2 9 2 3" xfId="31932" xr:uid="{84DA4F87-6645-489A-923E-CD94948A4140}"/>
    <cellStyle name="Migliaia 5 2 2 9 3" xfId="14804" xr:uid="{F852956E-7711-43EC-B3EF-73D8E4E07AAF}"/>
    <cellStyle name="Migliaia 5 2 2 9 3 2" xfId="37641" xr:uid="{0B56C56A-F366-4E6C-BA64-5DCD026049D6}"/>
    <cellStyle name="Migliaia 5 2 2 9 4" xfId="26224" xr:uid="{6B60F27D-41B8-45ED-9728-E8CF2AF508ED}"/>
    <cellStyle name="Migliaia 5 2 3" xfId="289" xr:uid="{AB34FE83-742C-4432-BF65-F53AC1EE00BE}"/>
    <cellStyle name="Migliaia 5 2 3 10" xfId="6202" xr:uid="{CC76B125-1854-4595-B328-6A1E71AD1173}"/>
    <cellStyle name="Migliaia 5 2 3 10 2" xfId="17619" xr:uid="{588C6AEF-FEBB-45E3-85C0-62E7C09D0C85}"/>
    <cellStyle name="Migliaia 5 2 3 10 2 2" xfId="40456" xr:uid="{BFAFE33E-E542-452F-896D-4FE74056EA27}"/>
    <cellStyle name="Migliaia 5 2 3 10 3" xfId="29039" xr:uid="{1EB77198-C75D-427C-8D16-6EEA2E78A07E}"/>
    <cellStyle name="Migliaia 5 2 3 11" xfId="11911" xr:uid="{DE94E155-27A1-4D8A-A408-208B11037EFC}"/>
    <cellStyle name="Migliaia 5 2 3 11 2" xfId="34748" xr:uid="{3C3FB11F-813E-442C-94FB-C7E3EEA095B8}"/>
    <cellStyle name="Migliaia 5 2 3 12" xfId="23331" xr:uid="{50BD60EB-92D4-4F99-9118-4CA531DB76C8}"/>
    <cellStyle name="Migliaia 5 2 3 2" xfId="445" xr:uid="{7BEF4DE5-CA42-4F81-B47D-6A85211491F8}"/>
    <cellStyle name="Migliaia 5 2 3 2 10" xfId="12037" xr:uid="{404E28AB-B8A5-46F5-9293-5A2D8DDE6244}"/>
    <cellStyle name="Migliaia 5 2 3 2 10 2" xfId="34874" xr:uid="{425D7866-F1F8-4C8B-B884-72AB51C34CBB}"/>
    <cellStyle name="Migliaia 5 2 3 2 11" xfId="23457" xr:uid="{5DDFCEC5-2F6B-4CD8-B365-7448B30F807A}"/>
    <cellStyle name="Migliaia 5 2 3 2 2" xfId="699" xr:uid="{F4FCC2D5-9809-46C6-806B-3A17A1EC223A}"/>
    <cellStyle name="Migliaia 5 2 3 2 2 2" xfId="2261" xr:uid="{A81FF4ED-5598-41FA-A578-D64365620A47}"/>
    <cellStyle name="Migliaia 5 2 3 2 2 2 2" xfId="5117" xr:uid="{335BD3CC-2C1D-416B-B0F7-9B099C32681D}"/>
    <cellStyle name="Migliaia 5 2 3 2 2 2 2 2" xfId="10825" xr:uid="{94216511-34A1-468F-858A-989AE1897A1F}"/>
    <cellStyle name="Migliaia 5 2 3 2 2 2 2 2 2" xfId="22243" xr:uid="{A061E579-1D43-4D43-A212-AE29941ED7BD}"/>
    <cellStyle name="Migliaia 5 2 3 2 2 2 2 2 2 2" xfId="45080" xr:uid="{38847772-AE03-4809-B40B-A9D00E93D9EC}"/>
    <cellStyle name="Migliaia 5 2 3 2 2 2 2 2 3" xfId="33663" xr:uid="{E290B5CD-3BDE-492E-8850-791F61F49C0A}"/>
    <cellStyle name="Migliaia 5 2 3 2 2 2 2 3" xfId="16535" xr:uid="{300BA2A7-4B51-48FD-89B6-09981335BE5A}"/>
    <cellStyle name="Migliaia 5 2 3 2 2 2 2 3 2" xfId="39372" xr:uid="{65DF6FE1-7010-453D-B011-50AA1C3D6CAB}"/>
    <cellStyle name="Migliaia 5 2 3 2 2 2 2 4" xfId="27955" xr:uid="{EB1C304D-53FC-4A63-94C4-C1F2154AD998}"/>
    <cellStyle name="Migliaia 5 2 3 2 2 2 3" xfId="7972" xr:uid="{F198D728-9B10-4805-9BCC-6B61D2B5CD0B}"/>
    <cellStyle name="Migliaia 5 2 3 2 2 2 3 2" xfId="19389" xr:uid="{D474AC8A-0574-4E0A-A8C2-AD3E26CB31A1}"/>
    <cellStyle name="Migliaia 5 2 3 2 2 2 3 2 2" xfId="42226" xr:uid="{56FAD89E-B342-4892-9571-B495E0955AE2}"/>
    <cellStyle name="Migliaia 5 2 3 2 2 2 3 3" xfId="30809" xr:uid="{F55061C1-B477-4D0E-A080-58F620E5357F}"/>
    <cellStyle name="Migliaia 5 2 3 2 2 2 4" xfId="13681" xr:uid="{2097C3E8-9538-4D35-BC02-1F53B7C4BC1F}"/>
    <cellStyle name="Migliaia 5 2 3 2 2 2 4 2" xfId="36518" xr:uid="{034ADC55-D5BF-426F-9675-51046F6CE9F6}"/>
    <cellStyle name="Migliaia 5 2 3 2 2 2 5" xfId="25101" xr:uid="{7393A4F5-4391-4F96-BBE6-EE29F4688287}"/>
    <cellStyle name="Migliaia 5 2 3 2 2 3" xfId="3690" xr:uid="{7A8D0CEA-4CAC-4E3F-8F71-761B5FB03CF5}"/>
    <cellStyle name="Migliaia 5 2 3 2 2 3 2" xfId="9399" xr:uid="{437D5176-17B5-4584-A589-AD558154111D}"/>
    <cellStyle name="Migliaia 5 2 3 2 2 3 2 2" xfId="20816" xr:uid="{5C0BCCF3-F8EB-4286-8F60-AD3866C855D0}"/>
    <cellStyle name="Migliaia 5 2 3 2 2 3 2 2 2" xfId="43653" xr:uid="{16BE32E9-D8B8-4053-9768-C55187427948}"/>
    <cellStyle name="Migliaia 5 2 3 2 2 3 2 3" xfId="32236" xr:uid="{C09B4FD8-2AAB-4864-A789-6C48A035B826}"/>
    <cellStyle name="Migliaia 5 2 3 2 2 3 3" xfId="15108" xr:uid="{78A06740-59E8-4920-B548-24CDD9394AB6}"/>
    <cellStyle name="Migliaia 5 2 3 2 2 3 3 2" xfId="37945" xr:uid="{CB52DB57-2070-4EDB-84E9-3BD4ACA0F33D}"/>
    <cellStyle name="Migliaia 5 2 3 2 2 3 4" xfId="26528" xr:uid="{BE71B764-FA8A-46A8-82E4-88D33CBF2694}"/>
    <cellStyle name="Migliaia 5 2 3 2 2 4" xfId="6545" xr:uid="{FD1F34C8-7DC9-4408-ACF4-8B86B5BC96A1}"/>
    <cellStyle name="Migliaia 5 2 3 2 2 4 2" xfId="17962" xr:uid="{3418BB63-2974-4B11-BA30-794CA9566EFE}"/>
    <cellStyle name="Migliaia 5 2 3 2 2 4 2 2" xfId="40799" xr:uid="{CBA36005-6114-4E3D-BD90-5A59963236DA}"/>
    <cellStyle name="Migliaia 5 2 3 2 2 4 3" xfId="29382" xr:uid="{7632EE67-6ADE-4951-972E-F3DB4438A34D}"/>
    <cellStyle name="Migliaia 5 2 3 2 2 5" xfId="12254" xr:uid="{BE47D530-6B4F-42A8-9BF8-58078668029D}"/>
    <cellStyle name="Migliaia 5 2 3 2 2 5 2" xfId="35091" xr:uid="{664D0FBE-E0B5-4921-8A03-CA6753DAC145}"/>
    <cellStyle name="Migliaia 5 2 3 2 2 6" xfId="23674" xr:uid="{F57A05AB-2CAF-4F10-B620-2DFDFB7302AB}"/>
    <cellStyle name="Migliaia 5 2 3 2 3" xfId="959" xr:uid="{55C99B92-E338-40DC-B30B-FCB06429CB88}"/>
    <cellStyle name="Migliaia 5 2 3 2 3 2" xfId="2478" xr:uid="{0D68531E-7CA8-4135-BD3B-56EC2648B647}"/>
    <cellStyle name="Migliaia 5 2 3 2 3 2 2" xfId="5334" xr:uid="{CAA09AFA-BEA1-4BFF-BE8D-E9F7450FEA7B}"/>
    <cellStyle name="Migliaia 5 2 3 2 3 2 2 2" xfId="11042" xr:uid="{3E624033-2EEB-410A-876A-F210998D2D15}"/>
    <cellStyle name="Migliaia 5 2 3 2 3 2 2 2 2" xfId="22460" xr:uid="{67C69009-5978-45FA-8854-B07E232EF678}"/>
    <cellStyle name="Migliaia 5 2 3 2 3 2 2 2 2 2" xfId="45297" xr:uid="{7E3AAFF3-4BC8-4C06-A669-791449283156}"/>
    <cellStyle name="Migliaia 5 2 3 2 3 2 2 2 3" xfId="33880" xr:uid="{7CB8EAE3-86A9-4593-97CE-9EC22D721814}"/>
    <cellStyle name="Migliaia 5 2 3 2 3 2 2 3" xfId="16752" xr:uid="{9D84B80B-C463-4C8D-B3A9-76C4F17D73C5}"/>
    <cellStyle name="Migliaia 5 2 3 2 3 2 2 3 2" xfId="39589" xr:uid="{3EA6DCFC-B6AF-443E-A490-7596FFC4D39A}"/>
    <cellStyle name="Migliaia 5 2 3 2 3 2 2 4" xfId="28172" xr:uid="{D5482B84-2BA3-4C76-8DB6-AEA7AD21598A}"/>
    <cellStyle name="Migliaia 5 2 3 2 3 2 3" xfId="8189" xr:uid="{8E5250EB-B43B-452D-87C0-FB390F643801}"/>
    <cellStyle name="Migliaia 5 2 3 2 3 2 3 2" xfId="19606" xr:uid="{F1130EBF-DD5F-47C6-8E7F-1EF2DB0B522C}"/>
    <cellStyle name="Migliaia 5 2 3 2 3 2 3 2 2" xfId="42443" xr:uid="{33CFB299-D991-4AC6-97DF-F369B09F5EB0}"/>
    <cellStyle name="Migliaia 5 2 3 2 3 2 3 3" xfId="31026" xr:uid="{6E260C44-CDF4-4B58-97C3-11F4BF44772F}"/>
    <cellStyle name="Migliaia 5 2 3 2 3 2 4" xfId="13898" xr:uid="{5C535CFF-77C1-45E6-B71C-78BBD9B0D28D}"/>
    <cellStyle name="Migliaia 5 2 3 2 3 2 4 2" xfId="36735" xr:uid="{6B0173D3-AD1C-48F6-8090-3079BC4138CA}"/>
    <cellStyle name="Migliaia 5 2 3 2 3 2 5" xfId="25318" xr:uid="{4AEDE793-F279-420E-A6F2-DDBD3EA1A966}"/>
    <cellStyle name="Migliaia 5 2 3 2 3 3" xfId="3907" xr:uid="{3AEA6FB5-5BED-4A0B-86FE-AC06370A7256}"/>
    <cellStyle name="Migliaia 5 2 3 2 3 3 2" xfId="9616" xr:uid="{8D85A379-04A1-427B-9D3C-64D530C1B30A}"/>
    <cellStyle name="Migliaia 5 2 3 2 3 3 2 2" xfId="21033" xr:uid="{881BD6DD-B988-4440-8C27-711E51340E74}"/>
    <cellStyle name="Migliaia 5 2 3 2 3 3 2 2 2" xfId="43870" xr:uid="{4E8AB7B8-629C-4B52-ADFE-D223F7DDAD3C}"/>
    <cellStyle name="Migliaia 5 2 3 2 3 3 2 3" xfId="32453" xr:uid="{C53BEDF8-176D-4BCB-93C0-EC6A51B79038}"/>
    <cellStyle name="Migliaia 5 2 3 2 3 3 3" xfId="15325" xr:uid="{8B6985E8-C750-4851-ABD3-66696F52FB13}"/>
    <cellStyle name="Migliaia 5 2 3 2 3 3 3 2" xfId="38162" xr:uid="{3B1888DD-F69C-43B3-A898-8429EA9DC0A9}"/>
    <cellStyle name="Migliaia 5 2 3 2 3 3 4" xfId="26745" xr:uid="{EB5B1511-5909-415D-A3F9-172139117232}"/>
    <cellStyle name="Migliaia 5 2 3 2 3 4" xfId="6762" xr:uid="{BD4CE6A3-1960-4410-B36C-FD4E605202DD}"/>
    <cellStyle name="Migliaia 5 2 3 2 3 4 2" xfId="18179" xr:uid="{3ADAE701-AC13-4AB1-BF80-EB9E97D1FB0F}"/>
    <cellStyle name="Migliaia 5 2 3 2 3 4 2 2" xfId="41016" xr:uid="{013E3D0D-6125-41AC-9080-5A3D686CF100}"/>
    <cellStyle name="Migliaia 5 2 3 2 3 4 3" xfId="29599" xr:uid="{19D53212-D942-44F2-8221-FBC5A2F25B3F}"/>
    <cellStyle name="Migliaia 5 2 3 2 3 5" xfId="12471" xr:uid="{2316DB3B-F03F-4669-8F47-1AB54141E27F}"/>
    <cellStyle name="Migliaia 5 2 3 2 3 5 2" xfId="35308" xr:uid="{F1F961D9-ABBF-4C19-9C5F-237001260960}"/>
    <cellStyle name="Migliaia 5 2 3 2 3 6" xfId="23891" xr:uid="{F81217F6-B042-4057-AA27-7586CD9CAB67}"/>
    <cellStyle name="Migliaia 5 2 3 2 4" xfId="1206" xr:uid="{7AC06156-37C6-4610-94EF-F74D26D84DE3}"/>
    <cellStyle name="Migliaia 5 2 3 2 4 2" xfId="2695" xr:uid="{31FA3095-F749-424D-95FF-79CEF9060242}"/>
    <cellStyle name="Migliaia 5 2 3 2 4 2 2" xfId="5551" xr:uid="{62AF0543-EB3C-49AC-92F4-89D56A6F0BE4}"/>
    <cellStyle name="Migliaia 5 2 3 2 4 2 2 2" xfId="11259" xr:uid="{A10F85CA-2CA5-425A-9537-13643906B368}"/>
    <cellStyle name="Migliaia 5 2 3 2 4 2 2 2 2" xfId="22677" xr:uid="{F1934F16-58C7-4B25-A6BE-7484756738FA}"/>
    <cellStyle name="Migliaia 5 2 3 2 4 2 2 2 2 2" xfId="45514" xr:uid="{6CA5EAA8-F5AE-46D6-B6B6-2B7D6CCCBBFB}"/>
    <cellStyle name="Migliaia 5 2 3 2 4 2 2 2 3" xfId="34097" xr:uid="{53CD5755-7694-4917-9EA4-1B5097996256}"/>
    <cellStyle name="Migliaia 5 2 3 2 4 2 2 3" xfId="16969" xr:uid="{BF4E4819-4359-40E7-BB0A-56627536A587}"/>
    <cellStyle name="Migliaia 5 2 3 2 4 2 2 3 2" xfId="39806" xr:uid="{58F6B70F-34F5-4BA5-9D4D-BC2045945A2F}"/>
    <cellStyle name="Migliaia 5 2 3 2 4 2 2 4" xfId="28389" xr:uid="{3B798816-D52D-4C0E-90BC-44FCE5B56D41}"/>
    <cellStyle name="Migliaia 5 2 3 2 4 2 3" xfId="8406" xr:uid="{B5D95049-EF58-4ECB-97A0-D18503FCCA3C}"/>
    <cellStyle name="Migliaia 5 2 3 2 4 2 3 2" xfId="19823" xr:uid="{B0C38AC4-C4E0-4699-BBE6-B7C6627B75D1}"/>
    <cellStyle name="Migliaia 5 2 3 2 4 2 3 2 2" xfId="42660" xr:uid="{4724C749-FF41-4F82-833C-7F2C7DCC82E4}"/>
    <cellStyle name="Migliaia 5 2 3 2 4 2 3 3" xfId="31243" xr:uid="{8F5EB6E3-6BAE-472F-A142-F416DDC7E9A0}"/>
    <cellStyle name="Migliaia 5 2 3 2 4 2 4" xfId="14115" xr:uid="{604160F1-B614-4618-A5BF-A33111306C3F}"/>
    <cellStyle name="Migliaia 5 2 3 2 4 2 4 2" xfId="36952" xr:uid="{CC9DE3EE-B468-45DD-8782-3710D18A1971}"/>
    <cellStyle name="Migliaia 5 2 3 2 4 2 5" xfId="25535" xr:uid="{EBE00B4E-08F7-4DA8-8EF4-1244EC7201DB}"/>
    <cellStyle name="Migliaia 5 2 3 2 4 3" xfId="4124" xr:uid="{6581FCEF-52D2-42B3-A46E-5FE8C9521D1E}"/>
    <cellStyle name="Migliaia 5 2 3 2 4 3 2" xfId="9833" xr:uid="{A9D5B7E8-8B17-4F3D-B4BF-054D7FEE1DB8}"/>
    <cellStyle name="Migliaia 5 2 3 2 4 3 2 2" xfId="21250" xr:uid="{9ACF84AE-0BF7-4BEE-9C8B-D40E6C8CFA09}"/>
    <cellStyle name="Migliaia 5 2 3 2 4 3 2 2 2" xfId="44087" xr:uid="{E1D57591-707F-400B-8499-57319BD56BAC}"/>
    <cellStyle name="Migliaia 5 2 3 2 4 3 2 3" xfId="32670" xr:uid="{B80D11D9-4113-46C3-A955-2EAE7F4A960A}"/>
    <cellStyle name="Migliaia 5 2 3 2 4 3 3" xfId="15542" xr:uid="{A29CD342-AD66-4D59-9E94-9329FF2A2833}"/>
    <cellStyle name="Migliaia 5 2 3 2 4 3 3 2" xfId="38379" xr:uid="{2B1791DA-083E-4985-8714-7E1F4A2BDB2D}"/>
    <cellStyle name="Migliaia 5 2 3 2 4 3 4" xfId="26962" xr:uid="{4B941324-C109-4A50-B192-468BE197A83F}"/>
    <cellStyle name="Migliaia 5 2 3 2 4 4" xfId="6979" xr:uid="{C844DB74-67E9-4A77-9131-4C567310B00F}"/>
    <cellStyle name="Migliaia 5 2 3 2 4 4 2" xfId="18396" xr:uid="{6F32E3D3-3C14-4454-8894-C1FF50217767}"/>
    <cellStyle name="Migliaia 5 2 3 2 4 4 2 2" xfId="41233" xr:uid="{BF4DD828-E0AE-41ED-B419-8BDB3A7D752D}"/>
    <cellStyle name="Migliaia 5 2 3 2 4 4 3" xfId="29816" xr:uid="{99269085-DBB1-474E-A688-1DB893468DA5}"/>
    <cellStyle name="Migliaia 5 2 3 2 4 5" xfId="12688" xr:uid="{1197DAD0-736F-4F8F-8DA7-81407CCDD1BD}"/>
    <cellStyle name="Migliaia 5 2 3 2 4 5 2" xfId="35525" xr:uid="{F62511FA-3FF9-4B06-824F-CCC2D9607254}"/>
    <cellStyle name="Migliaia 5 2 3 2 4 6" xfId="24108" xr:uid="{AFD44C14-9224-4E53-98B3-941485429E79}"/>
    <cellStyle name="Migliaia 5 2 3 2 5" xfId="1453" xr:uid="{CBE5039C-976E-40E2-8025-849337C98AB3}"/>
    <cellStyle name="Migliaia 5 2 3 2 5 2" xfId="2912" xr:uid="{C2904986-849E-4348-A558-49E93FE5E9E3}"/>
    <cellStyle name="Migliaia 5 2 3 2 5 2 2" xfId="5768" xr:uid="{D556A7C7-199B-47DD-9DE8-56795CDDF95B}"/>
    <cellStyle name="Migliaia 5 2 3 2 5 2 2 2" xfId="11476" xr:uid="{56F06D21-D776-4656-8EC8-863514905EF8}"/>
    <cellStyle name="Migliaia 5 2 3 2 5 2 2 2 2" xfId="22894" xr:uid="{4005E7C2-0807-4BEA-A287-87EA653D44F1}"/>
    <cellStyle name="Migliaia 5 2 3 2 5 2 2 2 2 2" xfId="45731" xr:uid="{ACCA98E5-74DD-4F8E-9BFF-8E8A33832750}"/>
    <cellStyle name="Migliaia 5 2 3 2 5 2 2 2 3" xfId="34314" xr:uid="{77AC2C02-20F2-44EE-9E91-D2090A8F3692}"/>
    <cellStyle name="Migliaia 5 2 3 2 5 2 2 3" xfId="17186" xr:uid="{CB89305B-34ED-4305-880A-0C7E507CAD28}"/>
    <cellStyle name="Migliaia 5 2 3 2 5 2 2 3 2" xfId="40023" xr:uid="{C6169BA7-02CE-49F9-90FF-EABA01D8CCF5}"/>
    <cellStyle name="Migliaia 5 2 3 2 5 2 2 4" xfId="28606" xr:uid="{21095827-54B9-4D3C-86E7-BBEC76DC530E}"/>
    <cellStyle name="Migliaia 5 2 3 2 5 2 3" xfId="8623" xr:uid="{08F27F5A-E2F2-48CC-851E-8800448C4CCD}"/>
    <cellStyle name="Migliaia 5 2 3 2 5 2 3 2" xfId="20040" xr:uid="{D3E756F1-B04E-49E6-AC39-B83BBB1E6B92}"/>
    <cellStyle name="Migliaia 5 2 3 2 5 2 3 2 2" xfId="42877" xr:uid="{67C10D7D-7B5D-493A-AAB5-A1B41CBD7168}"/>
    <cellStyle name="Migliaia 5 2 3 2 5 2 3 3" xfId="31460" xr:uid="{E23D35E3-A4A8-4B4A-9996-ABE5728BDF87}"/>
    <cellStyle name="Migliaia 5 2 3 2 5 2 4" xfId="14332" xr:uid="{11D6E757-510E-4E74-9D5D-8FD313376180}"/>
    <cellStyle name="Migliaia 5 2 3 2 5 2 4 2" xfId="37169" xr:uid="{51EC3F2A-40A6-4860-800D-622424ABED94}"/>
    <cellStyle name="Migliaia 5 2 3 2 5 2 5" xfId="25752" xr:uid="{46515BDD-D260-420A-A17D-D1DA076C61DE}"/>
    <cellStyle name="Migliaia 5 2 3 2 5 3" xfId="4341" xr:uid="{2DFA9085-4CA0-46BE-917F-3D79AB636D27}"/>
    <cellStyle name="Migliaia 5 2 3 2 5 3 2" xfId="10050" xr:uid="{EEDABB05-A88F-4880-87BC-B6A0D1315E32}"/>
    <cellStyle name="Migliaia 5 2 3 2 5 3 2 2" xfId="21467" xr:uid="{3669E907-1FDA-44FC-A39B-4B765DC57D1C}"/>
    <cellStyle name="Migliaia 5 2 3 2 5 3 2 2 2" xfId="44304" xr:uid="{320F627A-965B-49BC-8072-9524E8C0D52C}"/>
    <cellStyle name="Migliaia 5 2 3 2 5 3 2 3" xfId="32887" xr:uid="{E00EFD32-9B22-4E91-A660-7FA5C2A97A48}"/>
    <cellStyle name="Migliaia 5 2 3 2 5 3 3" xfId="15759" xr:uid="{2F99E33C-B064-467B-989A-F13E4C31FAC5}"/>
    <cellStyle name="Migliaia 5 2 3 2 5 3 3 2" xfId="38596" xr:uid="{3803DF24-636B-4B9E-8D1D-84B03212D6D6}"/>
    <cellStyle name="Migliaia 5 2 3 2 5 3 4" xfId="27179" xr:uid="{4BC06120-B922-42CC-BA88-173F036A41AC}"/>
    <cellStyle name="Migliaia 5 2 3 2 5 4" xfId="7196" xr:uid="{A00F29F0-47AA-41D8-A02E-C1F2E28D6CEE}"/>
    <cellStyle name="Migliaia 5 2 3 2 5 4 2" xfId="18613" xr:uid="{C829D69A-F9DF-434C-800A-3773715DF317}"/>
    <cellStyle name="Migliaia 5 2 3 2 5 4 2 2" xfId="41450" xr:uid="{83F96DB0-12C6-415A-AC0A-E4E3FF8FB310}"/>
    <cellStyle name="Migliaia 5 2 3 2 5 4 3" xfId="30033" xr:uid="{4300EA5C-06D5-47E6-AA11-3ABA8D1B6961}"/>
    <cellStyle name="Migliaia 5 2 3 2 5 5" xfId="12905" xr:uid="{8150ED26-7054-41A7-929D-28964DE6C11C}"/>
    <cellStyle name="Migliaia 5 2 3 2 5 5 2" xfId="35742" xr:uid="{38CE35AA-6B0F-47E9-B547-2CEA38BDEE44}"/>
    <cellStyle name="Migliaia 5 2 3 2 5 6" xfId="24325" xr:uid="{BEB54752-882F-4B1D-B4C6-7E2AF59086DD}"/>
    <cellStyle name="Migliaia 5 2 3 2 6" xfId="1700" xr:uid="{3A2350CF-4443-473C-9F97-F41667D509EE}"/>
    <cellStyle name="Migliaia 5 2 3 2 6 2" xfId="3129" xr:uid="{F7F11983-C3A4-4B0D-9BFB-C69ACA79B283}"/>
    <cellStyle name="Migliaia 5 2 3 2 6 2 2" xfId="5985" xr:uid="{81DD868C-344B-4E64-ABC5-0FEF456C50D8}"/>
    <cellStyle name="Migliaia 5 2 3 2 6 2 2 2" xfId="11693" xr:uid="{30F59295-A818-447D-933E-E3A935466576}"/>
    <cellStyle name="Migliaia 5 2 3 2 6 2 2 2 2" xfId="23111" xr:uid="{74272F81-CE2B-472B-AE95-B4FAAE3B6848}"/>
    <cellStyle name="Migliaia 5 2 3 2 6 2 2 2 2 2" xfId="45948" xr:uid="{0A0B3135-8C0E-4BF9-8B7E-AA81E1552378}"/>
    <cellStyle name="Migliaia 5 2 3 2 6 2 2 2 3" xfId="34531" xr:uid="{360FBEDB-F89B-4804-A406-D9A69EF18401}"/>
    <cellStyle name="Migliaia 5 2 3 2 6 2 2 3" xfId="17403" xr:uid="{261FE77F-70BF-47AA-B408-59F82A654354}"/>
    <cellStyle name="Migliaia 5 2 3 2 6 2 2 3 2" xfId="40240" xr:uid="{A83744CD-8E79-46C2-A9A2-76FF810B5032}"/>
    <cellStyle name="Migliaia 5 2 3 2 6 2 2 4" xfId="28823" xr:uid="{AF453160-FFDE-4430-8331-D2D6174853E1}"/>
    <cellStyle name="Migliaia 5 2 3 2 6 2 3" xfId="8840" xr:uid="{86BBCE69-B70F-45FE-97A4-A4628BED5D51}"/>
    <cellStyle name="Migliaia 5 2 3 2 6 2 3 2" xfId="20257" xr:uid="{0BC08A01-6713-407F-9DD2-88A0183081EE}"/>
    <cellStyle name="Migliaia 5 2 3 2 6 2 3 2 2" xfId="43094" xr:uid="{31EA6BCB-1CBF-48D5-8894-13A7141CD8C7}"/>
    <cellStyle name="Migliaia 5 2 3 2 6 2 3 3" xfId="31677" xr:uid="{F41C5C79-884B-4AB8-9BB2-E5F2B2920AC3}"/>
    <cellStyle name="Migliaia 5 2 3 2 6 2 4" xfId="14549" xr:uid="{ADB2A684-CF33-4C8B-89CD-5454BDA0B5EE}"/>
    <cellStyle name="Migliaia 5 2 3 2 6 2 4 2" xfId="37386" xr:uid="{50EA3185-3E7E-4486-9CAD-BBF41B7625DE}"/>
    <cellStyle name="Migliaia 5 2 3 2 6 2 5" xfId="25969" xr:uid="{2B57CCF1-0D94-446F-A3E7-95D3BC2590CC}"/>
    <cellStyle name="Migliaia 5 2 3 2 6 3" xfId="4558" xr:uid="{93FE72DB-2C52-416B-9B28-239A0ABD174A}"/>
    <cellStyle name="Migliaia 5 2 3 2 6 3 2" xfId="10267" xr:uid="{07DDCCE2-2E9F-4274-B652-7B34E5CAEC31}"/>
    <cellStyle name="Migliaia 5 2 3 2 6 3 2 2" xfId="21684" xr:uid="{7836514C-0153-4FC2-AF4B-227EBD22FFFB}"/>
    <cellStyle name="Migliaia 5 2 3 2 6 3 2 2 2" xfId="44521" xr:uid="{F9827207-1C0E-419D-A45C-8F04657644D5}"/>
    <cellStyle name="Migliaia 5 2 3 2 6 3 2 3" xfId="33104" xr:uid="{96B7097B-DCB8-4A52-922D-3E0EE3946053}"/>
    <cellStyle name="Migliaia 5 2 3 2 6 3 3" xfId="15976" xr:uid="{3A8D68FB-FBBF-454E-B5E7-7542149F1F3F}"/>
    <cellStyle name="Migliaia 5 2 3 2 6 3 3 2" xfId="38813" xr:uid="{088E1029-7EC0-409C-97B0-3BE6B019AB52}"/>
    <cellStyle name="Migliaia 5 2 3 2 6 3 4" xfId="27396" xr:uid="{853B5EE5-0920-4AF4-AD7E-EA1A2B01D7D6}"/>
    <cellStyle name="Migliaia 5 2 3 2 6 4" xfId="7413" xr:uid="{C745C70C-BAE0-463A-B5F8-E6AE0E9FD456}"/>
    <cellStyle name="Migliaia 5 2 3 2 6 4 2" xfId="18830" xr:uid="{444791A4-A7A3-496F-AEC9-EA3BFC86DCD6}"/>
    <cellStyle name="Migliaia 5 2 3 2 6 4 2 2" xfId="41667" xr:uid="{7C5AA818-F18F-4116-A724-BD8F87CA599D}"/>
    <cellStyle name="Migliaia 5 2 3 2 6 4 3" xfId="30250" xr:uid="{549BB695-DBBD-4C0F-97EC-9E3E0BCF9E38}"/>
    <cellStyle name="Migliaia 5 2 3 2 6 5" xfId="13122" xr:uid="{C6AC89A6-B0CE-4603-8658-670F237C34A6}"/>
    <cellStyle name="Migliaia 5 2 3 2 6 5 2" xfId="35959" xr:uid="{219744BD-A837-4F02-A3B1-C833DE9EB95F}"/>
    <cellStyle name="Migliaia 5 2 3 2 6 6" xfId="24542" xr:uid="{A4235FDC-7261-410E-BA80-39EE339C64A4}"/>
    <cellStyle name="Migliaia 5 2 3 2 7" xfId="2044" xr:uid="{7CFF8B6D-1C48-466E-9451-88CE702B0FF3}"/>
    <cellStyle name="Migliaia 5 2 3 2 7 2" xfId="4900" xr:uid="{DC79C3C0-C2D1-4B5B-AD87-4872D62F4AA8}"/>
    <cellStyle name="Migliaia 5 2 3 2 7 2 2" xfId="10608" xr:uid="{462674B7-FBA2-4E56-A283-65838CFEE0D6}"/>
    <cellStyle name="Migliaia 5 2 3 2 7 2 2 2" xfId="22026" xr:uid="{3312E5F7-FE19-4469-844F-D640438E6031}"/>
    <cellStyle name="Migliaia 5 2 3 2 7 2 2 2 2" xfId="44863" xr:uid="{F8A72EDD-955F-4285-8918-9B0B5E26E614}"/>
    <cellStyle name="Migliaia 5 2 3 2 7 2 2 3" xfId="33446" xr:uid="{87BF7548-765C-4AA7-9ED8-CCB0F5D85100}"/>
    <cellStyle name="Migliaia 5 2 3 2 7 2 3" xfId="16318" xr:uid="{366134EF-13F6-4252-BF77-0A2AC6C541EB}"/>
    <cellStyle name="Migliaia 5 2 3 2 7 2 3 2" xfId="39155" xr:uid="{D487B99D-976C-400A-B842-55C43326898B}"/>
    <cellStyle name="Migliaia 5 2 3 2 7 2 4" xfId="27738" xr:uid="{C1150FCA-7B76-42E7-8A73-ABE9D6F8CAD3}"/>
    <cellStyle name="Migliaia 5 2 3 2 7 3" xfId="7755" xr:uid="{35892E6B-97E7-4203-8515-C6A8EA4FAB82}"/>
    <cellStyle name="Migliaia 5 2 3 2 7 3 2" xfId="19172" xr:uid="{6B1E7262-1BE9-49DB-B9AF-BF0BC0B34732}"/>
    <cellStyle name="Migliaia 5 2 3 2 7 3 2 2" xfId="42009" xr:uid="{D4D72321-AF0F-4103-A281-07E91A238918}"/>
    <cellStyle name="Migliaia 5 2 3 2 7 3 3" xfId="30592" xr:uid="{1CBDCF7C-C41C-4A3D-B52C-5190D8FCD195}"/>
    <cellStyle name="Migliaia 5 2 3 2 7 4" xfId="13464" xr:uid="{448B52A0-FA98-4678-9756-B198AD9B6116}"/>
    <cellStyle name="Migliaia 5 2 3 2 7 4 2" xfId="36301" xr:uid="{2DD3966B-C19A-4927-89DB-7A2DEBFEA760}"/>
    <cellStyle name="Migliaia 5 2 3 2 7 5" xfId="24884" xr:uid="{A88ED247-2852-4C59-959B-EF1E61E02888}"/>
    <cellStyle name="Migliaia 5 2 3 2 8" xfId="3473" xr:uid="{EB8BDC77-636C-413F-B9E8-8D41599B115B}"/>
    <cellStyle name="Migliaia 5 2 3 2 8 2" xfId="9182" xr:uid="{D651BA4C-11EA-4102-B10B-E16D2CFC913F}"/>
    <cellStyle name="Migliaia 5 2 3 2 8 2 2" xfId="20599" xr:uid="{8F694A5F-79E4-438B-8B3A-18567F894B2A}"/>
    <cellStyle name="Migliaia 5 2 3 2 8 2 2 2" xfId="43436" xr:uid="{20A5B9EF-88B6-4FE0-B8B8-435DFD117443}"/>
    <cellStyle name="Migliaia 5 2 3 2 8 2 3" xfId="32019" xr:uid="{0F3B3535-E964-4591-B305-56AC66FF3B58}"/>
    <cellStyle name="Migliaia 5 2 3 2 8 3" xfId="14891" xr:uid="{666E670E-6149-4778-901B-66F3F47F1FD6}"/>
    <cellStyle name="Migliaia 5 2 3 2 8 3 2" xfId="37728" xr:uid="{0969DA92-A5C5-404F-9AAF-D5717E103741}"/>
    <cellStyle name="Migliaia 5 2 3 2 8 4" xfId="26311" xr:uid="{41215116-5B83-400D-94F2-F1E44E493218}"/>
    <cellStyle name="Migliaia 5 2 3 2 9" xfId="6328" xr:uid="{5C643EDF-7D49-496D-AA85-6B235393AE92}"/>
    <cellStyle name="Migliaia 5 2 3 2 9 2" xfId="17745" xr:uid="{C1D63DE5-CF93-4237-B005-F30DE9146B57}"/>
    <cellStyle name="Migliaia 5 2 3 2 9 2 2" xfId="40582" xr:uid="{882BC6AA-9DE7-47F9-A3C5-2831E9C39F17}"/>
    <cellStyle name="Migliaia 5 2 3 2 9 3" xfId="29165" xr:uid="{28894C0F-BA83-4F67-AB47-ED4B119CAB1A}"/>
    <cellStyle name="Migliaia 5 2 3 3" xfId="565" xr:uid="{2F4C1693-8E8F-404E-B4F6-4F96FD837E0A}"/>
    <cellStyle name="Migliaia 5 2 3 3 2" xfId="2147" xr:uid="{52DF627B-AD0F-48C7-98FE-8ECD70895913}"/>
    <cellStyle name="Migliaia 5 2 3 3 2 2" xfId="5003" xr:uid="{5AAA2C32-B8F4-45B5-BE5E-41FE7C917563}"/>
    <cellStyle name="Migliaia 5 2 3 3 2 2 2" xfId="10711" xr:uid="{57D02437-B52D-4FB3-B7C0-0A166FEB41DC}"/>
    <cellStyle name="Migliaia 5 2 3 3 2 2 2 2" xfId="22129" xr:uid="{98DD63CC-93C0-45E5-8F6C-A8D1721C7F03}"/>
    <cellStyle name="Migliaia 5 2 3 3 2 2 2 2 2" xfId="44966" xr:uid="{FC0BC209-667B-4848-B4CB-877578615A55}"/>
    <cellStyle name="Migliaia 5 2 3 3 2 2 2 3" xfId="33549" xr:uid="{3EE037B3-61B5-435F-9568-C0698BD1A807}"/>
    <cellStyle name="Migliaia 5 2 3 3 2 2 3" xfId="16421" xr:uid="{4806FA23-7510-4FA8-9F27-8120B6B64049}"/>
    <cellStyle name="Migliaia 5 2 3 3 2 2 3 2" xfId="39258" xr:uid="{2FE99BCC-1195-4031-B3F1-57B49AC34F39}"/>
    <cellStyle name="Migliaia 5 2 3 3 2 2 4" xfId="27841" xr:uid="{B2803D8B-49D6-4182-AFD7-6A2BF70834CD}"/>
    <cellStyle name="Migliaia 5 2 3 3 2 3" xfId="7858" xr:uid="{A1153F99-8714-4E75-8EC3-9E2822A2EE7B}"/>
    <cellStyle name="Migliaia 5 2 3 3 2 3 2" xfId="19275" xr:uid="{9B630F80-2039-477D-87C7-FE4C52F8A08E}"/>
    <cellStyle name="Migliaia 5 2 3 3 2 3 2 2" xfId="42112" xr:uid="{F9FF2246-0C9F-49E9-988A-1340A9A792AC}"/>
    <cellStyle name="Migliaia 5 2 3 3 2 3 3" xfId="30695" xr:uid="{4A3BE8F0-C0F6-469E-9A45-539F292D724A}"/>
    <cellStyle name="Migliaia 5 2 3 3 2 4" xfId="13567" xr:uid="{E95369A2-953D-4412-B1F4-64EF2E5DED56}"/>
    <cellStyle name="Migliaia 5 2 3 3 2 4 2" xfId="36404" xr:uid="{80E52CF9-82F1-42ED-B295-DA39B2DC16C1}"/>
    <cellStyle name="Migliaia 5 2 3 3 2 5" xfId="24987" xr:uid="{350BF268-2B5C-47CA-A471-5ED723EBFC66}"/>
    <cellStyle name="Migliaia 5 2 3 3 3" xfId="3576" xr:uid="{A9328173-F851-4A70-A84B-611C252F0AEC}"/>
    <cellStyle name="Migliaia 5 2 3 3 3 2" xfId="9285" xr:uid="{5D6EF51B-542B-4847-ACA4-C805F8D63E22}"/>
    <cellStyle name="Migliaia 5 2 3 3 3 2 2" xfId="20702" xr:uid="{92821C6C-73D6-4760-8869-FE12ED745018}"/>
    <cellStyle name="Migliaia 5 2 3 3 3 2 2 2" xfId="43539" xr:uid="{2E424FBC-3142-4E8E-8B31-8ED19822F72F}"/>
    <cellStyle name="Migliaia 5 2 3 3 3 2 3" xfId="32122" xr:uid="{00CC0216-517E-4783-BB27-C40F8C5F77BD}"/>
    <cellStyle name="Migliaia 5 2 3 3 3 3" xfId="14994" xr:uid="{E4B8ABE8-BDC1-46CE-97A6-A24E890CEFC8}"/>
    <cellStyle name="Migliaia 5 2 3 3 3 3 2" xfId="37831" xr:uid="{9660DCF0-E253-4193-89DD-D12589717297}"/>
    <cellStyle name="Migliaia 5 2 3 3 3 4" xfId="26414" xr:uid="{E7A4B86A-CF8A-43C8-9709-F806682A2CB3}"/>
    <cellStyle name="Migliaia 5 2 3 3 4" xfId="6431" xr:uid="{83E265CF-EFD2-4510-9D3F-A160E5A96D3D}"/>
    <cellStyle name="Migliaia 5 2 3 3 4 2" xfId="17848" xr:uid="{E3661920-0CEA-4743-B3EE-87B652857EA2}"/>
    <cellStyle name="Migliaia 5 2 3 3 4 2 2" xfId="40685" xr:uid="{F7706D14-BFE4-460C-9AC8-11BCDA4599B3}"/>
    <cellStyle name="Migliaia 5 2 3 3 4 3" xfId="29268" xr:uid="{A01751A8-DA79-4610-83D8-F57AC5A580E2}"/>
    <cellStyle name="Migliaia 5 2 3 3 5" xfId="12140" xr:uid="{D1DE4983-F02F-440C-BD61-2C2F1246EFBD}"/>
    <cellStyle name="Migliaia 5 2 3 3 5 2" xfId="34977" xr:uid="{D38ADBFE-CF4A-437A-B699-4AEF55452453}"/>
    <cellStyle name="Migliaia 5 2 3 3 6" xfId="23560" xr:uid="{6B78A9AB-8298-4D94-8D12-9E491A3FF92D}"/>
    <cellStyle name="Migliaia 5 2 3 4" xfId="828" xr:uid="{B67A26EA-6DD8-4A7E-9AA3-AB2E14E7A878}"/>
    <cellStyle name="Migliaia 5 2 3 4 2" xfId="2364" xr:uid="{A18DDD17-CD50-4F21-ACA8-9EF9488FC37B}"/>
    <cellStyle name="Migliaia 5 2 3 4 2 2" xfId="5220" xr:uid="{B75C0536-451C-4224-AF91-5B549F237C22}"/>
    <cellStyle name="Migliaia 5 2 3 4 2 2 2" xfId="10928" xr:uid="{C823F061-5096-4F1D-94B3-B08E084D6806}"/>
    <cellStyle name="Migliaia 5 2 3 4 2 2 2 2" xfId="22346" xr:uid="{751E1020-B3DB-4E74-B374-3E4D3BFA4B1E}"/>
    <cellStyle name="Migliaia 5 2 3 4 2 2 2 2 2" xfId="45183" xr:uid="{AD659274-AA6C-4120-B81D-A2F81C7D4D94}"/>
    <cellStyle name="Migliaia 5 2 3 4 2 2 2 3" xfId="33766" xr:uid="{CF96EBDF-E361-4CCE-ADE3-AFE6D84CAD56}"/>
    <cellStyle name="Migliaia 5 2 3 4 2 2 3" xfId="16638" xr:uid="{B766DC0D-D288-43B1-A003-71E75FDD5958}"/>
    <cellStyle name="Migliaia 5 2 3 4 2 2 3 2" xfId="39475" xr:uid="{908F2340-5053-444B-975D-A6FFF7F58E13}"/>
    <cellStyle name="Migliaia 5 2 3 4 2 2 4" xfId="28058" xr:uid="{2DFFAC45-DF6A-4499-9FCF-87496062D761}"/>
    <cellStyle name="Migliaia 5 2 3 4 2 3" xfId="8075" xr:uid="{992FE665-8215-4D2F-81EE-443CFB62982F}"/>
    <cellStyle name="Migliaia 5 2 3 4 2 3 2" xfId="19492" xr:uid="{A8CA5A1E-5E5E-422F-8A57-E0FB6EFCBC01}"/>
    <cellStyle name="Migliaia 5 2 3 4 2 3 2 2" xfId="42329" xr:uid="{048013AF-4834-484C-9368-9379EF2F847F}"/>
    <cellStyle name="Migliaia 5 2 3 4 2 3 3" xfId="30912" xr:uid="{530233FB-C4DB-4CD0-8C9F-51B33B5C687A}"/>
    <cellStyle name="Migliaia 5 2 3 4 2 4" xfId="13784" xr:uid="{331206C4-40AB-4E0D-9FC6-AAA48B5CEB5F}"/>
    <cellStyle name="Migliaia 5 2 3 4 2 4 2" xfId="36621" xr:uid="{941E2DA2-5737-4905-B547-14A463AC3235}"/>
    <cellStyle name="Migliaia 5 2 3 4 2 5" xfId="25204" xr:uid="{1433C623-E424-4951-A6D5-D95019674ABC}"/>
    <cellStyle name="Migliaia 5 2 3 4 3" xfId="3793" xr:uid="{689F81FF-F503-48C6-A746-B15D257E6B78}"/>
    <cellStyle name="Migliaia 5 2 3 4 3 2" xfId="9502" xr:uid="{BC78C5E4-A565-41D1-8663-0B334562250E}"/>
    <cellStyle name="Migliaia 5 2 3 4 3 2 2" xfId="20919" xr:uid="{9FD085CA-D8D1-42B0-8268-3CB51A6EEBEA}"/>
    <cellStyle name="Migliaia 5 2 3 4 3 2 2 2" xfId="43756" xr:uid="{63B939F5-6B85-40E8-802F-6352FC620DD7}"/>
    <cellStyle name="Migliaia 5 2 3 4 3 2 3" xfId="32339" xr:uid="{41A27FA5-8C57-433E-9D1F-D2849246EECD}"/>
    <cellStyle name="Migliaia 5 2 3 4 3 3" xfId="15211" xr:uid="{263F93A0-8917-4D87-899C-85525FBDB428}"/>
    <cellStyle name="Migliaia 5 2 3 4 3 3 2" xfId="38048" xr:uid="{6C2BA339-4A37-4A24-BA64-B5B7AC4D6D0A}"/>
    <cellStyle name="Migliaia 5 2 3 4 3 4" xfId="26631" xr:uid="{B8BB042B-6F65-4A62-8B03-FB3FF3B99162}"/>
    <cellStyle name="Migliaia 5 2 3 4 4" xfId="6648" xr:uid="{4B79BB8B-877F-4AA0-8F77-DD9AC8FEB780}"/>
    <cellStyle name="Migliaia 5 2 3 4 4 2" xfId="18065" xr:uid="{CEB880C8-BB91-414A-A8B6-EB999787A45C}"/>
    <cellStyle name="Migliaia 5 2 3 4 4 2 2" xfId="40902" xr:uid="{3C2E94E0-D367-42BC-B6ED-911A3E4ECDEC}"/>
    <cellStyle name="Migliaia 5 2 3 4 4 3" xfId="29485" xr:uid="{24DB0E71-13C0-4C67-89CA-FE7A6C0F8AB3}"/>
    <cellStyle name="Migliaia 5 2 3 4 5" xfId="12357" xr:uid="{A1BBE6D5-9185-4462-B3D7-F318E0618B77}"/>
    <cellStyle name="Migliaia 5 2 3 4 5 2" xfId="35194" xr:uid="{F781DEC9-1237-4746-A630-84AAB5179939}"/>
    <cellStyle name="Migliaia 5 2 3 4 6" xfId="23777" xr:uid="{578B0D5D-8579-4915-A4BE-B8F4D9F0405F}"/>
    <cellStyle name="Migliaia 5 2 3 5" xfId="1075" xr:uid="{F8815106-69B9-4357-B2F2-E0575D878BE0}"/>
    <cellStyle name="Migliaia 5 2 3 5 2" xfId="2581" xr:uid="{900EE70E-10E3-469A-86DC-30057394B0F3}"/>
    <cellStyle name="Migliaia 5 2 3 5 2 2" xfId="5437" xr:uid="{32681EE9-62D7-4FA4-97E2-D5D1B712B8D0}"/>
    <cellStyle name="Migliaia 5 2 3 5 2 2 2" xfId="11145" xr:uid="{BD512A4E-5BF3-4A83-8FDC-3048696D04FD}"/>
    <cellStyle name="Migliaia 5 2 3 5 2 2 2 2" xfId="22563" xr:uid="{43CC6731-07C3-43E2-A42C-4843E5AB12DE}"/>
    <cellStyle name="Migliaia 5 2 3 5 2 2 2 2 2" xfId="45400" xr:uid="{DBC19129-D4B3-4FB2-819B-C4282543D226}"/>
    <cellStyle name="Migliaia 5 2 3 5 2 2 2 3" xfId="33983" xr:uid="{12DB30BC-A686-495F-8614-47A8196482B0}"/>
    <cellStyle name="Migliaia 5 2 3 5 2 2 3" xfId="16855" xr:uid="{BE9A7D6D-003B-4DDB-BFA0-319514D6693E}"/>
    <cellStyle name="Migliaia 5 2 3 5 2 2 3 2" xfId="39692" xr:uid="{CF55E9E2-6DEE-4D6D-9E44-5BA619518879}"/>
    <cellStyle name="Migliaia 5 2 3 5 2 2 4" xfId="28275" xr:uid="{29E8AB56-7565-4272-8279-775B1EC68062}"/>
    <cellStyle name="Migliaia 5 2 3 5 2 3" xfId="8292" xr:uid="{104B99D7-8BE8-4094-8892-156504CCF144}"/>
    <cellStyle name="Migliaia 5 2 3 5 2 3 2" xfId="19709" xr:uid="{773304C1-F1DA-48F8-8187-FEF306D434E1}"/>
    <cellStyle name="Migliaia 5 2 3 5 2 3 2 2" xfId="42546" xr:uid="{DDFA7665-9611-4BD1-8B5A-B76C6FA86D28}"/>
    <cellStyle name="Migliaia 5 2 3 5 2 3 3" xfId="31129" xr:uid="{25EED7E6-9D09-4F7E-BC17-0D951D18313C}"/>
    <cellStyle name="Migliaia 5 2 3 5 2 4" xfId="14001" xr:uid="{3FB98DB2-DA4F-44BB-AE3F-61EE44E01A02}"/>
    <cellStyle name="Migliaia 5 2 3 5 2 4 2" xfId="36838" xr:uid="{623FB228-F582-4485-802B-5228B52F2452}"/>
    <cellStyle name="Migliaia 5 2 3 5 2 5" xfId="25421" xr:uid="{27055036-D495-405F-8E4E-CF05C4015C42}"/>
    <cellStyle name="Migliaia 5 2 3 5 3" xfId="4010" xr:uid="{38C5E4CF-FCD2-4133-89BF-F659136CFDB4}"/>
    <cellStyle name="Migliaia 5 2 3 5 3 2" xfId="9719" xr:uid="{4175AB57-B01C-4920-89B1-DE5C20739754}"/>
    <cellStyle name="Migliaia 5 2 3 5 3 2 2" xfId="21136" xr:uid="{6ECE99D9-0398-40C8-BB1F-E2D997C4500C}"/>
    <cellStyle name="Migliaia 5 2 3 5 3 2 2 2" xfId="43973" xr:uid="{8CBD4584-8052-4F20-A7C5-3C591C7FA171}"/>
    <cellStyle name="Migliaia 5 2 3 5 3 2 3" xfId="32556" xr:uid="{53AFE1F7-BA6D-400C-A36C-142159C8ABCE}"/>
    <cellStyle name="Migliaia 5 2 3 5 3 3" xfId="15428" xr:uid="{B0854479-76D0-4A07-94AC-B42EC4CBE8D0}"/>
    <cellStyle name="Migliaia 5 2 3 5 3 3 2" xfId="38265" xr:uid="{98BDAE56-24F1-4454-B131-1786C41C7203}"/>
    <cellStyle name="Migliaia 5 2 3 5 3 4" xfId="26848" xr:uid="{7F9DFFE6-6E54-48ED-B93A-D38BCC6341E9}"/>
    <cellStyle name="Migliaia 5 2 3 5 4" xfId="6865" xr:uid="{7B014192-A71A-4035-A2C6-B72B0459ACA9}"/>
    <cellStyle name="Migliaia 5 2 3 5 4 2" xfId="18282" xr:uid="{2A91A8FC-C892-4243-AEDA-CA17AFF80D7E}"/>
    <cellStyle name="Migliaia 5 2 3 5 4 2 2" xfId="41119" xr:uid="{D1B4BE11-732B-40E7-AA41-4748105BF129}"/>
    <cellStyle name="Migliaia 5 2 3 5 4 3" xfId="29702" xr:uid="{4B5005C0-8CDC-48DF-BF3D-8122F7E4FB2F}"/>
    <cellStyle name="Migliaia 5 2 3 5 5" xfId="12574" xr:uid="{0C86E1DD-6C1A-411A-B6D6-A5EC479F4058}"/>
    <cellStyle name="Migliaia 5 2 3 5 5 2" xfId="35411" xr:uid="{F226FB4A-E7C2-4841-8D5A-2017BD5F61DB}"/>
    <cellStyle name="Migliaia 5 2 3 5 6" xfId="23994" xr:uid="{EFF1DA11-7656-4A53-9EE8-4A814323D44E}"/>
    <cellStyle name="Migliaia 5 2 3 6" xfId="1322" xr:uid="{043D5116-5624-4304-872E-A961396FB5C5}"/>
    <cellStyle name="Migliaia 5 2 3 6 2" xfId="2798" xr:uid="{E0B8233E-A8B3-455C-B5CC-1AE6295C88BD}"/>
    <cellStyle name="Migliaia 5 2 3 6 2 2" xfId="5654" xr:uid="{D1D3907B-0AFF-4AC2-9643-3CA529D46911}"/>
    <cellStyle name="Migliaia 5 2 3 6 2 2 2" xfId="11362" xr:uid="{0DBA4ED3-5C3B-4690-A42D-820D9FA3D8BE}"/>
    <cellStyle name="Migliaia 5 2 3 6 2 2 2 2" xfId="22780" xr:uid="{DFD22AC8-77B7-4210-8182-E060B3E77CBB}"/>
    <cellStyle name="Migliaia 5 2 3 6 2 2 2 2 2" xfId="45617" xr:uid="{1750612C-9E6B-4326-A43C-1A57C4213DFB}"/>
    <cellStyle name="Migliaia 5 2 3 6 2 2 2 3" xfId="34200" xr:uid="{7A562AF6-5111-43DD-A87A-F3DC47D39BE7}"/>
    <cellStyle name="Migliaia 5 2 3 6 2 2 3" xfId="17072" xr:uid="{72F8E2A9-0BD4-4E1A-8E8A-67F2A40747D7}"/>
    <cellStyle name="Migliaia 5 2 3 6 2 2 3 2" xfId="39909" xr:uid="{1D6B2181-025D-4254-9E93-AC560B60EB33}"/>
    <cellStyle name="Migliaia 5 2 3 6 2 2 4" xfId="28492" xr:uid="{58DD2459-D0AC-4FC1-AF30-ACEC9918DB67}"/>
    <cellStyle name="Migliaia 5 2 3 6 2 3" xfId="8509" xr:uid="{4357A4F6-CB47-4A94-AE5C-E3AE6D7E8136}"/>
    <cellStyle name="Migliaia 5 2 3 6 2 3 2" xfId="19926" xr:uid="{B397E0F5-6655-4D19-987F-D95379819F75}"/>
    <cellStyle name="Migliaia 5 2 3 6 2 3 2 2" xfId="42763" xr:uid="{22C0CCB2-9C6D-4CAD-ABBF-7291A88A2733}"/>
    <cellStyle name="Migliaia 5 2 3 6 2 3 3" xfId="31346" xr:uid="{DBBEA633-E0AF-4E30-94D1-A341573B7925}"/>
    <cellStyle name="Migliaia 5 2 3 6 2 4" xfId="14218" xr:uid="{1B47FAAC-20CC-4C4D-AD67-AD2FC0F59E1F}"/>
    <cellStyle name="Migliaia 5 2 3 6 2 4 2" xfId="37055" xr:uid="{5732781F-3037-4290-AF9A-3E3E5272A771}"/>
    <cellStyle name="Migliaia 5 2 3 6 2 5" xfId="25638" xr:uid="{3C680D95-E635-4701-97E7-E499DF59E158}"/>
    <cellStyle name="Migliaia 5 2 3 6 3" xfId="4227" xr:uid="{55B7F994-3F99-4313-A0D9-22D7683A931B}"/>
    <cellStyle name="Migliaia 5 2 3 6 3 2" xfId="9936" xr:uid="{757FA96A-1716-4BE9-A55F-6255E2F87575}"/>
    <cellStyle name="Migliaia 5 2 3 6 3 2 2" xfId="21353" xr:uid="{28B28196-1DFC-47E9-8413-70150FAC1A2D}"/>
    <cellStyle name="Migliaia 5 2 3 6 3 2 2 2" xfId="44190" xr:uid="{7E47F646-4976-4E94-AFE8-43E01B842A35}"/>
    <cellStyle name="Migliaia 5 2 3 6 3 2 3" xfId="32773" xr:uid="{A0588FCC-806A-4DAE-85C9-54B44B73A7C7}"/>
    <cellStyle name="Migliaia 5 2 3 6 3 3" xfId="15645" xr:uid="{AABC666E-A0AB-42DC-B728-3D778BCB374E}"/>
    <cellStyle name="Migliaia 5 2 3 6 3 3 2" xfId="38482" xr:uid="{59DABE27-B49E-4FAB-9B6E-00F800F8C4E3}"/>
    <cellStyle name="Migliaia 5 2 3 6 3 4" xfId="27065" xr:uid="{7CF439A5-9AC2-4ED5-A7AB-D9743CA3E4D1}"/>
    <cellStyle name="Migliaia 5 2 3 6 4" xfId="7082" xr:uid="{97BE773E-0686-421B-B8C3-B35CC0C6A368}"/>
    <cellStyle name="Migliaia 5 2 3 6 4 2" xfId="18499" xr:uid="{99F2B525-3AB8-48E2-9FFE-7D6DCD01C307}"/>
    <cellStyle name="Migliaia 5 2 3 6 4 2 2" xfId="41336" xr:uid="{94BFBF03-6F52-400F-AD42-D9D277A36C2B}"/>
    <cellStyle name="Migliaia 5 2 3 6 4 3" xfId="29919" xr:uid="{AA1A423A-C1A1-41D2-9F28-822130B5D7BC}"/>
    <cellStyle name="Migliaia 5 2 3 6 5" xfId="12791" xr:uid="{BB8D8428-DBEE-4FC0-B0E4-A1AF4ECD469F}"/>
    <cellStyle name="Migliaia 5 2 3 6 5 2" xfId="35628" xr:uid="{A01C8B5D-0E87-43AB-9022-0F662543C405}"/>
    <cellStyle name="Migliaia 5 2 3 6 6" xfId="24211" xr:uid="{227E3251-96BF-4F82-8FC9-ED0D63734C19}"/>
    <cellStyle name="Migliaia 5 2 3 7" xfId="1569" xr:uid="{4886AAF6-1E0B-499F-8F2F-A7846BAC65F3}"/>
    <cellStyle name="Migliaia 5 2 3 7 2" xfId="3015" xr:uid="{278C36D4-8688-4F02-A294-6DE96DD2FD68}"/>
    <cellStyle name="Migliaia 5 2 3 7 2 2" xfId="5871" xr:uid="{BBA572F6-C479-4F97-A044-690185DE0309}"/>
    <cellStyle name="Migliaia 5 2 3 7 2 2 2" xfId="11579" xr:uid="{BA61CC46-4EF7-4923-A9C6-564CF7140C2D}"/>
    <cellStyle name="Migliaia 5 2 3 7 2 2 2 2" xfId="22997" xr:uid="{65E67A95-16FB-483F-81F3-10CF0EB88B55}"/>
    <cellStyle name="Migliaia 5 2 3 7 2 2 2 2 2" xfId="45834" xr:uid="{9AB1B2C3-4805-4E22-BF22-B62DC4CA59FE}"/>
    <cellStyle name="Migliaia 5 2 3 7 2 2 2 3" xfId="34417" xr:uid="{6EEE5525-A360-4C3A-8540-15B835FF6896}"/>
    <cellStyle name="Migliaia 5 2 3 7 2 2 3" xfId="17289" xr:uid="{C532E90A-4854-4C30-9412-CC58D894633F}"/>
    <cellStyle name="Migliaia 5 2 3 7 2 2 3 2" xfId="40126" xr:uid="{AC3A4ECB-397A-4611-892D-6C13C61B33E9}"/>
    <cellStyle name="Migliaia 5 2 3 7 2 2 4" xfId="28709" xr:uid="{5AEE701D-8215-4F3D-BC1E-ACC857D12CED}"/>
    <cellStyle name="Migliaia 5 2 3 7 2 3" xfId="8726" xr:uid="{2F309BD6-5A5B-460F-BF2C-E27E0EDADC8D}"/>
    <cellStyle name="Migliaia 5 2 3 7 2 3 2" xfId="20143" xr:uid="{7C7F5DAD-9379-4585-A1B3-3FC54D055EAE}"/>
    <cellStyle name="Migliaia 5 2 3 7 2 3 2 2" xfId="42980" xr:uid="{E64F914C-5F57-4D0E-834A-8BFE3BBE9ED2}"/>
    <cellStyle name="Migliaia 5 2 3 7 2 3 3" xfId="31563" xr:uid="{F7EC2CAF-40FA-4FD6-98BF-831B19E184E2}"/>
    <cellStyle name="Migliaia 5 2 3 7 2 4" xfId="14435" xr:uid="{82B7D151-DE38-450A-8D1B-691E8A36AFBF}"/>
    <cellStyle name="Migliaia 5 2 3 7 2 4 2" xfId="37272" xr:uid="{331EFD18-CBDD-4475-88C3-9CBCFEC620D1}"/>
    <cellStyle name="Migliaia 5 2 3 7 2 5" xfId="25855" xr:uid="{149D2796-DD39-4434-ADC8-B616ADDFAA37}"/>
    <cellStyle name="Migliaia 5 2 3 7 3" xfId="4444" xr:uid="{583ECEF5-C3E7-4B78-9FA9-D51086227F04}"/>
    <cellStyle name="Migliaia 5 2 3 7 3 2" xfId="10153" xr:uid="{8D37D9B5-74E8-4B58-A23E-2752640485C2}"/>
    <cellStyle name="Migliaia 5 2 3 7 3 2 2" xfId="21570" xr:uid="{C30B5B73-D06F-4205-9192-EC539920CCC2}"/>
    <cellStyle name="Migliaia 5 2 3 7 3 2 2 2" xfId="44407" xr:uid="{9FDE2B51-DBC8-4704-8B94-E98DDF00BA92}"/>
    <cellStyle name="Migliaia 5 2 3 7 3 2 3" xfId="32990" xr:uid="{FCE21B3C-6852-40C4-92A6-7845DBC55FB7}"/>
    <cellStyle name="Migliaia 5 2 3 7 3 3" xfId="15862" xr:uid="{CB16ED4A-A15D-43D3-AE21-245D22D2215C}"/>
    <cellStyle name="Migliaia 5 2 3 7 3 3 2" xfId="38699" xr:uid="{2BFEA519-12CB-4BF1-A7F7-0229AD74E5AA}"/>
    <cellStyle name="Migliaia 5 2 3 7 3 4" xfId="27282" xr:uid="{E262B1DB-802D-4451-93AD-2FB4A6CB08ED}"/>
    <cellStyle name="Migliaia 5 2 3 7 4" xfId="7299" xr:uid="{B031F948-F16E-4463-91B4-CA070F0EBC4B}"/>
    <cellStyle name="Migliaia 5 2 3 7 4 2" xfId="18716" xr:uid="{A1910A79-EC9C-4F20-B37E-2C6E66CF6E42}"/>
    <cellStyle name="Migliaia 5 2 3 7 4 2 2" xfId="41553" xr:uid="{EAC9F469-02A9-4304-8356-954A2258829C}"/>
    <cellStyle name="Migliaia 5 2 3 7 4 3" xfId="30136" xr:uid="{1A2FA5E3-CE72-47E0-BB54-5581036A86B8}"/>
    <cellStyle name="Migliaia 5 2 3 7 5" xfId="13008" xr:uid="{3DCCE699-6188-45B9-8350-95C54F18F3EF}"/>
    <cellStyle name="Migliaia 5 2 3 7 5 2" xfId="35845" xr:uid="{EA81EBE0-2B06-4EFE-93E7-274FD12E5F87}"/>
    <cellStyle name="Migliaia 5 2 3 7 6" xfId="24428" xr:uid="{D33AAC3A-88A3-4F01-ABB3-B24FD9F634B0}"/>
    <cellStyle name="Migliaia 5 2 3 8" xfId="1918" xr:uid="{F62F332A-E7EA-4AE8-851D-659083281896}"/>
    <cellStyle name="Migliaia 5 2 3 8 2" xfId="4774" xr:uid="{43B2AD3B-BFB3-4C66-9A82-471B5CFBCE21}"/>
    <cellStyle name="Migliaia 5 2 3 8 2 2" xfId="10483" xr:uid="{C3525288-02D4-48EF-8693-769FB58E1A4D}"/>
    <cellStyle name="Migliaia 5 2 3 8 2 2 2" xfId="21900" xr:uid="{35C02A19-3CE9-4425-8DA6-0219DF46BE96}"/>
    <cellStyle name="Migliaia 5 2 3 8 2 2 2 2" xfId="44737" xr:uid="{B765237A-D18F-4B0D-A102-C085EE3BE2F8}"/>
    <cellStyle name="Migliaia 5 2 3 8 2 2 3" xfId="33320" xr:uid="{AAEEDD91-AFA6-4438-BA8D-B6A2ED1C05A1}"/>
    <cellStyle name="Migliaia 5 2 3 8 2 3" xfId="16192" xr:uid="{05ABDF9B-A834-4069-AD57-031070528DF4}"/>
    <cellStyle name="Migliaia 5 2 3 8 2 3 2" xfId="39029" xr:uid="{F938531A-606B-4923-9FFE-232FEA74219D}"/>
    <cellStyle name="Migliaia 5 2 3 8 2 4" xfId="27612" xr:uid="{9AE9DBF5-58E3-4CB8-9F17-D768F9EBD606}"/>
    <cellStyle name="Migliaia 5 2 3 8 3" xfId="7629" xr:uid="{CF4454E9-D887-415A-A79B-3B619B783EE6}"/>
    <cellStyle name="Migliaia 5 2 3 8 3 2" xfId="19046" xr:uid="{5EEC7B25-1683-4C2B-8D89-C21D796A5793}"/>
    <cellStyle name="Migliaia 5 2 3 8 3 2 2" xfId="41883" xr:uid="{D4B3317E-8626-4F5E-8346-BE8BE19C91B7}"/>
    <cellStyle name="Migliaia 5 2 3 8 3 3" xfId="30466" xr:uid="{1F8FF416-9214-4A38-98A5-630FE1159674}"/>
    <cellStyle name="Migliaia 5 2 3 8 4" xfId="13338" xr:uid="{86B51062-5A30-4F58-850F-0E42DDA3D2B3}"/>
    <cellStyle name="Migliaia 5 2 3 8 4 2" xfId="36175" xr:uid="{4BBA765C-7958-4BE2-A62D-CA704082B863}"/>
    <cellStyle name="Migliaia 5 2 3 8 5" xfId="24758" xr:uid="{7F94B48B-E563-445A-8685-851F3A9C5A30}"/>
    <cellStyle name="Migliaia 5 2 3 9" xfId="3347" xr:uid="{EC24B1FC-44F3-4BAB-AE34-A11961ECC264}"/>
    <cellStyle name="Migliaia 5 2 3 9 2" xfId="9056" xr:uid="{FED1803B-1016-48DF-B49E-4CDAA7040A53}"/>
    <cellStyle name="Migliaia 5 2 3 9 2 2" xfId="20473" xr:uid="{AE795BCD-8BB9-4722-8B14-C7F9BF64E3E5}"/>
    <cellStyle name="Migliaia 5 2 3 9 2 2 2" xfId="43310" xr:uid="{7D1BB900-2330-4C0A-9064-62338B88B98E}"/>
    <cellStyle name="Migliaia 5 2 3 9 2 3" xfId="31893" xr:uid="{E516C643-A51D-4915-A846-3EA8AE8424D9}"/>
    <cellStyle name="Migliaia 5 2 3 9 3" xfId="14765" xr:uid="{F6C65F99-93FF-4A27-A412-4B845F737E4C}"/>
    <cellStyle name="Migliaia 5 2 3 9 3 2" xfId="37602" xr:uid="{89E04CFA-480A-4AFA-BCA6-311083684AF5}"/>
    <cellStyle name="Migliaia 5 2 3 9 4" xfId="26185" xr:uid="{5583C40D-6320-49EA-88B7-2D7085E981A8}"/>
    <cellStyle name="Migliaia 5 2 4" xfId="419" xr:uid="{80B128E8-DD32-46C9-9842-367DB5BC5BEE}"/>
    <cellStyle name="Migliaia 5 2 4 10" xfId="12011" xr:uid="{080DCAFA-6F50-47F1-91F0-4A1060962397}"/>
    <cellStyle name="Migliaia 5 2 4 10 2" xfId="34848" xr:uid="{0D5FFEB9-BBE8-4E79-9B81-0F8F4C1525D8}"/>
    <cellStyle name="Migliaia 5 2 4 11" xfId="23431" xr:uid="{EFF62830-BE71-46FA-80CC-5BB17017A343}"/>
    <cellStyle name="Migliaia 5 2 4 2" xfId="673" xr:uid="{F11F68F4-EFDA-4108-B4A2-6C1BBCC13C47}"/>
    <cellStyle name="Migliaia 5 2 4 2 2" xfId="2235" xr:uid="{05F390D4-F459-4DD8-BECC-3C4CA27822A5}"/>
    <cellStyle name="Migliaia 5 2 4 2 2 2" xfId="5091" xr:uid="{5D8C1C13-C9D6-40CF-BBD8-C72420CB289B}"/>
    <cellStyle name="Migliaia 5 2 4 2 2 2 2" xfId="10799" xr:uid="{5C9EADFA-F48B-4219-80C7-E572586906DC}"/>
    <cellStyle name="Migliaia 5 2 4 2 2 2 2 2" xfId="22217" xr:uid="{E13591B0-F9D1-4ADF-8D27-89481B4CB7B4}"/>
    <cellStyle name="Migliaia 5 2 4 2 2 2 2 2 2" xfId="45054" xr:uid="{6C8C9D2E-DF13-4B18-B930-B8ABE974BDDD}"/>
    <cellStyle name="Migliaia 5 2 4 2 2 2 2 3" xfId="33637" xr:uid="{5FCFE7AB-B9AA-42D8-B2A3-5B0C0EA951A9}"/>
    <cellStyle name="Migliaia 5 2 4 2 2 2 3" xfId="16509" xr:uid="{E6C41008-2A7C-464C-8C64-7B96CC4C55F8}"/>
    <cellStyle name="Migliaia 5 2 4 2 2 2 3 2" xfId="39346" xr:uid="{3AB70ABB-7307-4200-9CC6-F13DF7845C85}"/>
    <cellStyle name="Migliaia 5 2 4 2 2 2 4" xfId="27929" xr:uid="{6DC9B863-552C-459A-865E-A483A7C278D6}"/>
    <cellStyle name="Migliaia 5 2 4 2 2 3" xfId="7946" xr:uid="{549DC8BF-BC28-4D37-88EA-0A4FD6461485}"/>
    <cellStyle name="Migliaia 5 2 4 2 2 3 2" xfId="19363" xr:uid="{83A5C0DE-5518-4BB5-9326-A9ED69D1E304}"/>
    <cellStyle name="Migliaia 5 2 4 2 2 3 2 2" xfId="42200" xr:uid="{319243D5-D22B-4BAE-A1EB-14ED141FA371}"/>
    <cellStyle name="Migliaia 5 2 4 2 2 3 3" xfId="30783" xr:uid="{0B7500FE-D980-4A8F-AD74-424DAFC0AF84}"/>
    <cellStyle name="Migliaia 5 2 4 2 2 4" xfId="13655" xr:uid="{79F70930-BF3D-44AE-83F7-4B5FE5AB13ED}"/>
    <cellStyle name="Migliaia 5 2 4 2 2 4 2" xfId="36492" xr:uid="{96B270AD-1C3A-4965-A785-3433CD3206DA}"/>
    <cellStyle name="Migliaia 5 2 4 2 2 5" xfId="25075" xr:uid="{26619D9D-D0C0-4AA9-BF4E-8CD500116FA1}"/>
    <cellStyle name="Migliaia 5 2 4 2 3" xfId="3664" xr:uid="{60B26D75-718A-4509-B282-D4A15BE055D3}"/>
    <cellStyle name="Migliaia 5 2 4 2 3 2" xfId="9373" xr:uid="{4F09489A-4D5C-4CFD-B698-7967735FFB9B}"/>
    <cellStyle name="Migliaia 5 2 4 2 3 2 2" xfId="20790" xr:uid="{9A5CC03E-7D1F-464D-9367-8A1910A0B1B3}"/>
    <cellStyle name="Migliaia 5 2 4 2 3 2 2 2" xfId="43627" xr:uid="{F2280383-31B5-4932-B2F8-0F8F619785E7}"/>
    <cellStyle name="Migliaia 5 2 4 2 3 2 3" xfId="32210" xr:uid="{CEBE3CA1-FEFB-4E2C-BCC9-58001870B7E7}"/>
    <cellStyle name="Migliaia 5 2 4 2 3 3" xfId="15082" xr:uid="{E2FAC587-D816-4238-A1E5-E611FE6BA171}"/>
    <cellStyle name="Migliaia 5 2 4 2 3 3 2" xfId="37919" xr:uid="{71AEFE9F-F66D-42BD-9A6D-AEA385CF6614}"/>
    <cellStyle name="Migliaia 5 2 4 2 3 4" xfId="26502" xr:uid="{923004D7-0B0D-47E8-87CC-5F6B3EA6831D}"/>
    <cellStyle name="Migliaia 5 2 4 2 4" xfId="6519" xr:uid="{7705CDE8-2D48-4DD6-BD7C-6D12B7FEAE5C}"/>
    <cellStyle name="Migliaia 5 2 4 2 4 2" xfId="17936" xr:uid="{40EA27C8-8B0C-412A-8C3A-02317B09C513}"/>
    <cellStyle name="Migliaia 5 2 4 2 4 2 2" xfId="40773" xr:uid="{39111405-45F4-461C-8BC1-65693B83D196}"/>
    <cellStyle name="Migliaia 5 2 4 2 4 3" xfId="29356" xr:uid="{3D3A11FC-6256-4F04-BCE2-BBE42842D810}"/>
    <cellStyle name="Migliaia 5 2 4 2 5" xfId="12228" xr:uid="{062D41C2-2A15-43C1-B2B4-CAD8B477881A}"/>
    <cellStyle name="Migliaia 5 2 4 2 5 2" xfId="35065" xr:uid="{4640EAD8-82E0-4418-978B-5001A96F616D}"/>
    <cellStyle name="Migliaia 5 2 4 2 6" xfId="23648" xr:uid="{3B1FC2F7-C45D-4771-BD14-0BD4D0739076}"/>
    <cellStyle name="Migliaia 5 2 4 3" xfId="933" xr:uid="{CB0211A3-4E93-4401-AB0E-F547D5EA987A}"/>
    <cellStyle name="Migliaia 5 2 4 3 2" xfId="2452" xr:uid="{01AF7E84-05E5-4982-B153-7B68D7278BF8}"/>
    <cellStyle name="Migliaia 5 2 4 3 2 2" xfId="5308" xr:uid="{B67CC328-0E28-4C3A-99A9-37ED21B19035}"/>
    <cellStyle name="Migliaia 5 2 4 3 2 2 2" xfId="11016" xr:uid="{705F174A-5084-44A6-AA9E-263B6C2F2514}"/>
    <cellStyle name="Migliaia 5 2 4 3 2 2 2 2" xfId="22434" xr:uid="{DF27CC02-3BD7-4E14-861F-8534CA9CAA4E}"/>
    <cellStyle name="Migliaia 5 2 4 3 2 2 2 2 2" xfId="45271" xr:uid="{21EF59C1-465B-40BF-B9E8-9DD37D1F5595}"/>
    <cellStyle name="Migliaia 5 2 4 3 2 2 2 3" xfId="33854" xr:uid="{5E2D019F-DDE9-47F4-A444-5810F871D1F1}"/>
    <cellStyle name="Migliaia 5 2 4 3 2 2 3" xfId="16726" xr:uid="{F41B3962-1393-4B00-8DC9-8A37F5CD36A3}"/>
    <cellStyle name="Migliaia 5 2 4 3 2 2 3 2" xfId="39563" xr:uid="{9EC2D5E1-0797-4F78-85AF-C2A7FA4CD25D}"/>
    <cellStyle name="Migliaia 5 2 4 3 2 2 4" xfId="28146" xr:uid="{CCB08DFC-8D8F-460B-8D0E-241EF3C90B07}"/>
    <cellStyle name="Migliaia 5 2 4 3 2 3" xfId="8163" xr:uid="{16E9D0EF-CE54-4563-A9D0-DA530214571A}"/>
    <cellStyle name="Migliaia 5 2 4 3 2 3 2" xfId="19580" xr:uid="{C701052C-FB1F-46A6-91FB-15BCD389FFCD}"/>
    <cellStyle name="Migliaia 5 2 4 3 2 3 2 2" xfId="42417" xr:uid="{EFB2CFF8-D9AB-4AB6-89E1-7D5B87060828}"/>
    <cellStyle name="Migliaia 5 2 4 3 2 3 3" xfId="31000" xr:uid="{DCB3CB12-D649-45FD-B289-26CED1754568}"/>
    <cellStyle name="Migliaia 5 2 4 3 2 4" xfId="13872" xr:uid="{2B90A70F-C6CE-4874-B352-D6256B6CB64A}"/>
    <cellStyle name="Migliaia 5 2 4 3 2 4 2" xfId="36709" xr:uid="{B4C0A87A-4BA7-45F7-961E-718B018F5E9E}"/>
    <cellStyle name="Migliaia 5 2 4 3 2 5" xfId="25292" xr:uid="{AE7C1CC3-7905-4D50-8B38-FE2A2D5552AA}"/>
    <cellStyle name="Migliaia 5 2 4 3 3" xfId="3881" xr:uid="{4A9F0670-4FE9-4DB5-9B38-67F3720954EE}"/>
    <cellStyle name="Migliaia 5 2 4 3 3 2" xfId="9590" xr:uid="{9637F4B2-3830-4189-8E03-7AF93198733D}"/>
    <cellStyle name="Migliaia 5 2 4 3 3 2 2" xfId="21007" xr:uid="{035E0094-C5BA-4614-A3B1-B420038E515F}"/>
    <cellStyle name="Migliaia 5 2 4 3 3 2 2 2" xfId="43844" xr:uid="{84E38913-6FAC-4347-880A-717AA9CAE084}"/>
    <cellStyle name="Migliaia 5 2 4 3 3 2 3" xfId="32427" xr:uid="{C871BB1B-8834-433E-8349-F5C178E021F7}"/>
    <cellStyle name="Migliaia 5 2 4 3 3 3" xfId="15299" xr:uid="{E5646F0B-BB09-4D76-A492-79977B2224CD}"/>
    <cellStyle name="Migliaia 5 2 4 3 3 3 2" xfId="38136" xr:uid="{D5588402-77C5-49CE-9DFF-51B2FA69F151}"/>
    <cellStyle name="Migliaia 5 2 4 3 3 4" xfId="26719" xr:uid="{F8E31653-EB2B-4853-80DE-9B252B5861BC}"/>
    <cellStyle name="Migliaia 5 2 4 3 4" xfId="6736" xr:uid="{ACBCB591-B51F-4BC7-91EC-FF0C7407EFF5}"/>
    <cellStyle name="Migliaia 5 2 4 3 4 2" xfId="18153" xr:uid="{9F3D1747-C2D2-4E9C-8E3F-3A0E0F7E9A04}"/>
    <cellStyle name="Migliaia 5 2 4 3 4 2 2" xfId="40990" xr:uid="{4AD7BADE-01DC-4800-9163-2F033965BDBF}"/>
    <cellStyle name="Migliaia 5 2 4 3 4 3" xfId="29573" xr:uid="{FAB81FF8-4744-4EC3-A250-7A075028BBFD}"/>
    <cellStyle name="Migliaia 5 2 4 3 5" xfId="12445" xr:uid="{8E7A9BFA-43D0-460F-9505-B82A6DE94E31}"/>
    <cellStyle name="Migliaia 5 2 4 3 5 2" xfId="35282" xr:uid="{C87EE93A-34E4-4168-9996-9B23BBF4E11C}"/>
    <cellStyle name="Migliaia 5 2 4 3 6" xfId="23865" xr:uid="{D194EAD0-6143-4BFD-9463-B212B227CC92}"/>
    <cellStyle name="Migliaia 5 2 4 4" xfId="1180" xr:uid="{5BF16C3A-238C-4DD8-80C0-721837320C41}"/>
    <cellStyle name="Migliaia 5 2 4 4 2" xfId="2669" xr:uid="{7C3318BF-8B6B-45C3-B23E-A7D89D5DBAE0}"/>
    <cellStyle name="Migliaia 5 2 4 4 2 2" xfId="5525" xr:uid="{D0029B06-8E14-4545-8701-5A1242229003}"/>
    <cellStyle name="Migliaia 5 2 4 4 2 2 2" xfId="11233" xr:uid="{E6CB2A90-1761-4D6C-819F-2DBA6A2C9522}"/>
    <cellStyle name="Migliaia 5 2 4 4 2 2 2 2" xfId="22651" xr:uid="{BBF5AC88-C105-4191-9850-5844B9A16A04}"/>
    <cellStyle name="Migliaia 5 2 4 4 2 2 2 2 2" xfId="45488" xr:uid="{06A00816-1A39-4477-9251-E9C827F2C06A}"/>
    <cellStyle name="Migliaia 5 2 4 4 2 2 2 3" xfId="34071" xr:uid="{AEBA315D-F057-4E55-B6A6-1BF7E639586B}"/>
    <cellStyle name="Migliaia 5 2 4 4 2 2 3" xfId="16943" xr:uid="{5D8D4E26-AA4A-44ED-AE5B-F78F86FE5F90}"/>
    <cellStyle name="Migliaia 5 2 4 4 2 2 3 2" xfId="39780" xr:uid="{CDE35812-DD38-4115-95F2-80A2E09CFA09}"/>
    <cellStyle name="Migliaia 5 2 4 4 2 2 4" xfId="28363" xr:uid="{E07E83D0-C983-4A71-98B3-23FECA09864B}"/>
    <cellStyle name="Migliaia 5 2 4 4 2 3" xfId="8380" xr:uid="{7D0D40B6-2AE9-4D65-B746-FB0176B6EE86}"/>
    <cellStyle name="Migliaia 5 2 4 4 2 3 2" xfId="19797" xr:uid="{EE0B2CB4-B000-49F7-B0FB-7549AFF9A874}"/>
    <cellStyle name="Migliaia 5 2 4 4 2 3 2 2" xfId="42634" xr:uid="{55620B81-F924-4C18-8F49-B7EB1BD16B7C}"/>
    <cellStyle name="Migliaia 5 2 4 4 2 3 3" xfId="31217" xr:uid="{10BC83E0-015D-4697-8613-F1C1A89780D0}"/>
    <cellStyle name="Migliaia 5 2 4 4 2 4" xfId="14089" xr:uid="{88886414-4E75-4F5E-B4F2-63C5FADFF37B}"/>
    <cellStyle name="Migliaia 5 2 4 4 2 4 2" xfId="36926" xr:uid="{2407DEBA-3E5E-47DC-BD40-23C1AEB9E985}"/>
    <cellStyle name="Migliaia 5 2 4 4 2 5" xfId="25509" xr:uid="{76616161-F55A-4904-AFDD-8A0D66E2B5ED}"/>
    <cellStyle name="Migliaia 5 2 4 4 3" xfId="4098" xr:uid="{CD1FE150-487C-4A20-B3B1-37BB1CD72362}"/>
    <cellStyle name="Migliaia 5 2 4 4 3 2" xfId="9807" xr:uid="{37098155-3320-4087-9192-F24584E67875}"/>
    <cellStyle name="Migliaia 5 2 4 4 3 2 2" xfId="21224" xr:uid="{8021C587-0B78-48F6-B7B0-A0BD3D795BC2}"/>
    <cellStyle name="Migliaia 5 2 4 4 3 2 2 2" xfId="44061" xr:uid="{3B6A8B4A-1EC3-4039-94EE-10D09FABC0B4}"/>
    <cellStyle name="Migliaia 5 2 4 4 3 2 3" xfId="32644" xr:uid="{7CF75D50-4F7F-48C8-BC96-8E6C1E052BA9}"/>
    <cellStyle name="Migliaia 5 2 4 4 3 3" xfId="15516" xr:uid="{FE6C749F-936C-4FCF-861E-A76F21F6438F}"/>
    <cellStyle name="Migliaia 5 2 4 4 3 3 2" xfId="38353" xr:uid="{DA94F24E-5D89-40C8-B53C-B4BA5AFE31DA}"/>
    <cellStyle name="Migliaia 5 2 4 4 3 4" xfId="26936" xr:uid="{4A7688B8-F626-4D23-8E87-B082A1722B32}"/>
    <cellStyle name="Migliaia 5 2 4 4 4" xfId="6953" xr:uid="{082B142F-0B97-4219-B070-C15898637D50}"/>
    <cellStyle name="Migliaia 5 2 4 4 4 2" xfId="18370" xr:uid="{22771EBF-99BA-42CA-A418-66F2DAFA1533}"/>
    <cellStyle name="Migliaia 5 2 4 4 4 2 2" xfId="41207" xr:uid="{D218B21D-2335-426E-B8DC-8B252BCD4D0E}"/>
    <cellStyle name="Migliaia 5 2 4 4 4 3" xfId="29790" xr:uid="{0F6FC5E6-D0C0-4BFB-AFE5-6E39407A80D5}"/>
    <cellStyle name="Migliaia 5 2 4 4 5" xfId="12662" xr:uid="{26FF2737-419F-4384-9338-B4999733C9DA}"/>
    <cellStyle name="Migliaia 5 2 4 4 5 2" xfId="35499" xr:uid="{3833D7DC-E99E-4366-9CD6-EFD5FB28A4F6}"/>
    <cellStyle name="Migliaia 5 2 4 4 6" xfId="24082" xr:uid="{6BD9AD76-CD0E-40D8-AB73-2C37C0F3FD0B}"/>
    <cellStyle name="Migliaia 5 2 4 5" xfId="1427" xr:uid="{64B21CB0-8E4C-4DB2-9EC6-472AB60D2189}"/>
    <cellStyle name="Migliaia 5 2 4 5 2" xfId="2886" xr:uid="{F98FE578-AA19-4681-AADE-6914C603BFA4}"/>
    <cellStyle name="Migliaia 5 2 4 5 2 2" xfId="5742" xr:uid="{81412F7C-1794-4911-9E77-99EB36AE208F}"/>
    <cellStyle name="Migliaia 5 2 4 5 2 2 2" xfId="11450" xr:uid="{952CDFB3-F726-48D1-B689-07C1913998E5}"/>
    <cellStyle name="Migliaia 5 2 4 5 2 2 2 2" xfId="22868" xr:uid="{EFD4A70B-7599-45A3-9EDE-9A060C1018C2}"/>
    <cellStyle name="Migliaia 5 2 4 5 2 2 2 2 2" xfId="45705" xr:uid="{AB6680FF-DC42-47A0-8006-7611E9C39BAD}"/>
    <cellStyle name="Migliaia 5 2 4 5 2 2 2 3" xfId="34288" xr:uid="{C3FEEA9B-F628-4497-8B67-78F8584AB035}"/>
    <cellStyle name="Migliaia 5 2 4 5 2 2 3" xfId="17160" xr:uid="{B683BE11-25EB-4DBC-9827-866A60C6762F}"/>
    <cellStyle name="Migliaia 5 2 4 5 2 2 3 2" xfId="39997" xr:uid="{7B3ED145-80C0-4190-8FE3-702119BCC4B4}"/>
    <cellStyle name="Migliaia 5 2 4 5 2 2 4" xfId="28580" xr:uid="{088F1201-0785-44D6-A5D1-1387D533239B}"/>
    <cellStyle name="Migliaia 5 2 4 5 2 3" xfId="8597" xr:uid="{44C482A6-9718-4B4F-8A47-C4A6DE3D98D6}"/>
    <cellStyle name="Migliaia 5 2 4 5 2 3 2" xfId="20014" xr:uid="{C85E14A2-465A-4C32-964F-B4C42655A271}"/>
    <cellStyle name="Migliaia 5 2 4 5 2 3 2 2" xfId="42851" xr:uid="{A6C4AE7F-1E71-4C5F-8EC4-3FA0FB05E40E}"/>
    <cellStyle name="Migliaia 5 2 4 5 2 3 3" xfId="31434" xr:uid="{2963223F-E75E-46A5-A381-7E428A2698CA}"/>
    <cellStyle name="Migliaia 5 2 4 5 2 4" xfId="14306" xr:uid="{FFDB8F8C-A091-4A32-8BE0-6301BF58049C}"/>
    <cellStyle name="Migliaia 5 2 4 5 2 4 2" xfId="37143" xr:uid="{28E827F3-A2A1-477A-AD26-BA26192D305E}"/>
    <cellStyle name="Migliaia 5 2 4 5 2 5" xfId="25726" xr:uid="{259DA3BF-311B-467C-B6B6-11AA16A3A46F}"/>
    <cellStyle name="Migliaia 5 2 4 5 3" xfId="4315" xr:uid="{14E03053-7C97-4798-9255-520AA18FA10C}"/>
    <cellStyle name="Migliaia 5 2 4 5 3 2" xfId="10024" xr:uid="{7FE4D74B-DAAB-473D-BAF9-EA94A7D622C1}"/>
    <cellStyle name="Migliaia 5 2 4 5 3 2 2" xfId="21441" xr:uid="{3EFEF73A-BDD9-42D4-97D4-E04CE95E3025}"/>
    <cellStyle name="Migliaia 5 2 4 5 3 2 2 2" xfId="44278" xr:uid="{00D72F7D-5CC1-445D-A635-8028DAE50FDA}"/>
    <cellStyle name="Migliaia 5 2 4 5 3 2 3" xfId="32861" xr:uid="{3455DA47-F5AF-4F72-9B37-459D218DB311}"/>
    <cellStyle name="Migliaia 5 2 4 5 3 3" xfId="15733" xr:uid="{4F84C1D2-7D6A-4C4D-99D0-139DC0595126}"/>
    <cellStyle name="Migliaia 5 2 4 5 3 3 2" xfId="38570" xr:uid="{1568AFD2-6AAD-4A0F-B033-393569D04EA2}"/>
    <cellStyle name="Migliaia 5 2 4 5 3 4" xfId="27153" xr:uid="{745CBAE4-FAB9-4A25-A68E-740CECCD05FF}"/>
    <cellStyle name="Migliaia 5 2 4 5 4" xfId="7170" xr:uid="{0287942D-0973-47EA-92A5-439B399A65F4}"/>
    <cellStyle name="Migliaia 5 2 4 5 4 2" xfId="18587" xr:uid="{3B178BCB-97AC-446B-83C1-D6DFA793EDCD}"/>
    <cellStyle name="Migliaia 5 2 4 5 4 2 2" xfId="41424" xr:uid="{08388A3F-50A6-4103-9385-7CF95EE2FCEA}"/>
    <cellStyle name="Migliaia 5 2 4 5 4 3" xfId="30007" xr:uid="{037C1386-B0DA-4526-B594-8FC207883B34}"/>
    <cellStyle name="Migliaia 5 2 4 5 5" xfId="12879" xr:uid="{CF6373C4-C54D-4467-AB18-3E29672B0C41}"/>
    <cellStyle name="Migliaia 5 2 4 5 5 2" xfId="35716" xr:uid="{0B1775E3-25E3-417D-A26D-2BF7940DEA8E}"/>
    <cellStyle name="Migliaia 5 2 4 5 6" xfId="24299" xr:uid="{B22A9516-600F-4782-92B3-5898A165FD52}"/>
    <cellStyle name="Migliaia 5 2 4 6" xfId="1674" xr:uid="{1C1DFD6D-EBBE-467F-8C59-183303078E02}"/>
    <cellStyle name="Migliaia 5 2 4 6 2" xfId="3103" xr:uid="{8A244F06-3129-45F3-B646-9928B022D0AE}"/>
    <cellStyle name="Migliaia 5 2 4 6 2 2" xfId="5959" xr:uid="{40D32D52-D1BD-46B2-A6DC-A142293026A7}"/>
    <cellStyle name="Migliaia 5 2 4 6 2 2 2" xfId="11667" xr:uid="{C3E2BA66-41B3-4BC5-B8A6-372C279676EE}"/>
    <cellStyle name="Migliaia 5 2 4 6 2 2 2 2" xfId="23085" xr:uid="{867045AA-521A-4612-A8F5-7FDC0F60664B}"/>
    <cellStyle name="Migliaia 5 2 4 6 2 2 2 2 2" xfId="45922" xr:uid="{BB5744C3-AE4E-48B5-B274-4C4AF3CDE17E}"/>
    <cellStyle name="Migliaia 5 2 4 6 2 2 2 3" xfId="34505" xr:uid="{72A5D0E8-817E-4B75-9871-76BE2F6C6398}"/>
    <cellStyle name="Migliaia 5 2 4 6 2 2 3" xfId="17377" xr:uid="{06DD9C0C-1E9B-4568-8C02-B8E8F3F40804}"/>
    <cellStyle name="Migliaia 5 2 4 6 2 2 3 2" xfId="40214" xr:uid="{31140B00-3C0D-486E-B1FA-4BDBF4AC0812}"/>
    <cellStyle name="Migliaia 5 2 4 6 2 2 4" xfId="28797" xr:uid="{4E8BA526-DF70-4C51-9E45-569F39F8632D}"/>
    <cellStyle name="Migliaia 5 2 4 6 2 3" xfId="8814" xr:uid="{0D475950-315E-4F28-B1E4-978BEBD1ACEE}"/>
    <cellStyle name="Migliaia 5 2 4 6 2 3 2" xfId="20231" xr:uid="{A880FEC1-FC61-4CCA-8A05-F3DDF246BD16}"/>
    <cellStyle name="Migliaia 5 2 4 6 2 3 2 2" xfId="43068" xr:uid="{C2BAA9CA-4290-4890-8D7D-EB32325BAB2B}"/>
    <cellStyle name="Migliaia 5 2 4 6 2 3 3" xfId="31651" xr:uid="{2C7CB11A-3662-4C99-BEFF-9C5A2924EF19}"/>
    <cellStyle name="Migliaia 5 2 4 6 2 4" xfId="14523" xr:uid="{950ACCA7-7C4A-448D-BBAE-AE72FE2375FA}"/>
    <cellStyle name="Migliaia 5 2 4 6 2 4 2" xfId="37360" xr:uid="{D393AA42-28A1-42FB-A82B-3AEE24E670D0}"/>
    <cellStyle name="Migliaia 5 2 4 6 2 5" xfId="25943" xr:uid="{0F2AB1B4-AD31-4587-B384-994F0674F7A3}"/>
    <cellStyle name="Migliaia 5 2 4 6 3" xfId="4532" xr:uid="{C317264F-F348-48EE-8E79-04FFE3E88388}"/>
    <cellStyle name="Migliaia 5 2 4 6 3 2" xfId="10241" xr:uid="{A67A4F3B-DBD4-4E74-A63C-C6FC6B9D2069}"/>
    <cellStyle name="Migliaia 5 2 4 6 3 2 2" xfId="21658" xr:uid="{D8B2EC37-4728-4704-8086-745E1A8C100D}"/>
    <cellStyle name="Migliaia 5 2 4 6 3 2 2 2" xfId="44495" xr:uid="{19CA8348-B449-4476-B06B-46FE1D5C2493}"/>
    <cellStyle name="Migliaia 5 2 4 6 3 2 3" xfId="33078" xr:uid="{0B3887AF-9072-4890-865B-D2339846DB84}"/>
    <cellStyle name="Migliaia 5 2 4 6 3 3" xfId="15950" xr:uid="{AFC0F77D-56F8-47FE-945C-57AB8C58BAAF}"/>
    <cellStyle name="Migliaia 5 2 4 6 3 3 2" xfId="38787" xr:uid="{75827E14-72FC-40A7-9576-C56D59086836}"/>
    <cellStyle name="Migliaia 5 2 4 6 3 4" xfId="27370" xr:uid="{E6514AB7-852A-4090-9686-4018DA85771C}"/>
    <cellStyle name="Migliaia 5 2 4 6 4" xfId="7387" xr:uid="{C49B5BF9-6CD3-4C08-9072-4C4CA7FAEB18}"/>
    <cellStyle name="Migliaia 5 2 4 6 4 2" xfId="18804" xr:uid="{BFDB7BCF-8698-48D2-BFFA-746AC4D34B65}"/>
    <cellStyle name="Migliaia 5 2 4 6 4 2 2" xfId="41641" xr:uid="{9FBDE8C1-6963-412A-ADF3-6CD4FF981CA2}"/>
    <cellStyle name="Migliaia 5 2 4 6 4 3" xfId="30224" xr:uid="{A56B4BA2-E85F-42AA-B410-A68AF456510B}"/>
    <cellStyle name="Migliaia 5 2 4 6 5" xfId="13096" xr:uid="{DF4DDF0C-23D0-48BF-BCD7-86813D25B738}"/>
    <cellStyle name="Migliaia 5 2 4 6 5 2" xfId="35933" xr:uid="{228C9AB1-045D-4BA2-A9D2-1E9D3A42BE3B}"/>
    <cellStyle name="Migliaia 5 2 4 6 6" xfId="24516" xr:uid="{003773BA-2752-436E-BCB1-00D37C0DF81A}"/>
    <cellStyle name="Migliaia 5 2 4 7" xfId="2018" xr:uid="{8F37400E-1B3E-410B-98EA-DF987F975628}"/>
    <cellStyle name="Migliaia 5 2 4 7 2" xfId="4874" xr:uid="{DEA6B270-BCB1-47CD-8843-DBD975BD5F95}"/>
    <cellStyle name="Migliaia 5 2 4 7 2 2" xfId="10582" xr:uid="{4952426C-77A0-4B6B-BD61-13A3B8879116}"/>
    <cellStyle name="Migliaia 5 2 4 7 2 2 2" xfId="22000" xr:uid="{8FDBE0B0-4FC2-401F-8648-DAB6EA94639C}"/>
    <cellStyle name="Migliaia 5 2 4 7 2 2 2 2" xfId="44837" xr:uid="{FF6954DC-2225-47FB-9B8D-1099C02A9F7B}"/>
    <cellStyle name="Migliaia 5 2 4 7 2 2 3" xfId="33420" xr:uid="{CBA8F272-57D1-4112-9119-C68443CF95AB}"/>
    <cellStyle name="Migliaia 5 2 4 7 2 3" xfId="16292" xr:uid="{09DAE55F-CEAE-40A5-8DDD-E68AF3A4137A}"/>
    <cellStyle name="Migliaia 5 2 4 7 2 3 2" xfId="39129" xr:uid="{A3CC26C8-6846-4464-9CFC-2EA0F2B363E7}"/>
    <cellStyle name="Migliaia 5 2 4 7 2 4" xfId="27712" xr:uid="{C9B1D0EA-1699-4122-BA2A-08526DBF14F9}"/>
    <cellStyle name="Migliaia 5 2 4 7 3" xfId="7729" xr:uid="{5DAF1599-3C39-411B-A64D-7570829FC7DF}"/>
    <cellStyle name="Migliaia 5 2 4 7 3 2" xfId="19146" xr:uid="{0AF335FA-4268-4824-B561-DC816818E9DF}"/>
    <cellStyle name="Migliaia 5 2 4 7 3 2 2" xfId="41983" xr:uid="{9A284151-1185-4563-9942-29559EFBFB10}"/>
    <cellStyle name="Migliaia 5 2 4 7 3 3" xfId="30566" xr:uid="{E7F6DE83-5E68-4CA4-A025-4569FD5C8063}"/>
    <cellStyle name="Migliaia 5 2 4 7 4" xfId="13438" xr:uid="{B864E171-1F93-4174-A09D-82532082CD2B}"/>
    <cellStyle name="Migliaia 5 2 4 7 4 2" xfId="36275" xr:uid="{9C17E38C-585C-4CA5-A81F-67E91BF2B833}"/>
    <cellStyle name="Migliaia 5 2 4 7 5" xfId="24858" xr:uid="{7703129F-8CC2-4225-B5F8-78234DE4A83D}"/>
    <cellStyle name="Migliaia 5 2 4 8" xfId="3447" xr:uid="{7D613ACA-47C7-410B-8318-9E12D1DB8883}"/>
    <cellStyle name="Migliaia 5 2 4 8 2" xfId="9156" xr:uid="{00DE7DDB-A949-44EB-8EFF-470538E01E28}"/>
    <cellStyle name="Migliaia 5 2 4 8 2 2" xfId="20573" xr:uid="{0BFC47F7-130C-4FFD-A4A8-791B9B0C9323}"/>
    <cellStyle name="Migliaia 5 2 4 8 2 2 2" xfId="43410" xr:uid="{AF77F9F8-A110-4D33-A169-E691B5464D38}"/>
    <cellStyle name="Migliaia 5 2 4 8 2 3" xfId="31993" xr:uid="{F4257BB4-5A10-424B-9F93-B4583D9AE56E}"/>
    <cellStyle name="Migliaia 5 2 4 8 3" xfId="14865" xr:uid="{F070730A-40E9-4813-862C-65B67254B103}"/>
    <cellStyle name="Migliaia 5 2 4 8 3 2" xfId="37702" xr:uid="{EFD8EE48-B39A-4A6A-9F36-7913D608C81D}"/>
    <cellStyle name="Migliaia 5 2 4 8 4" xfId="26285" xr:uid="{7CDA2B43-3A01-4F5D-9C75-5F2F0C2CE8DA}"/>
    <cellStyle name="Migliaia 5 2 4 9" xfId="6302" xr:uid="{405CC28E-8537-46A1-B167-B763A31F1F20}"/>
    <cellStyle name="Migliaia 5 2 4 9 2" xfId="17719" xr:uid="{5493A80C-A921-4AE6-84D3-ED99AA890CE0}"/>
    <cellStyle name="Migliaia 5 2 4 9 2 2" xfId="40556" xr:uid="{A27BE236-47DB-4DC7-9887-B70D389BD2D7}"/>
    <cellStyle name="Migliaia 5 2 4 9 3" xfId="29139" xr:uid="{5069D2C6-D664-432A-9D75-57CCA91642C1}"/>
    <cellStyle name="Migliaia 5 2 5" xfId="539" xr:uid="{068AF317-5EC4-48B6-BC24-9918FAC6826F}"/>
    <cellStyle name="Migliaia 5 2 5 2" xfId="2121" xr:uid="{15F357F3-AEE7-4846-83BF-4AF1CD7353D4}"/>
    <cellStyle name="Migliaia 5 2 5 2 2" xfId="4977" xr:uid="{D54DCB52-3469-4202-84C4-3CFB347A314E}"/>
    <cellStyle name="Migliaia 5 2 5 2 2 2" xfId="10685" xr:uid="{52083981-E597-42F2-980C-0429A11DF984}"/>
    <cellStyle name="Migliaia 5 2 5 2 2 2 2" xfId="22103" xr:uid="{9144F198-3561-4C12-9A45-5328BB5AAED2}"/>
    <cellStyle name="Migliaia 5 2 5 2 2 2 2 2" xfId="44940" xr:uid="{83347B09-4B7C-478D-8A3B-4BB480A0E51B}"/>
    <cellStyle name="Migliaia 5 2 5 2 2 2 3" xfId="33523" xr:uid="{3EF68F6C-5F93-4623-8C7D-75DB74B3ECD6}"/>
    <cellStyle name="Migliaia 5 2 5 2 2 3" xfId="16395" xr:uid="{F6B43B68-6966-43E7-92BF-5DE79706376A}"/>
    <cellStyle name="Migliaia 5 2 5 2 2 3 2" xfId="39232" xr:uid="{D1B86385-CB0C-4167-AE8B-2E9669D4CE43}"/>
    <cellStyle name="Migliaia 5 2 5 2 2 4" xfId="27815" xr:uid="{F432C335-DB2F-4948-9EAB-C06F52389343}"/>
    <cellStyle name="Migliaia 5 2 5 2 3" xfId="7832" xr:uid="{6F5C12DA-A7F7-45F2-87DC-E0374D8F4FFC}"/>
    <cellStyle name="Migliaia 5 2 5 2 3 2" xfId="19249" xr:uid="{99FEB62A-11F6-4725-BDCE-930F21FEA34D}"/>
    <cellStyle name="Migliaia 5 2 5 2 3 2 2" xfId="42086" xr:uid="{5182895C-8339-4F2D-A199-D5324F9DD1A0}"/>
    <cellStyle name="Migliaia 5 2 5 2 3 3" xfId="30669" xr:uid="{A47489C6-F065-41AD-9A3B-2076090FE730}"/>
    <cellStyle name="Migliaia 5 2 5 2 4" xfId="13541" xr:uid="{B5AA9A38-81AF-4B13-8BC9-E9A6F03941A1}"/>
    <cellStyle name="Migliaia 5 2 5 2 4 2" xfId="36378" xr:uid="{54B88119-2F29-4F41-8EB3-8111AC081DF8}"/>
    <cellStyle name="Migliaia 5 2 5 2 5" xfId="24961" xr:uid="{AEEBFAE5-0E80-419A-B637-CCE29400E9D5}"/>
    <cellStyle name="Migliaia 5 2 5 3" xfId="3550" xr:uid="{B6CD5021-1E12-4986-A4F3-10C58E1FDA24}"/>
    <cellStyle name="Migliaia 5 2 5 3 2" xfId="9259" xr:uid="{58A41FF2-735A-4FA8-8C7A-4C45078CBF85}"/>
    <cellStyle name="Migliaia 5 2 5 3 2 2" xfId="20676" xr:uid="{2540707E-F566-4F6D-B0DD-B36463C2C9B0}"/>
    <cellStyle name="Migliaia 5 2 5 3 2 2 2" xfId="43513" xr:uid="{E55DF56A-1ED5-49A1-91F5-6D15115D7825}"/>
    <cellStyle name="Migliaia 5 2 5 3 2 3" xfId="32096" xr:uid="{17C27531-5009-4C56-9188-84DFD597AE47}"/>
    <cellStyle name="Migliaia 5 2 5 3 3" xfId="14968" xr:uid="{09BB2A4B-29CD-464B-B421-257F9344923F}"/>
    <cellStyle name="Migliaia 5 2 5 3 3 2" xfId="37805" xr:uid="{F586E65E-4C46-4DFF-B27B-E60B829040D6}"/>
    <cellStyle name="Migliaia 5 2 5 3 4" xfId="26388" xr:uid="{57E5C051-72E8-422B-BE6E-BC9BBDB27060}"/>
    <cellStyle name="Migliaia 5 2 5 4" xfId="6405" xr:uid="{E7845BEC-E775-4AA5-821F-C2FD9B0740A4}"/>
    <cellStyle name="Migliaia 5 2 5 4 2" xfId="17822" xr:uid="{56AA0F74-6A9C-48E4-B3AA-7B9F9741D46D}"/>
    <cellStyle name="Migliaia 5 2 5 4 2 2" xfId="40659" xr:uid="{EFB03FBE-6ABC-47C5-B568-ECFF090F2FDC}"/>
    <cellStyle name="Migliaia 5 2 5 4 3" xfId="29242" xr:uid="{2DA0B0DE-ADD6-46CE-95A0-D26C13B1BC0A}"/>
    <cellStyle name="Migliaia 5 2 5 5" xfId="12114" xr:uid="{B351C685-600B-4289-AD81-DE8182B8CE61}"/>
    <cellStyle name="Migliaia 5 2 5 5 2" xfId="34951" xr:uid="{0B88259B-B665-4F37-AA23-E1F15B302C04}"/>
    <cellStyle name="Migliaia 5 2 5 6" xfId="23534" xr:uid="{5E1A4C0B-AF1D-4C2E-B9DB-7D55C2623EF2}"/>
    <cellStyle name="Migliaia 5 2 6" xfId="802" xr:uid="{640D3A10-2357-464F-A3B1-A0A025FD8F3D}"/>
    <cellStyle name="Migliaia 5 2 6 2" xfId="2338" xr:uid="{F92548E5-14FA-489F-9C51-3F3CFF08C6FC}"/>
    <cellStyle name="Migliaia 5 2 6 2 2" xfId="5194" xr:uid="{7D5D8030-71A1-43C4-BC34-AB23564721BF}"/>
    <cellStyle name="Migliaia 5 2 6 2 2 2" xfId="10902" xr:uid="{559CD48B-319E-4CD6-89A8-D86B22DC07C5}"/>
    <cellStyle name="Migliaia 5 2 6 2 2 2 2" xfId="22320" xr:uid="{56B1C9B8-6E3E-448E-93F6-E024D2F63FDA}"/>
    <cellStyle name="Migliaia 5 2 6 2 2 2 2 2" xfId="45157" xr:uid="{4BD387DA-F8F9-430E-B6F6-B0D5729C05C9}"/>
    <cellStyle name="Migliaia 5 2 6 2 2 2 3" xfId="33740" xr:uid="{4AB78A64-6E2B-4BC8-8877-7FF2532CA970}"/>
    <cellStyle name="Migliaia 5 2 6 2 2 3" xfId="16612" xr:uid="{5921D464-1085-4F6C-A3AE-25B678C1AC9F}"/>
    <cellStyle name="Migliaia 5 2 6 2 2 3 2" xfId="39449" xr:uid="{249E8010-FC68-40D3-BE31-28CDFE4FD36C}"/>
    <cellStyle name="Migliaia 5 2 6 2 2 4" xfId="28032" xr:uid="{DCECB7F1-375A-4EE2-99D5-8C5A0012A526}"/>
    <cellStyle name="Migliaia 5 2 6 2 3" xfId="8049" xr:uid="{8EF48E10-C1DF-4009-8ED8-D68E48163DBA}"/>
    <cellStyle name="Migliaia 5 2 6 2 3 2" xfId="19466" xr:uid="{BFDE958C-4AC8-4140-A6A8-991D690A3BE7}"/>
    <cellStyle name="Migliaia 5 2 6 2 3 2 2" xfId="42303" xr:uid="{640423B3-2474-4333-B1FF-30B4D0CBBDAB}"/>
    <cellStyle name="Migliaia 5 2 6 2 3 3" xfId="30886" xr:uid="{4751AFE5-80EF-43A1-9087-A0840CCA7104}"/>
    <cellStyle name="Migliaia 5 2 6 2 4" xfId="13758" xr:uid="{D8D14ABF-B341-43FD-B533-88B20BF491E5}"/>
    <cellStyle name="Migliaia 5 2 6 2 4 2" xfId="36595" xr:uid="{45D6FABF-831F-4B69-A0CF-424B1C2F907A}"/>
    <cellStyle name="Migliaia 5 2 6 2 5" xfId="25178" xr:uid="{287B5660-19CB-41AA-BDAC-96F96C13EB5F}"/>
    <cellStyle name="Migliaia 5 2 6 3" xfId="3767" xr:uid="{80A31480-5F1A-4D8B-BAC0-0F580DEE6E5D}"/>
    <cellStyle name="Migliaia 5 2 6 3 2" xfId="9476" xr:uid="{74AA642C-F71E-4CBB-96A6-DCE61C6B754E}"/>
    <cellStyle name="Migliaia 5 2 6 3 2 2" xfId="20893" xr:uid="{7FC4E87E-1339-4187-970C-DDA09A6FA2A8}"/>
    <cellStyle name="Migliaia 5 2 6 3 2 2 2" xfId="43730" xr:uid="{ADDCAC1D-A090-4A07-AF97-0C0616EF8945}"/>
    <cellStyle name="Migliaia 5 2 6 3 2 3" xfId="32313" xr:uid="{DF860DAA-497C-424B-B647-9BDCABCB31FA}"/>
    <cellStyle name="Migliaia 5 2 6 3 3" xfId="15185" xr:uid="{719210FD-EB74-4C45-AE60-6AD50C4BAF76}"/>
    <cellStyle name="Migliaia 5 2 6 3 3 2" xfId="38022" xr:uid="{65EC63ED-76B7-41AC-A040-FAA82CC740C7}"/>
    <cellStyle name="Migliaia 5 2 6 3 4" xfId="26605" xr:uid="{4F57D244-A4B6-4024-BD5F-1375B5A0CF69}"/>
    <cellStyle name="Migliaia 5 2 6 4" xfId="6622" xr:uid="{1803260C-5648-4E66-B5EC-AF6F1D4770B1}"/>
    <cellStyle name="Migliaia 5 2 6 4 2" xfId="18039" xr:uid="{57825196-75BA-4E54-97E4-52977C560AFD}"/>
    <cellStyle name="Migliaia 5 2 6 4 2 2" xfId="40876" xr:uid="{43C8F17C-4CD3-4C29-BA0D-24B9FFA03795}"/>
    <cellStyle name="Migliaia 5 2 6 4 3" xfId="29459" xr:uid="{EFF6ED08-20B7-45FC-94BA-469A5E45679A}"/>
    <cellStyle name="Migliaia 5 2 6 5" xfId="12331" xr:uid="{DF9D4117-37A9-4DE5-A513-BEC4FEDDC4E5}"/>
    <cellStyle name="Migliaia 5 2 6 5 2" xfId="35168" xr:uid="{9B838CED-B602-4A78-813A-1B2C8AD1C787}"/>
    <cellStyle name="Migliaia 5 2 6 6" xfId="23751" xr:uid="{D9943419-E7A2-4A8B-9E49-293B00C2D8EA}"/>
    <cellStyle name="Migliaia 5 2 7" xfId="1049" xr:uid="{7EDDACA2-79E5-4D64-8097-481F4EBE11E1}"/>
    <cellStyle name="Migliaia 5 2 7 2" xfId="2555" xr:uid="{0FC98BB8-B270-4BF8-B1B0-AB0E1520291B}"/>
    <cellStyle name="Migliaia 5 2 7 2 2" xfId="5411" xr:uid="{8E3F1671-9FAF-4A9C-AAE4-89216B19BEE1}"/>
    <cellStyle name="Migliaia 5 2 7 2 2 2" xfId="11119" xr:uid="{7552A37E-48AA-4A25-A24B-1C3E3B96A67C}"/>
    <cellStyle name="Migliaia 5 2 7 2 2 2 2" xfId="22537" xr:uid="{38E34461-DEB1-4557-89DD-E55C972BF6D7}"/>
    <cellStyle name="Migliaia 5 2 7 2 2 2 2 2" xfId="45374" xr:uid="{E63392CC-373C-4863-915A-418A4C64FCBC}"/>
    <cellStyle name="Migliaia 5 2 7 2 2 2 3" xfId="33957" xr:uid="{E01235CC-3543-4848-B89D-91F013031B36}"/>
    <cellStyle name="Migliaia 5 2 7 2 2 3" xfId="16829" xr:uid="{6F80B2CE-B65A-4DFA-AB6A-6FEA4BF63E3A}"/>
    <cellStyle name="Migliaia 5 2 7 2 2 3 2" xfId="39666" xr:uid="{391D3B6D-FA55-48B9-B939-8936FEC42579}"/>
    <cellStyle name="Migliaia 5 2 7 2 2 4" xfId="28249" xr:uid="{1E286200-C8BB-49D8-8986-F3DFA8E9FBB2}"/>
    <cellStyle name="Migliaia 5 2 7 2 3" xfId="8266" xr:uid="{383C693A-6011-48F7-866D-E2B1E6BB35EC}"/>
    <cellStyle name="Migliaia 5 2 7 2 3 2" xfId="19683" xr:uid="{A8053475-1D86-4181-8FAE-ECC468DF355D}"/>
    <cellStyle name="Migliaia 5 2 7 2 3 2 2" xfId="42520" xr:uid="{D7FCAFF1-4176-47B7-B5EE-D025FF981484}"/>
    <cellStyle name="Migliaia 5 2 7 2 3 3" xfId="31103" xr:uid="{312B1444-BBA4-4B4D-8004-9F45A55BE9D3}"/>
    <cellStyle name="Migliaia 5 2 7 2 4" xfId="13975" xr:uid="{DD4F1518-50B3-41D8-8EE4-6D2DEE8F9F33}"/>
    <cellStyle name="Migliaia 5 2 7 2 4 2" xfId="36812" xr:uid="{8377F521-4AD3-4379-B9C5-2312795E7EA9}"/>
    <cellStyle name="Migliaia 5 2 7 2 5" xfId="25395" xr:uid="{7BCD7C29-6122-4E1A-B4B4-E849D7D0F587}"/>
    <cellStyle name="Migliaia 5 2 7 3" xfId="3984" xr:uid="{1A944808-A934-4888-A915-107925176FD8}"/>
    <cellStyle name="Migliaia 5 2 7 3 2" xfId="9693" xr:uid="{5EE093BD-E022-4769-BCD5-9F13B67A58A5}"/>
    <cellStyle name="Migliaia 5 2 7 3 2 2" xfId="21110" xr:uid="{E2F2F1E3-BCC1-497F-BC43-334F5D5C6167}"/>
    <cellStyle name="Migliaia 5 2 7 3 2 2 2" xfId="43947" xr:uid="{2885EF9B-9F98-4980-ADD4-51042C5A2DC2}"/>
    <cellStyle name="Migliaia 5 2 7 3 2 3" xfId="32530" xr:uid="{9E574E11-93C7-4986-8DDF-417C807268FA}"/>
    <cellStyle name="Migliaia 5 2 7 3 3" xfId="15402" xr:uid="{10A4B16D-FC50-45C4-999D-924A4DFABB19}"/>
    <cellStyle name="Migliaia 5 2 7 3 3 2" xfId="38239" xr:uid="{14A38CCB-306F-4B26-ABD4-9FFC34F2A4F9}"/>
    <cellStyle name="Migliaia 5 2 7 3 4" xfId="26822" xr:uid="{C92F7BD2-17BF-4DB0-A47E-2074F782A819}"/>
    <cellStyle name="Migliaia 5 2 7 4" xfId="6839" xr:uid="{05B31A56-BBF2-401B-924E-B8EFEADEB33D}"/>
    <cellStyle name="Migliaia 5 2 7 4 2" xfId="18256" xr:uid="{7C001B0F-6054-429F-B835-433597F3B067}"/>
    <cellStyle name="Migliaia 5 2 7 4 2 2" xfId="41093" xr:uid="{7F5619DA-C87B-4A62-85EC-856DFDE3766B}"/>
    <cellStyle name="Migliaia 5 2 7 4 3" xfId="29676" xr:uid="{CC774AF2-F257-4821-9675-AC8B36A1FE2C}"/>
    <cellStyle name="Migliaia 5 2 7 5" xfId="12548" xr:uid="{9B5D9018-A0A3-482A-A801-D45C21DC6B74}"/>
    <cellStyle name="Migliaia 5 2 7 5 2" xfId="35385" xr:uid="{62B8CB40-BD94-4F8F-ACFA-A5C02A40E067}"/>
    <cellStyle name="Migliaia 5 2 7 6" xfId="23968" xr:uid="{7B3FA884-7BC4-4AF7-A184-EDC5884E751A}"/>
    <cellStyle name="Migliaia 5 2 8" xfId="1296" xr:uid="{D2494CFE-717B-4FBE-81AF-9FEF5351829A}"/>
    <cellStyle name="Migliaia 5 2 8 2" xfId="2772" xr:uid="{9472EB84-4149-4CDA-BA89-680026EBEF59}"/>
    <cellStyle name="Migliaia 5 2 8 2 2" xfId="5628" xr:uid="{89D9DEDF-6A90-4106-B1F2-E2F15752F192}"/>
    <cellStyle name="Migliaia 5 2 8 2 2 2" xfId="11336" xr:uid="{DBE6C3DF-E234-4681-BD9D-E64866380A7F}"/>
    <cellStyle name="Migliaia 5 2 8 2 2 2 2" xfId="22754" xr:uid="{39DC75FF-2F52-4C97-8E3B-93B3F8D85FCA}"/>
    <cellStyle name="Migliaia 5 2 8 2 2 2 2 2" xfId="45591" xr:uid="{9614FEE0-2716-4EFF-9EBB-7B56C281DE79}"/>
    <cellStyle name="Migliaia 5 2 8 2 2 2 3" xfId="34174" xr:uid="{8938C17A-581F-43EC-B487-2670DD62158F}"/>
    <cellStyle name="Migliaia 5 2 8 2 2 3" xfId="17046" xr:uid="{53ED362B-B36A-421E-8E7D-F458922B20D5}"/>
    <cellStyle name="Migliaia 5 2 8 2 2 3 2" xfId="39883" xr:uid="{FA8A250C-A825-426A-874D-6D3A105808CC}"/>
    <cellStyle name="Migliaia 5 2 8 2 2 4" xfId="28466" xr:uid="{D830E878-EE33-4E80-A67A-2601EDB9CADA}"/>
    <cellStyle name="Migliaia 5 2 8 2 3" xfId="8483" xr:uid="{6F624C2D-F53E-41DD-A75B-789D74BE4954}"/>
    <cellStyle name="Migliaia 5 2 8 2 3 2" xfId="19900" xr:uid="{82AF35D5-E4F3-4B59-AD23-D664BCF4C932}"/>
    <cellStyle name="Migliaia 5 2 8 2 3 2 2" xfId="42737" xr:uid="{21C63A9A-7E06-4BC5-BDF2-DB53ABA09BDF}"/>
    <cellStyle name="Migliaia 5 2 8 2 3 3" xfId="31320" xr:uid="{98078F38-A2DA-445F-A47B-70A18ED5F489}"/>
    <cellStyle name="Migliaia 5 2 8 2 4" xfId="14192" xr:uid="{9C9C2F9D-91BB-4C71-B23C-17249CAC804B}"/>
    <cellStyle name="Migliaia 5 2 8 2 4 2" xfId="37029" xr:uid="{071DC00C-39D9-49F9-AFF1-84E785C27FCF}"/>
    <cellStyle name="Migliaia 5 2 8 2 5" xfId="25612" xr:uid="{E8535DF9-4A1C-4EAF-AB06-77E259C5AB0A}"/>
    <cellStyle name="Migliaia 5 2 8 3" xfId="4201" xr:uid="{C85360FE-F9C3-45B3-9485-64239C620306}"/>
    <cellStyle name="Migliaia 5 2 8 3 2" xfId="9910" xr:uid="{F98C4647-E980-4BE8-BA26-F34A271CA98F}"/>
    <cellStyle name="Migliaia 5 2 8 3 2 2" xfId="21327" xr:uid="{ACA74045-F9AD-4B70-8AD1-F871AE563EB8}"/>
    <cellStyle name="Migliaia 5 2 8 3 2 2 2" xfId="44164" xr:uid="{F0A609CA-CFC6-41B7-8F99-CC42FC159733}"/>
    <cellStyle name="Migliaia 5 2 8 3 2 3" xfId="32747" xr:uid="{836E677C-BF8A-4AB9-95A0-E820D658074B}"/>
    <cellStyle name="Migliaia 5 2 8 3 3" xfId="15619" xr:uid="{74826939-E6CF-4DA1-8531-847AA3BC0D56}"/>
    <cellStyle name="Migliaia 5 2 8 3 3 2" xfId="38456" xr:uid="{0D7FB21C-D063-4913-B9A6-F10D04094ABC}"/>
    <cellStyle name="Migliaia 5 2 8 3 4" xfId="27039" xr:uid="{BAC70A0B-8648-408A-BFAA-38AD2DBEF1B1}"/>
    <cellStyle name="Migliaia 5 2 8 4" xfId="7056" xr:uid="{3ADE1B26-413D-42A4-9351-4EF405E457EA}"/>
    <cellStyle name="Migliaia 5 2 8 4 2" xfId="18473" xr:uid="{AACC7AE3-B8D1-455B-BC4C-723FE8A6BC18}"/>
    <cellStyle name="Migliaia 5 2 8 4 2 2" xfId="41310" xr:uid="{662BB19F-5003-43AB-89FF-886F3A06B272}"/>
    <cellStyle name="Migliaia 5 2 8 4 3" xfId="29893" xr:uid="{894A035A-954C-44FB-A6A0-8D7F860B167F}"/>
    <cellStyle name="Migliaia 5 2 8 5" xfId="12765" xr:uid="{8CF6CF04-5212-46F1-B639-6EB772B76AEB}"/>
    <cellStyle name="Migliaia 5 2 8 5 2" xfId="35602" xr:uid="{1A0462A2-D89C-49A7-B7B9-681329C1CC58}"/>
    <cellStyle name="Migliaia 5 2 8 6" xfId="24185" xr:uid="{91D0130F-5340-4193-B0A7-35E0C279A155}"/>
    <cellStyle name="Migliaia 5 2 9" xfId="1543" xr:uid="{94493C27-FDDE-44E3-BDEE-2F1BB01ED082}"/>
    <cellStyle name="Migliaia 5 2 9 2" xfId="2989" xr:uid="{4126B79C-5905-4647-8C90-0B142BDAA0CF}"/>
    <cellStyle name="Migliaia 5 2 9 2 2" xfId="5845" xr:uid="{3714EECF-FCBD-4DD5-88A8-11007C088CA7}"/>
    <cellStyle name="Migliaia 5 2 9 2 2 2" xfId="11553" xr:uid="{FEDE68CA-77FA-4F75-9C5C-F926639F14A2}"/>
    <cellStyle name="Migliaia 5 2 9 2 2 2 2" xfId="22971" xr:uid="{D26704AB-0121-4A10-B61F-EF4A843E6438}"/>
    <cellStyle name="Migliaia 5 2 9 2 2 2 2 2" xfId="45808" xr:uid="{4FA4772E-BE06-4B5F-97B7-9AC1FB719C7B}"/>
    <cellStyle name="Migliaia 5 2 9 2 2 2 3" xfId="34391" xr:uid="{6206D571-2481-43FE-B922-5BA370393472}"/>
    <cellStyle name="Migliaia 5 2 9 2 2 3" xfId="17263" xr:uid="{98EA1EC5-E28A-47FF-88A5-BE06B3CC11A3}"/>
    <cellStyle name="Migliaia 5 2 9 2 2 3 2" xfId="40100" xr:uid="{306FBC37-64F4-485F-9FC0-B8118298CE04}"/>
    <cellStyle name="Migliaia 5 2 9 2 2 4" xfId="28683" xr:uid="{4D1E1A09-3307-4647-A4C5-D37EC69E6A5D}"/>
    <cellStyle name="Migliaia 5 2 9 2 3" xfId="8700" xr:uid="{9C2463F5-E95E-4A53-97EF-DB501B1AF145}"/>
    <cellStyle name="Migliaia 5 2 9 2 3 2" xfId="20117" xr:uid="{93C5C805-EBA0-4AEE-B9CE-41C2026E3348}"/>
    <cellStyle name="Migliaia 5 2 9 2 3 2 2" xfId="42954" xr:uid="{7512F388-50C7-4400-8C5C-301411FFCB79}"/>
    <cellStyle name="Migliaia 5 2 9 2 3 3" xfId="31537" xr:uid="{A1941A57-0BE7-40E8-A0B5-2BF2B3CFDFE9}"/>
    <cellStyle name="Migliaia 5 2 9 2 4" xfId="14409" xr:uid="{6DDD6984-FFE4-4A3E-B629-3D61E337CB92}"/>
    <cellStyle name="Migliaia 5 2 9 2 4 2" xfId="37246" xr:uid="{5340835E-380A-479D-84CF-FEA650D13BAA}"/>
    <cellStyle name="Migliaia 5 2 9 2 5" xfId="25829" xr:uid="{47DE9C3B-2113-41C1-B400-A670CB06F284}"/>
    <cellStyle name="Migliaia 5 2 9 3" xfId="4418" xr:uid="{EE372919-3137-49A3-A2AD-86BC08BDB3D7}"/>
    <cellStyle name="Migliaia 5 2 9 3 2" xfId="10127" xr:uid="{5F61AA13-3FC8-4ABA-ACCF-B4F9060C1C4E}"/>
    <cellStyle name="Migliaia 5 2 9 3 2 2" xfId="21544" xr:uid="{62B3EEBB-2100-4954-B8E4-58221549ECF4}"/>
    <cellStyle name="Migliaia 5 2 9 3 2 2 2" xfId="44381" xr:uid="{BE767595-7111-4863-8034-FD43D03F626C}"/>
    <cellStyle name="Migliaia 5 2 9 3 2 3" xfId="32964" xr:uid="{B11C48D8-96E0-4DFC-B7EE-EFDD7490AE9E}"/>
    <cellStyle name="Migliaia 5 2 9 3 3" xfId="15836" xr:uid="{121DCD86-B2DB-4546-826F-57FD80D6EDC5}"/>
    <cellStyle name="Migliaia 5 2 9 3 3 2" xfId="38673" xr:uid="{1C50E43A-A44D-40F9-9609-4734A0422F8F}"/>
    <cellStyle name="Migliaia 5 2 9 3 4" xfId="27256" xr:uid="{DD95AB35-3E7C-4F9D-8E37-B34190F2658E}"/>
    <cellStyle name="Migliaia 5 2 9 4" xfId="7273" xr:uid="{4E6B2A9C-33D9-4C85-9DB6-7EC68F7D8266}"/>
    <cellStyle name="Migliaia 5 2 9 4 2" xfId="18690" xr:uid="{AF18DEED-BE30-4DBC-8623-0EB807B4DAA4}"/>
    <cellStyle name="Migliaia 5 2 9 4 2 2" xfId="41527" xr:uid="{6D7DA2B3-C1A9-4597-B8CE-AC628385FF05}"/>
    <cellStyle name="Migliaia 5 2 9 4 3" xfId="30110" xr:uid="{DA225B66-19CA-4D45-BCC9-D8880B6431B8}"/>
    <cellStyle name="Migliaia 5 2 9 5" xfId="12982" xr:uid="{4BAAE18E-DFD0-4AB3-95DF-721813DB04A7}"/>
    <cellStyle name="Migliaia 5 2 9 5 2" xfId="35819" xr:uid="{B2B1274F-320D-4468-8616-50491E412AFD}"/>
    <cellStyle name="Migliaia 5 2 9 6" xfId="24402" xr:uid="{962BD2E3-77A6-4354-BC32-F0342E2987A9}"/>
    <cellStyle name="Migliaia 5 3" xfId="214" xr:uid="{FC57439A-9885-4F3C-ACDE-35531E3ACABD}"/>
    <cellStyle name="Migliaia 5 3 10" xfId="3287" xr:uid="{7465BE10-FF83-4AB9-9BC6-381FA912608E}"/>
    <cellStyle name="Migliaia 5 3 10 2" xfId="8996" xr:uid="{655ECE09-7387-4CF7-AC03-36C825D46D21}"/>
    <cellStyle name="Migliaia 5 3 10 2 2" xfId="20413" xr:uid="{046BD53A-8B50-445E-905B-C1B7E4450556}"/>
    <cellStyle name="Migliaia 5 3 10 2 2 2" xfId="43250" xr:uid="{478F591B-11D8-4C41-AE12-E2CF6B1B3F21}"/>
    <cellStyle name="Migliaia 5 3 10 2 3" xfId="31833" xr:uid="{E0DE3769-98BC-4D59-9343-B5BB17394031}"/>
    <cellStyle name="Migliaia 5 3 10 3" xfId="14705" xr:uid="{24698065-48EA-4EF6-AD7F-2FEC51AD25D3}"/>
    <cellStyle name="Migliaia 5 3 10 3 2" xfId="37542" xr:uid="{409A68FC-555B-43BC-8104-E4266878BCC7}"/>
    <cellStyle name="Migliaia 5 3 10 4" xfId="26125" xr:uid="{F87A15CA-4CE2-45D9-908F-D6ED69915C4A}"/>
    <cellStyle name="Migliaia 5 3 11" xfId="6142" xr:uid="{788B7438-3B37-4A52-8356-E1E6C9985679}"/>
    <cellStyle name="Migliaia 5 3 11 2" xfId="17559" xr:uid="{7F2769BB-8556-488C-9368-ED758DAB089B}"/>
    <cellStyle name="Migliaia 5 3 11 2 2" xfId="40396" xr:uid="{D56F8992-B0F9-4A45-9A20-17DBD8F57B0F}"/>
    <cellStyle name="Migliaia 5 3 11 3" xfId="28979" xr:uid="{570835BF-1D63-456D-8F9A-1788B24F0E08}"/>
    <cellStyle name="Migliaia 5 3 12" xfId="11851" xr:uid="{785041A9-729E-40A4-8C6B-208790DE6B79}"/>
    <cellStyle name="Migliaia 5 3 12 2" xfId="34688" xr:uid="{D685A0FC-CACE-4EF6-BFF2-0C501C98D456}"/>
    <cellStyle name="Migliaia 5 3 13" xfId="23271" xr:uid="{6E3A1B39-39EE-48C7-A225-946C319D95AA}"/>
    <cellStyle name="Migliaia 5 3 2" xfId="308" xr:uid="{70B00363-0364-4FCC-8FAD-747E8E903F85}"/>
    <cellStyle name="Migliaia 5 3 2 10" xfId="6221" xr:uid="{2BC8450A-FD67-47DA-AAD8-17C23A317A14}"/>
    <cellStyle name="Migliaia 5 3 2 10 2" xfId="17638" xr:uid="{EC6B3CAD-0C48-4B19-8D2B-A2DCD9520E32}"/>
    <cellStyle name="Migliaia 5 3 2 10 2 2" xfId="40475" xr:uid="{95277DB1-1EE6-4557-96A4-50C5F49C6958}"/>
    <cellStyle name="Migliaia 5 3 2 10 3" xfId="29058" xr:uid="{FDF0E093-2C77-4D4D-9743-541DE09D2864}"/>
    <cellStyle name="Migliaia 5 3 2 11" xfId="11930" xr:uid="{3E80726E-7D5B-481E-9BAC-F178ADB81D6B}"/>
    <cellStyle name="Migliaia 5 3 2 11 2" xfId="34767" xr:uid="{50A58B43-3D77-4F3C-8661-0162EA459A3A}"/>
    <cellStyle name="Migliaia 5 3 2 12" xfId="23350" xr:uid="{BDD5BD9C-8442-47D3-8FBD-E61D4356DB3C}"/>
    <cellStyle name="Migliaia 5 3 2 2" xfId="462" xr:uid="{DADDBB95-2B86-4164-B5C6-05894FAAFF7F}"/>
    <cellStyle name="Migliaia 5 3 2 2 10" xfId="12054" xr:uid="{3FDA519C-BBEE-4726-A6EF-B8DDC0840654}"/>
    <cellStyle name="Migliaia 5 3 2 2 10 2" xfId="34891" xr:uid="{8798656C-3B9F-4AC7-B19A-D1C07AF26806}"/>
    <cellStyle name="Migliaia 5 3 2 2 11" xfId="23474" xr:uid="{27B7A929-A7B9-47EC-8DD1-232DAB4A0662}"/>
    <cellStyle name="Migliaia 5 3 2 2 2" xfId="716" xr:uid="{A14C945B-AA95-4185-872D-D1B20EB7F31E}"/>
    <cellStyle name="Migliaia 5 3 2 2 2 2" xfId="2278" xr:uid="{64B6D887-906E-4732-A53C-B196890D71B3}"/>
    <cellStyle name="Migliaia 5 3 2 2 2 2 2" xfId="5134" xr:uid="{1D7BCA9D-B0EE-473D-B545-723B1173059C}"/>
    <cellStyle name="Migliaia 5 3 2 2 2 2 2 2" xfId="10842" xr:uid="{0CBDD440-60CE-4EDB-82A8-D288DF94D372}"/>
    <cellStyle name="Migliaia 5 3 2 2 2 2 2 2 2" xfId="22260" xr:uid="{1B68C9C0-D2CC-462F-A32C-F76C90BF1F36}"/>
    <cellStyle name="Migliaia 5 3 2 2 2 2 2 2 2 2" xfId="45097" xr:uid="{5D769E08-780E-4AB2-B507-F469653D894A}"/>
    <cellStyle name="Migliaia 5 3 2 2 2 2 2 2 3" xfId="33680" xr:uid="{2F0A97CE-3A36-446E-BCE4-85BB69D7AC52}"/>
    <cellStyle name="Migliaia 5 3 2 2 2 2 2 3" xfId="16552" xr:uid="{4D7708CF-AC9A-4247-8AB5-366BD5791CD3}"/>
    <cellStyle name="Migliaia 5 3 2 2 2 2 2 3 2" xfId="39389" xr:uid="{1AE300C0-0701-4C31-9ABA-6A295CC0B4E4}"/>
    <cellStyle name="Migliaia 5 3 2 2 2 2 2 4" xfId="27972" xr:uid="{BB2A8729-18CC-42C7-A87A-937D09D1C19D}"/>
    <cellStyle name="Migliaia 5 3 2 2 2 2 3" xfId="7989" xr:uid="{8DD804F3-86CD-4410-9FB8-9B9420A463F1}"/>
    <cellStyle name="Migliaia 5 3 2 2 2 2 3 2" xfId="19406" xr:uid="{1A5BB6F7-37C3-4B1C-9823-2EB1C96AE0AD}"/>
    <cellStyle name="Migliaia 5 3 2 2 2 2 3 2 2" xfId="42243" xr:uid="{A4EF07F5-6905-47FE-B4B5-0EFAA3893C32}"/>
    <cellStyle name="Migliaia 5 3 2 2 2 2 3 3" xfId="30826" xr:uid="{82AAB1CA-0214-4577-8AC8-A6F2A551726B}"/>
    <cellStyle name="Migliaia 5 3 2 2 2 2 4" xfId="13698" xr:uid="{7228C678-BF89-4A4D-AF68-4B77744EF0D9}"/>
    <cellStyle name="Migliaia 5 3 2 2 2 2 4 2" xfId="36535" xr:uid="{7ADC72F1-573C-4305-A950-3B74DB3982CD}"/>
    <cellStyle name="Migliaia 5 3 2 2 2 2 5" xfId="25118" xr:uid="{486FC9D3-7CD7-4C03-BC1F-7C64D687B5F8}"/>
    <cellStyle name="Migliaia 5 3 2 2 2 3" xfId="3707" xr:uid="{F8C307B9-5113-4348-9B34-B92C79A5F14B}"/>
    <cellStyle name="Migliaia 5 3 2 2 2 3 2" xfId="9416" xr:uid="{B718CC29-70CB-41D9-84CA-067EEEBCF3BA}"/>
    <cellStyle name="Migliaia 5 3 2 2 2 3 2 2" xfId="20833" xr:uid="{0CDB62DA-A880-4CC0-BB7A-F00DF2E21A94}"/>
    <cellStyle name="Migliaia 5 3 2 2 2 3 2 2 2" xfId="43670" xr:uid="{840FDEBE-D3C3-48F2-8814-8A99327355C2}"/>
    <cellStyle name="Migliaia 5 3 2 2 2 3 2 3" xfId="32253" xr:uid="{292A48CB-DDAA-477F-BC14-F3E73147F198}"/>
    <cellStyle name="Migliaia 5 3 2 2 2 3 3" xfId="15125" xr:uid="{4DAD21DF-9629-4D9A-93C9-901A281D04D9}"/>
    <cellStyle name="Migliaia 5 3 2 2 2 3 3 2" xfId="37962" xr:uid="{0D48BDB4-B8A9-4DE8-9A37-07E220E4472A}"/>
    <cellStyle name="Migliaia 5 3 2 2 2 3 4" xfId="26545" xr:uid="{4A00D73B-B47F-43D6-A2F3-F6C6371621EB}"/>
    <cellStyle name="Migliaia 5 3 2 2 2 4" xfId="6562" xr:uid="{F4576805-69E9-4671-9C61-E08ADAD69286}"/>
    <cellStyle name="Migliaia 5 3 2 2 2 4 2" xfId="17979" xr:uid="{BA2259B7-C423-4525-B2B8-FAF927D02CD9}"/>
    <cellStyle name="Migliaia 5 3 2 2 2 4 2 2" xfId="40816" xr:uid="{2E9B62C9-DE3F-476D-A7C7-D8C22964D838}"/>
    <cellStyle name="Migliaia 5 3 2 2 2 4 3" xfId="29399" xr:uid="{3A4E67E9-8A96-410E-98FA-AFF971ADC11E}"/>
    <cellStyle name="Migliaia 5 3 2 2 2 5" xfId="12271" xr:uid="{2D0CAA35-E081-40E3-BE93-88E971B1D926}"/>
    <cellStyle name="Migliaia 5 3 2 2 2 5 2" xfId="35108" xr:uid="{FCFB3D78-72EE-4BA5-A8C2-754439626D69}"/>
    <cellStyle name="Migliaia 5 3 2 2 2 6" xfId="23691" xr:uid="{C7F6FD07-0ED3-4FDA-93A9-B8689985C21D}"/>
    <cellStyle name="Migliaia 5 3 2 2 3" xfId="976" xr:uid="{7DF13EE4-3848-447D-8F9C-A1027EAA6091}"/>
    <cellStyle name="Migliaia 5 3 2 2 3 2" xfId="2495" xr:uid="{B05E29A0-ECFA-4061-A8EA-1F9E28D070C0}"/>
    <cellStyle name="Migliaia 5 3 2 2 3 2 2" xfId="5351" xr:uid="{FC4BCBF4-44EA-4479-830D-3A0D04597502}"/>
    <cellStyle name="Migliaia 5 3 2 2 3 2 2 2" xfId="11059" xr:uid="{9B890130-E69C-42EA-87FF-0772311F5B29}"/>
    <cellStyle name="Migliaia 5 3 2 2 3 2 2 2 2" xfId="22477" xr:uid="{65CA959B-F35C-48C9-A6D6-5FC5A4EFF6E8}"/>
    <cellStyle name="Migliaia 5 3 2 2 3 2 2 2 2 2" xfId="45314" xr:uid="{48955ACE-1CB3-428D-A7D2-BF1602019C95}"/>
    <cellStyle name="Migliaia 5 3 2 2 3 2 2 2 3" xfId="33897" xr:uid="{52399C9F-E32F-4AD2-9061-CB7CB1C6BE15}"/>
    <cellStyle name="Migliaia 5 3 2 2 3 2 2 3" xfId="16769" xr:uid="{3FBF59E3-2A8D-47B4-95F1-15DE4CF8A7FB}"/>
    <cellStyle name="Migliaia 5 3 2 2 3 2 2 3 2" xfId="39606" xr:uid="{4E097C3B-FF8B-4A69-8B72-F6F341A0172C}"/>
    <cellStyle name="Migliaia 5 3 2 2 3 2 2 4" xfId="28189" xr:uid="{6C353043-8EFF-4F26-86D4-FABBABFA138A}"/>
    <cellStyle name="Migliaia 5 3 2 2 3 2 3" xfId="8206" xr:uid="{7FCBA712-80AD-4B72-88CE-6B084EFA7061}"/>
    <cellStyle name="Migliaia 5 3 2 2 3 2 3 2" xfId="19623" xr:uid="{83D96FDA-20F4-40E5-945B-BBA47E534742}"/>
    <cellStyle name="Migliaia 5 3 2 2 3 2 3 2 2" xfId="42460" xr:uid="{DA338A62-86A1-4AE2-9B6E-2A6D94EF90DD}"/>
    <cellStyle name="Migliaia 5 3 2 2 3 2 3 3" xfId="31043" xr:uid="{06F4E5FB-CAB5-4B68-95ED-90FAE65A912D}"/>
    <cellStyle name="Migliaia 5 3 2 2 3 2 4" xfId="13915" xr:uid="{DD306103-4B0A-4DF8-9B0A-35D413C27AA6}"/>
    <cellStyle name="Migliaia 5 3 2 2 3 2 4 2" xfId="36752" xr:uid="{33D533EC-8772-406D-BE50-0A80A92E5D86}"/>
    <cellStyle name="Migliaia 5 3 2 2 3 2 5" xfId="25335" xr:uid="{B0D97258-64B2-46DF-AC04-2DCD305562D0}"/>
    <cellStyle name="Migliaia 5 3 2 2 3 3" xfId="3924" xr:uid="{4660098C-E73E-4998-BEA4-271DECC1C5C8}"/>
    <cellStyle name="Migliaia 5 3 2 2 3 3 2" xfId="9633" xr:uid="{E2F5E2E4-0D58-4E13-86EE-A0ED705F11A4}"/>
    <cellStyle name="Migliaia 5 3 2 2 3 3 2 2" xfId="21050" xr:uid="{B489D6BD-2164-4763-AF56-CAAD6DCC9D88}"/>
    <cellStyle name="Migliaia 5 3 2 2 3 3 2 2 2" xfId="43887" xr:uid="{DB613D95-2D3E-4C1D-8F24-90A90C966AA0}"/>
    <cellStyle name="Migliaia 5 3 2 2 3 3 2 3" xfId="32470" xr:uid="{A7E418E7-4369-477E-B783-31B36275EEAD}"/>
    <cellStyle name="Migliaia 5 3 2 2 3 3 3" xfId="15342" xr:uid="{24671BE7-87A7-45DE-8968-8458CDB72A84}"/>
    <cellStyle name="Migliaia 5 3 2 2 3 3 3 2" xfId="38179" xr:uid="{586A4823-C320-4B2E-9FC7-6B536959B355}"/>
    <cellStyle name="Migliaia 5 3 2 2 3 3 4" xfId="26762" xr:uid="{18EE4173-78F0-47B4-88D7-B7D288DCBD8D}"/>
    <cellStyle name="Migliaia 5 3 2 2 3 4" xfId="6779" xr:uid="{1F194F53-9E66-4955-9A64-58CF587D1001}"/>
    <cellStyle name="Migliaia 5 3 2 2 3 4 2" xfId="18196" xr:uid="{A1318E3E-D97E-481C-AC00-2B497C32DA62}"/>
    <cellStyle name="Migliaia 5 3 2 2 3 4 2 2" xfId="41033" xr:uid="{2E462CAB-9D41-44EB-8B9A-84CBF2182349}"/>
    <cellStyle name="Migliaia 5 3 2 2 3 4 3" xfId="29616" xr:uid="{3CCCA8F7-8FD4-4FBC-8200-4A4064C2BF82}"/>
    <cellStyle name="Migliaia 5 3 2 2 3 5" xfId="12488" xr:uid="{0062C725-0B58-4AE6-B989-5CCB77DEF76E}"/>
    <cellStyle name="Migliaia 5 3 2 2 3 5 2" xfId="35325" xr:uid="{943CE529-A91D-4C83-894F-D1E9361B64F5}"/>
    <cellStyle name="Migliaia 5 3 2 2 3 6" xfId="23908" xr:uid="{FD47E0A8-6450-4966-9EFC-128864E52FCC}"/>
    <cellStyle name="Migliaia 5 3 2 2 4" xfId="1223" xr:uid="{70893BB7-BFBB-4D3F-B3CD-6A903F3F6F52}"/>
    <cellStyle name="Migliaia 5 3 2 2 4 2" xfId="2712" xr:uid="{F80E05EC-5C16-45A5-A506-5354BC8024EF}"/>
    <cellStyle name="Migliaia 5 3 2 2 4 2 2" xfId="5568" xr:uid="{57273209-6413-459A-82B8-4C920B20EE11}"/>
    <cellStyle name="Migliaia 5 3 2 2 4 2 2 2" xfId="11276" xr:uid="{7AB82E4C-0897-4C39-BECA-3A6FE61290E8}"/>
    <cellStyle name="Migliaia 5 3 2 2 4 2 2 2 2" xfId="22694" xr:uid="{34A80FF9-D32A-4402-9232-7CD7388A38E4}"/>
    <cellStyle name="Migliaia 5 3 2 2 4 2 2 2 2 2" xfId="45531" xr:uid="{D8E0A55F-D997-496D-8FDD-B2DC85F66097}"/>
    <cellStyle name="Migliaia 5 3 2 2 4 2 2 2 3" xfId="34114" xr:uid="{EAB989AC-DECD-4BFB-B99E-FA8611D7AE87}"/>
    <cellStyle name="Migliaia 5 3 2 2 4 2 2 3" xfId="16986" xr:uid="{093E5881-980D-4C3C-97C1-F1A8BD324916}"/>
    <cellStyle name="Migliaia 5 3 2 2 4 2 2 3 2" xfId="39823" xr:uid="{A2D4092D-BCAF-44C6-A03C-4AD95192A630}"/>
    <cellStyle name="Migliaia 5 3 2 2 4 2 2 4" xfId="28406" xr:uid="{30FCFBC4-BC32-486D-8F7F-6CD11069DEBD}"/>
    <cellStyle name="Migliaia 5 3 2 2 4 2 3" xfId="8423" xr:uid="{06312C0C-7E4A-4EF7-9B87-74912A8696F0}"/>
    <cellStyle name="Migliaia 5 3 2 2 4 2 3 2" xfId="19840" xr:uid="{B7B3A15E-438E-4696-94A9-68A57AA93638}"/>
    <cellStyle name="Migliaia 5 3 2 2 4 2 3 2 2" xfId="42677" xr:uid="{A706FF5D-F78C-467F-A703-56E99FD5B295}"/>
    <cellStyle name="Migliaia 5 3 2 2 4 2 3 3" xfId="31260" xr:uid="{8035AD4E-9567-4F20-8E3A-4AB899406DBC}"/>
    <cellStyle name="Migliaia 5 3 2 2 4 2 4" xfId="14132" xr:uid="{BB1D9393-D90A-4661-8334-355B5BE3206A}"/>
    <cellStyle name="Migliaia 5 3 2 2 4 2 4 2" xfId="36969" xr:uid="{82C1D432-CC32-407D-8295-56DC06533701}"/>
    <cellStyle name="Migliaia 5 3 2 2 4 2 5" xfId="25552" xr:uid="{2806DADE-8D6F-4652-B1AB-ED1D295AF58E}"/>
    <cellStyle name="Migliaia 5 3 2 2 4 3" xfId="4141" xr:uid="{480A62CB-F8B8-4005-BB98-502DBBE64462}"/>
    <cellStyle name="Migliaia 5 3 2 2 4 3 2" xfId="9850" xr:uid="{6FD2AED3-079B-4DD7-A433-DC963165C62B}"/>
    <cellStyle name="Migliaia 5 3 2 2 4 3 2 2" xfId="21267" xr:uid="{E1EF2DEF-EB8A-4157-90E1-6C82CAC7281E}"/>
    <cellStyle name="Migliaia 5 3 2 2 4 3 2 2 2" xfId="44104" xr:uid="{7937FBB6-6050-4511-AF0F-B777AE076FD5}"/>
    <cellStyle name="Migliaia 5 3 2 2 4 3 2 3" xfId="32687" xr:uid="{C1852E85-3D12-46AC-A85D-A83532DD60F6}"/>
    <cellStyle name="Migliaia 5 3 2 2 4 3 3" xfId="15559" xr:uid="{CE7B7B0C-D7E4-4E69-8486-D6905DCEE8E3}"/>
    <cellStyle name="Migliaia 5 3 2 2 4 3 3 2" xfId="38396" xr:uid="{56198B51-BB24-4A98-A148-AABF6D09F7DE}"/>
    <cellStyle name="Migliaia 5 3 2 2 4 3 4" xfId="26979" xr:uid="{1D9591D9-9F2D-4EDC-8438-486774B16564}"/>
    <cellStyle name="Migliaia 5 3 2 2 4 4" xfId="6996" xr:uid="{D2456EDF-2C68-4292-9006-79715D82AD5E}"/>
    <cellStyle name="Migliaia 5 3 2 2 4 4 2" xfId="18413" xr:uid="{E3C3DEBE-DC1A-48E9-A724-1ED5FAD2CDAB}"/>
    <cellStyle name="Migliaia 5 3 2 2 4 4 2 2" xfId="41250" xr:uid="{F4B4152E-8794-4A88-AAA6-D6C50E2A8BEA}"/>
    <cellStyle name="Migliaia 5 3 2 2 4 4 3" xfId="29833" xr:uid="{5466F7C7-B6A3-44A8-B05A-2D7ECC3058F0}"/>
    <cellStyle name="Migliaia 5 3 2 2 4 5" xfId="12705" xr:uid="{69BF0CEC-88C1-4127-A765-3CE3D05664D4}"/>
    <cellStyle name="Migliaia 5 3 2 2 4 5 2" xfId="35542" xr:uid="{B3C0250D-3933-4CBF-A0E9-D901A7C6BD34}"/>
    <cellStyle name="Migliaia 5 3 2 2 4 6" xfId="24125" xr:uid="{1C5CF7B7-3772-487B-950F-AA43EE89FF11}"/>
    <cellStyle name="Migliaia 5 3 2 2 5" xfId="1470" xr:uid="{034A5E54-B898-4D16-BF7A-135361213930}"/>
    <cellStyle name="Migliaia 5 3 2 2 5 2" xfId="2929" xr:uid="{214924A1-8687-44A6-9F2F-465847AE0D72}"/>
    <cellStyle name="Migliaia 5 3 2 2 5 2 2" xfId="5785" xr:uid="{01C458EE-EC21-44CB-AB56-C70F85A39404}"/>
    <cellStyle name="Migliaia 5 3 2 2 5 2 2 2" xfId="11493" xr:uid="{8F3A5FB0-2CCC-49EC-BFBB-B767447BF36F}"/>
    <cellStyle name="Migliaia 5 3 2 2 5 2 2 2 2" xfId="22911" xr:uid="{3A76C232-BE22-443E-A27F-A8E50886A46F}"/>
    <cellStyle name="Migliaia 5 3 2 2 5 2 2 2 2 2" xfId="45748" xr:uid="{B3D74E98-F3F3-43E3-980C-B3EF20F56C5A}"/>
    <cellStyle name="Migliaia 5 3 2 2 5 2 2 2 3" xfId="34331" xr:uid="{10BFBF28-9249-411E-9708-2C6B472F54E4}"/>
    <cellStyle name="Migliaia 5 3 2 2 5 2 2 3" xfId="17203" xr:uid="{8D156153-E9AF-476F-A2B6-C47C4227DCA7}"/>
    <cellStyle name="Migliaia 5 3 2 2 5 2 2 3 2" xfId="40040" xr:uid="{05221D02-6BEA-4549-A813-289635095BB6}"/>
    <cellStyle name="Migliaia 5 3 2 2 5 2 2 4" xfId="28623" xr:uid="{1212E6A4-4B2D-4821-B82E-6FDF872319E8}"/>
    <cellStyle name="Migliaia 5 3 2 2 5 2 3" xfId="8640" xr:uid="{DD92B322-F134-426F-959C-9D5CB6CD9C05}"/>
    <cellStyle name="Migliaia 5 3 2 2 5 2 3 2" xfId="20057" xr:uid="{B2253450-2008-4515-9AB3-D1FD2469F0C8}"/>
    <cellStyle name="Migliaia 5 3 2 2 5 2 3 2 2" xfId="42894" xr:uid="{61F01019-53A9-4F0F-A3A3-9F2DDEF50DAD}"/>
    <cellStyle name="Migliaia 5 3 2 2 5 2 3 3" xfId="31477" xr:uid="{0BEAB8EE-0AE0-49EC-A1D8-B1A149C886EA}"/>
    <cellStyle name="Migliaia 5 3 2 2 5 2 4" xfId="14349" xr:uid="{E3122F9B-9BFD-44F1-841E-75DBB8B880C9}"/>
    <cellStyle name="Migliaia 5 3 2 2 5 2 4 2" xfId="37186" xr:uid="{411F723D-0194-44E9-AE50-A957FE096A78}"/>
    <cellStyle name="Migliaia 5 3 2 2 5 2 5" xfId="25769" xr:uid="{4C12FFEB-5E55-4913-9359-505B7C1CCB39}"/>
    <cellStyle name="Migliaia 5 3 2 2 5 3" xfId="4358" xr:uid="{3BEC771E-6D95-49D8-B425-46D668278A44}"/>
    <cellStyle name="Migliaia 5 3 2 2 5 3 2" xfId="10067" xr:uid="{64E5D665-37BF-44B3-9076-8268ECC6B46B}"/>
    <cellStyle name="Migliaia 5 3 2 2 5 3 2 2" xfId="21484" xr:uid="{016F3F3A-ABAE-4A8C-8FFF-AA3CAF8A8208}"/>
    <cellStyle name="Migliaia 5 3 2 2 5 3 2 2 2" xfId="44321" xr:uid="{AC08BF75-71B4-4A02-A87E-89DED6A80B44}"/>
    <cellStyle name="Migliaia 5 3 2 2 5 3 2 3" xfId="32904" xr:uid="{AE14C374-5950-4E51-8688-F75EC0FA3BF3}"/>
    <cellStyle name="Migliaia 5 3 2 2 5 3 3" xfId="15776" xr:uid="{902626E1-CD61-4ADA-B75B-7E0D159EA737}"/>
    <cellStyle name="Migliaia 5 3 2 2 5 3 3 2" xfId="38613" xr:uid="{92D58370-4534-456D-BB7D-B573635F78DF}"/>
    <cellStyle name="Migliaia 5 3 2 2 5 3 4" xfId="27196" xr:uid="{C4C49B24-3825-406C-9A2A-FE4BF2623A6C}"/>
    <cellStyle name="Migliaia 5 3 2 2 5 4" xfId="7213" xr:uid="{9B535DC7-9C87-41E4-B2C0-03DDADAD5895}"/>
    <cellStyle name="Migliaia 5 3 2 2 5 4 2" xfId="18630" xr:uid="{DBCE456D-4619-40B7-8955-FBC10114AB5D}"/>
    <cellStyle name="Migliaia 5 3 2 2 5 4 2 2" xfId="41467" xr:uid="{35319249-2433-462D-9518-57EB33C9E249}"/>
    <cellStyle name="Migliaia 5 3 2 2 5 4 3" xfId="30050" xr:uid="{11A03527-5D32-4F62-808A-2609207A970F}"/>
    <cellStyle name="Migliaia 5 3 2 2 5 5" xfId="12922" xr:uid="{C3D00458-346C-4401-A7B1-3429C672C087}"/>
    <cellStyle name="Migliaia 5 3 2 2 5 5 2" xfId="35759" xr:uid="{7431D819-09C1-457F-BDB5-5223A2C960F8}"/>
    <cellStyle name="Migliaia 5 3 2 2 5 6" xfId="24342" xr:uid="{CCF83D51-F79E-4E9F-B9FC-3C05D2755005}"/>
    <cellStyle name="Migliaia 5 3 2 2 6" xfId="1717" xr:uid="{616E36A4-15BA-4BC9-AE4B-E8F98FF827FD}"/>
    <cellStyle name="Migliaia 5 3 2 2 6 2" xfId="3146" xr:uid="{031A0ABF-7605-4FFC-A9B0-8C8B14FCBAC2}"/>
    <cellStyle name="Migliaia 5 3 2 2 6 2 2" xfId="6002" xr:uid="{D99ED525-B119-4662-BFFB-D94D22D99AEC}"/>
    <cellStyle name="Migliaia 5 3 2 2 6 2 2 2" xfId="11710" xr:uid="{A9E8A9F5-C992-489E-9D43-A9C213FCBCD9}"/>
    <cellStyle name="Migliaia 5 3 2 2 6 2 2 2 2" xfId="23128" xr:uid="{E110C330-8B2D-48FD-9AB0-2D7CE6B8D183}"/>
    <cellStyle name="Migliaia 5 3 2 2 6 2 2 2 2 2" xfId="45965" xr:uid="{DC8E7111-69D4-440F-B23F-10EE1C33D6BB}"/>
    <cellStyle name="Migliaia 5 3 2 2 6 2 2 2 3" xfId="34548" xr:uid="{24245E94-89CD-4C36-B934-8EAA5812760F}"/>
    <cellStyle name="Migliaia 5 3 2 2 6 2 2 3" xfId="17420" xr:uid="{5149DAE4-D8C7-492F-9177-EB97F6676CA7}"/>
    <cellStyle name="Migliaia 5 3 2 2 6 2 2 3 2" xfId="40257" xr:uid="{9F29798A-8269-4ECB-97CC-3AC161456547}"/>
    <cellStyle name="Migliaia 5 3 2 2 6 2 2 4" xfId="28840" xr:uid="{36199E3D-40F0-4A5E-A8A7-AA57E150BC9E}"/>
    <cellStyle name="Migliaia 5 3 2 2 6 2 3" xfId="8857" xr:uid="{20BA485E-2C24-456B-B2B4-0158F2AF394A}"/>
    <cellStyle name="Migliaia 5 3 2 2 6 2 3 2" xfId="20274" xr:uid="{9C40FDAD-40E0-4871-9A73-F898F771BD82}"/>
    <cellStyle name="Migliaia 5 3 2 2 6 2 3 2 2" xfId="43111" xr:uid="{940DCABB-70D0-46AD-AE0B-211D03C1BA7A}"/>
    <cellStyle name="Migliaia 5 3 2 2 6 2 3 3" xfId="31694" xr:uid="{8B9029EE-FDE6-4182-8250-4C07B99074E8}"/>
    <cellStyle name="Migliaia 5 3 2 2 6 2 4" xfId="14566" xr:uid="{D74C80E1-FFD6-484D-AC3D-D116A2B93A52}"/>
    <cellStyle name="Migliaia 5 3 2 2 6 2 4 2" xfId="37403" xr:uid="{600B83BD-5A18-471F-8797-BB700BC536C9}"/>
    <cellStyle name="Migliaia 5 3 2 2 6 2 5" xfId="25986" xr:uid="{A9D50AF0-3E03-4E95-8061-3EA58142D0B4}"/>
    <cellStyle name="Migliaia 5 3 2 2 6 3" xfId="4575" xr:uid="{2564EFFC-FA10-4251-B8AA-FEBDF1905841}"/>
    <cellStyle name="Migliaia 5 3 2 2 6 3 2" xfId="10284" xr:uid="{69B2789E-17FE-413E-8F24-F3632505E383}"/>
    <cellStyle name="Migliaia 5 3 2 2 6 3 2 2" xfId="21701" xr:uid="{92FA0B87-736C-41B5-BF92-699B1DB3B386}"/>
    <cellStyle name="Migliaia 5 3 2 2 6 3 2 2 2" xfId="44538" xr:uid="{70D3436E-01F6-4AF7-9574-D654DCB59793}"/>
    <cellStyle name="Migliaia 5 3 2 2 6 3 2 3" xfId="33121" xr:uid="{752BD33D-F3B2-44CB-8CE0-5B9FBF824A35}"/>
    <cellStyle name="Migliaia 5 3 2 2 6 3 3" xfId="15993" xr:uid="{77525C10-001E-4E84-9FCE-587B92B6CBF1}"/>
    <cellStyle name="Migliaia 5 3 2 2 6 3 3 2" xfId="38830" xr:uid="{D4BBA64D-960E-419C-8967-F37DE049F739}"/>
    <cellStyle name="Migliaia 5 3 2 2 6 3 4" xfId="27413" xr:uid="{1A55C28D-32B3-4BE7-B30E-DD069B036756}"/>
    <cellStyle name="Migliaia 5 3 2 2 6 4" xfId="7430" xr:uid="{6FEF84CF-E9EC-4749-97F9-E799845D194A}"/>
    <cellStyle name="Migliaia 5 3 2 2 6 4 2" xfId="18847" xr:uid="{B48C2DC1-CA65-4418-A26E-1E99B91897BD}"/>
    <cellStyle name="Migliaia 5 3 2 2 6 4 2 2" xfId="41684" xr:uid="{BA3B864E-C6CA-4677-91B6-DB092102612D}"/>
    <cellStyle name="Migliaia 5 3 2 2 6 4 3" xfId="30267" xr:uid="{1AE6ECFB-9700-41C5-9D59-5CD1087DD907}"/>
    <cellStyle name="Migliaia 5 3 2 2 6 5" xfId="13139" xr:uid="{4D503A37-3F03-414D-B2B5-9F32652C3838}"/>
    <cellStyle name="Migliaia 5 3 2 2 6 5 2" xfId="35976" xr:uid="{3FE6458A-8376-4550-A7F9-3EFF16DC15C2}"/>
    <cellStyle name="Migliaia 5 3 2 2 6 6" xfId="24559" xr:uid="{B1804789-D932-4DE8-8521-CF7133C32183}"/>
    <cellStyle name="Migliaia 5 3 2 2 7" xfId="2061" xr:uid="{5273F891-AF98-4B75-8889-34ABC19A96FE}"/>
    <cellStyle name="Migliaia 5 3 2 2 7 2" xfId="4917" xr:uid="{55F292B8-0102-4942-B6B0-F80849530C0C}"/>
    <cellStyle name="Migliaia 5 3 2 2 7 2 2" xfId="10625" xr:uid="{CDF2E11E-FAC9-4712-9E23-2A1629DF60BC}"/>
    <cellStyle name="Migliaia 5 3 2 2 7 2 2 2" xfId="22043" xr:uid="{1D241BB8-F7A6-4228-9071-634C1912A6E7}"/>
    <cellStyle name="Migliaia 5 3 2 2 7 2 2 2 2" xfId="44880" xr:uid="{9F8072C5-B33D-475C-9E69-D963C7590776}"/>
    <cellStyle name="Migliaia 5 3 2 2 7 2 2 3" xfId="33463" xr:uid="{7A85D6A5-CE68-42FA-8DB1-E42E7EB70A9C}"/>
    <cellStyle name="Migliaia 5 3 2 2 7 2 3" xfId="16335" xr:uid="{4BC415DE-23DA-4546-904E-8ECBC25BEF57}"/>
    <cellStyle name="Migliaia 5 3 2 2 7 2 3 2" xfId="39172" xr:uid="{D75E7439-A6D6-449C-AC7B-169EDB541576}"/>
    <cellStyle name="Migliaia 5 3 2 2 7 2 4" xfId="27755" xr:uid="{B4D8FB30-161E-478E-B8A6-2D5E228F9951}"/>
    <cellStyle name="Migliaia 5 3 2 2 7 3" xfId="7772" xr:uid="{1BDDF79E-B032-462C-8BEE-F1515614E8FC}"/>
    <cellStyle name="Migliaia 5 3 2 2 7 3 2" xfId="19189" xr:uid="{5369C7B2-A916-48D2-BA94-ABF94698A8F5}"/>
    <cellStyle name="Migliaia 5 3 2 2 7 3 2 2" xfId="42026" xr:uid="{E3095205-9898-44E4-8235-A13C0820165A}"/>
    <cellStyle name="Migliaia 5 3 2 2 7 3 3" xfId="30609" xr:uid="{8E80B129-4743-44DE-83B0-BADF495F39EC}"/>
    <cellStyle name="Migliaia 5 3 2 2 7 4" xfId="13481" xr:uid="{1C39E6D8-133A-4E83-BB0B-EDE2ED8F165B}"/>
    <cellStyle name="Migliaia 5 3 2 2 7 4 2" xfId="36318" xr:uid="{2C27D75B-E7BE-4DF6-A732-68A421F75CAF}"/>
    <cellStyle name="Migliaia 5 3 2 2 7 5" xfId="24901" xr:uid="{C5B818CC-B969-4793-87D1-58ADA08C6526}"/>
    <cellStyle name="Migliaia 5 3 2 2 8" xfId="3490" xr:uid="{1DF3257A-CF9B-4478-8D85-C09A8832B51C}"/>
    <cellStyle name="Migliaia 5 3 2 2 8 2" xfId="9199" xr:uid="{7CC3EAD1-65A0-445E-8D86-70BEB8D25208}"/>
    <cellStyle name="Migliaia 5 3 2 2 8 2 2" xfId="20616" xr:uid="{5215EB9E-D87B-491B-B956-6C4F2191D9BF}"/>
    <cellStyle name="Migliaia 5 3 2 2 8 2 2 2" xfId="43453" xr:uid="{C9555750-C1FF-4E52-A9D1-0050928E2BF4}"/>
    <cellStyle name="Migliaia 5 3 2 2 8 2 3" xfId="32036" xr:uid="{3CD229C0-158C-4CFE-ACDB-A68E426D4BC5}"/>
    <cellStyle name="Migliaia 5 3 2 2 8 3" xfId="14908" xr:uid="{C648F5ED-D807-4AA7-9271-7B2E72AE84E0}"/>
    <cellStyle name="Migliaia 5 3 2 2 8 3 2" xfId="37745" xr:uid="{E0875A5E-C800-44ED-A431-5FAFA89C5F0E}"/>
    <cellStyle name="Migliaia 5 3 2 2 8 4" xfId="26328" xr:uid="{586A2D0E-6764-43ED-94B7-9618C00F76B8}"/>
    <cellStyle name="Migliaia 5 3 2 2 9" xfId="6345" xr:uid="{ED3573E0-576F-4FF3-A957-B17E1CEF5CAA}"/>
    <cellStyle name="Migliaia 5 3 2 2 9 2" xfId="17762" xr:uid="{E7E4B320-E28D-4403-B06E-DD2901ACDACC}"/>
    <cellStyle name="Migliaia 5 3 2 2 9 2 2" xfId="40599" xr:uid="{81769CBF-B848-48F4-84E4-86190529DAF9}"/>
    <cellStyle name="Migliaia 5 3 2 2 9 3" xfId="29182" xr:uid="{194E0E49-5097-46E9-AEEE-D41D867D25DB}"/>
    <cellStyle name="Migliaia 5 3 2 3" xfId="582" xr:uid="{F2313498-457C-4DC3-9882-0E74683C109A}"/>
    <cellStyle name="Migliaia 5 3 2 3 2" xfId="2164" xr:uid="{5DF79A0E-D25A-4E34-89B1-A95BE0E42846}"/>
    <cellStyle name="Migliaia 5 3 2 3 2 2" xfId="5020" xr:uid="{1339C964-B2D9-4590-838C-37D958458354}"/>
    <cellStyle name="Migliaia 5 3 2 3 2 2 2" xfId="10728" xr:uid="{BC22DF20-598C-4355-9588-7972CD0263F7}"/>
    <cellStyle name="Migliaia 5 3 2 3 2 2 2 2" xfId="22146" xr:uid="{629D13F9-ADE0-48E5-B085-93568E623A56}"/>
    <cellStyle name="Migliaia 5 3 2 3 2 2 2 2 2" xfId="44983" xr:uid="{FF4A29F4-3AA1-4A83-8A03-F020DF70EED4}"/>
    <cellStyle name="Migliaia 5 3 2 3 2 2 2 3" xfId="33566" xr:uid="{4F153C2F-6D75-411E-AF87-40ECB46D3645}"/>
    <cellStyle name="Migliaia 5 3 2 3 2 2 3" xfId="16438" xr:uid="{50B1B9B7-E65E-4B49-9A5B-36F9067A2BA3}"/>
    <cellStyle name="Migliaia 5 3 2 3 2 2 3 2" xfId="39275" xr:uid="{3D53929E-FA3B-4818-829E-10F3871F1DCF}"/>
    <cellStyle name="Migliaia 5 3 2 3 2 2 4" xfId="27858" xr:uid="{A9B8BF25-E1F2-43FE-8538-3037814295E8}"/>
    <cellStyle name="Migliaia 5 3 2 3 2 3" xfId="7875" xr:uid="{DF093F76-9ADE-4D1A-8101-9F6DDF49A682}"/>
    <cellStyle name="Migliaia 5 3 2 3 2 3 2" xfId="19292" xr:uid="{3CC740B2-F0EA-4640-8022-E997C5C4DDBA}"/>
    <cellStyle name="Migliaia 5 3 2 3 2 3 2 2" xfId="42129" xr:uid="{05E7D45B-FFEE-4E77-9ED1-C4A5C178BD79}"/>
    <cellStyle name="Migliaia 5 3 2 3 2 3 3" xfId="30712" xr:uid="{674E270A-1080-48A4-AC9A-5214E968B0B5}"/>
    <cellStyle name="Migliaia 5 3 2 3 2 4" xfId="13584" xr:uid="{D6951502-C3F9-4F14-A530-66A312C9CF5C}"/>
    <cellStyle name="Migliaia 5 3 2 3 2 4 2" xfId="36421" xr:uid="{4585A1A3-F9C4-4C40-87AC-9FFAB309DA0D}"/>
    <cellStyle name="Migliaia 5 3 2 3 2 5" xfId="25004" xr:uid="{3CA9A211-CC81-4B32-BC00-86D4978B7FC4}"/>
    <cellStyle name="Migliaia 5 3 2 3 3" xfId="3593" xr:uid="{0389F0C7-DCF3-479E-AB4F-8AF7647EBC9A}"/>
    <cellStyle name="Migliaia 5 3 2 3 3 2" xfId="9302" xr:uid="{074AAC7E-9B4F-4FDB-BB44-78073CD0A914}"/>
    <cellStyle name="Migliaia 5 3 2 3 3 2 2" xfId="20719" xr:uid="{0E7818AB-47FE-486E-8C1C-596F4AFDCC69}"/>
    <cellStyle name="Migliaia 5 3 2 3 3 2 2 2" xfId="43556" xr:uid="{352B43C8-99FB-458D-8893-531156A131AB}"/>
    <cellStyle name="Migliaia 5 3 2 3 3 2 3" xfId="32139" xr:uid="{45B5B095-0BE3-4480-94C2-68AA5D2E9BDF}"/>
    <cellStyle name="Migliaia 5 3 2 3 3 3" xfId="15011" xr:uid="{AE99A90B-0A50-47BF-A3C3-ABF545ED4ABD}"/>
    <cellStyle name="Migliaia 5 3 2 3 3 3 2" xfId="37848" xr:uid="{C5E00D01-8DD6-4744-8E2B-43220E21DD78}"/>
    <cellStyle name="Migliaia 5 3 2 3 3 4" xfId="26431" xr:uid="{59FD7976-DD20-4C8E-8972-9F2F80A24CAC}"/>
    <cellStyle name="Migliaia 5 3 2 3 4" xfId="6448" xr:uid="{2705245F-A0D0-45CB-AF63-9E07741A2631}"/>
    <cellStyle name="Migliaia 5 3 2 3 4 2" xfId="17865" xr:uid="{D5D27D7F-5685-482F-A36D-B5E3FE19FDCB}"/>
    <cellStyle name="Migliaia 5 3 2 3 4 2 2" xfId="40702" xr:uid="{42C1C3B0-E963-49B8-81D7-A7DDB36BFCFF}"/>
    <cellStyle name="Migliaia 5 3 2 3 4 3" xfId="29285" xr:uid="{E537AF6B-A251-4551-86B7-DEE8F11CCFF8}"/>
    <cellStyle name="Migliaia 5 3 2 3 5" xfId="12157" xr:uid="{7AC2F880-A563-4C05-A95D-722F48C8C55D}"/>
    <cellStyle name="Migliaia 5 3 2 3 5 2" xfId="34994" xr:uid="{7A7590C7-9381-4A5B-9056-08EF4ED6448F}"/>
    <cellStyle name="Migliaia 5 3 2 3 6" xfId="23577" xr:uid="{F77D566A-B684-438E-816B-E9D10892EB0D}"/>
    <cellStyle name="Migliaia 5 3 2 4" xfId="845" xr:uid="{7E403F8F-38FE-40F0-B59A-5B1DAFDD5A60}"/>
    <cellStyle name="Migliaia 5 3 2 4 2" xfId="2381" xr:uid="{66CCFD56-3076-4BF7-9E28-A30E27B3ECB2}"/>
    <cellStyle name="Migliaia 5 3 2 4 2 2" xfId="5237" xr:uid="{E7DE6400-8D02-42FF-B647-9B3E20F603DD}"/>
    <cellStyle name="Migliaia 5 3 2 4 2 2 2" xfId="10945" xr:uid="{4293C4D6-13D1-4BE3-B76A-C81C3F5BE4EC}"/>
    <cellStyle name="Migliaia 5 3 2 4 2 2 2 2" xfId="22363" xr:uid="{018DDB49-1271-4281-BCE2-93130F1F6268}"/>
    <cellStyle name="Migliaia 5 3 2 4 2 2 2 2 2" xfId="45200" xr:uid="{9EDE1174-56E2-4B5B-BB61-0317465672F7}"/>
    <cellStyle name="Migliaia 5 3 2 4 2 2 2 3" xfId="33783" xr:uid="{454C209D-B534-4AEE-87FC-E023993C10F6}"/>
    <cellStyle name="Migliaia 5 3 2 4 2 2 3" xfId="16655" xr:uid="{C6E53CB6-A98B-4E5E-9E9A-333DDF4CC710}"/>
    <cellStyle name="Migliaia 5 3 2 4 2 2 3 2" xfId="39492" xr:uid="{722823F4-B93F-4763-B1D5-4FF7C228208A}"/>
    <cellStyle name="Migliaia 5 3 2 4 2 2 4" xfId="28075" xr:uid="{5DF97AE3-C186-4795-ADC0-203772801C6F}"/>
    <cellStyle name="Migliaia 5 3 2 4 2 3" xfId="8092" xr:uid="{FC760ACC-0410-4EDC-9D32-81B12E3DA1C9}"/>
    <cellStyle name="Migliaia 5 3 2 4 2 3 2" xfId="19509" xr:uid="{0B2F75F7-A396-4C86-B292-6CB0DF3356DB}"/>
    <cellStyle name="Migliaia 5 3 2 4 2 3 2 2" xfId="42346" xr:uid="{5FE3932D-4A8A-4A36-ADEF-0204233511CB}"/>
    <cellStyle name="Migliaia 5 3 2 4 2 3 3" xfId="30929" xr:uid="{675E8C2E-9946-44AF-9BC0-1D0EE758A5D7}"/>
    <cellStyle name="Migliaia 5 3 2 4 2 4" xfId="13801" xr:uid="{DC977C73-7BDC-435C-8A50-818C794A1AFE}"/>
    <cellStyle name="Migliaia 5 3 2 4 2 4 2" xfId="36638" xr:uid="{6462FBFB-7724-4ABD-BA65-61D8C00BC170}"/>
    <cellStyle name="Migliaia 5 3 2 4 2 5" xfId="25221" xr:uid="{4E6223C7-5B57-4FAB-A9F7-B8A08D154DFB}"/>
    <cellStyle name="Migliaia 5 3 2 4 3" xfId="3810" xr:uid="{A6A582B0-ACB9-468C-A78E-BE4E5EF313DE}"/>
    <cellStyle name="Migliaia 5 3 2 4 3 2" xfId="9519" xr:uid="{3F6A32C5-F2CF-485A-96A7-DEF641ADCC70}"/>
    <cellStyle name="Migliaia 5 3 2 4 3 2 2" xfId="20936" xr:uid="{62DEA9B8-3974-41FA-A4C4-72CCB2B3E2A7}"/>
    <cellStyle name="Migliaia 5 3 2 4 3 2 2 2" xfId="43773" xr:uid="{C5C77E0C-59D4-4C6C-AD47-8E0A3E8BF9A6}"/>
    <cellStyle name="Migliaia 5 3 2 4 3 2 3" xfId="32356" xr:uid="{9CC77B4E-6DDC-4D68-8885-F7A2AD9858E6}"/>
    <cellStyle name="Migliaia 5 3 2 4 3 3" xfId="15228" xr:uid="{B2D3CF47-D337-42FB-B279-B0FB593B9A07}"/>
    <cellStyle name="Migliaia 5 3 2 4 3 3 2" xfId="38065" xr:uid="{03D0F628-E6DA-407B-B8B6-43CA9F2F4DF8}"/>
    <cellStyle name="Migliaia 5 3 2 4 3 4" xfId="26648" xr:uid="{7959900B-80F8-4C5F-9C4A-9F65F212E509}"/>
    <cellStyle name="Migliaia 5 3 2 4 4" xfId="6665" xr:uid="{EAD3B8A9-69DA-4B3E-A026-1EEBAB518EBD}"/>
    <cellStyle name="Migliaia 5 3 2 4 4 2" xfId="18082" xr:uid="{E1688F90-4C67-46A5-9794-4D03ACF6F04A}"/>
    <cellStyle name="Migliaia 5 3 2 4 4 2 2" xfId="40919" xr:uid="{4F5DEF9F-4211-4E1C-8A4F-E89156F16D72}"/>
    <cellStyle name="Migliaia 5 3 2 4 4 3" xfId="29502" xr:uid="{30808BA5-76D6-43C8-A911-7C86C22C0F3B}"/>
    <cellStyle name="Migliaia 5 3 2 4 5" xfId="12374" xr:uid="{01212EF9-CEBE-4A56-81C9-EB0DCC43B96B}"/>
    <cellStyle name="Migliaia 5 3 2 4 5 2" xfId="35211" xr:uid="{1214FA50-0DA1-49C9-85BA-39A2280D84F2}"/>
    <cellStyle name="Migliaia 5 3 2 4 6" xfId="23794" xr:uid="{46927821-0FDC-40AF-828F-BF0F59937B6F}"/>
    <cellStyle name="Migliaia 5 3 2 5" xfId="1092" xr:uid="{4E3E3D79-1D14-495F-89EB-84F518EE49F1}"/>
    <cellStyle name="Migliaia 5 3 2 5 2" xfId="2598" xr:uid="{46530FCF-61E2-4791-8570-B27D6BEC2BF1}"/>
    <cellStyle name="Migliaia 5 3 2 5 2 2" xfId="5454" xr:uid="{52444D65-20D2-4E51-AB01-5AE7FC4740BF}"/>
    <cellStyle name="Migliaia 5 3 2 5 2 2 2" xfId="11162" xr:uid="{8A6D20FC-3771-438C-B268-38E72BC6C324}"/>
    <cellStyle name="Migliaia 5 3 2 5 2 2 2 2" xfId="22580" xr:uid="{FFF63CF9-5F80-42A1-8FB9-14E31049F863}"/>
    <cellStyle name="Migliaia 5 3 2 5 2 2 2 2 2" xfId="45417" xr:uid="{5203FC05-91E9-45BF-B5E5-2A4E62DFD442}"/>
    <cellStyle name="Migliaia 5 3 2 5 2 2 2 3" xfId="34000" xr:uid="{E2C1EA7B-892B-4F07-88AD-2F81FC4A802C}"/>
    <cellStyle name="Migliaia 5 3 2 5 2 2 3" xfId="16872" xr:uid="{36C0D9C5-0A0A-4A84-BDF3-0B055E88ECAA}"/>
    <cellStyle name="Migliaia 5 3 2 5 2 2 3 2" xfId="39709" xr:uid="{BC8B4E10-635D-472A-886D-296971AD40CD}"/>
    <cellStyle name="Migliaia 5 3 2 5 2 2 4" xfId="28292" xr:uid="{284DFC7D-8790-4C4E-AA39-A941F00191A6}"/>
    <cellStyle name="Migliaia 5 3 2 5 2 3" xfId="8309" xr:uid="{D02B5093-8F41-481C-A12C-6990E0B33BB9}"/>
    <cellStyle name="Migliaia 5 3 2 5 2 3 2" xfId="19726" xr:uid="{6511881A-2570-4EE2-9B8F-FE910BF9019C}"/>
    <cellStyle name="Migliaia 5 3 2 5 2 3 2 2" xfId="42563" xr:uid="{EA1FEE9C-0B8A-40F6-ADFB-EC98A818B9C8}"/>
    <cellStyle name="Migliaia 5 3 2 5 2 3 3" xfId="31146" xr:uid="{6ACEE26C-037D-4F92-AEBB-5CECC53D04F2}"/>
    <cellStyle name="Migliaia 5 3 2 5 2 4" xfId="14018" xr:uid="{42FE637E-5832-4284-BEB0-BDC6B4705DBC}"/>
    <cellStyle name="Migliaia 5 3 2 5 2 4 2" xfId="36855" xr:uid="{5FCC03D8-E54B-4C49-932D-B64F0E1E05F7}"/>
    <cellStyle name="Migliaia 5 3 2 5 2 5" xfId="25438" xr:uid="{F79A7D24-F45F-4097-B341-8340EB9EBC8C}"/>
    <cellStyle name="Migliaia 5 3 2 5 3" xfId="4027" xr:uid="{FD3FB110-CFBF-423D-8A16-AEDEE23301A5}"/>
    <cellStyle name="Migliaia 5 3 2 5 3 2" xfId="9736" xr:uid="{3A8CC3AD-FCE0-4C1F-B1E7-23EE544AE537}"/>
    <cellStyle name="Migliaia 5 3 2 5 3 2 2" xfId="21153" xr:uid="{653DE050-7535-4850-B542-38C5FBB071D0}"/>
    <cellStyle name="Migliaia 5 3 2 5 3 2 2 2" xfId="43990" xr:uid="{05DF610D-D764-4144-B533-FFDF26E4B60D}"/>
    <cellStyle name="Migliaia 5 3 2 5 3 2 3" xfId="32573" xr:uid="{09B81386-8145-4288-8430-1EDDAF66F475}"/>
    <cellStyle name="Migliaia 5 3 2 5 3 3" xfId="15445" xr:uid="{90853490-C578-4415-870A-2754ED31F254}"/>
    <cellStyle name="Migliaia 5 3 2 5 3 3 2" xfId="38282" xr:uid="{0E733431-34D5-46A9-845C-F1B276FAA88D}"/>
    <cellStyle name="Migliaia 5 3 2 5 3 4" xfId="26865" xr:uid="{9D670740-3BDD-4F70-BAA5-E2E1CC49C7A7}"/>
    <cellStyle name="Migliaia 5 3 2 5 4" xfId="6882" xr:uid="{ABC68409-D609-4197-9296-31E082D0187F}"/>
    <cellStyle name="Migliaia 5 3 2 5 4 2" xfId="18299" xr:uid="{E9D4BC84-A3F2-4F6E-95AB-CD3BB7B1191F}"/>
    <cellStyle name="Migliaia 5 3 2 5 4 2 2" xfId="41136" xr:uid="{0363D9A3-A032-4164-BE73-AF9DE74B013F}"/>
    <cellStyle name="Migliaia 5 3 2 5 4 3" xfId="29719" xr:uid="{A32F3D49-2179-441D-8502-4E107CA4D531}"/>
    <cellStyle name="Migliaia 5 3 2 5 5" xfId="12591" xr:uid="{99FE020E-A0F5-4C88-9550-AFD522F91B00}"/>
    <cellStyle name="Migliaia 5 3 2 5 5 2" xfId="35428" xr:uid="{9181AD06-DACF-48EE-8615-09B719193E6A}"/>
    <cellStyle name="Migliaia 5 3 2 5 6" xfId="24011" xr:uid="{C8FB6C6E-BF54-4CD1-AFE3-7109F572CF61}"/>
    <cellStyle name="Migliaia 5 3 2 6" xfId="1339" xr:uid="{62A671CB-9611-4748-9999-87E059F37104}"/>
    <cellStyle name="Migliaia 5 3 2 6 2" xfId="2815" xr:uid="{7599825C-A832-4254-8DCA-F54FD3327D02}"/>
    <cellStyle name="Migliaia 5 3 2 6 2 2" xfId="5671" xr:uid="{24D60F6D-5D8F-4D04-B82F-90FA160020F9}"/>
    <cellStyle name="Migliaia 5 3 2 6 2 2 2" xfId="11379" xr:uid="{6547E7F9-AA77-431A-B8F4-8E718D0974EC}"/>
    <cellStyle name="Migliaia 5 3 2 6 2 2 2 2" xfId="22797" xr:uid="{508F79B2-64BA-42F8-9AC4-610B9936E408}"/>
    <cellStyle name="Migliaia 5 3 2 6 2 2 2 2 2" xfId="45634" xr:uid="{511D6BE9-540A-4B9E-B476-ECF05AA0F6B0}"/>
    <cellStyle name="Migliaia 5 3 2 6 2 2 2 3" xfId="34217" xr:uid="{EA817F58-CB88-49A2-B723-5582D506BC8F}"/>
    <cellStyle name="Migliaia 5 3 2 6 2 2 3" xfId="17089" xr:uid="{9718464A-F038-4A43-818C-79E280AA691A}"/>
    <cellStyle name="Migliaia 5 3 2 6 2 2 3 2" xfId="39926" xr:uid="{A57B55FD-275B-4A6B-B4AE-8C49F5F8CF85}"/>
    <cellStyle name="Migliaia 5 3 2 6 2 2 4" xfId="28509" xr:uid="{6D357E0C-0176-4F5A-9697-2E80DF5B4C1B}"/>
    <cellStyle name="Migliaia 5 3 2 6 2 3" xfId="8526" xr:uid="{555DAF8B-C35D-4D4B-B69D-593BCD738770}"/>
    <cellStyle name="Migliaia 5 3 2 6 2 3 2" xfId="19943" xr:uid="{1CE3899E-A7F1-4EE2-A930-C2E2EA8920F1}"/>
    <cellStyle name="Migliaia 5 3 2 6 2 3 2 2" xfId="42780" xr:uid="{5B532249-9638-4F40-9FBB-691851002646}"/>
    <cellStyle name="Migliaia 5 3 2 6 2 3 3" xfId="31363" xr:uid="{FA406572-739F-4C14-ABAB-9BC0B1FFED2A}"/>
    <cellStyle name="Migliaia 5 3 2 6 2 4" xfId="14235" xr:uid="{077A59E8-2C4B-4CF4-AFC5-1F1E76C9DDB7}"/>
    <cellStyle name="Migliaia 5 3 2 6 2 4 2" xfId="37072" xr:uid="{CA5B60D9-F7C0-4C02-BA05-76D92EEEF757}"/>
    <cellStyle name="Migliaia 5 3 2 6 2 5" xfId="25655" xr:uid="{C32715D6-E497-488A-9729-5883E5E2A2A4}"/>
    <cellStyle name="Migliaia 5 3 2 6 3" xfId="4244" xr:uid="{C37C1558-8077-4D52-8445-A80FDAA09C31}"/>
    <cellStyle name="Migliaia 5 3 2 6 3 2" xfId="9953" xr:uid="{23B3DE2F-EB78-489F-9717-22447C9EE634}"/>
    <cellStyle name="Migliaia 5 3 2 6 3 2 2" xfId="21370" xr:uid="{2C473714-709D-48F5-A0C2-277DF4835EB6}"/>
    <cellStyle name="Migliaia 5 3 2 6 3 2 2 2" xfId="44207" xr:uid="{4D53B7CE-DFEF-4A6A-99A4-5F2333B0630E}"/>
    <cellStyle name="Migliaia 5 3 2 6 3 2 3" xfId="32790" xr:uid="{F71C04ED-6467-4ECC-A3FB-37F55975B113}"/>
    <cellStyle name="Migliaia 5 3 2 6 3 3" xfId="15662" xr:uid="{48EE1D55-DC38-4D00-AA26-B1C89AD52A83}"/>
    <cellStyle name="Migliaia 5 3 2 6 3 3 2" xfId="38499" xr:uid="{4A042E08-81C9-4C07-B460-D05B6FB3CE88}"/>
    <cellStyle name="Migliaia 5 3 2 6 3 4" xfId="27082" xr:uid="{2CD2244F-9574-492F-A146-94D2E7D21811}"/>
    <cellStyle name="Migliaia 5 3 2 6 4" xfId="7099" xr:uid="{F11D0853-2704-4E7A-AB15-C5CEF42D49E4}"/>
    <cellStyle name="Migliaia 5 3 2 6 4 2" xfId="18516" xr:uid="{E66144EF-EFAD-48B0-BFB4-380F465042B7}"/>
    <cellStyle name="Migliaia 5 3 2 6 4 2 2" xfId="41353" xr:uid="{F14A34D9-C00D-4284-BE0F-550A22E91F24}"/>
    <cellStyle name="Migliaia 5 3 2 6 4 3" xfId="29936" xr:uid="{121C98B6-919C-4741-97C0-C96769F457C6}"/>
    <cellStyle name="Migliaia 5 3 2 6 5" xfId="12808" xr:uid="{21B239DC-9365-4A24-89C4-38A9A26C0004}"/>
    <cellStyle name="Migliaia 5 3 2 6 5 2" xfId="35645" xr:uid="{79034DFD-1E50-4E3C-9139-88661049EB7E}"/>
    <cellStyle name="Migliaia 5 3 2 6 6" xfId="24228" xr:uid="{4D6C1045-93FC-416C-B663-5401F498B355}"/>
    <cellStyle name="Migliaia 5 3 2 7" xfId="1586" xr:uid="{FF911824-BBEA-4680-9750-5CE51F7C585D}"/>
    <cellStyle name="Migliaia 5 3 2 7 2" xfId="3032" xr:uid="{319A9448-9BCE-476B-96E2-31BCB9EC4B88}"/>
    <cellStyle name="Migliaia 5 3 2 7 2 2" xfId="5888" xr:uid="{EBE55D4E-2DD2-4D90-9270-F36D2A6CF6AE}"/>
    <cellStyle name="Migliaia 5 3 2 7 2 2 2" xfId="11596" xr:uid="{66ED5DA2-B527-4798-A0A2-A909E359EE40}"/>
    <cellStyle name="Migliaia 5 3 2 7 2 2 2 2" xfId="23014" xr:uid="{E5E2EE16-BB64-4BDC-B5E5-51337E6BD12C}"/>
    <cellStyle name="Migliaia 5 3 2 7 2 2 2 2 2" xfId="45851" xr:uid="{C9A626C4-87FF-46D7-BC02-2BFEA94FA9F6}"/>
    <cellStyle name="Migliaia 5 3 2 7 2 2 2 3" xfId="34434" xr:uid="{8FDA7B03-B63A-4178-8899-F0007C3674C1}"/>
    <cellStyle name="Migliaia 5 3 2 7 2 2 3" xfId="17306" xr:uid="{D422D659-91DE-4E0A-BB9F-4FA83619BC0F}"/>
    <cellStyle name="Migliaia 5 3 2 7 2 2 3 2" xfId="40143" xr:uid="{C7617F3F-EE28-43A2-B440-F1B626C00D0E}"/>
    <cellStyle name="Migliaia 5 3 2 7 2 2 4" xfId="28726" xr:uid="{112B7673-B6F2-479E-9245-5ADE9877D63E}"/>
    <cellStyle name="Migliaia 5 3 2 7 2 3" xfId="8743" xr:uid="{125F3C71-DE49-4454-8D26-7F4DBD2EE8C8}"/>
    <cellStyle name="Migliaia 5 3 2 7 2 3 2" xfId="20160" xr:uid="{508D4856-61E3-4600-BA8F-9C97FED81437}"/>
    <cellStyle name="Migliaia 5 3 2 7 2 3 2 2" xfId="42997" xr:uid="{AE34FCF0-A9C8-48EA-A327-D2195DB4D4FF}"/>
    <cellStyle name="Migliaia 5 3 2 7 2 3 3" xfId="31580" xr:uid="{57D5F5DB-9446-404F-BADA-D10B1C237C27}"/>
    <cellStyle name="Migliaia 5 3 2 7 2 4" xfId="14452" xr:uid="{07979898-FE42-492A-854D-2AF98FBB5114}"/>
    <cellStyle name="Migliaia 5 3 2 7 2 4 2" xfId="37289" xr:uid="{27C2F6AC-EA73-4FD4-8240-63C64E8715E6}"/>
    <cellStyle name="Migliaia 5 3 2 7 2 5" xfId="25872" xr:uid="{5FA743C1-EB9E-4A1A-8654-CE89D4DA681C}"/>
    <cellStyle name="Migliaia 5 3 2 7 3" xfId="4461" xr:uid="{22697123-E432-4959-88E9-B439F92206B2}"/>
    <cellStyle name="Migliaia 5 3 2 7 3 2" xfId="10170" xr:uid="{EBAC65EE-8E6A-4A6A-863A-73FC770E67EE}"/>
    <cellStyle name="Migliaia 5 3 2 7 3 2 2" xfId="21587" xr:uid="{DBFA9C79-FBA1-4EC2-B8DC-47BA4CC0B1B7}"/>
    <cellStyle name="Migliaia 5 3 2 7 3 2 2 2" xfId="44424" xr:uid="{44270C17-17DB-4039-986F-06D13671EEF2}"/>
    <cellStyle name="Migliaia 5 3 2 7 3 2 3" xfId="33007" xr:uid="{F7907FC9-C29E-4A2D-B3DC-061BBC027506}"/>
    <cellStyle name="Migliaia 5 3 2 7 3 3" xfId="15879" xr:uid="{3268FF24-78E1-468E-90E1-FC8135AACCA7}"/>
    <cellStyle name="Migliaia 5 3 2 7 3 3 2" xfId="38716" xr:uid="{D72FCB6E-9AB4-41FE-A7C3-B6E1CC79D472}"/>
    <cellStyle name="Migliaia 5 3 2 7 3 4" xfId="27299" xr:uid="{450472A6-1803-43F3-B69F-39FA39F8EC63}"/>
    <cellStyle name="Migliaia 5 3 2 7 4" xfId="7316" xr:uid="{4B058329-04CC-40D6-9BF8-290E2B045CBE}"/>
    <cellStyle name="Migliaia 5 3 2 7 4 2" xfId="18733" xr:uid="{87BD9B4D-885B-4E3C-9B89-38CB8B439598}"/>
    <cellStyle name="Migliaia 5 3 2 7 4 2 2" xfId="41570" xr:uid="{EFDD8CC2-1450-49A2-B45A-60BB7D379853}"/>
    <cellStyle name="Migliaia 5 3 2 7 4 3" xfId="30153" xr:uid="{9929DBF2-905C-4981-AF58-CDCB26F12DBE}"/>
    <cellStyle name="Migliaia 5 3 2 7 5" xfId="13025" xr:uid="{48FF6EDC-603F-4A7F-9F5A-3106817537B7}"/>
    <cellStyle name="Migliaia 5 3 2 7 5 2" xfId="35862" xr:uid="{C064D1FD-BE74-45B2-A63A-2E4934C48EE5}"/>
    <cellStyle name="Migliaia 5 3 2 7 6" xfId="24445" xr:uid="{2D7BCDE0-75B1-4B87-B389-DA8C1728FCE5}"/>
    <cellStyle name="Migliaia 5 3 2 8" xfId="1937" xr:uid="{54C13412-DAC1-41AD-951A-A9F2F0B1FCBD}"/>
    <cellStyle name="Migliaia 5 3 2 8 2" xfId="4793" xr:uid="{CF6190C6-4537-43E4-8196-BABF02995F7E}"/>
    <cellStyle name="Migliaia 5 3 2 8 2 2" xfId="10502" xr:uid="{FA1ED874-1DFE-4526-9C0E-9113C04B7FD2}"/>
    <cellStyle name="Migliaia 5 3 2 8 2 2 2" xfId="21919" xr:uid="{F81553F4-0CBE-420D-8859-32FE50D7C0E1}"/>
    <cellStyle name="Migliaia 5 3 2 8 2 2 2 2" xfId="44756" xr:uid="{D6F32F00-FCC5-4CEB-931C-49B9716E50A2}"/>
    <cellStyle name="Migliaia 5 3 2 8 2 2 3" xfId="33339" xr:uid="{FB8A6F3E-247B-47FE-9E5D-5B9D3A1A5DF2}"/>
    <cellStyle name="Migliaia 5 3 2 8 2 3" xfId="16211" xr:uid="{6B83C355-1956-408B-9420-C0C8D0FEBDC4}"/>
    <cellStyle name="Migliaia 5 3 2 8 2 3 2" xfId="39048" xr:uid="{EA699C82-F619-4F5B-99A5-759E11860CF1}"/>
    <cellStyle name="Migliaia 5 3 2 8 2 4" xfId="27631" xr:uid="{5CFF39D8-C961-42C8-99A8-F7C40B5AF829}"/>
    <cellStyle name="Migliaia 5 3 2 8 3" xfId="7648" xr:uid="{85573EA3-E531-44A7-9CFB-6D82E5B14FB4}"/>
    <cellStyle name="Migliaia 5 3 2 8 3 2" xfId="19065" xr:uid="{59BC3B8E-4C8F-44AD-9652-6E8E270C918A}"/>
    <cellStyle name="Migliaia 5 3 2 8 3 2 2" xfId="41902" xr:uid="{1568B0AF-2642-4A98-AE49-1E66B3768D9D}"/>
    <cellStyle name="Migliaia 5 3 2 8 3 3" xfId="30485" xr:uid="{D83F88DD-5CC3-4ED4-B724-74751CFBB00B}"/>
    <cellStyle name="Migliaia 5 3 2 8 4" xfId="13357" xr:uid="{0D7D1D47-0C7C-4624-A916-6B05D72CA32C}"/>
    <cellStyle name="Migliaia 5 3 2 8 4 2" xfId="36194" xr:uid="{02BA16FC-0A5F-44E7-89E8-E8F676C19D00}"/>
    <cellStyle name="Migliaia 5 3 2 8 5" xfId="24777" xr:uid="{3E8C5938-6988-44B3-9258-F4A78F6023E3}"/>
    <cellStyle name="Migliaia 5 3 2 9" xfId="3366" xr:uid="{72C041DD-AD32-4301-950E-139973772AD5}"/>
    <cellStyle name="Migliaia 5 3 2 9 2" xfId="9075" xr:uid="{040CF9AA-C55F-406F-824F-3C591CF57ED4}"/>
    <cellStyle name="Migliaia 5 3 2 9 2 2" xfId="20492" xr:uid="{1267AF31-A85B-4F0B-A3E8-4E4136F0C556}"/>
    <cellStyle name="Migliaia 5 3 2 9 2 2 2" xfId="43329" xr:uid="{FB02CCDF-755C-40CE-AB7E-AC7B6A887E30}"/>
    <cellStyle name="Migliaia 5 3 2 9 2 3" xfId="31912" xr:uid="{6F2D7BB6-D0E3-4EF9-913D-FB67F1D9C304}"/>
    <cellStyle name="Migliaia 5 3 2 9 3" xfId="14784" xr:uid="{3095A005-2D33-4A02-83C5-47EA6AB9B835}"/>
    <cellStyle name="Migliaia 5 3 2 9 3 2" xfId="37621" xr:uid="{3B601F34-3509-453F-AA90-56E878829EB2}"/>
    <cellStyle name="Migliaia 5 3 2 9 4" xfId="26204" xr:uid="{2C4EA957-D480-4276-8627-BE023AB76D67}"/>
    <cellStyle name="Migliaia 5 3 3" xfId="390" xr:uid="{D7B3F700-9A6F-4AEA-8BD9-EE09755AE65F}"/>
    <cellStyle name="Migliaia 5 3 3 10" xfId="11990" xr:uid="{4C8AF341-F63C-47D2-8490-27E58BD9C485}"/>
    <cellStyle name="Migliaia 5 3 3 10 2" xfId="34827" xr:uid="{E57A473A-A736-4C46-B6BE-85F5BFE6BB6E}"/>
    <cellStyle name="Migliaia 5 3 3 11" xfId="23410" xr:uid="{E9A49BFF-3AF0-4E12-9E6E-45DF93CD6509}"/>
    <cellStyle name="Migliaia 5 3 3 2" xfId="644" xr:uid="{DA1EAC43-6540-4D12-A31E-47FDF8CBC9C2}"/>
    <cellStyle name="Migliaia 5 3 3 2 2" xfId="2214" xr:uid="{A17280D9-7B46-4354-8A03-F53F444A8DE5}"/>
    <cellStyle name="Migliaia 5 3 3 2 2 2" xfId="5070" xr:uid="{CFEA3591-0E1C-4B20-B067-EE2742E78FD5}"/>
    <cellStyle name="Migliaia 5 3 3 2 2 2 2" xfId="10778" xr:uid="{89E939E5-F71E-4F46-8851-CA5EE67C518A}"/>
    <cellStyle name="Migliaia 5 3 3 2 2 2 2 2" xfId="22196" xr:uid="{E6321D0B-1A24-4BC9-BD91-DF426A42C0F2}"/>
    <cellStyle name="Migliaia 5 3 3 2 2 2 2 2 2" xfId="45033" xr:uid="{432C7720-4BEA-479D-A5B2-2160AB9390B5}"/>
    <cellStyle name="Migliaia 5 3 3 2 2 2 2 3" xfId="33616" xr:uid="{A94B3AE0-88A4-400D-BC98-CF5EF8402BA8}"/>
    <cellStyle name="Migliaia 5 3 3 2 2 2 3" xfId="16488" xr:uid="{5071D830-210B-4F26-BB62-BC30085B5696}"/>
    <cellStyle name="Migliaia 5 3 3 2 2 2 3 2" xfId="39325" xr:uid="{C30B4D78-E9E5-44C6-BE65-1A9BB0D0737A}"/>
    <cellStyle name="Migliaia 5 3 3 2 2 2 4" xfId="27908" xr:uid="{0E878BD8-13AF-49B9-90CD-2A86E6DF5E5F}"/>
    <cellStyle name="Migliaia 5 3 3 2 2 3" xfId="7925" xr:uid="{A1691B2C-30D2-4F59-A659-C3503E59CD1B}"/>
    <cellStyle name="Migliaia 5 3 3 2 2 3 2" xfId="19342" xr:uid="{2B81521A-925F-4D5A-8B9E-E9C01E3CD992}"/>
    <cellStyle name="Migliaia 5 3 3 2 2 3 2 2" xfId="42179" xr:uid="{85B2F050-3A17-4970-80F4-55780C538712}"/>
    <cellStyle name="Migliaia 5 3 3 2 2 3 3" xfId="30762" xr:uid="{5BEA43F3-7671-44EA-BEF2-29F7752D91DE}"/>
    <cellStyle name="Migliaia 5 3 3 2 2 4" xfId="13634" xr:uid="{B3BDE789-BBC6-41A3-8806-287198D40C68}"/>
    <cellStyle name="Migliaia 5 3 3 2 2 4 2" xfId="36471" xr:uid="{0FA03F95-B642-4A25-9956-ACBF4E377ADB}"/>
    <cellStyle name="Migliaia 5 3 3 2 2 5" xfId="25054" xr:uid="{DCC85636-BF64-495A-BB47-B6B4AAF1A70C}"/>
    <cellStyle name="Migliaia 5 3 3 2 3" xfId="3643" xr:uid="{5061C71C-2314-4D84-A381-9F9734511C52}"/>
    <cellStyle name="Migliaia 5 3 3 2 3 2" xfId="9352" xr:uid="{AD922DBD-5570-42EC-926E-2B6E84A84C86}"/>
    <cellStyle name="Migliaia 5 3 3 2 3 2 2" xfId="20769" xr:uid="{B1F10AB7-0C97-4175-A9CD-8930C7CA88E6}"/>
    <cellStyle name="Migliaia 5 3 3 2 3 2 2 2" xfId="43606" xr:uid="{E3DBDB97-B70D-4245-88B1-B7BD9E280A12}"/>
    <cellStyle name="Migliaia 5 3 3 2 3 2 3" xfId="32189" xr:uid="{504CE40D-5719-4B30-B9CB-E47EE4EF19D7}"/>
    <cellStyle name="Migliaia 5 3 3 2 3 3" xfId="15061" xr:uid="{F20A2AF5-D696-4482-BD91-C6FC8860EE22}"/>
    <cellStyle name="Migliaia 5 3 3 2 3 3 2" xfId="37898" xr:uid="{2EB8DA81-E04F-4A2D-A17A-895A124C1433}"/>
    <cellStyle name="Migliaia 5 3 3 2 3 4" xfId="26481" xr:uid="{A31A7569-DB7D-4F1F-A519-9EAB01AECA2B}"/>
    <cellStyle name="Migliaia 5 3 3 2 4" xfId="6498" xr:uid="{D2F96265-BD4C-497C-9C93-AA0A05CBF30F}"/>
    <cellStyle name="Migliaia 5 3 3 2 4 2" xfId="17915" xr:uid="{FB747711-BFD8-4FB1-AD26-5409A55CAD83}"/>
    <cellStyle name="Migliaia 5 3 3 2 4 2 2" xfId="40752" xr:uid="{1383DC4E-3359-4165-9359-D8D73ABB1DFC}"/>
    <cellStyle name="Migliaia 5 3 3 2 4 3" xfId="29335" xr:uid="{9A43631B-B74F-41A0-BA52-2E4CFD33C564}"/>
    <cellStyle name="Migliaia 5 3 3 2 5" xfId="12207" xr:uid="{258D3654-62A3-4F3F-8D0C-5261431AF1E8}"/>
    <cellStyle name="Migliaia 5 3 3 2 5 2" xfId="35044" xr:uid="{2265586A-6D0E-4541-82DB-F886F1C0A73A}"/>
    <cellStyle name="Migliaia 5 3 3 2 6" xfId="23627" xr:uid="{D5ED398E-6C4A-4C8A-A25A-5A1D546FC494}"/>
    <cellStyle name="Migliaia 5 3 3 3" xfId="904" xr:uid="{D0861D12-F741-45F1-8213-2A660C6BEDDD}"/>
    <cellStyle name="Migliaia 5 3 3 3 2" xfId="2431" xr:uid="{0334478D-F2C6-4389-97BF-98EA3C883F23}"/>
    <cellStyle name="Migliaia 5 3 3 3 2 2" xfId="5287" xr:uid="{67B9340C-2B6A-4DAA-BA5D-821383B54326}"/>
    <cellStyle name="Migliaia 5 3 3 3 2 2 2" xfId="10995" xr:uid="{9038008E-FA18-4CFA-BF8A-DC225BCDDDFE}"/>
    <cellStyle name="Migliaia 5 3 3 3 2 2 2 2" xfId="22413" xr:uid="{06C5265B-B23A-4514-AB5B-F02F3DB4794B}"/>
    <cellStyle name="Migliaia 5 3 3 3 2 2 2 2 2" xfId="45250" xr:uid="{24B208C9-3BDA-4CB4-BFBE-063BD44B33CF}"/>
    <cellStyle name="Migliaia 5 3 3 3 2 2 2 3" xfId="33833" xr:uid="{5733EB29-AA7E-46E1-9076-8048E51A9655}"/>
    <cellStyle name="Migliaia 5 3 3 3 2 2 3" xfId="16705" xr:uid="{A477E041-EECB-4AD6-92B2-B33D37C28BDC}"/>
    <cellStyle name="Migliaia 5 3 3 3 2 2 3 2" xfId="39542" xr:uid="{2FE258BB-A4C0-4535-928A-F4987B27C3FA}"/>
    <cellStyle name="Migliaia 5 3 3 3 2 2 4" xfId="28125" xr:uid="{6349BC80-7623-40E0-B51F-A548B9275781}"/>
    <cellStyle name="Migliaia 5 3 3 3 2 3" xfId="8142" xr:uid="{690001E5-16B1-49F4-A572-1E8C0BCE7457}"/>
    <cellStyle name="Migliaia 5 3 3 3 2 3 2" xfId="19559" xr:uid="{639D66DD-9FB6-4895-98BB-83EF614B32C3}"/>
    <cellStyle name="Migliaia 5 3 3 3 2 3 2 2" xfId="42396" xr:uid="{17317C1B-94B0-4130-8C77-B4395E0791D1}"/>
    <cellStyle name="Migliaia 5 3 3 3 2 3 3" xfId="30979" xr:uid="{2D1BB9B0-5D87-4790-8C3E-F74649C19D81}"/>
    <cellStyle name="Migliaia 5 3 3 3 2 4" xfId="13851" xr:uid="{198C9F7E-702A-49F0-93DD-AF943AAB9277}"/>
    <cellStyle name="Migliaia 5 3 3 3 2 4 2" xfId="36688" xr:uid="{1E98DAB6-52DD-47B0-AC01-0D22D7BC62C7}"/>
    <cellStyle name="Migliaia 5 3 3 3 2 5" xfId="25271" xr:uid="{58E97A79-0E00-415B-99DD-73CD398F7F09}"/>
    <cellStyle name="Migliaia 5 3 3 3 3" xfId="3860" xr:uid="{82AB237F-A96C-4A0B-B8DB-F47229C0AB40}"/>
    <cellStyle name="Migliaia 5 3 3 3 3 2" xfId="9569" xr:uid="{33B4852C-C25A-49F6-8020-A235A2478C08}"/>
    <cellStyle name="Migliaia 5 3 3 3 3 2 2" xfId="20986" xr:uid="{3A19E848-E84B-4187-BFFE-5DAFDC7413B3}"/>
    <cellStyle name="Migliaia 5 3 3 3 3 2 2 2" xfId="43823" xr:uid="{502F28E0-78AE-475A-AFA1-43492DDF8C48}"/>
    <cellStyle name="Migliaia 5 3 3 3 3 2 3" xfId="32406" xr:uid="{5E465016-90C5-4227-85E9-5F061AF95E79}"/>
    <cellStyle name="Migliaia 5 3 3 3 3 3" xfId="15278" xr:uid="{8CA2B063-A6B4-4C6E-908C-3DA503113FA7}"/>
    <cellStyle name="Migliaia 5 3 3 3 3 3 2" xfId="38115" xr:uid="{C19CF7B9-D777-48C9-AC3E-88F97485702C}"/>
    <cellStyle name="Migliaia 5 3 3 3 3 4" xfId="26698" xr:uid="{1DF896DA-C770-4622-8DB7-25267BC2DE83}"/>
    <cellStyle name="Migliaia 5 3 3 3 4" xfId="6715" xr:uid="{2780B8C8-A299-47F1-8362-05CBBE7B1C97}"/>
    <cellStyle name="Migliaia 5 3 3 3 4 2" xfId="18132" xr:uid="{A87FD084-5D2B-4C0D-AFD6-4B6701847D31}"/>
    <cellStyle name="Migliaia 5 3 3 3 4 2 2" xfId="40969" xr:uid="{3DAC0E89-858E-4BB3-A57C-5AC5254E5C68}"/>
    <cellStyle name="Migliaia 5 3 3 3 4 3" xfId="29552" xr:uid="{F5E58C25-D47F-4794-AEC4-AB281811D3EE}"/>
    <cellStyle name="Migliaia 5 3 3 3 5" xfId="12424" xr:uid="{30D676B8-00B7-4F71-9996-360AD984D0C9}"/>
    <cellStyle name="Migliaia 5 3 3 3 5 2" xfId="35261" xr:uid="{B78BA501-B748-4BF7-B624-099B5BFA71CD}"/>
    <cellStyle name="Migliaia 5 3 3 3 6" xfId="23844" xr:uid="{6B3BD275-67E0-4F7C-9B58-54DBB6A18C47}"/>
    <cellStyle name="Migliaia 5 3 3 4" xfId="1151" xr:uid="{97A546D4-1356-47A7-808D-475DAE2B731B}"/>
    <cellStyle name="Migliaia 5 3 3 4 2" xfId="2648" xr:uid="{62CCE97C-DB47-4D70-A5C5-C27D4C9BF51B}"/>
    <cellStyle name="Migliaia 5 3 3 4 2 2" xfId="5504" xr:uid="{0AABADC9-206F-4A6E-8222-AE77E4DFF1EB}"/>
    <cellStyle name="Migliaia 5 3 3 4 2 2 2" xfId="11212" xr:uid="{82770FD4-755A-4E8C-A1B5-8E652ED71A6C}"/>
    <cellStyle name="Migliaia 5 3 3 4 2 2 2 2" xfId="22630" xr:uid="{67F9BCA0-9755-4674-9C36-0179B9CDD0D7}"/>
    <cellStyle name="Migliaia 5 3 3 4 2 2 2 2 2" xfId="45467" xr:uid="{E698DBBE-FDDF-483F-A700-340E872954AF}"/>
    <cellStyle name="Migliaia 5 3 3 4 2 2 2 3" xfId="34050" xr:uid="{FF5EB58D-55FD-4A22-B44C-CF654E8E7653}"/>
    <cellStyle name="Migliaia 5 3 3 4 2 2 3" xfId="16922" xr:uid="{9BBF4FD7-526A-42B6-827C-BA8D5A708431}"/>
    <cellStyle name="Migliaia 5 3 3 4 2 2 3 2" xfId="39759" xr:uid="{5286651B-0117-4848-A983-7CDECC03EE8F}"/>
    <cellStyle name="Migliaia 5 3 3 4 2 2 4" xfId="28342" xr:uid="{611FDB96-A844-4591-80E7-2F16F4781ABA}"/>
    <cellStyle name="Migliaia 5 3 3 4 2 3" xfId="8359" xr:uid="{DCAB2815-6D90-45F5-8015-D249BA5941D6}"/>
    <cellStyle name="Migliaia 5 3 3 4 2 3 2" xfId="19776" xr:uid="{266B5E8E-60D6-4CE1-98B2-7DF59F26BD6B}"/>
    <cellStyle name="Migliaia 5 3 3 4 2 3 2 2" xfId="42613" xr:uid="{17757A1B-0F7F-40C0-BACB-F0FBB56F5466}"/>
    <cellStyle name="Migliaia 5 3 3 4 2 3 3" xfId="31196" xr:uid="{937DEDF7-8ABA-4DED-8F0C-807068CED350}"/>
    <cellStyle name="Migliaia 5 3 3 4 2 4" xfId="14068" xr:uid="{5C1AF0EE-547F-4E36-B1A5-6EA0C25EA541}"/>
    <cellStyle name="Migliaia 5 3 3 4 2 4 2" xfId="36905" xr:uid="{991CB241-D47E-4CE6-BE1B-663E821F380E}"/>
    <cellStyle name="Migliaia 5 3 3 4 2 5" xfId="25488" xr:uid="{DAC46FAF-5EA0-4345-9E9E-287CDFFEF83C}"/>
    <cellStyle name="Migliaia 5 3 3 4 3" xfId="4077" xr:uid="{43DCD046-CC58-4395-8430-9449D3D6139A}"/>
    <cellStyle name="Migliaia 5 3 3 4 3 2" xfId="9786" xr:uid="{DAF532BC-0145-4A40-8436-6657D1657405}"/>
    <cellStyle name="Migliaia 5 3 3 4 3 2 2" xfId="21203" xr:uid="{EE1DC94F-1A05-443F-BBB8-350AA8DA015E}"/>
    <cellStyle name="Migliaia 5 3 3 4 3 2 2 2" xfId="44040" xr:uid="{AB6E944E-8678-4A1A-8609-5C1E664BE322}"/>
    <cellStyle name="Migliaia 5 3 3 4 3 2 3" xfId="32623" xr:uid="{7F11AD58-49BF-4E18-A1BF-C7536D31D0D2}"/>
    <cellStyle name="Migliaia 5 3 3 4 3 3" xfId="15495" xr:uid="{69F7CAC5-8E53-4C1D-86BB-9A375A4AEC7E}"/>
    <cellStyle name="Migliaia 5 3 3 4 3 3 2" xfId="38332" xr:uid="{3B2F437A-9D48-4509-8346-71BAC6E26CC0}"/>
    <cellStyle name="Migliaia 5 3 3 4 3 4" xfId="26915" xr:uid="{A7646E58-04A2-4E24-9981-88DA021729C5}"/>
    <cellStyle name="Migliaia 5 3 3 4 4" xfId="6932" xr:uid="{5E76ACFB-B9F8-4B19-BBAC-55083C96B724}"/>
    <cellStyle name="Migliaia 5 3 3 4 4 2" xfId="18349" xr:uid="{88BD1E90-9FEA-42FA-9D06-D5C3F5F42A7B}"/>
    <cellStyle name="Migliaia 5 3 3 4 4 2 2" xfId="41186" xr:uid="{AC6613B9-13C5-423C-93E9-2576E50EFEAC}"/>
    <cellStyle name="Migliaia 5 3 3 4 4 3" xfId="29769" xr:uid="{497D95A0-DA14-443B-874C-ECE535973AC5}"/>
    <cellStyle name="Migliaia 5 3 3 4 5" xfId="12641" xr:uid="{FC27AE7B-2736-4E13-B112-1C52B9F6B5A2}"/>
    <cellStyle name="Migliaia 5 3 3 4 5 2" xfId="35478" xr:uid="{3B0C7BE9-F5AC-4816-B51D-B9375889E9AF}"/>
    <cellStyle name="Migliaia 5 3 3 4 6" xfId="24061" xr:uid="{E3674407-914C-4F87-ADD5-2CFF1FFF498D}"/>
    <cellStyle name="Migliaia 5 3 3 5" xfId="1398" xr:uid="{307588B5-627A-4719-BF61-DE2A78ACE9DF}"/>
    <cellStyle name="Migliaia 5 3 3 5 2" xfId="2865" xr:uid="{7D9286E6-0EA4-4139-93D0-619786F6C38E}"/>
    <cellStyle name="Migliaia 5 3 3 5 2 2" xfId="5721" xr:uid="{233DFAB0-2E70-41D4-914B-200E21D697C6}"/>
    <cellStyle name="Migliaia 5 3 3 5 2 2 2" xfId="11429" xr:uid="{902AB2F9-CE66-440B-9E9B-0FB3EC6BA3EE}"/>
    <cellStyle name="Migliaia 5 3 3 5 2 2 2 2" xfId="22847" xr:uid="{BC7C2274-38AA-4D39-8CE3-E48B086F54FA}"/>
    <cellStyle name="Migliaia 5 3 3 5 2 2 2 2 2" xfId="45684" xr:uid="{1C3AF1B8-1D4F-46EA-84B4-B398D3D27BF5}"/>
    <cellStyle name="Migliaia 5 3 3 5 2 2 2 3" xfId="34267" xr:uid="{462F13B4-93EB-48D3-9ABF-7A359502CE40}"/>
    <cellStyle name="Migliaia 5 3 3 5 2 2 3" xfId="17139" xr:uid="{8E18D068-6BD1-4EB9-937B-B85EAB303C13}"/>
    <cellStyle name="Migliaia 5 3 3 5 2 2 3 2" xfId="39976" xr:uid="{E3649250-782A-454B-ABFC-07F650EB92DB}"/>
    <cellStyle name="Migliaia 5 3 3 5 2 2 4" xfId="28559" xr:uid="{C3375E8E-F4FA-4595-A1C1-5C885B01AEDA}"/>
    <cellStyle name="Migliaia 5 3 3 5 2 3" xfId="8576" xr:uid="{07B04E68-D29C-4AE4-9914-693C6C8FB310}"/>
    <cellStyle name="Migliaia 5 3 3 5 2 3 2" xfId="19993" xr:uid="{6950D488-5EF0-485D-B779-73CBD55D1244}"/>
    <cellStyle name="Migliaia 5 3 3 5 2 3 2 2" xfId="42830" xr:uid="{8701AC67-EDE3-40AF-9101-7EC1255CACE3}"/>
    <cellStyle name="Migliaia 5 3 3 5 2 3 3" xfId="31413" xr:uid="{5E6E6F41-1E64-4926-96C7-20BA7E99E912}"/>
    <cellStyle name="Migliaia 5 3 3 5 2 4" xfId="14285" xr:uid="{71C066C6-A693-410D-BE48-979F6D52E167}"/>
    <cellStyle name="Migliaia 5 3 3 5 2 4 2" xfId="37122" xr:uid="{D9BE74E9-570E-4D5E-B4A2-9DB40B54F1FA}"/>
    <cellStyle name="Migliaia 5 3 3 5 2 5" xfId="25705" xr:uid="{AEC98AC3-2E35-4062-A0D4-91E1FB4BE9E6}"/>
    <cellStyle name="Migliaia 5 3 3 5 3" xfId="4294" xr:uid="{AA34A7DB-253C-4780-86BF-DA450425C0ED}"/>
    <cellStyle name="Migliaia 5 3 3 5 3 2" xfId="10003" xr:uid="{139BF1B2-9897-48BD-8FC7-FF5301EAB151}"/>
    <cellStyle name="Migliaia 5 3 3 5 3 2 2" xfId="21420" xr:uid="{BD47DAD6-3451-49CF-8A78-2976546D7AAE}"/>
    <cellStyle name="Migliaia 5 3 3 5 3 2 2 2" xfId="44257" xr:uid="{7E266BC0-341E-4BBB-A8B9-BD04F7D61EAD}"/>
    <cellStyle name="Migliaia 5 3 3 5 3 2 3" xfId="32840" xr:uid="{0CDEF240-B1BC-41AC-880C-DF90C82296A6}"/>
    <cellStyle name="Migliaia 5 3 3 5 3 3" xfId="15712" xr:uid="{2AC81822-2A18-4BA6-87E1-9CB429A1EA76}"/>
    <cellStyle name="Migliaia 5 3 3 5 3 3 2" xfId="38549" xr:uid="{45B0E931-3EA3-4DB0-A47B-59E6DCF76069}"/>
    <cellStyle name="Migliaia 5 3 3 5 3 4" xfId="27132" xr:uid="{4E37A901-4778-4FDB-88A5-71DB303A8E04}"/>
    <cellStyle name="Migliaia 5 3 3 5 4" xfId="7149" xr:uid="{E6EBB855-E2C9-4E1A-A42C-7A78B9CE3B84}"/>
    <cellStyle name="Migliaia 5 3 3 5 4 2" xfId="18566" xr:uid="{DF948AFF-66F4-4220-8C98-4FA9EDD485F4}"/>
    <cellStyle name="Migliaia 5 3 3 5 4 2 2" xfId="41403" xr:uid="{57DDE871-A948-4DBD-B430-8AEA74EDB244}"/>
    <cellStyle name="Migliaia 5 3 3 5 4 3" xfId="29986" xr:uid="{BA2F5AC7-4775-429C-A8BC-224F97CA7849}"/>
    <cellStyle name="Migliaia 5 3 3 5 5" xfId="12858" xr:uid="{DAA148CE-9EC9-4074-914C-776B2ACAC3A6}"/>
    <cellStyle name="Migliaia 5 3 3 5 5 2" xfId="35695" xr:uid="{4AC5810E-5B98-4381-8521-9812F5E5906E}"/>
    <cellStyle name="Migliaia 5 3 3 5 6" xfId="24278" xr:uid="{F882E262-0993-4B5B-BA28-98C974CE04C4}"/>
    <cellStyle name="Migliaia 5 3 3 6" xfId="1645" xr:uid="{E46C19C0-E1FD-4867-90CE-92C2857F595C}"/>
    <cellStyle name="Migliaia 5 3 3 6 2" xfId="3082" xr:uid="{5C0B4F8F-05E4-4C58-B69C-4EC1EAF57D84}"/>
    <cellStyle name="Migliaia 5 3 3 6 2 2" xfId="5938" xr:uid="{7BC7567A-64C3-40B6-A1D6-DA906D9E2585}"/>
    <cellStyle name="Migliaia 5 3 3 6 2 2 2" xfId="11646" xr:uid="{5A673F82-BAA0-49A8-9ADF-B8407E1BAD3F}"/>
    <cellStyle name="Migliaia 5 3 3 6 2 2 2 2" xfId="23064" xr:uid="{15E8C0DD-9700-4A68-9420-1ED444B8A016}"/>
    <cellStyle name="Migliaia 5 3 3 6 2 2 2 2 2" xfId="45901" xr:uid="{8CC76732-3032-446B-A7BE-A7735AA4426F}"/>
    <cellStyle name="Migliaia 5 3 3 6 2 2 2 3" xfId="34484" xr:uid="{B19321FC-2590-4E40-92E0-4E5AD6E14E8E}"/>
    <cellStyle name="Migliaia 5 3 3 6 2 2 3" xfId="17356" xr:uid="{11F6E8AF-CF6C-4005-AB03-34B0603122AC}"/>
    <cellStyle name="Migliaia 5 3 3 6 2 2 3 2" xfId="40193" xr:uid="{7B990212-C60F-4E39-B120-6A7B7940137C}"/>
    <cellStyle name="Migliaia 5 3 3 6 2 2 4" xfId="28776" xr:uid="{5B6EFAC9-517E-4871-8B2A-D0A99A73CA1E}"/>
    <cellStyle name="Migliaia 5 3 3 6 2 3" xfId="8793" xr:uid="{CD15D931-CF39-4E78-BCF0-551BBBB568E9}"/>
    <cellStyle name="Migliaia 5 3 3 6 2 3 2" xfId="20210" xr:uid="{90B13B4C-E12E-4290-9124-6D0E3502248C}"/>
    <cellStyle name="Migliaia 5 3 3 6 2 3 2 2" xfId="43047" xr:uid="{AD288238-3A5F-4E71-AC15-2C6D0082071E}"/>
    <cellStyle name="Migliaia 5 3 3 6 2 3 3" xfId="31630" xr:uid="{2BF3B1D1-A2BF-4CF3-BCBB-377EA0F0AAE2}"/>
    <cellStyle name="Migliaia 5 3 3 6 2 4" xfId="14502" xr:uid="{CE25617C-92E0-4A4A-B092-4E662F46DE3B}"/>
    <cellStyle name="Migliaia 5 3 3 6 2 4 2" xfId="37339" xr:uid="{80B27392-84AD-41F7-9471-AAE2310204CD}"/>
    <cellStyle name="Migliaia 5 3 3 6 2 5" xfId="25922" xr:uid="{4D9EA207-09DC-4E9D-A960-F1D83B89C7C2}"/>
    <cellStyle name="Migliaia 5 3 3 6 3" xfId="4511" xr:uid="{CC0F63BC-1998-4E11-AE50-24D1BA2630FC}"/>
    <cellStyle name="Migliaia 5 3 3 6 3 2" xfId="10220" xr:uid="{C2708B3E-5602-4D4E-A666-ACB9171ACB61}"/>
    <cellStyle name="Migliaia 5 3 3 6 3 2 2" xfId="21637" xr:uid="{CB0F5297-E9DB-47D1-AAA4-3883F6C977B4}"/>
    <cellStyle name="Migliaia 5 3 3 6 3 2 2 2" xfId="44474" xr:uid="{9976FD43-5DF4-4D71-B671-97E1411BF33D}"/>
    <cellStyle name="Migliaia 5 3 3 6 3 2 3" xfId="33057" xr:uid="{EF04463B-0B9D-451E-BD6B-EA746743212F}"/>
    <cellStyle name="Migliaia 5 3 3 6 3 3" xfId="15929" xr:uid="{D8AB4FD3-B366-4E09-BD74-0AB0C07FC116}"/>
    <cellStyle name="Migliaia 5 3 3 6 3 3 2" xfId="38766" xr:uid="{75954E62-010B-45DC-B472-91F5DC7CD3D8}"/>
    <cellStyle name="Migliaia 5 3 3 6 3 4" xfId="27349" xr:uid="{432E0A68-4232-4420-AD69-0903A89F7C18}"/>
    <cellStyle name="Migliaia 5 3 3 6 4" xfId="7366" xr:uid="{A9C606ED-A6A6-4D1B-B5CE-33024DFFAC81}"/>
    <cellStyle name="Migliaia 5 3 3 6 4 2" xfId="18783" xr:uid="{11D32323-2DC8-4C1D-A22E-C515D96D01AC}"/>
    <cellStyle name="Migliaia 5 3 3 6 4 2 2" xfId="41620" xr:uid="{B723234E-5D06-4E8A-8AB6-1D94E3DAE76F}"/>
    <cellStyle name="Migliaia 5 3 3 6 4 3" xfId="30203" xr:uid="{9207AD93-1705-4CE4-A03F-D75803F9F5B2}"/>
    <cellStyle name="Migliaia 5 3 3 6 5" xfId="13075" xr:uid="{3E6CA427-A47B-43CB-99D0-1CF4B379B59B}"/>
    <cellStyle name="Migliaia 5 3 3 6 5 2" xfId="35912" xr:uid="{EC11FB3B-269A-4164-8CB6-BADADA42EC4A}"/>
    <cellStyle name="Migliaia 5 3 3 6 6" xfId="24495" xr:uid="{3E7487B8-9204-42A4-AA70-6DD46CC0CDB0}"/>
    <cellStyle name="Migliaia 5 3 3 7" xfId="1997" xr:uid="{B465EEF0-A7F6-43BB-8147-7F3D3E8572BA}"/>
    <cellStyle name="Migliaia 5 3 3 7 2" xfId="4853" xr:uid="{966CD9AA-D7D5-4329-89E8-4737EECBC1A8}"/>
    <cellStyle name="Migliaia 5 3 3 7 2 2" xfId="10561" xr:uid="{7F282E41-ECF3-4A1B-9451-4A968881A07E}"/>
    <cellStyle name="Migliaia 5 3 3 7 2 2 2" xfId="21979" xr:uid="{F4105112-B9C2-4683-9F61-D82931C11456}"/>
    <cellStyle name="Migliaia 5 3 3 7 2 2 2 2" xfId="44816" xr:uid="{C5A414BF-A3E6-42D1-928E-0BA7E02CEB67}"/>
    <cellStyle name="Migliaia 5 3 3 7 2 2 3" xfId="33399" xr:uid="{7FC5C85B-F37C-4F2D-89D9-48523BF41256}"/>
    <cellStyle name="Migliaia 5 3 3 7 2 3" xfId="16271" xr:uid="{C23067FA-DB9E-4656-910E-E61C18B65082}"/>
    <cellStyle name="Migliaia 5 3 3 7 2 3 2" xfId="39108" xr:uid="{DBC0577A-7958-4A6F-A18B-19730522699E}"/>
    <cellStyle name="Migliaia 5 3 3 7 2 4" xfId="27691" xr:uid="{0C3FE268-641A-4BD7-9934-7A37F28C2411}"/>
    <cellStyle name="Migliaia 5 3 3 7 3" xfId="7708" xr:uid="{45B20DE8-F892-4261-A0EB-DCB84BD950AE}"/>
    <cellStyle name="Migliaia 5 3 3 7 3 2" xfId="19125" xr:uid="{3EB3C9DA-013C-48B8-89DA-B82BB5FB0593}"/>
    <cellStyle name="Migliaia 5 3 3 7 3 2 2" xfId="41962" xr:uid="{441DB7A9-46D9-4953-98F4-43CC7D7FE95C}"/>
    <cellStyle name="Migliaia 5 3 3 7 3 3" xfId="30545" xr:uid="{5E50CDF6-74D6-4FCE-A8BE-BBDC713F0363}"/>
    <cellStyle name="Migliaia 5 3 3 7 4" xfId="13417" xr:uid="{F469D4FB-BF55-4E01-8ED7-E93E8B36F492}"/>
    <cellStyle name="Migliaia 5 3 3 7 4 2" xfId="36254" xr:uid="{1D204505-D24E-41BC-9F04-0864AD3DEAF3}"/>
    <cellStyle name="Migliaia 5 3 3 7 5" xfId="24837" xr:uid="{5E17CFB0-C89A-475B-9261-39ABC51C47AB}"/>
    <cellStyle name="Migliaia 5 3 3 8" xfId="3426" xr:uid="{47C5B2B6-7FAF-4311-9B29-237ED86BFFA3}"/>
    <cellStyle name="Migliaia 5 3 3 8 2" xfId="9135" xr:uid="{5E1A1FAA-C1E9-4D76-909D-CA41161AD760}"/>
    <cellStyle name="Migliaia 5 3 3 8 2 2" xfId="20552" xr:uid="{59A42E49-FA8A-4ECF-A082-9451C2489846}"/>
    <cellStyle name="Migliaia 5 3 3 8 2 2 2" xfId="43389" xr:uid="{F24C7185-71BC-4D84-9729-CF2095C7CBAB}"/>
    <cellStyle name="Migliaia 5 3 3 8 2 3" xfId="31972" xr:uid="{DA4B265A-0060-4D31-B5C6-D4D3BD15B822}"/>
    <cellStyle name="Migliaia 5 3 3 8 3" xfId="14844" xr:uid="{CE840403-0AAE-4431-849E-3C86DEDB266B}"/>
    <cellStyle name="Migliaia 5 3 3 8 3 2" xfId="37681" xr:uid="{B3D785DA-8F36-4D71-89AA-1CFFA3C423AA}"/>
    <cellStyle name="Migliaia 5 3 3 8 4" xfId="26264" xr:uid="{66090651-87BF-44FE-8160-17522FA041AD}"/>
    <cellStyle name="Migliaia 5 3 3 9" xfId="6281" xr:uid="{F4CEF6E7-6FAC-4409-B38D-AEDF00D450DA}"/>
    <cellStyle name="Migliaia 5 3 3 9 2" xfId="17698" xr:uid="{FF3C96FD-49BC-4134-BF6F-3988E2184AAF}"/>
    <cellStyle name="Migliaia 5 3 3 9 2 2" xfId="40535" xr:uid="{1F36FE21-2AFC-4C35-AE12-CEC4B83FD2BF}"/>
    <cellStyle name="Migliaia 5 3 3 9 3" xfId="29118" xr:uid="{FB1A7E08-4D14-4B9D-BB21-29DC89FB335A}"/>
    <cellStyle name="Migliaia 5 3 4" xfId="510" xr:uid="{AFE39A2B-5B6C-4064-AB1F-8BD48B07343D}"/>
    <cellStyle name="Migliaia 5 3 4 2" xfId="2100" xr:uid="{FF8DB8D8-9B49-45CC-AF79-8C465DA21A49}"/>
    <cellStyle name="Migliaia 5 3 4 2 2" xfId="4956" xr:uid="{CBB77582-8E90-4676-BFDA-BF92B6C72FD4}"/>
    <cellStyle name="Migliaia 5 3 4 2 2 2" xfId="10664" xr:uid="{6EF673BA-DC1B-47B9-AC75-E415B6E2B167}"/>
    <cellStyle name="Migliaia 5 3 4 2 2 2 2" xfId="22082" xr:uid="{E43AA5B9-9DAE-451D-A5B3-CA2A96AB7AF6}"/>
    <cellStyle name="Migliaia 5 3 4 2 2 2 2 2" xfId="44919" xr:uid="{F805F5F1-FF2C-41AF-A22C-2D5BD1E25BD4}"/>
    <cellStyle name="Migliaia 5 3 4 2 2 2 3" xfId="33502" xr:uid="{C11603BD-9702-44B7-8B65-6E40E4B544A2}"/>
    <cellStyle name="Migliaia 5 3 4 2 2 3" xfId="16374" xr:uid="{450B8F76-0077-41FD-A9AC-A4282FF35D47}"/>
    <cellStyle name="Migliaia 5 3 4 2 2 3 2" xfId="39211" xr:uid="{C29A757B-C123-4B08-AA42-F4D4009C51F1}"/>
    <cellStyle name="Migliaia 5 3 4 2 2 4" xfId="27794" xr:uid="{20772FA3-6D11-475A-A6C4-D39D7BA3F108}"/>
    <cellStyle name="Migliaia 5 3 4 2 3" xfId="7811" xr:uid="{06708442-C1AB-4453-9A09-6BEEFFFE9ADE}"/>
    <cellStyle name="Migliaia 5 3 4 2 3 2" xfId="19228" xr:uid="{139208FD-3A0D-4CE0-ACFC-4F0A96B30E2D}"/>
    <cellStyle name="Migliaia 5 3 4 2 3 2 2" xfId="42065" xr:uid="{31C74620-D5EC-4BE0-81ED-1564CB8FACA5}"/>
    <cellStyle name="Migliaia 5 3 4 2 3 3" xfId="30648" xr:uid="{726788A8-1B08-4544-AA90-C963FC49FBCA}"/>
    <cellStyle name="Migliaia 5 3 4 2 4" xfId="13520" xr:uid="{A8267F9D-3833-4001-AA41-E753211B92B1}"/>
    <cellStyle name="Migliaia 5 3 4 2 4 2" xfId="36357" xr:uid="{B8437526-09B4-4B34-992A-682FA5448BDC}"/>
    <cellStyle name="Migliaia 5 3 4 2 5" xfId="24940" xr:uid="{D1946634-AC65-4430-92A2-C7A11A097225}"/>
    <cellStyle name="Migliaia 5 3 4 3" xfId="3529" xr:uid="{DF8BCB9E-8DD4-4A8C-8422-CF417872B47F}"/>
    <cellStyle name="Migliaia 5 3 4 3 2" xfId="9238" xr:uid="{0D8988D3-5578-4F26-A896-4A7CD67C3955}"/>
    <cellStyle name="Migliaia 5 3 4 3 2 2" xfId="20655" xr:uid="{9FAACAC2-77C0-48AE-BCB6-D9F97544D2A0}"/>
    <cellStyle name="Migliaia 5 3 4 3 2 2 2" xfId="43492" xr:uid="{23E8F3A6-2D20-471C-AF69-4E5B04EF4D97}"/>
    <cellStyle name="Migliaia 5 3 4 3 2 3" xfId="32075" xr:uid="{D6CBE554-A124-48D3-B2BF-8FB1AA5BD63C}"/>
    <cellStyle name="Migliaia 5 3 4 3 3" xfId="14947" xr:uid="{7A3F1132-FCD8-46F8-B52A-F0E6F488DCBF}"/>
    <cellStyle name="Migliaia 5 3 4 3 3 2" xfId="37784" xr:uid="{E386F5CC-9919-48C0-A363-428312D16360}"/>
    <cellStyle name="Migliaia 5 3 4 3 4" xfId="26367" xr:uid="{A99E5A2E-B9AE-4632-82EB-B3F828DC7924}"/>
    <cellStyle name="Migliaia 5 3 4 4" xfId="6384" xr:uid="{B2FF4F6F-6260-4BAB-84FC-2899B3475131}"/>
    <cellStyle name="Migliaia 5 3 4 4 2" xfId="17801" xr:uid="{F62DC810-3B35-4F34-8C43-1B4F19B35AA0}"/>
    <cellStyle name="Migliaia 5 3 4 4 2 2" xfId="40638" xr:uid="{CDB1309E-A007-41FF-B2C8-B41329664292}"/>
    <cellStyle name="Migliaia 5 3 4 4 3" xfId="29221" xr:uid="{FBF6D79B-267A-4EA3-8DDB-056EBFD50C18}"/>
    <cellStyle name="Migliaia 5 3 4 5" xfId="12093" xr:uid="{5720F08E-05A7-4404-BF4D-E5F13B9E6488}"/>
    <cellStyle name="Migliaia 5 3 4 5 2" xfId="34930" xr:uid="{47CE8EAF-C9A3-4992-BBA6-DE5F57F2EB50}"/>
    <cellStyle name="Migliaia 5 3 4 6" xfId="23513" xr:uid="{E317F09E-0D61-4BB9-982C-B94131FCD003}"/>
    <cellStyle name="Migliaia 5 3 5" xfId="773" xr:uid="{EFA762DE-5FD1-4882-9AD7-E6500CA2795D}"/>
    <cellStyle name="Migliaia 5 3 5 2" xfId="2317" xr:uid="{934590E5-6E58-43F8-B319-616ED1DA39B9}"/>
    <cellStyle name="Migliaia 5 3 5 2 2" xfId="5173" xr:uid="{C1E43603-903B-4DB2-865E-A821664C4DE5}"/>
    <cellStyle name="Migliaia 5 3 5 2 2 2" xfId="10881" xr:uid="{0873D09A-0613-48B0-9D64-E6D63EA1DD1C}"/>
    <cellStyle name="Migliaia 5 3 5 2 2 2 2" xfId="22299" xr:uid="{B9C08EF8-5AAE-4A21-BCEF-C3540E1D7FF3}"/>
    <cellStyle name="Migliaia 5 3 5 2 2 2 2 2" xfId="45136" xr:uid="{0B139DE2-10CF-48BC-A878-C36546092294}"/>
    <cellStyle name="Migliaia 5 3 5 2 2 2 3" xfId="33719" xr:uid="{32F228FB-3B00-42B2-BCB2-C65D7C1EF398}"/>
    <cellStyle name="Migliaia 5 3 5 2 2 3" xfId="16591" xr:uid="{D45DC0D3-AEBA-49C1-BF55-31CBE6F7E80E}"/>
    <cellStyle name="Migliaia 5 3 5 2 2 3 2" xfId="39428" xr:uid="{DDA20E56-5523-4231-9408-2006DE968128}"/>
    <cellStyle name="Migliaia 5 3 5 2 2 4" xfId="28011" xr:uid="{DDE7A571-3B40-49DF-977D-565B303FA1E7}"/>
    <cellStyle name="Migliaia 5 3 5 2 3" xfId="8028" xr:uid="{2C042B77-8861-4BBA-921D-E2B647D19EAE}"/>
    <cellStyle name="Migliaia 5 3 5 2 3 2" xfId="19445" xr:uid="{260A2F13-ADFF-4892-B129-7516AFB73028}"/>
    <cellStyle name="Migliaia 5 3 5 2 3 2 2" xfId="42282" xr:uid="{EA63DC0F-CB79-4BC1-A2B1-193AE8E34591}"/>
    <cellStyle name="Migliaia 5 3 5 2 3 3" xfId="30865" xr:uid="{6FBA48FE-61D2-4D07-80E5-BD3F332370FB}"/>
    <cellStyle name="Migliaia 5 3 5 2 4" xfId="13737" xr:uid="{6AB13E35-04E0-4997-B214-0DE4B593BCD4}"/>
    <cellStyle name="Migliaia 5 3 5 2 4 2" xfId="36574" xr:uid="{FB7B3D8A-7855-4F5C-80F7-CBE973251C60}"/>
    <cellStyle name="Migliaia 5 3 5 2 5" xfId="25157" xr:uid="{5B285443-4F8F-4CA5-871A-0BD1CD4C0AF5}"/>
    <cellStyle name="Migliaia 5 3 5 3" xfId="3746" xr:uid="{BF7E2C0E-BD04-4A21-BF8C-7D7EA6D07A29}"/>
    <cellStyle name="Migliaia 5 3 5 3 2" xfId="9455" xr:uid="{37356B76-F197-4F48-A898-77ACC724D386}"/>
    <cellStyle name="Migliaia 5 3 5 3 2 2" xfId="20872" xr:uid="{DA93C7D9-C431-480E-A068-C31DDCC06CE4}"/>
    <cellStyle name="Migliaia 5 3 5 3 2 2 2" xfId="43709" xr:uid="{0E7B4E2A-E4B0-45F7-8683-7574A9C941AF}"/>
    <cellStyle name="Migliaia 5 3 5 3 2 3" xfId="32292" xr:uid="{16EE9C02-05EC-4E22-8BCF-71E6248127F1}"/>
    <cellStyle name="Migliaia 5 3 5 3 3" xfId="15164" xr:uid="{06949221-BE53-4C72-9AAB-226C3BE6993D}"/>
    <cellStyle name="Migliaia 5 3 5 3 3 2" xfId="38001" xr:uid="{088560C6-824B-4865-947F-10BFD14C7790}"/>
    <cellStyle name="Migliaia 5 3 5 3 4" xfId="26584" xr:uid="{0028D041-F468-4F96-BB2B-803FEC5C5C48}"/>
    <cellStyle name="Migliaia 5 3 5 4" xfId="6601" xr:uid="{F95C39C3-9B8E-47FD-97B9-F67C0EF8A91F}"/>
    <cellStyle name="Migliaia 5 3 5 4 2" xfId="18018" xr:uid="{B5D20D79-857D-4E54-8B2D-CFC747BC2764}"/>
    <cellStyle name="Migliaia 5 3 5 4 2 2" xfId="40855" xr:uid="{0FB148C6-14B3-4994-8D22-26DB049A9B85}"/>
    <cellStyle name="Migliaia 5 3 5 4 3" xfId="29438" xr:uid="{E3B2143A-C5F0-4CB5-829B-F10E24D24FE4}"/>
    <cellStyle name="Migliaia 5 3 5 5" xfId="12310" xr:uid="{DC8C8C9C-0655-44AA-BE33-5FA078EC4394}"/>
    <cellStyle name="Migliaia 5 3 5 5 2" xfId="35147" xr:uid="{5066B435-F6CD-4A0E-ABC9-43E7CA5061EE}"/>
    <cellStyle name="Migliaia 5 3 5 6" xfId="23730" xr:uid="{EFD6F1FA-314C-4AF5-B770-85FC1F4D680C}"/>
    <cellStyle name="Migliaia 5 3 6" xfId="1020" xr:uid="{0ABD6C92-4E47-4A10-879B-82A25D577FD4}"/>
    <cellStyle name="Migliaia 5 3 6 2" xfId="2534" xr:uid="{CD6B47C3-AD9B-4871-B2BF-DC37FA1F3EA9}"/>
    <cellStyle name="Migliaia 5 3 6 2 2" xfId="5390" xr:uid="{E08EA7A7-7F9A-4623-9D82-03011797152F}"/>
    <cellStyle name="Migliaia 5 3 6 2 2 2" xfId="11098" xr:uid="{E037E6D6-310C-41BC-9BEA-FCDE09C77298}"/>
    <cellStyle name="Migliaia 5 3 6 2 2 2 2" xfId="22516" xr:uid="{A550A1CA-4FFE-42E9-BE78-445B56308514}"/>
    <cellStyle name="Migliaia 5 3 6 2 2 2 2 2" xfId="45353" xr:uid="{B7D0C78F-AD39-4E9B-9B03-E2AC66D34493}"/>
    <cellStyle name="Migliaia 5 3 6 2 2 2 3" xfId="33936" xr:uid="{699BDE0A-F14D-467C-B753-E41E5FC49784}"/>
    <cellStyle name="Migliaia 5 3 6 2 2 3" xfId="16808" xr:uid="{183A11B9-3C2D-44A3-A69D-D81C93234557}"/>
    <cellStyle name="Migliaia 5 3 6 2 2 3 2" xfId="39645" xr:uid="{32946A6F-8499-490B-AABA-2D3411BC671D}"/>
    <cellStyle name="Migliaia 5 3 6 2 2 4" xfId="28228" xr:uid="{3B1E54D6-1D2E-4C42-82AE-5118D3299C39}"/>
    <cellStyle name="Migliaia 5 3 6 2 3" xfId="8245" xr:uid="{14F7B093-8A3D-4240-B348-81CDCFB3E9D1}"/>
    <cellStyle name="Migliaia 5 3 6 2 3 2" xfId="19662" xr:uid="{5B2B310C-F380-4D90-B8E8-D0CCEA66D13B}"/>
    <cellStyle name="Migliaia 5 3 6 2 3 2 2" xfId="42499" xr:uid="{18C728E2-ADB0-41A0-917F-30C72B40BA2B}"/>
    <cellStyle name="Migliaia 5 3 6 2 3 3" xfId="31082" xr:uid="{DA1B14FA-B948-4D4F-9470-A32CF68F25D6}"/>
    <cellStyle name="Migliaia 5 3 6 2 4" xfId="13954" xr:uid="{4E39744A-607D-424B-AD36-94A5372AFBB8}"/>
    <cellStyle name="Migliaia 5 3 6 2 4 2" xfId="36791" xr:uid="{7BE25AE6-2B8E-4857-BD26-252CD07D5E60}"/>
    <cellStyle name="Migliaia 5 3 6 2 5" xfId="25374" xr:uid="{C2317288-5254-49CB-8F7A-5ED0BEACEDEE}"/>
    <cellStyle name="Migliaia 5 3 6 3" xfId="3963" xr:uid="{CDDD4F89-8630-4A9F-B4E2-6F0873B45246}"/>
    <cellStyle name="Migliaia 5 3 6 3 2" xfId="9672" xr:uid="{CA779ED4-7AB9-4D4B-AA9A-A3F1B1495488}"/>
    <cellStyle name="Migliaia 5 3 6 3 2 2" xfId="21089" xr:uid="{3EDCD56C-2A05-4899-8AC2-930770FD32E2}"/>
    <cellStyle name="Migliaia 5 3 6 3 2 2 2" xfId="43926" xr:uid="{1E450E5E-F47D-47CC-A9C8-B550A8AA693E}"/>
    <cellStyle name="Migliaia 5 3 6 3 2 3" xfId="32509" xr:uid="{807F103A-7129-4DA1-A59C-0CF3F0CCDF3D}"/>
    <cellStyle name="Migliaia 5 3 6 3 3" xfId="15381" xr:uid="{D9A28ECD-1241-4D41-8324-91975672EF35}"/>
    <cellStyle name="Migliaia 5 3 6 3 3 2" xfId="38218" xr:uid="{B9968A38-59B2-405C-9453-D6B6F20F32D2}"/>
    <cellStyle name="Migliaia 5 3 6 3 4" xfId="26801" xr:uid="{3C0936F2-D965-40DC-80B6-D4EEEBA42F84}"/>
    <cellStyle name="Migliaia 5 3 6 4" xfId="6818" xr:uid="{54458FB5-C40E-41C5-BFD2-74C715C8FF35}"/>
    <cellStyle name="Migliaia 5 3 6 4 2" xfId="18235" xr:uid="{E462E3F3-7B29-44A9-8C58-7CEA9924B4B9}"/>
    <cellStyle name="Migliaia 5 3 6 4 2 2" xfId="41072" xr:uid="{952281DA-BBDE-4DF9-97E2-E69244FE4C15}"/>
    <cellStyle name="Migliaia 5 3 6 4 3" xfId="29655" xr:uid="{1407E358-662B-4B55-884A-C7748C71F7FB}"/>
    <cellStyle name="Migliaia 5 3 6 5" xfId="12527" xr:uid="{EA670C83-CBF9-43E4-A85F-216AE921934D}"/>
    <cellStyle name="Migliaia 5 3 6 5 2" xfId="35364" xr:uid="{5F378AC3-7225-43AB-87B1-56C7978526CC}"/>
    <cellStyle name="Migliaia 5 3 6 6" xfId="23947" xr:uid="{D91B528D-9AAA-4244-B36E-933759F01A0D}"/>
    <cellStyle name="Migliaia 5 3 7" xfId="1267" xr:uid="{4D184CE3-6D04-4263-86BD-E3BE73214D17}"/>
    <cellStyle name="Migliaia 5 3 7 2" xfId="2751" xr:uid="{4FE2D1AB-8A2A-4A19-9C87-5173E3C716C7}"/>
    <cellStyle name="Migliaia 5 3 7 2 2" xfId="5607" xr:uid="{25893DD3-A421-488C-8EDB-D10AE3794791}"/>
    <cellStyle name="Migliaia 5 3 7 2 2 2" xfId="11315" xr:uid="{AC323369-AD23-4341-B99C-F82AE43E1457}"/>
    <cellStyle name="Migliaia 5 3 7 2 2 2 2" xfId="22733" xr:uid="{72E8FE1D-14FC-4513-BD63-C9B4C635A9CE}"/>
    <cellStyle name="Migliaia 5 3 7 2 2 2 2 2" xfId="45570" xr:uid="{0B46115F-5285-49BF-B49F-AFC9053657C2}"/>
    <cellStyle name="Migliaia 5 3 7 2 2 2 3" xfId="34153" xr:uid="{32D6ADE8-84AF-48B1-A0FD-4A2D58B6939D}"/>
    <cellStyle name="Migliaia 5 3 7 2 2 3" xfId="17025" xr:uid="{077465A4-9216-4584-BDC5-8F1DBF5AAC79}"/>
    <cellStyle name="Migliaia 5 3 7 2 2 3 2" xfId="39862" xr:uid="{20A1B45C-3F14-4CE3-A16D-793544897253}"/>
    <cellStyle name="Migliaia 5 3 7 2 2 4" xfId="28445" xr:uid="{B5199C27-6D0D-4102-989D-C1E464C32CAC}"/>
    <cellStyle name="Migliaia 5 3 7 2 3" xfId="8462" xr:uid="{9734DC6C-EF9F-456C-B13F-1C4FCBFD72C0}"/>
    <cellStyle name="Migliaia 5 3 7 2 3 2" xfId="19879" xr:uid="{58104A5C-13A7-4460-A951-712232C4FF9F}"/>
    <cellStyle name="Migliaia 5 3 7 2 3 2 2" xfId="42716" xr:uid="{01A70C13-39B4-40A0-B81F-D2340848C86A}"/>
    <cellStyle name="Migliaia 5 3 7 2 3 3" xfId="31299" xr:uid="{B02079AA-BD9F-4FF2-A8DF-6690795DDEE9}"/>
    <cellStyle name="Migliaia 5 3 7 2 4" xfId="14171" xr:uid="{D2E881A5-A473-4AD7-9AB2-E08BED0629D9}"/>
    <cellStyle name="Migliaia 5 3 7 2 4 2" xfId="37008" xr:uid="{C8F9D4D1-09B8-46FB-95FD-2FF5D831126F}"/>
    <cellStyle name="Migliaia 5 3 7 2 5" xfId="25591" xr:uid="{C6540590-F5EB-4B2B-803B-280E1756DA58}"/>
    <cellStyle name="Migliaia 5 3 7 3" xfId="4180" xr:uid="{519112E2-0153-49B6-AF64-B5708CA9676A}"/>
    <cellStyle name="Migliaia 5 3 7 3 2" xfId="9889" xr:uid="{EE32099D-5EC8-4557-AF4A-9CF677EA6FA6}"/>
    <cellStyle name="Migliaia 5 3 7 3 2 2" xfId="21306" xr:uid="{1881BCA9-A394-420A-9A32-8726512A01F6}"/>
    <cellStyle name="Migliaia 5 3 7 3 2 2 2" xfId="44143" xr:uid="{5E28F054-181A-49FA-89A0-F3EFA2CE8873}"/>
    <cellStyle name="Migliaia 5 3 7 3 2 3" xfId="32726" xr:uid="{88325ADF-AAE1-420C-83F0-916CD45F5FF5}"/>
    <cellStyle name="Migliaia 5 3 7 3 3" xfId="15598" xr:uid="{FE7099B7-53F2-473A-A69A-C4743C26AA26}"/>
    <cellStyle name="Migliaia 5 3 7 3 3 2" xfId="38435" xr:uid="{F5095A80-2184-4974-9660-FD1DBD17D447}"/>
    <cellStyle name="Migliaia 5 3 7 3 4" xfId="27018" xr:uid="{0490788B-377C-4D10-9EA8-D77BF0A7E20D}"/>
    <cellStyle name="Migliaia 5 3 7 4" xfId="7035" xr:uid="{B7552439-4FB4-4AEC-9802-B0AFEF0092CB}"/>
    <cellStyle name="Migliaia 5 3 7 4 2" xfId="18452" xr:uid="{1455A6C3-22BA-43EF-9E5B-780C33A74078}"/>
    <cellStyle name="Migliaia 5 3 7 4 2 2" xfId="41289" xr:uid="{C92BFA09-DD20-450A-B547-461AAB625935}"/>
    <cellStyle name="Migliaia 5 3 7 4 3" xfId="29872" xr:uid="{F479D0D0-7575-42D6-A8B2-64CBCB7917D4}"/>
    <cellStyle name="Migliaia 5 3 7 5" xfId="12744" xr:uid="{1AEECE19-4EBB-4790-B332-F986883D9C2E}"/>
    <cellStyle name="Migliaia 5 3 7 5 2" xfId="35581" xr:uid="{980F7AD9-4CF5-4BBC-8423-22E463626402}"/>
    <cellStyle name="Migliaia 5 3 7 6" xfId="24164" xr:uid="{EBB7826A-44B0-40C6-BD78-7A0DFD9BB1DA}"/>
    <cellStyle name="Migliaia 5 3 8" xfId="1514" xr:uid="{4BCEB857-C5DE-419F-A74B-D285B975D52C}"/>
    <cellStyle name="Migliaia 5 3 8 2" xfId="2968" xr:uid="{DDFD23B2-F242-4084-93DF-5B3759FBBD19}"/>
    <cellStyle name="Migliaia 5 3 8 2 2" xfId="5824" xr:uid="{A52FD20F-A4F4-4DFF-A31F-FEEE51912811}"/>
    <cellStyle name="Migliaia 5 3 8 2 2 2" xfId="11532" xr:uid="{3DB60E43-2478-4BE3-B5FB-D5B12E36CEB6}"/>
    <cellStyle name="Migliaia 5 3 8 2 2 2 2" xfId="22950" xr:uid="{67537AF7-9609-4C6C-8CEC-3D6C406D403C}"/>
    <cellStyle name="Migliaia 5 3 8 2 2 2 2 2" xfId="45787" xr:uid="{22372638-7C10-45D5-B4A3-2D080AD61E08}"/>
    <cellStyle name="Migliaia 5 3 8 2 2 2 3" xfId="34370" xr:uid="{B3D35074-8090-42A3-B4F1-D4971024FF35}"/>
    <cellStyle name="Migliaia 5 3 8 2 2 3" xfId="17242" xr:uid="{F90A6C1B-3D74-4B2C-BD5B-ABA5BA5B7143}"/>
    <cellStyle name="Migliaia 5 3 8 2 2 3 2" xfId="40079" xr:uid="{9FDB0C6B-C421-4660-AA7B-FF21F8A07A4A}"/>
    <cellStyle name="Migliaia 5 3 8 2 2 4" xfId="28662" xr:uid="{B11FE994-DDB7-4AD1-B48F-B05192D8114B}"/>
    <cellStyle name="Migliaia 5 3 8 2 3" xfId="8679" xr:uid="{E7EF6F98-6E6D-40AD-B639-2D580D31873D}"/>
    <cellStyle name="Migliaia 5 3 8 2 3 2" xfId="20096" xr:uid="{525BCEA8-5AFA-475E-B649-C2711DD6F279}"/>
    <cellStyle name="Migliaia 5 3 8 2 3 2 2" xfId="42933" xr:uid="{7C7A656A-CD32-422E-B678-354FC0115272}"/>
    <cellStyle name="Migliaia 5 3 8 2 3 3" xfId="31516" xr:uid="{53A24EA7-6D75-492C-91CB-64D29ACC6908}"/>
    <cellStyle name="Migliaia 5 3 8 2 4" xfId="14388" xr:uid="{4F6D0224-F010-449C-894F-7956523E1EFD}"/>
    <cellStyle name="Migliaia 5 3 8 2 4 2" xfId="37225" xr:uid="{9EB94D43-7E0A-41D2-A0E7-FD51DDA0CBA7}"/>
    <cellStyle name="Migliaia 5 3 8 2 5" xfId="25808" xr:uid="{9B15717F-6FE7-47A9-A6C1-FAF14983952D}"/>
    <cellStyle name="Migliaia 5 3 8 3" xfId="4397" xr:uid="{EEEDB718-FC72-481F-A3CB-E1F8B3FFEFE5}"/>
    <cellStyle name="Migliaia 5 3 8 3 2" xfId="10106" xr:uid="{9FF2F473-E96E-4883-A291-17519F4153BA}"/>
    <cellStyle name="Migliaia 5 3 8 3 2 2" xfId="21523" xr:uid="{EBAA9137-0A77-47C4-A372-C601B32300F8}"/>
    <cellStyle name="Migliaia 5 3 8 3 2 2 2" xfId="44360" xr:uid="{49216062-B3AC-4943-92F9-7498C3CD2D2B}"/>
    <cellStyle name="Migliaia 5 3 8 3 2 3" xfId="32943" xr:uid="{4448D7FB-D605-410E-948A-73A16F51204F}"/>
    <cellStyle name="Migliaia 5 3 8 3 3" xfId="15815" xr:uid="{D7C1CE50-969D-4C7E-BC07-5C7239A66119}"/>
    <cellStyle name="Migliaia 5 3 8 3 3 2" xfId="38652" xr:uid="{0E2A6163-AD9D-4685-AC5A-61EBA92DADDB}"/>
    <cellStyle name="Migliaia 5 3 8 3 4" xfId="27235" xr:uid="{08A927A0-5587-45CD-A1B6-479B17A314A0}"/>
    <cellStyle name="Migliaia 5 3 8 4" xfId="7252" xr:uid="{A4FC69B8-846F-4D0C-8ABA-4DF7FD65A0E8}"/>
    <cellStyle name="Migliaia 5 3 8 4 2" xfId="18669" xr:uid="{A0D598CB-86AD-4B5C-AD02-6FD902747B24}"/>
    <cellStyle name="Migliaia 5 3 8 4 2 2" xfId="41506" xr:uid="{57D5F51E-9088-4731-A5D0-2E617DEAE4CC}"/>
    <cellStyle name="Migliaia 5 3 8 4 3" xfId="30089" xr:uid="{9E9FE165-3D02-41AD-BB0C-1D4224447661}"/>
    <cellStyle name="Migliaia 5 3 8 5" xfId="12961" xr:uid="{047E5F33-039C-49D9-B34C-101455C7D2EB}"/>
    <cellStyle name="Migliaia 5 3 8 5 2" xfId="35798" xr:uid="{80002F37-BA0E-4642-B393-6D5D223D3311}"/>
    <cellStyle name="Migliaia 5 3 8 6" xfId="24381" xr:uid="{624280E5-0EA7-40B9-9DE4-912E5A46865D}"/>
    <cellStyle name="Migliaia 5 3 9" xfId="1858" xr:uid="{745D0CD0-A388-407B-B46D-4EFCD9720AF2}"/>
    <cellStyle name="Migliaia 5 3 9 2" xfId="4714" xr:uid="{9E689D6E-1CCE-4B12-9678-9E7ADDDB11C1}"/>
    <cellStyle name="Migliaia 5 3 9 2 2" xfId="10423" xr:uid="{1729E606-F36D-48C6-B374-8DCA6BE927CC}"/>
    <cellStyle name="Migliaia 5 3 9 2 2 2" xfId="21840" xr:uid="{517D0231-1827-4977-A3DC-3C42E1F41751}"/>
    <cellStyle name="Migliaia 5 3 9 2 2 2 2" xfId="44677" xr:uid="{1A64135B-EE52-481A-A59B-E06D4CA6F617}"/>
    <cellStyle name="Migliaia 5 3 9 2 2 3" xfId="33260" xr:uid="{25906BC2-9C1E-49B5-AE65-60997F67D61B}"/>
    <cellStyle name="Migliaia 5 3 9 2 3" xfId="16132" xr:uid="{13510165-CEDC-468C-8BA2-FCF3DC97E021}"/>
    <cellStyle name="Migliaia 5 3 9 2 3 2" xfId="38969" xr:uid="{8717E929-945D-4E9F-B7DA-214494AC656C}"/>
    <cellStyle name="Migliaia 5 3 9 2 4" xfId="27552" xr:uid="{A083B2C1-B57C-4462-8E6A-E7B221D59226}"/>
    <cellStyle name="Migliaia 5 3 9 3" xfId="7569" xr:uid="{658176A3-C3DF-4D73-8A44-0F45DB20DFD6}"/>
    <cellStyle name="Migliaia 5 3 9 3 2" xfId="18986" xr:uid="{D1D947CA-B39A-4FE1-ADF7-618F2393BCC3}"/>
    <cellStyle name="Migliaia 5 3 9 3 2 2" xfId="41823" xr:uid="{E6A32CF5-5FFD-4B13-8E35-8EFA9AD3699F}"/>
    <cellStyle name="Migliaia 5 3 9 3 3" xfId="30406" xr:uid="{92DD3C57-1E0F-4616-9AEE-F2BEEFED3B5F}"/>
    <cellStyle name="Migliaia 5 3 9 4" xfId="13278" xr:uid="{6F037F29-C474-4499-A099-3A5B5FBA899C}"/>
    <cellStyle name="Migliaia 5 3 9 4 2" xfId="36115" xr:uid="{AEAED3F3-E271-4F76-A4C9-D71CC9670C99}"/>
    <cellStyle name="Migliaia 5 3 9 5" xfId="24698" xr:uid="{51FCE9EA-AD46-47B0-ADE9-661A5502C32E}"/>
    <cellStyle name="Migliaia 5 4" xfId="299" xr:uid="{0D3D63EE-C4E6-4F3B-B68E-800F755720BD}"/>
    <cellStyle name="Migliaia 5 4 10" xfId="6212" xr:uid="{458690B7-FA99-48C3-B2F2-ED1C9A233772}"/>
    <cellStyle name="Migliaia 5 4 10 2" xfId="17629" xr:uid="{678E9036-5B61-4CE2-99C2-72E20B055242}"/>
    <cellStyle name="Migliaia 5 4 10 2 2" xfId="40466" xr:uid="{52D33333-4048-4F12-89A0-35685B4D88A3}"/>
    <cellStyle name="Migliaia 5 4 10 3" xfId="29049" xr:uid="{E55262E7-A2F0-4E14-BBBB-2154ACFD64EF}"/>
    <cellStyle name="Migliaia 5 4 11" xfId="11921" xr:uid="{105F6A72-3421-4715-BABA-042285F8EB3E}"/>
    <cellStyle name="Migliaia 5 4 11 2" xfId="34758" xr:uid="{5BA641E5-C2A2-4F52-8839-98BF7B608BEF}"/>
    <cellStyle name="Migliaia 5 4 12" xfId="23341" xr:uid="{754EABC3-D26E-4ACD-840C-DEAD05015B73}"/>
    <cellStyle name="Migliaia 5 4 2" xfId="454" xr:uid="{A10ECCE2-5ECE-4061-B374-4D60FB3C4559}"/>
    <cellStyle name="Migliaia 5 4 2 10" xfId="12046" xr:uid="{046D1736-3954-4656-9BA5-A3C428D805DD}"/>
    <cellStyle name="Migliaia 5 4 2 10 2" xfId="34883" xr:uid="{7090E806-65AE-47BA-BCD7-B2A4A6E54BE8}"/>
    <cellStyle name="Migliaia 5 4 2 11" xfId="23466" xr:uid="{76BE4713-0F96-4FB4-BA6B-C0F366B60851}"/>
    <cellStyle name="Migliaia 5 4 2 2" xfId="708" xr:uid="{78F98F7C-6853-4247-9797-8FDAB59110C9}"/>
    <cellStyle name="Migliaia 5 4 2 2 2" xfId="2270" xr:uid="{B787D01E-F39C-4E15-9FE9-081564B2CBB1}"/>
    <cellStyle name="Migliaia 5 4 2 2 2 2" xfId="5126" xr:uid="{DBB7E6A6-AF8F-45C6-A362-BAEA40E862A8}"/>
    <cellStyle name="Migliaia 5 4 2 2 2 2 2" xfId="10834" xr:uid="{96CD79E4-F081-4EBF-810E-424CFACB27E5}"/>
    <cellStyle name="Migliaia 5 4 2 2 2 2 2 2" xfId="22252" xr:uid="{DF4C6E48-2C2F-4B37-9B6D-EA0A510D4A7A}"/>
    <cellStyle name="Migliaia 5 4 2 2 2 2 2 2 2" xfId="45089" xr:uid="{1C0E22E2-B599-4D98-881A-DA7AF178C184}"/>
    <cellStyle name="Migliaia 5 4 2 2 2 2 2 3" xfId="33672" xr:uid="{6D30E957-CBF8-4847-879E-0C2C2B6C22D6}"/>
    <cellStyle name="Migliaia 5 4 2 2 2 2 3" xfId="16544" xr:uid="{1EDCADC5-2D4D-48E5-86C4-18E52DD8DDE4}"/>
    <cellStyle name="Migliaia 5 4 2 2 2 2 3 2" xfId="39381" xr:uid="{66610BB8-FF8E-46BE-A9A0-3C90D76FB483}"/>
    <cellStyle name="Migliaia 5 4 2 2 2 2 4" xfId="27964" xr:uid="{67C20DF6-7F49-4137-B60E-AC643CF4BCEC}"/>
    <cellStyle name="Migliaia 5 4 2 2 2 3" xfId="7981" xr:uid="{428C3364-3D9D-48DD-8FF1-EEE3C622AC17}"/>
    <cellStyle name="Migliaia 5 4 2 2 2 3 2" xfId="19398" xr:uid="{10771362-B600-4B3F-8664-A62030D8964F}"/>
    <cellStyle name="Migliaia 5 4 2 2 2 3 2 2" xfId="42235" xr:uid="{829F78CC-0907-41C5-8F60-6635A51D36B8}"/>
    <cellStyle name="Migliaia 5 4 2 2 2 3 3" xfId="30818" xr:uid="{84400A82-88F4-4AA0-9DCF-E725C3DE637B}"/>
    <cellStyle name="Migliaia 5 4 2 2 2 4" xfId="13690" xr:uid="{4A453438-6A6F-4F58-9CFF-4D05E1E126B3}"/>
    <cellStyle name="Migliaia 5 4 2 2 2 4 2" xfId="36527" xr:uid="{31C34F8E-7F81-4589-9006-DD2792DF59CA}"/>
    <cellStyle name="Migliaia 5 4 2 2 2 5" xfId="25110" xr:uid="{22CCDC17-37EF-45AD-A6B6-7EDEE0E2B9A8}"/>
    <cellStyle name="Migliaia 5 4 2 2 3" xfId="3699" xr:uid="{B49A9589-6D21-430A-89BB-39CC865E0A17}"/>
    <cellStyle name="Migliaia 5 4 2 2 3 2" xfId="9408" xr:uid="{A0FDCCA2-69D2-461A-856B-C7D61685FD82}"/>
    <cellStyle name="Migliaia 5 4 2 2 3 2 2" xfId="20825" xr:uid="{2492C8F3-390F-4B1F-AED7-EBFA6F954FFA}"/>
    <cellStyle name="Migliaia 5 4 2 2 3 2 2 2" xfId="43662" xr:uid="{3A414445-41C8-4F17-B4C4-B23A676BDB3B}"/>
    <cellStyle name="Migliaia 5 4 2 2 3 2 3" xfId="32245" xr:uid="{3B58E2B0-AA34-4209-A6B1-377B7D140F2D}"/>
    <cellStyle name="Migliaia 5 4 2 2 3 3" xfId="15117" xr:uid="{F3D99BD2-F51B-4D0A-B3BA-549EF51B5023}"/>
    <cellStyle name="Migliaia 5 4 2 2 3 3 2" xfId="37954" xr:uid="{74F0A045-4CBF-4D45-85FA-2784C503A7C6}"/>
    <cellStyle name="Migliaia 5 4 2 2 3 4" xfId="26537" xr:uid="{323AC0D6-9CC2-4632-A83D-1CB31A874BB2}"/>
    <cellStyle name="Migliaia 5 4 2 2 4" xfId="6554" xr:uid="{C7E36C9E-CD83-4C63-B5B4-99A8E61E255F}"/>
    <cellStyle name="Migliaia 5 4 2 2 4 2" xfId="17971" xr:uid="{BA2CF6FA-6885-49A0-AC78-9287B518F271}"/>
    <cellStyle name="Migliaia 5 4 2 2 4 2 2" xfId="40808" xr:uid="{09D30072-A98D-48B5-85AC-07B2A0194FD0}"/>
    <cellStyle name="Migliaia 5 4 2 2 4 3" xfId="29391" xr:uid="{D8AF4C44-2103-488A-B692-F05059252EC8}"/>
    <cellStyle name="Migliaia 5 4 2 2 5" xfId="12263" xr:uid="{D1055260-9CDE-468D-9124-9312F348BA53}"/>
    <cellStyle name="Migliaia 5 4 2 2 5 2" xfId="35100" xr:uid="{D702C084-756E-4BF3-A0CE-A03EB3EE8993}"/>
    <cellStyle name="Migliaia 5 4 2 2 6" xfId="23683" xr:uid="{8DC46159-A25F-477D-95DF-02E9BDB5954A}"/>
    <cellStyle name="Migliaia 5 4 2 3" xfId="968" xr:uid="{7B01674A-1699-4E19-A38E-5A344A8D99D8}"/>
    <cellStyle name="Migliaia 5 4 2 3 2" xfId="2487" xr:uid="{7B40E80A-1B8A-44E2-B445-FA4B7871004A}"/>
    <cellStyle name="Migliaia 5 4 2 3 2 2" xfId="5343" xr:uid="{EDAC2F84-D8D0-4B73-9C2F-E38A24A6B6C1}"/>
    <cellStyle name="Migliaia 5 4 2 3 2 2 2" xfId="11051" xr:uid="{FA7818CA-76CA-4C61-B71F-36CE995EDD28}"/>
    <cellStyle name="Migliaia 5 4 2 3 2 2 2 2" xfId="22469" xr:uid="{F86A7B5C-3E39-4D4B-824D-C94E37139BB1}"/>
    <cellStyle name="Migliaia 5 4 2 3 2 2 2 2 2" xfId="45306" xr:uid="{3459BF6E-0C0B-497B-8124-25F345B885FD}"/>
    <cellStyle name="Migliaia 5 4 2 3 2 2 2 3" xfId="33889" xr:uid="{C941079B-CEDF-4810-BD8E-084DA4080868}"/>
    <cellStyle name="Migliaia 5 4 2 3 2 2 3" xfId="16761" xr:uid="{06DBC13B-27D0-4B79-9C95-898B81F2DDA9}"/>
    <cellStyle name="Migliaia 5 4 2 3 2 2 3 2" xfId="39598" xr:uid="{1B78AFD1-1C34-4C92-8AE6-21C1A9F0AB55}"/>
    <cellStyle name="Migliaia 5 4 2 3 2 2 4" xfId="28181" xr:uid="{EBAC41FB-FA25-4C0A-A10C-09D248E730CD}"/>
    <cellStyle name="Migliaia 5 4 2 3 2 3" xfId="8198" xr:uid="{53DCB9A2-4D3C-4164-9349-E946E27281E3}"/>
    <cellStyle name="Migliaia 5 4 2 3 2 3 2" xfId="19615" xr:uid="{A3AF3C6D-E826-47BE-A535-C97D18E92695}"/>
    <cellStyle name="Migliaia 5 4 2 3 2 3 2 2" xfId="42452" xr:uid="{6C09F4CB-5BD8-4EFE-92A7-009614A2AB51}"/>
    <cellStyle name="Migliaia 5 4 2 3 2 3 3" xfId="31035" xr:uid="{7F24FBDA-4CCB-426D-8DC5-6279A98F92B9}"/>
    <cellStyle name="Migliaia 5 4 2 3 2 4" xfId="13907" xr:uid="{F6ED5DF0-BD66-48EC-8BE0-DFA96CD278C2}"/>
    <cellStyle name="Migliaia 5 4 2 3 2 4 2" xfId="36744" xr:uid="{4C635375-5571-469F-8558-0093AFC3B2A2}"/>
    <cellStyle name="Migliaia 5 4 2 3 2 5" xfId="25327" xr:uid="{C3B161D1-6B82-4451-A171-BD97849BB28F}"/>
    <cellStyle name="Migliaia 5 4 2 3 3" xfId="3916" xr:uid="{4B60A378-B20B-468F-86F8-A69071B43A4D}"/>
    <cellStyle name="Migliaia 5 4 2 3 3 2" xfId="9625" xr:uid="{418E7A41-C9F9-4689-9C0A-3FFACFE031BD}"/>
    <cellStyle name="Migliaia 5 4 2 3 3 2 2" xfId="21042" xr:uid="{EFF65B41-BFA4-48BD-B3FF-2FDC564E5668}"/>
    <cellStyle name="Migliaia 5 4 2 3 3 2 2 2" xfId="43879" xr:uid="{DA1D7E08-4A8B-4B01-AC20-34EA9B6DD09B}"/>
    <cellStyle name="Migliaia 5 4 2 3 3 2 3" xfId="32462" xr:uid="{E3C5B066-A788-4EE0-B22A-C65542EF35D2}"/>
    <cellStyle name="Migliaia 5 4 2 3 3 3" xfId="15334" xr:uid="{8D8B9E79-9EF4-40EF-886A-DB2A48D4B4F6}"/>
    <cellStyle name="Migliaia 5 4 2 3 3 3 2" xfId="38171" xr:uid="{816587FD-5DF6-4233-A463-0D9B82E8538C}"/>
    <cellStyle name="Migliaia 5 4 2 3 3 4" xfId="26754" xr:uid="{0B75AE91-5B35-4A89-8F54-96FF18A35369}"/>
    <cellStyle name="Migliaia 5 4 2 3 4" xfId="6771" xr:uid="{95048C96-E7EE-4520-AE80-D839145B79BB}"/>
    <cellStyle name="Migliaia 5 4 2 3 4 2" xfId="18188" xr:uid="{8E3C7D0C-F772-49EC-95AB-43D4B62C7324}"/>
    <cellStyle name="Migliaia 5 4 2 3 4 2 2" xfId="41025" xr:uid="{57CCFFB4-5FD4-439C-826D-66FE4B50548C}"/>
    <cellStyle name="Migliaia 5 4 2 3 4 3" xfId="29608" xr:uid="{20020D46-F252-4C18-B6BB-022BD319D6E7}"/>
    <cellStyle name="Migliaia 5 4 2 3 5" xfId="12480" xr:uid="{F8EF94E4-BC73-454C-B556-E62B322DEC80}"/>
    <cellStyle name="Migliaia 5 4 2 3 5 2" xfId="35317" xr:uid="{FE348891-AA63-471C-915F-3FBF9EE3C1A5}"/>
    <cellStyle name="Migliaia 5 4 2 3 6" xfId="23900" xr:uid="{4D436F5E-28C6-48DE-A8F8-321E51C1EA20}"/>
    <cellStyle name="Migliaia 5 4 2 4" xfId="1215" xr:uid="{4FC9B943-D8E9-43D7-8403-4A507DB5453F}"/>
    <cellStyle name="Migliaia 5 4 2 4 2" xfId="2704" xr:uid="{5DAE40BA-CB98-4E96-B19D-6BA5E58E1F5C}"/>
    <cellStyle name="Migliaia 5 4 2 4 2 2" xfId="5560" xr:uid="{46E15F4B-541F-43BC-A835-A1B779B846C2}"/>
    <cellStyle name="Migliaia 5 4 2 4 2 2 2" xfId="11268" xr:uid="{993F7C2E-2AF2-4E94-A015-0137200E40F3}"/>
    <cellStyle name="Migliaia 5 4 2 4 2 2 2 2" xfId="22686" xr:uid="{1D196B32-8FC6-4B5B-BDC3-C7E280E10694}"/>
    <cellStyle name="Migliaia 5 4 2 4 2 2 2 2 2" xfId="45523" xr:uid="{FFC88798-072A-4573-99BB-FC4EEF67952C}"/>
    <cellStyle name="Migliaia 5 4 2 4 2 2 2 3" xfId="34106" xr:uid="{386390F1-DDF9-4790-A46B-F6DF21636EBD}"/>
    <cellStyle name="Migliaia 5 4 2 4 2 2 3" xfId="16978" xr:uid="{2B7F772B-D953-4C79-8D1A-B63FA5881D02}"/>
    <cellStyle name="Migliaia 5 4 2 4 2 2 3 2" xfId="39815" xr:uid="{FBDBC6A1-970C-47EC-B6A2-A99799D3A123}"/>
    <cellStyle name="Migliaia 5 4 2 4 2 2 4" xfId="28398" xr:uid="{F5C6AFE9-646E-4AF4-B991-EA20F876945D}"/>
    <cellStyle name="Migliaia 5 4 2 4 2 3" xfId="8415" xr:uid="{0B4AC01D-78D7-42E7-A486-E288DBE58A86}"/>
    <cellStyle name="Migliaia 5 4 2 4 2 3 2" xfId="19832" xr:uid="{74B117DF-A9FE-4F19-952E-D8529FF709C4}"/>
    <cellStyle name="Migliaia 5 4 2 4 2 3 2 2" xfId="42669" xr:uid="{6C71D075-6123-4594-8857-2CEF69C3CD23}"/>
    <cellStyle name="Migliaia 5 4 2 4 2 3 3" xfId="31252" xr:uid="{9C8DD768-4FCE-403C-81A3-64C28580D78A}"/>
    <cellStyle name="Migliaia 5 4 2 4 2 4" xfId="14124" xr:uid="{B8827C97-C3B5-4F0A-AB83-FA0BDCB15AA3}"/>
    <cellStyle name="Migliaia 5 4 2 4 2 4 2" xfId="36961" xr:uid="{4D1DDB5F-1ECC-40B0-9300-EA2C1748F237}"/>
    <cellStyle name="Migliaia 5 4 2 4 2 5" xfId="25544" xr:uid="{33875FC5-7E25-4897-B479-4F0F091415D9}"/>
    <cellStyle name="Migliaia 5 4 2 4 3" xfId="4133" xr:uid="{E62699B7-F7AC-4805-B445-061F987660D9}"/>
    <cellStyle name="Migliaia 5 4 2 4 3 2" xfId="9842" xr:uid="{3B48993F-4FC7-47BA-9E9C-D5413E09E5AD}"/>
    <cellStyle name="Migliaia 5 4 2 4 3 2 2" xfId="21259" xr:uid="{DB3CB243-0627-4ACC-A091-5B49C9BB5529}"/>
    <cellStyle name="Migliaia 5 4 2 4 3 2 2 2" xfId="44096" xr:uid="{CB2C4AD1-1503-4AEA-A724-05F3DB966247}"/>
    <cellStyle name="Migliaia 5 4 2 4 3 2 3" xfId="32679" xr:uid="{E064FF64-43FC-4725-92CA-887DBFBE35A3}"/>
    <cellStyle name="Migliaia 5 4 2 4 3 3" xfId="15551" xr:uid="{784E1768-3EAC-4997-9853-1CB2CF9D31E2}"/>
    <cellStyle name="Migliaia 5 4 2 4 3 3 2" xfId="38388" xr:uid="{510E3292-D649-46A9-BEF3-81831C421C6F}"/>
    <cellStyle name="Migliaia 5 4 2 4 3 4" xfId="26971" xr:uid="{CE8EE982-EEFE-4F43-90D6-D95BF8E02C7D}"/>
    <cellStyle name="Migliaia 5 4 2 4 4" xfId="6988" xr:uid="{B62F7A29-B587-4D11-BE00-2CC126FAE1CA}"/>
    <cellStyle name="Migliaia 5 4 2 4 4 2" xfId="18405" xr:uid="{E50B0128-8A2D-4DD2-ACBA-D772124B3050}"/>
    <cellStyle name="Migliaia 5 4 2 4 4 2 2" xfId="41242" xr:uid="{DD33AD65-2B91-4552-80E3-5B9486F79272}"/>
    <cellStyle name="Migliaia 5 4 2 4 4 3" xfId="29825" xr:uid="{124A4EBA-DA7E-4173-8DD0-D5838BE3FC6A}"/>
    <cellStyle name="Migliaia 5 4 2 4 5" xfId="12697" xr:uid="{7E8ABA7F-8368-4E9D-B4C5-901EB1F5B950}"/>
    <cellStyle name="Migliaia 5 4 2 4 5 2" xfId="35534" xr:uid="{E34D07B4-C318-4590-83FE-67C10A599C4F}"/>
    <cellStyle name="Migliaia 5 4 2 4 6" xfId="24117" xr:uid="{AD6765C3-1B10-4543-9AD1-F43D3E4AF9B4}"/>
    <cellStyle name="Migliaia 5 4 2 5" xfId="1462" xr:uid="{64FEF8D2-5B1B-4833-9155-9555C84D5CFC}"/>
    <cellStyle name="Migliaia 5 4 2 5 2" xfId="2921" xr:uid="{A6B2FD0A-3808-4C38-A3E9-102BE4EEDB23}"/>
    <cellStyle name="Migliaia 5 4 2 5 2 2" xfId="5777" xr:uid="{E48A5627-EB55-4154-A655-821281619E0B}"/>
    <cellStyle name="Migliaia 5 4 2 5 2 2 2" xfId="11485" xr:uid="{A3B765B5-0338-4544-ADEB-74DE4876666E}"/>
    <cellStyle name="Migliaia 5 4 2 5 2 2 2 2" xfId="22903" xr:uid="{E4FE9CA3-003C-4FAB-90EC-7741AE6FD1B2}"/>
    <cellStyle name="Migliaia 5 4 2 5 2 2 2 2 2" xfId="45740" xr:uid="{8237F825-263B-4C35-9A43-7A157F8A4711}"/>
    <cellStyle name="Migliaia 5 4 2 5 2 2 2 3" xfId="34323" xr:uid="{0940FFBB-C55F-48D3-A147-7009A814AF0A}"/>
    <cellStyle name="Migliaia 5 4 2 5 2 2 3" xfId="17195" xr:uid="{A5B1622A-11C1-45D7-B052-8ABB90763A54}"/>
    <cellStyle name="Migliaia 5 4 2 5 2 2 3 2" xfId="40032" xr:uid="{53E47E8E-FE2D-423B-B898-DC524A5A1A2D}"/>
    <cellStyle name="Migliaia 5 4 2 5 2 2 4" xfId="28615" xr:uid="{ADBCCBAA-AB7F-4B81-B041-EBB758E46667}"/>
    <cellStyle name="Migliaia 5 4 2 5 2 3" xfId="8632" xr:uid="{CF4C1006-5BDD-47EA-BC70-FC0647A1D708}"/>
    <cellStyle name="Migliaia 5 4 2 5 2 3 2" xfId="20049" xr:uid="{B0DB8D1B-B3D9-410A-9A34-D7251E158E23}"/>
    <cellStyle name="Migliaia 5 4 2 5 2 3 2 2" xfId="42886" xr:uid="{A2C67C11-D54F-4AF0-943E-AAE44B1C691C}"/>
    <cellStyle name="Migliaia 5 4 2 5 2 3 3" xfId="31469" xr:uid="{6ACF5356-4E72-4B61-89E3-156306F20A25}"/>
    <cellStyle name="Migliaia 5 4 2 5 2 4" xfId="14341" xr:uid="{0A179719-1C83-4350-AF45-C2469E358296}"/>
    <cellStyle name="Migliaia 5 4 2 5 2 4 2" xfId="37178" xr:uid="{75EF5FDC-322E-474D-AC87-EB8A08DFCC49}"/>
    <cellStyle name="Migliaia 5 4 2 5 2 5" xfId="25761" xr:uid="{69EAEB02-CD1B-47EC-951E-D8897084C8B6}"/>
    <cellStyle name="Migliaia 5 4 2 5 3" xfId="4350" xr:uid="{6DB01831-D64F-4EBE-B3E0-DDA8DB80D530}"/>
    <cellStyle name="Migliaia 5 4 2 5 3 2" xfId="10059" xr:uid="{1D746456-1B0C-4458-A72E-4DCBB70F320E}"/>
    <cellStyle name="Migliaia 5 4 2 5 3 2 2" xfId="21476" xr:uid="{7E519976-89A0-4306-8B2E-3957F72898C3}"/>
    <cellStyle name="Migliaia 5 4 2 5 3 2 2 2" xfId="44313" xr:uid="{AEE3DE39-1146-4F78-9A2F-FFE475A5CB3B}"/>
    <cellStyle name="Migliaia 5 4 2 5 3 2 3" xfId="32896" xr:uid="{A8A14BC0-61F6-4109-AD9A-1C989CA4FF25}"/>
    <cellStyle name="Migliaia 5 4 2 5 3 3" xfId="15768" xr:uid="{DBFC77F2-7BA2-4E2F-9791-320115D100C8}"/>
    <cellStyle name="Migliaia 5 4 2 5 3 3 2" xfId="38605" xr:uid="{20BEC3BC-2432-4EDE-8642-540B35ED077D}"/>
    <cellStyle name="Migliaia 5 4 2 5 3 4" xfId="27188" xr:uid="{0F61FA23-F88B-4F6B-9CDD-DD1ADF96AFB1}"/>
    <cellStyle name="Migliaia 5 4 2 5 4" xfId="7205" xr:uid="{C4EAC3D1-59E0-4FA7-847B-989AE3D56509}"/>
    <cellStyle name="Migliaia 5 4 2 5 4 2" xfId="18622" xr:uid="{9F752F76-35F4-4F28-BF2E-5CF7A99F544B}"/>
    <cellStyle name="Migliaia 5 4 2 5 4 2 2" xfId="41459" xr:uid="{77A75568-53B8-4ACF-BC91-C6559194E860}"/>
    <cellStyle name="Migliaia 5 4 2 5 4 3" xfId="30042" xr:uid="{582E4A11-C8FD-4C1B-B8B5-B7E2C3D6F6FE}"/>
    <cellStyle name="Migliaia 5 4 2 5 5" xfId="12914" xr:uid="{0F7EC18F-81CB-4BD9-9B4A-95362B130677}"/>
    <cellStyle name="Migliaia 5 4 2 5 5 2" xfId="35751" xr:uid="{10BDA0A3-9B77-4079-9E82-6EB7CCBD45B1}"/>
    <cellStyle name="Migliaia 5 4 2 5 6" xfId="24334" xr:uid="{44C9931A-88BA-44CC-A405-FE167E14B5D2}"/>
    <cellStyle name="Migliaia 5 4 2 6" xfId="1709" xr:uid="{DF2E057E-7594-44D7-98CA-90DE64DB9078}"/>
    <cellStyle name="Migliaia 5 4 2 6 2" xfId="3138" xr:uid="{70E5DD6C-E283-420C-A7B7-61B6952488E7}"/>
    <cellStyle name="Migliaia 5 4 2 6 2 2" xfId="5994" xr:uid="{0A46C3EC-5B87-4871-B67D-523B9060F6C2}"/>
    <cellStyle name="Migliaia 5 4 2 6 2 2 2" xfId="11702" xr:uid="{74082C70-DEAD-467A-A492-5599B0D226E2}"/>
    <cellStyle name="Migliaia 5 4 2 6 2 2 2 2" xfId="23120" xr:uid="{270B1936-0B12-41E7-AA1B-CE2EBB1411FD}"/>
    <cellStyle name="Migliaia 5 4 2 6 2 2 2 2 2" xfId="45957" xr:uid="{3590B777-2954-42A2-9C77-A22F854E7226}"/>
    <cellStyle name="Migliaia 5 4 2 6 2 2 2 3" xfId="34540" xr:uid="{A6D6D588-1EA0-4EE6-BDBB-EBEB74E6A2BA}"/>
    <cellStyle name="Migliaia 5 4 2 6 2 2 3" xfId="17412" xr:uid="{CA99BF02-0BD5-4555-8FE9-FD945B12D512}"/>
    <cellStyle name="Migliaia 5 4 2 6 2 2 3 2" xfId="40249" xr:uid="{97DB642F-9137-4739-8E95-484FB630DE88}"/>
    <cellStyle name="Migliaia 5 4 2 6 2 2 4" xfId="28832" xr:uid="{3A32F860-ED4A-4CCF-8E1D-184FD76FCA57}"/>
    <cellStyle name="Migliaia 5 4 2 6 2 3" xfId="8849" xr:uid="{9BFEE111-1201-4B05-95A4-BC3EC9208161}"/>
    <cellStyle name="Migliaia 5 4 2 6 2 3 2" xfId="20266" xr:uid="{EEF43989-7445-43BE-873B-1A773E4DEB51}"/>
    <cellStyle name="Migliaia 5 4 2 6 2 3 2 2" xfId="43103" xr:uid="{C2A4C375-82A4-4D40-923B-213449A7EB31}"/>
    <cellStyle name="Migliaia 5 4 2 6 2 3 3" xfId="31686" xr:uid="{B99FE3E9-434A-4483-A516-1BF5CB3A05DC}"/>
    <cellStyle name="Migliaia 5 4 2 6 2 4" xfId="14558" xr:uid="{B196A87C-2786-41F5-82DA-27F81464309A}"/>
    <cellStyle name="Migliaia 5 4 2 6 2 4 2" xfId="37395" xr:uid="{E425CAD3-75FF-4C51-B2C6-A6BAA876109E}"/>
    <cellStyle name="Migliaia 5 4 2 6 2 5" xfId="25978" xr:uid="{D68C971E-C60C-4EE3-9541-977E3CE49055}"/>
    <cellStyle name="Migliaia 5 4 2 6 3" xfId="4567" xr:uid="{F5131823-8951-4476-88F4-E00DB3237BD2}"/>
    <cellStyle name="Migliaia 5 4 2 6 3 2" xfId="10276" xr:uid="{C4296365-D246-4BD7-8D12-6F5A42B54DCE}"/>
    <cellStyle name="Migliaia 5 4 2 6 3 2 2" xfId="21693" xr:uid="{F7C11BDD-2589-40D0-B1CD-26F5E8B8BF00}"/>
    <cellStyle name="Migliaia 5 4 2 6 3 2 2 2" xfId="44530" xr:uid="{E085530D-39F4-43C3-9809-2F49108EE897}"/>
    <cellStyle name="Migliaia 5 4 2 6 3 2 3" xfId="33113" xr:uid="{60BE9B38-CD0D-47DB-9C14-5C336A5F206B}"/>
    <cellStyle name="Migliaia 5 4 2 6 3 3" xfId="15985" xr:uid="{6807F997-0371-4EA4-B252-98EA6EF8627A}"/>
    <cellStyle name="Migliaia 5 4 2 6 3 3 2" xfId="38822" xr:uid="{B68E80F2-1922-4984-AAE1-BD4C7413104B}"/>
    <cellStyle name="Migliaia 5 4 2 6 3 4" xfId="27405" xr:uid="{EDB43E39-73DA-4C4F-B30B-20F068F64DA3}"/>
    <cellStyle name="Migliaia 5 4 2 6 4" xfId="7422" xr:uid="{3E9F6FF5-76F2-4353-8DD2-B2C9CA0CE224}"/>
    <cellStyle name="Migliaia 5 4 2 6 4 2" xfId="18839" xr:uid="{8E962E36-B11C-4A6D-8672-55D57D3DA9BE}"/>
    <cellStyle name="Migliaia 5 4 2 6 4 2 2" xfId="41676" xr:uid="{7798F402-DB68-48BE-8B08-0F8C46A630CE}"/>
    <cellStyle name="Migliaia 5 4 2 6 4 3" xfId="30259" xr:uid="{005718E1-40AE-4068-9ACF-F3FEF3E8747C}"/>
    <cellStyle name="Migliaia 5 4 2 6 5" xfId="13131" xr:uid="{575FCBCD-9C2D-4322-BDC3-1045DED4AE3C}"/>
    <cellStyle name="Migliaia 5 4 2 6 5 2" xfId="35968" xr:uid="{7409A028-8B75-47DB-98B2-F77DA0C3CF23}"/>
    <cellStyle name="Migliaia 5 4 2 6 6" xfId="24551" xr:uid="{71B37E3E-E9D4-4092-B2A7-8482560FEE9F}"/>
    <cellStyle name="Migliaia 5 4 2 7" xfId="2053" xr:uid="{0DB28CEF-2C1D-4E7E-896E-6CF6BF443A28}"/>
    <cellStyle name="Migliaia 5 4 2 7 2" xfId="4909" xr:uid="{1E757157-0F71-4138-9103-8A8456521E03}"/>
    <cellStyle name="Migliaia 5 4 2 7 2 2" xfId="10617" xr:uid="{2A27840F-1BEE-49F1-82D4-50FA582D2A7F}"/>
    <cellStyle name="Migliaia 5 4 2 7 2 2 2" xfId="22035" xr:uid="{BA3C4A11-5AC1-4C5A-8542-85B983EB5A3E}"/>
    <cellStyle name="Migliaia 5 4 2 7 2 2 2 2" xfId="44872" xr:uid="{3EF9FBD6-D41F-45E9-B824-55DC87CBA13B}"/>
    <cellStyle name="Migliaia 5 4 2 7 2 2 3" xfId="33455" xr:uid="{F7A18092-9535-4737-AD2E-99132B4617B7}"/>
    <cellStyle name="Migliaia 5 4 2 7 2 3" xfId="16327" xr:uid="{DE7EB657-6AD0-4193-8745-68D63B3914D1}"/>
    <cellStyle name="Migliaia 5 4 2 7 2 3 2" xfId="39164" xr:uid="{CC8BA5F8-F421-40AD-B3D0-DA70DA0A7B9B}"/>
    <cellStyle name="Migliaia 5 4 2 7 2 4" xfId="27747" xr:uid="{B125353A-9758-46AB-B399-DBAD41D99B18}"/>
    <cellStyle name="Migliaia 5 4 2 7 3" xfId="7764" xr:uid="{4858714D-D7B7-4F43-A8C1-4674D78070F7}"/>
    <cellStyle name="Migliaia 5 4 2 7 3 2" xfId="19181" xr:uid="{72FBDB3A-71D6-43D6-A7D0-EB1E76683210}"/>
    <cellStyle name="Migliaia 5 4 2 7 3 2 2" xfId="42018" xr:uid="{578D2A82-59D2-40FC-8F75-FA44DC401FF6}"/>
    <cellStyle name="Migliaia 5 4 2 7 3 3" xfId="30601" xr:uid="{FDFE42D2-BA37-46F1-A04C-04A7532EE401}"/>
    <cellStyle name="Migliaia 5 4 2 7 4" xfId="13473" xr:uid="{97E27EE9-96C0-4D01-A84B-3AC66F7168CF}"/>
    <cellStyle name="Migliaia 5 4 2 7 4 2" xfId="36310" xr:uid="{0351C866-5851-48E4-AA27-1B45DF38950D}"/>
    <cellStyle name="Migliaia 5 4 2 7 5" xfId="24893" xr:uid="{2CA8C1AE-5F8F-4C4C-8CC4-33F8F006822C}"/>
    <cellStyle name="Migliaia 5 4 2 8" xfId="3482" xr:uid="{0AF9CF6D-36FB-4C41-8ABB-4FBB5CD86394}"/>
    <cellStyle name="Migliaia 5 4 2 8 2" xfId="9191" xr:uid="{2A3B1AA6-60D9-4B60-BE05-EC081A5CA978}"/>
    <cellStyle name="Migliaia 5 4 2 8 2 2" xfId="20608" xr:uid="{003AFE39-EAD3-4E1E-8E28-1AC2E496CA36}"/>
    <cellStyle name="Migliaia 5 4 2 8 2 2 2" xfId="43445" xr:uid="{ECBF710B-F18A-4882-AE85-3CC827B31B2A}"/>
    <cellStyle name="Migliaia 5 4 2 8 2 3" xfId="32028" xr:uid="{2288FD51-93C4-4928-8361-E877428A4E0D}"/>
    <cellStyle name="Migliaia 5 4 2 8 3" xfId="14900" xr:uid="{8C913A05-2570-4C54-A1DB-7747A249F372}"/>
    <cellStyle name="Migliaia 5 4 2 8 3 2" xfId="37737" xr:uid="{DD715982-F552-4378-B495-9E6D3A304844}"/>
    <cellStyle name="Migliaia 5 4 2 8 4" xfId="26320" xr:uid="{C0F8512E-795E-41F6-AC53-8155C74D864B}"/>
    <cellStyle name="Migliaia 5 4 2 9" xfId="6337" xr:uid="{DDC7F1FE-7C64-4732-A95E-1935C7F1CA8F}"/>
    <cellStyle name="Migliaia 5 4 2 9 2" xfId="17754" xr:uid="{E1BC0316-704D-4D10-A70F-44555E2E3ACB}"/>
    <cellStyle name="Migliaia 5 4 2 9 2 2" xfId="40591" xr:uid="{DDF386C1-5564-4F11-AE42-747D697026D5}"/>
    <cellStyle name="Migliaia 5 4 2 9 3" xfId="29174" xr:uid="{158E9C72-DB1A-44C2-9AF7-9E64665D53E8}"/>
    <cellStyle name="Migliaia 5 4 3" xfId="574" xr:uid="{89C07259-711C-4946-84E8-3E7FA8BCC8F9}"/>
    <cellStyle name="Migliaia 5 4 3 2" xfId="2156" xr:uid="{07FE6384-71B9-44E5-9A52-CB755193903C}"/>
    <cellStyle name="Migliaia 5 4 3 2 2" xfId="5012" xr:uid="{BE3ECE15-06CB-440A-9D21-BDDB3B8AF1D0}"/>
    <cellStyle name="Migliaia 5 4 3 2 2 2" xfId="10720" xr:uid="{C51985FE-B0C1-4B6A-9944-B3E37197C13A}"/>
    <cellStyle name="Migliaia 5 4 3 2 2 2 2" xfId="22138" xr:uid="{05A1F648-7523-4489-A248-1648D6105074}"/>
    <cellStyle name="Migliaia 5 4 3 2 2 2 2 2" xfId="44975" xr:uid="{C58CA618-0F20-4689-A050-5FEFE0ADD8B6}"/>
    <cellStyle name="Migliaia 5 4 3 2 2 2 3" xfId="33558" xr:uid="{94E56948-D91B-45DF-9B3F-1A1A6C70BF13}"/>
    <cellStyle name="Migliaia 5 4 3 2 2 3" xfId="16430" xr:uid="{2EB8F96D-0799-4989-B11A-F8C50167667E}"/>
    <cellStyle name="Migliaia 5 4 3 2 2 3 2" xfId="39267" xr:uid="{BFE050B7-815C-42EC-A18A-AFE9C989166C}"/>
    <cellStyle name="Migliaia 5 4 3 2 2 4" xfId="27850" xr:uid="{F2D31F9B-058B-4C19-A619-8A98565E3107}"/>
    <cellStyle name="Migliaia 5 4 3 2 3" xfId="7867" xr:uid="{4C8A2197-63A4-42D2-AA92-5D0562BF5200}"/>
    <cellStyle name="Migliaia 5 4 3 2 3 2" xfId="19284" xr:uid="{D7C16EDD-2902-480B-A9AB-39C62D4249AB}"/>
    <cellStyle name="Migliaia 5 4 3 2 3 2 2" xfId="42121" xr:uid="{EB5AB674-BA0A-4D4B-8CF6-293A6ADC2BE3}"/>
    <cellStyle name="Migliaia 5 4 3 2 3 3" xfId="30704" xr:uid="{D9786573-F818-4EBD-A0B4-9BACE428DD5F}"/>
    <cellStyle name="Migliaia 5 4 3 2 4" xfId="13576" xr:uid="{A7D672AB-D1F1-4592-BB6B-16E76D109A40}"/>
    <cellStyle name="Migliaia 5 4 3 2 4 2" xfId="36413" xr:uid="{E084DBA9-87E9-4FB7-8040-C5CDC8DF7C20}"/>
    <cellStyle name="Migliaia 5 4 3 2 5" xfId="24996" xr:uid="{FD42C4D1-EF5A-489F-BF65-2E68F0230FFE}"/>
    <cellStyle name="Migliaia 5 4 3 3" xfId="3585" xr:uid="{84FA7A74-AC5F-4DB9-A2EE-B920F18602B8}"/>
    <cellStyle name="Migliaia 5 4 3 3 2" xfId="9294" xr:uid="{DA694FA4-AE8F-49CE-BD66-1982CE4C9222}"/>
    <cellStyle name="Migliaia 5 4 3 3 2 2" xfId="20711" xr:uid="{8BA127B3-EA3E-4B80-BF45-6DB4C5B0249B}"/>
    <cellStyle name="Migliaia 5 4 3 3 2 2 2" xfId="43548" xr:uid="{4000AD9B-916D-4B6F-BCB3-36577B8EE81C}"/>
    <cellStyle name="Migliaia 5 4 3 3 2 3" xfId="32131" xr:uid="{025F55EB-7681-4BAD-B02A-4C3EC8CD728D}"/>
    <cellStyle name="Migliaia 5 4 3 3 3" xfId="15003" xr:uid="{A9E7710D-49F8-49CE-A1C9-3493E3CF27A3}"/>
    <cellStyle name="Migliaia 5 4 3 3 3 2" xfId="37840" xr:uid="{EF112BEE-A44B-4AEC-9DA2-E0F4D592F8F9}"/>
    <cellStyle name="Migliaia 5 4 3 3 4" xfId="26423" xr:uid="{9A3E136C-FB91-4259-9948-A919A825071F}"/>
    <cellStyle name="Migliaia 5 4 3 4" xfId="6440" xr:uid="{B2F04140-BFC1-4FBD-A215-D38452585370}"/>
    <cellStyle name="Migliaia 5 4 3 4 2" xfId="17857" xr:uid="{2F7ECEA2-F000-4757-831A-2B96DFEF09D0}"/>
    <cellStyle name="Migliaia 5 4 3 4 2 2" xfId="40694" xr:uid="{8FFCCAAC-8ADD-481E-B304-660DC149A172}"/>
    <cellStyle name="Migliaia 5 4 3 4 3" xfId="29277" xr:uid="{70098276-C76A-47AF-8938-3D858CC3491A}"/>
    <cellStyle name="Migliaia 5 4 3 5" xfId="12149" xr:uid="{C0ECB6ED-0A64-4E0B-8714-12811F6C356D}"/>
    <cellStyle name="Migliaia 5 4 3 5 2" xfId="34986" xr:uid="{A4A9D60C-80C7-437A-BE99-A105395E8F53}"/>
    <cellStyle name="Migliaia 5 4 3 6" xfId="23569" xr:uid="{7766D21D-1345-4E82-A11C-1C1B8E7F7C49}"/>
    <cellStyle name="Migliaia 5 4 4" xfId="837" xr:uid="{FF34C7E4-412B-434B-9D19-06E58ABBA7BA}"/>
    <cellStyle name="Migliaia 5 4 4 2" xfId="2373" xr:uid="{A4C07874-0E3C-4F69-ACC7-6E08AD56E99B}"/>
    <cellStyle name="Migliaia 5 4 4 2 2" xfId="5229" xr:uid="{5569804D-4A11-4207-9D5F-B827CF774173}"/>
    <cellStyle name="Migliaia 5 4 4 2 2 2" xfId="10937" xr:uid="{D1620895-D47E-493F-938B-23102CAEF796}"/>
    <cellStyle name="Migliaia 5 4 4 2 2 2 2" xfId="22355" xr:uid="{76C72E3D-CECE-42A3-91E2-DA41022D2527}"/>
    <cellStyle name="Migliaia 5 4 4 2 2 2 2 2" xfId="45192" xr:uid="{1A11B73A-9CB4-4156-9D97-4D12CF399801}"/>
    <cellStyle name="Migliaia 5 4 4 2 2 2 3" xfId="33775" xr:uid="{3A2881B2-9FA8-4071-9B72-0033278EF374}"/>
    <cellStyle name="Migliaia 5 4 4 2 2 3" xfId="16647" xr:uid="{99E9DC96-3DE6-4CA0-92BB-B1A722EDA419}"/>
    <cellStyle name="Migliaia 5 4 4 2 2 3 2" xfId="39484" xr:uid="{1BB84861-7690-4B2B-A608-9E71C63FEFC3}"/>
    <cellStyle name="Migliaia 5 4 4 2 2 4" xfId="28067" xr:uid="{1F324599-800D-4692-B635-EC58276CBEF2}"/>
    <cellStyle name="Migliaia 5 4 4 2 3" xfId="8084" xr:uid="{1CB465DA-F4D3-4E8A-99E5-9B0FAA9DB2BE}"/>
    <cellStyle name="Migliaia 5 4 4 2 3 2" xfId="19501" xr:uid="{32491EC6-19A0-4011-B1AB-C9161C519899}"/>
    <cellStyle name="Migliaia 5 4 4 2 3 2 2" xfId="42338" xr:uid="{9A202F29-C18E-43C6-A2D7-11007B193B83}"/>
    <cellStyle name="Migliaia 5 4 4 2 3 3" xfId="30921" xr:uid="{ADBCA5C8-D700-4636-966D-CC7C4C9E096E}"/>
    <cellStyle name="Migliaia 5 4 4 2 4" xfId="13793" xr:uid="{428934CD-6ABC-454F-911B-9175EABD6E11}"/>
    <cellStyle name="Migliaia 5 4 4 2 4 2" xfId="36630" xr:uid="{2B1A0AD8-5E67-4E58-843F-D7D9A57D4449}"/>
    <cellStyle name="Migliaia 5 4 4 2 5" xfId="25213" xr:uid="{D5BAC21E-E567-4AC1-AE67-2414200B5908}"/>
    <cellStyle name="Migliaia 5 4 4 3" xfId="3802" xr:uid="{006919FF-8971-453B-BA0B-FAE70942F84C}"/>
    <cellStyle name="Migliaia 5 4 4 3 2" xfId="9511" xr:uid="{9394880C-CC08-47C3-9FC6-DC5CFBCF59F5}"/>
    <cellStyle name="Migliaia 5 4 4 3 2 2" xfId="20928" xr:uid="{0DD8DCB5-8032-4639-8490-4F4940A62E59}"/>
    <cellStyle name="Migliaia 5 4 4 3 2 2 2" xfId="43765" xr:uid="{FA25C9A5-B896-4751-841D-267257EAF407}"/>
    <cellStyle name="Migliaia 5 4 4 3 2 3" xfId="32348" xr:uid="{5DE3EC19-0A21-4A40-A92C-C3F5E195C478}"/>
    <cellStyle name="Migliaia 5 4 4 3 3" xfId="15220" xr:uid="{787228CC-A6E7-4930-881D-C91DCBB594FB}"/>
    <cellStyle name="Migliaia 5 4 4 3 3 2" xfId="38057" xr:uid="{0DC4FCD9-2766-4BC1-B4CF-CB84E9875E70}"/>
    <cellStyle name="Migliaia 5 4 4 3 4" xfId="26640" xr:uid="{D7EEF106-65CA-4316-ADA3-C5A66193D78D}"/>
    <cellStyle name="Migliaia 5 4 4 4" xfId="6657" xr:uid="{04352E18-C56F-4AC3-84B4-148534DD5C4E}"/>
    <cellStyle name="Migliaia 5 4 4 4 2" xfId="18074" xr:uid="{D9B6701C-D8D1-43DE-8BAE-142E8935955B}"/>
    <cellStyle name="Migliaia 5 4 4 4 2 2" xfId="40911" xr:uid="{EEBB70B9-43AE-47F3-97BA-7B8C062AF570}"/>
    <cellStyle name="Migliaia 5 4 4 4 3" xfId="29494" xr:uid="{3EA866F8-CE79-4012-A542-59D764FCB5CB}"/>
    <cellStyle name="Migliaia 5 4 4 5" xfId="12366" xr:uid="{B49496A2-0D70-42B0-BF54-C0E37DAE8D3B}"/>
    <cellStyle name="Migliaia 5 4 4 5 2" xfId="35203" xr:uid="{5ACDBE28-D0AF-4A3A-981A-0F4DBDE9E7B5}"/>
    <cellStyle name="Migliaia 5 4 4 6" xfId="23786" xr:uid="{9E70028F-ADF6-45B5-A580-15B3965BB445}"/>
    <cellStyle name="Migliaia 5 4 5" xfId="1084" xr:uid="{54D953DC-04DD-41B7-BBF4-79C47812BF6A}"/>
    <cellStyle name="Migliaia 5 4 5 2" xfId="2590" xr:uid="{6C7D15D2-820E-41E9-B92A-DF2A5AE70D6D}"/>
    <cellStyle name="Migliaia 5 4 5 2 2" xfId="5446" xr:uid="{DDE148FC-8A37-4693-850B-D6FF11EF006E}"/>
    <cellStyle name="Migliaia 5 4 5 2 2 2" xfId="11154" xr:uid="{D66C563C-2862-4C0B-87A9-3AC2A91C820C}"/>
    <cellStyle name="Migliaia 5 4 5 2 2 2 2" xfId="22572" xr:uid="{E4FFF20E-2781-4C05-A2E6-CF3AAF2ED74D}"/>
    <cellStyle name="Migliaia 5 4 5 2 2 2 2 2" xfId="45409" xr:uid="{3A787173-86CE-442F-8E1F-F6485912231E}"/>
    <cellStyle name="Migliaia 5 4 5 2 2 2 3" xfId="33992" xr:uid="{3B11767D-60C8-4114-B359-064C2E74272E}"/>
    <cellStyle name="Migliaia 5 4 5 2 2 3" xfId="16864" xr:uid="{5428585D-08C6-4C6C-9524-831A5514DDB0}"/>
    <cellStyle name="Migliaia 5 4 5 2 2 3 2" xfId="39701" xr:uid="{038E21DC-2C68-4201-AFA9-FC6FB21CC51A}"/>
    <cellStyle name="Migliaia 5 4 5 2 2 4" xfId="28284" xr:uid="{4C21EADB-DB05-4937-A06F-09B5B366BC21}"/>
    <cellStyle name="Migliaia 5 4 5 2 3" xfId="8301" xr:uid="{FE2C510B-4BDA-4C0D-AEBD-52F314897CEF}"/>
    <cellStyle name="Migliaia 5 4 5 2 3 2" xfId="19718" xr:uid="{D13381F6-4050-4732-892A-30C187DA3C9B}"/>
    <cellStyle name="Migliaia 5 4 5 2 3 2 2" xfId="42555" xr:uid="{1673F587-64E2-4F48-91E3-310DB9BA9B58}"/>
    <cellStyle name="Migliaia 5 4 5 2 3 3" xfId="31138" xr:uid="{11F3F51C-B3A8-4A1C-B01E-B8454B7E8F4F}"/>
    <cellStyle name="Migliaia 5 4 5 2 4" xfId="14010" xr:uid="{73773CC0-D36C-4A22-888B-70FB150E4FB6}"/>
    <cellStyle name="Migliaia 5 4 5 2 4 2" xfId="36847" xr:uid="{6C76AB30-C43C-42E3-B1CC-2DBE7D2F38E7}"/>
    <cellStyle name="Migliaia 5 4 5 2 5" xfId="25430" xr:uid="{F0EC2A5F-D1D9-49A6-90B5-08778ABE31F7}"/>
    <cellStyle name="Migliaia 5 4 5 3" xfId="4019" xr:uid="{19019B16-E243-4AD6-A0C3-F3534CF466BE}"/>
    <cellStyle name="Migliaia 5 4 5 3 2" xfId="9728" xr:uid="{481DF149-C533-4410-B57D-80E4957D5D99}"/>
    <cellStyle name="Migliaia 5 4 5 3 2 2" xfId="21145" xr:uid="{828CCBE4-4A2F-4E51-8D52-3B000A2834C4}"/>
    <cellStyle name="Migliaia 5 4 5 3 2 2 2" xfId="43982" xr:uid="{A65018E3-6555-4D34-9425-68D6CBBBC157}"/>
    <cellStyle name="Migliaia 5 4 5 3 2 3" xfId="32565" xr:uid="{851438B0-BE6A-4B1D-BD19-5D20DD8751F3}"/>
    <cellStyle name="Migliaia 5 4 5 3 3" xfId="15437" xr:uid="{D1B23734-63AF-43E6-8BE7-3F51D9EEEFE2}"/>
    <cellStyle name="Migliaia 5 4 5 3 3 2" xfId="38274" xr:uid="{A217445F-B1AE-436F-A88D-93809C62AB31}"/>
    <cellStyle name="Migliaia 5 4 5 3 4" xfId="26857" xr:uid="{27D10B89-143A-4CFB-B57D-29869E1C2028}"/>
    <cellStyle name="Migliaia 5 4 5 4" xfId="6874" xr:uid="{E61999DF-18F6-482A-81DC-632ABE9C6E3B}"/>
    <cellStyle name="Migliaia 5 4 5 4 2" xfId="18291" xr:uid="{D00A8E47-B9D7-49A9-8AFC-715F96FC7245}"/>
    <cellStyle name="Migliaia 5 4 5 4 2 2" xfId="41128" xr:uid="{BE55BB9E-1FA0-48E0-A89D-3B15375B6BB7}"/>
    <cellStyle name="Migliaia 5 4 5 4 3" xfId="29711" xr:uid="{9069B29F-3A04-4B04-A5C9-2BE8773A5C75}"/>
    <cellStyle name="Migliaia 5 4 5 5" xfId="12583" xr:uid="{074379B2-DE76-462A-A61F-399A1D8ACFEF}"/>
    <cellStyle name="Migliaia 5 4 5 5 2" xfId="35420" xr:uid="{055E130C-28F7-4AA6-B368-1BCCDC45BF62}"/>
    <cellStyle name="Migliaia 5 4 5 6" xfId="24003" xr:uid="{000D78E6-4A23-4D3D-9DBA-30E8BB851DEF}"/>
    <cellStyle name="Migliaia 5 4 6" xfId="1331" xr:uid="{21D23628-8452-469E-9C13-8FC1AE8B7C11}"/>
    <cellStyle name="Migliaia 5 4 6 2" xfId="2807" xr:uid="{5C0B8934-1C7B-4724-9689-0E6ED01193AE}"/>
    <cellStyle name="Migliaia 5 4 6 2 2" xfId="5663" xr:uid="{499C6578-8854-4506-9138-ED7CC0273DD6}"/>
    <cellStyle name="Migliaia 5 4 6 2 2 2" xfId="11371" xr:uid="{9708DE3B-4849-4D30-8C54-C9A50516181A}"/>
    <cellStyle name="Migliaia 5 4 6 2 2 2 2" xfId="22789" xr:uid="{9359B67D-47EC-4D02-A920-45288BA59D30}"/>
    <cellStyle name="Migliaia 5 4 6 2 2 2 2 2" xfId="45626" xr:uid="{FB7646BB-6CC1-4A4E-AD5B-7232430C4278}"/>
    <cellStyle name="Migliaia 5 4 6 2 2 2 3" xfId="34209" xr:uid="{BA58515D-8791-43A3-9105-20EE7CCBDCFB}"/>
    <cellStyle name="Migliaia 5 4 6 2 2 3" xfId="17081" xr:uid="{3AB6F64C-4BC9-45DE-9D5B-79571B25842A}"/>
    <cellStyle name="Migliaia 5 4 6 2 2 3 2" xfId="39918" xr:uid="{0F6CA49E-221D-4751-8809-13C832B93619}"/>
    <cellStyle name="Migliaia 5 4 6 2 2 4" xfId="28501" xr:uid="{52A8A4B5-4C17-4D87-855A-764EE5886019}"/>
    <cellStyle name="Migliaia 5 4 6 2 3" xfId="8518" xr:uid="{A48937A4-5507-4B0C-A042-AFBB6C02CE78}"/>
    <cellStyle name="Migliaia 5 4 6 2 3 2" xfId="19935" xr:uid="{38FD850F-A456-4FBB-8420-A4B81C3B962C}"/>
    <cellStyle name="Migliaia 5 4 6 2 3 2 2" xfId="42772" xr:uid="{EE117951-889D-4C4D-BBA7-57C4675F6F84}"/>
    <cellStyle name="Migliaia 5 4 6 2 3 3" xfId="31355" xr:uid="{87C10F9D-7C46-492A-9134-2640C7EA55C5}"/>
    <cellStyle name="Migliaia 5 4 6 2 4" xfId="14227" xr:uid="{4D58BD0A-402A-4D57-A885-55A80101CD15}"/>
    <cellStyle name="Migliaia 5 4 6 2 4 2" xfId="37064" xr:uid="{BC094F28-3B78-4FEF-B34D-6653AC3FBC58}"/>
    <cellStyle name="Migliaia 5 4 6 2 5" xfId="25647" xr:uid="{C6E72673-74B7-4F02-AA01-25A89EA326A9}"/>
    <cellStyle name="Migliaia 5 4 6 3" xfId="4236" xr:uid="{CBCF2A07-8D59-429D-BC0E-9CEA8EB8A29D}"/>
    <cellStyle name="Migliaia 5 4 6 3 2" xfId="9945" xr:uid="{BAF9C00E-278E-429B-A5BD-6C2533CFD291}"/>
    <cellStyle name="Migliaia 5 4 6 3 2 2" xfId="21362" xr:uid="{036874C1-AFC8-49A3-B6FA-C43B22C38AB3}"/>
    <cellStyle name="Migliaia 5 4 6 3 2 2 2" xfId="44199" xr:uid="{1917C700-9291-4E28-B880-AA7D16893BD6}"/>
    <cellStyle name="Migliaia 5 4 6 3 2 3" xfId="32782" xr:uid="{7EBD00F3-8B0A-430D-AA86-777A20C6B640}"/>
    <cellStyle name="Migliaia 5 4 6 3 3" xfId="15654" xr:uid="{C2582EFE-3178-4589-878C-4859A5B28945}"/>
    <cellStyle name="Migliaia 5 4 6 3 3 2" xfId="38491" xr:uid="{4B5A4689-B959-470C-9191-C2677E203B84}"/>
    <cellStyle name="Migliaia 5 4 6 3 4" xfId="27074" xr:uid="{E73097C9-BB5E-4BB8-AF09-4B495FCA2F69}"/>
    <cellStyle name="Migliaia 5 4 6 4" xfId="7091" xr:uid="{A49A595F-FD6F-4A91-9447-BC82185FA24C}"/>
    <cellStyle name="Migliaia 5 4 6 4 2" xfId="18508" xr:uid="{C2D87EDE-CA02-4308-95B0-C4271A807A51}"/>
    <cellStyle name="Migliaia 5 4 6 4 2 2" xfId="41345" xr:uid="{0304DBA9-4E22-477E-9718-D8A1B88DC63B}"/>
    <cellStyle name="Migliaia 5 4 6 4 3" xfId="29928" xr:uid="{C99B013C-747C-4902-83EA-DB0F8D5831A2}"/>
    <cellStyle name="Migliaia 5 4 6 5" xfId="12800" xr:uid="{3CE92DF7-622F-46E0-9DAF-9A6401E69FFE}"/>
    <cellStyle name="Migliaia 5 4 6 5 2" xfId="35637" xr:uid="{6D6A19B4-57C9-4F09-A449-033569080EB6}"/>
    <cellStyle name="Migliaia 5 4 6 6" xfId="24220" xr:uid="{1EBB0CB9-ABE8-4EA8-80A0-904183EEEC51}"/>
    <cellStyle name="Migliaia 5 4 7" xfId="1578" xr:uid="{55D7E202-6370-4A8E-858B-4B560C3ADEA5}"/>
    <cellStyle name="Migliaia 5 4 7 2" xfId="3024" xr:uid="{E0D4F808-FAC3-4B89-8432-F8E8B4FA7EED}"/>
    <cellStyle name="Migliaia 5 4 7 2 2" xfId="5880" xr:uid="{3A9A6710-80E2-4C1D-8307-61612CA1D3CB}"/>
    <cellStyle name="Migliaia 5 4 7 2 2 2" xfId="11588" xr:uid="{4201EDB9-930D-45E5-A50B-4FE08EABAD10}"/>
    <cellStyle name="Migliaia 5 4 7 2 2 2 2" xfId="23006" xr:uid="{079D0B2C-1927-4490-A674-EA42AB1521B9}"/>
    <cellStyle name="Migliaia 5 4 7 2 2 2 2 2" xfId="45843" xr:uid="{A32F06CE-F81B-4F74-8B78-503C04147AA0}"/>
    <cellStyle name="Migliaia 5 4 7 2 2 2 3" xfId="34426" xr:uid="{51DB8D7C-4F51-4AE5-A8DA-A171F9770708}"/>
    <cellStyle name="Migliaia 5 4 7 2 2 3" xfId="17298" xr:uid="{1E47C340-38A0-4955-807B-02C238BD536A}"/>
    <cellStyle name="Migliaia 5 4 7 2 2 3 2" xfId="40135" xr:uid="{3E0893F2-8C84-497E-BA0A-BD01B4626CC3}"/>
    <cellStyle name="Migliaia 5 4 7 2 2 4" xfId="28718" xr:uid="{7BC205B3-97C6-4306-8729-FAD8EAF857A9}"/>
    <cellStyle name="Migliaia 5 4 7 2 3" xfId="8735" xr:uid="{5300285D-DBA7-4FC6-ADEA-DB419CE05A8A}"/>
    <cellStyle name="Migliaia 5 4 7 2 3 2" xfId="20152" xr:uid="{DE966791-749E-4635-BA8D-BF0F128D82CD}"/>
    <cellStyle name="Migliaia 5 4 7 2 3 2 2" xfId="42989" xr:uid="{CE0E5245-DCF2-4DD6-998A-907EBDDE1BAA}"/>
    <cellStyle name="Migliaia 5 4 7 2 3 3" xfId="31572" xr:uid="{86BD8C8B-49F2-40C5-82BB-094C2CDA15A0}"/>
    <cellStyle name="Migliaia 5 4 7 2 4" xfId="14444" xr:uid="{CF29B721-8D1D-465B-A5B6-103BF1FEC230}"/>
    <cellStyle name="Migliaia 5 4 7 2 4 2" xfId="37281" xr:uid="{B10996CA-DE17-4F76-BAD1-71498EC6F493}"/>
    <cellStyle name="Migliaia 5 4 7 2 5" xfId="25864" xr:uid="{DDD9E78B-4BD6-488E-BC4A-11D2B4F51D62}"/>
    <cellStyle name="Migliaia 5 4 7 3" xfId="4453" xr:uid="{BA706BC8-12F0-47D4-8F09-180A4D1D4E67}"/>
    <cellStyle name="Migliaia 5 4 7 3 2" xfId="10162" xr:uid="{744F5A87-75A7-4EF8-A66B-6948706E10B6}"/>
    <cellStyle name="Migliaia 5 4 7 3 2 2" xfId="21579" xr:uid="{13B48AFC-A1C6-4FA1-AE83-4B4577C6829C}"/>
    <cellStyle name="Migliaia 5 4 7 3 2 2 2" xfId="44416" xr:uid="{86D2C968-DD51-41C1-894C-80E31D0EDDBD}"/>
    <cellStyle name="Migliaia 5 4 7 3 2 3" xfId="32999" xr:uid="{B7E9E1D8-4E25-4BA1-92A5-DEE0C9338FA6}"/>
    <cellStyle name="Migliaia 5 4 7 3 3" xfId="15871" xr:uid="{B7458DF5-563A-4F03-A190-3C2E9A2106E1}"/>
    <cellStyle name="Migliaia 5 4 7 3 3 2" xfId="38708" xr:uid="{D0DB8EE3-3A01-4D82-A375-DC47358057E6}"/>
    <cellStyle name="Migliaia 5 4 7 3 4" xfId="27291" xr:uid="{98F891B6-A261-44C5-B9A1-AA7927EB8648}"/>
    <cellStyle name="Migliaia 5 4 7 4" xfId="7308" xr:uid="{0D331B85-A437-4AA1-AA0C-14D16AEF6814}"/>
    <cellStyle name="Migliaia 5 4 7 4 2" xfId="18725" xr:uid="{1C892570-F67D-4D73-9DAF-52D85BD24670}"/>
    <cellStyle name="Migliaia 5 4 7 4 2 2" xfId="41562" xr:uid="{1D8011AF-F646-44BF-96EE-D97E4A0EC3A6}"/>
    <cellStyle name="Migliaia 5 4 7 4 3" xfId="30145" xr:uid="{339DA9AC-C15F-4CA7-BB28-68A10BBF9C4D}"/>
    <cellStyle name="Migliaia 5 4 7 5" xfId="13017" xr:uid="{83A253B6-A21C-48D3-949B-534AB5A2E478}"/>
    <cellStyle name="Migliaia 5 4 7 5 2" xfId="35854" xr:uid="{0349144C-345A-4AFE-9B20-B5AADACEECCD}"/>
    <cellStyle name="Migliaia 5 4 7 6" xfId="24437" xr:uid="{D0E0B119-42B3-4830-88CC-F11CFB447DA7}"/>
    <cellStyle name="Migliaia 5 4 8" xfId="1928" xr:uid="{A7777792-BA49-47BA-A029-5A657A7258AE}"/>
    <cellStyle name="Migliaia 5 4 8 2" xfId="4784" xr:uid="{B078AC87-D84B-48E1-8576-FC293CE8BB58}"/>
    <cellStyle name="Migliaia 5 4 8 2 2" xfId="10493" xr:uid="{A036A939-BD07-4D0F-BD5E-D27CC1B4B0C9}"/>
    <cellStyle name="Migliaia 5 4 8 2 2 2" xfId="21910" xr:uid="{65E755CA-AAC9-43EF-B6C4-BE9CB2BE805F}"/>
    <cellStyle name="Migliaia 5 4 8 2 2 2 2" xfId="44747" xr:uid="{059F5B70-AA94-4DD1-9CB2-8DE38785CA83}"/>
    <cellStyle name="Migliaia 5 4 8 2 2 3" xfId="33330" xr:uid="{0CBB2128-8281-4054-AF44-34194044AD91}"/>
    <cellStyle name="Migliaia 5 4 8 2 3" xfId="16202" xr:uid="{00A9D482-4B11-492C-BE2D-9B899FA56609}"/>
    <cellStyle name="Migliaia 5 4 8 2 3 2" xfId="39039" xr:uid="{35938B8C-46A7-41BC-9683-C37D1812C349}"/>
    <cellStyle name="Migliaia 5 4 8 2 4" xfId="27622" xr:uid="{6B24EC69-9990-43E5-8ECF-01C6E9EE9C4E}"/>
    <cellStyle name="Migliaia 5 4 8 3" xfId="7639" xr:uid="{69BEBFEE-BBC6-41C7-8335-4D3F9D5CD620}"/>
    <cellStyle name="Migliaia 5 4 8 3 2" xfId="19056" xr:uid="{F8DC5290-ABFE-4B48-B9B9-3AD26EFCD5EA}"/>
    <cellStyle name="Migliaia 5 4 8 3 2 2" xfId="41893" xr:uid="{CA52C498-F94F-4302-AABF-5B11310AE968}"/>
    <cellStyle name="Migliaia 5 4 8 3 3" xfId="30476" xr:uid="{F1B8EA43-37F1-402A-AD80-A35C28C9D932}"/>
    <cellStyle name="Migliaia 5 4 8 4" xfId="13348" xr:uid="{64327FD7-EDE0-43E4-BD42-E9EA5B57D3C8}"/>
    <cellStyle name="Migliaia 5 4 8 4 2" xfId="36185" xr:uid="{78AF9EA6-73C2-4C8A-B45D-ABF2B9C874EE}"/>
    <cellStyle name="Migliaia 5 4 8 5" xfId="24768" xr:uid="{9407E424-82F2-4DF3-AC79-4263BA1AFE7F}"/>
    <cellStyle name="Migliaia 5 4 9" xfId="3357" xr:uid="{867E52CB-0A49-44ED-AE5B-09FCECA2BFA2}"/>
    <cellStyle name="Migliaia 5 4 9 2" xfId="9066" xr:uid="{1AF9BE25-5BC2-4B78-8197-F7A765DF8CF6}"/>
    <cellStyle name="Migliaia 5 4 9 2 2" xfId="20483" xr:uid="{47E15677-9891-4B1A-9A88-F8DE055E9B4D}"/>
    <cellStyle name="Migliaia 5 4 9 2 2 2" xfId="43320" xr:uid="{F305C881-5641-475B-832E-1E8518F76974}"/>
    <cellStyle name="Migliaia 5 4 9 2 3" xfId="31903" xr:uid="{8C3E82F0-982C-4025-AA3E-F0745D40E071}"/>
    <cellStyle name="Migliaia 5 4 9 3" xfId="14775" xr:uid="{ACD454AD-660A-4764-895D-62D28D1397B7}"/>
    <cellStyle name="Migliaia 5 4 9 3 2" xfId="37612" xr:uid="{C7CFFC9D-1091-4017-8C1E-416FF296AB4C}"/>
    <cellStyle name="Migliaia 5 4 9 4" xfId="26195" xr:uid="{A74B463E-8C26-4646-A8B5-92674C872C3F}"/>
    <cellStyle name="Migliaia 5 5" xfId="269" xr:uid="{FAC58D54-A154-485D-8BD5-BCE98B299399}"/>
    <cellStyle name="Migliaia 5 5 10" xfId="6182" xr:uid="{02821D26-8041-42EE-8EE2-21155F993BEB}"/>
    <cellStyle name="Migliaia 5 5 10 2" xfId="17599" xr:uid="{DAE978B0-6299-422C-98E4-0159D2285A94}"/>
    <cellStyle name="Migliaia 5 5 10 2 2" xfId="40436" xr:uid="{83E0FA06-F3C6-4240-9A54-30D16048F534}"/>
    <cellStyle name="Migliaia 5 5 10 3" xfId="29019" xr:uid="{C22FDEDF-136C-4516-8AF0-5542FBEB2AC9}"/>
    <cellStyle name="Migliaia 5 5 11" xfId="11891" xr:uid="{D27051B5-3571-46C2-BFDF-8FD2EEAC1313}"/>
    <cellStyle name="Migliaia 5 5 11 2" xfId="34728" xr:uid="{FA22DC2A-D726-4700-A4E9-0F4779ED7A2F}"/>
    <cellStyle name="Migliaia 5 5 12" xfId="23311" xr:uid="{294C6977-07FA-4734-8CD6-BE1E64A1AC69}"/>
    <cellStyle name="Migliaia 5 5 2" xfId="429" xr:uid="{CD222815-F92B-4856-B318-BD5A8ECC806F}"/>
    <cellStyle name="Migliaia 5 5 2 10" xfId="12021" xr:uid="{E03B2612-EB94-4EE9-ADC9-4F3B9B24A0E8}"/>
    <cellStyle name="Migliaia 5 5 2 10 2" xfId="34858" xr:uid="{3B511D43-4CB0-4484-BF5D-B6677C7ED2E1}"/>
    <cellStyle name="Migliaia 5 5 2 11" xfId="23441" xr:uid="{CDB3A79C-2730-4D75-AAE3-728132E3FCBC}"/>
    <cellStyle name="Migliaia 5 5 2 2" xfId="683" xr:uid="{FBEA93F8-9BC3-45F0-9D70-64974D8DFA63}"/>
    <cellStyle name="Migliaia 5 5 2 2 2" xfId="2245" xr:uid="{C5B7F020-7972-4797-B51F-F78A797EF286}"/>
    <cellStyle name="Migliaia 5 5 2 2 2 2" xfId="5101" xr:uid="{9A4D81D5-EC6A-4437-A1E1-C1E6F6187F43}"/>
    <cellStyle name="Migliaia 5 5 2 2 2 2 2" xfId="10809" xr:uid="{1088E5D2-7F8B-44BF-ABF8-D9A480B4B20F}"/>
    <cellStyle name="Migliaia 5 5 2 2 2 2 2 2" xfId="22227" xr:uid="{E313D69C-272A-4F25-8EDC-9C808A3055DC}"/>
    <cellStyle name="Migliaia 5 5 2 2 2 2 2 2 2" xfId="45064" xr:uid="{C3145CF2-99E3-4D75-B8AA-3B3DE7B14388}"/>
    <cellStyle name="Migliaia 5 5 2 2 2 2 2 3" xfId="33647" xr:uid="{B1447B2C-9749-42BC-9A16-FB715BEA7DA9}"/>
    <cellStyle name="Migliaia 5 5 2 2 2 2 3" xfId="16519" xr:uid="{F90D2A34-E94D-4C6F-B00C-3DCE8062A6FA}"/>
    <cellStyle name="Migliaia 5 5 2 2 2 2 3 2" xfId="39356" xr:uid="{D6FE6C82-4ACA-4952-AE96-89558713D914}"/>
    <cellStyle name="Migliaia 5 5 2 2 2 2 4" xfId="27939" xr:uid="{31CC9436-56DC-4DF8-A088-40C74A3EAEFA}"/>
    <cellStyle name="Migliaia 5 5 2 2 2 3" xfId="7956" xr:uid="{88481386-2D2D-4C8F-A9A9-56A2200B6346}"/>
    <cellStyle name="Migliaia 5 5 2 2 2 3 2" xfId="19373" xr:uid="{E49FED6E-A92C-42DA-9CBF-4C922670ACA1}"/>
    <cellStyle name="Migliaia 5 5 2 2 2 3 2 2" xfId="42210" xr:uid="{5A6D5818-C7E4-4729-A89E-CDDE4187A631}"/>
    <cellStyle name="Migliaia 5 5 2 2 2 3 3" xfId="30793" xr:uid="{AF27A327-AF13-4BEF-BCAF-1CBC3115B2AD}"/>
    <cellStyle name="Migliaia 5 5 2 2 2 4" xfId="13665" xr:uid="{90E1FE17-F111-42E7-8466-F136D0EE0226}"/>
    <cellStyle name="Migliaia 5 5 2 2 2 4 2" xfId="36502" xr:uid="{63E09AC9-24D1-4FDD-B953-F6AD112FA104}"/>
    <cellStyle name="Migliaia 5 5 2 2 2 5" xfId="25085" xr:uid="{5D743AC6-38ED-4DEA-AC86-EEE55C205792}"/>
    <cellStyle name="Migliaia 5 5 2 2 3" xfId="3674" xr:uid="{82ACCF0F-5C53-4664-BBDE-81C4EC904192}"/>
    <cellStyle name="Migliaia 5 5 2 2 3 2" xfId="9383" xr:uid="{C6C265CE-0388-42C3-AE55-ED362B6D1889}"/>
    <cellStyle name="Migliaia 5 5 2 2 3 2 2" xfId="20800" xr:uid="{B26F322E-77F9-47D9-90CB-C710E46B0BDE}"/>
    <cellStyle name="Migliaia 5 5 2 2 3 2 2 2" xfId="43637" xr:uid="{92B52AA5-6279-420C-89E1-D5DDFF94DD66}"/>
    <cellStyle name="Migliaia 5 5 2 2 3 2 3" xfId="32220" xr:uid="{CC47F22D-EAC1-4EAC-BE83-E8656A239F49}"/>
    <cellStyle name="Migliaia 5 5 2 2 3 3" xfId="15092" xr:uid="{8E80CA3A-FEE9-4A08-B78F-FA8F4AF3E5DC}"/>
    <cellStyle name="Migliaia 5 5 2 2 3 3 2" xfId="37929" xr:uid="{C9E98635-9823-497B-B3F8-1865091FA166}"/>
    <cellStyle name="Migliaia 5 5 2 2 3 4" xfId="26512" xr:uid="{656F84D0-E003-44D8-A1B0-5E11606D1038}"/>
    <cellStyle name="Migliaia 5 5 2 2 4" xfId="6529" xr:uid="{020CAAE8-B10D-4458-9232-6C272495FD96}"/>
    <cellStyle name="Migliaia 5 5 2 2 4 2" xfId="17946" xr:uid="{F3FC24C8-00B4-4391-A9AD-57F601945674}"/>
    <cellStyle name="Migliaia 5 5 2 2 4 2 2" xfId="40783" xr:uid="{94ACF9D3-FA4A-4B5B-ACD8-68DD5E239431}"/>
    <cellStyle name="Migliaia 5 5 2 2 4 3" xfId="29366" xr:uid="{BCC98A49-B20D-4FDE-8725-3416BE8B8DF4}"/>
    <cellStyle name="Migliaia 5 5 2 2 5" xfId="12238" xr:uid="{103CD5C1-0C8E-440B-9DBC-1DFDA0995D19}"/>
    <cellStyle name="Migliaia 5 5 2 2 5 2" xfId="35075" xr:uid="{DF3088A1-56A5-4D35-BC5C-E791D6B2F640}"/>
    <cellStyle name="Migliaia 5 5 2 2 6" xfId="23658" xr:uid="{DD90502C-8347-4FA0-ABEE-AD3BE393D0C6}"/>
    <cellStyle name="Migliaia 5 5 2 3" xfId="943" xr:uid="{0611913D-51E0-47AF-A26E-70BFEF2D294C}"/>
    <cellStyle name="Migliaia 5 5 2 3 2" xfId="2462" xr:uid="{E68E85AB-68BB-46C4-9782-ED28FD82468E}"/>
    <cellStyle name="Migliaia 5 5 2 3 2 2" xfId="5318" xr:uid="{2D68F377-6118-4135-A18B-76AA34D980E9}"/>
    <cellStyle name="Migliaia 5 5 2 3 2 2 2" xfId="11026" xr:uid="{98C5243D-9430-4989-8E54-9298FCB5341B}"/>
    <cellStyle name="Migliaia 5 5 2 3 2 2 2 2" xfId="22444" xr:uid="{957D7738-FEA8-47E2-BB13-7CC932EF7817}"/>
    <cellStyle name="Migliaia 5 5 2 3 2 2 2 2 2" xfId="45281" xr:uid="{ADF9A498-D1B2-4629-93B0-332698DD89CB}"/>
    <cellStyle name="Migliaia 5 5 2 3 2 2 2 3" xfId="33864" xr:uid="{9C807A1F-CA48-4AF5-9547-27AA2942EFBE}"/>
    <cellStyle name="Migliaia 5 5 2 3 2 2 3" xfId="16736" xr:uid="{FF9B04F3-29D7-4BC0-9A4B-9E346662B5A5}"/>
    <cellStyle name="Migliaia 5 5 2 3 2 2 3 2" xfId="39573" xr:uid="{ACEB95CF-28D6-44A7-AF57-C8ACD03AEB95}"/>
    <cellStyle name="Migliaia 5 5 2 3 2 2 4" xfId="28156" xr:uid="{CCA68A72-B2E6-49A1-B820-D672A53F3FBB}"/>
    <cellStyle name="Migliaia 5 5 2 3 2 3" xfId="8173" xr:uid="{D3A8E094-0BE9-40AB-B082-96B44FE2C9FA}"/>
    <cellStyle name="Migliaia 5 5 2 3 2 3 2" xfId="19590" xr:uid="{341455B8-701E-4631-AC6E-866A62100C8E}"/>
    <cellStyle name="Migliaia 5 5 2 3 2 3 2 2" xfId="42427" xr:uid="{39009DAA-1839-4CE9-BCF7-A74FB7B163E9}"/>
    <cellStyle name="Migliaia 5 5 2 3 2 3 3" xfId="31010" xr:uid="{5773E7F6-1101-4E42-9FF5-CDFF3095751E}"/>
    <cellStyle name="Migliaia 5 5 2 3 2 4" xfId="13882" xr:uid="{60A62DD5-EFE0-48F0-A659-17C8EAAE5B65}"/>
    <cellStyle name="Migliaia 5 5 2 3 2 4 2" xfId="36719" xr:uid="{72D2A149-1FBB-469B-A4C5-A93977D1C436}"/>
    <cellStyle name="Migliaia 5 5 2 3 2 5" xfId="25302" xr:uid="{37609893-D00C-44C0-A81E-7AB6C8E38178}"/>
    <cellStyle name="Migliaia 5 5 2 3 3" xfId="3891" xr:uid="{0D0DAF27-5BEA-429D-986E-CD3BA1E546F8}"/>
    <cellStyle name="Migliaia 5 5 2 3 3 2" xfId="9600" xr:uid="{A545EBB9-3446-4C35-8FF6-A1DF81E4F4F7}"/>
    <cellStyle name="Migliaia 5 5 2 3 3 2 2" xfId="21017" xr:uid="{10E770B8-85E2-4B8B-93A1-34774663B248}"/>
    <cellStyle name="Migliaia 5 5 2 3 3 2 2 2" xfId="43854" xr:uid="{AE290AE9-91F8-436D-8F21-CEABB48249AB}"/>
    <cellStyle name="Migliaia 5 5 2 3 3 2 3" xfId="32437" xr:uid="{F66BCCCD-017A-424C-A82B-739D6C02A58D}"/>
    <cellStyle name="Migliaia 5 5 2 3 3 3" xfId="15309" xr:uid="{92D69AD8-EFD2-4F58-83E7-C98C541FA350}"/>
    <cellStyle name="Migliaia 5 5 2 3 3 3 2" xfId="38146" xr:uid="{E207D98C-271C-402F-9A77-A6BAFC1539B4}"/>
    <cellStyle name="Migliaia 5 5 2 3 3 4" xfId="26729" xr:uid="{A7D4131A-CED2-486C-8C6C-85BC2CDCEDDE}"/>
    <cellStyle name="Migliaia 5 5 2 3 4" xfId="6746" xr:uid="{A7773D58-0833-420C-A59B-31DDC79713BA}"/>
    <cellStyle name="Migliaia 5 5 2 3 4 2" xfId="18163" xr:uid="{7A7ABCDE-6E4D-4722-AD41-75E57D0BD472}"/>
    <cellStyle name="Migliaia 5 5 2 3 4 2 2" xfId="41000" xr:uid="{0E0AC36A-FAA0-4505-83AB-AAE0DD53DD72}"/>
    <cellStyle name="Migliaia 5 5 2 3 4 3" xfId="29583" xr:uid="{A4F5ED91-4FFC-4DDA-B02D-D525396FBB05}"/>
    <cellStyle name="Migliaia 5 5 2 3 5" xfId="12455" xr:uid="{9816AE84-7521-4C67-9685-69B68D1C6A27}"/>
    <cellStyle name="Migliaia 5 5 2 3 5 2" xfId="35292" xr:uid="{64EBD9AA-B4D5-4F4D-A024-F550FA2C13E2}"/>
    <cellStyle name="Migliaia 5 5 2 3 6" xfId="23875" xr:uid="{3FBA6568-AF01-4DBD-B042-AC13BB52B0AF}"/>
    <cellStyle name="Migliaia 5 5 2 4" xfId="1190" xr:uid="{82805DB5-12E9-46A3-B9AB-3A78E3C74060}"/>
    <cellStyle name="Migliaia 5 5 2 4 2" xfId="2679" xr:uid="{F61B3B58-810A-41D6-8022-D14A129D2389}"/>
    <cellStyle name="Migliaia 5 5 2 4 2 2" xfId="5535" xr:uid="{44BE9A84-4D8E-49D0-B264-4DDF05068EA5}"/>
    <cellStyle name="Migliaia 5 5 2 4 2 2 2" xfId="11243" xr:uid="{F041C565-07AE-444A-BB02-72029DE13DBB}"/>
    <cellStyle name="Migliaia 5 5 2 4 2 2 2 2" xfId="22661" xr:uid="{AD5FF0AC-3CB8-4525-BC15-052FAECA81F4}"/>
    <cellStyle name="Migliaia 5 5 2 4 2 2 2 2 2" xfId="45498" xr:uid="{F76FEEB4-D5D7-4D1B-9367-EEBFAC75DF6C}"/>
    <cellStyle name="Migliaia 5 5 2 4 2 2 2 3" xfId="34081" xr:uid="{3428901F-550C-456A-9749-229DC1BC3EF7}"/>
    <cellStyle name="Migliaia 5 5 2 4 2 2 3" xfId="16953" xr:uid="{E3734C9E-625F-47E1-9C1C-924D10BB9BCD}"/>
    <cellStyle name="Migliaia 5 5 2 4 2 2 3 2" xfId="39790" xr:uid="{D47BF55C-204D-43ED-ABC0-A602B4B04905}"/>
    <cellStyle name="Migliaia 5 5 2 4 2 2 4" xfId="28373" xr:uid="{75E6CC99-1C90-4043-8710-35246DBA8557}"/>
    <cellStyle name="Migliaia 5 5 2 4 2 3" xfId="8390" xr:uid="{7C868459-E0D8-4B3F-BEFD-6BCDA23D6267}"/>
    <cellStyle name="Migliaia 5 5 2 4 2 3 2" xfId="19807" xr:uid="{D3EC8A7A-596F-46DB-8648-5BB02A7C4879}"/>
    <cellStyle name="Migliaia 5 5 2 4 2 3 2 2" xfId="42644" xr:uid="{69A4CB4F-3876-4595-BC3B-99263FC089F1}"/>
    <cellStyle name="Migliaia 5 5 2 4 2 3 3" xfId="31227" xr:uid="{600EA54C-B2CB-456D-A8C1-E71BF975850A}"/>
    <cellStyle name="Migliaia 5 5 2 4 2 4" xfId="14099" xr:uid="{F94C8783-BC47-47BE-BC91-2457D4F63767}"/>
    <cellStyle name="Migliaia 5 5 2 4 2 4 2" xfId="36936" xr:uid="{BAD804DB-4844-463D-AD91-C83547D94ECE}"/>
    <cellStyle name="Migliaia 5 5 2 4 2 5" xfId="25519" xr:uid="{DF9205F5-025E-4B91-9560-C6481DE848C6}"/>
    <cellStyle name="Migliaia 5 5 2 4 3" xfId="4108" xr:uid="{788FB373-528A-49DA-B4F0-D8048A0F4512}"/>
    <cellStyle name="Migliaia 5 5 2 4 3 2" xfId="9817" xr:uid="{918CD439-2013-4FE2-A0AC-205934131041}"/>
    <cellStyle name="Migliaia 5 5 2 4 3 2 2" xfId="21234" xr:uid="{E775330A-29AC-414F-A841-410DBCB55A2E}"/>
    <cellStyle name="Migliaia 5 5 2 4 3 2 2 2" xfId="44071" xr:uid="{5259BDCB-DA9A-48D8-8C14-7C8AEE17F3C9}"/>
    <cellStyle name="Migliaia 5 5 2 4 3 2 3" xfId="32654" xr:uid="{31E0F524-7FF8-4C1E-A9C1-5E6DD66A24A0}"/>
    <cellStyle name="Migliaia 5 5 2 4 3 3" xfId="15526" xr:uid="{DFF6C5D5-A7FF-40AA-AE0D-2D9223505E91}"/>
    <cellStyle name="Migliaia 5 5 2 4 3 3 2" xfId="38363" xr:uid="{862AABE1-8035-444D-A0DA-5B5587BF2315}"/>
    <cellStyle name="Migliaia 5 5 2 4 3 4" xfId="26946" xr:uid="{864745D2-AA8E-4CA8-9724-FD7695BD5990}"/>
    <cellStyle name="Migliaia 5 5 2 4 4" xfId="6963" xr:uid="{BF25F285-513F-4F74-BCDE-0AB06D611874}"/>
    <cellStyle name="Migliaia 5 5 2 4 4 2" xfId="18380" xr:uid="{50717DF3-F8CD-49A4-B085-56ED5AFF429D}"/>
    <cellStyle name="Migliaia 5 5 2 4 4 2 2" xfId="41217" xr:uid="{C9A18B84-4839-499D-9C93-BA8537418064}"/>
    <cellStyle name="Migliaia 5 5 2 4 4 3" xfId="29800" xr:uid="{8C5CA79F-7BE4-4CFD-8B9A-CA158459F589}"/>
    <cellStyle name="Migliaia 5 5 2 4 5" xfId="12672" xr:uid="{C9129044-F83A-40EB-A8ED-7AB8EA13A020}"/>
    <cellStyle name="Migliaia 5 5 2 4 5 2" xfId="35509" xr:uid="{8E2889B2-5110-4E35-BAB4-C851CAE28343}"/>
    <cellStyle name="Migliaia 5 5 2 4 6" xfId="24092" xr:uid="{8BB99672-66F5-465D-A161-5F63299FB020}"/>
    <cellStyle name="Migliaia 5 5 2 5" xfId="1437" xr:uid="{0B481700-150C-4954-87BE-5A5DB82A1981}"/>
    <cellStyle name="Migliaia 5 5 2 5 2" xfId="2896" xr:uid="{68302FF1-3286-4AFB-AF7E-0520779F6873}"/>
    <cellStyle name="Migliaia 5 5 2 5 2 2" xfId="5752" xr:uid="{64917750-4369-41ED-AF64-14B9EE1EDC51}"/>
    <cellStyle name="Migliaia 5 5 2 5 2 2 2" xfId="11460" xr:uid="{8F63C244-2329-49D8-A026-F66554CA7AC9}"/>
    <cellStyle name="Migliaia 5 5 2 5 2 2 2 2" xfId="22878" xr:uid="{F6838B0E-BB70-47CC-AD3F-741FF5F8C63A}"/>
    <cellStyle name="Migliaia 5 5 2 5 2 2 2 2 2" xfId="45715" xr:uid="{26CDD385-5B92-46CE-82D7-4284C8996E0C}"/>
    <cellStyle name="Migliaia 5 5 2 5 2 2 2 3" xfId="34298" xr:uid="{91E40484-9E37-4790-8FDF-120DE2732DAB}"/>
    <cellStyle name="Migliaia 5 5 2 5 2 2 3" xfId="17170" xr:uid="{569163BC-680F-4F0D-A5EC-CFA95ABF59C0}"/>
    <cellStyle name="Migliaia 5 5 2 5 2 2 3 2" xfId="40007" xr:uid="{BFD77111-0DEF-4DF6-B17D-565952A6693C}"/>
    <cellStyle name="Migliaia 5 5 2 5 2 2 4" xfId="28590" xr:uid="{8885F9E4-E40D-49C5-84AE-35E1F66A2BDB}"/>
    <cellStyle name="Migliaia 5 5 2 5 2 3" xfId="8607" xr:uid="{9B24C1AB-9FE0-4D66-95DA-A6CB8AB1C0C0}"/>
    <cellStyle name="Migliaia 5 5 2 5 2 3 2" xfId="20024" xr:uid="{128785A6-8A39-4B14-86DC-606EFC50F736}"/>
    <cellStyle name="Migliaia 5 5 2 5 2 3 2 2" xfId="42861" xr:uid="{D651B475-4956-42BB-8E45-66899FED92F9}"/>
    <cellStyle name="Migliaia 5 5 2 5 2 3 3" xfId="31444" xr:uid="{D619E5CC-CE24-4B61-B2A9-EB9726D54725}"/>
    <cellStyle name="Migliaia 5 5 2 5 2 4" xfId="14316" xr:uid="{3AE0F40E-B469-4E41-AE1D-6DE76ACADCE2}"/>
    <cellStyle name="Migliaia 5 5 2 5 2 4 2" xfId="37153" xr:uid="{BE262854-6466-4E0D-A4D6-CC3B4431DBBA}"/>
    <cellStyle name="Migliaia 5 5 2 5 2 5" xfId="25736" xr:uid="{C1D00B90-4A90-42BD-BC16-B1DC131961D7}"/>
    <cellStyle name="Migliaia 5 5 2 5 3" xfId="4325" xr:uid="{AD8DC6FF-EDB9-44C1-91CF-7CF4780F805F}"/>
    <cellStyle name="Migliaia 5 5 2 5 3 2" xfId="10034" xr:uid="{69BC87F0-08E2-4450-91A6-E832B226BF13}"/>
    <cellStyle name="Migliaia 5 5 2 5 3 2 2" xfId="21451" xr:uid="{F2A297B5-8AF5-42CB-9F07-B598C7E1049A}"/>
    <cellStyle name="Migliaia 5 5 2 5 3 2 2 2" xfId="44288" xr:uid="{193FAC08-3968-45F2-AB32-2751AEA8C4C3}"/>
    <cellStyle name="Migliaia 5 5 2 5 3 2 3" xfId="32871" xr:uid="{0D90823A-A550-4E0A-AB9F-09AE3537CBB4}"/>
    <cellStyle name="Migliaia 5 5 2 5 3 3" xfId="15743" xr:uid="{85D8C36C-BF9A-42BA-AED9-B257EA38F573}"/>
    <cellStyle name="Migliaia 5 5 2 5 3 3 2" xfId="38580" xr:uid="{8506C0F4-67DC-4571-907C-E2D280D6A9A4}"/>
    <cellStyle name="Migliaia 5 5 2 5 3 4" xfId="27163" xr:uid="{4FF5388C-C2FA-44EC-BE66-C08EC9130FB3}"/>
    <cellStyle name="Migliaia 5 5 2 5 4" xfId="7180" xr:uid="{8F550F06-0EA3-4DBA-9A48-AEA02BA38B4D}"/>
    <cellStyle name="Migliaia 5 5 2 5 4 2" xfId="18597" xr:uid="{092774AA-A111-499D-86A5-7B33F3C26126}"/>
    <cellStyle name="Migliaia 5 5 2 5 4 2 2" xfId="41434" xr:uid="{9131DBCC-15E9-449F-B43F-0012AC47090E}"/>
    <cellStyle name="Migliaia 5 5 2 5 4 3" xfId="30017" xr:uid="{06F20844-8001-49FE-B408-144B9FF50A0E}"/>
    <cellStyle name="Migliaia 5 5 2 5 5" xfId="12889" xr:uid="{2AC56B2C-E569-43A0-A1EA-630DC6C15E1A}"/>
    <cellStyle name="Migliaia 5 5 2 5 5 2" xfId="35726" xr:uid="{D82D0509-5D67-4063-AB97-440258792D5E}"/>
    <cellStyle name="Migliaia 5 5 2 5 6" xfId="24309" xr:uid="{79C07DBD-9A18-4711-B844-49FB9597AE17}"/>
    <cellStyle name="Migliaia 5 5 2 6" xfId="1684" xr:uid="{139553D8-3906-4512-B84C-A13254F0BCEC}"/>
    <cellStyle name="Migliaia 5 5 2 6 2" xfId="3113" xr:uid="{95C33216-19C9-4A9E-99A7-FB67B037F0C9}"/>
    <cellStyle name="Migliaia 5 5 2 6 2 2" xfId="5969" xr:uid="{962142BB-3780-4C07-8065-F71EEF2B6DBF}"/>
    <cellStyle name="Migliaia 5 5 2 6 2 2 2" xfId="11677" xr:uid="{A6F30B82-5FB9-497A-9724-AFE9EF4D5B8E}"/>
    <cellStyle name="Migliaia 5 5 2 6 2 2 2 2" xfId="23095" xr:uid="{601B3ACA-D444-42CC-AAED-C518F44A8990}"/>
    <cellStyle name="Migliaia 5 5 2 6 2 2 2 2 2" xfId="45932" xr:uid="{95F08EE5-424C-4DC5-B94D-D81B73D6D243}"/>
    <cellStyle name="Migliaia 5 5 2 6 2 2 2 3" xfId="34515" xr:uid="{497B099F-C8B5-4600-9598-6C4CF60A0569}"/>
    <cellStyle name="Migliaia 5 5 2 6 2 2 3" xfId="17387" xr:uid="{86B9B224-8300-4D55-BF9B-C5DBEB850EC5}"/>
    <cellStyle name="Migliaia 5 5 2 6 2 2 3 2" xfId="40224" xr:uid="{B42B0661-8CBD-45CD-9D30-E5CFFFCFE979}"/>
    <cellStyle name="Migliaia 5 5 2 6 2 2 4" xfId="28807" xr:uid="{ADD888DD-040A-4DAC-8B94-8FB1A6269B23}"/>
    <cellStyle name="Migliaia 5 5 2 6 2 3" xfId="8824" xr:uid="{B7060BC0-A9A4-4E3C-AEE3-D3427D55726D}"/>
    <cellStyle name="Migliaia 5 5 2 6 2 3 2" xfId="20241" xr:uid="{C375C3A3-0B74-4D97-8773-F6D72278B05D}"/>
    <cellStyle name="Migliaia 5 5 2 6 2 3 2 2" xfId="43078" xr:uid="{79899FF3-4316-44E7-A576-9E9D80254FD1}"/>
    <cellStyle name="Migliaia 5 5 2 6 2 3 3" xfId="31661" xr:uid="{A57CE245-DA49-45C1-AFC4-DAF56BE31B78}"/>
    <cellStyle name="Migliaia 5 5 2 6 2 4" xfId="14533" xr:uid="{2A2F60EF-01A4-4F6B-B92A-943FF432A0C2}"/>
    <cellStyle name="Migliaia 5 5 2 6 2 4 2" xfId="37370" xr:uid="{D2842D35-3ED4-42C1-A4AE-341A6DCEB93B}"/>
    <cellStyle name="Migliaia 5 5 2 6 2 5" xfId="25953" xr:uid="{E2AAA190-71A7-48B4-B97A-423129FE8C44}"/>
    <cellStyle name="Migliaia 5 5 2 6 3" xfId="4542" xr:uid="{B6E88998-EF67-465E-B9A2-C645F0B3CA39}"/>
    <cellStyle name="Migliaia 5 5 2 6 3 2" xfId="10251" xr:uid="{03A24172-49C9-4BBC-A919-6C5027E72C7A}"/>
    <cellStyle name="Migliaia 5 5 2 6 3 2 2" xfId="21668" xr:uid="{573B3DC6-1988-4D27-A123-4814AA2A6743}"/>
    <cellStyle name="Migliaia 5 5 2 6 3 2 2 2" xfId="44505" xr:uid="{12317525-85DA-42EA-A9FF-C65913A73F2C}"/>
    <cellStyle name="Migliaia 5 5 2 6 3 2 3" xfId="33088" xr:uid="{40CF0587-C7D8-44B6-A59B-CE54D2EDC5B6}"/>
    <cellStyle name="Migliaia 5 5 2 6 3 3" xfId="15960" xr:uid="{BAFCD3F7-5CCD-4598-BCEF-E088348F9C93}"/>
    <cellStyle name="Migliaia 5 5 2 6 3 3 2" xfId="38797" xr:uid="{9E36026C-101E-427E-8378-51961446E853}"/>
    <cellStyle name="Migliaia 5 5 2 6 3 4" xfId="27380" xr:uid="{764A1425-C600-4CBA-AEBE-82CF93CA8B20}"/>
    <cellStyle name="Migliaia 5 5 2 6 4" xfId="7397" xr:uid="{90E8CBF0-89A8-4FCF-800B-93EE4B630797}"/>
    <cellStyle name="Migliaia 5 5 2 6 4 2" xfId="18814" xr:uid="{54317DA7-976B-4B5D-A2DF-9D8531031CA6}"/>
    <cellStyle name="Migliaia 5 5 2 6 4 2 2" xfId="41651" xr:uid="{919CBF45-4D64-4429-895F-89F04763BB31}"/>
    <cellStyle name="Migliaia 5 5 2 6 4 3" xfId="30234" xr:uid="{10DA7AC6-01C9-4940-94A8-6A7473318E6B}"/>
    <cellStyle name="Migliaia 5 5 2 6 5" xfId="13106" xr:uid="{49FCC9C0-8E1E-464E-8D3F-3BE6873BE271}"/>
    <cellStyle name="Migliaia 5 5 2 6 5 2" xfId="35943" xr:uid="{F0CAE852-9E9C-4D7A-9DF4-EEED3C7ED54B}"/>
    <cellStyle name="Migliaia 5 5 2 6 6" xfId="24526" xr:uid="{42229A02-2432-490E-B619-BCB82E6BA5FA}"/>
    <cellStyle name="Migliaia 5 5 2 7" xfId="2028" xr:uid="{564B9B5D-2BF9-4CFD-8985-479D7547C43B}"/>
    <cellStyle name="Migliaia 5 5 2 7 2" xfId="4884" xr:uid="{5B6822F5-1D4E-41F4-9AE4-3C3329C910E3}"/>
    <cellStyle name="Migliaia 5 5 2 7 2 2" xfId="10592" xr:uid="{722301DB-1ED8-4761-A364-00E44D8C897D}"/>
    <cellStyle name="Migliaia 5 5 2 7 2 2 2" xfId="22010" xr:uid="{CF51EA53-C218-43E4-9992-BC7A3C301D56}"/>
    <cellStyle name="Migliaia 5 5 2 7 2 2 2 2" xfId="44847" xr:uid="{6B24A180-0ADF-40B7-A1BA-DAECB556105A}"/>
    <cellStyle name="Migliaia 5 5 2 7 2 2 3" xfId="33430" xr:uid="{B3834D4C-0C09-438A-BB42-71FF01E6CDC4}"/>
    <cellStyle name="Migliaia 5 5 2 7 2 3" xfId="16302" xr:uid="{CF5FFB92-0DA1-428A-A511-23F972B3D8CD}"/>
    <cellStyle name="Migliaia 5 5 2 7 2 3 2" xfId="39139" xr:uid="{1F78E2CB-57BF-4637-8957-57D89B8CB8F8}"/>
    <cellStyle name="Migliaia 5 5 2 7 2 4" xfId="27722" xr:uid="{B17D761F-FE55-4B45-B9E0-55C5C375A2E4}"/>
    <cellStyle name="Migliaia 5 5 2 7 3" xfId="7739" xr:uid="{618B7358-8200-480C-ABF0-6F0FB654B1A5}"/>
    <cellStyle name="Migliaia 5 5 2 7 3 2" xfId="19156" xr:uid="{BDC9C9C2-FA10-4C03-8D1B-104DBE2B2501}"/>
    <cellStyle name="Migliaia 5 5 2 7 3 2 2" xfId="41993" xr:uid="{AF0874A5-7D7F-46A5-87A1-47B3EB5AA6A0}"/>
    <cellStyle name="Migliaia 5 5 2 7 3 3" xfId="30576" xr:uid="{A94D2E59-C0AC-440D-9AC2-50973D5F6459}"/>
    <cellStyle name="Migliaia 5 5 2 7 4" xfId="13448" xr:uid="{AA288ADE-DE92-473C-954C-63C49D6C013C}"/>
    <cellStyle name="Migliaia 5 5 2 7 4 2" xfId="36285" xr:uid="{5DC782C7-B4D3-412C-A971-8C2C97E01A1A}"/>
    <cellStyle name="Migliaia 5 5 2 7 5" xfId="24868" xr:uid="{C693F8E8-DD29-4862-8366-549C21F241AE}"/>
    <cellStyle name="Migliaia 5 5 2 8" xfId="3457" xr:uid="{7F7023BC-5CCB-4C8D-9326-915405BBB7FD}"/>
    <cellStyle name="Migliaia 5 5 2 8 2" xfId="9166" xr:uid="{DDD73995-3401-417A-8356-D1CFB60F6A9D}"/>
    <cellStyle name="Migliaia 5 5 2 8 2 2" xfId="20583" xr:uid="{D290826C-5AA0-44AA-9BAA-FE42FF53897C}"/>
    <cellStyle name="Migliaia 5 5 2 8 2 2 2" xfId="43420" xr:uid="{ACDE5E8F-3FE2-48D8-992E-25CC69B42337}"/>
    <cellStyle name="Migliaia 5 5 2 8 2 3" xfId="32003" xr:uid="{5AB06D90-1AE2-44D7-9B42-F608C8683818}"/>
    <cellStyle name="Migliaia 5 5 2 8 3" xfId="14875" xr:uid="{208308B2-E2FF-44BC-BF28-909C45E57613}"/>
    <cellStyle name="Migliaia 5 5 2 8 3 2" xfId="37712" xr:uid="{8112188A-D76E-4E0E-9730-031120EA1F24}"/>
    <cellStyle name="Migliaia 5 5 2 8 4" xfId="26295" xr:uid="{E5EDF348-6884-4990-9C9F-25E0CFC70FED}"/>
    <cellStyle name="Migliaia 5 5 2 9" xfId="6312" xr:uid="{4F06926E-B08D-48EE-948A-2DFF07CC09A5}"/>
    <cellStyle name="Migliaia 5 5 2 9 2" xfId="17729" xr:uid="{89E00F92-FA74-4A36-B7B6-1AAC77DD914B}"/>
    <cellStyle name="Migliaia 5 5 2 9 2 2" xfId="40566" xr:uid="{12DD314E-9767-4024-B73B-3B2036065050}"/>
    <cellStyle name="Migliaia 5 5 2 9 3" xfId="29149" xr:uid="{18B286EF-0085-47B7-8BC6-CD40EF617987}"/>
    <cellStyle name="Migliaia 5 5 3" xfId="549" xr:uid="{F4C5F907-F6C1-4BA7-89F0-F22CA1E3AE0A}"/>
    <cellStyle name="Migliaia 5 5 3 2" xfId="2131" xr:uid="{57965115-00FF-454E-8076-10235DE85C36}"/>
    <cellStyle name="Migliaia 5 5 3 2 2" xfId="4987" xr:uid="{8AC7F96C-C9AA-4DA1-8267-2AEE1CEE0104}"/>
    <cellStyle name="Migliaia 5 5 3 2 2 2" xfId="10695" xr:uid="{C36EB150-1550-4818-8A4E-1A3821555F49}"/>
    <cellStyle name="Migliaia 5 5 3 2 2 2 2" xfId="22113" xr:uid="{D04D9BC6-0359-443F-82F4-A99922A911E0}"/>
    <cellStyle name="Migliaia 5 5 3 2 2 2 2 2" xfId="44950" xr:uid="{AC370498-FF30-46F7-A4B6-7EF40173773B}"/>
    <cellStyle name="Migliaia 5 5 3 2 2 2 3" xfId="33533" xr:uid="{9E9C845B-8C81-4E8A-8EA5-470F67A5A6C3}"/>
    <cellStyle name="Migliaia 5 5 3 2 2 3" xfId="16405" xr:uid="{5B84099A-CF9D-463A-9789-890CA06B7557}"/>
    <cellStyle name="Migliaia 5 5 3 2 2 3 2" xfId="39242" xr:uid="{D9B3455C-B6E3-4AC9-A93B-C3A5F8AF8A7C}"/>
    <cellStyle name="Migliaia 5 5 3 2 2 4" xfId="27825" xr:uid="{4012BB0D-EA60-452C-934B-17DF25151419}"/>
    <cellStyle name="Migliaia 5 5 3 2 3" xfId="7842" xr:uid="{3054484B-C233-4AA0-A587-40708B72347D}"/>
    <cellStyle name="Migliaia 5 5 3 2 3 2" xfId="19259" xr:uid="{CF3F6C2F-5BD9-42B5-9285-1077702441E1}"/>
    <cellStyle name="Migliaia 5 5 3 2 3 2 2" xfId="42096" xr:uid="{7EFAD304-9138-4D5A-9556-D3AB682B72D7}"/>
    <cellStyle name="Migliaia 5 5 3 2 3 3" xfId="30679" xr:uid="{C72531C4-5BA7-4D68-A8BA-C3DBBAE4EDE3}"/>
    <cellStyle name="Migliaia 5 5 3 2 4" xfId="13551" xr:uid="{3DAB7FFB-E5A3-4ABB-B666-5A5609F96998}"/>
    <cellStyle name="Migliaia 5 5 3 2 4 2" xfId="36388" xr:uid="{F39EC904-8032-4DB7-A366-D15FFA352F2C}"/>
    <cellStyle name="Migliaia 5 5 3 2 5" xfId="24971" xr:uid="{BE074B0F-0A5D-4AAA-A91F-30B00431BFB6}"/>
    <cellStyle name="Migliaia 5 5 3 3" xfId="3560" xr:uid="{F1CA3E23-B89A-4588-B359-9A972EC46FB2}"/>
    <cellStyle name="Migliaia 5 5 3 3 2" xfId="9269" xr:uid="{B3F2EA4C-2D8A-4373-BD31-73BAB194FF3A}"/>
    <cellStyle name="Migliaia 5 5 3 3 2 2" xfId="20686" xr:uid="{799B8271-0C57-4951-A686-8A5E0D334634}"/>
    <cellStyle name="Migliaia 5 5 3 3 2 2 2" xfId="43523" xr:uid="{2FCD4FDF-B05B-4F75-BE9F-4D49251F021D}"/>
    <cellStyle name="Migliaia 5 5 3 3 2 3" xfId="32106" xr:uid="{9DE09FFB-3C53-42A3-B086-B0D47EB5D8C6}"/>
    <cellStyle name="Migliaia 5 5 3 3 3" xfId="14978" xr:uid="{5C177A0B-14C9-4580-90EE-0CFC96F9EB2F}"/>
    <cellStyle name="Migliaia 5 5 3 3 3 2" xfId="37815" xr:uid="{0403E3B7-EDCC-41A3-B969-0BB2E0649565}"/>
    <cellStyle name="Migliaia 5 5 3 3 4" xfId="26398" xr:uid="{F7B7E958-774D-456B-861D-B74505DB4164}"/>
    <cellStyle name="Migliaia 5 5 3 4" xfId="6415" xr:uid="{F33530F8-F81F-4A7E-960A-CDCF4B640689}"/>
    <cellStyle name="Migliaia 5 5 3 4 2" xfId="17832" xr:uid="{E9026DE8-2CE4-4C6D-9869-4873DF3097BD}"/>
    <cellStyle name="Migliaia 5 5 3 4 2 2" xfId="40669" xr:uid="{1F99ACEE-7230-4658-B9D4-522BF8A4E5F0}"/>
    <cellStyle name="Migliaia 5 5 3 4 3" xfId="29252" xr:uid="{F841ED8B-2ECA-44FF-9EE1-CBFC4025204E}"/>
    <cellStyle name="Migliaia 5 5 3 5" xfId="12124" xr:uid="{B25235F0-2486-4F01-BC1B-8A36177F8AF8}"/>
    <cellStyle name="Migliaia 5 5 3 5 2" xfId="34961" xr:uid="{183B85AE-01E7-45B2-A2A5-810101697F4F}"/>
    <cellStyle name="Migliaia 5 5 3 6" xfId="23544" xr:uid="{0A8B4FA9-4D79-4193-9419-0AD4C2D1B015}"/>
    <cellStyle name="Migliaia 5 5 4" xfId="812" xr:uid="{086D5D9D-8F3B-4A4C-9B4B-1D26DAC8C6BB}"/>
    <cellStyle name="Migliaia 5 5 4 2" xfId="2348" xr:uid="{1F2FAF2A-0404-436E-8B3A-FF85693FD1B1}"/>
    <cellStyle name="Migliaia 5 5 4 2 2" xfId="5204" xr:uid="{E1EC3575-AFA5-49E6-92B9-4099730C854E}"/>
    <cellStyle name="Migliaia 5 5 4 2 2 2" xfId="10912" xr:uid="{CCC9A856-8874-47C9-8D06-0BFE118F666A}"/>
    <cellStyle name="Migliaia 5 5 4 2 2 2 2" xfId="22330" xr:uid="{7C1D1B62-1B3F-4DF4-B380-A2E243D05570}"/>
    <cellStyle name="Migliaia 5 5 4 2 2 2 2 2" xfId="45167" xr:uid="{5D4228FE-4BE5-4599-9D5B-A6365071FC11}"/>
    <cellStyle name="Migliaia 5 5 4 2 2 2 3" xfId="33750" xr:uid="{528BD233-A7D0-4385-8D4F-44233A9881E3}"/>
    <cellStyle name="Migliaia 5 5 4 2 2 3" xfId="16622" xr:uid="{1D2A6CEE-09E9-4A52-832A-39F61205A905}"/>
    <cellStyle name="Migliaia 5 5 4 2 2 3 2" xfId="39459" xr:uid="{47CD6394-7135-4D01-A444-1A6DA2343E86}"/>
    <cellStyle name="Migliaia 5 5 4 2 2 4" xfId="28042" xr:uid="{7D95B609-5A94-4436-8412-F98BBD1A5E87}"/>
    <cellStyle name="Migliaia 5 5 4 2 3" xfId="8059" xr:uid="{606DC4E0-A2F9-44DD-B5A2-A4228EE273C2}"/>
    <cellStyle name="Migliaia 5 5 4 2 3 2" xfId="19476" xr:uid="{FC6BC392-045D-4FC1-82F5-0EFFE837FAA7}"/>
    <cellStyle name="Migliaia 5 5 4 2 3 2 2" xfId="42313" xr:uid="{C62C3BF6-F7C6-46B4-BF23-DE06B2AD6E38}"/>
    <cellStyle name="Migliaia 5 5 4 2 3 3" xfId="30896" xr:uid="{B5D08AD2-BC21-444E-BAE8-B53255A8AA79}"/>
    <cellStyle name="Migliaia 5 5 4 2 4" xfId="13768" xr:uid="{695A2F85-56F5-49C2-989F-BAA3955F0BF1}"/>
    <cellStyle name="Migliaia 5 5 4 2 4 2" xfId="36605" xr:uid="{AA599FC9-82A8-4A99-B8D0-FC976FD1C4D3}"/>
    <cellStyle name="Migliaia 5 5 4 2 5" xfId="25188" xr:uid="{3A14E288-AF5B-41FA-9101-A9B4B8AA5148}"/>
    <cellStyle name="Migliaia 5 5 4 3" xfId="3777" xr:uid="{E2501323-5823-41EB-A3E3-6DE669D80F2F}"/>
    <cellStyle name="Migliaia 5 5 4 3 2" xfId="9486" xr:uid="{0F20E40D-1BD8-43C2-910E-918E9CBAE11E}"/>
    <cellStyle name="Migliaia 5 5 4 3 2 2" xfId="20903" xr:uid="{038BC291-9E4B-4F6C-86F2-752CB1BF2DB4}"/>
    <cellStyle name="Migliaia 5 5 4 3 2 2 2" xfId="43740" xr:uid="{9537D41C-279B-4BEC-A058-565C7AD431D3}"/>
    <cellStyle name="Migliaia 5 5 4 3 2 3" xfId="32323" xr:uid="{99C51C2A-6527-43A0-8FDC-9179FEC105C5}"/>
    <cellStyle name="Migliaia 5 5 4 3 3" xfId="15195" xr:uid="{4B58470E-04E6-4483-BE4F-F461E2C0ABAD}"/>
    <cellStyle name="Migliaia 5 5 4 3 3 2" xfId="38032" xr:uid="{EE5B40FA-9474-44A4-B179-17BCF1CFA1EF}"/>
    <cellStyle name="Migliaia 5 5 4 3 4" xfId="26615" xr:uid="{919481E1-74D3-4CDF-BE17-DC256E2334C8}"/>
    <cellStyle name="Migliaia 5 5 4 4" xfId="6632" xr:uid="{A27C0193-58BE-4112-9F61-E97DD56BDA1A}"/>
    <cellStyle name="Migliaia 5 5 4 4 2" xfId="18049" xr:uid="{115FFDFA-D740-4775-850C-3CF343E84DCE}"/>
    <cellStyle name="Migliaia 5 5 4 4 2 2" xfId="40886" xr:uid="{86C3EF24-CE23-4E6B-A7F2-ED2CF51C0AEA}"/>
    <cellStyle name="Migliaia 5 5 4 4 3" xfId="29469" xr:uid="{1D453838-D546-4E91-8CEC-43D5CDAC755C}"/>
    <cellStyle name="Migliaia 5 5 4 5" xfId="12341" xr:uid="{BAD23D1B-07B4-438C-B233-80591EC62B81}"/>
    <cellStyle name="Migliaia 5 5 4 5 2" xfId="35178" xr:uid="{CD6ADEEC-3B32-4B94-A803-9CDE97CD6E39}"/>
    <cellStyle name="Migliaia 5 5 4 6" xfId="23761" xr:uid="{0AA2F362-D6E8-4271-A89B-47B1BE00D116}"/>
    <cellStyle name="Migliaia 5 5 5" xfId="1059" xr:uid="{C9CAF4CC-A88F-4FAB-9137-2D86E2937ACD}"/>
    <cellStyle name="Migliaia 5 5 5 2" xfId="2565" xr:uid="{8FE10377-46C6-4373-9823-F982DF9E114E}"/>
    <cellStyle name="Migliaia 5 5 5 2 2" xfId="5421" xr:uid="{7D709077-4368-402A-A7B4-D2C27836065E}"/>
    <cellStyle name="Migliaia 5 5 5 2 2 2" xfId="11129" xr:uid="{27D823D8-E537-4868-915D-B1F9EAC24049}"/>
    <cellStyle name="Migliaia 5 5 5 2 2 2 2" xfId="22547" xr:uid="{52249F57-2AF3-45CD-A7E4-000B94FFE9C1}"/>
    <cellStyle name="Migliaia 5 5 5 2 2 2 2 2" xfId="45384" xr:uid="{AB7E29AE-93F5-4D8C-B3CA-087D37B06822}"/>
    <cellStyle name="Migliaia 5 5 5 2 2 2 3" xfId="33967" xr:uid="{3EDD9141-5E04-4F3D-9B3E-1DB905BF7EEA}"/>
    <cellStyle name="Migliaia 5 5 5 2 2 3" xfId="16839" xr:uid="{D930E0D6-19BF-4041-B37F-C70E0ADC17CF}"/>
    <cellStyle name="Migliaia 5 5 5 2 2 3 2" xfId="39676" xr:uid="{548289AF-19B8-460D-BA63-3BD132DCF9DE}"/>
    <cellStyle name="Migliaia 5 5 5 2 2 4" xfId="28259" xr:uid="{774A3D1A-3F9F-4F92-8CC0-F73922AA52F1}"/>
    <cellStyle name="Migliaia 5 5 5 2 3" xfId="8276" xr:uid="{68251285-DB5E-41D0-91DD-783EA4DD524F}"/>
    <cellStyle name="Migliaia 5 5 5 2 3 2" xfId="19693" xr:uid="{EF69EA6D-54BF-4908-BC20-89F544D7D08C}"/>
    <cellStyle name="Migliaia 5 5 5 2 3 2 2" xfId="42530" xr:uid="{8C6C116F-CF0E-4763-B698-399865E16F15}"/>
    <cellStyle name="Migliaia 5 5 5 2 3 3" xfId="31113" xr:uid="{96F07329-F061-4B56-9BB4-BD6AC0F672DA}"/>
    <cellStyle name="Migliaia 5 5 5 2 4" xfId="13985" xr:uid="{52472D47-D8B4-4FA7-B98C-DD6D7B334080}"/>
    <cellStyle name="Migliaia 5 5 5 2 4 2" xfId="36822" xr:uid="{588B67AD-9BC5-466B-B20F-9F697D70D17F}"/>
    <cellStyle name="Migliaia 5 5 5 2 5" xfId="25405" xr:uid="{F4F8B91C-BE63-41A2-ACA7-1731DC81D4D2}"/>
    <cellStyle name="Migliaia 5 5 5 3" xfId="3994" xr:uid="{FC7248D6-08E4-4D1B-99BD-7B29DCAEE827}"/>
    <cellStyle name="Migliaia 5 5 5 3 2" xfId="9703" xr:uid="{2CB4D175-4A12-43AF-AA0D-2237454AE91D}"/>
    <cellStyle name="Migliaia 5 5 5 3 2 2" xfId="21120" xr:uid="{684D76A1-B9B4-40B0-B51B-987EE67B5A34}"/>
    <cellStyle name="Migliaia 5 5 5 3 2 2 2" xfId="43957" xr:uid="{4DB1D61C-46BE-4534-A2CC-B8E54049819C}"/>
    <cellStyle name="Migliaia 5 5 5 3 2 3" xfId="32540" xr:uid="{7DA0A1B9-D01A-448C-82D3-5A7F153B0FDE}"/>
    <cellStyle name="Migliaia 5 5 5 3 3" xfId="15412" xr:uid="{7E4D93DE-B023-4FD3-ADD6-25BFBC4B6023}"/>
    <cellStyle name="Migliaia 5 5 5 3 3 2" xfId="38249" xr:uid="{4130A4F6-005B-4145-896E-6B47FD4F4D21}"/>
    <cellStyle name="Migliaia 5 5 5 3 4" xfId="26832" xr:uid="{DCE3EEF6-9A42-4B35-82A2-254C5AAF8138}"/>
    <cellStyle name="Migliaia 5 5 5 4" xfId="6849" xr:uid="{47B0C2E3-EB7C-42C8-8FFD-F467829D08A1}"/>
    <cellStyle name="Migliaia 5 5 5 4 2" xfId="18266" xr:uid="{F514C18C-AC7E-4827-BAD9-7F781ACA4869}"/>
    <cellStyle name="Migliaia 5 5 5 4 2 2" xfId="41103" xr:uid="{293637E4-A62D-46B0-9E39-BE812DBE51DF}"/>
    <cellStyle name="Migliaia 5 5 5 4 3" xfId="29686" xr:uid="{1B4DDDD1-F5E0-4B5B-AD2D-16FCAB411015}"/>
    <cellStyle name="Migliaia 5 5 5 5" xfId="12558" xr:uid="{C2C03495-B812-4A99-9F6C-E26E577B8DCA}"/>
    <cellStyle name="Migliaia 5 5 5 5 2" xfId="35395" xr:uid="{F161FEC3-F63C-4CEE-9638-FE64B7FB5325}"/>
    <cellStyle name="Migliaia 5 5 5 6" xfId="23978" xr:uid="{B8330E28-43F2-4158-ADC8-4262852CC803}"/>
    <cellStyle name="Migliaia 5 5 6" xfId="1306" xr:uid="{0B2B0D11-E958-47BA-B308-F68038B92A03}"/>
    <cellStyle name="Migliaia 5 5 6 2" xfId="2782" xr:uid="{1AE252CB-55BE-4DA7-AAEC-3F6C9743348A}"/>
    <cellStyle name="Migliaia 5 5 6 2 2" xfId="5638" xr:uid="{9E8DF3B4-ADCC-455F-8589-5AF12E0511F7}"/>
    <cellStyle name="Migliaia 5 5 6 2 2 2" xfId="11346" xr:uid="{EAE497AA-C5A1-4BC2-8DEA-98B7916D443F}"/>
    <cellStyle name="Migliaia 5 5 6 2 2 2 2" xfId="22764" xr:uid="{762F8904-CBBE-4205-ADE6-2A6FEBBAFEB2}"/>
    <cellStyle name="Migliaia 5 5 6 2 2 2 2 2" xfId="45601" xr:uid="{719C49D1-5C14-4511-B384-7FDA48C17149}"/>
    <cellStyle name="Migliaia 5 5 6 2 2 2 3" xfId="34184" xr:uid="{9521B4E0-0739-4C85-93F7-4473C0112ABF}"/>
    <cellStyle name="Migliaia 5 5 6 2 2 3" xfId="17056" xr:uid="{E2FC4293-0CCF-4111-B7A5-4AA3E480E57C}"/>
    <cellStyle name="Migliaia 5 5 6 2 2 3 2" xfId="39893" xr:uid="{3A9DC41E-0E8F-46F9-A829-67E3B310377C}"/>
    <cellStyle name="Migliaia 5 5 6 2 2 4" xfId="28476" xr:uid="{E7EECDCC-5D04-460C-8BF5-D513F04496BF}"/>
    <cellStyle name="Migliaia 5 5 6 2 3" xfId="8493" xr:uid="{EA15A378-8EF8-4689-8C8F-322D459213F1}"/>
    <cellStyle name="Migliaia 5 5 6 2 3 2" xfId="19910" xr:uid="{86265BA8-265D-4C56-81BF-D8B950EF163E}"/>
    <cellStyle name="Migliaia 5 5 6 2 3 2 2" xfId="42747" xr:uid="{96453283-FDFC-480D-A533-46CBFB5B9210}"/>
    <cellStyle name="Migliaia 5 5 6 2 3 3" xfId="31330" xr:uid="{23D99322-0FCC-41B5-A40F-378F3BE132E8}"/>
    <cellStyle name="Migliaia 5 5 6 2 4" xfId="14202" xr:uid="{11EC0ED2-5467-4F95-97C3-0AF2B4FA2B26}"/>
    <cellStyle name="Migliaia 5 5 6 2 4 2" xfId="37039" xr:uid="{11B9394E-CD91-4519-9516-BFF1F981AA14}"/>
    <cellStyle name="Migliaia 5 5 6 2 5" xfId="25622" xr:uid="{19470E4A-C052-475C-A457-A92330D4E88D}"/>
    <cellStyle name="Migliaia 5 5 6 3" xfId="4211" xr:uid="{6FA09867-29F0-4923-B2C1-718385511B54}"/>
    <cellStyle name="Migliaia 5 5 6 3 2" xfId="9920" xr:uid="{30BF0038-79A1-44BE-918F-F597054CE04E}"/>
    <cellStyle name="Migliaia 5 5 6 3 2 2" xfId="21337" xr:uid="{0E85255E-D799-44E1-8088-E88058311B6F}"/>
    <cellStyle name="Migliaia 5 5 6 3 2 2 2" xfId="44174" xr:uid="{46E8CAEF-F60A-433E-AAAE-11E2A41A3FE7}"/>
    <cellStyle name="Migliaia 5 5 6 3 2 3" xfId="32757" xr:uid="{7CBD3CC0-3076-479D-8E5F-D7665ACC8BC4}"/>
    <cellStyle name="Migliaia 5 5 6 3 3" xfId="15629" xr:uid="{A9C0E5E2-A52E-4FC3-A3DB-EF8A3A2F3923}"/>
    <cellStyle name="Migliaia 5 5 6 3 3 2" xfId="38466" xr:uid="{DA019409-9697-4170-A7E4-4D3B6DA5D89B}"/>
    <cellStyle name="Migliaia 5 5 6 3 4" xfId="27049" xr:uid="{C16FE29B-A63A-4805-8227-E2EA0154646F}"/>
    <cellStyle name="Migliaia 5 5 6 4" xfId="7066" xr:uid="{7B1438B3-DCCA-4D62-97D4-EE0992817D8C}"/>
    <cellStyle name="Migliaia 5 5 6 4 2" xfId="18483" xr:uid="{C61E8C2C-B2EB-49B4-BC0E-F94DCCF9BA7B}"/>
    <cellStyle name="Migliaia 5 5 6 4 2 2" xfId="41320" xr:uid="{CF436945-8640-432F-BF1A-60D3DD6ACE6E}"/>
    <cellStyle name="Migliaia 5 5 6 4 3" xfId="29903" xr:uid="{9D4B20E7-DAA3-4123-A385-F7DC403936FC}"/>
    <cellStyle name="Migliaia 5 5 6 5" xfId="12775" xr:uid="{0900D0E1-BC54-4518-B340-53A9B55A4A62}"/>
    <cellStyle name="Migliaia 5 5 6 5 2" xfId="35612" xr:uid="{FC7D39F4-6E3B-454C-8D5F-937F907A52D1}"/>
    <cellStyle name="Migliaia 5 5 6 6" xfId="24195" xr:uid="{81D6BF56-26B4-49F2-A3A9-CB2585465AA6}"/>
    <cellStyle name="Migliaia 5 5 7" xfId="1553" xr:uid="{F763A8C6-C717-4E18-8C01-070622B03CE9}"/>
    <cellStyle name="Migliaia 5 5 7 2" xfId="2999" xr:uid="{A7989897-3DD0-455C-AA8C-4F9BC9B43279}"/>
    <cellStyle name="Migliaia 5 5 7 2 2" xfId="5855" xr:uid="{530BE4D7-CC0F-40E6-A564-485826C930BB}"/>
    <cellStyle name="Migliaia 5 5 7 2 2 2" xfId="11563" xr:uid="{5CCBCFE3-8B40-496E-9138-3C39556C5BAC}"/>
    <cellStyle name="Migliaia 5 5 7 2 2 2 2" xfId="22981" xr:uid="{268856EB-D538-49EF-BECD-721FF5E8A179}"/>
    <cellStyle name="Migliaia 5 5 7 2 2 2 2 2" xfId="45818" xr:uid="{97663A97-5114-48C0-97AB-0AAE2BD448E4}"/>
    <cellStyle name="Migliaia 5 5 7 2 2 2 3" xfId="34401" xr:uid="{45B9F160-163C-426C-B029-503DB00FECE9}"/>
    <cellStyle name="Migliaia 5 5 7 2 2 3" xfId="17273" xr:uid="{ECCBF6D3-3E31-42DD-A8FC-E7050FF0CC8A}"/>
    <cellStyle name="Migliaia 5 5 7 2 2 3 2" xfId="40110" xr:uid="{2C9C3EBC-C6B9-4C42-A5F8-CAC2E2EB317E}"/>
    <cellStyle name="Migliaia 5 5 7 2 2 4" xfId="28693" xr:uid="{9D6F5681-533F-4F6E-A24E-49250A2F3039}"/>
    <cellStyle name="Migliaia 5 5 7 2 3" xfId="8710" xr:uid="{02CA8CEC-699E-43ED-A4E8-99722E663508}"/>
    <cellStyle name="Migliaia 5 5 7 2 3 2" xfId="20127" xr:uid="{8AD32D45-647A-4B66-80D9-D62AA5F2A61D}"/>
    <cellStyle name="Migliaia 5 5 7 2 3 2 2" xfId="42964" xr:uid="{B097536D-CEF9-4A9D-A913-E6FC79021CBF}"/>
    <cellStyle name="Migliaia 5 5 7 2 3 3" xfId="31547" xr:uid="{43B4557C-884F-4FAE-9E3E-3A7A8AD16E3D}"/>
    <cellStyle name="Migliaia 5 5 7 2 4" xfId="14419" xr:uid="{2E2258AA-400B-4DF8-A550-2517ED866CD7}"/>
    <cellStyle name="Migliaia 5 5 7 2 4 2" xfId="37256" xr:uid="{F5933CA3-75EA-4A50-867F-8CB896F0C133}"/>
    <cellStyle name="Migliaia 5 5 7 2 5" xfId="25839" xr:uid="{5B237D04-F8BA-48D0-91B6-ABD27ABA4BB9}"/>
    <cellStyle name="Migliaia 5 5 7 3" xfId="4428" xr:uid="{1FCC17CF-BC95-41EA-B09C-EC6D36A0BDD0}"/>
    <cellStyle name="Migliaia 5 5 7 3 2" xfId="10137" xr:uid="{926039F5-3D44-4F7D-850C-AE4C6E62BE4A}"/>
    <cellStyle name="Migliaia 5 5 7 3 2 2" xfId="21554" xr:uid="{DFC367AD-0B40-4337-825A-2D13F61B96D6}"/>
    <cellStyle name="Migliaia 5 5 7 3 2 2 2" xfId="44391" xr:uid="{ABD53337-064D-457D-A507-40FFA2CBDC13}"/>
    <cellStyle name="Migliaia 5 5 7 3 2 3" xfId="32974" xr:uid="{258F0F47-729E-4DC4-B2AC-93552967EFA1}"/>
    <cellStyle name="Migliaia 5 5 7 3 3" xfId="15846" xr:uid="{EE412969-F018-4A9A-813D-F565D1E83E41}"/>
    <cellStyle name="Migliaia 5 5 7 3 3 2" xfId="38683" xr:uid="{E9ACDA79-F753-45B9-8296-5BEFC13066E3}"/>
    <cellStyle name="Migliaia 5 5 7 3 4" xfId="27266" xr:uid="{C283FAAB-D51E-4E22-A734-151A4F999219}"/>
    <cellStyle name="Migliaia 5 5 7 4" xfId="7283" xr:uid="{6E0FEF65-AA26-4B2E-A484-53FD5228CAAE}"/>
    <cellStyle name="Migliaia 5 5 7 4 2" xfId="18700" xr:uid="{DF8BCE03-5808-4575-9ACE-4458C5664142}"/>
    <cellStyle name="Migliaia 5 5 7 4 2 2" xfId="41537" xr:uid="{B2359EBE-1492-430F-AE38-D66DC17A16E0}"/>
    <cellStyle name="Migliaia 5 5 7 4 3" xfId="30120" xr:uid="{47A41806-5717-4950-82D5-65A0C526CAA6}"/>
    <cellStyle name="Migliaia 5 5 7 5" xfId="12992" xr:uid="{FFD39811-5A77-4B77-99BD-19DE49EB3F22}"/>
    <cellStyle name="Migliaia 5 5 7 5 2" xfId="35829" xr:uid="{FB9AC82A-2C6A-4FE5-A3AC-4E37C18DC298}"/>
    <cellStyle name="Migliaia 5 5 7 6" xfId="24412" xr:uid="{26D73A6F-2313-4740-9528-0A1DD5F486DC}"/>
    <cellStyle name="Migliaia 5 5 8" xfId="1898" xr:uid="{DD71D085-4B30-4B9D-AF1D-386000354A7E}"/>
    <cellStyle name="Migliaia 5 5 8 2" xfId="4754" xr:uid="{26211554-640A-4BDB-88FE-9377F2C97396}"/>
    <cellStyle name="Migliaia 5 5 8 2 2" xfId="10463" xr:uid="{50A7A157-5E6B-4B85-A260-24EC4E60F51F}"/>
    <cellStyle name="Migliaia 5 5 8 2 2 2" xfId="21880" xr:uid="{6CD12C25-C625-4CC4-9E79-4CD8F9FF1892}"/>
    <cellStyle name="Migliaia 5 5 8 2 2 2 2" xfId="44717" xr:uid="{EB1DE2E0-7677-4B9B-A703-21DF00B2D579}"/>
    <cellStyle name="Migliaia 5 5 8 2 2 3" xfId="33300" xr:uid="{EFFC2F53-F61C-42C2-88F2-A635D2BA7C11}"/>
    <cellStyle name="Migliaia 5 5 8 2 3" xfId="16172" xr:uid="{78AA476E-D0A0-4132-B4EA-1948BD5C2F0B}"/>
    <cellStyle name="Migliaia 5 5 8 2 3 2" xfId="39009" xr:uid="{0D43BC52-16B1-47E7-A924-EAE6F68BE49F}"/>
    <cellStyle name="Migliaia 5 5 8 2 4" xfId="27592" xr:uid="{2A194A5C-60B4-42D3-9817-D5CAA7B1228B}"/>
    <cellStyle name="Migliaia 5 5 8 3" xfId="7609" xr:uid="{EE90FD92-D5AF-4810-91A7-B289C33BB3C5}"/>
    <cellStyle name="Migliaia 5 5 8 3 2" xfId="19026" xr:uid="{E5D022DD-46ED-40E4-A2AA-30E07E6BD95B}"/>
    <cellStyle name="Migliaia 5 5 8 3 2 2" xfId="41863" xr:uid="{8648CF1A-84D6-47FC-B4D4-49F8ABBE4863}"/>
    <cellStyle name="Migliaia 5 5 8 3 3" xfId="30446" xr:uid="{A92CA75F-7235-49A9-950E-6F51BF030EF7}"/>
    <cellStyle name="Migliaia 5 5 8 4" xfId="13318" xr:uid="{1875EE1D-A768-4200-8A05-AAE6300512C5}"/>
    <cellStyle name="Migliaia 5 5 8 4 2" xfId="36155" xr:uid="{FC84A909-3FE4-464B-B91D-C53AA425909E}"/>
    <cellStyle name="Migliaia 5 5 8 5" xfId="24738" xr:uid="{920458F1-F4E0-4106-87C4-4389A9A5A3F9}"/>
    <cellStyle name="Migliaia 5 5 9" xfId="3327" xr:uid="{5D083EF7-9841-46E2-AF0C-DA8215921B60}"/>
    <cellStyle name="Migliaia 5 5 9 2" xfId="9036" xr:uid="{181BA5A6-EBB4-4E4E-9045-24C0E690FB26}"/>
    <cellStyle name="Migliaia 5 5 9 2 2" xfId="20453" xr:uid="{2E3607E8-3729-4BC2-89B5-0C5692492DC5}"/>
    <cellStyle name="Migliaia 5 5 9 2 2 2" xfId="43290" xr:uid="{1D1F131B-E06E-4C1D-99A6-14E36FC9E157}"/>
    <cellStyle name="Migliaia 5 5 9 2 3" xfId="31873" xr:uid="{43C50E27-2610-440D-B8C2-CE02FCC59CBB}"/>
    <cellStyle name="Migliaia 5 5 9 3" xfId="14745" xr:uid="{0683EC4A-C162-4D31-8A97-D0A19046749D}"/>
    <cellStyle name="Migliaia 5 5 9 3 2" xfId="37582" xr:uid="{7BCDAFEA-E80F-4605-B2CF-76C999B48BA0}"/>
    <cellStyle name="Migliaia 5 5 9 4" xfId="26165" xr:uid="{28C81B96-B538-468D-B155-A131DD014194}"/>
    <cellStyle name="Migliaia 5 6" xfId="381" xr:uid="{CF86AE69-AFE4-4509-B6A2-EEF950DD81BF}"/>
    <cellStyle name="Migliaia 5 6 10" xfId="11981" xr:uid="{9B5BDAFA-A88F-4ECD-86B5-361D1F637CCB}"/>
    <cellStyle name="Migliaia 5 6 10 2" xfId="34818" xr:uid="{51A74162-C8B9-4505-AC03-C1D7BBDEFBDE}"/>
    <cellStyle name="Migliaia 5 6 11" xfId="23401" xr:uid="{BA250F19-E79E-43E2-BA04-3D8BB076AA4A}"/>
    <cellStyle name="Migliaia 5 6 2" xfId="635" xr:uid="{BB31536C-21F6-4AF4-B96B-6E7F0BE23893}"/>
    <cellStyle name="Migliaia 5 6 2 2" xfId="2205" xr:uid="{629531B3-1659-4385-BDE6-3AB6972D48FD}"/>
    <cellStyle name="Migliaia 5 6 2 2 2" xfId="5061" xr:uid="{EE2404EC-876D-4FA7-A2EB-1962C947EBEB}"/>
    <cellStyle name="Migliaia 5 6 2 2 2 2" xfId="10769" xr:uid="{29820E97-69A6-4883-9704-06CF93570892}"/>
    <cellStyle name="Migliaia 5 6 2 2 2 2 2" xfId="22187" xr:uid="{DFEF1971-A6AD-4D2E-BD26-F4C13A90F71D}"/>
    <cellStyle name="Migliaia 5 6 2 2 2 2 2 2" xfId="45024" xr:uid="{B8798B73-5607-4ED7-B7FE-F879D787E9CA}"/>
    <cellStyle name="Migliaia 5 6 2 2 2 2 3" xfId="33607" xr:uid="{7667C309-8871-4E0D-A6D9-CD80AAFFE575}"/>
    <cellStyle name="Migliaia 5 6 2 2 2 3" xfId="16479" xr:uid="{78418B60-2A96-4518-9307-9DC8E0081D2E}"/>
    <cellStyle name="Migliaia 5 6 2 2 2 3 2" xfId="39316" xr:uid="{931EB792-A8B1-4BD8-BC8C-E213D1341B23}"/>
    <cellStyle name="Migliaia 5 6 2 2 2 4" xfId="27899" xr:uid="{7E494040-B385-48AB-BCD7-D8E587683061}"/>
    <cellStyle name="Migliaia 5 6 2 2 3" xfId="7916" xr:uid="{23E0A2C8-3070-4086-A004-4055AB43EEEE}"/>
    <cellStyle name="Migliaia 5 6 2 2 3 2" xfId="19333" xr:uid="{E773AA9C-1F5C-4B8F-A4BA-B7169B606192}"/>
    <cellStyle name="Migliaia 5 6 2 2 3 2 2" xfId="42170" xr:uid="{A21FB52B-CAD6-4353-9100-35281BFBDF77}"/>
    <cellStyle name="Migliaia 5 6 2 2 3 3" xfId="30753" xr:uid="{1CB37CAC-0FFE-4F49-A364-BD6EFA6A2259}"/>
    <cellStyle name="Migliaia 5 6 2 2 4" xfId="13625" xr:uid="{69366120-874C-4786-94D1-7FB50778A2D8}"/>
    <cellStyle name="Migliaia 5 6 2 2 4 2" xfId="36462" xr:uid="{E85DA25D-EE03-4297-A766-43D93AF63B09}"/>
    <cellStyle name="Migliaia 5 6 2 2 5" xfId="25045" xr:uid="{453A68B3-ADDF-4E50-963A-0C91FDDF5864}"/>
    <cellStyle name="Migliaia 5 6 2 3" xfId="3634" xr:uid="{0FD7B888-A313-481A-A68D-6B947F675CAE}"/>
    <cellStyle name="Migliaia 5 6 2 3 2" xfId="9343" xr:uid="{1D7AF066-1284-404F-B922-23FBA7CBE76B}"/>
    <cellStyle name="Migliaia 5 6 2 3 2 2" xfId="20760" xr:uid="{293400C3-FFF0-4536-AC85-24DDB139860D}"/>
    <cellStyle name="Migliaia 5 6 2 3 2 2 2" xfId="43597" xr:uid="{2FED4AD9-D04A-4E05-8823-E9A46B5D1474}"/>
    <cellStyle name="Migliaia 5 6 2 3 2 3" xfId="32180" xr:uid="{F8CC1079-4A8F-425E-8124-68D72542681F}"/>
    <cellStyle name="Migliaia 5 6 2 3 3" xfId="15052" xr:uid="{E737E425-CBCB-4465-A00D-4630ED02A18A}"/>
    <cellStyle name="Migliaia 5 6 2 3 3 2" xfId="37889" xr:uid="{CA90CD7E-23B8-4034-9B16-D19B2BF4F5F6}"/>
    <cellStyle name="Migliaia 5 6 2 3 4" xfId="26472" xr:uid="{3F4B0E29-A2BF-4BAD-8292-697F8B339DB8}"/>
    <cellStyle name="Migliaia 5 6 2 4" xfId="6489" xr:uid="{62E8B2F4-ABB3-4931-A7D4-BA93B6F43F46}"/>
    <cellStyle name="Migliaia 5 6 2 4 2" xfId="17906" xr:uid="{3283D9AF-37A0-4EF5-B45D-4253429A823B}"/>
    <cellStyle name="Migliaia 5 6 2 4 2 2" xfId="40743" xr:uid="{6AFA2427-5A6A-4506-89EB-D5F8B15EDC70}"/>
    <cellStyle name="Migliaia 5 6 2 4 3" xfId="29326" xr:uid="{EEC204C2-B22F-4DE5-A9F0-AE475DAAEB86}"/>
    <cellStyle name="Migliaia 5 6 2 5" xfId="12198" xr:uid="{935E3E3C-7778-4904-9319-1DF667CACFEA}"/>
    <cellStyle name="Migliaia 5 6 2 5 2" xfId="35035" xr:uid="{77EE4DEB-D8AD-43AC-8DB9-09155983D313}"/>
    <cellStyle name="Migliaia 5 6 2 6" xfId="23618" xr:uid="{6F6D7584-C513-4D93-820D-613A45627C59}"/>
    <cellStyle name="Migliaia 5 6 3" xfId="895" xr:uid="{804B155A-7F62-4BEE-8496-43D8C29A6640}"/>
    <cellStyle name="Migliaia 5 6 3 2" xfId="2422" xr:uid="{91FDAD7F-7D5B-491A-9058-501E2BC7BE1E}"/>
    <cellStyle name="Migliaia 5 6 3 2 2" xfId="5278" xr:uid="{3932AEB6-6B4D-43D7-8563-795F815E2768}"/>
    <cellStyle name="Migliaia 5 6 3 2 2 2" xfId="10986" xr:uid="{B7A4BBE7-2768-4D3B-9379-15E99C0C1B97}"/>
    <cellStyle name="Migliaia 5 6 3 2 2 2 2" xfId="22404" xr:uid="{9C0D3247-24F3-4D6E-88B1-EB8A0DDE5540}"/>
    <cellStyle name="Migliaia 5 6 3 2 2 2 2 2" xfId="45241" xr:uid="{E031F89D-C06E-4592-88A6-07B30383C7EE}"/>
    <cellStyle name="Migliaia 5 6 3 2 2 2 3" xfId="33824" xr:uid="{CF5F044D-4EB0-4E35-9246-9A604C15FCF8}"/>
    <cellStyle name="Migliaia 5 6 3 2 2 3" xfId="16696" xr:uid="{88CDFA9A-61CA-45B1-A2B8-A198CBADD523}"/>
    <cellStyle name="Migliaia 5 6 3 2 2 3 2" xfId="39533" xr:uid="{F436A004-BF3C-47E1-AE85-FF203BB48791}"/>
    <cellStyle name="Migliaia 5 6 3 2 2 4" xfId="28116" xr:uid="{281AE5D0-2DB9-4A6F-861E-D624BBA111B6}"/>
    <cellStyle name="Migliaia 5 6 3 2 3" xfId="8133" xr:uid="{E17777E5-15B8-4B9A-8FFA-364F8A459630}"/>
    <cellStyle name="Migliaia 5 6 3 2 3 2" xfId="19550" xr:uid="{086D8910-C44A-43AA-8857-892E104F13D7}"/>
    <cellStyle name="Migliaia 5 6 3 2 3 2 2" xfId="42387" xr:uid="{0D37F48C-FDC7-4923-A8A2-4A4A7007FE72}"/>
    <cellStyle name="Migliaia 5 6 3 2 3 3" xfId="30970" xr:uid="{0DE7AA84-7A20-4ED4-A452-8E98F67422A6}"/>
    <cellStyle name="Migliaia 5 6 3 2 4" xfId="13842" xr:uid="{394E01FF-25CE-49D8-92B6-00503073D653}"/>
    <cellStyle name="Migliaia 5 6 3 2 4 2" xfId="36679" xr:uid="{08219A88-E683-4543-9FAF-8BB626919935}"/>
    <cellStyle name="Migliaia 5 6 3 2 5" xfId="25262" xr:uid="{02D14793-F424-406B-93A4-6D9265778EAF}"/>
    <cellStyle name="Migliaia 5 6 3 3" xfId="3851" xr:uid="{C46BC6DE-3B18-49D7-A446-D0A67CF30250}"/>
    <cellStyle name="Migliaia 5 6 3 3 2" xfId="9560" xr:uid="{EF2F57CA-E530-42B8-8661-9D64E356433A}"/>
    <cellStyle name="Migliaia 5 6 3 3 2 2" xfId="20977" xr:uid="{62383C5A-F9F9-4A79-963A-14070F94BA92}"/>
    <cellStyle name="Migliaia 5 6 3 3 2 2 2" xfId="43814" xr:uid="{97830671-8928-4ED2-A466-1CECE6406105}"/>
    <cellStyle name="Migliaia 5 6 3 3 2 3" xfId="32397" xr:uid="{DF9B0101-56F8-4E6B-AE59-96C5E89930BD}"/>
    <cellStyle name="Migliaia 5 6 3 3 3" xfId="15269" xr:uid="{AB48EDAC-AB90-4F06-85E3-C53A0DB7474E}"/>
    <cellStyle name="Migliaia 5 6 3 3 3 2" xfId="38106" xr:uid="{40BDA111-5DDE-47B6-8066-3407CA0301A6}"/>
    <cellStyle name="Migliaia 5 6 3 3 4" xfId="26689" xr:uid="{340B7097-B4CB-4BBA-8BC6-805F295AA939}"/>
    <cellStyle name="Migliaia 5 6 3 4" xfId="6706" xr:uid="{E81D669B-C59B-495E-84C9-E84A65667BC6}"/>
    <cellStyle name="Migliaia 5 6 3 4 2" xfId="18123" xr:uid="{39F09C4D-E370-46FB-A829-AB877282B7EC}"/>
    <cellStyle name="Migliaia 5 6 3 4 2 2" xfId="40960" xr:uid="{04C6713F-3AB7-4487-AFA1-E3644BD8B516}"/>
    <cellStyle name="Migliaia 5 6 3 4 3" xfId="29543" xr:uid="{1F50F76B-8811-4593-BC6A-70A0DF5CE5AA}"/>
    <cellStyle name="Migliaia 5 6 3 5" xfId="12415" xr:uid="{F6E80478-7F52-4BC4-ACC3-CF1DC534DAD4}"/>
    <cellStyle name="Migliaia 5 6 3 5 2" xfId="35252" xr:uid="{EE6086AF-2DA8-4D23-AC70-3BF3436F4555}"/>
    <cellStyle name="Migliaia 5 6 3 6" xfId="23835" xr:uid="{D4E5DF90-8C6C-4142-A7B8-FEE0B1AE91BA}"/>
    <cellStyle name="Migliaia 5 6 4" xfId="1142" xr:uid="{7CC9042F-C1FD-47DC-9324-08ABF758FD26}"/>
    <cellStyle name="Migliaia 5 6 4 2" xfId="2639" xr:uid="{5642946A-0463-4470-B0C0-BA99A2318287}"/>
    <cellStyle name="Migliaia 5 6 4 2 2" xfId="5495" xr:uid="{067C08AE-C87F-4FCE-8F17-1AC5683589C9}"/>
    <cellStyle name="Migliaia 5 6 4 2 2 2" xfId="11203" xr:uid="{99E6C434-71DF-461E-B2E6-8E0B86891BB5}"/>
    <cellStyle name="Migliaia 5 6 4 2 2 2 2" xfId="22621" xr:uid="{765F6BF1-ACE4-465B-911F-6819C32923E1}"/>
    <cellStyle name="Migliaia 5 6 4 2 2 2 2 2" xfId="45458" xr:uid="{ABCB2AE9-1FCD-46C0-958F-27A4B619596D}"/>
    <cellStyle name="Migliaia 5 6 4 2 2 2 3" xfId="34041" xr:uid="{7D25384E-2E15-40F7-A953-3791B96FF7C1}"/>
    <cellStyle name="Migliaia 5 6 4 2 2 3" xfId="16913" xr:uid="{E223A86A-1DDF-4028-B66E-03EEACF2FC3C}"/>
    <cellStyle name="Migliaia 5 6 4 2 2 3 2" xfId="39750" xr:uid="{CF27F5B1-7349-4299-9D6C-490409C7A21D}"/>
    <cellStyle name="Migliaia 5 6 4 2 2 4" xfId="28333" xr:uid="{BBD49470-EA09-4D2D-811B-12AA80FB6574}"/>
    <cellStyle name="Migliaia 5 6 4 2 3" xfId="8350" xr:uid="{09CEE438-3F39-49F3-A233-BE70825B5E2C}"/>
    <cellStyle name="Migliaia 5 6 4 2 3 2" xfId="19767" xr:uid="{2B075ACE-025F-4B07-99B5-C3C6A2022914}"/>
    <cellStyle name="Migliaia 5 6 4 2 3 2 2" xfId="42604" xr:uid="{74DA6763-9128-4E25-BE23-0150CA428801}"/>
    <cellStyle name="Migliaia 5 6 4 2 3 3" xfId="31187" xr:uid="{FC0D6F65-930E-446B-A09A-BDDDF318B084}"/>
    <cellStyle name="Migliaia 5 6 4 2 4" xfId="14059" xr:uid="{4C45FBED-1C8D-4244-A839-8D99B87B0C5A}"/>
    <cellStyle name="Migliaia 5 6 4 2 4 2" xfId="36896" xr:uid="{51987A8B-AE38-4697-B589-DACAEEF7A12F}"/>
    <cellStyle name="Migliaia 5 6 4 2 5" xfId="25479" xr:uid="{45172AD4-2B15-429B-A5F0-6499034828CD}"/>
    <cellStyle name="Migliaia 5 6 4 3" xfId="4068" xr:uid="{DA6E2774-8032-4014-BA51-3D32B78115B4}"/>
    <cellStyle name="Migliaia 5 6 4 3 2" xfId="9777" xr:uid="{B1362E7A-B0E6-48BE-B8CD-620E937091F8}"/>
    <cellStyle name="Migliaia 5 6 4 3 2 2" xfId="21194" xr:uid="{8F54F45C-4568-4726-8927-7CDA12799158}"/>
    <cellStyle name="Migliaia 5 6 4 3 2 2 2" xfId="44031" xr:uid="{DBA6D520-1F49-4690-9741-27CE1D4729BE}"/>
    <cellStyle name="Migliaia 5 6 4 3 2 3" xfId="32614" xr:uid="{563915CE-6B52-48B7-9EA1-E4A6D15C4D2C}"/>
    <cellStyle name="Migliaia 5 6 4 3 3" xfId="15486" xr:uid="{DD57B179-A36C-4C47-A9A0-96C52A721266}"/>
    <cellStyle name="Migliaia 5 6 4 3 3 2" xfId="38323" xr:uid="{C45CA149-8E19-4C41-AC42-9A068378709E}"/>
    <cellStyle name="Migliaia 5 6 4 3 4" xfId="26906" xr:uid="{D2260512-F495-4A11-8560-35588F0570B4}"/>
    <cellStyle name="Migliaia 5 6 4 4" xfId="6923" xr:uid="{76AD06C4-0179-46C2-A503-3C2A0A01ED2F}"/>
    <cellStyle name="Migliaia 5 6 4 4 2" xfId="18340" xr:uid="{CA4F1594-E0C5-491D-9B97-19E30324320A}"/>
    <cellStyle name="Migliaia 5 6 4 4 2 2" xfId="41177" xr:uid="{DFD4EB1B-6A4A-4537-A007-AC302C7763DE}"/>
    <cellStyle name="Migliaia 5 6 4 4 3" xfId="29760" xr:uid="{6AFDB6A0-DD58-4A42-A862-B85753AADD1F}"/>
    <cellStyle name="Migliaia 5 6 4 5" xfId="12632" xr:uid="{6B86DEB3-5B20-42E2-B472-60463C878198}"/>
    <cellStyle name="Migliaia 5 6 4 5 2" xfId="35469" xr:uid="{4BAFE808-8329-4BDC-9700-1248FCF6FC9E}"/>
    <cellStyle name="Migliaia 5 6 4 6" xfId="24052" xr:uid="{CC2943F7-BE0E-48B0-839B-2EB122739A55}"/>
    <cellStyle name="Migliaia 5 6 5" xfId="1389" xr:uid="{CECA4193-2E76-485A-B55A-7607D0C630F5}"/>
    <cellStyle name="Migliaia 5 6 5 2" xfId="2856" xr:uid="{94095A3A-064F-407F-A0E3-BBE148E55AAA}"/>
    <cellStyle name="Migliaia 5 6 5 2 2" xfId="5712" xr:uid="{9D661BF2-5CF6-405E-BC62-71CBF48754B7}"/>
    <cellStyle name="Migliaia 5 6 5 2 2 2" xfId="11420" xr:uid="{EB8B36EC-7FD5-4DB0-9242-74BEA786D8DD}"/>
    <cellStyle name="Migliaia 5 6 5 2 2 2 2" xfId="22838" xr:uid="{825205D3-175D-4BA2-B639-BD0F2D45E4AD}"/>
    <cellStyle name="Migliaia 5 6 5 2 2 2 2 2" xfId="45675" xr:uid="{3DD27BD5-92BC-4E3A-A6E2-2F90A4C1B657}"/>
    <cellStyle name="Migliaia 5 6 5 2 2 2 3" xfId="34258" xr:uid="{F19F4FF1-EFCF-4B02-AB9C-E82A4EB879DD}"/>
    <cellStyle name="Migliaia 5 6 5 2 2 3" xfId="17130" xr:uid="{E77F7C40-4A79-4690-B03B-63EB29F1A9AC}"/>
    <cellStyle name="Migliaia 5 6 5 2 2 3 2" xfId="39967" xr:uid="{9B0945B4-170A-4F2F-A6D6-5173C1EFC584}"/>
    <cellStyle name="Migliaia 5 6 5 2 2 4" xfId="28550" xr:uid="{DD0D7859-520F-4D6A-954A-3E3C8D720954}"/>
    <cellStyle name="Migliaia 5 6 5 2 3" xfId="8567" xr:uid="{5C91E36C-935A-4329-A7E0-806A520197DD}"/>
    <cellStyle name="Migliaia 5 6 5 2 3 2" xfId="19984" xr:uid="{967CCF67-F758-472B-BE3E-AA47780C6016}"/>
    <cellStyle name="Migliaia 5 6 5 2 3 2 2" xfId="42821" xr:uid="{D34247EF-03EF-4666-8EAC-DBA1D2E90426}"/>
    <cellStyle name="Migliaia 5 6 5 2 3 3" xfId="31404" xr:uid="{979806D7-DDA6-43F3-88E9-BF3DAA073A28}"/>
    <cellStyle name="Migliaia 5 6 5 2 4" xfId="14276" xr:uid="{FEDC9960-97F0-4537-AA75-E2BD7BF2C538}"/>
    <cellStyle name="Migliaia 5 6 5 2 4 2" xfId="37113" xr:uid="{14A4FE85-7DFA-4571-B637-79D99D15C7BE}"/>
    <cellStyle name="Migliaia 5 6 5 2 5" xfId="25696" xr:uid="{ABAE8573-2BED-4FFD-AF3A-695825CE8F99}"/>
    <cellStyle name="Migliaia 5 6 5 3" xfId="4285" xr:uid="{9EF5BCA4-3CBD-4534-BA6D-5B28C662E74A}"/>
    <cellStyle name="Migliaia 5 6 5 3 2" xfId="9994" xr:uid="{7CECADEB-2E83-44BB-84CA-A19C01732DCE}"/>
    <cellStyle name="Migliaia 5 6 5 3 2 2" xfId="21411" xr:uid="{9665D62A-3E0E-40FE-B8D9-D486026726CA}"/>
    <cellStyle name="Migliaia 5 6 5 3 2 2 2" xfId="44248" xr:uid="{7BC724B1-4588-4109-93BF-0FAB1892C29E}"/>
    <cellStyle name="Migliaia 5 6 5 3 2 3" xfId="32831" xr:uid="{D68CDA4B-E3E2-4DB7-97DC-A61F0BA85632}"/>
    <cellStyle name="Migliaia 5 6 5 3 3" xfId="15703" xr:uid="{2E940771-5C85-43B1-8410-456FBCA22DA0}"/>
    <cellStyle name="Migliaia 5 6 5 3 3 2" xfId="38540" xr:uid="{BEC296AD-F6E6-41F7-9719-49444DA7B20D}"/>
    <cellStyle name="Migliaia 5 6 5 3 4" xfId="27123" xr:uid="{7756A5E8-AC50-4FE4-99D6-ED33296C590B}"/>
    <cellStyle name="Migliaia 5 6 5 4" xfId="7140" xr:uid="{B87E8970-16DC-4F23-BC78-94DF12D9039C}"/>
    <cellStyle name="Migliaia 5 6 5 4 2" xfId="18557" xr:uid="{146452E2-B4D0-436B-A8D4-D2136A0BBE36}"/>
    <cellStyle name="Migliaia 5 6 5 4 2 2" xfId="41394" xr:uid="{F1916E74-7C85-4CCE-8F2F-7E5CEEE86D10}"/>
    <cellStyle name="Migliaia 5 6 5 4 3" xfId="29977" xr:uid="{1D6958F2-F242-4619-B967-E71F3D25705C}"/>
    <cellStyle name="Migliaia 5 6 5 5" xfId="12849" xr:uid="{4B5459DD-E7F3-43AD-B3FC-577A2A4D2E62}"/>
    <cellStyle name="Migliaia 5 6 5 5 2" xfId="35686" xr:uid="{B71D7225-7DB2-4908-ADEE-DC3DD701EAA4}"/>
    <cellStyle name="Migliaia 5 6 5 6" xfId="24269" xr:uid="{0336F69C-F32D-4D01-869D-027087E065AD}"/>
    <cellStyle name="Migliaia 5 6 6" xfId="1636" xr:uid="{6C39BBC7-0F39-425C-A1A6-769FE6A57533}"/>
    <cellStyle name="Migliaia 5 6 6 2" xfId="3073" xr:uid="{76E26226-7DEF-4E04-B1EA-4C04F827A795}"/>
    <cellStyle name="Migliaia 5 6 6 2 2" xfId="5929" xr:uid="{9DF0F639-919B-460F-9173-879D303601CF}"/>
    <cellStyle name="Migliaia 5 6 6 2 2 2" xfId="11637" xr:uid="{64406C36-7D45-426C-A414-092E73F3555C}"/>
    <cellStyle name="Migliaia 5 6 6 2 2 2 2" xfId="23055" xr:uid="{F26E630F-651D-4E71-B4BC-1C943F63513E}"/>
    <cellStyle name="Migliaia 5 6 6 2 2 2 2 2" xfId="45892" xr:uid="{B3FEECD7-9974-4CEC-A00D-3F92BC20363E}"/>
    <cellStyle name="Migliaia 5 6 6 2 2 2 3" xfId="34475" xr:uid="{CFB980A1-3942-42E9-A89C-DE3B8CC26495}"/>
    <cellStyle name="Migliaia 5 6 6 2 2 3" xfId="17347" xr:uid="{3FD3B7F2-E107-4015-90DC-07B7A5F9E274}"/>
    <cellStyle name="Migliaia 5 6 6 2 2 3 2" xfId="40184" xr:uid="{EA6E3BAE-57D8-4577-83EE-3FDC567E9706}"/>
    <cellStyle name="Migliaia 5 6 6 2 2 4" xfId="28767" xr:uid="{8C4527B1-5C35-43EC-96C9-1ED281E5A750}"/>
    <cellStyle name="Migliaia 5 6 6 2 3" xfId="8784" xr:uid="{CF61620F-4504-4893-90B9-27931A65870E}"/>
    <cellStyle name="Migliaia 5 6 6 2 3 2" xfId="20201" xr:uid="{16B6BEC8-42F3-4C73-BFC2-CD2403AF25EF}"/>
    <cellStyle name="Migliaia 5 6 6 2 3 2 2" xfId="43038" xr:uid="{E4FE26DE-39A7-494F-92AF-717E30088CCD}"/>
    <cellStyle name="Migliaia 5 6 6 2 3 3" xfId="31621" xr:uid="{F06A421E-B1CB-406B-A344-A62E1EED96E6}"/>
    <cellStyle name="Migliaia 5 6 6 2 4" xfId="14493" xr:uid="{8CAED6D1-AB0A-45A9-B648-EE14C7FF46BC}"/>
    <cellStyle name="Migliaia 5 6 6 2 4 2" xfId="37330" xr:uid="{4D364602-6BEF-446F-8752-8CB1360FF4F0}"/>
    <cellStyle name="Migliaia 5 6 6 2 5" xfId="25913" xr:uid="{86C46675-774F-409C-8E5A-2820780532F2}"/>
    <cellStyle name="Migliaia 5 6 6 3" xfId="4502" xr:uid="{B148A1B7-24FD-4CBD-9B9A-ED6166B95D41}"/>
    <cellStyle name="Migliaia 5 6 6 3 2" xfId="10211" xr:uid="{B9C5A74C-8E38-45C0-BEC8-840F6C564F0F}"/>
    <cellStyle name="Migliaia 5 6 6 3 2 2" xfId="21628" xr:uid="{0F98A77D-E2A0-4682-87D9-DCEFDB6B2CB3}"/>
    <cellStyle name="Migliaia 5 6 6 3 2 2 2" xfId="44465" xr:uid="{70BE3111-EE61-4EFD-8898-9E68DC4DDCB1}"/>
    <cellStyle name="Migliaia 5 6 6 3 2 3" xfId="33048" xr:uid="{17240F19-A328-4265-950C-F8B9C096D1C5}"/>
    <cellStyle name="Migliaia 5 6 6 3 3" xfId="15920" xr:uid="{2F593CE3-312C-4332-B9E6-A83E498EF3FD}"/>
    <cellStyle name="Migliaia 5 6 6 3 3 2" xfId="38757" xr:uid="{51EEEC59-DD34-43B3-9341-8490055A0645}"/>
    <cellStyle name="Migliaia 5 6 6 3 4" xfId="27340" xr:uid="{B20D6DB1-DAB0-4BE8-A464-D29C4D0DD8E6}"/>
    <cellStyle name="Migliaia 5 6 6 4" xfId="7357" xr:uid="{C97055F5-ECE3-459C-BC2B-17BBC87B67E7}"/>
    <cellStyle name="Migliaia 5 6 6 4 2" xfId="18774" xr:uid="{545235B4-1AF0-4A17-9B2C-A315A921875D}"/>
    <cellStyle name="Migliaia 5 6 6 4 2 2" xfId="41611" xr:uid="{4F21B33D-2493-4808-9970-087DBE4E3846}"/>
    <cellStyle name="Migliaia 5 6 6 4 3" xfId="30194" xr:uid="{5D42E649-36E4-4ADE-ADDC-328DA2BB04BB}"/>
    <cellStyle name="Migliaia 5 6 6 5" xfId="13066" xr:uid="{39D93E4B-E420-4284-AE15-6E1DF33D470F}"/>
    <cellStyle name="Migliaia 5 6 6 5 2" xfId="35903" xr:uid="{6BD91F3C-1C88-4C6C-AE23-F6F380CFBD3E}"/>
    <cellStyle name="Migliaia 5 6 6 6" xfId="24486" xr:uid="{957EDC6C-3AD9-42E9-A63D-568D2E15FDC7}"/>
    <cellStyle name="Migliaia 5 6 7" xfId="1988" xr:uid="{6DE96CAC-B8A1-4E6F-BBB0-C937938DEE19}"/>
    <cellStyle name="Migliaia 5 6 7 2" xfId="4844" xr:uid="{1C0A099C-9E77-42E5-A008-98E2EE34285F}"/>
    <cellStyle name="Migliaia 5 6 7 2 2" xfId="10552" xr:uid="{2B229ACD-A5C3-4985-8595-69A336E12A3E}"/>
    <cellStyle name="Migliaia 5 6 7 2 2 2" xfId="21970" xr:uid="{B7A80DB3-2C37-4854-A230-49B6E05E836E}"/>
    <cellStyle name="Migliaia 5 6 7 2 2 2 2" xfId="44807" xr:uid="{3DF03963-F780-46AD-BB87-5A2A3BFCBEA7}"/>
    <cellStyle name="Migliaia 5 6 7 2 2 3" xfId="33390" xr:uid="{93F166D9-4F8E-4156-B56F-23D84AA495AF}"/>
    <cellStyle name="Migliaia 5 6 7 2 3" xfId="16262" xr:uid="{86E9D1FF-4C80-4BDF-A444-0A76B2D8E78A}"/>
    <cellStyle name="Migliaia 5 6 7 2 3 2" xfId="39099" xr:uid="{36C787CE-AFE3-4741-A207-6040150A971A}"/>
    <cellStyle name="Migliaia 5 6 7 2 4" xfId="27682" xr:uid="{E2CF2F90-EC71-44EB-8E0F-35AD99D6FA3B}"/>
    <cellStyle name="Migliaia 5 6 7 3" xfId="7699" xr:uid="{541C8485-492C-4935-9A6B-F6E819A5CF6B}"/>
    <cellStyle name="Migliaia 5 6 7 3 2" xfId="19116" xr:uid="{9A3AAE54-0CA4-4B67-A354-9257D22E8495}"/>
    <cellStyle name="Migliaia 5 6 7 3 2 2" xfId="41953" xr:uid="{CBAAB49F-02B5-45C6-8F47-6333A2436C7B}"/>
    <cellStyle name="Migliaia 5 6 7 3 3" xfId="30536" xr:uid="{9C23A2F5-EBA5-4EB0-B921-130BD41CD734}"/>
    <cellStyle name="Migliaia 5 6 7 4" xfId="13408" xr:uid="{359A6557-850C-43B5-A535-B9570A7741E0}"/>
    <cellStyle name="Migliaia 5 6 7 4 2" xfId="36245" xr:uid="{C8AB89C8-D619-4226-82B3-679510FEEF03}"/>
    <cellStyle name="Migliaia 5 6 7 5" xfId="24828" xr:uid="{9DD6C44E-B962-4C81-90B0-4D4BC2F7D04A}"/>
    <cellStyle name="Migliaia 5 6 8" xfId="3417" xr:uid="{E28C9BBB-F0AB-4CE9-B306-D78C84D3D20E}"/>
    <cellStyle name="Migliaia 5 6 8 2" xfId="9126" xr:uid="{D6D83ABE-187D-4862-B45E-8AC8B5C3321D}"/>
    <cellStyle name="Migliaia 5 6 8 2 2" xfId="20543" xr:uid="{D9D9893E-C98E-4C5C-94FC-90063CAAA498}"/>
    <cellStyle name="Migliaia 5 6 8 2 2 2" xfId="43380" xr:uid="{E14BCD55-C67B-4E13-878B-01D98740360E}"/>
    <cellStyle name="Migliaia 5 6 8 2 3" xfId="31963" xr:uid="{40764628-9F5E-4987-8BF6-9E9F72FF4CEF}"/>
    <cellStyle name="Migliaia 5 6 8 3" xfId="14835" xr:uid="{87ED7E87-16FF-4481-9E09-8DB766657C8D}"/>
    <cellStyle name="Migliaia 5 6 8 3 2" xfId="37672" xr:uid="{331D7D28-58C9-4304-B797-18ABCF60B2F1}"/>
    <cellStyle name="Migliaia 5 6 8 4" xfId="26255" xr:uid="{D3EBC439-3A21-4E69-9F3B-F42EEC4435EB}"/>
    <cellStyle name="Migliaia 5 6 9" xfId="6272" xr:uid="{6BE48DE7-C3A0-45EC-95F1-790374DE97B0}"/>
    <cellStyle name="Migliaia 5 6 9 2" xfId="17689" xr:uid="{12A0A7A4-027C-4907-96C5-7176D8785E14}"/>
    <cellStyle name="Migliaia 5 6 9 2 2" xfId="40526" xr:uid="{D81943E1-F557-4369-8E36-812230CE12F0}"/>
    <cellStyle name="Migliaia 5 6 9 3" xfId="29109" xr:uid="{AE42BB8B-D8E6-4B0E-8309-145A004FD3A4}"/>
    <cellStyle name="Migliaia 5 7" xfId="500" xr:uid="{586AB9D5-8F1A-4170-BCB7-512802204EE9}"/>
    <cellStyle name="Migliaia 5 7 2" xfId="2091" xr:uid="{BFDC754C-D587-4A1F-B778-9DA04312EC31}"/>
    <cellStyle name="Migliaia 5 7 2 2" xfId="4947" xr:uid="{2653D140-B3F1-4150-81F3-531D917A7E25}"/>
    <cellStyle name="Migliaia 5 7 2 2 2" xfId="10655" xr:uid="{43339E2E-ED83-4949-929A-C1BDCCBCD522}"/>
    <cellStyle name="Migliaia 5 7 2 2 2 2" xfId="22073" xr:uid="{06ADDB7A-147B-4D6B-A997-81E9A2F01B58}"/>
    <cellStyle name="Migliaia 5 7 2 2 2 2 2" xfId="44910" xr:uid="{0955DE7D-D64E-4FED-A6CB-0908D31FA58F}"/>
    <cellStyle name="Migliaia 5 7 2 2 2 3" xfId="33493" xr:uid="{75A1C640-15CD-4076-9B8B-1B29DAE5E502}"/>
    <cellStyle name="Migliaia 5 7 2 2 3" xfId="16365" xr:uid="{0ABCC0EF-1BFB-4D8A-95AF-26AE30B125C6}"/>
    <cellStyle name="Migliaia 5 7 2 2 3 2" xfId="39202" xr:uid="{63CD1487-4F01-4953-AA0E-D14E7511B970}"/>
    <cellStyle name="Migliaia 5 7 2 2 4" xfId="27785" xr:uid="{AD287691-E465-49FB-992F-AE5A3630504C}"/>
    <cellStyle name="Migliaia 5 7 2 3" xfId="7802" xr:uid="{D58D884D-AE25-48FE-A8DC-1A4B61A629CE}"/>
    <cellStyle name="Migliaia 5 7 2 3 2" xfId="19219" xr:uid="{9E746F11-E9A0-4167-BAA7-8828AAB0D6E2}"/>
    <cellStyle name="Migliaia 5 7 2 3 2 2" xfId="42056" xr:uid="{732D57E8-1909-46DC-972B-C076695748F0}"/>
    <cellStyle name="Migliaia 5 7 2 3 3" xfId="30639" xr:uid="{E58F0839-8D1C-4160-B757-23E609E6520A}"/>
    <cellStyle name="Migliaia 5 7 2 4" xfId="13511" xr:uid="{C276F33E-0D21-4647-97D7-5B95994FC163}"/>
    <cellStyle name="Migliaia 5 7 2 4 2" xfId="36348" xr:uid="{33133D38-7160-4C86-A59B-76BEE65DCE3A}"/>
    <cellStyle name="Migliaia 5 7 2 5" xfId="24931" xr:uid="{BB8E3CB9-AADA-417D-B19A-A7464EEA2B50}"/>
    <cellStyle name="Migliaia 5 7 3" xfId="3520" xr:uid="{194D5EA1-7086-4CCC-B359-DA9919693983}"/>
    <cellStyle name="Migliaia 5 7 3 2" xfId="9229" xr:uid="{41DCB6F0-7A99-4BF7-AF5E-EA21FB374AD3}"/>
    <cellStyle name="Migliaia 5 7 3 2 2" xfId="20646" xr:uid="{C266CBC9-CFFA-4DE3-B980-21529C290EC4}"/>
    <cellStyle name="Migliaia 5 7 3 2 2 2" xfId="43483" xr:uid="{2F4C4F31-CAFA-461D-A1B8-3F75BAAECD15}"/>
    <cellStyle name="Migliaia 5 7 3 2 3" xfId="32066" xr:uid="{B1429939-AB19-497C-B355-E9981A41A974}"/>
    <cellStyle name="Migliaia 5 7 3 3" xfId="14938" xr:uid="{54CD05CA-90DC-4AD9-9818-B0E4582A19E1}"/>
    <cellStyle name="Migliaia 5 7 3 3 2" xfId="37775" xr:uid="{79D0897E-09E5-4E76-86D7-7AB7AF5E277A}"/>
    <cellStyle name="Migliaia 5 7 3 4" xfId="26358" xr:uid="{282732EB-F912-40D5-9C2D-E3ABAE74FC99}"/>
    <cellStyle name="Migliaia 5 7 4" xfId="6375" xr:uid="{92BE8237-EA4D-4173-BE2E-C613E47B471E}"/>
    <cellStyle name="Migliaia 5 7 4 2" xfId="17792" xr:uid="{BC1F2094-17B1-472E-B846-EB25B59BDDD4}"/>
    <cellStyle name="Migliaia 5 7 4 2 2" xfId="40629" xr:uid="{8A928F6A-4479-4677-B06F-40EE1CD9F63B}"/>
    <cellStyle name="Migliaia 5 7 4 3" xfId="29212" xr:uid="{192A0E8B-2D49-419D-9983-B542009689D8}"/>
    <cellStyle name="Migliaia 5 7 5" xfId="12084" xr:uid="{3575B414-08D0-4C8D-BECB-AEC589E51CE9}"/>
    <cellStyle name="Migliaia 5 7 5 2" xfId="34921" xr:uid="{E7C63B01-3914-444C-AB2B-B416D9234112}"/>
    <cellStyle name="Migliaia 5 7 6" xfId="23504" xr:uid="{2AE66F2B-37C3-4AE2-A595-F62407CC5B73}"/>
    <cellStyle name="Migliaia 5 8" xfId="764" xr:uid="{8206BD22-C36B-40A1-AADF-D66DFB3147D4}"/>
    <cellStyle name="Migliaia 5 8 2" xfId="2308" xr:uid="{030DBD03-D877-4082-B23E-4B8587FE2985}"/>
    <cellStyle name="Migliaia 5 8 2 2" xfId="5164" xr:uid="{9A9A2F0D-D242-4368-B70F-037110C1B253}"/>
    <cellStyle name="Migliaia 5 8 2 2 2" xfId="10872" xr:uid="{90DCB46C-984C-4E08-9A86-ED232815789C}"/>
    <cellStyle name="Migliaia 5 8 2 2 2 2" xfId="22290" xr:uid="{497A6D80-1081-4635-912F-E3CE504F8204}"/>
    <cellStyle name="Migliaia 5 8 2 2 2 2 2" xfId="45127" xr:uid="{2A8780F9-51DD-48DA-A79F-D118CFCC0F47}"/>
    <cellStyle name="Migliaia 5 8 2 2 2 3" xfId="33710" xr:uid="{B476AE7A-7195-4140-AA54-C79D7FFE526C}"/>
    <cellStyle name="Migliaia 5 8 2 2 3" xfId="16582" xr:uid="{B9F2806E-C24E-4E4C-B57A-7CB92995B270}"/>
    <cellStyle name="Migliaia 5 8 2 2 3 2" xfId="39419" xr:uid="{8FE9A4E3-68AE-439A-95E1-C059A30D8779}"/>
    <cellStyle name="Migliaia 5 8 2 2 4" xfId="28002" xr:uid="{CF372648-5022-4E58-AC64-DC3E231AD973}"/>
    <cellStyle name="Migliaia 5 8 2 3" xfId="8019" xr:uid="{934F63C6-83E2-4AE0-AE66-F92E3874A007}"/>
    <cellStyle name="Migliaia 5 8 2 3 2" xfId="19436" xr:uid="{BAEBD179-03B1-408C-879B-3CABD131A065}"/>
    <cellStyle name="Migliaia 5 8 2 3 2 2" xfId="42273" xr:uid="{6289F5D1-92D8-4AA5-8081-BCE1084C3BC5}"/>
    <cellStyle name="Migliaia 5 8 2 3 3" xfId="30856" xr:uid="{C198F454-DBA0-4456-B9BD-0891E220D122}"/>
    <cellStyle name="Migliaia 5 8 2 4" xfId="13728" xr:uid="{2BC89E0B-16F5-49F3-B100-D1FB06DC6591}"/>
    <cellStyle name="Migliaia 5 8 2 4 2" xfId="36565" xr:uid="{9355B710-5C6D-4D83-B6AB-40901E76BA1D}"/>
    <cellStyle name="Migliaia 5 8 2 5" xfId="25148" xr:uid="{849ECCD3-B539-4563-9A17-05F27F2C90F8}"/>
    <cellStyle name="Migliaia 5 8 3" xfId="3737" xr:uid="{B4425562-0B61-4F3A-8BBE-B4DD3B9E3D57}"/>
    <cellStyle name="Migliaia 5 8 3 2" xfId="9446" xr:uid="{8BF24C01-23CE-4C42-ADD7-0A4C6CC88517}"/>
    <cellStyle name="Migliaia 5 8 3 2 2" xfId="20863" xr:uid="{B03C1DAF-FC76-48E7-A19A-00B3191328E9}"/>
    <cellStyle name="Migliaia 5 8 3 2 2 2" xfId="43700" xr:uid="{48964F37-5ED3-4F78-A62A-96E4F10AF1BA}"/>
    <cellStyle name="Migliaia 5 8 3 2 3" xfId="32283" xr:uid="{1C08F740-9ABF-47A8-8750-EFD1FA6E43CA}"/>
    <cellStyle name="Migliaia 5 8 3 3" xfId="15155" xr:uid="{E359A550-576B-4267-80B8-7FBFA5432DBB}"/>
    <cellStyle name="Migliaia 5 8 3 3 2" xfId="37992" xr:uid="{F0BBA66F-4D35-4A24-A01A-BDB887F8DA8F}"/>
    <cellStyle name="Migliaia 5 8 3 4" xfId="26575" xr:uid="{D81F3439-936F-4993-BB3B-BAB8C37D4943}"/>
    <cellStyle name="Migliaia 5 8 4" xfId="6592" xr:uid="{65459AD2-348D-409E-A936-878A8AC74114}"/>
    <cellStyle name="Migliaia 5 8 4 2" xfId="18009" xr:uid="{E25AC6FB-7B09-4018-97B0-C42B7620279C}"/>
    <cellStyle name="Migliaia 5 8 4 2 2" xfId="40846" xr:uid="{65C77571-7981-4493-959E-9D5C4D2166F3}"/>
    <cellStyle name="Migliaia 5 8 4 3" xfId="29429" xr:uid="{C31ACD9A-006F-4519-9E6D-17A1129967C0}"/>
    <cellStyle name="Migliaia 5 8 5" xfId="12301" xr:uid="{E6A260FA-D4F8-4A84-9AF8-B3CC7832C8E7}"/>
    <cellStyle name="Migliaia 5 8 5 2" xfId="35138" xr:uid="{BBD810C6-0FA0-4C96-A2C8-F3606CCE0BE9}"/>
    <cellStyle name="Migliaia 5 8 6" xfId="23721" xr:uid="{88A75213-CD33-4CDE-BFBF-877C0407A676}"/>
    <cellStyle name="Migliaia 5 9" xfId="1011" xr:uid="{F641AE27-040F-4B09-A023-1FD8F699C911}"/>
    <cellStyle name="Migliaia 5 9 2" xfId="2525" xr:uid="{A5E1B0A5-EE64-4605-A812-D73E0F815E55}"/>
    <cellStyle name="Migliaia 5 9 2 2" xfId="5381" xr:uid="{BD7EC72E-2137-4200-A6CA-2F1EAEF8E630}"/>
    <cellStyle name="Migliaia 5 9 2 2 2" xfId="11089" xr:uid="{560CA00E-71B3-4E06-9729-E68D75524601}"/>
    <cellStyle name="Migliaia 5 9 2 2 2 2" xfId="22507" xr:uid="{FE8B51CB-AE48-4EBD-AE0A-1FC24AB35576}"/>
    <cellStyle name="Migliaia 5 9 2 2 2 2 2" xfId="45344" xr:uid="{E525D724-F20D-4507-945A-1AB701AA54F7}"/>
    <cellStyle name="Migliaia 5 9 2 2 2 3" xfId="33927" xr:uid="{D482E74B-CB17-4553-9C88-B8EEFADE6B86}"/>
    <cellStyle name="Migliaia 5 9 2 2 3" xfId="16799" xr:uid="{1B3AEE79-9BC6-47C1-A92A-1AC84EA00C04}"/>
    <cellStyle name="Migliaia 5 9 2 2 3 2" xfId="39636" xr:uid="{7D255B18-9241-410C-93BE-6F7A955FB221}"/>
    <cellStyle name="Migliaia 5 9 2 2 4" xfId="28219" xr:uid="{03BB1A6F-9596-401E-B8F2-1AD53E90AA2F}"/>
    <cellStyle name="Migliaia 5 9 2 3" xfId="8236" xr:uid="{7AFB3036-BB75-4868-9FAF-417D70B21587}"/>
    <cellStyle name="Migliaia 5 9 2 3 2" xfId="19653" xr:uid="{A438438E-53AD-4E6B-8C3A-105FE4242F0F}"/>
    <cellStyle name="Migliaia 5 9 2 3 2 2" xfId="42490" xr:uid="{CB97A3DA-77F3-4D97-AE6A-E65B2559C2A8}"/>
    <cellStyle name="Migliaia 5 9 2 3 3" xfId="31073" xr:uid="{BDB11911-2B21-43CB-B201-69AB35A03944}"/>
    <cellStyle name="Migliaia 5 9 2 4" xfId="13945" xr:uid="{10A461E1-EDE5-4327-A4F3-AD2DA802FE88}"/>
    <cellStyle name="Migliaia 5 9 2 4 2" xfId="36782" xr:uid="{522C4BBB-C1E2-4C29-AE16-586F02BD97EB}"/>
    <cellStyle name="Migliaia 5 9 2 5" xfId="25365" xr:uid="{01CE4331-4658-4A4F-8716-90A0D3F53A26}"/>
    <cellStyle name="Migliaia 5 9 3" xfId="3954" xr:uid="{29284D7D-E2D1-4229-A28C-35B1C51CFE81}"/>
    <cellStyle name="Migliaia 5 9 3 2" xfId="9663" xr:uid="{788072A9-27BF-422C-80F3-B5D450D79BE3}"/>
    <cellStyle name="Migliaia 5 9 3 2 2" xfId="21080" xr:uid="{22282E10-65FD-45A8-A805-79CA30DD57B2}"/>
    <cellStyle name="Migliaia 5 9 3 2 2 2" xfId="43917" xr:uid="{F003CF9C-32CB-4B3A-B6A8-8BBD9F688027}"/>
    <cellStyle name="Migliaia 5 9 3 2 3" xfId="32500" xr:uid="{95E581B2-78D5-4294-8EB2-A00E46186741}"/>
    <cellStyle name="Migliaia 5 9 3 3" xfId="15372" xr:uid="{0540E647-C474-4AFF-B1F8-5DC367C050C6}"/>
    <cellStyle name="Migliaia 5 9 3 3 2" xfId="38209" xr:uid="{EF504EDC-75A6-44E4-89CD-BDDC3785044A}"/>
    <cellStyle name="Migliaia 5 9 3 4" xfId="26792" xr:uid="{C5703B87-E285-4F47-B78B-06D22E88CE92}"/>
    <cellStyle name="Migliaia 5 9 4" xfId="6809" xr:uid="{422043F7-37B7-40E1-8AF4-A5133DAD6833}"/>
    <cellStyle name="Migliaia 5 9 4 2" xfId="18226" xr:uid="{B183E112-2EBF-4367-9FB9-0AADB2E4ED61}"/>
    <cellStyle name="Migliaia 5 9 4 2 2" xfId="41063" xr:uid="{8E7DCB7A-2020-4441-BF63-FD5713710998}"/>
    <cellStyle name="Migliaia 5 9 4 3" xfId="29646" xr:uid="{9927B7FD-E743-4711-9243-71085DACCF8D}"/>
    <cellStyle name="Migliaia 5 9 5" xfId="12518" xr:uid="{7A66F49B-7020-4861-BED3-995DE0D6BA7B}"/>
    <cellStyle name="Migliaia 5 9 5 2" xfId="35355" xr:uid="{135D94EE-D3ED-4696-BFD9-3A3894CE1AEC}"/>
    <cellStyle name="Migliaia 5 9 6" xfId="23938" xr:uid="{432AE31D-06A6-46D6-8404-0BAF17BE8036}"/>
    <cellStyle name="Migliaia 6" xfId="28" xr:uid="{00000000-0005-0000-0000-000019000000}"/>
    <cellStyle name="Migliaia 6 10" xfId="1259" xr:uid="{905524DE-DAF0-4A9A-8B83-8CB8E0838F08}"/>
    <cellStyle name="Migliaia 6 10 2" xfId="2743" xr:uid="{FA321AD7-A0B7-427A-B7B5-1400BD1B93FA}"/>
    <cellStyle name="Migliaia 6 10 2 2" xfId="5599" xr:uid="{B664FF95-25B9-4628-9F1F-153CA19E2442}"/>
    <cellStyle name="Migliaia 6 10 2 2 2" xfId="11307" xr:uid="{2447C7EC-F6C0-4622-A6C0-CD862F74633F}"/>
    <cellStyle name="Migliaia 6 10 2 2 2 2" xfId="22725" xr:uid="{684B5B30-13F6-4D8F-83D9-FAFEFFAE7393}"/>
    <cellStyle name="Migliaia 6 10 2 2 2 2 2" xfId="45562" xr:uid="{F294E294-5754-44EE-8CC7-C1C759FF5119}"/>
    <cellStyle name="Migliaia 6 10 2 2 2 3" xfId="34145" xr:uid="{B64A5C29-2B8A-409E-8D47-4995012D6336}"/>
    <cellStyle name="Migliaia 6 10 2 2 3" xfId="17017" xr:uid="{38B95AE7-3588-4F0C-83C7-11DAA3390060}"/>
    <cellStyle name="Migliaia 6 10 2 2 3 2" xfId="39854" xr:uid="{5F03AC88-A266-4B0A-8C6A-E1A4BE6A7EDE}"/>
    <cellStyle name="Migliaia 6 10 2 2 4" xfId="28437" xr:uid="{D99326C8-E936-44D0-B226-215A73DB7263}"/>
    <cellStyle name="Migliaia 6 10 2 3" xfId="8454" xr:uid="{66DD757E-9D20-4F12-83F5-ADD3EA5F4183}"/>
    <cellStyle name="Migliaia 6 10 2 3 2" xfId="19871" xr:uid="{8FEE23A7-3958-4BDF-A06B-847ECC65D498}"/>
    <cellStyle name="Migliaia 6 10 2 3 2 2" xfId="42708" xr:uid="{C678A2A4-45C1-453A-A9ED-C6912C381F12}"/>
    <cellStyle name="Migliaia 6 10 2 3 3" xfId="31291" xr:uid="{8D63DAD5-5CC4-420C-901A-794C7FAAC60C}"/>
    <cellStyle name="Migliaia 6 10 2 4" xfId="14163" xr:uid="{AC885E34-3372-46A9-BF03-952157235B8C}"/>
    <cellStyle name="Migliaia 6 10 2 4 2" xfId="37000" xr:uid="{2447D91F-59F1-44E5-B2ED-E711755C189B}"/>
    <cellStyle name="Migliaia 6 10 2 5" xfId="25583" xr:uid="{DB623307-D05D-457A-9C81-F7AA94B77440}"/>
    <cellStyle name="Migliaia 6 10 3" xfId="4172" xr:uid="{3F7857F8-3F4D-44C0-9C0C-5344C8426634}"/>
    <cellStyle name="Migliaia 6 10 3 2" xfId="9881" xr:uid="{093F2655-941B-4F34-A7C8-BF88CFCFD6B7}"/>
    <cellStyle name="Migliaia 6 10 3 2 2" xfId="21298" xr:uid="{570D0D7B-DC11-43C0-AFD9-3D873666C7C4}"/>
    <cellStyle name="Migliaia 6 10 3 2 2 2" xfId="44135" xr:uid="{B1978C6D-56D5-4C79-8216-AF02B45BF7A3}"/>
    <cellStyle name="Migliaia 6 10 3 2 3" xfId="32718" xr:uid="{DC6E0AFB-A258-4023-9359-CC246B347680}"/>
    <cellStyle name="Migliaia 6 10 3 3" xfId="15590" xr:uid="{061EADB4-1F1A-4DA4-89A6-6FBCEB60F654}"/>
    <cellStyle name="Migliaia 6 10 3 3 2" xfId="38427" xr:uid="{B021229F-AE04-4224-8489-C4107A50DD50}"/>
    <cellStyle name="Migliaia 6 10 3 4" xfId="27010" xr:uid="{0FD5637A-8A99-475C-972F-18E4043E9F35}"/>
    <cellStyle name="Migliaia 6 10 4" xfId="7027" xr:uid="{B4568AB0-E83C-4E37-AB1A-35C2F14F75A2}"/>
    <cellStyle name="Migliaia 6 10 4 2" xfId="18444" xr:uid="{F9001B00-53F4-4501-8EF1-F61D6DD3E2C8}"/>
    <cellStyle name="Migliaia 6 10 4 2 2" xfId="41281" xr:uid="{9C5ACA82-F07C-46F5-88B6-DE9D74CA3708}"/>
    <cellStyle name="Migliaia 6 10 4 3" xfId="29864" xr:uid="{E12CBE6E-66EC-4CFA-9920-EEC5D881FDCB}"/>
    <cellStyle name="Migliaia 6 10 5" xfId="12736" xr:uid="{1295D99E-954E-48CF-8F52-C81203531242}"/>
    <cellStyle name="Migliaia 6 10 5 2" xfId="35573" xr:uid="{8C69AFC1-2FF8-4E48-872D-7C94A2B9E0C8}"/>
    <cellStyle name="Migliaia 6 10 6" xfId="24156" xr:uid="{434AA5C3-FA0D-44EB-B7D2-17AD22B18E1E}"/>
    <cellStyle name="Migliaia 6 11" xfId="1506" xr:uid="{2D77E2D9-CDE7-49F3-9123-7FE747CFE8B3}"/>
    <cellStyle name="Migliaia 6 11 2" xfId="2960" xr:uid="{7CD8D691-3189-46F3-9F9C-55E230924F1C}"/>
    <cellStyle name="Migliaia 6 11 2 2" xfId="5816" xr:uid="{3F728BBC-B232-4B7C-9C88-A1A241EAF5AA}"/>
    <cellStyle name="Migliaia 6 11 2 2 2" xfId="11524" xr:uid="{1976A344-2A01-44EB-8450-2E027E5A9D1E}"/>
    <cellStyle name="Migliaia 6 11 2 2 2 2" xfId="22942" xr:uid="{A88374D9-10D9-4DAC-8D3B-786C02AAEAF7}"/>
    <cellStyle name="Migliaia 6 11 2 2 2 2 2" xfId="45779" xr:uid="{4870D597-E57B-4E69-A1AE-E878CCA4498B}"/>
    <cellStyle name="Migliaia 6 11 2 2 2 3" xfId="34362" xr:uid="{75B1258A-BD20-44B8-BA0D-F00C8E1B8186}"/>
    <cellStyle name="Migliaia 6 11 2 2 3" xfId="17234" xr:uid="{629495E3-B6ED-441C-BEF7-AF59A33F9A48}"/>
    <cellStyle name="Migliaia 6 11 2 2 3 2" xfId="40071" xr:uid="{08767A4B-3FF8-4A3F-A68C-9AE385995833}"/>
    <cellStyle name="Migliaia 6 11 2 2 4" xfId="28654" xr:uid="{421D7D58-C368-4696-B152-842D0766499D}"/>
    <cellStyle name="Migliaia 6 11 2 3" xfId="8671" xr:uid="{01D97C91-33F7-4FB3-B3ED-EB14AE8C52F7}"/>
    <cellStyle name="Migliaia 6 11 2 3 2" xfId="20088" xr:uid="{F4A58A85-A537-40BB-8444-2C1D22536EC2}"/>
    <cellStyle name="Migliaia 6 11 2 3 2 2" xfId="42925" xr:uid="{1FF7C613-BD95-40A8-B9C5-9B5298D49E61}"/>
    <cellStyle name="Migliaia 6 11 2 3 3" xfId="31508" xr:uid="{AD0AFBD3-2E37-4976-84C4-99984938F2E4}"/>
    <cellStyle name="Migliaia 6 11 2 4" xfId="14380" xr:uid="{A295CEB9-5A60-4B4B-821E-F249D106A639}"/>
    <cellStyle name="Migliaia 6 11 2 4 2" xfId="37217" xr:uid="{10DD80D9-40B1-4EE6-8E47-B95766FCD108}"/>
    <cellStyle name="Migliaia 6 11 2 5" xfId="25800" xr:uid="{AB9C166F-8E84-4B9D-9C37-9ECF437D4E7D}"/>
    <cellStyle name="Migliaia 6 11 3" xfId="4389" xr:uid="{625ACB85-2214-4FE1-8E8C-024D59E95900}"/>
    <cellStyle name="Migliaia 6 11 3 2" xfId="10098" xr:uid="{950F9F28-65F0-46D9-AB37-BD96BE3F318B}"/>
    <cellStyle name="Migliaia 6 11 3 2 2" xfId="21515" xr:uid="{7A597406-9C5B-4120-A1BE-16A2AB192D9E}"/>
    <cellStyle name="Migliaia 6 11 3 2 2 2" xfId="44352" xr:uid="{C66BA172-49F8-4665-9B2B-B26E765AB57D}"/>
    <cellStyle name="Migliaia 6 11 3 2 3" xfId="32935" xr:uid="{297DE840-F100-4818-8569-DEC3896962D6}"/>
    <cellStyle name="Migliaia 6 11 3 3" xfId="15807" xr:uid="{37CD868A-832B-43C3-84EA-8B5C1D96D8CC}"/>
    <cellStyle name="Migliaia 6 11 3 3 2" xfId="38644" xr:uid="{9B6D6E09-F54A-4BC3-B4B6-1172D54C6AE1}"/>
    <cellStyle name="Migliaia 6 11 3 4" xfId="27227" xr:uid="{E096C5ED-2BDE-4BF0-B4DD-2C3E44AB8A82}"/>
    <cellStyle name="Migliaia 6 11 4" xfId="7244" xr:uid="{414844D3-AA50-4F0D-9AAD-3E406EEE0270}"/>
    <cellStyle name="Migliaia 6 11 4 2" xfId="18661" xr:uid="{A09E63AB-0A2A-4455-95A8-A6C37351D172}"/>
    <cellStyle name="Migliaia 6 11 4 2 2" xfId="41498" xr:uid="{AE52D400-E73A-431E-9F2F-50219DABA5CA}"/>
    <cellStyle name="Migliaia 6 11 4 3" xfId="30081" xr:uid="{FDEFCEAF-CE49-49CD-B0A9-4E8C32E67C94}"/>
    <cellStyle name="Migliaia 6 11 5" xfId="12953" xr:uid="{67C182C2-2255-4FDF-A057-DF41FBF16D89}"/>
    <cellStyle name="Migliaia 6 11 5 2" xfId="35790" xr:uid="{13415C56-FFBF-410B-B9DE-C26DB6D4191B}"/>
    <cellStyle name="Migliaia 6 11 6" xfId="24373" xr:uid="{C6FDCFAA-3B4B-47BA-8E42-AD6767138F93}"/>
    <cellStyle name="Migliaia 6 12" xfId="198" xr:uid="{7525748C-DABA-4322-BBFC-493C157B0F32}"/>
    <cellStyle name="Migliaia 6 12 2" xfId="1843" xr:uid="{2A4C3A95-BFB4-4653-8CA1-9216A5CA68D5}"/>
    <cellStyle name="Migliaia 6 12 2 2" xfId="4699" xr:uid="{FC125133-1D68-441A-8925-97E713B6942A}"/>
    <cellStyle name="Migliaia 6 12 2 2 2" xfId="10408" xr:uid="{7F378F64-DA85-4DD3-9824-4799F370E6A4}"/>
    <cellStyle name="Migliaia 6 12 2 2 2 2" xfId="21825" xr:uid="{C53092A5-B89B-4FEC-857E-81D4C56075EE}"/>
    <cellStyle name="Migliaia 6 12 2 2 2 2 2" xfId="44662" xr:uid="{94B1739A-DE64-48B0-9BA0-3854BF949DE3}"/>
    <cellStyle name="Migliaia 6 12 2 2 2 3" xfId="33245" xr:uid="{D74C7E08-7A35-4243-A490-21CB9C4B0F4C}"/>
    <cellStyle name="Migliaia 6 12 2 2 3" xfId="16117" xr:uid="{5007CDE0-55E9-4344-8E43-BB69C7018AAB}"/>
    <cellStyle name="Migliaia 6 12 2 2 3 2" xfId="38954" xr:uid="{9ACE5F25-2962-499F-8C0B-DF89B37A00CE}"/>
    <cellStyle name="Migliaia 6 12 2 2 4" xfId="27537" xr:uid="{1A6FE996-F964-413C-8EB8-B0722C353E87}"/>
    <cellStyle name="Migliaia 6 12 2 3" xfId="7554" xr:uid="{E20DE48B-4388-436D-ACEB-09EFC5007C04}"/>
    <cellStyle name="Migliaia 6 12 2 3 2" xfId="18971" xr:uid="{288589BC-3446-41CF-9B5C-A227A01B88D7}"/>
    <cellStyle name="Migliaia 6 12 2 3 2 2" xfId="41808" xr:uid="{EFF5CBFD-6D39-4181-9523-9DD752B640DB}"/>
    <cellStyle name="Migliaia 6 12 2 3 3" xfId="30391" xr:uid="{D9E78E58-E40C-462D-AFD0-2F6BCD3E0D07}"/>
    <cellStyle name="Migliaia 6 12 2 4" xfId="13263" xr:uid="{D0E644E8-83EA-4A08-B78D-27C5629E6163}"/>
    <cellStyle name="Migliaia 6 12 2 4 2" xfId="36100" xr:uid="{CCFC0C57-C21D-4785-AB21-7B66C7F1AD3F}"/>
    <cellStyle name="Migliaia 6 12 2 5" xfId="24683" xr:uid="{9719ADCB-518D-41A6-A6D8-2D026502D647}"/>
    <cellStyle name="Migliaia 6 12 3" xfId="3272" xr:uid="{4C5A2217-F2FE-4B8D-B1EB-E25C9E7E6464}"/>
    <cellStyle name="Migliaia 6 12 3 2" xfId="8981" xr:uid="{FA6B4DA3-893D-4A1B-9E90-9081661A017F}"/>
    <cellStyle name="Migliaia 6 12 3 2 2" xfId="20398" xr:uid="{37B61A37-600B-4633-9950-31DA1A77C221}"/>
    <cellStyle name="Migliaia 6 12 3 2 2 2" xfId="43235" xr:uid="{C75B010D-B0DD-4470-B0E9-B395CA1B0DD2}"/>
    <cellStyle name="Migliaia 6 12 3 2 3" xfId="31818" xr:uid="{3E88AF74-5BF6-4117-99A7-EA794E100478}"/>
    <cellStyle name="Migliaia 6 12 3 3" xfId="14690" xr:uid="{D0F71643-FA4A-41FD-A3BF-E9238E4061FA}"/>
    <cellStyle name="Migliaia 6 12 3 3 2" xfId="37527" xr:uid="{316AD40D-EABA-4326-9517-1AE9096FBDFE}"/>
    <cellStyle name="Migliaia 6 12 3 4" xfId="26110" xr:uid="{0803B516-111B-4B5B-AD1E-2CD4B3C35127}"/>
    <cellStyle name="Migliaia 6 12 4" xfId="6127" xr:uid="{8969CA65-00AB-449F-98B2-59E49911A68D}"/>
    <cellStyle name="Migliaia 6 12 4 2" xfId="17544" xr:uid="{EB426643-FE5E-48F9-812A-089E2D73C3CF}"/>
    <cellStyle name="Migliaia 6 12 4 2 2" xfId="40381" xr:uid="{ED6A9B37-A6C2-4068-977E-2D7545C77A7C}"/>
    <cellStyle name="Migliaia 6 12 4 3" xfId="28964" xr:uid="{99BBAA0A-7E9D-4679-ADCC-BB5EBFE847AD}"/>
    <cellStyle name="Migliaia 6 12 5" xfId="11836" xr:uid="{8D1B9253-959C-45B0-9090-C217447355BA}"/>
    <cellStyle name="Migliaia 6 12 5 2" xfId="34673" xr:uid="{F40577FA-BDD8-4A58-8790-CB5F7DE257E4}"/>
    <cellStyle name="Migliaia 6 12 6" xfId="23256" xr:uid="{D63FD46E-7BEE-4126-8CDD-D9C575096701}"/>
    <cellStyle name="Migliaia 6 13" xfId="1812" xr:uid="{E7BD43D4-E361-4D64-907E-C746D504B045}"/>
    <cellStyle name="Migliaia 6 13 2" xfId="4668" xr:uid="{B8BBE0B0-304E-4671-AEC9-A6F8CDBAA073}"/>
    <cellStyle name="Migliaia 6 13 2 2" xfId="10377" xr:uid="{B77751EF-3A6B-4058-A073-8C0ED5C973FB}"/>
    <cellStyle name="Migliaia 6 13 2 2 2" xfId="21794" xr:uid="{13FDE3F0-F739-421F-8F45-435BA93ECAFA}"/>
    <cellStyle name="Migliaia 6 13 2 2 2 2" xfId="44631" xr:uid="{7D348D64-6B9C-44C5-ABD8-0E2286869CA8}"/>
    <cellStyle name="Migliaia 6 13 2 2 3" xfId="33214" xr:uid="{7874F115-CEC4-49BF-A1B2-23BB0D2B0C63}"/>
    <cellStyle name="Migliaia 6 13 2 3" xfId="16086" xr:uid="{08E165FD-2932-44E9-B13A-776D9D480DE2}"/>
    <cellStyle name="Migliaia 6 13 2 3 2" xfId="38923" xr:uid="{4B24B29D-4483-4B30-936F-B49D59089D01}"/>
    <cellStyle name="Migliaia 6 13 2 4" xfId="27506" xr:uid="{FC421D94-1882-4429-93F5-51C367371253}"/>
    <cellStyle name="Migliaia 6 13 3" xfId="7523" xr:uid="{501CBFCE-D936-45C1-A2BA-8EF78FB1C580}"/>
    <cellStyle name="Migliaia 6 13 3 2" xfId="18940" xr:uid="{B5347E8A-A92F-4EC9-89D7-94DB590B78DD}"/>
    <cellStyle name="Migliaia 6 13 3 2 2" xfId="41777" xr:uid="{BBD1F244-9085-4B33-8A04-12DCA12C6B34}"/>
    <cellStyle name="Migliaia 6 13 3 3" xfId="30360" xr:uid="{D3F82B93-B8C7-4CBE-ABB8-06956BE1E73E}"/>
    <cellStyle name="Migliaia 6 13 4" xfId="13232" xr:uid="{F280582C-8E4A-4CA0-AC39-FDE728201DF9}"/>
    <cellStyle name="Migliaia 6 13 4 2" xfId="36069" xr:uid="{C0A37596-E1C4-47B6-8C14-F89AC06B286C}"/>
    <cellStyle name="Migliaia 6 13 5" xfId="24652" xr:uid="{D479B8C8-D743-4457-9538-ACDF5AE5CA8E}"/>
    <cellStyle name="Migliaia 6 14" xfId="3241" xr:uid="{9234A48F-D8A8-4CEE-B4E5-850D93054109}"/>
    <cellStyle name="Migliaia 6 14 2" xfId="8950" xr:uid="{3209A6AE-B92B-4758-AC89-B159F09239AC}"/>
    <cellStyle name="Migliaia 6 14 2 2" xfId="20367" xr:uid="{96A0253A-067E-42F4-9192-3F11B990D0D3}"/>
    <cellStyle name="Migliaia 6 14 2 2 2" xfId="43204" xr:uid="{BCE8669E-DB9B-4661-9CAF-69ED6DE17EE7}"/>
    <cellStyle name="Migliaia 6 14 2 3" xfId="31787" xr:uid="{0CC7D94B-0ACF-4964-B49C-C3C42E731AE2}"/>
    <cellStyle name="Migliaia 6 14 3" xfId="14659" xr:uid="{2136E5A4-0F5E-4595-89B6-07E661C219F7}"/>
    <cellStyle name="Migliaia 6 14 3 2" xfId="37496" xr:uid="{1537625D-A578-468B-AFBA-2F5EA3B2A6CA}"/>
    <cellStyle name="Migliaia 6 14 4" xfId="26079" xr:uid="{7B01D6F5-EA76-4C39-8156-EFCE587BE73F}"/>
    <cellStyle name="Migliaia 6 15" xfId="6096" xr:uid="{B6B9AC2C-864B-4140-8C3B-F0A7C1E7B32E}"/>
    <cellStyle name="Migliaia 6 15 2" xfId="17513" xr:uid="{AB5575E6-34AE-4C70-B69A-5FEAF7EAB44B}"/>
    <cellStyle name="Migliaia 6 15 2 2" xfId="40350" xr:uid="{D3CDB688-959F-4F6B-A267-2DB9DB563B15}"/>
    <cellStyle name="Migliaia 6 15 3" xfId="28933" xr:uid="{8A031D65-C826-42F5-BEE1-F1F30C8A0775}"/>
    <cellStyle name="Migliaia 6 16" xfId="11805" xr:uid="{7B519AA7-AECE-4573-9DB6-F7B8CA689A1A}"/>
    <cellStyle name="Migliaia 6 16 2" xfId="34642" xr:uid="{FB735F0C-1B29-4823-ACD0-7081D24EF450}"/>
    <cellStyle name="Migliaia 6 17" xfId="23225" xr:uid="{6AEE5901-D254-4055-8C76-D186B230ADF0}"/>
    <cellStyle name="Migliaia 6 18" xfId="147" xr:uid="{00D69C31-F631-49A6-A3E6-EB6F20A194E7}"/>
    <cellStyle name="Migliaia 6 2" xfId="124" xr:uid="{347B3A4F-E8B3-4FCC-8717-46ABF9F81E88}"/>
    <cellStyle name="Migliaia 6 2 10" xfId="1884" xr:uid="{132E081A-4B55-43D1-B27C-B31BD14D220F}"/>
    <cellStyle name="Migliaia 6 2 10 2" xfId="4740" xr:uid="{C20371DA-8E7C-4F9E-A87C-CAF17958C6E5}"/>
    <cellStyle name="Migliaia 6 2 10 2 2" xfId="10449" xr:uid="{B3891E5A-CA63-4CC5-B34B-388F26CA6AB8}"/>
    <cellStyle name="Migliaia 6 2 10 2 2 2" xfId="21866" xr:uid="{FC0E1F95-280E-46AC-BDD3-1A402695B464}"/>
    <cellStyle name="Migliaia 6 2 10 2 2 2 2" xfId="44703" xr:uid="{9D06E752-C2BC-4DB8-AD16-E3BB02917E01}"/>
    <cellStyle name="Migliaia 6 2 10 2 2 3" xfId="33286" xr:uid="{961130FF-592E-4F1D-AACB-CA7DCC8FEC59}"/>
    <cellStyle name="Migliaia 6 2 10 2 3" xfId="16158" xr:uid="{6B11A30B-0BC0-42BB-8AB9-DC95146F27D5}"/>
    <cellStyle name="Migliaia 6 2 10 2 3 2" xfId="38995" xr:uid="{82EB8949-9FDC-459E-97DB-B6749178E4D4}"/>
    <cellStyle name="Migliaia 6 2 10 2 4" xfId="27578" xr:uid="{6FE9CBA2-08EE-4766-8790-8783841901FA}"/>
    <cellStyle name="Migliaia 6 2 10 3" xfId="7595" xr:uid="{09E97416-4E34-4CB6-A931-FE8C25292CA8}"/>
    <cellStyle name="Migliaia 6 2 10 3 2" xfId="19012" xr:uid="{303F7370-6861-475E-975F-3785FF078BA3}"/>
    <cellStyle name="Migliaia 6 2 10 3 2 2" xfId="41849" xr:uid="{AAEB0651-12AF-4744-98EE-D65F963E18D9}"/>
    <cellStyle name="Migliaia 6 2 10 3 3" xfId="30432" xr:uid="{C2D40B7D-D209-4ED2-AE4E-7F483EA8B014}"/>
    <cellStyle name="Migliaia 6 2 10 4" xfId="13304" xr:uid="{94822CFE-C0A6-4000-A7FB-587913A211EB}"/>
    <cellStyle name="Migliaia 6 2 10 4 2" xfId="36141" xr:uid="{FA4C0F40-1242-4584-8BC2-FCF511BE384E}"/>
    <cellStyle name="Migliaia 6 2 10 5" xfId="24724" xr:uid="{540B1906-B42B-4A97-8D09-8B6ABA362A8A}"/>
    <cellStyle name="Migliaia 6 2 11" xfId="3313" xr:uid="{E6373E22-E8CF-48FB-91E4-1F363C9AE236}"/>
    <cellStyle name="Migliaia 6 2 11 2" xfId="9022" xr:uid="{2FDB9C10-BB36-46D6-9843-749CC1162808}"/>
    <cellStyle name="Migliaia 6 2 11 2 2" xfId="20439" xr:uid="{CDC7DEB0-71C7-4965-8C53-5792EF998ED0}"/>
    <cellStyle name="Migliaia 6 2 11 2 2 2" xfId="43276" xr:uid="{7F18A74A-381E-4AF5-936E-C5BAF4252460}"/>
    <cellStyle name="Migliaia 6 2 11 2 3" xfId="31859" xr:uid="{481883B0-9D2F-4FA0-87FC-3D958AA2E59C}"/>
    <cellStyle name="Migliaia 6 2 11 3" xfId="14731" xr:uid="{FFF9BFE7-9E57-4572-93F2-7215A63F80CD}"/>
    <cellStyle name="Migliaia 6 2 11 3 2" xfId="37568" xr:uid="{B0144AEA-AF91-43F2-93B7-030D1E8E6EF9}"/>
    <cellStyle name="Migliaia 6 2 11 4" xfId="26151" xr:uid="{4F565EAF-7F4E-410E-920D-2F0EE0490E4A}"/>
    <cellStyle name="Migliaia 6 2 12" xfId="6168" xr:uid="{C3CA9CC7-86F2-4439-B824-C5B06E4DC3BF}"/>
    <cellStyle name="Migliaia 6 2 12 2" xfId="17585" xr:uid="{64A6C474-4A4B-431F-8C75-65186923E9DC}"/>
    <cellStyle name="Migliaia 6 2 12 2 2" xfId="40422" xr:uid="{5CE761FE-B92F-402A-88FA-F5BA279295F0}"/>
    <cellStyle name="Migliaia 6 2 12 3" xfId="29005" xr:uid="{52A23C70-F00E-4137-8027-168BC3DA03A6}"/>
    <cellStyle name="Migliaia 6 2 13" xfId="11877" xr:uid="{F76CDB9F-CCE1-4122-89FD-2EFA7F39C7AA}"/>
    <cellStyle name="Migliaia 6 2 13 2" xfId="34714" xr:uid="{28D6DAC0-1DFA-498C-867F-6B6D50676DB8}"/>
    <cellStyle name="Migliaia 6 2 14" xfId="23297" xr:uid="{11C7260B-90E3-4370-B87B-3FF4279D0977}"/>
    <cellStyle name="Migliaia 6 2 15" xfId="252" xr:uid="{074EB4C9-D913-40E0-B46B-6D7E1EECD314}"/>
    <cellStyle name="Migliaia 6 2 2" xfId="329" xr:uid="{2DE368BE-C718-4FA8-931A-45E1380F3F18}"/>
    <cellStyle name="Migliaia 6 2 2 10" xfId="6242" xr:uid="{386516AB-2ED0-422D-A0F2-D1DC2A9EF520}"/>
    <cellStyle name="Migliaia 6 2 2 10 2" xfId="17659" xr:uid="{936D4EB1-892C-4C46-BCAB-B92F142390D6}"/>
    <cellStyle name="Migliaia 6 2 2 10 2 2" xfId="40496" xr:uid="{40AC1736-0290-402A-A5ED-F455655A5DC5}"/>
    <cellStyle name="Migliaia 6 2 2 10 3" xfId="29079" xr:uid="{4AD0BBD4-6A22-4E20-AC68-8199A343151F}"/>
    <cellStyle name="Migliaia 6 2 2 11" xfId="11951" xr:uid="{E2ED67E4-A326-46BA-8C84-C30AE381C442}"/>
    <cellStyle name="Migliaia 6 2 2 11 2" xfId="34788" xr:uid="{2107AF71-AC8D-4B9A-B1AF-210CC313008C}"/>
    <cellStyle name="Migliaia 6 2 2 12" xfId="23371" xr:uid="{944FA3E5-C6EE-485F-8C46-FE6360F01520}"/>
    <cellStyle name="Migliaia 6 2 2 2" xfId="479" xr:uid="{F901861F-082A-4FDC-9DC1-9FAB0D159E0F}"/>
    <cellStyle name="Migliaia 6 2 2 2 10" xfId="12071" xr:uid="{49520F7A-C34A-4C19-AFE5-C849861A80F2}"/>
    <cellStyle name="Migliaia 6 2 2 2 10 2" xfId="34908" xr:uid="{4BD46B31-4799-4B8A-A571-085D1D4A49D1}"/>
    <cellStyle name="Migliaia 6 2 2 2 11" xfId="23491" xr:uid="{06061995-8C6C-4D09-8F15-F59D6A1D3535}"/>
    <cellStyle name="Migliaia 6 2 2 2 2" xfId="733" xr:uid="{269CD5AC-D1A7-44FB-9C0D-0D98A5F7C2AD}"/>
    <cellStyle name="Migliaia 6 2 2 2 2 2" xfId="2295" xr:uid="{0B643484-B1AC-4598-B84A-C1596EEDB6BC}"/>
    <cellStyle name="Migliaia 6 2 2 2 2 2 2" xfId="5151" xr:uid="{DA671C46-FB74-4D24-8DFB-B7FF0AFECBC9}"/>
    <cellStyle name="Migliaia 6 2 2 2 2 2 2 2" xfId="10859" xr:uid="{5FCBE8A1-4D50-4B21-B6E2-36A67ABFAE6D}"/>
    <cellStyle name="Migliaia 6 2 2 2 2 2 2 2 2" xfId="22277" xr:uid="{DA329575-48C4-4E6B-8A07-45F2AE6AB697}"/>
    <cellStyle name="Migliaia 6 2 2 2 2 2 2 2 2 2" xfId="45114" xr:uid="{2EB9CD88-B168-4679-BC65-5A8F0B837945}"/>
    <cellStyle name="Migliaia 6 2 2 2 2 2 2 2 3" xfId="33697" xr:uid="{22318C1D-BCF3-4294-A0BF-8819FC83F42C}"/>
    <cellStyle name="Migliaia 6 2 2 2 2 2 2 3" xfId="16569" xr:uid="{8834DB15-E48F-45AC-8932-180715311F8B}"/>
    <cellStyle name="Migliaia 6 2 2 2 2 2 2 3 2" xfId="39406" xr:uid="{888B6CE7-89E3-4962-9FDB-63CD75CFFDDE}"/>
    <cellStyle name="Migliaia 6 2 2 2 2 2 2 4" xfId="27989" xr:uid="{95E1565F-FBF8-454D-B545-3A64B96B2DFF}"/>
    <cellStyle name="Migliaia 6 2 2 2 2 2 3" xfId="8006" xr:uid="{88481807-0A09-45A1-822A-A2FAA500BB7E}"/>
    <cellStyle name="Migliaia 6 2 2 2 2 2 3 2" xfId="19423" xr:uid="{325D910C-160D-4D3E-999A-6B45EAEE32A1}"/>
    <cellStyle name="Migliaia 6 2 2 2 2 2 3 2 2" xfId="42260" xr:uid="{C8BA619B-D01C-422B-8D5D-4EDCC595B431}"/>
    <cellStyle name="Migliaia 6 2 2 2 2 2 3 3" xfId="30843" xr:uid="{7ED28ED3-C3BC-40A5-AB66-755B0693851E}"/>
    <cellStyle name="Migliaia 6 2 2 2 2 2 4" xfId="13715" xr:uid="{DB1EF0FC-F1F0-4A29-B16E-8A33E3A9229C}"/>
    <cellStyle name="Migliaia 6 2 2 2 2 2 4 2" xfId="36552" xr:uid="{84B9F5A9-1443-4D51-B8C1-AA4D437680D5}"/>
    <cellStyle name="Migliaia 6 2 2 2 2 2 5" xfId="25135" xr:uid="{3158F66F-2B9F-4274-8FEF-91006C252679}"/>
    <cellStyle name="Migliaia 6 2 2 2 2 3" xfId="3724" xr:uid="{C2ACDFC6-3B19-451D-9134-F9E8EEB6A8CB}"/>
    <cellStyle name="Migliaia 6 2 2 2 2 3 2" xfId="9433" xr:uid="{7A6CE0C0-4EA7-4D75-A17F-0B96287B5CF7}"/>
    <cellStyle name="Migliaia 6 2 2 2 2 3 2 2" xfId="20850" xr:uid="{A05F3881-8A06-4AD4-8916-8EBFCD17F4B5}"/>
    <cellStyle name="Migliaia 6 2 2 2 2 3 2 2 2" xfId="43687" xr:uid="{AD84B73B-EC09-4BA6-B352-703647E6AD5C}"/>
    <cellStyle name="Migliaia 6 2 2 2 2 3 2 3" xfId="32270" xr:uid="{12CD95E6-FAB6-497D-BC5B-7AB9BC4F3572}"/>
    <cellStyle name="Migliaia 6 2 2 2 2 3 3" xfId="15142" xr:uid="{366D6430-9099-4A03-85FD-C0EA4C3D1DF2}"/>
    <cellStyle name="Migliaia 6 2 2 2 2 3 3 2" xfId="37979" xr:uid="{034FE92C-4068-4EB9-8C5D-DC1D30A093E5}"/>
    <cellStyle name="Migliaia 6 2 2 2 2 3 4" xfId="26562" xr:uid="{3169FD28-2E3A-45FE-8C60-7E59D5DCE02A}"/>
    <cellStyle name="Migliaia 6 2 2 2 2 4" xfId="6579" xr:uid="{17FF9BDD-DD0B-4CE5-8CD2-CBF57D292E9A}"/>
    <cellStyle name="Migliaia 6 2 2 2 2 4 2" xfId="17996" xr:uid="{B1A63ECE-905E-4863-81F8-AC8D25F9B157}"/>
    <cellStyle name="Migliaia 6 2 2 2 2 4 2 2" xfId="40833" xr:uid="{52760F51-B82D-4D33-B6E7-99E5B0EDFFC8}"/>
    <cellStyle name="Migliaia 6 2 2 2 2 4 3" xfId="29416" xr:uid="{EE448F93-1CC9-4914-A3D3-E20F57E9625B}"/>
    <cellStyle name="Migliaia 6 2 2 2 2 5" xfId="12288" xr:uid="{3AA2162E-95F8-4F18-91CF-D31B59067B6B}"/>
    <cellStyle name="Migliaia 6 2 2 2 2 5 2" xfId="35125" xr:uid="{51C7AD0A-651E-452B-8BE9-576398ECBEA8}"/>
    <cellStyle name="Migliaia 6 2 2 2 2 6" xfId="23708" xr:uid="{A3E08E41-728D-493C-94B4-8D58966DE324}"/>
    <cellStyle name="Migliaia 6 2 2 2 3" xfId="993" xr:uid="{E73BB3B2-8B6D-41E4-A1F7-70C8EA807EF9}"/>
    <cellStyle name="Migliaia 6 2 2 2 3 2" xfId="2512" xr:uid="{9FFDBA27-FDAA-4FAB-8D16-22B89E8DC479}"/>
    <cellStyle name="Migliaia 6 2 2 2 3 2 2" xfId="5368" xr:uid="{6C6B6974-5AC4-4ED9-B6D5-E232CEAB2C2E}"/>
    <cellStyle name="Migliaia 6 2 2 2 3 2 2 2" xfId="11076" xr:uid="{18336E16-D101-48F6-9E48-ACBB35A31DF3}"/>
    <cellStyle name="Migliaia 6 2 2 2 3 2 2 2 2" xfId="22494" xr:uid="{DB7F95F0-6784-4AE8-A09F-8118FDE4E855}"/>
    <cellStyle name="Migliaia 6 2 2 2 3 2 2 2 2 2" xfId="45331" xr:uid="{F62C0352-0F9A-456B-9F5F-BAA9D769389E}"/>
    <cellStyle name="Migliaia 6 2 2 2 3 2 2 2 3" xfId="33914" xr:uid="{622B7736-0114-475D-8B0F-42FAEF742652}"/>
    <cellStyle name="Migliaia 6 2 2 2 3 2 2 3" xfId="16786" xr:uid="{6C8DA4E2-5904-4B42-BAD5-69A7454DC761}"/>
    <cellStyle name="Migliaia 6 2 2 2 3 2 2 3 2" xfId="39623" xr:uid="{AC8A6C5A-8E23-421A-81A7-90C314780A61}"/>
    <cellStyle name="Migliaia 6 2 2 2 3 2 2 4" xfId="28206" xr:uid="{361DACA2-0CD2-4E56-B30A-D4A655C239B8}"/>
    <cellStyle name="Migliaia 6 2 2 2 3 2 3" xfId="8223" xr:uid="{00F17087-F5DD-483C-BD27-438D6F0BBAE2}"/>
    <cellStyle name="Migliaia 6 2 2 2 3 2 3 2" xfId="19640" xr:uid="{CA632194-0888-4E09-B7CD-0F36149AFBE9}"/>
    <cellStyle name="Migliaia 6 2 2 2 3 2 3 2 2" xfId="42477" xr:uid="{4E7A3D24-F794-4746-9B2C-C30781FA8E30}"/>
    <cellStyle name="Migliaia 6 2 2 2 3 2 3 3" xfId="31060" xr:uid="{1619FDC4-BC01-43B5-9912-726348E0F9A3}"/>
    <cellStyle name="Migliaia 6 2 2 2 3 2 4" xfId="13932" xr:uid="{CB9816C4-5FDE-4CBA-863C-0C5947E7369F}"/>
    <cellStyle name="Migliaia 6 2 2 2 3 2 4 2" xfId="36769" xr:uid="{91458CD5-ED6F-446E-888F-D47B6E7FA421}"/>
    <cellStyle name="Migliaia 6 2 2 2 3 2 5" xfId="25352" xr:uid="{F06A31C2-7E85-49BE-ABA8-087703F1256F}"/>
    <cellStyle name="Migliaia 6 2 2 2 3 3" xfId="3941" xr:uid="{E35C06E4-E95F-426B-A8F9-EF8DA0D895A3}"/>
    <cellStyle name="Migliaia 6 2 2 2 3 3 2" xfId="9650" xr:uid="{EFD8F9C6-88A3-414F-B143-4D87481466BC}"/>
    <cellStyle name="Migliaia 6 2 2 2 3 3 2 2" xfId="21067" xr:uid="{93F9BBCE-A2BA-47CA-8AB8-55922B09F9D5}"/>
    <cellStyle name="Migliaia 6 2 2 2 3 3 2 2 2" xfId="43904" xr:uid="{A7D4BA46-2468-45B2-AD7B-8D40EFE13CDF}"/>
    <cellStyle name="Migliaia 6 2 2 2 3 3 2 3" xfId="32487" xr:uid="{36C2D9C9-22BA-4BCD-A501-011948AB7467}"/>
    <cellStyle name="Migliaia 6 2 2 2 3 3 3" xfId="15359" xr:uid="{013E4366-B61C-45BD-836F-D7A7615B2BE3}"/>
    <cellStyle name="Migliaia 6 2 2 2 3 3 3 2" xfId="38196" xr:uid="{6A80236F-0DE5-4491-9A78-DFFD7465605F}"/>
    <cellStyle name="Migliaia 6 2 2 2 3 3 4" xfId="26779" xr:uid="{3C789139-619A-4372-8B0A-E156D441E9DC}"/>
    <cellStyle name="Migliaia 6 2 2 2 3 4" xfId="6796" xr:uid="{E56A651E-BE85-4571-8356-FC5BE00FCB6B}"/>
    <cellStyle name="Migliaia 6 2 2 2 3 4 2" xfId="18213" xr:uid="{74F95643-D8AD-4DE2-8425-4B0A0B67D379}"/>
    <cellStyle name="Migliaia 6 2 2 2 3 4 2 2" xfId="41050" xr:uid="{EC92D885-57E7-4B72-BCEA-10156E1BE0CC}"/>
    <cellStyle name="Migliaia 6 2 2 2 3 4 3" xfId="29633" xr:uid="{46B6F1C6-7775-4034-8FC6-60EDC8199B7F}"/>
    <cellStyle name="Migliaia 6 2 2 2 3 5" xfId="12505" xr:uid="{AAA0ED5C-4940-4931-8EBF-ACDED50267BC}"/>
    <cellStyle name="Migliaia 6 2 2 2 3 5 2" xfId="35342" xr:uid="{4C17D6C6-101B-46F6-B14E-D1F84910EE04}"/>
    <cellStyle name="Migliaia 6 2 2 2 3 6" xfId="23925" xr:uid="{3EBB0544-855A-45C7-9B5D-EE1DCF75687D}"/>
    <cellStyle name="Migliaia 6 2 2 2 4" xfId="1240" xr:uid="{77C6D048-44FD-44F1-ABD4-FE1CDC10E1A6}"/>
    <cellStyle name="Migliaia 6 2 2 2 4 2" xfId="2729" xr:uid="{C895A0BF-B191-4A01-A619-B1ED4AF5A445}"/>
    <cellStyle name="Migliaia 6 2 2 2 4 2 2" xfId="5585" xr:uid="{5C340D78-5533-49CE-B5EC-E5B190496B8C}"/>
    <cellStyle name="Migliaia 6 2 2 2 4 2 2 2" xfId="11293" xr:uid="{17F3AF0E-03A6-4766-AE84-F95F38315EC6}"/>
    <cellStyle name="Migliaia 6 2 2 2 4 2 2 2 2" xfId="22711" xr:uid="{06B18839-3038-4D45-876C-A6FFF7C8087B}"/>
    <cellStyle name="Migliaia 6 2 2 2 4 2 2 2 2 2" xfId="45548" xr:uid="{EFCB09FD-A48F-4AE5-8099-C2E0AAA3656F}"/>
    <cellStyle name="Migliaia 6 2 2 2 4 2 2 2 3" xfId="34131" xr:uid="{57EE2C63-A95F-4D46-ADB6-0CA6E927411C}"/>
    <cellStyle name="Migliaia 6 2 2 2 4 2 2 3" xfId="17003" xr:uid="{9AA21067-0A04-4D8F-976E-BDFB7D77BC38}"/>
    <cellStyle name="Migliaia 6 2 2 2 4 2 2 3 2" xfId="39840" xr:uid="{655E55ED-0757-4DDE-AB98-B2540584B520}"/>
    <cellStyle name="Migliaia 6 2 2 2 4 2 2 4" xfId="28423" xr:uid="{64FC973B-EE90-43C0-A042-D5A07C145FA0}"/>
    <cellStyle name="Migliaia 6 2 2 2 4 2 3" xfId="8440" xr:uid="{797AB637-DAC3-42EE-84D2-EE82A8028F6F}"/>
    <cellStyle name="Migliaia 6 2 2 2 4 2 3 2" xfId="19857" xr:uid="{1D0A346C-25AB-4A8E-AD54-D8206636B61F}"/>
    <cellStyle name="Migliaia 6 2 2 2 4 2 3 2 2" xfId="42694" xr:uid="{B4DB10A8-4C4C-4858-8A5C-FF440DDB2FF8}"/>
    <cellStyle name="Migliaia 6 2 2 2 4 2 3 3" xfId="31277" xr:uid="{14E90C44-FFD2-4A81-9264-4CB394F050D3}"/>
    <cellStyle name="Migliaia 6 2 2 2 4 2 4" xfId="14149" xr:uid="{5FB202C9-622A-4927-94C1-6400B1EB5221}"/>
    <cellStyle name="Migliaia 6 2 2 2 4 2 4 2" xfId="36986" xr:uid="{DAD3C6E4-98FB-40B9-B130-C4EE751A66D6}"/>
    <cellStyle name="Migliaia 6 2 2 2 4 2 5" xfId="25569" xr:uid="{741E51AF-46F2-4FFB-9C41-9A2CFFB2B0A3}"/>
    <cellStyle name="Migliaia 6 2 2 2 4 3" xfId="4158" xr:uid="{2F535057-CDC2-476C-BAAF-88653D176C53}"/>
    <cellStyle name="Migliaia 6 2 2 2 4 3 2" xfId="9867" xr:uid="{2C2CC757-E354-44AA-B05A-BB88E0F8A17B}"/>
    <cellStyle name="Migliaia 6 2 2 2 4 3 2 2" xfId="21284" xr:uid="{7556C789-717D-44E0-A3BA-A1647F3CFE12}"/>
    <cellStyle name="Migliaia 6 2 2 2 4 3 2 2 2" xfId="44121" xr:uid="{02EAB441-586A-4A28-BDA2-0F7A10362200}"/>
    <cellStyle name="Migliaia 6 2 2 2 4 3 2 3" xfId="32704" xr:uid="{F02F7FF8-EFF6-48AC-B15E-858CAA86E412}"/>
    <cellStyle name="Migliaia 6 2 2 2 4 3 3" xfId="15576" xr:uid="{121CDA48-370B-43C5-BA22-FB9D9CDDAD1C}"/>
    <cellStyle name="Migliaia 6 2 2 2 4 3 3 2" xfId="38413" xr:uid="{26C3C52B-EDAD-4DD6-A057-36941B8B4440}"/>
    <cellStyle name="Migliaia 6 2 2 2 4 3 4" xfId="26996" xr:uid="{4E7B665A-10ED-4BF0-9835-5C02670956D3}"/>
    <cellStyle name="Migliaia 6 2 2 2 4 4" xfId="7013" xr:uid="{248B7EFD-93CC-4DEA-9018-285EBA39BCFA}"/>
    <cellStyle name="Migliaia 6 2 2 2 4 4 2" xfId="18430" xr:uid="{3F9F442B-1641-4927-A3EF-BC69F707C8F4}"/>
    <cellStyle name="Migliaia 6 2 2 2 4 4 2 2" xfId="41267" xr:uid="{AC7AE85D-A165-41B1-88FB-E8F9464B7557}"/>
    <cellStyle name="Migliaia 6 2 2 2 4 4 3" xfId="29850" xr:uid="{61F471BD-ACC9-4B02-8D67-ED49C85D13C7}"/>
    <cellStyle name="Migliaia 6 2 2 2 4 5" xfId="12722" xr:uid="{46FA1D7D-6FF6-47EF-8C2E-6FBD3520A2FD}"/>
    <cellStyle name="Migliaia 6 2 2 2 4 5 2" xfId="35559" xr:uid="{DA480E8D-963A-484F-92B1-C27B767D612E}"/>
    <cellStyle name="Migliaia 6 2 2 2 4 6" xfId="24142" xr:uid="{493ACF59-B6F7-48CE-ADBA-E038AEA42F3F}"/>
    <cellStyle name="Migliaia 6 2 2 2 5" xfId="1487" xr:uid="{2C753836-940A-47BF-8029-302794B25FEE}"/>
    <cellStyle name="Migliaia 6 2 2 2 5 2" xfId="2946" xr:uid="{CF728D90-37DF-4B0A-8A50-EDD1D803EC39}"/>
    <cellStyle name="Migliaia 6 2 2 2 5 2 2" xfId="5802" xr:uid="{047C7855-A5E3-4C41-B309-45027B6DEB2F}"/>
    <cellStyle name="Migliaia 6 2 2 2 5 2 2 2" xfId="11510" xr:uid="{9BF9FC50-79B7-4182-A5A1-8D2F4FFABCF2}"/>
    <cellStyle name="Migliaia 6 2 2 2 5 2 2 2 2" xfId="22928" xr:uid="{E0D4496C-BAD8-4801-B9D0-B483BB9CBEAB}"/>
    <cellStyle name="Migliaia 6 2 2 2 5 2 2 2 2 2" xfId="45765" xr:uid="{954FE72B-9697-4359-BF34-1CEE987526C1}"/>
    <cellStyle name="Migliaia 6 2 2 2 5 2 2 2 3" xfId="34348" xr:uid="{B22CF4E4-90C2-4A10-9E43-368EE851F697}"/>
    <cellStyle name="Migliaia 6 2 2 2 5 2 2 3" xfId="17220" xr:uid="{04CDDFCE-91FA-407F-A725-AA434F2C8E01}"/>
    <cellStyle name="Migliaia 6 2 2 2 5 2 2 3 2" xfId="40057" xr:uid="{2ACEF247-B403-4BCF-B59C-65807F9D3359}"/>
    <cellStyle name="Migliaia 6 2 2 2 5 2 2 4" xfId="28640" xr:uid="{A9613B8C-88D7-46CC-A446-22F53350C8C4}"/>
    <cellStyle name="Migliaia 6 2 2 2 5 2 3" xfId="8657" xr:uid="{FCC66CC3-52C7-42FE-923C-D22626FA9ABF}"/>
    <cellStyle name="Migliaia 6 2 2 2 5 2 3 2" xfId="20074" xr:uid="{6A314D81-7C47-4C6F-ADD2-0671C8E00CA1}"/>
    <cellStyle name="Migliaia 6 2 2 2 5 2 3 2 2" xfId="42911" xr:uid="{17196B3C-A627-4F7C-A68F-7AB12832FEC8}"/>
    <cellStyle name="Migliaia 6 2 2 2 5 2 3 3" xfId="31494" xr:uid="{9D01B4EB-ACF7-42B5-87CB-457FDB9D16D6}"/>
    <cellStyle name="Migliaia 6 2 2 2 5 2 4" xfId="14366" xr:uid="{89B3CB7C-F50F-46CA-86AF-090C8D2BD745}"/>
    <cellStyle name="Migliaia 6 2 2 2 5 2 4 2" xfId="37203" xr:uid="{61FCA84A-2F16-4A62-A21C-1D37F992EEA7}"/>
    <cellStyle name="Migliaia 6 2 2 2 5 2 5" xfId="25786" xr:uid="{DE338E37-4E85-4CC4-A7E3-71CBB7F15325}"/>
    <cellStyle name="Migliaia 6 2 2 2 5 3" xfId="4375" xr:uid="{12597758-EE56-43DA-8A0E-0C1529F1A8AC}"/>
    <cellStyle name="Migliaia 6 2 2 2 5 3 2" xfId="10084" xr:uid="{DBAD4EED-D7C2-43BB-B958-E75EA319E063}"/>
    <cellStyle name="Migliaia 6 2 2 2 5 3 2 2" xfId="21501" xr:uid="{DA815DF1-8F55-43E2-8B2C-A5A92D71251B}"/>
    <cellStyle name="Migliaia 6 2 2 2 5 3 2 2 2" xfId="44338" xr:uid="{91A2023D-3EBE-4283-BC72-9AF9405C03DE}"/>
    <cellStyle name="Migliaia 6 2 2 2 5 3 2 3" xfId="32921" xr:uid="{6C36EEAD-F44E-4048-AB5B-27296A71E740}"/>
    <cellStyle name="Migliaia 6 2 2 2 5 3 3" xfId="15793" xr:uid="{6FF052A7-FA78-4C07-80A5-86234CAC4CE1}"/>
    <cellStyle name="Migliaia 6 2 2 2 5 3 3 2" xfId="38630" xr:uid="{606FA395-9954-406A-8095-85AD00696F96}"/>
    <cellStyle name="Migliaia 6 2 2 2 5 3 4" xfId="27213" xr:uid="{3C5F8BBA-7AD8-4F3D-BBBD-36A73D182796}"/>
    <cellStyle name="Migliaia 6 2 2 2 5 4" xfId="7230" xr:uid="{2E113447-07F5-4108-A1C1-05BF8231949F}"/>
    <cellStyle name="Migliaia 6 2 2 2 5 4 2" xfId="18647" xr:uid="{1CDC5A72-0277-433E-A8A7-AE8DA3409FCB}"/>
    <cellStyle name="Migliaia 6 2 2 2 5 4 2 2" xfId="41484" xr:uid="{43E44F07-0618-4918-A06B-416196C625F8}"/>
    <cellStyle name="Migliaia 6 2 2 2 5 4 3" xfId="30067" xr:uid="{C34AC3E5-2649-402E-9314-EBC7FE41AF13}"/>
    <cellStyle name="Migliaia 6 2 2 2 5 5" xfId="12939" xr:uid="{51E41748-9D37-416E-BE43-71C70DC4024E}"/>
    <cellStyle name="Migliaia 6 2 2 2 5 5 2" xfId="35776" xr:uid="{44FED804-9535-4710-9EBB-339B59E32960}"/>
    <cellStyle name="Migliaia 6 2 2 2 5 6" xfId="24359" xr:uid="{202303DB-5889-4D54-B40D-6980F0CFAD66}"/>
    <cellStyle name="Migliaia 6 2 2 2 6" xfId="1734" xr:uid="{366EB907-BA50-4A1E-9147-F378DF3C86EF}"/>
    <cellStyle name="Migliaia 6 2 2 2 6 2" xfId="3163" xr:uid="{740EF5B1-2187-4636-8192-ADE6C4B5C223}"/>
    <cellStyle name="Migliaia 6 2 2 2 6 2 2" xfId="6019" xr:uid="{F3F00F26-A8ED-4865-B292-32162F8E1094}"/>
    <cellStyle name="Migliaia 6 2 2 2 6 2 2 2" xfId="11727" xr:uid="{8150B63C-69D4-49E2-88BB-03A1570738D4}"/>
    <cellStyle name="Migliaia 6 2 2 2 6 2 2 2 2" xfId="23145" xr:uid="{4463795B-4456-488D-86C7-83241E63A069}"/>
    <cellStyle name="Migliaia 6 2 2 2 6 2 2 2 2 2" xfId="45982" xr:uid="{10BAA56C-3EC8-4A4B-BA1A-E67F4BBC50FE}"/>
    <cellStyle name="Migliaia 6 2 2 2 6 2 2 2 3" xfId="34565" xr:uid="{31E1F760-45EB-466F-8673-D7186B9B981F}"/>
    <cellStyle name="Migliaia 6 2 2 2 6 2 2 3" xfId="17437" xr:uid="{ABF0529C-71A1-4FFA-A5B6-91235DB86146}"/>
    <cellStyle name="Migliaia 6 2 2 2 6 2 2 3 2" xfId="40274" xr:uid="{C2307669-3300-405F-81F4-557F186886DD}"/>
    <cellStyle name="Migliaia 6 2 2 2 6 2 2 4" xfId="28857" xr:uid="{1A4C0887-C95E-444C-A6FB-55773A89754C}"/>
    <cellStyle name="Migliaia 6 2 2 2 6 2 3" xfId="8874" xr:uid="{A972045D-123C-40D9-BCB9-76DB34977126}"/>
    <cellStyle name="Migliaia 6 2 2 2 6 2 3 2" xfId="20291" xr:uid="{E03796BC-4637-4247-B92A-3B1CDDCA92D7}"/>
    <cellStyle name="Migliaia 6 2 2 2 6 2 3 2 2" xfId="43128" xr:uid="{BD1B849F-E45C-4801-BCE8-D60F92BE847C}"/>
    <cellStyle name="Migliaia 6 2 2 2 6 2 3 3" xfId="31711" xr:uid="{8E31BE2D-A7A3-4624-9B6D-2F83FFE10BA1}"/>
    <cellStyle name="Migliaia 6 2 2 2 6 2 4" xfId="14583" xr:uid="{42DDFB17-130A-4DC1-9444-3B6E5EB540B1}"/>
    <cellStyle name="Migliaia 6 2 2 2 6 2 4 2" xfId="37420" xr:uid="{E53FF7D8-8E19-41E5-9883-A1C62FB47036}"/>
    <cellStyle name="Migliaia 6 2 2 2 6 2 5" xfId="26003" xr:uid="{853D7C62-2699-42A4-BAD0-8E50B5031FAF}"/>
    <cellStyle name="Migliaia 6 2 2 2 6 3" xfId="4592" xr:uid="{957DB641-E52A-4418-A13B-786779F04CAC}"/>
    <cellStyle name="Migliaia 6 2 2 2 6 3 2" xfId="10301" xr:uid="{141BE9CA-70A1-42F5-A013-BA619F425A2F}"/>
    <cellStyle name="Migliaia 6 2 2 2 6 3 2 2" xfId="21718" xr:uid="{107FC75F-6784-476C-95A9-C2C844F77265}"/>
    <cellStyle name="Migliaia 6 2 2 2 6 3 2 2 2" xfId="44555" xr:uid="{6E9AA1D8-11AC-4FA9-9123-F53044FE8A8E}"/>
    <cellStyle name="Migliaia 6 2 2 2 6 3 2 3" xfId="33138" xr:uid="{441E229B-59C4-4129-9B6F-3BACDB2E843D}"/>
    <cellStyle name="Migliaia 6 2 2 2 6 3 3" xfId="16010" xr:uid="{DC4B68CE-91D9-4458-B8D6-56AC5DE090D0}"/>
    <cellStyle name="Migliaia 6 2 2 2 6 3 3 2" xfId="38847" xr:uid="{14F8540E-C4E6-42AA-842B-333A2029BB91}"/>
    <cellStyle name="Migliaia 6 2 2 2 6 3 4" xfId="27430" xr:uid="{C3DC41EB-2958-4EA1-8D3A-821517041BCC}"/>
    <cellStyle name="Migliaia 6 2 2 2 6 4" xfId="7447" xr:uid="{325715A2-F1B4-4A7F-9E5B-E74DA650E22D}"/>
    <cellStyle name="Migliaia 6 2 2 2 6 4 2" xfId="18864" xr:uid="{18AF63EC-E4ED-4AFF-B5A7-5407C34E360F}"/>
    <cellStyle name="Migliaia 6 2 2 2 6 4 2 2" xfId="41701" xr:uid="{96844750-86A1-47CF-8BBF-03C616D45CCE}"/>
    <cellStyle name="Migliaia 6 2 2 2 6 4 3" xfId="30284" xr:uid="{707B62A1-AC11-4268-AB6F-127C6D39600C}"/>
    <cellStyle name="Migliaia 6 2 2 2 6 5" xfId="13156" xr:uid="{35D2A3C2-E1C6-4A29-83FE-492AF2678DB7}"/>
    <cellStyle name="Migliaia 6 2 2 2 6 5 2" xfId="35993" xr:uid="{0D03C9C6-4B96-4E66-8343-3A50CBDB9C20}"/>
    <cellStyle name="Migliaia 6 2 2 2 6 6" xfId="24576" xr:uid="{991C0432-AE7D-4B6A-B5BD-328102A3939E}"/>
    <cellStyle name="Migliaia 6 2 2 2 7" xfId="2078" xr:uid="{23CBD5FD-54B0-4CB0-B13C-9BFF8BB5E71B}"/>
    <cellStyle name="Migliaia 6 2 2 2 7 2" xfId="4934" xr:uid="{7908AA18-3B25-4A10-A3A5-0A135B0ABCFD}"/>
    <cellStyle name="Migliaia 6 2 2 2 7 2 2" xfId="10642" xr:uid="{B57D5952-E99E-427D-A6AC-2788C21246B4}"/>
    <cellStyle name="Migliaia 6 2 2 2 7 2 2 2" xfId="22060" xr:uid="{C90C2670-DB11-41FF-B284-BAA96EA0ACAE}"/>
    <cellStyle name="Migliaia 6 2 2 2 7 2 2 2 2" xfId="44897" xr:uid="{AD6D02D3-4EAA-4B0B-B0FE-6C7AF19D6650}"/>
    <cellStyle name="Migliaia 6 2 2 2 7 2 2 3" xfId="33480" xr:uid="{B6F0E1F8-FACC-4977-AB1C-3C033F7DE1EF}"/>
    <cellStyle name="Migliaia 6 2 2 2 7 2 3" xfId="16352" xr:uid="{2B756C6F-E115-4573-8766-89D997CE2E4B}"/>
    <cellStyle name="Migliaia 6 2 2 2 7 2 3 2" xfId="39189" xr:uid="{D870F9D1-D0BC-4106-8D4C-206FF3B64F2E}"/>
    <cellStyle name="Migliaia 6 2 2 2 7 2 4" xfId="27772" xr:uid="{101871A4-799F-4F51-A585-D90178B25DC5}"/>
    <cellStyle name="Migliaia 6 2 2 2 7 3" xfId="7789" xr:uid="{219B600C-CE3B-40F9-AEC9-363E1CACEE46}"/>
    <cellStyle name="Migliaia 6 2 2 2 7 3 2" xfId="19206" xr:uid="{88471101-574A-4FF3-BC93-00B312B93D17}"/>
    <cellStyle name="Migliaia 6 2 2 2 7 3 2 2" xfId="42043" xr:uid="{FA6BF033-641D-4D73-BE30-5B7A8B2B3ED5}"/>
    <cellStyle name="Migliaia 6 2 2 2 7 3 3" xfId="30626" xr:uid="{BBE61662-DF85-4372-B9A3-645A70CDB805}"/>
    <cellStyle name="Migliaia 6 2 2 2 7 4" xfId="13498" xr:uid="{4042589C-1F52-46F3-916E-00EE1752B922}"/>
    <cellStyle name="Migliaia 6 2 2 2 7 4 2" xfId="36335" xr:uid="{4C7471EB-9613-4EA5-BD0F-B170C7E4411D}"/>
    <cellStyle name="Migliaia 6 2 2 2 7 5" xfId="24918" xr:uid="{6C8D4D9C-1CE0-4F8F-9C5D-62CBDCF33C61}"/>
    <cellStyle name="Migliaia 6 2 2 2 8" xfId="3507" xr:uid="{0E3D176B-DBC5-4A35-B3E2-2AD3BF458B48}"/>
    <cellStyle name="Migliaia 6 2 2 2 8 2" xfId="9216" xr:uid="{C5D8AB40-603B-4776-94F3-7B123213FC53}"/>
    <cellStyle name="Migliaia 6 2 2 2 8 2 2" xfId="20633" xr:uid="{A4F31E2A-7883-4E29-B743-CCCFDF5819D0}"/>
    <cellStyle name="Migliaia 6 2 2 2 8 2 2 2" xfId="43470" xr:uid="{60B44CF8-14C6-4C2A-9D73-4759C69CE765}"/>
    <cellStyle name="Migliaia 6 2 2 2 8 2 3" xfId="32053" xr:uid="{FE02EFCC-B1F7-4E9C-8B32-80710C42D11D}"/>
    <cellStyle name="Migliaia 6 2 2 2 8 3" xfId="14925" xr:uid="{F4F92E79-17E3-4104-A5D7-FE3C98326EAA}"/>
    <cellStyle name="Migliaia 6 2 2 2 8 3 2" xfId="37762" xr:uid="{E43A2A37-AAF2-483F-88A5-0C1209DD6116}"/>
    <cellStyle name="Migliaia 6 2 2 2 8 4" xfId="26345" xr:uid="{503E9660-388A-4531-BCCD-D246A90C43E5}"/>
    <cellStyle name="Migliaia 6 2 2 2 9" xfId="6362" xr:uid="{049CDDC5-024D-45E6-BEC2-EE327FFFECDB}"/>
    <cellStyle name="Migliaia 6 2 2 2 9 2" xfId="17779" xr:uid="{08772E2A-872B-4C93-98BD-8783360D186A}"/>
    <cellStyle name="Migliaia 6 2 2 2 9 2 2" xfId="40616" xr:uid="{450F633D-2D66-4241-840E-42D6B912D6CF}"/>
    <cellStyle name="Migliaia 6 2 2 2 9 3" xfId="29199" xr:uid="{050E22C3-5BE2-49E6-AC1B-47229251204C}"/>
    <cellStyle name="Migliaia 6 2 2 3" xfId="599" xr:uid="{D545B96F-0E55-4C38-818E-21A38029FA90}"/>
    <cellStyle name="Migliaia 6 2 2 3 2" xfId="2181" xr:uid="{51483E62-7988-49BA-9D52-734050346F70}"/>
    <cellStyle name="Migliaia 6 2 2 3 2 2" xfId="5037" xr:uid="{4CFB916A-FD23-4053-8D28-FA0FCB8C1EFD}"/>
    <cellStyle name="Migliaia 6 2 2 3 2 2 2" xfId="10745" xr:uid="{94DE9043-DA07-4D40-94DD-B1DBE213BAE5}"/>
    <cellStyle name="Migliaia 6 2 2 3 2 2 2 2" xfId="22163" xr:uid="{CC991C4F-D35D-4466-8C9A-202C9FDCFAAB}"/>
    <cellStyle name="Migliaia 6 2 2 3 2 2 2 2 2" xfId="45000" xr:uid="{F3AE7BF2-1ED3-48EE-8D45-457BF115B1CF}"/>
    <cellStyle name="Migliaia 6 2 2 3 2 2 2 3" xfId="33583" xr:uid="{5533F548-6A42-49C9-AE08-14B2D541F426}"/>
    <cellStyle name="Migliaia 6 2 2 3 2 2 3" xfId="16455" xr:uid="{A4080740-FFE9-4D97-9523-50FC9A4138B7}"/>
    <cellStyle name="Migliaia 6 2 2 3 2 2 3 2" xfId="39292" xr:uid="{5F032BAE-2226-4CF8-8C63-E27E83EF883D}"/>
    <cellStyle name="Migliaia 6 2 2 3 2 2 4" xfId="27875" xr:uid="{CCF74A3A-D9CA-454A-8648-C47DDDC75E4A}"/>
    <cellStyle name="Migliaia 6 2 2 3 2 3" xfId="7892" xr:uid="{2C59DEBC-5E26-4CAE-A620-6B7AD6A7C75F}"/>
    <cellStyle name="Migliaia 6 2 2 3 2 3 2" xfId="19309" xr:uid="{06F195FA-6E24-4429-8B6C-5C47FAB7EDAE}"/>
    <cellStyle name="Migliaia 6 2 2 3 2 3 2 2" xfId="42146" xr:uid="{280A7CAC-DF8E-4734-BA1C-99096380780E}"/>
    <cellStyle name="Migliaia 6 2 2 3 2 3 3" xfId="30729" xr:uid="{DE4FA5E9-FBFF-400E-B6DB-C611DAAFFC23}"/>
    <cellStyle name="Migliaia 6 2 2 3 2 4" xfId="13601" xr:uid="{D6B2F32F-0643-4D03-A589-3AC785F86287}"/>
    <cellStyle name="Migliaia 6 2 2 3 2 4 2" xfId="36438" xr:uid="{7B25D63E-8D07-41BD-AC0C-F79299739E3E}"/>
    <cellStyle name="Migliaia 6 2 2 3 2 5" xfId="25021" xr:uid="{769AB233-7C2B-41CD-BA46-325260328346}"/>
    <cellStyle name="Migliaia 6 2 2 3 3" xfId="3610" xr:uid="{3F3C1232-EBEF-4A1A-8D46-1BCECB0BE353}"/>
    <cellStyle name="Migliaia 6 2 2 3 3 2" xfId="9319" xr:uid="{C88176D4-29CD-49B0-A8DD-ECA6186DC6A6}"/>
    <cellStyle name="Migliaia 6 2 2 3 3 2 2" xfId="20736" xr:uid="{92D89C6F-9691-4804-AA6F-F1C11472313F}"/>
    <cellStyle name="Migliaia 6 2 2 3 3 2 2 2" xfId="43573" xr:uid="{532561FB-81EB-4ACE-A486-765189007B5B}"/>
    <cellStyle name="Migliaia 6 2 2 3 3 2 3" xfId="32156" xr:uid="{7F64C347-A94D-4337-8DF1-7B61F3917698}"/>
    <cellStyle name="Migliaia 6 2 2 3 3 3" xfId="15028" xr:uid="{5334DF2C-0888-4018-ACA2-6AF592DBF984}"/>
    <cellStyle name="Migliaia 6 2 2 3 3 3 2" xfId="37865" xr:uid="{9B2C9E48-F701-46B3-9EAA-FFC971A2ED19}"/>
    <cellStyle name="Migliaia 6 2 2 3 3 4" xfId="26448" xr:uid="{05046AFA-8B84-4852-BFDC-BEE989591555}"/>
    <cellStyle name="Migliaia 6 2 2 3 4" xfId="6465" xr:uid="{BDCF428F-9314-45B8-B9B4-F73D2D701E67}"/>
    <cellStyle name="Migliaia 6 2 2 3 4 2" xfId="17882" xr:uid="{7EFE268F-31F2-41F2-BE66-AC6534BF721F}"/>
    <cellStyle name="Migliaia 6 2 2 3 4 2 2" xfId="40719" xr:uid="{B0C61445-8341-4806-8B3A-DFA01EA9547F}"/>
    <cellStyle name="Migliaia 6 2 2 3 4 3" xfId="29302" xr:uid="{4418BD03-24CE-4CDB-A01E-05F94FBD4BD4}"/>
    <cellStyle name="Migliaia 6 2 2 3 5" xfId="12174" xr:uid="{5E25406B-B6FF-479A-8CA3-22563D080970}"/>
    <cellStyle name="Migliaia 6 2 2 3 5 2" xfId="35011" xr:uid="{30175A3C-0AE2-4074-944F-D7832976D028}"/>
    <cellStyle name="Migliaia 6 2 2 3 6" xfId="23594" xr:uid="{ED3DA2E9-2D05-42A6-B649-C71895DD95E8}"/>
    <cellStyle name="Migliaia 6 2 2 4" xfId="862" xr:uid="{09EAF873-E5D1-4CB6-B0D7-233D9DBF3E6A}"/>
    <cellStyle name="Migliaia 6 2 2 4 2" xfId="2398" xr:uid="{CFFDCCE2-A1BB-4999-9ADC-86218CB338ED}"/>
    <cellStyle name="Migliaia 6 2 2 4 2 2" xfId="5254" xr:uid="{B9A89A33-6C31-4DE8-B38E-C0E48E774121}"/>
    <cellStyle name="Migliaia 6 2 2 4 2 2 2" xfId="10962" xr:uid="{B81B641D-3FA2-44C2-9866-88D2267F8EF7}"/>
    <cellStyle name="Migliaia 6 2 2 4 2 2 2 2" xfId="22380" xr:uid="{DBB5F9A8-CD30-4879-A155-24FEDC7D0846}"/>
    <cellStyle name="Migliaia 6 2 2 4 2 2 2 2 2" xfId="45217" xr:uid="{F6D59EB6-989D-4159-946B-E69A03722746}"/>
    <cellStyle name="Migliaia 6 2 2 4 2 2 2 3" xfId="33800" xr:uid="{4D891942-B327-47F3-9BAC-52EF62F15B3D}"/>
    <cellStyle name="Migliaia 6 2 2 4 2 2 3" xfId="16672" xr:uid="{7E9C628A-BA2A-4A8B-A39C-BCE28EC16395}"/>
    <cellStyle name="Migliaia 6 2 2 4 2 2 3 2" xfId="39509" xr:uid="{DF9EC078-F9F4-414A-A377-E218D830A112}"/>
    <cellStyle name="Migliaia 6 2 2 4 2 2 4" xfId="28092" xr:uid="{89E5862C-9195-4934-8E68-871AA566B3AE}"/>
    <cellStyle name="Migliaia 6 2 2 4 2 3" xfId="8109" xr:uid="{3C4B3705-0E93-44E4-96DB-DA00AA6CC8CE}"/>
    <cellStyle name="Migliaia 6 2 2 4 2 3 2" xfId="19526" xr:uid="{7A3C06B5-ABCE-4B4C-B040-66438EFBA5E2}"/>
    <cellStyle name="Migliaia 6 2 2 4 2 3 2 2" xfId="42363" xr:uid="{4F6417D7-8407-42DB-A73B-33585D19EBAB}"/>
    <cellStyle name="Migliaia 6 2 2 4 2 3 3" xfId="30946" xr:uid="{801F9687-32F8-4F33-86F2-ACA43DF93B3D}"/>
    <cellStyle name="Migliaia 6 2 2 4 2 4" xfId="13818" xr:uid="{29782A9C-CD8D-405D-9C29-392CF4E60540}"/>
    <cellStyle name="Migliaia 6 2 2 4 2 4 2" xfId="36655" xr:uid="{C9EDEC9D-6DCC-4249-89F8-7A265183E25D}"/>
    <cellStyle name="Migliaia 6 2 2 4 2 5" xfId="25238" xr:uid="{B851ED8A-EB3B-4203-961D-D913C3469C34}"/>
    <cellStyle name="Migliaia 6 2 2 4 3" xfId="3827" xr:uid="{E9FA9A34-64D0-4AA2-A73A-3D991326FEB6}"/>
    <cellStyle name="Migliaia 6 2 2 4 3 2" xfId="9536" xr:uid="{27E5A857-801B-4924-8F29-FA9B7CE6D199}"/>
    <cellStyle name="Migliaia 6 2 2 4 3 2 2" xfId="20953" xr:uid="{E026CF15-AE68-45A2-AE50-9E986ECDC2E1}"/>
    <cellStyle name="Migliaia 6 2 2 4 3 2 2 2" xfId="43790" xr:uid="{BB38016D-93A5-4113-9C7F-B1DEC44D4B61}"/>
    <cellStyle name="Migliaia 6 2 2 4 3 2 3" xfId="32373" xr:uid="{6BA4894A-17D0-46AC-A7D4-0FE0979BBD0B}"/>
    <cellStyle name="Migliaia 6 2 2 4 3 3" xfId="15245" xr:uid="{73E7C348-6B5E-4F1F-AA81-4E681D6DB9D7}"/>
    <cellStyle name="Migliaia 6 2 2 4 3 3 2" xfId="38082" xr:uid="{925A554A-7D4E-4942-96D8-08C4E5241DE9}"/>
    <cellStyle name="Migliaia 6 2 2 4 3 4" xfId="26665" xr:uid="{31064569-9946-4440-BE28-2A498FC9B002}"/>
    <cellStyle name="Migliaia 6 2 2 4 4" xfId="6682" xr:uid="{F0D7BD3C-387F-40C8-9F34-0DDB37795F47}"/>
    <cellStyle name="Migliaia 6 2 2 4 4 2" xfId="18099" xr:uid="{0CFA4EEF-57F9-44FB-A7EE-97C49788F912}"/>
    <cellStyle name="Migliaia 6 2 2 4 4 2 2" xfId="40936" xr:uid="{A4A8AB1F-A0B3-459F-A589-6AAE070BC98A}"/>
    <cellStyle name="Migliaia 6 2 2 4 4 3" xfId="29519" xr:uid="{47DC7230-1F95-40BA-A7A8-9B5C42BCD4B9}"/>
    <cellStyle name="Migliaia 6 2 2 4 5" xfId="12391" xr:uid="{B5A8B79D-1740-49DF-841B-419A745A418D}"/>
    <cellStyle name="Migliaia 6 2 2 4 5 2" xfId="35228" xr:uid="{D09619C6-13F4-49C9-9FAC-1F15D9D97CD6}"/>
    <cellStyle name="Migliaia 6 2 2 4 6" xfId="23811" xr:uid="{5CA59C5C-24A2-4E24-90FB-54033899E870}"/>
    <cellStyle name="Migliaia 6 2 2 5" xfId="1109" xr:uid="{A3F8694A-CFEC-4EEF-836C-6E6BAA97DF5A}"/>
    <cellStyle name="Migliaia 6 2 2 5 2" xfId="2615" xr:uid="{B2FFFDFA-DCC1-4854-9FD9-EB528B9B0783}"/>
    <cellStyle name="Migliaia 6 2 2 5 2 2" xfId="5471" xr:uid="{6F5F24BD-AE6F-41E8-84FF-8B08500F1E29}"/>
    <cellStyle name="Migliaia 6 2 2 5 2 2 2" xfId="11179" xr:uid="{8424A7D7-9DB0-4645-88CC-870C82D807CE}"/>
    <cellStyle name="Migliaia 6 2 2 5 2 2 2 2" xfId="22597" xr:uid="{582A70E2-677F-462D-BA17-634F83CDCF22}"/>
    <cellStyle name="Migliaia 6 2 2 5 2 2 2 2 2" xfId="45434" xr:uid="{C94DBC4B-A6AC-41B1-8701-34515EB8B138}"/>
    <cellStyle name="Migliaia 6 2 2 5 2 2 2 3" xfId="34017" xr:uid="{F4DD2393-1DE0-4CA6-B03D-051231A5A5F1}"/>
    <cellStyle name="Migliaia 6 2 2 5 2 2 3" xfId="16889" xr:uid="{8CC161A0-9BA4-4EC0-9707-1C47C48F7214}"/>
    <cellStyle name="Migliaia 6 2 2 5 2 2 3 2" xfId="39726" xr:uid="{ACC77C64-819D-405B-8A76-68C870E33BC1}"/>
    <cellStyle name="Migliaia 6 2 2 5 2 2 4" xfId="28309" xr:uid="{7AA4C55D-E358-43BB-B250-697EA3B610A1}"/>
    <cellStyle name="Migliaia 6 2 2 5 2 3" xfId="8326" xr:uid="{C1948D0C-DF78-40CF-8D28-8AB99E16100F}"/>
    <cellStyle name="Migliaia 6 2 2 5 2 3 2" xfId="19743" xr:uid="{9EE7AD5E-0FBC-4E55-893F-5FBBBE2A3C3C}"/>
    <cellStyle name="Migliaia 6 2 2 5 2 3 2 2" xfId="42580" xr:uid="{555AD493-ACEE-419A-94B3-B6FB56814900}"/>
    <cellStyle name="Migliaia 6 2 2 5 2 3 3" xfId="31163" xr:uid="{64673E33-368A-4870-B3DA-3B969CD6A4CE}"/>
    <cellStyle name="Migliaia 6 2 2 5 2 4" xfId="14035" xr:uid="{F12ADCFF-B682-448A-A150-5D67F6F4EFE5}"/>
    <cellStyle name="Migliaia 6 2 2 5 2 4 2" xfId="36872" xr:uid="{55D95BFD-10B3-4E88-8BFA-042519DDE82F}"/>
    <cellStyle name="Migliaia 6 2 2 5 2 5" xfId="25455" xr:uid="{A476C315-C2D8-4D54-BF69-149ADC9DD1B2}"/>
    <cellStyle name="Migliaia 6 2 2 5 3" xfId="4044" xr:uid="{58C1BD1D-3CD4-48F7-BE81-04FDB2385D68}"/>
    <cellStyle name="Migliaia 6 2 2 5 3 2" xfId="9753" xr:uid="{83822050-47DC-4C0E-B24C-1C762736044A}"/>
    <cellStyle name="Migliaia 6 2 2 5 3 2 2" xfId="21170" xr:uid="{A2667B84-81F6-4E3F-9213-0554A7492F64}"/>
    <cellStyle name="Migliaia 6 2 2 5 3 2 2 2" xfId="44007" xr:uid="{F6200D1B-A26D-4954-8667-CF75146C7086}"/>
    <cellStyle name="Migliaia 6 2 2 5 3 2 3" xfId="32590" xr:uid="{3CFF09D9-AE95-4044-AA74-BF9ABC4EB7C3}"/>
    <cellStyle name="Migliaia 6 2 2 5 3 3" xfId="15462" xr:uid="{01D67DE5-1673-4F1E-9444-4C8E6A89742C}"/>
    <cellStyle name="Migliaia 6 2 2 5 3 3 2" xfId="38299" xr:uid="{85F22D7A-F630-433B-8A30-8C1EFF348195}"/>
    <cellStyle name="Migliaia 6 2 2 5 3 4" xfId="26882" xr:uid="{EA74543E-44D1-4DC7-A076-B3BC6EE12C0F}"/>
    <cellStyle name="Migliaia 6 2 2 5 4" xfId="6899" xr:uid="{4571CD85-79D7-40A9-8B83-B7704A590626}"/>
    <cellStyle name="Migliaia 6 2 2 5 4 2" xfId="18316" xr:uid="{D6BC5C3D-B7F0-4F12-BB6E-A39B4A346505}"/>
    <cellStyle name="Migliaia 6 2 2 5 4 2 2" xfId="41153" xr:uid="{F92A6580-4EE5-4E28-B0FD-A463D5F79E4C}"/>
    <cellStyle name="Migliaia 6 2 2 5 4 3" xfId="29736" xr:uid="{E771BEA6-01CF-4787-A4C7-E37C3A0AD7FF}"/>
    <cellStyle name="Migliaia 6 2 2 5 5" xfId="12608" xr:uid="{BE2261D6-EC83-40E5-A96E-1510A049FA50}"/>
    <cellStyle name="Migliaia 6 2 2 5 5 2" xfId="35445" xr:uid="{3B3ABE0C-4316-49FA-B701-D6896F1CFBE1}"/>
    <cellStyle name="Migliaia 6 2 2 5 6" xfId="24028" xr:uid="{45E57163-9F48-4EBD-ACCC-4C935F48296A}"/>
    <cellStyle name="Migliaia 6 2 2 6" xfId="1356" xr:uid="{0FFB9610-C486-46AB-BA7C-B746BE336AE4}"/>
    <cellStyle name="Migliaia 6 2 2 6 2" xfId="2832" xr:uid="{6BC67D7B-CEE2-47F1-8960-CA248F154475}"/>
    <cellStyle name="Migliaia 6 2 2 6 2 2" xfId="5688" xr:uid="{BC03A887-C0F1-4875-BB9D-9DE10A7D68EF}"/>
    <cellStyle name="Migliaia 6 2 2 6 2 2 2" xfId="11396" xr:uid="{718D2C95-DC05-4DC8-99FB-4A02BE686BEE}"/>
    <cellStyle name="Migliaia 6 2 2 6 2 2 2 2" xfId="22814" xr:uid="{1153292B-C424-46D7-B9D5-B12BB42181C6}"/>
    <cellStyle name="Migliaia 6 2 2 6 2 2 2 2 2" xfId="45651" xr:uid="{B9A2B248-41C8-417D-8AD0-D77D41A49B92}"/>
    <cellStyle name="Migliaia 6 2 2 6 2 2 2 3" xfId="34234" xr:uid="{FE1409ED-9A50-4BA0-88EF-ACC338F78EDB}"/>
    <cellStyle name="Migliaia 6 2 2 6 2 2 3" xfId="17106" xr:uid="{DEF6A1A0-DB92-48EB-AB32-77B5A2CB130F}"/>
    <cellStyle name="Migliaia 6 2 2 6 2 2 3 2" xfId="39943" xr:uid="{ADAD6D52-D470-4289-A387-4481113761E5}"/>
    <cellStyle name="Migliaia 6 2 2 6 2 2 4" xfId="28526" xr:uid="{65B7A371-98F1-4D91-97E6-6BE04BFF95BA}"/>
    <cellStyle name="Migliaia 6 2 2 6 2 3" xfId="8543" xr:uid="{0B93EFFF-7FD9-461A-BB0B-637456C8A075}"/>
    <cellStyle name="Migliaia 6 2 2 6 2 3 2" xfId="19960" xr:uid="{ECB3AD13-AA18-40F6-995D-D459BC5ED419}"/>
    <cellStyle name="Migliaia 6 2 2 6 2 3 2 2" xfId="42797" xr:uid="{8718A32F-E9A0-4E53-BAAC-FBFC20F64CFD}"/>
    <cellStyle name="Migliaia 6 2 2 6 2 3 3" xfId="31380" xr:uid="{CBCC1A7E-F6ED-4A68-A688-7FB398D4EFF0}"/>
    <cellStyle name="Migliaia 6 2 2 6 2 4" xfId="14252" xr:uid="{CEE218C6-E9C4-426C-8AC1-DDA01941C0D7}"/>
    <cellStyle name="Migliaia 6 2 2 6 2 4 2" xfId="37089" xr:uid="{57515788-0A5D-485B-A277-5B7E97386194}"/>
    <cellStyle name="Migliaia 6 2 2 6 2 5" xfId="25672" xr:uid="{91442A02-07E0-4419-9F20-1E163DAF3D44}"/>
    <cellStyle name="Migliaia 6 2 2 6 3" xfId="4261" xr:uid="{B424B428-9559-4B07-9C5A-181DDA1F1B54}"/>
    <cellStyle name="Migliaia 6 2 2 6 3 2" xfId="9970" xr:uid="{C96F36D6-8F05-4ED1-A333-AD400BB50161}"/>
    <cellStyle name="Migliaia 6 2 2 6 3 2 2" xfId="21387" xr:uid="{37DBF6F2-266D-454D-BA7F-3CCC03DF6782}"/>
    <cellStyle name="Migliaia 6 2 2 6 3 2 2 2" xfId="44224" xr:uid="{49910613-858F-4B44-9F0C-0ABC29D77F33}"/>
    <cellStyle name="Migliaia 6 2 2 6 3 2 3" xfId="32807" xr:uid="{E5102B99-C872-4DED-B50F-FEE18EF1D21D}"/>
    <cellStyle name="Migliaia 6 2 2 6 3 3" xfId="15679" xr:uid="{438A89DB-E72C-4295-8704-FDC2FABF068B}"/>
    <cellStyle name="Migliaia 6 2 2 6 3 3 2" xfId="38516" xr:uid="{343F8F82-6CDD-48F6-A502-0E173D120C36}"/>
    <cellStyle name="Migliaia 6 2 2 6 3 4" xfId="27099" xr:uid="{9BCBBA35-F823-4786-939B-08A90E8CE813}"/>
    <cellStyle name="Migliaia 6 2 2 6 4" xfId="7116" xr:uid="{4DB823F0-8DA9-4E48-ACBA-6E3DA2F18241}"/>
    <cellStyle name="Migliaia 6 2 2 6 4 2" xfId="18533" xr:uid="{7A8AADAA-908A-4E67-8AB6-9B92B18CA04E}"/>
    <cellStyle name="Migliaia 6 2 2 6 4 2 2" xfId="41370" xr:uid="{C75A33BF-B134-497F-A577-69B92780AA7A}"/>
    <cellStyle name="Migliaia 6 2 2 6 4 3" xfId="29953" xr:uid="{08655FAC-3FBF-4B86-AFA3-F94ED14F4F85}"/>
    <cellStyle name="Migliaia 6 2 2 6 5" xfId="12825" xr:uid="{8AFF8D46-19F4-4563-AAB9-EAD297416643}"/>
    <cellStyle name="Migliaia 6 2 2 6 5 2" xfId="35662" xr:uid="{79C7075E-9508-4D8B-B65F-8DB9225B7A4E}"/>
    <cellStyle name="Migliaia 6 2 2 6 6" xfId="24245" xr:uid="{65811E4E-671A-4FCF-8AB2-34CB4DA9327B}"/>
    <cellStyle name="Migliaia 6 2 2 7" xfId="1603" xr:uid="{A3057E50-D44D-4A29-BCDE-CE98BE7FC952}"/>
    <cellStyle name="Migliaia 6 2 2 7 2" xfId="3049" xr:uid="{214142E9-95CF-4D45-8495-85B0C127624C}"/>
    <cellStyle name="Migliaia 6 2 2 7 2 2" xfId="5905" xr:uid="{C7A5FA05-7F29-46D6-BAE7-D9DC26658C24}"/>
    <cellStyle name="Migliaia 6 2 2 7 2 2 2" xfId="11613" xr:uid="{77C48F6E-10AF-4856-8435-C40E997B7FCF}"/>
    <cellStyle name="Migliaia 6 2 2 7 2 2 2 2" xfId="23031" xr:uid="{6FB578A3-7108-4771-86A0-ACE7EE42C250}"/>
    <cellStyle name="Migliaia 6 2 2 7 2 2 2 2 2" xfId="45868" xr:uid="{E0CF46CF-13E5-41DC-9A1C-80F8B6BF79C0}"/>
    <cellStyle name="Migliaia 6 2 2 7 2 2 2 3" xfId="34451" xr:uid="{45255D05-C262-4D31-A4E0-804C14E402FD}"/>
    <cellStyle name="Migliaia 6 2 2 7 2 2 3" xfId="17323" xr:uid="{7A4D40C3-D6D7-4A01-BB6A-0BA9B4FF08F5}"/>
    <cellStyle name="Migliaia 6 2 2 7 2 2 3 2" xfId="40160" xr:uid="{B7EB1208-4928-45E6-9A3A-435525473B71}"/>
    <cellStyle name="Migliaia 6 2 2 7 2 2 4" xfId="28743" xr:uid="{67772B16-404B-4B2E-9714-CA7170B579F6}"/>
    <cellStyle name="Migliaia 6 2 2 7 2 3" xfId="8760" xr:uid="{F70EFFC8-221A-43EC-8EC8-576C36902D19}"/>
    <cellStyle name="Migliaia 6 2 2 7 2 3 2" xfId="20177" xr:uid="{9C038A36-7AA1-40F1-AFF7-638D009630C0}"/>
    <cellStyle name="Migliaia 6 2 2 7 2 3 2 2" xfId="43014" xr:uid="{70C87E37-87C3-487B-B9BC-C66295E1EC22}"/>
    <cellStyle name="Migliaia 6 2 2 7 2 3 3" xfId="31597" xr:uid="{4D85F3B3-FAA6-4C0D-987B-D4FF2AC9E1AE}"/>
    <cellStyle name="Migliaia 6 2 2 7 2 4" xfId="14469" xr:uid="{FE79B645-4965-4938-8F3E-4311D34F19EC}"/>
    <cellStyle name="Migliaia 6 2 2 7 2 4 2" xfId="37306" xr:uid="{3A71EA6D-DE26-4E08-84ED-4782C8A4152B}"/>
    <cellStyle name="Migliaia 6 2 2 7 2 5" xfId="25889" xr:uid="{C4DE1BD3-EE71-4997-BABA-6B3B44FDD907}"/>
    <cellStyle name="Migliaia 6 2 2 7 3" xfId="4478" xr:uid="{671048FB-F502-4176-BE14-00C90A7408AB}"/>
    <cellStyle name="Migliaia 6 2 2 7 3 2" xfId="10187" xr:uid="{ECB074B6-67B4-404A-B69C-CBFA70963528}"/>
    <cellStyle name="Migliaia 6 2 2 7 3 2 2" xfId="21604" xr:uid="{F59699A8-D588-45F9-9FDF-21890C69F6D0}"/>
    <cellStyle name="Migliaia 6 2 2 7 3 2 2 2" xfId="44441" xr:uid="{50FAA3D9-19F6-49DA-9A9E-18E0EFC69894}"/>
    <cellStyle name="Migliaia 6 2 2 7 3 2 3" xfId="33024" xr:uid="{90E1D392-772C-4B56-B83F-82C73DA4F8D3}"/>
    <cellStyle name="Migliaia 6 2 2 7 3 3" xfId="15896" xr:uid="{A29A8B09-E925-4DD6-B851-71DC1C83DDD7}"/>
    <cellStyle name="Migliaia 6 2 2 7 3 3 2" xfId="38733" xr:uid="{09530231-85AA-4B76-B9A8-BCC81D085107}"/>
    <cellStyle name="Migliaia 6 2 2 7 3 4" xfId="27316" xr:uid="{DBA4C6E8-90C8-4308-B0D3-1152D3E6C5A1}"/>
    <cellStyle name="Migliaia 6 2 2 7 4" xfId="7333" xr:uid="{EA5A1A4F-A2C0-4B72-9B42-216243A847E5}"/>
    <cellStyle name="Migliaia 6 2 2 7 4 2" xfId="18750" xr:uid="{41E4EE9C-1B55-45A5-BBCB-1A56183A92B6}"/>
    <cellStyle name="Migliaia 6 2 2 7 4 2 2" xfId="41587" xr:uid="{E5DFD3C0-0A40-4284-9A53-810402669B27}"/>
    <cellStyle name="Migliaia 6 2 2 7 4 3" xfId="30170" xr:uid="{C65AFE2D-E3B0-4F92-80B6-B37640FB7540}"/>
    <cellStyle name="Migliaia 6 2 2 7 5" xfId="13042" xr:uid="{35E204C4-5282-45C6-8AAA-B2434C014CA0}"/>
    <cellStyle name="Migliaia 6 2 2 7 5 2" xfId="35879" xr:uid="{9F1EAC2E-0E80-4F49-8940-386BE98AAF08}"/>
    <cellStyle name="Migliaia 6 2 2 7 6" xfId="24462" xr:uid="{B21B67A8-188E-49A9-8990-E63ADACA43BD}"/>
    <cellStyle name="Migliaia 6 2 2 8" xfId="1958" xr:uid="{5CED6DB5-1214-4737-B147-1B14E460B172}"/>
    <cellStyle name="Migliaia 6 2 2 8 2" xfId="4814" xr:uid="{96FC461F-AB16-4438-B696-159BE05C2C0C}"/>
    <cellStyle name="Migliaia 6 2 2 8 2 2" xfId="10523" xr:uid="{A1C172A7-AF30-4177-8A89-B72BF300A498}"/>
    <cellStyle name="Migliaia 6 2 2 8 2 2 2" xfId="21940" xr:uid="{CBEEDCC7-0508-4A67-A3AD-4616B6764F91}"/>
    <cellStyle name="Migliaia 6 2 2 8 2 2 2 2" xfId="44777" xr:uid="{5BD0B6FA-CA17-48B4-840E-69A7956AFBC8}"/>
    <cellStyle name="Migliaia 6 2 2 8 2 2 3" xfId="33360" xr:uid="{0A3C718C-C61F-4F81-BF39-C378A07EA753}"/>
    <cellStyle name="Migliaia 6 2 2 8 2 3" xfId="16232" xr:uid="{0D712BFD-1950-46D1-8B0D-0951D3810DFC}"/>
    <cellStyle name="Migliaia 6 2 2 8 2 3 2" xfId="39069" xr:uid="{595CCF05-676B-480E-9D17-638CCAC88B36}"/>
    <cellStyle name="Migliaia 6 2 2 8 2 4" xfId="27652" xr:uid="{871C0748-F48F-45FC-9E50-7F6124764E02}"/>
    <cellStyle name="Migliaia 6 2 2 8 3" xfId="7669" xr:uid="{44785CD1-1677-4DE7-BD56-CFF726D51D8A}"/>
    <cellStyle name="Migliaia 6 2 2 8 3 2" xfId="19086" xr:uid="{456C0D27-99E2-4C86-A94D-76512A18E065}"/>
    <cellStyle name="Migliaia 6 2 2 8 3 2 2" xfId="41923" xr:uid="{146B6E4C-4A03-418D-AB36-E49DBA76C658}"/>
    <cellStyle name="Migliaia 6 2 2 8 3 3" xfId="30506" xr:uid="{21D3E4CB-D3D9-40B5-8058-270BE9484B49}"/>
    <cellStyle name="Migliaia 6 2 2 8 4" xfId="13378" xr:uid="{C3D63E38-7377-4F8B-91E6-740B4B2D8A9B}"/>
    <cellStyle name="Migliaia 6 2 2 8 4 2" xfId="36215" xr:uid="{6C43F8EA-25E9-4FBD-A108-0B0BA5A6620B}"/>
    <cellStyle name="Migliaia 6 2 2 8 5" xfId="24798" xr:uid="{64C88132-3D7B-4D51-A8CC-883E24A0B7B3}"/>
    <cellStyle name="Migliaia 6 2 2 9" xfId="3387" xr:uid="{0B3958B8-0AD3-45B6-92BF-8EBE73CD7C50}"/>
    <cellStyle name="Migliaia 6 2 2 9 2" xfId="9096" xr:uid="{3E241871-A342-4AA9-BD76-9AE7EEB29B84}"/>
    <cellStyle name="Migliaia 6 2 2 9 2 2" xfId="20513" xr:uid="{DC357ABE-EF1D-4753-A4E2-6448E1ACE26C}"/>
    <cellStyle name="Migliaia 6 2 2 9 2 2 2" xfId="43350" xr:uid="{8356267A-43DE-45EB-A6C3-E0949B3CAEEC}"/>
    <cellStyle name="Migliaia 6 2 2 9 2 3" xfId="31933" xr:uid="{9A16E99E-53EB-4D8B-BA0F-C14B27B462FA}"/>
    <cellStyle name="Migliaia 6 2 2 9 3" xfId="14805" xr:uid="{6945D315-4D8E-42A1-B7AE-76DC680E4E96}"/>
    <cellStyle name="Migliaia 6 2 2 9 3 2" xfId="37642" xr:uid="{E82199B3-D58D-4129-A3E0-84C8AC75C183}"/>
    <cellStyle name="Migliaia 6 2 2 9 4" xfId="26225" xr:uid="{E15BE4ED-FB31-419F-BC7C-68EC2A139FD6}"/>
    <cellStyle name="Migliaia 6 2 3" xfId="290" xr:uid="{9192AA72-9B17-4DE4-8FB7-2479F82ED806}"/>
    <cellStyle name="Migliaia 6 2 3 10" xfId="6203" xr:uid="{4971F3EB-5A40-4604-A438-031C25CC2049}"/>
    <cellStyle name="Migliaia 6 2 3 10 2" xfId="17620" xr:uid="{11F9C716-FA3C-40C5-9E4A-9CA716B3DFF5}"/>
    <cellStyle name="Migliaia 6 2 3 10 2 2" xfId="40457" xr:uid="{12184D03-0651-4734-92B0-3BC962AA3A0A}"/>
    <cellStyle name="Migliaia 6 2 3 10 3" xfId="29040" xr:uid="{1CC44805-D626-4EBA-BB09-200D1DE507DB}"/>
    <cellStyle name="Migliaia 6 2 3 11" xfId="11912" xr:uid="{3778868A-56C3-479A-AD6C-9D5654038E2D}"/>
    <cellStyle name="Migliaia 6 2 3 11 2" xfId="34749" xr:uid="{13201A97-635B-4A50-B801-712C5D816773}"/>
    <cellStyle name="Migliaia 6 2 3 12" xfId="23332" xr:uid="{49D80669-0632-4ADB-A939-D47E961F1AE9}"/>
    <cellStyle name="Migliaia 6 2 3 2" xfId="446" xr:uid="{94E97067-0844-455E-8151-A33F0FD45310}"/>
    <cellStyle name="Migliaia 6 2 3 2 10" xfId="12038" xr:uid="{3993D709-9509-4223-A5E3-660181A43476}"/>
    <cellStyle name="Migliaia 6 2 3 2 10 2" xfId="34875" xr:uid="{62586717-8FFD-44B4-8301-BE3CB5E74821}"/>
    <cellStyle name="Migliaia 6 2 3 2 11" xfId="23458" xr:uid="{1673101F-305C-4680-8822-7F1322EB2703}"/>
    <cellStyle name="Migliaia 6 2 3 2 2" xfId="700" xr:uid="{24795155-205A-48D9-A937-A6EF8B80876D}"/>
    <cellStyle name="Migliaia 6 2 3 2 2 2" xfId="2262" xr:uid="{4A732B08-52B2-4E20-B705-83D436A7BDD1}"/>
    <cellStyle name="Migliaia 6 2 3 2 2 2 2" xfId="5118" xr:uid="{65ED3EA8-B159-4EE3-99B4-EB1FD6010F15}"/>
    <cellStyle name="Migliaia 6 2 3 2 2 2 2 2" xfId="10826" xr:uid="{CBF7F221-00E1-4247-8333-B376DF12C197}"/>
    <cellStyle name="Migliaia 6 2 3 2 2 2 2 2 2" xfId="22244" xr:uid="{85494303-6BCA-4236-9611-58B98DDCABA8}"/>
    <cellStyle name="Migliaia 6 2 3 2 2 2 2 2 2 2" xfId="45081" xr:uid="{529F8E64-ADD0-41C3-BEF2-FC6742DBB0D1}"/>
    <cellStyle name="Migliaia 6 2 3 2 2 2 2 2 3" xfId="33664" xr:uid="{2149AD95-898B-451E-BD72-ADDBCC3A75A7}"/>
    <cellStyle name="Migliaia 6 2 3 2 2 2 2 3" xfId="16536" xr:uid="{22853C88-3D66-4C9D-B7C0-0B966BE46259}"/>
    <cellStyle name="Migliaia 6 2 3 2 2 2 2 3 2" xfId="39373" xr:uid="{2143EF23-AA7A-4DB3-B1DF-5D479BF2C54E}"/>
    <cellStyle name="Migliaia 6 2 3 2 2 2 2 4" xfId="27956" xr:uid="{E0F48CD0-976A-40D0-BE95-34EA16DA169E}"/>
    <cellStyle name="Migliaia 6 2 3 2 2 2 3" xfId="7973" xr:uid="{281EC131-F7FB-4174-BC4E-74337F62EB84}"/>
    <cellStyle name="Migliaia 6 2 3 2 2 2 3 2" xfId="19390" xr:uid="{E48CCDCF-2E3A-4A62-8364-BD599673C98E}"/>
    <cellStyle name="Migliaia 6 2 3 2 2 2 3 2 2" xfId="42227" xr:uid="{0E349A0B-1840-4305-947A-2AAD716B762D}"/>
    <cellStyle name="Migliaia 6 2 3 2 2 2 3 3" xfId="30810" xr:uid="{0F152C06-7AF7-4381-B689-2AFF2D63A979}"/>
    <cellStyle name="Migliaia 6 2 3 2 2 2 4" xfId="13682" xr:uid="{D52E716E-9E61-4E6B-AD6B-EAE42A8984C8}"/>
    <cellStyle name="Migliaia 6 2 3 2 2 2 4 2" xfId="36519" xr:uid="{ADE9FD52-BCD3-4343-BF4B-25F56C68D4CA}"/>
    <cellStyle name="Migliaia 6 2 3 2 2 2 5" xfId="25102" xr:uid="{965037BC-BCC9-4B8E-AAE3-4437381B0BAC}"/>
    <cellStyle name="Migliaia 6 2 3 2 2 3" xfId="3691" xr:uid="{375D8E6E-52CE-40B8-BE09-1C97AB0CAAD4}"/>
    <cellStyle name="Migliaia 6 2 3 2 2 3 2" xfId="9400" xr:uid="{842318D7-25BA-494C-B6B9-5D0427E2989F}"/>
    <cellStyle name="Migliaia 6 2 3 2 2 3 2 2" xfId="20817" xr:uid="{3E73240F-3E61-4F0C-89B1-9733D2A173D4}"/>
    <cellStyle name="Migliaia 6 2 3 2 2 3 2 2 2" xfId="43654" xr:uid="{7910C0CE-CB85-4748-BEFF-2316447A567C}"/>
    <cellStyle name="Migliaia 6 2 3 2 2 3 2 3" xfId="32237" xr:uid="{6FC759A2-C31B-4F69-8B96-1FE88EE3B8A4}"/>
    <cellStyle name="Migliaia 6 2 3 2 2 3 3" xfId="15109" xr:uid="{63B615C9-3EAB-48FA-8AD8-5227054A2655}"/>
    <cellStyle name="Migliaia 6 2 3 2 2 3 3 2" xfId="37946" xr:uid="{CB5743D2-6A14-4304-8073-E64203C9543A}"/>
    <cellStyle name="Migliaia 6 2 3 2 2 3 4" xfId="26529" xr:uid="{59CF75E1-65E1-41C9-90F0-85D37DAD4FA8}"/>
    <cellStyle name="Migliaia 6 2 3 2 2 4" xfId="6546" xr:uid="{BA7F80B8-2370-4FDE-B777-59267F3CADBD}"/>
    <cellStyle name="Migliaia 6 2 3 2 2 4 2" xfId="17963" xr:uid="{C0764DE3-7EC7-49A1-8148-3FF18D0CBAEF}"/>
    <cellStyle name="Migliaia 6 2 3 2 2 4 2 2" xfId="40800" xr:uid="{2660360C-31B9-4370-AADA-630C4B4C2056}"/>
    <cellStyle name="Migliaia 6 2 3 2 2 4 3" xfId="29383" xr:uid="{21F30A09-48EA-49F3-A5A3-447813111628}"/>
    <cellStyle name="Migliaia 6 2 3 2 2 5" xfId="12255" xr:uid="{E92280F1-E60A-4969-981B-13E95A8296FA}"/>
    <cellStyle name="Migliaia 6 2 3 2 2 5 2" xfId="35092" xr:uid="{658B22C0-00FD-4692-AF67-23112C555C08}"/>
    <cellStyle name="Migliaia 6 2 3 2 2 6" xfId="23675" xr:uid="{D6371AC2-ED39-474F-92F5-320C7E0FF104}"/>
    <cellStyle name="Migliaia 6 2 3 2 3" xfId="960" xr:uid="{59450C8D-B590-4FCD-B2DF-6E4D70CAF48B}"/>
    <cellStyle name="Migliaia 6 2 3 2 3 2" xfId="2479" xr:uid="{DA7D7877-9DFE-46CF-B957-43D49FDA762B}"/>
    <cellStyle name="Migliaia 6 2 3 2 3 2 2" xfId="5335" xr:uid="{7FBB1AC8-EFEC-436A-894A-ADD1454B2D45}"/>
    <cellStyle name="Migliaia 6 2 3 2 3 2 2 2" xfId="11043" xr:uid="{885D6D8A-6C87-4E7A-939E-A291002BE461}"/>
    <cellStyle name="Migliaia 6 2 3 2 3 2 2 2 2" xfId="22461" xr:uid="{D0821530-8406-44AD-B768-4961ADC15D08}"/>
    <cellStyle name="Migliaia 6 2 3 2 3 2 2 2 2 2" xfId="45298" xr:uid="{70430C1C-D36D-4C57-BE93-AC40C84715FD}"/>
    <cellStyle name="Migliaia 6 2 3 2 3 2 2 2 3" xfId="33881" xr:uid="{7A7F3F42-2AE9-43AD-9DAC-20B099057AFC}"/>
    <cellStyle name="Migliaia 6 2 3 2 3 2 2 3" xfId="16753" xr:uid="{1FDC775D-8D6A-411B-AFEB-D0CD4B225C90}"/>
    <cellStyle name="Migliaia 6 2 3 2 3 2 2 3 2" xfId="39590" xr:uid="{DCF4693D-04D3-47F6-83A3-27CEB693D7E4}"/>
    <cellStyle name="Migliaia 6 2 3 2 3 2 2 4" xfId="28173" xr:uid="{5E1DEB59-3DA9-4278-A959-7CF2C3DC273F}"/>
    <cellStyle name="Migliaia 6 2 3 2 3 2 3" xfId="8190" xr:uid="{F6E8BDCD-2708-49CD-9C6E-77D6FF3D4A61}"/>
    <cellStyle name="Migliaia 6 2 3 2 3 2 3 2" xfId="19607" xr:uid="{60B0F409-C30C-4C5C-AE3C-9F8ACEDD17EF}"/>
    <cellStyle name="Migliaia 6 2 3 2 3 2 3 2 2" xfId="42444" xr:uid="{3EADA823-2F3D-4F05-96F6-70BF6D749483}"/>
    <cellStyle name="Migliaia 6 2 3 2 3 2 3 3" xfId="31027" xr:uid="{8DC110B9-D93F-43AD-BB79-4C9DBF572BCB}"/>
    <cellStyle name="Migliaia 6 2 3 2 3 2 4" xfId="13899" xr:uid="{D4CBFC33-9ACF-44EE-8BF0-CB8C67FC5BDA}"/>
    <cellStyle name="Migliaia 6 2 3 2 3 2 4 2" xfId="36736" xr:uid="{FE18C270-BCD5-4885-B725-F55D63646AEF}"/>
    <cellStyle name="Migliaia 6 2 3 2 3 2 5" xfId="25319" xr:uid="{DA678A99-FDE2-40B2-AB3E-D7F6A0560EE2}"/>
    <cellStyle name="Migliaia 6 2 3 2 3 3" xfId="3908" xr:uid="{6340EFCA-C228-4A88-A4B5-98FAEB990CE0}"/>
    <cellStyle name="Migliaia 6 2 3 2 3 3 2" xfId="9617" xr:uid="{69CA84DA-0570-411F-ACA1-C0A9961E7472}"/>
    <cellStyle name="Migliaia 6 2 3 2 3 3 2 2" xfId="21034" xr:uid="{50026292-0854-4BD4-A155-B10C465FAEBE}"/>
    <cellStyle name="Migliaia 6 2 3 2 3 3 2 2 2" xfId="43871" xr:uid="{84170B99-4AD2-4750-B3B3-A8000ABF1729}"/>
    <cellStyle name="Migliaia 6 2 3 2 3 3 2 3" xfId="32454" xr:uid="{9C350523-D5DD-4831-83CF-459213ADE140}"/>
    <cellStyle name="Migliaia 6 2 3 2 3 3 3" xfId="15326" xr:uid="{A88C0CB0-0BBD-448D-B8A9-51A02DB21001}"/>
    <cellStyle name="Migliaia 6 2 3 2 3 3 3 2" xfId="38163" xr:uid="{4AEBFBF0-4CD1-459F-922A-B1A0B62527FC}"/>
    <cellStyle name="Migliaia 6 2 3 2 3 3 4" xfId="26746" xr:uid="{BF2222CC-F605-448C-865E-7AB3C82CDA8F}"/>
    <cellStyle name="Migliaia 6 2 3 2 3 4" xfId="6763" xr:uid="{C43A2543-705E-4429-8457-CE3A8001E6F4}"/>
    <cellStyle name="Migliaia 6 2 3 2 3 4 2" xfId="18180" xr:uid="{533FDA15-7642-407C-BD78-AFBDC385A269}"/>
    <cellStyle name="Migliaia 6 2 3 2 3 4 2 2" xfId="41017" xr:uid="{D63B520A-62C7-44C9-9094-0659117D7713}"/>
    <cellStyle name="Migliaia 6 2 3 2 3 4 3" xfId="29600" xr:uid="{D1EA5641-B0E7-41A4-BDA1-BFF6F07612DD}"/>
    <cellStyle name="Migliaia 6 2 3 2 3 5" xfId="12472" xr:uid="{22E55310-4540-4A9D-ABFE-514A02271176}"/>
    <cellStyle name="Migliaia 6 2 3 2 3 5 2" xfId="35309" xr:uid="{FEE445B0-4E12-4152-8DCB-C1CD3165279D}"/>
    <cellStyle name="Migliaia 6 2 3 2 3 6" xfId="23892" xr:uid="{C0AFE608-4463-439A-B252-70B5C6E0ABFC}"/>
    <cellStyle name="Migliaia 6 2 3 2 4" xfId="1207" xr:uid="{4C4AAEB0-2FA9-47B3-B7BF-02FCE0A380F2}"/>
    <cellStyle name="Migliaia 6 2 3 2 4 2" xfId="2696" xr:uid="{9B09CE6B-E7B4-4F11-B046-74E92FE5E49F}"/>
    <cellStyle name="Migliaia 6 2 3 2 4 2 2" xfId="5552" xr:uid="{C2D699A3-B980-42A7-9518-F60D6307810E}"/>
    <cellStyle name="Migliaia 6 2 3 2 4 2 2 2" xfId="11260" xr:uid="{D2A884BB-F7D1-4C88-B41D-A7A6C453B706}"/>
    <cellStyle name="Migliaia 6 2 3 2 4 2 2 2 2" xfId="22678" xr:uid="{5FBFAB4F-7A26-40CD-AF8B-9447792BAF82}"/>
    <cellStyle name="Migliaia 6 2 3 2 4 2 2 2 2 2" xfId="45515" xr:uid="{543C3348-2FC6-44F2-963E-794FCC464E7E}"/>
    <cellStyle name="Migliaia 6 2 3 2 4 2 2 2 3" xfId="34098" xr:uid="{A278F1BC-337E-4FA7-AE06-290B179082F3}"/>
    <cellStyle name="Migliaia 6 2 3 2 4 2 2 3" xfId="16970" xr:uid="{5A24D9B5-773F-4DCC-A5E2-0FE1FEE5AE5C}"/>
    <cellStyle name="Migliaia 6 2 3 2 4 2 2 3 2" xfId="39807" xr:uid="{85473FC9-7455-4A03-B683-876829447573}"/>
    <cellStyle name="Migliaia 6 2 3 2 4 2 2 4" xfId="28390" xr:uid="{19C38A18-7191-4DD2-9176-CA4F75ED0862}"/>
    <cellStyle name="Migliaia 6 2 3 2 4 2 3" xfId="8407" xr:uid="{0E1BF74F-E070-4A3F-B8CD-FD600F84E8D1}"/>
    <cellStyle name="Migliaia 6 2 3 2 4 2 3 2" xfId="19824" xr:uid="{83F2D3BF-6708-480E-90AE-F8ADA7195E7B}"/>
    <cellStyle name="Migliaia 6 2 3 2 4 2 3 2 2" xfId="42661" xr:uid="{2982F2EE-2F86-447C-83D3-EF886EA9B812}"/>
    <cellStyle name="Migliaia 6 2 3 2 4 2 3 3" xfId="31244" xr:uid="{139FFFF7-262E-444F-B15B-088A3E00C75C}"/>
    <cellStyle name="Migliaia 6 2 3 2 4 2 4" xfId="14116" xr:uid="{8FF39220-7DF1-4D68-A65B-06385F07FB18}"/>
    <cellStyle name="Migliaia 6 2 3 2 4 2 4 2" xfId="36953" xr:uid="{A69B33D0-C453-4D9F-9767-89A1CCD421A7}"/>
    <cellStyle name="Migliaia 6 2 3 2 4 2 5" xfId="25536" xr:uid="{5140A1E9-8F8B-4E46-8C1E-0A32F36FCD35}"/>
    <cellStyle name="Migliaia 6 2 3 2 4 3" xfId="4125" xr:uid="{6DE6D02B-0D59-4C11-9F31-3CD4A7A88A8A}"/>
    <cellStyle name="Migliaia 6 2 3 2 4 3 2" xfId="9834" xr:uid="{98F5C1F9-5DAC-42C9-8388-355E459F75AD}"/>
    <cellStyle name="Migliaia 6 2 3 2 4 3 2 2" xfId="21251" xr:uid="{0CB6FC2B-7E37-4093-94C0-BFFE7A7FD11B}"/>
    <cellStyle name="Migliaia 6 2 3 2 4 3 2 2 2" xfId="44088" xr:uid="{81248A52-AD2E-4AEC-BF69-CC9DF64E37F7}"/>
    <cellStyle name="Migliaia 6 2 3 2 4 3 2 3" xfId="32671" xr:uid="{1ECCE69F-0103-4AEB-A125-598922E83010}"/>
    <cellStyle name="Migliaia 6 2 3 2 4 3 3" xfId="15543" xr:uid="{011B3C7F-8C80-44D1-AD8C-53E4AB86594F}"/>
    <cellStyle name="Migliaia 6 2 3 2 4 3 3 2" xfId="38380" xr:uid="{526B355D-AE59-4739-BCC1-5E637CF44000}"/>
    <cellStyle name="Migliaia 6 2 3 2 4 3 4" xfId="26963" xr:uid="{90EEA166-E741-42F3-B832-887EC505BF0A}"/>
    <cellStyle name="Migliaia 6 2 3 2 4 4" xfId="6980" xr:uid="{2B7D5728-5520-4263-8B8F-F2FDBF28EA7B}"/>
    <cellStyle name="Migliaia 6 2 3 2 4 4 2" xfId="18397" xr:uid="{4AC1C7DD-E70C-4294-B635-6937B302500C}"/>
    <cellStyle name="Migliaia 6 2 3 2 4 4 2 2" xfId="41234" xr:uid="{EE25F3A7-C550-4B48-B40C-99349BBD0CEF}"/>
    <cellStyle name="Migliaia 6 2 3 2 4 4 3" xfId="29817" xr:uid="{14D769A8-5865-4080-9298-EED391B8CA87}"/>
    <cellStyle name="Migliaia 6 2 3 2 4 5" xfId="12689" xr:uid="{8D2831B3-6B76-4E8B-B2A2-3EB7A85813B1}"/>
    <cellStyle name="Migliaia 6 2 3 2 4 5 2" xfId="35526" xr:uid="{018CAF80-978D-4206-AE69-79E196F3E380}"/>
    <cellStyle name="Migliaia 6 2 3 2 4 6" xfId="24109" xr:uid="{DB4FCD5C-FA84-4273-8431-D5FAECC604E9}"/>
    <cellStyle name="Migliaia 6 2 3 2 5" xfId="1454" xr:uid="{60C98059-AC61-451B-AD9E-7FE82487B5F5}"/>
    <cellStyle name="Migliaia 6 2 3 2 5 2" xfId="2913" xr:uid="{6B8EAFC4-3A56-4FCF-A31D-5DD070C9DAB0}"/>
    <cellStyle name="Migliaia 6 2 3 2 5 2 2" xfId="5769" xr:uid="{46CB1A2D-BAEF-4EB8-9792-EA6847E2F97C}"/>
    <cellStyle name="Migliaia 6 2 3 2 5 2 2 2" xfId="11477" xr:uid="{96836212-11CB-42C9-9EA6-AA29F5373D7D}"/>
    <cellStyle name="Migliaia 6 2 3 2 5 2 2 2 2" xfId="22895" xr:uid="{BA83CBA5-DEBB-48CF-81A2-947D2D1E4C28}"/>
    <cellStyle name="Migliaia 6 2 3 2 5 2 2 2 2 2" xfId="45732" xr:uid="{99BF538E-75C1-4EE2-BC26-0B67F8D12FD4}"/>
    <cellStyle name="Migliaia 6 2 3 2 5 2 2 2 3" xfId="34315" xr:uid="{FEABB388-13AA-4EAF-8B60-B06F300B7CB3}"/>
    <cellStyle name="Migliaia 6 2 3 2 5 2 2 3" xfId="17187" xr:uid="{E9312765-C1E5-42D5-9C33-AC8EBAFACBE6}"/>
    <cellStyle name="Migliaia 6 2 3 2 5 2 2 3 2" xfId="40024" xr:uid="{C06F1BB9-AADF-46AD-98EE-DDF85114ABE0}"/>
    <cellStyle name="Migliaia 6 2 3 2 5 2 2 4" xfId="28607" xr:uid="{61519DC3-24D0-4AB0-AF26-24045C1BD407}"/>
    <cellStyle name="Migliaia 6 2 3 2 5 2 3" xfId="8624" xr:uid="{72681333-FE44-4AC7-84AB-701CBDCDA348}"/>
    <cellStyle name="Migliaia 6 2 3 2 5 2 3 2" xfId="20041" xr:uid="{CBCD83AE-BC02-45FB-98E1-18C3CC78F56D}"/>
    <cellStyle name="Migliaia 6 2 3 2 5 2 3 2 2" xfId="42878" xr:uid="{ADB69437-0D75-4E1F-999F-6425A89A1941}"/>
    <cellStyle name="Migliaia 6 2 3 2 5 2 3 3" xfId="31461" xr:uid="{E0BB73BE-8B0A-43AD-A2F3-CF622C8AE8E7}"/>
    <cellStyle name="Migliaia 6 2 3 2 5 2 4" xfId="14333" xr:uid="{AA615EB6-3288-4DC7-AA56-28717A2083D6}"/>
    <cellStyle name="Migliaia 6 2 3 2 5 2 4 2" xfId="37170" xr:uid="{0F98E31A-D901-4AA9-844E-0F050150C9DF}"/>
    <cellStyle name="Migliaia 6 2 3 2 5 2 5" xfId="25753" xr:uid="{6E1C68D0-8BA7-421A-BCB5-65588C2B975E}"/>
    <cellStyle name="Migliaia 6 2 3 2 5 3" xfId="4342" xr:uid="{0A5698EA-F173-43BB-8785-D79536F8A891}"/>
    <cellStyle name="Migliaia 6 2 3 2 5 3 2" xfId="10051" xr:uid="{644CE59B-7C87-4090-AB03-51546C110C4F}"/>
    <cellStyle name="Migliaia 6 2 3 2 5 3 2 2" xfId="21468" xr:uid="{73EE61D4-5135-47FB-AFEB-7191BD5DD9B3}"/>
    <cellStyle name="Migliaia 6 2 3 2 5 3 2 2 2" xfId="44305" xr:uid="{38E35E35-F908-4876-AA32-178C867C857F}"/>
    <cellStyle name="Migliaia 6 2 3 2 5 3 2 3" xfId="32888" xr:uid="{07207490-8DA6-4B0B-9F07-42ECC1005E8C}"/>
    <cellStyle name="Migliaia 6 2 3 2 5 3 3" xfId="15760" xr:uid="{6F834F92-7317-46FD-98C0-48E945051B05}"/>
    <cellStyle name="Migliaia 6 2 3 2 5 3 3 2" xfId="38597" xr:uid="{6E7191B1-D770-48DB-BBB2-0447FD5055E4}"/>
    <cellStyle name="Migliaia 6 2 3 2 5 3 4" xfId="27180" xr:uid="{7ADAE368-1C79-42FD-8BAC-B125D5F98192}"/>
    <cellStyle name="Migliaia 6 2 3 2 5 4" xfId="7197" xr:uid="{1DDAC9A5-C1CA-4819-B512-82B1DD99517B}"/>
    <cellStyle name="Migliaia 6 2 3 2 5 4 2" xfId="18614" xr:uid="{50EF5D9D-B66B-43AD-93A1-DADC8D6A456F}"/>
    <cellStyle name="Migliaia 6 2 3 2 5 4 2 2" xfId="41451" xr:uid="{3884E287-5229-4EBA-9A57-6D84E350746A}"/>
    <cellStyle name="Migliaia 6 2 3 2 5 4 3" xfId="30034" xr:uid="{AD089552-0C92-45D7-B43E-03EDC0877CB1}"/>
    <cellStyle name="Migliaia 6 2 3 2 5 5" xfId="12906" xr:uid="{C2296463-A137-4C02-9BF4-B5057D446926}"/>
    <cellStyle name="Migliaia 6 2 3 2 5 5 2" xfId="35743" xr:uid="{0F8CE54C-9C54-4913-87BD-567BB792800D}"/>
    <cellStyle name="Migliaia 6 2 3 2 5 6" xfId="24326" xr:uid="{904B61D3-3326-42CC-A4FB-D1C46B932BF9}"/>
    <cellStyle name="Migliaia 6 2 3 2 6" xfId="1701" xr:uid="{8402DD5C-1FE5-42F8-998A-5B99D4DAC9BE}"/>
    <cellStyle name="Migliaia 6 2 3 2 6 2" xfId="3130" xr:uid="{0CC9020C-5145-4643-84F5-933B81795B02}"/>
    <cellStyle name="Migliaia 6 2 3 2 6 2 2" xfId="5986" xr:uid="{1E48F61D-FEAD-4AC8-8361-3C57533EE9FC}"/>
    <cellStyle name="Migliaia 6 2 3 2 6 2 2 2" xfId="11694" xr:uid="{795D4681-2A4D-473C-83A4-770CFAFFB940}"/>
    <cellStyle name="Migliaia 6 2 3 2 6 2 2 2 2" xfId="23112" xr:uid="{7C3436B1-ABCB-497D-8A3B-6BAD383C57EE}"/>
    <cellStyle name="Migliaia 6 2 3 2 6 2 2 2 2 2" xfId="45949" xr:uid="{880B43C5-B710-4DD4-9751-9E938B0FF0BE}"/>
    <cellStyle name="Migliaia 6 2 3 2 6 2 2 2 3" xfId="34532" xr:uid="{E02C008A-FCFE-402A-9601-C9AC0BFBC437}"/>
    <cellStyle name="Migliaia 6 2 3 2 6 2 2 3" xfId="17404" xr:uid="{C7427485-FD1D-4781-95C9-C74DE871B17E}"/>
    <cellStyle name="Migliaia 6 2 3 2 6 2 2 3 2" xfId="40241" xr:uid="{ABC5F3C8-C384-4ED2-80D9-EA0932D5EF99}"/>
    <cellStyle name="Migliaia 6 2 3 2 6 2 2 4" xfId="28824" xr:uid="{880EE2B5-A2FC-47EE-8F57-45414A89C906}"/>
    <cellStyle name="Migliaia 6 2 3 2 6 2 3" xfId="8841" xr:uid="{7845AFBA-EBC9-4DBE-9765-B75FD1357F9D}"/>
    <cellStyle name="Migliaia 6 2 3 2 6 2 3 2" xfId="20258" xr:uid="{3EC49013-AA9B-41B9-B733-3E1E55ADDBDE}"/>
    <cellStyle name="Migliaia 6 2 3 2 6 2 3 2 2" xfId="43095" xr:uid="{74712D0D-413D-40CF-A548-803B6105D4BD}"/>
    <cellStyle name="Migliaia 6 2 3 2 6 2 3 3" xfId="31678" xr:uid="{5360A9BD-924D-4030-8FD6-4E008087E60A}"/>
    <cellStyle name="Migliaia 6 2 3 2 6 2 4" xfId="14550" xr:uid="{03EED759-E5E3-4B2B-A6A0-EE6AE85012EF}"/>
    <cellStyle name="Migliaia 6 2 3 2 6 2 4 2" xfId="37387" xr:uid="{175A48C6-465A-4DF3-AA16-7496A24059CA}"/>
    <cellStyle name="Migliaia 6 2 3 2 6 2 5" xfId="25970" xr:uid="{A743C3AA-BD0F-4306-B959-AC12DB1E72AB}"/>
    <cellStyle name="Migliaia 6 2 3 2 6 3" xfId="4559" xr:uid="{6DFAB07A-93C6-4D26-8C7C-A7984E991872}"/>
    <cellStyle name="Migliaia 6 2 3 2 6 3 2" xfId="10268" xr:uid="{77456526-EF72-4C3B-BFA3-E3B5A802FD7E}"/>
    <cellStyle name="Migliaia 6 2 3 2 6 3 2 2" xfId="21685" xr:uid="{67E013AA-0006-4733-9FDB-B33E8FE15B12}"/>
    <cellStyle name="Migliaia 6 2 3 2 6 3 2 2 2" xfId="44522" xr:uid="{F8BCB37D-9490-4804-9DE2-20F4FB06A8C2}"/>
    <cellStyle name="Migliaia 6 2 3 2 6 3 2 3" xfId="33105" xr:uid="{225BDFB3-264A-43BB-840A-4AB59DB578B4}"/>
    <cellStyle name="Migliaia 6 2 3 2 6 3 3" xfId="15977" xr:uid="{36718D83-B8D9-4AA6-8776-156597EB79D0}"/>
    <cellStyle name="Migliaia 6 2 3 2 6 3 3 2" xfId="38814" xr:uid="{60963366-D3A7-4669-A986-65AF10661111}"/>
    <cellStyle name="Migliaia 6 2 3 2 6 3 4" xfId="27397" xr:uid="{59FDFDCE-D5FC-40AD-BC0D-3B2610CA7896}"/>
    <cellStyle name="Migliaia 6 2 3 2 6 4" xfId="7414" xr:uid="{18509855-BFE0-4AD8-AA63-2A1C18726758}"/>
    <cellStyle name="Migliaia 6 2 3 2 6 4 2" xfId="18831" xr:uid="{E236C091-BB68-4E16-A138-A8A3049E92E2}"/>
    <cellStyle name="Migliaia 6 2 3 2 6 4 2 2" xfId="41668" xr:uid="{828F34FA-1509-494E-ADBB-D8DADC50CD65}"/>
    <cellStyle name="Migliaia 6 2 3 2 6 4 3" xfId="30251" xr:uid="{27CB9EF6-3D24-4FC6-9354-EB775124AF88}"/>
    <cellStyle name="Migliaia 6 2 3 2 6 5" xfId="13123" xr:uid="{926551FC-A797-4675-AA21-246D9E9BF733}"/>
    <cellStyle name="Migliaia 6 2 3 2 6 5 2" xfId="35960" xr:uid="{4C7CB222-3533-4DA8-B947-E4F70876C88E}"/>
    <cellStyle name="Migliaia 6 2 3 2 6 6" xfId="24543" xr:uid="{475A47C8-FDB7-4215-8E04-96CE7554E3DF}"/>
    <cellStyle name="Migliaia 6 2 3 2 7" xfId="2045" xr:uid="{F9804E42-4E6B-4BCE-8FAF-E6E514DA81B3}"/>
    <cellStyle name="Migliaia 6 2 3 2 7 2" xfId="4901" xr:uid="{44DD890F-1810-48AE-BD97-3244FA1F345F}"/>
    <cellStyle name="Migliaia 6 2 3 2 7 2 2" xfId="10609" xr:uid="{F92179DC-FC4E-4E84-BC35-E65D031DF46F}"/>
    <cellStyle name="Migliaia 6 2 3 2 7 2 2 2" xfId="22027" xr:uid="{F6D9A13A-8D7A-4F14-B273-B28FB4861E8C}"/>
    <cellStyle name="Migliaia 6 2 3 2 7 2 2 2 2" xfId="44864" xr:uid="{90FBF45C-6B8F-464D-99B7-966168241450}"/>
    <cellStyle name="Migliaia 6 2 3 2 7 2 2 3" xfId="33447" xr:uid="{CD4FE3F3-F6E0-44C0-A1C5-C9EAB85736DC}"/>
    <cellStyle name="Migliaia 6 2 3 2 7 2 3" xfId="16319" xr:uid="{99FA9CA5-7BAE-442C-BA5D-8F7F0F4A9718}"/>
    <cellStyle name="Migliaia 6 2 3 2 7 2 3 2" xfId="39156" xr:uid="{3A6D86AA-CE8E-4C02-9A25-0E200B2D4796}"/>
    <cellStyle name="Migliaia 6 2 3 2 7 2 4" xfId="27739" xr:uid="{E2FAC130-111D-45B6-8C88-9C4BDF534324}"/>
    <cellStyle name="Migliaia 6 2 3 2 7 3" xfId="7756" xr:uid="{CC999E97-9952-419C-B6CA-5287385A685B}"/>
    <cellStyle name="Migliaia 6 2 3 2 7 3 2" xfId="19173" xr:uid="{849FEBDE-7DFF-4E73-996F-262D10FFCB4E}"/>
    <cellStyle name="Migliaia 6 2 3 2 7 3 2 2" xfId="42010" xr:uid="{76B378B1-DAD5-41E7-B4F2-BE6A0F8F1B0F}"/>
    <cellStyle name="Migliaia 6 2 3 2 7 3 3" xfId="30593" xr:uid="{99255B32-4C9E-4A57-BAB8-14CA147B77A6}"/>
    <cellStyle name="Migliaia 6 2 3 2 7 4" xfId="13465" xr:uid="{4AAE7F54-C878-4C81-9529-81E34B6B94E4}"/>
    <cellStyle name="Migliaia 6 2 3 2 7 4 2" xfId="36302" xr:uid="{EE00227C-B105-4CC6-B1BA-5D06128FEB52}"/>
    <cellStyle name="Migliaia 6 2 3 2 7 5" xfId="24885" xr:uid="{75C60E72-A65B-41DB-9FAA-02F9D91DDBA1}"/>
    <cellStyle name="Migliaia 6 2 3 2 8" xfId="3474" xr:uid="{7BD45F17-A428-4792-8BB4-9E8739C91599}"/>
    <cellStyle name="Migliaia 6 2 3 2 8 2" xfId="9183" xr:uid="{DBA39663-23E6-4B0C-8F46-24C11AB03064}"/>
    <cellStyle name="Migliaia 6 2 3 2 8 2 2" xfId="20600" xr:uid="{7E0CA43D-FB98-43BA-967C-D4899E1A48B5}"/>
    <cellStyle name="Migliaia 6 2 3 2 8 2 2 2" xfId="43437" xr:uid="{3E73DD1A-39B7-45ED-8091-24B69EA1CD6A}"/>
    <cellStyle name="Migliaia 6 2 3 2 8 2 3" xfId="32020" xr:uid="{8EA4B0B1-AD41-43AF-8659-6F08BA9104B9}"/>
    <cellStyle name="Migliaia 6 2 3 2 8 3" xfId="14892" xr:uid="{B2547AC2-5A0B-4066-A896-2F4118BFF5D7}"/>
    <cellStyle name="Migliaia 6 2 3 2 8 3 2" xfId="37729" xr:uid="{AAA97A6D-BE14-479E-B794-D9679B2845D8}"/>
    <cellStyle name="Migliaia 6 2 3 2 8 4" xfId="26312" xr:uid="{C8903580-CB26-4015-B05D-68EDAD3BF31B}"/>
    <cellStyle name="Migliaia 6 2 3 2 9" xfId="6329" xr:uid="{B4734A37-67A2-4D25-B2F9-6FC8D4E29B60}"/>
    <cellStyle name="Migliaia 6 2 3 2 9 2" xfId="17746" xr:uid="{0418881C-5F0B-44BC-8435-85B62ED79ACC}"/>
    <cellStyle name="Migliaia 6 2 3 2 9 2 2" xfId="40583" xr:uid="{B5C2F91B-43C5-4E5B-9BD5-7C113D15AF51}"/>
    <cellStyle name="Migliaia 6 2 3 2 9 3" xfId="29166" xr:uid="{86EABD55-797C-49D4-9D2F-B15EF4414ADE}"/>
    <cellStyle name="Migliaia 6 2 3 3" xfId="566" xr:uid="{BD42C0B0-CD13-4572-AD25-A4B3716BDC8F}"/>
    <cellStyle name="Migliaia 6 2 3 3 2" xfId="2148" xr:uid="{50181A2C-76C4-486C-AE48-EA6E30BCCC92}"/>
    <cellStyle name="Migliaia 6 2 3 3 2 2" xfId="5004" xr:uid="{D973EBEF-8E50-46DD-BD59-672406A1B712}"/>
    <cellStyle name="Migliaia 6 2 3 3 2 2 2" xfId="10712" xr:uid="{B9DAE58B-AD79-4B21-B618-E701846B9C0B}"/>
    <cellStyle name="Migliaia 6 2 3 3 2 2 2 2" xfId="22130" xr:uid="{1741EB11-D2CF-4299-BF25-3D3ED6362420}"/>
    <cellStyle name="Migliaia 6 2 3 3 2 2 2 2 2" xfId="44967" xr:uid="{4BC31141-E30D-4C4E-9825-FC154686F2A8}"/>
    <cellStyle name="Migliaia 6 2 3 3 2 2 2 3" xfId="33550" xr:uid="{E6CCDD29-B612-4D17-913F-9A8967F82342}"/>
    <cellStyle name="Migliaia 6 2 3 3 2 2 3" xfId="16422" xr:uid="{6F315D56-9A5E-4455-BCA8-9DC2939A4C49}"/>
    <cellStyle name="Migliaia 6 2 3 3 2 2 3 2" xfId="39259" xr:uid="{6B2C2D98-8F3A-40A5-A25F-25833E137F08}"/>
    <cellStyle name="Migliaia 6 2 3 3 2 2 4" xfId="27842" xr:uid="{D42D4D7C-DECE-4982-9D19-99444301BCEF}"/>
    <cellStyle name="Migliaia 6 2 3 3 2 3" xfId="7859" xr:uid="{9AE9E4F0-D432-4756-B804-4F6A61B9F018}"/>
    <cellStyle name="Migliaia 6 2 3 3 2 3 2" xfId="19276" xr:uid="{932E3786-AACC-4705-A8DF-30A0B99E3230}"/>
    <cellStyle name="Migliaia 6 2 3 3 2 3 2 2" xfId="42113" xr:uid="{DBCCDC7E-04BF-4844-83D0-1C755ECCA244}"/>
    <cellStyle name="Migliaia 6 2 3 3 2 3 3" xfId="30696" xr:uid="{BC48F9CA-4161-4C30-8F48-6E7679C0E19C}"/>
    <cellStyle name="Migliaia 6 2 3 3 2 4" xfId="13568" xr:uid="{5AEE4722-49B9-4C30-A2FA-22CC362E6078}"/>
    <cellStyle name="Migliaia 6 2 3 3 2 4 2" xfId="36405" xr:uid="{D2756E2A-3407-4CC6-A26B-49C5EFA1667B}"/>
    <cellStyle name="Migliaia 6 2 3 3 2 5" xfId="24988" xr:uid="{9601F918-F9A9-4E77-A9DC-8D2B68F04090}"/>
    <cellStyle name="Migliaia 6 2 3 3 3" xfId="3577" xr:uid="{4D085BCF-3141-4813-89DF-60A4755E4DA6}"/>
    <cellStyle name="Migliaia 6 2 3 3 3 2" xfId="9286" xr:uid="{D81BF5F2-E488-47D5-ADBC-9E02C931B4A3}"/>
    <cellStyle name="Migliaia 6 2 3 3 3 2 2" xfId="20703" xr:uid="{649AC8FC-A67C-45BB-95DE-28B44CBE0805}"/>
    <cellStyle name="Migliaia 6 2 3 3 3 2 2 2" xfId="43540" xr:uid="{2F1CB090-AEDF-4E60-AE3A-197E8C1A1E29}"/>
    <cellStyle name="Migliaia 6 2 3 3 3 2 3" xfId="32123" xr:uid="{3AC11884-5932-41AD-8A78-B83CB3C47A4C}"/>
    <cellStyle name="Migliaia 6 2 3 3 3 3" xfId="14995" xr:uid="{9EB99762-E8C0-47FE-8C90-C4F3E58A359F}"/>
    <cellStyle name="Migliaia 6 2 3 3 3 3 2" xfId="37832" xr:uid="{26100B19-E539-4700-AB62-F415443C0E2C}"/>
    <cellStyle name="Migliaia 6 2 3 3 3 4" xfId="26415" xr:uid="{AF64DECA-45A3-4948-A0A4-511C03855A20}"/>
    <cellStyle name="Migliaia 6 2 3 3 4" xfId="6432" xr:uid="{9C79A916-7CC4-4AC3-8360-4D26EACEF6D3}"/>
    <cellStyle name="Migliaia 6 2 3 3 4 2" xfId="17849" xr:uid="{74DE9D25-5411-4831-BBEE-CD50F7321A4F}"/>
    <cellStyle name="Migliaia 6 2 3 3 4 2 2" xfId="40686" xr:uid="{63CDD61A-62A9-4FD1-9CAF-EC906FD9A752}"/>
    <cellStyle name="Migliaia 6 2 3 3 4 3" xfId="29269" xr:uid="{AD31B739-6430-4A38-BC22-E5AABE476D68}"/>
    <cellStyle name="Migliaia 6 2 3 3 5" xfId="12141" xr:uid="{2C8720B2-0BAB-4F7E-AB6F-BEDB5238F2E5}"/>
    <cellStyle name="Migliaia 6 2 3 3 5 2" xfId="34978" xr:uid="{CB577EEE-4CE3-413A-B79D-26733B03B549}"/>
    <cellStyle name="Migliaia 6 2 3 3 6" xfId="23561" xr:uid="{4610FB1E-139E-4B5E-843F-8EE6139132AD}"/>
    <cellStyle name="Migliaia 6 2 3 4" xfId="829" xr:uid="{7D9DFFD7-88A9-42E6-8881-5DFB2DFF4844}"/>
    <cellStyle name="Migliaia 6 2 3 4 2" xfId="2365" xr:uid="{2A09D3B5-E273-4810-B6C4-98EC31E41493}"/>
    <cellStyle name="Migliaia 6 2 3 4 2 2" xfId="5221" xr:uid="{6AF63022-D20C-47AE-BF47-192333620A46}"/>
    <cellStyle name="Migliaia 6 2 3 4 2 2 2" xfId="10929" xr:uid="{BA5ADCBA-17DC-40E7-BFAB-C5CF0D69E0D8}"/>
    <cellStyle name="Migliaia 6 2 3 4 2 2 2 2" xfId="22347" xr:uid="{C7567E68-F62A-4C0D-AEED-C7513F3A768A}"/>
    <cellStyle name="Migliaia 6 2 3 4 2 2 2 2 2" xfId="45184" xr:uid="{65043BAD-5B9B-4045-994B-A20A988B7797}"/>
    <cellStyle name="Migliaia 6 2 3 4 2 2 2 3" xfId="33767" xr:uid="{33EB1951-2B28-4831-B576-406BDDE9F447}"/>
    <cellStyle name="Migliaia 6 2 3 4 2 2 3" xfId="16639" xr:uid="{2FE03654-2D86-47D2-B2CB-AB89054A3073}"/>
    <cellStyle name="Migliaia 6 2 3 4 2 2 3 2" xfId="39476" xr:uid="{ED942722-0414-49F0-8A9E-EC2781EE4857}"/>
    <cellStyle name="Migliaia 6 2 3 4 2 2 4" xfId="28059" xr:uid="{C17ABB42-C854-4425-A123-4FE3C30105E0}"/>
    <cellStyle name="Migliaia 6 2 3 4 2 3" xfId="8076" xr:uid="{F6FA29FC-39A3-4E7A-9AC4-35B001CF3983}"/>
    <cellStyle name="Migliaia 6 2 3 4 2 3 2" xfId="19493" xr:uid="{1CE87522-E248-43E6-96B1-409E31C50FE9}"/>
    <cellStyle name="Migliaia 6 2 3 4 2 3 2 2" xfId="42330" xr:uid="{0659C80D-6A61-459A-BAA8-CE74DE45BE19}"/>
    <cellStyle name="Migliaia 6 2 3 4 2 3 3" xfId="30913" xr:uid="{3B514628-72E8-4CBB-809B-5EF15EAB04F8}"/>
    <cellStyle name="Migliaia 6 2 3 4 2 4" xfId="13785" xr:uid="{36456D37-6A9E-4B49-B46D-F669C8F26991}"/>
    <cellStyle name="Migliaia 6 2 3 4 2 4 2" xfId="36622" xr:uid="{73D21899-8F22-4948-9075-06DDB6CCB560}"/>
    <cellStyle name="Migliaia 6 2 3 4 2 5" xfId="25205" xr:uid="{4FF0D7C5-9D96-4A2E-AE83-621DBA0D5F2B}"/>
    <cellStyle name="Migliaia 6 2 3 4 3" xfId="3794" xr:uid="{135BB2D1-06E1-443F-A154-4073A37C9236}"/>
    <cellStyle name="Migliaia 6 2 3 4 3 2" xfId="9503" xr:uid="{25D3B7B2-DAF8-4A8C-986E-EB9FE7955681}"/>
    <cellStyle name="Migliaia 6 2 3 4 3 2 2" xfId="20920" xr:uid="{4070D5F1-CE96-45D3-A9DF-818761247D7E}"/>
    <cellStyle name="Migliaia 6 2 3 4 3 2 2 2" xfId="43757" xr:uid="{4C2E51ED-4872-4E75-8B46-43BA86C8B8A5}"/>
    <cellStyle name="Migliaia 6 2 3 4 3 2 3" xfId="32340" xr:uid="{8B6955F0-C271-466F-9701-08AA817F85EC}"/>
    <cellStyle name="Migliaia 6 2 3 4 3 3" xfId="15212" xr:uid="{AD7E468C-DE47-4E81-8C39-735ED47EA285}"/>
    <cellStyle name="Migliaia 6 2 3 4 3 3 2" xfId="38049" xr:uid="{AA8979A6-B751-4AEA-8782-4F49450F25E5}"/>
    <cellStyle name="Migliaia 6 2 3 4 3 4" xfId="26632" xr:uid="{0331F468-BA6A-4A72-9DF1-75BC276D34DD}"/>
    <cellStyle name="Migliaia 6 2 3 4 4" xfId="6649" xr:uid="{FF3CF405-8751-4EA6-950F-44F010826BC8}"/>
    <cellStyle name="Migliaia 6 2 3 4 4 2" xfId="18066" xr:uid="{7D731407-C932-4F67-87B9-98E0523A9ABB}"/>
    <cellStyle name="Migliaia 6 2 3 4 4 2 2" xfId="40903" xr:uid="{3DFDB00C-AD23-42FF-A38A-D7D9B6B1EC62}"/>
    <cellStyle name="Migliaia 6 2 3 4 4 3" xfId="29486" xr:uid="{147268DD-EACD-463F-9C4C-709CB010C782}"/>
    <cellStyle name="Migliaia 6 2 3 4 5" xfId="12358" xr:uid="{5BA5390D-A2E0-4EE4-8D54-08E4E1A6A723}"/>
    <cellStyle name="Migliaia 6 2 3 4 5 2" xfId="35195" xr:uid="{BC85E4FD-7450-4AEB-9226-41544B2EA333}"/>
    <cellStyle name="Migliaia 6 2 3 4 6" xfId="23778" xr:uid="{8A034646-C137-44DB-97D5-42B55D9228AE}"/>
    <cellStyle name="Migliaia 6 2 3 5" xfId="1076" xr:uid="{2A3AFE29-4D35-453D-A785-A80B381B205E}"/>
    <cellStyle name="Migliaia 6 2 3 5 2" xfId="2582" xr:uid="{51534C7A-FBE5-462D-B270-D29F9D0A08E7}"/>
    <cellStyle name="Migliaia 6 2 3 5 2 2" xfId="5438" xr:uid="{E99416BE-9CF0-416E-888C-73C90287B454}"/>
    <cellStyle name="Migliaia 6 2 3 5 2 2 2" xfId="11146" xr:uid="{CA731CAE-4593-442B-93FC-09CADE93790F}"/>
    <cellStyle name="Migliaia 6 2 3 5 2 2 2 2" xfId="22564" xr:uid="{11D1A21E-16F0-49CA-9C5A-6CB3AFE52AFF}"/>
    <cellStyle name="Migliaia 6 2 3 5 2 2 2 2 2" xfId="45401" xr:uid="{A6A77BF6-97BB-4686-B17B-AFBD56DDE976}"/>
    <cellStyle name="Migliaia 6 2 3 5 2 2 2 3" xfId="33984" xr:uid="{C17C0D2D-1A82-4123-B2C9-E30EB9693D32}"/>
    <cellStyle name="Migliaia 6 2 3 5 2 2 3" xfId="16856" xr:uid="{D4FA952F-88D8-46F0-8BD7-F9BD857F4E0A}"/>
    <cellStyle name="Migliaia 6 2 3 5 2 2 3 2" xfId="39693" xr:uid="{7326D492-39E0-40F9-8CC6-0044C2F50812}"/>
    <cellStyle name="Migliaia 6 2 3 5 2 2 4" xfId="28276" xr:uid="{A6E49109-5DDE-464E-BE33-853A07C53476}"/>
    <cellStyle name="Migliaia 6 2 3 5 2 3" xfId="8293" xr:uid="{DD2E9FB1-0B73-4708-B89F-894383C9C1AE}"/>
    <cellStyle name="Migliaia 6 2 3 5 2 3 2" xfId="19710" xr:uid="{FF4B1809-8452-4950-AB10-D1A83DE7CA9D}"/>
    <cellStyle name="Migliaia 6 2 3 5 2 3 2 2" xfId="42547" xr:uid="{EA9308AF-69D4-4480-BDAB-149E2EC1A297}"/>
    <cellStyle name="Migliaia 6 2 3 5 2 3 3" xfId="31130" xr:uid="{6656424B-7D08-42CB-B667-A328B47B1978}"/>
    <cellStyle name="Migliaia 6 2 3 5 2 4" xfId="14002" xr:uid="{AF53F23D-A2B6-4904-935D-4A247D06DD02}"/>
    <cellStyle name="Migliaia 6 2 3 5 2 4 2" xfId="36839" xr:uid="{1F472F66-B604-4050-833F-09C0994CF5AC}"/>
    <cellStyle name="Migliaia 6 2 3 5 2 5" xfId="25422" xr:uid="{2971A5F8-577E-4764-9129-F6F6AA340715}"/>
    <cellStyle name="Migliaia 6 2 3 5 3" xfId="4011" xr:uid="{55FB9DDB-5A71-4210-BA8E-6951BB6E465C}"/>
    <cellStyle name="Migliaia 6 2 3 5 3 2" xfId="9720" xr:uid="{1748F785-2540-472C-876A-42F9DA005E8E}"/>
    <cellStyle name="Migliaia 6 2 3 5 3 2 2" xfId="21137" xr:uid="{F677EF80-434B-47F3-BCE5-793B1C425A0A}"/>
    <cellStyle name="Migliaia 6 2 3 5 3 2 2 2" xfId="43974" xr:uid="{73A04EB8-E2E6-474D-85BB-8701B9D7421A}"/>
    <cellStyle name="Migliaia 6 2 3 5 3 2 3" xfId="32557" xr:uid="{B8351247-A2A5-4CB6-877C-BCFE3BB256A7}"/>
    <cellStyle name="Migliaia 6 2 3 5 3 3" xfId="15429" xr:uid="{7E4BBF08-39F3-4AAC-B9B2-B2470F993691}"/>
    <cellStyle name="Migliaia 6 2 3 5 3 3 2" xfId="38266" xr:uid="{21E3500B-BBA3-4C3F-93AD-7CAE9A3BDC80}"/>
    <cellStyle name="Migliaia 6 2 3 5 3 4" xfId="26849" xr:uid="{C5DCB1F3-CF6A-49DB-BBC7-481C24829206}"/>
    <cellStyle name="Migliaia 6 2 3 5 4" xfId="6866" xr:uid="{2A084D2A-736C-437E-B8E8-D8A17155B3F7}"/>
    <cellStyle name="Migliaia 6 2 3 5 4 2" xfId="18283" xr:uid="{10AAA49B-1D14-4BC8-8EDA-8BAC971A23EA}"/>
    <cellStyle name="Migliaia 6 2 3 5 4 2 2" xfId="41120" xr:uid="{A9CD11C5-D8AC-42F3-BC3A-67010E356967}"/>
    <cellStyle name="Migliaia 6 2 3 5 4 3" xfId="29703" xr:uid="{B21883A8-17D1-4D4D-AF1A-E864036F435A}"/>
    <cellStyle name="Migliaia 6 2 3 5 5" xfId="12575" xr:uid="{35AC20AD-544E-473E-BC0B-C28A51780372}"/>
    <cellStyle name="Migliaia 6 2 3 5 5 2" xfId="35412" xr:uid="{C8C880AD-CF81-432B-A88A-2F572E36C98A}"/>
    <cellStyle name="Migliaia 6 2 3 5 6" xfId="23995" xr:uid="{BB751EE7-FCB1-4475-A7E4-AB8D9D29D9C7}"/>
    <cellStyle name="Migliaia 6 2 3 6" xfId="1323" xr:uid="{31105A60-5203-444A-A91C-E741E5DEB2FC}"/>
    <cellStyle name="Migliaia 6 2 3 6 2" xfId="2799" xr:uid="{7735163B-8F6B-483C-9979-5088AF9C6F32}"/>
    <cellStyle name="Migliaia 6 2 3 6 2 2" xfId="5655" xr:uid="{91429093-8F33-4B85-99F2-BE55E362C91B}"/>
    <cellStyle name="Migliaia 6 2 3 6 2 2 2" xfId="11363" xr:uid="{3A996C94-3DF9-40DA-B47D-15C45C42B27D}"/>
    <cellStyle name="Migliaia 6 2 3 6 2 2 2 2" xfId="22781" xr:uid="{FE311822-2CA9-44D9-AB29-4D342636C08C}"/>
    <cellStyle name="Migliaia 6 2 3 6 2 2 2 2 2" xfId="45618" xr:uid="{E97466BE-CADA-479B-87B9-EFF6B97EC713}"/>
    <cellStyle name="Migliaia 6 2 3 6 2 2 2 3" xfId="34201" xr:uid="{F2614D89-447B-481F-BEFB-FD4DB65C1806}"/>
    <cellStyle name="Migliaia 6 2 3 6 2 2 3" xfId="17073" xr:uid="{63956F95-9842-4955-A586-E804041ADE55}"/>
    <cellStyle name="Migliaia 6 2 3 6 2 2 3 2" xfId="39910" xr:uid="{977D61C7-36A3-4DAC-B9EF-4E8BC4650242}"/>
    <cellStyle name="Migliaia 6 2 3 6 2 2 4" xfId="28493" xr:uid="{BA157968-3C31-4681-980D-60B2F8E0EAF5}"/>
    <cellStyle name="Migliaia 6 2 3 6 2 3" xfId="8510" xr:uid="{6E690C14-68A4-4876-B48D-E22553CD1DD5}"/>
    <cellStyle name="Migliaia 6 2 3 6 2 3 2" xfId="19927" xr:uid="{1D96ECFD-E51C-49CE-976B-7B6DCAC664FF}"/>
    <cellStyle name="Migliaia 6 2 3 6 2 3 2 2" xfId="42764" xr:uid="{25426912-E56F-4285-9204-1A9377FD602F}"/>
    <cellStyle name="Migliaia 6 2 3 6 2 3 3" xfId="31347" xr:uid="{365CD588-6EBE-4F37-B282-1146CC10CA20}"/>
    <cellStyle name="Migliaia 6 2 3 6 2 4" xfId="14219" xr:uid="{3B0075F7-DC47-4903-9205-C5392B24EB43}"/>
    <cellStyle name="Migliaia 6 2 3 6 2 4 2" xfId="37056" xr:uid="{AA5FDDBD-E9FC-4A6C-BFE9-7F63E64E99BF}"/>
    <cellStyle name="Migliaia 6 2 3 6 2 5" xfId="25639" xr:uid="{1285461F-DEB2-4BDE-9AE6-FD6A01355CBB}"/>
    <cellStyle name="Migliaia 6 2 3 6 3" xfId="4228" xr:uid="{15507613-B1F8-4619-9ED1-DA5F4E040FD6}"/>
    <cellStyle name="Migliaia 6 2 3 6 3 2" xfId="9937" xr:uid="{D6EC0B88-88B4-441B-8FF3-EEB7C0ABF659}"/>
    <cellStyle name="Migliaia 6 2 3 6 3 2 2" xfId="21354" xr:uid="{19E6312D-CCB2-4037-B856-4882A7171632}"/>
    <cellStyle name="Migliaia 6 2 3 6 3 2 2 2" xfId="44191" xr:uid="{A9725030-F204-4FFD-9DC8-5A1BAE0407AE}"/>
    <cellStyle name="Migliaia 6 2 3 6 3 2 3" xfId="32774" xr:uid="{C8350EAF-5D4E-43CA-9AA1-B424B520348D}"/>
    <cellStyle name="Migliaia 6 2 3 6 3 3" xfId="15646" xr:uid="{8F4A522F-48D3-4036-A2FF-7F7AAD776AD8}"/>
    <cellStyle name="Migliaia 6 2 3 6 3 3 2" xfId="38483" xr:uid="{594FDF90-DACE-4653-AA41-DA55D9BF10AC}"/>
    <cellStyle name="Migliaia 6 2 3 6 3 4" xfId="27066" xr:uid="{E4B19AF2-C76D-4944-9555-96C0FAC12C03}"/>
    <cellStyle name="Migliaia 6 2 3 6 4" xfId="7083" xr:uid="{829A28B6-9998-43A0-8222-79AE57B7E261}"/>
    <cellStyle name="Migliaia 6 2 3 6 4 2" xfId="18500" xr:uid="{78721A0C-FF4C-4D24-A025-36DF3B70E2A7}"/>
    <cellStyle name="Migliaia 6 2 3 6 4 2 2" xfId="41337" xr:uid="{A490B33B-5F53-49AA-A384-FC4F08A94C3F}"/>
    <cellStyle name="Migliaia 6 2 3 6 4 3" xfId="29920" xr:uid="{CBC89F2C-70D6-4C23-A73B-53AD2540664D}"/>
    <cellStyle name="Migliaia 6 2 3 6 5" xfId="12792" xr:uid="{FD492E1E-B79A-4AC3-BCFB-FF47167B9D02}"/>
    <cellStyle name="Migliaia 6 2 3 6 5 2" xfId="35629" xr:uid="{7190E7F8-3AB3-4332-B7A5-CD3E89EB4416}"/>
    <cellStyle name="Migliaia 6 2 3 6 6" xfId="24212" xr:uid="{8FA92736-7329-47EA-9A71-EEB98AD08413}"/>
    <cellStyle name="Migliaia 6 2 3 7" xfId="1570" xr:uid="{C463C226-FBAC-4A45-A4D9-53C34DCC8CDA}"/>
    <cellStyle name="Migliaia 6 2 3 7 2" xfId="3016" xr:uid="{83E39161-7162-4B73-90AF-72C83A99A61D}"/>
    <cellStyle name="Migliaia 6 2 3 7 2 2" xfId="5872" xr:uid="{E2B50269-5D81-489C-8A6A-A9B2F0D3ABDD}"/>
    <cellStyle name="Migliaia 6 2 3 7 2 2 2" xfId="11580" xr:uid="{DA95AA06-2943-4841-AC10-50C228CC2CAA}"/>
    <cellStyle name="Migliaia 6 2 3 7 2 2 2 2" xfId="22998" xr:uid="{D4A03C5D-8C57-474D-9C48-2976EA2F96B4}"/>
    <cellStyle name="Migliaia 6 2 3 7 2 2 2 2 2" xfId="45835" xr:uid="{96E98EE9-3FC6-4C36-BACB-D703EED21773}"/>
    <cellStyle name="Migliaia 6 2 3 7 2 2 2 3" xfId="34418" xr:uid="{834B3BC7-F8C8-4609-81EA-B38390FB5A54}"/>
    <cellStyle name="Migliaia 6 2 3 7 2 2 3" xfId="17290" xr:uid="{1EFE0B2E-6472-4C4A-BAB7-253D8FA8E1EE}"/>
    <cellStyle name="Migliaia 6 2 3 7 2 2 3 2" xfId="40127" xr:uid="{0AF1EACA-5B77-4352-814C-F4CA79393D07}"/>
    <cellStyle name="Migliaia 6 2 3 7 2 2 4" xfId="28710" xr:uid="{58319549-D4B3-41B5-BC35-BF615E4B9E3B}"/>
    <cellStyle name="Migliaia 6 2 3 7 2 3" xfId="8727" xr:uid="{B985D3B8-BC15-4824-8A2D-F6A5C98E9339}"/>
    <cellStyle name="Migliaia 6 2 3 7 2 3 2" xfId="20144" xr:uid="{44F40426-2632-4327-8DB7-C24777A5390E}"/>
    <cellStyle name="Migliaia 6 2 3 7 2 3 2 2" xfId="42981" xr:uid="{7B3E6664-B16F-4D04-BB2D-EC890E420EE3}"/>
    <cellStyle name="Migliaia 6 2 3 7 2 3 3" xfId="31564" xr:uid="{64909120-CCB4-408D-A468-96288421070A}"/>
    <cellStyle name="Migliaia 6 2 3 7 2 4" xfId="14436" xr:uid="{AE6C0335-B48F-4BEA-8F98-F49702491F80}"/>
    <cellStyle name="Migliaia 6 2 3 7 2 4 2" xfId="37273" xr:uid="{018511D2-93DF-4B1C-968D-C591F1FEE7D2}"/>
    <cellStyle name="Migliaia 6 2 3 7 2 5" xfId="25856" xr:uid="{CAF73BA4-0B62-4FFC-90B8-7FDA55251215}"/>
    <cellStyle name="Migliaia 6 2 3 7 3" xfId="4445" xr:uid="{74E4CC6B-832B-45A0-9EB2-BFEDC8521309}"/>
    <cellStyle name="Migliaia 6 2 3 7 3 2" xfId="10154" xr:uid="{A1EAE0D2-DF64-4E7F-954A-DC2F06F181E5}"/>
    <cellStyle name="Migliaia 6 2 3 7 3 2 2" xfId="21571" xr:uid="{BEE86CF1-E040-4191-B88A-D8AE0F2CEE1F}"/>
    <cellStyle name="Migliaia 6 2 3 7 3 2 2 2" xfId="44408" xr:uid="{2458FBE6-9D16-47A1-9F05-D99307F49C99}"/>
    <cellStyle name="Migliaia 6 2 3 7 3 2 3" xfId="32991" xr:uid="{6DC5C110-09F7-43D3-8FB1-83A2E870D4A8}"/>
    <cellStyle name="Migliaia 6 2 3 7 3 3" xfId="15863" xr:uid="{CEF48F1E-8CE9-49AF-BA1A-2C8662622CCD}"/>
    <cellStyle name="Migliaia 6 2 3 7 3 3 2" xfId="38700" xr:uid="{891721D9-F076-4885-A1F8-687AAB35D518}"/>
    <cellStyle name="Migliaia 6 2 3 7 3 4" xfId="27283" xr:uid="{417057D5-180A-446C-BF59-10F92A6C5189}"/>
    <cellStyle name="Migliaia 6 2 3 7 4" xfId="7300" xr:uid="{74DE7991-4887-4798-B3E8-AC213BCA4CED}"/>
    <cellStyle name="Migliaia 6 2 3 7 4 2" xfId="18717" xr:uid="{7076BCAA-1986-451D-8498-0CE8A211C58A}"/>
    <cellStyle name="Migliaia 6 2 3 7 4 2 2" xfId="41554" xr:uid="{854AD2E0-D2F0-4604-985B-32D3CAE8D2AA}"/>
    <cellStyle name="Migliaia 6 2 3 7 4 3" xfId="30137" xr:uid="{90C00AD4-53B5-4BBF-ABFE-DD81C5C098FD}"/>
    <cellStyle name="Migliaia 6 2 3 7 5" xfId="13009" xr:uid="{C4C8501C-A724-4B07-A499-596A1DC1358B}"/>
    <cellStyle name="Migliaia 6 2 3 7 5 2" xfId="35846" xr:uid="{C5485C6A-271A-45FC-BEA1-E872118AE1CE}"/>
    <cellStyle name="Migliaia 6 2 3 7 6" xfId="24429" xr:uid="{821D15BC-5474-4B5D-9A4F-040DEC07E193}"/>
    <cellStyle name="Migliaia 6 2 3 8" xfId="1919" xr:uid="{3A40F93D-D2DC-45BB-80FF-6570AD5E82C9}"/>
    <cellStyle name="Migliaia 6 2 3 8 2" xfId="4775" xr:uid="{0C92EB53-36F3-4AAB-893F-C011C496BF7C}"/>
    <cellStyle name="Migliaia 6 2 3 8 2 2" xfId="10484" xr:uid="{9789FA7A-8FC5-4EA8-A421-44C7D5C5DF60}"/>
    <cellStyle name="Migliaia 6 2 3 8 2 2 2" xfId="21901" xr:uid="{797634D7-027C-4944-8C50-5A7A1E118CAD}"/>
    <cellStyle name="Migliaia 6 2 3 8 2 2 2 2" xfId="44738" xr:uid="{F42EB3D1-26F5-4E72-83D6-D4F649CFB52D}"/>
    <cellStyle name="Migliaia 6 2 3 8 2 2 3" xfId="33321" xr:uid="{688015F9-38B9-496D-A0C6-A0F03144493A}"/>
    <cellStyle name="Migliaia 6 2 3 8 2 3" xfId="16193" xr:uid="{2B00919B-FC29-4EE2-8614-3D5CDE5A16D6}"/>
    <cellStyle name="Migliaia 6 2 3 8 2 3 2" xfId="39030" xr:uid="{E9CC7D0F-1F3B-46E1-9593-EB1FEA536669}"/>
    <cellStyle name="Migliaia 6 2 3 8 2 4" xfId="27613" xr:uid="{571D19C6-774D-4A2E-A83A-597B75818FA6}"/>
    <cellStyle name="Migliaia 6 2 3 8 3" xfId="7630" xr:uid="{E4685AC2-B152-4F72-AD6B-5DA123A46831}"/>
    <cellStyle name="Migliaia 6 2 3 8 3 2" xfId="19047" xr:uid="{DF8B3034-140B-442A-B9CF-D522683CBD85}"/>
    <cellStyle name="Migliaia 6 2 3 8 3 2 2" xfId="41884" xr:uid="{47B2A96B-ED60-4B19-AC7F-6584C9B1B2BD}"/>
    <cellStyle name="Migliaia 6 2 3 8 3 3" xfId="30467" xr:uid="{8E7F0ABC-36F7-4495-962F-C3767C0B4006}"/>
    <cellStyle name="Migliaia 6 2 3 8 4" xfId="13339" xr:uid="{49BB5D1A-0E1D-42CB-9F64-43ED7E310FDA}"/>
    <cellStyle name="Migliaia 6 2 3 8 4 2" xfId="36176" xr:uid="{5F3DB8F2-FBE3-45C4-8B6D-541B4A93AA18}"/>
    <cellStyle name="Migliaia 6 2 3 8 5" xfId="24759" xr:uid="{C2EEBF32-2573-44EB-90A5-49877160F354}"/>
    <cellStyle name="Migliaia 6 2 3 9" xfId="3348" xr:uid="{82FC6CB3-990E-4AC2-B61F-1CF524E5FBAD}"/>
    <cellStyle name="Migliaia 6 2 3 9 2" xfId="9057" xr:uid="{A9ACF6DE-D4A5-4060-8138-493FDB27C4FC}"/>
    <cellStyle name="Migliaia 6 2 3 9 2 2" xfId="20474" xr:uid="{86745B03-2086-4F76-9A5B-86737D528224}"/>
    <cellStyle name="Migliaia 6 2 3 9 2 2 2" xfId="43311" xr:uid="{035298C1-6C29-4189-BA64-EE0D6A418B96}"/>
    <cellStyle name="Migliaia 6 2 3 9 2 3" xfId="31894" xr:uid="{0C0DDCA2-2C26-4DBA-9EDE-CAFDCE46842B}"/>
    <cellStyle name="Migliaia 6 2 3 9 3" xfId="14766" xr:uid="{2BD83C91-AFEA-400C-B105-2EE972DE50B2}"/>
    <cellStyle name="Migliaia 6 2 3 9 3 2" xfId="37603" xr:uid="{81E2E315-5998-4F7E-9E07-367D10BFC212}"/>
    <cellStyle name="Migliaia 6 2 3 9 4" xfId="26186" xr:uid="{EE8B5407-9B9C-4A7A-A6C3-85279A63D0EE}"/>
    <cellStyle name="Migliaia 6 2 4" xfId="420" xr:uid="{BB5DA74F-5479-4807-B242-690C83D587D1}"/>
    <cellStyle name="Migliaia 6 2 4 10" xfId="12012" xr:uid="{2F428C95-FD17-4DD6-A79F-9CCD8AA1ECEF}"/>
    <cellStyle name="Migliaia 6 2 4 10 2" xfId="34849" xr:uid="{395721A8-3F62-4007-AC31-DBC0BF88FA09}"/>
    <cellStyle name="Migliaia 6 2 4 11" xfId="23432" xr:uid="{AE0B0EB4-9204-4914-9182-6BFC8042CD85}"/>
    <cellStyle name="Migliaia 6 2 4 2" xfId="674" xr:uid="{F178E21B-DD1B-4B0B-85A7-CE1105DEB55A}"/>
    <cellStyle name="Migliaia 6 2 4 2 2" xfId="2236" xr:uid="{95CA9DC8-BEBA-4E85-BA99-8176263627FC}"/>
    <cellStyle name="Migliaia 6 2 4 2 2 2" xfId="5092" xr:uid="{95283CE7-DFFF-4D39-B9F8-9ABDB53CEED4}"/>
    <cellStyle name="Migliaia 6 2 4 2 2 2 2" xfId="10800" xr:uid="{AB970ECF-7E09-4F54-8EAF-12CE676D708D}"/>
    <cellStyle name="Migliaia 6 2 4 2 2 2 2 2" xfId="22218" xr:uid="{28964DB0-128A-495D-958B-949068A95A24}"/>
    <cellStyle name="Migliaia 6 2 4 2 2 2 2 2 2" xfId="45055" xr:uid="{FC16F4D0-5928-4A9B-BB89-FA1D60DC3B96}"/>
    <cellStyle name="Migliaia 6 2 4 2 2 2 2 3" xfId="33638" xr:uid="{7400FAEC-3EAC-4C8B-A373-8FB204C78CB3}"/>
    <cellStyle name="Migliaia 6 2 4 2 2 2 3" xfId="16510" xr:uid="{9124B1BF-B92E-4977-B4C3-DA40EEA52D6C}"/>
    <cellStyle name="Migliaia 6 2 4 2 2 2 3 2" xfId="39347" xr:uid="{3E9D4763-3A34-40DA-AB61-0E3DC62E49FA}"/>
    <cellStyle name="Migliaia 6 2 4 2 2 2 4" xfId="27930" xr:uid="{E1709F7B-CA7F-4643-AB31-EEC10FC7B5D6}"/>
    <cellStyle name="Migliaia 6 2 4 2 2 3" xfId="7947" xr:uid="{5B4414DB-EF73-4987-BD30-8BFDEBEC22C5}"/>
    <cellStyle name="Migliaia 6 2 4 2 2 3 2" xfId="19364" xr:uid="{9BDCDFA7-9E8B-491A-AE91-C8D5FC797C7D}"/>
    <cellStyle name="Migliaia 6 2 4 2 2 3 2 2" xfId="42201" xr:uid="{2A8F7E84-AF05-4852-B55C-63B1828023C4}"/>
    <cellStyle name="Migliaia 6 2 4 2 2 3 3" xfId="30784" xr:uid="{785FF1ED-B125-4A1D-A02D-215F7C9B41DB}"/>
    <cellStyle name="Migliaia 6 2 4 2 2 4" xfId="13656" xr:uid="{5774AC69-A16C-4058-8579-F95AE357A086}"/>
    <cellStyle name="Migliaia 6 2 4 2 2 4 2" xfId="36493" xr:uid="{B6EDA874-F05D-491C-A220-950B632A1158}"/>
    <cellStyle name="Migliaia 6 2 4 2 2 5" xfId="25076" xr:uid="{759521FB-3626-438C-B18A-939BD0E42EAB}"/>
    <cellStyle name="Migliaia 6 2 4 2 3" xfId="3665" xr:uid="{ADD67B14-09BA-4198-B91E-1BE992D1B42D}"/>
    <cellStyle name="Migliaia 6 2 4 2 3 2" xfId="9374" xr:uid="{2ABECCB8-3D4A-449C-A398-5EAC93A64EBE}"/>
    <cellStyle name="Migliaia 6 2 4 2 3 2 2" xfId="20791" xr:uid="{6A635E67-397A-4E5E-92EA-4AD250C6F215}"/>
    <cellStyle name="Migliaia 6 2 4 2 3 2 2 2" xfId="43628" xr:uid="{EB8C940C-9AF2-4EEE-B0FA-60B8011E1701}"/>
    <cellStyle name="Migliaia 6 2 4 2 3 2 3" xfId="32211" xr:uid="{86D7552A-37FD-44BD-BE37-CD4B988AABB4}"/>
    <cellStyle name="Migliaia 6 2 4 2 3 3" xfId="15083" xr:uid="{10B8CEA0-2462-45A4-A025-568E2A7F94F0}"/>
    <cellStyle name="Migliaia 6 2 4 2 3 3 2" xfId="37920" xr:uid="{842E8B19-1AE8-4BBB-BAE4-3F8C622302F6}"/>
    <cellStyle name="Migliaia 6 2 4 2 3 4" xfId="26503" xr:uid="{EC1C244E-FD0F-4762-BCD0-A89BAB188249}"/>
    <cellStyle name="Migliaia 6 2 4 2 4" xfId="6520" xr:uid="{E426C63C-BDBC-4002-9C07-BB593549078E}"/>
    <cellStyle name="Migliaia 6 2 4 2 4 2" xfId="17937" xr:uid="{0EF2C7F8-F396-4B68-A57F-A07A467473AF}"/>
    <cellStyle name="Migliaia 6 2 4 2 4 2 2" xfId="40774" xr:uid="{CC74F9C2-1F13-4D37-9014-D9343DDDBC4C}"/>
    <cellStyle name="Migliaia 6 2 4 2 4 3" xfId="29357" xr:uid="{D5B775BF-98AF-49A4-A1DD-794C9D42F735}"/>
    <cellStyle name="Migliaia 6 2 4 2 5" xfId="12229" xr:uid="{8D1B0DF2-F1AF-4687-8DD6-FDEA5D7F29AD}"/>
    <cellStyle name="Migliaia 6 2 4 2 5 2" xfId="35066" xr:uid="{F7B291F9-BC09-4FEC-AFB8-2BA364E0BC85}"/>
    <cellStyle name="Migliaia 6 2 4 2 6" xfId="23649" xr:uid="{2B750AA7-8906-46C6-85D5-2F36C7546F9E}"/>
    <cellStyle name="Migliaia 6 2 4 3" xfId="934" xr:uid="{0153B3DC-67A3-4AD3-918B-7C0607EF7556}"/>
    <cellStyle name="Migliaia 6 2 4 3 2" xfId="2453" xr:uid="{D4E4464E-D0D3-4D21-AB22-F2FFD419FE3E}"/>
    <cellStyle name="Migliaia 6 2 4 3 2 2" xfId="5309" xr:uid="{72F54DB2-FC76-4E8F-9902-253529453D27}"/>
    <cellStyle name="Migliaia 6 2 4 3 2 2 2" xfId="11017" xr:uid="{D83D1381-4389-4546-8AB5-B99BB55EA900}"/>
    <cellStyle name="Migliaia 6 2 4 3 2 2 2 2" xfId="22435" xr:uid="{47FC8348-B1BD-4A14-80E6-C236DF14E0A2}"/>
    <cellStyle name="Migliaia 6 2 4 3 2 2 2 2 2" xfId="45272" xr:uid="{266DFF29-F6E4-4562-8D5D-D8D965FDFF14}"/>
    <cellStyle name="Migliaia 6 2 4 3 2 2 2 3" xfId="33855" xr:uid="{FD6D13D9-9ADD-4B4E-88B8-899B63555B65}"/>
    <cellStyle name="Migliaia 6 2 4 3 2 2 3" xfId="16727" xr:uid="{EF722965-E7A7-441D-96F9-0EBAC0B6336C}"/>
    <cellStyle name="Migliaia 6 2 4 3 2 2 3 2" xfId="39564" xr:uid="{765BABA1-62A9-49AC-99A5-AED1DD05BD4E}"/>
    <cellStyle name="Migliaia 6 2 4 3 2 2 4" xfId="28147" xr:uid="{14079D84-5D8A-4F1B-B53F-360B6CC6D3BC}"/>
    <cellStyle name="Migliaia 6 2 4 3 2 3" xfId="8164" xr:uid="{898A5C4A-F15E-421D-A205-A2740AF43E95}"/>
    <cellStyle name="Migliaia 6 2 4 3 2 3 2" xfId="19581" xr:uid="{FEB4CE97-2869-48D0-BE10-B1C0CB06DD73}"/>
    <cellStyle name="Migliaia 6 2 4 3 2 3 2 2" xfId="42418" xr:uid="{29BBED4C-01C9-4A5B-A349-CF74FCB05156}"/>
    <cellStyle name="Migliaia 6 2 4 3 2 3 3" xfId="31001" xr:uid="{D3907901-C658-4805-823E-0379A30500AB}"/>
    <cellStyle name="Migliaia 6 2 4 3 2 4" xfId="13873" xr:uid="{DE386413-6F52-4CD8-973E-E14BEF89F5B3}"/>
    <cellStyle name="Migliaia 6 2 4 3 2 4 2" xfId="36710" xr:uid="{6663C045-AD81-4D46-9D5B-C0F14F1ABBDC}"/>
    <cellStyle name="Migliaia 6 2 4 3 2 5" xfId="25293" xr:uid="{92134C95-1441-470D-91DC-2E9D8D522B88}"/>
    <cellStyle name="Migliaia 6 2 4 3 3" xfId="3882" xr:uid="{23669ACF-B4D1-4A7F-92DE-4C9EBBF8837C}"/>
    <cellStyle name="Migliaia 6 2 4 3 3 2" xfId="9591" xr:uid="{205CDFB2-E112-4E93-9FB9-2E301EF80F93}"/>
    <cellStyle name="Migliaia 6 2 4 3 3 2 2" xfId="21008" xr:uid="{27B4721F-A9AD-41BF-A45A-52446B8BF0C6}"/>
    <cellStyle name="Migliaia 6 2 4 3 3 2 2 2" xfId="43845" xr:uid="{FCE8C28D-C41C-4954-905B-0DED56499654}"/>
    <cellStyle name="Migliaia 6 2 4 3 3 2 3" xfId="32428" xr:uid="{0876A1D4-3E74-482C-8B0A-983C430BB435}"/>
    <cellStyle name="Migliaia 6 2 4 3 3 3" xfId="15300" xr:uid="{3CB02CD0-C843-4CE3-BF8E-576C15A345B8}"/>
    <cellStyle name="Migliaia 6 2 4 3 3 3 2" xfId="38137" xr:uid="{542EB074-FCB7-4DB9-B857-615AA21F4962}"/>
    <cellStyle name="Migliaia 6 2 4 3 3 4" xfId="26720" xr:uid="{566B6681-50FD-4CD2-840B-92470A41426B}"/>
    <cellStyle name="Migliaia 6 2 4 3 4" xfId="6737" xr:uid="{257D85BA-47DA-4CBC-A621-A9F706947E42}"/>
    <cellStyle name="Migliaia 6 2 4 3 4 2" xfId="18154" xr:uid="{C6BC321D-DED8-4DEF-9E9F-D9C308527B64}"/>
    <cellStyle name="Migliaia 6 2 4 3 4 2 2" xfId="40991" xr:uid="{D24E0379-794D-4E6D-8993-505F4D47AC6D}"/>
    <cellStyle name="Migliaia 6 2 4 3 4 3" xfId="29574" xr:uid="{F2E977C3-EEED-435E-8289-A094B1E63D81}"/>
    <cellStyle name="Migliaia 6 2 4 3 5" xfId="12446" xr:uid="{1A4F2B79-63A0-4954-B679-D174A75EA439}"/>
    <cellStyle name="Migliaia 6 2 4 3 5 2" xfId="35283" xr:uid="{E95B18B6-DC91-4EC8-A54C-D259DE63AB4B}"/>
    <cellStyle name="Migliaia 6 2 4 3 6" xfId="23866" xr:uid="{203FAAB3-928B-499D-9010-3FE6266F4943}"/>
    <cellStyle name="Migliaia 6 2 4 4" xfId="1181" xr:uid="{395E6A99-F562-4110-A843-8803683155A2}"/>
    <cellStyle name="Migliaia 6 2 4 4 2" xfId="2670" xr:uid="{0F381DA3-34C9-40D5-903C-62EE7DE07847}"/>
    <cellStyle name="Migliaia 6 2 4 4 2 2" xfId="5526" xr:uid="{A5AA8768-E154-4945-83BC-910089DF716F}"/>
    <cellStyle name="Migliaia 6 2 4 4 2 2 2" xfId="11234" xr:uid="{883893BB-FDA5-46CC-942E-38D38196A2E0}"/>
    <cellStyle name="Migliaia 6 2 4 4 2 2 2 2" xfId="22652" xr:uid="{338946D8-641A-4D91-B011-3E66260FB3CE}"/>
    <cellStyle name="Migliaia 6 2 4 4 2 2 2 2 2" xfId="45489" xr:uid="{B0318236-3345-4EF3-9ECA-AF3381A32CBB}"/>
    <cellStyle name="Migliaia 6 2 4 4 2 2 2 3" xfId="34072" xr:uid="{2116DD10-DF8B-44A5-AD18-DA6921C6C735}"/>
    <cellStyle name="Migliaia 6 2 4 4 2 2 3" xfId="16944" xr:uid="{C6D87174-9818-4C8D-9DB4-BCF17E61215F}"/>
    <cellStyle name="Migliaia 6 2 4 4 2 2 3 2" xfId="39781" xr:uid="{60DFF71B-AC8A-4F6D-A605-64EA9FC35000}"/>
    <cellStyle name="Migliaia 6 2 4 4 2 2 4" xfId="28364" xr:uid="{D7186119-7207-4809-A661-871EEBD042D5}"/>
    <cellStyle name="Migliaia 6 2 4 4 2 3" xfId="8381" xr:uid="{D77CAE40-8A24-4B6A-AF62-6497467A0C4E}"/>
    <cellStyle name="Migliaia 6 2 4 4 2 3 2" xfId="19798" xr:uid="{E9125A06-16D1-4CB3-A81D-9B9DF841B402}"/>
    <cellStyle name="Migliaia 6 2 4 4 2 3 2 2" xfId="42635" xr:uid="{EFF2F19E-15F4-4DE7-81FA-76AC1DB0ACA3}"/>
    <cellStyle name="Migliaia 6 2 4 4 2 3 3" xfId="31218" xr:uid="{1E47003E-ECC5-4254-969B-150C5037FCED}"/>
    <cellStyle name="Migliaia 6 2 4 4 2 4" xfId="14090" xr:uid="{F295609E-014D-4E44-B95A-42B271D265D8}"/>
    <cellStyle name="Migliaia 6 2 4 4 2 4 2" xfId="36927" xr:uid="{003EEB72-E168-4709-AB10-8DA37A7E13A2}"/>
    <cellStyle name="Migliaia 6 2 4 4 2 5" xfId="25510" xr:uid="{F7A94129-F235-446C-AA02-5A3AD29FF11D}"/>
    <cellStyle name="Migliaia 6 2 4 4 3" xfId="4099" xr:uid="{AF7C16C3-40EC-4ECD-906D-47D8512738D9}"/>
    <cellStyle name="Migliaia 6 2 4 4 3 2" xfId="9808" xr:uid="{48875195-89A7-442F-BFDB-89F3B3B88391}"/>
    <cellStyle name="Migliaia 6 2 4 4 3 2 2" xfId="21225" xr:uid="{244C1CB1-57AF-4A11-AAB2-73FB3A85DF89}"/>
    <cellStyle name="Migliaia 6 2 4 4 3 2 2 2" xfId="44062" xr:uid="{BF533F79-3EDE-49E2-8DE7-51A98F385F41}"/>
    <cellStyle name="Migliaia 6 2 4 4 3 2 3" xfId="32645" xr:uid="{03ECCB11-2B6A-44E4-8AF3-1372862B1927}"/>
    <cellStyle name="Migliaia 6 2 4 4 3 3" xfId="15517" xr:uid="{92533C7A-223F-4808-B28E-B9648903004D}"/>
    <cellStyle name="Migliaia 6 2 4 4 3 3 2" xfId="38354" xr:uid="{BE6A2B05-3C10-43EF-9398-BF4A9B2C5ED7}"/>
    <cellStyle name="Migliaia 6 2 4 4 3 4" xfId="26937" xr:uid="{DB2F0CB4-90D0-4139-BC1A-36A737AE3D4A}"/>
    <cellStyle name="Migliaia 6 2 4 4 4" xfId="6954" xr:uid="{3D654F4D-C448-45F7-BFAE-2B45C3F27E57}"/>
    <cellStyle name="Migliaia 6 2 4 4 4 2" xfId="18371" xr:uid="{7F9F8675-ADF9-42B9-BA06-6C265A38B836}"/>
    <cellStyle name="Migliaia 6 2 4 4 4 2 2" xfId="41208" xr:uid="{B4EBD61F-6E1A-47F2-9A3F-7012E560EE10}"/>
    <cellStyle name="Migliaia 6 2 4 4 4 3" xfId="29791" xr:uid="{DB93BD9C-B7D6-4051-BF6A-50BF9AAEFE8D}"/>
    <cellStyle name="Migliaia 6 2 4 4 5" xfId="12663" xr:uid="{DA2AB800-E35F-4973-AACF-EF77110121F9}"/>
    <cellStyle name="Migliaia 6 2 4 4 5 2" xfId="35500" xr:uid="{F0E6845F-2EA6-4A22-9DAB-EC1C05D5867D}"/>
    <cellStyle name="Migliaia 6 2 4 4 6" xfId="24083" xr:uid="{67C76095-119E-4283-9ECD-4555E5D36EDC}"/>
    <cellStyle name="Migliaia 6 2 4 5" xfId="1428" xr:uid="{60599E51-14F1-423C-B0DD-30670185E509}"/>
    <cellStyle name="Migliaia 6 2 4 5 2" xfId="2887" xr:uid="{67BBF0D6-13A5-4904-A695-A236FBB65147}"/>
    <cellStyle name="Migliaia 6 2 4 5 2 2" xfId="5743" xr:uid="{1D6F91CF-2ACE-44E8-9B07-3EE9934CC0EC}"/>
    <cellStyle name="Migliaia 6 2 4 5 2 2 2" xfId="11451" xr:uid="{8B526219-B1FB-4F60-8C1F-2D8397B1A397}"/>
    <cellStyle name="Migliaia 6 2 4 5 2 2 2 2" xfId="22869" xr:uid="{5F8A3950-E869-4581-B6BB-A1FCE214608D}"/>
    <cellStyle name="Migliaia 6 2 4 5 2 2 2 2 2" xfId="45706" xr:uid="{DAA84A5D-8793-4AE4-94F5-348313338FC0}"/>
    <cellStyle name="Migliaia 6 2 4 5 2 2 2 3" xfId="34289" xr:uid="{30FC03CF-CF1D-41E4-BD83-80C4DDA16CE7}"/>
    <cellStyle name="Migliaia 6 2 4 5 2 2 3" xfId="17161" xr:uid="{C1317846-1025-4795-8B24-C0F2828C7B78}"/>
    <cellStyle name="Migliaia 6 2 4 5 2 2 3 2" xfId="39998" xr:uid="{AB43F563-B755-466F-9572-F26CDF49D1BD}"/>
    <cellStyle name="Migliaia 6 2 4 5 2 2 4" xfId="28581" xr:uid="{7ACA9C34-3F92-45A2-9454-BFED00E02447}"/>
    <cellStyle name="Migliaia 6 2 4 5 2 3" xfId="8598" xr:uid="{0F5F3CB1-8FDD-44F2-B13A-4A66795E0DDF}"/>
    <cellStyle name="Migliaia 6 2 4 5 2 3 2" xfId="20015" xr:uid="{E0B2250A-8C1F-4017-A80A-D92A1D24DF39}"/>
    <cellStyle name="Migliaia 6 2 4 5 2 3 2 2" xfId="42852" xr:uid="{4E51704F-0329-4305-8440-BCA74A704C18}"/>
    <cellStyle name="Migliaia 6 2 4 5 2 3 3" xfId="31435" xr:uid="{650B51E5-21B5-4152-A063-90306E9CACC3}"/>
    <cellStyle name="Migliaia 6 2 4 5 2 4" xfId="14307" xr:uid="{EB9AE479-5334-4FFF-857A-A6860CAC475D}"/>
    <cellStyle name="Migliaia 6 2 4 5 2 4 2" xfId="37144" xr:uid="{57823FF0-FA9D-45D9-BA7A-555C46DB9945}"/>
    <cellStyle name="Migliaia 6 2 4 5 2 5" xfId="25727" xr:uid="{3DDFF0D5-41ED-4066-B761-5B7B7706A09E}"/>
    <cellStyle name="Migliaia 6 2 4 5 3" xfId="4316" xr:uid="{D3537945-A593-45F8-A906-804816C10309}"/>
    <cellStyle name="Migliaia 6 2 4 5 3 2" xfId="10025" xr:uid="{998AE769-DCBF-47A0-864F-336A0AA83585}"/>
    <cellStyle name="Migliaia 6 2 4 5 3 2 2" xfId="21442" xr:uid="{F6D2CC26-3D35-490B-9C21-AC5A5FB1A814}"/>
    <cellStyle name="Migliaia 6 2 4 5 3 2 2 2" xfId="44279" xr:uid="{15469512-6AA5-455F-984C-55EB6836838E}"/>
    <cellStyle name="Migliaia 6 2 4 5 3 2 3" xfId="32862" xr:uid="{B2D9012E-E679-4A85-885A-2AF7E6789BD5}"/>
    <cellStyle name="Migliaia 6 2 4 5 3 3" xfId="15734" xr:uid="{472F664A-8EC7-4F78-8E10-03FEE74413B3}"/>
    <cellStyle name="Migliaia 6 2 4 5 3 3 2" xfId="38571" xr:uid="{C722558B-D6B9-499F-9F1C-679D55A9598D}"/>
    <cellStyle name="Migliaia 6 2 4 5 3 4" xfId="27154" xr:uid="{991AED94-6062-4A4D-9819-97F4CD79B7AB}"/>
    <cellStyle name="Migliaia 6 2 4 5 4" xfId="7171" xr:uid="{4649F6D1-9117-429F-84E3-3FD629F64A05}"/>
    <cellStyle name="Migliaia 6 2 4 5 4 2" xfId="18588" xr:uid="{2D207FA0-59C6-4CA3-8707-BB6E63512395}"/>
    <cellStyle name="Migliaia 6 2 4 5 4 2 2" xfId="41425" xr:uid="{6229AF20-9D28-47FD-AB1A-18374EFD2AA8}"/>
    <cellStyle name="Migliaia 6 2 4 5 4 3" xfId="30008" xr:uid="{7096DC3D-382D-4D46-83BC-1462A557C132}"/>
    <cellStyle name="Migliaia 6 2 4 5 5" xfId="12880" xr:uid="{75E8F7D0-EDCD-479F-8C9F-0A879A5125B5}"/>
    <cellStyle name="Migliaia 6 2 4 5 5 2" xfId="35717" xr:uid="{D684469A-F1BA-40A2-85B0-DC507FD6F5CB}"/>
    <cellStyle name="Migliaia 6 2 4 5 6" xfId="24300" xr:uid="{9398EC31-4D0B-4577-B00A-DEBE0BDBB864}"/>
    <cellStyle name="Migliaia 6 2 4 6" xfId="1675" xr:uid="{BAFE81FE-CC4C-4007-8549-E40C27C676A4}"/>
    <cellStyle name="Migliaia 6 2 4 6 2" xfId="3104" xr:uid="{F7562AA1-D77A-4A73-A0FC-36146D1661B4}"/>
    <cellStyle name="Migliaia 6 2 4 6 2 2" xfId="5960" xr:uid="{429FC916-EDEE-46D2-B6DE-A9B3CAB37EDD}"/>
    <cellStyle name="Migliaia 6 2 4 6 2 2 2" xfId="11668" xr:uid="{AC95D462-B62E-4268-9A44-03ABF88ED262}"/>
    <cellStyle name="Migliaia 6 2 4 6 2 2 2 2" xfId="23086" xr:uid="{B472CBF7-E8B3-45F5-9F93-C081AD61F1CF}"/>
    <cellStyle name="Migliaia 6 2 4 6 2 2 2 2 2" xfId="45923" xr:uid="{F067F743-EB48-49C5-8559-7DB87920FC91}"/>
    <cellStyle name="Migliaia 6 2 4 6 2 2 2 3" xfId="34506" xr:uid="{D9F341ED-D99D-4326-8326-0B01E850F1AF}"/>
    <cellStyle name="Migliaia 6 2 4 6 2 2 3" xfId="17378" xr:uid="{E53EEBC3-D170-42B9-9174-72A346D6EAEB}"/>
    <cellStyle name="Migliaia 6 2 4 6 2 2 3 2" xfId="40215" xr:uid="{2A9D7AB2-7602-40CB-8FBA-D3F26647C811}"/>
    <cellStyle name="Migliaia 6 2 4 6 2 2 4" xfId="28798" xr:uid="{19463FCE-4D4A-4686-96B3-571EE95DB689}"/>
    <cellStyle name="Migliaia 6 2 4 6 2 3" xfId="8815" xr:uid="{01BAC385-1D81-47DF-AFCF-389BF492D74B}"/>
    <cellStyle name="Migliaia 6 2 4 6 2 3 2" xfId="20232" xr:uid="{EDE44978-F897-4F6F-A83F-9B1AAC546EEA}"/>
    <cellStyle name="Migliaia 6 2 4 6 2 3 2 2" xfId="43069" xr:uid="{D1EFC73B-1DA1-4AD9-8882-025A7A7212C9}"/>
    <cellStyle name="Migliaia 6 2 4 6 2 3 3" xfId="31652" xr:uid="{540931D1-11A5-40BC-A2DA-E35C30AAA877}"/>
    <cellStyle name="Migliaia 6 2 4 6 2 4" xfId="14524" xr:uid="{110C8B15-270B-42A3-9E78-7B21DB29B62F}"/>
    <cellStyle name="Migliaia 6 2 4 6 2 4 2" xfId="37361" xr:uid="{15926D83-44A9-4AA4-A471-254B581D2D8D}"/>
    <cellStyle name="Migliaia 6 2 4 6 2 5" xfId="25944" xr:uid="{5B6CD81B-AE34-4C44-893C-EC526FF6BC31}"/>
    <cellStyle name="Migliaia 6 2 4 6 3" xfId="4533" xr:uid="{63F2E99B-88AD-4A36-AB47-44D384DD05B6}"/>
    <cellStyle name="Migliaia 6 2 4 6 3 2" xfId="10242" xr:uid="{07D17581-079A-4A54-8541-6E3C10EAFDA4}"/>
    <cellStyle name="Migliaia 6 2 4 6 3 2 2" xfId="21659" xr:uid="{A4731775-B7D8-4ED8-99EC-8A9FAA073795}"/>
    <cellStyle name="Migliaia 6 2 4 6 3 2 2 2" xfId="44496" xr:uid="{037D9FAA-F014-4C2C-9E9F-5B1C74BA65DC}"/>
    <cellStyle name="Migliaia 6 2 4 6 3 2 3" xfId="33079" xr:uid="{D95811B6-249C-4473-8D75-E3EAF5EC2D2B}"/>
    <cellStyle name="Migliaia 6 2 4 6 3 3" xfId="15951" xr:uid="{69CC65A3-40BD-4514-B673-45653CCEDCE5}"/>
    <cellStyle name="Migliaia 6 2 4 6 3 3 2" xfId="38788" xr:uid="{81A22B7E-0B8B-426A-96F8-76D12E2FA895}"/>
    <cellStyle name="Migliaia 6 2 4 6 3 4" xfId="27371" xr:uid="{539DEFCF-4EFA-40AD-8C95-C5E3DD98EFE9}"/>
    <cellStyle name="Migliaia 6 2 4 6 4" xfId="7388" xr:uid="{684EB19A-4960-4A5E-BD9F-4D38049B65B9}"/>
    <cellStyle name="Migliaia 6 2 4 6 4 2" xfId="18805" xr:uid="{ADB00346-55F9-4527-9340-874D64A3F0F7}"/>
    <cellStyle name="Migliaia 6 2 4 6 4 2 2" xfId="41642" xr:uid="{FB585FF4-CA3C-4198-A154-92BF14FE4BCB}"/>
    <cellStyle name="Migliaia 6 2 4 6 4 3" xfId="30225" xr:uid="{F415AA1A-FB81-43C2-A0C3-FF42ECD527A9}"/>
    <cellStyle name="Migliaia 6 2 4 6 5" xfId="13097" xr:uid="{C918C92C-F88F-471C-9669-3D02E587AF32}"/>
    <cellStyle name="Migliaia 6 2 4 6 5 2" xfId="35934" xr:uid="{3C25BA0F-44E3-4757-951F-9BCFA6271CF8}"/>
    <cellStyle name="Migliaia 6 2 4 6 6" xfId="24517" xr:uid="{BDD6A95E-399E-4A68-B29E-1A973F415308}"/>
    <cellStyle name="Migliaia 6 2 4 7" xfId="2019" xr:uid="{6D719C94-899C-431C-80E3-9D95221294C3}"/>
    <cellStyle name="Migliaia 6 2 4 7 2" xfId="4875" xr:uid="{A941F1A7-CCA5-4390-A20E-B0ADDE120CB2}"/>
    <cellStyle name="Migliaia 6 2 4 7 2 2" xfId="10583" xr:uid="{7FD95621-46B3-4B0E-A20F-476F42477AD2}"/>
    <cellStyle name="Migliaia 6 2 4 7 2 2 2" xfId="22001" xr:uid="{035764F0-0758-47E6-9781-38CA29CE27F6}"/>
    <cellStyle name="Migliaia 6 2 4 7 2 2 2 2" xfId="44838" xr:uid="{CA97FEA0-2E48-400B-99B5-29ED9492717B}"/>
    <cellStyle name="Migliaia 6 2 4 7 2 2 3" xfId="33421" xr:uid="{897E7783-6C03-4A11-9A4D-A828F9D9B895}"/>
    <cellStyle name="Migliaia 6 2 4 7 2 3" xfId="16293" xr:uid="{3AA69C20-C7F5-4972-8867-604C5804A446}"/>
    <cellStyle name="Migliaia 6 2 4 7 2 3 2" xfId="39130" xr:uid="{5076B585-920D-47DC-B8D4-6592E6032268}"/>
    <cellStyle name="Migliaia 6 2 4 7 2 4" xfId="27713" xr:uid="{676F0C46-A7C4-4B28-826A-570F0F8CE265}"/>
    <cellStyle name="Migliaia 6 2 4 7 3" xfId="7730" xr:uid="{F4556165-E809-424E-8723-0E505D821E5F}"/>
    <cellStyle name="Migliaia 6 2 4 7 3 2" xfId="19147" xr:uid="{3B3A573F-27B1-4D26-8450-F6F3B85BB5B0}"/>
    <cellStyle name="Migliaia 6 2 4 7 3 2 2" xfId="41984" xr:uid="{E7A6215D-7D07-4C01-A695-E9824962E9BD}"/>
    <cellStyle name="Migliaia 6 2 4 7 3 3" xfId="30567" xr:uid="{A44B0193-88A0-44BC-BE23-5A386168C9B6}"/>
    <cellStyle name="Migliaia 6 2 4 7 4" xfId="13439" xr:uid="{88BE0A58-2E15-43E7-862C-5CCB6F8456DF}"/>
    <cellStyle name="Migliaia 6 2 4 7 4 2" xfId="36276" xr:uid="{1C6193A2-DFB5-4357-B46C-1F2ED5D0C42E}"/>
    <cellStyle name="Migliaia 6 2 4 7 5" xfId="24859" xr:uid="{BD658DAF-31A9-406F-8AAF-0C6B9548BDA2}"/>
    <cellStyle name="Migliaia 6 2 4 8" xfId="3448" xr:uid="{96A225E0-9476-41A9-BCDF-5321700AC3F8}"/>
    <cellStyle name="Migliaia 6 2 4 8 2" xfId="9157" xr:uid="{8A17C0EE-47DA-4E71-B35A-375F816D43DA}"/>
    <cellStyle name="Migliaia 6 2 4 8 2 2" xfId="20574" xr:uid="{8627BF4E-D4DF-471A-8598-7B4341262D18}"/>
    <cellStyle name="Migliaia 6 2 4 8 2 2 2" xfId="43411" xr:uid="{E1D2FA22-FC11-425E-82D0-307F21CF828E}"/>
    <cellStyle name="Migliaia 6 2 4 8 2 3" xfId="31994" xr:uid="{BBDB19E8-30D1-4531-A00E-93225D4C1153}"/>
    <cellStyle name="Migliaia 6 2 4 8 3" xfId="14866" xr:uid="{35FDCFAD-A0FB-48D7-9EBB-AC300CB1CE4D}"/>
    <cellStyle name="Migliaia 6 2 4 8 3 2" xfId="37703" xr:uid="{BE11A08E-0C51-4C15-84DD-1B505E3DE8BE}"/>
    <cellStyle name="Migliaia 6 2 4 8 4" xfId="26286" xr:uid="{DD2923C2-D0D6-4B44-BA60-5B94021CB7D5}"/>
    <cellStyle name="Migliaia 6 2 4 9" xfId="6303" xr:uid="{6DE6E8EA-F68A-45D9-9546-EA34AF992B2D}"/>
    <cellStyle name="Migliaia 6 2 4 9 2" xfId="17720" xr:uid="{6CB22E55-CD9C-4779-A2C9-969FFC032159}"/>
    <cellStyle name="Migliaia 6 2 4 9 2 2" xfId="40557" xr:uid="{72E46B5B-6ED0-45D4-A73B-35190F3CC2F1}"/>
    <cellStyle name="Migliaia 6 2 4 9 3" xfId="29140" xr:uid="{FFAF0EF3-83BC-4166-9383-903EC9D38C23}"/>
    <cellStyle name="Migliaia 6 2 5" xfId="540" xr:uid="{B8BD8041-83DD-4212-8739-A7385ED8D07B}"/>
    <cellStyle name="Migliaia 6 2 5 2" xfId="2122" xr:uid="{EAF8F5B8-F8BD-4F90-9023-51354814B089}"/>
    <cellStyle name="Migliaia 6 2 5 2 2" xfId="4978" xr:uid="{9C22F2D4-F4A2-49A9-840F-98015BAC21FC}"/>
    <cellStyle name="Migliaia 6 2 5 2 2 2" xfId="10686" xr:uid="{D01DE4C1-A64E-41F9-8E52-ABA27A17D0E1}"/>
    <cellStyle name="Migliaia 6 2 5 2 2 2 2" xfId="22104" xr:uid="{68776DDF-E8A1-4F0F-9747-0615C42ABBAB}"/>
    <cellStyle name="Migliaia 6 2 5 2 2 2 2 2" xfId="44941" xr:uid="{FD27AFED-3C60-4C6E-AB48-8C624D87DA30}"/>
    <cellStyle name="Migliaia 6 2 5 2 2 2 3" xfId="33524" xr:uid="{00CE15FD-0516-4049-9F6C-C304D82A67D7}"/>
    <cellStyle name="Migliaia 6 2 5 2 2 3" xfId="16396" xr:uid="{D3D51A8C-D026-42C6-8E62-F08889A1BDE3}"/>
    <cellStyle name="Migliaia 6 2 5 2 2 3 2" xfId="39233" xr:uid="{D2B79D99-3C3D-4EE1-BC2E-F882BAA4A15E}"/>
    <cellStyle name="Migliaia 6 2 5 2 2 4" xfId="27816" xr:uid="{94BDE9C0-A9D5-4F9B-9DDA-ED6F3E9439C1}"/>
    <cellStyle name="Migliaia 6 2 5 2 3" xfId="7833" xr:uid="{54F156D2-213A-4277-AF50-2468ABE9DB43}"/>
    <cellStyle name="Migliaia 6 2 5 2 3 2" xfId="19250" xr:uid="{536C6168-DDFA-4CFB-9764-E3D3566925D4}"/>
    <cellStyle name="Migliaia 6 2 5 2 3 2 2" xfId="42087" xr:uid="{4A781BCF-DAE9-4B5B-A943-105B367CC891}"/>
    <cellStyle name="Migliaia 6 2 5 2 3 3" xfId="30670" xr:uid="{BE7E8625-4F24-4606-833C-DABD97361959}"/>
    <cellStyle name="Migliaia 6 2 5 2 4" xfId="13542" xr:uid="{59603F1E-7C65-49CB-B46B-E864C7E389CF}"/>
    <cellStyle name="Migliaia 6 2 5 2 4 2" xfId="36379" xr:uid="{67B9C61A-1243-440D-BEDB-077DE9D60BA6}"/>
    <cellStyle name="Migliaia 6 2 5 2 5" xfId="24962" xr:uid="{22F2A3C7-03F9-4A58-8343-EB0C64EAFA2C}"/>
    <cellStyle name="Migliaia 6 2 5 3" xfId="3551" xr:uid="{33D85049-2005-4A03-928B-C9E5A3426958}"/>
    <cellStyle name="Migliaia 6 2 5 3 2" xfId="9260" xr:uid="{9BA5AC5E-4CF8-4395-8DB1-0AAD11B2155D}"/>
    <cellStyle name="Migliaia 6 2 5 3 2 2" xfId="20677" xr:uid="{F538F8E9-4763-47E7-A77B-632649648E85}"/>
    <cellStyle name="Migliaia 6 2 5 3 2 2 2" xfId="43514" xr:uid="{7D20DE80-B6F8-4702-995B-E76C80466E58}"/>
    <cellStyle name="Migliaia 6 2 5 3 2 3" xfId="32097" xr:uid="{C7067ADB-1171-4649-BE10-27A3C6B3D298}"/>
    <cellStyle name="Migliaia 6 2 5 3 3" xfId="14969" xr:uid="{461829E9-18D1-4173-8A03-23865C11A8D3}"/>
    <cellStyle name="Migliaia 6 2 5 3 3 2" xfId="37806" xr:uid="{D2FDD0F1-9334-4935-BEA8-D2B36183637C}"/>
    <cellStyle name="Migliaia 6 2 5 3 4" xfId="26389" xr:uid="{D37A33A1-E9A6-4207-A048-4B2A82BC90B0}"/>
    <cellStyle name="Migliaia 6 2 5 4" xfId="6406" xr:uid="{1F96D943-27CE-43F3-B39B-7AF15C012111}"/>
    <cellStyle name="Migliaia 6 2 5 4 2" xfId="17823" xr:uid="{EDBA7416-D410-4C99-8627-DB0B620CE3E6}"/>
    <cellStyle name="Migliaia 6 2 5 4 2 2" xfId="40660" xr:uid="{81525D5C-E58E-4996-A250-A3F655E1D7CF}"/>
    <cellStyle name="Migliaia 6 2 5 4 3" xfId="29243" xr:uid="{0DCFCACC-D6D9-4D8D-8E5F-6C81BFBE7C07}"/>
    <cellStyle name="Migliaia 6 2 5 5" xfId="12115" xr:uid="{E274BF2D-FF5B-4829-8798-67579CDD7C61}"/>
    <cellStyle name="Migliaia 6 2 5 5 2" xfId="34952" xr:uid="{18201D7E-A4FD-494C-836F-8D0880ACB11F}"/>
    <cellStyle name="Migliaia 6 2 5 6" xfId="23535" xr:uid="{653D5AAC-BA25-410D-AA82-EC5676439D85}"/>
    <cellStyle name="Migliaia 6 2 6" xfId="803" xr:uid="{EC8214BB-577E-4218-B4E5-CB6DFE105AD0}"/>
    <cellStyle name="Migliaia 6 2 6 2" xfId="2339" xr:uid="{1C681991-1CA5-4FC8-B07D-15DF09A211CC}"/>
    <cellStyle name="Migliaia 6 2 6 2 2" xfId="5195" xr:uid="{BBDAEEC0-4215-4FB8-88FF-1E630962B268}"/>
    <cellStyle name="Migliaia 6 2 6 2 2 2" xfId="10903" xr:uid="{0202664C-BFB1-428C-95D4-0D2040E62716}"/>
    <cellStyle name="Migliaia 6 2 6 2 2 2 2" xfId="22321" xr:uid="{BA0F7327-AC73-427A-B8B5-8120A27F0C37}"/>
    <cellStyle name="Migliaia 6 2 6 2 2 2 2 2" xfId="45158" xr:uid="{561F4482-1DAF-44AD-82B5-3E46B5B2E137}"/>
    <cellStyle name="Migliaia 6 2 6 2 2 2 3" xfId="33741" xr:uid="{9C7EBF39-BB1E-48EC-A38F-877C89BE24D2}"/>
    <cellStyle name="Migliaia 6 2 6 2 2 3" xfId="16613" xr:uid="{6241EBBC-37DE-40C7-B37B-C13AE39A32F2}"/>
    <cellStyle name="Migliaia 6 2 6 2 2 3 2" xfId="39450" xr:uid="{FDDE4BBD-C413-41FB-A1E8-02E89533E501}"/>
    <cellStyle name="Migliaia 6 2 6 2 2 4" xfId="28033" xr:uid="{8A372BAB-4E08-4436-8D4C-FC7DD20FE7F5}"/>
    <cellStyle name="Migliaia 6 2 6 2 3" xfId="8050" xr:uid="{AC0FD7EC-40E9-4636-9FCE-43966761AB5B}"/>
    <cellStyle name="Migliaia 6 2 6 2 3 2" xfId="19467" xr:uid="{DB938936-0FF8-4D1C-B561-1C8BE807EAA9}"/>
    <cellStyle name="Migliaia 6 2 6 2 3 2 2" xfId="42304" xr:uid="{448483DC-D592-4A61-9886-8F306CAB460E}"/>
    <cellStyle name="Migliaia 6 2 6 2 3 3" xfId="30887" xr:uid="{BE414206-53D6-48D1-BA8D-3F951E71B46E}"/>
    <cellStyle name="Migliaia 6 2 6 2 4" xfId="13759" xr:uid="{BF2CDEB7-546E-460E-AACA-2A39949A271C}"/>
    <cellStyle name="Migliaia 6 2 6 2 4 2" xfId="36596" xr:uid="{D03D3646-7C70-4638-B714-46E738BB5D6D}"/>
    <cellStyle name="Migliaia 6 2 6 2 5" xfId="25179" xr:uid="{1512AFBB-A226-4244-B57E-A129449022DE}"/>
    <cellStyle name="Migliaia 6 2 6 3" xfId="3768" xr:uid="{56ECF885-1590-44D2-95B5-5F27CDAEB036}"/>
    <cellStyle name="Migliaia 6 2 6 3 2" xfId="9477" xr:uid="{680E84B0-8B93-4A37-8AB6-E119EABC27B1}"/>
    <cellStyle name="Migliaia 6 2 6 3 2 2" xfId="20894" xr:uid="{4FC95622-7B40-46EE-8F44-BE0850E9A6B8}"/>
    <cellStyle name="Migliaia 6 2 6 3 2 2 2" xfId="43731" xr:uid="{74300FF9-DF1F-4C29-A7EF-B5764B73D998}"/>
    <cellStyle name="Migliaia 6 2 6 3 2 3" xfId="32314" xr:uid="{8BC342F2-B70A-49CC-8C83-A3E41A778E2D}"/>
    <cellStyle name="Migliaia 6 2 6 3 3" xfId="15186" xr:uid="{7271AF34-DCCE-4819-9FCB-DE0FC83FCB28}"/>
    <cellStyle name="Migliaia 6 2 6 3 3 2" xfId="38023" xr:uid="{AC224CF5-6E07-4CFE-B4A2-1E96AD4ECEC0}"/>
    <cellStyle name="Migliaia 6 2 6 3 4" xfId="26606" xr:uid="{8A692123-AB97-4EA1-B71C-155195CA42DB}"/>
    <cellStyle name="Migliaia 6 2 6 4" xfId="6623" xr:uid="{BB54A696-38E7-40AA-A509-02854450B957}"/>
    <cellStyle name="Migliaia 6 2 6 4 2" xfId="18040" xr:uid="{57AFE12F-FAC7-4B63-B19C-86B3A58746C4}"/>
    <cellStyle name="Migliaia 6 2 6 4 2 2" xfId="40877" xr:uid="{3F820ABB-0908-44E3-8513-16FC49D49627}"/>
    <cellStyle name="Migliaia 6 2 6 4 3" xfId="29460" xr:uid="{0D2C0FA2-A5AE-47F9-90D3-5D03375FFD3D}"/>
    <cellStyle name="Migliaia 6 2 6 5" xfId="12332" xr:uid="{B7B48AC5-C581-4B71-A399-932F5CA872E3}"/>
    <cellStyle name="Migliaia 6 2 6 5 2" xfId="35169" xr:uid="{AB1AAE24-7894-487C-AB20-4A3DF1E00FD9}"/>
    <cellStyle name="Migliaia 6 2 6 6" xfId="23752" xr:uid="{8EC4EF19-2B5E-4CC4-9222-654447E9278D}"/>
    <cellStyle name="Migliaia 6 2 7" xfId="1050" xr:uid="{53771D47-48B3-4485-9D44-C6862655254D}"/>
    <cellStyle name="Migliaia 6 2 7 2" xfId="2556" xr:uid="{AB32F1A3-4FC1-47BB-B9B4-9E57F5F421BD}"/>
    <cellStyle name="Migliaia 6 2 7 2 2" xfId="5412" xr:uid="{36837BF6-14C4-42F9-BD51-EAFC3EC3D391}"/>
    <cellStyle name="Migliaia 6 2 7 2 2 2" xfId="11120" xr:uid="{EDE5664E-99AF-4605-961D-79265333BC9D}"/>
    <cellStyle name="Migliaia 6 2 7 2 2 2 2" xfId="22538" xr:uid="{B43B942B-C0F2-4083-A45C-317F29C49BED}"/>
    <cellStyle name="Migliaia 6 2 7 2 2 2 2 2" xfId="45375" xr:uid="{15FBE0AC-34CC-4A0E-9596-7FF9F842C4F2}"/>
    <cellStyle name="Migliaia 6 2 7 2 2 2 3" xfId="33958" xr:uid="{DDAB112C-F79D-4629-8030-153D18A546C9}"/>
    <cellStyle name="Migliaia 6 2 7 2 2 3" xfId="16830" xr:uid="{41788685-0DD8-4B56-A08C-D2A37D874953}"/>
    <cellStyle name="Migliaia 6 2 7 2 2 3 2" xfId="39667" xr:uid="{6E5595A7-DB76-462F-B86E-842AA1624FF8}"/>
    <cellStyle name="Migliaia 6 2 7 2 2 4" xfId="28250" xr:uid="{12AD40C6-86DC-410E-9542-ABF6C68E6D3C}"/>
    <cellStyle name="Migliaia 6 2 7 2 3" xfId="8267" xr:uid="{F2177933-B4FC-4275-A7DA-A5A36A8780D8}"/>
    <cellStyle name="Migliaia 6 2 7 2 3 2" xfId="19684" xr:uid="{5B2A5D09-C78A-43D8-B149-B8FB9CEA48B9}"/>
    <cellStyle name="Migliaia 6 2 7 2 3 2 2" xfId="42521" xr:uid="{F2170B84-823D-474B-BB54-A3265452B7DB}"/>
    <cellStyle name="Migliaia 6 2 7 2 3 3" xfId="31104" xr:uid="{7AD889BF-C801-47D0-A62F-35256F4841D0}"/>
    <cellStyle name="Migliaia 6 2 7 2 4" xfId="13976" xr:uid="{33D045FC-3730-45FA-B37E-232ACABFE705}"/>
    <cellStyle name="Migliaia 6 2 7 2 4 2" xfId="36813" xr:uid="{8B5FA1A4-1438-49B6-9DA2-DE0E8444AA26}"/>
    <cellStyle name="Migliaia 6 2 7 2 5" xfId="25396" xr:uid="{89D23944-A801-42D3-A156-3D5028150AC1}"/>
    <cellStyle name="Migliaia 6 2 7 3" xfId="3985" xr:uid="{BF2BF87F-46DF-465D-A2DA-E4BF8C05FF4A}"/>
    <cellStyle name="Migliaia 6 2 7 3 2" xfId="9694" xr:uid="{D6BBD3A6-B890-4D0F-BD82-3737A3A8424E}"/>
    <cellStyle name="Migliaia 6 2 7 3 2 2" xfId="21111" xr:uid="{302BF928-B7D8-4B5D-993D-3D9EAB8F4C5D}"/>
    <cellStyle name="Migliaia 6 2 7 3 2 2 2" xfId="43948" xr:uid="{E7A25A29-B8F1-456B-A614-5A219F42FFF2}"/>
    <cellStyle name="Migliaia 6 2 7 3 2 3" xfId="32531" xr:uid="{A662D1AC-DA64-4597-83DC-D7A1E0197234}"/>
    <cellStyle name="Migliaia 6 2 7 3 3" xfId="15403" xr:uid="{0A48C08C-4D7C-402C-98E3-33BECCA56DB1}"/>
    <cellStyle name="Migliaia 6 2 7 3 3 2" xfId="38240" xr:uid="{9603F6EF-923F-497F-8ED1-D1BDD3AF5734}"/>
    <cellStyle name="Migliaia 6 2 7 3 4" xfId="26823" xr:uid="{B9FC3918-19AF-48EF-9A6E-D79DF3A09694}"/>
    <cellStyle name="Migliaia 6 2 7 4" xfId="6840" xr:uid="{348B7998-CFC3-4E8E-BC8D-D1CEB223074E}"/>
    <cellStyle name="Migliaia 6 2 7 4 2" xfId="18257" xr:uid="{DF89C421-D783-47DD-8C59-EF7530E981A9}"/>
    <cellStyle name="Migliaia 6 2 7 4 2 2" xfId="41094" xr:uid="{183422B1-3529-4BBF-9663-5DB62412CD94}"/>
    <cellStyle name="Migliaia 6 2 7 4 3" xfId="29677" xr:uid="{B06BC97C-A3FE-4930-9E57-3986AF6C6242}"/>
    <cellStyle name="Migliaia 6 2 7 5" xfId="12549" xr:uid="{C9C20A87-B96A-4F26-8422-F7D793CDA46C}"/>
    <cellStyle name="Migliaia 6 2 7 5 2" xfId="35386" xr:uid="{DCE74AC4-07BF-4C9B-9371-FB5ADDEAF036}"/>
    <cellStyle name="Migliaia 6 2 7 6" xfId="23969" xr:uid="{EA6A6437-5AD1-4D57-86F0-B60F2771CCC3}"/>
    <cellStyle name="Migliaia 6 2 8" xfId="1297" xr:uid="{CC28F5CC-92B0-4A1D-805A-3142F0639B64}"/>
    <cellStyle name="Migliaia 6 2 8 2" xfId="2773" xr:uid="{B927A381-0B0D-4FFD-A42F-497473A94532}"/>
    <cellStyle name="Migliaia 6 2 8 2 2" xfId="5629" xr:uid="{0CAB0356-9479-4C0A-B235-D4DD66455596}"/>
    <cellStyle name="Migliaia 6 2 8 2 2 2" xfId="11337" xr:uid="{5B769D75-A629-4A3D-80BD-4B0688DEDD64}"/>
    <cellStyle name="Migliaia 6 2 8 2 2 2 2" xfId="22755" xr:uid="{E42D6A0C-EC50-444A-B8C6-607739B19724}"/>
    <cellStyle name="Migliaia 6 2 8 2 2 2 2 2" xfId="45592" xr:uid="{9A62071B-E921-4016-A9C2-EA590D72436D}"/>
    <cellStyle name="Migliaia 6 2 8 2 2 2 3" xfId="34175" xr:uid="{59CEC940-9C7A-4165-92B1-3BB3A9B5EC8E}"/>
    <cellStyle name="Migliaia 6 2 8 2 2 3" xfId="17047" xr:uid="{2B10E0AD-D34A-4D2E-ADAF-19D599B3DC4A}"/>
    <cellStyle name="Migliaia 6 2 8 2 2 3 2" xfId="39884" xr:uid="{BF67EEFD-C7CE-44AB-90B8-A23DBDB73081}"/>
    <cellStyle name="Migliaia 6 2 8 2 2 4" xfId="28467" xr:uid="{416944B9-371F-467A-91A1-FDF39BD06B65}"/>
    <cellStyle name="Migliaia 6 2 8 2 3" xfId="8484" xr:uid="{725A86B5-0654-4C84-A7E8-B451F2DDEAB0}"/>
    <cellStyle name="Migliaia 6 2 8 2 3 2" xfId="19901" xr:uid="{5EB1C9D5-6B94-4D3D-AA0F-2FD51AD76678}"/>
    <cellStyle name="Migliaia 6 2 8 2 3 2 2" xfId="42738" xr:uid="{B54CBEFE-D4F2-4ED9-9451-C67652CAAAC6}"/>
    <cellStyle name="Migliaia 6 2 8 2 3 3" xfId="31321" xr:uid="{2E438C3E-2452-4329-AC37-CED734DAB09A}"/>
    <cellStyle name="Migliaia 6 2 8 2 4" xfId="14193" xr:uid="{743D1ACA-DE8C-4332-9873-9F3C2871F459}"/>
    <cellStyle name="Migliaia 6 2 8 2 4 2" xfId="37030" xr:uid="{9D7BA05C-6E55-4F03-8C40-9CF821C11E1C}"/>
    <cellStyle name="Migliaia 6 2 8 2 5" xfId="25613" xr:uid="{3EA842AF-4FFC-43AF-8048-B6288176F5C9}"/>
    <cellStyle name="Migliaia 6 2 8 3" xfId="4202" xr:uid="{462095FE-0BA5-479A-B165-DCD5BA49E441}"/>
    <cellStyle name="Migliaia 6 2 8 3 2" xfId="9911" xr:uid="{6BD499B8-3029-4103-8D12-AD3113ED54D5}"/>
    <cellStyle name="Migliaia 6 2 8 3 2 2" xfId="21328" xr:uid="{4D9DF9B5-0050-46AC-8D79-F05427F4A9FE}"/>
    <cellStyle name="Migliaia 6 2 8 3 2 2 2" xfId="44165" xr:uid="{87FDBBE9-64B6-49BB-88FE-56792401B68C}"/>
    <cellStyle name="Migliaia 6 2 8 3 2 3" xfId="32748" xr:uid="{22DAE42D-D1C2-4498-B7BD-F52140B48616}"/>
    <cellStyle name="Migliaia 6 2 8 3 3" xfId="15620" xr:uid="{EA6079E0-A33A-416B-9414-A657C912A3B5}"/>
    <cellStyle name="Migliaia 6 2 8 3 3 2" xfId="38457" xr:uid="{1CC8E977-D14D-43E5-B347-ED42CBFE294F}"/>
    <cellStyle name="Migliaia 6 2 8 3 4" xfId="27040" xr:uid="{287ED044-10BD-4293-A689-DBDED389583D}"/>
    <cellStyle name="Migliaia 6 2 8 4" xfId="7057" xr:uid="{9D1C4C3B-E64E-475F-B7FB-C9FD0578F0B7}"/>
    <cellStyle name="Migliaia 6 2 8 4 2" xfId="18474" xr:uid="{79505630-5AF1-4AED-BE36-A5A2817A14F8}"/>
    <cellStyle name="Migliaia 6 2 8 4 2 2" xfId="41311" xr:uid="{0F910D51-AA71-42E1-B927-D136B7CA4CE6}"/>
    <cellStyle name="Migliaia 6 2 8 4 3" xfId="29894" xr:uid="{A990F8C7-89BB-4A4B-B4AA-F9286AFDDFD9}"/>
    <cellStyle name="Migliaia 6 2 8 5" xfId="12766" xr:uid="{E52AEA5F-F21C-4140-B6C3-531BF8FD8F9E}"/>
    <cellStyle name="Migliaia 6 2 8 5 2" xfId="35603" xr:uid="{EA745DB9-D861-466A-B1B3-F1D6ADB64880}"/>
    <cellStyle name="Migliaia 6 2 8 6" xfId="24186" xr:uid="{C14BBCE7-5354-4229-8353-0DDF1F13B131}"/>
    <cellStyle name="Migliaia 6 2 9" xfId="1544" xr:uid="{F7073463-738E-4A85-89C0-0614AA6C58B8}"/>
    <cellStyle name="Migliaia 6 2 9 2" xfId="2990" xr:uid="{5D58D8FD-7D24-41B0-92EC-3DABF4383A76}"/>
    <cellStyle name="Migliaia 6 2 9 2 2" xfId="5846" xr:uid="{4DBC55B0-88E1-4563-B7DB-4AEEBC03C0AC}"/>
    <cellStyle name="Migliaia 6 2 9 2 2 2" xfId="11554" xr:uid="{55CE9F20-CE09-4407-966E-C835FC90F59E}"/>
    <cellStyle name="Migliaia 6 2 9 2 2 2 2" xfId="22972" xr:uid="{998BDBC6-E3DE-4B11-BBD5-662CE2A4A27D}"/>
    <cellStyle name="Migliaia 6 2 9 2 2 2 2 2" xfId="45809" xr:uid="{DED7E25C-38C8-48EA-A0BD-0D1CB3841239}"/>
    <cellStyle name="Migliaia 6 2 9 2 2 2 3" xfId="34392" xr:uid="{AC663721-6CDB-4E2F-9189-8F7AC4D7A67C}"/>
    <cellStyle name="Migliaia 6 2 9 2 2 3" xfId="17264" xr:uid="{723553EA-E80D-4251-92EE-2FA6A9A8388C}"/>
    <cellStyle name="Migliaia 6 2 9 2 2 3 2" xfId="40101" xr:uid="{A93C3C81-37CD-4E23-897C-9AF96086BAF7}"/>
    <cellStyle name="Migliaia 6 2 9 2 2 4" xfId="28684" xr:uid="{2CC24BBD-5B84-45D8-A30F-773ED7A5BA9A}"/>
    <cellStyle name="Migliaia 6 2 9 2 3" xfId="8701" xr:uid="{B2D26326-35DD-445A-ADF5-4ACA4647E227}"/>
    <cellStyle name="Migliaia 6 2 9 2 3 2" xfId="20118" xr:uid="{215245D6-523A-4696-94D8-C9BCE27D5EDE}"/>
    <cellStyle name="Migliaia 6 2 9 2 3 2 2" xfId="42955" xr:uid="{81899AA7-3C69-4B10-8B1E-026CD54A0542}"/>
    <cellStyle name="Migliaia 6 2 9 2 3 3" xfId="31538" xr:uid="{3D9998CF-0A3A-4BBD-BDD9-012E391B079B}"/>
    <cellStyle name="Migliaia 6 2 9 2 4" xfId="14410" xr:uid="{F8541D15-A5A6-4767-9379-772A453D9381}"/>
    <cellStyle name="Migliaia 6 2 9 2 4 2" xfId="37247" xr:uid="{32D91142-CD2D-424E-86F0-767634B1FCC3}"/>
    <cellStyle name="Migliaia 6 2 9 2 5" xfId="25830" xr:uid="{D5FC541A-8B2F-4249-90EB-E4BB36BA4AA4}"/>
    <cellStyle name="Migliaia 6 2 9 3" xfId="4419" xr:uid="{C6FBABBD-8978-4D64-9774-D086FAE06F37}"/>
    <cellStyle name="Migliaia 6 2 9 3 2" xfId="10128" xr:uid="{FAA278E3-2529-4EAC-8D6A-29EA4D1888A2}"/>
    <cellStyle name="Migliaia 6 2 9 3 2 2" xfId="21545" xr:uid="{548BD5EB-E04C-41D4-A78B-DDCDD147865D}"/>
    <cellStyle name="Migliaia 6 2 9 3 2 2 2" xfId="44382" xr:uid="{690C6FD3-0EC9-4B54-8560-497D956BC16E}"/>
    <cellStyle name="Migliaia 6 2 9 3 2 3" xfId="32965" xr:uid="{259BEE12-9B6B-43BE-B958-2DF17468209D}"/>
    <cellStyle name="Migliaia 6 2 9 3 3" xfId="15837" xr:uid="{5D1A9653-7112-49DE-BC71-434BBC3904E8}"/>
    <cellStyle name="Migliaia 6 2 9 3 3 2" xfId="38674" xr:uid="{E80259BC-6854-43F9-837A-DF1CF573BB85}"/>
    <cellStyle name="Migliaia 6 2 9 3 4" xfId="27257" xr:uid="{F7B99FEE-A59B-41DC-BE0D-ABEDDFDA4E89}"/>
    <cellStyle name="Migliaia 6 2 9 4" xfId="7274" xr:uid="{97BCF786-93FB-45FC-95D7-FE9F7409F9E9}"/>
    <cellStyle name="Migliaia 6 2 9 4 2" xfId="18691" xr:uid="{E96D5E8C-119B-458F-875D-81009F507254}"/>
    <cellStyle name="Migliaia 6 2 9 4 2 2" xfId="41528" xr:uid="{7F96E02F-1636-4BCF-829D-FC1E46B72B91}"/>
    <cellStyle name="Migliaia 6 2 9 4 3" xfId="30111" xr:uid="{00D7870B-5110-4BEC-B137-3274948DBD65}"/>
    <cellStyle name="Migliaia 6 2 9 5" xfId="12983" xr:uid="{22A7C868-5786-4F2C-B89A-8B6DFA5FC411}"/>
    <cellStyle name="Migliaia 6 2 9 5 2" xfId="35820" xr:uid="{81685377-12C1-4D1B-A771-0E2952F3557F}"/>
    <cellStyle name="Migliaia 6 2 9 6" xfId="24403" xr:uid="{20216F54-F516-4E86-9AEE-61C2EDFC4F1D}"/>
    <cellStyle name="Migliaia 6 3" xfId="226" xr:uid="{796DE27C-FC57-422A-90E0-09B50F4D73F8}"/>
    <cellStyle name="Migliaia 6 3 10" xfId="3295" xr:uid="{6192D10D-A4CA-4033-9C91-2B26149519D1}"/>
    <cellStyle name="Migliaia 6 3 10 2" xfId="9004" xr:uid="{70AF0AD0-AA15-4EFA-89F0-ED7840DB56C7}"/>
    <cellStyle name="Migliaia 6 3 10 2 2" xfId="20421" xr:uid="{D87DAB86-65A1-4925-81B6-D8210D0A13F9}"/>
    <cellStyle name="Migliaia 6 3 10 2 2 2" xfId="43258" xr:uid="{D1F7044C-15D2-4A25-81E0-AA9E3080F123}"/>
    <cellStyle name="Migliaia 6 3 10 2 3" xfId="31841" xr:uid="{74ED6204-C35B-4CAC-97C4-39C4522A6977}"/>
    <cellStyle name="Migliaia 6 3 10 3" xfId="14713" xr:uid="{D772EE3C-58ED-4C2B-B816-59C271DAD6A0}"/>
    <cellStyle name="Migliaia 6 3 10 3 2" xfId="37550" xr:uid="{570EECB0-A6CC-4813-A26A-7A6C3878B277}"/>
    <cellStyle name="Migliaia 6 3 10 4" xfId="26133" xr:uid="{9DD38836-B990-404C-BF37-33BCD0BBC486}"/>
    <cellStyle name="Migliaia 6 3 11" xfId="6150" xr:uid="{44B3F204-29A1-4DAE-81D5-59DB31359ACB}"/>
    <cellStyle name="Migliaia 6 3 11 2" xfId="17567" xr:uid="{D5A32C5D-96FB-4245-96AD-29E5AC4D39AB}"/>
    <cellStyle name="Migliaia 6 3 11 2 2" xfId="40404" xr:uid="{3F69A349-F258-4F75-996B-8B4E5A478624}"/>
    <cellStyle name="Migliaia 6 3 11 3" xfId="28987" xr:uid="{05300827-416A-4510-B4AC-54B1F6791B8E}"/>
    <cellStyle name="Migliaia 6 3 12" xfId="11859" xr:uid="{12597223-4481-4298-9BCF-3CC616E5A230}"/>
    <cellStyle name="Migliaia 6 3 12 2" xfId="34696" xr:uid="{E4E11E26-A8CD-46FB-B470-94F6FA165AE2}"/>
    <cellStyle name="Migliaia 6 3 13" xfId="23279" xr:uid="{4A9C7A40-7179-40C4-AA7D-ABBD32832406}"/>
    <cellStyle name="Migliaia 6 3 2" xfId="315" xr:uid="{F9B29785-0CE1-4D75-BD68-D7AD7613FA98}"/>
    <cellStyle name="Migliaia 6 3 2 10" xfId="6228" xr:uid="{E41A0C2A-7BB4-42DB-A479-1E4697862B21}"/>
    <cellStyle name="Migliaia 6 3 2 10 2" xfId="17645" xr:uid="{A9F0E260-3AE0-4E07-A36F-A03F22E96C85}"/>
    <cellStyle name="Migliaia 6 3 2 10 2 2" xfId="40482" xr:uid="{62FF523D-8C19-4ECA-ACC5-586E24576986}"/>
    <cellStyle name="Migliaia 6 3 2 10 3" xfId="29065" xr:uid="{8D21507F-1E0C-4819-AD86-8DA1E96C10CC}"/>
    <cellStyle name="Migliaia 6 3 2 11" xfId="11937" xr:uid="{5E45E722-48BD-44B5-BE21-D3444C84AB5C}"/>
    <cellStyle name="Migliaia 6 3 2 11 2" xfId="34774" xr:uid="{D4C3458A-A973-499C-88A7-1ECE6DBC8914}"/>
    <cellStyle name="Migliaia 6 3 2 12" xfId="23357" xr:uid="{010C3393-0A55-4B1F-A1AC-F82F1435C606}"/>
    <cellStyle name="Migliaia 6 3 2 2" xfId="468" xr:uid="{8E5E5F15-E64B-4E38-92F0-5261A619074D}"/>
    <cellStyle name="Migliaia 6 3 2 2 10" xfId="12060" xr:uid="{71B95959-4911-4F94-A416-99F735981AE6}"/>
    <cellStyle name="Migliaia 6 3 2 2 10 2" xfId="34897" xr:uid="{B8EAF890-A92C-4FC3-BA55-A89F5CD57988}"/>
    <cellStyle name="Migliaia 6 3 2 2 11" xfId="23480" xr:uid="{A80F4CBD-EE60-4AB7-BF98-7BB2FA0A379C}"/>
    <cellStyle name="Migliaia 6 3 2 2 2" xfId="722" xr:uid="{E1A32638-77A0-4A69-B719-D5BE662E44EE}"/>
    <cellStyle name="Migliaia 6 3 2 2 2 2" xfId="2284" xr:uid="{7D2E67EA-CA5B-4306-A561-8BE3CBA7537A}"/>
    <cellStyle name="Migliaia 6 3 2 2 2 2 2" xfId="5140" xr:uid="{B8B31F8E-937B-4D32-B3FD-07B7C7D7EF3A}"/>
    <cellStyle name="Migliaia 6 3 2 2 2 2 2 2" xfId="10848" xr:uid="{957CE026-D43B-4DB0-9E33-A9677BE07298}"/>
    <cellStyle name="Migliaia 6 3 2 2 2 2 2 2 2" xfId="22266" xr:uid="{51C22F7C-282A-46E4-9F13-7C198588F385}"/>
    <cellStyle name="Migliaia 6 3 2 2 2 2 2 2 2 2" xfId="45103" xr:uid="{71F8EBAF-8AF7-45E1-95AA-BAEDD94F1B2F}"/>
    <cellStyle name="Migliaia 6 3 2 2 2 2 2 2 3" xfId="33686" xr:uid="{BE78F26D-18EC-40C5-84CA-742AFD176C2F}"/>
    <cellStyle name="Migliaia 6 3 2 2 2 2 2 3" xfId="16558" xr:uid="{78874BA5-A251-4495-A09D-22C26D5DCCEE}"/>
    <cellStyle name="Migliaia 6 3 2 2 2 2 2 3 2" xfId="39395" xr:uid="{69144717-8C2E-4E0C-A3FB-85F863703A73}"/>
    <cellStyle name="Migliaia 6 3 2 2 2 2 2 4" xfId="27978" xr:uid="{367064C9-E97B-41D7-82D1-A518279EE7B7}"/>
    <cellStyle name="Migliaia 6 3 2 2 2 2 3" xfId="7995" xr:uid="{80B21A57-667A-44DA-AD4C-1AD3EC6E270D}"/>
    <cellStyle name="Migliaia 6 3 2 2 2 2 3 2" xfId="19412" xr:uid="{018D8D1F-9C1A-4D32-AC81-941E99D49FD4}"/>
    <cellStyle name="Migliaia 6 3 2 2 2 2 3 2 2" xfId="42249" xr:uid="{90F7D104-2159-42CE-A9A3-8FEF67B2B85E}"/>
    <cellStyle name="Migliaia 6 3 2 2 2 2 3 3" xfId="30832" xr:uid="{27F853A2-104E-462E-887B-7970F5B13354}"/>
    <cellStyle name="Migliaia 6 3 2 2 2 2 4" xfId="13704" xr:uid="{CFCA3555-9A05-4B6D-9D8C-E16BF525F08C}"/>
    <cellStyle name="Migliaia 6 3 2 2 2 2 4 2" xfId="36541" xr:uid="{ADDFA4C6-9193-4E62-8041-1A143151FD8C}"/>
    <cellStyle name="Migliaia 6 3 2 2 2 2 5" xfId="25124" xr:uid="{61F91D3F-853C-4FF3-9B7C-E3D52D7926A9}"/>
    <cellStyle name="Migliaia 6 3 2 2 2 3" xfId="3713" xr:uid="{B78F6AC6-E9DD-4BC3-BB8B-608426805AEE}"/>
    <cellStyle name="Migliaia 6 3 2 2 2 3 2" xfId="9422" xr:uid="{2784A9E9-9504-477F-95FB-416CF084B3F4}"/>
    <cellStyle name="Migliaia 6 3 2 2 2 3 2 2" xfId="20839" xr:uid="{2348D671-2BF5-46B7-B2D3-47863CA6C09F}"/>
    <cellStyle name="Migliaia 6 3 2 2 2 3 2 2 2" xfId="43676" xr:uid="{1B263740-2021-4EAA-82CF-45E5C8707E65}"/>
    <cellStyle name="Migliaia 6 3 2 2 2 3 2 3" xfId="32259" xr:uid="{BCC60406-0954-47DD-8B05-80AE1FF35D79}"/>
    <cellStyle name="Migliaia 6 3 2 2 2 3 3" xfId="15131" xr:uid="{F6F0A295-0E63-4451-B2A0-5A1D0EBD9B36}"/>
    <cellStyle name="Migliaia 6 3 2 2 2 3 3 2" xfId="37968" xr:uid="{71C337BA-8ABC-4D94-8A64-70E55FCE522C}"/>
    <cellStyle name="Migliaia 6 3 2 2 2 3 4" xfId="26551" xr:uid="{2AB1E21F-7EAA-4990-9D70-DFF40F16C12A}"/>
    <cellStyle name="Migliaia 6 3 2 2 2 4" xfId="6568" xr:uid="{6157ACB7-CC83-4077-A4F0-91E7137366CA}"/>
    <cellStyle name="Migliaia 6 3 2 2 2 4 2" xfId="17985" xr:uid="{55165B47-7E65-404B-B4B5-01D1E89C69FE}"/>
    <cellStyle name="Migliaia 6 3 2 2 2 4 2 2" xfId="40822" xr:uid="{9F1540C8-7C76-4B5B-9201-F0BDDDC78938}"/>
    <cellStyle name="Migliaia 6 3 2 2 2 4 3" xfId="29405" xr:uid="{63501AB2-3C93-43CD-9CD7-44C228E95919}"/>
    <cellStyle name="Migliaia 6 3 2 2 2 5" xfId="12277" xr:uid="{FC7FDF5D-B0CA-44A0-80CE-37B1DE2C213C}"/>
    <cellStyle name="Migliaia 6 3 2 2 2 5 2" xfId="35114" xr:uid="{0F8F6E88-4998-4FCD-B801-DBA835232FC1}"/>
    <cellStyle name="Migliaia 6 3 2 2 2 6" xfId="23697" xr:uid="{D52BED96-B50B-4346-A68E-5C3DA34E0DE3}"/>
    <cellStyle name="Migliaia 6 3 2 2 3" xfId="982" xr:uid="{2D0BD93C-91E8-410A-81CB-AD8B6A29C0DF}"/>
    <cellStyle name="Migliaia 6 3 2 2 3 2" xfId="2501" xr:uid="{835201BD-58F1-4EF7-A54A-E0FF1425E4C7}"/>
    <cellStyle name="Migliaia 6 3 2 2 3 2 2" xfId="5357" xr:uid="{AADBAFA5-D73D-4741-B246-E41CBC764775}"/>
    <cellStyle name="Migliaia 6 3 2 2 3 2 2 2" xfId="11065" xr:uid="{C11FD3FE-6472-4C87-A202-E7C5582DB018}"/>
    <cellStyle name="Migliaia 6 3 2 2 3 2 2 2 2" xfId="22483" xr:uid="{4F36CBDB-47B8-4BC4-81BD-8195963CB038}"/>
    <cellStyle name="Migliaia 6 3 2 2 3 2 2 2 2 2" xfId="45320" xr:uid="{E627D070-F974-429D-9834-D41E2D88FD1A}"/>
    <cellStyle name="Migliaia 6 3 2 2 3 2 2 2 3" xfId="33903" xr:uid="{96D7D693-F4B7-46DE-9F96-DD1BBBE6E041}"/>
    <cellStyle name="Migliaia 6 3 2 2 3 2 2 3" xfId="16775" xr:uid="{5F9307C2-1E4B-4B46-829D-36FED682FB67}"/>
    <cellStyle name="Migliaia 6 3 2 2 3 2 2 3 2" xfId="39612" xr:uid="{5E2E004C-B184-4093-AD66-3FE83B5E079F}"/>
    <cellStyle name="Migliaia 6 3 2 2 3 2 2 4" xfId="28195" xr:uid="{1AEE260D-7052-438B-9487-F1DE34EDDE92}"/>
    <cellStyle name="Migliaia 6 3 2 2 3 2 3" xfId="8212" xr:uid="{2EB1F5F0-F8F6-4BA2-A95F-1546CCB09205}"/>
    <cellStyle name="Migliaia 6 3 2 2 3 2 3 2" xfId="19629" xr:uid="{243E39EB-2DAF-4FB0-97E6-4A6D2E5F4D51}"/>
    <cellStyle name="Migliaia 6 3 2 2 3 2 3 2 2" xfId="42466" xr:uid="{7CB104FC-5ED6-48F8-BAC0-1AD61B97B8C4}"/>
    <cellStyle name="Migliaia 6 3 2 2 3 2 3 3" xfId="31049" xr:uid="{61E131FF-452A-44D3-A367-F3B23A5BCF05}"/>
    <cellStyle name="Migliaia 6 3 2 2 3 2 4" xfId="13921" xr:uid="{2CEAAD1F-5E7B-4061-822B-7D182DEDBC2F}"/>
    <cellStyle name="Migliaia 6 3 2 2 3 2 4 2" xfId="36758" xr:uid="{38938D5A-9843-4570-A66B-E846295F8450}"/>
    <cellStyle name="Migliaia 6 3 2 2 3 2 5" xfId="25341" xr:uid="{858E3691-51F2-4856-B3B1-997FA387ACCB}"/>
    <cellStyle name="Migliaia 6 3 2 2 3 3" xfId="3930" xr:uid="{BF8543C0-483E-493A-BDD3-9195F40FCB30}"/>
    <cellStyle name="Migliaia 6 3 2 2 3 3 2" xfId="9639" xr:uid="{EF4CB0AA-3C76-4C28-BB94-E515F640C454}"/>
    <cellStyle name="Migliaia 6 3 2 2 3 3 2 2" xfId="21056" xr:uid="{1216638A-22E9-4337-8538-1244D862DE6C}"/>
    <cellStyle name="Migliaia 6 3 2 2 3 3 2 2 2" xfId="43893" xr:uid="{6D2FDA15-126D-4EA1-B70F-1B58D9C509AB}"/>
    <cellStyle name="Migliaia 6 3 2 2 3 3 2 3" xfId="32476" xr:uid="{BC340374-15FA-4296-9E11-D0A652EF9D32}"/>
    <cellStyle name="Migliaia 6 3 2 2 3 3 3" xfId="15348" xr:uid="{9DE2C5C4-3372-4564-B90B-8A5B328EEDBA}"/>
    <cellStyle name="Migliaia 6 3 2 2 3 3 3 2" xfId="38185" xr:uid="{4640E87F-ABA4-42C2-9A10-B6510916BC64}"/>
    <cellStyle name="Migliaia 6 3 2 2 3 3 4" xfId="26768" xr:uid="{09AF5041-304B-4447-B589-D635CC0ABFDF}"/>
    <cellStyle name="Migliaia 6 3 2 2 3 4" xfId="6785" xr:uid="{FDB3E6F3-5E4D-493A-ACE9-2B72CAC7DBFF}"/>
    <cellStyle name="Migliaia 6 3 2 2 3 4 2" xfId="18202" xr:uid="{4A7C95B8-E99D-42F9-8CA5-6E31E315F87F}"/>
    <cellStyle name="Migliaia 6 3 2 2 3 4 2 2" xfId="41039" xr:uid="{8FC4A4EB-E30E-4BD6-B4E4-375E7F249065}"/>
    <cellStyle name="Migliaia 6 3 2 2 3 4 3" xfId="29622" xr:uid="{8640C8A3-A047-482B-A93B-E15188EFB50A}"/>
    <cellStyle name="Migliaia 6 3 2 2 3 5" xfId="12494" xr:uid="{BEE507E5-F90A-400A-A37A-B9CCAF4DD32C}"/>
    <cellStyle name="Migliaia 6 3 2 2 3 5 2" xfId="35331" xr:uid="{FCA93220-259A-474C-91BC-82222115649C}"/>
    <cellStyle name="Migliaia 6 3 2 2 3 6" xfId="23914" xr:uid="{DDF931A9-D33B-4F29-91B7-93B5197387F5}"/>
    <cellStyle name="Migliaia 6 3 2 2 4" xfId="1229" xr:uid="{4044F974-88E8-4FA8-B201-D77F2C0DD33E}"/>
    <cellStyle name="Migliaia 6 3 2 2 4 2" xfId="2718" xr:uid="{2FB955B3-3CCC-40BC-909F-462792BCCF9C}"/>
    <cellStyle name="Migliaia 6 3 2 2 4 2 2" xfId="5574" xr:uid="{492C3D47-D655-44D0-BAFC-05F4CE5F72BA}"/>
    <cellStyle name="Migliaia 6 3 2 2 4 2 2 2" xfId="11282" xr:uid="{5FCDD78F-117C-4C17-BBFF-595E6B34469F}"/>
    <cellStyle name="Migliaia 6 3 2 2 4 2 2 2 2" xfId="22700" xr:uid="{BD898D96-204A-40DD-B9C8-5B90E1AC77E2}"/>
    <cellStyle name="Migliaia 6 3 2 2 4 2 2 2 2 2" xfId="45537" xr:uid="{FC8ED4DB-AA95-4545-B80A-7D80819181C6}"/>
    <cellStyle name="Migliaia 6 3 2 2 4 2 2 2 3" xfId="34120" xr:uid="{50B8709A-D264-4AC9-B289-3E6333A1E860}"/>
    <cellStyle name="Migliaia 6 3 2 2 4 2 2 3" xfId="16992" xr:uid="{9C1CE8FA-CCEE-4A17-B1D7-B8462CC00FA2}"/>
    <cellStyle name="Migliaia 6 3 2 2 4 2 2 3 2" xfId="39829" xr:uid="{CDCBC108-09D9-44BF-A26E-457155C6F244}"/>
    <cellStyle name="Migliaia 6 3 2 2 4 2 2 4" xfId="28412" xr:uid="{78BFA2AD-5D74-4843-A97F-A9E36DDC78A3}"/>
    <cellStyle name="Migliaia 6 3 2 2 4 2 3" xfId="8429" xr:uid="{D2DA3BFD-0B12-43D2-9914-5BD48593B531}"/>
    <cellStyle name="Migliaia 6 3 2 2 4 2 3 2" xfId="19846" xr:uid="{B6AFEAF7-8B75-495C-8040-5DDFC6846BC3}"/>
    <cellStyle name="Migliaia 6 3 2 2 4 2 3 2 2" xfId="42683" xr:uid="{2D6ED90A-2EBA-49CD-A847-E8D8929F2851}"/>
    <cellStyle name="Migliaia 6 3 2 2 4 2 3 3" xfId="31266" xr:uid="{239FCF5C-942A-4DF2-8670-6589C8082C63}"/>
    <cellStyle name="Migliaia 6 3 2 2 4 2 4" xfId="14138" xr:uid="{F7F06F1D-DB49-409D-BF54-D58326C45605}"/>
    <cellStyle name="Migliaia 6 3 2 2 4 2 4 2" xfId="36975" xr:uid="{C65D7A47-7279-4258-AEFF-BACE3D43A431}"/>
    <cellStyle name="Migliaia 6 3 2 2 4 2 5" xfId="25558" xr:uid="{CBA7A962-039E-482A-A026-AE09B402EA66}"/>
    <cellStyle name="Migliaia 6 3 2 2 4 3" xfId="4147" xr:uid="{DC14C51F-C9BF-4AA3-B3E3-DF4C0B6D1FCE}"/>
    <cellStyle name="Migliaia 6 3 2 2 4 3 2" xfId="9856" xr:uid="{AFF0B1A5-7264-46EA-8E14-B6507D9BB7CE}"/>
    <cellStyle name="Migliaia 6 3 2 2 4 3 2 2" xfId="21273" xr:uid="{6BEFB132-4AD9-49C7-AF1B-7B3446C757CC}"/>
    <cellStyle name="Migliaia 6 3 2 2 4 3 2 2 2" xfId="44110" xr:uid="{C72DE7B9-0A42-4C81-A900-8C156ECC6EEF}"/>
    <cellStyle name="Migliaia 6 3 2 2 4 3 2 3" xfId="32693" xr:uid="{EA6B9A0F-492D-4297-9A0F-99714CDCD2B3}"/>
    <cellStyle name="Migliaia 6 3 2 2 4 3 3" xfId="15565" xr:uid="{52820494-14F4-4191-83BA-C33342D3D522}"/>
    <cellStyle name="Migliaia 6 3 2 2 4 3 3 2" xfId="38402" xr:uid="{383B3026-AE22-40B2-ADBE-6269D0E1A155}"/>
    <cellStyle name="Migliaia 6 3 2 2 4 3 4" xfId="26985" xr:uid="{ED53E6D9-4E0F-4FD2-BDE2-359617844603}"/>
    <cellStyle name="Migliaia 6 3 2 2 4 4" xfId="7002" xr:uid="{616612A5-ED36-473F-9F56-6EC74579E8F0}"/>
    <cellStyle name="Migliaia 6 3 2 2 4 4 2" xfId="18419" xr:uid="{1633F8D3-3A2C-4B59-AF1E-4F0F189FC4B8}"/>
    <cellStyle name="Migliaia 6 3 2 2 4 4 2 2" xfId="41256" xr:uid="{C15679A5-9D52-4F60-A237-16E3FB0D35B0}"/>
    <cellStyle name="Migliaia 6 3 2 2 4 4 3" xfId="29839" xr:uid="{8178C88F-4F14-4988-A36A-EE6E357BD917}"/>
    <cellStyle name="Migliaia 6 3 2 2 4 5" xfId="12711" xr:uid="{425124DD-C1E5-4B9D-989F-781DCA729562}"/>
    <cellStyle name="Migliaia 6 3 2 2 4 5 2" xfId="35548" xr:uid="{9D29B8F5-2222-42A6-B014-E692C75E3EBF}"/>
    <cellStyle name="Migliaia 6 3 2 2 4 6" xfId="24131" xr:uid="{071F366D-BDB1-45DA-B500-44C95E92B657}"/>
    <cellStyle name="Migliaia 6 3 2 2 5" xfId="1476" xr:uid="{E333941A-4D0E-4AD3-B403-9DB374B04275}"/>
    <cellStyle name="Migliaia 6 3 2 2 5 2" xfId="2935" xr:uid="{491A5175-7376-425B-A236-943499B6B3DE}"/>
    <cellStyle name="Migliaia 6 3 2 2 5 2 2" xfId="5791" xr:uid="{238CD64B-CB1D-4D53-BC3C-83C9056248CD}"/>
    <cellStyle name="Migliaia 6 3 2 2 5 2 2 2" xfId="11499" xr:uid="{010D1AC8-5ADB-4B7A-8FAF-06D73172B519}"/>
    <cellStyle name="Migliaia 6 3 2 2 5 2 2 2 2" xfId="22917" xr:uid="{AF8F19B4-2488-4FA5-8F04-434D020610D2}"/>
    <cellStyle name="Migliaia 6 3 2 2 5 2 2 2 2 2" xfId="45754" xr:uid="{0F953A08-B61A-43BE-8E84-0C37D194D9F2}"/>
    <cellStyle name="Migliaia 6 3 2 2 5 2 2 2 3" xfId="34337" xr:uid="{83615BF3-66B1-4A77-93F6-82F16B9EAA23}"/>
    <cellStyle name="Migliaia 6 3 2 2 5 2 2 3" xfId="17209" xr:uid="{CC52C890-FB9E-4FDA-9A99-C9CEA16A0AE6}"/>
    <cellStyle name="Migliaia 6 3 2 2 5 2 2 3 2" xfId="40046" xr:uid="{485E1683-AC60-4CCA-8FCF-69F4071F046A}"/>
    <cellStyle name="Migliaia 6 3 2 2 5 2 2 4" xfId="28629" xr:uid="{C07AFD27-6013-43C8-8C8E-69DB41F1F928}"/>
    <cellStyle name="Migliaia 6 3 2 2 5 2 3" xfId="8646" xr:uid="{E91EB76E-F4E3-4B9E-A036-C2220519A2E3}"/>
    <cellStyle name="Migliaia 6 3 2 2 5 2 3 2" xfId="20063" xr:uid="{2085C960-BB2D-4661-A48C-3C4F021C608F}"/>
    <cellStyle name="Migliaia 6 3 2 2 5 2 3 2 2" xfId="42900" xr:uid="{4762CE88-CBF4-48B1-8E54-2872B59F2C9D}"/>
    <cellStyle name="Migliaia 6 3 2 2 5 2 3 3" xfId="31483" xr:uid="{ED0941AD-7341-4FA3-B71B-7C526794E3C0}"/>
    <cellStyle name="Migliaia 6 3 2 2 5 2 4" xfId="14355" xr:uid="{B8053F5B-E24A-4C9F-A02E-3798FB84128C}"/>
    <cellStyle name="Migliaia 6 3 2 2 5 2 4 2" xfId="37192" xr:uid="{EDFE69B4-D85E-433B-8969-CCECB5B2B605}"/>
    <cellStyle name="Migliaia 6 3 2 2 5 2 5" xfId="25775" xr:uid="{0293DB0C-2826-49EE-81FC-CA05468D5A97}"/>
    <cellStyle name="Migliaia 6 3 2 2 5 3" xfId="4364" xr:uid="{C50D2624-8784-4565-91BA-8C4618F870E2}"/>
    <cellStyle name="Migliaia 6 3 2 2 5 3 2" xfId="10073" xr:uid="{91BA68EA-BDE7-4E8E-BFA1-1AFBD0555239}"/>
    <cellStyle name="Migliaia 6 3 2 2 5 3 2 2" xfId="21490" xr:uid="{FF92008D-1E8C-442C-80A6-15C1BA93E320}"/>
    <cellStyle name="Migliaia 6 3 2 2 5 3 2 2 2" xfId="44327" xr:uid="{88E9730A-7CCD-4958-9BC9-A647348AEB61}"/>
    <cellStyle name="Migliaia 6 3 2 2 5 3 2 3" xfId="32910" xr:uid="{6008EDD2-4924-4805-A4A4-995C7469FBE3}"/>
    <cellStyle name="Migliaia 6 3 2 2 5 3 3" xfId="15782" xr:uid="{60ECC921-3D2F-471A-9F4B-798EF50E4225}"/>
    <cellStyle name="Migliaia 6 3 2 2 5 3 3 2" xfId="38619" xr:uid="{93D7E914-9DA8-4495-9236-46EB53CA1E2E}"/>
    <cellStyle name="Migliaia 6 3 2 2 5 3 4" xfId="27202" xr:uid="{8F0018CC-6361-4A06-ABE5-FC99BB42CB5B}"/>
    <cellStyle name="Migliaia 6 3 2 2 5 4" xfId="7219" xr:uid="{C98C2986-DA0B-4623-A180-C24440B9018D}"/>
    <cellStyle name="Migliaia 6 3 2 2 5 4 2" xfId="18636" xr:uid="{F7ED8F1E-FB98-4E85-BA42-61B5FDBA322F}"/>
    <cellStyle name="Migliaia 6 3 2 2 5 4 2 2" xfId="41473" xr:uid="{5857BB14-0463-4AFF-B3F7-6616442CF26D}"/>
    <cellStyle name="Migliaia 6 3 2 2 5 4 3" xfId="30056" xr:uid="{AEA67A23-D40D-494F-BE5F-6AD13ADB264C}"/>
    <cellStyle name="Migliaia 6 3 2 2 5 5" xfId="12928" xr:uid="{01A4C6F1-2AB8-46BB-BE97-49C6783E4221}"/>
    <cellStyle name="Migliaia 6 3 2 2 5 5 2" xfId="35765" xr:uid="{ACD7C5AE-84EB-44B5-A4B2-903C12FD2EBF}"/>
    <cellStyle name="Migliaia 6 3 2 2 5 6" xfId="24348" xr:uid="{1E2F5DB5-8A2B-4AC8-8651-180A6D60B097}"/>
    <cellStyle name="Migliaia 6 3 2 2 6" xfId="1723" xr:uid="{09B41C4A-E1D0-4863-B1E5-169199EFF4B5}"/>
    <cellStyle name="Migliaia 6 3 2 2 6 2" xfId="3152" xr:uid="{583732BE-7B94-4FAA-9D28-9195100D04EC}"/>
    <cellStyle name="Migliaia 6 3 2 2 6 2 2" xfId="6008" xr:uid="{8299360C-BED6-4FEE-8634-EB0DA774D1DF}"/>
    <cellStyle name="Migliaia 6 3 2 2 6 2 2 2" xfId="11716" xr:uid="{CF85586B-4476-488C-A4EC-2FA4668E3576}"/>
    <cellStyle name="Migliaia 6 3 2 2 6 2 2 2 2" xfId="23134" xr:uid="{20C3B1BE-71FE-4E74-BD5D-C1D4942D5076}"/>
    <cellStyle name="Migliaia 6 3 2 2 6 2 2 2 2 2" xfId="45971" xr:uid="{AD13CEA9-12B3-45B5-A4BB-1185028EBBEC}"/>
    <cellStyle name="Migliaia 6 3 2 2 6 2 2 2 3" xfId="34554" xr:uid="{79CDB6C3-546B-4764-BACA-6918BB935223}"/>
    <cellStyle name="Migliaia 6 3 2 2 6 2 2 3" xfId="17426" xr:uid="{28E2CF1F-BDA7-4B73-ABDB-3BBB4AD72743}"/>
    <cellStyle name="Migliaia 6 3 2 2 6 2 2 3 2" xfId="40263" xr:uid="{1751FA2E-6F17-4D19-9F17-8057386CBB40}"/>
    <cellStyle name="Migliaia 6 3 2 2 6 2 2 4" xfId="28846" xr:uid="{7074A5E6-C763-4345-B1D6-D317F8464457}"/>
    <cellStyle name="Migliaia 6 3 2 2 6 2 3" xfId="8863" xr:uid="{813CA70D-60F1-4DFC-A3E5-762BBF57581B}"/>
    <cellStyle name="Migliaia 6 3 2 2 6 2 3 2" xfId="20280" xr:uid="{8F90174B-1B8F-4D1A-A899-A7C0A74C4BDB}"/>
    <cellStyle name="Migliaia 6 3 2 2 6 2 3 2 2" xfId="43117" xr:uid="{1164D5F9-1C22-4C94-ABDA-AD4ECF343B84}"/>
    <cellStyle name="Migliaia 6 3 2 2 6 2 3 3" xfId="31700" xr:uid="{D8FBBE3F-CCC4-47AD-B9D5-5B968810A9E9}"/>
    <cellStyle name="Migliaia 6 3 2 2 6 2 4" xfId="14572" xr:uid="{FC6F1254-3440-4DAD-AB37-DD6EA124F558}"/>
    <cellStyle name="Migliaia 6 3 2 2 6 2 4 2" xfId="37409" xr:uid="{07D12B68-D703-4560-88DD-241344086047}"/>
    <cellStyle name="Migliaia 6 3 2 2 6 2 5" xfId="25992" xr:uid="{0556BC02-8F46-4A39-B079-30AE2AA4AE65}"/>
    <cellStyle name="Migliaia 6 3 2 2 6 3" xfId="4581" xr:uid="{3EBDE9FE-D08A-43E7-BA1F-CC7268282386}"/>
    <cellStyle name="Migliaia 6 3 2 2 6 3 2" xfId="10290" xr:uid="{BAE2F3C9-0D11-4F82-A6FF-FE1842836708}"/>
    <cellStyle name="Migliaia 6 3 2 2 6 3 2 2" xfId="21707" xr:uid="{EB0CC69B-C80C-4756-9528-EBD1C4B67126}"/>
    <cellStyle name="Migliaia 6 3 2 2 6 3 2 2 2" xfId="44544" xr:uid="{7F77287F-98AA-4C46-B34E-9CB0C2772CF8}"/>
    <cellStyle name="Migliaia 6 3 2 2 6 3 2 3" xfId="33127" xr:uid="{1A9C704A-3753-49DC-B0BB-658072308EEC}"/>
    <cellStyle name="Migliaia 6 3 2 2 6 3 3" xfId="15999" xr:uid="{58CEE56B-50CE-4C37-BEBE-B2C8B9B64E07}"/>
    <cellStyle name="Migliaia 6 3 2 2 6 3 3 2" xfId="38836" xr:uid="{DA182E8E-8CD0-4895-89DB-5807FC3E6D38}"/>
    <cellStyle name="Migliaia 6 3 2 2 6 3 4" xfId="27419" xr:uid="{38B0D191-58F6-47D6-99F6-2E99430F630D}"/>
    <cellStyle name="Migliaia 6 3 2 2 6 4" xfId="7436" xr:uid="{A7B1A58B-5BE9-41E5-B4DA-D61FAB608866}"/>
    <cellStyle name="Migliaia 6 3 2 2 6 4 2" xfId="18853" xr:uid="{30040035-59C6-496B-91DE-3E6B411E9315}"/>
    <cellStyle name="Migliaia 6 3 2 2 6 4 2 2" xfId="41690" xr:uid="{91A54902-1B18-43F9-95C5-A784E4C032F4}"/>
    <cellStyle name="Migliaia 6 3 2 2 6 4 3" xfId="30273" xr:uid="{FA0F746A-CD2B-435F-B830-997D4EB1547B}"/>
    <cellStyle name="Migliaia 6 3 2 2 6 5" xfId="13145" xr:uid="{542D1C6D-A3C7-4E79-BC73-78E50AC803DC}"/>
    <cellStyle name="Migliaia 6 3 2 2 6 5 2" xfId="35982" xr:uid="{A1BECE7B-9BB8-4DF4-A926-17C787BDF375}"/>
    <cellStyle name="Migliaia 6 3 2 2 6 6" xfId="24565" xr:uid="{725CEB19-B8B3-4A18-88A9-AF481F7E6F77}"/>
    <cellStyle name="Migliaia 6 3 2 2 7" xfId="2067" xr:uid="{1EAC73EC-1717-4326-BE03-E4F2B57C4C02}"/>
    <cellStyle name="Migliaia 6 3 2 2 7 2" xfId="4923" xr:uid="{EE3C694A-5229-4038-BFEC-8B7CE140115D}"/>
    <cellStyle name="Migliaia 6 3 2 2 7 2 2" xfId="10631" xr:uid="{3AD6F8EB-383F-497D-8B31-78D61388374B}"/>
    <cellStyle name="Migliaia 6 3 2 2 7 2 2 2" xfId="22049" xr:uid="{A5E7A5F8-E767-4CDE-93B7-29D175DF0864}"/>
    <cellStyle name="Migliaia 6 3 2 2 7 2 2 2 2" xfId="44886" xr:uid="{5B5BB2FA-180E-4A39-81DB-1F2B6A10C026}"/>
    <cellStyle name="Migliaia 6 3 2 2 7 2 2 3" xfId="33469" xr:uid="{B04F93A2-DC43-4216-88B6-C6C2F274B584}"/>
    <cellStyle name="Migliaia 6 3 2 2 7 2 3" xfId="16341" xr:uid="{509D58AD-4B32-4661-9951-09C27B84FF4F}"/>
    <cellStyle name="Migliaia 6 3 2 2 7 2 3 2" xfId="39178" xr:uid="{91B336F1-5037-4182-A30A-441EC9ED7204}"/>
    <cellStyle name="Migliaia 6 3 2 2 7 2 4" xfId="27761" xr:uid="{BC7654F8-70D5-44DA-98A6-18994FBD5A08}"/>
    <cellStyle name="Migliaia 6 3 2 2 7 3" xfId="7778" xr:uid="{20A1E93E-0BD9-4101-80B2-F3DDE992C707}"/>
    <cellStyle name="Migliaia 6 3 2 2 7 3 2" xfId="19195" xr:uid="{49DE2F24-166F-4B86-8445-15082AFFF444}"/>
    <cellStyle name="Migliaia 6 3 2 2 7 3 2 2" xfId="42032" xr:uid="{D1957830-DFC6-4FAC-A993-F8648484FDC2}"/>
    <cellStyle name="Migliaia 6 3 2 2 7 3 3" xfId="30615" xr:uid="{7B230EA1-9C91-4B83-98DB-DAFA2702F449}"/>
    <cellStyle name="Migliaia 6 3 2 2 7 4" xfId="13487" xr:uid="{DF386DCA-92CC-47C4-91CE-44D23F9B5539}"/>
    <cellStyle name="Migliaia 6 3 2 2 7 4 2" xfId="36324" xr:uid="{122D863A-EB47-4103-A85A-25FFA7117016}"/>
    <cellStyle name="Migliaia 6 3 2 2 7 5" xfId="24907" xr:uid="{57EB6C4F-AA19-40B5-89E1-674FEDAC53E1}"/>
    <cellStyle name="Migliaia 6 3 2 2 8" xfId="3496" xr:uid="{36066582-FE0C-45C2-A899-527F3CA8D3D6}"/>
    <cellStyle name="Migliaia 6 3 2 2 8 2" xfId="9205" xr:uid="{6DA9D893-2600-42CD-BF36-4F3E0102EDDB}"/>
    <cellStyle name="Migliaia 6 3 2 2 8 2 2" xfId="20622" xr:uid="{2F5B988E-A4B6-458E-B6F9-95D9A6C73F36}"/>
    <cellStyle name="Migliaia 6 3 2 2 8 2 2 2" xfId="43459" xr:uid="{65FA25BD-AE9D-4B36-B037-816D89938D05}"/>
    <cellStyle name="Migliaia 6 3 2 2 8 2 3" xfId="32042" xr:uid="{E057748C-8F92-4C3E-ACB2-AFA9350C0367}"/>
    <cellStyle name="Migliaia 6 3 2 2 8 3" xfId="14914" xr:uid="{F6AA65D5-7D34-430C-B7DC-257CF308315C}"/>
    <cellStyle name="Migliaia 6 3 2 2 8 3 2" xfId="37751" xr:uid="{5777D951-18D8-4BF8-BBE9-D0373CF5F6EC}"/>
    <cellStyle name="Migliaia 6 3 2 2 8 4" xfId="26334" xr:uid="{ECBDCA96-AC65-42F0-AAB5-931B6C018D43}"/>
    <cellStyle name="Migliaia 6 3 2 2 9" xfId="6351" xr:uid="{8E126E47-2F0A-430B-A331-FBBB87E8D49B}"/>
    <cellStyle name="Migliaia 6 3 2 2 9 2" xfId="17768" xr:uid="{C08C361A-B91A-40EB-B622-5D9553A86ECF}"/>
    <cellStyle name="Migliaia 6 3 2 2 9 2 2" xfId="40605" xr:uid="{66BE0E21-D413-4751-A05D-720A4CF84308}"/>
    <cellStyle name="Migliaia 6 3 2 2 9 3" xfId="29188" xr:uid="{C37D6CF2-EC80-4D11-9AE8-737664B3CC1A}"/>
    <cellStyle name="Migliaia 6 3 2 3" xfId="588" xr:uid="{8A3572EA-459D-445F-83D2-B855760B9726}"/>
    <cellStyle name="Migliaia 6 3 2 3 2" xfId="2170" xr:uid="{AB3A06F1-0D10-4B84-BC65-1D30E0CB4BED}"/>
    <cellStyle name="Migliaia 6 3 2 3 2 2" xfId="5026" xr:uid="{2EC728B3-7165-493D-850A-158A086C8A10}"/>
    <cellStyle name="Migliaia 6 3 2 3 2 2 2" xfId="10734" xr:uid="{CE4B5117-F91D-46A0-B1B6-D0934BAEB0A9}"/>
    <cellStyle name="Migliaia 6 3 2 3 2 2 2 2" xfId="22152" xr:uid="{01BF7061-4C67-4234-9044-AFBE35A9523F}"/>
    <cellStyle name="Migliaia 6 3 2 3 2 2 2 2 2" xfId="44989" xr:uid="{0A4A35BF-51E4-4436-8A53-0671EE8196B8}"/>
    <cellStyle name="Migliaia 6 3 2 3 2 2 2 3" xfId="33572" xr:uid="{6EC81FB0-91D5-424D-AEDD-E3F56730FE30}"/>
    <cellStyle name="Migliaia 6 3 2 3 2 2 3" xfId="16444" xr:uid="{6C338F91-52CF-4157-9086-4397B8956F12}"/>
    <cellStyle name="Migliaia 6 3 2 3 2 2 3 2" xfId="39281" xr:uid="{070F8F90-0FC3-40FE-A3CA-A52B8A8695B3}"/>
    <cellStyle name="Migliaia 6 3 2 3 2 2 4" xfId="27864" xr:uid="{DAC604DB-F199-4203-A168-764774C6417C}"/>
    <cellStyle name="Migliaia 6 3 2 3 2 3" xfId="7881" xr:uid="{E67ECDCC-684A-4643-A598-8FDE96CBE110}"/>
    <cellStyle name="Migliaia 6 3 2 3 2 3 2" xfId="19298" xr:uid="{4DBAA7AB-C610-4C2C-AE90-3221100C0BA9}"/>
    <cellStyle name="Migliaia 6 3 2 3 2 3 2 2" xfId="42135" xr:uid="{8769B0DF-5C86-4878-811E-AAA2B4D4221A}"/>
    <cellStyle name="Migliaia 6 3 2 3 2 3 3" xfId="30718" xr:uid="{E3F4C6CC-7225-4909-A284-4B0C5EB34DDC}"/>
    <cellStyle name="Migliaia 6 3 2 3 2 4" xfId="13590" xr:uid="{EB6D18A2-4B73-4214-A891-52C1350373CD}"/>
    <cellStyle name="Migliaia 6 3 2 3 2 4 2" xfId="36427" xr:uid="{69D6EC5C-FC4E-4A8E-8A64-A810585CF34E}"/>
    <cellStyle name="Migliaia 6 3 2 3 2 5" xfId="25010" xr:uid="{F74B4C39-EEAF-4F37-BDE0-F8FCEFE0B8C5}"/>
    <cellStyle name="Migliaia 6 3 2 3 3" xfId="3599" xr:uid="{1710AACE-64DE-4486-84EB-86DB72FCFAEB}"/>
    <cellStyle name="Migliaia 6 3 2 3 3 2" xfId="9308" xr:uid="{EA92C8BA-203E-4946-96FF-4B21D920575B}"/>
    <cellStyle name="Migliaia 6 3 2 3 3 2 2" xfId="20725" xr:uid="{FF0447EE-4A5A-487A-8346-7E7CEEF7B9A6}"/>
    <cellStyle name="Migliaia 6 3 2 3 3 2 2 2" xfId="43562" xr:uid="{A07D2CCE-A282-4AC5-9546-F915D15C72AA}"/>
    <cellStyle name="Migliaia 6 3 2 3 3 2 3" xfId="32145" xr:uid="{AA64BE93-C741-472A-9A04-000E1291178B}"/>
    <cellStyle name="Migliaia 6 3 2 3 3 3" xfId="15017" xr:uid="{63A7168E-20A6-4ACA-BAD4-26794B594B60}"/>
    <cellStyle name="Migliaia 6 3 2 3 3 3 2" xfId="37854" xr:uid="{0D23D01C-54D7-4515-899D-CF8CCF61968E}"/>
    <cellStyle name="Migliaia 6 3 2 3 3 4" xfId="26437" xr:uid="{5F38C8FB-31D4-4C49-A804-02C5E27531FC}"/>
    <cellStyle name="Migliaia 6 3 2 3 4" xfId="6454" xr:uid="{CDACD3ED-EA0F-44DE-8E46-8FED0FDC9BC7}"/>
    <cellStyle name="Migliaia 6 3 2 3 4 2" xfId="17871" xr:uid="{BA02B3A0-3709-4BC9-A1EA-40A09FD4271A}"/>
    <cellStyle name="Migliaia 6 3 2 3 4 2 2" xfId="40708" xr:uid="{D95FC3F7-830C-41AB-A50E-9AA6FA5930E5}"/>
    <cellStyle name="Migliaia 6 3 2 3 4 3" xfId="29291" xr:uid="{9FF97639-E025-4EE1-86E9-069E162F1484}"/>
    <cellStyle name="Migliaia 6 3 2 3 5" xfId="12163" xr:uid="{7F44A315-9AAA-4058-9EB8-1EE31234A74D}"/>
    <cellStyle name="Migliaia 6 3 2 3 5 2" xfId="35000" xr:uid="{24D1DEFC-AA2E-4233-B151-C1D8C51C4C54}"/>
    <cellStyle name="Migliaia 6 3 2 3 6" xfId="23583" xr:uid="{72CBBD3B-2071-453A-9588-09E6D8240F0A}"/>
    <cellStyle name="Migliaia 6 3 2 4" xfId="851" xr:uid="{8C293898-BFEE-4655-BFBD-426AADD82C9C}"/>
    <cellStyle name="Migliaia 6 3 2 4 2" xfId="2387" xr:uid="{0BB40A3A-4E15-4AE5-9385-C67AD9257796}"/>
    <cellStyle name="Migliaia 6 3 2 4 2 2" xfId="5243" xr:uid="{4F1089CA-109C-4854-B31B-0A8FC7F66AA0}"/>
    <cellStyle name="Migliaia 6 3 2 4 2 2 2" xfId="10951" xr:uid="{5CA21A64-DC2C-4296-8C24-F61EBFFF457E}"/>
    <cellStyle name="Migliaia 6 3 2 4 2 2 2 2" xfId="22369" xr:uid="{142748F7-DC8D-4907-9E2C-CCA46D52DA72}"/>
    <cellStyle name="Migliaia 6 3 2 4 2 2 2 2 2" xfId="45206" xr:uid="{A64FB675-33BC-4516-AA8D-FC7E895A0F8C}"/>
    <cellStyle name="Migliaia 6 3 2 4 2 2 2 3" xfId="33789" xr:uid="{7E0D5348-C13E-4B74-A1A9-045B2DC59240}"/>
    <cellStyle name="Migliaia 6 3 2 4 2 2 3" xfId="16661" xr:uid="{570B698D-5AEA-44E0-8407-7EE2BC5206A7}"/>
    <cellStyle name="Migliaia 6 3 2 4 2 2 3 2" xfId="39498" xr:uid="{C37070FD-53D1-41B2-8BFF-CBC02C048124}"/>
    <cellStyle name="Migliaia 6 3 2 4 2 2 4" xfId="28081" xr:uid="{40780A3C-C8B5-4285-A096-47013BD7F667}"/>
    <cellStyle name="Migliaia 6 3 2 4 2 3" xfId="8098" xr:uid="{F9FCAFB6-486F-465D-9B31-07C993B0B5EA}"/>
    <cellStyle name="Migliaia 6 3 2 4 2 3 2" xfId="19515" xr:uid="{58FDE38E-140B-4C13-951C-4CF2AA899D25}"/>
    <cellStyle name="Migliaia 6 3 2 4 2 3 2 2" xfId="42352" xr:uid="{1B0FEAFB-E4D8-42D7-BB10-4F76FE85D61F}"/>
    <cellStyle name="Migliaia 6 3 2 4 2 3 3" xfId="30935" xr:uid="{15B3DB83-30B6-409C-837B-D8F9EF694120}"/>
    <cellStyle name="Migliaia 6 3 2 4 2 4" xfId="13807" xr:uid="{6AF2F27F-363E-460D-81C4-1AC40803AFE1}"/>
    <cellStyle name="Migliaia 6 3 2 4 2 4 2" xfId="36644" xr:uid="{1E619F6C-B332-4A25-B48F-AAA1B1F40375}"/>
    <cellStyle name="Migliaia 6 3 2 4 2 5" xfId="25227" xr:uid="{1E0DA969-2A1A-4B69-8ECA-4B0CB8784B85}"/>
    <cellStyle name="Migliaia 6 3 2 4 3" xfId="3816" xr:uid="{95A2B9FF-CC06-451A-8EEC-E614FE088F03}"/>
    <cellStyle name="Migliaia 6 3 2 4 3 2" xfId="9525" xr:uid="{B7CDCA40-7AF8-410C-925C-77C3ADD04530}"/>
    <cellStyle name="Migliaia 6 3 2 4 3 2 2" xfId="20942" xr:uid="{4DB1526E-B028-419D-8F25-29F35693C40F}"/>
    <cellStyle name="Migliaia 6 3 2 4 3 2 2 2" xfId="43779" xr:uid="{3841CBF8-F562-4B0A-A707-03B106B97888}"/>
    <cellStyle name="Migliaia 6 3 2 4 3 2 3" xfId="32362" xr:uid="{21BF7B8D-8001-4683-852C-84B1243CB794}"/>
    <cellStyle name="Migliaia 6 3 2 4 3 3" xfId="15234" xr:uid="{B9C31742-1414-4C82-8F3F-24A4F1F3EC4D}"/>
    <cellStyle name="Migliaia 6 3 2 4 3 3 2" xfId="38071" xr:uid="{56E00A84-5D7C-4A66-B062-DF808573347B}"/>
    <cellStyle name="Migliaia 6 3 2 4 3 4" xfId="26654" xr:uid="{6D492625-BC1E-4BEB-A04D-375209BAAD6C}"/>
    <cellStyle name="Migliaia 6 3 2 4 4" xfId="6671" xr:uid="{32BAB978-F91B-45F4-BCD6-735422A9E84E}"/>
    <cellStyle name="Migliaia 6 3 2 4 4 2" xfId="18088" xr:uid="{2847A63E-FDB5-4B8F-8F87-56777F996486}"/>
    <cellStyle name="Migliaia 6 3 2 4 4 2 2" xfId="40925" xr:uid="{FA66C7A1-C110-4965-B0C4-0371274F03CC}"/>
    <cellStyle name="Migliaia 6 3 2 4 4 3" xfId="29508" xr:uid="{CEEF173C-420A-4720-AD72-14BF90275F73}"/>
    <cellStyle name="Migliaia 6 3 2 4 5" xfId="12380" xr:uid="{B2191431-1B36-4405-9D59-4DA4718CD203}"/>
    <cellStyle name="Migliaia 6 3 2 4 5 2" xfId="35217" xr:uid="{34E71E7E-F06F-4037-A707-177CBEC292ED}"/>
    <cellStyle name="Migliaia 6 3 2 4 6" xfId="23800" xr:uid="{2EC66E4A-A302-4019-971C-01F2A7EC3E11}"/>
    <cellStyle name="Migliaia 6 3 2 5" xfId="1098" xr:uid="{185E333E-1C41-4F81-B4BA-338988BC9CFB}"/>
    <cellStyle name="Migliaia 6 3 2 5 2" xfId="2604" xr:uid="{A6CC3FF8-591B-4450-B9C3-D7671D06808C}"/>
    <cellStyle name="Migliaia 6 3 2 5 2 2" xfId="5460" xr:uid="{A2603F26-621E-4C8F-A6B7-63AAF253675F}"/>
    <cellStyle name="Migliaia 6 3 2 5 2 2 2" xfId="11168" xr:uid="{5F4918D4-42B5-481B-A089-E1918B94D374}"/>
    <cellStyle name="Migliaia 6 3 2 5 2 2 2 2" xfId="22586" xr:uid="{76759787-A9E7-4338-AAB7-AD149D44F1BE}"/>
    <cellStyle name="Migliaia 6 3 2 5 2 2 2 2 2" xfId="45423" xr:uid="{3A6E6436-CD54-448B-AE23-618F9A3D072B}"/>
    <cellStyle name="Migliaia 6 3 2 5 2 2 2 3" xfId="34006" xr:uid="{08DFAE07-87C7-49D3-807E-0D571ADC3D00}"/>
    <cellStyle name="Migliaia 6 3 2 5 2 2 3" xfId="16878" xr:uid="{B299CA44-BBB5-4843-A7E4-588331E59ED6}"/>
    <cellStyle name="Migliaia 6 3 2 5 2 2 3 2" xfId="39715" xr:uid="{8D4C95EE-E29D-44F8-93D6-95A880B246CC}"/>
    <cellStyle name="Migliaia 6 3 2 5 2 2 4" xfId="28298" xr:uid="{2FB23564-7C9D-4144-808E-7665F47DEF3E}"/>
    <cellStyle name="Migliaia 6 3 2 5 2 3" xfId="8315" xr:uid="{A2F3D89A-9D24-4A8E-963F-BCE31941BEF8}"/>
    <cellStyle name="Migliaia 6 3 2 5 2 3 2" xfId="19732" xr:uid="{4B67ECF9-7418-4C29-91E5-30A800F81959}"/>
    <cellStyle name="Migliaia 6 3 2 5 2 3 2 2" xfId="42569" xr:uid="{41253ADC-F511-42DA-8727-172515608B8C}"/>
    <cellStyle name="Migliaia 6 3 2 5 2 3 3" xfId="31152" xr:uid="{2DBD788A-79F8-4872-8AD2-3245CD20D622}"/>
    <cellStyle name="Migliaia 6 3 2 5 2 4" xfId="14024" xr:uid="{A194FA9E-E92E-4226-895C-A890C0CFE262}"/>
    <cellStyle name="Migliaia 6 3 2 5 2 4 2" xfId="36861" xr:uid="{D12CEEAF-2215-4E49-BD26-F2EF9ACCEACA}"/>
    <cellStyle name="Migliaia 6 3 2 5 2 5" xfId="25444" xr:uid="{7CD8D571-7B0E-414D-8C23-19A0B796F205}"/>
    <cellStyle name="Migliaia 6 3 2 5 3" xfId="4033" xr:uid="{F31C5D82-830A-4B5A-8059-2730A4D2694F}"/>
    <cellStyle name="Migliaia 6 3 2 5 3 2" xfId="9742" xr:uid="{6FEFC6F7-31C9-4FF9-9C9C-3A2C9F38AA3E}"/>
    <cellStyle name="Migliaia 6 3 2 5 3 2 2" xfId="21159" xr:uid="{0AEC3D9D-A1AB-4357-9597-AEC3B61F6A37}"/>
    <cellStyle name="Migliaia 6 3 2 5 3 2 2 2" xfId="43996" xr:uid="{CD1766AE-EA50-4F17-8CDE-008FD4D3BC39}"/>
    <cellStyle name="Migliaia 6 3 2 5 3 2 3" xfId="32579" xr:uid="{61B6CF44-35BA-4A15-8C25-F1F792575432}"/>
    <cellStyle name="Migliaia 6 3 2 5 3 3" xfId="15451" xr:uid="{55B29F32-AC02-4E1A-B410-9CDE8DDEFB30}"/>
    <cellStyle name="Migliaia 6 3 2 5 3 3 2" xfId="38288" xr:uid="{BEAEEB96-F7E1-4CA0-B8EB-ED0D959A14C3}"/>
    <cellStyle name="Migliaia 6 3 2 5 3 4" xfId="26871" xr:uid="{689AFBF7-6C44-41DB-9598-86D67B59394E}"/>
    <cellStyle name="Migliaia 6 3 2 5 4" xfId="6888" xr:uid="{35ED43C1-522E-4F8E-AE2D-AA51A40E5663}"/>
    <cellStyle name="Migliaia 6 3 2 5 4 2" xfId="18305" xr:uid="{64E1A9DA-32F4-4684-B8F3-55A8FE6B55D5}"/>
    <cellStyle name="Migliaia 6 3 2 5 4 2 2" xfId="41142" xr:uid="{CFCE0242-11C5-40E6-B5C1-8D21DF9F1A4E}"/>
    <cellStyle name="Migliaia 6 3 2 5 4 3" xfId="29725" xr:uid="{598F8C43-34E7-4D36-85A3-5E88D554AF50}"/>
    <cellStyle name="Migliaia 6 3 2 5 5" xfId="12597" xr:uid="{CF98F39C-085D-4356-80F9-8776B65FF3CC}"/>
    <cellStyle name="Migliaia 6 3 2 5 5 2" xfId="35434" xr:uid="{CE6C2BCC-5DA3-4894-933B-11C11981C72C}"/>
    <cellStyle name="Migliaia 6 3 2 5 6" xfId="24017" xr:uid="{62105B42-6FCE-42E9-85E8-2C9DC1F7B8C1}"/>
    <cellStyle name="Migliaia 6 3 2 6" xfId="1345" xr:uid="{86202330-E2F6-49D3-B094-CFA460C7EBE6}"/>
    <cellStyle name="Migliaia 6 3 2 6 2" xfId="2821" xr:uid="{D17A2A31-9FD0-4DA5-932D-1D1D053AAE3B}"/>
    <cellStyle name="Migliaia 6 3 2 6 2 2" xfId="5677" xr:uid="{AD2D2D56-187D-4102-8260-B77AB2775D43}"/>
    <cellStyle name="Migliaia 6 3 2 6 2 2 2" xfId="11385" xr:uid="{5C9ABAA0-3528-4CED-AABF-602231F3A353}"/>
    <cellStyle name="Migliaia 6 3 2 6 2 2 2 2" xfId="22803" xr:uid="{2F0A72E9-F1F5-4E1A-BF1F-40181DB818AE}"/>
    <cellStyle name="Migliaia 6 3 2 6 2 2 2 2 2" xfId="45640" xr:uid="{F410DA2B-532E-4576-A201-C6588B07196D}"/>
    <cellStyle name="Migliaia 6 3 2 6 2 2 2 3" xfId="34223" xr:uid="{22664030-48F4-4021-83B3-AB9D807C348E}"/>
    <cellStyle name="Migliaia 6 3 2 6 2 2 3" xfId="17095" xr:uid="{533FF5EA-BBA3-4BFA-BCCD-D451873D6242}"/>
    <cellStyle name="Migliaia 6 3 2 6 2 2 3 2" xfId="39932" xr:uid="{08FD7C12-1F32-4F4D-A24C-0FB5A0AB5E62}"/>
    <cellStyle name="Migliaia 6 3 2 6 2 2 4" xfId="28515" xr:uid="{F0A11B4D-A6E1-4E23-95B5-393E22E0C5DE}"/>
    <cellStyle name="Migliaia 6 3 2 6 2 3" xfId="8532" xr:uid="{6290853A-F746-4F0A-8A9B-CBBA308BDD40}"/>
    <cellStyle name="Migliaia 6 3 2 6 2 3 2" xfId="19949" xr:uid="{BA8F56B9-4D19-4D4E-ACE7-9A8A030DF5CB}"/>
    <cellStyle name="Migliaia 6 3 2 6 2 3 2 2" xfId="42786" xr:uid="{FA01591C-C82B-477F-A8A0-601387B79412}"/>
    <cellStyle name="Migliaia 6 3 2 6 2 3 3" xfId="31369" xr:uid="{E88EBF91-276A-4372-BF30-FB12607023AA}"/>
    <cellStyle name="Migliaia 6 3 2 6 2 4" xfId="14241" xr:uid="{302E3E9F-D562-452F-8C6C-3518FD93D6B2}"/>
    <cellStyle name="Migliaia 6 3 2 6 2 4 2" xfId="37078" xr:uid="{23AEF514-A027-402B-AB7B-CDB9C82FD492}"/>
    <cellStyle name="Migliaia 6 3 2 6 2 5" xfId="25661" xr:uid="{AFEF0131-CAAC-4F52-910A-EBE016BCB02B}"/>
    <cellStyle name="Migliaia 6 3 2 6 3" xfId="4250" xr:uid="{8EE0A453-C8F6-4A35-AB1C-1172E8E6F9E9}"/>
    <cellStyle name="Migliaia 6 3 2 6 3 2" xfId="9959" xr:uid="{1E88E278-F1EB-469C-9EE7-2E0EBCD8336D}"/>
    <cellStyle name="Migliaia 6 3 2 6 3 2 2" xfId="21376" xr:uid="{7F0E86CB-2F5D-4E47-AD00-428B64725818}"/>
    <cellStyle name="Migliaia 6 3 2 6 3 2 2 2" xfId="44213" xr:uid="{96E0F804-167B-44A3-8544-49EEAF7C813C}"/>
    <cellStyle name="Migliaia 6 3 2 6 3 2 3" xfId="32796" xr:uid="{4FB9EE9A-66D7-487E-AA42-D7C2E56EFDBA}"/>
    <cellStyle name="Migliaia 6 3 2 6 3 3" xfId="15668" xr:uid="{92D411F2-E295-4A24-91B4-35D566164A6D}"/>
    <cellStyle name="Migliaia 6 3 2 6 3 3 2" xfId="38505" xr:uid="{49AF79A0-F39F-4F6A-A469-01E4AF6658C9}"/>
    <cellStyle name="Migliaia 6 3 2 6 3 4" xfId="27088" xr:uid="{C10875CE-DB02-4497-9998-8CD49C5ED0C8}"/>
    <cellStyle name="Migliaia 6 3 2 6 4" xfId="7105" xr:uid="{826A75E4-4624-4449-95BC-139A6170A010}"/>
    <cellStyle name="Migliaia 6 3 2 6 4 2" xfId="18522" xr:uid="{013ACB88-A2B8-4B1A-A2D2-DB7B296B210D}"/>
    <cellStyle name="Migliaia 6 3 2 6 4 2 2" xfId="41359" xr:uid="{70114A61-17F0-4DE6-AE84-62DAE04FACB8}"/>
    <cellStyle name="Migliaia 6 3 2 6 4 3" xfId="29942" xr:uid="{4066B1B7-3B0F-48EC-A9D3-761288DD6446}"/>
    <cellStyle name="Migliaia 6 3 2 6 5" xfId="12814" xr:uid="{27ED5964-D3A1-4ED0-B88B-AEBDB4404393}"/>
    <cellStyle name="Migliaia 6 3 2 6 5 2" xfId="35651" xr:uid="{0D2F05B7-DF5B-4A91-8B26-689C2D6B1896}"/>
    <cellStyle name="Migliaia 6 3 2 6 6" xfId="24234" xr:uid="{399BF24C-1615-46DC-9509-0A8028F1A828}"/>
    <cellStyle name="Migliaia 6 3 2 7" xfId="1592" xr:uid="{F5276242-7689-4D99-BA1E-5E871FB1D163}"/>
    <cellStyle name="Migliaia 6 3 2 7 2" xfId="3038" xr:uid="{983D304C-1D4F-4E42-8A1D-C9C066DAA9AE}"/>
    <cellStyle name="Migliaia 6 3 2 7 2 2" xfId="5894" xr:uid="{AC226D59-4F7F-425F-8E0D-02CBB6EE8A29}"/>
    <cellStyle name="Migliaia 6 3 2 7 2 2 2" xfId="11602" xr:uid="{EC4D1A19-7EAD-4E58-A063-8B8050B82683}"/>
    <cellStyle name="Migliaia 6 3 2 7 2 2 2 2" xfId="23020" xr:uid="{8450CE31-B4C5-4736-A7A7-3782D0E8DE2C}"/>
    <cellStyle name="Migliaia 6 3 2 7 2 2 2 2 2" xfId="45857" xr:uid="{99B7B14C-FC51-4829-B8D7-9651EEDAFB11}"/>
    <cellStyle name="Migliaia 6 3 2 7 2 2 2 3" xfId="34440" xr:uid="{619AFA8E-E29F-44B1-BBC2-BAF831DF659C}"/>
    <cellStyle name="Migliaia 6 3 2 7 2 2 3" xfId="17312" xr:uid="{E8AFB486-8CEC-4742-A7ED-7BB27AFE1357}"/>
    <cellStyle name="Migliaia 6 3 2 7 2 2 3 2" xfId="40149" xr:uid="{0E2C1136-8615-419C-989A-925FEA07A1F9}"/>
    <cellStyle name="Migliaia 6 3 2 7 2 2 4" xfId="28732" xr:uid="{C324DFE6-EA33-4AD9-9E8E-066494AB0DDD}"/>
    <cellStyle name="Migliaia 6 3 2 7 2 3" xfId="8749" xr:uid="{FDC241B2-8F9B-4876-9E32-428F307DCE85}"/>
    <cellStyle name="Migliaia 6 3 2 7 2 3 2" xfId="20166" xr:uid="{4C76FF4A-61E6-417F-BCFD-1F41C2BB3D6F}"/>
    <cellStyle name="Migliaia 6 3 2 7 2 3 2 2" xfId="43003" xr:uid="{E4FD7EC5-6BD6-48D9-93CE-A09D64F76AF0}"/>
    <cellStyle name="Migliaia 6 3 2 7 2 3 3" xfId="31586" xr:uid="{4358B5F6-0F44-4EF0-BDA4-C07D3BA92391}"/>
    <cellStyle name="Migliaia 6 3 2 7 2 4" xfId="14458" xr:uid="{5E1E6658-F0CB-46F1-8E86-A9A3D1B6A8C0}"/>
    <cellStyle name="Migliaia 6 3 2 7 2 4 2" xfId="37295" xr:uid="{EFE3D591-FFF2-4EA8-A120-6381C09ECC4A}"/>
    <cellStyle name="Migliaia 6 3 2 7 2 5" xfId="25878" xr:uid="{70B55AE7-24FE-483C-9E68-64B97E390D42}"/>
    <cellStyle name="Migliaia 6 3 2 7 3" xfId="4467" xr:uid="{47D34E29-6A48-4A4E-B007-3642FB585DF1}"/>
    <cellStyle name="Migliaia 6 3 2 7 3 2" xfId="10176" xr:uid="{0676E55A-65C7-4E0B-9893-055629FC4BE4}"/>
    <cellStyle name="Migliaia 6 3 2 7 3 2 2" xfId="21593" xr:uid="{44436B66-96C9-46A1-8DB9-59C409623043}"/>
    <cellStyle name="Migliaia 6 3 2 7 3 2 2 2" xfId="44430" xr:uid="{493ED7A4-C112-4A3D-B037-6FBE3D7F677C}"/>
    <cellStyle name="Migliaia 6 3 2 7 3 2 3" xfId="33013" xr:uid="{11592126-9CCE-4815-A42C-5AE9004C21A9}"/>
    <cellStyle name="Migliaia 6 3 2 7 3 3" xfId="15885" xr:uid="{57498A7D-EA59-4F5F-B35D-B966F393ED4B}"/>
    <cellStyle name="Migliaia 6 3 2 7 3 3 2" xfId="38722" xr:uid="{57536B08-7DA9-4B5B-8D20-6D2826BAD941}"/>
    <cellStyle name="Migliaia 6 3 2 7 3 4" xfId="27305" xr:uid="{691B6D85-0EC1-4B2E-A1A7-609930DFFCBF}"/>
    <cellStyle name="Migliaia 6 3 2 7 4" xfId="7322" xr:uid="{041846F7-F5B9-4655-9C94-3D8771126EA6}"/>
    <cellStyle name="Migliaia 6 3 2 7 4 2" xfId="18739" xr:uid="{91ACC6D1-7C64-4D0E-A8D8-5F14A03DC303}"/>
    <cellStyle name="Migliaia 6 3 2 7 4 2 2" xfId="41576" xr:uid="{5E00196B-92F4-4DA9-91DE-98B3C98278D6}"/>
    <cellStyle name="Migliaia 6 3 2 7 4 3" xfId="30159" xr:uid="{08B943A2-C8A6-4D9F-9FEF-17CD7E0F1EC9}"/>
    <cellStyle name="Migliaia 6 3 2 7 5" xfId="13031" xr:uid="{989CEA77-F010-45C0-94FC-C0FB853C8924}"/>
    <cellStyle name="Migliaia 6 3 2 7 5 2" xfId="35868" xr:uid="{81D1B536-7BFA-4116-92A4-FF293DB8F217}"/>
    <cellStyle name="Migliaia 6 3 2 7 6" xfId="24451" xr:uid="{212FFA6E-4D8F-4D07-B254-3125C9EC6A8B}"/>
    <cellStyle name="Migliaia 6 3 2 8" xfId="1944" xr:uid="{F2E6DDE2-46C0-4C40-8470-AC6D58EC1966}"/>
    <cellStyle name="Migliaia 6 3 2 8 2" xfId="4800" xr:uid="{B8244C14-7E4C-435D-B0BA-C4EDA69C4AD9}"/>
    <cellStyle name="Migliaia 6 3 2 8 2 2" xfId="10509" xr:uid="{7E5354FA-C654-4488-90C7-3E6256FA8C31}"/>
    <cellStyle name="Migliaia 6 3 2 8 2 2 2" xfId="21926" xr:uid="{F672FD9B-10A8-40C2-ABE8-501DE8594848}"/>
    <cellStyle name="Migliaia 6 3 2 8 2 2 2 2" xfId="44763" xr:uid="{B57CBCBE-1B9D-46C4-9DD2-5EDC13039A1A}"/>
    <cellStyle name="Migliaia 6 3 2 8 2 2 3" xfId="33346" xr:uid="{865E1641-0F62-4326-BFE7-02C28C6BCAE7}"/>
    <cellStyle name="Migliaia 6 3 2 8 2 3" xfId="16218" xr:uid="{3065E337-A37E-497D-83F9-171ED82CD05D}"/>
    <cellStyle name="Migliaia 6 3 2 8 2 3 2" xfId="39055" xr:uid="{72C9BD72-4FDE-41FF-B71C-2683C572A400}"/>
    <cellStyle name="Migliaia 6 3 2 8 2 4" xfId="27638" xr:uid="{EDE6DF34-72C7-43C9-94FE-0F9FC8DDDC6A}"/>
    <cellStyle name="Migliaia 6 3 2 8 3" xfId="7655" xr:uid="{31D69F34-70C3-4A4B-AEDB-82F5DCC121B0}"/>
    <cellStyle name="Migliaia 6 3 2 8 3 2" xfId="19072" xr:uid="{A435064E-4E80-4F4A-8AA4-6EDF2A0F2D93}"/>
    <cellStyle name="Migliaia 6 3 2 8 3 2 2" xfId="41909" xr:uid="{16EF446B-756D-47AF-85B2-D3697B3C23FB}"/>
    <cellStyle name="Migliaia 6 3 2 8 3 3" xfId="30492" xr:uid="{5908CB32-3478-4859-B549-2C45ACF4A6B3}"/>
    <cellStyle name="Migliaia 6 3 2 8 4" xfId="13364" xr:uid="{BA2D27E1-535E-4276-BB70-B0C504D48184}"/>
    <cellStyle name="Migliaia 6 3 2 8 4 2" xfId="36201" xr:uid="{6FEEA4E9-47F5-471C-8F58-788467A3E036}"/>
    <cellStyle name="Migliaia 6 3 2 8 5" xfId="24784" xr:uid="{BE1B6F24-6C57-4CBC-8A4C-06E3CD918E3B}"/>
    <cellStyle name="Migliaia 6 3 2 9" xfId="3373" xr:uid="{0B64EEE5-1EC2-4A55-AFB6-0FA3F003F7DE}"/>
    <cellStyle name="Migliaia 6 3 2 9 2" xfId="9082" xr:uid="{6087D267-D6CB-4423-B635-01682E343374}"/>
    <cellStyle name="Migliaia 6 3 2 9 2 2" xfId="20499" xr:uid="{65248B79-B884-4056-BDE2-9837F1B2278E}"/>
    <cellStyle name="Migliaia 6 3 2 9 2 2 2" xfId="43336" xr:uid="{D48F18D1-737C-4717-947C-6A5437793867}"/>
    <cellStyle name="Migliaia 6 3 2 9 2 3" xfId="31919" xr:uid="{7332147D-80A8-4CB9-941B-816053861F61}"/>
    <cellStyle name="Migliaia 6 3 2 9 3" xfId="14791" xr:uid="{F635F16E-AB1E-4B81-813A-8399F3CB330B}"/>
    <cellStyle name="Migliaia 6 3 2 9 3 2" xfId="37628" xr:uid="{538821F6-1334-4121-A897-5C771BF61DA1}"/>
    <cellStyle name="Migliaia 6 3 2 9 4" xfId="26211" xr:uid="{20F0F028-F409-4CC6-B29C-FF0352AE16BB}"/>
    <cellStyle name="Migliaia 6 3 3" xfId="401" xr:uid="{59AF865E-0296-4DD0-9D40-CEC7F073D0C4}"/>
    <cellStyle name="Migliaia 6 3 3 10" xfId="11997" xr:uid="{01CC776A-0181-4963-A584-E4114AD893D3}"/>
    <cellStyle name="Migliaia 6 3 3 10 2" xfId="34834" xr:uid="{537F1FA9-87DF-4225-8050-F82ABFC8729C}"/>
    <cellStyle name="Migliaia 6 3 3 11" xfId="23417" xr:uid="{8E651AF0-0BE8-4F55-9EE2-E332261A2940}"/>
    <cellStyle name="Migliaia 6 3 3 2" xfId="655" xr:uid="{ED664BAC-67FF-461C-887E-78457C499E9D}"/>
    <cellStyle name="Migliaia 6 3 3 2 2" xfId="2221" xr:uid="{48D391E1-F322-4CDF-A08C-A51249F30D35}"/>
    <cellStyle name="Migliaia 6 3 3 2 2 2" xfId="5077" xr:uid="{43A50508-7746-46E6-9256-A4C1305E4343}"/>
    <cellStyle name="Migliaia 6 3 3 2 2 2 2" xfId="10785" xr:uid="{A6301229-6180-4766-ACB6-7EC4BFDC33F1}"/>
    <cellStyle name="Migliaia 6 3 3 2 2 2 2 2" xfId="22203" xr:uid="{7AB44E84-794B-4450-A243-40E47A6C1637}"/>
    <cellStyle name="Migliaia 6 3 3 2 2 2 2 2 2" xfId="45040" xr:uid="{E9047BEE-3E04-4C7D-9CA9-AA1BD25AD102}"/>
    <cellStyle name="Migliaia 6 3 3 2 2 2 2 3" xfId="33623" xr:uid="{4C801EAD-38CA-43FB-B07D-99EA90B4481B}"/>
    <cellStyle name="Migliaia 6 3 3 2 2 2 3" xfId="16495" xr:uid="{8549B0B4-FBF9-455C-97BA-EC8F5412EC0A}"/>
    <cellStyle name="Migliaia 6 3 3 2 2 2 3 2" xfId="39332" xr:uid="{A7E14F73-3854-4823-9289-0D1E68C18E34}"/>
    <cellStyle name="Migliaia 6 3 3 2 2 2 4" xfId="27915" xr:uid="{97505CE8-70D9-427D-9E80-15051CB043F8}"/>
    <cellStyle name="Migliaia 6 3 3 2 2 3" xfId="7932" xr:uid="{F4A00DC7-7DB5-4C7F-AA4D-D8907F549D49}"/>
    <cellStyle name="Migliaia 6 3 3 2 2 3 2" xfId="19349" xr:uid="{67D2BF9F-6859-4E7D-802E-87F37A1E20CC}"/>
    <cellStyle name="Migliaia 6 3 3 2 2 3 2 2" xfId="42186" xr:uid="{07BEEBC2-E72B-4486-85A7-BBD45232C0C4}"/>
    <cellStyle name="Migliaia 6 3 3 2 2 3 3" xfId="30769" xr:uid="{9DE19642-7A7E-4CC9-AA05-A94F4151D162}"/>
    <cellStyle name="Migliaia 6 3 3 2 2 4" xfId="13641" xr:uid="{A61374EF-808E-41FB-8DB6-2F59375A3C3F}"/>
    <cellStyle name="Migliaia 6 3 3 2 2 4 2" xfId="36478" xr:uid="{C17E33C9-1378-4F1E-9E6C-D8E4DDAEE04C}"/>
    <cellStyle name="Migliaia 6 3 3 2 2 5" xfId="25061" xr:uid="{EC160205-F8B0-4637-94DB-C009B94E894B}"/>
    <cellStyle name="Migliaia 6 3 3 2 3" xfId="3650" xr:uid="{6FA56974-7D05-4B4B-8B24-335616FD6AC1}"/>
    <cellStyle name="Migliaia 6 3 3 2 3 2" xfId="9359" xr:uid="{8521E5F7-29EF-4205-BE43-9D5A935D99E2}"/>
    <cellStyle name="Migliaia 6 3 3 2 3 2 2" xfId="20776" xr:uid="{E9C29899-3775-4743-9F6B-8862227CEAB1}"/>
    <cellStyle name="Migliaia 6 3 3 2 3 2 2 2" xfId="43613" xr:uid="{55F56617-BB94-4FB7-BFB2-21AC4A230AE8}"/>
    <cellStyle name="Migliaia 6 3 3 2 3 2 3" xfId="32196" xr:uid="{A025231A-CB16-4CA8-B5C0-F58A6EFABCFC}"/>
    <cellStyle name="Migliaia 6 3 3 2 3 3" xfId="15068" xr:uid="{18F72A17-6EFB-4D76-AA03-12A16451F83D}"/>
    <cellStyle name="Migliaia 6 3 3 2 3 3 2" xfId="37905" xr:uid="{2077568A-7CE8-4EDB-965E-A1A1FBF43947}"/>
    <cellStyle name="Migliaia 6 3 3 2 3 4" xfId="26488" xr:uid="{6AF8300C-EC26-44A5-B928-ED2CC3615484}"/>
    <cellStyle name="Migliaia 6 3 3 2 4" xfId="6505" xr:uid="{4175C3A6-4A30-4C2B-A0EF-3076DECA10B3}"/>
    <cellStyle name="Migliaia 6 3 3 2 4 2" xfId="17922" xr:uid="{8D06F441-945C-430B-BAAB-3C63103C1E35}"/>
    <cellStyle name="Migliaia 6 3 3 2 4 2 2" xfId="40759" xr:uid="{7F88E1D4-7F82-474F-AD92-79D6FFC648D4}"/>
    <cellStyle name="Migliaia 6 3 3 2 4 3" xfId="29342" xr:uid="{D7DC8C70-5F2E-4618-A7D1-F6076DFC5BB6}"/>
    <cellStyle name="Migliaia 6 3 3 2 5" xfId="12214" xr:uid="{67A52B37-E9A3-47A2-8C86-13D4437019B9}"/>
    <cellStyle name="Migliaia 6 3 3 2 5 2" xfId="35051" xr:uid="{1E84896E-6839-4255-9038-D94E17BECA51}"/>
    <cellStyle name="Migliaia 6 3 3 2 6" xfId="23634" xr:uid="{8E0F31FD-CA37-452C-88A8-43C63E57A271}"/>
    <cellStyle name="Migliaia 6 3 3 3" xfId="915" xr:uid="{F9284090-6395-470C-B71A-5654B7D54ABA}"/>
    <cellStyle name="Migliaia 6 3 3 3 2" xfId="2438" xr:uid="{3A44F4EA-D8AC-4E0E-A169-702ABE36EB87}"/>
    <cellStyle name="Migliaia 6 3 3 3 2 2" xfId="5294" xr:uid="{4A0678C7-A40A-48B6-88DC-376DB2B00A3C}"/>
    <cellStyle name="Migliaia 6 3 3 3 2 2 2" xfId="11002" xr:uid="{A2892C19-FAC8-4F90-BDE2-370F68E38BE0}"/>
    <cellStyle name="Migliaia 6 3 3 3 2 2 2 2" xfId="22420" xr:uid="{FD891738-1DB4-4C65-BBE0-DE96F44A7D66}"/>
    <cellStyle name="Migliaia 6 3 3 3 2 2 2 2 2" xfId="45257" xr:uid="{13F29B45-D3F5-40AF-BE70-3A569EE3FDF2}"/>
    <cellStyle name="Migliaia 6 3 3 3 2 2 2 3" xfId="33840" xr:uid="{711FF264-0207-4ACF-8B89-A453CA1FC231}"/>
    <cellStyle name="Migliaia 6 3 3 3 2 2 3" xfId="16712" xr:uid="{46F05C55-63E5-4874-93B6-0AE0524C1628}"/>
    <cellStyle name="Migliaia 6 3 3 3 2 2 3 2" xfId="39549" xr:uid="{13EBE9CF-F205-4824-B25B-D2F41926D7D7}"/>
    <cellStyle name="Migliaia 6 3 3 3 2 2 4" xfId="28132" xr:uid="{B236B582-B731-4D30-BBE2-BA8B17AF741A}"/>
    <cellStyle name="Migliaia 6 3 3 3 2 3" xfId="8149" xr:uid="{0C378B7E-533D-4877-94B9-8FD516329560}"/>
    <cellStyle name="Migliaia 6 3 3 3 2 3 2" xfId="19566" xr:uid="{E422B78E-26A4-4EE7-80F4-13AC7B5CB7E8}"/>
    <cellStyle name="Migliaia 6 3 3 3 2 3 2 2" xfId="42403" xr:uid="{8A8FCFA1-1819-43E7-ADD8-4B9665422883}"/>
    <cellStyle name="Migliaia 6 3 3 3 2 3 3" xfId="30986" xr:uid="{4FD9FCF9-FE1B-4F50-A554-E7F1BA1C4C65}"/>
    <cellStyle name="Migliaia 6 3 3 3 2 4" xfId="13858" xr:uid="{A44D26A2-8C37-4C0D-839B-8EBBF11E47EA}"/>
    <cellStyle name="Migliaia 6 3 3 3 2 4 2" xfId="36695" xr:uid="{E544F698-A01A-4C68-AEE5-007FFF4D4FCC}"/>
    <cellStyle name="Migliaia 6 3 3 3 2 5" xfId="25278" xr:uid="{1F9432B3-0D6B-4153-9D98-FF73AD80178C}"/>
    <cellStyle name="Migliaia 6 3 3 3 3" xfId="3867" xr:uid="{492877C6-116D-4D48-AD8B-734C357C2E11}"/>
    <cellStyle name="Migliaia 6 3 3 3 3 2" xfId="9576" xr:uid="{4F2E397B-5B9A-4FF5-9925-EE8866472B91}"/>
    <cellStyle name="Migliaia 6 3 3 3 3 2 2" xfId="20993" xr:uid="{5E15A1F7-6DE1-4A31-B457-EF0FF55D2B83}"/>
    <cellStyle name="Migliaia 6 3 3 3 3 2 2 2" xfId="43830" xr:uid="{29A773C8-5372-4DB4-934F-33B8D69FF500}"/>
    <cellStyle name="Migliaia 6 3 3 3 3 2 3" xfId="32413" xr:uid="{9D0D0D9A-0BE3-4CBE-A9C4-416AD67319A1}"/>
    <cellStyle name="Migliaia 6 3 3 3 3 3" xfId="15285" xr:uid="{2B5BEDF5-ACD4-4BC5-B45F-C046757E4752}"/>
    <cellStyle name="Migliaia 6 3 3 3 3 3 2" xfId="38122" xr:uid="{BEDFC39D-3264-4C5C-9204-BED766334F38}"/>
    <cellStyle name="Migliaia 6 3 3 3 3 4" xfId="26705" xr:uid="{D266CC70-4DB2-4BE2-B591-EA765D357479}"/>
    <cellStyle name="Migliaia 6 3 3 3 4" xfId="6722" xr:uid="{50B75484-0E37-4E8F-AB91-7E8069EF7E44}"/>
    <cellStyle name="Migliaia 6 3 3 3 4 2" xfId="18139" xr:uid="{EC91801A-4212-4F4C-ABE0-2FE90FDE33C4}"/>
    <cellStyle name="Migliaia 6 3 3 3 4 2 2" xfId="40976" xr:uid="{9A541810-A45E-4399-94D2-CCB20EC09C24}"/>
    <cellStyle name="Migliaia 6 3 3 3 4 3" xfId="29559" xr:uid="{6150C2B6-8B07-48E4-9879-79B51D5FD047}"/>
    <cellStyle name="Migliaia 6 3 3 3 5" xfId="12431" xr:uid="{B8CDFB4E-FDE6-4453-A2A8-F5B72A1482C2}"/>
    <cellStyle name="Migliaia 6 3 3 3 5 2" xfId="35268" xr:uid="{E8649C02-C2C6-4EC1-8463-98D5A955DD87}"/>
    <cellStyle name="Migliaia 6 3 3 3 6" xfId="23851" xr:uid="{5EA7F2DF-DB5B-4E28-A016-FD7D4D69F153}"/>
    <cellStyle name="Migliaia 6 3 3 4" xfId="1162" xr:uid="{B9740385-43CC-428A-A9AF-F123A50449EC}"/>
    <cellStyle name="Migliaia 6 3 3 4 2" xfId="2655" xr:uid="{D1B8CF00-C00C-4D5C-BD61-992E28AA84B6}"/>
    <cellStyle name="Migliaia 6 3 3 4 2 2" xfId="5511" xr:uid="{39EF18FF-E3DE-42B6-A631-0A784623A176}"/>
    <cellStyle name="Migliaia 6 3 3 4 2 2 2" xfId="11219" xr:uid="{EC5CD048-3623-4A33-AE70-47501ACD3C11}"/>
    <cellStyle name="Migliaia 6 3 3 4 2 2 2 2" xfId="22637" xr:uid="{F0B34C79-A41A-4339-8E9E-7F495B216FAD}"/>
    <cellStyle name="Migliaia 6 3 3 4 2 2 2 2 2" xfId="45474" xr:uid="{FD7B9739-6005-425B-B58F-D34779C1B14B}"/>
    <cellStyle name="Migliaia 6 3 3 4 2 2 2 3" xfId="34057" xr:uid="{C1F99D47-531F-4B88-BDE7-B0B3A264D7B2}"/>
    <cellStyle name="Migliaia 6 3 3 4 2 2 3" xfId="16929" xr:uid="{9ECC8F51-287A-4E37-8C53-F8D5790DA90B}"/>
    <cellStyle name="Migliaia 6 3 3 4 2 2 3 2" xfId="39766" xr:uid="{1D2F5D86-C1E2-43B0-83E2-B15D4F4EF0D8}"/>
    <cellStyle name="Migliaia 6 3 3 4 2 2 4" xfId="28349" xr:uid="{89C4B44D-31BF-478C-B53F-1447447C2584}"/>
    <cellStyle name="Migliaia 6 3 3 4 2 3" xfId="8366" xr:uid="{5F7CE4F2-01A9-4920-BCFA-C62142CF3C6B}"/>
    <cellStyle name="Migliaia 6 3 3 4 2 3 2" xfId="19783" xr:uid="{302EA423-808A-4D29-8E38-B236DD7AC97F}"/>
    <cellStyle name="Migliaia 6 3 3 4 2 3 2 2" xfId="42620" xr:uid="{D0DB1289-0568-4286-9473-398495C0C827}"/>
    <cellStyle name="Migliaia 6 3 3 4 2 3 3" xfId="31203" xr:uid="{086A6FE4-831B-44FC-A7C8-A3122B0991C5}"/>
    <cellStyle name="Migliaia 6 3 3 4 2 4" xfId="14075" xr:uid="{A47F0509-ABDC-4C9C-AD2F-EEBFAB2C5DE9}"/>
    <cellStyle name="Migliaia 6 3 3 4 2 4 2" xfId="36912" xr:uid="{944F3B09-B72D-4261-811C-7311E71D23BE}"/>
    <cellStyle name="Migliaia 6 3 3 4 2 5" xfId="25495" xr:uid="{67F0AC03-ED11-475C-B464-FBC5424D45BC}"/>
    <cellStyle name="Migliaia 6 3 3 4 3" xfId="4084" xr:uid="{75F9C58C-C52C-45DF-89A0-C57CF5304E22}"/>
    <cellStyle name="Migliaia 6 3 3 4 3 2" xfId="9793" xr:uid="{0120C49A-F2DF-46AA-823B-70F009AA7082}"/>
    <cellStyle name="Migliaia 6 3 3 4 3 2 2" xfId="21210" xr:uid="{D0E5D601-1E88-4F2D-A2D4-2CC27FA431FF}"/>
    <cellStyle name="Migliaia 6 3 3 4 3 2 2 2" xfId="44047" xr:uid="{F22995C6-0F5A-4E5E-A1A9-1008CEA9551F}"/>
    <cellStyle name="Migliaia 6 3 3 4 3 2 3" xfId="32630" xr:uid="{CDE5DD8C-FC5B-4C0C-ACA0-E89F285457BC}"/>
    <cellStyle name="Migliaia 6 3 3 4 3 3" xfId="15502" xr:uid="{7CE9A096-FD80-4999-80C8-C3746F6DEA9B}"/>
    <cellStyle name="Migliaia 6 3 3 4 3 3 2" xfId="38339" xr:uid="{3912C60B-3400-4971-BBA9-F0B842989D71}"/>
    <cellStyle name="Migliaia 6 3 3 4 3 4" xfId="26922" xr:uid="{64D3EE57-C567-43A4-B88B-1FCC4C909487}"/>
    <cellStyle name="Migliaia 6 3 3 4 4" xfId="6939" xr:uid="{B1E15AA0-61D5-4A6C-B727-8BB44F2F5617}"/>
    <cellStyle name="Migliaia 6 3 3 4 4 2" xfId="18356" xr:uid="{47333029-7E09-4B9E-B199-5583948749BA}"/>
    <cellStyle name="Migliaia 6 3 3 4 4 2 2" xfId="41193" xr:uid="{173339A7-4E82-48F6-95E2-3560787A7304}"/>
    <cellStyle name="Migliaia 6 3 3 4 4 3" xfId="29776" xr:uid="{15AE2407-B261-43EC-A157-A5C2E10864A7}"/>
    <cellStyle name="Migliaia 6 3 3 4 5" xfId="12648" xr:uid="{6AC28585-CCC0-4BF6-9B31-03FA96C540F3}"/>
    <cellStyle name="Migliaia 6 3 3 4 5 2" xfId="35485" xr:uid="{FEDCD9D2-2916-4110-813C-EF147CD33ECE}"/>
    <cellStyle name="Migliaia 6 3 3 4 6" xfId="24068" xr:uid="{F74A15C2-9A43-4BCE-B350-28CB28CF16FA}"/>
    <cellStyle name="Migliaia 6 3 3 5" xfId="1409" xr:uid="{0C1EC92B-95D9-4ABF-B544-D03292024331}"/>
    <cellStyle name="Migliaia 6 3 3 5 2" xfId="2872" xr:uid="{F4EA0F8B-34D3-4C80-A415-C0872FA61D0F}"/>
    <cellStyle name="Migliaia 6 3 3 5 2 2" xfId="5728" xr:uid="{7E89E7CB-13E0-4D23-AEAC-64ABA008AB1E}"/>
    <cellStyle name="Migliaia 6 3 3 5 2 2 2" xfId="11436" xr:uid="{A915FD2A-B5BB-4E94-8004-16665004E4C9}"/>
    <cellStyle name="Migliaia 6 3 3 5 2 2 2 2" xfId="22854" xr:uid="{7A0E6528-4B1F-40B1-9F79-1855607520CC}"/>
    <cellStyle name="Migliaia 6 3 3 5 2 2 2 2 2" xfId="45691" xr:uid="{69A9F954-D303-4AF7-A1D5-B2BCBD6FB679}"/>
    <cellStyle name="Migliaia 6 3 3 5 2 2 2 3" xfId="34274" xr:uid="{95355EEF-1A18-421C-8F3C-39B15D6A31BC}"/>
    <cellStyle name="Migliaia 6 3 3 5 2 2 3" xfId="17146" xr:uid="{702E60D6-50E7-4B29-9F25-A83617F05F45}"/>
    <cellStyle name="Migliaia 6 3 3 5 2 2 3 2" xfId="39983" xr:uid="{DF526CD8-A0D1-4CCA-9B67-58DABD7E3E8B}"/>
    <cellStyle name="Migliaia 6 3 3 5 2 2 4" xfId="28566" xr:uid="{631B6D6F-662E-456E-B4FF-283BA9D0CEB6}"/>
    <cellStyle name="Migliaia 6 3 3 5 2 3" xfId="8583" xr:uid="{2062FC9F-2953-43AE-9975-1372E0CB5769}"/>
    <cellStyle name="Migliaia 6 3 3 5 2 3 2" xfId="20000" xr:uid="{181E435A-8DEF-48C9-893B-195D1E36AB4B}"/>
    <cellStyle name="Migliaia 6 3 3 5 2 3 2 2" xfId="42837" xr:uid="{A69BDB06-E537-43B7-9A9A-5D32E6277D0C}"/>
    <cellStyle name="Migliaia 6 3 3 5 2 3 3" xfId="31420" xr:uid="{BCA59458-504B-4F34-8A71-6B6BEB7D01AA}"/>
    <cellStyle name="Migliaia 6 3 3 5 2 4" xfId="14292" xr:uid="{D58A31A0-2ABD-4836-8AF9-11ED2B20B63A}"/>
    <cellStyle name="Migliaia 6 3 3 5 2 4 2" xfId="37129" xr:uid="{C6110AB7-E2E6-4BA3-A298-D90A45FC64C8}"/>
    <cellStyle name="Migliaia 6 3 3 5 2 5" xfId="25712" xr:uid="{7C150B2B-35A5-4E68-8250-58043684CF04}"/>
    <cellStyle name="Migliaia 6 3 3 5 3" xfId="4301" xr:uid="{35E86981-EDE7-4BDF-BC20-E7A17814D701}"/>
    <cellStyle name="Migliaia 6 3 3 5 3 2" xfId="10010" xr:uid="{3C0B21A0-2213-4DC3-AAA2-E07476FBEE9C}"/>
    <cellStyle name="Migliaia 6 3 3 5 3 2 2" xfId="21427" xr:uid="{7769B678-D1D8-47FE-A18B-D009DEC1EC02}"/>
    <cellStyle name="Migliaia 6 3 3 5 3 2 2 2" xfId="44264" xr:uid="{2E562C6D-025C-47DA-8CC6-0B6DCDC9CC53}"/>
    <cellStyle name="Migliaia 6 3 3 5 3 2 3" xfId="32847" xr:uid="{7AAA0848-D63A-4446-9B45-6D456CBBE821}"/>
    <cellStyle name="Migliaia 6 3 3 5 3 3" xfId="15719" xr:uid="{BCA39F50-D785-4EFD-839E-992B014910B3}"/>
    <cellStyle name="Migliaia 6 3 3 5 3 3 2" xfId="38556" xr:uid="{F30CC653-7D8B-4C8C-89BE-78F9BDC9CA8B}"/>
    <cellStyle name="Migliaia 6 3 3 5 3 4" xfId="27139" xr:uid="{A55B93D7-E246-4D0E-836B-962BC7EA3F93}"/>
    <cellStyle name="Migliaia 6 3 3 5 4" xfId="7156" xr:uid="{5E58F626-3FE1-4F4F-B163-A2CC7BCF53FC}"/>
    <cellStyle name="Migliaia 6 3 3 5 4 2" xfId="18573" xr:uid="{59894237-5CEA-4854-A17D-9F364964DCE9}"/>
    <cellStyle name="Migliaia 6 3 3 5 4 2 2" xfId="41410" xr:uid="{97F92A16-705A-41C4-9EA4-1ECB41C5C085}"/>
    <cellStyle name="Migliaia 6 3 3 5 4 3" xfId="29993" xr:uid="{F29DFF8B-63E1-4749-B7D0-8EFD5B671B38}"/>
    <cellStyle name="Migliaia 6 3 3 5 5" xfId="12865" xr:uid="{89A9886F-967D-42EA-BFFA-D9C7354FD158}"/>
    <cellStyle name="Migliaia 6 3 3 5 5 2" xfId="35702" xr:uid="{907949E7-0EF1-4E79-9128-9575D979EE16}"/>
    <cellStyle name="Migliaia 6 3 3 5 6" xfId="24285" xr:uid="{1E6D85AE-95D2-4DC5-82E8-E6688A0E3307}"/>
    <cellStyle name="Migliaia 6 3 3 6" xfId="1656" xr:uid="{E36AB789-401A-4E4C-B56F-92F9108EC5BF}"/>
    <cellStyle name="Migliaia 6 3 3 6 2" xfId="3089" xr:uid="{FD1260CB-00B9-4CBD-9960-D02E98F48FC0}"/>
    <cellStyle name="Migliaia 6 3 3 6 2 2" xfId="5945" xr:uid="{78110B63-40FD-4205-B245-488A0783C5CD}"/>
    <cellStyle name="Migliaia 6 3 3 6 2 2 2" xfId="11653" xr:uid="{1D8FA9A0-9BF7-467F-B8BF-9AF5290A8E00}"/>
    <cellStyle name="Migliaia 6 3 3 6 2 2 2 2" xfId="23071" xr:uid="{22657662-3A6A-4324-B228-3986C3039D15}"/>
    <cellStyle name="Migliaia 6 3 3 6 2 2 2 2 2" xfId="45908" xr:uid="{D2BD10E5-8620-48A4-AB5F-EB3D9F7E59D2}"/>
    <cellStyle name="Migliaia 6 3 3 6 2 2 2 3" xfId="34491" xr:uid="{C2A712C1-96AF-4A88-9CA3-4AE564FFDD73}"/>
    <cellStyle name="Migliaia 6 3 3 6 2 2 3" xfId="17363" xr:uid="{B17A968F-4142-4A9C-B863-FA294302F7E4}"/>
    <cellStyle name="Migliaia 6 3 3 6 2 2 3 2" xfId="40200" xr:uid="{00E0590F-F829-434C-BD10-7218F251001B}"/>
    <cellStyle name="Migliaia 6 3 3 6 2 2 4" xfId="28783" xr:uid="{3A05EC0C-A5C1-4D58-9691-58D0FF4954CA}"/>
    <cellStyle name="Migliaia 6 3 3 6 2 3" xfId="8800" xr:uid="{83C32FA1-EB6F-4B94-9969-EECDEE3D4729}"/>
    <cellStyle name="Migliaia 6 3 3 6 2 3 2" xfId="20217" xr:uid="{6E124D03-5E63-4EEF-831A-21B8B7C05DAD}"/>
    <cellStyle name="Migliaia 6 3 3 6 2 3 2 2" xfId="43054" xr:uid="{255303F5-C223-4D3A-BED1-869233DEAB7B}"/>
    <cellStyle name="Migliaia 6 3 3 6 2 3 3" xfId="31637" xr:uid="{B76ECE71-9ABB-4A70-B473-A30BADF6862D}"/>
    <cellStyle name="Migliaia 6 3 3 6 2 4" xfId="14509" xr:uid="{89F032ED-F1A3-4BAB-8218-11484A1D1B5B}"/>
    <cellStyle name="Migliaia 6 3 3 6 2 4 2" xfId="37346" xr:uid="{2A6E0CC8-7770-407D-8059-0C583F083C16}"/>
    <cellStyle name="Migliaia 6 3 3 6 2 5" xfId="25929" xr:uid="{637B4148-D36F-4E83-9339-D9B50013A178}"/>
    <cellStyle name="Migliaia 6 3 3 6 3" xfId="4518" xr:uid="{440D86A7-9C48-457E-B686-396393C8AF2D}"/>
    <cellStyle name="Migliaia 6 3 3 6 3 2" xfId="10227" xr:uid="{170257E3-AE43-4FA5-8705-8444F0E19329}"/>
    <cellStyle name="Migliaia 6 3 3 6 3 2 2" xfId="21644" xr:uid="{CED785EC-74F5-4F75-8DEB-84657096758B}"/>
    <cellStyle name="Migliaia 6 3 3 6 3 2 2 2" xfId="44481" xr:uid="{D09C3908-C227-45C7-A60D-8B84296BD851}"/>
    <cellStyle name="Migliaia 6 3 3 6 3 2 3" xfId="33064" xr:uid="{6C8D6252-2EC6-4BC8-AADD-677A943BD222}"/>
    <cellStyle name="Migliaia 6 3 3 6 3 3" xfId="15936" xr:uid="{7DC9F00A-189E-4002-AFFB-23E72D3AD345}"/>
    <cellStyle name="Migliaia 6 3 3 6 3 3 2" xfId="38773" xr:uid="{7A5F6157-CB8E-4B12-87C8-CF4F92E7887E}"/>
    <cellStyle name="Migliaia 6 3 3 6 3 4" xfId="27356" xr:uid="{00527111-01EB-4BE2-9AC2-D85CA23A5F34}"/>
    <cellStyle name="Migliaia 6 3 3 6 4" xfId="7373" xr:uid="{BD5AF6D3-FB04-42A9-9D31-025BFE30A38D}"/>
    <cellStyle name="Migliaia 6 3 3 6 4 2" xfId="18790" xr:uid="{BA611CC6-E220-47CF-A1AD-43FFB944469D}"/>
    <cellStyle name="Migliaia 6 3 3 6 4 2 2" xfId="41627" xr:uid="{D5B7F0F2-7349-44D0-8D76-260690E7C38A}"/>
    <cellStyle name="Migliaia 6 3 3 6 4 3" xfId="30210" xr:uid="{A33C779C-4B54-4166-8099-4EF9BEFA4DD4}"/>
    <cellStyle name="Migliaia 6 3 3 6 5" xfId="13082" xr:uid="{FC70EBFB-7A16-48A1-839C-6E359361BB3C}"/>
    <cellStyle name="Migliaia 6 3 3 6 5 2" xfId="35919" xr:uid="{DB29A06E-6921-4ACE-926F-18364E51F8A1}"/>
    <cellStyle name="Migliaia 6 3 3 6 6" xfId="24502" xr:uid="{FA104A0E-EBDC-47AE-8F6F-04434D338C56}"/>
    <cellStyle name="Migliaia 6 3 3 7" xfId="2004" xr:uid="{F5D02636-893F-4824-9420-F8E9B9B4C1E3}"/>
    <cellStyle name="Migliaia 6 3 3 7 2" xfId="4860" xr:uid="{E58EB792-026B-4988-9879-78276D5A9CE0}"/>
    <cellStyle name="Migliaia 6 3 3 7 2 2" xfId="10568" xr:uid="{9E8C415D-71F1-4C9D-93BF-A6F9AB6BDFA4}"/>
    <cellStyle name="Migliaia 6 3 3 7 2 2 2" xfId="21986" xr:uid="{A4C22970-BADA-4EC7-8DA9-09B6D9BE4ABE}"/>
    <cellStyle name="Migliaia 6 3 3 7 2 2 2 2" xfId="44823" xr:uid="{AFB787C9-19A3-4B92-864F-4306F650DC6C}"/>
    <cellStyle name="Migliaia 6 3 3 7 2 2 3" xfId="33406" xr:uid="{EBFE3450-7564-449E-A0A4-AAA59A0C6F2E}"/>
    <cellStyle name="Migliaia 6 3 3 7 2 3" xfId="16278" xr:uid="{B78AF12C-DA8E-4B4A-8AB8-84D15260A865}"/>
    <cellStyle name="Migliaia 6 3 3 7 2 3 2" xfId="39115" xr:uid="{26D3EE8C-3447-4684-8FD9-3F5FC1721E39}"/>
    <cellStyle name="Migliaia 6 3 3 7 2 4" xfId="27698" xr:uid="{7490DB38-AD6C-4B42-AFC3-BB244AD2B271}"/>
    <cellStyle name="Migliaia 6 3 3 7 3" xfId="7715" xr:uid="{BFF5C42E-03E7-47DC-9F86-F3A276572455}"/>
    <cellStyle name="Migliaia 6 3 3 7 3 2" xfId="19132" xr:uid="{97E3F7D8-6FC9-481A-93BF-2BF871D05028}"/>
    <cellStyle name="Migliaia 6 3 3 7 3 2 2" xfId="41969" xr:uid="{A6BAA21D-9135-499E-8FAA-E0A15087A163}"/>
    <cellStyle name="Migliaia 6 3 3 7 3 3" xfId="30552" xr:uid="{6352E25C-F1A5-44F7-8A52-2ECB1995766B}"/>
    <cellStyle name="Migliaia 6 3 3 7 4" xfId="13424" xr:uid="{14FDA5C3-FDF3-4CB7-9CD8-DD6BF087D079}"/>
    <cellStyle name="Migliaia 6 3 3 7 4 2" xfId="36261" xr:uid="{E7009736-7903-43B5-B514-074F9CEFA5B6}"/>
    <cellStyle name="Migliaia 6 3 3 7 5" xfId="24844" xr:uid="{337E9EB5-70CA-4804-A499-9C1B9A8C27A8}"/>
    <cellStyle name="Migliaia 6 3 3 8" xfId="3433" xr:uid="{9E3B531F-6378-42FF-A0CB-CEC615461E32}"/>
    <cellStyle name="Migliaia 6 3 3 8 2" xfId="9142" xr:uid="{97C5EAFE-6A84-46E2-9C0F-1A0D6F7F0892}"/>
    <cellStyle name="Migliaia 6 3 3 8 2 2" xfId="20559" xr:uid="{4ADE9DEA-CB09-48B3-9F51-9AACAEB81EC7}"/>
    <cellStyle name="Migliaia 6 3 3 8 2 2 2" xfId="43396" xr:uid="{AFF24550-4320-43A3-98D2-BCD69C36169E}"/>
    <cellStyle name="Migliaia 6 3 3 8 2 3" xfId="31979" xr:uid="{EB5DCE58-C203-4DD9-A13A-AFE7FB1597A3}"/>
    <cellStyle name="Migliaia 6 3 3 8 3" xfId="14851" xr:uid="{F6EDE883-2940-483C-B819-CCAC329C91F4}"/>
    <cellStyle name="Migliaia 6 3 3 8 3 2" xfId="37688" xr:uid="{97044025-5FE5-4B8D-8810-3EF07B541493}"/>
    <cellStyle name="Migliaia 6 3 3 8 4" xfId="26271" xr:uid="{3EC1BAB6-036D-4756-9436-C05764C12CB0}"/>
    <cellStyle name="Migliaia 6 3 3 9" xfId="6288" xr:uid="{A4DA3708-DBCB-49BF-BE6D-0B3A80904F2D}"/>
    <cellStyle name="Migliaia 6 3 3 9 2" xfId="17705" xr:uid="{3E4E99DB-C90F-4170-9E2C-4DEE131EC614}"/>
    <cellStyle name="Migliaia 6 3 3 9 2 2" xfId="40542" xr:uid="{0B9048AE-7196-42CA-B5D8-30B8F4C77B90}"/>
    <cellStyle name="Migliaia 6 3 3 9 3" xfId="29125" xr:uid="{26A5BEAD-A1B4-412D-A307-88EE91542042}"/>
    <cellStyle name="Migliaia 6 3 4" xfId="521" xr:uid="{224C7DE2-0364-41E9-9FAA-28CA79DB2638}"/>
    <cellStyle name="Migliaia 6 3 4 2" xfId="2107" xr:uid="{10F13140-AE09-4108-8C17-E7CC60EC9B44}"/>
    <cellStyle name="Migliaia 6 3 4 2 2" xfId="4963" xr:uid="{B30385CE-95AD-44F2-B6E8-94F19FBF1CB5}"/>
    <cellStyle name="Migliaia 6 3 4 2 2 2" xfId="10671" xr:uid="{62F1F412-F10C-4E09-ACDC-F69FB48B0100}"/>
    <cellStyle name="Migliaia 6 3 4 2 2 2 2" xfId="22089" xr:uid="{0AF6E9EE-CC43-48C8-ABF3-911018AB1F7F}"/>
    <cellStyle name="Migliaia 6 3 4 2 2 2 2 2" xfId="44926" xr:uid="{F0E92F07-6DAA-4EA9-9C60-DC64FBD4A4C6}"/>
    <cellStyle name="Migliaia 6 3 4 2 2 2 3" xfId="33509" xr:uid="{19E5A2D2-09EF-4BD7-B9CF-60552EFFEB10}"/>
    <cellStyle name="Migliaia 6 3 4 2 2 3" xfId="16381" xr:uid="{CEE49DAA-099D-4D2E-BEFD-51E21B110598}"/>
    <cellStyle name="Migliaia 6 3 4 2 2 3 2" xfId="39218" xr:uid="{23F99246-A786-4643-8D53-98E2CA8D78D6}"/>
    <cellStyle name="Migliaia 6 3 4 2 2 4" xfId="27801" xr:uid="{42C7E4E2-E8C4-4FCF-9704-3F29D7FCB3C7}"/>
    <cellStyle name="Migliaia 6 3 4 2 3" xfId="7818" xr:uid="{599B501A-C029-4FF0-B09C-F0B742F81433}"/>
    <cellStyle name="Migliaia 6 3 4 2 3 2" xfId="19235" xr:uid="{68F90082-D313-4EE9-8B54-96675679348E}"/>
    <cellStyle name="Migliaia 6 3 4 2 3 2 2" xfId="42072" xr:uid="{D12B8782-6989-4DE3-83EE-AFCDFEB854E1}"/>
    <cellStyle name="Migliaia 6 3 4 2 3 3" xfId="30655" xr:uid="{52BE131A-9978-4B8D-B37E-067C2419E3CC}"/>
    <cellStyle name="Migliaia 6 3 4 2 4" xfId="13527" xr:uid="{A4C16347-8E07-48AF-BB5C-05258C2FFA6F}"/>
    <cellStyle name="Migliaia 6 3 4 2 4 2" xfId="36364" xr:uid="{8BF7AE49-C9CA-4CA6-8A26-8E4A80236FD8}"/>
    <cellStyle name="Migliaia 6 3 4 2 5" xfId="24947" xr:uid="{6EE7CDDA-D642-4688-AB1E-E3537967B5F3}"/>
    <cellStyle name="Migliaia 6 3 4 3" xfId="3536" xr:uid="{D7317FC8-EE91-477A-A780-6ECDE20C9F16}"/>
    <cellStyle name="Migliaia 6 3 4 3 2" xfId="9245" xr:uid="{21584DDD-1528-4C06-8FD4-9702B1CFF050}"/>
    <cellStyle name="Migliaia 6 3 4 3 2 2" xfId="20662" xr:uid="{EE7B4F98-1B17-4FBA-B397-B063CB25EA88}"/>
    <cellStyle name="Migliaia 6 3 4 3 2 2 2" xfId="43499" xr:uid="{508FDBB0-61B9-4D8A-AF8A-FA7544DF226D}"/>
    <cellStyle name="Migliaia 6 3 4 3 2 3" xfId="32082" xr:uid="{762C9D0E-746F-4404-87C7-58FC721B5252}"/>
    <cellStyle name="Migliaia 6 3 4 3 3" xfId="14954" xr:uid="{DCDBEC82-E7DD-47C3-A73B-A2F123D78807}"/>
    <cellStyle name="Migliaia 6 3 4 3 3 2" xfId="37791" xr:uid="{F5CAEC47-1781-47F7-B043-677FD3D837AB}"/>
    <cellStyle name="Migliaia 6 3 4 3 4" xfId="26374" xr:uid="{7E51FC12-37EE-49F2-A64D-42D304CE6C09}"/>
    <cellStyle name="Migliaia 6 3 4 4" xfId="6391" xr:uid="{9D21B127-3AC1-4166-B989-493376E901B4}"/>
    <cellStyle name="Migliaia 6 3 4 4 2" xfId="17808" xr:uid="{528CD890-E598-4426-936B-A9A3AB64FC1F}"/>
    <cellStyle name="Migliaia 6 3 4 4 2 2" xfId="40645" xr:uid="{4FDC34F1-161A-4D4C-AA8F-886E0662C9D4}"/>
    <cellStyle name="Migliaia 6 3 4 4 3" xfId="29228" xr:uid="{41C68AEE-AF84-469B-B5D1-24EDAADED38A}"/>
    <cellStyle name="Migliaia 6 3 4 5" xfId="12100" xr:uid="{7AB1C499-38B1-4014-A858-63B2F7310680}"/>
    <cellStyle name="Migliaia 6 3 4 5 2" xfId="34937" xr:uid="{96887E53-B145-48B0-967D-63479DB4EB3A}"/>
    <cellStyle name="Migliaia 6 3 4 6" xfId="23520" xr:uid="{23CBF4E1-AF93-4795-BFD8-DC654446DE13}"/>
    <cellStyle name="Migliaia 6 3 5" xfId="784" xr:uid="{30A4045D-A315-4874-BEA8-A7A430E8708C}"/>
    <cellStyle name="Migliaia 6 3 5 2" xfId="2324" xr:uid="{85218DD9-5275-4778-824C-214108F1E0B6}"/>
    <cellStyle name="Migliaia 6 3 5 2 2" xfId="5180" xr:uid="{38E060E9-E87B-4838-96BA-8CEA71F4AA97}"/>
    <cellStyle name="Migliaia 6 3 5 2 2 2" xfId="10888" xr:uid="{960DC4B0-48BE-4309-A379-1DE423FA4709}"/>
    <cellStyle name="Migliaia 6 3 5 2 2 2 2" xfId="22306" xr:uid="{ABB67173-042C-4405-B2FC-4CC4237F669E}"/>
    <cellStyle name="Migliaia 6 3 5 2 2 2 2 2" xfId="45143" xr:uid="{8221984B-1C96-4876-847A-82389531E114}"/>
    <cellStyle name="Migliaia 6 3 5 2 2 2 3" xfId="33726" xr:uid="{767562DD-7E91-4264-AB87-B144A49479BA}"/>
    <cellStyle name="Migliaia 6 3 5 2 2 3" xfId="16598" xr:uid="{E9F29425-A412-4321-8976-D0517D07AB80}"/>
    <cellStyle name="Migliaia 6 3 5 2 2 3 2" xfId="39435" xr:uid="{9CE6CA93-625D-478C-B91C-DDABBFED61C3}"/>
    <cellStyle name="Migliaia 6 3 5 2 2 4" xfId="28018" xr:uid="{06D1C305-C7BF-41EF-BADC-279C0BD68677}"/>
    <cellStyle name="Migliaia 6 3 5 2 3" xfId="8035" xr:uid="{1C4236F0-987E-421D-B027-AC30870DCC7D}"/>
    <cellStyle name="Migliaia 6 3 5 2 3 2" xfId="19452" xr:uid="{958B8A34-50F7-4616-B139-12FEC7CAF116}"/>
    <cellStyle name="Migliaia 6 3 5 2 3 2 2" xfId="42289" xr:uid="{5C2CB14A-9839-414A-9B9B-209EEB000CDD}"/>
    <cellStyle name="Migliaia 6 3 5 2 3 3" xfId="30872" xr:uid="{EBF62FF6-0723-46E9-BB9F-87EE8E0756CE}"/>
    <cellStyle name="Migliaia 6 3 5 2 4" xfId="13744" xr:uid="{7632D2BF-835E-4C46-AE3F-A6C6A478C6C7}"/>
    <cellStyle name="Migliaia 6 3 5 2 4 2" xfId="36581" xr:uid="{251A6CB0-6E8D-454D-B46D-2AEDF5FE4519}"/>
    <cellStyle name="Migliaia 6 3 5 2 5" xfId="25164" xr:uid="{ACCE5B42-EE11-46D4-8757-3F129FCD9B2E}"/>
    <cellStyle name="Migliaia 6 3 5 3" xfId="3753" xr:uid="{53CED2BD-3592-4B5F-BF05-CC8E8BB9153A}"/>
    <cellStyle name="Migliaia 6 3 5 3 2" xfId="9462" xr:uid="{A681879F-EB04-465F-9477-01D7E0C26D59}"/>
    <cellStyle name="Migliaia 6 3 5 3 2 2" xfId="20879" xr:uid="{D1BC7C4F-AE07-41F7-BF89-289F56D0BB43}"/>
    <cellStyle name="Migliaia 6 3 5 3 2 2 2" xfId="43716" xr:uid="{D2CED7A0-1C88-49BA-AB1C-0E8AB1FECB11}"/>
    <cellStyle name="Migliaia 6 3 5 3 2 3" xfId="32299" xr:uid="{75AE6F8E-406D-4C8E-9D5D-520BB43D90E9}"/>
    <cellStyle name="Migliaia 6 3 5 3 3" xfId="15171" xr:uid="{E1CDE01E-7322-4286-A75C-06BED6EB3CB1}"/>
    <cellStyle name="Migliaia 6 3 5 3 3 2" xfId="38008" xr:uid="{8E0FF7FA-EEBA-4527-AE39-F502FF731555}"/>
    <cellStyle name="Migliaia 6 3 5 3 4" xfId="26591" xr:uid="{0504B3F0-C423-44E9-8CDF-08AF8C256171}"/>
    <cellStyle name="Migliaia 6 3 5 4" xfId="6608" xr:uid="{604CD8CD-6666-4063-9AF5-5AA70B1BA0CB}"/>
    <cellStyle name="Migliaia 6 3 5 4 2" xfId="18025" xr:uid="{25AF6F69-1A4B-479A-AA3E-2A29CA44AF11}"/>
    <cellStyle name="Migliaia 6 3 5 4 2 2" xfId="40862" xr:uid="{E1262B4B-1C22-44B5-9A66-9C819A7E40C7}"/>
    <cellStyle name="Migliaia 6 3 5 4 3" xfId="29445" xr:uid="{711ADCF6-F470-466C-859D-BC45E48FB3B1}"/>
    <cellStyle name="Migliaia 6 3 5 5" xfId="12317" xr:uid="{65F4EFAE-4481-4255-91BD-E0B6A4466988}"/>
    <cellStyle name="Migliaia 6 3 5 5 2" xfId="35154" xr:uid="{2933BDF7-5A7F-4448-B9C5-49DF6D7F2ABC}"/>
    <cellStyle name="Migliaia 6 3 5 6" xfId="23737" xr:uid="{E63C1FB5-5D26-4F48-A761-7BD578783331}"/>
    <cellStyle name="Migliaia 6 3 6" xfId="1031" xr:uid="{A606D79C-ADC6-4213-8C96-F365EFD585E9}"/>
    <cellStyle name="Migliaia 6 3 6 2" xfId="2541" xr:uid="{98DBB024-C8A0-4071-B8EC-EE342F08FC43}"/>
    <cellStyle name="Migliaia 6 3 6 2 2" xfId="5397" xr:uid="{8B744D51-AB5A-438F-AA2F-7F774FFC6B3A}"/>
    <cellStyle name="Migliaia 6 3 6 2 2 2" xfId="11105" xr:uid="{2BC553CE-B507-4C2B-965F-7F6F1C84F60B}"/>
    <cellStyle name="Migliaia 6 3 6 2 2 2 2" xfId="22523" xr:uid="{DE31C8A1-3F9E-464C-B949-D3D1625071EF}"/>
    <cellStyle name="Migliaia 6 3 6 2 2 2 2 2" xfId="45360" xr:uid="{6E66AC3B-F28D-4C75-927E-B99DEB0155E7}"/>
    <cellStyle name="Migliaia 6 3 6 2 2 2 3" xfId="33943" xr:uid="{88FED468-0D4C-4ACA-9C97-9B04B56C0724}"/>
    <cellStyle name="Migliaia 6 3 6 2 2 3" xfId="16815" xr:uid="{372B6765-98E2-43FD-A29B-D6D39474FCDC}"/>
    <cellStyle name="Migliaia 6 3 6 2 2 3 2" xfId="39652" xr:uid="{837560B5-F29C-41AA-86A7-3F440773CB3B}"/>
    <cellStyle name="Migliaia 6 3 6 2 2 4" xfId="28235" xr:uid="{A916D85A-6421-4911-9435-5152678C52A0}"/>
    <cellStyle name="Migliaia 6 3 6 2 3" xfId="8252" xr:uid="{637B5E55-4E3B-4C3E-B516-08E6358D8066}"/>
    <cellStyle name="Migliaia 6 3 6 2 3 2" xfId="19669" xr:uid="{4C4DCBA0-B78C-4994-9454-15D7C313B4F2}"/>
    <cellStyle name="Migliaia 6 3 6 2 3 2 2" xfId="42506" xr:uid="{44581D4D-3D4F-4CC2-B8F3-E2CEC269E0D3}"/>
    <cellStyle name="Migliaia 6 3 6 2 3 3" xfId="31089" xr:uid="{DD97000F-6269-4EB2-A6FF-E02AA61AB3E7}"/>
    <cellStyle name="Migliaia 6 3 6 2 4" xfId="13961" xr:uid="{3D072537-87EC-41B1-A629-11B31D900A14}"/>
    <cellStyle name="Migliaia 6 3 6 2 4 2" xfId="36798" xr:uid="{66FA5F97-E678-449C-88FE-4C7BD5AA6FD0}"/>
    <cellStyle name="Migliaia 6 3 6 2 5" xfId="25381" xr:uid="{0ADB4D45-4FF8-4941-A2FA-7BC4D058712B}"/>
    <cellStyle name="Migliaia 6 3 6 3" xfId="3970" xr:uid="{BD5F5FC5-407D-4F92-BEC0-EF6245460820}"/>
    <cellStyle name="Migliaia 6 3 6 3 2" xfId="9679" xr:uid="{A37625F4-61EF-4919-966A-87D8D45CC852}"/>
    <cellStyle name="Migliaia 6 3 6 3 2 2" xfId="21096" xr:uid="{B5E92521-5B6F-4C00-886C-E4BEC1E2183D}"/>
    <cellStyle name="Migliaia 6 3 6 3 2 2 2" xfId="43933" xr:uid="{9E3B62E3-72B9-4A98-86ED-F0048D97B374}"/>
    <cellStyle name="Migliaia 6 3 6 3 2 3" xfId="32516" xr:uid="{97D6D762-6B1F-44BD-812D-9AD0310C3C21}"/>
    <cellStyle name="Migliaia 6 3 6 3 3" xfId="15388" xr:uid="{6109BB4C-9ADA-471F-AFF4-35A4ACAC4F56}"/>
    <cellStyle name="Migliaia 6 3 6 3 3 2" xfId="38225" xr:uid="{F72D3555-D0F8-45D5-9583-90F42F409A0A}"/>
    <cellStyle name="Migliaia 6 3 6 3 4" xfId="26808" xr:uid="{75187BD2-3C78-4A68-B4B2-3C2076D5426A}"/>
    <cellStyle name="Migliaia 6 3 6 4" xfId="6825" xr:uid="{B6E01963-6176-4E09-A057-71A71CC23115}"/>
    <cellStyle name="Migliaia 6 3 6 4 2" xfId="18242" xr:uid="{77EB8527-F7B1-4014-800B-49C4BBA4ADF4}"/>
    <cellStyle name="Migliaia 6 3 6 4 2 2" xfId="41079" xr:uid="{637EDBD1-7B76-4DE4-9435-AE3B1073198E}"/>
    <cellStyle name="Migliaia 6 3 6 4 3" xfId="29662" xr:uid="{0FA81F53-3F0C-40BE-A4BC-A048F64563B7}"/>
    <cellStyle name="Migliaia 6 3 6 5" xfId="12534" xr:uid="{414F45EB-A565-4C75-8A08-7DD0F34F649B}"/>
    <cellStyle name="Migliaia 6 3 6 5 2" xfId="35371" xr:uid="{75C33B09-B410-4114-AD65-9BC544277E44}"/>
    <cellStyle name="Migliaia 6 3 6 6" xfId="23954" xr:uid="{CF995FF6-FF35-4060-A9B9-1FC1E2420C67}"/>
    <cellStyle name="Migliaia 6 3 7" xfId="1278" xr:uid="{6A7DC123-50AB-4B04-BF26-D8128F73B03A}"/>
    <cellStyle name="Migliaia 6 3 7 2" xfId="2758" xr:uid="{F5635707-100E-4A70-BE8D-05518B96E543}"/>
    <cellStyle name="Migliaia 6 3 7 2 2" xfId="5614" xr:uid="{92C127E8-F5D8-40A4-A2E3-0294317E0AE0}"/>
    <cellStyle name="Migliaia 6 3 7 2 2 2" xfId="11322" xr:uid="{64BA6DA7-A537-4378-AAE4-898A0F8B2E1D}"/>
    <cellStyle name="Migliaia 6 3 7 2 2 2 2" xfId="22740" xr:uid="{80A989EE-3EAE-4292-BBAE-9333A9ACB333}"/>
    <cellStyle name="Migliaia 6 3 7 2 2 2 2 2" xfId="45577" xr:uid="{D16B6B57-1C5D-4FB6-9DDB-85BC15FC76D1}"/>
    <cellStyle name="Migliaia 6 3 7 2 2 2 3" xfId="34160" xr:uid="{25D9FB81-9C29-43AC-B78B-671A9C7F54C2}"/>
    <cellStyle name="Migliaia 6 3 7 2 2 3" xfId="17032" xr:uid="{F3429396-824A-4199-89AF-4342457D5D42}"/>
    <cellStyle name="Migliaia 6 3 7 2 2 3 2" xfId="39869" xr:uid="{2DD713AF-7B8F-4E08-AC6E-076A4E58C0B2}"/>
    <cellStyle name="Migliaia 6 3 7 2 2 4" xfId="28452" xr:uid="{A89AA198-EE4D-4233-AE63-7BE1B5BE1D37}"/>
    <cellStyle name="Migliaia 6 3 7 2 3" xfId="8469" xr:uid="{D6A4A916-887C-4096-A3EE-B26589651734}"/>
    <cellStyle name="Migliaia 6 3 7 2 3 2" xfId="19886" xr:uid="{01E53084-F54C-4EAE-8783-C0B1A781B80B}"/>
    <cellStyle name="Migliaia 6 3 7 2 3 2 2" xfId="42723" xr:uid="{07D570C4-0C23-4B2D-B6E2-BDD9FF988D4C}"/>
    <cellStyle name="Migliaia 6 3 7 2 3 3" xfId="31306" xr:uid="{027171FB-224E-4B21-ADB3-137DE8608AAD}"/>
    <cellStyle name="Migliaia 6 3 7 2 4" xfId="14178" xr:uid="{D0B30E83-CCB3-49BD-A429-467B7E8AD6CA}"/>
    <cellStyle name="Migliaia 6 3 7 2 4 2" xfId="37015" xr:uid="{409F5338-CB05-43A9-93B8-5663CB29346F}"/>
    <cellStyle name="Migliaia 6 3 7 2 5" xfId="25598" xr:uid="{88EBE4FB-D10E-4D38-A649-9F8891F7F52F}"/>
    <cellStyle name="Migliaia 6 3 7 3" xfId="4187" xr:uid="{27D73FBF-C07F-4323-B6A1-2386FEBFAF4E}"/>
    <cellStyle name="Migliaia 6 3 7 3 2" xfId="9896" xr:uid="{FB0DE7BE-D520-4680-B74C-E3323238A378}"/>
    <cellStyle name="Migliaia 6 3 7 3 2 2" xfId="21313" xr:uid="{237061A4-9040-48F2-9185-9EA53EDD0DF0}"/>
    <cellStyle name="Migliaia 6 3 7 3 2 2 2" xfId="44150" xr:uid="{49F4A885-558C-449A-86EF-44313CF83B71}"/>
    <cellStyle name="Migliaia 6 3 7 3 2 3" xfId="32733" xr:uid="{1021852B-8388-4B69-BF30-665AF2F710CE}"/>
    <cellStyle name="Migliaia 6 3 7 3 3" xfId="15605" xr:uid="{804137CD-F08E-4A3F-93D3-43133971E779}"/>
    <cellStyle name="Migliaia 6 3 7 3 3 2" xfId="38442" xr:uid="{E93CCE4C-CB97-46BE-A6A6-CAA9F8E98896}"/>
    <cellStyle name="Migliaia 6 3 7 3 4" xfId="27025" xr:uid="{29C2524A-8D86-4523-881B-11F3C0F9C9B2}"/>
    <cellStyle name="Migliaia 6 3 7 4" xfId="7042" xr:uid="{14D428AE-93E7-49AC-9C68-12AC5408DFB3}"/>
    <cellStyle name="Migliaia 6 3 7 4 2" xfId="18459" xr:uid="{70317344-C655-4234-8AA9-8E633EE4A879}"/>
    <cellStyle name="Migliaia 6 3 7 4 2 2" xfId="41296" xr:uid="{1C4BD9B9-EF0C-4B42-A7AF-5F1FD842EB5D}"/>
    <cellStyle name="Migliaia 6 3 7 4 3" xfId="29879" xr:uid="{D243A949-61D0-4A20-AD61-1883598210F8}"/>
    <cellStyle name="Migliaia 6 3 7 5" xfId="12751" xr:uid="{EA9876E6-B35F-475A-B723-E03439CB2CD1}"/>
    <cellStyle name="Migliaia 6 3 7 5 2" xfId="35588" xr:uid="{D7F8CCF1-9963-4265-8F9E-F3B7A8042ECE}"/>
    <cellStyle name="Migliaia 6 3 7 6" xfId="24171" xr:uid="{5DA90B2E-E8C3-4A05-AD58-7686EE172766}"/>
    <cellStyle name="Migliaia 6 3 8" xfId="1525" xr:uid="{B281D560-D822-4EB2-BCAF-5B9A0C9B9B60}"/>
    <cellStyle name="Migliaia 6 3 8 2" xfId="2975" xr:uid="{C4D59FAB-1D3B-40FF-B793-792F4FF9FB8B}"/>
    <cellStyle name="Migliaia 6 3 8 2 2" xfId="5831" xr:uid="{67FC0753-2E66-444A-819F-59BC925E270B}"/>
    <cellStyle name="Migliaia 6 3 8 2 2 2" xfId="11539" xr:uid="{DC075EA4-AFB1-41BF-92DB-67739ABC528B}"/>
    <cellStyle name="Migliaia 6 3 8 2 2 2 2" xfId="22957" xr:uid="{7DFFACE6-F33F-4656-829F-E2C5086D9FA7}"/>
    <cellStyle name="Migliaia 6 3 8 2 2 2 2 2" xfId="45794" xr:uid="{114B2FEC-69D7-4CD9-90B5-75D43948F70C}"/>
    <cellStyle name="Migliaia 6 3 8 2 2 2 3" xfId="34377" xr:uid="{40FD1EC3-CFD6-4B43-BE66-DFFF49A0E4D9}"/>
    <cellStyle name="Migliaia 6 3 8 2 2 3" xfId="17249" xr:uid="{B69FC1C9-5F38-4F92-BF43-BFB37A39607A}"/>
    <cellStyle name="Migliaia 6 3 8 2 2 3 2" xfId="40086" xr:uid="{D0FAA8DA-7345-4688-AA21-B1CCE9995DAD}"/>
    <cellStyle name="Migliaia 6 3 8 2 2 4" xfId="28669" xr:uid="{8A6C3C90-D1FE-4256-B247-D6ABC7AEF93B}"/>
    <cellStyle name="Migliaia 6 3 8 2 3" xfId="8686" xr:uid="{20724B6F-814E-40F9-8923-FBB538DDE0EB}"/>
    <cellStyle name="Migliaia 6 3 8 2 3 2" xfId="20103" xr:uid="{A1FC1ADB-09B3-42FC-85AD-D5EF16316519}"/>
    <cellStyle name="Migliaia 6 3 8 2 3 2 2" xfId="42940" xr:uid="{825E22EC-FBC5-488B-A25B-312AB4052379}"/>
    <cellStyle name="Migliaia 6 3 8 2 3 3" xfId="31523" xr:uid="{4BBE5971-7506-4F75-B525-9112A48257C8}"/>
    <cellStyle name="Migliaia 6 3 8 2 4" xfId="14395" xr:uid="{3FBE5171-936A-471D-A175-B9A3303077FC}"/>
    <cellStyle name="Migliaia 6 3 8 2 4 2" xfId="37232" xr:uid="{E280C509-4BF8-441C-8DF5-0CC9CF0B87D1}"/>
    <cellStyle name="Migliaia 6 3 8 2 5" xfId="25815" xr:uid="{BD4BD22B-C2C0-4BAA-9B08-837215E516E6}"/>
    <cellStyle name="Migliaia 6 3 8 3" xfId="4404" xr:uid="{93AEE9E2-359A-4E82-95E4-98E7BC0C92DA}"/>
    <cellStyle name="Migliaia 6 3 8 3 2" xfId="10113" xr:uid="{75D1B331-68AF-4BD0-B5A3-4AC8373B1D9E}"/>
    <cellStyle name="Migliaia 6 3 8 3 2 2" xfId="21530" xr:uid="{92221AAD-A2D5-41E0-ADAF-723EDCA65C0B}"/>
    <cellStyle name="Migliaia 6 3 8 3 2 2 2" xfId="44367" xr:uid="{9594C2A3-8A03-431B-A062-3288F39C3B5E}"/>
    <cellStyle name="Migliaia 6 3 8 3 2 3" xfId="32950" xr:uid="{9ACB0A8A-DD78-422D-9702-93CCEEBC8423}"/>
    <cellStyle name="Migliaia 6 3 8 3 3" xfId="15822" xr:uid="{0300931B-C297-4EA8-87BE-92E92FE2D0B6}"/>
    <cellStyle name="Migliaia 6 3 8 3 3 2" xfId="38659" xr:uid="{82914040-1D0D-4427-811B-3116E72F79D4}"/>
    <cellStyle name="Migliaia 6 3 8 3 4" xfId="27242" xr:uid="{9AD4281E-5D42-4674-B218-F895A7B1E25F}"/>
    <cellStyle name="Migliaia 6 3 8 4" xfId="7259" xr:uid="{81ED9178-D0A3-409C-9513-45BB3E99086D}"/>
    <cellStyle name="Migliaia 6 3 8 4 2" xfId="18676" xr:uid="{7737074E-4D16-46F5-92AD-C03E5D0491A8}"/>
    <cellStyle name="Migliaia 6 3 8 4 2 2" xfId="41513" xr:uid="{CCC3F7EB-FF32-4A72-98DA-67D9AEF69B69}"/>
    <cellStyle name="Migliaia 6 3 8 4 3" xfId="30096" xr:uid="{FF916DFB-25E9-4AED-8CAF-A4545340A7A3}"/>
    <cellStyle name="Migliaia 6 3 8 5" xfId="12968" xr:uid="{9A037614-B8C4-4E02-B20E-DCE8F090C867}"/>
    <cellStyle name="Migliaia 6 3 8 5 2" xfId="35805" xr:uid="{5F324E50-1AE3-4831-B888-E54B14F0CC76}"/>
    <cellStyle name="Migliaia 6 3 8 6" xfId="24388" xr:uid="{84D2C2CD-9CE1-4AD8-A18A-CAEF6747E603}"/>
    <cellStyle name="Migliaia 6 3 9" xfId="1866" xr:uid="{773DB2AB-4341-4BF7-9938-7392603FB497}"/>
    <cellStyle name="Migliaia 6 3 9 2" xfId="4722" xr:uid="{CE0447A5-D9B1-408A-9844-C0AE5937CDFC}"/>
    <cellStyle name="Migliaia 6 3 9 2 2" xfId="10431" xr:uid="{2A6FC2E6-7194-40EF-880F-1C3F3298F9C2}"/>
    <cellStyle name="Migliaia 6 3 9 2 2 2" xfId="21848" xr:uid="{832626F8-FBBD-4BDC-AF07-1ED5A102DA19}"/>
    <cellStyle name="Migliaia 6 3 9 2 2 2 2" xfId="44685" xr:uid="{A98D754C-1415-4C3E-AA82-19FD6EEA0B06}"/>
    <cellStyle name="Migliaia 6 3 9 2 2 3" xfId="33268" xr:uid="{F149299D-E78D-4945-9D7C-82D22F829A71}"/>
    <cellStyle name="Migliaia 6 3 9 2 3" xfId="16140" xr:uid="{1FE65389-0874-4801-8176-5B25E2129BFF}"/>
    <cellStyle name="Migliaia 6 3 9 2 3 2" xfId="38977" xr:uid="{ECCA2DA2-140A-4111-8939-D1411A724B3A}"/>
    <cellStyle name="Migliaia 6 3 9 2 4" xfId="27560" xr:uid="{3DF2D7F2-E570-4B63-9817-A7CD6F96E96F}"/>
    <cellStyle name="Migliaia 6 3 9 3" xfId="7577" xr:uid="{C0689291-6B46-49CC-9E98-6DD5E0E56C31}"/>
    <cellStyle name="Migliaia 6 3 9 3 2" xfId="18994" xr:uid="{80EF2316-D59E-455A-97C7-7594E42E259A}"/>
    <cellStyle name="Migliaia 6 3 9 3 2 2" xfId="41831" xr:uid="{C8193E8F-EF98-47A3-95EA-F144A3F1D76A}"/>
    <cellStyle name="Migliaia 6 3 9 3 3" xfId="30414" xr:uid="{39845C85-05C2-4AE5-B23A-6D1C2FC01D4C}"/>
    <cellStyle name="Migliaia 6 3 9 4" xfId="13286" xr:uid="{FF902123-E868-45E6-9933-48B7F898801B}"/>
    <cellStyle name="Migliaia 6 3 9 4 2" xfId="36123" xr:uid="{DFB2BF67-00DF-4F36-9F32-2AC5343A6199}"/>
    <cellStyle name="Migliaia 6 3 9 5" xfId="24706" xr:uid="{CADA6D1B-C117-4683-AD1B-2CA35EBC48F7}"/>
    <cellStyle name="Migliaia 6 4" xfId="300" xr:uid="{9C63B507-829A-4AB9-A1C2-79F55F1BDADE}"/>
    <cellStyle name="Migliaia 6 4 10" xfId="6213" xr:uid="{2B45DDBE-D646-4436-BCDD-A870BBC98589}"/>
    <cellStyle name="Migliaia 6 4 10 2" xfId="17630" xr:uid="{6B441405-57C9-4957-A62F-DE9CBF638739}"/>
    <cellStyle name="Migliaia 6 4 10 2 2" xfId="40467" xr:uid="{30D78185-4076-4B45-B17A-848129823BEE}"/>
    <cellStyle name="Migliaia 6 4 10 3" xfId="29050" xr:uid="{6CC3BA68-C123-4AAD-A026-E900ED826649}"/>
    <cellStyle name="Migliaia 6 4 11" xfId="11922" xr:uid="{08FE8F11-1510-499C-9347-B3315177301B}"/>
    <cellStyle name="Migliaia 6 4 11 2" xfId="34759" xr:uid="{6B3B7302-2AF7-49D1-9525-5DCA3999DFE6}"/>
    <cellStyle name="Migliaia 6 4 12" xfId="23342" xr:uid="{1A7E6D25-457E-4997-98C6-DFCFD89EAACB}"/>
    <cellStyle name="Migliaia 6 4 2" xfId="455" xr:uid="{80A60824-F099-4D35-B435-BD1BC9F24F81}"/>
    <cellStyle name="Migliaia 6 4 2 10" xfId="12047" xr:uid="{2410085E-83D0-4FCE-817C-CFCD77BB5182}"/>
    <cellStyle name="Migliaia 6 4 2 10 2" xfId="34884" xr:uid="{93C1E408-2226-44DD-A330-737FA4B5AE3B}"/>
    <cellStyle name="Migliaia 6 4 2 11" xfId="23467" xr:uid="{85F1D6AA-E42D-4695-93F3-06F590C7FD16}"/>
    <cellStyle name="Migliaia 6 4 2 2" xfId="709" xr:uid="{5ECA95ED-B849-4B90-9830-62CBEAFEB993}"/>
    <cellStyle name="Migliaia 6 4 2 2 2" xfId="2271" xr:uid="{A0B1EBE8-943D-47D4-A665-CF95F30B041A}"/>
    <cellStyle name="Migliaia 6 4 2 2 2 2" xfId="5127" xr:uid="{CAF7B016-06B0-4C1A-AEE3-F8DE9C9C9EFE}"/>
    <cellStyle name="Migliaia 6 4 2 2 2 2 2" xfId="10835" xr:uid="{45264958-551A-4531-8A47-AB612C2431F0}"/>
    <cellStyle name="Migliaia 6 4 2 2 2 2 2 2" xfId="22253" xr:uid="{D3C965AF-3923-4D57-83B6-A923D691ADC3}"/>
    <cellStyle name="Migliaia 6 4 2 2 2 2 2 2 2" xfId="45090" xr:uid="{CD457981-6F06-4061-800B-B5CE237B5F17}"/>
    <cellStyle name="Migliaia 6 4 2 2 2 2 2 3" xfId="33673" xr:uid="{2670FC62-D11D-4287-BFB3-D34C24D3946B}"/>
    <cellStyle name="Migliaia 6 4 2 2 2 2 3" xfId="16545" xr:uid="{6C36CF26-BD2F-4A49-90E0-659C2C41BF07}"/>
    <cellStyle name="Migliaia 6 4 2 2 2 2 3 2" xfId="39382" xr:uid="{297B0EE9-8424-4C5E-8A11-FA7D96B355BC}"/>
    <cellStyle name="Migliaia 6 4 2 2 2 2 4" xfId="27965" xr:uid="{D764BD9A-000B-48D4-AFED-D91C3670F696}"/>
    <cellStyle name="Migliaia 6 4 2 2 2 3" xfId="7982" xr:uid="{6B66516E-E059-4698-A94E-4433788CAFD9}"/>
    <cellStyle name="Migliaia 6 4 2 2 2 3 2" xfId="19399" xr:uid="{08EEAE30-657D-4591-A16B-42D3C8401BA0}"/>
    <cellStyle name="Migliaia 6 4 2 2 2 3 2 2" xfId="42236" xr:uid="{F54DFE62-45B6-4E17-BA33-FFB7B8756A74}"/>
    <cellStyle name="Migliaia 6 4 2 2 2 3 3" xfId="30819" xr:uid="{D30DF3A1-F1B3-4D93-AE4F-959570730DD8}"/>
    <cellStyle name="Migliaia 6 4 2 2 2 4" xfId="13691" xr:uid="{EB57BA2A-F8D7-41F8-8E66-44615CEC5517}"/>
    <cellStyle name="Migliaia 6 4 2 2 2 4 2" xfId="36528" xr:uid="{6E62A843-2E76-4F3C-AD31-4EE1C247927B}"/>
    <cellStyle name="Migliaia 6 4 2 2 2 5" xfId="25111" xr:uid="{21EB790C-C200-4589-A2DC-D597CE68DEF5}"/>
    <cellStyle name="Migliaia 6 4 2 2 3" xfId="3700" xr:uid="{4A916ED1-1FDD-4B2C-867B-1B1355345E1E}"/>
    <cellStyle name="Migliaia 6 4 2 2 3 2" xfId="9409" xr:uid="{01CA8844-4300-491B-8218-3C950300D0F9}"/>
    <cellStyle name="Migliaia 6 4 2 2 3 2 2" xfId="20826" xr:uid="{7B1EF80F-D3C7-4427-B86B-ECEA6706CE82}"/>
    <cellStyle name="Migliaia 6 4 2 2 3 2 2 2" xfId="43663" xr:uid="{B09C540A-30A4-4C6D-8C83-CBD5AC562E12}"/>
    <cellStyle name="Migliaia 6 4 2 2 3 2 3" xfId="32246" xr:uid="{1E6DD13D-54FB-4C1C-BE93-8B6990F33794}"/>
    <cellStyle name="Migliaia 6 4 2 2 3 3" xfId="15118" xr:uid="{5E9FE191-9598-49C5-9DF1-2AB928FA29D5}"/>
    <cellStyle name="Migliaia 6 4 2 2 3 3 2" xfId="37955" xr:uid="{90083EC5-AD01-4D9D-BC3F-C5DD080F19CD}"/>
    <cellStyle name="Migliaia 6 4 2 2 3 4" xfId="26538" xr:uid="{328A758A-3356-4FEB-81DC-404659A29C3B}"/>
    <cellStyle name="Migliaia 6 4 2 2 4" xfId="6555" xr:uid="{9DCC8153-39AD-4076-B082-D23FD417417D}"/>
    <cellStyle name="Migliaia 6 4 2 2 4 2" xfId="17972" xr:uid="{7B1459E2-7527-40BE-BFC1-3AFC528F7DBC}"/>
    <cellStyle name="Migliaia 6 4 2 2 4 2 2" xfId="40809" xr:uid="{9E541DB2-9893-490F-A898-8CEA69F73796}"/>
    <cellStyle name="Migliaia 6 4 2 2 4 3" xfId="29392" xr:uid="{002B48AB-1EC5-4F92-9703-3FD9D0A6C8B7}"/>
    <cellStyle name="Migliaia 6 4 2 2 5" xfId="12264" xr:uid="{8B3E383A-6C4E-4ACC-9CFA-6B7D5214C3D2}"/>
    <cellStyle name="Migliaia 6 4 2 2 5 2" xfId="35101" xr:uid="{484B08A1-88B5-42C9-B9A4-8D2151F56BF7}"/>
    <cellStyle name="Migliaia 6 4 2 2 6" xfId="23684" xr:uid="{F847B027-5C51-4BED-85B5-26393C55977C}"/>
    <cellStyle name="Migliaia 6 4 2 3" xfId="969" xr:uid="{8BBEACD4-D257-4CFD-80EF-9B639E03009D}"/>
    <cellStyle name="Migliaia 6 4 2 3 2" xfId="2488" xr:uid="{E7A8A7CF-F90F-424A-AC28-F1E7A6DC6A51}"/>
    <cellStyle name="Migliaia 6 4 2 3 2 2" xfId="5344" xr:uid="{D0273F64-F9FA-453F-851A-85EA9B312941}"/>
    <cellStyle name="Migliaia 6 4 2 3 2 2 2" xfId="11052" xr:uid="{2DA3711A-C5D9-4DEB-8D70-81B86FD5E6F5}"/>
    <cellStyle name="Migliaia 6 4 2 3 2 2 2 2" xfId="22470" xr:uid="{B2971CF2-E230-412E-959B-99AD70AA6BD2}"/>
    <cellStyle name="Migliaia 6 4 2 3 2 2 2 2 2" xfId="45307" xr:uid="{60443B08-F1E9-42F4-B73D-02545C314B4E}"/>
    <cellStyle name="Migliaia 6 4 2 3 2 2 2 3" xfId="33890" xr:uid="{9973EBAA-7E85-45F9-A6A2-DCD705513128}"/>
    <cellStyle name="Migliaia 6 4 2 3 2 2 3" xfId="16762" xr:uid="{7FB41595-AC77-4E47-AAFF-5B56A4D501A0}"/>
    <cellStyle name="Migliaia 6 4 2 3 2 2 3 2" xfId="39599" xr:uid="{13BA6F58-7B40-489D-80F7-8BF3FEB66C4B}"/>
    <cellStyle name="Migliaia 6 4 2 3 2 2 4" xfId="28182" xr:uid="{8D754FE4-584C-44AC-AEC3-3DF2D7FAF4B1}"/>
    <cellStyle name="Migliaia 6 4 2 3 2 3" xfId="8199" xr:uid="{92646C91-ABB5-4725-9FD8-41D105D80F0B}"/>
    <cellStyle name="Migliaia 6 4 2 3 2 3 2" xfId="19616" xr:uid="{320E26B3-9869-416C-8C4F-74E791FDCB25}"/>
    <cellStyle name="Migliaia 6 4 2 3 2 3 2 2" xfId="42453" xr:uid="{1AADB26E-DC0C-4377-9F4B-493C27843F21}"/>
    <cellStyle name="Migliaia 6 4 2 3 2 3 3" xfId="31036" xr:uid="{A6381A56-62D2-4E41-A2DA-358A02E9EFD6}"/>
    <cellStyle name="Migliaia 6 4 2 3 2 4" xfId="13908" xr:uid="{50C07943-B2E0-481B-A142-4D2BC9506AAA}"/>
    <cellStyle name="Migliaia 6 4 2 3 2 4 2" xfId="36745" xr:uid="{1AA8F6F1-5BD2-4FB6-8CF0-62EDECC9B27C}"/>
    <cellStyle name="Migliaia 6 4 2 3 2 5" xfId="25328" xr:uid="{8B6FD5D5-D9B3-43BE-97C2-971F55E6B13D}"/>
    <cellStyle name="Migliaia 6 4 2 3 3" xfId="3917" xr:uid="{E3493E23-D349-482F-9D05-0EE4BA15CFE9}"/>
    <cellStyle name="Migliaia 6 4 2 3 3 2" xfId="9626" xr:uid="{B9A4D728-833F-415D-BC2C-2B4E7E737E69}"/>
    <cellStyle name="Migliaia 6 4 2 3 3 2 2" xfId="21043" xr:uid="{324B7150-2E24-475B-91F8-47EC48C88274}"/>
    <cellStyle name="Migliaia 6 4 2 3 3 2 2 2" xfId="43880" xr:uid="{322E79B2-2004-4844-BFF4-916119B39DDF}"/>
    <cellStyle name="Migliaia 6 4 2 3 3 2 3" xfId="32463" xr:uid="{AD146295-8C88-4689-8E95-23C189678463}"/>
    <cellStyle name="Migliaia 6 4 2 3 3 3" xfId="15335" xr:uid="{F0BCC4E1-A52F-499D-A520-C3F6019DEC5A}"/>
    <cellStyle name="Migliaia 6 4 2 3 3 3 2" xfId="38172" xr:uid="{2C93442D-F485-4435-9128-D26865DEA631}"/>
    <cellStyle name="Migliaia 6 4 2 3 3 4" xfId="26755" xr:uid="{3D43A55B-2E26-45E2-91DE-C4CFAA22FDFC}"/>
    <cellStyle name="Migliaia 6 4 2 3 4" xfId="6772" xr:uid="{33E7786B-70AF-4D18-B81E-FA91D080A257}"/>
    <cellStyle name="Migliaia 6 4 2 3 4 2" xfId="18189" xr:uid="{F3D60D1F-EA4C-47B9-BC48-5B1BC2364A0D}"/>
    <cellStyle name="Migliaia 6 4 2 3 4 2 2" xfId="41026" xr:uid="{3DF0911D-2366-4BE3-A267-24FBC05B2702}"/>
    <cellStyle name="Migliaia 6 4 2 3 4 3" xfId="29609" xr:uid="{453D68B7-256B-40F4-9CA7-1BB04F467163}"/>
    <cellStyle name="Migliaia 6 4 2 3 5" xfId="12481" xr:uid="{FFFD9A8B-D286-4BD9-8042-D1C7B76497A0}"/>
    <cellStyle name="Migliaia 6 4 2 3 5 2" xfId="35318" xr:uid="{7136AD10-5DAF-41D5-AC61-7D957F8D77AE}"/>
    <cellStyle name="Migliaia 6 4 2 3 6" xfId="23901" xr:uid="{D3BE5AED-3584-4D01-AE22-27D6DE12548E}"/>
    <cellStyle name="Migliaia 6 4 2 4" xfId="1216" xr:uid="{365F415C-ED74-4696-9FF9-1F3ADFC43254}"/>
    <cellStyle name="Migliaia 6 4 2 4 2" xfId="2705" xr:uid="{C9675C61-DF5E-4608-A3AF-443150EC62C9}"/>
    <cellStyle name="Migliaia 6 4 2 4 2 2" xfId="5561" xr:uid="{BF6DBAE4-7C95-41E0-845F-F1C64DB5BFB4}"/>
    <cellStyle name="Migliaia 6 4 2 4 2 2 2" xfId="11269" xr:uid="{2FE798AF-53E9-4446-904B-81DADADBB4E0}"/>
    <cellStyle name="Migliaia 6 4 2 4 2 2 2 2" xfId="22687" xr:uid="{38D620C6-DF66-4296-98AB-7E5EBAD5622D}"/>
    <cellStyle name="Migliaia 6 4 2 4 2 2 2 2 2" xfId="45524" xr:uid="{40F2E48E-0B22-47C7-861E-FEA34199376A}"/>
    <cellStyle name="Migliaia 6 4 2 4 2 2 2 3" xfId="34107" xr:uid="{2EABE5F6-AEA8-4014-903B-F45296F931E6}"/>
    <cellStyle name="Migliaia 6 4 2 4 2 2 3" xfId="16979" xr:uid="{F74B4DE5-17D7-4808-9748-2F5B663F0CB0}"/>
    <cellStyle name="Migliaia 6 4 2 4 2 2 3 2" xfId="39816" xr:uid="{F9A6C217-74A6-44C9-8C2B-D62214D7C591}"/>
    <cellStyle name="Migliaia 6 4 2 4 2 2 4" xfId="28399" xr:uid="{7A9DC260-CC0C-461E-B59C-38A68D2A0B6C}"/>
    <cellStyle name="Migliaia 6 4 2 4 2 3" xfId="8416" xr:uid="{200D59B4-505B-4652-9A6B-88C6AAF805C2}"/>
    <cellStyle name="Migliaia 6 4 2 4 2 3 2" xfId="19833" xr:uid="{CB5AB4DF-4781-4F1D-973C-8D9049E365BF}"/>
    <cellStyle name="Migliaia 6 4 2 4 2 3 2 2" xfId="42670" xr:uid="{11DA64BB-5211-43F1-9AE3-B33E75CB8646}"/>
    <cellStyle name="Migliaia 6 4 2 4 2 3 3" xfId="31253" xr:uid="{EBB7BBFB-1556-4134-9C61-77ED89042CD3}"/>
    <cellStyle name="Migliaia 6 4 2 4 2 4" xfId="14125" xr:uid="{B14E1A1A-E6E9-4671-BE4E-157F640BA02B}"/>
    <cellStyle name="Migliaia 6 4 2 4 2 4 2" xfId="36962" xr:uid="{606AA5E6-A8B5-41CC-9C4A-5D8D4EF387F8}"/>
    <cellStyle name="Migliaia 6 4 2 4 2 5" xfId="25545" xr:uid="{4CF191F8-8FDF-4F02-A7A3-5F5CD38DD118}"/>
    <cellStyle name="Migliaia 6 4 2 4 3" xfId="4134" xr:uid="{B12BF1ED-A72B-4EB1-8B82-72E7A72FCA89}"/>
    <cellStyle name="Migliaia 6 4 2 4 3 2" xfId="9843" xr:uid="{B66F29B3-3AA1-4A09-A26D-0EEEE92EC476}"/>
    <cellStyle name="Migliaia 6 4 2 4 3 2 2" xfId="21260" xr:uid="{E0064B02-9AB7-4AC2-9C3B-DE973A6879B6}"/>
    <cellStyle name="Migliaia 6 4 2 4 3 2 2 2" xfId="44097" xr:uid="{4F511A24-6030-4D3E-89F5-AB42B41CAC54}"/>
    <cellStyle name="Migliaia 6 4 2 4 3 2 3" xfId="32680" xr:uid="{93B473CE-C506-41E7-9E1C-8250CAEF7B89}"/>
    <cellStyle name="Migliaia 6 4 2 4 3 3" xfId="15552" xr:uid="{1BB55895-9A69-4340-A0E5-DA5EBC06205C}"/>
    <cellStyle name="Migliaia 6 4 2 4 3 3 2" xfId="38389" xr:uid="{74DC487A-AD73-4698-8128-D0F73799F3D4}"/>
    <cellStyle name="Migliaia 6 4 2 4 3 4" xfId="26972" xr:uid="{5799BD5A-ECAD-4474-9F51-00633A9732DF}"/>
    <cellStyle name="Migliaia 6 4 2 4 4" xfId="6989" xr:uid="{777D3DBE-A788-4628-A639-F4468CFA5A37}"/>
    <cellStyle name="Migliaia 6 4 2 4 4 2" xfId="18406" xr:uid="{000976B2-C59F-4B3B-91A0-F8A64921257D}"/>
    <cellStyle name="Migliaia 6 4 2 4 4 2 2" xfId="41243" xr:uid="{98519BE8-FBD4-4120-AD84-C5AD20DDFA05}"/>
    <cellStyle name="Migliaia 6 4 2 4 4 3" xfId="29826" xr:uid="{13FA27FF-BA44-404E-9CBC-2028BC0B3E14}"/>
    <cellStyle name="Migliaia 6 4 2 4 5" xfId="12698" xr:uid="{FB092F36-0F18-412A-810A-65B830C540B3}"/>
    <cellStyle name="Migliaia 6 4 2 4 5 2" xfId="35535" xr:uid="{FA0E5419-587A-4885-8CD7-0F916F8F0B16}"/>
    <cellStyle name="Migliaia 6 4 2 4 6" xfId="24118" xr:uid="{8E8428C5-D7E4-450C-A7B6-D2261C7F2D11}"/>
    <cellStyle name="Migliaia 6 4 2 5" xfId="1463" xr:uid="{D1212B72-02AF-4FCE-B518-69DD2D9303BB}"/>
    <cellStyle name="Migliaia 6 4 2 5 2" xfId="2922" xr:uid="{1D390D6A-18D2-4CDA-965B-0B2E8A072086}"/>
    <cellStyle name="Migliaia 6 4 2 5 2 2" xfId="5778" xr:uid="{AF86E601-C3C6-4CB0-ACE5-C58D741572AD}"/>
    <cellStyle name="Migliaia 6 4 2 5 2 2 2" xfId="11486" xr:uid="{7E818946-8CB9-410D-BC59-3FEA64A4D3FD}"/>
    <cellStyle name="Migliaia 6 4 2 5 2 2 2 2" xfId="22904" xr:uid="{03C51D24-24E7-47E2-8BC8-C58753C78F87}"/>
    <cellStyle name="Migliaia 6 4 2 5 2 2 2 2 2" xfId="45741" xr:uid="{3F538B71-C831-45AC-8199-681456913C2C}"/>
    <cellStyle name="Migliaia 6 4 2 5 2 2 2 3" xfId="34324" xr:uid="{9B65D305-AC2C-42EA-834D-4C5F412F8A7B}"/>
    <cellStyle name="Migliaia 6 4 2 5 2 2 3" xfId="17196" xr:uid="{D60AD3E3-1707-47EA-ADD3-5731E964BBE9}"/>
    <cellStyle name="Migliaia 6 4 2 5 2 2 3 2" xfId="40033" xr:uid="{6FD73F12-AAFB-41A5-8387-907DA0DE0AB5}"/>
    <cellStyle name="Migliaia 6 4 2 5 2 2 4" xfId="28616" xr:uid="{EFD1688E-8972-4399-A9D3-BBBBD44DA146}"/>
    <cellStyle name="Migliaia 6 4 2 5 2 3" xfId="8633" xr:uid="{8D40A962-C85F-4C62-A0E9-21D7DD96A427}"/>
    <cellStyle name="Migliaia 6 4 2 5 2 3 2" xfId="20050" xr:uid="{4BB89C14-BC6C-43C6-961F-16283BF7990E}"/>
    <cellStyle name="Migliaia 6 4 2 5 2 3 2 2" xfId="42887" xr:uid="{7A7BFD1E-7825-41A9-A4A9-FAB878183E58}"/>
    <cellStyle name="Migliaia 6 4 2 5 2 3 3" xfId="31470" xr:uid="{873CAA8C-67F4-44C7-BEEE-175FC73567E7}"/>
    <cellStyle name="Migliaia 6 4 2 5 2 4" xfId="14342" xr:uid="{91D0B153-A5A2-4892-87AC-DB9008EDE6C9}"/>
    <cellStyle name="Migliaia 6 4 2 5 2 4 2" xfId="37179" xr:uid="{9EC07BF5-445B-4806-A513-8146600058BE}"/>
    <cellStyle name="Migliaia 6 4 2 5 2 5" xfId="25762" xr:uid="{E0783018-BC6F-4BF1-90D7-DE3380DBAC87}"/>
    <cellStyle name="Migliaia 6 4 2 5 3" xfId="4351" xr:uid="{E475555C-E281-45DF-BC01-FEBBFF8D577E}"/>
    <cellStyle name="Migliaia 6 4 2 5 3 2" xfId="10060" xr:uid="{F2D1225B-94D0-4F6D-8130-5B59D3D386E5}"/>
    <cellStyle name="Migliaia 6 4 2 5 3 2 2" xfId="21477" xr:uid="{815780B4-99EB-4044-B715-030524995C5B}"/>
    <cellStyle name="Migliaia 6 4 2 5 3 2 2 2" xfId="44314" xr:uid="{B896D353-83BF-4A41-9D48-8A88398B37FF}"/>
    <cellStyle name="Migliaia 6 4 2 5 3 2 3" xfId="32897" xr:uid="{1C827592-A970-4AF3-88D7-E633E5473424}"/>
    <cellStyle name="Migliaia 6 4 2 5 3 3" xfId="15769" xr:uid="{5A9A9270-DAAB-4DF2-8DFA-D5F16BB4C116}"/>
    <cellStyle name="Migliaia 6 4 2 5 3 3 2" xfId="38606" xr:uid="{D9A10486-4280-4AF0-8883-926FE4FBC27E}"/>
    <cellStyle name="Migliaia 6 4 2 5 3 4" xfId="27189" xr:uid="{E4817A18-4F11-4E46-AC44-D6077CDC87C2}"/>
    <cellStyle name="Migliaia 6 4 2 5 4" xfId="7206" xr:uid="{6E155258-7A18-44C1-95FD-F7C6AE4D5004}"/>
    <cellStyle name="Migliaia 6 4 2 5 4 2" xfId="18623" xr:uid="{45F9FA36-6C7D-4B9C-B76A-E16FD34B1B96}"/>
    <cellStyle name="Migliaia 6 4 2 5 4 2 2" xfId="41460" xr:uid="{286A838B-8BA5-4CC3-80EA-64060101DB99}"/>
    <cellStyle name="Migliaia 6 4 2 5 4 3" xfId="30043" xr:uid="{03FE7888-97CD-4F09-BAD9-1F2A23D06E32}"/>
    <cellStyle name="Migliaia 6 4 2 5 5" xfId="12915" xr:uid="{03D97C2B-636A-4A4B-BB75-665CDF86110C}"/>
    <cellStyle name="Migliaia 6 4 2 5 5 2" xfId="35752" xr:uid="{07D4D28D-B23E-451B-AA66-78E0D8140983}"/>
    <cellStyle name="Migliaia 6 4 2 5 6" xfId="24335" xr:uid="{35DE2BC2-DC40-49D4-8EF3-7AEF7BE77C63}"/>
    <cellStyle name="Migliaia 6 4 2 6" xfId="1710" xr:uid="{BEF8BAD3-F0E6-4306-A3E4-AB73EF177480}"/>
    <cellStyle name="Migliaia 6 4 2 6 2" xfId="3139" xr:uid="{BBC39816-5A0C-4955-B4F0-C08A95C6BB9E}"/>
    <cellStyle name="Migliaia 6 4 2 6 2 2" xfId="5995" xr:uid="{37AA52D5-D4B2-4C18-8969-D147FD6719E9}"/>
    <cellStyle name="Migliaia 6 4 2 6 2 2 2" xfId="11703" xr:uid="{6A6A4FBF-B3EB-46F4-A679-3686A30ED126}"/>
    <cellStyle name="Migliaia 6 4 2 6 2 2 2 2" xfId="23121" xr:uid="{6E8C0739-6961-489E-8ACC-A34BC83B3E0A}"/>
    <cellStyle name="Migliaia 6 4 2 6 2 2 2 2 2" xfId="45958" xr:uid="{ABB45D03-C619-4D53-9B32-D74C4AF830CB}"/>
    <cellStyle name="Migliaia 6 4 2 6 2 2 2 3" xfId="34541" xr:uid="{FFF90504-B4E0-4E65-B0AF-1FD31A217EC6}"/>
    <cellStyle name="Migliaia 6 4 2 6 2 2 3" xfId="17413" xr:uid="{69B9B33D-95D3-4A7A-A8C0-E3EFC48B9AF8}"/>
    <cellStyle name="Migliaia 6 4 2 6 2 2 3 2" xfId="40250" xr:uid="{A9EB2FB9-4148-4A26-B1FA-0F4122F1B570}"/>
    <cellStyle name="Migliaia 6 4 2 6 2 2 4" xfId="28833" xr:uid="{E659390E-3A7A-4F3E-A64A-F5FA8407F9C9}"/>
    <cellStyle name="Migliaia 6 4 2 6 2 3" xfId="8850" xr:uid="{7BDC47A0-79A0-4D2F-BB3B-2D707F17A6EB}"/>
    <cellStyle name="Migliaia 6 4 2 6 2 3 2" xfId="20267" xr:uid="{61A5CC67-0788-40A2-AC24-14EB922FC413}"/>
    <cellStyle name="Migliaia 6 4 2 6 2 3 2 2" xfId="43104" xr:uid="{68362B62-31A0-468C-B64D-B1CC0AA753ED}"/>
    <cellStyle name="Migliaia 6 4 2 6 2 3 3" xfId="31687" xr:uid="{A6DDF914-DF3B-421F-A923-F12313E0A2F3}"/>
    <cellStyle name="Migliaia 6 4 2 6 2 4" xfId="14559" xr:uid="{BA75D1C1-3556-4D96-845B-3CD2FEA97823}"/>
    <cellStyle name="Migliaia 6 4 2 6 2 4 2" xfId="37396" xr:uid="{EA43F61D-16CF-42EA-90BA-48E3EF01E8AB}"/>
    <cellStyle name="Migliaia 6 4 2 6 2 5" xfId="25979" xr:uid="{C4499E7C-C7D3-4FBF-AF0C-4A2D290A9A47}"/>
    <cellStyle name="Migliaia 6 4 2 6 3" xfId="4568" xr:uid="{FC85A0CB-A02E-4526-974E-93A3C1A02038}"/>
    <cellStyle name="Migliaia 6 4 2 6 3 2" xfId="10277" xr:uid="{4B77453E-1EEB-4942-B98E-985769AD8A07}"/>
    <cellStyle name="Migliaia 6 4 2 6 3 2 2" xfId="21694" xr:uid="{31B6C5AD-E361-495F-B30A-C950873763E2}"/>
    <cellStyle name="Migliaia 6 4 2 6 3 2 2 2" xfId="44531" xr:uid="{DB30ECCA-B6F9-437C-9A05-E3FF8BD583D2}"/>
    <cellStyle name="Migliaia 6 4 2 6 3 2 3" xfId="33114" xr:uid="{A1A2945E-1C2C-489A-A505-08F4122D8206}"/>
    <cellStyle name="Migliaia 6 4 2 6 3 3" xfId="15986" xr:uid="{628A15F0-BEC0-4588-9988-D8870B6F51C9}"/>
    <cellStyle name="Migliaia 6 4 2 6 3 3 2" xfId="38823" xr:uid="{9211A0F0-13C2-450E-B1DE-5DDEF8C84254}"/>
    <cellStyle name="Migliaia 6 4 2 6 3 4" xfId="27406" xr:uid="{44B651EB-5926-4C81-BAE2-5418AAAF8D1B}"/>
    <cellStyle name="Migliaia 6 4 2 6 4" xfId="7423" xr:uid="{DF880BA2-535F-4F30-89A1-16F0CDF074B7}"/>
    <cellStyle name="Migliaia 6 4 2 6 4 2" xfId="18840" xr:uid="{0F576918-3CC5-4FCE-ADCD-B18B12138FF3}"/>
    <cellStyle name="Migliaia 6 4 2 6 4 2 2" xfId="41677" xr:uid="{D3442171-9A0A-4405-8758-F20B75B012EF}"/>
    <cellStyle name="Migliaia 6 4 2 6 4 3" xfId="30260" xr:uid="{0060CF6E-3B35-46A6-86F4-AF375FBA56D3}"/>
    <cellStyle name="Migliaia 6 4 2 6 5" xfId="13132" xr:uid="{6BF1A0A9-869A-455D-AFC9-432827CFE3A9}"/>
    <cellStyle name="Migliaia 6 4 2 6 5 2" xfId="35969" xr:uid="{760054D5-2AF9-4EB2-A3D4-D7FD7EC5F1A6}"/>
    <cellStyle name="Migliaia 6 4 2 6 6" xfId="24552" xr:uid="{6FFACC10-2E65-4BD8-9BC9-57CB3EC98C8F}"/>
    <cellStyle name="Migliaia 6 4 2 7" xfId="2054" xr:uid="{00FCBD8D-B4B3-4AB8-8385-9ECA4D114DA3}"/>
    <cellStyle name="Migliaia 6 4 2 7 2" xfId="4910" xr:uid="{09325397-5010-4706-B21B-8FBAA2AB9507}"/>
    <cellStyle name="Migliaia 6 4 2 7 2 2" xfId="10618" xr:uid="{F6887EAF-F1CF-4C4A-A4CD-D32DDD15A503}"/>
    <cellStyle name="Migliaia 6 4 2 7 2 2 2" xfId="22036" xr:uid="{C2ECA569-DB6E-42DD-8CE4-3CD8E8BB5132}"/>
    <cellStyle name="Migliaia 6 4 2 7 2 2 2 2" xfId="44873" xr:uid="{BC047A4E-783A-4D9C-B1DB-2CA3FA751945}"/>
    <cellStyle name="Migliaia 6 4 2 7 2 2 3" xfId="33456" xr:uid="{BBBFE77B-46B2-4F1D-8EFE-88ABB91A66E8}"/>
    <cellStyle name="Migliaia 6 4 2 7 2 3" xfId="16328" xr:uid="{A1ED88F7-7D08-4F8D-80FB-7F0DD369EB08}"/>
    <cellStyle name="Migliaia 6 4 2 7 2 3 2" xfId="39165" xr:uid="{158ED364-A71C-4AEE-8111-E06F31101B3D}"/>
    <cellStyle name="Migliaia 6 4 2 7 2 4" xfId="27748" xr:uid="{69E5A241-8C71-47E0-B630-706F3D0ECE0B}"/>
    <cellStyle name="Migliaia 6 4 2 7 3" xfId="7765" xr:uid="{364FE1C5-A291-4C55-B48D-725E957D8128}"/>
    <cellStyle name="Migliaia 6 4 2 7 3 2" xfId="19182" xr:uid="{32AAC666-F778-44C8-8446-9A5D8AECA70C}"/>
    <cellStyle name="Migliaia 6 4 2 7 3 2 2" xfId="42019" xr:uid="{C25A1AB8-67A3-47C2-9505-5315C6D6C90D}"/>
    <cellStyle name="Migliaia 6 4 2 7 3 3" xfId="30602" xr:uid="{39AC2568-EA06-4179-BB6F-ABD9F6E319FF}"/>
    <cellStyle name="Migliaia 6 4 2 7 4" xfId="13474" xr:uid="{C9BB5ED2-23DA-43AC-A3D7-15D1EFE23670}"/>
    <cellStyle name="Migliaia 6 4 2 7 4 2" xfId="36311" xr:uid="{52D79188-69BC-492E-86FF-FFF31A2CDAD6}"/>
    <cellStyle name="Migliaia 6 4 2 7 5" xfId="24894" xr:uid="{B2E08791-4575-4B9C-AD98-36327BE894AA}"/>
    <cellStyle name="Migliaia 6 4 2 8" xfId="3483" xr:uid="{ED5B6575-CDC4-437C-81F1-59016EC27BA5}"/>
    <cellStyle name="Migliaia 6 4 2 8 2" xfId="9192" xr:uid="{F15BFB12-3514-4B7F-8267-FDB452A54077}"/>
    <cellStyle name="Migliaia 6 4 2 8 2 2" xfId="20609" xr:uid="{1F47E4A1-6763-4440-813E-08989695CC1A}"/>
    <cellStyle name="Migliaia 6 4 2 8 2 2 2" xfId="43446" xr:uid="{6312632F-0476-4EA8-8C86-EBACDC30EE4E}"/>
    <cellStyle name="Migliaia 6 4 2 8 2 3" xfId="32029" xr:uid="{1899F8CB-F358-4494-BE6A-BC9532872AF4}"/>
    <cellStyle name="Migliaia 6 4 2 8 3" xfId="14901" xr:uid="{2F0705DA-A6B0-4BE9-9E12-3FCE8A8E86A3}"/>
    <cellStyle name="Migliaia 6 4 2 8 3 2" xfId="37738" xr:uid="{4A6EBA01-D0BB-44D3-8D9E-A658510F97D2}"/>
    <cellStyle name="Migliaia 6 4 2 8 4" xfId="26321" xr:uid="{8936C220-9A5A-4D66-A86D-9A03EBDF82EA}"/>
    <cellStyle name="Migliaia 6 4 2 9" xfId="6338" xr:uid="{6D184459-57E7-4DE3-B49C-8F1433CDF483}"/>
    <cellStyle name="Migliaia 6 4 2 9 2" xfId="17755" xr:uid="{E1111B17-440A-4408-8038-E33B867F10AA}"/>
    <cellStyle name="Migliaia 6 4 2 9 2 2" xfId="40592" xr:uid="{34D41454-0838-4C8C-BB31-77A37B1DBB5A}"/>
    <cellStyle name="Migliaia 6 4 2 9 3" xfId="29175" xr:uid="{5A9C7092-CA5A-4E1F-B452-442F50795395}"/>
    <cellStyle name="Migliaia 6 4 3" xfId="575" xr:uid="{53978FCA-0CAA-462F-AA84-5FD87981A703}"/>
    <cellStyle name="Migliaia 6 4 3 2" xfId="2157" xr:uid="{0CA2E216-81C2-46FB-8941-BE5308CA01F7}"/>
    <cellStyle name="Migliaia 6 4 3 2 2" xfId="5013" xr:uid="{6B4722CF-E081-400B-8DCF-304E6A86CC7D}"/>
    <cellStyle name="Migliaia 6 4 3 2 2 2" xfId="10721" xr:uid="{6D369BAA-CD56-4D0D-AAF5-F5C7446C909E}"/>
    <cellStyle name="Migliaia 6 4 3 2 2 2 2" xfId="22139" xr:uid="{7212CD13-3239-4C11-8BF8-D9A969803265}"/>
    <cellStyle name="Migliaia 6 4 3 2 2 2 2 2" xfId="44976" xr:uid="{57C357DB-1925-46AE-A383-B442EFA36116}"/>
    <cellStyle name="Migliaia 6 4 3 2 2 2 3" xfId="33559" xr:uid="{B7817DE9-12D4-477D-B861-AA6845B0FF5B}"/>
    <cellStyle name="Migliaia 6 4 3 2 2 3" xfId="16431" xr:uid="{B4652CC5-76A7-4C5C-8C10-568DF5570B6F}"/>
    <cellStyle name="Migliaia 6 4 3 2 2 3 2" xfId="39268" xr:uid="{45425B04-7BC5-41A7-97A0-A252EE31059A}"/>
    <cellStyle name="Migliaia 6 4 3 2 2 4" xfId="27851" xr:uid="{CDB8387E-EE0A-4967-A77D-BAA49014EDE8}"/>
    <cellStyle name="Migliaia 6 4 3 2 3" xfId="7868" xr:uid="{217326E1-8223-47D5-81DE-6FF97C7DCDAE}"/>
    <cellStyle name="Migliaia 6 4 3 2 3 2" xfId="19285" xr:uid="{8C187F93-C022-4B2E-9326-DA6D198CF0B7}"/>
    <cellStyle name="Migliaia 6 4 3 2 3 2 2" xfId="42122" xr:uid="{EC0B95BD-6869-42DF-9397-9F00B241D529}"/>
    <cellStyle name="Migliaia 6 4 3 2 3 3" xfId="30705" xr:uid="{3AEC48A4-E19C-44ED-9C6A-B0DD20E1D436}"/>
    <cellStyle name="Migliaia 6 4 3 2 4" xfId="13577" xr:uid="{91EED1E0-E310-433A-BED4-BA17E1EEB278}"/>
    <cellStyle name="Migliaia 6 4 3 2 4 2" xfId="36414" xr:uid="{A379C1A7-E019-413F-B927-AA60F03D5405}"/>
    <cellStyle name="Migliaia 6 4 3 2 5" xfId="24997" xr:uid="{8DE4E91F-4E09-4EF0-A101-F7298D23094F}"/>
    <cellStyle name="Migliaia 6 4 3 3" xfId="3586" xr:uid="{3D3274B6-1FC5-4993-90DA-B4A277E88648}"/>
    <cellStyle name="Migliaia 6 4 3 3 2" xfId="9295" xr:uid="{16E4B669-1DA7-47B1-9A69-14A5DF5C9C9E}"/>
    <cellStyle name="Migliaia 6 4 3 3 2 2" xfId="20712" xr:uid="{0ED0EC81-6881-4F1B-84F7-77FB69EF3AE6}"/>
    <cellStyle name="Migliaia 6 4 3 3 2 2 2" xfId="43549" xr:uid="{91EC427A-C665-490E-B457-D783CE12BEAB}"/>
    <cellStyle name="Migliaia 6 4 3 3 2 3" xfId="32132" xr:uid="{B7C8FDE6-B293-4B6B-85F6-C5E37BD49D3D}"/>
    <cellStyle name="Migliaia 6 4 3 3 3" xfId="15004" xr:uid="{7FAFCD0F-AB22-4B32-9F5D-471E0E70CE57}"/>
    <cellStyle name="Migliaia 6 4 3 3 3 2" xfId="37841" xr:uid="{1F978651-EEEA-4747-98BD-E39BCBB21127}"/>
    <cellStyle name="Migliaia 6 4 3 3 4" xfId="26424" xr:uid="{AE0CDB97-914A-4FD5-A7A5-5E273F12652F}"/>
    <cellStyle name="Migliaia 6 4 3 4" xfId="6441" xr:uid="{BED0FCED-5054-4E00-9BEC-0CF7CF0AE3F9}"/>
    <cellStyle name="Migliaia 6 4 3 4 2" xfId="17858" xr:uid="{9C62F54F-0C7C-4E12-8B25-78757A41215B}"/>
    <cellStyle name="Migliaia 6 4 3 4 2 2" xfId="40695" xr:uid="{749A8FA3-23AB-4A98-B77D-87B629E250F3}"/>
    <cellStyle name="Migliaia 6 4 3 4 3" xfId="29278" xr:uid="{83DC33FE-BD5D-419A-A451-B8BF2E56D967}"/>
    <cellStyle name="Migliaia 6 4 3 5" xfId="12150" xr:uid="{7991DF36-1544-4749-8A89-8AA8F0381878}"/>
    <cellStyle name="Migliaia 6 4 3 5 2" xfId="34987" xr:uid="{C80F05BF-69BF-40BB-9D23-FA3BE5095AF8}"/>
    <cellStyle name="Migliaia 6 4 3 6" xfId="23570" xr:uid="{3FCFA495-E97D-4DDA-8058-73284134553E}"/>
    <cellStyle name="Migliaia 6 4 4" xfId="838" xr:uid="{5A797261-873C-447B-A041-CFDF122F427B}"/>
    <cellStyle name="Migliaia 6 4 4 2" xfId="2374" xr:uid="{A1713C21-89B4-4A89-828C-5FB33AAC9574}"/>
    <cellStyle name="Migliaia 6 4 4 2 2" xfId="5230" xr:uid="{246D8ABB-5129-49C6-88CE-35BD4E80004F}"/>
    <cellStyle name="Migliaia 6 4 4 2 2 2" xfId="10938" xr:uid="{0E2CADD2-F745-4849-B9E0-B28D519C7661}"/>
    <cellStyle name="Migliaia 6 4 4 2 2 2 2" xfId="22356" xr:uid="{6978043C-A36E-4DD2-8A70-773E1E2041A2}"/>
    <cellStyle name="Migliaia 6 4 4 2 2 2 2 2" xfId="45193" xr:uid="{90EA7E9B-CA69-4608-87ED-75261E3C3355}"/>
    <cellStyle name="Migliaia 6 4 4 2 2 2 3" xfId="33776" xr:uid="{8FF6556C-993A-402F-9E63-36884D4D9674}"/>
    <cellStyle name="Migliaia 6 4 4 2 2 3" xfId="16648" xr:uid="{0163B5A1-3319-48EE-8518-973EDB48E93B}"/>
    <cellStyle name="Migliaia 6 4 4 2 2 3 2" xfId="39485" xr:uid="{EAA1EA97-AC8B-4639-9AF7-E7E6C89A4D04}"/>
    <cellStyle name="Migliaia 6 4 4 2 2 4" xfId="28068" xr:uid="{BE76B0BA-B1C5-4626-8411-40FE18E33A50}"/>
    <cellStyle name="Migliaia 6 4 4 2 3" xfId="8085" xr:uid="{4D12EE5F-6CBA-452D-9D6C-70C16629F10F}"/>
    <cellStyle name="Migliaia 6 4 4 2 3 2" xfId="19502" xr:uid="{4F42DF49-7BDB-4E31-A949-651A2E208587}"/>
    <cellStyle name="Migliaia 6 4 4 2 3 2 2" xfId="42339" xr:uid="{4BDF472D-1BEB-49DF-9E08-AAAFFC6F7D48}"/>
    <cellStyle name="Migliaia 6 4 4 2 3 3" xfId="30922" xr:uid="{D2B9C2F3-234F-43FE-8DA7-BB9DF62362A3}"/>
    <cellStyle name="Migliaia 6 4 4 2 4" xfId="13794" xr:uid="{B5BB7043-1BA5-4899-8B98-6692B4246E75}"/>
    <cellStyle name="Migliaia 6 4 4 2 4 2" xfId="36631" xr:uid="{ADB5382E-CBC2-4E8E-848A-10DD5CDD1A4E}"/>
    <cellStyle name="Migliaia 6 4 4 2 5" xfId="25214" xr:uid="{2E57566E-7629-42BA-8DC5-BE6D2D988E65}"/>
    <cellStyle name="Migliaia 6 4 4 3" xfId="3803" xr:uid="{85C7931A-94C0-4224-9E42-539DC953B8C2}"/>
    <cellStyle name="Migliaia 6 4 4 3 2" xfId="9512" xr:uid="{AE357117-1D00-4449-BC84-C1EAFCA0DB18}"/>
    <cellStyle name="Migliaia 6 4 4 3 2 2" xfId="20929" xr:uid="{4A3A13CC-0FBE-4418-B319-AB485BDE97DD}"/>
    <cellStyle name="Migliaia 6 4 4 3 2 2 2" xfId="43766" xr:uid="{C8518642-ED48-4491-A892-013EBB25CE62}"/>
    <cellStyle name="Migliaia 6 4 4 3 2 3" xfId="32349" xr:uid="{41C9B577-84CD-44C6-89FF-747B847830E9}"/>
    <cellStyle name="Migliaia 6 4 4 3 3" xfId="15221" xr:uid="{CB00D047-E61E-4D25-B2DB-7A5E78DA0E96}"/>
    <cellStyle name="Migliaia 6 4 4 3 3 2" xfId="38058" xr:uid="{D517251E-8F02-495E-8AEF-89B4507C0401}"/>
    <cellStyle name="Migliaia 6 4 4 3 4" xfId="26641" xr:uid="{995CE2CF-2AB1-47C4-B987-17E5A4742E13}"/>
    <cellStyle name="Migliaia 6 4 4 4" xfId="6658" xr:uid="{D3422347-3995-48FF-BCAC-700776414E03}"/>
    <cellStyle name="Migliaia 6 4 4 4 2" xfId="18075" xr:uid="{ED0EFC4F-5CBC-45DA-9E18-CA210A28760A}"/>
    <cellStyle name="Migliaia 6 4 4 4 2 2" xfId="40912" xr:uid="{A3473126-2E1A-46A9-B526-C788F2B40E09}"/>
    <cellStyle name="Migliaia 6 4 4 4 3" xfId="29495" xr:uid="{4B06FC93-6601-499B-B4C7-43C7F3D7EF31}"/>
    <cellStyle name="Migliaia 6 4 4 5" xfId="12367" xr:uid="{36E674DB-56DB-413D-A525-4D6E5B6AF5F5}"/>
    <cellStyle name="Migliaia 6 4 4 5 2" xfId="35204" xr:uid="{CFEE3CBC-F0BC-4A7E-B6EF-05FC34313683}"/>
    <cellStyle name="Migliaia 6 4 4 6" xfId="23787" xr:uid="{0E209C38-4E4C-470D-B367-762AA39F10FE}"/>
    <cellStyle name="Migliaia 6 4 5" xfId="1085" xr:uid="{5BFB0C32-02D6-49A3-842C-46F76EFE98D6}"/>
    <cellStyle name="Migliaia 6 4 5 2" xfId="2591" xr:uid="{FEB93E06-0281-48AD-AF6D-E65A5227ECA7}"/>
    <cellStyle name="Migliaia 6 4 5 2 2" xfId="5447" xr:uid="{2D3DD7B9-8AB9-4C67-9CE2-6BEAB37B9920}"/>
    <cellStyle name="Migliaia 6 4 5 2 2 2" xfId="11155" xr:uid="{F5CA2C4C-7D2A-4EBD-97FB-0334EDBB7D1E}"/>
    <cellStyle name="Migliaia 6 4 5 2 2 2 2" xfId="22573" xr:uid="{1EAE54D1-16E6-4D3B-BB4B-059D14B9944B}"/>
    <cellStyle name="Migliaia 6 4 5 2 2 2 2 2" xfId="45410" xr:uid="{AD52AE9F-A26A-4CCC-9363-F4BDF10FC309}"/>
    <cellStyle name="Migliaia 6 4 5 2 2 2 3" xfId="33993" xr:uid="{BE710A23-3DC8-4423-A581-387004289ED7}"/>
    <cellStyle name="Migliaia 6 4 5 2 2 3" xfId="16865" xr:uid="{3E188AA7-275A-4215-9383-0133C9B4BC7C}"/>
    <cellStyle name="Migliaia 6 4 5 2 2 3 2" xfId="39702" xr:uid="{C54208A4-6AD2-4EBF-8921-5CC1C31C860E}"/>
    <cellStyle name="Migliaia 6 4 5 2 2 4" xfId="28285" xr:uid="{63454D47-77B8-4B95-A707-63527A5D1402}"/>
    <cellStyle name="Migliaia 6 4 5 2 3" xfId="8302" xr:uid="{B60973A0-0ADB-49C6-A2BC-4B4843196E33}"/>
    <cellStyle name="Migliaia 6 4 5 2 3 2" xfId="19719" xr:uid="{A148B8E7-405D-460A-B468-2B6DB8282017}"/>
    <cellStyle name="Migliaia 6 4 5 2 3 2 2" xfId="42556" xr:uid="{92486201-EEF5-437B-A8FA-664B199BBF63}"/>
    <cellStyle name="Migliaia 6 4 5 2 3 3" xfId="31139" xr:uid="{2A5AEEA0-A709-40E2-8D5B-01305BB845AF}"/>
    <cellStyle name="Migliaia 6 4 5 2 4" xfId="14011" xr:uid="{B26CDE65-36AF-4E2C-8B60-05198077ABEC}"/>
    <cellStyle name="Migliaia 6 4 5 2 4 2" xfId="36848" xr:uid="{464CEF24-BBD3-406B-9E37-82988256E1DC}"/>
    <cellStyle name="Migliaia 6 4 5 2 5" xfId="25431" xr:uid="{9E98361A-6666-4784-B3F3-1E8A9B3055E0}"/>
    <cellStyle name="Migliaia 6 4 5 3" xfId="4020" xr:uid="{252E28A4-E3CA-4C84-B161-807587779873}"/>
    <cellStyle name="Migliaia 6 4 5 3 2" xfId="9729" xr:uid="{C94B3174-EC7C-44C9-A67E-7700829C44BE}"/>
    <cellStyle name="Migliaia 6 4 5 3 2 2" xfId="21146" xr:uid="{9F6063D4-90D1-4607-A259-2C37027D129D}"/>
    <cellStyle name="Migliaia 6 4 5 3 2 2 2" xfId="43983" xr:uid="{736DC002-5F45-4ED1-8BF0-468D7868E53B}"/>
    <cellStyle name="Migliaia 6 4 5 3 2 3" xfId="32566" xr:uid="{1ECC4009-D580-4B7B-85BF-0BD90B4FB015}"/>
    <cellStyle name="Migliaia 6 4 5 3 3" xfId="15438" xr:uid="{CCAF692B-FDE0-4871-8B82-E1D3324BC2C3}"/>
    <cellStyle name="Migliaia 6 4 5 3 3 2" xfId="38275" xr:uid="{EF1E6149-A8BE-40D0-B82C-83BE448247C8}"/>
    <cellStyle name="Migliaia 6 4 5 3 4" xfId="26858" xr:uid="{1054EA36-1861-4971-879A-CD7D44E625AE}"/>
    <cellStyle name="Migliaia 6 4 5 4" xfId="6875" xr:uid="{DD077514-BAF1-4EF0-B360-B21786C406AA}"/>
    <cellStyle name="Migliaia 6 4 5 4 2" xfId="18292" xr:uid="{19BD8301-7BFC-424F-B994-74B008E55902}"/>
    <cellStyle name="Migliaia 6 4 5 4 2 2" xfId="41129" xr:uid="{7761FBFA-6280-458B-BE67-293F1487D5F0}"/>
    <cellStyle name="Migliaia 6 4 5 4 3" xfId="29712" xr:uid="{52FCE490-DEF5-42D5-949C-62C4EB0322F1}"/>
    <cellStyle name="Migliaia 6 4 5 5" xfId="12584" xr:uid="{73B23375-8CC2-42CE-A651-57CB36C3A6FE}"/>
    <cellStyle name="Migliaia 6 4 5 5 2" xfId="35421" xr:uid="{0BC818D2-4817-467A-ADA4-167E7E3F769E}"/>
    <cellStyle name="Migliaia 6 4 5 6" xfId="24004" xr:uid="{F5D53429-77EA-4FE8-897A-1955BBE497E4}"/>
    <cellStyle name="Migliaia 6 4 6" xfId="1332" xr:uid="{958F406F-99E9-4A35-958E-4BC7C5755A22}"/>
    <cellStyle name="Migliaia 6 4 6 2" xfId="2808" xr:uid="{8162634A-62CD-4324-AD09-2BBCE2648DE1}"/>
    <cellStyle name="Migliaia 6 4 6 2 2" xfId="5664" xr:uid="{79B72C01-5E36-4AC3-9AD2-8329416C300C}"/>
    <cellStyle name="Migliaia 6 4 6 2 2 2" xfId="11372" xr:uid="{03415437-0DA8-4F21-BC03-87EA0777BD55}"/>
    <cellStyle name="Migliaia 6 4 6 2 2 2 2" xfId="22790" xr:uid="{4F38DE88-C7CE-46ED-99F9-A4EDCB19EB41}"/>
    <cellStyle name="Migliaia 6 4 6 2 2 2 2 2" xfId="45627" xr:uid="{40E5541D-462C-41CB-8A6F-8EF1FB2A93FD}"/>
    <cellStyle name="Migliaia 6 4 6 2 2 2 3" xfId="34210" xr:uid="{6738AEDA-591D-479C-A55C-A09F60B673C2}"/>
    <cellStyle name="Migliaia 6 4 6 2 2 3" xfId="17082" xr:uid="{E07DFE87-F40B-4BA5-A764-43AE01F614A9}"/>
    <cellStyle name="Migliaia 6 4 6 2 2 3 2" xfId="39919" xr:uid="{047223AE-145D-431B-8656-4EAAE48C3B4B}"/>
    <cellStyle name="Migliaia 6 4 6 2 2 4" xfId="28502" xr:uid="{C4E2E01A-06C5-4D13-89EC-92C57C1C2DCE}"/>
    <cellStyle name="Migliaia 6 4 6 2 3" xfId="8519" xr:uid="{41B3F2E3-EFBC-42B5-8C6E-45595521FE18}"/>
    <cellStyle name="Migliaia 6 4 6 2 3 2" xfId="19936" xr:uid="{351CBDC6-0CC6-42F0-AF62-B2FB7A8F5404}"/>
    <cellStyle name="Migliaia 6 4 6 2 3 2 2" xfId="42773" xr:uid="{42CC6D33-BE37-42FB-A2B6-2228A4AE59A0}"/>
    <cellStyle name="Migliaia 6 4 6 2 3 3" xfId="31356" xr:uid="{B7593EF2-09DF-4D69-B9E4-92E902D501D9}"/>
    <cellStyle name="Migliaia 6 4 6 2 4" xfId="14228" xr:uid="{06759678-5D94-4092-95FD-0E904F32E1B9}"/>
    <cellStyle name="Migliaia 6 4 6 2 4 2" xfId="37065" xr:uid="{12E3BC7F-C228-4F36-9A04-094FA6ADAAAD}"/>
    <cellStyle name="Migliaia 6 4 6 2 5" xfId="25648" xr:uid="{D0D68573-72B9-4630-BEFF-05DAFF3FCA0B}"/>
    <cellStyle name="Migliaia 6 4 6 3" xfId="4237" xr:uid="{B147BFBD-0570-44F6-B000-A40E8C9F3CBA}"/>
    <cellStyle name="Migliaia 6 4 6 3 2" xfId="9946" xr:uid="{47CEA72B-55E6-4D8A-8B8A-2F6BF9A22620}"/>
    <cellStyle name="Migliaia 6 4 6 3 2 2" xfId="21363" xr:uid="{DB563259-6C14-49EC-8EB9-362E0CF97EDE}"/>
    <cellStyle name="Migliaia 6 4 6 3 2 2 2" xfId="44200" xr:uid="{D27EA06B-7635-462A-9F4F-6C7BC6C24290}"/>
    <cellStyle name="Migliaia 6 4 6 3 2 3" xfId="32783" xr:uid="{B5C80A30-9C0B-49D9-B09E-60E48892EA15}"/>
    <cellStyle name="Migliaia 6 4 6 3 3" xfId="15655" xr:uid="{8D03430A-017B-4A96-B853-880D47B57EB5}"/>
    <cellStyle name="Migliaia 6 4 6 3 3 2" xfId="38492" xr:uid="{A5303EA6-B11B-4ECB-B6D8-767451B3C7BD}"/>
    <cellStyle name="Migliaia 6 4 6 3 4" xfId="27075" xr:uid="{1E1ED634-97B3-487F-B061-AAEB93422CF0}"/>
    <cellStyle name="Migliaia 6 4 6 4" xfId="7092" xr:uid="{751FED47-94B7-449D-A8E5-C4AF3D622A85}"/>
    <cellStyle name="Migliaia 6 4 6 4 2" xfId="18509" xr:uid="{2BD1B495-724A-4930-9429-1491CECDD373}"/>
    <cellStyle name="Migliaia 6 4 6 4 2 2" xfId="41346" xr:uid="{7A2DFF10-D020-4DB2-B927-FC87B92026B4}"/>
    <cellStyle name="Migliaia 6 4 6 4 3" xfId="29929" xr:uid="{5FC3BBEA-DB92-401F-9891-83F4579CA817}"/>
    <cellStyle name="Migliaia 6 4 6 5" xfId="12801" xr:uid="{D414224E-8AC2-4E06-8EB1-D5EA21B270C5}"/>
    <cellStyle name="Migliaia 6 4 6 5 2" xfId="35638" xr:uid="{9ECA0C53-2AAC-4F8A-B351-8D323013EEB4}"/>
    <cellStyle name="Migliaia 6 4 6 6" xfId="24221" xr:uid="{AFAF2F7D-F1C8-4B02-B685-02FEC2235032}"/>
    <cellStyle name="Migliaia 6 4 7" xfId="1579" xr:uid="{2F115728-AE76-48E6-8D8B-06D60CD88C14}"/>
    <cellStyle name="Migliaia 6 4 7 2" xfId="3025" xr:uid="{19042BB6-6484-4C30-9B25-3FD1D8DBA569}"/>
    <cellStyle name="Migliaia 6 4 7 2 2" xfId="5881" xr:uid="{CD8598CC-96D0-4A3D-AC50-ABCE0DFAC0B0}"/>
    <cellStyle name="Migliaia 6 4 7 2 2 2" xfId="11589" xr:uid="{A8B43398-F85F-44E2-B9D8-1281F568CC11}"/>
    <cellStyle name="Migliaia 6 4 7 2 2 2 2" xfId="23007" xr:uid="{C4548230-28DF-4E47-B958-C4D488E7A28E}"/>
    <cellStyle name="Migliaia 6 4 7 2 2 2 2 2" xfId="45844" xr:uid="{C64C0317-CDEF-4170-80DB-1393C3FA3903}"/>
    <cellStyle name="Migliaia 6 4 7 2 2 2 3" xfId="34427" xr:uid="{0551E92B-7B3C-42B9-8828-B66B57F80E96}"/>
    <cellStyle name="Migliaia 6 4 7 2 2 3" xfId="17299" xr:uid="{29D0166F-FAFE-417E-BBFD-3DA1CD3DCF5D}"/>
    <cellStyle name="Migliaia 6 4 7 2 2 3 2" xfId="40136" xr:uid="{A3D1F59D-443F-44C6-96B4-315F75E4E70E}"/>
    <cellStyle name="Migliaia 6 4 7 2 2 4" xfId="28719" xr:uid="{04963FBC-84AB-47A0-A5EB-5F612A3F6FAE}"/>
    <cellStyle name="Migliaia 6 4 7 2 3" xfId="8736" xr:uid="{1EEF3FB7-21A1-44EB-AEA6-3FE5126910DF}"/>
    <cellStyle name="Migliaia 6 4 7 2 3 2" xfId="20153" xr:uid="{9481E6EA-6733-4696-A60C-AD4FD37A55C4}"/>
    <cellStyle name="Migliaia 6 4 7 2 3 2 2" xfId="42990" xr:uid="{403AA515-2605-4480-A3AA-3CE4E11D848C}"/>
    <cellStyle name="Migliaia 6 4 7 2 3 3" xfId="31573" xr:uid="{90D51650-FB60-4639-93B0-9441E93683A4}"/>
    <cellStyle name="Migliaia 6 4 7 2 4" xfId="14445" xr:uid="{61A6B4ED-7A15-4460-BCDA-3D8D779A3158}"/>
    <cellStyle name="Migliaia 6 4 7 2 4 2" xfId="37282" xr:uid="{26D31AE5-9896-4F9A-B59A-8ECCD44ECF91}"/>
    <cellStyle name="Migliaia 6 4 7 2 5" xfId="25865" xr:uid="{9E4511C6-D980-4897-B932-8319AB3466CE}"/>
    <cellStyle name="Migliaia 6 4 7 3" xfId="4454" xr:uid="{6341E872-A2B3-44BE-B1D2-19C8604EE84C}"/>
    <cellStyle name="Migliaia 6 4 7 3 2" xfId="10163" xr:uid="{B02503BC-AB1C-4FD8-803D-779C1D8D17CB}"/>
    <cellStyle name="Migliaia 6 4 7 3 2 2" xfId="21580" xr:uid="{1980B448-46EB-4026-A0F7-05BCCA5D0805}"/>
    <cellStyle name="Migliaia 6 4 7 3 2 2 2" xfId="44417" xr:uid="{E84B6F1B-9403-4987-8740-400690AD8FC1}"/>
    <cellStyle name="Migliaia 6 4 7 3 2 3" xfId="33000" xr:uid="{FB8D0ED9-5BC0-4DB2-82E1-9AC93C73C35F}"/>
    <cellStyle name="Migliaia 6 4 7 3 3" xfId="15872" xr:uid="{91EA5A3A-9D0C-4636-9D91-6F0160765811}"/>
    <cellStyle name="Migliaia 6 4 7 3 3 2" xfId="38709" xr:uid="{1A9AD199-0EAF-4E81-8E71-F774E034B698}"/>
    <cellStyle name="Migliaia 6 4 7 3 4" xfId="27292" xr:uid="{72E1CC9D-25D5-4183-AE9A-CEF0D46D51B4}"/>
    <cellStyle name="Migliaia 6 4 7 4" xfId="7309" xr:uid="{BA89E33E-6F68-499E-90BF-E78A4CAB365E}"/>
    <cellStyle name="Migliaia 6 4 7 4 2" xfId="18726" xr:uid="{2581C60A-EFD0-45F8-950A-CE54E181EE7A}"/>
    <cellStyle name="Migliaia 6 4 7 4 2 2" xfId="41563" xr:uid="{F62AB3BC-F1C7-45F4-85F8-3434F1834C76}"/>
    <cellStyle name="Migliaia 6 4 7 4 3" xfId="30146" xr:uid="{3865D486-4AC0-4B39-B83F-50101A1CD72C}"/>
    <cellStyle name="Migliaia 6 4 7 5" xfId="13018" xr:uid="{5FACC7D2-5EDC-465F-872F-1AADC5E9544E}"/>
    <cellStyle name="Migliaia 6 4 7 5 2" xfId="35855" xr:uid="{77DFCC47-0F8F-46E8-B2D8-D78FC14918DB}"/>
    <cellStyle name="Migliaia 6 4 7 6" xfId="24438" xr:uid="{79447137-E272-459B-AF1D-0F7D7F8720AC}"/>
    <cellStyle name="Migliaia 6 4 8" xfId="1929" xr:uid="{BD53C656-DA37-4B37-8BF8-4488A12CE969}"/>
    <cellStyle name="Migliaia 6 4 8 2" xfId="4785" xr:uid="{4CFC8AFE-955A-4B75-A8FC-B1D144539991}"/>
    <cellStyle name="Migliaia 6 4 8 2 2" xfId="10494" xr:uid="{C73DA8FA-8160-4454-B5FC-03B3E9EEB805}"/>
    <cellStyle name="Migliaia 6 4 8 2 2 2" xfId="21911" xr:uid="{18D19CFD-0913-485C-A393-A81620415970}"/>
    <cellStyle name="Migliaia 6 4 8 2 2 2 2" xfId="44748" xr:uid="{E77565A6-A9C1-472A-B5D1-727E3C436428}"/>
    <cellStyle name="Migliaia 6 4 8 2 2 3" xfId="33331" xr:uid="{E3383438-871E-43AB-965C-C9BB2AFBE576}"/>
    <cellStyle name="Migliaia 6 4 8 2 3" xfId="16203" xr:uid="{989DA312-FC3D-4853-8318-E080D89F8FC8}"/>
    <cellStyle name="Migliaia 6 4 8 2 3 2" xfId="39040" xr:uid="{2E194ACC-F308-4667-869A-AF6333A27E59}"/>
    <cellStyle name="Migliaia 6 4 8 2 4" xfId="27623" xr:uid="{69B61BE2-1458-47E3-B104-E048E78DD626}"/>
    <cellStyle name="Migliaia 6 4 8 3" xfId="7640" xr:uid="{57DB92B9-B114-4F62-BE37-E66A5E5E6018}"/>
    <cellStyle name="Migliaia 6 4 8 3 2" xfId="19057" xr:uid="{084B3B7F-BD24-4E48-BAE7-37F0B904EA1B}"/>
    <cellStyle name="Migliaia 6 4 8 3 2 2" xfId="41894" xr:uid="{B1A8F0D3-6DB1-49F5-AC88-73F88397E76B}"/>
    <cellStyle name="Migliaia 6 4 8 3 3" xfId="30477" xr:uid="{1669304B-E64F-4966-92A9-16DA183FF245}"/>
    <cellStyle name="Migliaia 6 4 8 4" xfId="13349" xr:uid="{7D9F3162-FDE8-47E4-A0B1-D249993E09FC}"/>
    <cellStyle name="Migliaia 6 4 8 4 2" xfId="36186" xr:uid="{F7731CB8-7697-4291-8F92-6789144C2F55}"/>
    <cellStyle name="Migliaia 6 4 8 5" xfId="24769" xr:uid="{D8A1A759-AA6A-4F04-B237-C051A0D01631}"/>
    <cellStyle name="Migliaia 6 4 9" xfId="3358" xr:uid="{62E4B79C-047B-4B30-9B17-075A520055F8}"/>
    <cellStyle name="Migliaia 6 4 9 2" xfId="9067" xr:uid="{A6733BB2-6D7A-40D9-815B-D4FBFCE42B09}"/>
    <cellStyle name="Migliaia 6 4 9 2 2" xfId="20484" xr:uid="{ABC3EE94-D26C-4E3A-9693-DA87D4117590}"/>
    <cellStyle name="Migliaia 6 4 9 2 2 2" xfId="43321" xr:uid="{50653613-A9C3-4247-B3B5-A445369FC57B}"/>
    <cellStyle name="Migliaia 6 4 9 2 3" xfId="31904" xr:uid="{4B7C5418-E1E7-46E6-AB61-5096D35B9972}"/>
    <cellStyle name="Migliaia 6 4 9 3" xfId="14776" xr:uid="{812709F0-2C76-4B16-A4FA-971E2A596095}"/>
    <cellStyle name="Migliaia 6 4 9 3 2" xfId="37613" xr:uid="{89EAFDF9-64D2-4E24-9E63-5BA9BF17C85E}"/>
    <cellStyle name="Migliaia 6 4 9 4" xfId="26196" xr:uid="{8B98B7F3-6784-4FCB-BA49-9A37EA81D8E1}"/>
    <cellStyle name="Migliaia 6 5" xfId="276" xr:uid="{2A7CACD2-406A-45E2-9D39-4A66D4EE8676}"/>
    <cellStyle name="Migliaia 6 5 10" xfId="6189" xr:uid="{D6A7C343-3893-4D41-AFD3-F1F7C2F9DE07}"/>
    <cellStyle name="Migliaia 6 5 10 2" xfId="17606" xr:uid="{F03A7CB6-C0F6-40F6-B964-932EAA609200}"/>
    <cellStyle name="Migliaia 6 5 10 2 2" xfId="40443" xr:uid="{5DB3026F-203E-40FC-A2EC-668D3BD313C2}"/>
    <cellStyle name="Migliaia 6 5 10 3" xfId="29026" xr:uid="{288C6963-0B33-4B49-A8DC-EC89942BADF8}"/>
    <cellStyle name="Migliaia 6 5 11" xfId="11898" xr:uid="{0CE2EE73-8AEF-4C8F-A7CC-A27241DB2A4B}"/>
    <cellStyle name="Migliaia 6 5 11 2" xfId="34735" xr:uid="{BA382F89-9888-4097-BA20-D428641C66BA}"/>
    <cellStyle name="Migliaia 6 5 12" xfId="23318" xr:uid="{D65A1117-B273-42E1-BCA5-F0A9CB1F8F46}"/>
    <cellStyle name="Migliaia 6 5 2" xfId="435" xr:uid="{71E5685B-EDDA-437C-B7F7-C052A143AAB2}"/>
    <cellStyle name="Migliaia 6 5 2 10" xfId="12027" xr:uid="{F0CF86A4-3613-4A57-869E-BBDA2F8713A6}"/>
    <cellStyle name="Migliaia 6 5 2 10 2" xfId="34864" xr:uid="{7BBEC2EB-BBDF-457E-9BE4-618DC93E3016}"/>
    <cellStyle name="Migliaia 6 5 2 11" xfId="23447" xr:uid="{EF7560C6-E405-4656-9BF2-484D88DC3E18}"/>
    <cellStyle name="Migliaia 6 5 2 2" xfId="689" xr:uid="{A4E4E28F-00FE-4B21-A936-FBA500AE3B44}"/>
    <cellStyle name="Migliaia 6 5 2 2 2" xfId="2251" xr:uid="{903FAAD0-FEC0-4ED4-80FB-20DA60C57F31}"/>
    <cellStyle name="Migliaia 6 5 2 2 2 2" xfId="5107" xr:uid="{C68B52FC-77B3-4EE8-BD52-7032E8C189AC}"/>
    <cellStyle name="Migliaia 6 5 2 2 2 2 2" xfId="10815" xr:uid="{7B1149C0-CAFE-4115-9FBA-3D34AF3A9A3C}"/>
    <cellStyle name="Migliaia 6 5 2 2 2 2 2 2" xfId="22233" xr:uid="{967A934B-A31C-44B0-BED3-89A48CF024E1}"/>
    <cellStyle name="Migliaia 6 5 2 2 2 2 2 2 2" xfId="45070" xr:uid="{B585BEB0-0ABF-4693-B414-0A882ECF9B10}"/>
    <cellStyle name="Migliaia 6 5 2 2 2 2 2 3" xfId="33653" xr:uid="{1028309B-9408-4FB0-A418-B3BDFAE4CB38}"/>
    <cellStyle name="Migliaia 6 5 2 2 2 2 3" xfId="16525" xr:uid="{ECB18BD0-3004-4FB7-A45A-C9A9F1559FBE}"/>
    <cellStyle name="Migliaia 6 5 2 2 2 2 3 2" xfId="39362" xr:uid="{9DD5FBB1-CDB7-44FF-8538-E3FE7EE96D16}"/>
    <cellStyle name="Migliaia 6 5 2 2 2 2 4" xfId="27945" xr:uid="{72334EAD-4A9D-4612-89EE-87527862E822}"/>
    <cellStyle name="Migliaia 6 5 2 2 2 3" xfId="7962" xr:uid="{FA43BD37-45DB-4508-A393-FC6DD74E9E07}"/>
    <cellStyle name="Migliaia 6 5 2 2 2 3 2" xfId="19379" xr:uid="{41AAA04C-97BC-47CB-842F-5C68BCAF7AE4}"/>
    <cellStyle name="Migliaia 6 5 2 2 2 3 2 2" xfId="42216" xr:uid="{055DBE12-68F7-45CA-A07D-4D505322BE86}"/>
    <cellStyle name="Migliaia 6 5 2 2 2 3 3" xfId="30799" xr:uid="{836BC8BB-A119-4C8E-8815-8725BFE7AF17}"/>
    <cellStyle name="Migliaia 6 5 2 2 2 4" xfId="13671" xr:uid="{2BF8B3B1-63B6-4080-925B-5A0AC6E921A4}"/>
    <cellStyle name="Migliaia 6 5 2 2 2 4 2" xfId="36508" xr:uid="{2D43CD06-D9A0-4DD9-B871-9851DD138176}"/>
    <cellStyle name="Migliaia 6 5 2 2 2 5" xfId="25091" xr:uid="{469CEFB5-3F0E-40E1-A0E2-3F8F48491F47}"/>
    <cellStyle name="Migliaia 6 5 2 2 3" xfId="3680" xr:uid="{ADDC8C7D-4947-4ABC-B922-B2885D599837}"/>
    <cellStyle name="Migliaia 6 5 2 2 3 2" xfId="9389" xr:uid="{A013E4C7-FC47-4170-9355-1AF290C33790}"/>
    <cellStyle name="Migliaia 6 5 2 2 3 2 2" xfId="20806" xr:uid="{7CB9CCA5-931B-4B38-873C-3954674A1C34}"/>
    <cellStyle name="Migliaia 6 5 2 2 3 2 2 2" xfId="43643" xr:uid="{76C0B314-1DB3-438D-9346-252074B7147B}"/>
    <cellStyle name="Migliaia 6 5 2 2 3 2 3" xfId="32226" xr:uid="{4A1BEE13-50D3-4E37-96CB-7C3DA24B98AD}"/>
    <cellStyle name="Migliaia 6 5 2 2 3 3" xfId="15098" xr:uid="{8D3E9B40-72E4-4E71-A6FE-96487B9BDD2B}"/>
    <cellStyle name="Migliaia 6 5 2 2 3 3 2" xfId="37935" xr:uid="{3F37A269-378B-4D80-9E60-705C1D365669}"/>
    <cellStyle name="Migliaia 6 5 2 2 3 4" xfId="26518" xr:uid="{76818E15-10E9-4FBB-B7F9-C6D546FC77FC}"/>
    <cellStyle name="Migliaia 6 5 2 2 4" xfId="6535" xr:uid="{330E7DD3-B09D-4CA8-BF9A-FC73F811BA20}"/>
    <cellStyle name="Migliaia 6 5 2 2 4 2" xfId="17952" xr:uid="{87800D59-4409-4558-86A7-6BDA3266967C}"/>
    <cellStyle name="Migliaia 6 5 2 2 4 2 2" xfId="40789" xr:uid="{C734CCCA-2DA2-4F5A-91EF-BFA4066249A0}"/>
    <cellStyle name="Migliaia 6 5 2 2 4 3" xfId="29372" xr:uid="{E8ACAAA7-0448-4296-A97B-EA6182A4FC60}"/>
    <cellStyle name="Migliaia 6 5 2 2 5" xfId="12244" xr:uid="{039E1516-69C9-4826-99B8-6F60607D1B84}"/>
    <cellStyle name="Migliaia 6 5 2 2 5 2" xfId="35081" xr:uid="{6776E3F5-5B49-45AE-9499-B84329BA8E92}"/>
    <cellStyle name="Migliaia 6 5 2 2 6" xfId="23664" xr:uid="{090DF845-85A2-4442-AB2E-761E7CE49B51}"/>
    <cellStyle name="Migliaia 6 5 2 3" xfId="949" xr:uid="{0F68593E-71BD-4354-B31D-D0A20BF25C81}"/>
    <cellStyle name="Migliaia 6 5 2 3 2" xfId="2468" xr:uid="{BACC2DDB-0711-4411-A482-53D4ECB78431}"/>
    <cellStyle name="Migliaia 6 5 2 3 2 2" xfId="5324" xr:uid="{AF6C35E8-20E4-4388-B7CF-639A0C4EC3FF}"/>
    <cellStyle name="Migliaia 6 5 2 3 2 2 2" xfId="11032" xr:uid="{CCBBE5F5-2067-4CC5-9FEF-C3E2D1CEF336}"/>
    <cellStyle name="Migliaia 6 5 2 3 2 2 2 2" xfId="22450" xr:uid="{C14FF376-AD62-442E-8DAD-06C933436159}"/>
    <cellStyle name="Migliaia 6 5 2 3 2 2 2 2 2" xfId="45287" xr:uid="{7750F2A0-03B3-4A92-9203-ABC6C48836E1}"/>
    <cellStyle name="Migliaia 6 5 2 3 2 2 2 3" xfId="33870" xr:uid="{0E0946FE-4358-48A9-8456-EBBAFC36301C}"/>
    <cellStyle name="Migliaia 6 5 2 3 2 2 3" xfId="16742" xr:uid="{B2A6FD95-9EF7-476F-8321-6398F3686EF3}"/>
    <cellStyle name="Migliaia 6 5 2 3 2 2 3 2" xfId="39579" xr:uid="{BFEFE08A-A7C3-443C-AB6E-3F3F230770B4}"/>
    <cellStyle name="Migliaia 6 5 2 3 2 2 4" xfId="28162" xr:uid="{AA37F1C3-FDC6-4A76-BA0E-17D6CB69AE08}"/>
    <cellStyle name="Migliaia 6 5 2 3 2 3" xfId="8179" xr:uid="{7BF44AF1-F797-48BF-9005-60AFFB23CC26}"/>
    <cellStyle name="Migliaia 6 5 2 3 2 3 2" xfId="19596" xr:uid="{0CA2B322-56D2-4D65-93B3-4E33A350A3B3}"/>
    <cellStyle name="Migliaia 6 5 2 3 2 3 2 2" xfId="42433" xr:uid="{FFC1FA14-5AE1-46F4-8D3C-E2F01C188ED0}"/>
    <cellStyle name="Migliaia 6 5 2 3 2 3 3" xfId="31016" xr:uid="{EC7AAFC5-617A-49DA-A7E4-7F5B84990A22}"/>
    <cellStyle name="Migliaia 6 5 2 3 2 4" xfId="13888" xr:uid="{16398978-8BF9-44F0-BFF1-CEEECF44FD5C}"/>
    <cellStyle name="Migliaia 6 5 2 3 2 4 2" xfId="36725" xr:uid="{AFE233A2-D872-4222-80C1-DA5903E21D18}"/>
    <cellStyle name="Migliaia 6 5 2 3 2 5" xfId="25308" xr:uid="{640D63C0-9408-4EC1-9EFA-EFF837D0CC0E}"/>
    <cellStyle name="Migliaia 6 5 2 3 3" xfId="3897" xr:uid="{378816A9-B5CC-4B7B-93F2-7C0A75B73EA1}"/>
    <cellStyle name="Migliaia 6 5 2 3 3 2" xfId="9606" xr:uid="{3C2AF3DF-E937-4F2F-919F-78006E07C819}"/>
    <cellStyle name="Migliaia 6 5 2 3 3 2 2" xfId="21023" xr:uid="{F0CDF951-7164-4AEE-B487-8434020F7935}"/>
    <cellStyle name="Migliaia 6 5 2 3 3 2 2 2" xfId="43860" xr:uid="{3E1E6A5F-67C5-4A1C-8E6C-C187B0B25657}"/>
    <cellStyle name="Migliaia 6 5 2 3 3 2 3" xfId="32443" xr:uid="{CC752EDE-7E9F-43F1-A7BA-E184B9B4E640}"/>
    <cellStyle name="Migliaia 6 5 2 3 3 3" xfId="15315" xr:uid="{A9FF73F3-A230-4E12-8FF9-FEA0652075FE}"/>
    <cellStyle name="Migliaia 6 5 2 3 3 3 2" xfId="38152" xr:uid="{EC514016-4C6D-4412-B2BF-FFCEDB5D101C}"/>
    <cellStyle name="Migliaia 6 5 2 3 3 4" xfId="26735" xr:uid="{619E09F1-2AF7-4B7A-B243-350BD151AFBB}"/>
    <cellStyle name="Migliaia 6 5 2 3 4" xfId="6752" xr:uid="{CD2B9BEE-2542-4FAA-AC92-8B2E4B41C971}"/>
    <cellStyle name="Migliaia 6 5 2 3 4 2" xfId="18169" xr:uid="{93E401CC-9BBF-4C2F-9B6B-7F9D8DFDD465}"/>
    <cellStyle name="Migliaia 6 5 2 3 4 2 2" xfId="41006" xr:uid="{60921BB9-C625-4AF1-8BAA-F6FA4B2CBEF4}"/>
    <cellStyle name="Migliaia 6 5 2 3 4 3" xfId="29589" xr:uid="{C28A2FDA-053A-40B7-841E-7387EE79D440}"/>
    <cellStyle name="Migliaia 6 5 2 3 5" xfId="12461" xr:uid="{1E389EB6-0559-4E77-AA90-14B5527AF44F}"/>
    <cellStyle name="Migliaia 6 5 2 3 5 2" xfId="35298" xr:uid="{3E33FBD2-2A66-48DD-AD28-9647B2250291}"/>
    <cellStyle name="Migliaia 6 5 2 3 6" xfId="23881" xr:uid="{5C6E99A3-A339-441F-9C1D-D564E23BD54E}"/>
    <cellStyle name="Migliaia 6 5 2 4" xfId="1196" xr:uid="{32377EEA-0431-4863-A980-8D4C535E6E5A}"/>
    <cellStyle name="Migliaia 6 5 2 4 2" xfId="2685" xr:uid="{08BF6CC4-F317-46C6-A25E-0768115E19EF}"/>
    <cellStyle name="Migliaia 6 5 2 4 2 2" xfId="5541" xr:uid="{FD5442B2-9334-4175-B48A-089C52A9C3EE}"/>
    <cellStyle name="Migliaia 6 5 2 4 2 2 2" xfId="11249" xr:uid="{54947C9B-080C-4572-AD11-9CFA84FE2540}"/>
    <cellStyle name="Migliaia 6 5 2 4 2 2 2 2" xfId="22667" xr:uid="{4027E0DF-3C17-446C-B8B0-9BEA338D86EB}"/>
    <cellStyle name="Migliaia 6 5 2 4 2 2 2 2 2" xfId="45504" xr:uid="{339F1520-175A-47CD-8493-46FBA326BB01}"/>
    <cellStyle name="Migliaia 6 5 2 4 2 2 2 3" xfId="34087" xr:uid="{E0A509F0-596A-47C6-B17C-C3FD4CF1A5ED}"/>
    <cellStyle name="Migliaia 6 5 2 4 2 2 3" xfId="16959" xr:uid="{28BD44AC-C624-4E7D-BE37-EC6BA911754F}"/>
    <cellStyle name="Migliaia 6 5 2 4 2 2 3 2" xfId="39796" xr:uid="{FBE354BD-7818-4FE3-AD45-8CA9BAC0DC9C}"/>
    <cellStyle name="Migliaia 6 5 2 4 2 2 4" xfId="28379" xr:uid="{B83B7141-7732-4C8F-9D61-0854C6AE21D2}"/>
    <cellStyle name="Migliaia 6 5 2 4 2 3" xfId="8396" xr:uid="{38366B75-A899-41BA-A724-8C7C0C477908}"/>
    <cellStyle name="Migliaia 6 5 2 4 2 3 2" xfId="19813" xr:uid="{B0131FEA-0667-42F1-9173-C066501C7221}"/>
    <cellStyle name="Migliaia 6 5 2 4 2 3 2 2" xfId="42650" xr:uid="{6381101A-E00B-46C5-8FC0-B222C7C9DF60}"/>
    <cellStyle name="Migliaia 6 5 2 4 2 3 3" xfId="31233" xr:uid="{AB13FA4C-23C8-4494-BE3A-8C385420769E}"/>
    <cellStyle name="Migliaia 6 5 2 4 2 4" xfId="14105" xr:uid="{8A132B61-95EC-432B-AB4E-67AAAB74D955}"/>
    <cellStyle name="Migliaia 6 5 2 4 2 4 2" xfId="36942" xr:uid="{08A77136-AFE3-411B-9283-F47049101953}"/>
    <cellStyle name="Migliaia 6 5 2 4 2 5" xfId="25525" xr:uid="{9C3E9901-90B7-4F69-8BF1-461F1ABDB3E3}"/>
    <cellStyle name="Migliaia 6 5 2 4 3" xfId="4114" xr:uid="{1357D94B-6EE1-4CE2-AA3B-9C75D98C9D49}"/>
    <cellStyle name="Migliaia 6 5 2 4 3 2" xfId="9823" xr:uid="{7B2B7635-68E7-461B-99DF-C9558AB3CA84}"/>
    <cellStyle name="Migliaia 6 5 2 4 3 2 2" xfId="21240" xr:uid="{310C02A7-9975-47B1-8144-93ED934E1CF2}"/>
    <cellStyle name="Migliaia 6 5 2 4 3 2 2 2" xfId="44077" xr:uid="{4E729D52-1B35-4376-B18F-A7013CFAFCEA}"/>
    <cellStyle name="Migliaia 6 5 2 4 3 2 3" xfId="32660" xr:uid="{764521A0-35DF-409A-B948-D6EB5B0AE415}"/>
    <cellStyle name="Migliaia 6 5 2 4 3 3" xfId="15532" xr:uid="{F7606FB6-65C5-46AD-A768-681467DD9BE3}"/>
    <cellStyle name="Migliaia 6 5 2 4 3 3 2" xfId="38369" xr:uid="{7244DE33-FA83-421F-9908-BAEF35123EA0}"/>
    <cellStyle name="Migliaia 6 5 2 4 3 4" xfId="26952" xr:uid="{C158790C-3B17-4E8B-8268-45C55185C43D}"/>
    <cellStyle name="Migliaia 6 5 2 4 4" xfId="6969" xr:uid="{50D11D13-42FF-4D41-8D63-6158B9BD80DB}"/>
    <cellStyle name="Migliaia 6 5 2 4 4 2" xfId="18386" xr:uid="{34FF5004-8DBA-47DF-A51A-1B68A1AF8F6D}"/>
    <cellStyle name="Migliaia 6 5 2 4 4 2 2" xfId="41223" xr:uid="{C6DF3ECF-8C9B-4204-918E-1779738D91B5}"/>
    <cellStyle name="Migliaia 6 5 2 4 4 3" xfId="29806" xr:uid="{3E58026A-2A1A-463A-A429-C26607E160E6}"/>
    <cellStyle name="Migliaia 6 5 2 4 5" xfId="12678" xr:uid="{EAF9A094-8A15-41E0-B4FA-F033FBBA011D}"/>
    <cellStyle name="Migliaia 6 5 2 4 5 2" xfId="35515" xr:uid="{AB258FA7-310C-4FAB-AF8C-7FA0C9CED541}"/>
    <cellStyle name="Migliaia 6 5 2 4 6" xfId="24098" xr:uid="{E9B9EF0F-7CE4-48EB-8778-AED734404E16}"/>
    <cellStyle name="Migliaia 6 5 2 5" xfId="1443" xr:uid="{BCF905F0-43AA-4617-BDCD-6CEA9217AAFE}"/>
    <cellStyle name="Migliaia 6 5 2 5 2" xfId="2902" xr:uid="{85BE6AC2-772E-4105-B1FF-0D873D7016CE}"/>
    <cellStyle name="Migliaia 6 5 2 5 2 2" xfId="5758" xr:uid="{C774CAD7-4265-4745-86D0-79A3EFB009F5}"/>
    <cellStyle name="Migliaia 6 5 2 5 2 2 2" xfId="11466" xr:uid="{4DBE6A83-BA09-40BF-83C7-79574061749D}"/>
    <cellStyle name="Migliaia 6 5 2 5 2 2 2 2" xfId="22884" xr:uid="{85397622-721D-44B3-A201-4D8EA3B8D212}"/>
    <cellStyle name="Migliaia 6 5 2 5 2 2 2 2 2" xfId="45721" xr:uid="{4DAB4C1E-C280-469D-ADFE-836B721AAB9B}"/>
    <cellStyle name="Migliaia 6 5 2 5 2 2 2 3" xfId="34304" xr:uid="{ABA05AD1-580A-4570-9B59-C0E88F3A3617}"/>
    <cellStyle name="Migliaia 6 5 2 5 2 2 3" xfId="17176" xr:uid="{116368BE-D591-4264-9977-7028A42D839F}"/>
    <cellStyle name="Migliaia 6 5 2 5 2 2 3 2" xfId="40013" xr:uid="{2D854A6A-2C26-4DA3-81EC-008637BC6CCA}"/>
    <cellStyle name="Migliaia 6 5 2 5 2 2 4" xfId="28596" xr:uid="{0BA887BB-0B75-407A-BAE8-638227D3827D}"/>
    <cellStyle name="Migliaia 6 5 2 5 2 3" xfId="8613" xr:uid="{62439709-C7BD-4916-B3F0-77BA499F4327}"/>
    <cellStyle name="Migliaia 6 5 2 5 2 3 2" xfId="20030" xr:uid="{5A565456-FC46-4BF9-83F1-70315D9116F9}"/>
    <cellStyle name="Migliaia 6 5 2 5 2 3 2 2" xfId="42867" xr:uid="{5CD25390-C3B4-439B-993B-60BE705835ED}"/>
    <cellStyle name="Migliaia 6 5 2 5 2 3 3" xfId="31450" xr:uid="{4B8542E1-1810-4506-8220-EF9DD74C2EA7}"/>
    <cellStyle name="Migliaia 6 5 2 5 2 4" xfId="14322" xr:uid="{F5EBC428-B578-4DE1-8F91-E5866F8A1AE5}"/>
    <cellStyle name="Migliaia 6 5 2 5 2 4 2" xfId="37159" xr:uid="{A995EF7B-289F-4D88-BA2E-5E8BB746B1FA}"/>
    <cellStyle name="Migliaia 6 5 2 5 2 5" xfId="25742" xr:uid="{847E041A-3C21-4C05-BA22-78E7F8EEFC29}"/>
    <cellStyle name="Migliaia 6 5 2 5 3" xfId="4331" xr:uid="{295BBFE8-95FD-430E-A2AA-AB07E4C76011}"/>
    <cellStyle name="Migliaia 6 5 2 5 3 2" xfId="10040" xr:uid="{E2BCE417-9AAC-408D-8CEF-7B4CCE39AC9C}"/>
    <cellStyle name="Migliaia 6 5 2 5 3 2 2" xfId="21457" xr:uid="{7396C6CA-4056-411C-936A-C5374F5AD534}"/>
    <cellStyle name="Migliaia 6 5 2 5 3 2 2 2" xfId="44294" xr:uid="{F48C84DD-FCF5-42F7-8A6D-D257254A70DF}"/>
    <cellStyle name="Migliaia 6 5 2 5 3 2 3" xfId="32877" xr:uid="{D31DAD5E-639B-461F-9A4E-D44238F8F618}"/>
    <cellStyle name="Migliaia 6 5 2 5 3 3" xfId="15749" xr:uid="{21755491-1E5A-4F1F-A14B-EA0C651B0CC9}"/>
    <cellStyle name="Migliaia 6 5 2 5 3 3 2" xfId="38586" xr:uid="{4590EB67-5F38-4CA6-85A8-FCDB790EB6E2}"/>
    <cellStyle name="Migliaia 6 5 2 5 3 4" xfId="27169" xr:uid="{46EBDB29-E9BA-4C60-8DAD-9393C23449B9}"/>
    <cellStyle name="Migliaia 6 5 2 5 4" xfId="7186" xr:uid="{EEEAA9FE-6286-4738-A896-38A916477A5E}"/>
    <cellStyle name="Migliaia 6 5 2 5 4 2" xfId="18603" xr:uid="{4F553A5E-69C2-4B79-8250-0E647E04E95A}"/>
    <cellStyle name="Migliaia 6 5 2 5 4 2 2" xfId="41440" xr:uid="{0DD5F1B8-C3FA-4130-A9D2-ABBD1B3B4C58}"/>
    <cellStyle name="Migliaia 6 5 2 5 4 3" xfId="30023" xr:uid="{50E1A2AE-AC36-48BA-A2F4-A9BB10FE585B}"/>
    <cellStyle name="Migliaia 6 5 2 5 5" xfId="12895" xr:uid="{BAD71BA7-E7DD-49CD-95EC-E7EDF6684E5E}"/>
    <cellStyle name="Migliaia 6 5 2 5 5 2" xfId="35732" xr:uid="{1A158CB2-D990-4FD9-ACC2-A9B34FB36F5B}"/>
    <cellStyle name="Migliaia 6 5 2 5 6" xfId="24315" xr:uid="{17ADD828-A168-47D5-82BB-DF9F105E5ACC}"/>
    <cellStyle name="Migliaia 6 5 2 6" xfId="1690" xr:uid="{836DE7D3-D1D1-4357-A603-EBDC859CFB42}"/>
    <cellStyle name="Migliaia 6 5 2 6 2" xfId="3119" xr:uid="{4201D173-A695-40FD-AA95-835170B61FD8}"/>
    <cellStyle name="Migliaia 6 5 2 6 2 2" xfId="5975" xr:uid="{4964322E-7B14-4F86-9707-74EA8301060C}"/>
    <cellStyle name="Migliaia 6 5 2 6 2 2 2" xfId="11683" xr:uid="{428AAA73-411D-4DC1-B6CB-91E5E9C9DC52}"/>
    <cellStyle name="Migliaia 6 5 2 6 2 2 2 2" xfId="23101" xr:uid="{1BD74AAD-6ADB-49B9-801F-3DD0F558E6A8}"/>
    <cellStyle name="Migliaia 6 5 2 6 2 2 2 2 2" xfId="45938" xr:uid="{D9D1A2CA-F6F9-4E7A-BBC5-0BD681E79D67}"/>
    <cellStyle name="Migliaia 6 5 2 6 2 2 2 3" xfId="34521" xr:uid="{36038C22-5E85-48A2-A5FB-94F87A752E0F}"/>
    <cellStyle name="Migliaia 6 5 2 6 2 2 3" xfId="17393" xr:uid="{0E6571B7-8338-4AE7-BA3F-97947046CD20}"/>
    <cellStyle name="Migliaia 6 5 2 6 2 2 3 2" xfId="40230" xr:uid="{A8FA6994-CC67-4AB6-9CC0-7DF7A5BB9ADF}"/>
    <cellStyle name="Migliaia 6 5 2 6 2 2 4" xfId="28813" xr:uid="{5BFBABE9-ED34-4CC3-A1B8-EC940AE16248}"/>
    <cellStyle name="Migliaia 6 5 2 6 2 3" xfId="8830" xr:uid="{EB82D19A-5A2E-4F64-9465-715FC0971D6C}"/>
    <cellStyle name="Migliaia 6 5 2 6 2 3 2" xfId="20247" xr:uid="{24A5F61C-4CF3-4839-9194-EF955AE65670}"/>
    <cellStyle name="Migliaia 6 5 2 6 2 3 2 2" xfId="43084" xr:uid="{057AF404-F42A-4FCE-A1E0-AEA0EC4B05E4}"/>
    <cellStyle name="Migliaia 6 5 2 6 2 3 3" xfId="31667" xr:uid="{D4CF05FF-40A6-41B3-85FE-85630848D798}"/>
    <cellStyle name="Migliaia 6 5 2 6 2 4" xfId="14539" xr:uid="{4A63BEB3-3F61-40F0-9A37-35B168F59717}"/>
    <cellStyle name="Migliaia 6 5 2 6 2 4 2" xfId="37376" xr:uid="{2DFE5071-218B-431D-A7DC-E1F17C658FAF}"/>
    <cellStyle name="Migliaia 6 5 2 6 2 5" xfId="25959" xr:uid="{DD4AC43F-6984-43B0-9767-022B4A69989F}"/>
    <cellStyle name="Migliaia 6 5 2 6 3" xfId="4548" xr:uid="{7AD1B362-924D-401F-8DBC-FC5097405159}"/>
    <cellStyle name="Migliaia 6 5 2 6 3 2" xfId="10257" xr:uid="{20A6D423-384A-494B-81F0-95DDEA6E5774}"/>
    <cellStyle name="Migliaia 6 5 2 6 3 2 2" xfId="21674" xr:uid="{E4C129B3-53C2-414F-9DFA-7D846F725C5B}"/>
    <cellStyle name="Migliaia 6 5 2 6 3 2 2 2" xfId="44511" xr:uid="{91E3869C-5C05-43C2-A2C7-9A6A28DB2B20}"/>
    <cellStyle name="Migliaia 6 5 2 6 3 2 3" xfId="33094" xr:uid="{B0BBC2EA-EC32-4E54-AFFF-089462F913AD}"/>
    <cellStyle name="Migliaia 6 5 2 6 3 3" xfId="15966" xr:uid="{30C5A879-5F3F-4029-8E86-53F7C7E1364F}"/>
    <cellStyle name="Migliaia 6 5 2 6 3 3 2" xfId="38803" xr:uid="{CE538B5B-8F27-4709-96AF-FDDD719F5740}"/>
    <cellStyle name="Migliaia 6 5 2 6 3 4" xfId="27386" xr:uid="{A8DF88B9-3DB4-4EDB-A358-B39E0CCDC583}"/>
    <cellStyle name="Migliaia 6 5 2 6 4" xfId="7403" xr:uid="{04DE6D1B-DDB6-4F7D-BC80-1C349C88829D}"/>
    <cellStyle name="Migliaia 6 5 2 6 4 2" xfId="18820" xr:uid="{D939118C-0785-497E-BDEF-7C60747C12DF}"/>
    <cellStyle name="Migliaia 6 5 2 6 4 2 2" xfId="41657" xr:uid="{230B37AB-6F5D-43F1-A868-C89FAAE9F669}"/>
    <cellStyle name="Migliaia 6 5 2 6 4 3" xfId="30240" xr:uid="{FE590BAB-D91D-4668-A201-592A1188BA9B}"/>
    <cellStyle name="Migliaia 6 5 2 6 5" xfId="13112" xr:uid="{136F64A8-7A6A-4A52-AD21-8B39F0A317DE}"/>
    <cellStyle name="Migliaia 6 5 2 6 5 2" xfId="35949" xr:uid="{E55A97E8-350C-47E3-85F6-3701406A3342}"/>
    <cellStyle name="Migliaia 6 5 2 6 6" xfId="24532" xr:uid="{92B7395A-2719-4F45-9483-8F3D24288004}"/>
    <cellStyle name="Migliaia 6 5 2 7" xfId="2034" xr:uid="{278BABE7-F6F4-4736-8FA9-32E36EAF98BF}"/>
    <cellStyle name="Migliaia 6 5 2 7 2" xfId="4890" xr:uid="{B1D261B0-8BD5-4D0B-9F1D-7CEA9BE03092}"/>
    <cellStyle name="Migliaia 6 5 2 7 2 2" xfId="10598" xr:uid="{86A9B2B9-5639-4705-8472-551A15BC0E80}"/>
    <cellStyle name="Migliaia 6 5 2 7 2 2 2" xfId="22016" xr:uid="{4573F91C-9DE0-410C-8CF4-E378DB81C677}"/>
    <cellStyle name="Migliaia 6 5 2 7 2 2 2 2" xfId="44853" xr:uid="{0F25AF5D-C236-4D76-83AD-5D54D291AE92}"/>
    <cellStyle name="Migliaia 6 5 2 7 2 2 3" xfId="33436" xr:uid="{3F6EED9D-E942-420D-A078-D252432D8773}"/>
    <cellStyle name="Migliaia 6 5 2 7 2 3" xfId="16308" xr:uid="{E930021C-FCF7-4DB2-A977-F6306A4F90F2}"/>
    <cellStyle name="Migliaia 6 5 2 7 2 3 2" xfId="39145" xr:uid="{C3275CEE-1668-4A30-B82E-0B97760C4A13}"/>
    <cellStyle name="Migliaia 6 5 2 7 2 4" xfId="27728" xr:uid="{97DF05CA-0BD7-4A2A-8DB8-ABCF98944BB4}"/>
    <cellStyle name="Migliaia 6 5 2 7 3" xfId="7745" xr:uid="{406146BF-D7CE-462C-A65D-58B2EC0EB9D5}"/>
    <cellStyle name="Migliaia 6 5 2 7 3 2" xfId="19162" xr:uid="{6F710811-56BA-417A-A971-93F232814D75}"/>
    <cellStyle name="Migliaia 6 5 2 7 3 2 2" xfId="41999" xr:uid="{AEF40918-72A2-47E3-9C05-20437A342733}"/>
    <cellStyle name="Migliaia 6 5 2 7 3 3" xfId="30582" xr:uid="{87F7CB6F-BC05-4A36-882B-3EEF6C2F79DA}"/>
    <cellStyle name="Migliaia 6 5 2 7 4" xfId="13454" xr:uid="{78A747C8-3999-4E7E-820E-987C8FEA804F}"/>
    <cellStyle name="Migliaia 6 5 2 7 4 2" xfId="36291" xr:uid="{A1F5B076-128E-40AC-BA65-87DB6E0F5D4D}"/>
    <cellStyle name="Migliaia 6 5 2 7 5" xfId="24874" xr:uid="{5EDEEA75-7BEB-4EE2-8CC8-89FB6865CD32}"/>
    <cellStyle name="Migliaia 6 5 2 8" xfId="3463" xr:uid="{A17EA742-468C-46D9-B2B5-80AB2C2F04A3}"/>
    <cellStyle name="Migliaia 6 5 2 8 2" xfId="9172" xr:uid="{3C0CBBCF-7BDA-4EAE-83CE-6EFEE3794C81}"/>
    <cellStyle name="Migliaia 6 5 2 8 2 2" xfId="20589" xr:uid="{19DAEF14-CCD2-495A-ABB1-BA493D186AF6}"/>
    <cellStyle name="Migliaia 6 5 2 8 2 2 2" xfId="43426" xr:uid="{A3AE0987-34F7-4A8C-9753-EBD194C2FF67}"/>
    <cellStyle name="Migliaia 6 5 2 8 2 3" xfId="32009" xr:uid="{FD0E590E-8547-475E-BA49-C6EA6388335D}"/>
    <cellStyle name="Migliaia 6 5 2 8 3" xfId="14881" xr:uid="{FD6C9C40-46F1-4EF9-B90E-25ECA472A2DC}"/>
    <cellStyle name="Migliaia 6 5 2 8 3 2" xfId="37718" xr:uid="{C79B9566-84C8-41AD-AED9-DB5CCB4C3836}"/>
    <cellStyle name="Migliaia 6 5 2 8 4" xfId="26301" xr:uid="{123A579F-3196-41AA-8E0A-8BB20B5C63FD}"/>
    <cellStyle name="Migliaia 6 5 2 9" xfId="6318" xr:uid="{C6DE230A-0D1A-40D9-B109-69B7BDCC9A19}"/>
    <cellStyle name="Migliaia 6 5 2 9 2" xfId="17735" xr:uid="{1D611170-D346-44D7-AEE7-1328B32B1736}"/>
    <cellStyle name="Migliaia 6 5 2 9 2 2" xfId="40572" xr:uid="{783CF898-EA02-4F87-871D-D2C11C6009E8}"/>
    <cellStyle name="Migliaia 6 5 2 9 3" xfId="29155" xr:uid="{DCC34627-6C4D-493F-8577-8E0378FAF8DD}"/>
    <cellStyle name="Migliaia 6 5 3" xfId="555" xr:uid="{15A4FB10-0FF7-46C8-BBD3-58EAE790B137}"/>
    <cellStyle name="Migliaia 6 5 3 2" xfId="2137" xr:uid="{FC2DD2DC-BDA6-449C-B95E-F9774758AD30}"/>
    <cellStyle name="Migliaia 6 5 3 2 2" xfId="4993" xr:uid="{601563C4-17C6-4FF9-A214-87D5A301AEA5}"/>
    <cellStyle name="Migliaia 6 5 3 2 2 2" xfId="10701" xr:uid="{FEFB79A0-A601-4586-868A-DE68BEC5E624}"/>
    <cellStyle name="Migliaia 6 5 3 2 2 2 2" xfId="22119" xr:uid="{71E15A46-9680-4AA8-B1B1-E4EAB4B0E0B5}"/>
    <cellStyle name="Migliaia 6 5 3 2 2 2 2 2" xfId="44956" xr:uid="{9495B7BD-8D47-4B77-BC70-0009B623304D}"/>
    <cellStyle name="Migliaia 6 5 3 2 2 2 3" xfId="33539" xr:uid="{23D7BB11-30B8-4F83-8306-3C05115B29D2}"/>
    <cellStyle name="Migliaia 6 5 3 2 2 3" xfId="16411" xr:uid="{694E528C-46E8-4105-BEEF-DB5872E796D2}"/>
    <cellStyle name="Migliaia 6 5 3 2 2 3 2" xfId="39248" xr:uid="{80A21155-799E-4F49-8582-F6BC8622149D}"/>
    <cellStyle name="Migliaia 6 5 3 2 2 4" xfId="27831" xr:uid="{23CE2DEE-7E15-4C53-B6DB-F32BF3FAC5BB}"/>
    <cellStyle name="Migliaia 6 5 3 2 3" xfId="7848" xr:uid="{FAFFD046-3786-4392-B4C7-7179D21E6371}"/>
    <cellStyle name="Migliaia 6 5 3 2 3 2" xfId="19265" xr:uid="{93405AB9-0FC4-4394-A649-03005532CB43}"/>
    <cellStyle name="Migliaia 6 5 3 2 3 2 2" xfId="42102" xr:uid="{A0405436-53AC-455D-9349-408A2F67744C}"/>
    <cellStyle name="Migliaia 6 5 3 2 3 3" xfId="30685" xr:uid="{9F99D89E-4B47-46B6-BC2D-20B5851C7980}"/>
    <cellStyle name="Migliaia 6 5 3 2 4" xfId="13557" xr:uid="{5206EA5D-98C0-4017-973C-887D7D4AB92E}"/>
    <cellStyle name="Migliaia 6 5 3 2 4 2" xfId="36394" xr:uid="{42625112-BA76-45A6-A1AC-6B96AF935A42}"/>
    <cellStyle name="Migliaia 6 5 3 2 5" xfId="24977" xr:uid="{428A8C32-595C-46A3-9E8D-B9347AD93BA0}"/>
    <cellStyle name="Migliaia 6 5 3 3" xfId="3566" xr:uid="{DDB885A0-0362-489D-B365-78F5DAEA86FB}"/>
    <cellStyle name="Migliaia 6 5 3 3 2" xfId="9275" xr:uid="{77904E9C-BF32-41AF-8239-83BCC29D04C6}"/>
    <cellStyle name="Migliaia 6 5 3 3 2 2" xfId="20692" xr:uid="{34DFC252-52E8-4896-BB74-C22DF6D5A131}"/>
    <cellStyle name="Migliaia 6 5 3 3 2 2 2" xfId="43529" xr:uid="{CF727C7F-C39E-4E0C-9CFC-88AC3C1BF6F5}"/>
    <cellStyle name="Migliaia 6 5 3 3 2 3" xfId="32112" xr:uid="{694B7927-B976-4CA6-B104-887404AFCBDA}"/>
    <cellStyle name="Migliaia 6 5 3 3 3" xfId="14984" xr:uid="{A5B2FC3F-5627-44FD-BF38-97B2668CB9D5}"/>
    <cellStyle name="Migliaia 6 5 3 3 3 2" xfId="37821" xr:uid="{814562CC-060D-48A7-93FE-B8E9B868F162}"/>
    <cellStyle name="Migliaia 6 5 3 3 4" xfId="26404" xr:uid="{643270A5-8D34-4B07-97C2-D4846FCDAC0B}"/>
    <cellStyle name="Migliaia 6 5 3 4" xfId="6421" xr:uid="{987B3EFA-83F2-4717-A9C0-77C273C8FF04}"/>
    <cellStyle name="Migliaia 6 5 3 4 2" xfId="17838" xr:uid="{5B6A00F7-62FD-4D44-A6B3-B605CB24E473}"/>
    <cellStyle name="Migliaia 6 5 3 4 2 2" xfId="40675" xr:uid="{18FBFDE3-D858-4303-9BD4-0AEB45D4A89C}"/>
    <cellStyle name="Migliaia 6 5 3 4 3" xfId="29258" xr:uid="{09C6FDF6-E772-4E9A-9394-5CAF5672A593}"/>
    <cellStyle name="Migliaia 6 5 3 5" xfId="12130" xr:uid="{8999BDAF-EEDA-4BD6-A8B4-2AF1495263D3}"/>
    <cellStyle name="Migliaia 6 5 3 5 2" xfId="34967" xr:uid="{3BBFA4B1-051A-478A-B46A-6AC9303C8700}"/>
    <cellStyle name="Migliaia 6 5 3 6" xfId="23550" xr:uid="{E89F95A8-9B0D-420D-B599-1E8DEDE8E079}"/>
    <cellStyle name="Migliaia 6 5 4" xfId="818" xr:uid="{04A203E1-54CE-4230-B7CF-5F55E64A69C2}"/>
    <cellStyle name="Migliaia 6 5 4 2" xfId="2354" xr:uid="{26D7E785-4443-48F7-9AA0-A46836C8B763}"/>
    <cellStyle name="Migliaia 6 5 4 2 2" xfId="5210" xr:uid="{18E89152-20B9-4C48-AFE0-1752D69F9673}"/>
    <cellStyle name="Migliaia 6 5 4 2 2 2" xfId="10918" xr:uid="{ABC3945F-29FC-4A02-ACB5-466493334F7C}"/>
    <cellStyle name="Migliaia 6 5 4 2 2 2 2" xfId="22336" xr:uid="{9FA9FABC-68FF-4CA4-B516-F8880425B9DF}"/>
    <cellStyle name="Migliaia 6 5 4 2 2 2 2 2" xfId="45173" xr:uid="{5EDC2166-5274-4CEE-987E-AA53E223D7BA}"/>
    <cellStyle name="Migliaia 6 5 4 2 2 2 3" xfId="33756" xr:uid="{5076F478-4DFD-4549-8D78-6E8D6A34B650}"/>
    <cellStyle name="Migliaia 6 5 4 2 2 3" xfId="16628" xr:uid="{9AFB39E1-61DD-4419-A3E1-7369A2A6D36F}"/>
    <cellStyle name="Migliaia 6 5 4 2 2 3 2" xfId="39465" xr:uid="{76FCA954-2251-4612-8EF0-D34EB6B86381}"/>
    <cellStyle name="Migliaia 6 5 4 2 2 4" xfId="28048" xr:uid="{96236FC8-E802-4372-BF22-E14FC17220F2}"/>
    <cellStyle name="Migliaia 6 5 4 2 3" xfId="8065" xr:uid="{1F0FC051-D387-42A0-AFD0-051B83E8373C}"/>
    <cellStyle name="Migliaia 6 5 4 2 3 2" xfId="19482" xr:uid="{037F1EF4-306F-430E-A782-8CFCF3D7DA1E}"/>
    <cellStyle name="Migliaia 6 5 4 2 3 2 2" xfId="42319" xr:uid="{0BFE3639-8F21-4A8A-9F03-F4ACA15EE758}"/>
    <cellStyle name="Migliaia 6 5 4 2 3 3" xfId="30902" xr:uid="{96428279-184E-420F-BBC7-A90BBBC4F849}"/>
    <cellStyle name="Migliaia 6 5 4 2 4" xfId="13774" xr:uid="{FDEDE2A3-2F77-4CE3-B19E-AF641CCEAE04}"/>
    <cellStyle name="Migliaia 6 5 4 2 4 2" xfId="36611" xr:uid="{6319C50A-551B-4F85-BA30-D422FF24E13F}"/>
    <cellStyle name="Migliaia 6 5 4 2 5" xfId="25194" xr:uid="{38C8BC76-0D81-4DFC-83B1-7225A4A7202B}"/>
    <cellStyle name="Migliaia 6 5 4 3" xfId="3783" xr:uid="{D8F83A61-1597-4015-A5BD-C6B975C6857A}"/>
    <cellStyle name="Migliaia 6 5 4 3 2" xfId="9492" xr:uid="{815DF2FE-AAC1-4482-8821-57481E57341F}"/>
    <cellStyle name="Migliaia 6 5 4 3 2 2" xfId="20909" xr:uid="{07BABDCC-7AF6-4094-BF4D-FD98971E386A}"/>
    <cellStyle name="Migliaia 6 5 4 3 2 2 2" xfId="43746" xr:uid="{4639E7CE-0B37-4C1C-BB1E-DB785512E70F}"/>
    <cellStyle name="Migliaia 6 5 4 3 2 3" xfId="32329" xr:uid="{11E73724-4C8B-43D2-9BC6-5610D91D7A22}"/>
    <cellStyle name="Migliaia 6 5 4 3 3" xfId="15201" xr:uid="{A757E911-9C76-48A7-9147-CC00D11C2DD4}"/>
    <cellStyle name="Migliaia 6 5 4 3 3 2" xfId="38038" xr:uid="{D1A76731-6EC9-4CCB-B75B-C9E2C2ABE96F}"/>
    <cellStyle name="Migliaia 6 5 4 3 4" xfId="26621" xr:uid="{012EB97D-98D0-406E-88BA-17330969408F}"/>
    <cellStyle name="Migliaia 6 5 4 4" xfId="6638" xr:uid="{BDE38868-A9EA-4C68-88A8-D612354F34EF}"/>
    <cellStyle name="Migliaia 6 5 4 4 2" xfId="18055" xr:uid="{6F78BE0E-08EC-4947-B95A-3B9DA1C7E121}"/>
    <cellStyle name="Migliaia 6 5 4 4 2 2" xfId="40892" xr:uid="{03EF213D-F4D2-4960-9210-E5E472C7EB3B}"/>
    <cellStyle name="Migliaia 6 5 4 4 3" xfId="29475" xr:uid="{6EF54640-5FB3-4805-9BB9-AB0BAC69EDFC}"/>
    <cellStyle name="Migliaia 6 5 4 5" xfId="12347" xr:uid="{EAFE7915-A0CB-4000-BE9C-0EF4113E5076}"/>
    <cellStyle name="Migliaia 6 5 4 5 2" xfId="35184" xr:uid="{8E2293B7-645D-481C-80A3-736315BC4ADE}"/>
    <cellStyle name="Migliaia 6 5 4 6" xfId="23767" xr:uid="{27C8B8B7-CF22-40CF-A50C-B94CF83A829E}"/>
    <cellStyle name="Migliaia 6 5 5" xfId="1065" xr:uid="{6C305FC8-FD6F-437F-81CE-88C8F09F8B46}"/>
    <cellStyle name="Migliaia 6 5 5 2" xfId="2571" xr:uid="{52F34B54-597C-4574-B092-1A65B08AE69D}"/>
    <cellStyle name="Migliaia 6 5 5 2 2" xfId="5427" xr:uid="{F46F2AC9-EB33-4A89-BAEF-480A8261813A}"/>
    <cellStyle name="Migliaia 6 5 5 2 2 2" xfId="11135" xr:uid="{44C81D38-A8E9-473E-A15B-254E930505F7}"/>
    <cellStyle name="Migliaia 6 5 5 2 2 2 2" xfId="22553" xr:uid="{D1CD0010-AA1D-4EFA-B019-1B79CBD1C9D1}"/>
    <cellStyle name="Migliaia 6 5 5 2 2 2 2 2" xfId="45390" xr:uid="{9C5202D4-F01C-41B1-95A9-9D5FBA5B57FB}"/>
    <cellStyle name="Migliaia 6 5 5 2 2 2 3" xfId="33973" xr:uid="{64B6A147-5A9F-4F2A-B898-AB1FF116086F}"/>
    <cellStyle name="Migliaia 6 5 5 2 2 3" xfId="16845" xr:uid="{77723CB3-E96B-4B1A-98EB-D7AC7A6336A9}"/>
    <cellStyle name="Migliaia 6 5 5 2 2 3 2" xfId="39682" xr:uid="{8D989BE2-449B-464B-B448-2855DE86DB88}"/>
    <cellStyle name="Migliaia 6 5 5 2 2 4" xfId="28265" xr:uid="{AD14CBFF-7D1C-4875-A4F3-02EA4263D35C}"/>
    <cellStyle name="Migliaia 6 5 5 2 3" xfId="8282" xr:uid="{1E34A943-EC18-4451-82F5-F03574EA60BD}"/>
    <cellStyle name="Migliaia 6 5 5 2 3 2" xfId="19699" xr:uid="{8D6C6486-6705-45B7-B953-E9B5BAB9F9AE}"/>
    <cellStyle name="Migliaia 6 5 5 2 3 2 2" xfId="42536" xr:uid="{13BFD2B3-DB75-4DE1-88C7-92768EE2A4A2}"/>
    <cellStyle name="Migliaia 6 5 5 2 3 3" xfId="31119" xr:uid="{B71528FA-A5AC-42C8-BD2C-50B7D56FAE6F}"/>
    <cellStyle name="Migliaia 6 5 5 2 4" xfId="13991" xr:uid="{3997F8C0-B49D-40AC-AB82-C157BA7F3945}"/>
    <cellStyle name="Migliaia 6 5 5 2 4 2" xfId="36828" xr:uid="{E11B9DC1-DFD1-4D01-B0BA-F12A886ADC6F}"/>
    <cellStyle name="Migliaia 6 5 5 2 5" xfId="25411" xr:uid="{DA1CCD7D-F8FF-420C-9CA2-5C91D54FA969}"/>
    <cellStyle name="Migliaia 6 5 5 3" xfId="4000" xr:uid="{2DB9C26D-55B4-4CE3-B386-F212950EA2D9}"/>
    <cellStyle name="Migliaia 6 5 5 3 2" xfId="9709" xr:uid="{A4F2F9BC-F70C-46DF-9B4E-85C0F95DDB28}"/>
    <cellStyle name="Migliaia 6 5 5 3 2 2" xfId="21126" xr:uid="{135C2786-927B-43F8-826C-88698CBF6349}"/>
    <cellStyle name="Migliaia 6 5 5 3 2 2 2" xfId="43963" xr:uid="{FDF39AAD-99C0-4BDF-A4C5-360FCA2BC7DD}"/>
    <cellStyle name="Migliaia 6 5 5 3 2 3" xfId="32546" xr:uid="{777CEB72-32C4-4447-80D0-F036BE5CB63D}"/>
    <cellStyle name="Migliaia 6 5 5 3 3" xfId="15418" xr:uid="{F48A2112-9E9A-4EF1-8A15-313B6EACD71C}"/>
    <cellStyle name="Migliaia 6 5 5 3 3 2" xfId="38255" xr:uid="{94BF3E13-0416-4F91-9144-8282BE3718A0}"/>
    <cellStyle name="Migliaia 6 5 5 3 4" xfId="26838" xr:uid="{74FAC85F-F8B8-4B44-901F-1DD010921BCE}"/>
    <cellStyle name="Migliaia 6 5 5 4" xfId="6855" xr:uid="{FEB6EB0E-A53A-40DE-A9BD-9012F8BBB4F8}"/>
    <cellStyle name="Migliaia 6 5 5 4 2" xfId="18272" xr:uid="{0F6B4502-858B-4C4F-B938-DDDBA833B60E}"/>
    <cellStyle name="Migliaia 6 5 5 4 2 2" xfId="41109" xr:uid="{7F1599DD-1D41-4F13-9CAF-8D97898C44D9}"/>
    <cellStyle name="Migliaia 6 5 5 4 3" xfId="29692" xr:uid="{4A67BF5E-41B8-4779-9B89-55FC0427D208}"/>
    <cellStyle name="Migliaia 6 5 5 5" xfId="12564" xr:uid="{E30033C7-08B5-434E-ABB7-7A76D586D649}"/>
    <cellStyle name="Migliaia 6 5 5 5 2" xfId="35401" xr:uid="{29C5E30F-C102-4E51-BB53-795586C6F530}"/>
    <cellStyle name="Migliaia 6 5 5 6" xfId="23984" xr:uid="{8C6CCD0C-E668-4276-8863-21E3EDAC8AC4}"/>
    <cellStyle name="Migliaia 6 5 6" xfId="1312" xr:uid="{120B7F89-61F2-45CD-A07D-97E9A93FA410}"/>
    <cellStyle name="Migliaia 6 5 6 2" xfId="2788" xr:uid="{8F16019E-66AE-4D61-BF71-CD5678060807}"/>
    <cellStyle name="Migliaia 6 5 6 2 2" xfId="5644" xr:uid="{F6C82C3C-272B-4952-94B6-F4DFE647B086}"/>
    <cellStyle name="Migliaia 6 5 6 2 2 2" xfId="11352" xr:uid="{065B9077-AD37-4EF8-BB81-570EDB0EE87E}"/>
    <cellStyle name="Migliaia 6 5 6 2 2 2 2" xfId="22770" xr:uid="{A329733A-E446-4EBD-BBB4-53F1B4E34E5F}"/>
    <cellStyle name="Migliaia 6 5 6 2 2 2 2 2" xfId="45607" xr:uid="{96239D9C-176F-497F-9E5E-7A3AC569A964}"/>
    <cellStyle name="Migliaia 6 5 6 2 2 2 3" xfId="34190" xr:uid="{2440CFB6-51C5-49C5-A50C-C4B1A9BD38C9}"/>
    <cellStyle name="Migliaia 6 5 6 2 2 3" xfId="17062" xr:uid="{F9F1F780-2542-455E-8769-E8EFDE2B3104}"/>
    <cellStyle name="Migliaia 6 5 6 2 2 3 2" xfId="39899" xr:uid="{8D84B951-9F8F-4CE4-81A6-5EB73D9FA2ED}"/>
    <cellStyle name="Migliaia 6 5 6 2 2 4" xfId="28482" xr:uid="{86DCA737-5E84-4A14-AC34-507A466A3212}"/>
    <cellStyle name="Migliaia 6 5 6 2 3" xfId="8499" xr:uid="{BBB7ACE5-030D-4633-AEB0-22D31E3F4813}"/>
    <cellStyle name="Migliaia 6 5 6 2 3 2" xfId="19916" xr:uid="{CC42CA0C-C117-41C3-8F8B-09966D691025}"/>
    <cellStyle name="Migliaia 6 5 6 2 3 2 2" xfId="42753" xr:uid="{7358EF99-6A92-41BF-A437-EEF505B52FC8}"/>
    <cellStyle name="Migliaia 6 5 6 2 3 3" xfId="31336" xr:uid="{C2DB9A42-EEB6-489F-BA82-B009DAB60CA6}"/>
    <cellStyle name="Migliaia 6 5 6 2 4" xfId="14208" xr:uid="{C31562EF-0FCF-432A-BC53-FCB7AF52E1A8}"/>
    <cellStyle name="Migliaia 6 5 6 2 4 2" xfId="37045" xr:uid="{2EEB9AB7-887D-4154-8019-D4C094451832}"/>
    <cellStyle name="Migliaia 6 5 6 2 5" xfId="25628" xr:uid="{9ACE2B15-CF0D-4FEB-BA14-D938D2092F37}"/>
    <cellStyle name="Migliaia 6 5 6 3" xfId="4217" xr:uid="{C4ABC0EE-92BB-4F16-B1DE-6667C4ED466F}"/>
    <cellStyle name="Migliaia 6 5 6 3 2" xfId="9926" xr:uid="{29AA4430-9D7B-421F-8A3F-1EC006C5AB21}"/>
    <cellStyle name="Migliaia 6 5 6 3 2 2" xfId="21343" xr:uid="{8C02B861-884E-4F53-98B6-9E77C3762A18}"/>
    <cellStyle name="Migliaia 6 5 6 3 2 2 2" xfId="44180" xr:uid="{3C25AE2A-F738-4CA7-9093-BBCEEB6D7577}"/>
    <cellStyle name="Migliaia 6 5 6 3 2 3" xfId="32763" xr:uid="{0948BC6C-ABDB-46A0-9939-7EB4C4B979B8}"/>
    <cellStyle name="Migliaia 6 5 6 3 3" xfId="15635" xr:uid="{DB8ACAB3-3874-4AB2-BA67-7529A560F170}"/>
    <cellStyle name="Migliaia 6 5 6 3 3 2" xfId="38472" xr:uid="{220CA4F4-3BC3-4528-A655-4461CA4B8D82}"/>
    <cellStyle name="Migliaia 6 5 6 3 4" xfId="27055" xr:uid="{15802885-F504-4069-93C2-9F3A907E0F6C}"/>
    <cellStyle name="Migliaia 6 5 6 4" xfId="7072" xr:uid="{C7294C50-A582-4254-9056-427203882ADE}"/>
    <cellStyle name="Migliaia 6 5 6 4 2" xfId="18489" xr:uid="{BE5EFBFA-1EEA-47AA-9D73-A8D4F49B6E58}"/>
    <cellStyle name="Migliaia 6 5 6 4 2 2" xfId="41326" xr:uid="{F5C45540-01EF-45C2-A850-DE0CE94C8B73}"/>
    <cellStyle name="Migliaia 6 5 6 4 3" xfId="29909" xr:uid="{BA53D6A7-E028-4C98-B53D-86A0ED8781BB}"/>
    <cellStyle name="Migliaia 6 5 6 5" xfId="12781" xr:uid="{775B7057-83D1-4B8D-AC82-46186520EC78}"/>
    <cellStyle name="Migliaia 6 5 6 5 2" xfId="35618" xr:uid="{2E86A205-CDB1-4169-9DBB-BAB2966A4499}"/>
    <cellStyle name="Migliaia 6 5 6 6" xfId="24201" xr:uid="{4D3D7D67-9854-4684-80A7-988F5A711D67}"/>
    <cellStyle name="Migliaia 6 5 7" xfId="1559" xr:uid="{D0675DCB-5AD0-42E8-9518-5E72F7A3E6FB}"/>
    <cellStyle name="Migliaia 6 5 7 2" xfId="3005" xr:uid="{7A4E049B-D020-48DA-8B15-01898D231702}"/>
    <cellStyle name="Migliaia 6 5 7 2 2" xfId="5861" xr:uid="{B39297CB-1275-4893-8BB2-E72D2C9908E9}"/>
    <cellStyle name="Migliaia 6 5 7 2 2 2" xfId="11569" xr:uid="{8BEEF3DD-7D92-4E79-B3B0-D0F9C5B28D93}"/>
    <cellStyle name="Migliaia 6 5 7 2 2 2 2" xfId="22987" xr:uid="{7D7CEB9E-F6BD-4A88-9D02-45FCE8EF4483}"/>
    <cellStyle name="Migliaia 6 5 7 2 2 2 2 2" xfId="45824" xr:uid="{BF328B61-FE6C-4216-B48B-87AB6404EA8D}"/>
    <cellStyle name="Migliaia 6 5 7 2 2 2 3" xfId="34407" xr:uid="{31CDD920-DF98-4EE2-AE9E-9F88F8A20A43}"/>
    <cellStyle name="Migliaia 6 5 7 2 2 3" xfId="17279" xr:uid="{C49CF535-08D3-4D96-B55A-F729C13DCE45}"/>
    <cellStyle name="Migliaia 6 5 7 2 2 3 2" xfId="40116" xr:uid="{8CE92BC4-CA3C-481A-A55A-D76FAC6D4DEC}"/>
    <cellStyle name="Migliaia 6 5 7 2 2 4" xfId="28699" xr:uid="{192BB79C-F82F-43F6-9501-1287BE4A625B}"/>
    <cellStyle name="Migliaia 6 5 7 2 3" xfId="8716" xr:uid="{616490F6-E5D7-4AC4-8907-9BEA22390B30}"/>
    <cellStyle name="Migliaia 6 5 7 2 3 2" xfId="20133" xr:uid="{5F95F7C0-C36B-4522-9AF1-AF20657B5D48}"/>
    <cellStyle name="Migliaia 6 5 7 2 3 2 2" xfId="42970" xr:uid="{3D2C1DD1-6492-4449-B248-7C8CFA1A2E89}"/>
    <cellStyle name="Migliaia 6 5 7 2 3 3" xfId="31553" xr:uid="{04ECA856-A724-4C6E-9090-C9B8A1EA688D}"/>
    <cellStyle name="Migliaia 6 5 7 2 4" xfId="14425" xr:uid="{F5D5244D-0946-4EC6-AAA5-CB1EF7112522}"/>
    <cellStyle name="Migliaia 6 5 7 2 4 2" xfId="37262" xr:uid="{2FFD3734-2B54-4899-AE0A-43C0115C68B8}"/>
    <cellStyle name="Migliaia 6 5 7 2 5" xfId="25845" xr:uid="{EB5894CB-8468-4DA2-9EDC-8311EB465A94}"/>
    <cellStyle name="Migliaia 6 5 7 3" xfId="4434" xr:uid="{38A7C02A-6E92-4771-9815-15A2084854E0}"/>
    <cellStyle name="Migliaia 6 5 7 3 2" xfId="10143" xr:uid="{9505823F-3393-4183-BEEA-AB4A932FC071}"/>
    <cellStyle name="Migliaia 6 5 7 3 2 2" xfId="21560" xr:uid="{268881F1-15F7-4DD0-A0CB-975104FB4ED4}"/>
    <cellStyle name="Migliaia 6 5 7 3 2 2 2" xfId="44397" xr:uid="{18FD944A-1F21-47A3-8AA4-6B0C0A400D6B}"/>
    <cellStyle name="Migliaia 6 5 7 3 2 3" xfId="32980" xr:uid="{6D052AE9-85A6-4FD5-9E2F-86878F4D3865}"/>
    <cellStyle name="Migliaia 6 5 7 3 3" xfId="15852" xr:uid="{61A92F27-8BBE-44F0-9691-AFF78D5AEAC2}"/>
    <cellStyle name="Migliaia 6 5 7 3 3 2" xfId="38689" xr:uid="{5035FFEB-DAF1-4BC0-AD93-E988B4105C78}"/>
    <cellStyle name="Migliaia 6 5 7 3 4" xfId="27272" xr:uid="{1B81D218-00E6-4488-9070-9F4AA7744D38}"/>
    <cellStyle name="Migliaia 6 5 7 4" xfId="7289" xr:uid="{9F0CB83F-BE7A-46AC-B9A9-4CDFB4D5E858}"/>
    <cellStyle name="Migliaia 6 5 7 4 2" xfId="18706" xr:uid="{BACB03C1-AC96-4914-9253-B81D59DA1A42}"/>
    <cellStyle name="Migliaia 6 5 7 4 2 2" xfId="41543" xr:uid="{9692F112-C57E-4EA7-89C7-DB3BE5315368}"/>
    <cellStyle name="Migliaia 6 5 7 4 3" xfId="30126" xr:uid="{BEBDEC0D-4492-4CA2-A66E-2091DE20B959}"/>
    <cellStyle name="Migliaia 6 5 7 5" xfId="12998" xr:uid="{0445F997-43FE-47DE-9ACF-63FDDC4A7233}"/>
    <cellStyle name="Migliaia 6 5 7 5 2" xfId="35835" xr:uid="{D1654BBC-A4FE-4B39-BD1F-9A53BFAB3164}"/>
    <cellStyle name="Migliaia 6 5 7 6" xfId="24418" xr:uid="{1A67516B-E83F-4920-B2AD-B79B7602E5DA}"/>
    <cellStyle name="Migliaia 6 5 8" xfId="1905" xr:uid="{ACD7F3D1-BD5D-4CE5-B4F5-33B1BF6F3C18}"/>
    <cellStyle name="Migliaia 6 5 8 2" xfId="4761" xr:uid="{28984F1F-1B54-45C4-A1BE-EF010A315169}"/>
    <cellStyle name="Migliaia 6 5 8 2 2" xfId="10470" xr:uid="{6E470F82-E66A-417C-8F96-B7ACEE2316CA}"/>
    <cellStyle name="Migliaia 6 5 8 2 2 2" xfId="21887" xr:uid="{32E36F1E-1A4B-4FE6-B55B-AFCA50F7159A}"/>
    <cellStyle name="Migliaia 6 5 8 2 2 2 2" xfId="44724" xr:uid="{CD79AD87-8D84-440E-A1F3-F141A971D4C5}"/>
    <cellStyle name="Migliaia 6 5 8 2 2 3" xfId="33307" xr:uid="{9BD686B5-87E4-48F1-8480-2D90FF0FD688}"/>
    <cellStyle name="Migliaia 6 5 8 2 3" xfId="16179" xr:uid="{F7A584BF-2AD3-479F-9C22-E88BA81A8595}"/>
    <cellStyle name="Migliaia 6 5 8 2 3 2" xfId="39016" xr:uid="{00C995E1-9854-4F55-B650-B6EB518E262D}"/>
    <cellStyle name="Migliaia 6 5 8 2 4" xfId="27599" xr:uid="{EB6BB2FB-6E13-4F95-B641-12F6859F33E0}"/>
    <cellStyle name="Migliaia 6 5 8 3" xfId="7616" xr:uid="{B83DDDCA-4830-433D-9614-5DD0806083C5}"/>
    <cellStyle name="Migliaia 6 5 8 3 2" xfId="19033" xr:uid="{21BF9DA1-3336-47D6-9E8B-933D3D9A1949}"/>
    <cellStyle name="Migliaia 6 5 8 3 2 2" xfId="41870" xr:uid="{B061D76A-220F-4651-9589-0DDA2EE4D241}"/>
    <cellStyle name="Migliaia 6 5 8 3 3" xfId="30453" xr:uid="{039B28F8-D4A6-4819-A995-E36FFA083CA7}"/>
    <cellStyle name="Migliaia 6 5 8 4" xfId="13325" xr:uid="{EF2FCC92-2D10-4D2B-82E7-4EFEE584D00D}"/>
    <cellStyle name="Migliaia 6 5 8 4 2" xfId="36162" xr:uid="{C2BCE8E4-D135-4C73-95DE-4FF3B66E4C8F}"/>
    <cellStyle name="Migliaia 6 5 8 5" xfId="24745" xr:uid="{57E5A197-0862-47E7-BAB5-F918FFA1D853}"/>
    <cellStyle name="Migliaia 6 5 9" xfId="3334" xr:uid="{37277966-9C2D-4FD7-B690-CEDF253EE173}"/>
    <cellStyle name="Migliaia 6 5 9 2" xfId="9043" xr:uid="{E8C06A1E-F642-485E-A068-946F1E7ED49D}"/>
    <cellStyle name="Migliaia 6 5 9 2 2" xfId="20460" xr:uid="{64499628-23DD-4E2F-B6BD-3F958C0EF54A}"/>
    <cellStyle name="Migliaia 6 5 9 2 2 2" xfId="43297" xr:uid="{48D8B5FB-0791-4971-AD79-81C8265396C0}"/>
    <cellStyle name="Migliaia 6 5 9 2 3" xfId="31880" xr:uid="{46A06156-9733-4FB1-ADAA-221E10FBD1E9}"/>
    <cellStyle name="Migliaia 6 5 9 3" xfId="14752" xr:uid="{DEEEE195-22B1-4F1B-8CD1-D6D9BB5823CA}"/>
    <cellStyle name="Migliaia 6 5 9 3 2" xfId="37589" xr:uid="{871875BE-5F80-4C5F-BF74-BCB9DB8858E6}"/>
    <cellStyle name="Migliaia 6 5 9 4" xfId="26172" xr:uid="{1D44D7D7-2056-4A5C-8931-8D8E8EDEC432}"/>
    <cellStyle name="Migliaia 6 6" xfId="382" xr:uid="{03A62857-37F8-45CB-A765-DA9B5A7753D6}"/>
    <cellStyle name="Migliaia 6 6 10" xfId="11982" xr:uid="{928A4C9B-8E60-4823-BBE9-52A32F92F2F6}"/>
    <cellStyle name="Migliaia 6 6 10 2" xfId="34819" xr:uid="{DDF6937F-5B91-4ACF-9365-F1A1C93C1F2B}"/>
    <cellStyle name="Migliaia 6 6 11" xfId="23402" xr:uid="{9EE3CE91-7F5A-49B0-8EC8-4CB6477FB22E}"/>
    <cellStyle name="Migliaia 6 6 2" xfId="636" xr:uid="{E529CE34-FCA8-4B86-8B14-2C4A09EA413C}"/>
    <cellStyle name="Migliaia 6 6 2 2" xfId="2206" xr:uid="{AD8392C1-055B-4601-88D3-DF8C360B038D}"/>
    <cellStyle name="Migliaia 6 6 2 2 2" xfId="5062" xr:uid="{59C51AD4-E764-4A92-9FCE-97FEEAC2FBED}"/>
    <cellStyle name="Migliaia 6 6 2 2 2 2" xfId="10770" xr:uid="{0EF5541F-0F65-4C61-8F09-6A8E5969F3EE}"/>
    <cellStyle name="Migliaia 6 6 2 2 2 2 2" xfId="22188" xr:uid="{D2F22001-2213-491A-BAA6-1B549BB59128}"/>
    <cellStyle name="Migliaia 6 6 2 2 2 2 2 2" xfId="45025" xr:uid="{B72FCB0A-D970-41F0-8F42-1404C7F5E596}"/>
    <cellStyle name="Migliaia 6 6 2 2 2 2 3" xfId="33608" xr:uid="{898B0668-774C-4BFC-8062-C9659FF97C08}"/>
    <cellStyle name="Migliaia 6 6 2 2 2 3" xfId="16480" xr:uid="{81DE6D02-377E-4158-8842-BE23A21022D4}"/>
    <cellStyle name="Migliaia 6 6 2 2 2 3 2" xfId="39317" xr:uid="{3980AED5-0199-464B-92D0-3279358F1A56}"/>
    <cellStyle name="Migliaia 6 6 2 2 2 4" xfId="27900" xr:uid="{0E20631C-B224-449C-9DC0-B7FF9BDB414A}"/>
    <cellStyle name="Migliaia 6 6 2 2 3" xfId="7917" xr:uid="{7EC2A8BA-083B-4D7F-9DBE-D7FC7C03F847}"/>
    <cellStyle name="Migliaia 6 6 2 2 3 2" xfId="19334" xr:uid="{DA665FC0-3099-405C-826B-E2EE9BF4F5C4}"/>
    <cellStyle name="Migliaia 6 6 2 2 3 2 2" xfId="42171" xr:uid="{B29E549E-04C3-4557-B81B-95499B3276C2}"/>
    <cellStyle name="Migliaia 6 6 2 2 3 3" xfId="30754" xr:uid="{9ADE8BBD-282A-44F7-91F2-324E4F93015F}"/>
    <cellStyle name="Migliaia 6 6 2 2 4" xfId="13626" xr:uid="{1B9E12C5-91D8-4A36-8074-7B2A316B08F4}"/>
    <cellStyle name="Migliaia 6 6 2 2 4 2" xfId="36463" xr:uid="{AE6F0296-14FA-4495-AA0A-55B41C45EF74}"/>
    <cellStyle name="Migliaia 6 6 2 2 5" xfId="25046" xr:uid="{8EC3FAE1-E5E0-4E91-A2A5-6ADF79B947AC}"/>
    <cellStyle name="Migliaia 6 6 2 3" xfId="3635" xr:uid="{3512959C-A5FD-426B-9D6C-D0D1814332E0}"/>
    <cellStyle name="Migliaia 6 6 2 3 2" xfId="9344" xr:uid="{498B7FE9-BA7E-49D7-9780-DADA937AF946}"/>
    <cellStyle name="Migliaia 6 6 2 3 2 2" xfId="20761" xr:uid="{66FB6A80-4A82-4D70-8C1A-2F72EA4421E1}"/>
    <cellStyle name="Migliaia 6 6 2 3 2 2 2" xfId="43598" xr:uid="{8F024672-CB9E-41DC-BD9C-06C27E9F3B9D}"/>
    <cellStyle name="Migliaia 6 6 2 3 2 3" xfId="32181" xr:uid="{954B729A-2587-487E-B832-2B2D2CEF0BAB}"/>
    <cellStyle name="Migliaia 6 6 2 3 3" xfId="15053" xr:uid="{9A669FE8-5BF8-4D70-A89E-3354A50BC8B2}"/>
    <cellStyle name="Migliaia 6 6 2 3 3 2" xfId="37890" xr:uid="{21C030DD-9EB8-4AAF-988D-023A05BF5599}"/>
    <cellStyle name="Migliaia 6 6 2 3 4" xfId="26473" xr:uid="{8A517F07-20A9-4862-8127-8C333EBA766C}"/>
    <cellStyle name="Migliaia 6 6 2 4" xfId="6490" xr:uid="{E78A7C1F-9FAE-4A09-BB62-947CDB459308}"/>
    <cellStyle name="Migliaia 6 6 2 4 2" xfId="17907" xr:uid="{C03FF58C-C1A3-48C3-BB15-850691366DFE}"/>
    <cellStyle name="Migliaia 6 6 2 4 2 2" xfId="40744" xr:uid="{967FB2B6-D404-4AA0-8473-899D519F2A41}"/>
    <cellStyle name="Migliaia 6 6 2 4 3" xfId="29327" xr:uid="{63B0C0D7-A4A5-477D-8D0D-0DB562FCB304}"/>
    <cellStyle name="Migliaia 6 6 2 5" xfId="12199" xr:uid="{1AC8A71B-F82C-4817-A588-C6648FE15928}"/>
    <cellStyle name="Migliaia 6 6 2 5 2" xfId="35036" xr:uid="{B23EDF72-7201-4759-9F5A-83EA20CFF639}"/>
    <cellStyle name="Migliaia 6 6 2 6" xfId="23619" xr:uid="{A972A353-6DA8-4430-A154-0E272BB39EEC}"/>
    <cellStyle name="Migliaia 6 6 3" xfId="896" xr:uid="{F03F02F8-CDAF-4555-BA6F-4917457D67F7}"/>
    <cellStyle name="Migliaia 6 6 3 2" xfId="2423" xr:uid="{D53B7DFC-E420-41DD-9845-50EE71DC87A1}"/>
    <cellStyle name="Migliaia 6 6 3 2 2" xfId="5279" xr:uid="{A9B81799-0B7F-4FDD-897E-DE2A2C52371A}"/>
    <cellStyle name="Migliaia 6 6 3 2 2 2" xfId="10987" xr:uid="{BE64821B-EBAD-43A7-B3B0-59CCA0E961DD}"/>
    <cellStyle name="Migliaia 6 6 3 2 2 2 2" xfId="22405" xr:uid="{2FBE858D-A792-452D-AA77-D3CCF8CFDD74}"/>
    <cellStyle name="Migliaia 6 6 3 2 2 2 2 2" xfId="45242" xr:uid="{F8B80C65-8C45-4119-B6F1-708BD8B068C1}"/>
    <cellStyle name="Migliaia 6 6 3 2 2 2 3" xfId="33825" xr:uid="{2CFFA742-113B-480E-AD99-F06B08AB18CC}"/>
    <cellStyle name="Migliaia 6 6 3 2 2 3" xfId="16697" xr:uid="{6F6F209C-CFD6-4BF7-8409-6F09B712E4BC}"/>
    <cellStyle name="Migliaia 6 6 3 2 2 3 2" xfId="39534" xr:uid="{A4DA8675-5A68-4160-B810-4012BD0E2D55}"/>
    <cellStyle name="Migliaia 6 6 3 2 2 4" xfId="28117" xr:uid="{F80A8B8E-7BE4-4FC8-9200-FC9DAA2297E9}"/>
    <cellStyle name="Migliaia 6 6 3 2 3" xfId="8134" xr:uid="{8E7C4B13-72EF-48BE-9C3F-5C9ECE907E46}"/>
    <cellStyle name="Migliaia 6 6 3 2 3 2" xfId="19551" xr:uid="{B625891D-B63D-4075-9D19-F523F0142801}"/>
    <cellStyle name="Migliaia 6 6 3 2 3 2 2" xfId="42388" xr:uid="{000FD493-A8F0-4A42-BC3C-E49BBFBD93D8}"/>
    <cellStyle name="Migliaia 6 6 3 2 3 3" xfId="30971" xr:uid="{64D45FC6-FD94-4170-9A48-9093B38AD32F}"/>
    <cellStyle name="Migliaia 6 6 3 2 4" xfId="13843" xr:uid="{9237EF41-7809-4532-B097-4CF3ED358CE0}"/>
    <cellStyle name="Migliaia 6 6 3 2 4 2" xfId="36680" xr:uid="{D68D8AB8-2921-4841-8FAB-B727E75A39CE}"/>
    <cellStyle name="Migliaia 6 6 3 2 5" xfId="25263" xr:uid="{E919A9F3-3FE2-4CA4-8081-E1A8AFE90220}"/>
    <cellStyle name="Migliaia 6 6 3 3" xfId="3852" xr:uid="{CAD409B0-DBC0-4B54-B199-CF1BB77BA159}"/>
    <cellStyle name="Migliaia 6 6 3 3 2" xfId="9561" xr:uid="{5E1FE6C9-5681-4BA9-95D8-0DF71F637A08}"/>
    <cellStyle name="Migliaia 6 6 3 3 2 2" xfId="20978" xr:uid="{49218CA3-CEB0-488F-BD47-6DBAB2DA9DB3}"/>
    <cellStyle name="Migliaia 6 6 3 3 2 2 2" xfId="43815" xr:uid="{A3CE3405-FCDD-4403-9C27-AFCEA83D31D7}"/>
    <cellStyle name="Migliaia 6 6 3 3 2 3" xfId="32398" xr:uid="{11C80AC3-B2C7-4255-91B3-28D8CA671F87}"/>
    <cellStyle name="Migliaia 6 6 3 3 3" xfId="15270" xr:uid="{9D77F441-9025-4A13-87C8-16F5856D32CD}"/>
    <cellStyle name="Migliaia 6 6 3 3 3 2" xfId="38107" xr:uid="{193F9824-6B9E-482A-BA5B-90E9DFE330E7}"/>
    <cellStyle name="Migliaia 6 6 3 3 4" xfId="26690" xr:uid="{FFBCB5A0-EA6A-4410-8821-EA99DCF3EE84}"/>
    <cellStyle name="Migliaia 6 6 3 4" xfId="6707" xr:uid="{0EBE781B-8A34-4E79-9439-99EA63546F2A}"/>
    <cellStyle name="Migliaia 6 6 3 4 2" xfId="18124" xr:uid="{9E2FFC8D-8E15-4FEC-B48F-224C41CD4EBB}"/>
    <cellStyle name="Migliaia 6 6 3 4 2 2" xfId="40961" xr:uid="{37BB0123-AF4B-4A45-AC2D-2CA1A04DA1CF}"/>
    <cellStyle name="Migliaia 6 6 3 4 3" xfId="29544" xr:uid="{E04115C0-C685-488C-9448-760E7CFCE904}"/>
    <cellStyle name="Migliaia 6 6 3 5" xfId="12416" xr:uid="{1B1409A1-A550-4AF6-B005-2D62429AB5CA}"/>
    <cellStyle name="Migliaia 6 6 3 5 2" xfId="35253" xr:uid="{B30FDD9B-2D3E-4C19-90F7-FB4125D8BF84}"/>
    <cellStyle name="Migliaia 6 6 3 6" xfId="23836" xr:uid="{38271C6E-CF66-44DF-90B0-C8DABF938C9A}"/>
    <cellStyle name="Migliaia 6 6 4" xfId="1143" xr:uid="{6EF08F1E-68FA-494E-B87F-B30F9287D930}"/>
    <cellStyle name="Migliaia 6 6 4 2" xfId="2640" xr:uid="{246FD1BE-CBFA-4B53-8087-1F1D7379DEE1}"/>
    <cellStyle name="Migliaia 6 6 4 2 2" xfId="5496" xr:uid="{52A94063-4B0E-4388-9954-6B31615A37AE}"/>
    <cellStyle name="Migliaia 6 6 4 2 2 2" xfId="11204" xr:uid="{7333404B-BB7E-40E2-A277-04825AF997E4}"/>
    <cellStyle name="Migliaia 6 6 4 2 2 2 2" xfId="22622" xr:uid="{16314876-4BB7-4955-9075-9966EF0DE388}"/>
    <cellStyle name="Migliaia 6 6 4 2 2 2 2 2" xfId="45459" xr:uid="{DAABAEFE-1042-4F4C-8E5F-C4E454B1C24F}"/>
    <cellStyle name="Migliaia 6 6 4 2 2 2 3" xfId="34042" xr:uid="{1E41BB2D-BFB5-4C11-88F6-652C7A7851CB}"/>
    <cellStyle name="Migliaia 6 6 4 2 2 3" xfId="16914" xr:uid="{DF74D72A-18E3-4F69-AA6B-9140B6E41DE8}"/>
    <cellStyle name="Migliaia 6 6 4 2 2 3 2" xfId="39751" xr:uid="{2102B70C-0652-45A8-AED5-DB043B42E848}"/>
    <cellStyle name="Migliaia 6 6 4 2 2 4" xfId="28334" xr:uid="{050BD650-022C-43DF-8D66-2656E5D540AF}"/>
    <cellStyle name="Migliaia 6 6 4 2 3" xfId="8351" xr:uid="{0E186013-18EA-4A0D-B547-E1699870A410}"/>
    <cellStyle name="Migliaia 6 6 4 2 3 2" xfId="19768" xr:uid="{43DA47B9-D1B6-4F62-B72A-52D117869BAA}"/>
    <cellStyle name="Migliaia 6 6 4 2 3 2 2" xfId="42605" xr:uid="{31CE4CA6-CC28-468E-A859-34EA1D0F83C3}"/>
    <cellStyle name="Migliaia 6 6 4 2 3 3" xfId="31188" xr:uid="{76F4240A-01B8-4317-940C-B5596A945C5D}"/>
    <cellStyle name="Migliaia 6 6 4 2 4" xfId="14060" xr:uid="{80A89636-7EF1-44A9-8297-872D77E7F6F2}"/>
    <cellStyle name="Migliaia 6 6 4 2 4 2" xfId="36897" xr:uid="{8F518509-E4EA-4FC9-9F69-FDC78B9DA1D9}"/>
    <cellStyle name="Migliaia 6 6 4 2 5" xfId="25480" xr:uid="{858A2F7E-3AB3-40B3-B5E4-D4A8548DB709}"/>
    <cellStyle name="Migliaia 6 6 4 3" xfId="4069" xr:uid="{EBCBD750-EA8B-4E1B-9118-5DA18146E3F6}"/>
    <cellStyle name="Migliaia 6 6 4 3 2" xfId="9778" xr:uid="{D9F8C6DC-B6AD-46EC-8358-9B082D02CE45}"/>
    <cellStyle name="Migliaia 6 6 4 3 2 2" xfId="21195" xr:uid="{27595545-BFB4-4C42-8A91-1389464A07F5}"/>
    <cellStyle name="Migliaia 6 6 4 3 2 2 2" xfId="44032" xr:uid="{8E209C9A-6644-433D-917C-6FB6776979F3}"/>
    <cellStyle name="Migliaia 6 6 4 3 2 3" xfId="32615" xr:uid="{F4A37AAB-2641-45C3-BA8A-8D99694A3383}"/>
    <cellStyle name="Migliaia 6 6 4 3 3" xfId="15487" xr:uid="{B0F67CDC-4BAA-4F33-B22C-A4C93A512398}"/>
    <cellStyle name="Migliaia 6 6 4 3 3 2" xfId="38324" xr:uid="{610D344D-C362-48C0-96AF-5725CB5E87D0}"/>
    <cellStyle name="Migliaia 6 6 4 3 4" xfId="26907" xr:uid="{81702A93-CC58-4B09-A994-66A7CA6EA95E}"/>
    <cellStyle name="Migliaia 6 6 4 4" xfId="6924" xr:uid="{EAE91B41-B4CA-4BE0-BC9F-F9FC446560F6}"/>
    <cellStyle name="Migliaia 6 6 4 4 2" xfId="18341" xr:uid="{BADACF12-253B-4130-9D5C-FCA8D10C5E03}"/>
    <cellStyle name="Migliaia 6 6 4 4 2 2" xfId="41178" xr:uid="{75F634B4-8EE1-47A8-AF44-D8F5955BC149}"/>
    <cellStyle name="Migliaia 6 6 4 4 3" xfId="29761" xr:uid="{8265B6EC-2DFF-4424-B574-B323FA084DBD}"/>
    <cellStyle name="Migliaia 6 6 4 5" xfId="12633" xr:uid="{410F4ADE-BBB6-461A-9D54-936D83CA327B}"/>
    <cellStyle name="Migliaia 6 6 4 5 2" xfId="35470" xr:uid="{8DB0178B-A72A-4E3C-885B-BB72DA93296A}"/>
    <cellStyle name="Migliaia 6 6 4 6" xfId="24053" xr:uid="{BB9D69B7-0B1E-4B85-827E-6E74962A7978}"/>
    <cellStyle name="Migliaia 6 6 5" xfId="1390" xr:uid="{CF38C0FA-33E6-47AC-AECB-01C5C02A9E98}"/>
    <cellStyle name="Migliaia 6 6 5 2" xfId="2857" xr:uid="{DB0D2FB3-9E28-4217-AF03-E37DDB75751E}"/>
    <cellStyle name="Migliaia 6 6 5 2 2" xfId="5713" xr:uid="{1EF2A906-831F-4FAC-82F4-F8A5EBCCC170}"/>
    <cellStyle name="Migliaia 6 6 5 2 2 2" xfId="11421" xr:uid="{E5473AC9-449C-47DD-AC91-C516CE463779}"/>
    <cellStyle name="Migliaia 6 6 5 2 2 2 2" xfId="22839" xr:uid="{818C0F13-5CE9-4992-ACE8-058F3715417D}"/>
    <cellStyle name="Migliaia 6 6 5 2 2 2 2 2" xfId="45676" xr:uid="{5FB1B01D-E282-415C-AFF4-6ADD971EBB18}"/>
    <cellStyle name="Migliaia 6 6 5 2 2 2 3" xfId="34259" xr:uid="{B24DFA83-C80B-4CF6-8488-82AF5ABE43F0}"/>
    <cellStyle name="Migliaia 6 6 5 2 2 3" xfId="17131" xr:uid="{713D1375-6758-4B84-9F3B-4DB3E60D74B2}"/>
    <cellStyle name="Migliaia 6 6 5 2 2 3 2" xfId="39968" xr:uid="{AB64EBFE-842B-45B9-85E5-7CC7B1A6EA6A}"/>
    <cellStyle name="Migliaia 6 6 5 2 2 4" xfId="28551" xr:uid="{DE557F90-BA75-42D9-8789-966DA1A2FBAA}"/>
    <cellStyle name="Migliaia 6 6 5 2 3" xfId="8568" xr:uid="{A3E90AA7-D702-4534-A05A-728E6EEFC3A9}"/>
    <cellStyle name="Migliaia 6 6 5 2 3 2" xfId="19985" xr:uid="{F45CD39F-59F6-47DB-BBEB-CFFF887834A9}"/>
    <cellStyle name="Migliaia 6 6 5 2 3 2 2" xfId="42822" xr:uid="{86801077-134F-4B6A-982B-8797D37E9264}"/>
    <cellStyle name="Migliaia 6 6 5 2 3 3" xfId="31405" xr:uid="{C79813FF-1C84-41F7-A558-6B44D32F39B3}"/>
    <cellStyle name="Migliaia 6 6 5 2 4" xfId="14277" xr:uid="{16A01ACB-92C1-47E8-87A4-B41AB48A7DBC}"/>
    <cellStyle name="Migliaia 6 6 5 2 4 2" xfId="37114" xr:uid="{BA5BBCA8-2586-4D96-BFA9-92ADB50B2EEF}"/>
    <cellStyle name="Migliaia 6 6 5 2 5" xfId="25697" xr:uid="{CE344645-8E48-4F57-BC0D-0B00F6EB41B6}"/>
    <cellStyle name="Migliaia 6 6 5 3" xfId="4286" xr:uid="{B530408D-1E1B-42A0-AC39-91CAC233DCFD}"/>
    <cellStyle name="Migliaia 6 6 5 3 2" xfId="9995" xr:uid="{2E4E7EA3-3118-4C3F-8470-E212F3B2DBF8}"/>
    <cellStyle name="Migliaia 6 6 5 3 2 2" xfId="21412" xr:uid="{D9A68533-1EC9-441A-8934-971D95819BAB}"/>
    <cellStyle name="Migliaia 6 6 5 3 2 2 2" xfId="44249" xr:uid="{4EA4A629-0904-4F84-BE3D-6D84832190D3}"/>
    <cellStyle name="Migliaia 6 6 5 3 2 3" xfId="32832" xr:uid="{FC149DCA-8E22-4791-B46B-A10DED3E262C}"/>
    <cellStyle name="Migliaia 6 6 5 3 3" xfId="15704" xr:uid="{890F5B2D-D33E-4173-8908-0056F7F2CFA0}"/>
    <cellStyle name="Migliaia 6 6 5 3 3 2" xfId="38541" xr:uid="{01702CBA-63D8-4E4F-BF61-5DA19737B702}"/>
    <cellStyle name="Migliaia 6 6 5 3 4" xfId="27124" xr:uid="{6C986E00-F351-4E25-A800-F6A75F0DB687}"/>
    <cellStyle name="Migliaia 6 6 5 4" xfId="7141" xr:uid="{12ADF0EC-CDD6-4BE9-BE46-BAB56B9AF45A}"/>
    <cellStyle name="Migliaia 6 6 5 4 2" xfId="18558" xr:uid="{8641F185-01DE-4B95-A5DB-D4E966995F8A}"/>
    <cellStyle name="Migliaia 6 6 5 4 2 2" xfId="41395" xr:uid="{140F64D4-C8EE-4879-99E1-89963B985045}"/>
    <cellStyle name="Migliaia 6 6 5 4 3" xfId="29978" xr:uid="{97D0E3F8-4ECA-4054-9623-78BEDBA6D567}"/>
    <cellStyle name="Migliaia 6 6 5 5" xfId="12850" xr:uid="{E0717DD9-25AB-407C-B807-11B2358F0B9D}"/>
    <cellStyle name="Migliaia 6 6 5 5 2" xfId="35687" xr:uid="{E032AB7A-9707-4CAA-AB1C-D7E5A827BC74}"/>
    <cellStyle name="Migliaia 6 6 5 6" xfId="24270" xr:uid="{504C33DB-CE37-4E39-B7C5-8F4FF4EC8DA3}"/>
    <cellStyle name="Migliaia 6 6 6" xfId="1637" xr:uid="{CF5E7123-0A4C-42D2-B87E-60064BFC556C}"/>
    <cellStyle name="Migliaia 6 6 6 2" xfId="3074" xr:uid="{6D881E46-F0B4-41BC-AEBF-0CD1C4B082E9}"/>
    <cellStyle name="Migliaia 6 6 6 2 2" xfId="5930" xr:uid="{9E1F5567-5CAC-485E-981D-1A691AF4D449}"/>
    <cellStyle name="Migliaia 6 6 6 2 2 2" xfId="11638" xr:uid="{DEFD416B-EB23-41D0-AF03-DBDA9BA879A8}"/>
    <cellStyle name="Migliaia 6 6 6 2 2 2 2" xfId="23056" xr:uid="{60E77625-5816-4621-8E43-319BBA22645B}"/>
    <cellStyle name="Migliaia 6 6 6 2 2 2 2 2" xfId="45893" xr:uid="{1948166D-D9C1-45D8-808B-D7FF8CA39894}"/>
    <cellStyle name="Migliaia 6 6 6 2 2 2 3" xfId="34476" xr:uid="{A94BAD4C-1261-44FB-B542-3A8E47E7F99D}"/>
    <cellStyle name="Migliaia 6 6 6 2 2 3" xfId="17348" xr:uid="{8D9ABE52-5DDD-4281-917E-F33608C68C55}"/>
    <cellStyle name="Migliaia 6 6 6 2 2 3 2" xfId="40185" xr:uid="{1BEB1067-34D8-427A-8241-82CE2D6FD344}"/>
    <cellStyle name="Migliaia 6 6 6 2 2 4" xfId="28768" xr:uid="{AFE60AC3-4042-4B7C-BD0E-DE03E806FE48}"/>
    <cellStyle name="Migliaia 6 6 6 2 3" xfId="8785" xr:uid="{FF548347-77E6-4125-A80C-825C304B78FD}"/>
    <cellStyle name="Migliaia 6 6 6 2 3 2" xfId="20202" xr:uid="{93FBCFFA-262A-4AAA-8B54-E604B3CCE089}"/>
    <cellStyle name="Migliaia 6 6 6 2 3 2 2" xfId="43039" xr:uid="{AC4C9895-61CF-4B57-8B00-2D4C54E8F9A6}"/>
    <cellStyle name="Migliaia 6 6 6 2 3 3" xfId="31622" xr:uid="{6333FFBF-FE86-44F1-9048-A30921E1382C}"/>
    <cellStyle name="Migliaia 6 6 6 2 4" xfId="14494" xr:uid="{5C7528C4-976A-4633-B173-C8A043E4C710}"/>
    <cellStyle name="Migliaia 6 6 6 2 4 2" xfId="37331" xr:uid="{C39124B9-E844-4281-951F-3F3702756B28}"/>
    <cellStyle name="Migliaia 6 6 6 2 5" xfId="25914" xr:uid="{CD69754F-60AB-49DB-AC62-4AD0BD121948}"/>
    <cellStyle name="Migliaia 6 6 6 3" xfId="4503" xr:uid="{7641447B-53A1-46E3-B4A6-1FCBFF9DA8A1}"/>
    <cellStyle name="Migliaia 6 6 6 3 2" xfId="10212" xr:uid="{8723856E-6D5C-49EF-8882-F9E39381BE2E}"/>
    <cellStyle name="Migliaia 6 6 6 3 2 2" xfId="21629" xr:uid="{723C62F0-F84D-422A-8758-DF52124E41ED}"/>
    <cellStyle name="Migliaia 6 6 6 3 2 2 2" xfId="44466" xr:uid="{3FFB350B-94F4-43CD-A834-E27FF32B04D0}"/>
    <cellStyle name="Migliaia 6 6 6 3 2 3" xfId="33049" xr:uid="{B4485B8D-BB62-492C-BC7C-B19F86D84A12}"/>
    <cellStyle name="Migliaia 6 6 6 3 3" xfId="15921" xr:uid="{E43ECC17-F59C-4D3E-945B-15FFB3772D05}"/>
    <cellStyle name="Migliaia 6 6 6 3 3 2" xfId="38758" xr:uid="{B076B6AB-BAD4-4F09-BEC7-972CBCFBCE86}"/>
    <cellStyle name="Migliaia 6 6 6 3 4" xfId="27341" xr:uid="{8247DEE8-53EE-4710-ADCC-221A7A683E60}"/>
    <cellStyle name="Migliaia 6 6 6 4" xfId="7358" xr:uid="{39891C75-3F3D-464D-8362-1B734DA03960}"/>
    <cellStyle name="Migliaia 6 6 6 4 2" xfId="18775" xr:uid="{19EC3989-3534-4CC3-B5F3-4B497559803F}"/>
    <cellStyle name="Migliaia 6 6 6 4 2 2" xfId="41612" xr:uid="{94498C66-7CA5-43DC-B49B-C75111877206}"/>
    <cellStyle name="Migliaia 6 6 6 4 3" xfId="30195" xr:uid="{76EEC09C-2565-4996-8A4A-613D0E17712F}"/>
    <cellStyle name="Migliaia 6 6 6 5" xfId="13067" xr:uid="{AEF21A4A-A605-4F09-B142-AC4C6A184C8B}"/>
    <cellStyle name="Migliaia 6 6 6 5 2" xfId="35904" xr:uid="{5388111A-FA6F-4CBF-8BFF-35C372FB9F4C}"/>
    <cellStyle name="Migliaia 6 6 6 6" xfId="24487" xr:uid="{0C6391B4-F335-40DA-AAD5-A4C30C6BFAE0}"/>
    <cellStyle name="Migliaia 6 6 7" xfId="1989" xr:uid="{2441E78A-32E5-4BCD-BC74-14B10756A68B}"/>
    <cellStyle name="Migliaia 6 6 7 2" xfId="4845" xr:uid="{E533389B-D6C1-448D-88BF-333BB644DFC4}"/>
    <cellStyle name="Migliaia 6 6 7 2 2" xfId="10553" xr:uid="{CB5133FF-B63F-4C10-A540-8C6B18724BFA}"/>
    <cellStyle name="Migliaia 6 6 7 2 2 2" xfId="21971" xr:uid="{DBA92EAB-5782-43CA-82AD-DAB8B979BE6A}"/>
    <cellStyle name="Migliaia 6 6 7 2 2 2 2" xfId="44808" xr:uid="{A68DC725-71EC-49C7-9A6B-3814E2CE65E7}"/>
    <cellStyle name="Migliaia 6 6 7 2 2 3" xfId="33391" xr:uid="{761601AC-A444-4A5C-85A0-6DEC04EECB72}"/>
    <cellStyle name="Migliaia 6 6 7 2 3" xfId="16263" xr:uid="{3291C756-C371-4545-BA0B-606519EC558A}"/>
    <cellStyle name="Migliaia 6 6 7 2 3 2" xfId="39100" xr:uid="{A4076CB3-5E64-4791-81B9-EB2410D80B7E}"/>
    <cellStyle name="Migliaia 6 6 7 2 4" xfId="27683" xr:uid="{FFBF2015-E1C2-4ADD-BCA8-E69868464BA4}"/>
    <cellStyle name="Migliaia 6 6 7 3" xfId="7700" xr:uid="{D4FE5EF2-FEB9-4131-9415-3E2E2E38DA9B}"/>
    <cellStyle name="Migliaia 6 6 7 3 2" xfId="19117" xr:uid="{02C5C61B-25AD-46D9-90B1-161AB2A36BB1}"/>
    <cellStyle name="Migliaia 6 6 7 3 2 2" xfId="41954" xr:uid="{AF62376D-130C-41FB-B31F-F271BED914F6}"/>
    <cellStyle name="Migliaia 6 6 7 3 3" xfId="30537" xr:uid="{E4F10B49-915E-49D6-AA87-79722EFEF3C1}"/>
    <cellStyle name="Migliaia 6 6 7 4" xfId="13409" xr:uid="{210618FB-D21E-4A80-AD96-B779E5797CF1}"/>
    <cellStyle name="Migliaia 6 6 7 4 2" xfId="36246" xr:uid="{5739E806-D24D-4B67-8497-54AC34D1A85A}"/>
    <cellStyle name="Migliaia 6 6 7 5" xfId="24829" xr:uid="{B8664EA1-2A55-4969-AF33-836976CCD187}"/>
    <cellStyle name="Migliaia 6 6 8" xfId="3418" xr:uid="{2FCD2970-6E78-458B-B2D8-AF7C5A4D536A}"/>
    <cellStyle name="Migliaia 6 6 8 2" xfId="9127" xr:uid="{91BD8420-5B94-4FB8-82DC-47EE03671230}"/>
    <cellStyle name="Migliaia 6 6 8 2 2" xfId="20544" xr:uid="{D7D09110-F3FA-4272-BD67-B28189743E23}"/>
    <cellStyle name="Migliaia 6 6 8 2 2 2" xfId="43381" xr:uid="{2410A45F-3934-4C6B-A1DA-A9ABE9C9AA75}"/>
    <cellStyle name="Migliaia 6 6 8 2 3" xfId="31964" xr:uid="{BBC034DA-5B4A-46C2-90B5-01FB08916EBA}"/>
    <cellStyle name="Migliaia 6 6 8 3" xfId="14836" xr:uid="{F19F7689-7D92-4DE2-92F8-79E7238B75B9}"/>
    <cellStyle name="Migliaia 6 6 8 3 2" xfId="37673" xr:uid="{00C12099-6427-47CD-8304-C7D19B9C6E01}"/>
    <cellStyle name="Migliaia 6 6 8 4" xfId="26256" xr:uid="{12FE60ED-174E-434A-93EC-847C49372291}"/>
    <cellStyle name="Migliaia 6 6 9" xfId="6273" xr:uid="{2DDD00F8-FBBD-415B-8EB5-8B0837D8906D}"/>
    <cellStyle name="Migliaia 6 6 9 2" xfId="17690" xr:uid="{3ECDA53F-4A67-4E5C-B307-A3BAC22A35AF}"/>
    <cellStyle name="Migliaia 6 6 9 2 2" xfId="40527" xr:uid="{3A4E70A6-9BB0-4CF5-99D5-56DCF45A69E8}"/>
    <cellStyle name="Migliaia 6 6 9 3" xfId="29110" xr:uid="{45388AF8-2EAF-47D7-903E-C8D822839028}"/>
    <cellStyle name="Migliaia 6 7" xfId="502" xr:uid="{86D92356-2949-4397-933B-9916502C42A6}"/>
    <cellStyle name="Migliaia 6 7 2" xfId="2092" xr:uid="{B277F6BE-9F69-4015-8ED8-3BA6D7750B3B}"/>
    <cellStyle name="Migliaia 6 7 2 2" xfId="4948" xr:uid="{14209B5A-7350-40EA-837A-34D395E06735}"/>
    <cellStyle name="Migliaia 6 7 2 2 2" xfId="10656" xr:uid="{B0DA02FF-20D4-47EC-9337-B0A2A91184D8}"/>
    <cellStyle name="Migliaia 6 7 2 2 2 2" xfId="22074" xr:uid="{7BCBA6BC-35C2-4C31-9CE6-6CF590C14F73}"/>
    <cellStyle name="Migliaia 6 7 2 2 2 2 2" xfId="44911" xr:uid="{31F75645-80C1-43CB-8723-15540E38BF22}"/>
    <cellStyle name="Migliaia 6 7 2 2 2 3" xfId="33494" xr:uid="{F09435CF-DA62-41CF-A370-6E3F61E54F6E}"/>
    <cellStyle name="Migliaia 6 7 2 2 3" xfId="16366" xr:uid="{49217600-7C9F-4D95-A10D-D17C9349E22A}"/>
    <cellStyle name="Migliaia 6 7 2 2 3 2" xfId="39203" xr:uid="{C65DC1DC-92C2-4333-8AEA-9577FF7050A9}"/>
    <cellStyle name="Migliaia 6 7 2 2 4" xfId="27786" xr:uid="{8739A197-D3C3-4783-AE4E-DD42A9B8DE26}"/>
    <cellStyle name="Migliaia 6 7 2 3" xfId="7803" xr:uid="{4ADBB296-4B9B-4D58-A5C7-34CC90E79820}"/>
    <cellStyle name="Migliaia 6 7 2 3 2" xfId="19220" xr:uid="{04655A9B-5731-47EA-8EA9-EA2F78F90B16}"/>
    <cellStyle name="Migliaia 6 7 2 3 2 2" xfId="42057" xr:uid="{97BE2B57-B655-48B7-BFBB-86D1F0A77B42}"/>
    <cellStyle name="Migliaia 6 7 2 3 3" xfId="30640" xr:uid="{A7C10B32-5C31-44C3-A14C-0D114468D176}"/>
    <cellStyle name="Migliaia 6 7 2 4" xfId="13512" xr:uid="{B04BE3ED-B96E-41F2-8BC0-817A4B336537}"/>
    <cellStyle name="Migliaia 6 7 2 4 2" xfId="36349" xr:uid="{B6D24A30-45D0-4223-A173-2A3A8E94F545}"/>
    <cellStyle name="Migliaia 6 7 2 5" xfId="24932" xr:uid="{623C3B54-FAA1-4C70-A9E7-C07D934457A8}"/>
    <cellStyle name="Migliaia 6 7 3" xfId="3521" xr:uid="{70D7D12C-C0AD-4CA0-B53C-14FE2BC4FFE9}"/>
    <cellStyle name="Migliaia 6 7 3 2" xfId="9230" xr:uid="{5CE7A74F-5DB6-48E6-9B97-DE6522B6A9FE}"/>
    <cellStyle name="Migliaia 6 7 3 2 2" xfId="20647" xr:uid="{00F6A6DB-C9F2-4658-A279-D1A51A8E71B3}"/>
    <cellStyle name="Migliaia 6 7 3 2 2 2" xfId="43484" xr:uid="{018D324B-4AB3-4EE8-AED4-5BF6E5364D53}"/>
    <cellStyle name="Migliaia 6 7 3 2 3" xfId="32067" xr:uid="{A960314C-21CC-4A6F-82E2-9D9F524DAC93}"/>
    <cellStyle name="Migliaia 6 7 3 3" xfId="14939" xr:uid="{B2C4DC87-D9DB-4027-B923-10C3290BD73E}"/>
    <cellStyle name="Migliaia 6 7 3 3 2" xfId="37776" xr:uid="{FC415329-AFEB-420E-AF2D-5E530B2FA788}"/>
    <cellStyle name="Migliaia 6 7 3 4" xfId="26359" xr:uid="{FBA04804-BBB9-4535-BA4C-6AB0F55C9700}"/>
    <cellStyle name="Migliaia 6 7 4" xfId="6376" xr:uid="{5EFFDE72-C484-4D44-8947-F9FB94F430B6}"/>
    <cellStyle name="Migliaia 6 7 4 2" xfId="17793" xr:uid="{376EBC82-8276-493E-AB9F-95A183896780}"/>
    <cellStyle name="Migliaia 6 7 4 2 2" xfId="40630" xr:uid="{0E48BCB3-06CC-4B40-A81A-D784E2BDBF6E}"/>
    <cellStyle name="Migliaia 6 7 4 3" xfId="29213" xr:uid="{C2D3293A-1B0F-4043-912B-9FC51B2AC386}"/>
    <cellStyle name="Migliaia 6 7 5" xfId="12085" xr:uid="{12BDE125-CFDE-4685-8105-0E51664BE3A6}"/>
    <cellStyle name="Migliaia 6 7 5 2" xfId="34922" xr:uid="{EBAE0197-27CB-4E36-9EC3-08F4B13ED61B}"/>
    <cellStyle name="Migliaia 6 7 6" xfId="23505" xr:uid="{DCD5F767-A9A6-4683-96EE-09BC86E81829}"/>
    <cellStyle name="Migliaia 6 8" xfId="765" xr:uid="{FF566BB0-5C92-4136-B4C9-694DD23FB3F1}"/>
    <cellStyle name="Migliaia 6 8 2" xfId="2309" xr:uid="{A1CF5540-46A3-45F4-AA23-3D80BFDC1F0B}"/>
    <cellStyle name="Migliaia 6 8 2 2" xfId="5165" xr:uid="{D3EB025F-330B-4255-831D-EB421E1400EA}"/>
    <cellStyle name="Migliaia 6 8 2 2 2" xfId="10873" xr:uid="{F8F72CC7-9964-4B6E-8B3D-6353585ACF34}"/>
    <cellStyle name="Migliaia 6 8 2 2 2 2" xfId="22291" xr:uid="{CD3114B7-293F-4EB2-AAD7-849A8B5CFC36}"/>
    <cellStyle name="Migliaia 6 8 2 2 2 2 2" xfId="45128" xr:uid="{CAACDC96-ABD6-4BEA-BA08-C13F4C568A1C}"/>
    <cellStyle name="Migliaia 6 8 2 2 2 3" xfId="33711" xr:uid="{A45995B4-A659-49D8-B4F1-75C76FBB5D65}"/>
    <cellStyle name="Migliaia 6 8 2 2 3" xfId="16583" xr:uid="{AA8F30D7-260F-4F80-9C7D-2D2A44D221CA}"/>
    <cellStyle name="Migliaia 6 8 2 2 3 2" xfId="39420" xr:uid="{E7C3196A-A130-4460-A269-8467D76A7FC8}"/>
    <cellStyle name="Migliaia 6 8 2 2 4" xfId="28003" xr:uid="{18141FEB-DDB2-44F1-895C-E8D9A6086E7B}"/>
    <cellStyle name="Migliaia 6 8 2 3" xfId="8020" xr:uid="{60E8171C-A807-4CF6-832C-A30A1103F5D3}"/>
    <cellStyle name="Migliaia 6 8 2 3 2" xfId="19437" xr:uid="{1C263AE9-D2D5-484B-881B-14F94BD42C3F}"/>
    <cellStyle name="Migliaia 6 8 2 3 2 2" xfId="42274" xr:uid="{5C35771C-DB63-4136-A33F-C39D2DE1C62A}"/>
    <cellStyle name="Migliaia 6 8 2 3 3" xfId="30857" xr:uid="{80A94162-E0A3-47A7-B729-0289D1660D5E}"/>
    <cellStyle name="Migliaia 6 8 2 4" xfId="13729" xr:uid="{61D66F5A-91BA-4714-8F9E-3423695C3B79}"/>
    <cellStyle name="Migliaia 6 8 2 4 2" xfId="36566" xr:uid="{1A933EB7-93F3-413B-9EE8-DC1F93259EDC}"/>
    <cellStyle name="Migliaia 6 8 2 5" xfId="25149" xr:uid="{3BED79AC-4340-496E-A181-7D47F1040C60}"/>
    <cellStyle name="Migliaia 6 8 3" xfId="3738" xr:uid="{0F5A7380-D046-4643-9861-45C2EBB2258E}"/>
    <cellStyle name="Migliaia 6 8 3 2" xfId="9447" xr:uid="{CC46B240-9811-4D2B-A4C2-F24A6E0F44B6}"/>
    <cellStyle name="Migliaia 6 8 3 2 2" xfId="20864" xr:uid="{C1BA8CD9-6461-47BF-8C57-7F02073604C3}"/>
    <cellStyle name="Migliaia 6 8 3 2 2 2" xfId="43701" xr:uid="{E1F656AE-08F0-44CF-AEB0-0C8E39775F40}"/>
    <cellStyle name="Migliaia 6 8 3 2 3" xfId="32284" xr:uid="{EB82CD68-87B7-4BF3-AEAC-245A62398878}"/>
    <cellStyle name="Migliaia 6 8 3 3" xfId="15156" xr:uid="{80F41C23-21A8-44EF-91FA-D898AC1A10F1}"/>
    <cellStyle name="Migliaia 6 8 3 3 2" xfId="37993" xr:uid="{051B7242-CCF9-4AC3-9D9A-599B74EF9AE8}"/>
    <cellStyle name="Migliaia 6 8 3 4" xfId="26576" xr:uid="{2C14C80D-E323-4939-9DAC-2B8AA37EC0C8}"/>
    <cellStyle name="Migliaia 6 8 4" xfId="6593" xr:uid="{E0AB2109-DC52-4104-818F-8932ABE99715}"/>
    <cellStyle name="Migliaia 6 8 4 2" xfId="18010" xr:uid="{4257CED0-24A3-47EE-9155-E141615DAD7C}"/>
    <cellStyle name="Migliaia 6 8 4 2 2" xfId="40847" xr:uid="{DD58771D-2E88-407F-9BE9-BB95123CED0F}"/>
    <cellStyle name="Migliaia 6 8 4 3" xfId="29430" xr:uid="{9A33BCF6-600E-481D-84A3-B0ED00236A2F}"/>
    <cellStyle name="Migliaia 6 8 5" xfId="12302" xr:uid="{48549722-0704-437E-B269-F03AB75E06C1}"/>
    <cellStyle name="Migliaia 6 8 5 2" xfId="35139" xr:uid="{219AA7B9-C819-4C43-AEC8-EF429218AE52}"/>
    <cellStyle name="Migliaia 6 8 6" xfId="23722" xr:uid="{D0663F1A-F5AD-4C10-B569-9F52D5139244}"/>
    <cellStyle name="Migliaia 6 9" xfId="1012" xr:uid="{31A212ED-50EF-4A30-A1CF-275720FE2790}"/>
    <cellStyle name="Migliaia 6 9 2" xfId="2526" xr:uid="{6355195D-B695-42D2-BBBB-D65422CDCFF9}"/>
    <cellStyle name="Migliaia 6 9 2 2" xfId="5382" xr:uid="{76BCCF9C-6CDA-4861-97B1-2915B8A24DD6}"/>
    <cellStyle name="Migliaia 6 9 2 2 2" xfId="11090" xr:uid="{7365A282-F213-489E-9F1F-779A847DB18A}"/>
    <cellStyle name="Migliaia 6 9 2 2 2 2" xfId="22508" xr:uid="{E5D2E7AC-B45F-42B2-B2D5-E327B93C5B8B}"/>
    <cellStyle name="Migliaia 6 9 2 2 2 2 2" xfId="45345" xr:uid="{EB9A6616-7F91-47C8-A136-1DF35D51C757}"/>
    <cellStyle name="Migliaia 6 9 2 2 2 3" xfId="33928" xr:uid="{F412A9A5-B81C-49E4-B719-652EE1D3F214}"/>
    <cellStyle name="Migliaia 6 9 2 2 3" xfId="16800" xr:uid="{C954A541-CFDA-4706-B995-125EEFED546B}"/>
    <cellStyle name="Migliaia 6 9 2 2 3 2" xfId="39637" xr:uid="{6DECDE9E-035E-4BFA-B00E-51149B2A8DBA}"/>
    <cellStyle name="Migliaia 6 9 2 2 4" xfId="28220" xr:uid="{18A1444D-C9DC-400A-B09D-46E1D6F85A86}"/>
    <cellStyle name="Migliaia 6 9 2 3" xfId="8237" xr:uid="{DAA9A4A1-B7B2-483E-BFA1-FC2506F518C2}"/>
    <cellStyle name="Migliaia 6 9 2 3 2" xfId="19654" xr:uid="{5724B372-0D91-48CF-BA9C-E6101385F77B}"/>
    <cellStyle name="Migliaia 6 9 2 3 2 2" xfId="42491" xr:uid="{7F74F3B4-C621-4C0D-9DA8-EF2217681C41}"/>
    <cellStyle name="Migliaia 6 9 2 3 3" xfId="31074" xr:uid="{286B88AE-3859-4624-8602-9CD353CAE162}"/>
    <cellStyle name="Migliaia 6 9 2 4" xfId="13946" xr:uid="{D4DC8774-CB66-4363-B96B-D047E0351048}"/>
    <cellStyle name="Migliaia 6 9 2 4 2" xfId="36783" xr:uid="{BFB35234-920D-4CA3-8AB9-DF537C834C9E}"/>
    <cellStyle name="Migliaia 6 9 2 5" xfId="25366" xr:uid="{49CA911A-7D0C-4741-AE74-A4BDF25B6734}"/>
    <cellStyle name="Migliaia 6 9 3" xfId="3955" xr:uid="{8D5388E7-9AE8-41C5-80DE-226AD01AB35A}"/>
    <cellStyle name="Migliaia 6 9 3 2" xfId="9664" xr:uid="{79CD2F3E-55FC-495A-B802-55922CD53DB6}"/>
    <cellStyle name="Migliaia 6 9 3 2 2" xfId="21081" xr:uid="{BCFB2884-523F-4750-80B4-16B5FF2CCBAC}"/>
    <cellStyle name="Migliaia 6 9 3 2 2 2" xfId="43918" xr:uid="{6ED1ADA6-9878-428D-A54D-40D729166D8E}"/>
    <cellStyle name="Migliaia 6 9 3 2 3" xfId="32501" xr:uid="{2F0ACF2A-C4FE-42C8-9F5F-02D0F9B6D19E}"/>
    <cellStyle name="Migliaia 6 9 3 3" xfId="15373" xr:uid="{5DAB3041-87C5-4DE2-845E-5899387C8E80}"/>
    <cellStyle name="Migliaia 6 9 3 3 2" xfId="38210" xr:uid="{A3561AD5-F42F-4A9D-BDA7-ABE74B53082A}"/>
    <cellStyle name="Migliaia 6 9 3 4" xfId="26793" xr:uid="{7E0C34E2-CB90-4202-9283-D1A027FF921D}"/>
    <cellStyle name="Migliaia 6 9 4" xfId="6810" xr:uid="{E51822A4-89B7-4F76-9910-5DEACF72EBAF}"/>
    <cellStyle name="Migliaia 6 9 4 2" xfId="18227" xr:uid="{B777A40A-1463-4918-B5E2-88C33CC97394}"/>
    <cellStyle name="Migliaia 6 9 4 2 2" xfId="41064" xr:uid="{E4C3F24C-1BBF-4231-9CB5-6E31DE6BB48D}"/>
    <cellStyle name="Migliaia 6 9 4 3" xfId="29647" xr:uid="{7433D133-D814-4758-B659-E4004E1EE1CA}"/>
    <cellStyle name="Migliaia 6 9 5" xfId="12519" xr:uid="{64C75667-9424-4BDA-92BD-E877800F5744}"/>
    <cellStyle name="Migliaia 6 9 5 2" xfId="35356" xr:uid="{F8FFDFF8-A84D-497B-8924-FCD33235005F}"/>
    <cellStyle name="Migliaia 6 9 6" xfId="23939" xr:uid="{CE45EF19-0A63-41F4-B2F5-E857F74A5FE4}"/>
    <cellStyle name="Migliaia 7" xfId="13" xr:uid="{00000000-0005-0000-0000-00001A000000}"/>
    <cellStyle name="Migliaia 7 10" xfId="1871" xr:uid="{B12141D8-9D9A-4076-BDC4-88C498E12A03}"/>
    <cellStyle name="Migliaia 7 10 2" xfId="4727" xr:uid="{FD1A39DF-4185-4BB0-AAAE-D649B462AD7E}"/>
    <cellStyle name="Migliaia 7 10 2 2" xfId="10436" xr:uid="{0FA94F0B-44CE-40D4-A2CD-AF454DBF4145}"/>
    <cellStyle name="Migliaia 7 10 2 2 2" xfId="21853" xr:uid="{D30607D4-49E8-4AD6-A977-1974E912DA9F}"/>
    <cellStyle name="Migliaia 7 10 2 2 2 2" xfId="44690" xr:uid="{27250E35-DCB8-498C-AB37-80CB63C61BBB}"/>
    <cellStyle name="Migliaia 7 10 2 2 3" xfId="33273" xr:uid="{1E97C9F9-B49F-48FA-9D26-7C456B0B1845}"/>
    <cellStyle name="Migliaia 7 10 2 3" xfId="16145" xr:uid="{37DDAA8E-54BB-49F8-A8CF-BC3EB1EA875B}"/>
    <cellStyle name="Migliaia 7 10 2 3 2" xfId="38982" xr:uid="{BC3D2890-737B-424E-990F-A2850BBB9313}"/>
    <cellStyle name="Migliaia 7 10 2 4" xfId="27565" xr:uid="{633231F4-E75C-4330-8A01-62C5E1869CB1}"/>
    <cellStyle name="Migliaia 7 10 3" xfId="7582" xr:uid="{EFE8922B-0CD5-427D-A04F-5920C79FE916}"/>
    <cellStyle name="Migliaia 7 10 3 2" xfId="18999" xr:uid="{AFB5C660-37E0-4BB4-B77C-E2E01205AAE0}"/>
    <cellStyle name="Migliaia 7 10 3 2 2" xfId="41836" xr:uid="{216DB8CF-16F1-4ACD-A5DA-EFEED12403CA}"/>
    <cellStyle name="Migliaia 7 10 3 3" xfId="30419" xr:uid="{0D20818C-5182-4FF8-948C-F022BF9C3646}"/>
    <cellStyle name="Migliaia 7 10 4" xfId="13291" xr:uid="{08FE1350-2F64-457D-98DA-B2DA8B062D2F}"/>
    <cellStyle name="Migliaia 7 10 4 2" xfId="36128" xr:uid="{BDBC8FE0-E323-4902-AE6F-708A919E03B0}"/>
    <cellStyle name="Migliaia 7 10 5" xfId="24711" xr:uid="{9A58B863-6334-4AB8-925A-5CE5E501DAE1}"/>
    <cellStyle name="Migliaia 7 11" xfId="3300" xr:uid="{35A4F9DF-E795-4811-A35A-1BE99CDE53CF}"/>
    <cellStyle name="Migliaia 7 11 2" xfId="9009" xr:uid="{6D35BAFE-D1E1-4100-AB01-266FE57B5946}"/>
    <cellStyle name="Migliaia 7 11 2 2" xfId="20426" xr:uid="{36BD1C88-BFD5-4CF1-9769-2B5DB9C7F4D2}"/>
    <cellStyle name="Migliaia 7 11 2 2 2" xfId="43263" xr:uid="{BE5C8450-BA7C-4D15-96C9-FC3948DEF7A7}"/>
    <cellStyle name="Migliaia 7 11 2 3" xfId="31846" xr:uid="{B8532D55-378F-417E-BC3A-E1B42FB61C97}"/>
    <cellStyle name="Migliaia 7 11 3" xfId="14718" xr:uid="{6F506D9F-56DB-4481-B732-10C476C55072}"/>
    <cellStyle name="Migliaia 7 11 3 2" xfId="37555" xr:uid="{8F6303BB-2002-4D03-A930-44A6C5027AB9}"/>
    <cellStyle name="Migliaia 7 11 4" xfId="26138" xr:uid="{70167284-17E9-4B19-ACD4-CAC87BFF9244}"/>
    <cellStyle name="Migliaia 7 12" xfId="6155" xr:uid="{6B4317C6-63EC-4461-BD79-ED02B230A424}"/>
    <cellStyle name="Migliaia 7 12 2" xfId="17572" xr:uid="{8641CA5D-F9FC-43F8-9FE7-288E29A7E9B7}"/>
    <cellStyle name="Migliaia 7 12 2 2" xfId="40409" xr:uid="{15D117BC-FE2D-4348-B4AE-3BD0620B8A07}"/>
    <cellStyle name="Migliaia 7 12 3" xfId="28992" xr:uid="{7CF234D0-D929-4E3C-B77B-0A90776430A6}"/>
    <cellStyle name="Migliaia 7 13" xfId="11864" xr:uid="{C75C3FB2-689F-4846-AA98-59DBB59201F1}"/>
    <cellStyle name="Migliaia 7 13 2" xfId="34701" xr:uid="{84CEB0BF-992B-44DD-BE6B-89334C34778F}"/>
    <cellStyle name="Migliaia 7 14" xfId="23284" xr:uid="{8B958E66-B695-4C64-B6E1-E963D9BBEE08}"/>
    <cellStyle name="Migliaia 7 15" xfId="236" xr:uid="{B44CDB10-39C5-40FC-A949-FE958AE01518}"/>
    <cellStyle name="Migliaia 7 2" xfId="114" xr:uid="{00000000-0005-0000-0000-00001B000000}"/>
    <cellStyle name="Migliaia 7 2 10" xfId="6233" xr:uid="{F8955F47-4EB0-4DE1-9715-0C30FDD58E37}"/>
    <cellStyle name="Migliaia 7 2 10 2" xfId="17650" xr:uid="{71D6564C-570E-4581-973C-AC7223B83F8A}"/>
    <cellStyle name="Migliaia 7 2 10 2 2" xfId="40487" xr:uid="{B899344E-57BA-47C8-8569-BEF75E6E3F59}"/>
    <cellStyle name="Migliaia 7 2 10 3" xfId="29070" xr:uid="{95EA3295-7546-4034-9228-9096BF126084}"/>
    <cellStyle name="Migliaia 7 2 11" xfId="11942" xr:uid="{80D6DDAD-60BE-44F7-91AD-FD257E2111E3}"/>
    <cellStyle name="Migliaia 7 2 11 2" xfId="34779" xr:uid="{B3E08F18-C7C7-4228-833A-51FAE3F414F9}"/>
    <cellStyle name="Migliaia 7 2 12" xfId="23362" xr:uid="{070E091E-398A-4D13-907A-1DAFC1301BCD}"/>
    <cellStyle name="Migliaia 7 2 13" xfId="320" xr:uid="{E15498C8-845B-43A6-98AC-12F5823D3A3C}"/>
    <cellStyle name="Migliaia 7 2 2" xfId="136" xr:uid="{9DB78A87-ED37-4625-8C7D-A9D2DA37785A}"/>
    <cellStyle name="Migliaia 7 2 2 10" xfId="12063" xr:uid="{311A3E08-C035-44C3-956F-212B12430E7D}"/>
    <cellStyle name="Migliaia 7 2 2 10 2" xfId="34900" xr:uid="{74CEA2F7-35EA-4F18-9723-366E28C50689}"/>
    <cellStyle name="Migliaia 7 2 2 11" xfId="23483" xr:uid="{18EDFEA6-C4B8-45E4-B017-F78686B2E6A7}"/>
    <cellStyle name="Migliaia 7 2 2 12" xfId="471" xr:uid="{CCF3557D-5D58-4283-8314-CAF335E178A2}"/>
    <cellStyle name="Migliaia 7 2 2 2" xfId="725" xr:uid="{02898C77-AE2A-4742-BAE5-2C8428E5FAA8}"/>
    <cellStyle name="Migliaia 7 2 2 2 2" xfId="2287" xr:uid="{7C7CF849-53B6-4E2B-8373-5DA1B3DE768A}"/>
    <cellStyle name="Migliaia 7 2 2 2 2 2" xfId="5143" xr:uid="{43F0ADF1-6079-4A88-A9B5-46B6FD2044C9}"/>
    <cellStyle name="Migliaia 7 2 2 2 2 2 2" xfId="10851" xr:uid="{CE9278A4-5A12-4848-8946-11B70B9B1ADD}"/>
    <cellStyle name="Migliaia 7 2 2 2 2 2 2 2" xfId="22269" xr:uid="{DBE10FE4-BE3C-4054-BB26-2E411F49B232}"/>
    <cellStyle name="Migliaia 7 2 2 2 2 2 2 2 2" xfId="45106" xr:uid="{CA24CBDE-8E2A-4822-85EB-1418D5ECEBFA}"/>
    <cellStyle name="Migliaia 7 2 2 2 2 2 2 3" xfId="33689" xr:uid="{13DD4313-3AA7-4768-B5DC-1B7375CBD083}"/>
    <cellStyle name="Migliaia 7 2 2 2 2 2 3" xfId="16561" xr:uid="{2AB44E60-A6AB-4ED8-88B1-E8FEB4E3D02A}"/>
    <cellStyle name="Migliaia 7 2 2 2 2 2 3 2" xfId="39398" xr:uid="{60951D0F-7D11-4B8F-9C41-83360C8E8E6E}"/>
    <cellStyle name="Migliaia 7 2 2 2 2 2 4" xfId="27981" xr:uid="{E3679033-0162-4685-A22F-8401E892FFDB}"/>
    <cellStyle name="Migliaia 7 2 2 2 2 3" xfId="7998" xr:uid="{3B368A50-374E-4E18-BF19-4204306B7CAB}"/>
    <cellStyle name="Migliaia 7 2 2 2 2 3 2" xfId="19415" xr:uid="{FF054799-5565-4EC0-99F4-9B205FB60A96}"/>
    <cellStyle name="Migliaia 7 2 2 2 2 3 2 2" xfId="42252" xr:uid="{B7FB1130-F47D-441A-A4EE-0CE80184E208}"/>
    <cellStyle name="Migliaia 7 2 2 2 2 3 3" xfId="30835" xr:uid="{823A5271-6308-465F-858F-F0E5B13234F0}"/>
    <cellStyle name="Migliaia 7 2 2 2 2 4" xfId="13707" xr:uid="{F1ADABB1-80ED-4C8F-B4D2-C585D0FF77CC}"/>
    <cellStyle name="Migliaia 7 2 2 2 2 4 2" xfId="36544" xr:uid="{1337BB2B-E2FE-48F6-B1F3-6BFFA0617CE5}"/>
    <cellStyle name="Migliaia 7 2 2 2 2 5" xfId="25127" xr:uid="{1D89DCEF-5D41-4B60-A085-9F23DF29BC07}"/>
    <cellStyle name="Migliaia 7 2 2 2 3" xfId="3716" xr:uid="{CBBE3298-F755-4CAF-9A88-5AF21EB9848C}"/>
    <cellStyle name="Migliaia 7 2 2 2 3 2" xfId="9425" xr:uid="{CFCC0109-4D06-4F54-A852-5F0D7A30D664}"/>
    <cellStyle name="Migliaia 7 2 2 2 3 2 2" xfId="20842" xr:uid="{5D7B0A24-C767-4E9B-96C9-B9234D83DFF0}"/>
    <cellStyle name="Migliaia 7 2 2 2 3 2 2 2" xfId="43679" xr:uid="{E02D5F65-F52F-4A44-8BFA-1E06789CAE0D}"/>
    <cellStyle name="Migliaia 7 2 2 2 3 2 3" xfId="32262" xr:uid="{201EAA1F-A278-4AF3-B403-926021EBCCB1}"/>
    <cellStyle name="Migliaia 7 2 2 2 3 3" xfId="15134" xr:uid="{A8E3D0FB-B5C6-4EE6-BCE5-F3FA0B31AE84}"/>
    <cellStyle name="Migliaia 7 2 2 2 3 3 2" xfId="37971" xr:uid="{C2AB1FD6-7334-4F60-B5C7-90F48ADBE5CB}"/>
    <cellStyle name="Migliaia 7 2 2 2 3 4" xfId="26554" xr:uid="{F162D183-C9A0-4FE1-9E8A-C65A2C4EFEC3}"/>
    <cellStyle name="Migliaia 7 2 2 2 4" xfId="6571" xr:uid="{7CE8BE1F-7D0B-4F01-B373-922FAD645475}"/>
    <cellStyle name="Migliaia 7 2 2 2 4 2" xfId="17988" xr:uid="{960765BF-961A-4B2C-ACA3-E55D01999146}"/>
    <cellStyle name="Migliaia 7 2 2 2 4 2 2" xfId="40825" xr:uid="{5F1606A4-6A71-48FD-BC66-38CEE1642F9B}"/>
    <cellStyle name="Migliaia 7 2 2 2 4 3" xfId="29408" xr:uid="{C7C8570F-6E2D-4341-8364-DF560ACECBC2}"/>
    <cellStyle name="Migliaia 7 2 2 2 5" xfId="12280" xr:uid="{D5E65212-473E-4B51-A48D-103EC78EE3BB}"/>
    <cellStyle name="Migliaia 7 2 2 2 5 2" xfId="35117" xr:uid="{3EFA7004-B141-4344-9D8F-6732ACBD7E0C}"/>
    <cellStyle name="Migliaia 7 2 2 2 6" xfId="23700" xr:uid="{9C6DEEB2-C645-4A9E-B1A5-CDD13BA975B7}"/>
    <cellStyle name="Migliaia 7 2 2 3" xfId="985" xr:uid="{1C414E3D-0DB9-46D2-BE89-594860E1B6EC}"/>
    <cellStyle name="Migliaia 7 2 2 3 2" xfId="2504" xr:uid="{6B5966B6-B6AB-4AE2-802D-3E5B24319ADA}"/>
    <cellStyle name="Migliaia 7 2 2 3 2 2" xfId="5360" xr:uid="{D01CF0BD-B04A-4C14-8E82-75BA2170B56D}"/>
    <cellStyle name="Migliaia 7 2 2 3 2 2 2" xfId="11068" xr:uid="{1C03CF63-26FB-419E-A972-590896CD1992}"/>
    <cellStyle name="Migliaia 7 2 2 3 2 2 2 2" xfId="22486" xr:uid="{29DE0E58-50B0-4E10-A064-3B5E9BAADAC5}"/>
    <cellStyle name="Migliaia 7 2 2 3 2 2 2 2 2" xfId="45323" xr:uid="{665BB32A-F550-4802-8293-ECA1DA5C4F51}"/>
    <cellStyle name="Migliaia 7 2 2 3 2 2 2 3" xfId="33906" xr:uid="{5A998AD0-8AEA-4954-918F-AC53B6A65F7A}"/>
    <cellStyle name="Migliaia 7 2 2 3 2 2 3" xfId="16778" xr:uid="{26FBC280-8C97-428B-A6C4-CF163B386107}"/>
    <cellStyle name="Migliaia 7 2 2 3 2 2 3 2" xfId="39615" xr:uid="{00741752-1240-41A4-A91A-EA1EC7186EAD}"/>
    <cellStyle name="Migliaia 7 2 2 3 2 2 4" xfId="28198" xr:uid="{DD78DE48-7D4F-4996-A03E-C2F7CC1AD6ED}"/>
    <cellStyle name="Migliaia 7 2 2 3 2 3" xfId="8215" xr:uid="{A16BACCB-B459-478C-8CB6-9BDA474FF0F0}"/>
    <cellStyle name="Migliaia 7 2 2 3 2 3 2" xfId="19632" xr:uid="{18F248EB-2B28-45A2-84FE-E1C358174B0C}"/>
    <cellStyle name="Migliaia 7 2 2 3 2 3 2 2" xfId="42469" xr:uid="{52658990-52E9-40EA-8B25-ED90D6C8EDF0}"/>
    <cellStyle name="Migliaia 7 2 2 3 2 3 3" xfId="31052" xr:uid="{53F7A0B5-3421-452F-8A4A-F41A1C64C964}"/>
    <cellStyle name="Migliaia 7 2 2 3 2 4" xfId="13924" xr:uid="{D7AAB3C5-948C-4400-AF04-1623DA142594}"/>
    <cellStyle name="Migliaia 7 2 2 3 2 4 2" xfId="36761" xr:uid="{ABD75C7F-917A-4BAC-9A35-3661D317AD4B}"/>
    <cellStyle name="Migliaia 7 2 2 3 2 5" xfId="25344" xr:uid="{BEE4ED20-50EA-4B5E-817F-DEAD5E8197E5}"/>
    <cellStyle name="Migliaia 7 2 2 3 3" xfId="3933" xr:uid="{8847DB12-3F33-4835-B580-DAC2DED54CF0}"/>
    <cellStyle name="Migliaia 7 2 2 3 3 2" xfId="9642" xr:uid="{5E1237AE-6475-4AEC-A840-FE5FDDF59124}"/>
    <cellStyle name="Migliaia 7 2 2 3 3 2 2" xfId="21059" xr:uid="{ECFF472B-40AC-4C5E-A6F7-72976067147A}"/>
    <cellStyle name="Migliaia 7 2 2 3 3 2 2 2" xfId="43896" xr:uid="{63B9E52F-B8D2-4846-9A03-9F581571C8CA}"/>
    <cellStyle name="Migliaia 7 2 2 3 3 2 3" xfId="32479" xr:uid="{FA23287D-0465-426D-8118-64599D16007B}"/>
    <cellStyle name="Migliaia 7 2 2 3 3 3" xfId="15351" xr:uid="{8103BD0F-CDB3-417F-90EB-917E066946E3}"/>
    <cellStyle name="Migliaia 7 2 2 3 3 3 2" xfId="38188" xr:uid="{7DA39E84-57DA-4935-8E7C-7A17B726EE2A}"/>
    <cellStyle name="Migliaia 7 2 2 3 3 4" xfId="26771" xr:uid="{FFCE744B-7622-4185-A49F-DDEC164FB37D}"/>
    <cellStyle name="Migliaia 7 2 2 3 4" xfId="6788" xr:uid="{8E9A0DD1-673C-4DDC-9915-37C5BD6EE5CE}"/>
    <cellStyle name="Migliaia 7 2 2 3 4 2" xfId="18205" xr:uid="{8229F489-7E1B-4377-BF4B-58BD47F89938}"/>
    <cellStyle name="Migliaia 7 2 2 3 4 2 2" xfId="41042" xr:uid="{68421894-C8E8-4E43-951E-D770A4A12718}"/>
    <cellStyle name="Migliaia 7 2 2 3 4 3" xfId="29625" xr:uid="{3BA8919A-E4CA-4591-B86E-9DB094445FA1}"/>
    <cellStyle name="Migliaia 7 2 2 3 5" xfId="12497" xr:uid="{BA4AFB55-37F3-4011-8ED1-9BAABF71C4B9}"/>
    <cellStyle name="Migliaia 7 2 2 3 5 2" xfId="35334" xr:uid="{F760E743-F81E-4528-808E-0088C58C3222}"/>
    <cellStyle name="Migliaia 7 2 2 3 6" xfId="23917" xr:uid="{143C55BC-39B2-4898-95F3-D1BC892740C7}"/>
    <cellStyle name="Migliaia 7 2 2 4" xfId="1232" xr:uid="{C07E4F64-6C0C-4CB7-9B48-12886E0A808C}"/>
    <cellStyle name="Migliaia 7 2 2 4 2" xfId="2721" xr:uid="{858D66E5-6EAB-4EA9-AC9E-6F9B02DD3DBF}"/>
    <cellStyle name="Migliaia 7 2 2 4 2 2" xfId="5577" xr:uid="{7B6E36A8-4F71-4B51-A80C-2861773C8FC9}"/>
    <cellStyle name="Migliaia 7 2 2 4 2 2 2" xfId="11285" xr:uid="{E0A1BCC5-9252-4982-95BC-922D68B3B867}"/>
    <cellStyle name="Migliaia 7 2 2 4 2 2 2 2" xfId="22703" xr:uid="{89276631-CDA1-4165-B408-2D3C5E3EEDE9}"/>
    <cellStyle name="Migliaia 7 2 2 4 2 2 2 2 2" xfId="45540" xr:uid="{6E1AEC88-3E7B-4D91-A5E0-FF10E3CE71BB}"/>
    <cellStyle name="Migliaia 7 2 2 4 2 2 2 3" xfId="34123" xr:uid="{C40BC6E4-8F6C-4E1E-9691-9BB265A50F3D}"/>
    <cellStyle name="Migliaia 7 2 2 4 2 2 3" xfId="16995" xr:uid="{F0E988A5-43A8-4B42-8546-2A154195A55F}"/>
    <cellStyle name="Migliaia 7 2 2 4 2 2 3 2" xfId="39832" xr:uid="{B9C32157-D483-4736-A1F1-BEE24F49DEA2}"/>
    <cellStyle name="Migliaia 7 2 2 4 2 2 4" xfId="28415" xr:uid="{59397BC6-3FB3-47FF-B56F-9BEDFF9B55DC}"/>
    <cellStyle name="Migliaia 7 2 2 4 2 3" xfId="8432" xr:uid="{B8F3DC08-ADE9-42D5-B117-39BAFDC5694A}"/>
    <cellStyle name="Migliaia 7 2 2 4 2 3 2" xfId="19849" xr:uid="{08A63342-FEA1-4F6E-913A-5B86BDFD9410}"/>
    <cellStyle name="Migliaia 7 2 2 4 2 3 2 2" xfId="42686" xr:uid="{B75F7694-42B7-49D3-B18B-1826004A035A}"/>
    <cellStyle name="Migliaia 7 2 2 4 2 3 3" xfId="31269" xr:uid="{D28DFC0D-94B1-4998-B422-592FE4C07CDF}"/>
    <cellStyle name="Migliaia 7 2 2 4 2 4" xfId="14141" xr:uid="{03847D94-C46F-476D-BA21-DB4B52B11436}"/>
    <cellStyle name="Migliaia 7 2 2 4 2 4 2" xfId="36978" xr:uid="{9E7AE497-A07A-4352-9E44-D29C946AC4E3}"/>
    <cellStyle name="Migliaia 7 2 2 4 2 5" xfId="25561" xr:uid="{C4503420-46B3-40A4-BD0E-6BE5DD1A6035}"/>
    <cellStyle name="Migliaia 7 2 2 4 3" xfId="4150" xr:uid="{B8856C91-4DDA-4EF7-B90E-58C8D8304022}"/>
    <cellStyle name="Migliaia 7 2 2 4 3 2" xfId="9859" xr:uid="{6F26EEE2-B086-4D09-820D-1DDD6F6D95C2}"/>
    <cellStyle name="Migliaia 7 2 2 4 3 2 2" xfId="21276" xr:uid="{73DAE145-6090-47CB-9496-900E8D9ACB8C}"/>
    <cellStyle name="Migliaia 7 2 2 4 3 2 2 2" xfId="44113" xr:uid="{9108062E-8D49-4CED-B014-059996CA4A99}"/>
    <cellStyle name="Migliaia 7 2 2 4 3 2 3" xfId="32696" xr:uid="{6762B55F-08CB-4497-A0D8-3F094CCEB34A}"/>
    <cellStyle name="Migliaia 7 2 2 4 3 3" xfId="15568" xr:uid="{FC8210A6-7F54-4B1A-95AA-9C963F69372A}"/>
    <cellStyle name="Migliaia 7 2 2 4 3 3 2" xfId="38405" xr:uid="{687C5DBE-A3CF-483C-B809-75017ABC2726}"/>
    <cellStyle name="Migliaia 7 2 2 4 3 4" xfId="26988" xr:uid="{5094A4A5-D94D-401C-A7BA-4AE1E1C67EBF}"/>
    <cellStyle name="Migliaia 7 2 2 4 4" xfId="7005" xr:uid="{5E21828C-14CB-492B-83B8-CD0758B57A97}"/>
    <cellStyle name="Migliaia 7 2 2 4 4 2" xfId="18422" xr:uid="{27039837-5215-44BF-9D6C-61AE712F923E}"/>
    <cellStyle name="Migliaia 7 2 2 4 4 2 2" xfId="41259" xr:uid="{76065271-EC13-4CFE-9175-4C3E4843F54D}"/>
    <cellStyle name="Migliaia 7 2 2 4 4 3" xfId="29842" xr:uid="{B9C0C521-8575-4A3D-9648-29555841933C}"/>
    <cellStyle name="Migliaia 7 2 2 4 5" xfId="12714" xr:uid="{29958B87-E4A9-4D06-86DC-D008A3CC3D05}"/>
    <cellStyle name="Migliaia 7 2 2 4 5 2" xfId="35551" xr:uid="{79301804-B300-4237-9DCB-FAAE18D01777}"/>
    <cellStyle name="Migliaia 7 2 2 4 6" xfId="24134" xr:uid="{9740A50D-87B1-41BF-A087-AA74001B89E5}"/>
    <cellStyle name="Migliaia 7 2 2 5" xfId="1479" xr:uid="{7CD185A1-1C94-46D4-8DA5-2AECA49A9400}"/>
    <cellStyle name="Migliaia 7 2 2 5 2" xfId="2938" xr:uid="{E39585A1-E672-498C-800B-70568CCF62C9}"/>
    <cellStyle name="Migliaia 7 2 2 5 2 2" xfId="5794" xr:uid="{C7F998F3-2BC7-4FAA-9FE0-AAF6E70895FB}"/>
    <cellStyle name="Migliaia 7 2 2 5 2 2 2" xfId="11502" xr:uid="{7A2A6466-73C0-4496-94EA-5F6B10323A84}"/>
    <cellStyle name="Migliaia 7 2 2 5 2 2 2 2" xfId="22920" xr:uid="{9EA91A1E-035E-4DF6-AFAC-A60315599F5C}"/>
    <cellStyle name="Migliaia 7 2 2 5 2 2 2 2 2" xfId="45757" xr:uid="{4C0A61BE-32C5-46A7-832C-C13CC1E4F1AA}"/>
    <cellStyle name="Migliaia 7 2 2 5 2 2 2 3" xfId="34340" xr:uid="{9C2B2B1E-BF22-4509-B0F8-D1AFB8E49553}"/>
    <cellStyle name="Migliaia 7 2 2 5 2 2 3" xfId="17212" xr:uid="{9DA12133-3BE9-41FF-B961-0D1FE8F93510}"/>
    <cellStyle name="Migliaia 7 2 2 5 2 2 3 2" xfId="40049" xr:uid="{B8F25096-8E26-481C-A09A-6ABE9541A969}"/>
    <cellStyle name="Migliaia 7 2 2 5 2 2 4" xfId="28632" xr:uid="{EE125695-DA3F-4FB9-8BC6-76BF70F20A8A}"/>
    <cellStyle name="Migliaia 7 2 2 5 2 3" xfId="8649" xr:uid="{5CDB13C9-CD1E-4820-B59A-A37F5F035520}"/>
    <cellStyle name="Migliaia 7 2 2 5 2 3 2" xfId="20066" xr:uid="{A84B9A06-F1B0-4FFC-84CE-E04556D38F59}"/>
    <cellStyle name="Migliaia 7 2 2 5 2 3 2 2" xfId="42903" xr:uid="{9AF4A564-600D-4936-962F-49D44D99C731}"/>
    <cellStyle name="Migliaia 7 2 2 5 2 3 3" xfId="31486" xr:uid="{0CCC1E03-C2BA-4024-B131-6266AA994CE4}"/>
    <cellStyle name="Migliaia 7 2 2 5 2 4" xfId="14358" xr:uid="{FDAE2468-7624-4998-ACAE-2434C7D8253F}"/>
    <cellStyle name="Migliaia 7 2 2 5 2 4 2" xfId="37195" xr:uid="{CF6935EF-674A-4D4F-B753-2690B0A8A798}"/>
    <cellStyle name="Migliaia 7 2 2 5 2 5" xfId="25778" xr:uid="{B2357BFA-F1A6-4FAE-B15A-5AA30A14780D}"/>
    <cellStyle name="Migliaia 7 2 2 5 3" xfId="4367" xr:uid="{02CF0AF8-9CD1-441D-9FE5-48623A087666}"/>
    <cellStyle name="Migliaia 7 2 2 5 3 2" xfId="10076" xr:uid="{E19DE651-4811-4CBD-BC9E-E2855B5DB3F2}"/>
    <cellStyle name="Migliaia 7 2 2 5 3 2 2" xfId="21493" xr:uid="{DA2182E6-F81E-44D3-A835-40E7383837A2}"/>
    <cellStyle name="Migliaia 7 2 2 5 3 2 2 2" xfId="44330" xr:uid="{BC17D5A4-FE01-40EC-871D-277A435E1DC2}"/>
    <cellStyle name="Migliaia 7 2 2 5 3 2 3" xfId="32913" xr:uid="{31737B55-F069-4033-A374-26A3BD06CCCD}"/>
    <cellStyle name="Migliaia 7 2 2 5 3 3" xfId="15785" xr:uid="{BA083A44-9FF2-44D7-85F3-3137CB028C37}"/>
    <cellStyle name="Migliaia 7 2 2 5 3 3 2" xfId="38622" xr:uid="{9007F5C9-1BD6-4EAC-A7E8-3476FA391F68}"/>
    <cellStyle name="Migliaia 7 2 2 5 3 4" xfId="27205" xr:uid="{7803BB62-522C-4EB7-942D-FC72755BEDDA}"/>
    <cellStyle name="Migliaia 7 2 2 5 4" xfId="7222" xr:uid="{95FC9477-02E0-4B6E-B3C1-48489725D4AE}"/>
    <cellStyle name="Migliaia 7 2 2 5 4 2" xfId="18639" xr:uid="{061DD72A-C382-42E2-BDB3-2947D9DD8E05}"/>
    <cellStyle name="Migliaia 7 2 2 5 4 2 2" xfId="41476" xr:uid="{49D07174-C966-48FE-9F89-460B3CA2E9BD}"/>
    <cellStyle name="Migliaia 7 2 2 5 4 3" xfId="30059" xr:uid="{9055839C-F3EA-4157-A45E-8EAF918811FF}"/>
    <cellStyle name="Migliaia 7 2 2 5 5" xfId="12931" xr:uid="{F14382B8-C55B-4AEE-8D87-376CA8CF9CD3}"/>
    <cellStyle name="Migliaia 7 2 2 5 5 2" xfId="35768" xr:uid="{224649FC-D4C2-438F-BEAA-146CCB4ABAD3}"/>
    <cellStyle name="Migliaia 7 2 2 5 6" xfId="24351" xr:uid="{862EAB70-4DF5-46BD-85EE-05DF25A33F39}"/>
    <cellStyle name="Migliaia 7 2 2 6" xfId="1726" xr:uid="{E48DA687-B1FE-490E-98FC-7216DF68A59A}"/>
    <cellStyle name="Migliaia 7 2 2 6 2" xfId="3155" xr:uid="{C419EA6B-86AD-471D-980A-0A2A0870B706}"/>
    <cellStyle name="Migliaia 7 2 2 6 2 2" xfId="6011" xr:uid="{53B28D4C-8E6F-45B6-8368-9567E450761D}"/>
    <cellStyle name="Migliaia 7 2 2 6 2 2 2" xfId="11719" xr:uid="{488F8050-D2FA-4EF8-A77B-462570696C81}"/>
    <cellStyle name="Migliaia 7 2 2 6 2 2 2 2" xfId="23137" xr:uid="{D00D3844-83E1-4E95-A19D-5F83F31D79B1}"/>
    <cellStyle name="Migliaia 7 2 2 6 2 2 2 2 2" xfId="45974" xr:uid="{EBD73EE7-B3D9-40E8-BBC7-37D7457DD84B}"/>
    <cellStyle name="Migliaia 7 2 2 6 2 2 2 3" xfId="34557" xr:uid="{4ED24380-85C5-4E0F-82AE-C7B3772AD5D4}"/>
    <cellStyle name="Migliaia 7 2 2 6 2 2 3" xfId="17429" xr:uid="{C72D8936-A30C-4919-9B22-27FCF07BB974}"/>
    <cellStyle name="Migliaia 7 2 2 6 2 2 3 2" xfId="40266" xr:uid="{0F8D7D49-8BD5-4313-A1AD-54C3AF811D41}"/>
    <cellStyle name="Migliaia 7 2 2 6 2 2 4" xfId="28849" xr:uid="{607C07D0-900D-4A49-9993-98C52EBF1683}"/>
    <cellStyle name="Migliaia 7 2 2 6 2 3" xfId="8866" xr:uid="{43AFC56D-8F7B-4F4F-952A-85A2D65389C6}"/>
    <cellStyle name="Migliaia 7 2 2 6 2 3 2" xfId="20283" xr:uid="{2BD7B9CD-B00F-4A02-A550-1A9EBF86DE2F}"/>
    <cellStyle name="Migliaia 7 2 2 6 2 3 2 2" xfId="43120" xr:uid="{71A00DB0-1F76-4DA8-A6F0-A319509300B4}"/>
    <cellStyle name="Migliaia 7 2 2 6 2 3 3" xfId="31703" xr:uid="{6CE6640C-D529-4942-A870-4C8AE5E484A4}"/>
    <cellStyle name="Migliaia 7 2 2 6 2 4" xfId="14575" xr:uid="{639D1973-DE9B-4F8F-A8D2-379C159308BE}"/>
    <cellStyle name="Migliaia 7 2 2 6 2 4 2" xfId="37412" xr:uid="{C74969C3-70F2-4188-85B4-921AEB7840F9}"/>
    <cellStyle name="Migliaia 7 2 2 6 2 5" xfId="25995" xr:uid="{593F2775-0D96-40CB-A768-DAEE03594CED}"/>
    <cellStyle name="Migliaia 7 2 2 6 3" xfId="4584" xr:uid="{30453BC2-DC50-48BD-9953-169923BEB544}"/>
    <cellStyle name="Migliaia 7 2 2 6 3 2" xfId="10293" xr:uid="{17C47270-ADBD-4DF1-A122-54238CC35C33}"/>
    <cellStyle name="Migliaia 7 2 2 6 3 2 2" xfId="21710" xr:uid="{44700F28-1E7C-46B9-B1D4-7512650D2348}"/>
    <cellStyle name="Migliaia 7 2 2 6 3 2 2 2" xfId="44547" xr:uid="{09A4DBB6-16B1-41A7-ACA2-A890286EE6D1}"/>
    <cellStyle name="Migliaia 7 2 2 6 3 2 3" xfId="33130" xr:uid="{82D21F47-D14A-4A57-A859-493521BADAE6}"/>
    <cellStyle name="Migliaia 7 2 2 6 3 3" xfId="16002" xr:uid="{E7667CC1-5C29-4F91-8474-B06C691D7B4F}"/>
    <cellStyle name="Migliaia 7 2 2 6 3 3 2" xfId="38839" xr:uid="{D7AC4B8C-594E-4E08-9EC3-60F3032604A1}"/>
    <cellStyle name="Migliaia 7 2 2 6 3 4" xfId="27422" xr:uid="{699FED86-85CD-4C39-918C-54983C07DECA}"/>
    <cellStyle name="Migliaia 7 2 2 6 4" xfId="7439" xr:uid="{E773F597-FEB3-4105-9C2E-B02A2CC2A935}"/>
    <cellStyle name="Migliaia 7 2 2 6 4 2" xfId="18856" xr:uid="{0A0BBE28-27ED-4511-BE80-81DC0ED01417}"/>
    <cellStyle name="Migliaia 7 2 2 6 4 2 2" xfId="41693" xr:uid="{60147A37-82A2-4725-A512-FA7497C3A791}"/>
    <cellStyle name="Migliaia 7 2 2 6 4 3" xfId="30276" xr:uid="{10B63A10-5438-4AF3-A42A-906EEA1BCCF9}"/>
    <cellStyle name="Migliaia 7 2 2 6 5" xfId="13148" xr:uid="{67B58A2B-41C2-4012-A2F4-0371FFED867F}"/>
    <cellStyle name="Migliaia 7 2 2 6 5 2" xfId="35985" xr:uid="{5494634F-FCCE-4011-BEF6-26B0397210F8}"/>
    <cellStyle name="Migliaia 7 2 2 6 6" xfId="24568" xr:uid="{1EF93093-F72B-49B0-9636-09173CF55C33}"/>
    <cellStyle name="Migliaia 7 2 2 7" xfId="2070" xr:uid="{A358BBB7-CF22-4573-BEE3-8C23CFE807D4}"/>
    <cellStyle name="Migliaia 7 2 2 7 2" xfId="4926" xr:uid="{6E5F5993-8AF8-4725-8A14-9D48586723D5}"/>
    <cellStyle name="Migliaia 7 2 2 7 2 2" xfId="10634" xr:uid="{7CECDE33-7728-4201-A5E0-C5AACE046B61}"/>
    <cellStyle name="Migliaia 7 2 2 7 2 2 2" xfId="22052" xr:uid="{8F1A630D-9494-450E-BCC8-A9BF4EA34356}"/>
    <cellStyle name="Migliaia 7 2 2 7 2 2 2 2" xfId="44889" xr:uid="{7B5240CF-5A7B-4715-80BF-A13D3E9CF1DA}"/>
    <cellStyle name="Migliaia 7 2 2 7 2 2 3" xfId="33472" xr:uid="{A42FA3F7-9F3A-470F-85B2-259ED4243D6A}"/>
    <cellStyle name="Migliaia 7 2 2 7 2 3" xfId="16344" xr:uid="{F37014A1-6D2F-4C72-B35F-57BF1D9FCDB6}"/>
    <cellStyle name="Migliaia 7 2 2 7 2 3 2" xfId="39181" xr:uid="{0DFD6EA5-05E2-4103-B3FE-9EDD2E4FE36C}"/>
    <cellStyle name="Migliaia 7 2 2 7 2 4" xfId="27764" xr:uid="{46C46331-A1BF-4042-ADF7-91D2B44ABF5C}"/>
    <cellStyle name="Migliaia 7 2 2 7 3" xfId="7781" xr:uid="{43F2C6FD-11BE-4CF8-B9A7-FF7FE8F4E5DA}"/>
    <cellStyle name="Migliaia 7 2 2 7 3 2" xfId="19198" xr:uid="{84C9A975-638D-4E28-A2EB-DD91D79BCA49}"/>
    <cellStyle name="Migliaia 7 2 2 7 3 2 2" xfId="42035" xr:uid="{B9DFAD14-4A23-46EE-B326-258E5CC32139}"/>
    <cellStyle name="Migliaia 7 2 2 7 3 3" xfId="30618" xr:uid="{056AD074-F64B-4DEC-9DD5-C61E9B5A7737}"/>
    <cellStyle name="Migliaia 7 2 2 7 4" xfId="13490" xr:uid="{2C18122C-A50D-47EB-BD97-7C2079FEA890}"/>
    <cellStyle name="Migliaia 7 2 2 7 4 2" xfId="36327" xr:uid="{2D30E6B5-283B-456E-9F8E-417FFBC27121}"/>
    <cellStyle name="Migliaia 7 2 2 7 5" xfId="24910" xr:uid="{0ECF8A07-2B36-46C2-BFD8-E956204CDD1B}"/>
    <cellStyle name="Migliaia 7 2 2 8" xfId="3499" xr:uid="{C7773C0B-3159-4A48-98FA-F5CDBE8FFC6F}"/>
    <cellStyle name="Migliaia 7 2 2 8 2" xfId="9208" xr:uid="{8C3BB9BF-29A8-4FC2-9EE7-74B6EE55E533}"/>
    <cellStyle name="Migliaia 7 2 2 8 2 2" xfId="20625" xr:uid="{20C2FC45-AF8F-4FBA-9042-B38F3AD74126}"/>
    <cellStyle name="Migliaia 7 2 2 8 2 2 2" xfId="43462" xr:uid="{FD75B689-5CF9-4CD2-9B95-712523F6E3D9}"/>
    <cellStyle name="Migliaia 7 2 2 8 2 3" xfId="32045" xr:uid="{639D4A3E-7AB5-4CF2-B6BB-CC026D57FB14}"/>
    <cellStyle name="Migliaia 7 2 2 8 3" xfId="14917" xr:uid="{3EDE4206-168B-4E03-846C-1A2C6C414B29}"/>
    <cellStyle name="Migliaia 7 2 2 8 3 2" xfId="37754" xr:uid="{EA205734-1A49-4CA1-AAE8-05662EBF065F}"/>
    <cellStyle name="Migliaia 7 2 2 8 4" xfId="26337" xr:uid="{025C21F3-1DD3-4680-8A0B-B6903E009C77}"/>
    <cellStyle name="Migliaia 7 2 2 9" xfId="6354" xr:uid="{AFA52A81-B288-4791-885A-6026B2A77076}"/>
    <cellStyle name="Migliaia 7 2 2 9 2" xfId="17771" xr:uid="{CAC28DEB-1439-44AB-AB23-DBEC4D1D8A65}"/>
    <cellStyle name="Migliaia 7 2 2 9 2 2" xfId="40608" xr:uid="{5C61929B-EA91-4C3D-8205-23F0440473B0}"/>
    <cellStyle name="Migliaia 7 2 2 9 3" xfId="29191" xr:uid="{27BEB55B-4D01-4363-A46A-0A723F71A82E}"/>
    <cellStyle name="Migliaia 7 2 3" xfId="591" xr:uid="{B27C8C78-CE7B-46FD-80A6-D7168A6C271E}"/>
    <cellStyle name="Migliaia 7 2 3 2" xfId="2173" xr:uid="{3FA8B7C6-F7A8-429D-B66C-2319212C84A8}"/>
    <cellStyle name="Migliaia 7 2 3 2 2" xfId="5029" xr:uid="{27F0D0F7-921A-4809-B849-970004141940}"/>
    <cellStyle name="Migliaia 7 2 3 2 2 2" xfId="10737" xr:uid="{A268C648-5718-40E2-AE85-EF5B99F4B04E}"/>
    <cellStyle name="Migliaia 7 2 3 2 2 2 2" xfId="22155" xr:uid="{2E4055E1-1AC7-4CD0-9A53-8E75829385F6}"/>
    <cellStyle name="Migliaia 7 2 3 2 2 2 2 2" xfId="44992" xr:uid="{8BA018B1-E61A-4C8F-A73B-3CC84E6C4915}"/>
    <cellStyle name="Migliaia 7 2 3 2 2 2 3" xfId="33575" xr:uid="{25437359-3D6A-44EA-85D2-5405F95B64DB}"/>
    <cellStyle name="Migliaia 7 2 3 2 2 3" xfId="16447" xr:uid="{E005F3D8-C60A-4DD7-83A7-308700A272CD}"/>
    <cellStyle name="Migliaia 7 2 3 2 2 3 2" xfId="39284" xr:uid="{056FA27D-1F09-4068-A2E0-DC0E609968B6}"/>
    <cellStyle name="Migliaia 7 2 3 2 2 4" xfId="27867" xr:uid="{BF286132-D30A-4653-8B98-E70C33540FD1}"/>
    <cellStyle name="Migliaia 7 2 3 2 3" xfId="7884" xr:uid="{3593FA99-25D7-44F6-8629-0754A0625D0A}"/>
    <cellStyle name="Migliaia 7 2 3 2 3 2" xfId="19301" xr:uid="{DD59BB89-5E27-4D23-8638-3C2D9B03C50B}"/>
    <cellStyle name="Migliaia 7 2 3 2 3 2 2" xfId="42138" xr:uid="{915B87B3-8A86-4B6E-91F9-FA2451159FB4}"/>
    <cellStyle name="Migliaia 7 2 3 2 3 3" xfId="30721" xr:uid="{4956CD04-6ECD-49D5-9FE9-0E499F945756}"/>
    <cellStyle name="Migliaia 7 2 3 2 4" xfId="13593" xr:uid="{6668635F-D4B0-44EC-838B-1AB45DE10C6A}"/>
    <cellStyle name="Migliaia 7 2 3 2 4 2" xfId="36430" xr:uid="{6D5037E8-A2E4-49E8-813E-643A05D086EA}"/>
    <cellStyle name="Migliaia 7 2 3 2 5" xfId="25013" xr:uid="{77BCE45C-1FEF-45CA-9CCA-A6C71704EECE}"/>
    <cellStyle name="Migliaia 7 2 3 3" xfId="3602" xr:uid="{A61A062A-7FAC-4609-A87F-234EE3B3004F}"/>
    <cellStyle name="Migliaia 7 2 3 3 2" xfId="9311" xr:uid="{B10C3E5F-031C-423B-9CB6-EE59EFBF3140}"/>
    <cellStyle name="Migliaia 7 2 3 3 2 2" xfId="20728" xr:uid="{E1810E53-0579-40A6-9DAC-757581290FFE}"/>
    <cellStyle name="Migliaia 7 2 3 3 2 2 2" xfId="43565" xr:uid="{3AAAD532-37D7-4798-A55D-130E434D85C6}"/>
    <cellStyle name="Migliaia 7 2 3 3 2 3" xfId="32148" xr:uid="{BC2034E5-2C1D-4956-96C3-9B04D1F41561}"/>
    <cellStyle name="Migliaia 7 2 3 3 3" xfId="15020" xr:uid="{1A699182-EF9F-4D8E-8324-A407902B8ED0}"/>
    <cellStyle name="Migliaia 7 2 3 3 3 2" xfId="37857" xr:uid="{F30F27B4-B65D-4ED0-AA14-8688C78F9CA5}"/>
    <cellStyle name="Migliaia 7 2 3 3 4" xfId="26440" xr:uid="{861A908B-4202-4AC7-926D-C102C284395D}"/>
    <cellStyle name="Migliaia 7 2 3 4" xfId="6457" xr:uid="{6DF8C563-F271-4E13-A458-F99DA928C9C2}"/>
    <cellStyle name="Migliaia 7 2 3 4 2" xfId="17874" xr:uid="{AB1D5067-8BB2-4AD7-91B9-68DAD03818B5}"/>
    <cellStyle name="Migliaia 7 2 3 4 2 2" xfId="40711" xr:uid="{A633F99C-CA13-46C6-8DC3-79ABE8F54D12}"/>
    <cellStyle name="Migliaia 7 2 3 4 3" xfId="29294" xr:uid="{E1ED22A3-9030-4234-A466-EC158CD869E3}"/>
    <cellStyle name="Migliaia 7 2 3 5" xfId="12166" xr:uid="{7BA76841-7DED-4E46-AB33-39EEE720725D}"/>
    <cellStyle name="Migliaia 7 2 3 5 2" xfId="35003" xr:uid="{123FE495-FE77-4C0D-A672-A90D39D983E5}"/>
    <cellStyle name="Migliaia 7 2 3 6" xfId="23586" xr:uid="{642FBEB6-EFE2-4FDC-BCC3-CDB149540F37}"/>
    <cellStyle name="Migliaia 7 2 4" xfId="854" xr:uid="{F12216F4-912B-4279-8010-B625FD7ED65D}"/>
    <cellStyle name="Migliaia 7 2 4 2" xfId="2390" xr:uid="{3775D3A4-873B-4F36-8E71-2ACEA8EEDBBA}"/>
    <cellStyle name="Migliaia 7 2 4 2 2" xfId="5246" xr:uid="{644AA062-D3C3-436A-BA2A-1EB39D0ECA92}"/>
    <cellStyle name="Migliaia 7 2 4 2 2 2" xfId="10954" xr:uid="{08CF46C9-93F8-40AC-AFE3-A3B870878C2C}"/>
    <cellStyle name="Migliaia 7 2 4 2 2 2 2" xfId="22372" xr:uid="{7BAE9987-024D-424E-8FC2-D1CD7EF5FA0E}"/>
    <cellStyle name="Migliaia 7 2 4 2 2 2 2 2" xfId="45209" xr:uid="{6D7F4C2E-6D4C-46A7-B835-178F5CBD30D7}"/>
    <cellStyle name="Migliaia 7 2 4 2 2 2 3" xfId="33792" xr:uid="{33CF5E9C-0A58-40BF-BC6E-8291C393CFF3}"/>
    <cellStyle name="Migliaia 7 2 4 2 2 3" xfId="16664" xr:uid="{7F2939D4-17CE-42BA-8D83-989781229F5A}"/>
    <cellStyle name="Migliaia 7 2 4 2 2 3 2" xfId="39501" xr:uid="{4363395E-636C-4F89-8068-39FFFF2AB4A9}"/>
    <cellStyle name="Migliaia 7 2 4 2 2 4" xfId="28084" xr:uid="{C459A5BE-0D44-44D6-98B6-8F63B83BA8FE}"/>
    <cellStyle name="Migliaia 7 2 4 2 3" xfId="8101" xr:uid="{DBD0F309-C3D7-4E61-82D6-FF80D7A9BF0C}"/>
    <cellStyle name="Migliaia 7 2 4 2 3 2" xfId="19518" xr:uid="{EE5F76A5-3FE6-4302-9872-7E50AFB4F059}"/>
    <cellStyle name="Migliaia 7 2 4 2 3 2 2" xfId="42355" xr:uid="{53CC12B0-41A5-4D77-AD9A-FD8AEAAE26C4}"/>
    <cellStyle name="Migliaia 7 2 4 2 3 3" xfId="30938" xr:uid="{6256828D-EB65-41F1-AD0C-B86052CFC6FF}"/>
    <cellStyle name="Migliaia 7 2 4 2 4" xfId="13810" xr:uid="{C989EBFE-5CB6-4899-83B2-832E601CC329}"/>
    <cellStyle name="Migliaia 7 2 4 2 4 2" xfId="36647" xr:uid="{8726C208-AE1B-420E-AA79-870EBE10610A}"/>
    <cellStyle name="Migliaia 7 2 4 2 5" xfId="25230" xr:uid="{EA3886F5-C95F-40B7-9C94-C7B366A64550}"/>
    <cellStyle name="Migliaia 7 2 4 3" xfId="3819" xr:uid="{B629D456-DBE2-40B1-926E-76199DC71526}"/>
    <cellStyle name="Migliaia 7 2 4 3 2" xfId="9528" xr:uid="{7EB1A411-137E-4B58-BF58-9401A5DF56D9}"/>
    <cellStyle name="Migliaia 7 2 4 3 2 2" xfId="20945" xr:uid="{FF81D5FA-EB22-43D5-8D0D-DC46551A759D}"/>
    <cellStyle name="Migliaia 7 2 4 3 2 2 2" xfId="43782" xr:uid="{8693BE41-D4FF-4911-97DF-3E66B7315573}"/>
    <cellStyle name="Migliaia 7 2 4 3 2 3" xfId="32365" xr:uid="{21912B62-CC14-4878-8B38-982C24043CCE}"/>
    <cellStyle name="Migliaia 7 2 4 3 3" xfId="15237" xr:uid="{9E8634B0-BD41-4299-AC6C-402A0BE1F9AE}"/>
    <cellStyle name="Migliaia 7 2 4 3 3 2" xfId="38074" xr:uid="{70C7550F-F206-4930-BF1B-7579E529FFCB}"/>
    <cellStyle name="Migliaia 7 2 4 3 4" xfId="26657" xr:uid="{3939562B-2ADA-434A-AB24-F643E91917D3}"/>
    <cellStyle name="Migliaia 7 2 4 4" xfId="6674" xr:uid="{B54E82E2-FAFF-4ADC-8AE1-1AEF2C07704E}"/>
    <cellStyle name="Migliaia 7 2 4 4 2" xfId="18091" xr:uid="{2714BF63-7539-41DA-B23E-99C8F81DBCE6}"/>
    <cellStyle name="Migliaia 7 2 4 4 2 2" xfId="40928" xr:uid="{FFC26BA2-78EA-4DD6-AC86-A6CC29307016}"/>
    <cellStyle name="Migliaia 7 2 4 4 3" xfId="29511" xr:uid="{92A1582A-796A-4D39-AF3E-044FD5D962AE}"/>
    <cellStyle name="Migliaia 7 2 4 5" xfId="12383" xr:uid="{52F0B802-540A-480D-9C46-07B45CDDF1C3}"/>
    <cellStyle name="Migliaia 7 2 4 5 2" xfId="35220" xr:uid="{609A0221-B57D-45A6-939B-19EA6AC4493C}"/>
    <cellStyle name="Migliaia 7 2 4 6" xfId="23803" xr:uid="{0772DDB4-C1C2-4728-977B-EE8CEB358E0E}"/>
    <cellStyle name="Migliaia 7 2 5" xfId="1101" xr:uid="{4A3A5B8D-78C5-4E41-830E-2231F30E120F}"/>
    <cellStyle name="Migliaia 7 2 5 2" xfId="2607" xr:uid="{E76C7E77-05E5-41BA-B175-104CABB0ECF3}"/>
    <cellStyle name="Migliaia 7 2 5 2 2" xfId="5463" xr:uid="{B40A55D1-6BE6-4068-B99A-DBBA26344907}"/>
    <cellStyle name="Migliaia 7 2 5 2 2 2" xfId="11171" xr:uid="{4FC06F16-B018-430A-9E79-1481A6F1B1AB}"/>
    <cellStyle name="Migliaia 7 2 5 2 2 2 2" xfId="22589" xr:uid="{F9D7588D-B8F6-4179-BF98-EAD3238A00AE}"/>
    <cellStyle name="Migliaia 7 2 5 2 2 2 2 2" xfId="45426" xr:uid="{E5AD7B31-2EB0-4836-A577-CDB25F5B745B}"/>
    <cellStyle name="Migliaia 7 2 5 2 2 2 3" xfId="34009" xr:uid="{63CC3E77-E620-4AAF-8B80-96A7016F4097}"/>
    <cellStyle name="Migliaia 7 2 5 2 2 3" xfId="16881" xr:uid="{1DEE0876-0871-487D-8577-111485E36050}"/>
    <cellStyle name="Migliaia 7 2 5 2 2 3 2" xfId="39718" xr:uid="{2EB730AA-A65F-4EE8-9772-F0F388535202}"/>
    <cellStyle name="Migliaia 7 2 5 2 2 4" xfId="28301" xr:uid="{A85B89E3-49C6-4FB0-8F0F-46A736C0FB74}"/>
    <cellStyle name="Migliaia 7 2 5 2 3" xfId="8318" xr:uid="{3532FCC2-1358-4DF9-8567-5DB60CAF1130}"/>
    <cellStyle name="Migliaia 7 2 5 2 3 2" xfId="19735" xr:uid="{B3866B39-4259-4AEC-B51D-A52C6883A68B}"/>
    <cellStyle name="Migliaia 7 2 5 2 3 2 2" xfId="42572" xr:uid="{959323E7-AC57-4C81-8673-AE1471A3E7CC}"/>
    <cellStyle name="Migliaia 7 2 5 2 3 3" xfId="31155" xr:uid="{6FEB658B-9311-4C34-AE6D-7ACC4A013E58}"/>
    <cellStyle name="Migliaia 7 2 5 2 4" xfId="14027" xr:uid="{1B06AE38-3FD1-48E9-BE3D-B0446979A87F}"/>
    <cellStyle name="Migliaia 7 2 5 2 4 2" xfId="36864" xr:uid="{781388DE-307A-4039-8393-E8906A004409}"/>
    <cellStyle name="Migliaia 7 2 5 2 5" xfId="25447" xr:uid="{0098B5CE-422E-45CA-B4F8-C436D891A42F}"/>
    <cellStyle name="Migliaia 7 2 5 3" xfId="4036" xr:uid="{6D660BF0-67FA-4F6C-AAE6-0FC68E365F61}"/>
    <cellStyle name="Migliaia 7 2 5 3 2" xfId="9745" xr:uid="{297A18FD-B097-4D94-8645-14372B6C389D}"/>
    <cellStyle name="Migliaia 7 2 5 3 2 2" xfId="21162" xr:uid="{B729D048-66C3-4691-85F2-67FB9D095F4B}"/>
    <cellStyle name="Migliaia 7 2 5 3 2 2 2" xfId="43999" xr:uid="{93894E0F-B0A5-4A16-9618-C2783D9BDE1E}"/>
    <cellStyle name="Migliaia 7 2 5 3 2 3" xfId="32582" xr:uid="{73F24A61-2CBB-4FD6-B6E4-BCFB06647B6F}"/>
    <cellStyle name="Migliaia 7 2 5 3 3" xfId="15454" xr:uid="{B0A92508-9B21-4FE6-8B8F-D0887D5996C9}"/>
    <cellStyle name="Migliaia 7 2 5 3 3 2" xfId="38291" xr:uid="{DD604DD1-AB3A-4F31-9161-42726F495B60}"/>
    <cellStyle name="Migliaia 7 2 5 3 4" xfId="26874" xr:uid="{32D197EE-1C74-404E-9ADF-F43488B048F5}"/>
    <cellStyle name="Migliaia 7 2 5 4" xfId="6891" xr:uid="{210A1573-7F29-4AD8-B56A-C175AAED1118}"/>
    <cellStyle name="Migliaia 7 2 5 4 2" xfId="18308" xr:uid="{CFF63175-967C-430F-8640-AA78A2116117}"/>
    <cellStyle name="Migliaia 7 2 5 4 2 2" xfId="41145" xr:uid="{D76243E9-1162-4D75-9CC2-51A830AEE335}"/>
    <cellStyle name="Migliaia 7 2 5 4 3" xfId="29728" xr:uid="{1D5ECCA8-19B8-40AE-9EDC-4BCD150147B2}"/>
    <cellStyle name="Migliaia 7 2 5 5" xfId="12600" xr:uid="{4F232663-E66A-4ED0-8A9C-332140544E9E}"/>
    <cellStyle name="Migliaia 7 2 5 5 2" xfId="35437" xr:uid="{E44C9ADB-C0B6-4C4E-9AFD-6876BC3B138A}"/>
    <cellStyle name="Migliaia 7 2 5 6" xfId="24020" xr:uid="{D2C72EDE-E509-45C1-9CDA-BF831D57E556}"/>
    <cellStyle name="Migliaia 7 2 6" xfId="1348" xr:uid="{DEC057F5-8068-4D34-83AB-8A858A7F134B}"/>
    <cellStyle name="Migliaia 7 2 6 2" xfId="2824" xr:uid="{5CC11015-9489-413E-A5C8-B7671B7E5909}"/>
    <cellStyle name="Migliaia 7 2 6 2 2" xfId="5680" xr:uid="{06F3CA00-5599-4114-92E2-2F259355DBB5}"/>
    <cellStyle name="Migliaia 7 2 6 2 2 2" xfId="11388" xr:uid="{47013979-2C34-434E-8A7A-388A6C03FACD}"/>
    <cellStyle name="Migliaia 7 2 6 2 2 2 2" xfId="22806" xr:uid="{188ACA92-27D0-42EB-97C3-905142D43E3D}"/>
    <cellStyle name="Migliaia 7 2 6 2 2 2 2 2" xfId="45643" xr:uid="{363E1C88-932B-4CA0-9821-971FA91BD509}"/>
    <cellStyle name="Migliaia 7 2 6 2 2 2 3" xfId="34226" xr:uid="{408AD2F6-865D-40DF-B06D-658BD1DEFA8A}"/>
    <cellStyle name="Migliaia 7 2 6 2 2 3" xfId="17098" xr:uid="{600D1587-A6D6-41FC-92B5-DA0146777D11}"/>
    <cellStyle name="Migliaia 7 2 6 2 2 3 2" xfId="39935" xr:uid="{1303CCE5-3864-48DA-ADFB-65E495E5DBA6}"/>
    <cellStyle name="Migliaia 7 2 6 2 2 4" xfId="28518" xr:uid="{1C5A76EA-ECF8-42C2-9386-6FD9608021C8}"/>
    <cellStyle name="Migliaia 7 2 6 2 3" xfId="8535" xr:uid="{F30D7926-B599-4CDF-AC7A-49C25CF18F16}"/>
    <cellStyle name="Migliaia 7 2 6 2 3 2" xfId="19952" xr:uid="{AE5CD787-612D-4ED3-8C03-0ABB2819951C}"/>
    <cellStyle name="Migliaia 7 2 6 2 3 2 2" xfId="42789" xr:uid="{CFFB58B2-36F3-4DAF-B3BD-716E59EB668B}"/>
    <cellStyle name="Migliaia 7 2 6 2 3 3" xfId="31372" xr:uid="{3739A376-913F-4B8A-AED6-E1F17DAA4BE5}"/>
    <cellStyle name="Migliaia 7 2 6 2 4" xfId="14244" xr:uid="{096C620A-DD3A-429A-A55E-7F298349145B}"/>
    <cellStyle name="Migliaia 7 2 6 2 4 2" xfId="37081" xr:uid="{5194F78B-65EA-44F6-BDE3-26110663A0CC}"/>
    <cellStyle name="Migliaia 7 2 6 2 5" xfId="25664" xr:uid="{2DEB53EE-7897-40B9-9E4A-D2FADE16CBCA}"/>
    <cellStyle name="Migliaia 7 2 6 3" xfId="4253" xr:uid="{0F9BFA4E-46C5-4BA6-9E2C-79790425EDDE}"/>
    <cellStyle name="Migliaia 7 2 6 3 2" xfId="9962" xr:uid="{48D5EB60-63F0-457C-AA8A-2092F1703A0D}"/>
    <cellStyle name="Migliaia 7 2 6 3 2 2" xfId="21379" xr:uid="{DB2D5745-5B6C-4434-851C-3DEA6399A761}"/>
    <cellStyle name="Migliaia 7 2 6 3 2 2 2" xfId="44216" xr:uid="{B118D191-102A-4958-ACDE-142025BC3D57}"/>
    <cellStyle name="Migliaia 7 2 6 3 2 3" xfId="32799" xr:uid="{D6A0A6A1-E0BF-4B69-AB2F-8AE33B478F21}"/>
    <cellStyle name="Migliaia 7 2 6 3 3" xfId="15671" xr:uid="{C78B6E0D-BB22-480D-96B3-CF3F881CD4EE}"/>
    <cellStyle name="Migliaia 7 2 6 3 3 2" xfId="38508" xr:uid="{76E53491-2247-4840-91FE-F64AACA70F20}"/>
    <cellStyle name="Migliaia 7 2 6 3 4" xfId="27091" xr:uid="{F26C9627-A6FB-44C9-9C0D-1EF3BBF3EF9A}"/>
    <cellStyle name="Migliaia 7 2 6 4" xfId="7108" xr:uid="{61D9EA6A-160C-48BD-B758-EFD46F91235A}"/>
    <cellStyle name="Migliaia 7 2 6 4 2" xfId="18525" xr:uid="{B3FBF56A-35D8-41D7-89AF-F353B14358C4}"/>
    <cellStyle name="Migliaia 7 2 6 4 2 2" xfId="41362" xr:uid="{0302C256-EF8F-4EE5-A5AE-BDA208F49509}"/>
    <cellStyle name="Migliaia 7 2 6 4 3" xfId="29945" xr:uid="{E6E81EDB-14A8-452D-BA9C-FAE1153A13C5}"/>
    <cellStyle name="Migliaia 7 2 6 5" xfId="12817" xr:uid="{C07E3ECC-D222-42E9-9783-EB5639537BB4}"/>
    <cellStyle name="Migliaia 7 2 6 5 2" xfId="35654" xr:uid="{9BC6B031-82B4-4D73-B9AB-54185374EDEC}"/>
    <cellStyle name="Migliaia 7 2 6 6" xfId="24237" xr:uid="{1C211AF7-5D36-40F8-8EBA-55972D9E53C2}"/>
    <cellStyle name="Migliaia 7 2 7" xfId="1595" xr:uid="{9F4C5AFF-2B76-47F6-82BD-52857BE1DA6C}"/>
    <cellStyle name="Migliaia 7 2 7 2" xfId="3041" xr:uid="{54494FBA-90C2-497A-A7E6-606CD500E4ED}"/>
    <cellStyle name="Migliaia 7 2 7 2 2" xfId="5897" xr:uid="{52381893-30A2-49B4-B930-F26CD125F6A6}"/>
    <cellStyle name="Migliaia 7 2 7 2 2 2" xfId="11605" xr:uid="{4CC96EDB-96DE-478B-9EEA-9AF87955A88F}"/>
    <cellStyle name="Migliaia 7 2 7 2 2 2 2" xfId="23023" xr:uid="{A81778A8-E269-4605-8707-087280015BBA}"/>
    <cellStyle name="Migliaia 7 2 7 2 2 2 2 2" xfId="45860" xr:uid="{DB8F4F79-0474-4769-98A9-830FA8D5C377}"/>
    <cellStyle name="Migliaia 7 2 7 2 2 2 3" xfId="34443" xr:uid="{6AF4F6F5-FD2E-4103-AA78-36C306B6FB0D}"/>
    <cellStyle name="Migliaia 7 2 7 2 2 3" xfId="17315" xr:uid="{DBB673AD-2126-4732-AB92-A7DC8991B285}"/>
    <cellStyle name="Migliaia 7 2 7 2 2 3 2" xfId="40152" xr:uid="{338AB830-DFBB-411E-A64E-DB45211106E3}"/>
    <cellStyle name="Migliaia 7 2 7 2 2 4" xfId="28735" xr:uid="{C7BD2932-4EE7-4FB4-BF7C-3E554633F957}"/>
    <cellStyle name="Migliaia 7 2 7 2 3" xfId="8752" xr:uid="{8933DB41-52C0-4965-B7EF-8E55C3CB577A}"/>
    <cellStyle name="Migliaia 7 2 7 2 3 2" xfId="20169" xr:uid="{1D72E7E4-2F85-4CEC-9D17-86DAE4BEDA7A}"/>
    <cellStyle name="Migliaia 7 2 7 2 3 2 2" xfId="43006" xr:uid="{C61B523C-75B9-4468-AEE9-2B51D6962925}"/>
    <cellStyle name="Migliaia 7 2 7 2 3 3" xfId="31589" xr:uid="{1D905456-ECC4-4276-BEC4-1138C0D8779D}"/>
    <cellStyle name="Migliaia 7 2 7 2 4" xfId="14461" xr:uid="{59EFAB63-BE70-4258-892C-B7BE616CE3E3}"/>
    <cellStyle name="Migliaia 7 2 7 2 4 2" xfId="37298" xr:uid="{9DD1EA56-183A-4947-BFA2-B1F129FE8D6F}"/>
    <cellStyle name="Migliaia 7 2 7 2 5" xfId="25881" xr:uid="{33CA1237-AF1F-47F1-B3B9-22C3CE9FD7D3}"/>
    <cellStyle name="Migliaia 7 2 7 3" xfId="4470" xr:uid="{FF5C218B-6ACD-426F-BD49-03C30206B6FB}"/>
    <cellStyle name="Migliaia 7 2 7 3 2" xfId="10179" xr:uid="{29B7CF34-1A30-4A02-8A29-DC38365C7FE6}"/>
    <cellStyle name="Migliaia 7 2 7 3 2 2" xfId="21596" xr:uid="{82ECB7E4-8A0E-4411-8DE0-A0FE61B15BFE}"/>
    <cellStyle name="Migliaia 7 2 7 3 2 2 2" xfId="44433" xr:uid="{37E793EF-60C2-4CFB-B505-C09749C73C3F}"/>
    <cellStyle name="Migliaia 7 2 7 3 2 3" xfId="33016" xr:uid="{6E2811D8-3F47-4100-8A65-B9557FCFB6FE}"/>
    <cellStyle name="Migliaia 7 2 7 3 3" xfId="15888" xr:uid="{B1FF6D92-1EC6-4684-9E03-12BB6F229280}"/>
    <cellStyle name="Migliaia 7 2 7 3 3 2" xfId="38725" xr:uid="{6F79805D-E06A-468F-8DB0-79419C7FA222}"/>
    <cellStyle name="Migliaia 7 2 7 3 4" xfId="27308" xr:uid="{18A5D4E0-CEE5-461B-882A-B45AED9291A7}"/>
    <cellStyle name="Migliaia 7 2 7 4" xfId="7325" xr:uid="{E96510D6-7ED5-4416-9EBE-6B1E73D4A9B6}"/>
    <cellStyle name="Migliaia 7 2 7 4 2" xfId="18742" xr:uid="{F2DA3007-6756-4D3A-8C14-F4F205291053}"/>
    <cellStyle name="Migliaia 7 2 7 4 2 2" xfId="41579" xr:uid="{A1E4E665-5E82-45B3-968D-929065F398A8}"/>
    <cellStyle name="Migliaia 7 2 7 4 3" xfId="30162" xr:uid="{FC9391B8-9312-4F1B-9E14-520B2C837D41}"/>
    <cellStyle name="Migliaia 7 2 7 5" xfId="13034" xr:uid="{A20792D7-9DFD-432A-BD72-690E2A18010D}"/>
    <cellStyle name="Migliaia 7 2 7 5 2" xfId="35871" xr:uid="{14D13CD9-8C9B-4D70-B1FA-BA0F13444651}"/>
    <cellStyle name="Migliaia 7 2 7 6" xfId="24454" xr:uid="{92D2E088-5AE9-4383-8DB6-376C7336692B}"/>
    <cellStyle name="Migliaia 7 2 8" xfId="1949" xr:uid="{9BC227DF-411E-457E-97E7-902457C769C6}"/>
    <cellStyle name="Migliaia 7 2 8 2" xfId="4805" xr:uid="{B68D2E34-FF64-422B-A9E5-AE07902DBCB3}"/>
    <cellStyle name="Migliaia 7 2 8 2 2" xfId="10514" xr:uid="{E55724E6-F3AF-497E-86E1-193A93283128}"/>
    <cellStyle name="Migliaia 7 2 8 2 2 2" xfId="21931" xr:uid="{DDB9E90A-EB62-46E9-BC8D-D31040667EC2}"/>
    <cellStyle name="Migliaia 7 2 8 2 2 2 2" xfId="44768" xr:uid="{6B8C789D-73D8-4F7D-B09D-529E2008874B}"/>
    <cellStyle name="Migliaia 7 2 8 2 2 3" xfId="33351" xr:uid="{01CEDBE9-8131-46B9-9F68-49A36797D05E}"/>
    <cellStyle name="Migliaia 7 2 8 2 3" xfId="16223" xr:uid="{C4B3FADF-64EE-4EBB-BE11-FD91F35FCD8B}"/>
    <cellStyle name="Migliaia 7 2 8 2 3 2" xfId="39060" xr:uid="{D9801A57-C553-4010-8CB9-B498D6628DD1}"/>
    <cellStyle name="Migliaia 7 2 8 2 4" xfId="27643" xr:uid="{97A92D51-D9AF-4749-912C-A3AD93152CC4}"/>
    <cellStyle name="Migliaia 7 2 8 3" xfId="7660" xr:uid="{4FB35BB3-151B-4519-A4C9-400EDD7B5185}"/>
    <cellStyle name="Migliaia 7 2 8 3 2" xfId="19077" xr:uid="{B6A5291C-2BA6-40C8-BFB5-E4095071A6F1}"/>
    <cellStyle name="Migliaia 7 2 8 3 2 2" xfId="41914" xr:uid="{327F9783-FA69-42CB-9C50-CDBDDB7386F1}"/>
    <cellStyle name="Migliaia 7 2 8 3 3" xfId="30497" xr:uid="{F5A32AEF-F697-441A-BF34-3DA1560EBEA9}"/>
    <cellStyle name="Migliaia 7 2 8 4" xfId="13369" xr:uid="{CD546FE2-2DB1-48CD-80CA-03F514B5AA88}"/>
    <cellStyle name="Migliaia 7 2 8 4 2" xfId="36206" xr:uid="{D8F5C0D8-C3ED-41FC-9D57-E9F0208132D6}"/>
    <cellStyle name="Migliaia 7 2 8 5" xfId="24789" xr:uid="{96DC81A0-7BB2-485B-9590-D0A343D0FBB5}"/>
    <cellStyle name="Migliaia 7 2 9" xfId="3378" xr:uid="{44657FFC-7758-4F67-AC9B-954542240605}"/>
    <cellStyle name="Migliaia 7 2 9 2" xfId="9087" xr:uid="{A0B007F0-A5DF-4B21-A883-FD9F3A958F5F}"/>
    <cellStyle name="Migliaia 7 2 9 2 2" xfId="20504" xr:uid="{19D098C5-FFD6-4617-ADAE-6D3CE05A97AD}"/>
    <cellStyle name="Migliaia 7 2 9 2 2 2" xfId="43341" xr:uid="{B21BFAE9-81AB-47E5-B159-3E5F22CB063C}"/>
    <cellStyle name="Migliaia 7 2 9 2 3" xfId="31924" xr:uid="{F38B386C-7B3C-4DED-829E-428E37198101}"/>
    <cellStyle name="Migliaia 7 2 9 3" xfId="14796" xr:uid="{1EC4E197-C333-466C-A58A-DE8B0D3F518E}"/>
    <cellStyle name="Migliaia 7 2 9 3 2" xfId="37633" xr:uid="{25FECCB4-3A60-4124-810F-90CF9336B944}"/>
    <cellStyle name="Migliaia 7 2 9 4" xfId="26216" xr:uid="{BB37E1D7-6035-429E-BCAA-9D0192165A59}"/>
    <cellStyle name="Migliaia 7 3" xfId="122" xr:uid="{AF67BE28-434B-450D-A258-DE8CC13A5D69}"/>
    <cellStyle name="Migliaia 7 3 10" xfId="6194" xr:uid="{9B6899AC-3B70-480B-A171-4AFE68AAACC5}"/>
    <cellStyle name="Migliaia 7 3 10 2" xfId="17611" xr:uid="{7007CF27-EA77-4B9D-AEFA-1C9E89FD46E2}"/>
    <cellStyle name="Migliaia 7 3 10 2 2" xfId="40448" xr:uid="{5E274C58-F085-4C03-ABBD-BDA242344525}"/>
    <cellStyle name="Migliaia 7 3 10 3" xfId="29031" xr:uid="{4190F66A-E293-4B3B-B534-5D2A9CD46D39}"/>
    <cellStyle name="Migliaia 7 3 11" xfId="11903" xr:uid="{765DA6A0-7185-4C02-A1F2-DD91B26533B1}"/>
    <cellStyle name="Migliaia 7 3 11 2" xfId="34740" xr:uid="{84B9ADFC-39AC-4BA4-BC77-E6FFD944A298}"/>
    <cellStyle name="Migliaia 7 3 12" xfId="23323" xr:uid="{07B4D2EA-4997-4C09-8633-C22CF841DCDA}"/>
    <cellStyle name="Migliaia 7 3 13" xfId="281" xr:uid="{8186F121-21CC-4BE2-89FD-D7C47E025766}"/>
    <cellStyle name="Migliaia 7 3 2" xfId="438" xr:uid="{CF011317-35F4-4F03-8C29-78DF5DFFF643}"/>
    <cellStyle name="Migliaia 7 3 2 10" xfId="12030" xr:uid="{D1031328-6F19-45F1-A83F-86982E132435}"/>
    <cellStyle name="Migliaia 7 3 2 10 2" xfId="34867" xr:uid="{92C29C5B-FAE2-431D-A681-79DAA05CFD87}"/>
    <cellStyle name="Migliaia 7 3 2 11" xfId="23450" xr:uid="{C91E52A8-ABE9-4DF6-8B1D-E1D2711FCDE7}"/>
    <cellStyle name="Migliaia 7 3 2 2" xfId="692" xr:uid="{8994B26D-49B9-4A5E-90B5-0BC5C0F30C3F}"/>
    <cellStyle name="Migliaia 7 3 2 2 2" xfId="2254" xr:uid="{69555F01-1A02-4D3C-90BC-502644ACE250}"/>
    <cellStyle name="Migliaia 7 3 2 2 2 2" xfId="5110" xr:uid="{2841C7A4-65C5-46F0-BEAF-5834A9A9052C}"/>
    <cellStyle name="Migliaia 7 3 2 2 2 2 2" xfId="10818" xr:uid="{626F280A-4FE1-4BB2-BF2B-7DC0DC3A3125}"/>
    <cellStyle name="Migliaia 7 3 2 2 2 2 2 2" xfId="22236" xr:uid="{6A03D75A-3AA8-4820-ADCC-63144C3D397B}"/>
    <cellStyle name="Migliaia 7 3 2 2 2 2 2 2 2" xfId="45073" xr:uid="{69F28964-2A92-435B-A186-136A118977E1}"/>
    <cellStyle name="Migliaia 7 3 2 2 2 2 2 3" xfId="33656" xr:uid="{31C17A28-150A-4F5B-ACCC-ABADBA6C78CA}"/>
    <cellStyle name="Migliaia 7 3 2 2 2 2 3" xfId="16528" xr:uid="{9F96D6D7-2AD7-42A6-A5A3-D08022575372}"/>
    <cellStyle name="Migliaia 7 3 2 2 2 2 3 2" xfId="39365" xr:uid="{CC64897A-871D-4C23-A3AE-A3D3BA32E258}"/>
    <cellStyle name="Migliaia 7 3 2 2 2 2 4" xfId="27948" xr:uid="{E8A26A4B-40C5-4B29-88C1-8817C07ABC1A}"/>
    <cellStyle name="Migliaia 7 3 2 2 2 3" xfId="7965" xr:uid="{2A526410-5D09-48E8-B2F9-8F237E900773}"/>
    <cellStyle name="Migliaia 7 3 2 2 2 3 2" xfId="19382" xr:uid="{D77B5CED-A5BA-4694-B736-29CB69859076}"/>
    <cellStyle name="Migliaia 7 3 2 2 2 3 2 2" xfId="42219" xr:uid="{0DA408B1-9AA2-47D1-B4D1-9D1864D67F7E}"/>
    <cellStyle name="Migliaia 7 3 2 2 2 3 3" xfId="30802" xr:uid="{07488DBA-508F-411F-A7BF-6C5554B89E99}"/>
    <cellStyle name="Migliaia 7 3 2 2 2 4" xfId="13674" xr:uid="{E8D3B1A1-C7E3-4CDC-93EC-4F1131BBBDA3}"/>
    <cellStyle name="Migliaia 7 3 2 2 2 4 2" xfId="36511" xr:uid="{4D501F98-88A1-4DB6-9661-86D32158C377}"/>
    <cellStyle name="Migliaia 7 3 2 2 2 5" xfId="25094" xr:uid="{610D6103-9DF8-4A20-8276-AC93A68A7E03}"/>
    <cellStyle name="Migliaia 7 3 2 2 3" xfId="3683" xr:uid="{64FBE16C-ADAB-479F-ADE8-15EF4ABA8FA4}"/>
    <cellStyle name="Migliaia 7 3 2 2 3 2" xfId="9392" xr:uid="{8E36C4E2-A8CA-46A0-8FEE-851CCD965220}"/>
    <cellStyle name="Migliaia 7 3 2 2 3 2 2" xfId="20809" xr:uid="{5C940E3F-E74C-4814-A6E9-025201EB2B04}"/>
    <cellStyle name="Migliaia 7 3 2 2 3 2 2 2" xfId="43646" xr:uid="{0AB8A2E3-6C4E-4156-90A5-C0030936204D}"/>
    <cellStyle name="Migliaia 7 3 2 2 3 2 3" xfId="32229" xr:uid="{946990F8-3E14-46E9-B91B-46DBB410CA76}"/>
    <cellStyle name="Migliaia 7 3 2 2 3 3" xfId="15101" xr:uid="{700B7A09-122F-4FD1-A027-BDA6CA82AB08}"/>
    <cellStyle name="Migliaia 7 3 2 2 3 3 2" xfId="37938" xr:uid="{A8BC816B-13B1-4DD6-A630-B8DFDCBDCBDF}"/>
    <cellStyle name="Migliaia 7 3 2 2 3 4" xfId="26521" xr:uid="{CBCBB882-7F00-498C-9807-EA317E6A889E}"/>
    <cellStyle name="Migliaia 7 3 2 2 4" xfId="6538" xr:uid="{ED22328B-4C84-4202-B2F5-5A54129CE392}"/>
    <cellStyle name="Migliaia 7 3 2 2 4 2" xfId="17955" xr:uid="{7C8389F7-86DD-4C4D-99C5-8A0F3653E1BF}"/>
    <cellStyle name="Migliaia 7 3 2 2 4 2 2" xfId="40792" xr:uid="{71F85B05-8D40-45E5-9BBA-4C6DD68BCBFB}"/>
    <cellStyle name="Migliaia 7 3 2 2 4 3" xfId="29375" xr:uid="{6C1A920C-D9C1-4C29-A5B2-711CE5FB6A2C}"/>
    <cellStyle name="Migliaia 7 3 2 2 5" xfId="12247" xr:uid="{40C8378D-BB96-44E2-A07B-694A511704C2}"/>
    <cellStyle name="Migliaia 7 3 2 2 5 2" xfId="35084" xr:uid="{D53B07EA-382D-4134-81B4-93EE92F40105}"/>
    <cellStyle name="Migliaia 7 3 2 2 6" xfId="23667" xr:uid="{CE8C8405-2A1B-49FD-BE77-E1BE3D2ACCC5}"/>
    <cellStyle name="Migliaia 7 3 2 3" xfId="952" xr:uid="{049CD3B5-1005-43F9-807A-9227F21D415B}"/>
    <cellStyle name="Migliaia 7 3 2 3 2" xfId="2471" xr:uid="{5BB384E5-0F72-4D97-989E-B119832CB1B6}"/>
    <cellStyle name="Migliaia 7 3 2 3 2 2" xfId="5327" xr:uid="{BF57E505-9905-4F62-8D34-80DF0813773E}"/>
    <cellStyle name="Migliaia 7 3 2 3 2 2 2" xfId="11035" xr:uid="{56EE73B4-451C-4BC4-AF92-858C844E44A8}"/>
    <cellStyle name="Migliaia 7 3 2 3 2 2 2 2" xfId="22453" xr:uid="{8DF0C79C-6D5E-49EA-B9C6-3077E487FC5A}"/>
    <cellStyle name="Migliaia 7 3 2 3 2 2 2 2 2" xfId="45290" xr:uid="{4EF0A665-2FCE-43C7-95F8-48698037C923}"/>
    <cellStyle name="Migliaia 7 3 2 3 2 2 2 3" xfId="33873" xr:uid="{132BD9CA-98FD-4EA4-8527-32F37382AEC7}"/>
    <cellStyle name="Migliaia 7 3 2 3 2 2 3" xfId="16745" xr:uid="{93E9AD68-500B-4FCA-BA60-A16D2CE8B0DB}"/>
    <cellStyle name="Migliaia 7 3 2 3 2 2 3 2" xfId="39582" xr:uid="{9D88DE59-2A9F-4F26-BDCD-DCD6C88CAFF5}"/>
    <cellStyle name="Migliaia 7 3 2 3 2 2 4" xfId="28165" xr:uid="{C2EE40F2-BC52-4397-8ED4-7AD60B14A05C}"/>
    <cellStyle name="Migliaia 7 3 2 3 2 3" xfId="8182" xr:uid="{F12D3204-3BD4-47F7-904D-3AF3125AC4B7}"/>
    <cellStyle name="Migliaia 7 3 2 3 2 3 2" xfId="19599" xr:uid="{72DED663-E740-468C-845C-8FC80728DA89}"/>
    <cellStyle name="Migliaia 7 3 2 3 2 3 2 2" xfId="42436" xr:uid="{A49E7D22-7B66-489B-AF64-469F521B43AC}"/>
    <cellStyle name="Migliaia 7 3 2 3 2 3 3" xfId="31019" xr:uid="{F8D618CB-16E4-4B09-AEDE-E9A9254E71CE}"/>
    <cellStyle name="Migliaia 7 3 2 3 2 4" xfId="13891" xr:uid="{CC66C6DE-93EE-4D2B-A14E-319CF4D6B6EE}"/>
    <cellStyle name="Migliaia 7 3 2 3 2 4 2" xfId="36728" xr:uid="{C2C1F26E-8ACC-44E9-96AA-12D65C8A8B91}"/>
    <cellStyle name="Migliaia 7 3 2 3 2 5" xfId="25311" xr:uid="{982173B4-CEA5-47EF-8632-724D4F8C51E8}"/>
    <cellStyle name="Migliaia 7 3 2 3 3" xfId="3900" xr:uid="{ABED66BB-B7FA-4818-A9A6-F33BBEC38160}"/>
    <cellStyle name="Migliaia 7 3 2 3 3 2" xfId="9609" xr:uid="{829E1BF3-297A-4D25-A6E6-92ED73F8499C}"/>
    <cellStyle name="Migliaia 7 3 2 3 3 2 2" xfId="21026" xr:uid="{29BF7B04-A1D4-483A-90D6-6ED895DAA3B7}"/>
    <cellStyle name="Migliaia 7 3 2 3 3 2 2 2" xfId="43863" xr:uid="{9A0EC70E-B4EC-4C8E-9286-D10B99880B8A}"/>
    <cellStyle name="Migliaia 7 3 2 3 3 2 3" xfId="32446" xr:uid="{0CE28808-EB02-423B-8189-13DA1C8A475E}"/>
    <cellStyle name="Migliaia 7 3 2 3 3 3" xfId="15318" xr:uid="{A9403AE4-6F46-451D-9901-4C5E025971B9}"/>
    <cellStyle name="Migliaia 7 3 2 3 3 3 2" xfId="38155" xr:uid="{451269E8-C6E8-49B0-933B-CB6AE642B428}"/>
    <cellStyle name="Migliaia 7 3 2 3 3 4" xfId="26738" xr:uid="{60E0F12F-DF3D-4744-B446-9DFFBC7D439E}"/>
    <cellStyle name="Migliaia 7 3 2 3 4" xfId="6755" xr:uid="{2C809638-059D-4B03-81DC-88D16C7B9854}"/>
    <cellStyle name="Migliaia 7 3 2 3 4 2" xfId="18172" xr:uid="{ACBEB4B1-9220-41D2-9A53-750FB82D0EE0}"/>
    <cellStyle name="Migliaia 7 3 2 3 4 2 2" xfId="41009" xr:uid="{086EB3BD-5643-462B-8F83-70A5568343D7}"/>
    <cellStyle name="Migliaia 7 3 2 3 4 3" xfId="29592" xr:uid="{ACB6041D-A0BF-4192-B7DE-7695FEC6DB29}"/>
    <cellStyle name="Migliaia 7 3 2 3 5" xfId="12464" xr:uid="{2BF96241-67C7-4864-96EA-6D35D60C1610}"/>
    <cellStyle name="Migliaia 7 3 2 3 5 2" xfId="35301" xr:uid="{127247A3-9958-4DAA-8361-39DA219CF01D}"/>
    <cellStyle name="Migliaia 7 3 2 3 6" xfId="23884" xr:uid="{436DCB23-0B15-4D85-B1A0-D3E4A68C0107}"/>
    <cellStyle name="Migliaia 7 3 2 4" xfId="1199" xr:uid="{EE80AA33-D28A-4C1D-A8C6-5EABE63C69E8}"/>
    <cellStyle name="Migliaia 7 3 2 4 2" xfId="2688" xr:uid="{07E3E958-B982-4908-985B-E60E29EEC349}"/>
    <cellStyle name="Migliaia 7 3 2 4 2 2" xfId="5544" xr:uid="{FD3B0E72-138E-4BC3-B873-8D8C95258123}"/>
    <cellStyle name="Migliaia 7 3 2 4 2 2 2" xfId="11252" xr:uid="{C033B96F-285E-4369-928C-0C3A18FE9016}"/>
    <cellStyle name="Migliaia 7 3 2 4 2 2 2 2" xfId="22670" xr:uid="{0C162809-787D-4216-8C45-8501DDE0C452}"/>
    <cellStyle name="Migliaia 7 3 2 4 2 2 2 2 2" xfId="45507" xr:uid="{0457DC0C-90D5-43D8-9EEB-B39466B6CC2E}"/>
    <cellStyle name="Migliaia 7 3 2 4 2 2 2 3" xfId="34090" xr:uid="{2D98B14E-8314-47F3-BFD4-DD64CA831CEA}"/>
    <cellStyle name="Migliaia 7 3 2 4 2 2 3" xfId="16962" xr:uid="{F50EF2CB-2D04-4D0E-B206-E4434A42A4CD}"/>
    <cellStyle name="Migliaia 7 3 2 4 2 2 3 2" xfId="39799" xr:uid="{899EF908-CEFA-47B5-96BE-6C57B72BA83D}"/>
    <cellStyle name="Migliaia 7 3 2 4 2 2 4" xfId="28382" xr:uid="{9E93B608-CFC3-4187-A90B-A796ED816284}"/>
    <cellStyle name="Migliaia 7 3 2 4 2 3" xfId="8399" xr:uid="{4BD9CD50-34E4-4799-83DD-833E91CB738C}"/>
    <cellStyle name="Migliaia 7 3 2 4 2 3 2" xfId="19816" xr:uid="{84AD77E3-3FAF-4058-963F-2026338F020B}"/>
    <cellStyle name="Migliaia 7 3 2 4 2 3 2 2" xfId="42653" xr:uid="{EA1799C6-EFB9-4A78-B87E-1C458BA88A05}"/>
    <cellStyle name="Migliaia 7 3 2 4 2 3 3" xfId="31236" xr:uid="{528AFC2C-B213-4F2E-B368-D12C5E896288}"/>
    <cellStyle name="Migliaia 7 3 2 4 2 4" xfId="14108" xr:uid="{A1C1A381-F1D5-453F-AF6C-C8D9E8F42115}"/>
    <cellStyle name="Migliaia 7 3 2 4 2 4 2" xfId="36945" xr:uid="{59F89869-A60C-4A60-AF31-19858F34F3BD}"/>
    <cellStyle name="Migliaia 7 3 2 4 2 5" xfId="25528" xr:uid="{689ACC72-5288-4F48-ABFD-C5A58C929841}"/>
    <cellStyle name="Migliaia 7 3 2 4 3" xfId="4117" xr:uid="{09B5AEBE-58C4-4371-AA19-37F315B5EDFE}"/>
    <cellStyle name="Migliaia 7 3 2 4 3 2" xfId="9826" xr:uid="{66632FBA-264A-48E3-BA5E-79A53A00CD70}"/>
    <cellStyle name="Migliaia 7 3 2 4 3 2 2" xfId="21243" xr:uid="{4073AE41-376F-45A4-AE14-C3B7E43933CE}"/>
    <cellStyle name="Migliaia 7 3 2 4 3 2 2 2" xfId="44080" xr:uid="{EDDE8051-B7E5-403F-8257-027C09CF9823}"/>
    <cellStyle name="Migliaia 7 3 2 4 3 2 3" xfId="32663" xr:uid="{111C676C-812A-469E-A98E-1502A4162EF1}"/>
    <cellStyle name="Migliaia 7 3 2 4 3 3" xfId="15535" xr:uid="{550B6CAE-E17F-4E33-A11C-272E4CDAA531}"/>
    <cellStyle name="Migliaia 7 3 2 4 3 3 2" xfId="38372" xr:uid="{0920F20C-17BA-4501-A297-1405109B0750}"/>
    <cellStyle name="Migliaia 7 3 2 4 3 4" xfId="26955" xr:uid="{1893322C-B69F-4C9A-8A91-023DC7E758EF}"/>
    <cellStyle name="Migliaia 7 3 2 4 4" xfId="6972" xr:uid="{395E0E55-2CC7-4C8F-8086-6F4905380D2A}"/>
    <cellStyle name="Migliaia 7 3 2 4 4 2" xfId="18389" xr:uid="{8CA4CF2B-A2C8-43DA-B026-F8CF36106CDC}"/>
    <cellStyle name="Migliaia 7 3 2 4 4 2 2" xfId="41226" xr:uid="{B261A243-9604-4BCC-A7BD-C872A6F72C7A}"/>
    <cellStyle name="Migliaia 7 3 2 4 4 3" xfId="29809" xr:uid="{1587D9A0-8A5F-4D8F-8EB9-73D294A5FBAB}"/>
    <cellStyle name="Migliaia 7 3 2 4 5" xfId="12681" xr:uid="{5916B45E-8D84-4BBC-8C6C-CF734C02EBB5}"/>
    <cellStyle name="Migliaia 7 3 2 4 5 2" xfId="35518" xr:uid="{BFC56055-820E-4E69-9798-BFE3E3001210}"/>
    <cellStyle name="Migliaia 7 3 2 4 6" xfId="24101" xr:uid="{E49A3C8B-FBEE-410D-AA64-6869DF57D93F}"/>
    <cellStyle name="Migliaia 7 3 2 5" xfId="1446" xr:uid="{454795F2-419E-48BE-BA26-CBCD274D34BA}"/>
    <cellStyle name="Migliaia 7 3 2 5 2" xfId="2905" xr:uid="{BE36A2D4-E5DB-4EDE-BA4E-286B87C9443D}"/>
    <cellStyle name="Migliaia 7 3 2 5 2 2" xfId="5761" xr:uid="{52192162-DD47-4DA9-9E7A-B032B324D5B0}"/>
    <cellStyle name="Migliaia 7 3 2 5 2 2 2" xfId="11469" xr:uid="{D0B5D00A-634F-4AEF-A184-233A5519308B}"/>
    <cellStyle name="Migliaia 7 3 2 5 2 2 2 2" xfId="22887" xr:uid="{50918760-E59E-4488-8532-BD9879FD7E22}"/>
    <cellStyle name="Migliaia 7 3 2 5 2 2 2 2 2" xfId="45724" xr:uid="{D39F7468-095F-4B14-9550-56182F11C644}"/>
    <cellStyle name="Migliaia 7 3 2 5 2 2 2 3" xfId="34307" xr:uid="{5D730A71-1699-4232-A420-CC5B285AA1FC}"/>
    <cellStyle name="Migliaia 7 3 2 5 2 2 3" xfId="17179" xr:uid="{A489DDE1-5EAE-4321-B8CC-1433CE346D64}"/>
    <cellStyle name="Migliaia 7 3 2 5 2 2 3 2" xfId="40016" xr:uid="{4C8CAA40-FBE6-4FE7-BD12-95CB1613730D}"/>
    <cellStyle name="Migliaia 7 3 2 5 2 2 4" xfId="28599" xr:uid="{04F3E12E-D06C-4892-92E2-7CFBDF2A8EAD}"/>
    <cellStyle name="Migliaia 7 3 2 5 2 3" xfId="8616" xr:uid="{7E242EB5-3DA1-4DC7-BE19-0DC7DE6976A2}"/>
    <cellStyle name="Migliaia 7 3 2 5 2 3 2" xfId="20033" xr:uid="{DA344769-B6F4-435E-9144-3A4655A92207}"/>
    <cellStyle name="Migliaia 7 3 2 5 2 3 2 2" xfId="42870" xr:uid="{967EFCC2-9592-43D0-B8AB-2985BBBB25B0}"/>
    <cellStyle name="Migliaia 7 3 2 5 2 3 3" xfId="31453" xr:uid="{B878E40C-E549-4119-9DFF-FC0E4A53650B}"/>
    <cellStyle name="Migliaia 7 3 2 5 2 4" xfId="14325" xr:uid="{C6859C96-5F43-41AD-B31C-CA99CD5D6E77}"/>
    <cellStyle name="Migliaia 7 3 2 5 2 4 2" xfId="37162" xr:uid="{24E8A092-0FE8-44F3-AAAF-0E4EFD995306}"/>
    <cellStyle name="Migliaia 7 3 2 5 2 5" xfId="25745" xr:uid="{60DF2E82-9BE7-4269-9439-5FB6FB60A73D}"/>
    <cellStyle name="Migliaia 7 3 2 5 3" xfId="4334" xr:uid="{5D4D0E44-3FA1-4779-A4C7-50E77367C895}"/>
    <cellStyle name="Migliaia 7 3 2 5 3 2" xfId="10043" xr:uid="{1A21F583-0DE7-47BD-8188-542A9D85E799}"/>
    <cellStyle name="Migliaia 7 3 2 5 3 2 2" xfId="21460" xr:uid="{1D690597-450D-4E11-A028-F10B86F752B6}"/>
    <cellStyle name="Migliaia 7 3 2 5 3 2 2 2" xfId="44297" xr:uid="{3AFDEEBD-6D1D-464E-AE14-4ED4D38EACF7}"/>
    <cellStyle name="Migliaia 7 3 2 5 3 2 3" xfId="32880" xr:uid="{21481F5E-07BC-456B-8E0B-6DAA5769B247}"/>
    <cellStyle name="Migliaia 7 3 2 5 3 3" xfId="15752" xr:uid="{E171ABDD-1E19-4124-8E27-90D1E372DE51}"/>
    <cellStyle name="Migliaia 7 3 2 5 3 3 2" xfId="38589" xr:uid="{DC60BE9C-CDF2-4758-A605-34D66B98A6B1}"/>
    <cellStyle name="Migliaia 7 3 2 5 3 4" xfId="27172" xr:uid="{D44DD1F8-973A-4267-89FA-64636FB789F8}"/>
    <cellStyle name="Migliaia 7 3 2 5 4" xfId="7189" xr:uid="{81AA0B18-29A4-4BC4-B24C-855D4142BA5E}"/>
    <cellStyle name="Migliaia 7 3 2 5 4 2" xfId="18606" xr:uid="{A6579FF3-D3F0-4780-A545-8346115DD9CD}"/>
    <cellStyle name="Migliaia 7 3 2 5 4 2 2" xfId="41443" xr:uid="{109CE3DE-065C-4A6B-AEE7-3AF249BCDBB9}"/>
    <cellStyle name="Migliaia 7 3 2 5 4 3" xfId="30026" xr:uid="{94543EEE-F87F-41EF-A43E-F233ED7A3F5A}"/>
    <cellStyle name="Migliaia 7 3 2 5 5" xfId="12898" xr:uid="{8DE4389B-B9B2-40A8-9DC8-AB76E3841EEA}"/>
    <cellStyle name="Migliaia 7 3 2 5 5 2" xfId="35735" xr:uid="{7E52DC88-3F50-4CE1-B25E-9B996DAAD7F2}"/>
    <cellStyle name="Migliaia 7 3 2 5 6" xfId="24318" xr:uid="{016D8CC6-21F0-4E88-8676-7B9C775C2AE9}"/>
    <cellStyle name="Migliaia 7 3 2 6" xfId="1693" xr:uid="{E866AA14-9CB2-4130-A584-A5106ABCAD0E}"/>
    <cellStyle name="Migliaia 7 3 2 6 2" xfId="3122" xr:uid="{FECD5324-50FE-49D1-8665-CFF49B595A13}"/>
    <cellStyle name="Migliaia 7 3 2 6 2 2" xfId="5978" xr:uid="{524D26E5-C23F-42CE-952A-B8519B943048}"/>
    <cellStyle name="Migliaia 7 3 2 6 2 2 2" xfId="11686" xr:uid="{129721F3-FCFC-420C-8495-018E7A6BC4B3}"/>
    <cellStyle name="Migliaia 7 3 2 6 2 2 2 2" xfId="23104" xr:uid="{72CA3EAF-D8DD-4214-9E97-F9FD4C0DE8B9}"/>
    <cellStyle name="Migliaia 7 3 2 6 2 2 2 2 2" xfId="45941" xr:uid="{DEAD9E6A-D9DA-4F01-B6FA-C2A93CE322AF}"/>
    <cellStyle name="Migliaia 7 3 2 6 2 2 2 3" xfId="34524" xr:uid="{15B30DDE-B089-4B71-A208-9305504C7908}"/>
    <cellStyle name="Migliaia 7 3 2 6 2 2 3" xfId="17396" xr:uid="{E6194AFC-D459-490D-899B-5ACA730D91FD}"/>
    <cellStyle name="Migliaia 7 3 2 6 2 2 3 2" xfId="40233" xr:uid="{17A42667-B23A-4372-BB0D-C0491982C08B}"/>
    <cellStyle name="Migliaia 7 3 2 6 2 2 4" xfId="28816" xr:uid="{A98DC7E2-E9B5-47D9-AF31-14CCD7DC0AA3}"/>
    <cellStyle name="Migliaia 7 3 2 6 2 3" xfId="8833" xr:uid="{CAF7E39C-CA05-4462-9B3F-2E8F0EDEB501}"/>
    <cellStyle name="Migliaia 7 3 2 6 2 3 2" xfId="20250" xr:uid="{EC700B97-7EB3-4FAA-B3B5-F873EB544800}"/>
    <cellStyle name="Migliaia 7 3 2 6 2 3 2 2" xfId="43087" xr:uid="{F0596D84-3BF8-4E77-B3EC-190D2106F0D7}"/>
    <cellStyle name="Migliaia 7 3 2 6 2 3 3" xfId="31670" xr:uid="{1B6FE168-5DD3-4454-B24A-F8706E05B6E5}"/>
    <cellStyle name="Migliaia 7 3 2 6 2 4" xfId="14542" xr:uid="{79ABC074-49D3-4F66-BBEE-52A735A67969}"/>
    <cellStyle name="Migliaia 7 3 2 6 2 4 2" xfId="37379" xr:uid="{4449C2AF-98E6-41CE-B7E2-DA414BB86D7E}"/>
    <cellStyle name="Migliaia 7 3 2 6 2 5" xfId="25962" xr:uid="{4F0FBB21-7F3D-439F-9EDF-D18A32341A2A}"/>
    <cellStyle name="Migliaia 7 3 2 6 3" xfId="4551" xr:uid="{8724F826-BB98-482E-B02F-91E677B78B6A}"/>
    <cellStyle name="Migliaia 7 3 2 6 3 2" xfId="10260" xr:uid="{E2A25A32-B6AB-4B09-AAFA-6202F4837A4F}"/>
    <cellStyle name="Migliaia 7 3 2 6 3 2 2" xfId="21677" xr:uid="{4D07EAD9-1152-47E8-B139-20606C758BDB}"/>
    <cellStyle name="Migliaia 7 3 2 6 3 2 2 2" xfId="44514" xr:uid="{F77DDF3B-95CC-41BE-9EB7-8B65B0C56A3A}"/>
    <cellStyle name="Migliaia 7 3 2 6 3 2 3" xfId="33097" xr:uid="{D66C042B-F869-44F2-8F2B-F8FF24AE729D}"/>
    <cellStyle name="Migliaia 7 3 2 6 3 3" xfId="15969" xr:uid="{3C828057-529E-42C0-B538-71FFE583E63B}"/>
    <cellStyle name="Migliaia 7 3 2 6 3 3 2" xfId="38806" xr:uid="{089B468A-549F-49B8-9147-445B2850275F}"/>
    <cellStyle name="Migliaia 7 3 2 6 3 4" xfId="27389" xr:uid="{8A06B5CA-6340-4A19-86F5-D107F26D1A3B}"/>
    <cellStyle name="Migliaia 7 3 2 6 4" xfId="7406" xr:uid="{7FF7C1D2-B7E5-4DDF-A1C7-D6238742BC04}"/>
    <cellStyle name="Migliaia 7 3 2 6 4 2" xfId="18823" xr:uid="{D6A22DB5-02B3-4E57-8198-BC36D638A87D}"/>
    <cellStyle name="Migliaia 7 3 2 6 4 2 2" xfId="41660" xr:uid="{39B0CCBF-40DB-40A2-8222-318798D6FACE}"/>
    <cellStyle name="Migliaia 7 3 2 6 4 3" xfId="30243" xr:uid="{E4BCDE0C-FD47-4178-8C40-3EB40839CF36}"/>
    <cellStyle name="Migliaia 7 3 2 6 5" xfId="13115" xr:uid="{200AE647-B7FA-4526-ADB6-E94D26430E7A}"/>
    <cellStyle name="Migliaia 7 3 2 6 5 2" xfId="35952" xr:uid="{25BEFDF3-A4FE-4029-960C-BA8C5314E559}"/>
    <cellStyle name="Migliaia 7 3 2 6 6" xfId="24535" xr:uid="{993D6550-8C94-422A-9524-B69CBFE54A40}"/>
    <cellStyle name="Migliaia 7 3 2 7" xfId="2037" xr:uid="{AFDCC96E-F7A8-4755-A42F-40E654D55745}"/>
    <cellStyle name="Migliaia 7 3 2 7 2" xfId="4893" xr:uid="{EB9C8809-B6C8-48C5-9FCD-BE75851BB960}"/>
    <cellStyle name="Migliaia 7 3 2 7 2 2" xfId="10601" xr:uid="{0EB62299-EA15-4B8E-9805-F7343E9FF562}"/>
    <cellStyle name="Migliaia 7 3 2 7 2 2 2" xfId="22019" xr:uid="{E67FC1FC-0035-4D29-87AE-95FBC62E765F}"/>
    <cellStyle name="Migliaia 7 3 2 7 2 2 2 2" xfId="44856" xr:uid="{BACCF04D-0BB3-4B10-8F63-C3FA508A9408}"/>
    <cellStyle name="Migliaia 7 3 2 7 2 2 3" xfId="33439" xr:uid="{7534EC83-C190-45F5-9846-09A4786AC234}"/>
    <cellStyle name="Migliaia 7 3 2 7 2 3" xfId="16311" xr:uid="{BBF6BEE9-7A68-48F9-945A-2B983EC942CD}"/>
    <cellStyle name="Migliaia 7 3 2 7 2 3 2" xfId="39148" xr:uid="{6F891FBF-E5B8-46AB-A158-82B6E72466AA}"/>
    <cellStyle name="Migliaia 7 3 2 7 2 4" xfId="27731" xr:uid="{66C66C6D-4261-4CAF-875E-21916E376418}"/>
    <cellStyle name="Migliaia 7 3 2 7 3" xfId="7748" xr:uid="{5B289441-B201-4CA9-AFB9-F0F8A4C0E85C}"/>
    <cellStyle name="Migliaia 7 3 2 7 3 2" xfId="19165" xr:uid="{A4726D73-E123-4117-B52C-37C35857397B}"/>
    <cellStyle name="Migliaia 7 3 2 7 3 2 2" xfId="42002" xr:uid="{580D2D8F-B1E4-409F-96E6-41BFB21BA45B}"/>
    <cellStyle name="Migliaia 7 3 2 7 3 3" xfId="30585" xr:uid="{FC7372DE-E101-4485-8710-900390C4FC17}"/>
    <cellStyle name="Migliaia 7 3 2 7 4" xfId="13457" xr:uid="{B8417F0F-69D2-45D6-81FC-21296D2C6D9D}"/>
    <cellStyle name="Migliaia 7 3 2 7 4 2" xfId="36294" xr:uid="{9A6C606B-E383-4446-9661-6592B74EC474}"/>
    <cellStyle name="Migliaia 7 3 2 7 5" xfId="24877" xr:uid="{70603EF0-85DB-4E67-9831-4D4124F11584}"/>
    <cellStyle name="Migliaia 7 3 2 8" xfId="3466" xr:uid="{E5972533-CAFC-4495-B65D-1F2825D344D5}"/>
    <cellStyle name="Migliaia 7 3 2 8 2" xfId="9175" xr:uid="{65F304E0-B8BC-46CB-82FA-9447D36406D8}"/>
    <cellStyle name="Migliaia 7 3 2 8 2 2" xfId="20592" xr:uid="{1A228572-B48E-46C0-92AC-F9C27B24831D}"/>
    <cellStyle name="Migliaia 7 3 2 8 2 2 2" xfId="43429" xr:uid="{6456DC4D-F2DF-46E1-8FDC-CA5FE21429F0}"/>
    <cellStyle name="Migliaia 7 3 2 8 2 3" xfId="32012" xr:uid="{04E4ADB7-0781-467D-A1F4-67ED8CC5EFFF}"/>
    <cellStyle name="Migliaia 7 3 2 8 3" xfId="14884" xr:uid="{8FDC8FB2-52FE-4AF1-A6C2-E38EEC0E0D5B}"/>
    <cellStyle name="Migliaia 7 3 2 8 3 2" xfId="37721" xr:uid="{05C9858B-7252-4446-941B-28CC19262C91}"/>
    <cellStyle name="Migliaia 7 3 2 8 4" xfId="26304" xr:uid="{02064A25-6E11-4CDA-8513-67C5A3B97AF0}"/>
    <cellStyle name="Migliaia 7 3 2 9" xfId="6321" xr:uid="{D9E5421D-FAA2-4DE5-81DF-7762D602074F}"/>
    <cellStyle name="Migliaia 7 3 2 9 2" xfId="17738" xr:uid="{0F918B01-0314-402A-B5A0-FF024BE71287}"/>
    <cellStyle name="Migliaia 7 3 2 9 2 2" xfId="40575" xr:uid="{00E9F3EF-1338-4476-B4F0-54EA482F1741}"/>
    <cellStyle name="Migliaia 7 3 2 9 3" xfId="29158" xr:uid="{8386F111-F1BD-457A-B52D-2CE11C65E970}"/>
    <cellStyle name="Migliaia 7 3 3" xfId="558" xr:uid="{444B7CC1-2818-4BAE-A43C-3E4D71F61691}"/>
    <cellStyle name="Migliaia 7 3 3 2" xfId="2140" xr:uid="{779DFA6B-2EB0-4CE9-BACE-DC1B896C5C8D}"/>
    <cellStyle name="Migliaia 7 3 3 2 2" xfId="4996" xr:uid="{6FD4ED9C-3C9C-4E69-A430-8271861EFB85}"/>
    <cellStyle name="Migliaia 7 3 3 2 2 2" xfId="10704" xr:uid="{48973DED-8426-4818-9850-02D3B5E1A156}"/>
    <cellStyle name="Migliaia 7 3 3 2 2 2 2" xfId="22122" xr:uid="{CEA35FAF-D691-43E2-B375-12030BFE1F92}"/>
    <cellStyle name="Migliaia 7 3 3 2 2 2 2 2" xfId="44959" xr:uid="{3588F4D1-6289-4959-92B3-B5A22FC76CE9}"/>
    <cellStyle name="Migliaia 7 3 3 2 2 2 3" xfId="33542" xr:uid="{8D18BA26-9314-4811-9DF7-4EEE4C5EA93C}"/>
    <cellStyle name="Migliaia 7 3 3 2 2 3" xfId="16414" xr:uid="{EDEE6419-302F-4509-9394-1E2579BA3511}"/>
    <cellStyle name="Migliaia 7 3 3 2 2 3 2" xfId="39251" xr:uid="{03A88D31-923B-4E42-9914-8B651134AE90}"/>
    <cellStyle name="Migliaia 7 3 3 2 2 4" xfId="27834" xr:uid="{6303A5E2-D999-4A01-953D-F78D83E307EB}"/>
    <cellStyle name="Migliaia 7 3 3 2 3" xfId="7851" xr:uid="{4178A44B-6566-468E-A058-A24D55C18BFB}"/>
    <cellStyle name="Migliaia 7 3 3 2 3 2" xfId="19268" xr:uid="{31326F7E-2252-4DAF-894F-8E915DFB6B5F}"/>
    <cellStyle name="Migliaia 7 3 3 2 3 2 2" xfId="42105" xr:uid="{7A13BF34-6270-44F8-8828-02C1FBB26619}"/>
    <cellStyle name="Migliaia 7 3 3 2 3 3" xfId="30688" xr:uid="{4E24D2AE-2D0B-4EF8-AAE3-E6EF08086BE5}"/>
    <cellStyle name="Migliaia 7 3 3 2 4" xfId="13560" xr:uid="{BB7D316E-2C1B-4B68-98AA-0F991A142582}"/>
    <cellStyle name="Migliaia 7 3 3 2 4 2" xfId="36397" xr:uid="{B9ACB86C-435C-48B8-8AF1-F5090D7B259E}"/>
    <cellStyle name="Migliaia 7 3 3 2 5" xfId="24980" xr:uid="{45D7C094-9BBF-485B-B832-37E1861E7114}"/>
    <cellStyle name="Migliaia 7 3 3 3" xfId="3569" xr:uid="{E286827F-776B-44A4-8322-2263E82719CA}"/>
    <cellStyle name="Migliaia 7 3 3 3 2" xfId="9278" xr:uid="{9C2DE600-D943-47BF-8413-4DA3E119DF41}"/>
    <cellStyle name="Migliaia 7 3 3 3 2 2" xfId="20695" xr:uid="{179C461F-E577-45C8-AC0C-7ACA4A191D33}"/>
    <cellStyle name="Migliaia 7 3 3 3 2 2 2" xfId="43532" xr:uid="{42DD0590-6609-4E3F-8C84-91237C94A5AB}"/>
    <cellStyle name="Migliaia 7 3 3 3 2 3" xfId="32115" xr:uid="{CF2747DF-52FC-4782-B8A1-C9BDA311862E}"/>
    <cellStyle name="Migliaia 7 3 3 3 3" xfId="14987" xr:uid="{3043E85F-BEBD-4A29-8C67-4A78372D51BF}"/>
    <cellStyle name="Migliaia 7 3 3 3 3 2" xfId="37824" xr:uid="{92B4AE7C-59F9-48EE-93B3-984D341C0B66}"/>
    <cellStyle name="Migliaia 7 3 3 3 4" xfId="26407" xr:uid="{403341A5-3FF7-482E-9E09-BD931FFB1CB5}"/>
    <cellStyle name="Migliaia 7 3 3 4" xfId="6424" xr:uid="{D4A37B0E-FE8C-4558-BA67-0A7DE3B8AD0F}"/>
    <cellStyle name="Migliaia 7 3 3 4 2" xfId="17841" xr:uid="{08CB2B50-BD58-4780-9689-4B07448390B2}"/>
    <cellStyle name="Migliaia 7 3 3 4 2 2" xfId="40678" xr:uid="{1D60F38D-2BD2-4460-A7E7-DA8F0C63C65D}"/>
    <cellStyle name="Migliaia 7 3 3 4 3" xfId="29261" xr:uid="{5C4D71ED-730F-416B-94D3-36EAFD0AA117}"/>
    <cellStyle name="Migliaia 7 3 3 5" xfId="12133" xr:uid="{D866C22D-E2EC-4414-B1B4-32158AAC7898}"/>
    <cellStyle name="Migliaia 7 3 3 5 2" xfId="34970" xr:uid="{7AA65D4C-3564-4875-9BE4-780FC7EA44B2}"/>
    <cellStyle name="Migliaia 7 3 3 6" xfId="23553" xr:uid="{1BA4884C-FA8C-4D33-B826-B65B20A9BFCA}"/>
    <cellStyle name="Migliaia 7 3 4" xfId="821" xr:uid="{31C128F3-8516-47B8-BE43-C8E2E2382CF8}"/>
    <cellStyle name="Migliaia 7 3 4 2" xfId="2357" xr:uid="{EE4940A2-612A-4CA0-B151-49444E2FD686}"/>
    <cellStyle name="Migliaia 7 3 4 2 2" xfId="5213" xr:uid="{2C40BE66-FFFD-4041-8CD5-16C6D9EEB465}"/>
    <cellStyle name="Migliaia 7 3 4 2 2 2" xfId="10921" xr:uid="{17738B1D-54D3-40CF-9FCE-AC98BF1F7278}"/>
    <cellStyle name="Migliaia 7 3 4 2 2 2 2" xfId="22339" xr:uid="{5E2B59E3-E645-4F6A-8DF0-2D7180CEA6D2}"/>
    <cellStyle name="Migliaia 7 3 4 2 2 2 2 2" xfId="45176" xr:uid="{1E25B07E-7CC1-4791-B56A-849EDE6CB0E5}"/>
    <cellStyle name="Migliaia 7 3 4 2 2 2 3" xfId="33759" xr:uid="{6BAEDCC9-EB11-4127-88D1-E570BB443CAC}"/>
    <cellStyle name="Migliaia 7 3 4 2 2 3" xfId="16631" xr:uid="{8234E769-ACBC-48D8-9854-4650DC9C3EE9}"/>
    <cellStyle name="Migliaia 7 3 4 2 2 3 2" xfId="39468" xr:uid="{0E54C443-5118-4E9F-8BDF-14904B9E98D0}"/>
    <cellStyle name="Migliaia 7 3 4 2 2 4" xfId="28051" xr:uid="{10D9D749-84CD-48BA-A4B7-7C3C231F00F8}"/>
    <cellStyle name="Migliaia 7 3 4 2 3" xfId="8068" xr:uid="{912F5463-17BE-417C-8F7F-AC1EE8CE6475}"/>
    <cellStyle name="Migliaia 7 3 4 2 3 2" xfId="19485" xr:uid="{81F7D8D6-F6D3-48FC-83ED-DF744DD67A3B}"/>
    <cellStyle name="Migliaia 7 3 4 2 3 2 2" xfId="42322" xr:uid="{9B22DB34-D269-4FF2-BAAA-3B1CE7121BEF}"/>
    <cellStyle name="Migliaia 7 3 4 2 3 3" xfId="30905" xr:uid="{4DB779B7-E7DC-446A-B6DE-2DCAA23729A8}"/>
    <cellStyle name="Migliaia 7 3 4 2 4" xfId="13777" xr:uid="{6BAEBCE0-F0B0-4AD3-AC0E-BC9BA23C87D2}"/>
    <cellStyle name="Migliaia 7 3 4 2 4 2" xfId="36614" xr:uid="{1211345A-2357-48E5-82EB-9366F24670D9}"/>
    <cellStyle name="Migliaia 7 3 4 2 5" xfId="25197" xr:uid="{56A9ABAB-1DA9-4FA4-9F0F-D0DE81816455}"/>
    <cellStyle name="Migliaia 7 3 4 3" xfId="3786" xr:uid="{E08897BD-2922-45AB-B764-DF5B6327F791}"/>
    <cellStyle name="Migliaia 7 3 4 3 2" xfId="9495" xr:uid="{64AAD1CB-DDA2-4844-B18E-E1B582F758FE}"/>
    <cellStyle name="Migliaia 7 3 4 3 2 2" xfId="20912" xr:uid="{567160DD-4EFD-4CB7-8E50-E90E9387B75E}"/>
    <cellStyle name="Migliaia 7 3 4 3 2 2 2" xfId="43749" xr:uid="{6A80DAB0-1DF5-4CE7-B4BF-A66410A1A124}"/>
    <cellStyle name="Migliaia 7 3 4 3 2 3" xfId="32332" xr:uid="{8374C57D-A96E-4122-837A-737ED8F4EC01}"/>
    <cellStyle name="Migliaia 7 3 4 3 3" xfId="15204" xr:uid="{B882C872-514A-4881-9F50-F092B787C4E6}"/>
    <cellStyle name="Migliaia 7 3 4 3 3 2" xfId="38041" xr:uid="{7A8B575B-1B19-49B4-AF7A-2E02BB2023F7}"/>
    <cellStyle name="Migliaia 7 3 4 3 4" xfId="26624" xr:uid="{7352235A-0653-43EB-85DA-95A22C7EA410}"/>
    <cellStyle name="Migliaia 7 3 4 4" xfId="6641" xr:uid="{B90B56B6-6476-469D-BE5D-5A0D1B5744EB}"/>
    <cellStyle name="Migliaia 7 3 4 4 2" xfId="18058" xr:uid="{81AC8C5F-51CD-43F0-8AC0-22C6DA3C1667}"/>
    <cellStyle name="Migliaia 7 3 4 4 2 2" xfId="40895" xr:uid="{BE33AFD5-42D1-4455-9DDE-31EBB0C12DE9}"/>
    <cellStyle name="Migliaia 7 3 4 4 3" xfId="29478" xr:uid="{7942C2D1-D064-4E5D-B5CC-F8587C17316C}"/>
    <cellStyle name="Migliaia 7 3 4 5" xfId="12350" xr:uid="{7FED7DE4-1EE5-415E-8B12-99E72446028B}"/>
    <cellStyle name="Migliaia 7 3 4 5 2" xfId="35187" xr:uid="{1FC88753-6621-434E-A5FC-2D5869E6CC3B}"/>
    <cellStyle name="Migliaia 7 3 4 6" xfId="23770" xr:uid="{30C03C4E-69DA-4327-AA4A-ED3BEA0F6C95}"/>
    <cellStyle name="Migliaia 7 3 5" xfId="1068" xr:uid="{DF68F56D-3A16-45CC-9FB1-3F0A13E07859}"/>
    <cellStyle name="Migliaia 7 3 5 2" xfId="2574" xr:uid="{40F0313E-52F6-4D83-A159-17957FE46AA3}"/>
    <cellStyle name="Migliaia 7 3 5 2 2" xfId="5430" xr:uid="{8610E616-A9B1-4F1C-9AAF-17A809994903}"/>
    <cellStyle name="Migliaia 7 3 5 2 2 2" xfId="11138" xr:uid="{F401FF7A-F81F-4847-AB34-E4F0E24EFF91}"/>
    <cellStyle name="Migliaia 7 3 5 2 2 2 2" xfId="22556" xr:uid="{D387A3B5-FAEF-4C64-9A26-A37CA69B249C}"/>
    <cellStyle name="Migliaia 7 3 5 2 2 2 2 2" xfId="45393" xr:uid="{C6C6D5F4-5D92-4E13-A235-337F0A543B32}"/>
    <cellStyle name="Migliaia 7 3 5 2 2 2 3" xfId="33976" xr:uid="{101CA34F-D1C4-407D-91C5-8F3560A8B09B}"/>
    <cellStyle name="Migliaia 7 3 5 2 2 3" xfId="16848" xr:uid="{19C06AE3-FF44-43D9-B295-4775D200B045}"/>
    <cellStyle name="Migliaia 7 3 5 2 2 3 2" xfId="39685" xr:uid="{E55A6DD6-6A10-48FA-B463-87446CE1700B}"/>
    <cellStyle name="Migliaia 7 3 5 2 2 4" xfId="28268" xr:uid="{E37E8669-64D0-4317-BCA2-35A29E69824C}"/>
    <cellStyle name="Migliaia 7 3 5 2 3" xfId="8285" xr:uid="{8354F52B-C2F2-4E4A-AECD-CBAC4E822291}"/>
    <cellStyle name="Migliaia 7 3 5 2 3 2" xfId="19702" xr:uid="{13253751-7A46-4D6A-9074-75D7AE943D46}"/>
    <cellStyle name="Migliaia 7 3 5 2 3 2 2" xfId="42539" xr:uid="{C16A85F7-C6ED-4197-BA6D-2A194B208E84}"/>
    <cellStyle name="Migliaia 7 3 5 2 3 3" xfId="31122" xr:uid="{BFD91445-BDAF-4F4C-8FB7-967CAA25BAA7}"/>
    <cellStyle name="Migliaia 7 3 5 2 4" xfId="13994" xr:uid="{62C06318-6276-4422-8576-E4AF2C36BF4A}"/>
    <cellStyle name="Migliaia 7 3 5 2 4 2" xfId="36831" xr:uid="{3891DB1D-4BD3-400E-B077-ED9468A706A2}"/>
    <cellStyle name="Migliaia 7 3 5 2 5" xfId="25414" xr:uid="{94E0A41B-4A86-426C-994A-5AD1C41C0236}"/>
    <cellStyle name="Migliaia 7 3 5 3" xfId="4003" xr:uid="{6749EF0B-DEDB-47C1-AE31-4FE641046B11}"/>
    <cellStyle name="Migliaia 7 3 5 3 2" xfId="9712" xr:uid="{A16C503C-3151-4082-8A7E-E4B78381E681}"/>
    <cellStyle name="Migliaia 7 3 5 3 2 2" xfId="21129" xr:uid="{7DCE66B0-0F06-49DA-A249-CF80A4802836}"/>
    <cellStyle name="Migliaia 7 3 5 3 2 2 2" xfId="43966" xr:uid="{0D4293B8-4367-4DA1-8907-D34DC6334788}"/>
    <cellStyle name="Migliaia 7 3 5 3 2 3" xfId="32549" xr:uid="{95B3926D-A746-4642-8A1E-31C93A8B6B23}"/>
    <cellStyle name="Migliaia 7 3 5 3 3" xfId="15421" xr:uid="{AD6149AF-2E95-4DFB-99ED-6FA36BF12009}"/>
    <cellStyle name="Migliaia 7 3 5 3 3 2" xfId="38258" xr:uid="{036BC30E-92A3-455A-A791-6E5B5E1D6567}"/>
    <cellStyle name="Migliaia 7 3 5 3 4" xfId="26841" xr:uid="{8E7E34E8-75E0-4A24-9277-36A24ADBC42B}"/>
    <cellStyle name="Migliaia 7 3 5 4" xfId="6858" xr:uid="{5D10E205-936E-4248-A193-75DF7BB52375}"/>
    <cellStyle name="Migliaia 7 3 5 4 2" xfId="18275" xr:uid="{098A79F0-8A33-444A-9F55-C0442C029CD9}"/>
    <cellStyle name="Migliaia 7 3 5 4 2 2" xfId="41112" xr:uid="{2A59E9F1-803E-4449-895A-4757214583E4}"/>
    <cellStyle name="Migliaia 7 3 5 4 3" xfId="29695" xr:uid="{45BC4B70-229B-4140-832F-12D623E73DF1}"/>
    <cellStyle name="Migliaia 7 3 5 5" xfId="12567" xr:uid="{3F2A12B6-33FE-4446-AB65-45E06EA08B66}"/>
    <cellStyle name="Migliaia 7 3 5 5 2" xfId="35404" xr:uid="{924D5E21-F983-4D9F-945C-F5BEF7E6F3FD}"/>
    <cellStyle name="Migliaia 7 3 5 6" xfId="23987" xr:uid="{17F11C98-8992-4489-832F-704FB62AB012}"/>
    <cellStyle name="Migliaia 7 3 6" xfId="1315" xr:uid="{470C4F50-29B2-4A23-AEA9-517BB4974E89}"/>
    <cellStyle name="Migliaia 7 3 6 2" xfId="2791" xr:uid="{6261208A-0DCB-41BA-B21F-984E8A3E4B3D}"/>
    <cellStyle name="Migliaia 7 3 6 2 2" xfId="5647" xr:uid="{4D47CB58-32AF-422B-984B-7E38DF62FDC1}"/>
    <cellStyle name="Migliaia 7 3 6 2 2 2" xfId="11355" xr:uid="{0C9F77AF-EF02-40E4-AAF3-D23941C6AF89}"/>
    <cellStyle name="Migliaia 7 3 6 2 2 2 2" xfId="22773" xr:uid="{C3032A40-2692-4C19-9823-0801CB3E0617}"/>
    <cellStyle name="Migliaia 7 3 6 2 2 2 2 2" xfId="45610" xr:uid="{932E4D4A-AE4F-444B-9B56-7761C3A8D33C}"/>
    <cellStyle name="Migliaia 7 3 6 2 2 2 3" xfId="34193" xr:uid="{C2E587EB-FE06-4BE2-B0B6-84D36F4A083A}"/>
    <cellStyle name="Migliaia 7 3 6 2 2 3" xfId="17065" xr:uid="{34ED91E4-BDE9-49D4-976E-DA3518196E46}"/>
    <cellStyle name="Migliaia 7 3 6 2 2 3 2" xfId="39902" xr:uid="{3327B1E6-1F0E-437C-8327-3A695B89F68C}"/>
    <cellStyle name="Migliaia 7 3 6 2 2 4" xfId="28485" xr:uid="{70EB1518-5F70-47AE-97E4-20580D315A70}"/>
    <cellStyle name="Migliaia 7 3 6 2 3" xfId="8502" xr:uid="{3E337108-4292-462C-934B-0026535D3B20}"/>
    <cellStyle name="Migliaia 7 3 6 2 3 2" xfId="19919" xr:uid="{96F7C3B6-5AB0-4044-9FA2-56742391860A}"/>
    <cellStyle name="Migliaia 7 3 6 2 3 2 2" xfId="42756" xr:uid="{994D6F7A-7BF6-45FB-B451-C5B5FB6EF579}"/>
    <cellStyle name="Migliaia 7 3 6 2 3 3" xfId="31339" xr:uid="{A741A134-CC29-4B84-8FE6-FDDB936B3027}"/>
    <cellStyle name="Migliaia 7 3 6 2 4" xfId="14211" xr:uid="{042EA223-DFC4-403E-8A07-F6D8A40E7FCA}"/>
    <cellStyle name="Migliaia 7 3 6 2 4 2" xfId="37048" xr:uid="{F82048B9-0DA2-4DEF-8744-99A38F5CB46D}"/>
    <cellStyle name="Migliaia 7 3 6 2 5" xfId="25631" xr:uid="{4D1F8296-4312-46DE-A575-F3DC27F9D62A}"/>
    <cellStyle name="Migliaia 7 3 6 3" xfId="4220" xr:uid="{2B6D0F6F-5556-4A8A-9F4F-5ABABB5F6DD8}"/>
    <cellStyle name="Migliaia 7 3 6 3 2" xfId="9929" xr:uid="{EFB60F0B-8450-478F-9D29-C89CC7088146}"/>
    <cellStyle name="Migliaia 7 3 6 3 2 2" xfId="21346" xr:uid="{614865DA-520B-42F9-9014-C36DB4473D3E}"/>
    <cellStyle name="Migliaia 7 3 6 3 2 2 2" xfId="44183" xr:uid="{A305B8DD-AEC5-499B-9211-FFDC18405386}"/>
    <cellStyle name="Migliaia 7 3 6 3 2 3" xfId="32766" xr:uid="{925887AF-701F-4523-B19F-5CADE72E908A}"/>
    <cellStyle name="Migliaia 7 3 6 3 3" xfId="15638" xr:uid="{6CF0D024-1FB7-4C44-B7B3-7AF0F4D064A9}"/>
    <cellStyle name="Migliaia 7 3 6 3 3 2" xfId="38475" xr:uid="{6D55E161-A39E-4133-9F3F-8C1D07576B80}"/>
    <cellStyle name="Migliaia 7 3 6 3 4" xfId="27058" xr:uid="{ED94773A-25C6-4CF8-9FB6-3A78F3BF48B8}"/>
    <cellStyle name="Migliaia 7 3 6 4" xfId="7075" xr:uid="{20C87E5D-3F88-4B3B-9802-48ED02E3A8E9}"/>
    <cellStyle name="Migliaia 7 3 6 4 2" xfId="18492" xr:uid="{25E57BA8-E24E-483D-9BE0-6EF8C3F5967A}"/>
    <cellStyle name="Migliaia 7 3 6 4 2 2" xfId="41329" xr:uid="{D87D5932-D48B-497A-AF71-462832C48E05}"/>
    <cellStyle name="Migliaia 7 3 6 4 3" xfId="29912" xr:uid="{9B3175AE-3EA4-461A-9A45-1C48A6A7ADFC}"/>
    <cellStyle name="Migliaia 7 3 6 5" xfId="12784" xr:uid="{EE65BE55-9A3D-4929-9CD3-51FCD93F8278}"/>
    <cellStyle name="Migliaia 7 3 6 5 2" xfId="35621" xr:uid="{9FDEC7A0-CE70-49D8-8F00-88F3FA5BD0B7}"/>
    <cellStyle name="Migliaia 7 3 6 6" xfId="24204" xr:uid="{E29C936D-4A16-45B5-BC5E-39881CB8E3F6}"/>
    <cellStyle name="Migliaia 7 3 7" xfId="1562" xr:uid="{68F6DF48-2724-480F-861E-37FBF31731C5}"/>
    <cellStyle name="Migliaia 7 3 7 2" xfId="3008" xr:uid="{A01C6D5F-0FB4-4B29-AF03-455126455465}"/>
    <cellStyle name="Migliaia 7 3 7 2 2" xfId="5864" xr:uid="{E6AD271E-A675-4877-A1C3-55166161CA43}"/>
    <cellStyle name="Migliaia 7 3 7 2 2 2" xfId="11572" xr:uid="{ACF5EF84-50C7-41DB-A645-615BC061AC0D}"/>
    <cellStyle name="Migliaia 7 3 7 2 2 2 2" xfId="22990" xr:uid="{B13C8513-F7BA-4B70-A1ED-2D1EEC6C3967}"/>
    <cellStyle name="Migliaia 7 3 7 2 2 2 2 2" xfId="45827" xr:uid="{A5027577-0E88-4E49-BEDE-D8381327A2AB}"/>
    <cellStyle name="Migliaia 7 3 7 2 2 2 3" xfId="34410" xr:uid="{B400AA51-003F-44B1-981C-22185E1D7B4F}"/>
    <cellStyle name="Migliaia 7 3 7 2 2 3" xfId="17282" xr:uid="{7C99010E-2186-40D3-BC7A-7611DD9B5CA7}"/>
    <cellStyle name="Migliaia 7 3 7 2 2 3 2" xfId="40119" xr:uid="{4B5B579A-2681-4342-A385-B00EC704502C}"/>
    <cellStyle name="Migliaia 7 3 7 2 2 4" xfId="28702" xr:uid="{8C8E12D0-9A3A-4162-8A51-437788E115C8}"/>
    <cellStyle name="Migliaia 7 3 7 2 3" xfId="8719" xr:uid="{2534FA3A-5761-48FF-A739-69E700756A06}"/>
    <cellStyle name="Migliaia 7 3 7 2 3 2" xfId="20136" xr:uid="{31A529BA-5D48-4F7E-9DE3-04158F0BB9DB}"/>
    <cellStyle name="Migliaia 7 3 7 2 3 2 2" xfId="42973" xr:uid="{A1410E10-F1D7-435F-972A-9E1573C876A5}"/>
    <cellStyle name="Migliaia 7 3 7 2 3 3" xfId="31556" xr:uid="{5B5A4BB3-CFDC-473B-AB56-1D5D39CADA4B}"/>
    <cellStyle name="Migliaia 7 3 7 2 4" xfId="14428" xr:uid="{59CF4815-9E02-49E1-9F84-9080B15936AE}"/>
    <cellStyle name="Migliaia 7 3 7 2 4 2" xfId="37265" xr:uid="{6DCAE088-FA2F-4B89-8EC2-F243DB93D59B}"/>
    <cellStyle name="Migliaia 7 3 7 2 5" xfId="25848" xr:uid="{D76CF8A1-BE83-497E-9A86-64788DFABC97}"/>
    <cellStyle name="Migliaia 7 3 7 3" xfId="4437" xr:uid="{DEAA1665-924C-4909-8EB2-494750776680}"/>
    <cellStyle name="Migliaia 7 3 7 3 2" xfId="10146" xr:uid="{A372AA7C-4287-4F23-ACEF-2044A1E6DCEB}"/>
    <cellStyle name="Migliaia 7 3 7 3 2 2" xfId="21563" xr:uid="{D67F9568-1FBD-44CA-97A7-C1DE42BFB529}"/>
    <cellStyle name="Migliaia 7 3 7 3 2 2 2" xfId="44400" xr:uid="{1F3849A4-8522-4151-B010-CA2F9E191959}"/>
    <cellStyle name="Migliaia 7 3 7 3 2 3" xfId="32983" xr:uid="{D0BA0675-91C4-44ED-9AA4-1E8A61FE9C7A}"/>
    <cellStyle name="Migliaia 7 3 7 3 3" xfId="15855" xr:uid="{B257FD67-F7A1-4B5E-88D4-88C6B81F1698}"/>
    <cellStyle name="Migliaia 7 3 7 3 3 2" xfId="38692" xr:uid="{4D7EC655-6198-4EF2-BD06-454357E4E3CA}"/>
    <cellStyle name="Migliaia 7 3 7 3 4" xfId="27275" xr:uid="{1E8D72C3-CDA3-4FFC-880D-CCB3AA8F3A15}"/>
    <cellStyle name="Migliaia 7 3 7 4" xfId="7292" xr:uid="{7871C859-6054-43D4-8ACE-E59CE3D525BB}"/>
    <cellStyle name="Migliaia 7 3 7 4 2" xfId="18709" xr:uid="{1F40DB6A-727D-4A20-8CCE-4A9D1BB6F56C}"/>
    <cellStyle name="Migliaia 7 3 7 4 2 2" xfId="41546" xr:uid="{4B398EF6-1476-44D2-9871-AF3B3DF6A8B9}"/>
    <cellStyle name="Migliaia 7 3 7 4 3" xfId="30129" xr:uid="{DA481138-CDAF-40C3-822B-CC13B1D5D1BF}"/>
    <cellStyle name="Migliaia 7 3 7 5" xfId="13001" xr:uid="{CEBD236F-B07B-4E3F-8167-13A3F08B5A91}"/>
    <cellStyle name="Migliaia 7 3 7 5 2" xfId="35838" xr:uid="{4DC03C6A-4502-4936-8A46-321133782FA9}"/>
    <cellStyle name="Migliaia 7 3 7 6" xfId="24421" xr:uid="{27A621D4-3D06-4EB2-AD2D-46875D65E000}"/>
    <cellStyle name="Migliaia 7 3 8" xfId="1910" xr:uid="{37D71FFC-5B33-4B78-A677-D89885398AAA}"/>
    <cellStyle name="Migliaia 7 3 8 2" xfId="4766" xr:uid="{A88C552D-6F68-4261-AC14-5B6887EFB1D9}"/>
    <cellStyle name="Migliaia 7 3 8 2 2" xfId="10475" xr:uid="{92A93C30-61EB-48D7-8E34-54C198BC3CD7}"/>
    <cellStyle name="Migliaia 7 3 8 2 2 2" xfId="21892" xr:uid="{B0E1C4A1-829E-4281-B23F-299430279787}"/>
    <cellStyle name="Migliaia 7 3 8 2 2 2 2" xfId="44729" xr:uid="{107D054D-5EEB-454C-8E3A-08EEC38B59B4}"/>
    <cellStyle name="Migliaia 7 3 8 2 2 3" xfId="33312" xr:uid="{AB381B09-3C3C-42DC-A60E-1DE8D412DDB8}"/>
    <cellStyle name="Migliaia 7 3 8 2 3" xfId="16184" xr:uid="{7C08114B-D7A4-4DE0-A57C-A74299FDF228}"/>
    <cellStyle name="Migliaia 7 3 8 2 3 2" xfId="39021" xr:uid="{5CF19957-8D61-4181-A371-838BE228E51F}"/>
    <cellStyle name="Migliaia 7 3 8 2 4" xfId="27604" xr:uid="{B5E2F5E1-EE65-4B13-A2CD-973096E14B6E}"/>
    <cellStyle name="Migliaia 7 3 8 3" xfId="7621" xr:uid="{0A6897C6-11D5-4964-9DC6-B921A4DD8923}"/>
    <cellStyle name="Migliaia 7 3 8 3 2" xfId="19038" xr:uid="{D9E0AD93-2C50-4602-A146-02491A2E67D5}"/>
    <cellStyle name="Migliaia 7 3 8 3 2 2" xfId="41875" xr:uid="{610C6BCB-6625-4775-9DBB-1F742F721730}"/>
    <cellStyle name="Migliaia 7 3 8 3 3" xfId="30458" xr:uid="{382D90F7-A2F0-4E8E-88F6-AA639AD7E354}"/>
    <cellStyle name="Migliaia 7 3 8 4" xfId="13330" xr:uid="{8AD16521-4912-4135-A265-4DABA25D0F18}"/>
    <cellStyle name="Migliaia 7 3 8 4 2" xfId="36167" xr:uid="{291AB81D-595F-4710-95EF-2A13624CEC78}"/>
    <cellStyle name="Migliaia 7 3 8 5" xfId="24750" xr:uid="{DE1FDE0D-2B19-4525-AD9C-83993F3E7848}"/>
    <cellStyle name="Migliaia 7 3 9" xfId="3339" xr:uid="{6581D135-C45C-4248-A832-9BE13293327E}"/>
    <cellStyle name="Migliaia 7 3 9 2" xfId="9048" xr:uid="{54E3F9A9-650B-438B-84F1-C652CC65343E}"/>
    <cellStyle name="Migliaia 7 3 9 2 2" xfId="20465" xr:uid="{F3B6D254-88D5-4F2B-B675-63AA0EC68BCE}"/>
    <cellStyle name="Migliaia 7 3 9 2 2 2" xfId="43302" xr:uid="{7E9B48DA-E21B-4339-AD79-EF5A9751E335}"/>
    <cellStyle name="Migliaia 7 3 9 2 3" xfId="31885" xr:uid="{6915441C-2E47-489C-B793-22A0D15F6346}"/>
    <cellStyle name="Migliaia 7 3 9 3" xfId="14757" xr:uid="{8F53B233-7B2C-4FE9-A358-01524CBC9C67}"/>
    <cellStyle name="Migliaia 7 3 9 3 2" xfId="37594" xr:uid="{D4761CEB-B3C7-4AFA-AD09-8377DBA84E59}"/>
    <cellStyle name="Migliaia 7 3 9 4" xfId="26177" xr:uid="{CDB68172-BB44-426B-B99D-E177F2E697F0}"/>
    <cellStyle name="Migliaia 7 4" xfId="405" xr:uid="{FA813EEA-BB7C-4E9C-9643-7DEAABCDEEC1}"/>
    <cellStyle name="Migliaia 7 4 10" xfId="12000" xr:uid="{3080E5CC-930F-4FB5-897F-142C6B12A107}"/>
    <cellStyle name="Migliaia 7 4 10 2" xfId="34837" xr:uid="{22BCD4AF-F27A-4F8C-B86C-B3682B13A4F2}"/>
    <cellStyle name="Migliaia 7 4 11" xfId="23420" xr:uid="{6E680F7E-4CAA-4C4C-964F-E62FC59E5761}"/>
    <cellStyle name="Migliaia 7 4 2" xfId="659" xr:uid="{59ABDE57-3327-46D6-AD27-96F80A54F403}"/>
    <cellStyle name="Migliaia 7 4 2 2" xfId="2224" xr:uid="{AECB99A6-6887-4E01-98EA-686B2206E66E}"/>
    <cellStyle name="Migliaia 7 4 2 2 2" xfId="5080" xr:uid="{324CB99E-05C5-43A5-9D38-76275A93C1A5}"/>
    <cellStyle name="Migliaia 7 4 2 2 2 2" xfId="10788" xr:uid="{257D8166-5787-45FC-87C8-A56321DEBD01}"/>
    <cellStyle name="Migliaia 7 4 2 2 2 2 2" xfId="22206" xr:uid="{4F1B5295-B12C-4026-99B8-08EA6409A285}"/>
    <cellStyle name="Migliaia 7 4 2 2 2 2 2 2" xfId="45043" xr:uid="{8A616F25-715B-4F88-9322-649766398C50}"/>
    <cellStyle name="Migliaia 7 4 2 2 2 2 3" xfId="33626" xr:uid="{62CDB0E5-08E5-4B1B-B185-1E70D0A62702}"/>
    <cellStyle name="Migliaia 7 4 2 2 2 3" xfId="16498" xr:uid="{BFFD872A-00CF-41AC-BFCA-2AB90DB6BF91}"/>
    <cellStyle name="Migliaia 7 4 2 2 2 3 2" xfId="39335" xr:uid="{CC600893-B714-4721-9985-C8D89E5464AA}"/>
    <cellStyle name="Migliaia 7 4 2 2 2 4" xfId="27918" xr:uid="{E914C51B-1DB9-4BD9-BF87-44A8C707C5E4}"/>
    <cellStyle name="Migliaia 7 4 2 2 3" xfId="7935" xr:uid="{A2636602-6900-4FAE-BF29-F6F643F501D8}"/>
    <cellStyle name="Migliaia 7 4 2 2 3 2" xfId="19352" xr:uid="{E640B36B-0D83-499D-B59C-FB376D849976}"/>
    <cellStyle name="Migliaia 7 4 2 2 3 2 2" xfId="42189" xr:uid="{17E79433-C409-45BE-89E5-0BB1B7A1B328}"/>
    <cellStyle name="Migliaia 7 4 2 2 3 3" xfId="30772" xr:uid="{9395BD91-BCD4-4963-95EC-13AF8BFD6DF9}"/>
    <cellStyle name="Migliaia 7 4 2 2 4" xfId="13644" xr:uid="{36C2D0DA-76A5-4C3F-9505-034CE7096D6E}"/>
    <cellStyle name="Migliaia 7 4 2 2 4 2" xfId="36481" xr:uid="{A490C7A1-A87E-40BD-BDB3-1E5DFD74ECBA}"/>
    <cellStyle name="Migliaia 7 4 2 2 5" xfId="25064" xr:uid="{AFF9765C-EDF2-475E-9365-BEE00E987EFD}"/>
    <cellStyle name="Migliaia 7 4 2 3" xfId="3653" xr:uid="{5E3B68A9-77DB-40F8-9DD5-7439BF34FA8E}"/>
    <cellStyle name="Migliaia 7 4 2 3 2" xfId="9362" xr:uid="{0B1A4699-2AB5-4F71-B794-0F259BB3C211}"/>
    <cellStyle name="Migliaia 7 4 2 3 2 2" xfId="20779" xr:uid="{99C081AB-312D-4D6C-8531-47CA52AE81F4}"/>
    <cellStyle name="Migliaia 7 4 2 3 2 2 2" xfId="43616" xr:uid="{2EE2240E-EC6F-43A1-915F-C6347CEDB5E0}"/>
    <cellStyle name="Migliaia 7 4 2 3 2 3" xfId="32199" xr:uid="{83F87F2A-6214-4EA0-9852-3DCEFDD6F835}"/>
    <cellStyle name="Migliaia 7 4 2 3 3" xfId="15071" xr:uid="{442F052B-3E24-4C53-A826-BF38A2BFF50F}"/>
    <cellStyle name="Migliaia 7 4 2 3 3 2" xfId="37908" xr:uid="{89DD0873-6B35-4159-85C7-F7C616262510}"/>
    <cellStyle name="Migliaia 7 4 2 3 4" xfId="26491" xr:uid="{B2274D75-0DB9-4BF7-86BB-4C3E28BBD80B}"/>
    <cellStyle name="Migliaia 7 4 2 4" xfId="6508" xr:uid="{91CE0012-2AC2-40F7-ADA0-FE5372ADA364}"/>
    <cellStyle name="Migliaia 7 4 2 4 2" xfId="17925" xr:uid="{22D5A5FB-A6A3-490D-96BA-97BCE47E5CF6}"/>
    <cellStyle name="Migliaia 7 4 2 4 2 2" xfId="40762" xr:uid="{6163BD38-F459-4DBC-910A-C6C7210F13ED}"/>
    <cellStyle name="Migliaia 7 4 2 4 3" xfId="29345" xr:uid="{4DE0E3F4-8115-4FFF-9263-C6568E686A63}"/>
    <cellStyle name="Migliaia 7 4 2 5" xfId="12217" xr:uid="{8EE7FA0D-2A94-4E63-873E-465C80C05D4A}"/>
    <cellStyle name="Migliaia 7 4 2 5 2" xfId="35054" xr:uid="{1F480DED-D042-4FAD-ACDB-74A90D18586E}"/>
    <cellStyle name="Migliaia 7 4 2 6" xfId="23637" xr:uid="{8866FC52-8C69-4002-862F-F8B710A3A0C1}"/>
    <cellStyle name="Migliaia 7 4 3" xfId="919" xr:uid="{CA6AE8D1-0655-4601-8859-B2EC0EDB68D6}"/>
    <cellStyle name="Migliaia 7 4 3 2" xfId="2441" xr:uid="{2CCDA8D1-3099-46F9-A679-8D3DF380B666}"/>
    <cellStyle name="Migliaia 7 4 3 2 2" xfId="5297" xr:uid="{1A60D203-3DF2-4208-830B-7A49CA35C868}"/>
    <cellStyle name="Migliaia 7 4 3 2 2 2" xfId="11005" xr:uid="{1DE87383-F119-473E-BA3F-85DCD3902A0F}"/>
    <cellStyle name="Migliaia 7 4 3 2 2 2 2" xfId="22423" xr:uid="{CD5EA26E-E732-40B9-BE2D-2F8BDD067F45}"/>
    <cellStyle name="Migliaia 7 4 3 2 2 2 2 2" xfId="45260" xr:uid="{495D0A8A-55C1-49A5-A8E7-4282F005F045}"/>
    <cellStyle name="Migliaia 7 4 3 2 2 2 3" xfId="33843" xr:uid="{C6A4D315-0947-4D74-B8D9-0D7364D06B70}"/>
    <cellStyle name="Migliaia 7 4 3 2 2 3" xfId="16715" xr:uid="{F8448B33-F163-44ED-87FB-1D1C97979CAB}"/>
    <cellStyle name="Migliaia 7 4 3 2 2 3 2" xfId="39552" xr:uid="{DC2590CF-0DA5-4F5A-B7B1-5C944007E348}"/>
    <cellStyle name="Migliaia 7 4 3 2 2 4" xfId="28135" xr:uid="{121ECF8A-A145-462F-A8BD-FA41ADBF3856}"/>
    <cellStyle name="Migliaia 7 4 3 2 3" xfId="8152" xr:uid="{548ADB3D-066A-4B2B-84C7-564A73C17AF2}"/>
    <cellStyle name="Migliaia 7 4 3 2 3 2" xfId="19569" xr:uid="{236BD389-4E45-469B-B05A-5D7F1F34C387}"/>
    <cellStyle name="Migliaia 7 4 3 2 3 2 2" xfId="42406" xr:uid="{AC3EC8F4-C00F-4838-9A0A-9AB9B50F3BEF}"/>
    <cellStyle name="Migliaia 7 4 3 2 3 3" xfId="30989" xr:uid="{5CF91F30-ACC2-47FA-B934-FF15CA2E0A42}"/>
    <cellStyle name="Migliaia 7 4 3 2 4" xfId="13861" xr:uid="{25B9DE56-DA7D-435A-9370-7416EB1014E5}"/>
    <cellStyle name="Migliaia 7 4 3 2 4 2" xfId="36698" xr:uid="{FA0BA02B-47AA-4130-BDB6-C711A3E30965}"/>
    <cellStyle name="Migliaia 7 4 3 2 5" xfId="25281" xr:uid="{DD84FD71-648F-44FD-B025-87F5D50C3FBC}"/>
    <cellStyle name="Migliaia 7 4 3 3" xfId="3870" xr:uid="{72F28930-E869-4D1F-86F6-58D48207CD48}"/>
    <cellStyle name="Migliaia 7 4 3 3 2" xfId="9579" xr:uid="{C177D6AE-45B4-4995-ADF3-E4039A778BBF}"/>
    <cellStyle name="Migliaia 7 4 3 3 2 2" xfId="20996" xr:uid="{4DE0FEA8-F01B-4953-AAEA-5F22BB4D5710}"/>
    <cellStyle name="Migliaia 7 4 3 3 2 2 2" xfId="43833" xr:uid="{E36E0CB2-9D26-4876-B76D-6739EA23F121}"/>
    <cellStyle name="Migliaia 7 4 3 3 2 3" xfId="32416" xr:uid="{6FA6C2AE-0AD1-4A11-82CE-98AE4A8A31B1}"/>
    <cellStyle name="Migliaia 7 4 3 3 3" xfId="15288" xr:uid="{7BD04F17-751D-49E7-8DBC-0C2EA55E3B45}"/>
    <cellStyle name="Migliaia 7 4 3 3 3 2" xfId="38125" xr:uid="{5EBB3BC2-C146-4E5C-8F9E-8F39441EBD3E}"/>
    <cellStyle name="Migliaia 7 4 3 3 4" xfId="26708" xr:uid="{555C2A2E-D29D-4693-9B66-8C77202FB985}"/>
    <cellStyle name="Migliaia 7 4 3 4" xfId="6725" xr:uid="{4AC3F1E0-6D14-48B5-A77F-919D6CF4B0E3}"/>
    <cellStyle name="Migliaia 7 4 3 4 2" xfId="18142" xr:uid="{6195C56F-6102-4C66-A6BA-F109A3F40B56}"/>
    <cellStyle name="Migliaia 7 4 3 4 2 2" xfId="40979" xr:uid="{8993A22B-1434-4838-BA73-04624D2D2F46}"/>
    <cellStyle name="Migliaia 7 4 3 4 3" xfId="29562" xr:uid="{612D8D36-75DD-47A3-BC6E-17B090155D9A}"/>
    <cellStyle name="Migliaia 7 4 3 5" xfId="12434" xr:uid="{D1C25200-A94E-4E6D-948C-F0E519A382C4}"/>
    <cellStyle name="Migliaia 7 4 3 5 2" xfId="35271" xr:uid="{1473F3D9-9294-4BC8-AE26-FFCF0413EFCD}"/>
    <cellStyle name="Migliaia 7 4 3 6" xfId="23854" xr:uid="{3574EB3E-A4DF-44C9-8A31-787936F52029}"/>
    <cellStyle name="Migliaia 7 4 4" xfId="1166" xr:uid="{F8C18EFE-0EF4-4278-B1AF-9C4AA20AE145}"/>
    <cellStyle name="Migliaia 7 4 4 2" xfId="2658" xr:uid="{37D9E695-7E05-4D7B-8CB4-C44A0AC6CB1D}"/>
    <cellStyle name="Migliaia 7 4 4 2 2" xfId="5514" xr:uid="{600BD022-6477-402A-9FD1-1E83046742EC}"/>
    <cellStyle name="Migliaia 7 4 4 2 2 2" xfId="11222" xr:uid="{836681E8-D525-487E-9192-EA709E6AE6E8}"/>
    <cellStyle name="Migliaia 7 4 4 2 2 2 2" xfId="22640" xr:uid="{F31F27B8-8239-404E-97FD-BB562F85EFF0}"/>
    <cellStyle name="Migliaia 7 4 4 2 2 2 2 2" xfId="45477" xr:uid="{DB2A57B9-5531-4478-95BA-89BFC8FABA89}"/>
    <cellStyle name="Migliaia 7 4 4 2 2 2 3" xfId="34060" xr:uid="{9A97AAB7-D614-435F-ACF6-99347E9CA21B}"/>
    <cellStyle name="Migliaia 7 4 4 2 2 3" xfId="16932" xr:uid="{84153504-D985-48D1-A0FB-5B0AFBDEBD5F}"/>
    <cellStyle name="Migliaia 7 4 4 2 2 3 2" xfId="39769" xr:uid="{43C8C9D9-3FB3-426F-894B-BF78CF4F310B}"/>
    <cellStyle name="Migliaia 7 4 4 2 2 4" xfId="28352" xr:uid="{B8738F6D-7A77-446A-B37D-5BA0BA01CD81}"/>
    <cellStyle name="Migliaia 7 4 4 2 3" xfId="8369" xr:uid="{A2070322-CB5D-46F1-B3AE-06FC23DCD10D}"/>
    <cellStyle name="Migliaia 7 4 4 2 3 2" xfId="19786" xr:uid="{EEAF2FA9-C83F-4DC8-A81D-FE55749ED799}"/>
    <cellStyle name="Migliaia 7 4 4 2 3 2 2" xfId="42623" xr:uid="{AB1F6EE3-13F1-41AD-8716-C886869859BD}"/>
    <cellStyle name="Migliaia 7 4 4 2 3 3" xfId="31206" xr:uid="{04C9E296-2A20-4E23-AB3E-BF806C49DAA8}"/>
    <cellStyle name="Migliaia 7 4 4 2 4" xfId="14078" xr:uid="{7767BB56-0527-451F-966D-13AA1E002F64}"/>
    <cellStyle name="Migliaia 7 4 4 2 4 2" xfId="36915" xr:uid="{9395CE98-9256-40A3-8EE1-AAEBB794898A}"/>
    <cellStyle name="Migliaia 7 4 4 2 5" xfId="25498" xr:uid="{D61C6583-37A5-40B7-81E5-2BC0FE1FC15A}"/>
    <cellStyle name="Migliaia 7 4 4 3" xfId="4087" xr:uid="{58063BC2-28E4-42AE-BFBE-08D881500DA6}"/>
    <cellStyle name="Migliaia 7 4 4 3 2" xfId="9796" xr:uid="{BF40C73C-6A75-4151-94D9-F99749F0CDFF}"/>
    <cellStyle name="Migliaia 7 4 4 3 2 2" xfId="21213" xr:uid="{0B589B21-309D-47E6-8D0A-B85A9FCC1BDE}"/>
    <cellStyle name="Migliaia 7 4 4 3 2 2 2" xfId="44050" xr:uid="{2BF0FE58-9640-4E95-A69F-259D2BB2B215}"/>
    <cellStyle name="Migliaia 7 4 4 3 2 3" xfId="32633" xr:uid="{79C6067E-72E2-4AD6-8914-277FE5648C5C}"/>
    <cellStyle name="Migliaia 7 4 4 3 3" xfId="15505" xr:uid="{96E3E8EE-A8E5-43F5-AD65-B3D16B32752C}"/>
    <cellStyle name="Migliaia 7 4 4 3 3 2" xfId="38342" xr:uid="{935865DD-83CB-427F-B17F-853CA360D384}"/>
    <cellStyle name="Migliaia 7 4 4 3 4" xfId="26925" xr:uid="{584E065D-1ED1-4014-93B9-7D4E9756335A}"/>
    <cellStyle name="Migliaia 7 4 4 4" xfId="6942" xr:uid="{ACAE660E-D0F2-4E71-8F31-20165A98B702}"/>
    <cellStyle name="Migliaia 7 4 4 4 2" xfId="18359" xr:uid="{772FC472-0097-4169-9DE4-2DC3D5B4AA80}"/>
    <cellStyle name="Migliaia 7 4 4 4 2 2" xfId="41196" xr:uid="{898D63EA-C205-43D1-8E6B-2BB4CE654F25}"/>
    <cellStyle name="Migliaia 7 4 4 4 3" xfId="29779" xr:uid="{B5BE5DCB-ADB8-4BDE-9EB3-226669B8FA9A}"/>
    <cellStyle name="Migliaia 7 4 4 5" xfId="12651" xr:uid="{D3CA5F0F-5509-4325-8701-ADE19ACB6D3A}"/>
    <cellStyle name="Migliaia 7 4 4 5 2" xfId="35488" xr:uid="{01EC1885-70F0-4BC2-8275-5265F34E39C4}"/>
    <cellStyle name="Migliaia 7 4 4 6" xfId="24071" xr:uid="{9DB006C9-5E3E-4E47-B224-D49DFDB89163}"/>
    <cellStyle name="Migliaia 7 4 5" xfId="1413" xr:uid="{68E20A6B-B167-4309-86A2-C8FFE2E32CB3}"/>
    <cellStyle name="Migliaia 7 4 5 2" xfId="2875" xr:uid="{20BC7534-9290-43D6-86DA-86369543A6E1}"/>
    <cellStyle name="Migliaia 7 4 5 2 2" xfId="5731" xr:uid="{ECA4D9D5-04FE-4530-AB5F-F024B9A4CA38}"/>
    <cellStyle name="Migliaia 7 4 5 2 2 2" xfId="11439" xr:uid="{B45CE71C-1858-43DF-B51F-E622B1A787DC}"/>
    <cellStyle name="Migliaia 7 4 5 2 2 2 2" xfId="22857" xr:uid="{8E8455C8-C717-4680-BC30-91B274527554}"/>
    <cellStyle name="Migliaia 7 4 5 2 2 2 2 2" xfId="45694" xr:uid="{D8824502-2741-43B4-9603-50797C9A3EBB}"/>
    <cellStyle name="Migliaia 7 4 5 2 2 2 3" xfId="34277" xr:uid="{C97C1FDC-6EF5-4DA8-8C2C-8EE86FBF4A01}"/>
    <cellStyle name="Migliaia 7 4 5 2 2 3" xfId="17149" xr:uid="{F162322F-FC50-4E14-B091-BB350CE953F9}"/>
    <cellStyle name="Migliaia 7 4 5 2 2 3 2" xfId="39986" xr:uid="{CABEEEDF-E229-437D-A2C0-8EFB4367CC84}"/>
    <cellStyle name="Migliaia 7 4 5 2 2 4" xfId="28569" xr:uid="{7CAFFC4A-BAA1-4E3D-8135-712E23C809B6}"/>
    <cellStyle name="Migliaia 7 4 5 2 3" xfId="8586" xr:uid="{F8CDC602-05A2-45FE-9D40-623EB36BC70D}"/>
    <cellStyle name="Migliaia 7 4 5 2 3 2" xfId="20003" xr:uid="{EB2F5318-0FC8-4C71-9255-09717949E2A7}"/>
    <cellStyle name="Migliaia 7 4 5 2 3 2 2" xfId="42840" xr:uid="{595F7FB4-9BD6-44FD-ABAD-65F2E4E0CC29}"/>
    <cellStyle name="Migliaia 7 4 5 2 3 3" xfId="31423" xr:uid="{47655695-D84C-4AE4-B557-96F8A6B42CE8}"/>
    <cellStyle name="Migliaia 7 4 5 2 4" xfId="14295" xr:uid="{6AD5BCF6-36CA-4481-98CC-28E0B18F0F80}"/>
    <cellStyle name="Migliaia 7 4 5 2 4 2" xfId="37132" xr:uid="{023CD818-1350-4C50-9B6D-10A5AFA25BC8}"/>
    <cellStyle name="Migliaia 7 4 5 2 5" xfId="25715" xr:uid="{22871679-9BDA-4F89-A498-266F1C5B775F}"/>
    <cellStyle name="Migliaia 7 4 5 3" xfId="4304" xr:uid="{33F29F9F-9E1B-47B4-A442-A71CEE7553D1}"/>
    <cellStyle name="Migliaia 7 4 5 3 2" xfId="10013" xr:uid="{39FA6560-813B-485F-A519-C509AB7551CE}"/>
    <cellStyle name="Migliaia 7 4 5 3 2 2" xfId="21430" xr:uid="{9A225F76-7A26-4675-A30B-F8131E006B81}"/>
    <cellStyle name="Migliaia 7 4 5 3 2 2 2" xfId="44267" xr:uid="{EB96A409-9E06-412A-860B-F20135FEB095}"/>
    <cellStyle name="Migliaia 7 4 5 3 2 3" xfId="32850" xr:uid="{AF29E5A9-F202-44C4-BD42-8CBF2F796DDC}"/>
    <cellStyle name="Migliaia 7 4 5 3 3" xfId="15722" xr:uid="{ADECAE8F-A012-41B8-8FAD-82DD4B044FCB}"/>
    <cellStyle name="Migliaia 7 4 5 3 3 2" xfId="38559" xr:uid="{21233160-E366-4150-ABA0-2E61B385ED84}"/>
    <cellStyle name="Migliaia 7 4 5 3 4" xfId="27142" xr:uid="{79570F5A-BF7B-4868-8611-99704978DADD}"/>
    <cellStyle name="Migliaia 7 4 5 4" xfId="7159" xr:uid="{5B5D83E8-4AA4-43CB-B687-91C4C112E35D}"/>
    <cellStyle name="Migliaia 7 4 5 4 2" xfId="18576" xr:uid="{97BBA3A8-44A5-418D-8911-6E753C5BFAF6}"/>
    <cellStyle name="Migliaia 7 4 5 4 2 2" xfId="41413" xr:uid="{512B499D-0D37-477D-8929-0E2E46D76DBC}"/>
    <cellStyle name="Migliaia 7 4 5 4 3" xfId="29996" xr:uid="{E80A221A-BC97-4B3D-89CA-3157D8978802}"/>
    <cellStyle name="Migliaia 7 4 5 5" xfId="12868" xr:uid="{6C3542C4-C425-43FC-90C0-D6E85CE9968D}"/>
    <cellStyle name="Migliaia 7 4 5 5 2" xfId="35705" xr:uid="{CAF47E8F-DF80-4706-934C-65ECB8EC2B28}"/>
    <cellStyle name="Migliaia 7 4 5 6" xfId="24288" xr:uid="{1A63A45D-E0BB-4236-803F-5751866B3FE6}"/>
    <cellStyle name="Migliaia 7 4 6" xfId="1660" xr:uid="{8B52906B-F5BB-467F-B699-5B847D54183A}"/>
    <cellStyle name="Migliaia 7 4 6 2" xfId="3092" xr:uid="{EABD99A3-897D-4AA4-A3B2-668C66113C8C}"/>
    <cellStyle name="Migliaia 7 4 6 2 2" xfId="5948" xr:uid="{ED029C45-6B6E-4CC2-A194-3E875B62034D}"/>
    <cellStyle name="Migliaia 7 4 6 2 2 2" xfId="11656" xr:uid="{B6D1DC05-DCAF-4300-92FE-5A46A80154BA}"/>
    <cellStyle name="Migliaia 7 4 6 2 2 2 2" xfId="23074" xr:uid="{9AA18F8F-AC2E-4FB3-8AE9-B852E027D473}"/>
    <cellStyle name="Migliaia 7 4 6 2 2 2 2 2" xfId="45911" xr:uid="{464E2BA6-A432-4766-9F48-DCAB759847A0}"/>
    <cellStyle name="Migliaia 7 4 6 2 2 2 3" xfId="34494" xr:uid="{8B5EE9A9-F8D4-4A2F-BBDA-6619B10D101D}"/>
    <cellStyle name="Migliaia 7 4 6 2 2 3" xfId="17366" xr:uid="{524CCCD3-9BD7-4029-BF8F-9C484639FA9D}"/>
    <cellStyle name="Migliaia 7 4 6 2 2 3 2" xfId="40203" xr:uid="{667EAFC0-E787-4AD7-BA99-E7D004E85F0A}"/>
    <cellStyle name="Migliaia 7 4 6 2 2 4" xfId="28786" xr:uid="{7A017F3A-B724-4413-8468-C8A37DBCF7CB}"/>
    <cellStyle name="Migliaia 7 4 6 2 3" xfId="8803" xr:uid="{608884DE-35DF-4ED1-B1C2-7B32A2B15B7A}"/>
    <cellStyle name="Migliaia 7 4 6 2 3 2" xfId="20220" xr:uid="{A83B0A67-FE13-463D-925E-E2B2FF7448AE}"/>
    <cellStyle name="Migliaia 7 4 6 2 3 2 2" xfId="43057" xr:uid="{74445EAC-3F39-471A-BDF0-9A2861E00066}"/>
    <cellStyle name="Migliaia 7 4 6 2 3 3" xfId="31640" xr:uid="{C3E35C81-02DC-4B3A-AC39-E3B90CA7CAF6}"/>
    <cellStyle name="Migliaia 7 4 6 2 4" xfId="14512" xr:uid="{37D7FB69-ABE8-459F-9477-B364F594DAA6}"/>
    <cellStyle name="Migliaia 7 4 6 2 4 2" xfId="37349" xr:uid="{51A6DA93-5BEF-4232-8671-F7D676AA85BC}"/>
    <cellStyle name="Migliaia 7 4 6 2 5" xfId="25932" xr:uid="{4282933C-66DB-42C3-8B96-33DF3A6EE4E2}"/>
    <cellStyle name="Migliaia 7 4 6 3" xfId="4521" xr:uid="{DC6144DD-F827-41B7-8D48-FE5514580716}"/>
    <cellStyle name="Migliaia 7 4 6 3 2" xfId="10230" xr:uid="{CC735846-A622-4070-B515-4308B64CB894}"/>
    <cellStyle name="Migliaia 7 4 6 3 2 2" xfId="21647" xr:uid="{EB303B65-F567-4A7A-A481-C40A18394BB7}"/>
    <cellStyle name="Migliaia 7 4 6 3 2 2 2" xfId="44484" xr:uid="{B19D3302-63C0-4FA9-A57E-80BF1F39E73B}"/>
    <cellStyle name="Migliaia 7 4 6 3 2 3" xfId="33067" xr:uid="{AD049077-E787-4837-A2C4-D4CBC46504F3}"/>
    <cellStyle name="Migliaia 7 4 6 3 3" xfId="15939" xr:uid="{A84B8BD5-02A1-488A-8D84-872FAB3C5A97}"/>
    <cellStyle name="Migliaia 7 4 6 3 3 2" xfId="38776" xr:uid="{8571B96F-562E-4C6C-9478-38A9E382A62D}"/>
    <cellStyle name="Migliaia 7 4 6 3 4" xfId="27359" xr:uid="{C23B3AE2-6B87-4FC4-B5B6-309A1FD51635}"/>
    <cellStyle name="Migliaia 7 4 6 4" xfId="7376" xr:uid="{C97633D5-D444-457A-BEB6-503D34C986A4}"/>
    <cellStyle name="Migliaia 7 4 6 4 2" xfId="18793" xr:uid="{8E313B4E-1DCD-47A6-9819-C7DFAB01AE3B}"/>
    <cellStyle name="Migliaia 7 4 6 4 2 2" xfId="41630" xr:uid="{5D70E103-C3C8-40F3-A1D2-7192FEAABADB}"/>
    <cellStyle name="Migliaia 7 4 6 4 3" xfId="30213" xr:uid="{F6BD0DD4-1A22-4200-950A-623AEF32E00E}"/>
    <cellStyle name="Migliaia 7 4 6 5" xfId="13085" xr:uid="{0368CA55-A2B8-44E5-B014-FCB5E97162DB}"/>
    <cellStyle name="Migliaia 7 4 6 5 2" xfId="35922" xr:uid="{8AF188FF-B6BA-4B75-B892-65C21A0A5FFA}"/>
    <cellStyle name="Migliaia 7 4 6 6" xfId="24505" xr:uid="{F47FCC72-09D7-4CAD-8B5B-861DE6875427}"/>
    <cellStyle name="Migliaia 7 4 7" xfId="2007" xr:uid="{CE6E7B6A-AAF6-4720-A5FA-D1DB62B1852A}"/>
    <cellStyle name="Migliaia 7 4 7 2" xfId="4863" xr:uid="{A5C74001-3329-4AE1-9A98-9EADAA764F0F}"/>
    <cellStyle name="Migliaia 7 4 7 2 2" xfId="10571" xr:uid="{2B211699-F40D-4AC6-8881-C7334FECD1D6}"/>
    <cellStyle name="Migliaia 7 4 7 2 2 2" xfId="21989" xr:uid="{17270A6B-79D2-49FD-821C-C99524BBC99B}"/>
    <cellStyle name="Migliaia 7 4 7 2 2 2 2" xfId="44826" xr:uid="{AA5F26D8-2AAE-489A-A07C-E6347A510EC3}"/>
    <cellStyle name="Migliaia 7 4 7 2 2 3" xfId="33409" xr:uid="{99DA6ADA-C546-45D2-9F45-2C0FA8C26B43}"/>
    <cellStyle name="Migliaia 7 4 7 2 3" xfId="16281" xr:uid="{1C561384-7BA7-48FD-BA85-C455B16FB481}"/>
    <cellStyle name="Migliaia 7 4 7 2 3 2" xfId="39118" xr:uid="{AA5B3F75-AAC8-4BAC-B56A-8BC0014E74A0}"/>
    <cellStyle name="Migliaia 7 4 7 2 4" xfId="27701" xr:uid="{366DC362-244E-4657-88AF-CB0A98707EC7}"/>
    <cellStyle name="Migliaia 7 4 7 3" xfId="7718" xr:uid="{DCCC9BC8-A059-43CA-9005-97D8EB2C4FCC}"/>
    <cellStyle name="Migliaia 7 4 7 3 2" xfId="19135" xr:uid="{D5FA8A9A-CABE-4BA3-91DD-246D31AF694D}"/>
    <cellStyle name="Migliaia 7 4 7 3 2 2" xfId="41972" xr:uid="{B07B860E-2977-4B76-B9BC-6DC3DF88B5CD}"/>
    <cellStyle name="Migliaia 7 4 7 3 3" xfId="30555" xr:uid="{D7C38520-B969-4C57-A1FD-CD0EBAA6739A}"/>
    <cellStyle name="Migliaia 7 4 7 4" xfId="13427" xr:uid="{C48DE54B-34D7-4247-8EC8-76EC11138698}"/>
    <cellStyle name="Migliaia 7 4 7 4 2" xfId="36264" xr:uid="{FB4CB888-3DB1-44EC-BEF4-BCFA1E970B46}"/>
    <cellStyle name="Migliaia 7 4 7 5" xfId="24847" xr:uid="{027140C1-BE83-486E-AB3D-C604A5589187}"/>
    <cellStyle name="Migliaia 7 4 8" xfId="3436" xr:uid="{7B9A3EA0-7D4B-48B7-96C1-BB7F30495884}"/>
    <cellStyle name="Migliaia 7 4 8 2" xfId="9145" xr:uid="{3E9D0499-444F-45B7-9744-11641C8ECEDF}"/>
    <cellStyle name="Migliaia 7 4 8 2 2" xfId="20562" xr:uid="{E6F7515F-05A1-4C55-A511-2BB4613F8DDA}"/>
    <cellStyle name="Migliaia 7 4 8 2 2 2" xfId="43399" xr:uid="{15DB9002-966B-4C67-817F-322534C7CE50}"/>
    <cellStyle name="Migliaia 7 4 8 2 3" xfId="31982" xr:uid="{0783986D-5EAF-4966-A340-96BF142BFF37}"/>
    <cellStyle name="Migliaia 7 4 8 3" xfId="14854" xr:uid="{5078DC63-33D9-4752-8E1B-FC2B1E4191D5}"/>
    <cellStyle name="Migliaia 7 4 8 3 2" xfId="37691" xr:uid="{38E0A173-2C7A-4EA7-9309-AC8F11B5B860}"/>
    <cellStyle name="Migliaia 7 4 8 4" xfId="26274" xr:uid="{BB2C9507-0D78-4200-99AF-F952F8582E41}"/>
    <cellStyle name="Migliaia 7 4 9" xfId="6291" xr:uid="{07D031FD-E689-4389-A8E4-480602D188BF}"/>
    <cellStyle name="Migliaia 7 4 9 2" xfId="17708" xr:uid="{C5BE2C32-1D50-4387-B52D-596937B7E5A2}"/>
    <cellStyle name="Migliaia 7 4 9 2 2" xfId="40545" xr:uid="{712ABCCD-CF32-4D94-AA46-228801ED13FF}"/>
    <cellStyle name="Migliaia 7 4 9 3" xfId="29128" xr:uid="{9A91E9C0-E775-457E-85ED-D4AE21B078E2}"/>
    <cellStyle name="Migliaia 7 5" xfId="525" xr:uid="{C8004E7B-8A10-4807-BF91-3C1EDCAF26F1}"/>
    <cellStyle name="Migliaia 7 5 2" xfId="2110" xr:uid="{B06F9B1E-4A87-419E-A9C3-B7C5002EF6C8}"/>
    <cellStyle name="Migliaia 7 5 2 2" xfId="4966" xr:uid="{54BB48A9-374E-45EE-9569-532EB6C4AC06}"/>
    <cellStyle name="Migliaia 7 5 2 2 2" xfId="10674" xr:uid="{10CAAC2C-1CA9-4E7C-8638-F2BC8442BD1B}"/>
    <cellStyle name="Migliaia 7 5 2 2 2 2" xfId="22092" xr:uid="{F7E8141C-AF98-4D8F-9706-C0CFAB314438}"/>
    <cellStyle name="Migliaia 7 5 2 2 2 2 2" xfId="44929" xr:uid="{5039131F-E090-413D-BC71-A458FBA1F0C2}"/>
    <cellStyle name="Migliaia 7 5 2 2 2 3" xfId="33512" xr:uid="{5D33C478-5F86-4474-970B-FDE233AEC556}"/>
    <cellStyle name="Migliaia 7 5 2 2 3" xfId="16384" xr:uid="{EA66CDCC-66D3-4983-8B96-30A881311ACE}"/>
    <cellStyle name="Migliaia 7 5 2 2 3 2" xfId="39221" xr:uid="{E9AD612F-CFB0-4409-BA94-24B9BEA9020F}"/>
    <cellStyle name="Migliaia 7 5 2 2 4" xfId="27804" xr:uid="{5BE81E2D-3783-4EF6-8471-5C48B77724FF}"/>
    <cellStyle name="Migliaia 7 5 2 3" xfId="7821" xr:uid="{E7FE6A55-0A45-4988-A491-DF941B04BB85}"/>
    <cellStyle name="Migliaia 7 5 2 3 2" xfId="19238" xr:uid="{73BFE9F8-B60E-4C9A-B3CF-4E5BA869CFF5}"/>
    <cellStyle name="Migliaia 7 5 2 3 2 2" xfId="42075" xr:uid="{20E7745A-AB38-43D4-B6E2-68D0A5AB4FF5}"/>
    <cellStyle name="Migliaia 7 5 2 3 3" xfId="30658" xr:uid="{B5E24A09-F111-43CE-9738-B528C0EC5516}"/>
    <cellStyle name="Migliaia 7 5 2 4" xfId="13530" xr:uid="{A596A9E1-F2A3-4D68-8207-2ABCD0678FAF}"/>
    <cellStyle name="Migliaia 7 5 2 4 2" xfId="36367" xr:uid="{80F59D45-AA37-43B1-9FFD-548A794761C5}"/>
    <cellStyle name="Migliaia 7 5 2 5" xfId="24950" xr:uid="{C474931A-DD0C-4C59-82E6-680BA118ACDD}"/>
    <cellStyle name="Migliaia 7 5 3" xfId="3539" xr:uid="{9DA6F73A-26ED-4235-8B1C-ECADDDBD842D}"/>
    <cellStyle name="Migliaia 7 5 3 2" xfId="9248" xr:uid="{BB662B49-CFE8-460C-A52A-3D6408B3580D}"/>
    <cellStyle name="Migliaia 7 5 3 2 2" xfId="20665" xr:uid="{79B105E0-8A76-4BA3-8B27-64578E483C7A}"/>
    <cellStyle name="Migliaia 7 5 3 2 2 2" xfId="43502" xr:uid="{4F5B9D28-FB45-41F7-A260-89ED440B9173}"/>
    <cellStyle name="Migliaia 7 5 3 2 3" xfId="32085" xr:uid="{5E60FFD4-7A3B-46A8-9BA0-21309337B006}"/>
    <cellStyle name="Migliaia 7 5 3 3" xfId="14957" xr:uid="{7BC8505C-BB2F-4F10-9B2C-B0A556CEA7C2}"/>
    <cellStyle name="Migliaia 7 5 3 3 2" xfId="37794" xr:uid="{51D80448-8450-4335-93CD-08CD7B4DD037}"/>
    <cellStyle name="Migliaia 7 5 3 4" xfId="26377" xr:uid="{B873F4E0-650C-4D04-989C-23B4623B4D8A}"/>
    <cellStyle name="Migliaia 7 5 4" xfId="6394" xr:uid="{17E94609-AF07-4538-83D4-2864A299CB56}"/>
    <cellStyle name="Migliaia 7 5 4 2" xfId="17811" xr:uid="{85F98EC1-5C3C-4ED2-BBA9-9AAD68DFB9E9}"/>
    <cellStyle name="Migliaia 7 5 4 2 2" xfId="40648" xr:uid="{D00EA9F6-CA22-4DE1-A2DB-C3EA98AEA077}"/>
    <cellStyle name="Migliaia 7 5 4 3" xfId="29231" xr:uid="{812A14A9-0541-4DEE-8AEF-1C0313B19C84}"/>
    <cellStyle name="Migliaia 7 5 5" xfId="12103" xr:uid="{64633581-9816-4154-B1BB-EA3C5932CCB0}"/>
    <cellStyle name="Migliaia 7 5 5 2" xfId="34940" xr:uid="{A9A8EF83-9F4F-4C77-8692-AF96276D0FD0}"/>
    <cellStyle name="Migliaia 7 5 6" xfId="23523" xr:uid="{80D98667-6868-4979-9CAB-103A1E549816}"/>
    <cellStyle name="Migliaia 7 6" xfId="788" xr:uid="{FFE85498-B32A-481C-84D0-06627C02D434}"/>
    <cellStyle name="Migliaia 7 6 2" xfId="2327" xr:uid="{23B64BC6-FCD6-4CCF-A83F-6B27C3E042FC}"/>
    <cellStyle name="Migliaia 7 6 2 2" xfId="5183" xr:uid="{66F94DE4-3B9F-4E71-8957-D0C4CBD34BEB}"/>
    <cellStyle name="Migliaia 7 6 2 2 2" xfId="10891" xr:uid="{A1C67B19-06AD-40CD-B457-840AE756F4CA}"/>
    <cellStyle name="Migliaia 7 6 2 2 2 2" xfId="22309" xr:uid="{213CE984-FE4F-4076-860C-E1DB9F7ABBA5}"/>
    <cellStyle name="Migliaia 7 6 2 2 2 2 2" xfId="45146" xr:uid="{DC393DE3-18C9-464F-A986-965AB0F27230}"/>
    <cellStyle name="Migliaia 7 6 2 2 2 3" xfId="33729" xr:uid="{77022B32-0717-4789-AF3C-59D7FA52E80A}"/>
    <cellStyle name="Migliaia 7 6 2 2 3" xfId="16601" xr:uid="{BDC1FBF0-60B8-4496-8FB4-2BB1785310C4}"/>
    <cellStyle name="Migliaia 7 6 2 2 3 2" xfId="39438" xr:uid="{E2D668A2-BBF7-4424-B46F-29FAA3DB6D87}"/>
    <cellStyle name="Migliaia 7 6 2 2 4" xfId="28021" xr:uid="{9B48C75A-97A6-455B-AC46-73A7D6F9DBE9}"/>
    <cellStyle name="Migliaia 7 6 2 3" xfId="8038" xr:uid="{704DFE57-CCE0-45D1-BE6A-989B621A6DC0}"/>
    <cellStyle name="Migliaia 7 6 2 3 2" xfId="19455" xr:uid="{EA217E1F-4547-4A13-8ABD-88901CFEBEC7}"/>
    <cellStyle name="Migliaia 7 6 2 3 2 2" xfId="42292" xr:uid="{585E2570-109D-42FD-9458-CEC8E87782CF}"/>
    <cellStyle name="Migliaia 7 6 2 3 3" xfId="30875" xr:uid="{82E667FA-0FA1-4CEF-A8F5-D38F20C5F182}"/>
    <cellStyle name="Migliaia 7 6 2 4" xfId="13747" xr:uid="{6101EC44-0009-4870-B89A-DA67702A632E}"/>
    <cellStyle name="Migliaia 7 6 2 4 2" xfId="36584" xr:uid="{91CD9132-1A5B-4529-A72D-601A32FBCBBA}"/>
    <cellStyle name="Migliaia 7 6 2 5" xfId="25167" xr:uid="{3B211CB3-F7DC-4587-85A4-9B0A9B558D9A}"/>
    <cellStyle name="Migliaia 7 6 3" xfId="3756" xr:uid="{11225088-8C9E-44C5-8E04-87DB2458F106}"/>
    <cellStyle name="Migliaia 7 6 3 2" xfId="9465" xr:uid="{E6DA4934-2ECD-462E-8869-B4ADA1A6A284}"/>
    <cellStyle name="Migliaia 7 6 3 2 2" xfId="20882" xr:uid="{941DD54F-C92D-4505-8D42-5A262214AF3E}"/>
    <cellStyle name="Migliaia 7 6 3 2 2 2" xfId="43719" xr:uid="{D3CBA94D-02F8-46B8-B029-85112A8726F3}"/>
    <cellStyle name="Migliaia 7 6 3 2 3" xfId="32302" xr:uid="{B66A8D46-CECB-410D-B4B2-6CC67953C576}"/>
    <cellStyle name="Migliaia 7 6 3 3" xfId="15174" xr:uid="{EF0799C0-C99F-45CF-A9EA-89B1617673D1}"/>
    <cellStyle name="Migliaia 7 6 3 3 2" xfId="38011" xr:uid="{36AEF5BA-3F31-4645-ABD4-7471CE6A2716}"/>
    <cellStyle name="Migliaia 7 6 3 4" xfId="26594" xr:uid="{C948A9EE-F16C-480B-AF3E-FE1093AE5F0F}"/>
    <cellStyle name="Migliaia 7 6 4" xfId="6611" xr:uid="{7ADA2865-71DA-4DB5-8379-17CDE7C98C35}"/>
    <cellStyle name="Migliaia 7 6 4 2" xfId="18028" xr:uid="{8490DCBC-DD7F-48F3-A1F2-BE39E260DA5B}"/>
    <cellStyle name="Migliaia 7 6 4 2 2" xfId="40865" xr:uid="{BF3E8AD9-7AA6-401F-BC4C-FCF168200ACF}"/>
    <cellStyle name="Migliaia 7 6 4 3" xfId="29448" xr:uid="{3FFF0C3F-89D3-443F-AD12-211A035B06E9}"/>
    <cellStyle name="Migliaia 7 6 5" xfId="12320" xr:uid="{329DCD9C-7015-438B-845C-5D2A0C7A0D4E}"/>
    <cellStyle name="Migliaia 7 6 5 2" xfId="35157" xr:uid="{B042CC7C-972A-474C-847C-8BFB39F3A2D2}"/>
    <cellStyle name="Migliaia 7 6 6" xfId="23740" xr:uid="{2B221AB6-5C71-43B2-A13D-D6CA16393B92}"/>
    <cellStyle name="Migliaia 7 7" xfId="1035" xr:uid="{FF928125-CA4E-4329-B50E-29F9615867FC}"/>
    <cellStyle name="Migliaia 7 7 2" xfId="2544" xr:uid="{037AF5F4-7554-4733-9E93-D75FFE2D5C2C}"/>
    <cellStyle name="Migliaia 7 7 2 2" xfId="5400" xr:uid="{EF80B4ED-4344-454F-A91B-4A1F707CCAF8}"/>
    <cellStyle name="Migliaia 7 7 2 2 2" xfId="11108" xr:uid="{543AE625-F161-4F14-824C-D4B100E4EED9}"/>
    <cellStyle name="Migliaia 7 7 2 2 2 2" xfId="22526" xr:uid="{1F08060B-B681-446E-9788-18888A2407FC}"/>
    <cellStyle name="Migliaia 7 7 2 2 2 2 2" xfId="45363" xr:uid="{30852413-03BA-4197-AC7C-D40BA8F7AF56}"/>
    <cellStyle name="Migliaia 7 7 2 2 2 3" xfId="33946" xr:uid="{E38E25F6-42C4-4EB3-8B79-2084178399A4}"/>
    <cellStyle name="Migliaia 7 7 2 2 3" xfId="16818" xr:uid="{9012E762-A64F-44D1-AFDF-410BE3D40D32}"/>
    <cellStyle name="Migliaia 7 7 2 2 3 2" xfId="39655" xr:uid="{2185B800-9B6B-4CCD-8473-C5197B6BCB4F}"/>
    <cellStyle name="Migliaia 7 7 2 2 4" xfId="28238" xr:uid="{4D430094-3F77-49DF-8BC3-338D2679A289}"/>
    <cellStyle name="Migliaia 7 7 2 3" xfId="8255" xr:uid="{7AA3883B-796C-4006-BFDD-FCA2B0C2C21E}"/>
    <cellStyle name="Migliaia 7 7 2 3 2" xfId="19672" xr:uid="{57DF8B29-7E8A-4D74-A3EB-43A61375F878}"/>
    <cellStyle name="Migliaia 7 7 2 3 2 2" xfId="42509" xr:uid="{6DFA0BE8-6D63-4B6F-BEE5-76187B533554}"/>
    <cellStyle name="Migliaia 7 7 2 3 3" xfId="31092" xr:uid="{C337FD93-2518-430B-B3C8-D78F6E84BFA8}"/>
    <cellStyle name="Migliaia 7 7 2 4" xfId="13964" xr:uid="{FE05AC8A-F9DA-4DEA-A321-910D2870B09D}"/>
    <cellStyle name="Migliaia 7 7 2 4 2" xfId="36801" xr:uid="{C0E86B09-BB51-473C-8268-1BF9B1403E52}"/>
    <cellStyle name="Migliaia 7 7 2 5" xfId="25384" xr:uid="{838FE4F5-6BE4-4CED-8DAF-D31A9AC7F788}"/>
    <cellStyle name="Migliaia 7 7 3" xfId="3973" xr:uid="{9E725084-B296-4685-A7C4-8DADAE5841E9}"/>
    <cellStyle name="Migliaia 7 7 3 2" xfId="9682" xr:uid="{20E5E9F9-F0CC-4B71-83C0-571074DDB262}"/>
    <cellStyle name="Migliaia 7 7 3 2 2" xfId="21099" xr:uid="{AFC6A1A1-0B21-41B0-B414-010DE88EEA17}"/>
    <cellStyle name="Migliaia 7 7 3 2 2 2" xfId="43936" xr:uid="{CE63D6FC-75EE-496E-99AC-F04BB26D50DB}"/>
    <cellStyle name="Migliaia 7 7 3 2 3" xfId="32519" xr:uid="{A510734F-97FD-426D-8D5D-91AD545B1064}"/>
    <cellStyle name="Migliaia 7 7 3 3" xfId="15391" xr:uid="{870BA995-3058-42C4-B913-BCDBF18320A7}"/>
    <cellStyle name="Migliaia 7 7 3 3 2" xfId="38228" xr:uid="{974CA82B-4371-4644-ADF5-B0F7181A9F6B}"/>
    <cellStyle name="Migliaia 7 7 3 4" xfId="26811" xr:uid="{8B46EEC6-A510-4794-9BFA-A221E05B8106}"/>
    <cellStyle name="Migliaia 7 7 4" xfId="6828" xr:uid="{50F120B7-3AF4-47A9-A4DE-CF028B3B49EA}"/>
    <cellStyle name="Migliaia 7 7 4 2" xfId="18245" xr:uid="{8B6E1F33-8E11-41F8-A8EE-4683DFC3F899}"/>
    <cellStyle name="Migliaia 7 7 4 2 2" xfId="41082" xr:uid="{22CD529F-2D05-467D-8F29-3854FD52CB56}"/>
    <cellStyle name="Migliaia 7 7 4 3" xfId="29665" xr:uid="{B3C301DB-58B2-49F7-99D9-B4ED866B2106}"/>
    <cellStyle name="Migliaia 7 7 5" xfId="12537" xr:uid="{67490DC8-DE72-48F0-8CAA-B9BD9EB74BF0}"/>
    <cellStyle name="Migliaia 7 7 5 2" xfId="35374" xr:uid="{55365DBA-112C-41F8-8F9A-C5545E90C726}"/>
    <cellStyle name="Migliaia 7 7 6" xfId="23957" xr:uid="{7C141B87-D27F-4CFC-B0F2-AD3C2D8AB176}"/>
    <cellStyle name="Migliaia 7 8" xfId="1282" xr:uid="{4F8E5C3E-537F-49E2-BA95-4C70A0CD85E6}"/>
    <cellStyle name="Migliaia 7 8 2" xfId="2761" xr:uid="{A9068D64-BE8D-4526-B2D4-0769BC1160BB}"/>
    <cellStyle name="Migliaia 7 8 2 2" xfId="5617" xr:uid="{826B1685-7B57-495F-B1BD-706E27BF082F}"/>
    <cellStyle name="Migliaia 7 8 2 2 2" xfId="11325" xr:uid="{8211BAB3-AC0D-4268-8EE1-DBA345A1F944}"/>
    <cellStyle name="Migliaia 7 8 2 2 2 2" xfId="22743" xr:uid="{CB440FA0-CA01-4C08-B0BF-0A924A507613}"/>
    <cellStyle name="Migliaia 7 8 2 2 2 2 2" xfId="45580" xr:uid="{5B27CF1A-E8B5-4B69-83D3-E0DF2CC1D25C}"/>
    <cellStyle name="Migliaia 7 8 2 2 2 3" xfId="34163" xr:uid="{DD87D7E1-2A5B-40B1-8523-2D3AA42064D1}"/>
    <cellStyle name="Migliaia 7 8 2 2 3" xfId="17035" xr:uid="{88359AD2-47BE-4E81-AAA1-FC4CE92F1343}"/>
    <cellStyle name="Migliaia 7 8 2 2 3 2" xfId="39872" xr:uid="{4F8E5770-FF0F-4A37-B182-DEF8E568A990}"/>
    <cellStyle name="Migliaia 7 8 2 2 4" xfId="28455" xr:uid="{772D838D-55E3-446F-8BC6-B432FDD66AFA}"/>
    <cellStyle name="Migliaia 7 8 2 3" xfId="8472" xr:uid="{9ACAE97F-598A-4C29-9A26-37C3D7B8E8A6}"/>
    <cellStyle name="Migliaia 7 8 2 3 2" xfId="19889" xr:uid="{E8A7504D-180E-4E8C-9345-CAB66716BADF}"/>
    <cellStyle name="Migliaia 7 8 2 3 2 2" xfId="42726" xr:uid="{A8829E94-EBA6-4EEF-8417-9BAF07142929}"/>
    <cellStyle name="Migliaia 7 8 2 3 3" xfId="31309" xr:uid="{374D938F-3C6A-4A86-922C-2F3DA9890E05}"/>
    <cellStyle name="Migliaia 7 8 2 4" xfId="14181" xr:uid="{0C29D827-B67C-4B85-93FE-545E285BC88B}"/>
    <cellStyle name="Migliaia 7 8 2 4 2" xfId="37018" xr:uid="{887BFAE7-1B63-4B6E-AFFC-3B37A38AD4E1}"/>
    <cellStyle name="Migliaia 7 8 2 5" xfId="25601" xr:uid="{3FB4B756-D723-43B4-8D7B-001AEE55EBFD}"/>
    <cellStyle name="Migliaia 7 8 3" xfId="4190" xr:uid="{4CAE5523-0919-4192-8F1C-6D908106B28C}"/>
    <cellStyle name="Migliaia 7 8 3 2" xfId="9899" xr:uid="{9D4A88F5-07B2-4D83-B2E4-D1EE732B0ED3}"/>
    <cellStyle name="Migliaia 7 8 3 2 2" xfId="21316" xr:uid="{98841447-E174-4AF3-BF71-23A4E9203B27}"/>
    <cellStyle name="Migliaia 7 8 3 2 2 2" xfId="44153" xr:uid="{294E9A24-122D-43E3-B85D-56A56F1CC781}"/>
    <cellStyle name="Migliaia 7 8 3 2 3" xfId="32736" xr:uid="{BDB274E3-8CF7-4ABE-97A9-4F5F094573AD}"/>
    <cellStyle name="Migliaia 7 8 3 3" xfId="15608" xr:uid="{34247B30-CDD0-4911-A695-A362D9E312AA}"/>
    <cellStyle name="Migliaia 7 8 3 3 2" xfId="38445" xr:uid="{C8CC6FC7-C71E-4FC7-8D80-1737F9C9886F}"/>
    <cellStyle name="Migliaia 7 8 3 4" xfId="27028" xr:uid="{48BD7618-4B23-4E8E-9731-0598322245F6}"/>
    <cellStyle name="Migliaia 7 8 4" xfId="7045" xr:uid="{7CBE9E6C-D5D7-44B6-ADC0-F41DBE8CB76A}"/>
    <cellStyle name="Migliaia 7 8 4 2" xfId="18462" xr:uid="{2FC92121-3152-4D70-9F03-F0B20D5CCF0F}"/>
    <cellStyle name="Migliaia 7 8 4 2 2" xfId="41299" xr:uid="{FC5426DF-2E4E-486A-ABCE-CD65E37728AD}"/>
    <cellStyle name="Migliaia 7 8 4 3" xfId="29882" xr:uid="{03098060-3B79-419F-AB82-9A1040605031}"/>
    <cellStyle name="Migliaia 7 8 5" xfId="12754" xr:uid="{9737B059-947D-45B3-A6C8-BA183E488444}"/>
    <cellStyle name="Migliaia 7 8 5 2" xfId="35591" xr:uid="{4607CB39-085A-4BAB-A4E7-51F669081515}"/>
    <cellStyle name="Migliaia 7 8 6" xfId="24174" xr:uid="{FD6F4163-6F7C-43C7-8A70-2069AE68C65C}"/>
    <cellStyle name="Migliaia 7 9" xfId="1529" xr:uid="{ED734EE3-DAB8-4B39-9A36-537111EDB587}"/>
    <cellStyle name="Migliaia 7 9 2" xfId="2978" xr:uid="{D7A026AD-37EC-4FC3-954E-BBED35B34B8D}"/>
    <cellStyle name="Migliaia 7 9 2 2" xfId="5834" xr:uid="{9F44C6D7-C19A-4063-BCCA-40972E6BB25D}"/>
    <cellStyle name="Migliaia 7 9 2 2 2" xfId="11542" xr:uid="{A671039B-45C6-4887-93B6-0F1C053E2469}"/>
    <cellStyle name="Migliaia 7 9 2 2 2 2" xfId="22960" xr:uid="{2B8663C5-3F98-4DD4-834D-C3110BE009BA}"/>
    <cellStyle name="Migliaia 7 9 2 2 2 2 2" xfId="45797" xr:uid="{9AB64053-29CF-4BFA-911D-F15122E9892D}"/>
    <cellStyle name="Migliaia 7 9 2 2 2 3" xfId="34380" xr:uid="{C5FE14FE-ABA4-48B8-A9A5-B52F48580920}"/>
    <cellStyle name="Migliaia 7 9 2 2 3" xfId="17252" xr:uid="{8DACCD8A-E04F-4C03-85B5-53C9D07416D1}"/>
    <cellStyle name="Migliaia 7 9 2 2 3 2" xfId="40089" xr:uid="{ECD39708-B704-41C6-B976-AD07B110F5F5}"/>
    <cellStyle name="Migliaia 7 9 2 2 4" xfId="28672" xr:uid="{C35DC698-4135-4EF3-A8FF-7CD747E2F057}"/>
    <cellStyle name="Migliaia 7 9 2 3" xfId="8689" xr:uid="{2835FBCC-8245-44D7-891A-4FE89CBC355F}"/>
    <cellStyle name="Migliaia 7 9 2 3 2" xfId="20106" xr:uid="{2689A1DE-B10F-4B46-8D61-DC83019A023E}"/>
    <cellStyle name="Migliaia 7 9 2 3 2 2" xfId="42943" xr:uid="{42EC59C0-2180-469D-954D-F8D26C7D7AA5}"/>
    <cellStyle name="Migliaia 7 9 2 3 3" xfId="31526" xr:uid="{51B8A3C3-78BF-4FFC-88AF-F02E63F1D949}"/>
    <cellStyle name="Migliaia 7 9 2 4" xfId="14398" xr:uid="{2FA9629C-5FF6-4C0E-9257-5DAD6EB6A63C}"/>
    <cellStyle name="Migliaia 7 9 2 4 2" xfId="37235" xr:uid="{B16ABD05-4D3E-4C45-BD19-32418B741A17}"/>
    <cellStyle name="Migliaia 7 9 2 5" xfId="25818" xr:uid="{34408F83-5BFD-4360-865D-B9041E2D26EC}"/>
    <cellStyle name="Migliaia 7 9 3" xfId="4407" xr:uid="{70431BDA-A087-474F-A913-9A966D918F69}"/>
    <cellStyle name="Migliaia 7 9 3 2" xfId="10116" xr:uid="{22267E4B-E778-469B-A186-D8382455B4C8}"/>
    <cellStyle name="Migliaia 7 9 3 2 2" xfId="21533" xr:uid="{CDB73E61-84C2-4975-9964-BA77A6EC1163}"/>
    <cellStyle name="Migliaia 7 9 3 2 2 2" xfId="44370" xr:uid="{AFFDF5A4-D67F-4436-91E4-579890E68750}"/>
    <cellStyle name="Migliaia 7 9 3 2 3" xfId="32953" xr:uid="{F7DDDBB9-5836-46AD-A7D7-7022BE8B6C0C}"/>
    <cellStyle name="Migliaia 7 9 3 3" xfId="15825" xr:uid="{AF232837-3FC0-4D86-BEB2-A79C830280B7}"/>
    <cellStyle name="Migliaia 7 9 3 3 2" xfId="38662" xr:uid="{1BFF5D10-D3A5-47D5-93BB-4CC418A2B33F}"/>
    <cellStyle name="Migliaia 7 9 3 4" xfId="27245" xr:uid="{5A508453-BB22-4A85-BD89-B2AA238E1BDB}"/>
    <cellStyle name="Migliaia 7 9 4" xfId="7262" xr:uid="{31B59818-AACD-482E-857A-BA87591F0B6C}"/>
    <cellStyle name="Migliaia 7 9 4 2" xfId="18679" xr:uid="{34199EC5-D09E-4718-9F99-99ADF85A0B82}"/>
    <cellStyle name="Migliaia 7 9 4 2 2" xfId="41516" xr:uid="{AA35BF70-674B-4FFB-AF6E-0304AC2C98FE}"/>
    <cellStyle name="Migliaia 7 9 4 3" xfId="30099" xr:uid="{59B46D22-49C3-43EC-BF48-8469E8B21BD7}"/>
    <cellStyle name="Migliaia 7 9 5" xfId="12971" xr:uid="{F82FA132-3689-4B75-9FDA-FB76E3C7FA02}"/>
    <cellStyle name="Migliaia 7 9 5 2" xfId="35808" xr:uid="{FA6068A8-A8FE-4720-A7F8-DF12CECD07D6}"/>
    <cellStyle name="Migliaia 7 9 6" xfId="24391" xr:uid="{5272E992-2CFB-4B8B-9DB7-AB5A00F7E81F}"/>
    <cellStyle name="Migliaia 8" xfId="112" xr:uid="{00000000-0005-0000-0000-00001C000000}"/>
    <cellStyle name="Migliaia 8 10" xfId="1856" xr:uid="{915DC6E1-5BA1-4E08-956F-9687E4FC4DA1}"/>
    <cellStyle name="Migliaia 8 10 2" xfId="4712" xr:uid="{9A119A89-DFBB-4C2F-9999-D07DD33E28E6}"/>
    <cellStyle name="Migliaia 8 10 2 2" xfId="10421" xr:uid="{6FA0CDE4-30CD-449C-B777-9B4677C2CEBE}"/>
    <cellStyle name="Migliaia 8 10 2 2 2" xfId="21838" xr:uid="{3653EDC6-DFD6-4FB1-877C-2DC1E23C2C9D}"/>
    <cellStyle name="Migliaia 8 10 2 2 2 2" xfId="44675" xr:uid="{95CD8629-4E57-4E05-A134-3797BE7EB2DF}"/>
    <cellStyle name="Migliaia 8 10 2 2 3" xfId="33258" xr:uid="{26FBE886-AB1A-483C-9336-810B78168CF8}"/>
    <cellStyle name="Migliaia 8 10 2 3" xfId="16130" xr:uid="{9EFF6A3F-B057-40A0-B758-63D90D907C9D}"/>
    <cellStyle name="Migliaia 8 10 2 3 2" xfId="38967" xr:uid="{F193432F-6C41-42F1-BE6E-A3EB46C8CF6E}"/>
    <cellStyle name="Migliaia 8 10 2 4" xfId="27550" xr:uid="{F9C87DAB-419B-4E4A-87E1-42C7295FE981}"/>
    <cellStyle name="Migliaia 8 10 3" xfId="7567" xr:uid="{64F27350-AAD5-47B4-9622-61E21E59B755}"/>
    <cellStyle name="Migliaia 8 10 3 2" xfId="18984" xr:uid="{582EE6A0-6E3D-43B0-9A4F-EAFEFE45AC46}"/>
    <cellStyle name="Migliaia 8 10 3 2 2" xfId="41821" xr:uid="{48C13014-6693-4B30-ADA1-EC0C149595B9}"/>
    <cellStyle name="Migliaia 8 10 3 3" xfId="30404" xr:uid="{F3CB27E8-5847-4342-AA03-A0B95AEDDC37}"/>
    <cellStyle name="Migliaia 8 10 4" xfId="13276" xr:uid="{BD018FE0-9228-402F-B7B7-8E97D4F9C13F}"/>
    <cellStyle name="Migliaia 8 10 4 2" xfId="36113" xr:uid="{A8C692A7-53D8-48DA-9C5A-64CFF3292D41}"/>
    <cellStyle name="Migliaia 8 10 5" xfId="24696" xr:uid="{AF981EE4-2EBE-4F60-B2AE-C4B83D1C679F}"/>
    <cellStyle name="Migliaia 8 11" xfId="3285" xr:uid="{2726C903-39CE-429F-B8AF-C6A572BBE800}"/>
    <cellStyle name="Migliaia 8 11 2" xfId="8994" xr:uid="{E9187874-AC0D-43BA-9DA6-E41493C2D655}"/>
    <cellStyle name="Migliaia 8 11 2 2" xfId="20411" xr:uid="{6FD56D3A-8691-4E30-ACBF-EC5C97096E8B}"/>
    <cellStyle name="Migliaia 8 11 2 2 2" xfId="43248" xr:uid="{828B4262-2F8D-48D9-8DFE-DBD07DE6DBAA}"/>
    <cellStyle name="Migliaia 8 11 2 3" xfId="31831" xr:uid="{C491B803-9CB0-40B0-B2D1-C8E74B5E1CAB}"/>
    <cellStyle name="Migliaia 8 11 3" xfId="14703" xr:uid="{7A9ABB49-8C46-422D-9EE3-E839EBFAF18E}"/>
    <cellStyle name="Migliaia 8 11 3 2" xfId="37540" xr:uid="{39702B41-C42F-4D83-ABD7-D5F247277576}"/>
    <cellStyle name="Migliaia 8 11 4" xfId="26123" xr:uid="{6A6B3D8E-7BB1-4C19-9CDE-9C77EC92E47B}"/>
    <cellStyle name="Migliaia 8 12" xfId="6140" xr:uid="{4D12B0C6-AEF7-4885-8466-C6973C43378F}"/>
    <cellStyle name="Migliaia 8 12 2" xfId="17557" xr:uid="{60DCAAE6-1A2D-4702-ADE8-764FEFA19047}"/>
    <cellStyle name="Migliaia 8 12 2 2" xfId="40394" xr:uid="{225436FC-D940-408A-9C2B-F0D1DF6E7B36}"/>
    <cellStyle name="Migliaia 8 12 3" xfId="28977" xr:uid="{18D63CF5-5246-4CD9-9D76-C6284CCA80AE}"/>
    <cellStyle name="Migliaia 8 13" xfId="11849" xr:uid="{7B6659ED-C6BC-4ABE-AEB2-F47F4082F473}"/>
    <cellStyle name="Migliaia 8 13 2" xfId="34686" xr:uid="{F1865262-082D-4986-9B51-DD58178320D4}"/>
    <cellStyle name="Migliaia 8 14" xfId="23269" xr:uid="{06496DE0-A762-4797-B3B8-3F5EE8648169}"/>
    <cellStyle name="Migliaia 8 15" xfId="212" xr:uid="{95B71F1B-CB19-4E8B-AF61-95D6CF6EB808}"/>
    <cellStyle name="Migliaia 8 2" xfId="134" xr:uid="{626DE289-5907-4D7B-AEA3-A41311B29907}"/>
    <cellStyle name="Migliaia 8 2 10" xfId="6219" xr:uid="{5A6FEDB0-A8EB-4632-9AC1-4B30B4CB46BC}"/>
    <cellStyle name="Migliaia 8 2 10 2" xfId="17636" xr:uid="{42971810-E70C-425D-BD9C-A97A43BAAD48}"/>
    <cellStyle name="Migliaia 8 2 10 2 2" xfId="40473" xr:uid="{15E6542B-28E6-44BB-AA78-E2D2A7DE7D62}"/>
    <cellStyle name="Migliaia 8 2 10 3" xfId="29056" xr:uid="{C64A4259-F037-4FD5-8FF3-197F0F4154E2}"/>
    <cellStyle name="Migliaia 8 2 11" xfId="11928" xr:uid="{68A63620-E8A1-4B8D-A49F-FCFC801FDA49}"/>
    <cellStyle name="Migliaia 8 2 11 2" xfId="34765" xr:uid="{0AA8DC02-FF5E-4BBF-A1A0-C85B6EE8F0CB}"/>
    <cellStyle name="Migliaia 8 2 12" xfId="23348" xr:uid="{AA23D8FA-D82A-4D75-B1D7-42CA54F4EE9F}"/>
    <cellStyle name="Migliaia 8 2 13" xfId="306" xr:uid="{50A811CA-67C1-4374-B860-B7A8ADC26D19}"/>
    <cellStyle name="Migliaia 8 2 2" xfId="460" xr:uid="{AC185725-A20D-4C7D-933A-BC503078990F}"/>
    <cellStyle name="Migliaia 8 2 2 10" xfId="12052" xr:uid="{3F1CE344-7D1C-4638-8D6C-65529FDFBC0A}"/>
    <cellStyle name="Migliaia 8 2 2 10 2" xfId="34889" xr:uid="{DA2C914E-2CAD-490F-B507-9B1A1D689E31}"/>
    <cellStyle name="Migliaia 8 2 2 11" xfId="23472" xr:uid="{6CA50D49-EF69-4A88-B30D-74E87A19DEAA}"/>
    <cellStyle name="Migliaia 8 2 2 2" xfId="714" xr:uid="{A6E5B6CC-40EA-4CB1-B7E6-9AA93CF545A5}"/>
    <cellStyle name="Migliaia 8 2 2 2 2" xfId="2276" xr:uid="{62A66C9A-6F32-48A3-9A29-84B3F4D91EC7}"/>
    <cellStyle name="Migliaia 8 2 2 2 2 2" xfId="5132" xr:uid="{AA3C91B4-2A2F-461E-9416-BB3931EB24EC}"/>
    <cellStyle name="Migliaia 8 2 2 2 2 2 2" xfId="10840" xr:uid="{64FBA4EF-5DF0-4ECE-A462-69FB8855AF9B}"/>
    <cellStyle name="Migliaia 8 2 2 2 2 2 2 2" xfId="22258" xr:uid="{8DC0CCB1-90F7-424B-9039-EED61983D68E}"/>
    <cellStyle name="Migliaia 8 2 2 2 2 2 2 2 2" xfId="45095" xr:uid="{11548E5D-A18C-4E66-AB4E-C4AB4DCD9068}"/>
    <cellStyle name="Migliaia 8 2 2 2 2 2 2 3" xfId="33678" xr:uid="{7F18B94B-59C5-4862-8EB8-980E96598BDF}"/>
    <cellStyle name="Migliaia 8 2 2 2 2 2 3" xfId="16550" xr:uid="{82F3D7EF-DAC4-45D6-AA82-8DA3AB125B1F}"/>
    <cellStyle name="Migliaia 8 2 2 2 2 2 3 2" xfId="39387" xr:uid="{56EF6687-BBEC-4FFB-B78A-6ABD96E0E994}"/>
    <cellStyle name="Migliaia 8 2 2 2 2 2 4" xfId="27970" xr:uid="{2A93C0C0-1B49-4C23-88B4-1FD6061DF52B}"/>
    <cellStyle name="Migliaia 8 2 2 2 2 3" xfId="7987" xr:uid="{9816113A-7FF0-4934-8395-8917C186EF8B}"/>
    <cellStyle name="Migliaia 8 2 2 2 2 3 2" xfId="19404" xr:uid="{27868E72-05F5-46DF-8C67-5567AB776AE8}"/>
    <cellStyle name="Migliaia 8 2 2 2 2 3 2 2" xfId="42241" xr:uid="{AEDF41B1-90BA-4B20-A897-918B98C9B2D5}"/>
    <cellStyle name="Migliaia 8 2 2 2 2 3 3" xfId="30824" xr:uid="{D484A9F7-ED94-488A-B912-19C003D6501F}"/>
    <cellStyle name="Migliaia 8 2 2 2 2 4" xfId="13696" xr:uid="{7FAACEA6-BDDA-43D2-A0CA-E954811475FD}"/>
    <cellStyle name="Migliaia 8 2 2 2 2 4 2" xfId="36533" xr:uid="{2F818DA5-3093-4ECA-AFC5-3E9F4E8F2571}"/>
    <cellStyle name="Migliaia 8 2 2 2 2 5" xfId="25116" xr:uid="{6EF8C69F-5ED0-49E1-90C7-F01384DBB2A6}"/>
    <cellStyle name="Migliaia 8 2 2 2 3" xfId="3705" xr:uid="{644F47DE-CD5A-42D3-8E22-AAAF5744CBF2}"/>
    <cellStyle name="Migliaia 8 2 2 2 3 2" xfId="9414" xr:uid="{CFFFB799-49C4-498C-9888-863821A62AEE}"/>
    <cellStyle name="Migliaia 8 2 2 2 3 2 2" xfId="20831" xr:uid="{FF446AC0-C195-4FCB-A37E-2F904A2357C4}"/>
    <cellStyle name="Migliaia 8 2 2 2 3 2 2 2" xfId="43668" xr:uid="{CF1E770D-8C0E-4B7F-8F65-B50F85D9EFEB}"/>
    <cellStyle name="Migliaia 8 2 2 2 3 2 3" xfId="32251" xr:uid="{99E42430-599B-4538-8F9E-156E976EB0A8}"/>
    <cellStyle name="Migliaia 8 2 2 2 3 3" xfId="15123" xr:uid="{77757D6F-92EA-4A33-89D3-30D803AC6333}"/>
    <cellStyle name="Migliaia 8 2 2 2 3 3 2" xfId="37960" xr:uid="{D560C83A-D253-43CD-BB78-80A3306BBA15}"/>
    <cellStyle name="Migliaia 8 2 2 2 3 4" xfId="26543" xr:uid="{3327AFD5-9C9D-467F-BE03-695DDC17D89B}"/>
    <cellStyle name="Migliaia 8 2 2 2 4" xfId="6560" xr:uid="{55894E33-1111-4DF0-9E04-8EEC77B8737C}"/>
    <cellStyle name="Migliaia 8 2 2 2 4 2" xfId="17977" xr:uid="{4B4E36A1-C4A6-402E-A34F-81DCD0C0D6B4}"/>
    <cellStyle name="Migliaia 8 2 2 2 4 2 2" xfId="40814" xr:uid="{E8DADF7A-D138-4664-BB9F-3756893DDDD8}"/>
    <cellStyle name="Migliaia 8 2 2 2 4 3" xfId="29397" xr:uid="{D8CE1245-90EC-47DF-90C1-69746F19A69C}"/>
    <cellStyle name="Migliaia 8 2 2 2 5" xfId="12269" xr:uid="{F70A2106-5520-406F-AF44-004606E09609}"/>
    <cellStyle name="Migliaia 8 2 2 2 5 2" xfId="35106" xr:uid="{877A8A99-341A-4DC2-B7CA-90F784D5E386}"/>
    <cellStyle name="Migliaia 8 2 2 2 6" xfId="23689" xr:uid="{C5F2702B-FB81-4E52-98EF-F506A6ECF77A}"/>
    <cellStyle name="Migliaia 8 2 2 3" xfId="974" xr:uid="{675CB5AD-B4BF-4412-9BA0-64AAE5428122}"/>
    <cellStyle name="Migliaia 8 2 2 3 2" xfId="2493" xr:uid="{F3E7F527-369F-4E2F-BACA-EB06B1809489}"/>
    <cellStyle name="Migliaia 8 2 2 3 2 2" xfId="5349" xr:uid="{DA0CB3D1-0D92-416A-B982-03565620CD31}"/>
    <cellStyle name="Migliaia 8 2 2 3 2 2 2" xfId="11057" xr:uid="{7ED4BD09-47B8-48A4-96AD-C95AEE94847B}"/>
    <cellStyle name="Migliaia 8 2 2 3 2 2 2 2" xfId="22475" xr:uid="{E4CD3B54-D62C-4B6B-A9A7-24606BDAFCE9}"/>
    <cellStyle name="Migliaia 8 2 2 3 2 2 2 2 2" xfId="45312" xr:uid="{1BA75C95-C8F8-4EDB-A939-671FE2D67788}"/>
    <cellStyle name="Migliaia 8 2 2 3 2 2 2 3" xfId="33895" xr:uid="{60BF474A-DFDC-4C48-AAF5-EDB8686F4F93}"/>
    <cellStyle name="Migliaia 8 2 2 3 2 2 3" xfId="16767" xr:uid="{BAEB8FD8-123C-43DB-8AE3-1F47D1CC0816}"/>
    <cellStyle name="Migliaia 8 2 2 3 2 2 3 2" xfId="39604" xr:uid="{B2C3920C-D285-402D-844D-36FC7ACC55D4}"/>
    <cellStyle name="Migliaia 8 2 2 3 2 2 4" xfId="28187" xr:uid="{EF39C26A-7EA4-419E-8ECC-D2BF96EF40CA}"/>
    <cellStyle name="Migliaia 8 2 2 3 2 3" xfId="8204" xr:uid="{8C5A05E0-91D5-439C-A3B1-CB55DEB6CA82}"/>
    <cellStyle name="Migliaia 8 2 2 3 2 3 2" xfId="19621" xr:uid="{B411E9D1-C092-433A-A3B2-C9B14BB1730E}"/>
    <cellStyle name="Migliaia 8 2 2 3 2 3 2 2" xfId="42458" xr:uid="{D6B72BD1-FA4E-4165-96BA-4FCAB0F858B1}"/>
    <cellStyle name="Migliaia 8 2 2 3 2 3 3" xfId="31041" xr:uid="{3036DA59-252A-4310-83C6-AC8CE1C521C6}"/>
    <cellStyle name="Migliaia 8 2 2 3 2 4" xfId="13913" xr:uid="{E4147272-F51A-4CB8-BB86-146CAEEE3B6E}"/>
    <cellStyle name="Migliaia 8 2 2 3 2 4 2" xfId="36750" xr:uid="{CD656AFC-DD92-4FB7-8C35-0C4693D98544}"/>
    <cellStyle name="Migliaia 8 2 2 3 2 5" xfId="25333" xr:uid="{AB041125-5268-44A4-8EB1-F3291C299807}"/>
    <cellStyle name="Migliaia 8 2 2 3 3" xfId="3922" xr:uid="{5DD11AAF-E5CD-409A-A0FE-A9D606A8A870}"/>
    <cellStyle name="Migliaia 8 2 2 3 3 2" xfId="9631" xr:uid="{1F142404-AD9C-4480-A29C-457D1A514DC1}"/>
    <cellStyle name="Migliaia 8 2 2 3 3 2 2" xfId="21048" xr:uid="{09B26531-905E-4A11-898D-69F92BD917CD}"/>
    <cellStyle name="Migliaia 8 2 2 3 3 2 2 2" xfId="43885" xr:uid="{067BF1D7-DFF9-4D6F-9B73-D290A71FEDA9}"/>
    <cellStyle name="Migliaia 8 2 2 3 3 2 3" xfId="32468" xr:uid="{0DE5E50C-D7D9-4CB2-B6DA-6C67CB62F663}"/>
    <cellStyle name="Migliaia 8 2 2 3 3 3" xfId="15340" xr:uid="{8AA44462-F8F4-46D4-912D-571E710095D8}"/>
    <cellStyle name="Migliaia 8 2 2 3 3 3 2" xfId="38177" xr:uid="{46BBE889-ABC8-4942-BAE3-94E3A48C2B91}"/>
    <cellStyle name="Migliaia 8 2 2 3 3 4" xfId="26760" xr:uid="{70BFA482-D788-4035-BFDF-70D4EDA7F626}"/>
    <cellStyle name="Migliaia 8 2 2 3 4" xfId="6777" xr:uid="{EBAF46E4-EEF9-46B1-876F-B1E7C9E4AB52}"/>
    <cellStyle name="Migliaia 8 2 2 3 4 2" xfId="18194" xr:uid="{D473C38F-85B8-4376-B133-7EB1A0B9808F}"/>
    <cellStyle name="Migliaia 8 2 2 3 4 2 2" xfId="41031" xr:uid="{DA282A53-A08D-4AAC-946C-F3984EF4D2D6}"/>
    <cellStyle name="Migliaia 8 2 2 3 4 3" xfId="29614" xr:uid="{F38E2D11-2515-4D52-A852-0B242F334C0B}"/>
    <cellStyle name="Migliaia 8 2 2 3 5" xfId="12486" xr:uid="{405944BE-CF99-404D-8785-21E90FFB15E5}"/>
    <cellStyle name="Migliaia 8 2 2 3 5 2" xfId="35323" xr:uid="{7E2246F9-1672-4D46-A6B1-E34B995AA861}"/>
    <cellStyle name="Migliaia 8 2 2 3 6" xfId="23906" xr:uid="{ABF6F6C5-96FF-4998-A6EB-A2DFBB0A4648}"/>
    <cellStyle name="Migliaia 8 2 2 4" xfId="1221" xr:uid="{2956AD6E-62F2-4E32-842E-7B9CE827AA93}"/>
    <cellStyle name="Migliaia 8 2 2 4 2" xfId="2710" xr:uid="{E813F4C3-7A19-409D-A6B1-653D59D7DD4A}"/>
    <cellStyle name="Migliaia 8 2 2 4 2 2" xfId="5566" xr:uid="{377BD736-255C-4DA4-A74B-7F262FADB636}"/>
    <cellStyle name="Migliaia 8 2 2 4 2 2 2" xfId="11274" xr:uid="{CB08ADAE-C704-4BC7-A835-CFFBC4F7832D}"/>
    <cellStyle name="Migliaia 8 2 2 4 2 2 2 2" xfId="22692" xr:uid="{2CB2CED3-62D3-4F1C-993B-09649059F901}"/>
    <cellStyle name="Migliaia 8 2 2 4 2 2 2 2 2" xfId="45529" xr:uid="{9FFDB24F-EF5A-49EF-BC2B-D3CB8001DA2B}"/>
    <cellStyle name="Migliaia 8 2 2 4 2 2 2 3" xfId="34112" xr:uid="{32A77176-A7F5-4751-BC72-BC5D6550149F}"/>
    <cellStyle name="Migliaia 8 2 2 4 2 2 3" xfId="16984" xr:uid="{4244D943-B331-4F54-A6CD-62716EE5F835}"/>
    <cellStyle name="Migliaia 8 2 2 4 2 2 3 2" xfId="39821" xr:uid="{45DAFF4D-B71A-4F77-9E05-FCE6817B5FDB}"/>
    <cellStyle name="Migliaia 8 2 2 4 2 2 4" xfId="28404" xr:uid="{381A681A-5EAF-42FE-8599-A46B1DE36332}"/>
    <cellStyle name="Migliaia 8 2 2 4 2 3" xfId="8421" xr:uid="{3888B1E5-6C5C-4149-8ADD-1A47252891BB}"/>
    <cellStyle name="Migliaia 8 2 2 4 2 3 2" xfId="19838" xr:uid="{397CD3CA-25F0-4285-BCB4-3F410E01BCF7}"/>
    <cellStyle name="Migliaia 8 2 2 4 2 3 2 2" xfId="42675" xr:uid="{1C22292B-03A5-45B4-8DCF-252FAF17E7DB}"/>
    <cellStyle name="Migliaia 8 2 2 4 2 3 3" xfId="31258" xr:uid="{E285A232-48DD-4C2B-A5C4-5160CB80FEBD}"/>
    <cellStyle name="Migliaia 8 2 2 4 2 4" xfId="14130" xr:uid="{3C04795E-CC1B-4A55-9D30-78D75F956007}"/>
    <cellStyle name="Migliaia 8 2 2 4 2 4 2" xfId="36967" xr:uid="{09E4F8C4-3C5A-4A91-A25F-0D6655C8EE85}"/>
    <cellStyle name="Migliaia 8 2 2 4 2 5" xfId="25550" xr:uid="{BA2CB190-23C2-4BD3-9D3F-BF178125034E}"/>
    <cellStyle name="Migliaia 8 2 2 4 3" xfId="4139" xr:uid="{C9A23BFA-F3D7-47FE-9339-02223C22ECC9}"/>
    <cellStyle name="Migliaia 8 2 2 4 3 2" xfId="9848" xr:uid="{54B85D78-E87C-4924-89DE-7E822D06D0CE}"/>
    <cellStyle name="Migliaia 8 2 2 4 3 2 2" xfId="21265" xr:uid="{D5CEE44D-C301-460E-95E9-369894DC0FD6}"/>
    <cellStyle name="Migliaia 8 2 2 4 3 2 2 2" xfId="44102" xr:uid="{D46E3D14-46F8-4C3E-800D-8E295EDA972A}"/>
    <cellStyle name="Migliaia 8 2 2 4 3 2 3" xfId="32685" xr:uid="{A040B75F-0B67-43D2-A702-E97ED9190780}"/>
    <cellStyle name="Migliaia 8 2 2 4 3 3" xfId="15557" xr:uid="{4B4B31C1-6330-4335-9890-9910ED9E084C}"/>
    <cellStyle name="Migliaia 8 2 2 4 3 3 2" xfId="38394" xr:uid="{27F67142-C1BC-4E95-9561-435927E15A49}"/>
    <cellStyle name="Migliaia 8 2 2 4 3 4" xfId="26977" xr:uid="{F4E0F0B8-B59D-4106-97A0-1819FAF52416}"/>
    <cellStyle name="Migliaia 8 2 2 4 4" xfId="6994" xr:uid="{8233D5D8-1897-4ACC-ADDC-8D7125D7B21C}"/>
    <cellStyle name="Migliaia 8 2 2 4 4 2" xfId="18411" xr:uid="{6D211396-F19C-4961-8283-85D2EE85F6AA}"/>
    <cellStyle name="Migliaia 8 2 2 4 4 2 2" xfId="41248" xr:uid="{0975CF57-8CED-417E-A96D-66A55707FA53}"/>
    <cellStyle name="Migliaia 8 2 2 4 4 3" xfId="29831" xr:uid="{36AD0BE0-2B2D-4056-AD1F-1486B598BE5E}"/>
    <cellStyle name="Migliaia 8 2 2 4 5" xfId="12703" xr:uid="{14ABCE67-8AA2-4F05-904B-CCFC33EA8712}"/>
    <cellStyle name="Migliaia 8 2 2 4 5 2" xfId="35540" xr:uid="{DC10AE08-2BE5-4295-921B-BDC2513965B6}"/>
    <cellStyle name="Migliaia 8 2 2 4 6" xfId="24123" xr:uid="{E9F07EBF-1743-4B43-AD9E-08F1ED7229DE}"/>
    <cellStyle name="Migliaia 8 2 2 5" xfId="1468" xr:uid="{FE5B47AE-DB28-46F1-B600-FCA2377B6EF3}"/>
    <cellStyle name="Migliaia 8 2 2 5 2" xfId="2927" xr:uid="{4F8EC696-EAF4-4033-AD0D-44EEE6CF1010}"/>
    <cellStyle name="Migliaia 8 2 2 5 2 2" xfId="5783" xr:uid="{6664CAF3-98E0-49F1-AAD8-F0A967B3935A}"/>
    <cellStyle name="Migliaia 8 2 2 5 2 2 2" xfId="11491" xr:uid="{DA8C2B54-5729-486C-899D-BC24497AE4A3}"/>
    <cellStyle name="Migliaia 8 2 2 5 2 2 2 2" xfId="22909" xr:uid="{AE116E20-C414-4B12-A9B4-B28B862FE1C0}"/>
    <cellStyle name="Migliaia 8 2 2 5 2 2 2 2 2" xfId="45746" xr:uid="{9C502CA1-FA90-4EF0-BDC0-4B26B1AAC729}"/>
    <cellStyle name="Migliaia 8 2 2 5 2 2 2 3" xfId="34329" xr:uid="{53F80F11-4E2E-4728-A3F7-BAA8B37894EE}"/>
    <cellStyle name="Migliaia 8 2 2 5 2 2 3" xfId="17201" xr:uid="{C6114B3C-271B-4C69-ABD2-FDC850BDD2CF}"/>
    <cellStyle name="Migliaia 8 2 2 5 2 2 3 2" xfId="40038" xr:uid="{732893BF-F528-4D58-838B-6F156A928EE6}"/>
    <cellStyle name="Migliaia 8 2 2 5 2 2 4" xfId="28621" xr:uid="{EE340580-476E-48BC-8D6C-85ABB7DB0566}"/>
    <cellStyle name="Migliaia 8 2 2 5 2 3" xfId="8638" xr:uid="{725361FF-C270-4ED5-BFC6-527FC60C1D68}"/>
    <cellStyle name="Migliaia 8 2 2 5 2 3 2" xfId="20055" xr:uid="{994C3793-5392-4D29-9B9E-B5982786A3C4}"/>
    <cellStyle name="Migliaia 8 2 2 5 2 3 2 2" xfId="42892" xr:uid="{E37AA9BD-98F9-4FBE-811B-2D723F170EC9}"/>
    <cellStyle name="Migliaia 8 2 2 5 2 3 3" xfId="31475" xr:uid="{0B2F9B3E-8430-4971-9770-71091DA2B241}"/>
    <cellStyle name="Migliaia 8 2 2 5 2 4" xfId="14347" xr:uid="{9227E218-8041-4540-81FB-DDFCD5101F25}"/>
    <cellStyle name="Migliaia 8 2 2 5 2 4 2" xfId="37184" xr:uid="{0BF165D7-3F28-40BF-81FB-F854BBBCBFBA}"/>
    <cellStyle name="Migliaia 8 2 2 5 2 5" xfId="25767" xr:uid="{AC10D66D-F0F4-49ED-BF78-01E5E278F4CF}"/>
    <cellStyle name="Migliaia 8 2 2 5 3" xfId="4356" xr:uid="{528F988A-1899-4996-910C-2A1D121F370A}"/>
    <cellStyle name="Migliaia 8 2 2 5 3 2" xfId="10065" xr:uid="{DFEA4662-3F48-4D46-A14F-268448363093}"/>
    <cellStyle name="Migliaia 8 2 2 5 3 2 2" xfId="21482" xr:uid="{E8649174-C912-4998-8E4F-8851C7DC20AF}"/>
    <cellStyle name="Migliaia 8 2 2 5 3 2 2 2" xfId="44319" xr:uid="{0F9A0CDB-F185-42CA-8FF3-B9E28A9735FF}"/>
    <cellStyle name="Migliaia 8 2 2 5 3 2 3" xfId="32902" xr:uid="{624F2569-B348-4F90-A1DB-0D2BAA3C1446}"/>
    <cellStyle name="Migliaia 8 2 2 5 3 3" xfId="15774" xr:uid="{2E1C07FA-4460-41B8-9A67-D442327A1934}"/>
    <cellStyle name="Migliaia 8 2 2 5 3 3 2" xfId="38611" xr:uid="{33E40F17-BD06-4F63-A228-E2B1D35315B3}"/>
    <cellStyle name="Migliaia 8 2 2 5 3 4" xfId="27194" xr:uid="{F6A8C9BA-2499-4166-8B5B-6DEF67D6AB4B}"/>
    <cellStyle name="Migliaia 8 2 2 5 4" xfId="7211" xr:uid="{B44AD11D-FB40-4EC7-AF44-2966432AA761}"/>
    <cellStyle name="Migliaia 8 2 2 5 4 2" xfId="18628" xr:uid="{733C59E5-8D48-40C2-A83E-AFE770C37645}"/>
    <cellStyle name="Migliaia 8 2 2 5 4 2 2" xfId="41465" xr:uid="{0209F246-8552-4E13-B6DC-3124B76B991D}"/>
    <cellStyle name="Migliaia 8 2 2 5 4 3" xfId="30048" xr:uid="{A3FF2F58-FBBC-492F-812E-7D4697AC6D31}"/>
    <cellStyle name="Migliaia 8 2 2 5 5" xfId="12920" xr:uid="{8254BD05-AE81-4B1E-9C08-14BC585BD190}"/>
    <cellStyle name="Migliaia 8 2 2 5 5 2" xfId="35757" xr:uid="{C962B0EE-0968-476C-839E-BAF040D90480}"/>
    <cellStyle name="Migliaia 8 2 2 5 6" xfId="24340" xr:uid="{79E114BD-A4A3-4EE9-826E-FEDEA2C8CD5A}"/>
    <cellStyle name="Migliaia 8 2 2 6" xfId="1715" xr:uid="{53E7A6CC-CDBD-408D-9CEF-E7C975E73D70}"/>
    <cellStyle name="Migliaia 8 2 2 6 2" xfId="3144" xr:uid="{543B7350-7995-49B4-9A2C-46923A278CD2}"/>
    <cellStyle name="Migliaia 8 2 2 6 2 2" xfId="6000" xr:uid="{077581C5-DA99-44E6-83A4-9B02ECFD54F9}"/>
    <cellStyle name="Migliaia 8 2 2 6 2 2 2" xfId="11708" xr:uid="{4AB2F161-0463-4864-A500-7CB65F073C5C}"/>
    <cellStyle name="Migliaia 8 2 2 6 2 2 2 2" xfId="23126" xr:uid="{1EFFD876-81BB-480B-9CC9-51674DACB000}"/>
    <cellStyle name="Migliaia 8 2 2 6 2 2 2 2 2" xfId="45963" xr:uid="{B6E4B808-FBE4-4C2B-AEFB-C58979196371}"/>
    <cellStyle name="Migliaia 8 2 2 6 2 2 2 3" xfId="34546" xr:uid="{8EAF8DA2-F32E-49A9-A0FB-AEC888CDA243}"/>
    <cellStyle name="Migliaia 8 2 2 6 2 2 3" xfId="17418" xr:uid="{27FC8B10-54F5-400F-AD56-F6F4194DCE0A}"/>
    <cellStyle name="Migliaia 8 2 2 6 2 2 3 2" xfId="40255" xr:uid="{9EBCB7EE-FBDE-4B93-BCDF-8B6D8ECD2A30}"/>
    <cellStyle name="Migliaia 8 2 2 6 2 2 4" xfId="28838" xr:uid="{13A38D14-2DAD-45AA-AA2A-39034B47E65F}"/>
    <cellStyle name="Migliaia 8 2 2 6 2 3" xfId="8855" xr:uid="{859C0BEC-EF31-421F-B5E1-BED24270038D}"/>
    <cellStyle name="Migliaia 8 2 2 6 2 3 2" xfId="20272" xr:uid="{1BDA1D4A-E44C-4522-BBF5-CBF400472313}"/>
    <cellStyle name="Migliaia 8 2 2 6 2 3 2 2" xfId="43109" xr:uid="{96A42D17-11CB-4A56-B5CE-72BF37EE0927}"/>
    <cellStyle name="Migliaia 8 2 2 6 2 3 3" xfId="31692" xr:uid="{4EBC29F4-B46F-4EE3-B3B3-CA11D51E0BB0}"/>
    <cellStyle name="Migliaia 8 2 2 6 2 4" xfId="14564" xr:uid="{99EC4B67-488F-47F5-A174-A820705FDD8D}"/>
    <cellStyle name="Migliaia 8 2 2 6 2 4 2" xfId="37401" xr:uid="{6F96F2F5-4BF6-40A4-A212-C37DD97C99A7}"/>
    <cellStyle name="Migliaia 8 2 2 6 2 5" xfId="25984" xr:uid="{4328C83A-78AE-40F2-82E5-1557CDED4615}"/>
    <cellStyle name="Migliaia 8 2 2 6 3" xfId="4573" xr:uid="{D26216FE-3B57-4EA8-A17C-4BF1F1A452AA}"/>
    <cellStyle name="Migliaia 8 2 2 6 3 2" xfId="10282" xr:uid="{3299E360-B5A9-4337-97F4-6CA9BC9D0790}"/>
    <cellStyle name="Migliaia 8 2 2 6 3 2 2" xfId="21699" xr:uid="{67D10C6F-5073-470C-8CB2-C0535E537377}"/>
    <cellStyle name="Migliaia 8 2 2 6 3 2 2 2" xfId="44536" xr:uid="{D316C852-B5B3-44DA-9B64-94DEC9D1883A}"/>
    <cellStyle name="Migliaia 8 2 2 6 3 2 3" xfId="33119" xr:uid="{3395F009-F4CA-4D0C-A4EC-2CC481D31EF3}"/>
    <cellStyle name="Migliaia 8 2 2 6 3 3" xfId="15991" xr:uid="{EDF03BDB-AC65-4F3F-928B-9D27619E7887}"/>
    <cellStyle name="Migliaia 8 2 2 6 3 3 2" xfId="38828" xr:uid="{F64261E8-0276-482F-9F68-3681A02B8021}"/>
    <cellStyle name="Migliaia 8 2 2 6 3 4" xfId="27411" xr:uid="{F6B69140-E518-4537-920F-2D6885E9DE17}"/>
    <cellStyle name="Migliaia 8 2 2 6 4" xfId="7428" xr:uid="{E1221DD9-8A17-47E6-B258-84415ED9BA45}"/>
    <cellStyle name="Migliaia 8 2 2 6 4 2" xfId="18845" xr:uid="{39634C93-E895-44FA-93E7-2121F2DE17FE}"/>
    <cellStyle name="Migliaia 8 2 2 6 4 2 2" xfId="41682" xr:uid="{05DBF07D-C4EA-444A-8B21-9BFE95BEC631}"/>
    <cellStyle name="Migliaia 8 2 2 6 4 3" xfId="30265" xr:uid="{7804181F-7C94-4E9C-9D81-CD6F17EB2A3F}"/>
    <cellStyle name="Migliaia 8 2 2 6 5" xfId="13137" xr:uid="{AEE0476C-B069-41F7-8B3D-5A6C317FAA05}"/>
    <cellStyle name="Migliaia 8 2 2 6 5 2" xfId="35974" xr:uid="{093CDA65-4728-4904-AAB0-3794DCE88C9B}"/>
    <cellStyle name="Migliaia 8 2 2 6 6" xfId="24557" xr:uid="{08BE253F-6D1B-4CD6-A7C7-4185448B6900}"/>
    <cellStyle name="Migliaia 8 2 2 7" xfId="2059" xr:uid="{F2B7B41A-A4BB-454C-B23A-9E5D77A070CC}"/>
    <cellStyle name="Migliaia 8 2 2 7 2" xfId="4915" xr:uid="{956C0E72-18B5-4FED-98EE-7C9D5B975758}"/>
    <cellStyle name="Migliaia 8 2 2 7 2 2" xfId="10623" xr:uid="{A38BAE13-DD5E-4A8E-AE49-9D1BB148D26E}"/>
    <cellStyle name="Migliaia 8 2 2 7 2 2 2" xfId="22041" xr:uid="{FD5A5657-2090-4780-A4C1-F4814FF05642}"/>
    <cellStyle name="Migliaia 8 2 2 7 2 2 2 2" xfId="44878" xr:uid="{95FB0F35-4B16-4B56-B989-4ED4D9A8BFEB}"/>
    <cellStyle name="Migliaia 8 2 2 7 2 2 3" xfId="33461" xr:uid="{853A971E-5B62-4C0A-B1A5-1336140FEF3D}"/>
    <cellStyle name="Migliaia 8 2 2 7 2 3" xfId="16333" xr:uid="{EE54C57B-7088-4E31-88B6-648E472DC513}"/>
    <cellStyle name="Migliaia 8 2 2 7 2 3 2" xfId="39170" xr:uid="{15ADDC61-7118-4ED5-BAD3-6D1E49120B4A}"/>
    <cellStyle name="Migliaia 8 2 2 7 2 4" xfId="27753" xr:uid="{D1D09B68-F088-4373-ABBA-55188663E839}"/>
    <cellStyle name="Migliaia 8 2 2 7 3" xfId="7770" xr:uid="{6FD89EED-B628-47D4-B2CE-B100C56587D5}"/>
    <cellStyle name="Migliaia 8 2 2 7 3 2" xfId="19187" xr:uid="{EC446F78-8A0D-47CD-8D00-141CD7EFC244}"/>
    <cellStyle name="Migliaia 8 2 2 7 3 2 2" xfId="42024" xr:uid="{A9E6D5D0-60B3-4247-B02D-3BC52EA3BFD7}"/>
    <cellStyle name="Migliaia 8 2 2 7 3 3" xfId="30607" xr:uid="{11D63141-C9EB-4EA9-958B-02A8A92E02EA}"/>
    <cellStyle name="Migliaia 8 2 2 7 4" xfId="13479" xr:uid="{5239AA9A-9DB6-417E-A193-D82FFA47B4D2}"/>
    <cellStyle name="Migliaia 8 2 2 7 4 2" xfId="36316" xr:uid="{86777E3A-EC1E-46E1-8A77-4EF30B4F7DF5}"/>
    <cellStyle name="Migliaia 8 2 2 7 5" xfId="24899" xr:uid="{F48EF9D8-8134-48E9-9C5F-64CA4811ED1B}"/>
    <cellStyle name="Migliaia 8 2 2 8" xfId="3488" xr:uid="{75D7DBBF-E507-4299-8165-0CD0FA4DD37F}"/>
    <cellStyle name="Migliaia 8 2 2 8 2" xfId="9197" xr:uid="{066E72E0-D105-4031-8F07-02BA0C540360}"/>
    <cellStyle name="Migliaia 8 2 2 8 2 2" xfId="20614" xr:uid="{9F27F632-A8FD-4217-AB52-8EA8A75B0ACE}"/>
    <cellStyle name="Migliaia 8 2 2 8 2 2 2" xfId="43451" xr:uid="{7D167C9D-D3AA-41F1-B29C-CE40E2DE00D3}"/>
    <cellStyle name="Migliaia 8 2 2 8 2 3" xfId="32034" xr:uid="{D0D3E628-48B8-44CC-BE5E-4993EFFA13C1}"/>
    <cellStyle name="Migliaia 8 2 2 8 3" xfId="14906" xr:uid="{E6085805-7677-4931-90E3-87D92B6960EB}"/>
    <cellStyle name="Migliaia 8 2 2 8 3 2" xfId="37743" xr:uid="{4C753377-3423-4467-A3EC-EAEEF182F9E8}"/>
    <cellStyle name="Migliaia 8 2 2 8 4" xfId="26326" xr:uid="{6618B87E-80D7-48BF-A763-CE0E38E8C5E4}"/>
    <cellStyle name="Migliaia 8 2 2 9" xfId="6343" xr:uid="{C4A43F57-4185-4D2B-8DAF-211020D14382}"/>
    <cellStyle name="Migliaia 8 2 2 9 2" xfId="17760" xr:uid="{9416C7AC-7F37-4986-8DBF-0558F4824E0C}"/>
    <cellStyle name="Migliaia 8 2 2 9 2 2" xfId="40597" xr:uid="{D525400A-ADAD-42FD-B18C-5045D8FB680A}"/>
    <cellStyle name="Migliaia 8 2 2 9 3" xfId="29180" xr:uid="{C381EC65-7B1C-4D25-8806-3E30940AB43A}"/>
    <cellStyle name="Migliaia 8 2 3" xfId="580" xr:uid="{70A2D211-F6C9-40B7-A96F-C4E27C8D3AD9}"/>
    <cellStyle name="Migliaia 8 2 3 2" xfId="2162" xr:uid="{82AEDB83-D28F-44E0-8453-5836C6EEF740}"/>
    <cellStyle name="Migliaia 8 2 3 2 2" xfId="5018" xr:uid="{28D418DF-23F1-4ECF-BED0-BA3FE08F4E79}"/>
    <cellStyle name="Migliaia 8 2 3 2 2 2" xfId="10726" xr:uid="{93663E5E-57A9-4129-A9B0-33B0F7B2EF0F}"/>
    <cellStyle name="Migliaia 8 2 3 2 2 2 2" xfId="22144" xr:uid="{4FED474F-D703-4C2E-BFEB-1CBB04DFA92D}"/>
    <cellStyle name="Migliaia 8 2 3 2 2 2 2 2" xfId="44981" xr:uid="{310E780D-0722-416E-B3B0-6A29F7AA331B}"/>
    <cellStyle name="Migliaia 8 2 3 2 2 2 3" xfId="33564" xr:uid="{E74C31EB-4EEA-4602-8C7F-31A15F921E03}"/>
    <cellStyle name="Migliaia 8 2 3 2 2 3" xfId="16436" xr:uid="{61BBCEC9-ECA9-4FF0-B646-42E97C77F8B9}"/>
    <cellStyle name="Migliaia 8 2 3 2 2 3 2" xfId="39273" xr:uid="{0A217418-BBA9-4D4A-8362-2C5160FD9B53}"/>
    <cellStyle name="Migliaia 8 2 3 2 2 4" xfId="27856" xr:uid="{8665DCAF-F409-4E8E-89ED-3E54E19586A1}"/>
    <cellStyle name="Migliaia 8 2 3 2 3" xfId="7873" xr:uid="{AA088035-AC31-460E-AB1E-6580417EB28B}"/>
    <cellStyle name="Migliaia 8 2 3 2 3 2" xfId="19290" xr:uid="{E1CF1AB0-E305-4BCA-9017-5256D8BB72FC}"/>
    <cellStyle name="Migliaia 8 2 3 2 3 2 2" xfId="42127" xr:uid="{6AB72A33-376F-41A2-936C-DECA0D864A19}"/>
    <cellStyle name="Migliaia 8 2 3 2 3 3" xfId="30710" xr:uid="{74E839BC-EAD8-422A-BD43-2D1B819D6001}"/>
    <cellStyle name="Migliaia 8 2 3 2 4" xfId="13582" xr:uid="{438906D5-5E36-4CE3-B0DA-0934759AEA5C}"/>
    <cellStyle name="Migliaia 8 2 3 2 4 2" xfId="36419" xr:uid="{E49BA4E2-728F-44FC-BAF6-C39F4DB2ADD8}"/>
    <cellStyle name="Migliaia 8 2 3 2 5" xfId="25002" xr:uid="{CA7B69EA-7570-4997-90E2-A3A9208FA144}"/>
    <cellStyle name="Migliaia 8 2 3 3" xfId="3591" xr:uid="{0E913149-2225-4A2B-A340-A003CE2DC937}"/>
    <cellStyle name="Migliaia 8 2 3 3 2" xfId="9300" xr:uid="{06615627-8A94-4B91-9444-4CC854B9CEB4}"/>
    <cellStyle name="Migliaia 8 2 3 3 2 2" xfId="20717" xr:uid="{178117B4-868B-49CF-A97A-639E4CEAAB5C}"/>
    <cellStyle name="Migliaia 8 2 3 3 2 2 2" xfId="43554" xr:uid="{FD44A63C-D957-42AE-BCED-745A1FEAF1B7}"/>
    <cellStyle name="Migliaia 8 2 3 3 2 3" xfId="32137" xr:uid="{B219C56A-517A-44ED-AA09-12812A9675CB}"/>
    <cellStyle name="Migliaia 8 2 3 3 3" xfId="15009" xr:uid="{93769B21-8D7B-48BF-8795-95D013F6FB1D}"/>
    <cellStyle name="Migliaia 8 2 3 3 3 2" xfId="37846" xr:uid="{1E368AC8-E7F0-4BCE-BD2B-D4985D1D8156}"/>
    <cellStyle name="Migliaia 8 2 3 3 4" xfId="26429" xr:uid="{80CBE547-6E88-4163-AC1D-E76604426CAF}"/>
    <cellStyle name="Migliaia 8 2 3 4" xfId="6446" xr:uid="{025AA376-67FF-4EAA-8193-65DFE161FD2C}"/>
    <cellStyle name="Migliaia 8 2 3 4 2" xfId="17863" xr:uid="{333D7846-ED55-4759-977E-B3A3B6030F58}"/>
    <cellStyle name="Migliaia 8 2 3 4 2 2" xfId="40700" xr:uid="{DDE84CF5-9E87-4C7A-ABD5-A27F0105FF47}"/>
    <cellStyle name="Migliaia 8 2 3 4 3" xfId="29283" xr:uid="{62296F87-A5D3-4412-A4BB-451A44F0BCA3}"/>
    <cellStyle name="Migliaia 8 2 3 5" xfId="12155" xr:uid="{43C4FC64-D6CA-4853-973C-EE53B255A82D}"/>
    <cellStyle name="Migliaia 8 2 3 5 2" xfId="34992" xr:uid="{8224F32B-17F9-4A9E-9AD2-410D0048C9E1}"/>
    <cellStyle name="Migliaia 8 2 3 6" xfId="23575" xr:uid="{78130151-4910-4DE9-8907-497853B5D1F2}"/>
    <cellStyle name="Migliaia 8 2 4" xfId="843" xr:uid="{2E1753E9-CC7D-434F-960E-4027B044DDE8}"/>
    <cellStyle name="Migliaia 8 2 4 2" xfId="2379" xr:uid="{11AB46A5-6172-4455-A377-13C58F33DDE6}"/>
    <cellStyle name="Migliaia 8 2 4 2 2" xfId="5235" xr:uid="{A2B4C5D0-FF6E-40BE-9B7B-82CAA058E694}"/>
    <cellStyle name="Migliaia 8 2 4 2 2 2" xfId="10943" xr:uid="{05CB9DF4-C18F-49A4-9FB6-F8CD3BC570BC}"/>
    <cellStyle name="Migliaia 8 2 4 2 2 2 2" xfId="22361" xr:uid="{4D607771-5BA3-482A-8CC3-110BC892846E}"/>
    <cellStyle name="Migliaia 8 2 4 2 2 2 2 2" xfId="45198" xr:uid="{3899699E-D16C-4513-BEB7-D19396B786EB}"/>
    <cellStyle name="Migliaia 8 2 4 2 2 2 3" xfId="33781" xr:uid="{DA781AD9-A2E4-4E56-9138-6B403E73FE0E}"/>
    <cellStyle name="Migliaia 8 2 4 2 2 3" xfId="16653" xr:uid="{AB74AF63-3C3B-4C13-A1A6-012219FE3137}"/>
    <cellStyle name="Migliaia 8 2 4 2 2 3 2" xfId="39490" xr:uid="{4C02E952-EC74-418B-B2FD-849A5F00D51A}"/>
    <cellStyle name="Migliaia 8 2 4 2 2 4" xfId="28073" xr:uid="{F98B488E-60C7-40ED-BD61-2F84D4CD5F45}"/>
    <cellStyle name="Migliaia 8 2 4 2 3" xfId="8090" xr:uid="{13BEF535-866C-480C-9678-8EBA78246A5E}"/>
    <cellStyle name="Migliaia 8 2 4 2 3 2" xfId="19507" xr:uid="{7F62F88E-E9C1-45AD-80F1-0CF0CA4DB455}"/>
    <cellStyle name="Migliaia 8 2 4 2 3 2 2" xfId="42344" xr:uid="{5DCBC866-A0CA-4C59-8A27-116C96D26630}"/>
    <cellStyle name="Migliaia 8 2 4 2 3 3" xfId="30927" xr:uid="{066BDA8D-392A-4293-BE4D-B08C3CED08F8}"/>
    <cellStyle name="Migliaia 8 2 4 2 4" xfId="13799" xr:uid="{D9A612A5-A9A6-4B49-80D4-D7BA6A031454}"/>
    <cellStyle name="Migliaia 8 2 4 2 4 2" xfId="36636" xr:uid="{FCE7768A-A009-4431-ACE5-2DF92762CA5C}"/>
    <cellStyle name="Migliaia 8 2 4 2 5" xfId="25219" xr:uid="{7BD0A14F-061B-47C5-8FF1-B67D4DB07CDE}"/>
    <cellStyle name="Migliaia 8 2 4 3" xfId="3808" xr:uid="{26457F2D-A8DD-440A-9DB7-960BBFB07FF7}"/>
    <cellStyle name="Migliaia 8 2 4 3 2" xfId="9517" xr:uid="{4D3E179E-27D9-423C-84A4-FDFC37392F7B}"/>
    <cellStyle name="Migliaia 8 2 4 3 2 2" xfId="20934" xr:uid="{F5C3FF07-8102-41D8-B349-1A02E0371F8B}"/>
    <cellStyle name="Migliaia 8 2 4 3 2 2 2" xfId="43771" xr:uid="{FBBFD8B9-3ECA-4B50-A9A0-BE64D49908D7}"/>
    <cellStyle name="Migliaia 8 2 4 3 2 3" xfId="32354" xr:uid="{C93B23E2-74B8-4972-9036-801AC9CCBD1F}"/>
    <cellStyle name="Migliaia 8 2 4 3 3" xfId="15226" xr:uid="{83DBAFE8-64BD-4A25-BBE2-61EE42BDC6E8}"/>
    <cellStyle name="Migliaia 8 2 4 3 3 2" xfId="38063" xr:uid="{927FF4EB-87FC-47CB-9024-1BC7837BA40A}"/>
    <cellStyle name="Migliaia 8 2 4 3 4" xfId="26646" xr:uid="{AF93DA5D-888F-4789-B05D-D0BC19970D5F}"/>
    <cellStyle name="Migliaia 8 2 4 4" xfId="6663" xr:uid="{0508A674-45CF-4394-BA36-B5B0450AC6E3}"/>
    <cellStyle name="Migliaia 8 2 4 4 2" xfId="18080" xr:uid="{73DD7BA9-6D38-441C-9E5B-A0A5D68E51FC}"/>
    <cellStyle name="Migliaia 8 2 4 4 2 2" xfId="40917" xr:uid="{0FB787E1-FA5E-4976-9C14-A5D255B6A255}"/>
    <cellStyle name="Migliaia 8 2 4 4 3" xfId="29500" xr:uid="{554A7660-94BD-4855-AC5E-A78054D7EB73}"/>
    <cellStyle name="Migliaia 8 2 4 5" xfId="12372" xr:uid="{B24D0097-FEDB-47D9-9CE8-C911E5197CC8}"/>
    <cellStyle name="Migliaia 8 2 4 5 2" xfId="35209" xr:uid="{B40E6B46-BE92-4435-B94F-C84CF46F2DA3}"/>
    <cellStyle name="Migliaia 8 2 4 6" xfId="23792" xr:uid="{0E138FF6-4EF6-45D5-9DBA-BBA96EB0C1A5}"/>
    <cellStyle name="Migliaia 8 2 5" xfId="1090" xr:uid="{2A02AFCE-8006-4149-AF45-EE530A9A0112}"/>
    <cellStyle name="Migliaia 8 2 5 2" xfId="2596" xr:uid="{7AB2A143-4461-4C68-B509-388D51D0D258}"/>
    <cellStyle name="Migliaia 8 2 5 2 2" xfId="5452" xr:uid="{8D852B55-0950-4B13-A8B0-F1140AF49B3A}"/>
    <cellStyle name="Migliaia 8 2 5 2 2 2" xfId="11160" xr:uid="{4059895B-1E99-4091-AA46-2A6D706336FE}"/>
    <cellStyle name="Migliaia 8 2 5 2 2 2 2" xfId="22578" xr:uid="{85CA54B4-FFBF-4992-9850-8F2B1AD48E03}"/>
    <cellStyle name="Migliaia 8 2 5 2 2 2 2 2" xfId="45415" xr:uid="{C66F4021-FCEB-465B-B29C-2291A5A9C717}"/>
    <cellStyle name="Migliaia 8 2 5 2 2 2 3" xfId="33998" xr:uid="{72D7850D-C271-4856-B05F-E5BE575F11D4}"/>
    <cellStyle name="Migliaia 8 2 5 2 2 3" xfId="16870" xr:uid="{E2B09B0D-F362-4A3D-B42D-E2AD7F728766}"/>
    <cellStyle name="Migliaia 8 2 5 2 2 3 2" xfId="39707" xr:uid="{0CDE2A59-7FDC-40C7-81A4-35B2E85BDCF0}"/>
    <cellStyle name="Migliaia 8 2 5 2 2 4" xfId="28290" xr:uid="{020D480D-90FC-4653-B002-05B518B46C03}"/>
    <cellStyle name="Migliaia 8 2 5 2 3" xfId="8307" xr:uid="{4E03C95B-7429-4BAF-8F51-8F2091F53377}"/>
    <cellStyle name="Migliaia 8 2 5 2 3 2" xfId="19724" xr:uid="{2C3A1537-AFAD-4094-B024-713AC3D9800D}"/>
    <cellStyle name="Migliaia 8 2 5 2 3 2 2" xfId="42561" xr:uid="{11223A76-F11C-4F9A-B61F-35CC93E62511}"/>
    <cellStyle name="Migliaia 8 2 5 2 3 3" xfId="31144" xr:uid="{A1A2FC3C-62A3-465D-B9B9-896111A015BD}"/>
    <cellStyle name="Migliaia 8 2 5 2 4" xfId="14016" xr:uid="{5834DB21-A4C2-4E9C-924A-25F749E7D8CD}"/>
    <cellStyle name="Migliaia 8 2 5 2 4 2" xfId="36853" xr:uid="{D9D72AF1-EBA6-4BB9-A7A0-E56E529F04FE}"/>
    <cellStyle name="Migliaia 8 2 5 2 5" xfId="25436" xr:uid="{FE1F8037-A16C-4E54-98A8-E5867EEABE74}"/>
    <cellStyle name="Migliaia 8 2 5 3" xfId="4025" xr:uid="{2C2D2C47-9C76-46B4-972B-779768B9ABE1}"/>
    <cellStyle name="Migliaia 8 2 5 3 2" xfId="9734" xr:uid="{B24D06D2-5748-41CA-960D-7C2A9223A0D9}"/>
    <cellStyle name="Migliaia 8 2 5 3 2 2" xfId="21151" xr:uid="{272C8861-C82C-4DEB-8E95-8E87FC902B63}"/>
    <cellStyle name="Migliaia 8 2 5 3 2 2 2" xfId="43988" xr:uid="{52646B2B-ECB3-4FB3-A8C8-9B4BCA16E39D}"/>
    <cellStyle name="Migliaia 8 2 5 3 2 3" xfId="32571" xr:uid="{BB8C9F7C-08F1-47E8-BEB5-3E8B9E7F65AB}"/>
    <cellStyle name="Migliaia 8 2 5 3 3" xfId="15443" xr:uid="{75381FDD-0588-4B64-98E2-868BAFC1C378}"/>
    <cellStyle name="Migliaia 8 2 5 3 3 2" xfId="38280" xr:uid="{B455C192-E122-4B86-8C0B-0F61B05F71A0}"/>
    <cellStyle name="Migliaia 8 2 5 3 4" xfId="26863" xr:uid="{C183F0AA-3EB6-4852-BA4C-0CCA305DDD41}"/>
    <cellStyle name="Migliaia 8 2 5 4" xfId="6880" xr:uid="{A11402A9-7363-40D9-96C2-D889760D99A1}"/>
    <cellStyle name="Migliaia 8 2 5 4 2" xfId="18297" xr:uid="{626FA4C2-2461-4177-820D-2B6072328177}"/>
    <cellStyle name="Migliaia 8 2 5 4 2 2" xfId="41134" xr:uid="{8C7A3344-0D8B-4147-9EC8-C356802FB361}"/>
    <cellStyle name="Migliaia 8 2 5 4 3" xfId="29717" xr:uid="{436986DF-580A-4635-8977-6ED382416C55}"/>
    <cellStyle name="Migliaia 8 2 5 5" xfId="12589" xr:uid="{BC7923D9-AF5F-47A5-8D4B-68C5EDA1EBFD}"/>
    <cellStyle name="Migliaia 8 2 5 5 2" xfId="35426" xr:uid="{7948AA92-56AC-496D-B603-2D4176B52636}"/>
    <cellStyle name="Migliaia 8 2 5 6" xfId="24009" xr:uid="{6174B604-0651-47B9-B65D-55B93971E010}"/>
    <cellStyle name="Migliaia 8 2 6" xfId="1337" xr:uid="{73B52B72-E4ED-40EC-BDDB-D5E3519BC9AE}"/>
    <cellStyle name="Migliaia 8 2 6 2" xfId="2813" xr:uid="{8B992641-C043-4BEC-AF08-0637A12B8A1A}"/>
    <cellStyle name="Migliaia 8 2 6 2 2" xfId="5669" xr:uid="{B50BC434-4E97-4FA2-97FD-8436550EF9F8}"/>
    <cellStyle name="Migliaia 8 2 6 2 2 2" xfId="11377" xr:uid="{8EBBEF5F-A5C1-4C59-91F9-DA7C91EB763F}"/>
    <cellStyle name="Migliaia 8 2 6 2 2 2 2" xfId="22795" xr:uid="{57502F06-56DE-4884-9DD4-A1D6BD5DED86}"/>
    <cellStyle name="Migliaia 8 2 6 2 2 2 2 2" xfId="45632" xr:uid="{2D47A282-2DCA-43F0-B379-CA75ACDFB8FC}"/>
    <cellStyle name="Migliaia 8 2 6 2 2 2 3" xfId="34215" xr:uid="{2715B34B-8627-46F4-9E1C-530C01F25D1F}"/>
    <cellStyle name="Migliaia 8 2 6 2 2 3" xfId="17087" xr:uid="{DF961086-7849-4766-8726-22F4F4B501C0}"/>
    <cellStyle name="Migliaia 8 2 6 2 2 3 2" xfId="39924" xr:uid="{A41A290B-4C39-4EA6-8060-39BE838C6E3E}"/>
    <cellStyle name="Migliaia 8 2 6 2 2 4" xfId="28507" xr:uid="{D93AC491-C797-4AAF-AC10-B1BC50289102}"/>
    <cellStyle name="Migliaia 8 2 6 2 3" xfId="8524" xr:uid="{2F96E071-88DF-48A1-9FA0-B597D7615C5B}"/>
    <cellStyle name="Migliaia 8 2 6 2 3 2" xfId="19941" xr:uid="{68608E5E-2A67-46EC-904E-62FDD8C07773}"/>
    <cellStyle name="Migliaia 8 2 6 2 3 2 2" xfId="42778" xr:uid="{C9B210AC-8044-4024-B019-0396EEFC9D1A}"/>
    <cellStyle name="Migliaia 8 2 6 2 3 3" xfId="31361" xr:uid="{BDB5F293-A933-4755-BE26-5D8ECCD74FF4}"/>
    <cellStyle name="Migliaia 8 2 6 2 4" xfId="14233" xr:uid="{10FCD55B-C513-4507-8A58-8146F972E342}"/>
    <cellStyle name="Migliaia 8 2 6 2 4 2" xfId="37070" xr:uid="{AC98CAD7-6CFF-4974-AF36-E3D87C12A64F}"/>
    <cellStyle name="Migliaia 8 2 6 2 5" xfId="25653" xr:uid="{897C9EAF-58AE-4C75-86E8-4A1B6C1E5849}"/>
    <cellStyle name="Migliaia 8 2 6 3" xfId="4242" xr:uid="{70AC0AC2-2CCC-4684-823E-6D068922B983}"/>
    <cellStyle name="Migliaia 8 2 6 3 2" xfId="9951" xr:uid="{3AF52DD8-B442-4CAB-A229-15ED6010E5CD}"/>
    <cellStyle name="Migliaia 8 2 6 3 2 2" xfId="21368" xr:uid="{45453F99-1C0A-44A2-8E26-31DFB6A3289E}"/>
    <cellStyle name="Migliaia 8 2 6 3 2 2 2" xfId="44205" xr:uid="{FDB87F59-F4C1-45A5-8BD3-B004DFE2EC45}"/>
    <cellStyle name="Migliaia 8 2 6 3 2 3" xfId="32788" xr:uid="{F789EDF5-0516-4625-A257-48C2168DC76C}"/>
    <cellStyle name="Migliaia 8 2 6 3 3" xfId="15660" xr:uid="{E49B3741-7E5E-4277-BF34-6EE9A938305B}"/>
    <cellStyle name="Migliaia 8 2 6 3 3 2" xfId="38497" xr:uid="{CB20E5E7-70FC-4527-B668-C0056B70CFDE}"/>
    <cellStyle name="Migliaia 8 2 6 3 4" xfId="27080" xr:uid="{39D4A729-622A-4394-973D-DF8EF8A3BFAC}"/>
    <cellStyle name="Migliaia 8 2 6 4" xfId="7097" xr:uid="{55FA76FD-F2A7-46CF-BD81-E87D588219E4}"/>
    <cellStyle name="Migliaia 8 2 6 4 2" xfId="18514" xr:uid="{17C7372D-326A-4514-A15A-C34907294184}"/>
    <cellStyle name="Migliaia 8 2 6 4 2 2" xfId="41351" xr:uid="{37864C8F-76FB-4311-A5A0-9F7BEA8A05CA}"/>
    <cellStyle name="Migliaia 8 2 6 4 3" xfId="29934" xr:uid="{840C3DAC-9319-41CC-ABFA-5B5EC75B9063}"/>
    <cellStyle name="Migliaia 8 2 6 5" xfId="12806" xr:uid="{2770340C-DDB8-41F1-AF54-F73298E4BC30}"/>
    <cellStyle name="Migliaia 8 2 6 5 2" xfId="35643" xr:uid="{8B5A2FCC-2D3C-4A03-BE3C-A408B264BCB7}"/>
    <cellStyle name="Migliaia 8 2 6 6" xfId="24226" xr:uid="{E23C836A-72BA-445E-A1F9-88574A8D6FD0}"/>
    <cellStyle name="Migliaia 8 2 7" xfId="1584" xr:uid="{6D02BE70-2862-4E34-813B-5A6585B764F6}"/>
    <cellStyle name="Migliaia 8 2 7 2" xfId="3030" xr:uid="{9B749FBC-B568-442E-89BE-5712A97FC19F}"/>
    <cellStyle name="Migliaia 8 2 7 2 2" xfId="5886" xr:uid="{9AF386AF-ABB9-42E9-844B-975E00E09639}"/>
    <cellStyle name="Migliaia 8 2 7 2 2 2" xfId="11594" xr:uid="{28E7D7EA-875C-48DF-ADB9-B5C6A16944F3}"/>
    <cellStyle name="Migliaia 8 2 7 2 2 2 2" xfId="23012" xr:uid="{8557F9EB-74C5-46C8-8775-B1767C0C43C9}"/>
    <cellStyle name="Migliaia 8 2 7 2 2 2 2 2" xfId="45849" xr:uid="{C6B9BF58-1CBA-4DEA-A2C3-CBD491B6C507}"/>
    <cellStyle name="Migliaia 8 2 7 2 2 2 3" xfId="34432" xr:uid="{B387C45E-326D-4EEC-B2BF-841F0E8DC404}"/>
    <cellStyle name="Migliaia 8 2 7 2 2 3" xfId="17304" xr:uid="{A55B0C82-D744-4414-A861-C943A7889E19}"/>
    <cellStyle name="Migliaia 8 2 7 2 2 3 2" xfId="40141" xr:uid="{AF53031D-381B-499D-9619-303AAA40AA48}"/>
    <cellStyle name="Migliaia 8 2 7 2 2 4" xfId="28724" xr:uid="{4A991BA4-5288-491D-8DA1-4573F21674A4}"/>
    <cellStyle name="Migliaia 8 2 7 2 3" xfId="8741" xr:uid="{D9430F04-3FD7-4420-9E88-885C5716314B}"/>
    <cellStyle name="Migliaia 8 2 7 2 3 2" xfId="20158" xr:uid="{07C54C8B-FA42-47EF-8931-7B3C81AC1080}"/>
    <cellStyle name="Migliaia 8 2 7 2 3 2 2" xfId="42995" xr:uid="{CF4814C2-5AC3-4A2E-BDA0-2CBE1B4BEDDC}"/>
    <cellStyle name="Migliaia 8 2 7 2 3 3" xfId="31578" xr:uid="{C38AC4BE-C90D-4AA9-A437-EF467BB0E9D1}"/>
    <cellStyle name="Migliaia 8 2 7 2 4" xfId="14450" xr:uid="{26AA128E-B17C-4DF6-A04D-130DAFE1B66A}"/>
    <cellStyle name="Migliaia 8 2 7 2 4 2" xfId="37287" xr:uid="{BC85D86B-240F-4F57-98EA-0FC520B9437B}"/>
    <cellStyle name="Migliaia 8 2 7 2 5" xfId="25870" xr:uid="{AF38EED0-7B3F-4128-8BFD-156AEE344959}"/>
    <cellStyle name="Migliaia 8 2 7 3" xfId="4459" xr:uid="{002F90E3-191E-4E24-A254-2E971540015C}"/>
    <cellStyle name="Migliaia 8 2 7 3 2" xfId="10168" xr:uid="{CF514C0C-69B9-4FFA-A022-C418D8B9AF97}"/>
    <cellStyle name="Migliaia 8 2 7 3 2 2" xfId="21585" xr:uid="{14C77D20-AE1D-477F-97DD-3BD7D8CFFA3C}"/>
    <cellStyle name="Migliaia 8 2 7 3 2 2 2" xfId="44422" xr:uid="{D4FD3383-550B-4BCD-85D6-7EA15E49D1CE}"/>
    <cellStyle name="Migliaia 8 2 7 3 2 3" xfId="33005" xr:uid="{B799A972-234C-4632-8A97-5D145DE57C36}"/>
    <cellStyle name="Migliaia 8 2 7 3 3" xfId="15877" xr:uid="{C9D3D27C-331C-4F54-8D38-35CB883B1D20}"/>
    <cellStyle name="Migliaia 8 2 7 3 3 2" xfId="38714" xr:uid="{80F24F7F-9077-41FD-A842-14473774B32F}"/>
    <cellStyle name="Migliaia 8 2 7 3 4" xfId="27297" xr:uid="{74A17D26-4A41-4EDC-B498-51021B20EB1E}"/>
    <cellStyle name="Migliaia 8 2 7 4" xfId="7314" xr:uid="{77C0D84A-4095-45F9-B90F-60A36BB857A8}"/>
    <cellStyle name="Migliaia 8 2 7 4 2" xfId="18731" xr:uid="{1EC705D6-F8B3-494F-B4DB-D61363B29451}"/>
    <cellStyle name="Migliaia 8 2 7 4 2 2" xfId="41568" xr:uid="{72FA40C0-923A-4FBE-B162-59B60C166425}"/>
    <cellStyle name="Migliaia 8 2 7 4 3" xfId="30151" xr:uid="{277C519C-29B2-43BC-82F2-9C07A2F5CA58}"/>
    <cellStyle name="Migliaia 8 2 7 5" xfId="13023" xr:uid="{13328C35-2DC5-4432-8CAE-69EE382B1D6E}"/>
    <cellStyle name="Migliaia 8 2 7 5 2" xfId="35860" xr:uid="{1C319B03-14F9-4E38-B4DC-111D87155AD6}"/>
    <cellStyle name="Migliaia 8 2 7 6" xfId="24443" xr:uid="{41245B39-2344-4992-AD4D-C195E3421633}"/>
    <cellStyle name="Migliaia 8 2 8" xfId="1935" xr:uid="{BF40C0BE-C7EF-4793-B247-DE2BC87619AA}"/>
    <cellStyle name="Migliaia 8 2 8 2" xfId="4791" xr:uid="{D14F69E2-59FB-41C8-97C1-C81F1CFC5D2A}"/>
    <cellStyle name="Migliaia 8 2 8 2 2" xfId="10500" xr:uid="{B57E6F37-B07B-41D2-A2CE-6FF8CA67C91D}"/>
    <cellStyle name="Migliaia 8 2 8 2 2 2" xfId="21917" xr:uid="{84F8630A-4B67-4528-AE5E-638EDE2053D5}"/>
    <cellStyle name="Migliaia 8 2 8 2 2 2 2" xfId="44754" xr:uid="{E7B5E3A4-6BE7-433A-AC7C-A77D10EE16A0}"/>
    <cellStyle name="Migliaia 8 2 8 2 2 3" xfId="33337" xr:uid="{B774DDE2-E79B-4F8D-B297-DB4D69041C0B}"/>
    <cellStyle name="Migliaia 8 2 8 2 3" xfId="16209" xr:uid="{133939BB-7422-400A-9178-D855082F6674}"/>
    <cellStyle name="Migliaia 8 2 8 2 3 2" xfId="39046" xr:uid="{EDF82A76-9EBD-4CB9-8033-34DE81A1B381}"/>
    <cellStyle name="Migliaia 8 2 8 2 4" xfId="27629" xr:uid="{6F6B93E7-0495-4B7C-B7C2-7F7477A6D5DF}"/>
    <cellStyle name="Migliaia 8 2 8 3" xfId="7646" xr:uid="{C3ECB10C-B37F-4F80-A9EF-880DCAA2D576}"/>
    <cellStyle name="Migliaia 8 2 8 3 2" xfId="19063" xr:uid="{DD019527-80DB-488F-9545-FE2860217E8A}"/>
    <cellStyle name="Migliaia 8 2 8 3 2 2" xfId="41900" xr:uid="{BE3E8BC5-6984-490B-8776-824F0183AF0D}"/>
    <cellStyle name="Migliaia 8 2 8 3 3" xfId="30483" xr:uid="{63EC65FA-EE69-4C54-8B92-A9008E985C7E}"/>
    <cellStyle name="Migliaia 8 2 8 4" xfId="13355" xr:uid="{C04DD103-799C-4692-B1E9-2FE89D823808}"/>
    <cellStyle name="Migliaia 8 2 8 4 2" xfId="36192" xr:uid="{9FDF1BC2-047A-41AB-8FC0-1D3A89308B45}"/>
    <cellStyle name="Migliaia 8 2 8 5" xfId="24775" xr:uid="{CDF4030B-8679-45AF-8FEB-1A9E2C464639}"/>
    <cellStyle name="Migliaia 8 2 9" xfId="3364" xr:uid="{6AD9DA29-5719-4AAB-A410-37A750FBAB9E}"/>
    <cellStyle name="Migliaia 8 2 9 2" xfId="9073" xr:uid="{0A7A374B-5D2D-4A75-84E9-02B8DB1802A0}"/>
    <cellStyle name="Migliaia 8 2 9 2 2" xfId="20490" xr:uid="{FB6EF827-CA97-4C97-96B6-DF713F74C9C6}"/>
    <cellStyle name="Migliaia 8 2 9 2 2 2" xfId="43327" xr:uid="{8C74A854-6187-46CC-ABCA-9A7DDAA35231}"/>
    <cellStyle name="Migliaia 8 2 9 2 3" xfId="31910" xr:uid="{88B69629-EB7A-4D2C-9E3D-430997F254F5}"/>
    <cellStyle name="Migliaia 8 2 9 3" xfId="14782" xr:uid="{1C6A4F76-FD4D-455A-8C64-7E68ECDFDBAA}"/>
    <cellStyle name="Migliaia 8 2 9 3 2" xfId="37619" xr:uid="{821B0F16-0F3C-44C8-9999-16A4F18571C5}"/>
    <cellStyle name="Migliaia 8 2 9 4" xfId="26202" xr:uid="{03D22CB5-23DE-456A-8CC1-2AB6E79F64F1}"/>
    <cellStyle name="Migliaia 8 3" xfId="267" xr:uid="{E404E68E-A4B8-4DAC-B740-E3EEB59227A9}"/>
    <cellStyle name="Migliaia 8 3 10" xfId="6180" xr:uid="{B4DAF03A-184D-47ED-9672-6040E9D7A0D7}"/>
    <cellStyle name="Migliaia 8 3 10 2" xfId="17597" xr:uid="{F98AE086-F467-4CF4-BA03-888E1D410723}"/>
    <cellStyle name="Migliaia 8 3 10 2 2" xfId="40434" xr:uid="{A69DF122-177A-4AEF-B7B4-234868A2622B}"/>
    <cellStyle name="Migliaia 8 3 10 3" xfId="29017" xr:uid="{876C5DE0-212D-4103-B7F7-A99961C32A9A}"/>
    <cellStyle name="Migliaia 8 3 11" xfId="11889" xr:uid="{971ED4AC-AC36-488A-AC43-077076B4D73D}"/>
    <cellStyle name="Migliaia 8 3 11 2" xfId="34726" xr:uid="{8C1FCFEC-DB20-42A7-8493-D341688A0CF4}"/>
    <cellStyle name="Migliaia 8 3 12" xfId="23309" xr:uid="{643B16B2-A7C3-4AED-8C0F-64833DA9E7C6}"/>
    <cellStyle name="Migliaia 8 3 2" xfId="427" xr:uid="{01DF95B5-CF74-4689-801C-7B27DB7952B9}"/>
    <cellStyle name="Migliaia 8 3 2 10" xfId="12019" xr:uid="{AA65745A-0211-4E0C-80E6-247CC853D2FD}"/>
    <cellStyle name="Migliaia 8 3 2 10 2" xfId="34856" xr:uid="{943851C4-1D39-42C5-848C-A7856C63D34D}"/>
    <cellStyle name="Migliaia 8 3 2 11" xfId="23439" xr:uid="{944F6BFA-E833-4FEA-9760-51B721A1A6B3}"/>
    <cellStyle name="Migliaia 8 3 2 2" xfId="681" xr:uid="{F756FCCF-30F8-43BB-9744-D5650489D628}"/>
    <cellStyle name="Migliaia 8 3 2 2 2" xfId="2243" xr:uid="{208F7989-15C1-45AA-A7C4-BB68470DBF43}"/>
    <cellStyle name="Migliaia 8 3 2 2 2 2" xfId="5099" xr:uid="{5440B370-DC74-4B3C-B464-7FEF549A5B4A}"/>
    <cellStyle name="Migliaia 8 3 2 2 2 2 2" xfId="10807" xr:uid="{B8DCFF18-0FCB-4B96-ACFE-2519D8F30DD4}"/>
    <cellStyle name="Migliaia 8 3 2 2 2 2 2 2" xfId="22225" xr:uid="{4BDBD1C3-E34C-42F6-801F-95DB473E3DEE}"/>
    <cellStyle name="Migliaia 8 3 2 2 2 2 2 2 2" xfId="45062" xr:uid="{AEB3FFD0-36AC-4B12-B098-8A99AE26F544}"/>
    <cellStyle name="Migliaia 8 3 2 2 2 2 2 3" xfId="33645" xr:uid="{2179F7C1-275E-4EA3-ACE8-5177DF11AB45}"/>
    <cellStyle name="Migliaia 8 3 2 2 2 2 3" xfId="16517" xr:uid="{8B638B15-86D9-4996-A3F7-8C59B1679C90}"/>
    <cellStyle name="Migliaia 8 3 2 2 2 2 3 2" xfId="39354" xr:uid="{9FB8FC65-411E-4401-8644-1D5C97229106}"/>
    <cellStyle name="Migliaia 8 3 2 2 2 2 4" xfId="27937" xr:uid="{580BF85E-A0EA-47CB-BBE9-6A4631528EE6}"/>
    <cellStyle name="Migliaia 8 3 2 2 2 3" xfId="7954" xr:uid="{105C551B-C564-4FE4-931A-5C6FB601AB9F}"/>
    <cellStyle name="Migliaia 8 3 2 2 2 3 2" xfId="19371" xr:uid="{EA8C524C-2084-4CCD-A8A5-46D19E521C45}"/>
    <cellStyle name="Migliaia 8 3 2 2 2 3 2 2" xfId="42208" xr:uid="{9B00FD3F-4C61-46F1-9B19-9361B8ECF4E2}"/>
    <cellStyle name="Migliaia 8 3 2 2 2 3 3" xfId="30791" xr:uid="{CADB8455-77E2-4398-B372-221CE7B3B556}"/>
    <cellStyle name="Migliaia 8 3 2 2 2 4" xfId="13663" xr:uid="{5E81C1EF-E65D-4E99-9286-3B4980A72BCA}"/>
    <cellStyle name="Migliaia 8 3 2 2 2 4 2" xfId="36500" xr:uid="{8F055903-8562-46CF-9F3A-8CFEEE952A1B}"/>
    <cellStyle name="Migliaia 8 3 2 2 2 5" xfId="25083" xr:uid="{A124E265-A7F3-4BAA-9EE2-ECD3D0269000}"/>
    <cellStyle name="Migliaia 8 3 2 2 3" xfId="3672" xr:uid="{D87AD42B-BE0B-4F55-94AE-9A476AC89359}"/>
    <cellStyle name="Migliaia 8 3 2 2 3 2" xfId="9381" xr:uid="{E15B1906-FA5D-49B8-95D0-ED1116D2C124}"/>
    <cellStyle name="Migliaia 8 3 2 2 3 2 2" xfId="20798" xr:uid="{2F9B4D60-4E07-4378-B898-BC8C7D91AC3E}"/>
    <cellStyle name="Migliaia 8 3 2 2 3 2 2 2" xfId="43635" xr:uid="{0E4215AC-DCB4-4829-AAF2-477C3DE59A53}"/>
    <cellStyle name="Migliaia 8 3 2 2 3 2 3" xfId="32218" xr:uid="{E0E473AE-035D-40AE-8AE1-1524AA4ADC99}"/>
    <cellStyle name="Migliaia 8 3 2 2 3 3" xfId="15090" xr:uid="{3393EFA8-845E-4E99-A121-89DFD6C90C4F}"/>
    <cellStyle name="Migliaia 8 3 2 2 3 3 2" xfId="37927" xr:uid="{786DBA09-5A7C-4EC3-B09F-B053E36DC17A}"/>
    <cellStyle name="Migliaia 8 3 2 2 3 4" xfId="26510" xr:uid="{96DC6C06-B67C-4510-8DD1-E8E5AD7D43BF}"/>
    <cellStyle name="Migliaia 8 3 2 2 4" xfId="6527" xr:uid="{259FB403-4B45-4DAE-A708-1444625E0971}"/>
    <cellStyle name="Migliaia 8 3 2 2 4 2" xfId="17944" xr:uid="{38837949-5EBE-4959-895C-84465C9254C1}"/>
    <cellStyle name="Migliaia 8 3 2 2 4 2 2" xfId="40781" xr:uid="{D4472178-9D30-471F-A4F8-BA1B020FC7FD}"/>
    <cellStyle name="Migliaia 8 3 2 2 4 3" xfId="29364" xr:uid="{DDC731B6-A46E-42ED-AAC0-016ECD2189EC}"/>
    <cellStyle name="Migliaia 8 3 2 2 5" xfId="12236" xr:uid="{8E5370A5-7A98-46B0-B5CE-B767CF4B075F}"/>
    <cellStyle name="Migliaia 8 3 2 2 5 2" xfId="35073" xr:uid="{6023FE82-0A0E-41A0-B367-4FF446F40385}"/>
    <cellStyle name="Migliaia 8 3 2 2 6" xfId="23656" xr:uid="{31E39C86-BB8B-4296-86B6-AEA502AE8C66}"/>
    <cellStyle name="Migliaia 8 3 2 3" xfId="941" xr:uid="{C577E340-1AF5-4364-A19B-6F7ACB8038A2}"/>
    <cellStyle name="Migliaia 8 3 2 3 2" xfId="2460" xr:uid="{877E0C6C-D073-4857-BB3C-CC3357256479}"/>
    <cellStyle name="Migliaia 8 3 2 3 2 2" xfId="5316" xr:uid="{F727C8EF-6D1B-4DFD-9350-0F6749A0DC0D}"/>
    <cellStyle name="Migliaia 8 3 2 3 2 2 2" xfId="11024" xr:uid="{1BE94429-B875-42CC-9209-D90A59619CA6}"/>
    <cellStyle name="Migliaia 8 3 2 3 2 2 2 2" xfId="22442" xr:uid="{8180E84E-D38C-40FD-9692-4206D0FE9143}"/>
    <cellStyle name="Migliaia 8 3 2 3 2 2 2 2 2" xfId="45279" xr:uid="{21C26DDB-D99E-48B9-90D9-8470644920CD}"/>
    <cellStyle name="Migliaia 8 3 2 3 2 2 2 3" xfId="33862" xr:uid="{2A806921-B1E8-481B-955C-BEEDA3AC7114}"/>
    <cellStyle name="Migliaia 8 3 2 3 2 2 3" xfId="16734" xr:uid="{6A15A9E2-4BF1-41B1-AF45-A26E1BFDDC3C}"/>
    <cellStyle name="Migliaia 8 3 2 3 2 2 3 2" xfId="39571" xr:uid="{87E1F73C-D33D-44D2-81EF-2179162FF129}"/>
    <cellStyle name="Migliaia 8 3 2 3 2 2 4" xfId="28154" xr:uid="{A189DAED-6A0D-4B6A-BD31-682060A440F4}"/>
    <cellStyle name="Migliaia 8 3 2 3 2 3" xfId="8171" xr:uid="{93BA26CC-7D3F-4070-800C-22E492780D56}"/>
    <cellStyle name="Migliaia 8 3 2 3 2 3 2" xfId="19588" xr:uid="{891492DE-A0AF-4395-9747-E92C209905E1}"/>
    <cellStyle name="Migliaia 8 3 2 3 2 3 2 2" xfId="42425" xr:uid="{FDCD5E2A-EAC3-4CE5-87FD-D4EEEC30CECD}"/>
    <cellStyle name="Migliaia 8 3 2 3 2 3 3" xfId="31008" xr:uid="{388C2A62-AD07-44C7-B768-98923466C89C}"/>
    <cellStyle name="Migliaia 8 3 2 3 2 4" xfId="13880" xr:uid="{0E0F7BA7-2F55-4102-B2B9-A3856F8123AA}"/>
    <cellStyle name="Migliaia 8 3 2 3 2 4 2" xfId="36717" xr:uid="{9C14CA6A-F793-41DB-94DB-ECC28DD010AF}"/>
    <cellStyle name="Migliaia 8 3 2 3 2 5" xfId="25300" xr:uid="{AAE2A1A1-2DDD-4CCA-ACDA-C37ECC931512}"/>
    <cellStyle name="Migliaia 8 3 2 3 3" xfId="3889" xr:uid="{4B39541B-779C-47C0-AE94-42688447E595}"/>
    <cellStyle name="Migliaia 8 3 2 3 3 2" xfId="9598" xr:uid="{3E58F788-52CC-440E-9AF0-0319D4198E42}"/>
    <cellStyle name="Migliaia 8 3 2 3 3 2 2" xfId="21015" xr:uid="{4AD735C3-2D89-44F8-A21A-71F147C3BEF0}"/>
    <cellStyle name="Migliaia 8 3 2 3 3 2 2 2" xfId="43852" xr:uid="{6F6C4434-480F-45BB-BCC9-8432B907B2E7}"/>
    <cellStyle name="Migliaia 8 3 2 3 3 2 3" xfId="32435" xr:uid="{F1A11518-5C5E-4FA1-8E30-127645BAFD6A}"/>
    <cellStyle name="Migliaia 8 3 2 3 3 3" xfId="15307" xr:uid="{70C9D076-2555-42C4-9E56-076445B7ABDE}"/>
    <cellStyle name="Migliaia 8 3 2 3 3 3 2" xfId="38144" xr:uid="{E2C94E01-68FD-4FE2-95E8-ECB7FC785CC2}"/>
    <cellStyle name="Migliaia 8 3 2 3 3 4" xfId="26727" xr:uid="{1FFEB1A4-88C1-495A-B1A4-23211B92FEDE}"/>
    <cellStyle name="Migliaia 8 3 2 3 4" xfId="6744" xr:uid="{A0F460D1-2C58-4233-B449-5FEEC5E345E7}"/>
    <cellStyle name="Migliaia 8 3 2 3 4 2" xfId="18161" xr:uid="{473B8B91-BA9A-4E25-AEFC-0BF1CF8B6A98}"/>
    <cellStyle name="Migliaia 8 3 2 3 4 2 2" xfId="40998" xr:uid="{12FEC2A6-B8B9-4242-B0CC-B78FC2034371}"/>
    <cellStyle name="Migliaia 8 3 2 3 4 3" xfId="29581" xr:uid="{C86EDE10-6645-4F50-B253-0015AB91CE22}"/>
    <cellStyle name="Migliaia 8 3 2 3 5" xfId="12453" xr:uid="{A1E94426-FD9B-40E5-9177-BE67B0D28822}"/>
    <cellStyle name="Migliaia 8 3 2 3 5 2" xfId="35290" xr:uid="{E9EF5437-78F5-4442-A73A-5EADAE384B18}"/>
    <cellStyle name="Migliaia 8 3 2 3 6" xfId="23873" xr:uid="{EEE75135-95FC-4A2C-8AD5-5DB586E020E4}"/>
    <cellStyle name="Migliaia 8 3 2 4" xfId="1188" xr:uid="{E4D9F47A-1E0B-435E-A552-F8EFF7FE3F15}"/>
    <cellStyle name="Migliaia 8 3 2 4 2" xfId="2677" xr:uid="{FD439D14-CD40-455B-AC3E-00BDD22A87C4}"/>
    <cellStyle name="Migliaia 8 3 2 4 2 2" xfId="5533" xr:uid="{7AE99A10-6436-4A16-9553-43CDE75FF216}"/>
    <cellStyle name="Migliaia 8 3 2 4 2 2 2" xfId="11241" xr:uid="{7B78C7BE-367C-46C5-8C89-03EEFF0E8837}"/>
    <cellStyle name="Migliaia 8 3 2 4 2 2 2 2" xfId="22659" xr:uid="{391EDEF7-65FE-4B04-92E2-05EA6490097C}"/>
    <cellStyle name="Migliaia 8 3 2 4 2 2 2 2 2" xfId="45496" xr:uid="{23074810-2FF2-4B6D-801D-1D4F415B4E4D}"/>
    <cellStyle name="Migliaia 8 3 2 4 2 2 2 3" xfId="34079" xr:uid="{2480DE39-0F42-461F-B635-9E4ABED24F67}"/>
    <cellStyle name="Migliaia 8 3 2 4 2 2 3" xfId="16951" xr:uid="{C92676DF-8E23-4958-9D09-20E01D9D3FA5}"/>
    <cellStyle name="Migliaia 8 3 2 4 2 2 3 2" xfId="39788" xr:uid="{62689BB9-A345-4007-9266-0408908392AB}"/>
    <cellStyle name="Migliaia 8 3 2 4 2 2 4" xfId="28371" xr:uid="{A6E7DF58-CAFE-44B5-9229-5F2A112CB8A0}"/>
    <cellStyle name="Migliaia 8 3 2 4 2 3" xfId="8388" xr:uid="{BD41F603-0ADA-4376-BAD5-A9D2AA3C480D}"/>
    <cellStyle name="Migliaia 8 3 2 4 2 3 2" xfId="19805" xr:uid="{3B955416-5FD5-4676-A922-89311C015DBB}"/>
    <cellStyle name="Migliaia 8 3 2 4 2 3 2 2" xfId="42642" xr:uid="{7C860678-8961-455A-B44B-BCB5C4F3A260}"/>
    <cellStyle name="Migliaia 8 3 2 4 2 3 3" xfId="31225" xr:uid="{0003A979-E51A-43F2-93F0-83D2DB5A46C4}"/>
    <cellStyle name="Migliaia 8 3 2 4 2 4" xfId="14097" xr:uid="{8E54B1B6-F205-4A29-8CFD-931D90387BB7}"/>
    <cellStyle name="Migliaia 8 3 2 4 2 4 2" xfId="36934" xr:uid="{81535584-D436-42A8-BE08-E963F9D26A44}"/>
    <cellStyle name="Migliaia 8 3 2 4 2 5" xfId="25517" xr:uid="{822E421B-690A-4972-9667-5AD3AE3FC7D5}"/>
    <cellStyle name="Migliaia 8 3 2 4 3" xfId="4106" xr:uid="{6DFCF0CD-C787-4DF0-BA32-77BF8F342DCE}"/>
    <cellStyle name="Migliaia 8 3 2 4 3 2" xfId="9815" xr:uid="{1FBB74CE-48E6-4C6A-8843-D88AE711B170}"/>
    <cellStyle name="Migliaia 8 3 2 4 3 2 2" xfId="21232" xr:uid="{D99D7981-512C-4592-971B-14DCB649C0A5}"/>
    <cellStyle name="Migliaia 8 3 2 4 3 2 2 2" xfId="44069" xr:uid="{B4163D67-A2D6-422A-BECC-444288943088}"/>
    <cellStyle name="Migliaia 8 3 2 4 3 2 3" xfId="32652" xr:uid="{D46560E9-D43B-4293-82FA-5DC67C5F8664}"/>
    <cellStyle name="Migliaia 8 3 2 4 3 3" xfId="15524" xr:uid="{3050755A-C234-48A0-85A2-80946EB12AFE}"/>
    <cellStyle name="Migliaia 8 3 2 4 3 3 2" xfId="38361" xr:uid="{A467BCD1-087D-4694-BC45-8EBF611C70F6}"/>
    <cellStyle name="Migliaia 8 3 2 4 3 4" xfId="26944" xr:uid="{0753F587-246A-4DFE-8612-3F3661A8EFCA}"/>
    <cellStyle name="Migliaia 8 3 2 4 4" xfId="6961" xr:uid="{DC7E2C2D-F1C9-4DEC-9A4A-9876BB5382C6}"/>
    <cellStyle name="Migliaia 8 3 2 4 4 2" xfId="18378" xr:uid="{4AB3E26B-CE6D-461F-9DF8-2D7B6EB6B076}"/>
    <cellStyle name="Migliaia 8 3 2 4 4 2 2" xfId="41215" xr:uid="{6C557938-3E8C-4B81-A1C9-D5692280DA34}"/>
    <cellStyle name="Migliaia 8 3 2 4 4 3" xfId="29798" xr:uid="{B6AAB543-E408-4A06-8966-ECA7E63059C8}"/>
    <cellStyle name="Migliaia 8 3 2 4 5" xfId="12670" xr:uid="{03709B34-CF8B-45CB-ACE9-25465DDFF813}"/>
    <cellStyle name="Migliaia 8 3 2 4 5 2" xfId="35507" xr:uid="{33A47D0A-6C60-477C-956D-ACB1E4D5077E}"/>
    <cellStyle name="Migliaia 8 3 2 4 6" xfId="24090" xr:uid="{E6677AF3-0E96-440B-86D0-3C4BB59FB466}"/>
    <cellStyle name="Migliaia 8 3 2 5" xfId="1435" xr:uid="{8A6AAEBA-7922-4ED1-AE38-92554A6730F1}"/>
    <cellStyle name="Migliaia 8 3 2 5 2" xfId="2894" xr:uid="{DB07242C-7888-4B8B-BD97-7A1B7A04CF48}"/>
    <cellStyle name="Migliaia 8 3 2 5 2 2" xfId="5750" xr:uid="{D0CD0331-69ED-4402-84C0-8288B775EE0B}"/>
    <cellStyle name="Migliaia 8 3 2 5 2 2 2" xfId="11458" xr:uid="{8F73A1A1-92D9-4CC9-B9AF-E3A8D4FD28A1}"/>
    <cellStyle name="Migliaia 8 3 2 5 2 2 2 2" xfId="22876" xr:uid="{E68C21D2-5487-4E4C-94DB-6F8574530482}"/>
    <cellStyle name="Migliaia 8 3 2 5 2 2 2 2 2" xfId="45713" xr:uid="{1D9E49C9-6279-41EB-84B4-228186822F8F}"/>
    <cellStyle name="Migliaia 8 3 2 5 2 2 2 3" xfId="34296" xr:uid="{38995F90-1365-4658-A073-07FBC10764EF}"/>
    <cellStyle name="Migliaia 8 3 2 5 2 2 3" xfId="17168" xr:uid="{947D7A1A-FA5A-4DF8-AF2C-D50806E0928C}"/>
    <cellStyle name="Migliaia 8 3 2 5 2 2 3 2" xfId="40005" xr:uid="{24048CA4-59D2-4DC8-9AD2-EB95A519E415}"/>
    <cellStyle name="Migliaia 8 3 2 5 2 2 4" xfId="28588" xr:uid="{AECA4136-3828-4AF1-A0AC-96018EB01F19}"/>
    <cellStyle name="Migliaia 8 3 2 5 2 3" xfId="8605" xr:uid="{64363CD2-28DD-4D3D-B96E-C1693766845E}"/>
    <cellStyle name="Migliaia 8 3 2 5 2 3 2" xfId="20022" xr:uid="{3FF9DA56-1701-4876-A413-2E4E9757A20C}"/>
    <cellStyle name="Migliaia 8 3 2 5 2 3 2 2" xfId="42859" xr:uid="{214768A7-1821-4604-9222-37F079A784FB}"/>
    <cellStyle name="Migliaia 8 3 2 5 2 3 3" xfId="31442" xr:uid="{196AE2EC-41E3-44C7-9C50-CD6CA1C1EB19}"/>
    <cellStyle name="Migliaia 8 3 2 5 2 4" xfId="14314" xr:uid="{F0D17343-8A18-4C2E-9846-99ADD7BE29BD}"/>
    <cellStyle name="Migliaia 8 3 2 5 2 4 2" xfId="37151" xr:uid="{12D927E1-38FD-4B92-8A93-E0FC4DACCEF0}"/>
    <cellStyle name="Migliaia 8 3 2 5 2 5" xfId="25734" xr:uid="{49744784-3F8E-406B-A06F-3851667AE6B4}"/>
    <cellStyle name="Migliaia 8 3 2 5 3" xfId="4323" xr:uid="{064ABE4F-92C7-4DCC-9781-9E50B68A22B4}"/>
    <cellStyle name="Migliaia 8 3 2 5 3 2" xfId="10032" xr:uid="{C126610D-5661-4AFF-94D4-276EAAC97021}"/>
    <cellStyle name="Migliaia 8 3 2 5 3 2 2" xfId="21449" xr:uid="{D9F6FF47-D633-47AF-A0F8-365F6D43CFC1}"/>
    <cellStyle name="Migliaia 8 3 2 5 3 2 2 2" xfId="44286" xr:uid="{B1326E07-95FF-4220-94CA-A9E9003CA22D}"/>
    <cellStyle name="Migliaia 8 3 2 5 3 2 3" xfId="32869" xr:uid="{365D030A-CE55-4006-AA8C-6FDF952C4FBC}"/>
    <cellStyle name="Migliaia 8 3 2 5 3 3" xfId="15741" xr:uid="{E9F86DEE-689B-47F3-AED2-3A47BD929E52}"/>
    <cellStyle name="Migliaia 8 3 2 5 3 3 2" xfId="38578" xr:uid="{9B9B8FAD-6C5C-41AB-9A26-DD8432BB88FD}"/>
    <cellStyle name="Migliaia 8 3 2 5 3 4" xfId="27161" xr:uid="{5248C8E3-B817-4A9D-B479-17300E03ADBF}"/>
    <cellStyle name="Migliaia 8 3 2 5 4" xfId="7178" xr:uid="{549A1C8E-2506-4AF3-83CE-CDF4ED8C1702}"/>
    <cellStyle name="Migliaia 8 3 2 5 4 2" xfId="18595" xr:uid="{4CA649FD-8B05-4BEC-8B31-22DFF6216E1C}"/>
    <cellStyle name="Migliaia 8 3 2 5 4 2 2" xfId="41432" xr:uid="{2700A608-68BF-404B-810A-2064C6BB3F97}"/>
    <cellStyle name="Migliaia 8 3 2 5 4 3" xfId="30015" xr:uid="{957755EC-6F65-4A56-90B3-FA01BE1F57DE}"/>
    <cellStyle name="Migliaia 8 3 2 5 5" xfId="12887" xr:uid="{FE6248AB-308D-4D94-8114-2DEDA894E3EE}"/>
    <cellStyle name="Migliaia 8 3 2 5 5 2" xfId="35724" xr:uid="{4CB80D3F-D195-4196-B3EE-A2C2379A3F1C}"/>
    <cellStyle name="Migliaia 8 3 2 5 6" xfId="24307" xr:uid="{9AC74E6D-1A56-4377-8422-9B6114B7101F}"/>
    <cellStyle name="Migliaia 8 3 2 6" xfId="1682" xr:uid="{6121107D-829C-4BD7-88EA-0129D2C9F5F5}"/>
    <cellStyle name="Migliaia 8 3 2 6 2" xfId="3111" xr:uid="{AA5ED514-0F9F-4283-8645-122EBF500926}"/>
    <cellStyle name="Migliaia 8 3 2 6 2 2" xfId="5967" xr:uid="{C74F029B-3E65-40D6-AC92-3701D60FD12A}"/>
    <cellStyle name="Migliaia 8 3 2 6 2 2 2" xfId="11675" xr:uid="{C7194288-D047-4ADC-8501-F04C0AF9D57D}"/>
    <cellStyle name="Migliaia 8 3 2 6 2 2 2 2" xfId="23093" xr:uid="{4A1BA5AF-E6B0-48E6-A99D-2758BEAA47B7}"/>
    <cellStyle name="Migliaia 8 3 2 6 2 2 2 2 2" xfId="45930" xr:uid="{6462314B-4619-403B-B496-FBD51FA67A17}"/>
    <cellStyle name="Migliaia 8 3 2 6 2 2 2 3" xfId="34513" xr:uid="{21339FD0-5545-4951-96A2-95EEFA32D59C}"/>
    <cellStyle name="Migliaia 8 3 2 6 2 2 3" xfId="17385" xr:uid="{82DA9052-C4C4-4320-8B98-BAD2D99A6DCE}"/>
    <cellStyle name="Migliaia 8 3 2 6 2 2 3 2" xfId="40222" xr:uid="{2F640979-1B2D-46B7-A120-9E3F77BA1941}"/>
    <cellStyle name="Migliaia 8 3 2 6 2 2 4" xfId="28805" xr:uid="{A09DB6F9-ACB6-484D-A108-2DFB98827709}"/>
    <cellStyle name="Migliaia 8 3 2 6 2 3" xfId="8822" xr:uid="{41F913FF-25F2-4AD1-A472-57145A4A3E21}"/>
    <cellStyle name="Migliaia 8 3 2 6 2 3 2" xfId="20239" xr:uid="{F4959D29-5FDA-4316-8E42-8C59BF1B2561}"/>
    <cellStyle name="Migliaia 8 3 2 6 2 3 2 2" xfId="43076" xr:uid="{0B08578C-2239-46BE-97BF-B2F0D086812F}"/>
    <cellStyle name="Migliaia 8 3 2 6 2 3 3" xfId="31659" xr:uid="{A3E0BBC6-7F46-4D12-A4FC-EEDFD94DEB6F}"/>
    <cellStyle name="Migliaia 8 3 2 6 2 4" xfId="14531" xr:uid="{E08589E1-0B1E-4C07-8499-1806A788ECE4}"/>
    <cellStyle name="Migliaia 8 3 2 6 2 4 2" xfId="37368" xr:uid="{65BBE45D-86D7-4268-B0F2-02AF7BFD338D}"/>
    <cellStyle name="Migliaia 8 3 2 6 2 5" xfId="25951" xr:uid="{BF796688-6055-434E-B4E1-45A32B7ABEEA}"/>
    <cellStyle name="Migliaia 8 3 2 6 3" xfId="4540" xr:uid="{0E9E3D2B-E6D9-4908-9C8D-AF6A2A6BAEC7}"/>
    <cellStyle name="Migliaia 8 3 2 6 3 2" xfId="10249" xr:uid="{A752B4A8-C155-43AA-92E7-DD8D83F36F6F}"/>
    <cellStyle name="Migliaia 8 3 2 6 3 2 2" xfId="21666" xr:uid="{13086151-943F-4DFC-9154-85F9F225C918}"/>
    <cellStyle name="Migliaia 8 3 2 6 3 2 2 2" xfId="44503" xr:uid="{A3F8C2A7-3097-412B-9EDE-7A30284083CB}"/>
    <cellStyle name="Migliaia 8 3 2 6 3 2 3" xfId="33086" xr:uid="{6908EA83-3443-427B-B142-0538CC5EF8A8}"/>
    <cellStyle name="Migliaia 8 3 2 6 3 3" xfId="15958" xr:uid="{7BC56CC2-0F84-48FB-A179-EDE8975259ED}"/>
    <cellStyle name="Migliaia 8 3 2 6 3 3 2" xfId="38795" xr:uid="{33804342-673C-4EFD-BB3F-9DEBB96A3DB0}"/>
    <cellStyle name="Migliaia 8 3 2 6 3 4" xfId="27378" xr:uid="{F763AD78-D242-45BF-9C95-DAD09ADE3064}"/>
    <cellStyle name="Migliaia 8 3 2 6 4" xfId="7395" xr:uid="{4F33E1C5-8DF9-4CDA-8E27-E556EE28E0FF}"/>
    <cellStyle name="Migliaia 8 3 2 6 4 2" xfId="18812" xr:uid="{6FD8DAD9-3850-4865-8AD3-5F2E8AA754AD}"/>
    <cellStyle name="Migliaia 8 3 2 6 4 2 2" xfId="41649" xr:uid="{08E5E9F7-AFE4-4840-813A-E0CD4911B551}"/>
    <cellStyle name="Migliaia 8 3 2 6 4 3" xfId="30232" xr:uid="{9351C456-60B6-4359-B646-6A08A68C233D}"/>
    <cellStyle name="Migliaia 8 3 2 6 5" xfId="13104" xr:uid="{C9E48F3B-DF73-4871-81B8-228F69C77E0F}"/>
    <cellStyle name="Migliaia 8 3 2 6 5 2" xfId="35941" xr:uid="{06D8C636-72B7-4190-9D64-DEFF084BB39B}"/>
    <cellStyle name="Migliaia 8 3 2 6 6" xfId="24524" xr:uid="{31E7EA1D-69EC-47E2-B689-8A2D847DCCE1}"/>
    <cellStyle name="Migliaia 8 3 2 7" xfId="2026" xr:uid="{2680DDF3-EE35-4FC9-ADEC-AD876DD5B622}"/>
    <cellStyle name="Migliaia 8 3 2 7 2" xfId="4882" xr:uid="{07C74190-B00E-4B03-8ADA-0C6B4F91DF35}"/>
    <cellStyle name="Migliaia 8 3 2 7 2 2" xfId="10590" xr:uid="{3016CAD5-83CF-4867-83E8-63A24D4AD69A}"/>
    <cellStyle name="Migliaia 8 3 2 7 2 2 2" xfId="22008" xr:uid="{F19664F7-82A1-47DD-A56F-A3CC8D943A50}"/>
    <cellStyle name="Migliaia 8 3 2 7 2 2 2 2" xfId="44845" xr:uid="{7A7BB321-8702-469F-8FF0-7BB676910B9E}"/>
    <cellStyle name="Migliaia 8 3 2 7 2 2 3" xfId="33428" xr:uid="{9C1E96C2-01A3-419C-9607-378FD194D54F}"/>
    <cellStyle name="Migliaia 8 3 2 7 2 3" xfId="16300" xr:uid="{9F48693F-0226-4F36-AC5A-932856C5791A}"/>
    <cellStyle name="Migliaia 8 3 2 7 2 3 2" xfId="39137" xr:uid="{D5A28406-7841-418C-A5E1-BFBCDBF9CD8C}"/>
    <cellStyle name="Migliaia 8 3 2 7 2 4" xfId="27720" xr:uid="{4C676E74-A5FD-47BB-85E8-F7B04CCB73A1}"/>
    <cellStyle name="Migliaia 8 3 2 7 3" xfId="7737" xr:uid="{DAECF38B-D691-4709-9AE1-83A149572F4A}"/>
    <cellStyle name="Migliaia 8 3 2 7 3 2" xfId="19154" xr:uid="{F0F7282A-2A53-48D1-B51E-0CD7698E4AA5}"/>
    <cellStyle name="Migliaia 8 3 2 7 3 2 2" xfId="41991" xr:uid="{54E83806-E091-475F-A705-6FEF0F2F5E34}"/>
    <cellStyle name="Migliaia 8 3 2 7 3 3" xfId="30574" xr:uid="{957EE711-0144-446C-A8EF-875C8F19E0D6}"/>
    <cellStyle name="Migliaia 8 3 2 7 4" xfId="13446" xr:uid="{2B6BAE2B-F351-4942-9EF3-C30FFF898EDA}"/>
    <cellStyle name="Migliaia 8 3 2 7 4 2" xfId="36283" xr:uid="{39DF17CB-9A6F-4950-927D-0B8AA8F5FEB2}"/>
    <cellStyle name="Migliaia 8 3 2 7 5" xfId="24866" xr:uid="{882CC117-A4FC-4D25-9DC4-3D75B0FA7089}"/>
    <cellStyle name="Migliaia 8 3 2 8" xfId="3455" xr:uid="{5143980D-69EB-46E4-A198-43630254DA46}"/>
    <cellStyle name="Migliaia 8 3 2 8 2" xfId="9164" xr:uid="{8E45BF8A-79FF-4649-8089-33D3FB8DD58C}"/>
    <cellStyle name="Migliaia 8 3 2 8 2 2" xfId="20581" xr:uid="{8B2E4043-E593-4B36-9391-B8FF0AC9312A}"/>
    <cellStyle name="Migliaia 8 3 2 8 2 2 2" xfId="43418" xr:uid="{1A2BBB12-E6C4-43B5-BD79-9A270C89F0E9}"/>
    <cellStyle name="Migliaia 8 3 2 8 2 3" xfId="32001" xr:uid="{B73A2CBE-D230-42F2-AA63-977E8CEB726E}"/>
    <cellStyle name="Migliaia 8 3 2 8 3" xfId="14873" xr:uid="{5701C549-CE3B-437D-BB6F-8E672D9A7669}"/>
    <cellStyle name="Migliaia 8 3 2 8 3 2" xfId="37710" xr:uid="{098BCA00-3AAE-4014-B2C2-EE2335E426E1}"/>
    <cellStyle name="Migliaia 8 3 2 8 4" xfId="26293" xr:uid="{DE149165-83B2-4741-B870-9B39DE08CCE2}"/>
    <cellStyle name="Migliaia 8 3 2 9" xfId="6310" xr:uid="{315D0E4F-8D0F-4C5A-81DC-8A1A150360A1}"/>
    <cellStyle name="Migliaia 8 3 2 9 2" xfId="17727" xr:uid="{4A206C87-1B0F-43D6-AC2B-BD08465ACE2D}"/>
    <cellStyle name="Migliaia 8 3 2 9 2 2" xfId="40564" xr:uid="{1C1C46AE-F77E-43EA-B12A-A44A4AEC9589}"/>
    <cellStyle name="Migliaia 8 3 2 9 3" xfId="29147" xr:uid="{7EF1D36B-DBF3-4F58-9DE8-4C3D43AC93D4}"/>
    <cellStyle name="Migliaia 8 3 3" xfId="547" xr:uid="{E2B49434-F61B-4C6C-BA85-9EA8023B5E15}"/>
    <cellStyle name="Migliaia 8 3 3 2" xfId="2129" xr:uid="{11B0A3AE-9A92-4D40-932A-90ADA374ACAC}"/>
    <cellStyle name="Migliaia 8 3 3 2 2" xfId="4985" xr:uid="{D6467A06-1226-4377-B1C3-C2B6A91B06D5}"/>
    <cellStyle name="Migliaia 8 3 3 2 2 2" xfId="10693" xr:uid="{2ABD7321-1555-4C77-95A4-7E9A6DF71DC9}"/>
    <cellStyle name="Migliaia 8 3 3 2 2 2 2" xfId="22111" xr:uid="{24334EDD-47E1-4CC3-9A5F-C0551D9CAE62}"/>
    <cellStyle name="Migliaia 8 3 3 2 2 2 2 2" xfId="44948" xr:uid="{1F6C3522-BA92-48A8-AE5D-96517638869D}"/>
    <cellStyle name="Migliaia 8 3 3 2 2 2 3" xfId="33531" xr:uid="{B88AAF37-4608-42A7-8BFD-2A041EC588AA}"/>
    <cellStyle name="Migliaia 8 3 3 2 2 3" xfId="16403" xr:uid="{A0EF1D99-9B22-4F24-B8BD-960B42B4D20D}"/>
    <cellStyle name="Migliaia 8 3 3 2 2 3 2" xfId="39240" xr:uid="{D072106C-5DB2-47EF-86E3-0D9FCDF29E0E}"/>
    <cellStyle name="Migliaia 8 3 3 2 2 4" xfId="27823" xr:uid="{1B1F4603-0CC3-404E-8F59-B4CB240830E4}"/>
    <cellStyle name="Migliaia 8 3 3 2 3" xfId="7840" xr:uid="{501F3E04-8468-4D5C-A4AA-3D92AB9D4A06}"/>
    <cellStyle name="Migliaia 8 3 3 2 3 2" xfId="19257" xr:uid="{2BCBF765-623B-4B49-A174-58A6E0A55A9D}"/>
    <cellStyle name="Migliaia 8 3 3 2 3 2 2" xfId="42094" xr:uid="{1BB59D5E-8208-4A4A-8C89-2C4CDE771B44}"/>
    <cellStyle name="Migliaia 8 3 3 2 3 3" xfId="30677" xr:uid="{2365DFFC-1DFB-4A78-9912-2E12DDD69936}"/>
    <cellStyle name="Migliaia 8 3 3 2 4" xfId="13549" xr:uid="{4639584B-7F67-4049-94B0-5610636822E8}"/>
    <cellStyle name="Migliaia 8 3 3 2 4 2" xfId="36386" xr:uid="{52A6372C-C4F9-48AD-8054-D6CCDA52E542}"/>
    <cellStyle name="Migliaia 8 3 3 2 5" xfId="24969" xr:uid="{E9048154-4724-45F8-8958-32206DC18906}"/>
    <cellStyle name="Migliaia 8 3 3 3" xfId="3558" xr:uid="{5D1C4B71-8D74-42A1-866F-226A26385ABE}"/>
    <cellStyle name="Migliaia 8 3 3 3 2" xfId="9267" xr:uid="{C7FDC5FD-7C0B-4C2F-985C-B773C0650C2E}"/>
    <cellStyle name="Migliaia 8 3 3 3 2 2" xfId="20684" xr:uid="{EDD30838-F926-49C6-8688-E5142312906E}"/>
    <cellStyle name="Migliaia 8 3 3 3 2 2 2" xfId="43521" xr:uid="{0E6A5568-3CAE-4714-B123-988D29248482}"/>
    <cellStyle name="Migliaia 8 3 3 3 2 3" xfId="32104" xr:uid="{D9A4FC77-2820-47D8-B31F-3414F3B8F548}"/>
    <cellStyle name="Migliaia 8 3 3 3 3" xfId="14976" xr:uid="{BC28A2C2-BB7C-46A0-805A-F81E62F06563}"/>
    <cellStyle name="Migliaia 8 3 3 3 3 2" xfId="37813" xr:uid="{A1D44602-9706-42D9-9B45-75504EBBE6BD}"/>
    <cellStyle name="Migliaia 8 3 3 3 4" xfId="26396" xr:uid="{5A93C673-F926-41C1-A297-23A595A5990F}"/>
    <cellStyle name="Migliaia 8 3 3 4" xfId="6413" xr:uid="{763A51BB-AB21-438C-92CB-92A3531A1AF7}"/>
    <cellStyle name="Migliaia 8 3 3 4 2" xfId="17830" xr:uid="{29B5570F-7A61-42E5-8410-44F9759FFFE3}"/>
    <cellStyle name="Migliaia 8 3 3 4 2 2" xfId="40667" xr:uid="{40E93123-C320-428F-ABC5-9072BD0E521C}"/>
    <cellStyle name="Migliaia 8 3 3 4 3" xfId="29250" xr:uid="{838CA1EF-A6F0-4099-9A8B-0C18EF69F958}"/>
    <cellStyle name="Migliaia 8 3 3 5" xfId="12122" xr:uid="{927D2EB5-9DBC-4425-8597-0E86C5CDFDD0}"/>
    <cellStyle name="Migliaia 8 3 3 5 2" xfId="34959" xr:uid="{732C2781-78AA-4A2D-8EB7-836112A19D6F}"/>
    <cellStyle name="Migliaia 8 3 3 6" xfId="23542" xr:uid="{BDABE42B-82B7-4B33-90F5-DF493D11840C}"/>
    <cellStyle name="Migliaia 8 3 4" xfId="810" xr:uid="{0F476B7F-53F6-40AA-878F-4DD7CCB52830}"/>
    <cellStyle name="Migliaia 8 3 4 2" xfId="2346" xr:uid="{21BAD33E-05B0-463E-8006-42A3D1CA09D7}"/>
    <cellStyle name="Migliaia 8 3 4 2 2" xfId="5202" xr:uid="{0D623420-CE65-4267-81CB-53166E5EFCC7}"/>
    <cellStyle name="Migliaia 8 3 4 2 2 2" xfId="10910" xr:uid="{2FE7136F-D1B3-42CF-868D-5CB2B0ADFE93}"/>
    <cellStyle name="Migliaia 8 3 4 2 2 2 2" xfId="22328" xr:uid="{6460C9E1-EE14-441C-814C-50D334F19323}"/>
    <cellStyle name="Migliaia 8 3 4 2 2 2 2 2" xfId="45165" xr:uid="{6E263367-04B0-4D25-BC60-A531C5D752EB}"/>
    <cellStyle name="Migliaia 8 3 4 2 2 2 3" xfId="33748" xr:uid="{5DEA0202-06A5-40A2-B488-8BF7FDFC0A5A}"/>
    <cellStyle name="Migliaia 8 3 4 2 2 3" xfId="16620" xr:uid="{D2BBEC5A-D279-4582-BBB2-1E790C1449D0}"/>
    <cellStyle name="Migliaia 8 3 4 2 2 3 2" xfId="39457" xr:uid="{521BF203-95D5-4696-AC33-FA6EAF47F6FF}"/>
    <cellStyle name="Migliaia 8 3 4 2 2 4" xfId="28040" xr:uid="{FC0DB20B-FE9B-498B-B5C7-B30A0598F97E}"/>
    <cellStyle name="Migliaia 8 3 4 2 3" xfId="8057" xr:uid="{39EBF236-0018-43FE-86D5-04240C869CE6}"/>
    <cellStyle name="Migliaia 8 3 4 2 3 2" xfId="19474" xr:uid="{A0E69050-5F12-437D-A3DB-5DAF15D062B0}"/>
    <cellStyle name="Migliaia 8 3 4 2 3 2 2" xfId="42311" xr:uid="{74BDB0F7-053C-4F57-8026-7A1A363C031C}"/>
    <cellStyle name="Migliaia 8 3 4 2 3 3" xfId="30894" xr:uid="{ADC5C8FC-93E2-4CF5-833C-DC98825123CC}"/>
    <cellStyle name="Migliaia 8 3 4 2 4" xfId="13766" xr:uid="{17C8FB46-CEB2-44EF-975A-4ACC6D98641C}"/>
    <cellStyle name="Migliaia 8 3 4 2 4 2" xfId="36603" xr:uid="{2F9BAC03-B930-40F5-ADF7-41AB4AD0BB3D}"/>
    <cellStyle name="Migliaia 8 3 4 2 5" xfId="25186" xr:uid="{D76ED788-02CD-48FE-A7FB-D30C434DF0E1}"/>
    <cellStyle name="Migliaia 8 3 4 3" xfId="3775" xr:uid="{91A72576-95FE-449F-B61B-9D9AE82E292D}"/>
    <cellStyle name="Migliaia 8 3 4 3 2" xfId="9484" xr:uid="{E24A3168-199E-4C48-ADA4-287153B38818}"/>
    <cellStyle name="Migliaia 8 3 4 3 2 2" xfId="20901" xr:uid="{1DB44522-D220-4811-8121-C929438FA235}"/>
    <cellStyle name="Migliaia 8 3 4 3 2 2 2" xfId="43738" xr:uid="{9127B2D8-7E23-49CD-A953-65E08C9F7C3D}"/>
    <cellStyle name="Migliaia 8 3 4 3 2 3" xfId="32321" xr:uid="{0DC8C0E9-AD2D-4A03-AE1D-E7A262B02BDA}"/>
    <cellStyle name="Migliaia 8 3 4 3 3" xfId="15193" xr:uid="{7A7BE99D-E68B-4F13-85D0-8993AE2B0A8E}"/>
    <cellStyle name="Migliaia 8 3 4 3 3 2" xfId="38030" xr:uid="{8343CC0B-BEC2-44CC-B147-A692458A342E}"/>
    <cellStyle name="Migliaia 8 3 4 3 4" xfId="26613" xr:uid="{7C44E332-BFFE-40EB-8473-B109DE943E44}"/>
    <cellStyle name="Migliaia 8 3 4 4" xfId="6630" xr:uid="{73FB88EC-5633-4F39-A64F-D5AF904C3A52}"/>
    <cellStyle name="Migliaia 8 3 4 4 2" xfId="18047" xr:uid="{4EDD92F0-0B09-490E-929C-F4F598FED9D7}"/>
    <cellStyle name="Migliaia 8 3 4 4 2 2" xfId="40884" xr:uid="{D0EF926E-E3D7-4FEB-9EB8-AE2346FA9A4C}"/>
    <cellStyle name="Migliaia 8 3 4 4 3" xfId="29467" xr:uid="{9FA519AE-799E-49F0-86C2-9AD6121387B8}"/>
    <cellStyle name="Migliaia 8 3 4 5" xfId="12339" xr:uid="{1F4CA576-5519-4A5A-B46D-1868413595F3}"/>
    <cellStyle name="Migliaia 8 3 4 5 2" xfId="35176" xr:uid="{D4456862-32C8-4AD8-983E-F113645A2DA6}"/>
    <cellStyle name="Migliaia 8 3 4 6" xfId="23759" xr:uid="{7668B43F-FB3F-4E59-AB26-548791367056}"/>
    <cellStyle name="Migliaia 8 3 5" xfId="1057" xr:uid="{5F70ECEB-BF23-4E5A-93E8-F3A1FE2AFB2F}"/>
    <cellStyle name="Migliaia 8 3 5 2" xfId="2563" xr:uid="{26720A38-C3B1-448C-8785-8FCD58831886}"/>
    <cellStyle name="Migliaia 8 3 5 2 2" xfId="5419" xr:uid="{588F8680-511F-4C6B-B2A4-4E25CBEA0F69}"/>
    <cellStyle name="Migliaia 8 3 5 2 2 2" xfId="11127" xr:uid="{F45808A0-1996-486F-BE0A-075905DD1766}"/>
    <cellStyle name="Migliaia 8 3 5 2 2 2 2" xfId="22545" xr:uid="{190F92E3-59A5-4E32-B5CB-188CB5B5AB27}"/>
    <cellStyle name="Migliaia 8 3 5 2 2 2 2 2" xfId="45382" xr:uid="{839AA097-8A48-4A47-9B47-ABED9FADCF6A}"/>
    <cellStyle name="Migliaia 8 3 5 2 2 2 3" xfId="33965" xr:uid="{F43E601D-FB52-4465-8A19-03B6855C02C4}"/>
    <cellStyle name="Migliaia 8 3 5 2 2 3" xfId="16837" xr:uid="{2E2FB55D-3C77-45CB-B60D-C765C123B567}"/>
    <cellStyle name="Migliaia 8 3 5 2 2 3 2" xfId="39674" xr:uid="{53A93652-1CF4-4713-ADC9-11337D9D73F2}"/>
    <cellStyle name="Migliaia 8 3 5 2 2 4" xfId="28257" xr:uid="{D855E3EF-D4FC-48AD-BF0C-D09E82A3BABD}"/>
    <cellStyle name="Migliaia 8 3 5 2 3" xfId="8274" xr:uid="{8A116246-A830-433D-B301-8DB36140FC84}"/>
    <cellStyle name="Migliaia 8 3 5 2 3 2" xfId="19691" xr:uid="{ED884767-4B79-4293-A120-18B448299BFD}"/>
    <cellStyle name="Migliaia 8 3 5 2 3 2 2" xfId="42528" xr:uid="{70083502-D9E5-4929-A8CD-A56D62FDE40E}"/>
    <cellStyle name="Migliaia 8 3 5 2 3 3" xfId="31111" xr:uid="{662CA5AB-719B-43EB-BE9F-B9479469D8A2}"/>
    <cellStyle name="Migliaia 8 3 5 2 4" xfId="13983" xr:uid="{C22F4852-869B-4263-92EB-5D6EF19C5AE4}"/>
    <cellStyle name="Migliaia 8 3 5 2 4 2" xfId="36820" xr:uid="{652670E0-DB3D-4083-BD9A-ED9907027B47}"/>
    <cellStyle name="Migliaia 8 3 5 2 5" xfId="25403" xr:uid="{E1DEBBD2-2B2A-404D-935A-DDCF6E3CCF0A}"/>
    <cellStyle name="Migliaia 8 3 5 3" xfId="3992" xr:uid="{2FF02F0C-E980-4DC1-849D-ACBE9ECECF72}"/>
    <cellStyle name="Migliaia 8 3 5 3 2" xfId="9701" xr:uid="{C3D908FF-63E8-4498-BBAD-548ED2F22FF0}"/>
    <cellStyle name="Migliaia 8 3 5 3 2 2" xfId="21118" xr:uid="{62AC8AC0-E57F-43BA-AC49-EDFD3E0BE44E}"/>
    <cellStyle name="Migliaia 8 3 5 3 2 2 2" xfId="43955" xr:uid="{DF543842-2A64-4B30-AEBA-4669BD49CAA5}"/>
    <cellStyle name="Migliaia 8 3 5 3 2 3" xfId="32538" xr:uid="{71576893-17FC-46ED-BB96-DC247ECD7580}"/>
    <cellStyle name="Migliaia 8 3 5 3 3" xfId="15410" xr:uid="{AC8A6E6F-FE1E-4621-8410-FE6EBE9CAE67}"/>
    <cellStyle name="Migliaia 8 3 5 3 3 2" xfId="38247" xr:uid="{384F903F-0BC0-4465-AA5A-152D95742251}"/>
    <cellStyle name="Migliaia 8 3 5 3 4" xfId="26830" xr:uid="{2F305F06-4A29-4A68-8393-8F78C1E21051}"/>
    <cellStyle name="Migliaia 8 3 5 4" xfId="6847" xr:uid="{16954007-B36F-4868-AE0B-DBA7C6B3AAA7}"/>
    <cellStyle name="Migliaia 8 3 5 4 2" xfId="18264" xr:uid="{86E501BE-49D9-49CA-98D7-E70F09E22E4A}"/>
    <cellStyle name="Migliaia 8 3 5 4 2 2" xfId="41101" xr:uid="{E85B2752-4BA3-4859-8EB9-E13A33842C98}"/>
    <cellStyle name="Migliaia 8 3 5 4 3" xfId="29684" xr:uid="{16863519-1941-4C56-ABBE-61D399D0D09A}"/>
    <cellStyle name="Migliaia 8 3 5 5" xfId="12556" xr:uid="{791367A6-B0FF-4F34-9AC9-376F98A9F0C3}"/>
    <cellStyle name="Migliaia 8 3 5 5 2" xfId="35393" xr:uid="{C1E29EBC-AE46-496E-8E48-A46A858D1366}"/>
    <cellStyle name="Migliaia 8 3 5 6" xfId="23976" xr:uid="{DC3CCA44-5ECF-461A-8EA8-4A26623CCB68}"/>
    <cellStyle name="Migliaia 8 3 6" xfId="1304" xr:uid="{FA255002-A211-4A9D-8D86-91776B8F317F}"/>
    <cellStyle name="Migliaia 8 3 6 2" xfId="2780" xr:uid="{6A8D7D62-06C5-49A6-839B-92FDAA08BF96}"/>
    <cellStyle name="Migliaia 8 3 6 2 2" xfId="5636" xr:uid="{54B77C27-5454-4806-B78F-687164697546}"/>
    <cellStyle name="Migliaia 8 3 6 2 2 2" xfId="11344" xr:uid="{499F2427-D8D5-41A9-B085-D711DFC7D32A}"/>
    <cellStyle name="Migliaia 8 3 6 2 2 2 2" xfId="22762" xr:uid="{99256E2D-F44F-4F71-88D2-32CF0E06CC0E}"/>
    <cellStyle name="Migliaia 8 3 6 2 2 2 2 2" xfId="45599" xr:uid="{75B35F4D-1A43-4A2D-9354-E37098D1EAC0}"/>
    <cellStyle name="Migliaia 8 3 6 2 2 2 3" xfId="34182" xr:uid="{B6082151-FF72-4AD8-8F23-8076CFDB9689}"/>
    <cellStyle name="Migliaia 8 3 6 2 2 3" xfId="17054" xr:uid="{6F683A37-D22B-4670-8F7A-FEE6CCDC37B8}"/>
    <cellStyle name="Migliaia 8 3 6 2 2 3 2" xfId="39891" xr:uid="{7887BEE9-6687-4EBB-9FC7-6608B6C953F9}"/>
    <cellStyle name="Migliaia 8 3 6 2 2 4" xfId="28474" xr:uid="{EB4CEB43-3758-4367-93B6-C8BF4B85B7DA}"/>
    <cellStyle name="Migliaia 8 3 6 2 3" xfId="8491" xr:uid="{6219A250-CEF3-4187-BBCD-70C2A8B73D0E}"/>
    <cellStyle name="Migliaia 8 3 6 2 3 2" xfId="19908" xr:uid="{4CD02571-ABB4-4FD8-A167-B0EF73EE9E25}"/>
    <cellStyle name="Migliaia 8 3 6 2 3 2 2" xfId="42745" xr:uid="{E7779544-6051-4BB0-8F5D-2883B8F24EDA}"/>
    <cellStyle name="Migliaia 8 3 6 2 3 3" xfId="31328" xr:uid="{A682840F-EA34-45BE-B68C-F9AB8AE1584F}"/>
    <cellStyle name="Migliaia 8 3 6 2 4" xfId="14200" xr:uid="{BFDCD13E-1189-4C97-8C29-70009AF84F2F}"/>
    <cellStyle name="Migliaia 8 3 6 2 4 2" xfId="37037" xr:uid="{4DEA5948-327A-4AB3-8C3B-D41C7293C7C0}"/>
    <cellStyle name="Migliaia 8 3 6 2 5" xfId="25620" xr:uid="{16CA3D62-83F1-4748-8FDE-7346811F8F4B}"/>
    <cellStyle name="Migliaia 8 3 6 3" xfId="4209" xr:uid="{D5A69E21-ADAE-471B-8DF2-21B9CDF4E74F}"/>
    <cellStyle name="Migliaia 8 3 6 3 2" xfId="9918" xr:uid="{D50E6623-E266-4C4E-8D29-B415BD3A178E}"/>
    <cellStyle name="Migliaia 8 3 6 3 2 2" xfId="21335" xr:uid="{40AE57A5-2F53-4D4D-9CCC-C413D72FDCC2}"/>
    <cellStyle name="Migliaia 8 3 6 3 2 2 2" xfId="44172" xr:uid="{A2266896-B8DB-413D-BBBE-7E30FFF4308B}"/>
    <cellStyle name="Migliaia 8 3 6 3 2 3" xfId="32755" xr:uid="{7097E543-E7A0-4669-B771-C9A8652A63CB}"/>
    <cellStyle name="Migliaia 8 3 6 3 3" xfId="15627" xr:uid="{6467C002-AF99-40F3-BF08-7FFAE2A2196A}"/>
    <cellStyle name="Migliaia 8 3 6 3 3 2" xfId="38464" xr:uid="{8E912B59-823D-49FE-B7C4-C7CA8144C6C6}"/>
    <cellStyle name="Migliaia 8 3 6 3 4" xfId="27047" xr:uid="{EBAE88C5-02FD-451B-91F8-DFC5D3E8B7C0}"/>
    <cellStyle name="Migliaia 8 3 6 4" xfId="7064" xr:uid="{86840C38-97B5-4EAB-ACB6-01C10B78E2D2}"/>
    <cellStyle name="Migliaia 8 3 6 4 2" xfId="18481" xr:uid="{981E56AB-E2AD-4FA4-9793-8A87B9FC5093}"/>
    <cellStyle name="Migliaia 8 3 6 4 2 2" xfId="41318" xr:uid="{AE6AACA7-7DC9-412B-9585-9AE01C2502D3}"/>
    <cellStyle name="Migliaia 8 3 6 4 3" xfId="29901" xr:uid="{2BA315C8-6C5F-40C1-9C58-59007EF50028}"/>
    <cellStyle name="Migliaia 8 3 6 5" xfId="12773" xr:uid="{34BFF963-DE04-4DBD-9C15-FA182FC229BB}"/>
    <cellStyle name="Migliaia 8 3 6 5 2" xfId="35610" xr:uid="{0751C7F2-7E72-43E7-9F18-18A491028BDC}"/>
    <cellStyle name="Migliaia 8 3 6 6" xfId="24193" xr:uid="{C54C3D87-9466-4B1D-AA5E-710ECAC6B603}"/>
    <cellStyle name="Migliaia 8 3 7" xfId="1551" xr:uid="{615A98EE-1856-414D-B2E6-6A3438462F7C}"/>
    <cellStyle name="Migliaia 8 3 7 2" xfId="2997" xr:uid="{E0688006-850C-4F79-94CD-DB9B3AFA8FAD}"/>
    <cellStyle name="Migliaia 8 3 7 2 2" xfId="5853" xr:uid="{C2CBFA8E-7E1F-4B09-93C4-E3477B17AAAC}"/>
    <cellStyle name="Migliaia 8 3 7 2 2 2" xfId="11561" xr:uid="{5018B220-5708-488C-AB76-D43EA5B6B0A9}"/>
    <cellStyle name="Migliaia 8 3 7 2 2 2 2" xfId="22979" xr:uid="{223BD4D0-352F-43CE-A456-C213074787D9}"/>
    <cellStyle name="Migliaia 8 3 7 2 2 2 2 2" xfId="45816" xr:uid="{8806DC92-0FE8-4B42-AF80-1587BD3146CC}"/>
    <cellStyle name="Migliaia 8 3 7 2 2 2 3" xfId="34399" xr:uid="{49054D9F-475A-4CAF-91A2-4E897F81F652}"/>
    <cellStyle name="Migliaia 8 3 7 2 2 3" xfId="17271" xr:uid="{F2CE476F-B960-4B37-806C-F33515B8D968}"/>
    <cellStyle name="Migliaia 8 3 7 2 2 3 2" xfId="40108" xr:uid="{130E188F-9D7A-49A9-A348-E9C4F818F8A7}"/>
    <cellStyle name="Migliaia 8 3 7 2 2 4" xfId="28691" xr:uid="{EEF86C52-FEA5-4F78-B8CC-C4B068FB15A8}"/>
    <cellStyle name="Migliaia 8 3 7 2 3" xfId="8708" xr:uid="{379BD677-1951-4FD7-B9C7-4CFE60716EB3}"/>
    <cellStyle name="Migliaia 8 3 7 2 3 2" xfId="20125" xr:uid="{B2AE6CDE-3398-40C3-B8C4-758D465FAFA5}"/>
    <cellStyle name="Migliaia 8 3 7 2 3 2 2" xfId="42962" xr:uid="{3A4B71CC-5DEF-4996-82B1-562617388700}"/>
    <cellStyle name="Migliaia 8 3 7 2 3 3" xfId="31545" xr:uid="{7C89AC17-049E-4575-8A04-6449DEBA1914}"/>
    <cellStyle name="Migliaia 8 3 7 2 4" xfId="14417" xr:uid="{0016829F-DED1-4313-B49B-02B42D87C8B8}"/>
    <cellStyle name="Migliaia 8 3 7 2 4 2" xfId="37254" xr:uid="{E4BF3FA2-F2B8-4E09-BD18-75E19A2F872B}"/>
    <cellStyle name="Migliaia 8 3 7 2 5" xfId="25837" xr:uid="{5951B8EF-8EDD-4433-B91E-CA003657CEA5}"/>
    <cellStyle name="Migliaia 8 3 7 3" xfId="4426" xr:uid="{CCCFDF0E-6A40-484E-B515-6E3DB5DAD8BE}"/>
    <cellStyle name="Migliaia 8 3 7 3 2" xfId="10135" xr:uid="{FE4060F0-C7F5-45DE-A4B8-494132B5E375}"/>
    <cellStyle name="Migliaia 8 3 7 3 2 2" xfId="21552" xr:uid="{A8167920-3E41-4E1A-90B3-4F435C66D564}"/>
    <cellStyle name="Migliaia 8 3 7 3 2 2 2" xfId="44389" xr:uid="{2DB3CDC4-63FF-4D32-8F34-88A2304216F3}"/>
    <cellStyle name="Migliaia 8 3 7 3 2 3" xfId="32972" xr:uid="{94EA5AB3-BCE1-43C1-A419-E81084FE10E5}"/>
    <cellStyle name="Migliaia 8 3 7 3 3" xfId="15844" xr:uid="{A103B246-E8C7-48E3-9E08-4C06B4592BC2}"/>
    <cellStyle name="Migliaia 8 3 7 3 3 2" xfId="38681" xr:uid="{57DB2459-5E83-41CC-90AF-A695484ACDF8}"/>
    <cellStyle name="Migliaia 8 3 7 3 4" xfId="27264" xr:uid="{87043233-CB60-4B18-A05F-257C7727F52E}"/>
    <cellStyle name="Migliaia 8 3 7 4" xfId="7281" xr:uid="{B517F8B5-7A3A-4180-BA4C-140B9BC0BEE1}"/>
    <cellStyle name="Migliaia 8 3 7 4 2" xfId="18698" xr:uid="{E822E4C4-1F9E-4AD2-A73E-30B058554D8D}"/>
    <cellStyle name="Migliaia 8 3 7 4 2 2" xfId="41535" xr:uid="{DC8316BC-8095-44FB-95B2-C454A8F809A6}"/>
    <cellStyle name="Migliaia 8 3 7 4 3" xfId="30118" xr:uid="{4EE8DCAE-D775-4272-B384-9F5E6A46310A}"/>
    <cellStyle name="Migliaia 8 3 7 5" xfId="12990" xr:uid="{A4104069-1CDA-43AD-BF57-DDAF050C7DAE}"/>
    <cellStyle name="Migliaia 8 3 7 5 2" xfId="35827" xr:uid="{2C6B2065-B799-4E48-BCDD-938FB35DA846}"/>
    <cellStyle name="Migliaia 8 3 7 6" xfId="24410" xr:uid="{36F7765B-7501-490A-A5EB-3E6378DB8308}"/>
    <cellStyle name="Migliaia 8 3 8" xfId="1896" xr:uid="{B75CFD6B-20C9-4992-A779-EEA91C819951}"/>
    <cellStyle name="Migliaia 8 3 8 2" xfId="4752" xr:uid="{083944C6-0B72-4326-ABA5-814911358216}"/>
    <cellStyle name="Migliaia 8 3 8 2 2" xfId="10461" xr:uid="{F4D6D795-B042-47DB-8F46-7BD6B6A182A5}"/>
    <cellStyle name="Migliaia 8 3 8 2 2 2" xfId="21878" xr:uid="{7C621ABF-D9B2-4FC7-BA5D-229C701AF2B8}"/>
    <cellStyle name="Migliaia 8 3 8 2 2 2 2" xfId="44715" xr:uid="{D05F1F1B-3B32-4356-8630-840D506475D8}"/>
    <cellStyle name="Migliaia 8 3 8 2 2 3" xfId="33298" xr:uid="{80B7506C-20D5-49A3-A2C6-E52EAA6DBE8C}"/>
    <cellStyle name="Migliaia 8 3 8 2 3" xfId="16170" xr:uid="{7112D731-1763-4B32-9ABC-4E2F804FE416}"/>
    <cellStyle name="Migliaia 8 3 8 2 3 2" xfId="39007" xr:uid="{4DD0DA90-2F7A-477D-B93E-30D8E05D3403}"/>
    <cellStyle name="Migliaia 8 3 8 2 4" xfId="27590" xr:uid="{CF21CC3C-1061-4B28-AA8B-25CD3156C0B1}"/>
    <cellStyle name="Migliaia 8 3 8 3" xfId="7607" xr:uid="{B1E73629-6A31-491C-AD63-8937CDB92193}"/>
    <cellStyle name="Migliaia 8 3 8 3 2" xfId="19024" xr:uid="{1BA087E5-76E0-4E1D-97F9-AB5F73592216}"/>
    <cellStyle name="Migliaia 8 3 8 3 2 2" xfId="41861" xr:uid="{5BE911DC-01F4-4661-82A4-6E416C727CF5}"/>
    <cellStyle name="Migliaia 8 3 8 3 3" xfId="30444" xr:uid="{D8C671FA-AEE8-4BD5-8BFB-6F81372373C6}"/>
    <cellStyle name="Migliaia 8 3 8 4" xfId="13316" xr:uid="{49257E73-A830-4E0F-9909-000B8B550B86}"/>
    <cellStyle name="Migliaia 8 3 8 4 2" xfId="36153" xr:uid="{1421445C-11F7-454E-A037-C14C8F0302D6}"/>
    <cellStyle name="Migliaia 8 3 8 5" xfId="24736" xr:uid="{72D26ED2-6932-4C33-A7A6-DE97EAF32968}"/>
    <cellStyle name="Migliaia 8 3 9" xfId="3325" xr:uid="{CF9976F3-A177-400C-8600-F6CB554B3B46}"/>
    <cellStyle name="Migliaia 8 3 9 2" xfId="9034" xr:uid="{50D01004-16B4-4628-89B8-C3A202D3D582}"/>
    <cellStyle name="Migliaia 8 3 9 2 2" xfId="20451" xr:uid="{D584F7BB-9F67-4615-926A-7DDEA57C4966}"/>
    <cellStyle name="Migliaia 8 3 9 2 2 2" xfId="43288" xr:uid="{D71A5224-A46E-4B47-A62B-64939404F3F3}"/>
    <cellStyle name="Migliaia 8 3 9 2 3" xfId="31871" xr:uid="{2252EE76-C570-4889-A044-BC0EB769DB68}"/>
    <cellStyle name="Migliaia 8 3 9 3" xfId="14743" xr:uid="{4B4A9437-F1F8-4DEC-9229-8B3AA5E96DD5}"/>
    <cellStyle name="Migliaia 8 3 9 3 2" xfId="37580" xr:uid="{117E34C0-9755-4FE7-AFF0-98D7DCDE5A8F}"/>
    <cellStyle name="Migliaia 8 3 9 4" xfId="26163" xr:uid="{C8A9E05B-2539-4EFD-9368-F5F0DB3DE310}"/>
    <cellStyle name="Migliaia 8 4" xfId="388" xr:uid="{669FF2F6-EB6D-4760-B71E-EBBA94AE5D8D}"/>
    <cellStyle name="Migliaia 8 4 10" xfId="11988" xr:uid="{BA9D7F8A-CDB3-4F17-AA7D-13A7D1F37FEC}"/>
    <cellStyle name="Migliaia 8 4 10 2" xfId="34825" xr:uid="{D8BAB44A-7EC4-488A-9E34-366C03D9A754}"/>
    <cellStyle name="Migliaia 8 4 11" xfId="23408" xr:uid="{FB87CF79-4B04-4542-A401-8365E5001833}"/>
    <cellStyle name="Migliaia 8 4 2" xfId="642" xr:uid="{87E5B1B4-7585-4BA9-9610-8919421E5BF8}"/>
    <cellStyle name="Migliaia 8 4 2 2" xfId="2212" xr:uid="{E640D337-341D-4C1D-853D-D53421CD47B5}"/>
    <cellStyle name="Migliaia 8 4 2 2 2" xfId="5068" xr:uid="{53503A9D-CCAA-41F7-ACDF-F1A903A10697}"/>
    <cellStyle name="Migliaia 8 4 2 2 2 2" xfId="10776" xr:uid="{81B7B9BD-09BD-4F21-A3E1-959DA998FC2C}"/>
    <cellStyle name="Migliaia 8 4 2 2 2 2 2" xfId="22194" xr:uid="{947021B7-0657-417C-9B9E-4CB28C19DA3E}"/>
    <cellStyle name="Migliaia 8 4 2 2 2 2 2 2" xfId="45031" xr:uid="{0DE5156E-4366-4A99-954F-CA3D365B970D}"/>
    <cellStyle name="Migliaia 8 4 2 2 2 2 3" xfId="33614" xr:uid="{13DE8D07-0BE6-4DBC-A716-352FB7D70267}"/>
    <cellStyle name="Migliaia 8 4 2 2 2 3" xfId="16486" xr:uid="{6D0D63A1-815B-4E20-8256-6605AD1B35D3}"/>
    <cellStyle name="Migliaia 8 4 2 2 2 3 2" xfId="39323" xr:uid="{1CFAEC22-12C2-4783-89D7-BDEFF2B046D5}"/>
    <cellStyle name="Migliaia 8 4 2 2 2 4" xfId="27906" xr:uid="{86666B5D-34BC-49CD-96EA-403BBCCD6CD9}"/>
    <cellStyle name="Migliaia 8 4 2 2 3" xfId="7923" xr:uid="{B572D99F-EE40-4BD0-A9FB-49EE779BADBE}"/>
    <cellStyle name="Migliaia 8 4 2 2 3 2" xfId="19340" xr:uid="{4193F958-E1C2-4218-9A0A-F43279225649}"/>
    <cellStyle name="Migliaia 8 4 2 2 3 2 2" xfId="42177" xr:uid="{723E4E1A-25A5-46DA-B69E-925CDCC48F4A}"/>
    <cellStyle name="Migliaia 8 4 2 2 3 3" xfId="30760" xr:uid="{C9B884E2-8947-4A33-A005-CB016A1ED39D}"/>
    <cellStyle name="Migliaia 8 4 2 2 4" xfId="13632" xr:uid="{4044A6A5-1F9B-45B1-ACFC-AAE3F2D0C7CA}"/>
    <cellStyle name="Migliaia 8 4 2 2 4 2" xfId="36469" xr:uid="{B0D81054-D29F-4FA7-ABF4-A7F8BDE48D16}"/>
    <cellStyle name="Migliaia 8 4 2 2 5" xfId="25052" xr:uid="{471CD353-802C-40E7-BFEF-8491B5AF1B41}"/>
    <cellStyle name="Migliaia 8 4 2 3" xfId="3641" xr:uid="{D4E3D3D0-A3E6-4BD3-A025-0BABB3F87276}"/>
    <cellStyle name="Migliaia 8 4 2 3 2" xfId="9350" xr:uid="{D79572AE-53BA-4D9C-BD6A-99E6E7F57721}"/>
    <cellStyle name="Migliaia 8 4 2 3 2 2" xfId="20767" xr:uid="{E335FEE6-6AB3-42AC-BB46-CB7B1B762A8F}"/>
    <cellStyle name="Migliaia 8 4 2 3 2 2 2" xfId="43604" xr:uid="{92A705AF-0DF4-4D8D-9FA5-1860B548EDFA}"/>
    <cellStyle name="Migliaia 8 4 2 3 2 3" xfId="32187" xr:uid="{BEF7B2A5-E608-47D4-99F2-3B6C10513381}"/>
    <cellStyle name="Migliaia 8 4 2 3 3" xfId="15059" xr:uid="{B6E5D8A3-8BD1-4772-9131-5426039805BC}"/>
    <cellStyle name="Migliaia 8 4 2 3 3 2" xfId="37896" xr:uid="{E9703D4C-B38C-453D-BB0F-2943E7E6F4A2}"/>
    <cellStyle name="Migliaia 8 4 2 3 4" xfId="26479" xr:uid="{A61A037F-90D8-4975-A4A3-AC34A7EFDC7F}"/>
    <cellStyle name="Migliaia 8 4 2 4" xfId="6496" xr:uid="{57DCC42A-594B-4F3E-81CC-D6F5D7D29264}"/>
    <cellStyle name="Migliaia 8 4 2 4 2" xfId="17913" xr:uid="{DC65C4F9-4ACF-4C46-9AE6-E3CB5FAA2529}"/>
    <cellStyle name="Migliaia 8 4 2 4 2 2" xfId="40750" xr:uid="{7B1659D8-2711-45E7-BF18-AE7B1D13A732}"/>
    <cellStyle name="Migliaia 8 4 2 4 3" xfId="29333" xr:uid="{1EE0F2EF-AA0F-4055-A406-CA2D2824C52A}"/>
    <cellStyle name="Migliaia 8 4 2 5" xfId="12205" xr:uid="{9D0E2FF3-62D1-4849-8596-5C2D826CA571}"/>
    <cellStyle name="Migliaia 8 4 2 5 2" xfId="35042" xr:uid="{C75B6B96-2FCE-471D-BA1A-BDFCD0F4AEE4}"/>
    <cellStyle name="Migliaia 8 4 2 6" xfId="23625" xr:uid="{7C0C4D0E-6B3E-4AE9-B20C-B56B5732FC22}"/>
    <cellStyle name="Migliaia 8 4 3" xfId="902" xr:uid="{0FC96E03-E2D6-46C5-89A4-A500D865FBEF}"/>
    <cellStyle name="Migliaia 8 4 3 2" xfId="2429" xr:uid="{3FA1801C-6A58-494E-BF2A-6529A46FAB0F}"/>
    <cellStyle name="Migliaia 8 4 3 2 2" xfId="5285" xr:uid="{AA2FCC46-6431-4F7E-A5FF-47AA74968A4D}"/>
    <cellStyle name="Migliaia 8 4 3 2 2 2" xfId="10993" xr:uid="{E76FFA55-CC42-42EF-B293-48E567DE0358}"/>
    <cellStyle name="Migliaia 8 4 3 2 2 2 2" xfId="22411" xr:uid="{F6F6AF48-E99B-423B-87ED-6B06FFAC4BCD}"/>
    <cellStyle name="Migliaia 8 4 3 2 2 2 2 2" xfId="45248" xr:uid="{67F1931B-2ACD-4B56-932A-E1DA2AECE9F5}"/>
    <cellStyle name="Migliaia 8 4 3 2 2 2 3" xfId="33831" xr:uid="{283F6D44-9668-4EDB-88D4-C888C9160D9C}"/>
    <cellStyle name="Migliaia 8 4 3 2 2 3" xfId="16703" xr:uid="{8761E493-F55D-47D4-A211-5A41CC91F757}"/>
    <cellStyle name="Migliaia 8 4 3 2 2 3 2" xfId="39540" xr:uid="{1B4D90BC-EB50-4809-805F-906ADFEB3A0D}"/>
    <cellStyle name="Migliaia 8 4 3 2 2 4" xfId="28123" xr:uid="{2F9A13B7-7D64-4939-AF90-0922582F482D}"/>
    <cellStyle name="Migliaia 8 4 3 2 3" xfId="8140" xr:uid="{E7105ED2-625E-416D-8487-EC468CF9F597}"/>
    <cellStyle name="Migliaia 8 4 3 2 3 2" xfId="19557" xr:uid="{A17D616E-7827-4E4E-8D65-E1EB6F4F3B60}"/>
    <cellStyle name="Migliaia 8 4 3 2 3 2 2" xfId="42394" xr:uid="{0697ABC3-8A36-40C2-A9B9-BA378EDED444}"/>
    <cellStyle name="Migliaia 8 4 3 2 3 3" xfId="30977" xr:uid="{3C831C65-B46B-4EA4-BE18-AB167E0EFF5F}"/>
    <cellStyle name="Migliaia 8 4 3 2 4" xfId="13849" xr:uid="{77E849AA-49A1-4825-BC47-9716DF8A12E4}"/>
    <cellStyle name="Migliaia 8 4 3 2 4 2" xfId="36686" xr:uid="{0A90F96C-5EF9-44A2-B413-C1A02AFD3065}"/>
    <cellStyle name="Migliaia 8 4 3 2 5" xfId="25269" xr:uid="{1D7FBF51-A25D-41C2-AF61-673F02D97D44}"/>
    <cellStyle name="Migliaia 8 4 3 3" xfId="3858" xr:uid="{490F28F2-15E6-4261-B3A7-8C364A5BE89F}"/>
    <cellStyle name="Migliaia 8 4 3 3 2" xfId="9567" xr:uid="{1452B68A-F4D9-439F-A218-ED8101AB0DA3}"/>
    <cellStyle name="Migliaia 8 4 3 3 2 2" xfId="20984" xr:uid="{B1D07A50-092F-44CE-BA0A-B929899418A7}"/>
    <cellStyle name="Migliaia 8 4 3 3 2 2 2" xfId="43821" xr:uid="{EB82A5F1-D488-45C2-8C38-4FD1C4B91490}"/>
    <cellStyle name="Migliaia 8 4 3 3 2 3" xfId="32404" xr:uid="{F6A2BA8C-B125-4A6A-BDFE-3D0E4ED67A95}"/>
    <cellStyle name="Migliaia 8 4 3 3 3" xfId="15276" xr:uid="{BC98AB88-5DE9-4BFC-9EDB-BC8A7303F5B7}"/>
    <cellStyle name="Migliaia 8 4 3 3 3 2" xfId="38113" xr:uid="{3F78F1C7-F202-487A-89FA-4157CC878451}"/>
    <cellStyle name="Migliaia 8 4 3 3 4" xfId="26696" xr:uid="{7B021054-8E9D-43CB-90AE-902ECEB9244C}"/>
    <cellStyle name="Migliaia 8 4 3 4" xfId="6713" xr:uid="{9FFB27E9-BCD8-4D07-AC17-A276A3BA7861}"/>
    <cellStyle name="Migliaia 8 4 3 4 2" xfId="18130" xr:uid="{7853C65B-0150-4CBE-9BE6-3F0E59DDA345}"/>
    <cellStyle name="Migliaia 8 4 3 4 2 2" xfId="40967" xr:uid="{2BD235F3-D89E-4F3C-BC84-BF74275C05BA}"/>
    <cellStyle name="Migliaia 8 4 3 4 3" xfId="29550" xr:uid="{FE1FBAC5-AF2B-49D1-A5D5-7581C32C0237}"/>
    <cellStyle name="Migliaia 8 4 3 5" xfId="12422" xr:uid="{1F77F4BF-347D-4972-B829-9EBC90A5D3FE}"/>
    <cellStyle name="Migliaia 8 4 3 5 2" xfId="35259" xr:uid="{92440297-BB00-4FF8-B78A-4F79BF493015}"/>
    <cellStyle name="Migliaia 8 4 3 6" xfId="23842" xr:uid="{8BFF20EA-3D29-4B23-BC3D-05662A1A8917}"/>
    <cellStyle name="Migliaia 8 4 4" xfId="1149" xr:uid="{0543C9F7-1EBA-406D-825F-3A811FFAB1FA}"/>
    <cellStyle name="Migliaia 8 4 4 2" xfId="2646" xr:uid="{3C25DF96-FA4B-4B5A-88EF-6A36B46D5510}"/>
    <cellStyle name="Migliaia 8 4 4 2 2" xfId="5502" xr:uid="{24A188F3-7A41-48AD-85E2-B2448EE4D8C3}"/>
    <cellStyle name="Migliaia 8 4 4 2 2 2" xfId="11210" xr:uid="{7F63FC5D-B99E-4F7F-9AC6-7D0D063CBB56}"/>
    <cellStyle name="Migliaia 8 4 4 2 2 2 2" xfId="22628" xr:uid="{DD12A344-10DF-496C-B1AC-3215198C04BD}"/>
    <cellStyle name="Migliaia 8 4 4 2 2 2 2 2" xfId="45465" xr:uid="{8B1EE458-7A9A-4D2F-B7F8-1C821D38F907}"/>
    <cellStyle name="Migliaia 8 4 4 2 2 2 3" xfId="34048" xr:uid="{3267F469-4584-44D4-9B88-953500F8D6EE}"/>
    <cellStyle name="Migliaia 8 4 4 2 2 3" xfId="16920" xr:uid="{F6D88BEA-4EA0-4714-98E7-B232E5E25062}"/>
    <cellStyle name="Migliaia 8 4 4 2 2 3 2" xfId="39757" xr:uid="{51797528-A6B8-434B-8648-280DF3CF7F6D}"/>
    <cellStyle name="Migliaia 8 4 4 2 2 4" xfId="28340" xr:uid="{40D2FD19-142D-4AB9-A610-C01EDBE63E8D}"/>
    <cellStyle name="Migliaia 8 4 4 2 3" xfId="8357" xr:uid="{0B2E77B8-CDE7-4D0A-9608-C91D337C2A70}"/>
    <cellStyle name="Migliaia 8 4 4 2 3 2" xfId="19774" xr:uid="{A7798619-99B3-493F-A568-9B797F34151F}"/>
    <cellStyle name="Migliaia 8 4 4 2 3 2 2" xfId="42611" xr:uid="{FF17FD6C-841D-41AB-B42B-EF0C5A53ED57}"/>
    <cellStyle name="Migliaia 8 4 4 2 3 3" xfId="31194" xr:uid="{904D301B-EE69-42CA-91EC-7E78C80957D8}"/>
    <cellStyle name="Migliaia 8 4 4 2 4" xfId="14066" xr:uid="{8B1C1A39-7D6B-46FD-A5BD-A42B8587AE27}"/>
    <cellStyle name="Migliaia 8 4 4 2 4 2" xfId="36903" xr:uid="{F0D59923-47D1-4511-96ED-99465D926C21}"/>
    <cellStyle name="Migliaia 8 4 4 2 5" xfId="25486" xr:uid="{A20FF440-9945-48A9-B54A-5AEE83013993}"/>
    <cellStyle name="Migliaia 8 4 4 3" xfId="4075" xr:uid="{1673DFD5-9F8D-4F14-8B45-7EEA26F64836}"/>
    <cellStyle name="Migliaia 8 4 4 3 2" xfId="9784" xr:uid="{10524993-5792-4B71-8B70-7A526410FD41}"/>
    <cellStyle name="Migliaia 8 4 4 3 2 2" xfId="21201" xr:uid="{AFFC88E4-5544-420F-ADD4-61B58A923369}"/>
    <cellStyle name="Migliaia 8 4 4 3 2 2 2" xfId="44038" xr:uid="{DAF0E508-D667-4202-B042-6D35E9538C40}"/>
    <cellStyle name="Migliaia 8 4 4 3 2 3" xfId="32621" xr:uid="{7A8C435F-B969-45BA-95AB-85278496F37F}"/>
    <cellStyle name="Migliaia 8 4 4 3 3" xfId="15493" xr:uid="{BBE6BF06-FD09-4207-BB8E-931E7DE0BEDB}"/>
    <cellStyle name="Migliaia 8 4 4 3 3 2" xfId="38330" xr:uid="{672599DA-DF38-4F92-B26B-FF531E4BC365}"/>
    <cellStyle name="Migliaia 8 4 4 3 4" xfId="26913" xr:uid="{1F307092-64F7-4B1B-9677-BD0754F8928E}"/>
    <cellStyle name="Migliaia 8 4 4 4" xfId="6930" xr:uid="{EAA7C885-49C0-4BB3-AD06-AED4E6E47834}"/>
    <cellStyle name="Migliaia 8 4 4 4 2" xfId="18347" xr:uid="{BAF43A12-DD5E-43A3-AE94-9811ECBE3843}"/>
    <cellStyle name="Migliaia 8 4 4 4 2 2" xfId="41184" xr:uid="{36026474-0F22-4452-898B-C8E08813D472}"/>
    <cellStyle name="Migliaia 8 4 4 4 3" xfId="29767" xr:uid="{5ED2D2D6-17D6-4043-8E75-5074887298B6}"/>
    <cellStyle name="Migliaia 8 4 4 5" xfId="12639" xr:uid="{DB917E91-18F1-4BF2-ACAA-9E8F19355406}"/>
    <cellStyle name="Migliaia 8 4 4 5 2" xfId="35476" xr:uid="{614553B3-0D0B-4DAA-9D64-079CDE9A4624}"/>
    <cellStyle name="Migliaia 8 4 4 6" xfId="24059" xr:uid="{2A9AF94E-8EB7-4A80-8BA7-C03A7073E9F6}"/>
    <cellStyle name="Migliaia 8 4 5" xfId="1396" xr:uid="{B0B768A3-3974-4700-95D5-EF0B2F4F97EC}"/>
    <cellStyle name="Migliaia 8 4 5 2" xfId="2863" xr:uid="{EF285F65-6ED6-4199-87F5-9FE24C3924CA}"/>
    <cellStyle name="Migliaia 8 4 5 2 2" xfId="5719" xr:uid="{E39C3FDB-7A4C-41E1-995C-0DF8768DD34C}"/>
    <cellStyle name="Migliaia 8 4 5 2 2 2" xfId="11427" xr:uid="{EB4E363D-2A57-46B9-BDB2-58C62E1A5DBE}"/>
    <cellStyle name="Migliaia 8 4 5 2 2 2 2" xfId="22845" xr:uid="{6F3DB6CC-FFC1-4B8E-B936-E8C36E2EC0D6}"/>
    <cellStyle name="Migliaia 8 4 5 2 2 2 2 2" xfId="45682" xr:uid="{B9903A6E-F54B-49AC-98F5-E1774D84CD87}"/>
    <cellStyle name="Migliaia 8 4 5 2 2 2 3" xfId="34265" xr:uid="{C3AB93EF-C824-4A6D-864A-EF1C06BEB696}"/>
    <cellStyle name="Migliaia 8 4 5 2 2 3" xfId="17137" xr:uid="{F0814174-B67B-4A43-B876-C296F7BA3C55}"/>
    <cellStyle name="Migliaia 8 4 5 2 2 3 2" xfId="39974" xr:uid="{14FD0B30-C135-4D9F-9BEE-8D0DC6DDE13D}"/>
    <cellStyle name="Migliaia 8 4 5 2 2 4" xfId="28557" xr:uid="{487F2623-6441-4C2B-813A-16A2DF89333D}"/>
    <cellStyle name="Migliaia 8 4 5 2 3" xfId="8574" xr:uid="{5E216873-9036-432D-B267-F1B467FEDF66}"/>
    <cellStyle name="Migliaia 8 4 5 2 3 2" xfId="19991" xr:uid="{DB62B170-BC43-449B-8103-A09E2707DAF3}"/>
    <cellStyle name="Migliaia 8 4 5 2 3 2 2" xfId="42828" xr:uid="{A1A23762-900E-45FB-8803-CBF0F20B36E2}"/>
    <cellStyle name="Migliaia 8 4 5 2 3 3" xfId="31411" xr:uid="{F502F1BE-3784-4ABF-88A1-EA8B1AE25860}"/>
    <cellStyle name="Migliaia 8 4 5 2 4" xfId="14283" xr:uid="{E042E533-26AA-4451-87DA-891EAFCABE86}"/>
    <cellStyle name="Migliaia 8 4 5 2 4 2" xfId="37120" xr:uid="{F7EA6A7C-486E-40D5-B0F3-951626C17ABD}"/>
    <cellStyle name="Migliaia 8 4 5 2 5" xfId="25703" xr:uid="{22B70328-4CDF-4671-83AF-2EE2D80B3FF4}"/>
    <cellStyle name="Migliaia 8 4 5 3" xfId="4292" xr:uid="{A854BB6B-6778-4D3E-BD72-71BB092DF169}"/>
    <cellStyle name="Migliaia 8 4 5 3 2" xfId="10001" xr:uid="{9E780F3B-C969-4CDC-994F-8C7E0063F011}"/>
    <cellStyle name="Migliaia 8 4 5 3 2 2" xfId="21418" xr:uid="{20272188-D9C4-4427-AF81-DDA038913315}"/>
    <cellStyle name="Migliaia 8 4 5 3 2 2 2" xfId="44255" xr:uid="{DE6CA230-BE12-4CA7-945A-3F08F7445C7E}"/>
    <cellStyle name="Migliaia 8 4 5 3 2 3" xfId="32838" xr:uid="{9C9A387D-DC2C-43DA-B3D4-D2009981D0F9}"/>
    <cellStyle name="Migliaia 8 4 5 3 3" xfId="15710" xr:uid="{4216D790-7EC9-4D7B-A5B9-E748AC9999FE}"/>
    <cellStyle name="Migliaia 8 4 5 3 3 2" xfId="38547" xr:uid="{86FD7863-58D8-49B2-AFF9-9A4DB0CD90B2}"/>
    <cellStyle name="Migliaia 8 4 5 3 4" xfId="27130" xr:uid="{D90F834D-07B0-4ED7-AE84-7FD4A6803771}"/>
    <cellStyle name="Migliaia 8 4 5 4" xfId="7147" xr:uid="{32D93960-230B-48D1-97BD-0AACCC113A09}"/>
    <cellStyle name="Migliaia 8 4 5 4 2" xfId="18564" xr:uid="{DE1540C9-D0EF-43C9-BCDB-E90DA426D869}"/>
    <cellStyle name="Migliaia 8 4 5 4 2 2" xfId="41401" xr:uid="{814C1B63-0340-4F44-B998-BD948BF98B96}"/>
    <cellStyle name="Migliaia 8 4 5 4 3" xfId="29984" xr:uid="{AFC5B72D-7AE4-42A5-A84F-51BB462536CE}"/>
    <cellStyle name="Migliaia 8 4 5 5" xfId="12856" xr:uid="{B813862D-069E-45E3-A611-08CBCB58A2A3}"/>
    <cellStyle name="Migliaia 8 4 5 5 2" xfId="35693" xr:uid="{6A5EDBA0-D84C-46BC-8629-55F7405344F7}"/>
    <cellStyle name="Migliaia 8 4 5 6" xfId="24276" xr:uid="{0097445A-1032-4853-805B-AE6DF4CF82E4}"/>
    <cellStyle name="Migliaia 8 4 6" xfId="1643" xr:uid="{70E2D331-8FEB-4907-9C3B-0259D23F5019}"/>
    <cellStyle name="Migliaia 8 4 6 2" xfId="3080" xr:uid="{BAB3EF66-2FCE-4AF1-B9BD-64364E08702A}"/>
    <cellStyle name="Migliaia 8 4 6 2 2" xfId="5936" xr:uid="{3141CCD9-4D65-41F1-8477-FBD736B096BE}"/>
    <cellStyle name="Migliaia 8 4 6 2 2 2" xfId="11644" xr:uid="{3E4DF3BC-27F4-458A-BC85-5B83B20181E1}"/>
    <cellStyle name="Migliaia 8 4 6 2 2 2 2" xfId="23062" xr:uid="{19E4B7B2-0DE8-4020-9AA9-58D5AFC79D57}"/>
    <cellStyle name="Migliaia 8 4 6 2 2 2 2 2" xfId="45899" xr:uid="{3121E3DC-5F8B-45A4-9FC0-88F8569F7075}"/>
    <cellStyle name="Migliaia 8 4 6 2 2 2 3" xfId="34482" xr:uid="{7A01408B-5445-4BB3-AE9D-CB971F80DEDC}"/>
    <cellStyle name="Migliaia 8 4 6 2 2 3" xfId="17354" xr:uid="{7929F4A5-B43F-41A3-B61D-F453EF782014}"/>
    <cellStyle name="Migliaia 8 4 6 2 2 3 2" xfId="40191" xr:uid="{84CB9953-3CAE-44B9-A64A-4FE084858512}"/>
    <cellStyle name="Migliaia 8 4 6 2 2 4" xfId="28774" xr:uid="{EF65342E-F650-4C50-958E-0638359DDFE7}"/>
    <cellStyle name="Migliaia 8 4 6 2 3" xfId="8791" xr:uid="{D30DDA63-5C85-4CBC-9CFA-0046B20D8073}"/>
    <cellStyle name="Migliaia 8 4 6 2 3 2" xfId="20208" xr:uid="{F781B41D-6361-40A0-9CCE-43C32DDF64E6}"/>
    <cellStyle name="Migliaia 8 4 6 2 3 2 2" xfId="43045" xr:uid="{AE30AFB6-6ECE-4C7E-BCAE-83FB43CB6DE4}"/>
    <cellStyle name="Migliaia 8 4 6 2 3 3" xfId="31628" xr:uid="{9D969D5E-8CC9-488B-BF44-9E9DA060AD65}"/>
    <cellStyle name="Migliaia 8 4 6 2 4" xfId="14500" xr:uid="{711727A4-7DDB-493A-9FDF-81985ED7FB72}"/>
    <cellStyle name="Migliaia 8 4 6 2 4 2" xfId="37337" xr:uid="{279714C6-1912-46C7-90CF-F9BE54F49875}"/>
    <cellStyle name="Migliaia 8 4 6 2 5" xfId="25920" xr:uid="{C50794A9-1B2F-48E1-958C-E86C5DDE6F54}"/>
    <cellStyle name="Migliaia 8 4 6 3" xfId="4509" xr:uid="{E127AE21-0DA2-4A33-B3CA-117F568A2905}"/>
    <cellStyle name="Migliaia 8 4 6 3 2" xfId="10218" xr:uid="{F9EDD404-21A4-4478-B5CB-CC123EA9961E}"/>
    <cellStyle name="Migliaia 8 4 6 3 2 2" xfId="21635" xr:uid="{9A8A6D01-B43D-47E0-A4BD-9828A7D5CE9D}"/>
    <cellStyle name="Migliaia 8 4 6 3 2 2 2" xfId="44472" xr:uid="{A718C6CD-4F7F-4277-95F9-C139905B603D}"/>
    <cellStyle name="Migliaia 8 4 6 3 2 3" xfId="33055" xr:uid="{25043F6A-310E-4833-B9C4-19F0C4B9004D}"/>
    <cellStyle name="Migliaia 8 4 6 3 3" xfId="15927" xr:uid="{15C3B6E6-F463-4B85-A0FA-B9CEF7F2C584}"/>
    <cellStyle name="Migliaia 8 4 6 3 3 2" xfId="38764" xr:uid="{7512CD72-F0A2-4014-937B-E43C4E85A351}"/>
    <cellStyle name="Migliaia 8 4 6 3 4" xfId="27347" xr:uid="{73020E9E-4C3F-48F4-80D3-2E29D72875DE}"/>
    <cellStyle name="Migliaia 8 4 6 4" xfId="7364" xr:uid="{CFCB954B-DF4A-4329-8166-EC56787D76F1}"/>
    <cellStyle name="Migliaia 8 4 6 4 2" xfId="18781" xr:uid="{1374ECE1-FD42-4B5A-B0AB-91F4D6C0D005}"/>
    <cellStyle name="Migliaia 8 4 6 4 2 2" xfId="41618" xr:uid="{0A62A5DC-55E4-4D8F-9493-79E0356A75AD}"/>
    <cellStyle name="Migliaia 8 4 6 4 3" xfId="30201" xr:uid="{52187B8A-F276-49E3-9DE2-30135DC374AD}"/>
    <cellStyle name="Migliaia 8 4 6 5" xfId="13073" xr:uid="{3DCD0F63-C7D1-4FBA-AA6F-542714D11168}"/>
    <cellStyle name="Migliaia 8 4 6 5 2" xfId="35910" xr:uid="{7F5B2F9B-6325-480B-93BC-9A2CD433DFE5}"/>
    <cellStyle name="Migliaia 8 4 6 6" xfId="24493" xr:uid="{AD1D3B82-4D07-4417-9693-BF5B88F91D2D}"/>
    <cellStyle name="Migliaia 8 4 7" xfId="1995" xr:uid="{1F0AF3FF-D06D-45F4-A4E8-25FA1338766C}"/>
    <cellStyle name="Migliaia 8 4 7 2" xfId="4851" xr:uid="{2F726855-DEB2-47D6-BEB3-C86671C0BA34}"/>
    <cellStyle name="Migliaia 8 4 7 2 2" xfId="10559" xr:uid="{661844DD-318F-4FC5-80C5-C019A9BDA7E2}"/>
    <cellStyle name="Migliaia 8 4 7 2 2 2" xfId="21977" xr:uid="{9B7BAB20-5A2A-40BA-B3A8-D0932C7CE58B}"/>
    <cellStyle name="Migliaia 8 4 7 2 2 2 2" xfId="44814" xr:uid="{EACCDF5E-E20E-4656-8B4D-D04F1B81DADE}"/>
    <cellStyle name="Migliaia 8 4 7 2 2 3" xfId="33397" xr:uid="{AD1A8783-C404-4C06-AD34-87CEFCCC2CA1}"/>
    <cellStyle name="Migliaia 8 4 7 2 3" xfId="16269" xr:uid="{D1A26D67-4339-41F6-B146-43F64868A56C}"/>
    <cellStyle name="Migliaia 8 4 7 2 3 2" xfId="39106" xr:uid="{E1651C88-0B0A-4421-B9D4-490A5CBB7CB8}"/>
    <cellStyle name="Migliaia 8 4 7 2 4" xfId="27689" xr:uid="{2C3C5804-79A8-418A-9F97-1A2328557596}"/>
    <cellStyle name="Migliaia 8 4 7 3" xfId="7706" xr:uid="{9D209C94-9B53-4934-B8B9-3BF0937D533F}"/>
    <cellStyle name="Migliaia 8 4 7 3 2" xfId="19123" xr:uid="{46417A36-1EFC-472D-8CD7-94F426E31CCD}"/>
    <cellStyle name="Migliaia 8 4 7 3 2 2" xfId="41960" xr:uid="{943C9EAB-4F9C-4F15-AD18-2EA4B0CCCD7A}"/>
    <cellStyle name="Migliaia 8 4 7 3 3" xfId="30543" xr:uid="{9FDE0E59-D394-444D-A932-C29E9CD1BFC5}"/>
    <cellStyle name="Migliaia 8 4 7 4" xfId="13415" xr:uid="{D49ECA45-B998-4F89-9FBE-00A42D569A3D}"/>
    <cellStyle name="Migliaia 8 4 7 4 2" xfId="36252" xr:uid="{2750F36B-C42A-4A9B-B854-56343CCCBC96}"/>
    <cellStyle name="Migliaia 8 4 7 5" xfId="24835" xr:uid="{1F57DA2E-8E5E-4AFA-A453-D079982A2B5D}"/>
    <cellStyle name="Migliaia 8 4 8" xfId="3424" xr:uid="{580B94D9-58B9-4890-B82B-B682F029D82A}"/>
    <cellStyle name="Migliaia 8 4 8 2" xfId="9133" xr:uid="{EF3DC049-9164-44FD-97D2-F598DAB8D981}"/>
    <cellStyle name="Migliaia 8 4 8 2 2" xfId="20550" xr:uid="{D5BE68AB-C495-402F-8ECE-AE1C4B5F6944}"/>
    <cellStyle name="Migliaia 8 4 8 2 2 2" xfId="43387" xr:uid="{FBE59004-B67C-4F68-8DFA-81F2F5E175FC}"/>
    <cellStyle name="Migliaia 8 4 8 2 3" xfId="31970" xr:uid="{1F7BD0F1-BC75-4BA1-985C-2DCC1D16C80A}"/>
    <cellStyle name="Migliaia 8 4 8 3" xfId="14842" xr:uid="{874A1F15-5DAE-4DCA-A926-0E981A92BB93}"/>
    <cellStyle name="Migliaia 8 4 8 3 2" xfId="37679" xr:uid="{EF94963F-0F58-4BF4-85C8-77ACD4FE418B}"/>
    <cellStyle name="Migliaia 8 4 8 4" xfId="26262" xr:uid="{CE67F43B-12FD-4527-86D9-7926CF22751E}"/>
    <cellStyle name="Migliaia 8 4 9" xfId="6279" xr:uid="{96A45634-DF98-4EEE-977E-BF84EEB7AA75}"/>
    <cellStyle name="Migliaia 8 4 9 2" xfId="17696" xr:uid="{DD915EC5-9970-4038-B380-AB061CE797B5}"/>
    <cellStyle name="Migliaia 8 4 9 2 2" xfId="40533" xr:uid="{09AA7240-2C38-40EF-B1FC-CC896BBF224B}"/>
    <cellStyle name="Migliaia 8 4 9 3" xfId="29116" xr:uid="{778EF02A-6609-4B15-838A-185A465DDEDD}"/>
    <cellStyle name="Migliaia 8 5" xfId="508" xr:uid="{DE3C4D30-518A-4563-B8E2-06D7C02F759F}"/>
    <cellStyle name="Migliaia 8 5 2" xfId="2098" xr:uid="{14437711-6872-4440-A431-DD6577D2F398}"/>
    <cellStyle name="Migliaia 8 5 2 2" xfId="4954" xr:uid="{CD9B3BB1-ADBD-44F8-8530-7A84C6EC8243}"/>
    <cellStyle name="Migliaia 8 5 2 2 2" xfId="10662" xr:uid="{771FA553-9381-449C-BCA4-81578124BC60}"/>
    <cellStyle name="Migliaia 8 5 2 2 2 2" xfId="22080" xr:uid="{C65CA17D-9D7E-47B4-804B-DFC9D11A1B8C}"/>
    <cellStyle name="Migliaia 8 5 2 2 2 2 2" xfId="44917" xr:uid="{E7C4366A-AA35-4981-8994-E48C6779C030}"/>
    <cellStyle name="Migliaia 8 5 2 2 2 3" xfId="33500" xr:uid="{2AD88ECE-3755-44F3-9360-FED4FEFA78D9}"/>
    <cellStyle name="Migliaia 8 5 2 2 3" xfId="16372" xr:uid="{4B47F98A-37BB-4B5F-A83F-099A47E841B8}"/>
    <cellStyle name="Migliaia 8 5 2 2 3 2" xfId="39209" xr:uid="{3BF53BC5-B3E8-4B13-8308-3B35B650C983}"/>
    <cellStyle name="Migliaia 8 5 2 2 4" xfId="27792" xr:uid="{53007B7A-236C-4343-AAA6-001480B17E8C}"/>
    <cellStyle name="Migliaia 8 5 2 3" xfId="7809" xr:uid="{D45B9EA0-A011-42F5-BE87-8C1F48EF79FA}"/>
    <cellStyle name="Migliaia 8 5 2 3 2" xfId="19226" xr:uid="{FA9B377F-E65B-4D90-8C26-F36D3B00E562}"/>
    <cellStyle name="Migliaia 8 5 2 3 2 2" xfId="42063" xr:uid="{659D6B67-76F3-4DD4-8C11-E614465F122D}"/>
    <cellStyle name="Migliaia 8 5 2 3 3" xfId="30646" xr:uid="{D6F35FC5-8999-4C53-A00C-99DE0FB7FCB2}"/>
    <cellStyle name="Migliaia 8 5 2 4" xfId="13518" xr:uid="{B83F8436-6FA7-4D78-8B0D-8C661CE238D2}"/>
    <cellStyle name="Migliaia 8 5 2 4 2" xfId="36355" xr:uid="{1DA08D8F-43FE-4CE5-A137-D651193E3131}"/>
    <cellStyle name="Migliaia 8 5 2 5" xfId="24938" xr:uid="{C68ADBD0-7540-4E19-A499-F50AA38DB35E}"/>
    <cellStyle name="Migliaia 8 5 3" xfId="3527" xr:uid="{491840E6-A103-4B6A-9BDB-9BA83C0D59B7}"/>
    <cellStyle name="Migliaia 8 5 3 2" xfId="9236" xr:uid="{8F35F102-7756-4AAA-BBAC-5014429136D7}"/>
    <cellStyle name="Migliaia 8 5 3 2 2" xfId="20653" xr:uid="{BDEA0EF2-B1DD-4CF0-BF0C-09A2F682BD58}"/>
    <cellStyle name="Migliaia 8 5 3 2 2 2" xfId="43490" xr:uid="{3DF1F435-61CE-4E35-8EA1-105E59D39B89}"/>
    <cellStyle name="Migliaia 8 5 3 2 3" xfId="32073" xr:uid="{5405974F-0FB9-4C07-9E3A-0753461BDFD8}"/>
    <cellStyle name="Migliaia 8 5 3 3" xfId="14945" xr:uid="{15FC74A0-39CB-4193-89E5-FB32F110660B}"/>
    <cellStyle name="Migliaia 8 5 3 3 2" xfId="37782" xr:uid="{A24E9C32-1E53-4BF0-A932-C1055FE027A9}"/>
    <cellStyle name="Migliaia 8 5 3 4" xfId="26365" xr:uid="{F1A1806E-3BDB-4708-A36C-C167C0ADC475}"/>
    <cellStyle name="Migliaia 8 5 4" xfId="6382" xr:uid="{CB4EC5E6-468C-4183-8F24-0F2B74F65234}"/>
    <cellStyle name="Migliaia 8 5 4 2" xfId="17799" xr:uid="{42ACBEB4-97D8-4FDD-B233-5785F5B57AC7}"/>
    <cellStyle name="Migliaia 8 5 4 2 2" xfId="40636" xr:uid="{1F0973E1-C11C-45FD-9C02-094D12DCFAB8}"/>
    <cellStyle name="Migliaia 8 5 4 3" xfId="29219" xr:uid="{F688C3B9-5AC7-4A03-B450-B43A03717BD3}"/>
    <cellStyle name="Migliaia 8 5 5" xfId="12091" xr:uid="{6AAEB43E-B374-4D43-9F25-EFEEBD1CC28C}"/>
    <cellStyle name="Migliaia 8 5 5 2" xfId="34928" xr:uid="{5902A264-C688-468F-B408-429C90FE8106}"/>
    <cellStyle name="Migliaia 8 5 6" xfId="23511" xr:uid="{DA461E22-3CE1-4DD7-8E3F-305E8672B3D9}"/>
    <cellStyle name="Migliaia 8 6" xfId="771" xr:uid="{3ED1A2F8-663E-481F-A813-BFAE35624CA6}"/>
    <cellStyle name="Migliaia 8 6 2" xfId="2315" xr:uid="{618AD648-D6E8-4EB5-9277-9B0FC5801F4E}"/>
    <cellStyle name="Migliaia 8 6 2 2" xfId="5171" xr:uid="{7A4F3A94-EBBC-4DCA-90CB-ACCDA338F906}"/>
    <cellStyle name="Migliaia 8 6 2 2 2" xfId="10879" xr:uid="{DFC37612-5F1C-41B8-92EF-40528EA43EC2}"/>
    <cellStyle name="Migliaia 8 6 2 2 2 2" xfId="22297" xr:uid="{FD3291DC-F653-4EA5-B080-E02502483A60}"/>
    <cellStyle name="Migliaia 8 6 2 2 2 2 2" xfId="45134" xr:uid="{BD2B0133-DC51-4D46-9A2F-C9A516873EEC}"/>
    <cellStyle name="Migliaia 8 6 2 2 2 3" xfId="33717" xr:uid="{00EF4FD0-60EF-4E70-BE56-3B9E745EFD3C}"/>
    <cellStyle name="Migliaia 8 6 2 2 3" xfId="16589" xr:uid="{63B014A7-55B9-4E16-A93F-B96B5AD57CA4}"/>
    <cellStyle name="Migliaia 8 6 2 2 3 2" xfId="39426" xr:uid="{1514BBED-CB58-4E1A-8031-E462327E7DED}"/>
    <cellStyle name="Migliaia 8 6 2 2 4" xfId="28009" xr:uid="{E1358941-28A0-4DC6-81B4-DC9DEB39297A}"/>
    <cellStyle name="Migliaia 8 6 2 3" xfId="8026" xr:uid="{A6546FCB-FF3C-4187-A684-B7D1E76D916D}"/>
    <cellStyle name="Migliaia 8 6 2 3 2" xfId="19443" xr:uid="{4C5B9EF4-4C8D-451C-86A4-044D7AD95844}"/>
    <cellStyle name="Migliaia 8 6 2 3 2 2" xfId="42280" xr:uid="{A4830F12-208C-4F05-A836-9CF40D41063A}"/>
    <cellStyle name="Migliaia 8 6 2 3 3" xfId="30863" xr:uid="{6A8A15E1-E007-47AA-B47D-3C9C4ADFBF6F}"/>
    <cellStyle name="Migliaia 8 6 2 4" xfId="13735" xr:uid="{FBCE9791-5B68-409E-AAEB-32E3A35AD8FA}"/>
    <cellStyle name="Migliaia 8 6 2 4 2" xfId="36572" xr:uid="{20531652-16FF-4736-98E1-2A9F757D6236}"/>
    <cellStyle name="Migliaia 8 6 2 5" xfId="25155" xr:uid="{BFFE03D1-7AAB-4100-86FA-C6AAD5114859}"/>
    <cellStyle name="Migliaia 8 6 3" xfId="3744" xr:uid="{1EDC5F71-4353-40E4-90DE-F2F80EB9F8CA}"/>
    <cellStyle name="Migliaia 8 6 3 2" xfId="9453" xr:uid="{C9D3A346-0A9D-4FA5-B667-79D23D8796AE}"/>
    <cellStyle name="Migliaia 8 6 3 2 2" xfId="20870" xr:uid="{4AF3F63A-480A-418D-9BD5-F1422A0E93A7}"/>
    <cellStyle name="Migliaia 8 6 3 2 2 2" xfId="43707" xr:uid="{A6B56590-BFE8-4D1A-8313-6B427257B923}"/>
    <cellStyle name="Migliaia 8 6 3 2 3" xfId="32290" xr:uid="{68D06490-BFC3-4F47-9CE7-BD4683B5BB00}"/>
    <cellStyle name="Migliaia 8 6 3 3" xfId="15162" xr:uid="{DAA08084-FA29-4BD7-B2A5-01CB103093AA}"/>
    <cellStyle name="Migliaia 8 6 3 3 2" xfId="37999" xr:uid="{E411E65A-861B-4DEB-8954-683624C05E80}"/>
    <cellStyle name="Migliaia 8 6 3 4" xfId="26582" xr:uid="{77BD0333-5806-4FDA-AB26-8E3FF486F0BC}"/>
    <cellStyle name="Migliaia 8 6 4" xfId="6599" xr:uid="{A0C6A924-B879-43D6-83B7-53637B7A0F5E}"/>
    <cellStyle name="Migliaia 8 6 4 2" xfId="18016" xr:uid="{3A5565C8-4DE9-4EA7-85B2-59C1416E28BE}"/>
    <cellStyle name="Migliaia 8 6 4 2 2" xfId="40853" xr:uid="{D5D31676-098C-4163-A83D-6D1344BA0986}"/>
    <cellStyle name="Migliaia 8 6 4 3" xfId="29436" xr:uid="{01573972-169F-486D-BA1A-6F09CC7FB07D}"/>
    <cellStyle name="Migliaia 8 6 5" xfId="12308" xr:uid="{B5769A8A-7538-4CF6-B923-E6E03B6B3F5B}"/>
    <cellStyle name="Migliaia 8 6 5 2" xfId="35145" xr:uid="{87C622BF-355C-491E-A8AD-C81B345F8AD9}"/>
    <cellStyle name="Migliaia 8 6 6" xfId="23728" xr:uid="{696552AE-D351-43C5-AA5D-794C82AF9C8E}"/>
    <cellStyle name="Migliaia 8 7" xfId="1018" xr:uid="{77450FDC-4CFB-4658-9AF8-0BF54B325229}"/>
    <cellStyle name="Migliaia 8 7 2" xfId="2532" xr:uid="{E7270A9E-5BDE-49CB-834C-E14139FA19F8}"/>
    <cellStyle name="Migliaia 8 7 2 2" xfId="5388" xr:uid="{F3684856-44B1-4FEE-9630-8C3F8C3D95A6}"/>
    <cellStyle name="Migliaia 8 7 2 2 2" xfId="11096" xr:uid="{E330FD0E-70BE-46BB-95FF-10F2EFDBA834}"/>
    <cellStyle name="Migliaia 8 7 2 2 2 2" xfId="22514" xr:uid="{1C89AD2D-356D-46C7-8742-0E8553EAF398}"/>
    <cellStyle name="Migliaia 8 7 2 2 2 2 2" xfId="45351" xr:uid="{A661EBFB-9C08-432B-89E8-55B403F32196}"/>
    <cellStyle name="Migliaia 8 7 2 2 2 3" xfId="33934" xr:uid="{70A1BFA3-671E-49D6-8115-A58FBBD639AB}"/>
    <cellStyle name="Migliaia 8 7 2 2 3" xfId="16806" xr:uid="{0A2C8B3A-1001-4F7B-AF0F-A7C24E7D93D5}"/>
    <cellStyle name="Migliaia 8 7 2 2 3 2" xfId="39643" xr:uid="{E0B48ECA-1028-412E-93B6-7E0FB89A44F2}"/>
    <cellStyle name="Migliaia 8 7 2 2 4" xfId="28226" xr:uid="{C8C7F52C-D903-42EC-B62F-1E7376DF111E}"/>
    <cellStyle name="Migliaia 8 7 2 3" xfId="8243" xr:uid="{EA19F776-1785-45D6-BAE4-083D8A4C2E7C}"/>
    <cellStyle name="Migliaia 8 7 2 3 2" xfId="19660" xr:uid="{03B21E2C-0C31-448C-B6D8-B7ECDB31E0B0}"/>
    <cellStyle name="Migliaia 8 7 2 3 2 2" xfId="42497" xr:uid="{E81D91AF-C509-4F06-B488-595E12E8E3A2}"/>
    <cellStyle name="Migliaia 8 7 2 3 3" xfId="31080" xr:uid="{F342A8BC-B27F-4570-A499-8CBA08F1B1A8}"/>
    <cellStyle name="Migliaia 8 7 2 4" xfId="13952" xr:uid="{4DB06F04-C755-4591-A673-DD19060103E0}"/>
    <cellStyle name="Migliaia 8 7 2 4 2" xfId="36789" xr:uid="{602DE04E-56E8-4358-836B-590E5C9324B2}"/>
    <cellStyle name="Migliaia 8 7 2 5" xfId="25372" xr:uid="{C3A9F2E8-6C12-4EAE-BCF0-3FC567D95778}"/>
    <cellStyle name="Migliaia 8 7 3" xfId="3961" xr:uid="{45558536-12A1-4CE6-ACA9-D5FE497C5CC0}"/>
    <cellStyle name="Migliaia 8 7 3 2" xfId="9670" xr:uid="{B591E3AF-2966-473B-B1FC-12E0CB9376EB}"/>
    <cellStyle name="Migliaia 8 7 3 2 2" xfId="21087" xr:uid="{B5C1348E-7AED-42C7-AA33-B0A403E73F5C}"/>
    <cellStyle name="Migliaia 8 7 3 2 2 2" xfId="43924" xr:uid="{76A87DF7-DA00-4D8C-B76E-7B5DFBC7F023}"/>
    <cellStyle name="Migliaia 8 7 3 2 3" xfId="32507" xr:uid="{C03CD38E-991E-4524-A5D7-6D42BB1B051E}"/>
    <cellStyle name="Migliaia 8 7 3 3" xfId="15379" xr:uid="{4C76E569-28BD-4D02-A6DC-C23FF8A23563}"/>
    <cellStyle name="Migliaia 8 7 3 3 2" xfId="38216" xr:uid="{3D50AF2E-10BD-452C-B936-3EBB809B4BF3}"/>
    <cellStyle name="Migliaia 8 7 3 4" xfId="26799" xr:uid="{494317B2-2AC5-48FF-A6D0-4C73EF045F17}"/>
    <cellStyle name="Migliaia 8 7 4" xfId="6816" xr:uid="{A0278D6A-45E9-4EEC-9628-681A2103359C}"/>
    <cellStyle name="Migliaia 8 7 4 2" xfId="18233" xr:uid="{5255E1A2-262D-4AA6-B748-5ABC1BE1D853}"/>
    <cellStyle name="Migliaia 8 7 4 2 2" xfId="41070" xr:uid="{3B6F8A9B-A64E-446D-B1B7-B70EFC109878}"/>
    <cellStyle name="Migliaia 8 7 4 3" xfId="29653" xr:uid="{1902251D-4747-4562-8A62-F43F5B91107C}"/>
    <cellStyle name="Migliaia 8 7 5" xfId="12525" xr:uid="{7CEAA666-B6D7-438D-9078-AE1B370A8A1A}"/>
    <cellStyle name="Migliaia 8 7 5 2" xfId="35362" xr:uid="{457161B6-CF44-474A-A8C4-2A1111824479}"/>
    <cellStyle name="Migliaia 8 7 6" xfId="23945" xr:uid="{B70CBCBD-9476-4318-B15E-46A895FED2BD}"/>
    <cellStyle name="Migliaia 8 8" xfId="1265" xr:uid="{DED88BCF-34F2-4464-A60F-9075C48EF5B8}"/>
    <cellStyle name="Migliaia 8 8 2" xfId="2749" xr:uid="{1543304F-CA5E-4613-9E55-3A32B83BEC4E}"/>
    <cellStyle name="Migliaia 8 8 2 2" xfId="5605" xr:uid="{3DDED0F0-5931-43B3-80C3-394DBE9DB817}"/>
    <cellStyle name="Migliaia 8 8 2 2 2" xfId="11313" xr:uid="{42122810-EC23-469B-99F7-A8907B9F7C7F}"/>
    <cellStyle name="Migliaia 8 8 2 2 2 2" xfId="22731" xr:uid="{11F70E2D-D2D0-4271-99E1-B68179780324}"/>
    <cellStyle name="Migliaia 8 8 2 2 2 2 2" xfId="45568" xr:uid="{2D4DE0C3-1B5A-4AC8-AE7C-7A265627D823}"/>
    <cellStyle name="Migliaia 8 8 2 2 2 3" xfId="34151" xr:uid="{26651107-24DA-452D-8C0B-A40560139D76}"/>
    <cellStyle name="Migliaia 8 8 2 2 3" xfId="17023" xr:uid="{AB03FE5F-AB5B-4EBA-8F22-C4DB26F8C28A}"/>
    <cellStyle name="Migliaia 8 8 2 2 3 2" xfId="39860" xr:uid="{D2FAE373-21B4-4474-81EE-E5045E1C7021}"/>
    <cellStyle name="Migliaia 8 8 2 2 4" xfId="28443" xr:uid="{F986E88E-3528-4BD7-8564-03315D1C16E4}"/>
    <cellStyle name="Migliaia 8 8 2 3" xfId="8460" xr:uid="{C9DD7127-2292-40FF-A6D6-796FA7C1121C}"/>
    <cellStyle name="Migliaia 8 8 2 3 2" xfId="19877" xr:uid="{64F559F6-31D9-4BB5-85B4-C0E10A29ACC7}"/>
    <cellStyle name="Migliaia 8 8 2 3 2 2" xfId="42714" xr:uid="{D56664A9-9DEA-412E-B0AE-012B3945BE33}"/>
    <cellStyle name="Migliaia 8 8 2 3 3" xfId="31297" xr:uid="{EC7EEC4F-241E-4661-BA9D-B2DFCE2200BB}"/>
    <cellStyle name="Migliaia 8 8 2 4" xfId="14169" xr:uid="{D2D91B5E-E30B-48AA-B4AA-03A315A919A9}"/>
    <cellStyle name="Migliaia 8 8 2 4 2" xfId="37006" xr:uid="{0E6ED578-A509-4EC4-B71B-CD2B8E84997B}"/>
    <cellStyle name="Migliaia 8 8 2 5" xfId="25589" xr:uid="{0CF64F35-BEF7-48CD-9D81-D19A6BD10A7D}"/>
    <cellStyle name="Migliaia 8 8 3" xfId="4178" xr:uid="{AC7B9F43-5547-41E1-A41B-FD7DAA78D627}"/>
    <cellStyle name="Migliaia 8 8 3 2" xfId="9887" xr:uid="{2B580909-33F1-4928-B0A3-FB2FBC5FE360}"/>
    <cellStyle name="Migliaia 8 8 3 2 2" xfId="21304" xr:uid="{50AA4CCB-5F0A-443E-93C0-DC1E6788A039}"/>
    <cellStyle name="Migliaia 8 8 3 2 2 2" xfId="44141" xr:uid="{D5D9FAEC-DD6B-4EA1-9A04-16832BE5F94C}"/>
    <cellStyle name="Migliaia 8 8 3 2 3" xfId="32724" xr:uid="{8146CADF-A4C2-4F48-B4F3-00DF7863BFA3}"/>
    <cellStyle name="Migliaia 8 8 3 3" xfId="15596" xr:uid="{1F5741F9-F8FA-4E39-9BD2-13464C1E4B43}"/>
    <cellStyle name="Migliaia 8 8 3 3 2" xfId="38433" xr:uid="{687EF6EB-F67D-48B4-91D1-58A4514FC306}"/>
    <cellStyle name="Migliaia 8 8 3 4" xfId="27016" xr:uid="{4DDBA9C6-8566-4C66-942E-3CC4E4EA2B05}"/>
    <cellStyle name="Migliaia 8 8 4" xfId="7033" xr:uid="{CC4E28BE-4F9C-4F06-8F65-ACE69FDB0B70}"/>
    <cellStyle name="Migliaia 8 8 4 2" xfId="18450" xr:uid="{4C68B7B7-664F-45D6-AB2F-D75417844FF0}"/>
    <cellStyle name="Migliaia 8 8 4 2 2" xfId="41287" xr:uid="{F24C9C74-20EE-4844-A0EA-3FC92132DED4}"/>
    <cellStyle name="Migliaia 8 8 4 3" xfId="29870" xr:uid="{0AF44CE6-1F54-41AB-94B6-E8CAC54FD60F}"/>
    <cellStyle name="Migliaia 8 8 5" xfId="12742" xr:uid="{D94A6285-81EA-41CB-BE92-07FE1CCED445}"/>
    <cellStyle name="Migliaia 8 8 5 2" xfId="35579" xr:uid="{AA570AFE-8CE2-4957-9F74-645244013F32}"/>
    <cellStyle name="Migliaia 8 8 6" xfId="24162" xr:uid="{8B5F62A3-32BC-4E97-BC97-888332F4E76A}"/>
    <cellStyle name="Migliaia 8 9" xfId="1512" xr:uid="{DA9EE5DB-8989-4177-8B08-238014944A34}"/>
    <cellStyle name="Migliaia 8 9 2" xfId="2966" xr:uid="{A3352C3E-704C-4FC8-9CAC-4AF402AD2CDB}"/>
    <cellStyle name="Migliaia 8 9 2 2" xfId="5822" xr:uid="{7009B5BF-8BB5-44F6-8D57-6D5F05108088}"/>
    <cellStyle name="Migliaia 8 9 2 2 2" xfId="11530" xr:uid="{8CF35968-E941-4B88-BEB4-836F90601566}"/>
    <cellStyle name="Migliaia 8 9 2 2 2 2" xfId="22948" xr:uid="{67EE6A56-6558-4C11-8C7A-82536AB54E05}"/>
    <cellStyle name="Migliaia 8 9 2 2 2 2 2" xfId="45785" xr:uid="{1A550080-0819-4A68-8204-428D3623252E}"/>
    <cellStyle name="Migliaia 8 9 2 2 2 3" xfId="34368" xr:uid="{8F930906-13E1-4F94-804B-7CB4AFE7E443}"/>
    <cellStyle name="Migliaia 8 9 2 2 3" xfId="17240" xr:uid="{E8F29B84-792D-4C09-A41F-C2FC3B006F92}"/>
    <cellStyle name="Migliaia 8 9 2 2 3 2" xfId="40077" xr:uid="{38F9EA33-C614-4D08-9EB5-278C735EFBD4}"/>
    <cellStyle name="Migliaia 8 9 2 2 4" xfId="28660" xr:uid="{5E7C03CB-F114-43C1-AD44-072C254F597B}"/>
    <cellStyle name="Migliaia 8 9 2 3" xfId="8677" xr:uid="{2A747367-EA27-43C3-B8E1-132831AC6129}"/>
    <cellStyle name="Migliaia 8 9 2 3 2" xfId="20094" xr:uid="{9907C9D6-C4D0-445B-84EF-D102949BE442}"/>
    <cellStyle name="Migliaia 8 9 2 3 2 2" xfId="42931" xr:uid="{5D5396E7-88A0-40CF-BC8C-AF2CCCC5E3DB}"/>
    <cellStyle name="Migliaia 8 9 2 3 3" xfId="31514" xr:uid="{6FF7221B-07B4-4B96-BCB4-960AF2FC99D1}"/>
    <cellStyle name="Migliaia 8 9 2 4" xfId="14386" xr:uid="{5735F9D3-EF67-4412-BC6B-DD33571BDF14}"/>
    <cellStyle name="Migliaia 8 9 2 4 2" xfId="37223" xr:uid="{272CEAFB-BA02-4877-B2F7-94400853B854}"/>
    <cellStyle name="Migliaia 8 9 2 5" xfId="25806" xr:uid="{C5779553-BE5B-45D9-9A73-5B252C547968}"/>
    <cellStyle name="Migliaia 8 9 3" xfId="4395" xr:uid="{20FF6DE3-F4FF-441C-A997-395A4FFB3F1E}"/>
    <cellStyle name="Migliaia 8 9 3 2" xfId="10104" xr:uid="{800D9330-B346-4B10-B386-03187C9F93CC}"/>
    <cellStyle name="Migliaia 8 9 3 2 2" xfId="21521" xr:uid="{C7E1E42F-03E4-4DE5-814C-BD5EFCEA05D5}"/>
    <cellStyle name="Migliaia 8 9 3 2 2 2" xfId="44358" xr:uid="{DEB0EB9C-EBE9-44E9-8D1E-71940CE0323D}"/>
    <cellStyle name="Migliaia 8 9 3 2 3" xfId="32941" xr:uid="{59F5B04C-D9E4-433C-A9E3-D1653F9F666E}"/>
    <cellStyle name="Migliaia 8 9 3 3" xfId="15813" xr:uid="{DC2D8E8F-C364-424E-A50B-37E11B1E12C0}"/>
    <cellStyle name="Migliaia 8 9 3 3 2" xfId="38650" xr:uid="{F8615F1D-53F9-4617-AEFE-52E99DFD6746}"/>
    <cellStyle name="Migliaia 8 9 3 4" xfId="27233" xr:uid="{2652F628-D407-47D9-9757-016B84001B8A}"/>
    <cellStyle name="Migliaia 8 9 4" xfId="7250" xr:uid="{038BC748-C7F4-4345-A001-A619D02AAA6A}"/>
    <cellStyle name="Migliaia 8 9 4 2" xfId="18667" xr:uid="{30CE3F07-C2B4-4686-8862-BDD89446DEF0}"/>
    <cellStyle name="Migliaia 8 9 4 2 2" xfId="41504" xr:uid="{5125FBEA-0B69-4B1B-876F-6316797D5035}"/>
    <cellStyle name="Migliaia 8 9 4 3" xfId="30087" xr:uid="{C32F1B85-95E2-4AAD-B9E3-CB0CFC450A0E}"/>
    <cellStyle name="Migliaia 8 9 5" xfId="12959" xr:uid="{E8A798A5-5D6E-4C47-BCD0-C0376C638E20}"/>
    <cellStyle name="Migliaia 8 9 5 2" xfId="35796" xr:uid="{05CA756B-9135-4D80-831D-E1FB75963C27}"/>
    <cellStyle name="Migliaia 8 9 6" xfId="24379" xr:uid="{2104CDF6-F043-423A-A37A-C8B7A0DC1B28}"/>
    <cellStyle name="Migliaia 9" xfId="120" xr:uid="{A779EB15-FF37-4A14-A8BF-4DA584B15B42}"/>
    <cellStyle name="Migliaia 9 10" xfId="1874" xr:uid="{ED37B8FC-6289-42B1-88C9-D6637F943F35}"/>
    <cellStyle name="Migliaia 9 10 2" xfId="4730" xr:uid="{3C1DD6A7-C6D2-4B65-A478-F8CED3F3A191}"/>
    <cellStyle name="Migliaia 9 10 2 2" xfId="10439" xr:uid="{1D8B7D0E-0F7C-467D-8AFF-83F65D01D662}"/>
    <cellStyle name="Migliaia 9 10 2 2 2" xfId="21856" xr:uid="{FD7FCA63-AEFC-4C1A-AEF9-86C5D1F1D933}"/>
    <cellStyle name="Migliaia 9 10 2 2 2 2" xfId="44693" xr:uid="{A37BF05C-E15C-48E2-886B-7865782F043D}"/>
    <cellStyle name="Migliaia 9 10 2 2 3" xfId="33276" xr:uid="{B8B97C00-74AB-4C85-9CD3-1A7F2C77A39A}"/>
    <cellStyle name="Migliaia 9 10 2 3" xfId="16148" xr:uid="{2B78BA6F-1B5A-4995-A901-291F01FFFA23}"/>
    <cellStyle name="Migliaia 9 10 2 3 2" xfId="38985" xr:uid="{528E66E2-E800-45D2-84A8-4CBF1B8F97D6}"/>
    <cellStyle name="Migliaia 9 10 2 4" xfId="27568" xr:uid="{E31E3FAF-E90C-437E-B174-1E5F37D38945}"/>
    <cellStyle name="Migliaia 9 10 3" xfId="7585" xr:uid="{575182E7-C847-497D-89DA-2A9401A40F88}"/>
    <cellStyle name="Migliaia 9 10 3 2" xfId="19002" xr:uid="{5947462E-BD4B-4795-8CAC-F20F02EE0D47}"/>
    <cellStyle name="Migliaia 9 10 3 2 2" xfId="41839" xr:uid="{ACAE060B-D20E-4105-899C-40E4BA26D7D4}"/>
    <cellStyle name="Migliaia 9 10 3 3" xfId="30422" xr:uid="{58AC1348-FEE9-4F45-869E-0E4D88BD07B8}"/>
    <cellStyle name="Migliaia 9 10 4" xfId="13294" xr:uid="{E7978AC7-4E16-42DE-B454-86A27000A12E}"/>
    <cellStyle name="Migliaia 9 10 4 2" xfId="36131" xr:uid="{3133B3EA-6DA4-4FCC-933A-7AAC42CB3CD8}"/>
    <cellStyle name="Migliaia 9 10 5" xfId="24714" xr:uid="{11B3B067-EB77-4256-8C71-E996E0C0B914}"/>
    <cellStyle name="Migliaia 9 11" xfId="3303" xr:uid="{C3DC1631-0CFC-4518-91D8-CF02B2305816}"/>
    <cellStyle name="Migliaia 9 11 2" xfId="9012" xr:uid="{7A235DB8-2464-414D-A6D0-8A4924A500DE}"/>
    <cellStyle name="Migliaia 9 11 2 2" xfId="20429" xr:uid="{B7CD9222-67D8-4601-846D-319D7BA1601D}"/>
    <cellStyle name="Migliaia 9 11 2 2 2" xfId="43266" xr:uid="{4534130B-A9E9-4EC5-AA1B-1A5EA9C67803}"/>
    <cellStyle name="Migliaia 9 11 2 3" xfId="31849" xr:uid="{08A90603-1AFC-4092-91D7-921F9A7B2597}"/>
    <cellStyle name="Migliaia 9 11 3" xfId="14721" xr:uid="{90316A8E-8614-4685-9DDB-206392561D2C}"/>
    <cellStyle name="Migliaia 9 11 3 2" xfId="37558" xr:uid="{916328C4-3568-49D6-BB03-259D6827ADCE}"/>
    <cellStyle name="Migliaia 9 11 4" xfId="26141" xr:uid="{21BFF9B9-AA4F-4535-A29C-4ADAF21C2DF5}"/>
    <cellStyle name="Migliaia 9 12" xfId="6158" xr:uid="{72872BB3-0F1C-46E2-BC69-3E5C80FD348F}"/>
    <cellStyle name="Migliaia 9 12 2" xfId="17575" xr:uid="{82B34403-500B-45C9-A889-F4A70D3A090C}"/>
    <cellStyle name="Migliaia 9 12 2 2" xfId="40412" xr:uid="{0E3F346C-66B6-458E-94E1-C42AECC1FAF8}"/>
    <cellStyle name="Migliaia 9 12 3" xfId="28995" xr:uid="{D985D757-339E-42A4-8D2D-C0D6F5B8220A}"/>
    <cellStyle name="Migliaia 9 13" xfId="11867" xr:uid="{6E8E69D2-C363-4300-80ED-03B5C1557D6E}"/>
    <cellStyle name="Migliaia 9 13 2" xfId="34704" xr:uid="{712D131A-B9F2-408C-AD5A-CF71E630CBA7}"/>
    <cellStyle name="Migliaia 9 14" xfId="23287" xr:uid="{77046834-1632-49CA-A829-A011FD18EBBE}"/>
    <cellStyle name="Migliaia 9 15" xfId="239" xr:uid="{D07B44EB-37EF-4E90-B018-B21A4315E22D}"/>
    <cellStyle name="Migliaia 9 2" xfId="323" xr:uid="{79E82721-F26B-4446-9C55-66B18D906359}"/>
    <cellStyle name="Migliaia 9 2 10" xfId="6236" xr:uid="{74CB8FE9-8385-433B-80C1-92ABD81E77F2}"/>
    <cellStyle name="Migliaia 9 2 10 2" xfId="17653" xr:uid="{156E5929-2339-4216-9191-1DD16779927C}"/>
    <cellStyle name="Migliaia 9 2 10 2 2" xfId="40490" xr:uid="{C8789CFF-231A-4E59-B626-0ACC1C1B9DC9}"/>
    <cellStyle name="Migliaia 9 2 10 3" xfId="29073" xr:uid="{CF8154A5-A688-4CAD-9FAD-D965F73DCAE9}"/>
    <cellStyle name="Migliaia 9 2 11" xfId="11945" xr:uid="{10B1420F-71E8-4511-A46F-99F5DD90D584}"/>
    <cellStyle name="Migliaia 9 2 11 2" xfId="34782" xr:uid="{C3206095-1C6A-419E-AC16-87B091BEAA5A}"/>
    <cellStyle name="Migliaia 9 2 12" xfId="23365" xr:uid="{E157FE8E-2180-466F-B050-6184667C8931}"/>
    <cellStyle name="Migliaia 9 2 2" xfId="473" xr:uid="{415D9B6F-6957-4AFF-B503-BB5D65C972EF}"/>
    <cellStyle name="Migliaia 9 2 2 10" xfId="12065" xr:uid="{EAD2778D-544E-4C3E-9BD7-F0E074956BAB}"/>
    <cellStyle name="Migliaia 9 2 2 10 2" xfId="34902" xr:uid="{AB0AC901-9CFA-479B-8759-C515349BBC11}"/>
    <cellStyle name="Migliaia 9 2 2 11" xfId="23485" xr:uid="{DA54B6D3-B989-4933-A8C4-261592D38829}"/>
    <cellStyle name="Migliaia 9 2 2 2" xfId="727" xr:uid="{17A42E63-F27F-4224-ACBE-4F237461CB5D}"/>
    <cellStyle name="Migliaia 9 2 2 2 2" xfId="2289" xr:uid="{E1781517-87A3-40A8-9EF5-8E86A7D54534}"/>
    <cellStyle name="Migliaia 9 2 2 2 2 2" xfId="5145" xr:uid="{657FE65F-A7F2-410D-8F11-B3CE34EC28C8}"/>
    <cellStyle name="Migliaia 9 2 2 2 2 2 2" xfId="10853" xr:uid="{88252512-D6F5-48E6-B4F2-86E07D6B1179}"/>
    <cellStyle name="Migliaia 9 2 2 2 2 2 2 2" xfId="22271" xr:uid="{A3D3F96B-C9D9-4010-9FA4-312D1BF268F7}"/>
    <cellStyle name="Migliaia 9 2 2 2 2 2 2 2 2" xfId="45108" xr:uid="{2BB8ADA3-3A9D-4B37-8C96-24513E81483C}"/>
    <cellStyle name="Migliaia 9 2 2 2 2 2 2 3" xfId="33691" xr:uid="{A1053DCC-3578-4953-B575-413AD4233463}"/>
    <cellStyle name="Migliaia 9 2 2 2 2 2 3" xfId="16563" xr:uid="{74913DC6-12FA-48BB-9DBD-6EB99BCDB703}"/>
    <cellStyle name="Migliaia 9 2 2 2 2 2 3 2" xfId="39400" xr:uid="{46601879-26F0-4DD9-8A3F-E249E645591C}"/>
    <cellStyle name="Migliaia 9 2 2 2 2 2 4" xfId="27983" xr:uid="{22740883-C17A-444D-A419-192DB1783732}"/>
    <cellStyle name="Migliaia 9 2 2 2 2 3" xfId="8000" xr:uid="{47C04110-E05D-4E08-B8DD-7342F8774685}"/>
    <cellStyle name="Migliaia 9 2 2 2 2 3 2" xfId="19417" xr:uid="{9674BC69-C459-4880-A1F4-F516655F309B}"/>
    <cellStyle name="Migliaia 9 2 2 2 2 3 2 2" xfId="42254" xr:uid="{B406416C-1BC0-4806-BE21-9B0990C648C2}"/>
    <cellStyle name="Migliaia 9 2 2 2 2 3 3" xfId="30837" xr:uid="{2575D63F-40FD-4D43-9839-A64CB6F4B5D5}"/>
    <cellStyle name="Migliaia 9 2 2 2 2 4" xfId="13709" xr:uid="{5519AB65-66D4-46B4-BBC8-7963E1C67AE8}"/>
    <cellStyle name="Migliaia 9 2 2 2 2 4 2" xfId="36546" xr:uid="{35146D47-081C-44D6-BF9C-AF092BD12FF9}"/>
    <cellStyle name="Migliaia 9 2 2 2 2 5" xfId="25129" xr:uid="{89043CFB-1968-4852-AC13-3BAA71F5A675}"/>
    <cellStyle name="Migliaia 9 2 2 2 3" xfId="3718" xr:uid="{857A189A-643E-494B-9BC1-F4A0F5868E18}"/>
    <cellStyle name="Migliaia 9 2 2 2 3 2" xfId="9427" xr:uid="{6C852AA3-B2F2-4A1C-9E5F-07B51AFA498E}"/>
    <cellStyle name="Migliaia 9 2 2 2 3 2 2" xfId="20844" xr:uid="{088D4ACD-A2A2-4351-B6E6-9EB84E3F62CD}"/>
    <cellStyle name="Migliaia 9 2 2 2 3 2 2 2" xfId="43681" xr:uid="{0E310950-62CF-4AAC-AFA1-BE7244DCD0BE}"/>
    <cellStyle name="Migliaia 9 2 2 2 3 2 3" xfId="32264" xr:uid="{CCCAE180-9D1A-48CF-B979-51648AEB85FD}"/>
    <cellStyle name="Migliaia 9 2 2 2 3 3" xfId="15136" xr:uid="{F30F95FF-5422-4921-9513-78632CC28190}"/>
    <cellStyle name="Migliaia 9 2 2 2 3 3 2" xfId="37973" xr:uid="{F5176725-5618-4E7E-8D3E-EDC7B33E2645}"/>
    <cellStyle name="Migliaia 9 2 2 2 3 4" xfId="26556" xr:uid="{94E0CC51-D031-45C4-B5AA-AD47AC9838C5}"/>
    <cellStyle name="Migliaia 9 2 2 2 4" xfId="6573" xr:uid="{EA31CCE3-3F94-4360-8E6F-CC823B41F409}"/>
    <cellStyle name="Migliaia 9 2 2 2 4 2" xfId="17990" xr:uid="{DD0854DE-3701-4B31-BE00-2DFEF99C4254}"/>
    <cellStyle name="Migliaia 9 2 2 2 4 2 2" xfId="40827" xr:uid="{AFD4F0CA-D576-4691-AC4A-8CB61880FB0E}"/>
    <cellStyle name="Migliaia 9 2 2 2 4 3" xfId="29410" xr:uid="{88B14455-E566-4F10-BD58-6734498B96B7}"/>
    <cellStyle name="Migliaia 9 2 2 2 5" xfId="12282" xr:uid="{5458A4BF-B016-4EB1-BBB5-8728519BAA3E}"/>
    <cellStyle name="Migliaia 9 2 2 2 5 2" xfId="35119" xr:uid="{739835D3-F274-455F-8E14-8DAEE722E5BA}"/>
    <cellStyle name="Migliaia 9 2 2 2 6" xfId="23702" xr:uid="{E1287607-E182-472E-A331-9ACEE27B7876}"/>
    <cellStyle name="Migliaia 9 2 2 3" xfId="987" xr:uid="{76E6B523-D328-4821-B0A8-4B85EC49FFCF}"/>
    <cellStyle name="Migliaia 9 2 2 3 2" xfId="2506" xr:uid="{DAAAE44E-E301-48E4-9CFD-E2EBD09A8480}"/>
    <cellStyle name="Migliaia 9 2 2 3 2 2" xfId="5362" xr:uid="{ED4DF564-91B7-491D-8851-36ABA2591FB2}"/>
    <cellStyle name="Migliaia 9 2 2 3 2 2 2" xfId="11070" xr:uid="{7B3191CA-C5F6-465F-BFAD-BC3122414BC9}"/>
    <cellStyle name="Migliaia 9 2 2 3 2 2 2 2" xfId="22488" xr:uid="{9CC4AB04-B7C8-41E3-802C-80FB3A09CD48}"/>
    <cellStyle name="Migliaia 9 2 2 3 2 2 2 2 2" xfId="45325" xr:uid="{B3349098-BF47-4073-990B-19DD26D71FD2}"/>
    <cellStyle name="Migliaia 9 2 2 3 2 2 2 3" xfId="33908" xr:uid="{05DF66C3-4BE2-4D55-A709-33F6970FF314}"/>
    <cellStyle name="Migliaia 9 2 2 3 2 2 3" xfId="16780" xr:uid="{35977CD6-EE02-4B0E-8021-634ADC6FCC8F}"/>
    <cellStyle name="Migliaia 9 2 2 3 2 2 3 2" xfId="39617" xr:uid="{46AF02EB-9B1E-4046-B79D-12831D421002}"/>
    <cellStyle name="Migliaia 9 2 2 3 2 2 4" xfId="28200" xr:uid="{2FC41E3F-2AF2-4411-9B33-743AA4018A52}"/>
    <cellStyle name="Migliaia 9 2 2 3 2 3" xfId="8217" xr:uid="{BB7AC451-A27D-4FD3-9928-B2B7A498C694}"/>
    <cellStyle name="Migliaia 9 2 2 3 2 3 2" xfId="19634" xr:uid="{1FCF4A56-8A17-4F1E-AE23-1B405C2C1E72}"/>
    <cellStyle name="Migliaia 9 2 2 3 2 3 2 2" xfId="42471" xr:uid="{CB820997-6279-4DF4-925E-8705040F9D4B}"/>
    <cellStyle name="Migliaia 9 2 2 3 2 3 3" xfId="31054" xr:uid="{267CEC1A-CB3F-413E-A8C0-1F0DC621F818}"/>
    <cellStyle name="Migliaia 9 2 2 3 2 4" xfId="13926" xr:uid="{AF0DF628-56CB-4FF0-B66C-758794398E2E}"/>
    <cellStyle name="Migliaia 9 2 2 3 2 4 2" xfId="36763" xr:uid="{7FC4FB26-E92F-4E7C-9B76-2672FEC804B0}"/>
    <cellStyle name="Migliaia 9 2 2 3 2 5" xfId="25346" xr:uid="{39B93965-3F2C-4DDD-84FE-CB532A82DAF1}"/>
    <cellStyle name="Migliaia 9 2 2 3 3" xfId="3935" xr:uid="{7EAC6C86-85A3-40D3-801C-278258DF2857}"/>
    <cellStyle name="Migliaia 9 2 2 3 3 2" xfId="9644" xr:uid="{88E5ABE1-1AEE-4A23-99FF-64074A249183}"/>
    <cellStyle name="Migliaia 9 2 2 3 3 2 2" xfId="21061" xr:uid="{48FE4EAA-FA0F-4990-9F98-4601B1C4A3D3}"/>
    <cellStyle name="Migliaia 9 2 2 3 3 2 2 2" xfId="43898" xr:uid="{A6EFD075-C07B-4321-848F-0F994B1CB827}"/>
    <cellStyle name="Migliaia 9 2 2 3 3 2 3" xfId="32481" xr:uid="{FA177345-2C6E-4BE8-9314-F73B45B605C7}"/>
    <cellStyle name="Migliaia 9 2 2 3 3 3" xfId="15353" xr:uid="{B6E52A16-A898-4AA4-A732-BC3B89BE9E91}"/>
    <cellStyle name="Migliaia 9 2 2 3 3 3 2" xfId="38190" xr:uid="{A4C577FE-7228-4204-AA08-4D30771A9F33}"/>
    <cellStyle name="Migliaia 9 2 2 3 3 4" xfId="26773" xr:uid="{F18839BE-3198-47F0-9706-4653516207FF}"/>
    <cellStyle name="Migliaia 9 2 2 3 4" xfId="6790" xr:uid="{6656E601-3BED-4D91-85AA-72E5FFC6268B}"/>
    <cellStyle name="Migliaia 9 2 2 3 4 2" xfId="18207" xr:uid="{D47928BE-2380-4BE4-BB1A-ABBB2F251017}"/>
    <cellStyle name="Migliaia 9 2 2 3 4 2 2" xfId="41044" xr:uid="{52FEB5E8-AC33-4249-AF11-718EAA883D30}"/>
    <cellStyle name="Migliaia 9 2 2 3 4 3" xfId="29627" xr:uid="{97F77FB1-EC93-44ED-9235-5F96BCECCC89}"/>
    <cellStyle name="Migliaia 9 2 2 3 5" xfId="12499" xr:uid="{CCCFB216-0B65-44C5-B1BA-FBCF71766F56}"/>
    <cellStyle name="Migliaia 9 2 2 3 5 2" xfId="35336" xr:uid="{90EBE67D-B33F-4521-B4FC-C1E3A9568112}"/>
    <cellStyle name="Migliaia 9 2 2 3 6" xfId="23919" xr:uid="{D21BC758-11DD-46D4-90B8-957B662F2787}"/>
    <cellStyle name="Migliaia 9 2 2 4" xfId="1234" xr:uid="{0C1C03BC-A82B-4FB9-B817-088DC2DECEA8}"/>
    <cellStyle name="Migliaia 9 2 2 4 2" xfId="2723" xr:uid="{A26FB96C-3E40-4758-9C38-D39834A252D9}"/>
    <cellStyle name="Migliaia 9 2 2 4 2 2" xfId="5579" xr:uid="{B7026012-55D5-4158-A713-62107138C7E2}"/>
    <cellStyle name="Migliaia 9 2 2 4 2 2 2" xfId="11287" xr:uid="{D762CF9F-38AC-4418-B651-91FC2643EDDC}"/>
    <cellStyle name="Migliaia 9 2 2 4 2 2 2 2" xfId="22705" xr:uid="{0BC225F3-CB17-4411-BD96-00A50FD6069D}"/>
    <cellStyle name="Migliaia 9 2 2 4 2 2 2 2 2" xfId="45542" xr:uid="{DDA5C4AB-D769-4376-A75D-5730EC7AE060}"/>
    <cellStyle name="Migliaia 9 2 2 4 2 2 2 3" xfId="34125" xr:uid="{68F363E2-A51A-4213-BC2D-F2EBFEC2391E}"/>
    <cellStyle name="Migliaia 9 2 2 4 2 2 3" xfId="16997" xr:uid="{77C8FE1B-0FD0-49BF-8828-F60FC144571F}"/>
    <cellStyle name="Migliaia 9 2 2 4 2 2 3 2" xfId="39834" xr:uid="{6688BFDB-2AC1-418F-877C-95BEF04663AF}"/>
    <cellStyle name="Migliaia 9 2 2 4 2 2 4" xfId="28417" xr:uid="{2FE168D3-EC0A-4C31-937C-A21B199550A1}"/>
    <cellStyle name="Migliaia 9 2 2 4 2 3" xfId="8434" xr:uid="{F92C10EF-7D0D-4A78-B3E3-00169D509642}"/>
    <cellStyle name="Migliaia 9 2 2 4 2 3 2" xfId="19851" xr:uid="{BF61D7A0-3663-4BE7-B916-9CED3814B4C7}"/>
    <cellStyle name="Migliaia 9 2 2 4 2 3 2 2" xfId="42688" xr:uid="{6E44AC60-614B-4C7D-AE23-E7B588986A5C}"/>
    <cellStyle name="Migliaia 9 2 2 4 2 3 3" xfId="31271" xr:uid="{F759B63E-412F-4CF7-BBF0-97FCD030B152}"/>
    <cellStyle name="Migliaia 9 2 2 4 2 4" xfId="14143" xr:uid="{410B584F-13E4-4125-BD21-9B80A9E5364B}"/>
    <cellStyle name="Migliaia 9 2 2 4 2 4 2" xfId="36980" xr:uid="{AC5C24E8-A10C-47AE-AB0F-90F246770280}"/>
    <cellStyle name="Migliaia 9 2 2 4 2 5" xfId="25563" xr:uid="{0A4D1B54-87BE-4371-8409-09AEE104B2F8}"/>
    <cellStyle name="Migliaia 9 2 2 4 3" xfId="4152" xr:uid="{E67E6519-6869-467D-89AE-21B5147A1853}"/>
    <cellStyle name="Migliaia 9 2 2 4 3 2" xfId="9861" xr:uid="{E106FFFE-C233-48A0-96F9-375183F11B45}"/>
    <cellStyle name="Migliaia 9 2 2 4 3 2 2" xfId="21278" xr:uid="{A1EB1F39-1D6C-4129-AA6F-D1B7E7DC6CF1}"/>
    <cellStyle name="Migliaia 9 2 2 4 3 2 2 2" xfId="44115" xr:uid="{164A00C8-EE72-4C78-9B45-648D8B4E7961}"/>
    <cellStyle name="Migliaia 9 2 2 4 3 2 3" xfId="32698" xr:uid="{172B8225-6155-4487-A6AD-137B35DE2010}"/>
    <cellStyle name="Migliaia 9 2 2 4 3 3" xfId="15570" xr:uid="{A400B698-6D85-4C2F-B098-9EA8B87F3C2D}"/>
    <cellStyle name="Migliaia 9 2 2 4 3 3 2" xfId="38407" xr:uid="{ABB7166E-4F11-4321-AA6F-4FFDD0F7F103}"/>
    <cellStyle name="Migliaia 9 2 2 4 3 4" xfId="26990" xr:uid="{BC391BAF-184B-451D-BD21-0F89792533B1}"/>
    <cellStyle name="Migliaia 9 2 2 4 4" xfId="7007" xr:uid="{8D940434-AEAD-4E89-A609-1EE4AE0B466A}"/>
    <cellStyle name="Migliaia 9 2 2 4 4 2" xfId="18424" xr:uid="{57AAC2A2-878D-480D-9020-CB6E3665614E}"/>
    <cellStyle name="Migliaia 9 2 2 4 4 2 2" xfId="41261" xr:uid="{6D8B0810-7B9F-4E46-B92C-09910B94F0C0}"/>
    <cellStyle name="Migliaia 9 2 2 4 4 3" xfId="29844" xr:uid="{1054C057-2D91-42D6-A701-6A01F03BB711}"/>
    <cellStyle name="Migliaia 9 2 2 4 5" xfId="12716" xr:uid="{D922B014-E660-4F2D-BC69-0A855CF94A4A}"/>
    <cellStyle name="Migliaia 9 2 2 4 5 2" xfId="35553" xr:uid="{0E5435EC-0685-404B-991C-03A12A882D86}"/>
    <cellStyle name="Migliaia 9 2 2 4 6" xfId="24136" xr:uid="{2CCD4359-44F3-4BD3-813F-C3F40DD1D2C8}"/>
    <cellStyle name="Migliaia 9 2 2 5" xfId="1481" xr:uid="{D9161910-09E0-43C4-8ADB-D9F039F57E45}"/>
    <cellStyle name="Migliaia 9 2 2 5 2" xfId="2940" xr:uid="{7510FDCC-5A30-43F6-96A4-9881576E5159}"/>
    <cellStyle name="Migliaia 9 2 2 5 2 2" xfId="5796" xr:uid="{9DAB9E88-CA5A-4FFA-AA96-0426A447D63D}"/>
    <cellStyle name="Migliaia 9 2 2 5 2 2 2" xfId="11504" xr:uid="{A6CF3EF1-10C2-4BE6-87A2-A440626BD847}"/>
    <cellStyle name="Migliaia 9 2 2 5 2 2 2 2" xfId="22922" xr:uid="{1B73A721-BB2D-4C7F-AF3B-85F7427871B1}"/>
    <cellStyle name="Migliaia 9 2 2 5 2 2 2 2 2" xfId="45759" xr:uid="{8C56076C-7E83-4EB7-B3AE-97A68EE5D815}"/>
    <cellStyle name="Migliaia 9 2 2 5 2 2 2 3" xfId="34342" xr:uid="{677ED6CC-6806-4CFF-9C1D-D69F18D94533}"/>
    <cellStyle name="Migliaia 9 2 2 5 2 2 3" xfId="17214" xr:uid="{5DF5B340-362B-438D-B34C-4E90E4A4BD19}"/>
    <cellStyle name="Migliaia 9 2 2 5 2 2 3 2" xfId="40051" xr:uid="{698546A0-B5D4-4F6F-8024-26C5FFEE8519}"/>
    <cellStyle name="Migliaia 9 2 2 5 2 2 4" xfId="28634" xr:uid="{033294DD-21B6-4EB7-B89A-A3DA270FC8C2}"/>
    <cellStyle name="Migliaia 9 2 2 5 2 3" xfId="8651" xr:uid="{09CE39D9-5F08-4BC4-9F5D-777BA5771872}"/>
    <cellStyle name="Migliaia 9 2 2 5 2 3 2" xfId="20068" xr:uid="{5E83B971-CFE9-4761-A0D8-54B03AC222FB}"/>
    <cellStyle name="Migliaia 9 2 2 5 2 3 2 2" xfId="42905" xr:uid="{9FC8B686-C57A-41EA-8B55-A9536705629B}"/>
    <cellStyle name="Migliaia 9 2 2 5 2 3 3" xfId="31488" xr:uid="{A6837EC1-3CC6-4099-BD7F-374DD594881C}"/>
    <cellStyle name="Migliaia 9 2 2 5 2 4" xfId="14360" xr:uid="{77E2D73E-3481-4F73-BB95-6EF06EA6F7B3}"/>
    <cellStyle name="Migliaia 9 2 2 5 2 4 2" xfId="37197" xr:uid="{BA435E42-CFB9-4984-9422-45227818CC99}"/>
    <cellStyle name="Migliaia 9 2 2 5 2 5" xfId="25780" xr:uid="{72E0A5DE-D341-4DF1-AFB9-37CAECEAAFB7}"/>
    <cellStyle name="Migliaia 9 2 2 5 3" xfId="4369" xr:uid="{27DD7D62-7D30-47E9-82D3-907EF276CD42}"/>
    <cellStyle name="Migliaia 9 2 2 5 3 2" xfId="10078" xr:uid="{6A84E6F8-63CD-4915-BA61-0E6CCAF0B86E}"/>
    <cellStyle name="Migliaia 9 2 2 5 3 2 2" xfId="21495" xr:uid="{2AD9E7DC-E230-492B-B8CD-0FB9686A978B}"/>
    <cellStyle name="Migliaia 9 2 2 5 3 2 2 2" xfId="44332" xr:uid="{02D56D0A-68A9-40EC-81C2-24C1BC15D770}"/>
    <cellStyle name="Migliaia 9 2 2 5 3 2 3" xfId="32915" xr:uid="{3ED3936B-E64E-4440-8549-399610D1E71A}"/>
    <cellStyle name="Migliaia 9 2 2 5 3 3" xfId="15787" xr:uid="{B717B14B-E807-4807-ACF4-79C28EC0AE19}"/>
    <cellStyle name="Migliaia 9 2 2 5 3 3 2" xfId="38624" xr:uid="{C2CB8530-EAAE-4503-98CE-34EB83201B55}"/>
    <cellStyle name="Migliaia 9 2 2 5 3 4" xfId="27207" xr:uid="{04DBEA91-1A10-4E07-B837-EC3ED8C4B7EE}"/>
    <cellStyle name="Migliaia 9 2 2 5 4" xfId="7224" xr:uid="{6DB089ED-FD77-40E3-B23D-0A34FC7208BD}"/>
    <cellStyle name="Migliaia 9 2 2 5 4 2" xfId="18641" xr:uid="{CE38F084-7E2F-45EB-961E-7077330A1D0F}"/>
    <cellStyle name="Migliaia 9 2 2 5 4 2 2" xfId="41478" xr:uid="{3F0BF167-DFA7-4304-B59C-02853C376AD6}"/>
    <cellStyle name="Migliaia 9 2 2 5 4 3" xfId="30061" xr:uid="{EB3E8C06-E44A-4FCD-827B-77E9F52A062E}"/>
    <cellStyle name="Migliaia 9 2 2 5 5" xfId="12933" xr:uid="{DFD1FBDE-CC48-43B3-A744-DE908E9ED2EB}"/>
    <cellStyle name="Migliaia 9 2 2 5 5 2" xfId="35770" xr:uid="{C998F199-EE37-4E4F-851B-945EB5420740}"/>
    <cellStyle name="Migliaia 9 2 2 5 6" xfId="24353" xr:uid="{4FFEF9C5-2BC6-4253-8C68-7684C2C129A2}"/>
    <cellStyle name="Migliaia 9 2 2 6" xfId="1728" xr:uid="{F287719B-2363-4EA2-9E6F-7617813A64A0}"/>
    <cellStyle name="Migliaia 9 2 2 6 2" xfId="3157" xr:uid="{64B2C346-D289-49B6-8504-FD8A81131ACE}"/>
    <cellStyle name="Migliaia 9 2 2 6 2 2" xfId="6013" xr:uid="{89D9C09B-D206-4657-9ACB-39A6A77FF638}"/>
    <cellStyle name="Migliaia 9 2 2 6 2 2 2" xfId="11721" xr:uid="{210CE3D3-42BA-4540-A878-4608D9B796EF}"/>
    <cellStyle name="Migliaia 9 2 2 6 2 2 2 2" xfId="23139" xr:uid="{3AFC227B-92E6-4743-A618-868998935ADA}"/>
    <cellStyle name="Migliaia 9 2 2 6 2 2 2 2 2" xfId="45976" xr:uid="{10296119-4805-4D76-8B95-12EB0453D513}"/>
    <cellStyle name="Migliaia 9 2 2 6 2 2 2 3" xfId="34559" xr:uid="{A1964635-C3CE-411A-9D45-768231CEEBAF}"/>
    <cellStyle name="Migliaia 9 2 2 6 2 2 3" xfId="17431" xr:uid="{38CF7A25-6D02-4565-A8D5-ED9D31B4A47E}"/>
    <cellStyle name="Migliaia 9 2 2 6 2 2 3 2" xfId="40268" xr:uid="{B04ABDC7-5814-4617-B9DD-6F9F8D0D7305}"/>
    <cellStyle name="Migliaia 9 2 2 6 2 2 4" xfId="28851" xr:uid="{D179866C-5E92-4DB4-8A1E-2E8C4D9261F8}"/>
    <cellStyle name="Migliaia 9 2 2 6 2 3" xfId="8868" xr:uid="{AE40DE34-5DB1-4E6A-8FD1-6028EB63F0CD}"/>
    <cellStyle name="Migliaia 9 2 2 6 2 3 2" xfId="20285" xr:uid="{DF18BCB1-54AD-4E9A-B2AC-DCBF5BCC5C66}"/>
    <cellStyle name="Migliaia 9 2 2 6 2 3 2 2" xfId="43122" xr:uid="{530FB6B0-38B3-4014-8EBC-5E7D19899FC9}"/>
    <cellStyle name="Migliaia 9 2 2 6 2 3 3" xfId="31705" xr:uid="{6D0FFCFA-C17E-4EFC-BC8C-8AB220161C4C}"/>
    <cellStyle name="Migliaia 9 2 2 6 2 4" xfId="14577" xr:uid="{19CE678E-97A4-44E7-8996-C5EAF080CECA}"/>
    <cellStyle name="Migliaia 9 2 2 6 2 4 2" xfId="37414" xr:uid="{327A609B-D674-4844-8D6A-55D97B2487AC}"/>
    <cellStyle name="Migliaia 9 2 2 6 2 5" xfId="25997" xr:uid="{4DEEC0B9-C18E-4D27-B756-E50450DBE008}"/>
    <cellStyle name="Migliaia 9 2 2 6 3" xfId="4586" xr:uid="{7DE1DFD1-D183-429E-9C31-477194723B79}"/>
    <cellStyle name="Migliaia 9 2 2 6 3 2" xfId="10295" xr:uid="{778B877B-59A0-4F8B-9607-CCBE96940E26}"/>
    <cellStyle name="Migliaia 9 2 2 6 3 2 2" xfId="21712" xr:uid="{FCADCD3E-A810-49F1-9B13-A5FBED1CC1BB}"/>
    <cellStyle name="Migliaia 9 2 2 6 3 2 2 2" xfId="44549" xr:uid="{619E762B-474B-47F2-9219-51090E31B128}"/>
    <cellStyle name="Migliaia 9 2 2 6 3 2 3" xfId="33132" xr:uid="{6CD59481-822B-4CA3-9A7A-CC97CB9F9386}"/>
    <cellStyle name="Migliaia 9 2 2 6 3 3" xfId="16004" xr:uid="{11B6A812-28C5-4EB9-85FF-021B216D41F7}"/>
    <cellStyle name="Migliaia 9 2 2 6 3 3 2" xfId="38841" xr:uid="{00713DE3-0B5E-4A91-BE00-90B3A5E30FDE}"/>
    <cellStyle name="Migliaia 9 2 2 6 3 4" xfId="27424" xr:uid="{D09C0AE4-7CFC-4946-BC0E-0348712209CE}"/>
    <cellStyle name="Migliaia 9 2 2 6 4" xfId="7441" xr:uid="{8EE5CD8D-AF55-4743-AC8B-9EFFF8C74032}"/>
    <cellStyle name="Migliaia 9 2 2 6 4 2" xfId="18858" xr:uid="{17CFB0A2-9958-44B0-A16B-B74ECB09DCE7}"/>
    <cellStyle name="Migliaia 9 2 2 6 4 2 2" xfId="41695" xr:uid="{C00DEF5B-5205-4A09-B59E-1B393D8CDEA7}"/>
    <cellStyle name="Migliaia 9 2 2 6 4 3" xfId="30278" xr:uid="{871E219D-DE28-498A-8DA5-61473538EBAC}"/>
    <cellStyle name="Migliaia 9 2 2 6 5" xfId="13150" xr:uid="{D86559AF-AFD6-40E6-B23E-1DD5FC6D8FFC}"/>
    <cellStyle name="Migliaia 9 2 2 6 5 2" xfId="35987" xr:uid="{4AB3FE03-7881-4D99-9350-5A620B2FA628}"/>
    <cellStyle name="Migliaia 9 2 2 6 6" xfId="24570" xr:uid="{F4BAFF69-43F8-42EE-B58C-A2DD7A64AC44}"/>
    <cellStyle name="Migliaia 9 2 2 7" xfId="2072" xr:uid="{24FBCA55-EDB4-407F-8518-1331628B0B0F}"/>
    <cellStyle name="Migliaia 9 2 2 7 2" xfId="4928" xr:uid="{19E9D85B-5BE3-4ADD-9BAC-4ADEBFC4F348}"/>
    <cellStyle name="Migliaia 9 2 2 7 2 2" xfId="10636" xr:uid="{A759481C-E917-4093-8706-B731B234DBBD}"/>
    <cellStyle name="Migliaia 9 2 2 7 2 2 2" xfId="22054" xr:uid="{8FE326A3-5977-40A9-B343-BF2E30BC4C04}"/>
    <cellStyle name="Migliaia 9 2 2 7 2 2 2 2" xfId="44891" xr:uid="{30297946-A740-4557-B2B1-9EE88AF293B1}"/>
    <cellStyle name="Migliaia 9 2 2 7 2 2 3" xfId="33474" xr:uid="{19580C04-5A7F-4FEE-B697-00B5A64E7AA1}"/>
    <cellStyle name="Migliaia 9 2 2 7 2 3" xfId="16346" xr:uid="{5B3D8F10-7CFC-45F5-BF8A-7E91D177B59B}"/>
    <cellStyle name="Migliaia 9 2 2 7 2 3 2" xfId="39183" xr:uid="{54B63632-9582-45DC-A781-C267C658A910}"/>
    <cellStyle name="Migliaia 9 2 2 7 2 4" xfId="27766" xr:uid="{F3DE080A-990D-4B8B-9704-274CCC83F811}"/>
    <cellStyle name="Migliaia 9 2 2 7 3" xfId="7783" xr:uid="{A4D6B999-23B4-4039-A744-43190A7C32E4}"/>
    <cellStyle name="Migliaia 9 2 2 7 3 2" xfId="19200" xr:uid="{1551907C-AB6A-4B29-A22E-A91B7E854660}"/>
    <cellStyle name="Migliaia 9 2 2 7 3 2 2" xfId="42037" xr:uid="{C7F44AD8-4F55-4934-85DB-91D8D2B31CBD}"/>
    <cellStyle name="Migliaia 9 2 2 7 3 3" xfId="30620" xr:uid="{5A9116D4-3629-46A9-9BCB-C8D02D7E93BF}"/>
    <cellStyle name="Migliaia 9 2 2 7 4" xfId="13492" xr:uid="{67DAE1E0-0454-41C0-984F-A7CA2B2897A8}"/>
    <cellStyle name="Migliaia 9 2 2 7 4 2" xfId="36329" xr:uid="{B6B18D0F-2C7E-448E-8174-6DB3F6002643}"/>
    <cellStyle name="Migliaia 9 2 2 7 5" xfId="24912" xr:uid="{27AA9564-8056-4223-9CEF-6067040E0EB9}"/>
    <cellStyle name="Migliaia 9 2 2 8" xfId="3501" xr:uid="{3DB72EC5-C057-410F-9B3E-29A7CBCF8F83}"/>
    <cellStyle name="Migliaia 9 2 2 8 2" xfId="9210" xr:uid="{D58C7C14-289B-4A68-9773-AD451FD987CF}"/>
    <cellStyle name="Migliaia 9 2 2 8 2 2" xfId="20627" xr:uid="{F9312F79-A2EC-40C2-B751-B0880B600281}"/>
    <cellStyle name="Migliaia 9 2 2 8 2 2 2" xfId="43464" xr:uid="{5F0DAD9D-4D42-41E5-9271-BB852EB7229A}"/>
    <cellStyle name="Migliaia 9 2 2 8 2 3" xfId="32047" xr:uid="{C5D29D49-E04D-4829-A409-436EFC455B80}"/>
    <cellStyle name="Migliaia 9 2 2 8 3" xfId="14919" xr:uid="{4A6D86CD-E3BA-4525-9ADE-B4E3A1830FD9}"/>
    <cellStyle name="Migliaia 9 2 2 8 3 2" xfId="37756" xr:uid="{3FA996EE-CFB8-4703-94BB-77EA82408F08}"/>
    <cellStyle name="Migliaia 9 2 2 8 4" xfId="26339" xr:uid="{DB3BED13-DC36-48EE-86D9-7192C9BC3056}"/>
    <cellStyle name="Migliaia 9 2 2 9" xfId="6356" xr:uid="{E169E225-EB9E-44C3-BAE3-AEEB04FFB9DE}"/>
    <cellStyle name="Migliaia 9 2 2 9 2" xfId="17773" xr:uid="{CE99D1A5-3199-49BD-B8A0-49E4C60EEA19}"/>
    <cellStyle name="Migliaia 9 2 2 9 2 2" xfId="40610" xr:uid="{EAABD8D3-8546-4E26-9B92-1E1DFCE23328}"/>
    <cellStyle name="Migliaia 9 2 2 9 3" xfId="29193" xr:uid="{224EF1A7-6F71-4D61-A5B5-EA71AA7FAECA}"/>
    <cellStyle name="Migliaia 9 2 3" xfId="593" xr:uid="{926F4D80-EED7-4A56-8A73-DA46DD197E58}"/>
    <cellStyle name="Migliaia 9 2 3 2" xfId="2175" xr:uid="{1A92CE4B-B75D-452A-B684-BE64365E98DF}"/>
    <cellStyle name="Migliaia 9 2 3 2 2" xfId="5031" xr:uid="{A169748C-9597-43D5-8665-FF1A8F02FF7E}"/>
    <cellStyle name="Migliaia 9 2 3 2 2 2" xfId="10739" xr:uid="{BF257550-7043-4180-B101-4FCB0D6285EC}"/>
    <cellStyle name="Migliaia 9 2 3 2 2 2 2" xfId="22157" xr:uid="{33058D0D-59E2-4BF2-9A37-2141A2EA2C9A}"/>
    <cellStyle name="Migliaia 9 2 3 2 2 2 2 2" xfId="44994" xr:uid="{B04504EE-7326-4043-A625-E50ABA69AEAA}"/>
    <cellStyle name="Migliaia 9 2 3 2 2 2 3" xfId="33577" xr:uid="{D6F6B3D6-734C-40D5-8781-2C0680DF3151}"/>
    <cellStyle name="Migliaia 9 2 3 2 2 3" xfId="16449" xr:uid="{FA66B423-A9C7-4B9D-8999-97815F80B1E8}"/>
    <cellStyle name="Migliaia 9 2 3 2 2 3 2" xfId="39286" xr:uid="{7C289E75-6F92-4895-8447-6E18A8366CD3}"/>
    <cellStyle name="Migliaia 9 2 3 2 2 4" xfId="27869" xr:uid="{7FE2FB66-5821-44D6-9A03-585A8327E09E}"/>
    <cellStyle name="Migliaia 9 2 3 2 3" xfId="7886" xr:uid="{0493BD2B-FEA7-4B38-A7B8-D82287F8CF7C}"/>
    <cellStyle name="Migliaia 9 2 3 2 3 2" xfId="19303" xr:uid="{1B65DEB3-D5DC-49C1-9B32-E17C72CF790A}"/>
    <cellStyle name="Migliaia 9 2 3 2 3 2 2" xfId="42140" xr:uid="{3BE02FB5-DB09-4AAD-A38B-B4BB5F627681}"/>
    <cellStyle name="Migliaia 9 2 3 2 3 3" xfId="30723" xr:uid="{50EB9738-2834-499E-8291-6B7D54DFDA18}"/>
    <cellStyle name="Migliaia 9 2 3 2 4" xfId="13595" xr:uid="{4E0DE5A6-75C3-470D-AE73-11E0C76BE424}"/>
    <cellStyle name="Migliaia 9 2 3 2 4 2" xfId="36432" xr:uid="{62626F69-FA7E-45D8-8AEA-A129D6C02672}"/>
    <cellStyle name="Migliaia 9 2 3 2 5" xfId="25015" xr:uid="{887064B4-DFDC-4861-A2DA-4BC1A9759FEA}"/>
    <cellStyle name="Migliaia 9 2 3 3" xfId="3604" xr:uid="{D550E3BD-F266-43F9-A63B-9AC27D3F869D}"/>
    <cellStyle name="Migliaia 9 2 3 3 2" xfId="9313" xr:uid="{0EEA506D-DD03-495A-824E-84272B5A0659}"/>
    <cellStyle name="Migliaia 9 2 3 3 2 2" xfId="20730" xr:uid="{15B226CD-85D5-4673-9D13-AFE413026861}"/>
    <cellStyle name="Migliaia 9 2 3 3 2 2 2" xfId="43567" xr:uid="{282A5446-F57E-4A6B-B81A-8039886790C8}"/>
    <cellStyle name="Migliaia 9 2 3 3 2 3" xfId="32150" xr:uid="{88B256A4-2805-4C28-B71B-BE661AC792FD}"/>
    <cellStyle name="Migliaia 9 2 3 3 3" xfId="15022" xr:uid="{6B33DB83-6CED-4935-A0FB-0863579EA931}"/>
    <cellStyle name="Migliaia 9 2 3 3 3 2" xfId="37859" xr:uid="{4FEF3DFF-81F2-4555-8479-39DB021C6FC1}"/>
    <cellStyle name="Migliaia 9 2 3 3 4" xfId="26442" xr:uid="{2F2FCCCA-7C18-463D-A480-3ACE1D595128}"/>
    <cellStyle name="Migliaia 9 2 3 4" xfId="6459" xr:uid="{765F4E76-6938-45B8-959D-7BB68F72C491}"/>
    <cellStyle name="Migliaia 9 2 3 4 2" xfId="17876" xr:uid="{F40661F4-18CA-49E7-9FCC-CF38C30CFF6A}"/>
    <cellStyle name="Migliaia 9 2 3 4 2 2" xfId="40713" xr:uid="{5E4FF5A2-0814-4C49-AFBA-F598982CECCC}"/>
    <cellStyle name="Migliaia 9 2 3 4 3" xfId="29296" xr:uid="{58F91EEA-3BA3-4B86-86B4-919EE16C24B2}"/>
    <cellStyle name="Migliaia 9 2 3 5" xfId="12168" xr:uid="{56E041BF-19F5-4715-B83E-4629DB4281B5}"/>
    <cellStyle name="Migliaia 9 2 3 5 2" xfId="35005" xr:uid="{0542E5E1-454D-4C75-8CA3-E33477A95707}"/>
    <cellStyle name="Migliaia 9 2 3 6" xfId="23588" xr:uid="{07776C41-BF26-4DFC-9E93-91353E034645}"/>
    <cellStyle name="Migliaia 9 2 4" xfId="856" xr:uid="{19E0768A-9501-4722-8C13-B8F043797CB4}"/>
    <cellStyle name="Migliaia 9 2 4 2" xfId="2392" xr:uid="{24A093C6-ED8A-4939-8DE2-235019326253}"/>
    <cellStyle name="Migliaia 9 2 4 2 2" xfId="5248" xr:uid="{D7EF2CBA-30C9-425A-BCDB-0243CBB8EE37}"/>
    <cellStyle name="Migliaia 9 2 4 2 2 2" xfId="10956" xr:uid="{47EAF9F7-35BD-41B6-8E38-699764ED165B}"/>
    <cellStyle name="Migliaia 9 2 4 2 2 2 2" xfId="22374" xr:uid="{E3E16B6C-D670-463A-92E2-DE9D64F5D4C7}"/>
    <cellStyle name="Migliaia 9 2 4 2 2 2 2 2" xfId="45211" xr:uid="{05B60FAF-A873-4183-8D24-98D04D9268B2}"/>
    <cellStyle name="Migliaia 9 2 4 2 2 2 3" xfId="33794" xr:uid="{CDA834A1-0824-4A49-9082-A25794998054}"/>
    <cellStyle name="Migliaia 9 2 4 2 2 3" xfId="16666" xr:uid="{BCF5C379-C2C0-4EB5-8861-6B3DCE818E55}"/>
    <cellStyle name="Migliaia 9 2 4 2 2 3 2" xfId="39503" xr:uid="{C0AE7535-96B9-4B9C-9F09-E00DD997E20E}"/>
    <cellStyle name="Migliaia 9 2 4 2 2 4" xfId="28086" xr:uid="{F14A4C4C-BA67-4DB8-88C0-2425A43F85FB}"/>
    <cellStyle name="Migliaia 9 2 4 2 3" xfId="8103" xr:uid="{B4329B97-818A-4ED5-A697-9AEC52483831}"/>
    <cellStyle name="Migliaia 9 2 4 2 3 2" xfId="19520" xr:uid="{751745A7-4B52-4B17-90E0-56AE4E1ECC54}"/>
    <cellStyle name="Migliaia 9 2 4 2 3 2 2" xfId="42357" xr:uid="{C7C3BF01-F4ED-4FAC-BC0A-F7D741A9ACB5}"/>
    <cellStyle name="Migliaia 9 2 4 2 3 3" xfId="30940" xr:uid="{2DFE1F6F-E950-4A76-81DB-0008CA717382}"/>
    <cellStyle name="Migliaia 9 2 4 2 4" xfId="13812" xr:uid="{B65D8CF6-9E22-4477-B057-3888C60CDCEF}"/>
    <cellStyle name="Migliaia 9 2 4 2 4 2" xfId="36649" xr:uid="{BDDD1D17-985D-4CAE-A70A-1B3BCFF93FC7}"/>
    <cellStyle name="Migliaia 9 2 4 2 5" xfId="25232" xr:uid="{88447AB6-DCE9-40B8-9B0B-6B4385D7050B}"/>
    <cellStyle name="Migliaia 9 2 4 3" xfId="3821" xr:uid="{1714D89C-7740-47E8-B543-D4EFF91D3CA4}"/>
    <cellStyle name="Migliaia 9 2 4 3 2" xfId="9530" xr:uid="{8C2919E3-A420-48CE-83A6-A476ED906537}"/>
    <cellStyle name="Migliaia 9 2 4 3 2 2" xfId="20947" xr:uid="{8D5CE265-28E6-411E-AAD1-E26C6E26D4E3}"/>
    <cellStyle name="Migliaia 9 2 4 3 2 2 2" xfId="43784" xr:uid="{6AE4ACF6-410E-45A2-A21F-E5CC011A1DE4}"/>
    <cellStyle name="Migliaia 9 2 4 3 2 3" xfId="32367" xr:uid="{1B7D0716-E50B-4A48-A255-26BA08047EA1}"/>
    <cellStyle name="Migliaia 9 2 4 3 3" xfId="15239" xr:uid="{F29C91BF-C6A9-4C99-936C-0F018A212FF3}"/>
    <cellStyle name="Migliaia 9 2 4 3 3 2" xfId="38076" xr:uid="{2ACE6D0F-CF05-40E3-B282-A146D07E948E}"/>
    <cellStyle name="Migliaia 9 2 4 3 4" xfId="26659" xr:uid="{6B7F6FD7-5B4E-4706-B34C-19657187365B}"/>
    <cellStyle name="Migliaia 9 2 4 4" xfId="6676" xr:uid="{17D875EA-CBB4-45F0-BA96-F0332A47AEA0}"/>
    <cellStyle name="Migliaia 9 2 4 4 2" xfId="18093" xr:uid="{47958FB4-E345-4395-8195-D019E5710F07}"/>
    <cellStyle name="Migliaia 9 2 4 4 2 2" xfId="40930" xr:uid="{8A0220E3-C949-4CFD-844A-03911D974E0B}"/>
    <cellStyle name="Migliaia 9 2 4 4 3" xfId="29513" xr:uid="{0C31A8DF-67CA-4DE5-BF92-0D2774268735}"/>
    <cellStyle name="Migliaia 9 2 4 5" xfId="12385" xr:uid="{F45A399A-ED8A-4B16-A5A5-D03F2A02C795}"/>
    <cellStyle name="Migliaia 9 2 4 5 2" xfId="35222" xr:uid="{BE09C9C1-5FAA-4465-980E-E5F1B10BD33F}"/>
    <cellStyle name="Migliaia 9 2 4 6" xfId="23805" xr:uid="{7E6D2CB5-6163-4657-BF1B-E2E529CAE36E}"/>
    <cellStyle name="Migliaia 9 2 5" xfId="1103" xr:uid="{52B073D8-E41B-4418-8630-FFABCA5B88B6}"/>
    <cellStyle name="Migliaia 9 2 5 2" xfId="2609" xr:uid="{FAB4A28F-F435-451A-BC92-363438217DAA}"/>
    <cellStyle name="Migliaia 9 2 5 2 2" xfId="5465" xr:uid="{A5AA6D00-E316-4BD9-93F2-C0CB229A3568}"/>
    <cellStyle name="Migliaia 9 2 5 2 2 2" xfId="11173" xr:uid="{FC84807A-E57B-4B3B-BBE2-B4E8F9C10581}"/>
    <cellStyle name="Migliaia 9 2 5 2 2 2 2" xfId="22591" xr:uid="{586F0CEB-C6D0-4A9F-B16C-663678AA4A3A}"/>
    <cellStyle name="Migliaia 9 2 5 2 2 2 2 2" xfId="45428" xr:uid="{6C9E88D2-A19B-4B4D-AFFF-7BEC1A186F25}"/>
    <cellStyle name="Migliaia 9 2 5 2 2 2 3" xfId="34011" xr:uid="{439750BF-33F7-4B76-952E-8FA50B332FEC}"/>
    <cellStyle name="Migliaia 9 2 5 2 2 3" xfId="16883" xr:uid="{127A0E0E-BA59-4A44-BAF9-84F021F14617}"/>
    <cellStyle name="Migliaia 9 2 5 2 2 3 2" xfId="39720" xr:uid="{353527E7-C644-4A7A-B363-F075935000E0}"/>
    <cellStyle name="Migliaia 9 2 5 2 2 4" xfId="28303" xr:uid="{B8D732A8-07F7-48D2-AE35-C27CDD9D407C}"/>
    <cellStyle name="Migliaia 9 2 5 2 3" xfId="8320" xr:uid="{C85B2600-CF95-4C7A-A8EF-D0B5D70BC6EA}"/>
    <cellStyle name="Migliaia 9 2 5 2 3 2" xfId="19737" xr:uid="{AA8DF55E-BDE0-4841-87DD-024B355F25B9}"/>
    <cellStyle name="Migliaia 9 2 5 2 3 2 2" xfId="42574" xr:uid="{8357D7A9-15C9-4A42-B8E5-8C16B63370BE}"/>
    <cellStyle name="Migliaia 9 2 5 2 3 3" xfId="31157" xr:uid="{9687F398-30D6-4404-86F8-86C92C80E0DF}"/>
    <cellStyle name="Migliaia 9 2 5 2 4" xfId="14029" xr:uid="{55F1C8C2-B8FC-4DBB-8985-CB082156C5C1}"/>
    <cellStyle name="Migliaia 9 2 5 2 4 2" xfId="36866" xr:uid="{7ACEE295-84E7-47E5-AF8C-F70DBCF876D6}"/>
    <cellStyle name="Migliaia 9 2 5 2 5" xfId="25449" xr:uid="{5DA7F39A-A838-4F74-91F8-3B3534AE2D55}"/>
    <cellStyle name="Migliaia 9 2 5 3" xfId="4038" xr:uid="{CFCE2902-DBE3-44F2-AB1E-CCA74BC39B9D}"/>
    <cellStyle name="Migliaia 9 2 5 3 2" xfId="9747" xr:uid="{4F22624A-7C5D-43CC-A911-BACA83568F56}"/>
    <cellStyle name="Migliaia 9 2 5 3 2 2" xfId="21164" xr:uid="{6CF95E79-06A2-471D-9248-1700A60CF7CA}"/>
    <cellStyle name="Migliaia 9 2 5 3 2 2 2" xfId="44001" xr:uid="{D823A024-9EBC-46EB-8A96-1995BB294729}"/>
    <cellStyle name="Migliaia 9 2 5 3 2 3" xfId="32584" xr:uid="{68632238-17F6-4B92-A5B5-DBAD86B6EA35}"/>
    <cellStyle name="Migliaia 9 2 5 3 3" xfId="15456" xr:uid="{BD2661B1-34AB-4359-84C7-5BD5DBE56D98}"/>
    <cellStyle name="Migliaia 9 2 5 3 3 2" xfId="38293" xr:uid="{BB8C2E87-8F59-4640-8D0E-2B26D803961D}"/>
    <cellStyle name="Migliaia 9 2 5 3 4" xfId="26876" xr:uid="{E02898C9-CF9C-4780-8BFB-B85D54FAE9C9}"/>
    <cellStyle name="Migliaia 9 2 5 4" xfId="6893" xr:uid="{0C6A2D29-05F0-4B48-BCA6-00599ED6FB36}"/>
    <cellStyle name="Migliaia 9 2 5 4 2" xfId="18310" xr:uid="{305E901F-BC51-4872-AAFF-0A9BE0728860}"/>
    <cellStyle name="Migliaia 9 2 5 4 2 2" xfId="41147" xr:uid="{295105AE-7758-4ACD-98BB-8BDC6CEC13D9}"/>
    <cellStyle name="Migliaia 9 2 5 4 3" xfId="29730" xr:uid="{1F41A94C-62F6-4D87-A8EF-C693AA6AE98C}"/>
    <cellStyle name="Migliaia 9 2 5 5" xfId="12602" xr:uid="{EE41F8A8-73AD-4D53-83EB-9828396337B3}"/>
    <cellStyle name="Migliaia 9 2 5 5 2" xfId="35439" xr:uid="{3238089F-D101-4C3F-AF5A-B54066E7B62E}"/>
    <cellStyle name="Migliaia 9 2 5 6" xfId="24022" xr:uid="{81645A02-7256-45E8-B9B5-D9EF67683D41}"/>
    <cellStyle name="Migliaia 9 2 6" xfId="1350" xr:uid="{CF848911-FAC3-4EF7-ADF1-840BC1422AFA}"/>
    <cellStyle name="Migliaia 9 2 6 2" xfId="2826" xr:uid="{65A6160C-048B-4CAF-9800-2A788CE44015}"/>
    <cellStyle name="Migliaia 9 2 6 2 2" xfId="5682" xr:uid="{EFF8A5FD-06DB-4318-9DD8-0CC802CCDA63}"/>
    <cellStyle name="Migliaia 9 2 6 2 2 2" xfId="11390" xr:uid="{5B6FBD2B-0B41-44F5-8F46-50C3B65E4039}"/>
    <cellStyle name="Migliaia 9 2 6 2 2 2 2" xfId="22808" xr:uid="{9BFB254C-265E-4AB9-B51E-BC8786BF7C4C}"/>
    <cellStyle name="Migliaia 9 2 6 2 2 2 2 2" xfId="45645" xr:uid="{4D17FDA6-EC67-4305-B7BC-BCD7D702805B}"/>
    <cellStyle name="Migliaia 9 2 6 2 2 2 3" xfId="34228" xr:uid="{F9F38FB5-F42C-4636-943E-37F14A1EE6DD}"/>
    <cellStyle name="Migliaia 9 2 6 2 2 3" xfId="17100" xr:uid="{F995A8E0-5208-4852-AEC2-6A280AE1E548}"/>
    <cellStyle name="Migliaia 9 2 6 2 2 3 2" xfId="39937" xr:uid="{35575662-EEC4-4A51-963E-ED600BAF1077}"/>
    <cellStyle name="Migliaia 9 2 6 2 2 4" xfId="28520" xr:uid="{E0EF7540-C05A-44A8-82CA-F8F46ED65E0F}"/>
    <cellStyle name="Migliaia 9 2 6 2 3" xfId="8537" xr:uid="{FA33617D-282F-41C6-8AEC-441E7D6D0FD1}"/>
    <cellStyle name="Migliaia 9 2 6 2 3 2" xfId="19954" xr:uid="{6E367010-FF56-4EB0-A0C7-2C3277BA4666}"/>
    <cellStyle name="Migliaia 9 2 6 2 3 2 2" xfId="42791" xr:uid="{F05AEC5B-802F-4FDF-BDEF-478E56404788}"/>
    <cellStyle name="Migliaia 9 2 6 2 3 3" xfId="31374" xr:uid="{078005D0-3774-4395-A4C2-446F07CC0697}"/>
    <cellStyle name="Migliaia 9 2 6 2 4" xfId="14246" xr:uid="{366F9CB0-30CC-4082-ABE4-DF90D28F8A3F}"/>
    <cellStyle name="Migliaia 9 2 6 2 4 2" xfId="37083" xr:uid="{3A06D38E-A403-4787-A90E-D138A69CB317}"/>
    <cellStyle name="Migliaia 9 2 6 2 5" xfId="25666" xr:uid="{B846D29F-0A8D-47FC-B34F-C172698887B1}"/>
    <cellStyle name="Migliaia 9 2 6 3" xfId="4255" xr:uid="{29EFB4A5-8B23-4AD9-ACC2-782342F5331F}"/>
    <cellStyle name="Migliaia 9 2 6 3 2" xfId="9964" xr:uid="{5199550C-20DB-4B7B-B1C0-B58EC0E9248F}"/>
    <cellStyle name="Migliaia 9 2 6 3 2 2" xfId="21381" xr:uid="{3D90A9A9-09C8-48F2-8EA8-37D8D2D00482}"/>
    <cellStyle name="Migliaia 9 2 6 3 2 2 2" xfId="44218" xr:uid="{15902D87-13B5-42A1-8D9D-6C42E5CB144F}"/>
    <cellStyle name="Migliaia 9 2 6 3 2 3" xfId="32801" xr:uid="{C9553F3D-80F0-4512-8FC4-F7FE15947C07}"/>
    <cellStyle name="Migliaia 9 2 6 3 3" xfId="15673" xr:uid="{71F189C5-4D92-464D-B692-9CBD5A410941}"/>
    <cellStyle name="Migliaia 9 2 6 3 3 2" xfId="38510" xr:uid="{7A961520-1074-4E67-8689-89E402712E89}"/>
    <cellStyle name="Migliaia 9 2 6 3 4" xfId="27093" xr:uid="{72C683C4-DC1F-4D3C-B4DD-33F44FFB0C07}"/>
    <cellStyle name="Migliaia 9 2 6 4" xfId="7110" xr:uid="{97891B21-DDD1-4AD2-A2C5-B9B622310E5A}"/>
    <cellStyle name="Migliaia 9 2 6 4 2" xfId="18527" xr:uid="{272C5E5D-DFEA-42B4-B7C3-957C2CB27DD6}"/>
    <cellStyle name="Migliaia 9 2 6 4 2 2" xfId="41364" xr:uid="{60D986BE-BAF3-4CCB-8BD8-76C328B00989}"/>
    <cellStyle name="Migliaia 9 2 6 4 3" xfId="29947" xr:uid="{FC07358D-BFB0-4B5B-9896-EB5B3219ADF7}"/>
    <cellStyle name="Migliaia 9 2 6 5" xfId="12819" xr:uid="{0FBE0998-6554-4782-A449-4265BA84C3FF}"/>
    <cellStyle name="Migliaia 9 2 6 5 2" xfId="35656" xr:uid="{0A29DB5B-5566-4469-96D9-93AC0B130EA6}"/>
    <cellStyle name="Migliaia 9 2 6 6" xfId="24239" xr:uid="{3FC43F09-151E-41C1-9284-5E2EEE2C5884}"/>
    <cellStyle name="Migliaia 9 2 7" xfId="1597" xr:uid="{AA63D917-2480-4807-82D2-9488C1507DC9}"/>
    <cellStyle name="Migliaia 9 2 7 2" xfId="3043" xr:uid="{E284CF0A-92CB-4718-AE40-A9BA078ECC4C}"/>
    <cellStyle name="Migliaia 9 2 7 2 2" xfId="5899" xr:uid="{3389AE35-2E75-4369-B1D2-C10A526A5F49}"/>
    <cellStyle name="Migliaia 9 2 7 2 2 2" xfId="11607" xr:uid="{0FE1314A-6B3E-46D2-B22E-44733558EEC8}"/>
    <cellStyle name="Migliaia 9 2 7 2 2 2 2" xfId="23025" xr:uid="{3100782A-1603-40B1-8AA5-254EDECE7734}"/>
    <cellStyle name="Migliaia 9 2 7 2 2 2 2 2" xfId="45862" xr:uid="{9D94D855-C358-4235-B77A-56DE2632BEF1}"/>
    <cellStyle name="Migliaia 9 2 7 2 2 2 3" xfId="34445" xr:uid="{B8D866C9-4360-4655-955D-57C06C6EB29D}"/>
    <cellStyle name="Migliaia 9 2 7 2 2 3" xfId="17317" xr:uid="{F504EDF9-2D50-4827-9BE7-04BCE98D9E06}"/>
    <cellStyle name="Migliaia 9 2 7 2 2 3 2" xfId="40154" xr:uid="{7D1A5121-5CCF-48AD-BE5C-EC02376EF773}"/>
    <cellStyle name="Migliaia 9 2 7 2 2 4" xfId="28737" xr:uid="{81404A52-545E-4927-AB3C-6E16BBBEA899}"/>
    <cellStyle name="Migliaia 9 2 7 2 3" xfId="8754" xr:uid="{683732E5-328A-4F25-952A-C4E5DD92795F}"/>
    <cellStyle name="Migliaia 9 2 7 2 3 2" xfId="20171" xr:uid="{385233EA-BC0E-4428-9B39-E6D44633718D}"/>
    <cellStyle name="Migliaia 9 2 7 2 3 2 2" xfId="43008" xr:uid="{AF23E76A-C119-4B54-9C6E-B42B73C87192}"/>
    <cellStyle name="Migliaia 9 2 7 2 3 3" xfId="31591" xr:uid="{1846F7DE-B773-4D65-BBAB-61CEA15FE7A2}"/>
    <cellStyle name="Migliaia 9 2 7 2 4" xfId="14463" xr:uid="{12522A7A-ECBB-47A8-923B-0DC34F5C9536}"/>
    <cellStyle name="Migliaia 9 2 7 2 4 2" xfId="37300" xr:uid="{92D267E2-CF8B-4965-AAF3-BC23BB74F860}"/>
    <cellStyle name="Migliaia 9 2 7 2 5" xfId="25883" xr:uid="{60E98152-E8B1-4523-8597-767F6C3A725E}"/>
    <cellStyle name="Migliaia 9 2 7 3" xfId="4472" xr:uid="{D888E767-CDA2-4E6B-9656-D468FB55F28B}"/>
    <cellStyle name="Migliaia 9 2 7 3 2" xfId="10181" xr:uid="{6F26E82F-6FC4-4F6B-9B1A-48F692A59945}"/>
    <cellStyle name="Migliaia 9 2 7 3 2 2" xfId="21598" xr:uid="{E3218D2D-D7E3-401B-B690-1CC567A7D6E5}"/>
    <cellStyle name="Migliaia 9 2 7 3 2 2 2" xfId="44435" xr:uid="{328A398F-817A-4680-B899-329AC454AE57}"/>
    <cellStyle name="Migliaia 9 2 7 3 2 3" xfId="33018" xr:uid="{709175F7-96D3-4B9B-A0D9-AB2098236A2B}"/>
    <cellStyle name="Migliaia 9 2 7 3 3" xfId="15890" xr:uid="{F3B87A9E-8B4E-4877-BCD8-4E3C90CB942D}"/>
    <cellStyle name="Migliaia 9 2 7 3 3 2" xfId="38727" xr:uid="{A63BDB0E-D23A-44E4-8B0F-F0BE764D8724}"/>
    <cellStyle name="Migliaia 9 2 7 3 4" xfId="27310" xr:uid="{F715F1BD-FE3C-439F-A27C-DFE024D952B7}"/>
    <cellStyle name="Migliaia 9 2 7 4" xfId="7327" xr:uid="{37164A10-401D-4D25-A34E-8B60BF81E620}"/>
    <cellStyle name="Migliaia 9 2 7 4 2" xfId="18744" xr:uid="{EB51C710-6317-4291-8375-09D5D8DB18EF}"/>
    <cellStyle name="Migliaia 9 2 7 4 2 2" xfId="41581" xr:uid="{B3335D11-88EE-4C10-A9A7-C1A47A046AD5}"/>
    <cellStyle name="Migliaia 9 2 7 4 3" xfId="30164" xr:uid="{7430DD9C-DB0F-432C-BFE9-6040DC6F5412}"/>
    <cellStyle name="Migliaia 9 2 7 5" xfId="13036" xr:uid="{2E61A08C-8FB2-4791-9D0D-E67D8F49D8C2}"/>
    <cellStyle name="Migliaia 9 2 7 5 2" xfId="35873" xr:uid="{D2DC91EF-654A-4F82-8F92-B0B3BCA592B0}"/>
    <cellStyle name="Migliaia 9 2 7 6" xfId="24456" xr:uid="{9721C6F4-873B-49AE-A7C2-084BAAE249E5}"/>
    <cellStyle name="Migliaia 9 2 8" xfId="1952" xr:uid="{9E7BE83C-0935-458A-9F34-0A6050F3C874}"/>
    <cellStyle name="Migliaia 9 2 8 2" xfId="4808" xr:uid="{02AC3712-7302-4904-9E86-5B9BC98D3A0B}"/>
    <cellStyle name="Migliaia 9 2 8 2 2" xfId="10517" xr:uid="{FD57AC44-8E84-4F0F-A622-F675BF94EA45}"/>
    <cellStyle name="Migliaia 9 2 8 2 2 2" xfId="21934" xr:uid="{112CCE4F-1910-4434-9520-828FDAE68C7D}"/>
    <cellStyle name="Migliaia 9 2 8 2 2 2 2" xfId="44771" xr:uid="{0D984507-F244-444E-ADF1-73C68E340B8B}"/>
    <cellStyle name="Migliaia 9 2 8 2 2 3" xfId="33354" xr:uid="{28604A22-FFB3-44D3-AD00-52C1B4166B38}"/>
    <cellStyle name="Migliaia 9 2 8 2 3" xfId="16226" xr:uid="{402EB001-99F7-4668-8841-1BA55465C7D9}"/>
    <cellStyle name="Migliaia 9 2 8 2 3 2" xfId="39063" xr:uid="{844947CD-480D-454A-9761-0B60500C7CAD}"/>
    <cellStyle name="Migliaia 9 2 8 2 4" xfId="27646" xr:uid="{B2C70309-C526-41E9-81E6-7B668EC263E5}"/>
    <cellStyle name="Migliaia 9 2 8 3" xfId="7663" xr:uid="{B597759C-419D-4BB0-BFB8-77B335E7CDC9}"/>
    <cellStyle name="Migliaia 9 2 8 3 2" xfId="19080" xr:uid="{79D25F9A-817C-4C37-AA29-42DFE8F169D2}"/>
    <cellStyle name="Migliaia 9 2 8 3 2 2" xfId="41917" xr:uid="{DE9CAF4F-D76C-4C05-8646-46779B377EE1}"/>
    <cellStyle name="Migliaia 9 2 8 3 3" xfId="30500" xr:uid="{E059849C-9E49-44E7-BDA2-6C33016ED33B}"/>
    <cellStyle name="Migliaia 9 2 8 4" xfId="13372" xr:uid="{195B4A16-E138-41A8-9CC7-FF4A87106422}"/>
    <cellStyle name="Migliaia 9 2 8 4 2" xfId="36209" xr:uid="{CDEE0DA6-C8BA-45E6-81B8-441B8D3C0449}"/>
    <cellStyle name="Migliaia 9 2 8 5" xfId="24792" xr:uid="{48B65A06-1682-469E-81A2-1F8B47EA48E2}"/>
    <cellStyle name="Migliaia 9 2 9" xfId="3381" xr:uid="{C34D7EAB-176D-4CFD-824C-5047A90F593E}"/>
    <cellStyle name="Migliaia 9 2 9 2" xfId="9090" xr:uid="{A07BB1D1-B50D-4FC4-87DA-67FAEBB17076}"/>
    <cellStyle name="Migliaia 9 2 9 2 2" xfId="20507" xr:uid="{8DC04EC4-32B3-4D59-93B5-B6B5B1A68C82}"/>
    <cellStyle name="Migliaia 9 2 9 2 2 2" xfId="43344" xr:uid="{81F17500-815F-4C34-BDCE-B19BF632B7A4}"/>
    <cellStyle name="Migliaia 9 2 9 2 3" xfId="31927" xr:uid="{28D358E1-6DCE-42C9-8012-4297B8D546C1}"/>
    <cellStyle name="Migliaia 9 2 9 3" xfId="14799" xr:uid="{11603130-96C8-485B-997E-879D9EDD49E2}"/>
    <cellStyle name="Migliaia 9 2 9 3 2" xfId="37636" xr:uid="{AD250B7D-38C8-4312-B575-DAEFA2843E6B}"/>
    <cellStyle name="Migliaia 9 2 9 4" xfId="26219" xr:uid="{3AE2288B-7A7E-4F0A-9E3C-ED40C95A203E}"/>
    <cellStyle name="Migliaia 9 3" xfId="284" xr:uid="{26D7CB8F-7A15-4EC1-9624-DD7BD2A7D864}"/>
    <cellStyle name="Migliaia 9 3 10" xfId="6197" xr:uid="{6690AD79-3BBB-42A4-B6EC-CC1EB345B3B3}"/>
    <cellStyle name="Migliaia 9 3 10 2" xfId="17614" xr:uid="{F8468841-6CBA-49A7-B3D5-40D4F667AE46}"/>
    <cellStyle name="Migliaia 9 3 10 2 2" xfId="40451" xr:uid="{6B96092F-FB49-4F04-BFC0-E0E6517383B7}"/>
    <cellStyle name="Migliaia 9 3 10 3" xfId="29034" xr:uid="{F0C31479-E4AF-450F-8A1B-FE040FB22F06}"/>
    <cellStyle name="Migliaia 9 3 11" xfId="11906" xr:uid="{558A1A1D-58D7-4A77-895D-F8749EC4C2A8}"/>
    <cellStyle name="Migliaia 9 3 11 2" xfId="34743" xr:uid="{38E8BC56-0945-4744-B03D-C0C966AC8AF0}"/>
    <cellStyle name="Migliaia 9 3 12" xfId="23326" xr:uid="{FB8CD1D7-A42D-44BF-8C85-D4DD988F78CC}"/>
    <cellStyle name="Migliaia 9 3 2" xfId="440" xr:uid="{F25BC24A-347B-453D-B2EF-A676AA008B4E}"/>
    <cellStyle name="Migliaia 9 3 2 10" xfId="12032" xr:uid="{B176DAF0-53CF-442B-B47A-23C9A1F8DE70}"/>
    <cellStyle name="Migliaia 9 3 2 10 2" xfId="34869" xr:uid="{23EBD98D-3004-491F-ABAD-E1555E1DF456}"/>
    <cellStyle name="Migliaia 9 3 2 11" xfId="23452" xr:uid="{77DFB9F9-B550-4B17-BB78-CEADE004D9AF}"/>
    <cellStyle name="Migliaia 9 3 2 2" xfId="694" xr:uid="{9C607DF0-B38F-4AEE-AFDA-34C678557AD6}"/>
    <cellStyle name="Migliaia 9 3 2 2 2" xfId="2256" xr:uid="{B5DA3F57-1B72-44E7-B8FC-B48EC62F0019}"/>
    <cellStyle name="Migliaia 9 3 2 2 2 2" xfId="5112" xr:uid="{5B6694AD-8178-45AC-A360-9A0FB82FC22B}"/>
    <cellStyle name="Migliaia 9 3 2 2 2 2 2" xfId="10820" xr:uid="{1F3400D2-D93F-49DF-B731-4275F0F79C31}"/>
    <cellStyle name="Migliaia 9 3 2 2 2 2 2 2" xfId="22238" xr:uid="{3AC9CC3F-4920-42E9-86BF-FD046EAC77DB}"/>
    <cellStyle name="Migliaia 9 3 2 2 2 2 2 2 2" xfId="45075" xr:uid="{026941EF-8ECE-45BA-80B7-A9D775E97BEF}"/>
    <cellStyle name="Migliaia 9 3 2 2 2 2 2 3" xfId="33658" xr:uid="{2A18E09F-3E36-4895-B932-803DD9FB1E37}"/>
    <cellStyle name="Migliaia 9 3 2 2 2 2 3" xfId="16530" xr:uid="{3F7DDE16-30FC-4E37-AED4-054BDEECB468}"/>
    <cellStyle name="Migliaia 9 3 2 2 2 2 3 2" xfId="39367" xr:uid="{3A2EB20C-1F55-44A6-9AB4-68FC27A2E4E8}"/>
    <cellStyle name="Migliaia 9 3 2 2 2 2 4" xfId="27950" xr:uid="{CB18698A-8C04-4FA0-8600-9277CDEE63F1}"/>
    <cellStyle name="Migliaia 9 3 2 2 2 3" xfId="7967" xr:uid="{AB6D624B-93E1-42CF-B60C-E89757FBDE9D}"/>
    <cellStyle name="Migliaia 9 3 2 2 2 3 2" xfId="19384" xr:uid="{5E646D37-5CFC-4BCB-B1E6-18FA341C01E5}"/>
    <cellStyle name="Migliaia 9 3 2 2 2 3 2 2" xfId="42221" xr:uid="{C798A59D-BB5D-4643-A2BC-A943414CD24C}"/>
    <cellStyle name="Migliaia 9 3 2 2 2 3 3" xfId="30804" xr:uid="{49109BC5-39A3-429D-8C32-7E7719F3FDA8}"/>
    <cellStyle name="Migliaia 9 3 2 2 2 4" xfId="13676" xr:uid="{7FA6E621-C1ED-4A29-8EE2-7A781ED5C974}"/>
    <cellStyle name="Migliaia 9 3 2 2 2 4 2" xfId="36513" xr:uid="{0CB22203-5ED0-42AD-AA04-83D785C9528C}"/>
    <cellStyle name="Migliaia 9 3 2 2 2 5" xfId="25096" xr:uid="{2EBFE992-274C-4974-A416-149ABE637507}"/>
    <cellStyle name="Migliaia 9 3 2 2 3" xfId="3685" xr:uid="{21798A15-8608-40AD-A1B2-66FD9026DFA8}"/>
    <cellStyle name="Migliaia 9 3 2 2 3 2" xfId="9394" xr:uid="{89F90828-CF4E-4C05-A204-A9ACF0B335E0}"/>
    <cellStyle name="Migliaia 9 3 2 2 3 2 2" xfId="20811" xr:uid="{3265BA0F-4EF9-4664-BE93-A3FD1FDEB7A5}"/>
    <cellStyle name="Migliaia 9 3 2 2 3 2 2 2" xfId="43648" xr:uid="{68A8F3C5-39A6-407B-B005-E309A9D9710F}"/>
    <cellStyle name="Migliaia 9 3 2 2 3 2 3" xfId="32231" xr:uid="{172F2E36-F3E4-4F52-83D1-228E993A2186}"/>
    <cellStyle name="Migliaia 9 3 2 2 3 3" xfId="15103" xr:uid="{86167C89-1C02-40F7-86C1-AD6BBA46A95B}"/>
    <cellStyle name="Migliaia 9 3 2 2 3 3 2" xfId="37940" xr:uid="{02B6BFC5-CF21-4F44-BFD9-71FD41294B5A}"/>
    <cellStyle name="Migliaia 9 3 2 2 3 4" xfId="26523" xr:uid="{B0480C82-7499-4ADE-9428-DB05D999C3FF}"/>
    <cellStyle name="Migliaia 9 3 2 2 4" xfId="6540" xr:uid="{99D8A959-110A-4106-AF8D-44CC582E3561}"/>
    <cellStyle name="Migliaia 9 3 2 2 4 2" xfId="17957" xr:uid="{F8506C35-E383-40ED-A7D1-C2EA451E55FA}"/>
    <cellStyle name="Migliaia 9 3 2 2 4 2 2" xfId="40794" xr:uid="{458DAD4D-E84E-4395-8D1E-161DBBDF2DA4}"/>
    <cellStyle name="Migliaia 9 3 2 2 4 3" xfId="29377" xr:uid="{6CEAF6C1-A5F4-43DA-BE4A-91D3284F4C6E}"/>
    <cellStyle name="Migliaia 9 3 2 2 5" xfId="12249" xr:uid="{45102AFC-FA78-4DD4-9F0E-DB8CB853D039}"/>
    <cellStyle name="Migliaia 9 3 2 2 5 2" xfId="35086" xr:uid="{B13FC512-A138-4B57-A3D1-FD2EEE83A3F6}"/>
    <cellStyle name="Migliaia 9 3 2 2 6" xfId="23669" xr:uid="{508732A7-A027-4010-9290-311EC9DBFF8A}"/>
    <cellStyle name="Migliaia 9 3 2 3" xfId="954" xr:uid="{0ED24373-4B42-4775-9AD1-F3C3460271EF}"/>
    <cellStyle name="Migliaia 9 3 2 3 2" xfId="2473" xr:uid="{AF36EF10-A853-4054-AF08-6253B6D8CE17}"/>
    <cellStyle name="Migliaia 9 3 2 3 2 2" xfId="5329" xr:uid="{4CF67412-15A8-46AB-872B-C6FC6DEAA9EC}"/>
    <cellStyle name="Migliaia 9 3 2 3 2 2 2" xfId="11037" xr:uid="{FF7C8540-9160-46AB-9E1F-63A36491B759}"/>
    <cellStyle name="Migliaia 9 3 2 3 2 2 2 2" xfId="22455" xr:uid="{F4FAB71C-0BDC-4005-A8E6-E333DD39B642}"/>
    <cellStyle name="Migliaia 9 3 2 3 2 2 2 2 2" xfId="45292" xr:uid="{DD603682-67DB-4960-B843-0D79D96F5444}"/>
    <cellStyle name="Migliaia 9 3 2 3 2 2 2 3" xfId="33875" xr:uid="{E6A16B1D-5455-4DF7-99BC-8175033D82A0}"/>
    <cellStyle name="Migliaia 9 3 2 3 2 2 3" xfId="16747" xr:uid="{849FF237-2713-4941-A162-FEBE809A4F45}"/>
    <cellStyle name="Migliaia 9 3 2 3 2 2 3 2" xfId="39584" xr:uid="{EA04355C-3F71-497F-A408-E72EA9AE097B}"/>
    <cellStyle name="Migliaia 9 3 2 3 2 2 4" xfId="28167" xr:uid="{116406A4-31CF-44BE-806F-9503F21E7447}"/>
    <cellStyle name="Migliaia 9 3 2 3 2 3" xfId="8184" xr:uid="{7901535D-A38A-4040-8CD7-617EB9F1830E}"/>
    <cellStyle name="Migliaia 9 3 2 3 2 3 2" xfId="19601" xr:uid="{4C109964-5FBC-4248-B681-B30481AA13E7}"/>
    <cellStyle name="Migliaia 9 3 2 3 2 3 2 2" xfId="42438" xr:uid="{E32F80B2-C714-42CD-BA67-74CE38B9533E}"/>
    <cellStyle name="Migliaia 9 3 2 3 2 3 3" xfId="31021" xr:uid="{9F57D418-F79B-4B30-B23B-41F44955AF73}"/>
    <cellStyle name="Migliaia 9 3 2 3 2 4" xfId="13893" xr:uid="{7AED379B-BEF1-47CC-98C1-94497F1F9E59}"/>
    <cellStyle name="Migliaia 9 3 2 3 2 4 2" xfId="36730" xr:uid="{5F49239C-ABAC-44BB-94D6-C78FBD6483E3}"/>
    <cellStyle name="Migliaia 9 3 2 3 2 5" xfId="25313" xr:uid="{A8C19200-892F-4C99-B797-3E8885700529}"/>
    <cellStyle name="Migliaia 9 3 2 3 3" xfId="3902" xr:uid="{7904FBB5-744E-4951-9307-9AFBBCDC3D19}"/>
    <cellStyle name="Migliaia 9 3 2 3 3 2" xfId="9611" xr:uid="{2E070A25-A1A6-49CA-8F87-09721A14ABCA}"/>
    <cellStyle name="Migliaia 9 3 2 3 3 2 2" xfId="21028" xr:uid="{40DFF41E-3479-4F07-BF9D-70F7D072DD34}"/>
    <cellStyle name="Migliaia 9 3 2 3 3 2 2 2" xfId="43865" xr:uid="{A2E97CFD-83D2-400A-9162-3435ADCA88D9}"/>
    <cellStyle name="Migliaia 9 3 2 3 3 2 3" xfId="32448" xr:uid="{8A37BF5A-FC3C-4C2D-B5EC-9397DC334E61}"/>
    <cellStyle name="Migliaia 9 3 2 3 3 3" xfId="15320" xr:uid="{5C3339F0-BD33-4348-8ABB-CC267C48990E}"/>
    <cellStyle name="Migliaia 9 3 2 3 3 3 2" xfId="38157" xr:uid="{6DE10B82-069C-4340-8B47-14503B7D2ADC}"/>
    <cellStyle name="Migliaia 9 3 2 3 3 4" xfId="26740" xr:uid="{ED3C8DF6-5218-4C2B-AA98-96090C979DD7}"/>
    <cellStyle name="Migliaia 9 3 2 3 4" xfId="6757" xr:uid="{9850B36C-6828-41CB-AFB7-F458F808812B}"/>
    <cellStyle name="Migliaia 9 3 2 3 4 2" xfId="18174" xr:uid="{DE7F4390-A26C-4B77-B6FE-654C5FEA82B5}"/>
    <cellStyle name="Migliaia 9 3 2 3 4 2 2" xfId="41011" xr:uid="{BF7D9DBE-627A-44DB-9B98-0B1BE4415FA6}"/>
    <cellStyle name="Migliaia 9 3 2 3 4 3" xfId="29594" xr:uid="{C3A14D32-F7B2-4B0B-B51B-E6F78D43D1E3}"/>
    <cellStyle name="Migliaia 9 3 2 3 5" xfId="12466" xr:uid="{7AC9E01B-7210-45C2-8BAF-B19C4BCFABD2}"/>
    <cellStyle name="Migliaia 9 3 2 3 5 2" xfId="35303" xr:uid="{AAB8C47C-379D-471D-8DEF-12CA5FDA9155}"/>
    <cellStyle name="Migliaia 9 3 2 3 6" xfId="23886" xr:uid="{6117407C-3A32-4866-B9EB-6F4F1F155B0F}"/>
    <cellStyle name="Migliaia 9 3 2 4" xfId="1201" xr:uid="{8C15B549-C1EC-4742-973F-0592DD0C9E51}"/>
    <cellStyle name="Migliaia 9 3 2 4 2" xfId="2690" xr:uid="{B5AA5A6D-DE35-48CE-AFA0-EF56A6EAF2C9}"/>
    <cellStyle name="Migliaia 9 3 2 4 2 2" xfId="5546" xr:uid="{0D73AF05-B4F8-4E98-9020-DB9949F17CCC}"/>
    <cellStyle name="Migliaia 9 3 2 4 2 2 2" xfId="11254" xr:uid="{26046138-1160-4EB2-A2D8-3FCD3074EF2F}"/>
    <cellStyle name="Migliaia 9 3 2 4 2 2 2 2" xfId="22672" xr:uid="{C8393EC1-2248-43F7-867E-D3941443C49B}"/>
    <cellStyle name="Migliaia 9 3 2 4 2 2 2 2 2" xfId="45509" xr:uid="{4E85641D-CB94-40C8-9AEE-40EB9EBDAC86}"/>
    <cellStyle name="Migliaia 9 3 2 4 2 2 2 3" xfId="34092" xr:uid="{95128664-F418-4A42-A9D7-2C0C8D99017B}"/>
    <cellStyle name="Migliaia 9 3 2 4 2 2 3" xfId="16964" xr:uid="{4E6C8204-FE24-4C98-B8AE-28F51BA6BEE6}"/>
    <cellStyle name="Migliaia 9 3 2 4 2 2 3 2" xfId="39801" xr:uid="{ED077020-AA7A-45FC-8B38-DEB03779E9D0}"/>
    <cellStyle name="Migliaia 9 3 2 4 2 2 4" xfId="28384" xr:uid="{50792DEB-B438-4BF2-BB5E-BC3A391161C0}"/>
    <cellStyle name="Migliaia 9 3 2 4 2 3" xfId="8401" xr:uid="{C44B49C4-2118-46C6-9DE4-FE2EBAB94F5A}"/>
    <cellStyle name="Migliaia 9 3 2 4 2 3 2" xfId="19818" xr:uid="{465CBDA6-F058-468E-A7D3-B77EF2BEFAE2}"/>
    <cellStyle name="Migliaia 9 3 2 4 2 3 2 2" xfId="42655" xr:uid="{00797D24-7DB2-4A33-897F-AD8B9E5C76D7}"/>
    <cellStyle name="Migliaia 9 3 2 4 2 3 3" xfId="31238" xr:uid="{25F9FE0D-A984-4B4A-95B0-A0386651197F}"/>
    <cellStyle name="Migliaia 9 3 2 4 2 4" xfId="14110" xr:uid="{4873E1F0-40A6-4D68-9539-7EAA33B1C5EB}"/>
    <cellStyle name="Migliaia 9 3 2 4 2 4 2" xfId="36947" xr:uid="{43393691-C5CA-457E-98B4-07ADA1597FC5}"/>
    <cellStyle name="Migliaia 9 3 2 4 2 5" xfId="25530" xr:uid="{E8A2A7C6-D974-4D90-AA8F-9EE24C258807}"/>
    <cellStyle name="Migliaia 9 3 2 4 3" xfId="4119" xr:uid="{427AC070-113F-41C5-B012-381EF238A1F1}"/>
    <cellStyle name="Migliaia 9 3 2 4 3 2" xfId="9828" xr:uid="{8CA85E08-DBDF-4F10-80E4-E5FF80286BD7}"/>
    <cellStyle name="Migliaia 9 3 2 4 3 2 2" xfId="21245" xr:uid="{C091BC1A-DD9D-43AF-B85B-CF4C0F835A78}"/>
    <cellStyle name="Migliaia 9 3 2 4 3 2 2 2" xfId="44082" xr:uid="{54235B4B-A5B6-4EDE-A1E3-D91252D1CC4C}"/>
    <cellStyle name="Migliaia 9 3 2 4 3 2 3" xfId="32665" xr:uid="{F01AE843-59E5-42A1-B411-285C7C7884B1}"/>
    <cellStyle name="Migliaia 9 3 2 4 3 3" xfId="15537" xr:uid="{C1F7677F-4188-4ACE-882F-588833BD3BBA}"/>
    <cellStyle name="Migliaia 9 3 2 4 3 3 2" xfId="38374" xr:uid="{592836EB-8605-46EE-8757-8885CCEE4FC8}"/>
    <cellStyle name="Migliaia 9 3 2 4 3 4" xfId="26957" xr:uid="{19D80C35-D014-47F1-9608-24561A7FF5AE}"/>
    <cellStyle name="Migliaia 9 3 2 4 4" xfId="6974" xr:uid="{8F9D639B-B85E-42D3-9C5D-26D17C4FDB85}"/>
    <cellStyle name="Migliaia 9 3 2 4 4 2" xfId="18391" xr:uid="{16AE0F34-FF5E-4192-BB4A-E8650F3B2A0E}"/>
    <cellStyle name="Migliaia 9 3 2 4 4 2 2" xfId="41228" xr:uid="{8D9C8818-6D74-4B26-8B2A-7A12D884CD75}"/>
    <cellStyle name="Migliaia 9 3 2 4 4 3" xfId="29811" xr:uid="{892350EF-7AA1-42A3-A4B5-4436C16AD0B5}"/>
    <cellStyle name="Migliaia 9 3 2 4 5" xfId="12683" xr:uid="{390411F6-5ACB-4275-8E54-5FAD5ECB79AE}"/>
    <cellStyle name="Migliaia 9 3 2 4 5 2" xfId="35520" xr:uid="{012BC33D-B097-49B6-92BF-473BFF013817}"/>
    <cellStyle name="Migliaia 9 3 2 4 6" xfId="24103" xr:uid="{AFFC5C63-B00F-4DB5-9723-48B488FA40E1}"/>
    <cellStyle name="Migliaia 9 3 2 5" xfId="1448" xr:uid="{8410DF23-B729-4E71-AFA5-AF7282CB8BD0}"/>
    <cellStyle name="Migliaia 9 3 2 5 2" xfId="2907" xr:uid="{227D3424-0E74-4E85-A969-6C78296BD8A3}"/>
    <cellStyle name="Migliaia 9 3 2 5 2 2" xfId="5763" xr:uid="{DE5274B1-B324-412B-BB2E-835A6890D778}"/>
    <cellStyle name="Migliaia 9 3 2 5 2 2 2" xfId="11471" xr:uid="{6A8029C5-4AC3-4807-AD1D-7603CFF9F62A}"/>
    <cellStyle name="Migliaia 9 3 2 5 2 2 2 2" xfId="22889" xr:uid="{88722924-BCA2-4B8F-AE54-BDB76841B256}"/>
    <cellStyle name="Migliaia 9 3 2 5 2 2 2 2 2" xfId="45726" xr:uid="{2232EC29-ED63-4D19-878C-EF54058C4F00}"/>
    <cellStyle name="Migliaia 9 3 2 5 2 2 2 3" xfId="34309" xr:uid="{4470FF22-0924-4D8A-A64E-D83E5200638A}"/>
    <cellStyle name="Migliaia 9 3 2 5 2 2 3" xfId="17181" xr:uid="{047DD617-E11B-4D7E-80B3-0FE3B134FE80}"/>
    <cellStyle name="Migliaia 9 3 2 5 2 2 3 2" xfId="40018" xr:uid="{B3C60224-0283-479E-B9A0-6D9AD615A1E7}"/>
    <cellStyle name="Migliaia 9 3 2 5 2 2 4" xfId="28601" xr:uid="{60E6BD30-A24C-4274-A6F9-720BB51153FB}"/>
    <cellStyle name="Migliaia 9 3 2 5 2 3" xfId="8618" xr:uid="{538FF6B8-EC02-4284-9F41-8849E530C552}"/>
    <cellStyle name="Migliaia 9 3 2 5 2 3 2" xfId="20035" xr:uid="{DDC8ADF1-B70C-4341-B394-2352D6F8BE2C}"/>
    <cellStyle name="Migliaia 9 3 2 5 2 3 2 2" xfId="42872" xr:uid="{036675C9-9AD0-4F84-A5C1-9B1390812FE2}"/>
    <cellStyle name="Migliaia 9 3 2 5 2 3 3" xfId="31455" xr:uid="{C87FF134-FF5F-4E81-86F5-BF69CF6B5F98}"/>
    <cellStyle name="Migliaia 9 3 2 5 2 4" xfId="14327" xr:uid="{CD0ECE29-97B4-4B72-A66D-E7D20FA4036C}"/>
    <cellStyle name="Migliaia 9 3 2 5 2 4 2" xfId="37164" xr:uid="{769DFCBD-6A73-444D-8990-6D76D5793E15}"/>
    <cellStyle name="Migliaia 9 3 2 5 2 5" xfId="25747" xr:uid="{518C7895-6B0F-4CED-B349-A8BEBABFF0B5}"/>
    <cellStyle name="Migliaia 9 3 2 5 3" xfId="4336" xr:uid="{A6B1A690-0535-4A51-A376-5D4E7438E20B}"/>
    <cellStyle name="Migliaia 9 3 2 5 3 2" xfId="10045" xr:uid="{BA817704-2C2E-4A33-8A71-DC1434D6F925}"/>
    <cellStyle name="Migliaia 9 3 2 5 3 2 2" xfId="21462" xr:uid="{EDDC7524-15D4-4568-A0B1-B49688F9D671}"/>
    <cellStyle name="Migliaia 9 3 2 5 3 2 2 2" xfId="44299" xr:uid="{6D681211-C6B4-487A-AE07-B7A8CE829B5D}"/>
    <cellStyle name="Migliaia 9 3 2 5 3 2 3" xfId="32882" xr:uid="{D935ABD1-489A-4919-9CBC-E1F26DF3E912}"/>
    <cellStyle name="Migliaia 9 3 2 5 3 3" xfId="15754" xr:uid="{0130FBEE-3F8D-4B8F-829E-6D49E03AA0ED}"/>
    <cellStyle name="Migliaia 9 3 2 5 3 3 2" xfId="38591" xr:uid="{B8DE87FE-2A15-4479-B2F8-67DEBAE669AC}"/>
    <cellStyle name="Migliaia 9 3 2 5 3 4" xfId="27174" xr:uid="{EFE12678-E746-433A-9621-E41B4229C257}"/>
    <cellStyle name="Migliaia 9 3 2 5 4" xfId="7191" xr:uid="{96288455-DD4A-4F0C-A69F-FD9AFB2A11D8}"/>
    <cellStyle name="Migliaia 9 3 2 5 4 2" xfId="18608" xr:uid="{232B0E9D-8E53-4A19-8ADB-42E5E73F8DDF}"/>
    <cellStyle name="Migliaia 9 3 2 5 4 2 2" xfId="41445" xr:uid="{709E547F-95C5-4FBA-9D22-E0257B664322}"/>
    <cellStyle name="Migliaia 9 3 2 5 4 3" xfId="30028" xr:uid="{61937E68-5F78-4046-ABB8-BA4E5D01AA49}"/>
    <cellStyle name="Migliaia 9 3 2 5 5" xfId="12900" xr:uid="{5C03AD4D-8763-4D5C-9290-C222F56E19AF}"/>
    <cellStyle name="Migliaia 9 3 2 5 5 2" xfId="35737" xr:uid="{95BFEFAC-5A55-476A-B4CF-AF2982D7E3CC}"/>
    <cellStyle name="Migliaia 9 3 2 5 6" xfId="24320" xr:uid="{D7CC20E0-9F4C-4633-BB9A-40BE8E98BF00}"/>
    <cellStyle name="Migliaia 9 3 2 6" xfId="1695" xr:uid="{7B7028D1-A3C0-4385-8907-7ADE297A138B}"/>
    <cellStyle name="Migliaia 9 3 2 6 2" xfId="3124" xr:uid="{8A2BA1D7-889E-4450-88A4-EEBE40614255}"/>
    <cellStyle name="Migliaia 9 3 2 6 2 2" xfId="5980" xr:uid="{2CBA7B1F-F025-408B-A2E5-6A3AD314B1EE}"/>
    <cellStyle name="Migliaia 9 3 2 6 2 2 2" xfId="11688" xr:uid="{4FAFFDB1-CF02-4E65-B264-75EFCF222238}"/>
    <cellStyle name="Migliaia 9 3 2 6 2 2 2 2" xfId="23106" xr:uid="{54123288-DEEE-46BB-B26D-0B49CF70D27E}"/>
    <cellStyle name="Migliaia 9 3 2 6 2 2 2 2 2" xfId="45943" xr:uid="{0D130CD7-CC9E-4939-9BA5-05E6A6E7D800}"/>
    <cellStyle name="Migliaia 9 3 2 6 2 2 2 3" xfId="34526" xr:uid="{CC8B593C-224A-4535-B862-D9EDE4E4D351}"/>
    <cellStyle name="Migliaia 9 3 2 6 2 2 3" xfId="17398" xr:uid="{A716295A-6EB7-4EA5-A310-8D7F55A04673}"/>
    <cellStyle name="Migliaia 9 3 2 6 2 2 3 2" xfId="40235" xr:uid="{2D332F63-EA62-45F5-96E4-82C67C5C54F2}"/>
    <cellStyle name="Migliaia 9 3 2 6 2 2 4" xfId="28818" xr:uid="{6BD0C6C2-6BE6-44AD-8D2C-1A4DF3D075C7}"/>
    <cellStyle name="Migliaia 9 3 2 6 2 3" xfId="8835" xr:uid="{71B27A67-0A92-4B8F-820C-DB787A866F16}"/>
    <cellStyle name="Migliaia 9 3 2 6 2 3 2" xfId="20252" xr:uid="{1927395C-A4F5-4030-BEB8-F8083420F640}"/>
    <cellStyle name="Migliaia 9 3 2 6 2 3 2 2" xfId="43089" xr:uid="{FFF672DF-0C56-46AF-A306-56B761B36038}"/>
    <cellStyle name="Migliaia 9 3 2 6 2 3 3" xfId="31672" xr:uid="{C65050FB-71EF-41A9-8A59-0D29142B177E}"/>
    <cellStyle name="Migliaia 9 3 2 6 2 4" xfId="14544" xr:uid="{C9B81377-AC02-44F1-8139-388309FF3C78}"/>
    <cellStyle name="Migliaia 9 3 2 6 2 4 2" xfId="37381" xr:uid="{F839C712-91D2-4D70-B928-04F071A956B0}"/>
    <cellStyle name="Migliaia 9 3 2 6 2 5" xfId="25964" xr:uid="{A864A94B-8983-48B8-91E5-0334B4DDDDE9}"/>
    <cellStyle name="Migliaia 9 3 2 6 3" xfId="4553" xr:uid="{35AA2368-899E-4BDF-890F-8F18497218F2}"/>
    <cellStyle name="Migliaia 9 3 2 6 3 2" xfId="10262" xr:uid="{64554CBC-E9B7-4819-9EFE-675BDC07B5C0}"/>
    <cellStyle name="Migliaia 9 3 2 6 3 2 2" xfId="21679" xr:uid="{3D86AC11-7929-4BBD-81CB-2F67FBCF6237}"/>
    <cellStyle name="Migliaia 9 3 2 6 3 2 2 2" xfId="44516" xr:uid="{C1052F9C-F458-444A-8566-EF90F153F426}"/>
    <cellStyle name="Migliaia 9 3 2 6 3 2 3" xfId="33099" xr:uid="{C86F567A-4E3B-4FC3-B79C-50844A3E63B2}"/>
    <cellStyle name="Migliaia 9 3 2 6 3 3" xfId="15971" xr:uid="{6E314E57-CBB9-4C11-8C47-145E5BC2C089}"/>
    <cellStyle name="Migliaia 9 3 2 6 3 3 2" xfId="38808" xr:uid="{9DC4F5C7-C82F-4AD2-8E3E-62D4975EFE8E}"/>
    <cellStyle name="Migliaia 9 3 2 6 3 4" xfId="27391" xr:uid="{266158B5-2C93-474B-AF1E-5D5E9C4F994B}"/>
    <cellStyle name="Migliaia 9 3 2 6 4" xfId="7408" xr:uid="{3BC7EAC0-E1F8-43D7-BF8E-BD6291714B73}"/>
    <cellStyle name="Migliaia 9 3 2 6 4 2" xfId="18825" xr:uid="{00C98CB3-D379-4A3B-94B3-11BE25D90728}"/>
    <cellStyle name="Migliaia 9 3 2 6 4 2 2" xfId="41662" xr:uid="{07B51894-1FF7-4D27-97DC-619F935377D0}"/>
    <cellStyle name="Migliaia 9 3 2 6 4 3" xfId="30245" xr:uid="{367AC1EA-BB70-4A88-BCCB-509AEFFB76F9}"/>
    <cellStyle name="Migliaia 9 3 2 6 5" xfId="13117" xr:uid="{03727D3F-023E-485B-A16F-45858833C13A}"/>
    <cellStyle name="Migliaia 9 3 2 6 5 2" xfId="35954" xr:uid="{4BE09C72-4D3A-4409-AB93-F499A005D90F}"/>
    <cellStyle name="Migliaia 9 3 2 6 6" xfId="24537" xr:uid="{826ABA5A-66FB-4654-82F5-599B8DEB3D44}"/>
    <cellStyle name="Migliaia 9 3 2 7" xfId="2039" xr:uid="{1B32DA36-C849-4819-B19A-421260DEB36B}"/>
    <cellStyle name="Migliaia 9 3 2 7 2" xfId="4895" xr:uid="{D4EC06C5-F89E-4048-9E67-93E1FD51D3B2}"/>
    <cellStyle name="Migliaia 9 3 2 7 2 2" xfId="10603" xr:uid="{6EC9CA2A-4747-4963-9136-910FC6E1A065}"/>
    <cellStyle name="Migliaia 9 3 2 7 2 2 2" xfId="22021" xr:uid="{1D197FA3-3827-4A3C-8C2D-52A759B52E0D}"/>
    <cellStyle name="Migliaia 9 3 2 7 2 2 2 2" xfId="44858" xr:uid="{C3CFC772-41E2-4CC4-89E0-3EA57543C6DD}"/>
    <cellStyle name="Migliaia 9 3 2 7 2 2 3" xfId="33441" xr:uid="{FD99A704-5BA3-4A37-BC08-C3588B3B4764}"/>
    <cellStyle name="Migliaia 9 3 2 7 2 3" xfId="16313" xr:uid="{F68F405C-1C08-4453-BAD5-D073CFD4CCC2}"/>
    <cellStyle name="Migliaia 9 3 2 7 2 3 2" xfId="39150" xr:uid="{6C81D862-24B0-44A3-8E9C-816A31346B88}"/>
    <cellStyle name="Migliaia 9 3 2 7 2 4" xfId="27733" xr:uid="{CBFFA93D-B4EA-4EB2-A5F7-EBD75F73B947}"/>
    <cellStyle name="Migliaia 9 3 2 7 3" xfId="7750" xr:uid="{7864D1BE-C6FA-4255-BC4E-B05025DD5A13}"/>
    <cellStyle name="Migliaia 9 3 2 7 3 2" xfId="19167" xr:uid="{F1953846-B9F3-4A64-B704-5F929C52F6B0}"/>
    <cellStyle name="Migliaia 9 3 2 7 3 2 2" xfId="42004" xr:uid="{5DEFF4F0-78A7-43BC-B468-1A5F6344FE2A}"/>
    <cellStyle name="Migliaia 9 3 2 7 3 3" xfId="30587" xr:uid="{D2D7792D-3A74-43A7-B07E-897F451316E9}"/>
    <cellStyle name="Migliaia 9 3 2 7 4" xfId="13459" xr:uid="{F7996C3C-1D9D-4761-94AA-B4F0312127AE}"/>
    <cellStyle name="Migliaia 9 3 2 7 4 2" xfId="36296" xr:uid="{C2BF13F5-2176-4FE6-8373-7F3FE9E9EB5F}"/>
    <cellStyle name="Migliaia 9 3 2 7 5" xfId="24879" xr:uid="{0BC97BB7-09A8-4B30-ACE0-7E3A46588031}"/>
    <cellStyle name="Migliaia 9 3 2 8" xfId="3468" xr:uid="{16FEE1EA-67CA-4083-9CA9-79453BD880EE}"/>
    <cellStyle name="Migliaia 9 3 2 8 2" xfId="9177" xr:uid="{FA4ABC75-4E53-4C44-902D-51A9B05D1CB5}"/>
    <cellStyle name="Migliaia 9 3 2 8 2 2" xfId="20594" xr:uid="{97D49CBE-EF63-4684-B785-7F45084C356B}"/>
    <cellStyle name="Migliaia 9 3 2 8 2 2 2" xfId="43431" xr:uid="{D0F5212C-5894-46BC-A112-629BE06EAC5B}"/>
    <cellStyle name="Migliaia 9 3 2 8 2 3" xfId="32014" xr:uid="{3780F10A-8B97-41FF-9BA3-156D51AA4F5E}"/>
    <cellStyle name="Migliaia 9 3 2 8 3" xfId="14886" xr:uid="{89078D4B-45CA-4E82-A4EE-230160B3D80B}"/>
    <cellStyle name="Migliaia 9 3 2 8 3 2" xfId="37723" xr:uid="{340BB9DE-AD2E-4572-B85C-458668DAD408}"/>
    <cellStyle name="Migliaia 9 3 2 8 4" xfId="26306" xr:uid="{A4B9598A-794E-429C-A169-86B8F08527DF}"/>
    <cellStyle name="Migliaia 9 3 2 9" xfId="6323" xr:uid="{30CE5ABC-586E-4BA8-B9CA-C3D73ADCE212}"/>
    <cellStyle name="Migliaia 9 3 2 9 2" xfId="17740" xr:uid="{586E1444-4D76-4B30-BC92-E34D3BAB869E}"/>
    <cellStyle name="Migliaia 9 3 2 9 2 2" xfId="40577" xr:uid="{8B1D3C93-F8B5-4D09-A375-C05B5A6A5664}"/>
    <cellStyle name="Migliaia 9 3 2 9 3" xfId="29160" xr:uid="{3728B3E7-B751-4D7F-B793-C80239E3FF6D}"/>
    <cellStyle name="Migliaia 9 3 3" xfId="560" xr:uid="{1D93F2F0-B696-4818-960D-717245FC47D8}"/>
    <cellStyle name="Migliaia 9 3 3 2" xfId="2142" xr:uid="{2AD9D50E-32C5-4AE5-8052-DCD0CA37499E}"/>
    <cellStyle name="Migliaia 9 3 3 2 2" xfId="4998" xr:uid="{B873FDAD-4699-418C-93A7-3E670BD6598D}"/>
    <cellStyle name="Migliaia 9 3 3 2 2 2" xfId="10706" xr:uid="{337AC077-75ED-4C6B-98C8-437DE1E01AC6}"/>
    <cellStyle name="Migliaia 9 3 3 2 2 2 2" xfId="22124" xr:uid="{EB99F1B9-9B4D-4B51-9EF0-A2B0E388D8D8}"/>
    <cellStyle name="Migliaia 9 3 3 2 2 2 2 2" xfId="44961" xr:uid="{F7145305-5067-4C63-805F-9EAC21257037}"/>
    <cellStyle name="Migliaia 9 3 3 2 2 2 3" xfId="33544" xr:uid="{5FC36DFB-18CA-4983-B885-B084086E8A66}"/>
    <cellStyle name="Migliaia 9 3 3 2 2 3" xfId="16416" xr:uid="{AB2E3236-68CC-46D6-A619-61A931701BD4}"/>
    <cellStyle name="Migliaia 9 3 3 2 2 3 2" xfId="39253" xr:uid="{10D562E6-A441-41CF-A704-10D3993B9A40}"/>
    <cellStyle name="Migliaia 9 3 3 2 2 4" xfId="27836" xr:uid="{F5994728-7DBF-45CE-A419-99EA9CA4F25C}"/>
    <cellStyle name="Migliaia 9 3 3 2 3" xfId="7853" xr:uid="{269C3BC6-5A50-4D3A-9C97-CAF6C984E99A}"/>
    <cellStyle name="Migliaia 9 3 3 2 3 2" xfId="19270" xr:uid="{74DAFC40-4450-49D5-80E0-40189E4C911F}"/>
    <cellStyle name="Migliaia 9 3 3 2 3 2 2" xfId="42107" xr:uid="{50CA228F-5E3F-4DBE-B326-CFF71C427741}"/>
    <cellStyle name="Migliaia 9 3 3 2 3 3" xfId="30690" xr:uid="{05CA0105-BD9C-4E7C-ABD7-59C7159BEBD0}"/>
    <cellStyle name="Migliaia 9 3 3 2 4" xfId="13562" xr:uid="{A5705BB1-7C83-4FA4-857A-FC1C46058E87}"/>
    <cellStyle name="Migliaia 9 3 3 2 4 2" xfId="36399" xr:uid="{86069D1D-72C9-438F-9D63-2C1AC1040A6F}"/>
    <cellStyle name="Migliaia 9 3 3 2 5" xfId="24982" xr:uid="{96B3C442-7113-4403-A8B4-BFC139FA2DEA}"/>
    <cellStyle name="Migliaia 9 3 3 3" xfId="3571" xr:uid="{5E790D0C-5C02-48CC-A8A5-35D9364DD709}"/>
    <cellStyle name="Migliaia 9 3 3 3 2" xfId="9280" xr:uid="{CC0EC43C-941A-49B6-8099-300D55C1AE1A}"/>
    <cellStyle name="Migliaia 9 3 3 3 2 2" xfId="20697" xr:uid="{29FF28D1-1830-415A-9609-C962BA3B9731}"/>
    <cellStyle name="Migliaia 9 3 3 3 2 2 2" xfId="43534" xr:uid="{DEE35386-0C91-4361-AFF0-B2201C640CB0}"/>
    <cellStyle name="Migliaia 9 3 3 3 2 3" xfId="32117" xr:uid="{481013F9-45FB-476A-9343-C41E3340B855}"/>
    <cellStyle name="Migliaia 9 3 3 3 3" xfId="14989" xr:uid="{09783125-062E-4716-8DE4-4485C2F862E1}"/>
    <cellStyle name="Migliaia 9 3 3 3 3 2" xfId="37826" xr:uid="{67C0BFEC-340A-4633-BC96-130038F113A2}"/>
    <cellStyle name="Migliaia 9 3 3 3 4" xfId="26409" xr:uid="{C76FA37B-6DD6-4584-83AC-09B96C61C63E}"/>
    <cellStyle name="Migliaia 9 3 3 4" xfId="6426" xr:uid="{1D74D687-9CF9-4A62-97E3-8E3D92B9E421}"/>
    <cellStyle name="Migliaia 9 3 3 4 2" xfId="17843" xr:uid="{F21C1C18-690A-46F3-9E52-16A0CDE2A0A8}"/>
    <cellStyle name="Migliaia 9 3 3 4 2 2" xfId="40680" xr:uid="{4EA27089-6DD0-47DA-9970-C9E1FB8D9B86}"/>
    <cellStyle name="Migliaia 9 3 3 4 3" xfId="29263" xr:uid="{1FE848EC-04A1-45C0-AA89-2F6F997F1542}"/>
    <cellStyle name="Migliaia 9 3 3 5" xfId="12135" xr:uid="{A6E14CA1-ABB4-4ADD-8470-A6BCF6F6BC94}"/>
    <cellStyle name="Migliaia 9 3 3 5 2" xfId="34972" xr:uid="{FAB6D80F-E0E6-43D6-AE69-D6FE81601DEE}"/>
    <cellStyle name="Migliaia 9 3 3 6" xfId="23555" xr:uid="{4512FCBB-7402-4E5D-8D67-3C96C69C7954}"/>
    <cellStyle name="Migliaia 9 3 4" xfId="823" xr:uid="{BFF74E8A-50A1-4410-A12F-BBAF4EA00AFE}"/>
    <cellStyle name="Migliaia 9 3 4 2" xfId="2359" xr:uid="{EA1966D6-5AFD-4535-83E7-4715EFD3A354}"/>
    <cellStyle name="Migliaia 9 3 4 2 2" xfId="5215" xr:uid="{0785C7F9-87B7-4336-9B74-7AD9DEA6F1AC}"/>
    <cellStyle name="Migliaia 9 3 4 2 2 2" xfId="10923" xr:uid="{5B78BA50-7F3F-4EEF-9F4E-FE3A733CF416}"/>
    <cellStyle name="Migliaia 9 3 4 2 2 2 2" xfId="22341" xr:uid="{ADC4524A-08F4-4E3B-8236-7DF403F9C827}"/>
    <cellStyle name="Migliaia 9 3 4 2 2 2 2 2" xfId="45178" xr:uid="{F3DFE0CC-757E-45C8-B69C-3073FF5B2F88}"/>
    <cellStyle name="Migliaia 9 3 4 2 2 2 3" xfId="33761" xr:uid="{AB18E637-2493-4C2D-8347-FEACAC97D9A9}"/>
    <cellStyle name="Migliaia 9 3 4 2 2 3" xfId="16633" xr:uid="{0A7ACF32-8C2F-4768-B60C-04A2A68C0364}"/>
    <cellStyle name="Migliaia 9 3 4 2 2 3 2" xfId="39470" xr:uid="{7C279471-593E-4904-AA89-F5E49704FDE5}"/>
    <cellStyle name="Migliaia 9 3 4 2 2 4" xfId="28053" xr:uid="{F76869B9-DD9E-47AC-9FFA-BCC79BED4618}"/>
    <cellStyle name="Migliaia 9 3 4 2 3" xfId="8070" xr:uid="{CBD72036-34AE-43FF-8F0E-2649250941FD}"/>
    <cellStyle name="Migliaia 9 3 4 2 3 2" xfId="19487" xr:uid="{063096AD-AD8E-4C43-9055-7B7A80181500}"/>
    <cellStyle name="Migliaia 9 3 4 2 3 2 2" xfId="42324" xr:uid="{51F68E97-D665-440D-A19F-82CD443E15BD}"/>
    <cellStyle name="Migliaia 9 3 4 2 3 3" xfId="30907" xr:uid="{486706F3-1028-4E28-887C-3CC28F24B5DC}"/>
    <cellStyle name="Migliaia 9 3 4 2 4" xfId="13779" xr:uid="{F323CD06-F8B6-438E-8D93-CEA8001388F9}"/>
    <cellStyle name="Migliaia 9 3 4 2 4 2" xfId="36616" xr:uid="{D24D6619-8C21-4F18-9AF2-093175F14263}"/>
    <cellStyle name="Migliaia 9 3 4 2 5" xfId="25199" xr:uid="{04BF91D4-7C5C-4C8D-B3C4-01F053323B08}"/>
    <cellStyle name="Migliaia 9 3 4 3" xfId="3788" xr:uid="{89BD3C87-3D37-4083-B671-836E1B55DCFE}"/>
    <cellStyle name="Migliaia 9 3 4 3 2" xfId="9497" xr:uid="{61486CFB-0F9F-412D-81DD-AF98350055E1}"/>
    <cellStyle name="Migliaia 9 3 4 3 2 2" xfId="20914" xr:uid="{139FCE4D-377A-4EB3-86C7-CBA2B0B7E4F9}"/>
    <cellStyle name="Migliaia 9 3 4 3 2 2 2" xfId="43751" xr:uid="{6FC0E470-71BC-4116-8DC7-F92622C5ECD5}"/>
    <cellStyle name="Migliaia 9 3 4 3 2 3" xfId="32334" xr:uid="{F010622C-A333-445F-8273-3CF42D76C52C}"/>
    <cellStyle name="Migliaia 9 3 4 3 3" xfId="15206" xr:uid="{76371A9E-E674-46A8-BA83-8C7ABC1F0FA9}"/>
    <cellStyle name="Migliaia 9 3 4 3 3 2" xfId="38043" xr:uid="{453ED56B-01A0-490C-B2C6-E9599C919A2C}"/>
    <cellStyle name="Migliaia 9 3 4 3 4" xfId="26626" xr:uid="{2657B88F-E93D-409B-BE3E-5C9EAC501224}"/>
    <cellStyle name="Migliaia 9 3 4 4" xfId="6643" xr:uid="{C5FCEDBE-DE57-4094-A098-B0F3F71C27AD}"/>
    <cellStyle name="Migliaia 9 3 4 4 2" xfId="18060" xr:uid="{2A76A726-0FF6-4F6A-BCF2-677B3C19EDBC}"/>
    <cellStyle name="Migliaia 9 3 4 4 2 2" xfId="40897" xr:uid="{A22EA454-9891-4296-B094-096E6E32AD3F}"/>
    <cellStyle name="Migliaia 9 3 4 4 3" xfId="29480" xr:uid="{3EA264C4-F0BE-48A5-93B6-0B31F6E4AAEE}"/>
    <cellStyle name="Migliaia 9 3 4 5" xfId="12352" xr:uid="{E92F5000-5524-4C2A-BA65-20D56A84A487}"/>
    <cellStyle name="Migliaia 9 3 4 5 2" xfId="35189" xr:uid="{F970F880-AA2D-4E31-A540-2D9565C88B60}"/>
    <cellStyle name="Migliaia 9 3 4 6" xfId="23772" xr:uid="{465D3E97-1CB4-4FAF-A9D4-A4581C88EC9E}"/>
    <cellStyle name="Migliaia 9 3 5" xfId="1070" xr:uid="{06AA8AF8-8D90-452F-9691-50B1D0868BFC}"/>
    <cellStyle name="Migliaia 9 3 5 2" xfId="2576" xr:uid="{3EF69F8B-6ECB-44E8-A0D7-E1AE1FA0C7F8}"/>
    <cellStyle name="Migliaia 9 3 5 2 2" xfId="5432" xr:uid="{DB64B6C3-9DA2-42E5-80F7-FC3C7C8AE8F9}"/>
    <cellStyle name="Migliaia 9 3 5 2 2 2" xfId="11140" xr:uid="{7F617A05-2894-4873-8C5B-330468F5F8E4}"/>
    <cellStyle name="Migliaia 9 3 5 2 2 2 2" xfId="22558" xr:uid="{DD5D671A-D271-47D2-BD71-49E4088007AE}"/>
    <cellStyle name="Migliaia 9 3 5 2 2 2 2 2" xfId="45395" xr:uid="{E461B4B8-39F5-40A6-A4EE-542D378BEEEF}"/>
    <cellStyle name="Migliaia 9 3 5 2 2 2 3" xfId="33978" xr:uid="{DD081C10-CADC-4A29-82C5-03AA5589B0FA}"/>
    <cellStyle name="Migliaia 9 3 5 2 2 3" xfId="16850" xr:uid="{3D636644-0114-4BBF-B01A-2A7FD17BD958}"/>
    <cellStyle name="Migliaia 9 3 5 2 2 3 2" xfId="39687" xr:uid="{C2B4E680-D919-4F20-838B-3BC91AA1D7B0}"/>
    <cellStyle name="Migliaia 9 3 5 2 2 4" xfId="28270" xr:uid="{D871DC6C-8B8E-4D5D-ABD1-B854F802C207}"/>
    <cellStyle name="Migliaia 9 3 5 2 3" xfId="8287" xr:uid="{5CE7C743-756F-4F9D-A9DF-9E47E7213553}"/>
    <cellStyle name="Migliaia 9 3 5 2 3 2" xfId="19704" xr:uid="{4D22C300-0DE4-467F-993B-CDF8FAD6AD59}"/>
    <cellStyle name="Migliaia 9 3 5 2 3 2 2" xfId="42541" xr:uid="{627A917C-5B8A-46B1-9DDE-1CB59B871C93}"/>
    <cellStyle name="Migliaia 9 3 5 2 3 3" xfId="31124" xr:uid="{703212A7-04EE-4A4B-8FD8-ADC9747BBB2F}"/>
    <cellStyle name="Migliaia 9 3 5 2 4" xfId="13996" xr:uid="{CF4000A2-2DFF-4787-8A00-C5B168645F37}"/>
    <cellStyle name="Migliaia 9 3 5 2 4 2" xfId="36833" xr:uid="{91E12447-6621-4CDA-B2DC-D91CA65088E7}"/>
    <cellStyle name="Migliaia 9 3 5 2 5" xfId="25416" xr:uid="{B1167624-7107-4F78-9FCB-0B3B0DD86935}"/>
    <cellStyle name="Migliaia 9 3 5 3" xfId="4005" xr:uid="{F9A9307D-10BE-4705-851C-DC85830C3FE8}"/>
    <cellStyle name="Migliaia 9 3 5 3 2" xfId="9714" xr:uid="{D271E3A2-F7A9-4E73-809A-90483C4DC9A0}"/>
    <cellStyle name="Migliaia 9 3 5 3 2 2" xfId="21131" xr:uid="{899F2267-6CD0-4903-942D-1BB950C38A6D}"/>
    <cellStyle name="Migliaia 9 3 5 3 2 2 2" xfId="43968" xr:uid="{3548A1A7-25E6-4089-9C67-82B2A79A2AF2}"/>
    <cellStyle name="Migliaia 9 3 5 3 2 3" xfId="32551" xr:uid="{AFCE938D-9DD1-48BC-B197-458952D500DB}"/>
    <cellStyle name="Migliaia 9 3 5 3 3" xfId="15423" xr:uid="{962BD37D-0F3D-4FB1-909E-2C8082330CA9}"/>
    <cellStyle name="Migliaia 9 3 5 3 3 2" xfId="38260" xr:uid="{F3048AC1-3E86-400C-8D57-2E5F2DB05BCF}"/>
    <cellStyle name="Migliaia 9 3 5 3 4" xfId="26843" xr:uid="{3747E579-F87E-4615-BE3D-30A3404E25CB}"/>
    <cellStyle name="Migliaia 9 3 5 4" xfId="6860" xr:uid="{7193B96B-24A2-46D9-8A54-19B3E64F3D41}"/>
    <cellStyle name="Migliaia 9 3 5 4 2" xfId="18277" xr:uid="{77DE51CB-D43D-4AD9-937A-1E7CAC8F1765}"/>
    <cellStyle name="Migliaia 9 3 5 4 2 2" xfId="41114" xr:uid="{B1E3AE86-3F62-4FB6-9E4C-E86D71AE19BF}"/>
    <cellStyle name="Migliaia 9 3 5 4 3" xfId="29697" xr:uid="{82984F40-254D-4A57-8E56-B8EAD7F8597E}"/>
    <cellStyle name="Migliaia 9 3 5 5" xfId="12569" xr:uid="{C148C6A7-E2E7-4A56-B935-AAEB5AE1F59D}"/>
    <cellStyle name="Migliaia 9 3 5 5 2" xfId="35406" xr:uid="{2FF3166B-DE71-4E0A-BA52-93629A39D714}"/>
    <cellStyle name="Migliaia 9 3 5 6" xfId="23989" xr:uid="{030B16BA-A8E4-493D-8B5B-F218CBE224A6}"/>
    <cellStyle name="Migliaia 9 3 6" xfId="1317" xr:uid="{99ACCC8F-FB5C-4BE4-BA92-7A1AC66237E1}"/>
    <cellStyle name="Migliaia 9 3 6 2" xfId="2793" xr:uid="{AF5F6827-06A4-44B0-8673-66C8A04C415C}"/>
    <cellStyle name="Migliaia 9 3 6 2 2" xfId="5649" xr:uid="{DDDA4E79-0E82-4F8F-9544-ECDD5C22E8A5}"/>
    <cellStyle name="Migliaia 9 3 6 2 2 2" xfId="11357" xr:uid="{87552D8B-4DB6-4D95-B928-66B72F731075}"/>
    <cellStyle name="Migliaia 9 3 6 2 2 2 2" xfId="22775" xr:uid="{6BB02298-C2D7-4F47-97CF-CADF47513AEF}"/>
    <cellStyle name="Migliaia 9 3 6 2 2 2 2 2" xfId="45612" xr:uid="{CF90E0F3-8212-497E-A937-26EDD2AABA0F}"/>
    <cellStyle name="Migliaia 9 3 6 2 2 2 3" xfId="34195" xr:uid="{3DC6E2DE-8E27-4D3F-BC58-D59C4828BE99}"/>
    <cellStyle name="Migliaia 9 3 6 2 2 3" xfId="17067" xr:uid="{45723AA8-6BE6-4736-B6F6-EC82FE0B5F31}"/>
    <cellStyle name="Migliaia 9 3 6 2 2 3 2" xfId="39904" xr:uid="{2731B6E4-3F47-45C7-9AA0-86C239761FA5}"/>
    <cellStyle name="Migliaia 9 3 6 2 2 4" xfId="28487" xr:uid="{A4D3F237-3702-4ACE-8147-FE766E358913}"/>
    <cellStyle name="Migliaia 9 3 6 2 3" xfId="8504" xr:uid="{1AC4E2FF-1418-4C4E-8B8F-E541B2096048}"/>
    <cellStyle name="Migliaia 9 3 6 2 3 2" xfId="19921" xr:uid="{3A5803B1-DC3E-4CCE-A1DA-432C73E423EC}"/>
    <cellStyle name="Migliaia 9 3 6 2 3 2 2" xfId="42758" xr:uid="{D2CE7841-79B2-449B-B097-ED1E31AA31E8}"/>
    <cellStyle name="Migliaia 9 3 6 2 3 3" xfId="31341" xr:uid="{E550D843-2BE0-4AFD-88B4-63970EA478D9}"/>
    <cellStyle name="Migliaia 9 3 6 2 4" xfId="14213" xr:uid="{1043C6FE-5281-45E8-BF28-CDC4B908DB2A}"/>
    <cellStyle name="Migliaia 9 3 6 2 4 2" xfId="37050" xr:uid="{7CCDECBA-EEBA-4320-9A99-7C4C50D9D2ED}"/>
    <cellStyle name="Migliaia 9 3 6 2 5" xfId="25633" xr:uid="{0F9C785D-33A5-485B-AD38-56258542CFC4}"/>
    <cellStyle name="Migliaia 9 3 6 3" xfId="4222" xr:uid="{531C3CDE-E616-451F-80FE-EA17DD6FC02E}"/>
    <cellStyle name="Migliaia 9 3 6 3 2" xfId="9931" xr:uid="{E500ECB8-2AEF-4830-88C6-0AB48CACFE4B}"/>
    <cellStyle name="Migliaia 9 3 6 3 2 2" xfId="21348" xr:uid="{77D3C345-5FB2-454E-BE49-5B321D237135}"/>
    <cellStyle name="Migliaia 9 3 6 3 2 2 2" xfId="44185" xr:uid="{A3014193-6CB5-4806-99F9-7094616B2554}"/>
    <cellStyle name="Migliaia 9 3 6 3 2 3" xfId="32768" xr:uid="{7E8EF13E-4BB6-4B52-8CFA-B042D39270DF}"/>
    <cellStyle name="Migliaia 9 3 6 3 3" xfId="15640" xr:uid="{2F5DA8B2-E91D-42A5-B605-42F9928517B1}"/>
    <cellStyle name="Migliaia 9 3 6 3 3 2" xfId="38477" xr:uid="{573D112C-7E3E-453A-9054-ECD83A0755B0}"/>
    <cellStyle name="Migliaia 9 3 6 3 4" xfId="27060" xr:uid="{58F60A0E-2FE8-45B9-8D72-1C7BE47F63CC}"/>
    <cellStyle name="Migliaia 9 3 6 4" xfId="7077" xr:uid="{B3D6ABF6-CEB1-4662-9EA1-D05812496694}"/>
    <cellStyle name="Migliaia 9 3 6 4 2" xfId="18494" xr:uid="{387B5362-A862-4606-829D-C58154D3E573}"/>
    <cellStyle name="Migliaia 9 3 6 4 2 2" xfId="41331" xr:uid="{27218448-AADD-435B-9EF1-AAC51CFC9FEE}"/>
    <cellStyle name="Migliaia 9 3 6 4 3" xfId="29914" xr:uid="{1CF6E6CC-92D0-46AB-818E-B46E49BE4091}"/>
    <cellStyle name="Migliaia 9 3 6 5" xfId="12786" xr:uid="{6EC4A1EB-3AE3-4F84-887D-5EA9EBF22BAF}"/>
    <cellStyle name="Migliaia 9 3 6 5 2" xfId="35623" xr:uid="{2FFA5D26-A84D-4440-BCAC-73626B15F981}"/>
    <cellStyle name="Migliaia 9 3 6 6" xfId="24206" xr:uid="{6EE9388A-FFDC-4C02-95EC-B127D531B74C}"/>
    <cellStyle name="Migliaia 9 3 7" xfId="1564" xr:uid="{7ADCAD66-A5DF-45A2-87F1-8659DD0C0389}"/>
    <cellStyle name="Migliaia 9 3 7 2" xfId="3010" xr:uid="{9BC4D12B-8422-4E81-93F2-964875154A6D}"/>
    <cellStyle name="Migliaia 9 3 7 2 2" xfId="5866" xr:uid="{875ACF77-7A62-4C29-8250-8FB4D81746E2}"/>
    <cellStyle name="Migliaia 9 3 7 2 2 2" xfId="11574" xr:uid="{AC472296-B883-41E6-9F3B-39190EC25193}"/>
    <cellStyle name="Migliaia 9 3 7 2 2 2 2" xfId="22992" xr:uid="{2C1AA9FA-E284-4C4E-8967-DF50DD23D3B3}"/>
    <cellStyle name="Migliaia 9 3 7 2 2 2 2 2" xfId="45829" xr:uid="{588ABB00-1135-40EA-8A43-C2748CC3B73B}"/>
    <cellStyle name="Migliaia 9 3 7 2 2 2 3" xfId="34412" xr:uid="{1F977F15-8EFD-4F4F-A242-4FF44A530A84}"/>
    <cellStyle name="Migliaia 9 3 7 2 2 3" xfId="17284" xr:uid="{D54DBBA5-2FEE-4F79-A880-E48CBE3D99CF}"/>
    <cellStyle name="Migliaia 9 3 7 2 2 3 2" xfId="40121" xr:uid="{D89E506D-E541-45D8-B48A-DBA07492CB38}"/>
    <cellStyle name="Migliaia 9 3 7 2 2 4" xfId="28704" xr:uid="{7BC03115-22F8-4954-B160-073E940469E1}"/>
    <cellStyle name="Migliaia 9 3 7 2 3" xfId="8721" xr:uid="{2D5EE208-9ACC-4176-B91C-0E51F886749E}"/>
    <cellStyle name="Migliaia 9 3 7 2 3 2" xfId="20138" xr:uid="{F9DE1719-D191-444E-BA57-D11391557E54}"/>
    <cellStyle name="Migliaia 9 3 7 2 3 2 2" xfId="42975" xr:uid="{2BBBAFC3-EEB5-49D2-A1E8-FC8D7860040A}"/>
    <cellStyle name="Migliaia 9 3 7 2 3 3" xfId="31558" xr:uid="{85D89F34-70D7-4148-B315-AAD6958EE365}"/>
    <cellStyle name="Migliaia 9 3 7 2 4" xfId="14430" xr:uid="{AC9B8EF5-E93A-4A94-B6E7-A5E1F7FF0F39}"/>
    <cellStyle name="Migliaia 9 3 7 2 4 2" xfId="37267" xr:uid="{5FB27681-185D-4EB0-BF9A-C43EF47401E6}"/>
    <cellStyle name="Migliaia 9 3 7 2 5" xfId="25850" xr:uid="{9351B6D4-9959-4D8A-BDE7-68D2BFF1F99D}"/>
    <cellStyle name="Migliaia 9 3 7 3" xfId="4439" xr:uid="{F071C428-A911-4E04-8B08-C0096711A39D}"/>
    <cellStyle name="Migliaia 9 3 7 3 2" xfId="10148" xr:uid="{7B61FB1F-A391-47D9-932C-500CC21BB7B1}"/>
    <cellStyle name="Migliaia 9 3 7 3 2 2" xfId="21565" xr:uid="{D1F135EF-8173-4384-8925-4E73D57B38C3}"/>
    <cellStyle name="Migliaia 9 3 7 3 2 2 2" xfId="44402" xr:uid="{3DC2B5A4-7DCF-4AB8-BC10-DD4075D0539A}"/>
    <cellStyle name="Migliaia 9 3 7 3 2 3" xfId="32985" xr:uid="{8CFB0CA2-3AC0-42E4-86AB-80D3A0A3167E}"/>
    <cellStyle name="Migliaia 9 3 7 3 3" xfId="15857" xr:uid="{68A53586-BE53-4561-8181-A68D80F65C45}"/>
    <cellStyle name="Migliaia 9 3 7 3 3 2" xfId="38694" xr:uid="{DA1A032B-B670-4A51-8103-660A182FB64E}"/>
    <cellStyle name="Migliaia 9 3 7 3 4" xfId="27277" xr:uid="{53AC199B-4B75-49AF-A3D3-F0D8AC95DF13}"/>
    <cellStyle name="Migliaia 9 3 7 4" xfId="7294" xr:uid="{A2910BAC-2353-4F5A-B09B-52CEB052B72C}"/>
    <cellStyle name="Migliaia 9 3 7 4 2" xfId="18711" xr:uid="{BBF246FD-EE3F-4345-BEB2-1DE5E9235238}"/>
    <cellStyle name="Migliaia 9 3 7 4 2 2" xfId="41548" xr:uid="{CA44F2F5-B9D4-4754-B2B1-3664893E881F}"/>
    <cellStyle name="Migliaia 9 3 7 4 3" xfId="30131" xr:uid="{690195C1-4873-4B31-871F-53B1D181CAD9}"/>
    <cellStyle name="Migliaia 9 3 7 5" xfId="13003" xr:uid="{8E196361-C79F-4360-A5E7-8043EE0FC686}"/>
    <cellStyle name="Migliaia 9 3 7 5 2" xfId="35840" xr:uid="{8DBF98E5-638B-4467-86A6-97529027FE30}"/>
    <cellStyle name="Migliaia 9 3 7 6" xfId="24423" xr:uid="{EDA5F097-A99D-45E2-B881-D5F3DFD43487}"/>
    <cellStyle name="Migliaia 9 3 8" xfId="1913" xr:uid="{F54163A0-45BA-4011-9ABB-AA8FAD0239E0}"/>
    <cellStyle name="Migliaia 9 3 8 2" xfId="4769" xr:uid="{073DC8DE-51E2-4037-A6B1-AD620B2F3D76}"/>
    <cellStyle name="Migliaia 9 3 8 2 2" xfId="10478" xr:uid="{27972805-FFF6-4E23-A5D7-2D9B72DE7290}"/>
    <cellStyle name="Migliaia 9 3 8 2 2 2" xfId="21895" xr:uid="{9586EED6-F704-464C-8EA6-83C2512B781E}"/>
    <cellStyle name="Migliaia 9 3 8 2 2 2 2" xfId="44732" xr:uid="{FBDF2022-E7FC-4B1D-8359-62D6BE6E98A5}"/>
    <cellStyle name="Migliaia 9 3 8 2 2 3" xfId="33315" xr:uid="{9EC62B31-DAFB-4F9F-9B53-8312BED31623}"/>
    <cellStyle name="Migliaia 9 3 8 2 3" xfId="16187" xr:uid="{85FFCB47-9B4C-4B0A-9C8E-EADA92AA4711}"/>
    <cellStyle name="Migliaia 9 3 8 2 3 2" xfId="39024" xr:uid="{98DB5484-DA18-4CED-B3CB-CF085266352A}"/>
    <cellStyle name="Migliaia 9 3 8 2 4" xfId="27607" xr:uid="{AFC5FFA6-851C-4513-BBFF-D882B9ABE924}"/>
    <cellStyle name="Migliaia 9 3 8 3" xfId="7624" xr:uid="{347F59B8-BFB9-4D10-862F-1EC36392A6CC}"/>
    <cellStyle name="Migliaia 9 3 8 3 2" xfId="19041" xr:uid="{C952E79C-0DFA-4E77-904E-EB65D7086477}"/>
    <cellStyle name="Migliaia 9 3 8 3 2 2" xfId="41878" xr:uid="{60140BC7-CFFF-45D4-AAC0-CB7DE234FE57}"/>
    <cellStyle name="Migliaia 9 3 8 3 3" xfId="30461" xr:uid="{71BD2298-0C34-419E-81F7-598AC8AA1943}"/>
    <cellStyle name="Migliaia 9 3 8 4" xfId="13333" xr:uid="{3C39D05A-DDE1-4AEC-A3B3-E65A8FD34561}"/>
    <cellStyle name="Migliaia 9 3 8 4 2" xfId="36170" xr:uid="{1719B00C-7825-49C0-8B62-7EB9DC045C50}"/>
    <cellStyle name="Migliaia 9 3 8 5" xfId="24753" xr:uid="{DD88BB26-7E3B-4788-B2F4-B3F6AF8D7B1A}"/>
    <cellStyle name="Migliaia 9 3 9" xfId="3342" xr:uid="{88B2215F-1741-4ABE-8DA2-B321691FC019}"/>
    <cellStyle name="Migliaia 9 3 9 2" xfId="9051" xr:uid="{71D4C4BA-A38D-441E-A84F-0B67C6040C96}"/>
    <cellStyle name="Migliaia 9 3 9 2 2" xfId="20468" xr:uid="{3616F616-5644-4236-A280-459537B61063}"/>
    <cellStyle name="Migliaia 9 3 9 2 2 2" xfId="43305" xr:uid="{B9DCFAF7-489C-42ED-93F3-20A721B8F993}"/>
    <cellStyle name="Migliaia 9 3 9 2 3" xfId="31888" xr:uid="{538101EB-1095-435A-9DD7-CC9B27E1FFE7}"/>
    <cellStyle name="Migliaia 9 3 9 3" xfId="14760" xr:uid="{A0FFF53D-F3CF-4942-A2D8-5D936EEF3DCF}"/>
    <cellStyle name="Migliaia 9 3 9 3 2" xfId="37597" xr:uid="{250A5AA0-2508-4E84-BF01-BDF511E33B29}"/>
    <cellStyle name="Migliaia 9 3 9 4" xfId="26180" xr:uid="{9A32A79C-5B80-4F3C-AF7B-A44E78823DF9}"/>
    <cellStyle name="Migliaia 9 4" xfId="407" xr:uid="{88CA43BA-35F4-4CAB-913F-C3D2E8A35CDE}"/>
    <cellStyle name="Migliaia 9 4 10" xfId="12002" xr:uid="{9F4EB5C8-C941-4ECE-8C8C-B7DF4B94457C}"/>
    <cellStyle name="Migliaia 9 4 10 2" xfId="34839" xr:uid="{C4DCDA07-2D33-497D-826B-5D3EB6DE68FD}"/>
    <cellStyle name="Migliaia 9 4 11" xfId="23422" xr:uid="{81C46F9A-5DDD-4577-AC41-E4696A012C6E}"/>
    <cellStyle name="Migliaia 9 4 2" xfId="661" xr:uid="{A2EA44C5-7747-4D4B-BC58-0860814F59C2}"/>
    <cellStyle name="Migliaia 9 4 2 2" xfId="2226" xr:uid="{BD10BBD9-1092-4502-9177-81E07A87E330}"/>
    <cellStyle name="Migliaia 9 4 2 2 2" xfId="5082" xr:uid="{C6050642-2A68-4981-93FF-2DCC17F14E5F}"/>
    <cellStyle name="Migliaia 9 4 2 2 2 2" xfId="10790" xr:uid="{F507914C-3CED-48E0-A7AE-7F7B10B94EC3}"/>
    <cellStyle name="Migliaia 9 4 2 2 2 2 2" xfId="22208" xr:uid="{B46369E2-5521-4A4A-8825-5B0B92062937}"/>
    <cellStyle name="Migliaia 9 4 2 2 2 2 2 2" xfId="45045" xr:uid="{ECA10C57-5A36-4382-B20D-6C5D79100107}"/>
    <cellStyle name="Migliaia 9 4 2 2 2 2 3" xfId="33628" xr:uid="{F247588A-3568-41A7-A5A3-F6343AE9BB26}"/>
    <cellStyle name="Migliaia 9 4 2 2 2 3" xfId="16500" xr:uid="{8063EB85-79B6-4C3A-967E-9E6850F3E150}"/>
    <cellStyle name="Migliaia 9 4 2 2 2 3 2" xfId="39337" xr:uid="{5DA8C5FA-9468-49EC-BD52-3AABF935C99E}"/>
    <cellStyle name="Migliaia 9 4 2 2 2 4" xfId="27920" xr:uid="{F9BF34D8-9853-4807-80F0-54DC07A3F2D7}"/>
    <cellStyle name="Migliaia 9 4 2 2 3" xfId="7937" xr:uid="{7F181D9B-A9B1-4BEA-90AF-8554B7B1B96E}"/>
    <cellStyle name="Migliaia 9 4 2 2 3 2" xfId="19354" xr:uid="{9AD382B5-528B-4FFA-B12D-D14CFF7713EA}"/>
    <cellStyle name="Migliaia 9 4 2 2 3 2 2" xfId="42191" xr:uid="{AB5EF1E0-BBE0-4AAC-B15B-3BFF1C093157}"/>
    <cellStyle name="Migliaia 9 4 2 2 3 3" xfId="30774" xr:uid="{8AAB2DAD-EC37-4262-AE2D-749F08BB7363}"/>
    <cellStyle name="Migliaia 9 4 2 2 4" xfId="13646" xr:uid="{E0858D1D-ECF7-4CDA-9032-0BF36B4C4EAF}"/>
    <cellStyle name="Migliaia 9 4 2 2 4 2" xfId="36483" xr:uid="{68ECD997-B133-4429-AED6-1B0203540327}"/>
    <cellStyle name="Migliaia 9 4 2 2 5" xfId="25066" xr:uid="{EBB016D9-6788-465C-8720-9D3FA8BC3118}"/>
    <cellStyle name="Migliaia 9 4 2 3" xfId="3655" xr:uid="{2057D933-6C1A-4A06-A6F8-1D620F4DA56F}"/>
    <cellStyle name="Migliaia 9 4 2 3 2" xfId="9364" xr:uid="{36E57976-38C4-4EAE-93B5-D0FA84125C0C}"/>
    <cellStyle name="Migliaia 9 4 2 3 2 2" xfId="20781" xr:uid="{CA07FA90-4CB2-4318-825E-32079E2F516A}"/>
    <cellStyle name="Migliaia 9 4 2 3 2 2 2" xfId="43618" xr:uid="{D26D3A1E-046B-4AF0-B12E-A41750911A95}"/>
    <cellStyle name="Migliaia 9 4 2 3 2 3" xfId="32201" xr:uid="{A567775A-0498-4BA6-8220-CBB1028BB759}"/>
    <cellStyle name="Migliaia 9 4 2 3 3" xfId="15073" xr:uid="{F28874F1-6C93-4CEB-8833-F39C73F428B0}"/>
    <cellStyle name="Migliaia 9 4 2 3 3 2" xfId="37910" xr:uid="{F71D2A12-D51D-4D77-A848-B4E44734FD89}"/>
    <cellStyle name="Migliaia 9 4 2 3 4" xfId="26493" xr:uid="{4B7D8B38-177A-4A14-9FC4-0827D88B5C1F}"/>
    <cellStyle name="Migliaia 9 4 2 4" xfId="6510" xr:uid="{41F140E8-633E-4693-97E6-A0ADC659EC34}"/>
    <cellStyle name="Migliaia 9 4 2 4 2" xfId="17927" xr:uid="{F05EAED5-661F-4D75-8A3D-0FE5068DC8A6}"/>
    <cellStyle name="Migliaia 9 4 2 4 2 2" xfId="40764" xr:uid="{068FE378-224B-4910-B600-FB510CA345FC}"/>
    <cellStyle name="Migliaia 9 4 2 4 3" xfId="29347" xr:uid="{80D5D946-1341-4B61-AFB5-93FFD45603B8}"/>
    <cellStyle name="Migliaia 9 4 2 5" xfId="12219" xr:uid="{7DDFF6F4-151C-46D9-896E-BF65BA44C83C}"/>
    <cellStyle name="Migliaia 9 4 2 5 2" xfId="35056" xr:uid="{39C5E011-1B61-41E6-83C5-EDDCB53AF3D2}"/>
    <cellStyle name="Migliaia 9 4 2 6" xfId="23639" xr:uid="{6480DD2F-91A4-42E8-B109-64AFD23344CA}"/>
    <cellStyle name="Migliaia 9 4 3" xfId="921" xr:uid="{AC9467D3-E8D7-45AC-96CD-06D33F69583F}"/>
    <cellStyle name="Migliaia 9 4 3 2" xfId="2443" xr:uid="{7F9C8966-D6A8-44C6-859A-7E3EBE90C122}"/>
    <cellStyle name="Migliaia 9 4 3 2 2" xfId="5299" xr:uid="{4D468AEC-AFAD-44A5-8CB6-36F7B813810A}"/>
    <cellStyle name="Migliaia 9 4 3 2 2 2" xfId="11007" xr:uid="{511FD61C-2C7C-4069-8578-1D8F7C6C07CC}"/>
    <cellStyle name="Migliaia 9 4 3 2 2 2 2" xfId="22425" xr:uid="{8CAC5E3D-1FD7-4AE3-9AC0-48A63B60E5E0}"/>
    <cellStyle name="Migliaia 9 4 3 2 2 2 2 2" xfId="45262" xr:uid="{13073985-3967-4E9F-8773-52FC614C4CD1}"/>
    <cellStyle name="Migliaia 9 4 3 2 2 2 3" xfId="33845" xr:uid="{C939EAC1-B27A-4B0C-8E0D-B7C12F509FC6}"/>
    <cellStyle name="Migliaia 9 4 3 2 2 3" xfId="16717" xr:uid="{3462E0C4-5D0E-4E0A-A9D1-7E8355556F39}"/>
    <cellStyle name="Migliaia 9 4 3 2 2 3 2" xfId="39554" xr:uid="{437C2FB0-7CE0-4E26-9B15-FC5B655412AB}"/>
    <cellStyle name="Migliaia 9 4 3 2 2 4" xfId="28137" xr:uid="{CD5483BC-0C16-4074-8EDA-C6E4D8674676}"/>
    <cellStyle name="Migliaia 9 4 3 2 3" xfId="8154" xr:uid="{482C1DAC-4BE9-4932-8CBE-D22643E7918A}"/>
    <cellStyle name="Migliaia 9 4 3 2 3 2" xfId="19571" xr:uid="{193FAB14-817C-4539-B968-7788EA0D01EE}"/>
    <cellStyle name="Migliaia 9 4 3 2 3 2 2" xfId="42408" xr:uid="{BB862794-E0FF-42F4-8BFB-71A4B06AC711}"/>
    <cellStyle name="Migliaia 9 4 3 2 3 3" xfId="30991" xr:uid="{0D1A4A19-3339-435E-8692-97D1C4DA38BB}"/>
    <cellStyle name="Migliaia 9 4 3 2 4" xfId="13863" xr:uid="{511259E7-5C3B-4AC2-887D-368006EF2170}"/>
    <cellStyle name="Migliaia 9 4 3 2 4 2" xfId="36700" xr:uid="{31FF4C18-28F4-469A-BE40-6406C3EF0185}"/>
    <cellStyle name="Migliaia 9 4 3 2 5" xfId="25283" xr:uid="{ACEFCF38-E65B-43A3-B62B-EF08DEE06CD2}"/>
    <cellStyle name="Migliaia 9 4 3 3" xfId="3872" xr:uid="{14B1DB55-B31C-4CEB-8778-FC6D51C20DFA}"/>
    <cellStyle name="Migliaia 9 4 3 3 2" xfId="9581" xr:uid="{EFEF7A14-B31A-4AD8-B218-94F7462BFE72}"/>
    <cellStyle name="Migliaia 9 4 3 3 2 2" xfId="20998" xr:uid="{D95A329C-C0DD-4B86-8249-641AE1ECB00B}"/>
    <cellStyle name="Migliaia 9 4 3 3 2 2 2" xfId="43835" xr:uid="{4A4BE786-CE4D-4B97-8C98-F1EA67467CF1}"/>
    <cellStyle name="Migliaia 9 4 3 3 2 3" xfId="32418" xr:uid="{3DD8C5C9-5CAF-4865-8409-8C3140B5213F}"/>
    <cellStyle name="Migliaia 9 4 3 3 3" xfId="15290" xr:uid="{EEDEE628-863D-4F84-A70C-32FB377FBF06}"/>
    <cellStyle name="Migliaia 9 4 3 3 3 2" xfId="38127" xr:uid="{C062CB94-757E-4B6C-B29A-E48CD40CBEB9}"/>
    <cellStyle name="Migliaia 9 4 3 3 4" xfId="26710" xr:uid="{FC2515F9-DAD2-475E-9CC4-74C9D95C1856}"/>
    <cellStyle name="Migliaia 9 4 3 4" xfId="6727" xr:uid="{E33F312E-0FAA-410A-A6ED-823C536096A9}"/>
    <cellStyle name="Migliaia 9 4 3 4 2" xfId="18144" xr:uid="{778D65AF-F3F7-4980-AC5D-3F31A9BF2FF1}"/>
    <cellStyle name="Migliaia 9 4 3 4 2 2" xfId="40981" xr:uid="{D216A84C-A84E-4726-B23B-A76E267BF2E2}"/>
    <cellStyle name="Migliaia 9 4 3 4 3" xfId="29564" xr:uid="{D96F349C-BD30-4FA8-8D70-68D851BE43EA}"/>
    <cellStyle name="Migliaia 9 4 3 5" xfId="12436" xr:uid="{547B5BA3-2400-4A92-AE4F-AEBCB0085812}"/>
    <cellStyle name="Migliaia 9 4 3 5 2" xfId="35273" xr:uid="{CF30A412-BA37-4107-936D-E61E0FF71EA1}"/>
    <cellStyle name="Migliaia 9 4 3 6" xfId="23856" xr:uid="{F58E0E7D-8BEF-4649-9479-262D6E1FA5DF}"/>
    <cellStyle name="Migliaia 9 4 4" xfId="1168" xr:uid="{CF446B4C-6A90-482B-89E6-985025B75819}"/>
    <cellStyle name="Migliaia 9 4 4 2" xfId="2660" xr:uid="{74989C43-D757-4F1D-B793-E2CE36BA1CA7}"/>
    <cellStyle name="Migliaia 9 4 4 2 2" xfId="5516" xr:uid="{8A175412-590E-4AA5-A270-FF2F8D789D9D}"/>
    <cellStyle name="Migliaia 9 4 4 2 2 2" xfId="11224" xr:uid="{99FDC634-F8A9-4DB3-8B5F-1429F6E2FBC5}"/>
    <cellStyle name="Migliaia 9 4 4 2 2 2 2" xfId="22642" xr:uid="{9EB48DE6-4FEE-43D2-97DB-6B58FBD8D2B0}"/>
    <cellStyle name="Migliaia 9 4 4 2 2 2 2 2" xfId="45479" xr:uid="{BF4FA44D-A938-4A1C-80F4-6CD96DD2DBAA}"/>
    <cellStyle name="Migliaia 9 4 4 2 2 2 3" xfId="34062" xr:uid="{A7895017-BC2C-4A29-AE45-CB7804D6496B}"/>
    <cellStyle name="Migliaia 9 4 4 2 2 3" xfId="16934" xr:uid="{E6727768-8DC6-470C-B10D-31388249A583}"/>
    <cellStyle name="Migliaia 9 4 4 2 2 3 2" xfId="39771" xr:uid="{33C1FF6E-823D-4169-BA46-44B3D41C1D57}"/>
    <cellStyle name="Migliaia 9 4 4 2 2 4" xfId="28354" xr:uid="{29DE32A5-7261-4863-845A-8040A0BF15F6}"/>
    <cellStyle name="Migliaia 9 4 4 2 3" xfId="8371" xr:uid="{6D389C1B-5AD4-419F-B7E8-E25391DE7661}"/>
    <cellStyle name="Migliaia 9 4 4 2 3 2" xfId="19788" xr:uid="{A2412BE5-A72E-49E1-A3EF-4008921D7DFC}"/>
    <cellStyle name="Migliaia 9 4 4 2 3 2 2" xfId="42625" xr:uid="{DA26310E-DB6A-4F4D-AE67-CF50F5975723}"/>
    <cellStyle name="Migliaia 9 4 4 2 3 3" xfId="31208" xr:uid="{F927BCC9-5CE2-499D-B6FC-B28810E611FC}"/>
    <cellStyle name="Migliaia 9 4 4 2 4" xfId="14080" xr:uid="{B1895181-3E00-4765-9B3C-590BD4E59649}"/>
    <cellStyle name="Migliaia 9 4 4 2 4 2" xfId="36917" xr:uid="{4767A4D8-AF56-42A6-BF41-32F11F4C9486}"/>
    <cellStyle name="Migliaia 9 4 4 2 5" xfId="25500" xr:uid="{DC355AE6-E45A-4028-8AD7-246DD8B1EFE1}"/>
    <cellStyle name="Migliaia 9 4 4 3" xfId="4089" xr:uid="{EE2A9B70-5154-40D7-B34B-265D6DC28B92}"/>
    <cellStyle name="Migliaia 9 4 4 3 2" xfId="9798" xr:uid="{115FAE56-AD85-4C22-8C8B-83DF00653FE7}"/>
    <cellStyle name="Migliaia 9 4 4 3 2 2" xfId="21215" xr:uid="{A8E20309-55D7-4112-9DB6-FB2BCE0412B5}"/>
    <cellStyle name="Migliaia 9 4 4 3 2 2 2" xfId="44052" xr:uid="{E7449C68-05ED-428D-BB87-3F3D5CEE4401}"/>
    <cellStyle name="Migliaia 9 4 4 3 2 3" xfId="32635" xr:uid="{C9EFF5CA-03AE-4E60-945A-9ABCAFE9FAB3}"/>
    <cellStyle name="Migliaia 9 4 4 3 3" xfId="15507" xr:uid="{2E565BDD-0E2A-4E59-B203-D62EC27F086D}"/>
    <cellStyle name="Migliaia 9 4 4 3 3 2" xfId="38344" xr:uid="{7AA41023-FB4D-4CBF-9F1C-EAC7390A5BF2}"/>
    <cellStyle name="Migliaia 9 4 4 3 4" xfId="26927" xr:uid="{E6FBEE48-1A54-4759-BC19-8C8E41D8248A}"/>
    <cellStyle name="Migliaia 9 4 4 4" xfId="6944" xr:uid="{276A2BC6-927A-4CEA-AB2A-E229EF85BC49}"/>
    <cellStyle name="Migliaia 9 4 4 4 2" xfId="18361" xr:uid="{74F97DC9-0EB9-40EB-9BC5-1CE393148CD1}"/>
    <cellStyle name="Migliaia 9 4 4 4 2 2" xfId="41198" xr:uid="{4343C177-9340-4DC2-B70A-B319E1E19BC0}"/>
    <cellStyle name="Migliaia 9 4 4 4 3" xfId="29781" xr:uid="{1FFC226F-D82E-4B13-A204-C9EC816F1B7A}"/>
    <cellStyle name="Migliaia 9 4 4 5" xfId="12653" xr:uid="{6442DBE1-F98D-491F-B664-A0EBD7CA65BA}"/>
    <cellStyle name="Migliaia 9 4 4 5 2" xfId="35490" xr:uid="{B8717D9E-7075-484F-A079-57E6D5BB1063}"/>
    <cellStyle name="Migliaia 9 4 4 6" xfId="24073" xr:uid="{86F539E7-F8F2-47E3-B63D-B1550CE0CFDA}"/>
    <cellStyle name="Migliaia 9 4 5" xfId="1415" xr:uid="{B38BFC53-2DB3-4C7F-97F0-7ED6BBE1CFCC}"/>
    <cellStyle name="Migliaia 9 4 5 2" xfId="2877" xr:uid="{36A19F39-D9FD-4E15-80CD-BBD5AE751076}"/>
    <cellStyle name="Migliaia 9 4 5 2 2" xfId="5733" xr:uid="{5B77514C-C8E8-487D-AA43-301EFAEA40CE}"/>
    <cellStyle name="Migliaia 9 4 5 2 2 2" xfId="11441" xr:uid="{B445A87C-D7E4-475E-907D-1B74B6AC61E2}"/>
    <cellStyle name="Migliaia 9 4 5 2 2 2 2" xfId="22859" xr:uid="{0BD8EB60-9622-4212-920C-74C45B7F0548}"/>
    <cellStyle name="Migliaia 9 4 5 2 2 2 2 2" xfId="45696" xr:uid="{705E99B7-E261-4CD2-99EB-AED8C9A6B686}"/>
    <cellStyle name="Migliaia 9 4 5 2 2 2 3" xfId="34279" xr:uid="{3F74EEDE-4B5A-42A9-B511-8598123F80B5}"/>
    <cellStyle name="Migliaia 9 4 5 2 2 3" xfId="17151" xr:uid="{C8041078-CDFB-4FF5-AF3C-820B70FFBFB1}"/>
    <cellStyle name="Migliaia 9 4 5 2 2 3 2" xfId="39988" xr:uid="{4BF11B19-F6CB-46A0-B5DE-223365F4DEF8}"/>
    <cellStyle name="Migliaia 9 4 5 2 2 4" xfId="28571" xr:uid="{9ACC73BB-7273-4A16-9B5D-CCA2863CB667}"/>
    <cellStyle name="Migliaia 9 4 5 2 3" xfId="8588" xr:uid="{D4769906-958A-44BA-886F-E3F61CDF048C}"/>
    <cellStyle name="Migliaia 9 4 5 2 3 2" xfId="20005" xr:uid="{BCFF2196-E796-4F7C-AE6A-CF9277444C25}"/>
    <cellStyle name="Migliaia 9 4 5 2 3 2 2" xfId="42842" xr:uid="{85F58E95-FC1B-49B4-910A-7DDBA8D302DE}"/>
    <cellStyle name="Migliaia 9 4 5 2 3 3" xfId="31425" xr:uid="{2F79426A-79F9-493B-AAC5-6B24B7ABA36A}"/>
    <cellStyle name="Migliaia 9 4 5 2 4" xfId="14297" xr:uid="{766D5A37-F2DC-4979-8222-DE17ED5DBE30}"/>
    <cellStyle name="Migliaia 9 4 5 2 4 2" xfId="37134" xr:uid="{E8E7FD64-A55B-4D8A-928C-FC613F4034E5}"/>
    <cellStyle name="Migliaia 9 4 5 2 5" xfId="25717" xr:uid="{DE928970-D614-4A58-8A52-259443230E09}"/>
    <cellStyle name="Migliaia 9 4 5 3" xfId="4306" xr:uid="{58858408-8504-4DC8-AFA3-44DCAAD7CEFD}"/>
    <cellStyle name="Migliaia 9 4 5 3 2" xfId="10015" xr:uid="{2B75D13D-F988-4CC9-9F56-3498CF97C58F}"/>
    <cellStyle name="Migliaia 9 4 5 3 2 2" xfId="21432" xr:uid="{AD99118B-39FD-4D1C-BEC2-38C6951435A4}"/>
    <cellStyle name="Migliaia 9 4 5 3 2 2 2" xfId="44269" xr:uid="{1461620C-A7FD-4B78-9508-D18F1D214D0F}"/>
    <cellStyle name="Migliaia 9 4 5 3 2 3" xfId="32852" xr:uid="{EF14082E-0301-40BA-93E7-D422A7830124}"/>
    <cellStyle name="Migliaia 9 4 5 3 3" xfId="15724" xr:uid="{D618761E-80E3-4D01-828A-0CD34DA8C7D8}"/>
    <cellStyle name="Migliaia 9 4 5 3 3 2" xfId="38561" xr:uid="{A43B6006-E7D2-4F43-B6E2-32885125451D}"/>
    <cellStyle name="Migliaia 9 4 5 3 4" xfId="27144" xr:uid="{570D21FC-0D1C-407C-8461-BD96ED810C9B}"/>
    <cellStyle name="Migliaia 9 4 5 4" xfId="7161" xr:uid="{192217DB-8298-499E-AAB6-0D04DC7AC724}"/>
    <cellStyle name="Migliaia 9 4 5 4 2" xfId="18578" xr:uid="{68E1F217-D228-4FC3-A104-14B38D69C4E9}"/>
    <cellStyle name="Migliaia 9 4 5 4 2 2" xfId="41415" xr:uid="{84791DC4-AFF1-4882-B3C2-FC508CE94EDC}"/>
    <cellStyle name="Migliaia 9 4 5 4 3" xfId="29998" xr:uid="{7B306ECD-89FF-48E0-9D51-A54D88CCEE39}"/>
    <cellStyle name="Migliaia 9 4 5 5" xfId="12870" xr:uid="{9566DD5F-10C5-46BA-9010-2D517CBD103B}"/>
    <cellStyle name="Migliaia 9 4 5 5 2" xfId="35707" xr:uid="{39DF2E0C-49AB-4657-8335-B8D0D5302DD4}"/>
    <cellStyle name="Migliaia 9 4 5 6" xfId="24290" xr:uid="{45B79CA3-BB9B-4FFE-9289-7969E2E60449}"/>
    <cellStyle name="Migliaia 9 4 6" xfId="1662" xr:uid="{722C967F-CF7B-4E09-9CFA-A2CC5030D818}"/>
    <cellStyle name="Migliaia 9 4 6 2" xfId="3094" xr:uid="{C7A636AF-2881-43FB-8326-8FF69CDC2026}"/>
    <cellStyle name="Migliaia 9 4 6 2 2" xfId="5950" xr:uid="{638D9DE0-FD13-4D49-843B-99314081C058}"/>
    <cellStyle name="Migliaia 9 4 6 2 2 2" xfId="11658" xr:uid="{46AC7DB1-7B5F-499C-AA71-6D8451E72A96}"/>
    <cellStyle name="Migliaia 9 4 6 2 2 2 2" xfId="23076" xr:uid="{D771D9A3-C862-4536-9A47-AAFCE4D76032}"/>
    <cellStyle name="Migliaia 9 4 6 2 2 2 2 2" xfId="45913" xr:uid="{9140CD54-4694-4B95-8005-19D6229CD662}"/>
    <cellStyle name="Migliaia 9 4 6 2 2 2 3" xfId="34496" xr:uid="{6D4C9CB1-778F-4B36-915F-C29D3359F232}"/>
    <cellStyle name="Migliaia 9 4 6 2 2 3" xfId="17368" xr:uid="{79B36853-74F7-4F77-9575-7DB317591584}"/>
    <cellStyle name="Migliaia 9 4 6 2 2 3 2" xfId="40205" xr:uid="{6E9CE299-15C9-4098-81D1-2DE8AFCD87E6}"/>
    <cellStyle name="Migliaia 9 4 6 2 2 4" xfId="28788" xr:uid="{54B548FF-67A5-42CE-8323-AD644CCCFD69}"/>
    <cellStyle name="Migliaia 9 4 6 2 3" xfId="8805" xr:uid="{677454C4-F62F-43D5-A2FC-151BD7D303DB}"/>
    <cellStyle name="Migliaia 9 4 6 2 3 2" xfId="20222" xr:uid="{2A5EE4D9-EC76-4AD2-9080-186C289616EA}"/>
    <cellStyle name="Migliaia 9 4 6 2 3 2 2" xfId="43059" xr:uid="{1752EDA1-C1C2-479E-BC76-0F9F1B38450C}"/>
    <cellStyle name="Migliaia 9 4 6 2 3 3" xfId="31642" xr:uid="{9422EFCF-9643-4084-A03E-ACD73A12C82E}"/>
    <cellStyle name="Migliaia 9 4 6 2 4" xfId="14514" xr:uid="{9790DA9D-F2F3-4590-936D-8C86ACE5C20D}"/>
    <cellStyle name="Migliaia 9 4 6 2 4 2" xfId="37351" xr:uid="{A0712289-CD69-4F26-8367-3B1FA3B17700}"/>
    <cellStyle name="Migliaia 9 4 6 2 5" xfId="25934" xr:uid="{24D4CE19-346E-44DF-85DD-BB21349CCAD9}"/>
    <cellStyle name="Migliaia 9 4 6 3" xfId="4523" xr:uid="{3F468A1A-E106-42A1-9FAE-764B37504688}"/>
    <cellStyle name="Migliaia 9 4 6 3 2" xfId="10232" xr:uid="{0E1B8F07-750F-40DD-8C46-53146104058A}"/>
    <cellStyle name="Migliaia 9 4 6 3 2 2" xfId="21649" xr:uid="{B990A8FF-4388-4FD3-A0BB-1A98AC0A4AC6}"/>
    <cellStyle name="Migliaia 9 4 6 3 2 2 2" xfId="44486" xr:uid="{27C77CF0-1871-40AB-AC19-F395A74C8797}"/>
    <cellStyle name="Migliaia 9 4 6 3 2 3" xfId="33069" xr:uid="{D261AE87-0EF6-41BC-884E-FD40EDE2FCE9}"/>
    <cellStyle name="Migliaia 9 4 6 3 3" xfId="15941" xr:uid="{07393E10-859D-4D20-BEC8-FDE59FC97C40}"/>
    <cellStyle name="Migliaia 9 4 6 3 3 2" xfId="38778" xr:uid="{4930C07B-8665-4A82-AD1A-0B783FDFABFE}"/>
    <cellStyle name="Migliaia 9 4 6 3 4" xfId="27361" xr:uid="{79B7D66D-E2B2-4194-8DB8-05FB10957C55}"/>
    <cellStyle name="Migliaia 9 4 6 4" xfId="7378" xr:uid="{361C5214-18BF-4D5F-9B65-A43EBFD0880F}"/>
    <cellStyle name="Migliaia 9 4 6 4 2" xfId="18795" xr:uid="{D55D67F4-7476-4301-895C-B6180A62BCF1}"/>
    <cellStyle name="Migliaia 9 4 6 4 2 2" xfId="41632" xr:uid="{6D10B459-8B6E-4838-A2A2-E9EE7483DF7E}"/>
    <cellStyle name="Migliaia 9 4 6 4 3" xfId="30215" xr:uid="{0259144F-AF7E-4DC1-9D88-668BF7C33311}"/>
    <cellStyle name="Migliaia 9 4 6 5" xfId="13087" xr:uid="{D51B094B-65A8-4DFD-B0D3-09675D853C44}"/>
    <cellStyle name="Migliaia 9 4 6 5 2" xfId="35924" xr:uid="{F28E3C04-9C36-4C1C-8DD4-429BD4AD00F4}"/>
    <cellStyle name="Migliaia 9 4 6 6" xfId="24507" xr:uid="{609C710F-2D78-46FA-93E0-6CBD481DF602}"/>
    <cellStyle name="Migliaia 9 4 7" xfId="2009" xr:uid="{FC1087F9-7C48-46E5-B808-0E3E2E1D1DF3}"/>
    <cellStyle name="Migliaia 9 4 7 2" xfId="4865" xr:uid="{AA8FBE7A-19D1-4C12-A8CE-DC5B2F1B634E}"/>
    <cellStyle name="Migliaia 9 4 7 2 2" xfId="10573" xr:uid="{40C8F89D-4740-4CC3-9FAF-35F1C38B1F31}"/>
    <cellStyle name="Migliaia 9 4 7 2 2 2" xfId="21991" xr:uid="{0F8B9117-AB5C-46AC-87A2-BBF228FE6ABC}"/>
    <cellStyle name="Migliaia 9 4 7 2 2 2 2" xfId="44828" xr:uid="{206EC506-3030-4AF9-95FC-3D7BE29006C9}"/>
    <cellStyle name="Migliaia 9 4 7 2 2 3" xfId="33411" xr:uid="{B6368966-79B7-4249-ABAF-EBA4BD454FC6}"/>
    <cellStyle name="Migliaia 9 4 7 2 3" xfId="16283" xr:uid="{984C5255-2F46-4446-A449-2EE382FBB71B}"/>
    <cellStyle name="Migliaia 9 4 7 2 3 2" xfId="39120" xr:uid="{686FE47D-A666-418D-A457-BD548863A885}"/>
    <cellStyle name="Migliaia 9 4 7 2 4" xfId="27703" xr:uid="{C81800C0-447A-4E36-BBE9-7F79B082793E}"/>
    <cellStyle name="Migliaia 9 4 7 3" xfId="7720" xr:uid="{D3CB513A-43F7-4C84-BDB2-5C9B9C6BBDD0}"/>
    <cellStyle name="Migliaia 9 4 7 3 2" xfId="19137" xr:uid="{7D558398-8C40-44F0-8DCA-2A189A4A738B}"/>
    <cellStyle name="Migliaia 9 4 7 3 2 2" xfId="41974" xr:uid="{91FD6C85-A98B-421A-A7FA-E1A083C55A08}"/>
    <cellStyle name="Migliaia 9 4 7 3 3" xfId="30557" xr:uid="{782C1E24-B28E-43D7-84CB-E679CED52B23}"/>
    <cellStyle name="Migliaia 9 4 7 4" xfId="13429" xr:uid="{E3CB6E29-3DFA-4237-8769-BA68306C128C}"/>
    <cellStyle name="Migliaia 9 4 7 4 2" xfId="36266" xr:uid="{E0DF81CD-2459-4BBD-9701-4574F17721FF}"/>
    <cellStyle name="Migliaia 9 4 7 5" xfId="24849" xr:uid="{E5AC2080-ABEC-49C4-8FC0-6AF154196762}"/>
    <cellStyle name="Migliaia 9 4 8" xfId="3438" xr:uid="{B8A152C7-5293-4928-9828-16D002F13F3A}"/>
    <cellStyle name="Migliaia 9 4 8 2" xfId="9147" xr:uid="{2CA3F34D-C48F-48FA-A6B2-B147E0FD3A4D}"/>
    <cellStyle name="Migliaia 9 4 8 2 2" xfId="20564" xr:uid="{8117D802-C018-4483-8B4F-FF45079330B1}"/>
    <cellStyle name="Migliaia 9 4 8 2 2 2" xfId="43401" xr:uid="{B077397D-0870-4951-AB35-ED8D7FE777B2}"/>
    <cellStyle name="Migliaia 9 4 8 2 3" xfId="31984" xr:uid="{7B8AE46E-7EA1-41EE-AFF5-DF3522F7458C}"/>
    <cellStyle name="Migliaia 9 4 8 3" xfId="14856" xr:uid="{25CF3793-D1C5-4336-815E-1E462A7AD4CF}"/>
    <cellStyle name="Migliaia 9 4 8 3 2" xfId="37693" xr:uid="{0A792015-C210-4261-8D6C-9685428E89D7}"/>
    <cellStyle name="Migliaia 9 4 8 4" xfId="26276" xr:uid="{E4A3C35C-2452-440F-9EC2-8AD068618720}"/>
    <cellStyle name="Migliaia 9 4 9" xfId="6293" xr:uid="{315C69A4-BE32-4508-8327-7BC74EF01C00}"/>
    <cellStyle name="Migliaia 9 4 9 2" xfId="17710" xr:uid="{ADBAA79A-9A39-42C5-B495-CEEF9D264FF7}"/>
    <cellStyle name="Migliaia 9 4 9 2 2" xfId="40547" xr:uid="{95598ACE-09A0-4CB6-A948-9AF0FC630268}"/>
    <cellStyle name="Migliaia 9 4 9 3" xfId="29130" xr:uid="{EC299517-B1AD-417B-B947-2E6D9F361330}"/>
    <cellStyle name="Migliaia 9 5" xfId="527" xr:uid="{AD7B6330-EF07-42E7-9563-096262D4EDC3}"/>
    <cellStyle name="Migliaia 9 5 2" xfId="2112" xr:uid="{F4D24DFC-CF29-4BBF-A58C-09D096CEB70A}"/>
    <cellStyle name="Migliaia 9 5 2 2" xfId="4968" xr:uid="{9B550194-F630-4DDD-8DD3-634CD8172F22}"/>
    <cellStyle name="Migliaia 9 5 2 2 2" xfId="10676" xr:uid="{5E51038A-F946-4300-9B84-576F3487B8BE}"/>
    <cellStyle name="Migliaia 9 5 2 2 2 2" xfId="22094" xr:uid="{1D55C860-F5F5-40F2-B9F7-D23E4D2CC62B}"/>
    <cellStyle name="Migliaia 9 5 2 2 2 2 2" xfId="44931" xr:uid="{6CAC28DB-2866-4A61-A95D-B6FB4B5ED6B0}"/>
    <cellStyle name="Migliaia 9 5 2 2 2 3" xfId="33514" xr:uid="{9DB5FA25-9FA5-4666-91DF-9E0020454D10}"/>
    <cellStyle name="Migliaia 9 5 2 2 3" xfId="16386" xr:uid="{B4C5E9F9-316A-49F5-881C-6F0CFC9686C4}"/>
    <cellStyle name="Migliaia 9 5 2 2 3 2" xfId="39223" xr:uid="{2BEB1217-E098-450F-A115-924A214B6C85}"/>
    <cellStyle name="Migliaia 9 5 2 2 4" xfId="27806" xr:uid="{9082B111-653C-44BA-85DF-C43AD8E40127}"/>
    <cellStyle name="Migliaia 9 5 2 3" xfId="7823" xr:uid="{F1507590-8DA8-4175-8A9D-F0E9679B77B9}"/>
    <cellStyle name="Migliaia 9 5 2 3 2" xfId="19240" xr:uid="{EC591BB6-85DF-4443-B3EC-83DED4BEBE20}"/>
    <cellStyle name="Migliaia 9 5 2 3 2 2" xfId="42077" xr:uid="{782EC053-F0E4-40C0-A2DA-2CB4315E9DA5}"/>
    <cellStyle name="Migliaia 9 5 2 3 3" xfId="30660" xr:uid="{899AF4C0-DB88-494C-9067-69787FAB2980}"/>
    <cellStyle name="Migliaia 9 5 2 4" xfId="13532" xr:uid="{946B70D4-B04F-43CA-B8B0-E9AE3AFECBED}"/>
    <cellStyle name="Migliaia 9 5 2 4 2" xfId="36369" xr:uid="{F24600B7-AE98-46D3-82D3-9F72E63F0DEC}"/>
    <cellStyle name="Migliaia 9 5 2 5" xfId="24952" xr:uid="{BF8EC12B-DF18-44BE-9C9C-6508F2D0FF42}"/>
    <cellStyle name="Migliaia 9 5 3" xfId="3541" xr:uid="{4AB63D94-4A3E-419B-81C6-BA009C0AB95F}"/>
    <cellStyle name="Migliaia 9 5 3 2" xfId="9250" xr:uid="{B20BD896-54AF-451E-BEF5-5F9681B86966}"/>
    <cellStyle name="Migliaia 9 5 3 2 2" xfId="20667" xr:uid="{72F691C1-271D-4BA8-910F-B0ABECAA5AB5}"/>
    <cellStyle name="Migliaia 9 5 3 2 2 2" xfId="43504" xr:uid="{FCFF5CBC-4E9B-44BB-A535-D5D5BF704D67}"/>
    <cellStyle name="Migliaia 9 5 3 2 3" xfId="32087" xr:uid="{49B93C54-9FEC-4C87-A682-65D2647FC468}"/>
    <cellStyle name="Migliaia 9 5 3 3" xfId="14959" xr:uid="{5F671D9C-B804-4477-BFEF-705904A99A45}"/>
    <cellStyle name="Migliaia 9 5 3 3 2" xfId="37796" xr:uid="{EFB0915D-9697-4775-8167-0FA687330A8F}"/>
    <cellStyle name="Migliaia 9 5 3 4" xfId="26379" xr:uid="{770DBA39-4CF0-4141-990E-8478EA44EB95}"/>
    <cellStyle name="Migliaia 9 5 4" xfId="6396" xr:uid="{7F702C3B-A51D-43A9-A8A8-7A64866CAFAE}"/>
    <cellStyle name="Migliaia 9 5 4 2" xfId="17813" xr:uid="{7DAAD605-6479-4BC7-9FEE-23E36E817BE6}"/>
    <cellStyle name="Migliaia 9 5 4 2 2" xfId="40650" xr:uid="{42CFC51B-15E2-4FFE-A5AB-70F75106E1F3}"/>
    <cellStyle name="Migliaia 9 5 4 3" xfId="29233" xr:uid="{DCC1693F-78BC-4351-B532-BB950722971B}"/>
    <cellStyle name="Migliaia 9 5 5" xfId="12105" xr:uid="{4639F172-B051-4611-B5FA-E8D9AC2733F9}"/>
    <cellStyle name="Migliaia 9 5 5 2" xfId="34942" xr:uid="{4B59C1F8-7450-413E-AA82-F05E7C4B131D}"/>
    <cellStyle name="Migliaia 9 5 6" xfId="23525" xr:uid="{47EFF4DB-719F-4A1F-9DE8-952C0857E479}"/>
    <cellStyle name="Migliaia 9 6" xfId="790" xr:uid="{E1F361A7-4E70-4BC2-B0FA-676FE6EDB30B}"/>
    <cellStyle name="Migliaia 9 6 2" xfId="2329" xr:uid="{D0759EDC-53C7-409A-8B4E-E484E4C4372B}"/>
    <cellStyle name="Migliaia 9 6 2 2" xfId="5185" xr:uid="{A56157B2-9BD5-4A7D-83FA-D89F321A24E4}"/>
    <cellStyle name="Migliaia 9 6 2 2 2" xfId="10893" xr:uid="{1F9A137F-A886-4BB4-93EF-3450567ACA8D}"/>
    <cellStyle name="Migliaia 9 6 2 2 2 2" xfId="22311" xr:uid="{D878DF95-EB14-4F2B-90BC-F15F4D66B65B}"/>
    <cellStyle name="Migliaia 9 6 2 2 2 2 2" xfId="45148" xr:uid="{F6BFD669-6E6E-411C-B890-E038081FB4CE}"/>
    <cellStyle name="Migliaia 9 6 2 2 2 3" xfId="33731" xr:uid="{596FA45A-14AB-4380-9F6E-BEC2903FE25C}"/>
    <cellStyle name="Migliaia 9 6 2 2 3" xfId="16603" xr:uid="{79C460DA-9E8C-4DD3-825D-67D82F35DBBD}"/>
    <cellStyle name="Migliaia 9 6 2 2 3 2" xfId="39440" xr:uid="{81833956-BA95-47F8-AB7E-9A33E14FE46E}"/>
    <cellStyle name="Migliaia 9 6 2 2 4" xfId="28023" xr:uid="{C6BB2259-F75C-4186-BF25-FF7492BAE123}"/>
    <cellStyle name="Migliaia 9 6 2 3" xfId="8040" xr:uid="{560C8C88-28D7-4619-8C93-AF7D244AAF8D}"/>
    <cellStyle name="Migliaia 9 6 2 3 2" xfId="19457" xr:uid="{853BF4FB-1593-41CC-8885-621D134B357D}"/>
    <cellStyle name="Migliaia 9 6 2 3 2 2" xfId="42294" xr:uid="{F11C6755-185F-4E15-8A93-3D260D54983B}"/>
    <cellStyle name="Migliaia 9 6 2 3 3" xfId="30877" xr:uid="{177D6B09-13E7-41B4-8E46-F2E07F62B4E4}"/>
    <cellStyle name="Migliaia 9 6 2 4" xfId="13749" xr:uid="{3259201E-5DD4-4605-9A4C-5695650A082A}"/>
    <cellStyle name="Migliaia 9 6 2 4 2" xfId="36586" xr:uid="{23B6DB3F-BD41-4136-A684-BFBE271E8348}"/>
    <cellStyle name="Migliaia 9 6 2 5" xfId="25169" xr:uid="{AFE9AB66-819E-430B-A81D-EE1A25C18D67}"/>
    <cellStyle name="Migliaia 9 6 3" xfId="3758" xr:uid="{80ACA2C9-0D76-4BF3-A586-E51436193A7F}"/>
    <cellStyle name="Migliaia 9 6 3 2" xfId="9467" xr:uid="{BC388CF9-7DF7-47F0-AC37-B4C3334D5664}"/>
    <cellStyle name="Migliaia 9 6 3 2 2" xfId="20884" xr:uid="{DCD39C9F-948B-423C-9906-2FA0A709E07C}"/>
    <cellStyle name="Migliaia 9 6 3 2 2 2" xfId="43721" xr:uid="{E70ACC57-56A6-4D62-BD6F-372397E48B5D}"/>
    <cellStyle name="Migliaia 9 6 3 2 3" xfId="32304" xr:uid="{4EBC500C-6C28-40D2-93A9-79CD3B05415A}"/>
    <cellStyle name="Migliaia 9 6 3 3" xfId="15176" xr:uid="{2FD0276C-CC5D-4E9A-B319-2D391A8B504D}"/>
    <cellStyle name="Migliaia 9 6 3 3 2" xfId="38013" xr:uid="{BCD272A5-9633-4AF9-A1DF-23FEEB7232AE}"/>
    <cellStyle name="Migliaia 9 6 3 4" xfId="26596" xr:uid="{26C7C291-2497-42CF-B629-81989ADAD172}"/>
    <cellStyle name="Migliaia 9 6 4" xfId="6613" xr:uid="{B63957A3-0D45-4FAD-B71D-23C3E2C8F199}"/>
    <cellStyle name="Migliaia 9 6 4 2" xfId="18030" xr:uid="{E8D28B72-A5B3-4C2A-B8BA-3EEF9A3F9272}"/>
    <cellStyle name="Migliaia 9 6 4 2 2" xfId="40867" xr:uid="{C9058DF3-3B6B-4F11-909F-1FF4FFFB6001}"/>
    <cellStyle name="Migliaia 9 6 4 3" xfId="29450" xr:uid="{A77B6FD1-D690-472A-8C77-C8247DF07B15}"/>
    <cellStyle name="Migliaia 9 6 5" xfId="12322" xr:uid="{984B2A37-F710-4B37-AEAA-1D39D7B20FD2}"/>
    <cellStyle name="Migliaia 9 6 5 2" xfId="35159" xr:uid="{F337E099-D17C-42EB-A87D-8D47999791C2}"/>
    <cellStyle name="Migliaia 9 6 6" xfId="23742" xr:uid="{4CB421CC-0F8E-4C79-88E3-B28B9D27037B}"/>
    <cellStyle name="Migliaia 9 7" xfId="1037" xr:uid="{586ADA17-EAD2-42B2-A9FD-173021178517}"/>
    <cellStyle name="Migliaia 9 7 2" xfId="2546" xr:uid="{2E1B91A1-9330-4040-849F-F838480C72BF}"/>
    <cellStyle name="Migliaia 9 7 2 2" xfId="5402" xr:uid="{D8F66982-74E7-4A9C-9DD6-24CAAFE63312}"/>
    <cellStyle name="Migliaia 9 7 2 2 2" xfId="11110" xr:uid="{059B8B23-9B22-42B8-9639-D89B23ABD75D}"/>
    <cellStyle name="Migliaia 9 7 2 2 2 2" xfId="22528" xr:uid="{93365EAC-2AF0-4DEC-8F9B-CD3AAC1227AA}"/>
    <cellStyle name="Migliaia 9 7 2 2 2 2 2" xfId="45365" xr:uid="{4CB46CC0-0E8E-4E6F-B882-86A37AB3E96B}"/>
    <cellStyle name="Migliaia 9 7 2 2 2 3" xfId="33948" xr:uid="{2B4B6D50-3F60-4054-886E-8D3B9811EF28}"/>
    <cellStyle name="Migliaia 9 7 2 2 3" xfId="16820" xr:uid="{C671B532-2AC3-4242-8580-84271D53D2C0}"/>
    <cellStyle name="Migliaia 9 7 2 2 3 2" xfId="39657" xr:uid="{D88DD5C8-4915-4E96-A626-663E9595F881}"/>
    <cellStyle name="Migliaia 9 7 2 2 4" xfId="28240" xr:uid="{457F24D1-F1E3-4F1D-A3A5-4E6DAC861CDA}"/>
    <cellStyle name="Migliaia 9 7 2 3" xfId="8257" xr:uid="{E9299B6C-3B85-4166-97B9-5093200E6B97}"/>
    <cellStyle name="Migliaia 9 7 2 3 2" xfId="19674" xr:uid="{B862FCBB-5460-4672-A4FA-74D701DBEDF2}"/>
    <cellStyle name="Migliaia 9 7 2 3 2 2" xfId="42511" xr:uid="{9BA2D0E3-927A-4981-8E7C-F9249D3BE834}"/>
    <cellStyle name="Migliaia 9 7 2 3 3" xfId="31094" xr:uid="{DC30E7EF-58D0-44F3-8427-FADE688EFACA}"/>
    <cellStyle name="Migliaia 9 7 2 4" xfId="13966" xr:uid="{AB172CD8-FD30-455E-9D0F-27B19ECC514E}"/>
    <cellStyle name="Migliaia 9 7 2 4 2" xfId="36803" xr:uid="{E55FF00A-54CD-4718-85DD-F2EF320B51F5}"/>
    <cellStyle name="Migliaia 9 7 2 5" xfId="25386" xr:uid="{B6EC0EF6-39DA-4C35-BE13-3E1E60202AF9}"/>
    <cellStyle name="Migliaia 9 7 3" xfId="3975" xr:uid="{B80C878B-DEC7-495A-8662-F81E40AE3C62}"/>
    <cellStyle name="Migliaia 9 7 3 2" xfId="9684" xr:uid="{D4506DAE-0AE8-4365-91DE-BA7F902F762C}"/>
    <cellStyle name="Migliaia 9 7 3 2 2" xfId="21101" xr:uid="{7C5EB18F-E0A9-422C-9AD3-4CDAB68D3884}"/>
    <cellStyle name="Migliaia 9 7 3 2 2 2" xfId="43938" xr:uid="{DA5978BE-3F06-4A93-893D-9445F4F04790}"/>
    <cellStyle name="Migliaia 9 7 3 2 3" xfId="32521" xr:uid="{BFAA0EDA-2B67-42B8-8F47-460FF8793E44}"/>
    <cellStyle name="Migliaia 9 7 3 3" xfId="15393" xr:uid="{63D42F25-378D-426F-BD54-7E0FBBCD3795}"/>
    <cellStyle name="Migliaia 9 7 3 3 2" xfId="38230" xr:uid="{E7D837E7-D595-4236-B8B4-46734839F696}"/>
    <cellStyle name="Migliaia 9 7 3 4" xfId="26813" xr:uid="{9EFB675E-35AD-4F3E-858B-92C8AC5ED1AE}"/>
    <cellStyle name="Migliaia 9 7 4" xfId="6830" xr:uid="{916476D0-2CDA-47E1-A6F4-F1B39DF6779C}"/>
    <cellStyle name="Migliaia 9 7 4 2" xfId="18247" xr:uid="{F36FDBBA-EDDD-446B-A031-DFCFB2D47144}"/>
    <cellStyle name="Migliaia 9 7 4 2 2" xfId="41084" xr:uid="{654DCF30-DD15-46C8-B105-79593F5E951B}"/>
    <cellStyle name="Migliaia 9 7 4 3" xfId="29667" xr:uid="{CB38824D-EE43-406C-9291-521D6AF0CD4F}"/>
    <cellStyle name="Migliaia 9 7 5" xfId="12539" xr:uid="{3FD48FDE-DFAC-4BED-A406-D00E60422DDC}"/>
    <cellStyle name="Migliaia 9 7 5 2" xfId="35376" xr:uid="{A7071581-DE54-4FB5-AECB-7CCF5E13F8F1}"/>
    <cellStyle name="Migliaia 9 7 6" xfId="23959" xr:uid="{BC567677-3CFB-4DFB-B7A3-CE63B8F45AEA}"/>
    <cellStyle name="Migliaia 9 8" xfId="1284" xr:uid="{193B6186-8101-45F4-839F-5788C92549CB}"/>
    <cellStyle name="Migliaia 9 8 2" xfId="2763" xr:uid="{3620C0F4-03B4-4BFD-8CE0-0451BF177E71}"/>
    <cellStyle name="Migliaia 9 8 2 2" xfId="5619" xr:uid="{4D31A56D-6BA1-4280-A844-23F7F348FB31}"/>
    <cellStyle name="Migliaia 9 8 2 2 2" xfId="11327" xr:uid="{07FC9EE2-4062-4284-BF9C-C849C286139C}"/>
    <cellStyle name="Migliaia 9 8 2 2 2 2" xfId="22745" xr:uid="{41C3832A-E6E9-4FBA-B109-8D933D0B7D48}"/>
    <cellStyle name="Migliaia 9 8 2 2 2 2 2" xfId="45582" xr:uid="{140C3644-387C-448F-8908-F42A8CFE7C84}"/>
    <cellStyle name="Migliaia 9 8 2 2 2 3" xfId="34165" xr:uid="{3BEB4A25-2BE8-4D14-8401-E38F969F50D7}"/>
    <cellStyle name="Migliaia 9 8 2 2 3" xfId="17037" xr:uid="{3D38D3FD-C424-47E9-BF37-8B5DF1A16D30}"/>
    <cellStyle name="Migliaia 9 8 2 2 3 2" xfId="39874" xr:uid="{12B98BC6-B70A-4F48-A7CF-19B141E0B25E}"/>
    <cellStyle name="Migliaia 9 8 2 2 4" xfId="28457" xr:uid="{031AD6BF-1A46-487A-8175-2202EDF33829}"/>
    <cellStyle name="Migliaia 9 8 2 3" xfId="8474" xr:uid="{23264435-A321-427F-8F4D-2BD98E5ACB61}"/>
    <cellStyle name="Migliaia 9 8 2 3 2" xfId="19891" xr:uid="{BC34E4FA-6B2E-41EC-A470-6EB0FA78F1A5}"/>
    <cellStyle name="Migliaia 9 8 2 3 2 2" xfId="42728" xr:uid="{AB33274A-E0F7-4961-B61D-23D80BF842C8}"/>
    <cellStyle name="Migliaia 9 8 2 3 3" xfId="31311" xr:uid="{647BF61E-52E4-4827-812F-9F5C5F272268}"/>
    <cellStyle name="Migliaia 9 8 2 4" xfId="14183" xr:uid="{B13AD215-A69D-42DE-AE1F-E5793A453E4C}"/>
    <cellStyle name="Migliaia 9 8 2 4 2" xfId="37020" xr:uid="{38085031-A5EC-453F-851E-2989787BED42}"/>
    <cellStyle name="Migliaia 9 8 2 5" xfId="25603" xr:uid="{994E0F1D-FCF0-48A1-A71A-A836832019B6}"/>
    <cellStyle name="Migliaia 9 8 3" xfId="4192" xr:uid="{9B15E8B2-44FC-4398-A491-6259813C4449}"/>
    <cellStyle name="Migliaia 9 8 3 2" xfId="9901" xr:uid="{DA88EDAC-482D-4799-9F8C-18B694A6F974}"/>
    <cellStyle name="Migliaia 9 8 3 2 2" xfId="21318" xr:uid="{F7ACD96D-89C9-44F5-BEE0-C9397E9716B1}"/>
    <cellStyle name="Migliaia 9 8 3 2 2 2" xfId="44155" xr:uid="{7D6C80FB-F945-477E-98A5-39F229E973DB}"/>
    <cellStyle name="Migliaia 9 8 3 2 3" xfId="32738" xr:uid="{B89CEA27-13BD-4C95-99ED-D71B712ACA25}"/>
    <cellStyle name="Migliaia 9 8 3 3" xfId="15610" xr:uid="{54118276-A2F8-422A-8942-04562D3326E5}"/>
    <cellStyle name="Migliaia 9 8 3 3 2" xfId="38447" xr:uid="{ECB9DD0A-9D14-446D-84AD-C7AB6452D2EC}"/>
    <cellStyle name="Migliaia 9 8 3 4" xfId="27030" xr:uid="{531836D7-BAE6-4024-8F99-996B750929AB}"/>
    <cellStyle name="Migliaia 9 8 4" xfId="7047" xr:uid="{D9623E59-6CF3-456B-9118-81599FEFF550}"/>
    <cellStyle name="Migliaia 9 8 4 2" xfId="18464" xr:uid="{C4D92BFF-3830-4AFB-87EC-9CAF1E5C4DB7}"/>
    <cellStyle name="Migliaia 9 8 4 2 2" xfId="41301" xr:uid="{E1507E92-D771-404F-A57B-4B2671462A6D}"/>
    <cellStyle name="Migliaia 9 8 4 3" xfId="29884" xr:uid="{D33BB912-C03A-4399-9B77-4AD1E2C0361B}"/>
    <cellStyle name="Migliaia 9 8 5" xfId="12756" xr:uid="{0401B056-2819-4B8D-9FF4-5211E541EA84}"/>
    <cellStyle name="Migliaia 9 8 5 2" xfId="35593" xr:uid="{49FAB8A4-A7DE-40F9-BFF8-554D1E3A8496}"/>
    <cellStyle name="Migliaia 9 8 6" xfId="24176" xr:uid="{9A6AA512-AEBA-4B19-8E1B-0B97CE13CC44}"/>
    <cellStyle name="Migliaia 9 9" xfId="1531" xr:uid="{89F17B90-91AF-4BFA-8B36-CE8FFC31D985}"/>
    <cellStyle name="Migliaia 9 9 2" xfId="2980" xr:uid="{4CFA9A07-A5A3-4039-93B8-F612EB82A6DB}"/>
    <cellStyle name="Migliaia 9 9 2 2" xfId="5836" xr:uid="{8A67EA98-A902-42E8-AF8B-BA174A6C7F57}"/>
    <cellStyle name="Migliaia 9 9 2 2 2" xfId="11544" xr:uid="{1379E860-9F2B-4D18-9252-F6DE808F79B1}"/>
    <cellStyle name="Migliaia 9 9 2 2 2 2" xfId="22962" xr:uid="{6D7C5AF8-78DF-4D21-B47B-64C0FEAF26BB}"/>
    <cellStyle name="Migliaia 9 9 2 2 2 2 2" xfId="45799" xr:uid="{C3F0AD32-4C04-4B22-A5B0-EA0E2EBD86A4}"/>
    <cellStyle name="Migliaia 9 9 2 2 2 3" xfId="34382" xr:uid="{B73006B8-65FA-473E-9CD2-E4E01C82595C}"/>
    <cellStyle name="Migliaia 9 9 2 2 3" xfId="17254" xr:uid="{1A1024A1-89A7-4FC8-87F8-B5B26089D509}"/>
    <cellStyle name="Migliaia 9 9 2 2 3 2" xfId="40091" xr:uid="{3F41AD47-CE2E-4DA8-91F8-F689CB14402B}"/>
    <cellStyle name="Migliaia 9 9 2 2 4" xfId="28674" xr:uid="{45FE213C-622E-47C9-A202-AC671309E855}"/>
    <cellStyle name="Migliaia 9 9 2 3" xfId="8691" xr:uid="{890C49F3-7762-44B6-A926-81A5C8E346F3}"/>
    <cellStyle name="Migliaia 9 9 2 3 2" xfId="20108" xr:uid="{E115828E-B228-4B7B-ABA3-0B10B7474B9B}"/>
    <cellStyle name="Migliaia 9 9 2 3 2 2" xfId="42945" xr:uid="{48A8F976-8DF0-4972-8361-66A371520274}"/>
    <cellStyle name="Migliaia 9 9 2 3 3" xfId="31528" xr:uid="{61ED92C9-F81C-4B0D-A899-796E2CC8C09B}"/>
    <cellStyle name="Migliaia 9 9 2 4" xfId="14400" xr:uid="{8102A8E2-FF20-4B96-93AA-3349FC8DDF13}"/>
    <cellStyle name="Migliaia 9 9 2 4 2" xfId="37237" xr:uid="{7748570D-2E8A-407D-AE9B-E395C75B8F4F}"/>
    <cellStyle name="Migliaia 9 9 2 5" xfId="25820" xr:uid="{B98B8175-E035-40A1-8461-8AE65B1B820F}"/>
    <cellStyle name="Migliaia 9 9 3" xfId="4409" xr:uid="{3C63852C-D975-4CAB-9927-10D749C6612F}"/>
    <cellStyle name="Migliaia 9 9 3 2" xfId="10118" xr:uid="{37994BF4-EE8D-47B6-9716-E87E42A2E7DD}"/>
    <cellStyle name="Migliaia 9 9 3 2 2" xfId="21535" xr:uid="{A10132D2-FB55-4FF7-9443-C2732F625F16}"/>
    <cellStyle name="Migliaia 9 9 3 2 2 2" xfId="44372" xr:uid="{BFDC061C-03FA-4134-B0C4-8D9B7B1D226E}"/>
    <cellStyle name="Migliaia 9 9 3 2 3" xfId="32955" xr:uid="{9E78B603-AE91-4C14-9103-11B0A438491E}"/>
    <cellStyle name="Migliaia 9 9 3 3" xfId="15827" xr:uid="{BEC43F1C-5E0F-456A-83C1-C5FEE5D9B395}"/>
    <cellStyle name="Migliaia 9 9 3 3 2" xfId="38664" xr:uid="{D252C9C9-F6F6-4DB8-A25C-0C150C718168}"/>
    <cellStyle name="Migliaia 9 9 3 4" xfId="27247" xr:uid="{B4C927EE-2A19-4A96-97B6-CB2BDBB8A83F}"/>
    <cellStyle name="Migliaia 9 9 4" xfId="7264" xr:uid="{90498021-0838-41B8-BDC9-F4F1D04CF229}"/>
    <cellStyle name="Migliaia 9 9 4 2" xfId="18681" xr:uid="{9541EB4D-E96F-4272-BC2E-FCC55F55DCCA}"/>
    <cellStyle name="Migliaia 9 9 4 2 2" xfId="41518" xr:uid="{7A19FCE3-7FE2-4108-9BF9-E12F7786EB47}"/>
    <cellStyle name="Migliaia 9 9 4 3" xfId="30101" xr:uid="{A1C96722-04A3-4962-9986-BE53F3BFB59B}"/>
    <cellStyle name="Migliaia 9 9 5" xfId="12973" xr:uid="{3FC88097-2FD0-46BF-A81C-50139153E003}"/>
    <cellStyle name="Migliaia 9 9 5 2" xfId="35810" xr:uid="{41003135-9DD8-4D1E-A17D-BA3124F930BC}"/>
    <cellStyle name="Migliaia 9 9 6" xfId="24393" xr:uid="{8A61A7A4-87D0-4350-91DD-579BB325A93F}"/>
    <cellStyle name="normal" xfId="364" xr:uid="{2182D83B-DF04-4FE3-8D2F-7500D29BF8E6}"/>
    <cellStyle name="Normal 2" xfId="46022" xr:uid="{B185F953-25DC-452F-AEDD-5CCA08373DAD}"/>
    <cellStyle name="Normale" xfId="0" builtinId="0"/>
    <cellStyle name="Normale 10" xfId="33" xr:uid="{00000000-0005-0000-0000-00001E000000}"/>
    <cellStyle name="Normale 10 2" xfId="12" xr:uid="{00000000-0005-0000-0000-00001F000000}"/>
    <cellStyle name="Normale 10 2 2" xfId="1968" xr:uid="{5F283BA1-1179-443C-86F8-9BF69EB0FA8F}"/>
    <cellStyle name="Normale 10 2 2 2" xfId="4824" xr:uid="{6CE033E1-6CB3-4198-BDA3-7E89E069EE28}"/>
    <cellStyle name="Normale 10 2 2 2 2" xfId="117" xr:uid="{00000000-0005-0000-0000-000020000000}"/>
    <cellStyle name="Normale 10 2 2 2 2 2" xfId="21950" xr:uid="{EBF4B709-21F9-498F-A502-753F99C1796E}"/>
    <cellStyle name="Normale 10 2 2 2 2 2 2" xfId="44787" xr:uid="{CEEF29C7-9178-4E89-AA86-0CD7769E4C6A}"/>
    <cellStyle name="Normale 10 2 2 2 2 3" xfId="33370" xr:uid="{766DE2F4-C3C4-4C5F-8E69-4A26AA51DAAA}"/>
    <cellStyle name="Normale 10 2 2 2 3" xfId="16242" xr:uid="{FF1772A8-CB49-49A0-8857-71FC15822003}"/>
    <cellStyle name="Normale 10 2 2 2 3 2" xfId="39079" xr:uid="{4D2295FA-A40A-4617-9D64-B1E0E3C44E89}"/>
    <cellStyle name="Normale 10 2 2 2 4" xfId="27662" xr:uid="{F59220AE-811F-4E04-989E-F038D61FD9E8}"/>
    <cellStyle name="Normale 10 2 2 3" xfId="7679" xr:uid="{7FF69799-119B-46CE-9BA4-FA4AB9729526}"/>
    <cellStyle name="Normale 10 2 2 3 2" xfId="19096" xr:uid="{E09FF7E9-7A21-459D-BFF5-46AA14F88E94}"/>
    <cellStyle name="Normale 10 2 2 3 2 2" xfId="41933" xr:uid="{E8907322-8DF1-44F6-89F9-3B03E2D867B1}"/>
    <cellStyle name="Normale 10 2 2 3 3" xfId="30516" xr:uid="{E49045FC-813B-46E4-A6EF-E0D279815814}"/>
    <cellStyle name="Normale 10 2 2 4" xfId="13388" xr:uid="{8D7D5B93-3BF2-4F1F-8B0C-B263FA0173C2}"/>
    <cellStyle name="Normale 10 2 2 4 2" xfId="36225" xr:uid="{01A2CA36-A69B-468C-BE8A-DA7247AB2579}"/>
    <cellStyle name="Normale 10 2 2 5" xfId="24808" xr:uid="{02A461A1-A235-4AE5-8C2E-0F5116D76DBF}"/>
    <cellStyle name="Normale 10 2 3" xfId="3397" xr:uid="{18F7719B-B6C6-4C96-9B1F-FC0C2108409B}"/>
    <cellStyle name="Normale 10 2 3 2" xfId="9106" xr:uid="{0638B44F-0E36-4A3F-9CF9-76EF1B591530}"/>
    <cellStyle name="Normale 10 2 3 2 2" xfId="20523" xr:uid="{EE8FEBFA-8AAD-4AD9-BCBA-36DD8B8D618F}"/>
    <cellStyle name="Normale 10 2 3 2 2 2" xfId="43360" xr:uid="{61E69FBC-ED53-4DD4-93C5-FC7BEF542823}"/>
    <cellStyle name="Normale 10 2 3 2 3" xfId="31943" xr:uid="{E01902A6-9133-42D6-8EEB-6829E1957BA7}"/>
    <cellStyle name="Normale 10 2 3 3" xfId="14815" xr:uid="{AB015709-C388-42C3-811E-C7719FEDA19C}"/>
    <cellStyle name="Normale 10 2 3 3 2" xfId="37652" xr:uid="{E6DF5CE4-621D-4C72-BF8C-5E3CE8EC3787}"/>
    <cellStyle name="Normale 10 2 3 4" xfId="26235" xr:uid="{C85BB698-3D87-42B2-92D8-E9154E440C85}"/>
    <cellStyle name="Normale 10 2 4" xfId="6252" xr:uid="{A61C04DA-77FC-4C3D-AE1D-5C3E45B29959}"/>
    <cellStyle name="Normale 10 2 4 2" xfId="17669" xr:uid="{CC555DA5-1B82-45A0-94E9-9B1E940FF73C}"/>
    <cellStyle name="Normale 10 2 4 2 2" xfId="40506" xr:uid="{1C7ED625-6FE9-452D-8934-EA2CFFE1C62E}"/>
    <cellStyle name="Normale 10 2 4 3" xfId="29089" xr:uid="{C991ED70-E3A1-4EEF-8043-5E8C98522932}"/>
    <cellStyle name="Normale 10 2 5" xfId="11961" xr:uid="{4C0E8D42-8E79-44CA-B2CA-2291B6427E87}"/>
    <cellStyle name="Normale 10 2 5 2" xfId="34798" xr:uid="{F4698EE6-8CD8-4E1C-AB99-0653D4A09AE3}"/>
    <cellStyle name="Normale 10 2 6" xfId="23381" xr:uid="{1D1FA73C-3AA3-44AC-AD14-00486085020E}"/>
    <cellStyle name="Normale 10 3" xfId="355" xr:uid="{6B089885-CC21-4EC3-86C0-F8D39D9FCEA3}"/>
    <cellStyle name="Normale 10 3 2" xfId="1973" xr:uid="{591FE309-08B0-481F-969C-370A207721DF}"/>
    <cellStyle name="Normale 10 3 2 2" xfId="4829" xr:uid="{7BA0CE3F-89F8-4169-AB3A-797D1161CD9F}"/>
    <cellStyle name="Normale 10 3 2 2 2" xfId="10537" xr:uid="{7E3F6463-D28D-4E3F-AE93-685A86EED90A}"/>
    <cellStyle name="Normale 10 3 2 2 2 2" xfId="21955" xr:uid="{7181C90F-D1E0-44A6-9825-AF373A6185D6}"/>
    <cellStyle name="Normale 10 3 2 2 2 2 2" xfId="44792" xr:uid="{C3FE3734-AEA0-4606-A618-2A800A98558B}"/>
    <cellStyle name="Normale 10 3 2 2 2 3" xfId="33375" xr:uid="{10C22C4E-8617-4507-AC53-8B7BF6ADEFD9}"/>
    <cellStyle name="Normale 10 3 2 2 3" xfId="16247" xr:uid="{CCBF8BB4-8FCD-4A88-AAB0-5ACE94BDA9C5}"/>
    <cellStyle name="Normale 10 3 2 2 3 2" xfId="39084" xr:uid="{4AF457A1-61E1-40F8-87F9-7A596D0E0406}"/>
    <cellStyle name="Normale 10 3 2 2 4" xfId="27667" xr:uid="{09879391-68A0-4ABF-A011-1CA9D97087FD}"/>
    <cellStyle name="Normale 10 3 2 3" xfId="7684" xr:uid="{F61B4C1A-BD48-4416-9484-39B0FF1E028C}"/>
    <cellStyle name="Normale 10 3 2 3 2" xfId="19101" xr:uid="{01B1D48D-DB76-46D9-9460-C72705B03BF4}"/>
    <cellStyle name="Normale 10 3 2 3 2 2" xfId="41938" xr:uid="{0F4A8267-C3C7-4D71-B29A-8A01DF90ED6C}"/>
    <cellStyle name="Normale 10 3 2 3 3" xfId="30521" xr:uid="{B9DBC988-4C2E-4B08-A94D-C0B7E3D26592}"/>
    <cellStyle name="Normale 10 3 2 4" xfId="13393" xr:uid="{CD510D5F-96D8-4A2C-A4FF-D278319579BC}"/>
    <cellStyle name="Normale 10 3 2 4 2" xfId="36230" xr:uid="{9C8400ED-5F00-4C8A-B562-78B417B14EEA}"/>
    <cellStyle name="Normale 10 3 2 5" xfId="24813" xr:uid="{C1A467EA-6AC2-4A69-9D26-27F6D6D7EC96}"/>
    <cellStyle name="Normale 10 3 3" xfId="3402" xr:uid="{E188E070-3F62-4CDF-8E82-3E9EA1F339AA}"/>
    <cellStyle name="Normale 10 3 3 2" xfId="9111" xr:uid="{5E036D26-BFD4-4E4E-B26C-8EDE8C93282A}"/>
    <cellStyle name="Normale 10 3 3 2 2" xfId="20528" xr:uid="{6829FE4C-607F-447A-A8B5-A9BF57CD266D}"/>
    <cellStyle name="Normale 10 3 3 2 2 2" xfId="43365" xr:uid="{5CAB1ED1-0931-4CE9-BB64-4E360EB3E906}"/>
    <cellStyle name="Normale 10 3 3 2 3" xfId="31948" xr:uid="{477CEBD7-91C2-48BD-9057-FBAAF1A093AF}"/>
    <cellStyle name="Normale 10 3 3 3" xfId="14820" xr:uid="{3141098F-914A-4B69-9129-819AE890C15E}"/>
    <cellStyle name="Normale 10 3 3 3 2" xfId="37657" xr:uid="{45588D09-FEB9-4182-B144-8F9666159AD9}"/>
    <cellStyle name="Normale 10 3 3 4" xfId="26240" xr:uid="{E448DE89-0163-430D-A105-16D08FCB2591}"/>
    <cellStyle name="Normale 10 3 4" xfId="6257" xr:uid="{6DD90CB5-8692-4110-AA3E-65867EDD80A1}"/>
    <cellStyle name="Normale 10 3 4 2" xfId="17674" xr:uid="{E4BAA515-B156-45F7-98A3-12E75A7E4AB5}"/>
    <cellStyle name="Normale 10 3 4 2 2" xfId="40511" xr:uid="{0CD484E8-78C9-4A65-B9FD-8F4DC5BF22A7}"/>
    <cellStyle name="Normale 10 3 4 3" xfId="29094" xr:uid="{6F8CF32C-D5CD-4CB4-B2F2-14DF33933F84}"/>
    <cellStyle name="Normale 10 3 5" xfId="11966" xr:uid="{8FF59681-A42A-4F1B-A8B6-53668360B58F}"/>
    <cellStyle name="Normale 10 3 5 2" xfId="34803" xr:uid="{F34D7CD8-FAF0-4E12-BBDA-6B2C4FC0E27C}"/>
    <cellStyle name="Normale 10 3 6" xfId="23386" xr:uid="{33698496-0DA3-4B90-A948-5ECE2F425445}"/>
    <cellStyle name="Normale 10 4" xfId="332" xr:uid="{6482270C-B10A-4A04-A42F-54C63275D115}"/>
    <cellStyle name="Normale 10 5" xfId="750" xr:uid="{776970AC-5D3E-43E6-B83F-C79D86063334}"/>
    <cellStyle name="Normale 10 6" xfId="160" xr:uid="{8E462967-02A8-4A96-A78A-580A8C0CE28C}"/>
    <cellStyle name="Normale 10 6 2" xfId="1823" xr:uid="{22C34951-DB88-4C63-8368-0DEDCCB8FC71}"/>
    <cellStyle name="Normale 10 6 2 2" xfId="4679" xr:uid="{6C8E6E44-170A-4B9B-9070-236E73DF408C}"/>
    <cellStyle name="Normale 10 6 2 2 2" xfId="10388" xr:uid="{4F80CA30-3105-4D41-87EB-E0F9DB03571F}"/>
    <cellStyle name="Normale 10 6 2 2 2 2" xfId="21805" xr:uid="{D6FEC85B-9D06-4E12-A797-CCD4847A41C3}"/>
    <cellStyle name="Normale 10 6 2 2 2 2 2" xfId="44642" xr:uid="{27B14954-BBAB-40A9-B1DD-416815F67A75}"/>
    <cellStyle name="Normale 10 6 2 2 2 3" xfId="33225" xr:uid="{8516E143-FD33-4CA2-A1B7-E9AB28A5832E}"/>
    <cellStyle name="Normale 10 6 2 2 3" xfId="16097" xr:uid="{778FFE08-E3FD-488B-B6AD-89645CB3DE24}"/>
    <cellStyle name="Normale 10 6 2 2 3 2" xfId="38934" xr:uid="{6D889C41-8955-42D7-9B53-DEED377021F3}"/>
    <cellStyle name="Normale 10 6 2 2 4" xfId="27517" xr:uid="{84C5F656-6F6C-4A67-B253-D43DFC4EFA23}"/>
    <cellStyle name="Normale 10 6 2 3" xfId="7534" xr:uid="{9A22F96D-C23C-4B20-A39B-21724C78F868}"/>
    <cellStyle name="Normale 10 6 2 3 2" xfId="18951" xr:uid="{338AA1AD-4124-44DE-B167-CCAF077579AB}"/>
    <cellStyle name="Normale 10 6 2 3 2 2" xfId="41788" xr:uid="{1ACAC9AF-92EA-48C1-84E8-B84D298979CC}"/>
    <cellStyle name="Normale 10 6 2 3 3" xfId="30371" xr:uid="{D3831CCE-DB19-49F0-AC5B-0636E4465B7F}"/>
    <cellStyle name="Normale 10 6 2 4" xfId="13243" xr:uid="{C2F4E65C-9B62-41A3-94A8-3BC198A3EE79}"/>
    <cellStyle name="Normale 10 6 2 4 2" xfId="36080" xr:uid="{E8B1C050-4F1D-464F-ADBB-D538E6222A88}"/>
    <cellStyle name="Normale 10 6 2 5" xfId="24663" xr:uid="{B51D61FA-1248-4A37-B5B1-F353AF67BC74}"/>
    <cellStyle name="Normale 10 6 3" xfId="3252" xr:uid="{3DCC63D1-6976-480B-83E8-52C362474E73}"/>
    <cellStyle name="Normale 10 6 3 2" xfId="8961" xr:uid="{530F4FC6-6B4A-40D1-9177-144E00BD1CDB}"/>
    <cellStyle name="Normale 10 6 3 2 2" xfId="20378" xr:uid="{B0394D9E-6DB5-445D-946D-6A9C767EEBDD}"/>
    <cellStyle name="Normale 10 6 3 2 2 2" xfId="43215" xr:uid="{A1061F56-525F-4DE5-B490-3B8D78BDEEBA}"/>
    <cellStyle name="Normale 10 6 3 2 3" xfId="31798" xr:uid="{83312C14-F584-4B80-99E3-0F400EFB4F18}"/>
    <cellStyle name="Normale 10 6 3 3" xfId="14670" xr:uid="{77FD0F39-F94A-473B-94C8-EDB7BF75C5F2}"/>
    <cellStyle name="Normale 10 6 3 3 2" xfId="37507" xr:uid="{C1E39027-91A8-49EE-A232-D4EE17F9BDEB}"/>
    <cellStyle name="Normale 10 6 3 4" xfId="26090" xr:uid="{38C117C3-3CE5-43C5-96E3-AD663E210674}"/>
    <cellStyle name="Normale 10 6 4" xfId="6107" xr:uid="{C39DEC76-4052-488E-917B-D394E0A374F0}"/>
    <cellStyle name="Normale 10 6 4 2" xfId="17524" xr:uid="{18FFAD66-EDD4-49B6-A8FF-76756BF2F357}"/>
    <cellStyle name="Normale 10 6 4 2 2" xfId="40361" xr:uid="{BCD39C9E-5A05-4D66-A50E-1BA465CA6B8E}"/>
    <cellStyle name="Normale 10 6 4 3" xfId="28944" xr:uid="{B1881F6F-BF3D-4066-A083-04C98B82C959}"/>
    <cellStyle name="Normale 10 6 5" xfId="11816" xr:uid="{5C5EB0C0-286B-4124-A92E-0D4407461386}"/>
    <cellStyle name="Normale 10 6 5 2" xfId="34653" xr:uid="{9ED8F012-B642-4449-86B5-CC09B3C90159}"/>
    <cellStyle name="Normale 10 6 6" xfId="23236" xr:uid="{12B6AAFF-44B4-4F09-B9A8-CFABC6338595}"/>
    <cellStyle name="Normale 10_Esteso dl" xfId="743" xr:uid="{4E81362C-6785-4A6E-ABC4-D687FF6661F1}"/>
    <cellStyle name="Normale 11" xfId="32" xr:uid="{00000000-0005-0000-0000-000021000000}"/>
    <cellStyle name="Normale 11 2" xfId="81" xr:uid="{00000000-0005-0000-0000-000022000000}"/>
    <cellStyle name="Normale 11 2 2" xfId="1788" xr:uid="{CCEC24EE-28ED-43A2-AB77-D5D7EDC9F24C}"/>
    <cellStyle name="Normale 11 2 2 2" xfId="4644" xr:uid="{977FBC02-F71B-4709-9086-BA1E1CAAB3BB}"/>
    <cellStyle name="Normale 11 2 2 2 2" xfId="10353" xr:uid="{A561DC9C-D7F8-499F-ADCD-50B6720AD343}"/>
    <cellStyle name="Normale 11 2 2 2 2 2" xfId="21770" xr:uid="{C7F02431-64EC-417F-B9BE-B02CDF8B2E0B}"/>
    <cellStyle name="Normale 11 2 2 2 2 2 2" xfId="44607" xr:uid="{EAB722A5-B1B4-42F0-A4C7-7CA4DE09E46F}"/>
    <cellStyle name="Normale 11 2 2 2 2 3" xfId="33190" xr:uid="{C1A15627-6C48-4AA3-A51D-B09993DCBBF3}"/>
    <cellStyle name="Normale 11 2 2 2 3" xfId="16062" xr:uid="{96A9C4BD-4B86-457A-BD0B-C74E6E682241}"/>
    <cellStyle name="Normale 11 2 2 2 3 2" xfId="38899" xr:uid="{384C0AB4-462E-482B-93B8-8F2626492014}"/>
    <cellStyle name="Normale 11 2 2 2 4" xfId="27482" xr:uid="{3105AEDB-65D5-4867-B564-663DF18738F1}"/>
    <cellStyle name="Normale 11 2 2 3" xfId="7499" xr:uid="{2BDF94E6-52F3-470E-B3AD-D2C0CDF2CF8C}"/>
    <cellStyle name="Normale 11 2 2 3 2" xfId="18916" xr:uid="{EBCD84E6-9050-469F-8BBE-C90EE1CC6C2B}"/>
    <cellStyle name="Normale 11 2 2 3 2 2" xfId="41753" xr:uid="{26D2C7BC-91C2-4207-B000-951756DD20C9}"/>
    <cellStyle name="Normale 11 2 2 3 3" xfId="30336" xr:uid="{A5A874DA-2175-4295-A3F9-51C41F95F41B}"/>
    <cellStyle name="Normale 11 2 2 4" xfId="13208" xr:uid="{4209B21A-A25D-4721-893A-036FD3D469D2}"/>
    <cellStyle name="Normale 11 2 2 4 2" xfId="36045" xr:uid="{FB7E4C83-08B4-4FBF-96BC-683891112497}"/>
    <cellStyle name="Normale 11 2 2 5" xfId="24628" xr:uid="{CD7402FC-7175-46AB-88C9-5836039B2D1A}"/>
    <cellStyle name="Normale 11 2 3" xfId="3217" xr:uid="{3C300386-CB5B-4EAA-8953-35278F717882}"/>
    <cellStyle name="Normale 11 2 3 2" xfId="8926" xr:uid="{F6C50A33-72EE-4426-B4A1-31E6C6D9F6BE}"/>
    <cellStyle name="Normale 11 2 3 2 2" xfId="20343" xr:uid="{5E72C92B-058A-4D61-920D-51080D80F087}"/>
    <cellStyle name="Normale 11 2 3 2 2 2" xfId="43180" xr:uid="{9FCD8C4F-047B-4E6C-B5DA-D58E97EBB540}"/>
    <cellStyle name="Normale 11 2 3 2 3" xfId="31763" xr:uid="{204DCD9A-F57E-4616-BBCC-10B21F7CED79}"/>
    <cellStyle name="Normale 11 2 3 3" xfId="14635" xr:uid="{C4C45BA7-A60A-40FF-B940-738867E53871}"/>
    <cellStyle name="Normale 11 2 3 3 2" xfId="37472" xr:uid="{D9CAD144-D2C7-4A9A-98ED-2AB93A8BAEC5}"/>
    <cellStyle name="Normale 11 2 3 4" xfId="26055" xr:uid="{4B23D6D6-71C5-4C77-95CB-C8427A10BCEF}"/>
    <cellStyle name="Normale 11 2 4" xfId="6072" xr:uid="{9CFDE467-82DF-47EF-9808-23957636A507}"/>
    <cellStyle name="Normale 11 2 4 2" xfId="17489" xr:uid="{C97AA03B-280F-40FB-B6B7-5A4C04C5672C}"/>
    <cellStyle name="Normale 11 2 4 2 2" xfId="40326" xr:uid="{070830DE-A61A-4C6A-BD4E-86A3D3EEE18C}"/>
    <cellStyle name="Normale 11 2 4 3" xfId="28909" xr:uid="{6B137957-0B7C-4939-8FFB-B090C9C0461B}"/>
    <cellStyle name="Normale 11 2 5" xfId="11781" xr:uid="{305A219F-E3E9-4472-9957-6E35FBF421F0}"/>
    <cellStyle name="Normale 11 2 5 2" xfId="34618" xr:uid="{20DB8DAA-29A7-436D-A7A7-522011F95B7D}"/>
    <cellStyle name="Normale 11 2 6" xfId="23201" xr:uid="{5C647252-5FC1-43C1-818E-CF1B152EA657}"/>
    <cellStyle name="Normale 11 3" xfId="1757" xr:uid="{68CC31B4-E4BE-4136-AABC-46DA79FD08A7}"/>
    <cellStyle name="Normale 11 3 2" xfId="4613" xr:uid="{B59A4445-6F76-440F-882B-4FF13EB2FBA6}"/>
    <cellStyle name="Normale 11 3 2 2" xfId="10322" xr:uid="{A48AC815-A370-4BDB-AA1E-E3BEEC640CA7}"/>
    <cellStyle name="Normale 11 3 2 2 2" xfId="21739" xr:uid="{8DDDF6EB-B761-42E9-A16E-09B2B461A055}"/>
    <cellStyle name="Normale 11 3 2 2 2 2" xfId="44576" xr:uid="{8DF936E2-250F-4DE3-A794-7300DF7B1FCA}"/>
    <cellStyle name="Normale 11 3 2 2 3" xfId="33159" xr:uid="{8DE7ADE3-E776-4591-BA19-BC03B0004D27}"/>
    <cellStyle name="Normale 11 3 2 3" xfId="16031" xr:uid="{F6A96D7A-DDF1-4E35-86B3-E1CD3A0EFBD5}"/>
    <cellStyle name="Normale 11 3 2 3 2" xfId="38868" xr:uid="{F8A3510D-21BE-4DB5-B299-02628CCCCBB7}"/>
    <cellStyle name="Normale 11 3 2 4" xfId="27451" xr:uid="{1B68558D-B30A-43D0-B988-F34283D682BC}"/>
    <cellStyle name="Normale 11 3 3" xfId="7468" xr:uid="{F9CD8D36-ED51-45BD-AABE-7F7D50ACCD99}"/>
    <cellStyle name="Normale 11 3 3 2" xfId="18885" xr:uid="{4DD394B1-AB00-4D14-828E-329BF6556213}"/>
    <cellStyle name="Normale 11 3 3 2 2" xfId="41722" xr:uid="{16944D14-3926-4AD9-9BD3-48B5EDBEBB01}"/>
    <cellStyle name="Normale 11 3 3 3" xfId="30305" xr:uid="{03A581BE-EA0D-403E-A3F7-3D14C8530136}"/>
    <cellStyle name="Normale 11 3 4" xfId="13177" xr:uid="{E00A4555-51D9-4626-9590-2742588B9D3B}"/>
    <cellStyle name="Normale 11 3 4 2" xfId="36014" xr:uid="{A58E08D0-D371-4864-8A77-A0ECFA64D487}"/>
    <cellStyle name="Normale 11 3 5" xfId="24597" xr:uid="{665DFFDC-EBC4-4D5F-B362-82590FDF3FA8}"/>
    <cellStyle name="Normale 11 4" xfId="3186" xr:uid="{64C125D2-B8DF-48AA-984E-D36E2D9B7E6A}"/>
    <cellStyle name="Normale 11 4 2" xfId="8895" xr:uid="{39D1888D-0709-4AC5-9E3C-05B616F16E9D}"/>
    <cellStyle name="Normale 11 4 2 2" xfId="20312" xr:uid="{1A15D6B5-D395-44D8-8975-05EE13994C03}"/>
    <cellStyle name="Normale 11 4 2 2 2" xfId="43149" xr:uid="{848AF087-901A-4235-BA81-95F2BC2023A1}"/>
    <cellStyle name="Normale 11 4 2 3" xfId="31732" xr:uid="{5DCFD467-A074-49BB-9568-79ACEA57BEDA}"/>
    <cellStyle name="Normale 11 4 3" xfId="14604" xr:uid="{502B10BE-1163-4304-9D75-A944785F4957}"/>
    <cellStyle name="Normale 11 4 3 2" xfId="37441" xr:uid="{35D7CC82-75AC-4484-87A6-B75B6C6C6238}"/>
    <cellStyle name="Normale 11 4 4" xfId="26024" xr:uid="{3F43EF34-DEEB-4081-9EB1-31EE15BE4507}"/>
    <cellStyle name="Normale 11 5" xfId="6041" xr:uid="{5063A348-BC24-4A7C-B393-00790B9A19C8}"/>
    <cellStyle name="Normale 11 5 2" xfId="17458" xr:uid="{7E0B9337-489A-453F-8878-7E1A87F75AB3}"/>
    <cellStyle name="Normale 11 5 2 2" xfId="40295" xr:uid="{500077C0-6BCA-473C-879D-25503DEA0F6E}"/>
    <cellStyle name="Normale 11 5 3" xfId="28878" xr:uid="{A01E4F4D-981B-46DA-902B-64A6B02B34E9}"/>
    <cellStyle name="Normale 11 6" xfId="11750" xr:uid="{55A91184-A037-427D-B0FE-C226D4EBCDEF}"/>
    <cellStyle name="Normale 11 6 2" xfId="34587" xr:uid="{92EEEC19-319F-4AD5-B28F-074BBEA40F0B}"/>
    <cellStyle name="Normale 11 7" xfId="23170" xr:uid="{4FC356A9-5BDD-4A53-A354-D054E4804C54}"/>
    <cellStyle name="Normale 12" xfId="46" xr:uid="{00000000-0005-0000-0000-000023000000}"/>
    <cellStyle name="Normale 12 2" xfId="95" xr:uid="{00000000-0005-0000-0000-000024000000}"/>
    <cellStyle name="Normale 12 2 2" xfId="1797" xr:uid="{B3D86446-7438-4878-8B95-D824DC0076B7}"/>
    <cellStyle name="Normale 12 2 2 2" xfId="4653" xr:uid="{C3E24DDA-69AB-4B3F-BE93-7BD7FDBCD3DB}"/>
    <cellStyle name="Normale 12 2 2 2 2" xfId="10362" xr:uid="{D525A019-1B11-42FB-A2AE-A845F79DA1F7}"/>
    <cellStyle name="Normale 12 2 2 2 2 2" xfId="21779" xr:uid="{D42F41A0-8D94-4EA6-9FF3-543E128B6ADB}"/>
    <cellStyle name="Normale 12 2 2 2 2 2 2" xfId="44616" xr:uid="{2B13D006-B7AF-4506-AA7D-D260CCA963F7}"/>
    <cellStyle name="Normale 12 2 2 2 2 3" xfId="33199" xr:uid="{B87FAA7D-ADAB-448F-AF20-F8BB89FCBED8}"/>
    <cellStyle name="Normale 12 2 2 2 3" xfId="16071" xr:uid="{1D69D960-C448-4616-A8C2-14466F37E4D9}"/>
    <cellStyle name="Normale 12 2 2 2 3 2" xfId="38908" xr:uid="{DAA981C3-A6DF-4B03-A2E0-C4E4E735A720}"/>
    <cellStyle name="Normale 12 2 2 2 4" xfId="27491" xr:uid="{8CD89B55-45DB-4D0A-AF92-2BC13439963A}"/>
    <cellStyle name="Normale 12 2 2 3" xfId="7508" xr:uid="{FC2CD92B-E581-4C8C-838B-48C10B1A17CE}"/>
    <cellStyle name="Normale 12 2 2 3 2" xfId="18925" xr:uid="{89B46352-086F-4437-A45E-FFCC6A4129AB}"/>
    <cellStyle name="Normale 12 2 2 3 2 2" xfId="41762" xr:uid="{2EB24745-B3EE-4142-B8FE-31C5AC365A98}"/>
    <cellStyle name="Normale 12 2 2 3 3" xfId="30345" xr:uid="{5BE665F7-0A89-4FF3-B416-A9E296A12CF9}"/>
    <cellStyle name="Normale 12 2 2 4" xfId="13217" xr:uid="{8F863563-CE34-4DE8-B7C8-418890A2FF82}"/>
    <cellStyle name="Normale 12 2 2 4 2" xfId="36054" xr:uid="{7AA1F600-456C-47B0-9C38-10FB121E305A}"/>
    <cellStyle name="Normale 12 2 2 5" xfId="24637" xr:uid="{AF9B8798-3168-4E71-9341-1B51C0250BED}"/>
    <cellStyle name="Normale 12 2 3" xfId="3226" xr:uid="{1F246667-3984-41E1-AEA8-479A437EC28A}"/>
    <cellStyle name="Normale 12 2 3 2" xfId="8935" xr:uid="{AB0874BF-B363-4668-8FC9-7BD9FB4D7266}"/>
    <cellStyle name="Normale 12 2 3 2 2" xfId="20352" xr:uid="{9239BA82-2A79-427F-BD66-DDE21F26CCD4}"/>
    <cellStyle name="Normale 12 2 3 2 2 2" xfId="43189" xr:uid="{7FD02720-A1A4-4E1F-867C-EDEFD41A7781}"/>
    <cellStyle name="Normale 12 2 3 2 3" xfId="31772" xr:uid="{C60CF671-7E45-4F6E-9085-20347668C39C}"/>
    <cellStyle name="Normale 12 2 3 3" xfId="14644" xr:uid="{3A0E4E16-E8BB-489A-8BC3-83E4BB4D0AE8}"/>
    <cellStyle name="Normale 12 2 3 3 2" xfId="37481" xr:uid="{53F0832F-96D2-4B6A-BB7E-99E128DC83D8}"/>
    <cellStyle name="Normale 12 2 3 4" xfId="26064" xr:uid="{B9CD4026-2E3B-4B83-A7AC-9EA22D45C8BD}"/>
    <cellStyle name="Normale 12 2 4" xfId="6081" xr:uid="{3EFF3B30-A4F6-495F-88C1-A90381FE6E9C}"/>
    <cellStyle name="Normale 12 2 4 2" xfId="17498" xr:uid="{1D3AA706-4246-4F15-8BFF-F8E94E8FFB60}"/>
    <cellStyle name="Normale 12 2 4 2 2" xfId="40335" xr:uid="{FEF22C61-08D3-46A1-9ABF-4DFCA1409182}"/>
    <cellStyle name="Normale 12 2 4 3" xfId="28918" xr:uid="{9F8EBBB5-3D44-45A6-AADD-A95806B27307}"/>
    <cellStyle name="Normale 12 2 5" xfId="11790" xr:uid="{2D9A59C2-49BA-4B3C-A470-B7E0150460A5}"/>
    <cellStyle name="Normale 12 2 5 2" xfId="34627" xr:uid="{7381B93E-C0CF-4D0E-AA3E-D350DCDCC79F}"/>
    <cellStyle name="Normale 12 2 6" xfId="23210" xr:uid="{21CE3736-0FAB-4233-9FCB-53AF87054233}"/>
    <cellStyle name="Normale 12 3" xfId="1766" xr:uid="{2B4B17ED-7074-446D-8DB6-82FA22A5030D}"/>
    <cellStyle name="Normale 12 3 2" xfId="4622" xr:uid="{98F884E3-7898-4EB6-A81F-B97EB311D15C}"/>
    <cellStyle name="Normale 12 3 2 2" xfId="10331" xr:uid="{E82FE264-54E5-425E-A65B-8EFD94F8ECD9}"/>
    <cellStyle name="Normale 12 3 2 2 2" xfId="21748" xr:uid="{E89BAC1E-9405-4EFC-8607-A39CC67A56FE}"/>
    <cellStyle name="Normale 12 3 2 2 2 2" xfId="44585" xr:uid="{3BFE2692-7916-400A-8A7C-92DC69EA4687}"/>
    <cellStyle name="Normale 12 3 2 2 3" xfId="33168" xr:uid="{FE4325FB-84D1-4177-8D7C-0F24B7F7C92E}"/>
    <cellStyle name="Normale 12 3 2 3" xfId="16040" xr:uid="{43C9280A-E069-4F6D-A837-C8B2ADED535C}"/>
    <cellStyle name="Normale 12 3 2 3 2" xfId="38877" xr:uid="{99F64F2B-BA44-4AE9-B15E-E01823CAF8C4}"/>
    <cellStyle name="Normale 12 3 2 4" xfId="27460" xr:uid="{191A793F-794F-4EC1-A808-7C0AA50124A2}"/>
    <cellStyle name="Normale 12 3 3" xfId="7477" xr:uid="{EA04A106-F835-4AF6-BC4F-05304BED85BC}"/>
    <cellStyle name="Normale 12 3 3 2" xfId="18894" xr:uid="{8AE20F14-6D96-4A1D-8869-062E7B60AD2B}"/>
    <cellStyle name="Normale 12 3 3 2 2" xfId="41731" xr:uid="{A3336E82-7F85-41F5-AB40-B419274F2290}"/>
    <cellStyle name="Normale 12 3 3 3" xfId="30314" xr:uid="{014A7303-E5AE-4813-9094-DC505BF87E4E}"/>
    <cellStyle name="Normale 12 3 4" xfId="13186" xr:uid="{D421F9E6-F293-4927-9628-858436244D1C}"/>
    <cellStyle name="Normale 12 3 4 2" xfId="36023" xr:uid="{F3522C4B-6D82-4C90-B588-20113A70D82E}"/>
    <cellStyle name="Normale 12 3 5" xfId="24606" xr:uid="{A0AB60C8-35D2-4CCD-A91A-279A9AA9BB9E}"/>
    <cellStyle name="Normale 12 4" xfId="3195" xr:uid="{D899EB20-690B-426F-B6ED-6A9B6E8A77BC}"/>
    <cellStyle name="Normale 12 4 2" xfId="8904" xr:uid="{77BB7134-21AB-4C32-94F5-F718A22A80D1}"/>
    <cellStyle name="Normale 12 4 2 2" xfId="20321" xr:uid="{49523B1E-7CA9-4FC2-B7B6-113E30E4A4D3}"/>
    <cellStyle name="Normale 12 4 2 2 2" xfId="43158" xr:uid="{B91375BB-115A-4848-90FD-1229531A135A}"/>
    <cellStyle name="Normale 12 4 2 3" xfId="31741" xr:uid="{19061688-B14F-4D55-9CA8-3F642BEF93B1}"/>
    <cellStyle name="Normale 12 4 3" xfId="14613" xr:uid="{2A7BDDCD-A4DA-4A0F-9E0B-F629DCE82A12}"/>
    <cellStyle name="Normale 12 4 3 2" xfId="37450" xr:uid="{E1F221D7-59D0-4D6D-9754-143E961B22A5}"/>
    <cellStyle name="Normale 12 4 4" xfId="26033" xr:uid="{5AA2724B-F383-4AC9-9C40-00676FCAA6C6}"/>
    <cellStyle name="Normale 12 5" xfId="6050" xr:uid="{6E713EA2-870F-4847-91A3-2EE2E007B03D}"/>
    <cellStyle name="Normale 12 5 2" xfId="17467" xr:uid="{8FE8882B-029A-4ADE-829F-A7E8971C8994}"/>
    <cellStyle name="Normale 12 5 2 2" xfId="40304" xr:uid="{51E97214-4144-4F71-A049-D909FCDC83E2}"/>
    <cellStyle name="Normale 12 5 3" xfId="28887" xr:uid="{7BBC2E04-834A-4155-9804-98DE49B62C1B}"/>
    <cellStyle name="Normale 12 6" xfId="11759" xr:uid="{D789F656-AF23-4182-8C77-D363C0811C75}"/>
    <cellStyle name="Normale 12 6 2" xfId="34596" xr:uid="{8E8F359A-A425-404D-92A6-7EA3427E7D01}"/>
    <cellStyle name="Normale 12 7" xfId="23179" xr:uid="{681841F8-D87A-4F82-A62C-EFA7C2F6A5D8}"/>
    <cellStyle name="Normale 13" xfId="5" xr:uid="{00000000-0005-0000-0000-000025000000}"/>
    <cellStyle name="Normale 13 2" xfId="99" xr:uid="{00000000-0005-0000-0000-000026000000}"/>
    <cellStyle name="Normale 13 2 2" xfId="1801" xr:uid="{B2E6B228-5DCC-4B7D-A7C8-9A11735AEB9E}"/>
    <cellStyle name="Normale 13 2 2 2" xfId="4657" xr:uid="{B3F6526A-E504-4F66-8882-B802BBAEA008}"/>
    <cellStyle name="Normale 13 2 2 2 2" xfId="10366" xr:uid="{BFCE681E-D819-4443-AAE2-09D76006FE31}"/>
    <cellStyle name="Normale 13 2 2 2 2 2" xfId="21783" xr:uid="{BA649131-38B6-4B75-9FD3-050D8B2D8BEF}"/>
    <cellStyle name="Normale 13 2 2 2 2 2 2" xfId="44620" xr:uid="{DA1F9DD7-65BB-4AC6-BFCC-21C155C53280}"/>
    <cellStyle name="Normale 13 2 2 2 2 3" xfId="33203" xr:uid="{6A4C42ED-362A-4EF7-A52A-EBA6BE43CF9D}"/>
    <cellStyle name="Normale 13 2 2 2 3" xfId="16075" xr:uid="{7B61C46E-7744-46B0-BBCC-1A556384330E}"/>
    <cellStyle name="Normale 13 2 2 2 3 2" xfId="38912" xr:uid="{2FA2E696-48EB-4A10-924C-F3F65380C602}"/>
    <cellStyle name="Normale 13 2 2 2 4" xfId="27495" xr:uid="{4AC43918-DA68-46AD-8AA4-5AABFCA9850F}"/>
    <cellStyle name="Normale 13 2 2 3" xfId="7512" xr:uid="{B871E399-44DF-4595-B15E-516134F52276}"/>
    <cellStyle name="Normale 13 2 2 3 2" xfId="18929" xr:uid="{711DA85A-FE63-46F3-86D4-B98C73BC9B87}"/>
    <cellStyle name="Normale 13 2 2 3 2 2" xfId="41766" xr:uid="{A8E03AF3-AEC4-42FA-95C7-C4EFCC70AB19}"/>
    <cellStyle name="Normale 13 2 2 3 3" xfId="30349" xr:uid="{26EB8BA5-5597-4622-8581-BEE4A969549D}"/>
    <cellStyle name="Normale 13 2 2 4" xfId="13221" xr:uid="{BA676D58-E1DE-4683-9EAC-7D99992936AE}"/>
    <cellStyle name="Normale 13 2 2 4 2" xfId="36058" xr:uid="{13F64C63-462D-4A71-BD23-31617ACC513A}"/>
    <cellStyle name="Normale 13 2 2 5" xfId="24641" xr:uid="{00065634-455C-4DD5-890C-27E90B8C4538}"/>
    <cellStyle name="Normale 13 2 3" xfId="3230" xr:uid="{1A145F48-8D72-4F0B-85E8-488E5054C8EF}"/>
    <cellStyle name="Normale 13 2 3 2" xfId="8939" xr:uid="{E2EB6E63-36D3-4316-B0DE-5373DE13FFC4}"/>
    <cellStyle name="Normale 13 2 3 2 2" xfId="20356" xr:uid="{7AFF2BA6-2030-4E21-82E5-13B648BB329C}"/>
    <cellStyle name="Normale 13 2 3 2 2 2" xfId="43193" xr:uid="{8EE95243-26E4-4A3C-9194-576535CDB3C2}"/>
    <cellStyle name="Normale 13 2 3 2 3" xfId="31776" xr:uid="{E18F0FF7-84D4-4B66-A2E8-E9D6EF78337E}"/>
    <cellStyle name="Normale 13 2 3 3" xfId="14648" xr:uid="{28E7A8CB-FFAC-4F86-ACA7-7EB0652EBC8B}"/>
    <cellStyle name="Normale 13 2 3 3 2" xfId="37485" xr:uid="{6770B701-0867-4B00-8F16-BA149D64AD68}"/>
    <cellStyle name="Normale 13 2 3 4" xfId="26068" xr:uid="{9498FEF2-490E-4623-ABE0-6A4430AB462A}"/>
    <cellStyle name="Normale 13 2 4" xfId="6085" xr:uid="{A664C9D3-46E3-4C35-8ECE-E3CC1BCDA51F}"/>
    <cellStyle name="Normale 13 2 4 2" xfId="17502" xr:uid="{E3D23B87-F477-460D-9FB9-7D43C1EEEB1E}"/>
    <cellStyle name="Normale 13 2 4 2 2" xfId="40339" xr:uid="{871C980F-682E-4B35-BE75-4BD495CF0A17}"/>
    <cellStyle name="Normale 13 2 4 3" xfId="28922" xr:uid="{C4FB23F1-EF95-457D-B5DE-7CDD4EDBE054}"/>
    <cellStyle name="Normale 13 2 5" xfId="11794" xr:uid="{01312FDC-6158-4D59-9BA5-662F36110C00}"/>
    <cellStyle name="Normale 13 2 5 2" xfId="34631" xr:uid="{0B42FBD0-FCA8-4D74-85C8-2AD955FC5973}"/>
    <cellStyle name="Normale 13 2 6" xfId="23214" xr:uid="{52CEE007-E161-42D0-8630-28BF7E45C44C}"/>
    <cellStyle name="Normale 13 3" xfId="1770" xr:uid="{509521DA-3D3E-4203-AFB6-CAB48A229F22}"/>
    <cellStyle name="Normale 13 3 2" xfId="4626" xr:uid="{93D48DB0-4DF1-49FF-A241-0D21B51FF11F}"/>
    <cellStyle name="Normale 13 3 2 2" xfId="10335" xr:uid="{EF633609-8D92-44A7-BBAC-7B272B77E4B2}"/>
    <cellStyle name="Normale 13 3 2 2 2" xfId="21752" xr:uid="{F6BA6540-B241-4BB3-B22F-84B1B1C9DC9C}"/>
    <cellStyle name="Normale 13 3 2 2 2 2" xfId="44589" xr:uid="{8EDE41AC-833A-40AE-BCDB-43123F2942A2}"/>
    <cellStyle name="Normale 13 3 2 2 3" xfId="33172" xr:uid="{661397BD-54E8-4A1F-A41B-21F6A57E488A}"/>
    <cellStyle name="Normale 13 3 2 3" xfId="16044" xr:uid="{030EEC30-6850-4980-B19B-1E24D02DBDB6}"/>
    <cellStyle name="Normale 13 3 2 3 2" xfId="38881" xr:uid="{C2D78F7D-4FB5-4EBB-BC0D-2335F6E3A206}"/>
    <cellStyle name="Normale 13 3 2 4" xfId="27464" xr:uid="{ECF0A2F3-6DCD-44DF-854D-70DA17615A29}"/>
    <cellStyle name="Normale 13 3 3" xfId="7481" xr:uid="{DD8FD49C-DF4F-49B3-B72E-34AD0CBA9FE7}"/>
    <cellStyle name="Normale 13 3 3 2" xfId="18898" xr:uid="{58F7DE4B-F215-4B37-A1C0-2F9C7833678D}"/>
    <cellStyle name="Normale 13 3 3 2 2" xfId="41735" xr:uid="{CD13C9ED-545E-4CF2-B4E9-F4791BAAF47D}"/>
    <cellStyle name="Normale 13 3 3 3" xfId="30318" xr:uid="{4C77E92E-B715-4171-9C37-702E8E239247}"/>
    <cellStyle name="Normale 13 3 4" xfId="13190" xr:uid="{7D83197C-AC85-4AE3-BC68-28424E4831CB}"/>
    <cellStyle name="Normale 13 3 4 2" xfId="36027" xr:uid="{4C00D901-C13F-4468-B5C0-9DEFCAE4CC41}"/>
    <cellStyle name="Normale 13 3 5" xfId="24610" xr:uid="{FBC50807-C46F-4DBB-9436-A928DA0D9132}"/>
    <cellStyle name="Normale 13 4" xfId="3199" xr:uid="{57CCA366-C8EC-4A4E-9978-8AD7514D20DE}"/>
    <cellStyle name="Normale 13 4 2" xfId="8908" xr:uid="{CDE95690-48B6-4FE0-8F22-27C16804A6C8}"/>
    <cellStyle name="Normale 13 4 2 2" xfId="20325" xr:uid="{982A0851-BCE4-411A-81FF-2264118FD3BA}"/>
    <cellStyle name="Normale 13 4 2 2 2" xfId="43162" xr:uid="{E915C7B5-366F-423B-9DE6-1E40E5BE429F}"/>
    <cellStyle name="Normale 13 4 2 3" xfId="31745" xr:uid="{2D5FCEFF-062A-4646-82EB-D030FC65EAED}"/>
    <cellStyle name="Normale 13 4 3" xfId="14617" xr:uid="{1ED14753-9094-4049-9BD5-7B0BF8C5B505}"/>
    <cellStyle name="Normale 13 4 3 2" xfId="37454" xr:uid="{989CC93C-128D-4639-B5CF-17EE813C002C}"/>
    <cellStyle name="Normale 13 4 4" xfId="26037" xr:uid="{D9CA8AEF-B746-42AC-82AA-25F0CCD63D39}"/>
    <cellStyle name="Normale 13 5" xfId="6054" xr:uid="{58EAEEE3-2FD2-415E-A1B7-4A70713A8CEC}"/>
    <cellStyle name="Normale 13 5 2" xfId="17471" xr:uid="{32E1CC70-9520-44E5-B89B-39F04B3BAC30}"/>
    <cellStyle name="Normale 13 5 2 2" xfId="40308" xr:uid="{22063D4A-B0E9-4E60-88CE-C339841FC046}"/>
    <cellStyle name="Normale 13 5 3" xfId="28891" xr:uid="{E62B09FF-7F46-4F75-902F-7EFC74E31FAB}"/>
    <cellStyle name="Normale 13 6" xfId="11763" xr:uid="{17B02F28-4E1E-42C6-968C-99052C331331}"/>
    <cellStyle name="Normale 13 6 2" xfId="34600" xr:uid="{F6F5BB8C-B61D-4561-8994-9A284CB3600F}"/>
    <cellStyle name="Normale 13 7" xfId="23183" xr:uid="{2274807D-027D-4226-9DD3-B8232460E25C}"/>
    <cellStyle name="Normale 13 8" xfId="46017" xr:uid="{51C19BA5-2C5E-43C5-B097-32B0184960AA}"/>
    <cellStyle name="Normale 14" xfId="55" xr:uid="{00000000-0005-0000-0000-000027000000}"/>
    <cellStyle name="Normale 14 2" xfId="103" xr:uid="{00000000-0005-0000-0000-000028000000}"/>
    <cellStyle name="Normale 14 2 2" xfId="1805" xr:uid="{14D07D35-901E-45CF-9343-8666F24AFF27}"/>
    <cellStyle name="Normale 14 2 2 2" xfId="4661" xr:uid="{9F97A6A2-F039-44B4-8222-A0D3991136FC}"/>
    <cellStyle name="Normale 14 2 2 2 2" xfId="10370" xr:uid="{4F65C2AC-F9B9-487F-A22F-EE9D96F61570}"/>
    <cellStyle name="Normale 14 2 2 2 2 2" xfId="21787" xr:uid="{97141FAF-79D8-47DA-8946-83271CA8F8E0}"/>
    <cellStyle name="Normale 14 2 2 2 2 2 2" xfId="44624" xr:uid="{4F055695-C398-45FD-AEE7-1B5F6D667921}"/>
    <cellStyle name="Normale 14 2 2 2 2 3" xfId="33207" xr:uid="{BC8A731C-6708-4F05-84C1-769736FBC6CB}"/>
    <cellStyle name="Normale 14 2 2 2 3" xfId="16079" xr:uid="{039B5858-9808-418D-82D8-E31079CB8A67}"/>
    <cellStyle name="Normale 14 2 2 2 3 2" xfId="38916" xr:uid="{00A8216F-15A0-477F-9A7A-04D9BB679DDF}"/>
    <cellStyle name="Normale 14 2 2 2 4" xfId="27499" xr:uid="{2E0B4043-76F0-4600-89CF-D790161ACB02}"/>
    <cellStyle name="Normale 14 2 2 3" xfId="7516" xr:uid="{67D2F7AB-6665-41E6-B8A2-FC4381CBE126}"/>
    <cellStyle name="Normale 14 2 2 3 2" xfId="18933" xr:uid="{CE4D415D-5131-4C37-8E58-D588D1E42B57}"/>
    <cellStyle name="Normale 14 2 2 3 2 2" xfId="41770" xr:uid="{64CFB43F-A24F-4F2E-BBD7-46E1B5A4CF80}"/>
    <cellStyle name="Normale 14 2 2 3 3" xfId="30353" xr:uid="{FB4D2356-9DD8-4F17-9438-F6DA699E8057}"/>
    <cellStyle name="Normale 14 2 2 4" xfId="13225" xr:uid="{978FAF5B-A1AA-4657-B6A7-8E5E8E03B8EE}"/>
    <cellStyle name="Normale 14 2 2 4 2" xfId="36062" xr:uid="{F0704B2F-D100-4DC1-AA5C-17365A75EC7F}"/>
    <cellStyle name="Normale 14 2 2 5" xfId="24645" xr:uid="{A8B58FAF-A426-4387-8931-0626FB4A00FF}"/>
    <cellStyle name="Normale 14 2 3" xfId="3234" xr:uid="{4F9A08E4-5C21-4A81-A7BE-C4BD89CF42E2}"/>
    <cellStyle name="Normale 14 2 3 2" xfId="8943" xr:uid="{40CFEEFF-B121-4DC9-B9A3-0B5AC7F1BAAA}"/>
    <cellStyle name="Normale 14 2 3 2 2" xfId="20360" xr:uid="{804D079F-6D2A-43D0-957A-7961E12D2890}"/>
    <cellStyle name="Normale 14 2 3 2 2 2" xfId="43197" xr:uid="{6C23181D-4E57-4D3B-A76F-9AD6A2B9D677}"/>
    <cellStyle name="Normale 14 2 3 2 3" xfId="31780" xr:uid="{6F3F2820-C19E-4B47-8263-54303E61E924}"/>
    <cellStyle name="Normale 14 2 3 3" xfId="14652" xr:uid="{D591C058-0589-47C9-9FB7-28093345FE15}"/>
    <cellStyle name="Normale 14 2 3 3 2" xfId="37489" xr:uid="{E54BB8D7-1D85-422A-988B-E2B22C76660F}"/>
    <cellStyle name="Normale 14 2 3 4" xfId="26072" xr:uid="{BBC63CFB-8D4B-4B8C-A984-83763C093E1D}"/>
    <cellStyle name="Normale 14 2 4" xfId="6089" xr:uid="{AF45CB61-38A2-4E4B-BE09-FE0CCA7EBB6A}"/>
    <cellStyle name="Normale 14 2 4 2" xfId="17506" xr:uid="{7B694045-9701-4862-9A3F-0EDBE48E0E7F}"/>
    <cellStyle name="Normale 14 2 4 2 2" xfId="40343" xr:uid="{26544220-95A8-4C94-A328-DCE2D4A507B9}"/>
    <cellStyle name="Normale 14 2 4 3" xfId="28926" xr:uid="{16AAF44F-F1DD-4C60-A526-BF3DD42DD9FE}"/>
    <cellStyle name="Normale 14 2 5" xfId="11798" xr:uid="{5014AF73-5C8A-4ACE-B3B5-245B9B930F99}"/>
    <cellStyle name="Normale 14 2 5 2" xfId="34635" xr:uid="{8F7198CB-BC0E-45B9-A4FF-A467A3109909}"/>
    <cellStyle name="Normale 14 2 6" xfId="23218" xr:uid="{284B8576-1809-4424-AB04-E6BF0B8F23CE}"/>
    <cellStyle name="Normale 14 3" xfId="1774" xr:uid="{5CC28E75-B5EC-4ADD-A6B7-44451F222250}"/>
    <cellStyle name="Normale 14 3 2" xfId="4630" xr:uid="{BA7BD7B5-B36D-4E2A-A358-9D0613C3F92F}"/>
    <cellStyle name="Normale 14 3 2 2" xfId="10339" xr:uid="{DED7325C-A2DC-4232-AD67-4D87F8DA4011}"/>
    <cellStyle name="Normale 14 3 2 2 2" xfId="21756" xr:uid="{D497E229-2192-45F6-8177-D3B74E1F457E}"/>
    <cellStyle name="Normale 14 3 2 2 2 2" xfId="44593" xr:uid="{80C0161C-46AD-453F-A87E-2D095EA9D46E}"/>
    <cellStyle name="Normale 14 3 2 2 3" xfId="33176" xr:uid="{E960EBDB-9A42-4160-9C5D-8EC14CE22621}"/>
    <cellStyle name="Normale 14 3 2 3" xfId="16048" xr:uid="{37684DD0-A2C7-4A1A-9026-3C40A1C8821C}"/>
    <cellStyle name="Normale 14 3 2 3 2" xfId="38885" xr:uid="{030ED362-7152-4075-9620-C41FA4BD6A43}"/>
    <cellStyle name="Normale 14 3 2 4" xfId="27468" xr:uid="{6F60323B-6793-4CD8-B868-2FEA62348548}"/>
    <cellStyle name="Normale 14 3 3" xfId="7485" xr:uid="{F0BDDF1F-3321-4C98-9479-7D8EC8C08A75}"/>
    <cellStyle name="Normale 14 3 3 2" xfId="18902" xr:uid="{B021CE74-181F-42E8-BFCE-AD34D97552B0}"/>
    <cellStyle name="Normale 14 3 3 2 2" xfId="41739" xr:uid="{E1AC6E96-BE47-43E0-BB5E-C81EC7E16199}"/>
    <cellStyle name="Normale 14 3 3 3" xfId="30322" xr:uid="{1D9C8F76-5C5F-494C-8F60-F54A78BAABFC}"/>
    <cellStyle name="Normale 14 3 4" xfId="13194" xr:uid="{EED17982-2062-4FDF-B3A4-0549B5288A54}"/>
    <cellStyle name="Normale 14 3 4 2" xfId="36031" xr:uid="{D1A83FA6-CE56-4078-970E-BA82613ED74F}"/>
    <cellStyle name="Normale 14 3 5" xfId="24614" xr:uid="{7C41C907-61F5-4AE7-9660-08BB243176E3}"/>
    <cellStyle name="Normale 14 4" xfId="3203" xr:uid="{712033EF-AF28-42D0-822C-EC60BFD0C3BA}"/>
    <cellStyle name="Normale 14 4 2" xfId="8912" xr:uid="{6F4A3D61-7F08-45A5-B5FA-FD0721306939}"/>
    <cellStyle name="Normale 14 4 2 2" xfId="20329" xr:uid="{B231FE2F-0875-43E1-914C-E0A551518583}"/>
    <cellStyle name="Normale 14 4 2 2 2" xfId="43166" xr:uid="{6F002AD2-5272-415A-ABAF-DDC3BC97AE2E}"/>
    <cellStyle name="Normale 14 4 2 3" xfId="31749" xr:uid="{48A89FFF-6445-44F9-A361-A287FF08517B}"/>
    <cellStyle name="Normale 14 4 3" xfId="14621" xr:uid="{1F2A1E67-6201-4D4A-A048-79D38327D915}"/>
    <cellStyle name="Normale 14 4 3 2" xfId="37458" xr:uid="{665594EC-6BD6-40ED-BC68-1C23B48E3FF7}"/>
    <cellStyle name="Normale 14 4 4" xfId="26041" xr:uid="{C5626BE8-EB5F-46EF-8345-03A33DEAD5F8}"/>
    <cellStyle name="Normale 14 5" xfId="6058" xr:uid="{6CBDA413-A418-455F-BE3E-5C87269C3DA2}"/>
    <cellStyle name="Normale 14 5 2" xfId="17475" xr:uid="{52A70701-9607-45E9-9C8A-A4FC30EC437E}"/>
    <cellStyle name="Normale 14 5 2 2" xfId="40312" xr:uid="{AA75D98D-6664-4638-8BAD-95F845E5EBE9}"/>
    <cellStyle name="Normale 14 5 3" xfId="28895" xr:uid="{3AE1C606-E56A-46C0-8DFC-C1DC7396D270}"/>
    <cellStyle name="Normale 14 6" xfId="11767" xr:uid="{CBECBCEF-D185-4EA6-BFFA-B9E4D4B809F4}"/>
    <cellStyle name="Normale 14 6 2" xfId="34604" xr:uid="{B46BA5CB-F81D-4745-8DE2-B6FD1C5DB8BB}"/>
    <cellStyle name="Normale 14 7" xfId="23187" xr:uid="{2B546372-5632-4FE5-8D3B-1B927C87724B}"/>
    <cellStyle name="Normale 15" xfId="57" xr:uid="{00000000-0005-0000-0000-000029000000}"/>
    <cellStyle name="Normale 15 2" xfId="105" xr:uid="{00000000-0005-0000-0000-00002A000000}"/>
    <cellStyle name="Normale 15 2 2" xfId="1807" xr:uid="{7C878AE2-FC91-4F36-AF71-5AA5E3A9F44C}"/>
    <cellStyle name="Normale 15 2 2 2" xfId="4663" xr:uid="{13FE2199-3D82-451F-8B38-473E6A687FD2}"/>
    <cellStyle name="Normale 15 2 2 2 2" xfId="10372" xr:uid="{3F1D8A3D-D822-4087-8EEF-BC060426F4E4}"/>
    <cellStyle name="Normale 15 2 2 2 2 2" xfId="21789" xr:uid="{5A4EDA51-8FD9-453A-841F-8900A446D20A}"/>
    <cellStyle name="Normale 15 2 2 2 2 2 2" xfId="44626" xr:uid="{BCA6B926-87B3-4C77-81B5-E31C3B3FA316}"/>
    <cellStyle name="Normale 15 2 2 2 2 3" xfId="33209" xr:uid="{B5635712-4919-411A-B65F-6D1228B74980}"/>
    <cellStyle name="Normale 15 2 2 2 3" xfId="16081" xr:uid="{F3149205-EEF5-4C66-AC0B-D6316B77745F}"/>
    <cellStyle name="Normale 15 2 2 2 3 2" xfId="38918" xr:uid="{6DA83017-129A-4122-A264-45980EAFEA57}"/>
    <cellStyle name="Normale 15 2 2 2 4" xfId="27501" xr:uid="{A57BADBC-7277-4A65-89B2-0FDCC3BD0B0D}"/>
    <cellStyle name="Normale 15 2 2 3" xfId="7518" xr:uid="{5DDB57F2-590E-41EF-A5A0-0F5FAAF1D7EA}"/>
    <cellStyle name="Normale 15 2 2 3 2" xfId="18935" xr:uid="{DF389423-3182-4E0E-84BB-DA8E5F7F7387}"/>
    <cellStyle name="Normale 15 2 2 3 2 2" xfId="41772" xr:uid="{9F613E7B-DAFE-4467-A35D-A70B6B0249CF}"/>
    <cellStyle name="Normale 15 2 2 3 3" xfId="30355" xr:uid="{899818D5-6B77-489E-8F9E-048F4AEDF684}"/>
    <cellStyle name="Normale 15 2 2 4" xfId="13227" xr:uid="{4DC3FB4E-7772-453A-B43F-8D3B334FA3D6}"/>
    <cellStyle name="Normale 15 2 2 4 2" xfId="36064" xr:uid="{330A4258-6AAE-4923-BB71-4AEB914D4DA9}"/>
    <cellStyle name="Normale 15 2 2 5" xfId="24647" xr:uid="{852AB2F0-61CA-4F43-BA3A-DE86F12A60D6}"/>
    <cellStyle name="Normale 15 2 3" xfId="3236" xr:uid="{B12C55AD-6F68-4985-9CF1-3DDDB2F84A63}"/>
    <cellStyle name="Normale 15 2 3 2" xfId="8945" xr:uid="{4EB63FFF-5F5F-4BCE-896D-88C82F13F193}"/>
    <cellStyle name="Normale 15 2 3 2 2" xfId="20362" xr:uid="{7D1EF803-C4DC-45F8-A0DB-6DFC83B3D6D3}"/>
    <cellStyle name="Normale 15 2 3 2 2 2" xfId="43199" xr:uid="{FF332D35-0E8D-44D8-AD6E-B2D48F2CF3F4}"/>
    <cellStyle name="Normale 15 2 3 2 3" xfId="31782" xr:uid="{054A4ED9-A139-4AB4-BD07-8D50B38F47FF}"/>
    <cellStyle name="Normale 15 2 3 3" xfId="14654" xr:uid="{CBFE55AB-6EE7-4C3D-86A7-0219E3B92024}"/>
    <cellStyle name="Normale 15 2 3 3 2" xfId="37491" xr:uid="{253EC8FB-AF9C-4D6C-9B98-464C0E7FBA3F}"/>
    <cellStyle name="Normale 15 2 3 4" xfId="26074" xr:uid="{76ACEBE7-0F70-4984-A242-29FA1ECABE28}"/>
    <cellStyle name="Normale 15 2 4" xfId="6091" xr:uid="{BF57851D-3C51-4DB5-A37F-78A5E17420F1}"/>
    <cellStyle name="Normale 15 2 4 2" xfId="17508" xr:uid="{2AB3FCB8-E431-4D3C-B523-5E669C7107FE}"/>
    <cellStyle name="Normale 15 2 4 2 2" xfId="40345" xr:uid="{9504BB9D-C53A-4B3B-AAFE-85056B7A9D06}"/>
    <cellStyle name="Normale 15 2 4 3" xfId="28928" xr:uid="{2BD0E97D-9008-4292-BFFB-F1AD5FDFF698}"/>
    <cellStyle name="Normale 15 2 5" xfId="11800" xr:uid="{4FEC0159-5884-4D4F-A034-CCCDC2934788}"/>
    <cellStyle name="Normale 15 2 5 2" xfId="34637" xr:uid="{80C0F00D-DECB-4E7A-BA54-5835A1CC5BFE}"/>
    <cellStyle name="Normale 15 2 6" xfId="23220" xr:uid="{478789A6-C0A7-4728-B6AA-8D167C57DB65}"/>
    <cellStyle name="Normale 15 3" xfId="1776" xr:uid="{A7B56F15-76AD-44C0-AD58-822FD3F8521D}"/>
    <cellStyle name="Normale 15 3 2" xfId="4632" xr:uid="{A9457486-9320-4AE4-996F-010335533A38}"/>
    <cellStyle name="Normale 15 3 2 2" xfId="10341" xr:uid="{E1AC368A-789A-46EF-9ADD-91A3E32FB748}"/>
    <cellStyle name="Normale 15 3 2 2 2" xfId="21758" xr:uid="{E539F466-2DD9-4A9A-AC36-1C70E176C7D0}"/>
    <cellStyle name="Normale 15 3 2 2 2 2" xfId="44595" xr:uid="{59339BDC-D158-4129-B3B7-90937FD31B4D}"/>
    <cellStyle name="Normale 15 3 2 2 3" xfId="33178" xr:uid="{B225917E-FD6E-456F-8781-EA2AC88A530B}"/>
    <cellStyle name="Normale 15 3 2 3" xfId="16050" xr:uid="{19686B41-6B48-44D9-A0E1-DFF09378F48C}"/>
    <cellStyle name="Normale 15 3 2 3 2" xfId="38887" xr:uid="{6262165F-81D1-4CFC-9638-D60560C748C1}"/>
    <cellStyle name="Normale 15 3 2 4" xfId="27470" xr:uid="{15D2A6E0-C64C-45BB-B8F0-6FD11E225CE3}"/>
    <cellStyle name="Normale 15 3 3" xfId="7487" xr:uid="{A8413F15-5694-4B28-BA5E-F7089218400A}"/>
    <cellStyle name="Normale 15 3 3 2" xfId="18904" xr:uid="{F3CEB1BA-7F2C-49B9-8B7E-0E8B9CC7C354}"/>
    <cellStyle name="Normale 15 3 3 2 2" xfId="41741" xr:uid="{544316D2-26E3-4316-B625-51D67467F07A}"/>
    <cellStyle name="Normale 15 3 3 3" xfId="30324" xr:uid="{8AB55BC2-B25E-4523-8E74-4AC37960430A}"/>
    <cellStyle name="Normale 15 3 4" xfId="13196" xr:uid="{9D701991-0AE5-41EA-93D1-64E080D37C40}"/>
    <cellStyle name="Normale 15 3 4 2" xfId="36033" xr:uid="{342410FF-269A-426C-A886-6CE489772A8F}"/>
    <cellStyle name="Normale 15 3 5" xfId="24616" xr:uid="{42762F0F-9001-4683-92D9-86D88314B41A}"/>
    <cellStyle name="Normale 15 4" xfId="3205" xr:uid="{D69B7F3E-C3F2-404C-A2CD-5196354627FB}"/>
    <cellStyle name="Normale 15 4 2" xfId="8914" xr:uid="{4631652E-C385-47BE-9EC7-00FB11FA1563}"/>
    <cellStyle name="Normale 15 4 2 2" xfId="20331" xr:uid="{48454098-7F1E-437F-98CD-3BB6D1BC0B02}"/>
    <cellStyle name="Normale 15 4 2 2 2" xfId="43168" xr:uid="{06D60BAA-E706-4573-9F98-E2737D7EF74E}"/>
    <cellStyle name="Normale 15 4 2 3" xfId="31751" xr:uid="{728E614F-9BDD-403E-98A5-DB7D041DB5FD}"/>
    <cellStyle name="Normale 15 4 3" xfId="14623" xr:uid="{86B78E92-1BAE-4271-90B3-A1AEBC92B3E8}"/>
    <cellStyle name="Normale 15 4 3 2" xfId="37460" xr:uid="{08D39F0F-DC8A-4D54-80CA-DE2ED63B1685}"/>
    <cellStyle name="Normale 15 4 4" xfId="26043" xr:uid="{9FDA96E7-098D-4D6A-AD55-9C23B6992F2D}"/>
    <cellStyle name="Normale 15 5" xfId="6060" xr:uid="{9C3467D1-9D10-432D-A83E-B8FE7A2395E0}"/>
    <cellStyle name="Normale 15 5 2" xfId="17477" xr:uid="{F39DA30E-708E-4A93-AD86-294BFEED5AD5}"/>
    <cellStyle name="Normale 15 5 2 2" xfId="40314" xr:uid="{35D3D7BF-44B2-470F-A934-0FF0BC8771B6}"/>
    <cellStyle name="Normale 15 5 3" xfId="28897" xr:uid="{7544F5D4-0AEF-4C2E-A371-E9A2645FB522}"/>
    <cellStyle name="Normale 15 6" xfId="11769" xr:uid="{D6D6FED5-E619-47E3-8ABA-69A4C89D007C}"/>
    <cellStyle name="Normale 15 6 2" xfId="34606" xr:uid="{075AE0B3-E1AB-461A-BF13-56BE83EBA461}"/>
    <cellStyle name="Normale 15 7" xfId="23189" xr:uid="{C13F1D94-CEEA-4B11-A224-3235FBFCC6C0}"/>
    <cellStyle name="Normale 16" xfId="60" xr:uid="{00000000-0005-0000-0000-00002B000000}"/>
    <cellStyle name="Normale 16 2" xfId="106" xr:uid="{00000000-0005-0000-0000-00002C000000}"/>
    <cellStyle name="Normale 16 2 2" xfId="1808" xr:uid="{B51671E8-2728-43B6-9DD2-B545EDEDECC9}"/>
    <cellStyle name="Normale 16 2 2 2" xfId="4664" xr:uid="{94DD1B7B-3573-4ABA-A248-A4DB417FCD07}"/>
    <cellStyle name="Normale 16 2 2 2 2" xfId="10373" xr:uid="{FE8B352A-BDEB-4FB7-9001-2CBF9FF1F5F0}"/>
    <cellStyle name="Normale 16 2 2 2 2 2" xfId="21790" xr:uid="{1B90FE8A-1928-427C-9C9F-17F93EA14916}"/>
    <cellStyle name="Normale 16 2 2 2 2 2 2" xfId="44627" xr:uid="{6E198453-7EC6-40FE-A6D8-24DA3EE80FE0}"/>
    <cellStyle name="Normale 16 2 2 2 2 3" xfId="33210" xr:uid="{00728DCE-4CE3-486C-9373-AAEF5D6387D2}"/>
    <cellStyle name="Normale 16 2 2 2 3" xfId="16082" xr:uid="{E8597BD8-9AFE-436C-8B2D-03A22D78F47C}"/>
    <cellStyle name="Normale 16 2 2 2 3 2" xfId="38919" xr:uid="{3AF47BD6-2713-46E1-A6A1-AFA44A1959D2}"/>
    <cellStyle name="Normale 16 2 2 2 4" xfId="27502" xr:uid="{6D76F79E-E045-4D98-A899-9E2FED558BC0}"/>
    <cellStyle name="Normale 16 2 2 3" xfId="7519" xr:uid="{38AF5A5F-AE64-4D99-BB37-14851CAB0BE4}"/>
    <cellStyle name="Normale 16 2 2 3 2" xfId="18936" xr:uid="{E57B92F7-9936-4A13-ADEB-80415800258B}"/>
    <cellStyle name="Normale 16 2 2 3 2 2" xfId="41773" xr:uid="{817CF1E7-B231-4241-9DB1-CBCDC6D6FCE2}"/>
    <cellStyle name="Normale 16 2 2 3 3" xfId="30356" xr:uid="{9BC80970-7DB7-4963-95A6-5880F951D0EE}"/>
    <cellStyle name="Normale 16 2 2 4" xfId="13228" xr:uid="{36CDCF3D-20A8-4DBF-82F5-4A0D162905B3}"/>
    <cellStyle name="Normale 16 2 2 4 2" xfId="36065" xr:uid="{EAFCCA1D-97F3-4A19-9C1A-6E80326D8A2B}"/>
    <cellStyle name="Normale 16 2 2 5" xfId="24648" xr:uid="{9229AAD9-E86D-4116-B517-48ED57197239}"/>
    <cellStyle name="Normale 16 2 3" xfId="3237" xr:uid="{22E01F0B-65C5-4FB3-97A4-FAE6DC9BB5F5}"/>
    <cellStyle name="Normale 16 2 3 2" xfId="8946" xr:uid="{70E3753C-4F65-4C77-A34F-C7CB3F490326}"/>
    <cellStyle name="Normale 16 2 3 2 2" xfId="20363" xr:uid="{7FE480C7-15FE-4C05-AD38-E678ABE439DF}"/>
    <cellStyle name="Normale 16 2 3 2 2 2" xfId="43200" xr:uid="{A9A13BC3-67A2-4ABF-9549-082DFA9835AE}"/>
    <cellStyle name="Normale 16 2 3 2 3" xfId="31783" xr:uid="{6051F5E2-D2EB-4B92-9103-B9BB4C6CE157}"/>
    <cellStyle name="Normale 16 2 3 3" xfId="14655" xr:uid="{E8EA24D1-26CB-4BFD-AF90-FB2C6AE3376B}"/>
    <cellStyle name="Normale 16 2 3 3 2" xfId="37492" xr:uid="{C1B58CE9-6165-4A0E-99D9-740799C1FA8C}"/>
    <cellStyle name="Normale 16 2 3 4" xfId="26075" xr:uid="{81E9C99D-E7B9-43B7-A4EA-CFEAA4B9F97B}"/>
    <cellStyle name="Normale 16 2 4" xfId="6092" xr:uid="{2E846242-8597-497F-9F58-9A2AD1BF1133}"/>
    <cellStyle name="Normale 16 2 4 2" xfId="17509" xr:uid="{1C3B1139-1FD4-4829-8E8D-86FAFAB98E38}"/>
    <cellStyle name="Normale 16 2 4 2 2" xfId="40346" xr:uid="{88B3F4A1-F502-4A7D-BFA5-D7F13C45CFCE}"/>
    <cellStyle name="Normale 16 2 4 3" xfId="28929" xr:uid="{4F3783AD-2C21-4DD9-9EC4-9DF9A85EAB55}"/>
    <cellStyle name="Normale 16 2 5" xfId="11801" xr:uid="{889D4B15-EC7D-4BEE-8CF5-7FA7912EBC51}"/>
    <cellStyle name="Normale 16 2 5 2" xfId="34638" xr:uid="{CE4939AC-1450-4121-95FB-E3AD1186EEB0}"/>
    <cellStyle name="Normale 16 2 6" xfId="23221" xr:uid="{9D5200C4-9156-4DD8-9A21-9E1DC22BFB0D}"/>
    <cellStyle name="Normale 16 3" xfId="1777" xr:uid="{436BDB1A-D65B-4427-88FC-6B0EE13E7981}"/>
    <cellStyle name="Normale 16 3 2" xfId="4633" xr:uid="{0DBFF291-ACAB-41FF-AD11-DAA1BA25D462}"/>
    <cellStyle name="Normale 16 3 2 2" xfId="10342" xr:uid="{10A40F0E-9B40-4ABE-B3C0-04148C8D8209}"/>
    <cellStyle name="Normale 16 3 2 2 2" xfId="21759" xr:uid="{E6228A2D-D8EF-471B-8FB0-D029DF944B14}"/>
    <cellStyle name="Normale 16 3 2 2 2 2" xfId="44596" xr:uid="{7082C713-A058-42C0-A1CD-106C762D40FB}"/>
    <cellStyle name="Normale 16 3 2 2 3" xfId="33179" xr:uid="{AA37A7AB-EC3C-48C6-A979-1A5672AC6080}"/>
    <cellStyle name="Normale 16 3 2 3" xfId="16051" xr:uid="{C0ECA789-1450-4AA8-BA32-2865A7F35DFB}"/>
    <cellStyle name="Normale 16 3 2 3 2" xfId="38888" xr:uid="{1B1129F8-0695-459B-B212-EFB2BEABA424}"/>
    <cellStyle name="Normale 16 3 2 4" xfId="27471" xr:uid="{26974835-F6C1-4D73-84C5-664A26E19EED}"/>
    <cellStyle name="Normale 16 3 3" xfId="7488" xr:uid="{0F222CC8-F4EA-42CD-BB27-4E1A3DF19F9D}"/>
    <cellStyle name="Normale 16 3 3 2" xfId="18905" xr:uid="{F81450F4-1BDE-4E96-B0E7-FD15AE46CDBB}"/>
    <cellStyle name="Normale 16 3 3 2 2" xfId="41742" xr:uid="{1D30E11F-A08D-4FE9-A2AD-6104272F06F7}"/>
    <cellStyle name="Normale 16 3 3 3" xfId="30325" xr:uid="{66C46134-C39F-4BCC-A435-19847AADB877}"/>
    <cellStyle name="Normale 16 3 4" xfId="13197" xr:uid="{49BD48D6-9689-41F5-973A-0B4794D8EF20}"/>
    <cellStyle name="Normale 16 3 4 2" xfId="36034" xr:uid="{179CE486-01DB-44F8-B883-6847B4774F00}"/>
    <cellStyle name="Normale 16 3 5" xfId="24617" xr:uid="{9FD21072-D51E-4FFE-BFE9-6D50C620EC4B}"/>
    <cellStyle name="Normale 16 4" xfId="3206" xr:uid="{01C79D23-E52B-468E-9A65-B647C7BB5748}"/>
    <cellStyle name="Normale 16 4 2" xfId="8915" xr:uid="{AACFDA1C-AECE-4DF5-B0D7-6BE57ADD0D0B}"/>
    <cellStyle name="Normale 16 4 2 2" xfId="20332" xr:uid="{8791F62E-F66D-44F5-BA83-A1877EBB3DE1}"/>
    <cellStyle name="Normale 16 4 2 2 2" xfId="43169" xr:uid="{D40AE35E-99DB-42D4-97FA-351EEAD40737}"/>
    <cellStyle name="Normale 16 4 2 3" xfId="31752" xr:uid="{0C24BE40-E43E-4CD5-886D-F10CB73A1004}"/>
    <cellStyle name="Normale 16 4 3" xfId="14624" xr:uid="{31C63E5E-253F-40D7-B38B-456AFAED3F98}"/>
    <cellStyle name="Normale 16 4 3 2" xfId="37461" xr:uid="{6A59CF4E-FE76-4F94-8516-F74E39B3623C}"/>
    <cellStyle name="Normale 16 4 4" xfId="26044" xr:uid="{54DB5FD2-451C-4C4C-86C5-62117177ACA9}"/>
    <cellStyle name="Normale 16 5" xfId="6061" xr:uid="{0251FDC2-BCE5-4839-B8CA-1AA6E1CCB4B8}"/>
    <cellStyle name="Normale 16 5 2" xfId="17478" xr:uid="{54D2D133-4877-4170-8E5E-F2F7F76E2378}"/>
    <cellStyle name="Normale 16 5 2 2" xfId="40315" xr:uid="{0A346E50-4848-4521-9DBE-7E6723EF670A}"/>
    <cellStyle name="Normale 16 5 3" xfId="28898" xr:uid="{93BDC4E3-AEE9-4F02-A221-15DB3CED042E}"/>
    <cellStyle name="Normale 16 6" xfId="11770" xr:uid="{56B03993-236C-4AED-9610-281E68BA2950}"/>
    <cellStyle name="Normale 16 6 2" xfId="34607" xr:uid="{31E374FF-1A07-45C2-B432-BD079E9CCB03}"/>
    <cellStyle name="Normale 16 7" xfId="23190" xr:uid="{5E381DCB-57F8-413E-B7E0-92786CA689CF}"/>
    <cellStyle name="Normale 17" xfId="65" xr:uid="{00000000-0005-0000-0000-00002D000000}"/>
    <cellStyle name="Normale 17 2" xfId="108" xr:uid="{00000000-0005-0000-0000-00002E000000}"/>
    <cellStyle name="Normale 17 2 2" xfId="1809" xr:uid="{58F60CF5-0B6F-4ACF-9B45-20665DC5A9CC}"/>
    <cellStyle name="Normale 17 2 2 2" xfId="4665" xr:uid="{A03E236B-66A0-45C3-8D2C-E9F7844D15EA}"/>
    <cellStyle name="Normale 17 2 2 2 2" xfId="10374" xr:uid="{756E5C54-6690-414D-B922-CC4BD5124009}"/>
    <cellStyle name="Normale 17 2 2 2 2 2" xfId="21791" xr:uid="{0728AC11-DEEC-4DBA-8E40-501D1F38699F}"/>
    <cellStyle name="Normale 17 2 2 2 2 2 2" xfId="44628" xr:uid="{E14E1605-4F19-4673-9504-EEB687007F46}"/>
    <cellStyle name="Normale 17 2 2 2 2 3" xfId="33211" xr:uid="{3104A184-F422-47AC-850C-CB946FDFF827}"/>
    <cellStyle name="Normale 17 2 2 2 3" xfId="16083" xr:uid="{66A718E4-C709-4D8A-8DCA-1DCB5E2EC9E3}"/>
    <cellStyle name="Normale 17 2 2 2 3 2" xfId="38920" xr:uid="{B5517B96-89CA-4FBD-B979-2A660E1343E8}"/>
    <cellStyle name="Normale 17 2 2 2 4" xfId="27503" xr:uid="{07CB255B-2A79-43A3-9220-9510147BEEB3}"/>
    <cellStyle name="Normale 17 2 2 3" xfId="7520" xr:uid="{764793C2-A3D7-4AD7-9749-AD8E4C91E636}"/>
    <cellStyle name="Normale 17 2 2 3 2" xfId="18937" xr:uid="{EDB40A41-AAF5-429D-92A0-C0A08A9DA9C0}"/>
    <cellStyle name="Normale 17 2 2 3 2 2" xfId="41774" xr:uid="{372780EE-8F11-4364-B2D1-AF69049FDA94}"/>
    <cellStyle name="Normale 17 2 2 3 3" xfId="30357" xr:uid="{1D63BA25-7495-4A0A-AEBA-0353494F764B}"/>
    <cellStyle name="Normale 17 2 2 4" xfId="13229" xr:uid="{DFB0F4A0-0ED2-4062-98C6-76FF14DCC9BA}"/>
    <cellStyle name="Normale 17 2 2 4 2" xfId="36066" xr:uid="{B982642E-222D-4DCE-BA82-CC359A37D5C8}"/>
    <cellStyle name="Normale 17 2 2 5" xfId="24649" xr:uid="{B881DFF2-FBF4-4CFD-B463-E28E2F30A25E}"/>
    <cellStyle name="Normale 17 2 3" xfId="3238" xr:uid="{08CD2944-DF6C-45B3-8249-D6CD5B16C296}"/>
    <cellStyle name="Normale 17 2 3 2" xfId="8947" xr:uid="{9E068D00-F4B2-4C24-81FC-3874725C250B}"/>
    <cellStyle name="Normale 17 2 3 2 2" xfId="20364" xr:uid="{06395E70-3BCA-461B-840E-CCBC1FA46DB0}"/>
    <cellStyle name="Normale 17 2 3 2 2 2" xfId="43201" xr:uid="{2D48D1C6-34DB-423B-B8B8-D0BCB5D45379}"/>
    <cellStyle name="Normale 17 2 3 2 3" xfId="31784" xr:uid="{16C87C17-D816-4ED8-90BC-00B677E92DC4}"/>
    <cellStyle name="Normale 17 2 3 3" xfId="14656" xr:uid="{696484A4-3CE0-4C35-A336-4FC31D513BFD}"/>
    <cellStyle name="Normale 17 2 3 3 2" xfId="37493" xr:uid="{8EEE4692-F365-42BA-AD79-1F341092312B}"/>
    <cellStyle name="Normale 17 2 3 4" xfId="26076" xr:uid="{1CE082EF-1649-4B2F-80F1-6EF30E197243}"/>
    <cellStyle name="Normale 17 2 4" xfId="6093" xr:uid="{DD891167-ADED-45D2-A5A2-9E5B48B7610E}"/>
    <cellStyle name="Normale 17 2 4 2" xfId="17510" xr:uid="{D6D38A8A-9AC2-4D89-8A3D-D969BCE16CFE}"/>
    <cellStyle name="Normale 17 2 4 2 2" xfId="40347" xr:uid="{8B65CEE3-21B8-4E1D-8716-81A158D4FE11}"/>
    <cellStyle name="Normale 17 2 4 3" xfId="28930" xr:uid="{0FAB72C0-EF37-4D34-A3A7-12DD265F5E34}"/>
    <cellStyle name="Normale 17 2 5" xfId="11802" xr:uid="{C8E7FA60-1E21-4960-AFBE-B8EE06CF7230}"/>
    <cellStyle name="Normale 17 2 5 2" xfId="34639" xr:uid="{10082AA1-DF53-4E62-8C01-639527B53872}"/>
    <cellStyle name="Normale 17 2 6" xfId="23222" xr:uid="{EA44B38F-756F-42D2-BEE8-6C2802ACDDC5}"/>
    <cellStyle name="Normale 17 3" xfId="1778" xr:uid="{A73C99C7-8824-4F96-8CA5-52EFA5B54B23}"/>
    <cellStyle name="Normale 17 3 2" xfId="4634" xr:uid="{68581D5C-2819-464C-B4CB-5518EEE390FC}"/>
    <cellStyle name="Normale 17 3 2 2" xfId="10343" xr:uid="{EDAB989F-C9BB-49A4-BD4C-8C88EA11CE54}"/>
    <cellStyle name="Normale 17 3 2 2 2" xfId="21760" xr:uid="{AB679713-9B28-403E-AC6A-3C6CEA714F52}"/>
    <cellStyle name="Normale 17 3 2 2 2 2" xfId="44597" xr:uid="{946D8CD3-D318-4B0B-A902-B04BDA8A4D0B}"/>
    <cellStyle name="Normale 17 3 2 2 3" xfId="33180" xr:uid="{EA1EB770-23E4-481B-B02A-B27F506E3BAA}"/>
    <cellStyle name="Normale 17 3 2 3" xfId="16052" xr:uid="{47763BB2-E7C8-4ED2-BA93-DAF312F3503F}"/>
    <cellStyle name="Normale 17 3 2 3 2" xfId="38889" xr:uid="{56D2FEDB-BC7E-4BC9-B47F-56531C934C77}"/>
    <cellStyle name="Normale 17 3 2 4" xfId="27472" xr:uid="{236C1DDF-68F6-4CAF-9AAD-B76D13AD4710}"/>
    <cellStyle name="Normale 17 3 3" xfId="7489" xr:uid="{86FEB1BC-2E1C-474A-B3B5-22451C627F26}"/>
    <cellStyle name="Normale 17 3 3 2" xfId="18906" xr:uid="{D0C18A30-5E88-4F00-8B96-5BBBCBB7FF7F}"/>
    <cellStyle name="Normale 17 3 3 2 2" xfId="41743" xr:uid="{09E0ABEE-2C9D-4384-AC77-B5F86F055A86}"/>
    <cellStyle name="Normale 17 3 3 3" xfId="30326" xr:uid="{6F07AD32-FDE1-473C-BEFB-E41B994BF771}"/>
    <cellStyle name="Normale 17 3 4" xfId="13198" xr:uid="{B2BF2364-53E2-454B-9B11-5F3B0D9E1FE4}"/>
    <cellStyle name="Normale 17 3 4 2" xfId="36035" xr:uid="{11D298B9-20AD-4622-973F-9E491A4527F5}"/>
    <cellStyle name="Normale 17 3 5" xfId="24618" xr:uid="{BC934023-2834-4979-983C-3326933E2304}"/>
    <cellStyle name="Normale 17 4" xfId="3207" xr:uid="{158A6616-890F-4AB5-BD0D-A199A4EEF197}"/>
    <cellStyle name="Normale 17 4 2" xfId="8916" xr:uid="{3D66C4FE-CBF6-4272-9F7D-A6CBB65C3BA5}"/>
    <cellStyle name="Normale 17 4 2 2" xfId="20333" xr:uid="{EA122924-D737-47CE-A3DF-17E5EBFE955D}"/>
    <cellStyle name="Normale 17 4 2 2 2" xfId="43170" xr:uid="{C2D0805E-F739-40F7-A770-2CB19DFD912F}"/>
    <cellStyle name="Normale 17 4 2 3" xfId="31753" xr:uid="{2244C674-052B-4464-9696-9E8603FC5372}"/>
    <cellStyle name="Normale 17 4 3" xfId="14625" xr:uid="{4216B159-F203-48DA-B2A1-D0A50A683778}"/>
    <cellStyle name="Normale 17 4 3 2" xfId="37462" xr:uid="{8F4CAFF9-6296-4182-BF50-A807B95FAB99}"/>
    <cellStyle name="Normale 17 4 4" xfId="26045" xr:uid="{695046E3-A117-4355-96DC-FEF9512614D3}"/>
    <cellStyle name="Normale 17 5" xfId="6062" xr:uid="{BD4B423A-9DF6-4454-9CB6-89B965E752CC}"/>
    <cellStyle name="Normale 17 5 2" xfId="17479" xr:uid="{A1327E62-D9DF-4F4D-BDF5-18C08B04559D}"/>
    <cellStyle name="Normale 17 5 2 2" xfId="40316" xr:uid="{C5E94905-4890-44F4-930B-4FD3583C8A8B}"/>
    <cellStyle name="Normale 17 5 3" xfId="28899" xr:uid="{D1C40F3D-FF8E-4EAB-A3B2-34E13968FC1D}"/>
    <cellStyle name="Normale 17 6" xfId="11771" xr:uid="{D38D3F08-A9A6-4C8F-8A6A-1C3C0758DD3E}"/>
    <cellStyle name="Normale 17 6 2" xfId="34608" xr:uid="{DAB8E3D7-48D2-4596-B459-B694692BFC4F}"/>
    <cellStyle name="Normale 17 7" xfId="23191" xr:uid="{DCC14652-3661-4865-A6A1-09AD2273F398}"/>
    <cellStyle name="Normale 18" xfId="67" xr:uid="{00000000-0005-0000-0000-00002F000000}"/>
    <cellStyle name="Normale 18 2" xfId="109" xr:uid="{00000000-0005-0000-0000-000030000000}"/>
    <cellStyle name="Normale 18 2 2" xfId="1810" xr:uid="{F2DE1438-155E-484E-A4BA-A33FAF2B3E7B}"/>
    <cellStyle name="Normale 18 2 2 2" xfId="4666" xr:uid="{879AB81B-C536-4C49-AD3B-60E3B9C3EEA2}"/>
    <cellStyle name="Normale 18 2 2 2 2" xfId="10375" xr:uid="{5EF2F087-6E04-4393-BC75-2F3BE4555441}"/>
    <cellStyle name="Normale 18 2 2 2 2 2" xfId="21792" xr:uid="{D75B869F-53EA-45B2-B088-54D2AEEDE872}"/>
    <cellStyle name="Normale 18 2 2 2 2 2 2" xfId="44629" xr:uid="{6E5746B1-40C1-4041-9C14-3B24C12ABC98}"/>
    <cellStyle name="Normale 18 2 2 2 2 3" xfId="33212" xr:uid="{BC4DCC5D-09B5-4FBF-8FDD-F42D2A5021C8}"/>
    <cellStyle name="Normale 18 2 2 2 3" xfId="16084" xr:uid="{96ED7D1B-4B12-4516-86F5-6426B186B0BF}"/>
    <cellStyle name="Normale 18 2 2 2 3 2" xfId="38921" xr:uid="{1674B3AA-3105-488B-8BB7-98F6A23C2A48}"/>
    <cellStyle name="Normale 18 2 2 2 4" xfId="27504" xr:uid="{5BA1B98C-586A-4712-9979-B897B0BA6A63}"/>
    <cellStyle name="Normale 18 2 2 3" xfId="7521" xr:uid="{0073AB65-9D11-450E-94AF-E61E0FC0D4D3}"/>
    <cellStyle name="Normale 18 2 2 3 2" xfId="18938" xr:uid="{84A2AA69-B3E4-4575-B416-3201184132B2}"/>
    <cellStyle name="Normale 18 2 2 3 2 2" xfId="41775" xr:uid="{5AF641C7-9642-4EC5-9AB6-E511E2A6F929}"/>
    <cellStyle name="Normale 18 2 2 3 3" xfId="30358" xr:uid="{FE6D0478-B4D5-490A-8D41-7E712DAE9FB7}"/>
    <cellStyle name="Normale 18 2 2 4" xfId="13230" xr:uid="{75FCF70B-6F40-498B-B82B-D82A73BC1A17}"/>
    <cellStyle name="Normale 18 2 2 4 2" xfId="36067" xr:uid="{0C5497F5-446E-40E7-923C-17118922AA43}"/>
    <cellStyle name="Normale 18 2 2 5" xfId="24650" xr:uid="{04FAAD88-3F03-4D44-92E1-82349BB5AB24}"/>
    <cellStyle name="Normale 18 2 3" xfId="3239" xr:uid="{29D2BAB9-2D88-49E8-96D2-42BCE6631181}"/>
    <cellStyle name="Normale 18 2 3 2" xfId="8948" xr:uid="{E69C9083-3077-4E6A-86E3-83AAA2737190}"/>
    <cellStyle name="Normale 18 2 3 2 2" xfId="20365" xr:uid="{4F00C500-4D3E-4753-92AD-D832D80D737D}"/>
    <cellStyle name="Normale 18 2 3 2 2 2" xfId="43202" xr:uid="{0E1E6067-F692-44B4-9F67-997F004794DF}"/>
    <cellStyle name="Normale 18 2 3 2 3" xfId="31785" xr:uid="{30C99ED0-319E-4DD6-A8C4-525D0AF268A7}"/>
    <cellStyle name="Normale 18 2 3 3" xfId="14657" xr:uid="{6937D043-8899-4A2F-A769-88B65A821ABB}"/>
    <cellStyle name="Normale 18 2 3 3 2" xfId="37494" xr:uid="{CF906A75-CD2D-494B-8DFC-81098B026FE7}"/>
    <cellStyle name="Normale 18 2 3 4" xfId="26077" xr:uid="{7B3E27F4-59D3-4943-B4BD-0890A3F3AF6E}"/>
    <cellStyle name="Normale 18 2 4" xfId="6094" xr:uid="{082B3602-61BB-4D63-8500-FAA81381E51D}"/>
    <cellStyle name="Normale 18 2 4 2" xfId="17511" xr:uid="{94ED8AC8-1CD6-4976-851C-F7248324D56C}"/>
    <cellStyle name="Normale 18 2 4 2 2" xfId="40348" xr:uid="{9AD99EDD-09B3-4898-842C-C1F8129DA2E9}"/>
    <cellStyle name="Normale 18 2 4 3" xfId="28931" xr:uid="{8DD673F8-9D4B-47BF-8D0F-2A280411A469}"/>
    <cellStyle name="Normale 18 2 5" xfId="11803" xr:uid="{B4A1354D-3AC6-4029-83FA-F043C749556E}"/>
    <cellStyle name="Normale 18 2 5 2" xfId="34640" xr:uid="{B995C12C-0766-4BAA-A294-66FCE9B9218B}"/>
    <cellStyle name="Normale 18 2 6" xfId="23223" xr:uid="{4FE6DBE8-46AA-4895-87A9-12E7A137148F}"/>
    <cellStyle name="Normale 18 3" xfId="1779" xr:uid="{7BD12E02-116A-485C-BFB9-A6F6B835A529}"/>
    <cellStyle name="Normale 18 3 2" xfId="4635" xr:uid="{7677484D-1AB5-4224-8AFB-5DDDAD79B464}"/>
    <cellStyle name="Normale 18 3 2 2" xfId="10344" xr:uid="{4811F048-E76E-4F52-96B0-6481B3AAD30B}"/>
    <cellStyle name="Normale 18 3 2 2 2" xfId="21761" xr:uid="{0A2AEB17-A9A4-44CB-B982-336C23226D9F}"/>
    <cellStyle name="Normale 18 3 2 2 2 2" xfId="44598" xr:uid="{9C979A4F-8599-4669-9DB0-E0CEDBD3E514}"/>
    <cellStyle name="Normale 18 3 2 2 3" xfId="33181" xr:uid="{1CC1CAB8-71A3-4A2F-A837-69F77C3D6C4A}"/>
    <cellStyle name="Normale 18 3 2 3" xfId="16053" xr:uid="{7E5B3DCA-65AD-4355-AFD9-948963DDF875}"/>
    <cellStyle name="Normale 18 3 2 3 2" xfId="38890" xr:uid="{629AAC55-4F3E-4E1D-83F2-B847F390FDC0}"/>
    <cellStyle name="Normale 18 3 2 4" xfId="27473" xr:uid="{FF329D56-D1C0-426E-B244-3FA64B397B10}"/>
    <cellStyle name="Normale 18 3 3" xfId="7490" xr:uid="{881B0411-1F66-4B0B-8546-B222E28ED033}"/>
    <cellStyle name="Normale 18 3 3 2" xfId="18907" xr:uid="{630F3FBD-BE92-4D4C-84E6-6A456046D43C}"/>
    <cellStyle name="Normale 18 3 3 2 2" xfId="41744" xr:uid="{D254716D-30D8-4240-AA40-EB29DB5C056F}"/>
    <cellStyle name="Normale 18 3 3 3" xfId="30327" xr:uid="{DF299A04-BBFF-4A21-9994-6574FDBE2884}"/>
    <cellStyle name="Normale 18 3 4" xfId="13199" xr:uid="{0A9890C4-57B7-43DD-B3DC-7A704D734719}"/>
    <cellStyle name="Normale 18 3 4 2" xfId="36036" xr:uid="{597844FD-ED1B-479C-B4DB-32F4748DBD1B}"/>
    <cellStyle name="Normale 18 3 5" xfId="24619" xr:uid="{C337ECD4-0440-4C69-94D2-452A8F094D21}"/>
    <cellStyle name="Normale 18 4" xfId="3208" xr:uid="{713F5D7F-4785-4B66-8FA8-72BFDEA46C86}"/>
    <cellStyle name="Normale 18 4 2" xfId="8917" xr:uid="{D66F7412-070A-4246-9049-3FD63F91B959}"/>
    <cellStyle name="Normale 18 4 2 2" xfId="20334" xr:uid="{BBCE8CDD-58C4-48A4-8CC4-03577C9265DE}"/>
    <cellStyle name="Normale 18 4 2 2 2" xfId="43171" xr:uid="{DFDEEEA1-B013-4230-88AE-27F4668E2416}"/>
    <cellStyle name="Normale 18 4 2 3" xfId="31754" xr:uid="{6834D01C-0C66-48DA-99A3-F457F06FFEBA}"/>
    <cellStyle name="Normale 18 4 3" xfId="14626" xr:uid="{1AFC0435-04D2-432D-9977-F84575573136}"/>
    <cellStyle name="Normale 18 4 3 2" xfId="37463" xr:uid="{C1715D3C-C856-4030-B4AA-32A4497B3F5C}"/>
    <cellStyle name="Normale 18 4 4" xfId="26046" xr:uid="{424F3BCF-1518-4004-9028-7555F994654F}"/>
    <cellStyle name="Normale 18 5" xfId="6063" xr:uid="{B81C022D-6198-46B1-9F0C-D723A242BEC0}"/>
    <cellStyle name="Normale 18 5 2" xfId="17480" xr:uid="{0D796DB0-0396-49EC-B8CF-6A6FC5F5CD08}"/>
    <cellStyle name="Normale 18 5 2 2" xfId="40317" xr:uid="{601F1AB2-0401-438D-A23C-1FA2644F9B51}"/>
    <cellStyle name="Normale 18 5 3" xfId="28900" xr:uid="{B4501432-A779-4054-81CD-C01A2636A62E}"/>
    <cellStyle name="Normale 18 6" xfId="11772" xr:uid="{06977A3C-D99C-4BCB-9FC8-2B77FEFBBFC9}"/>
    <cellStyle name="Normale 18 6 2" xfId="34609" xr:uid="{47C0F885-235F-40A8-A58C-DD185EF28398}"/>
    <cellStyle name="Normale 18 7" xfId="23192" xr:uid="{2D327689-BEC4-4E90-A829-35FB99A1D313}"/>
    <cellStyle name="Normale 19" xfId="3" xr:uid="{00000000-0005-0000-0000-000031000000}"/>
    <cellStyle name="Normale 19 2" xfId="1811" xr:uid="{EE8F408B-358A-419D-92C4-498402EC1B88}"/>
    <cellStyle name="Normale 19 2 2" xfId="4667" xr:uid="{F8B45D41-3578-4DD8-89D2-A6F290E29A08}"/>
    <cellStyle name="Normale 19 2 2 2" xfId="10376" xr:uid="{464C52D9-71C3-44D0-8AE9-EE54292B711E}"/>
    <cellStyle name="Normale 19 2 2 2 2" xfId="21793" xr:uid="{F131383F-3778-47FB-A802-CAE3F6AB70E3}"/>
    <cellStyle name="Normale 19 2 2 2 2 2" xfId="44630" xr:uid="{1A87F641-2159-4267-B23F-DA9FF9A6CBF9}"/>
    <cellStyle name="Normale 19 2 2 2 3" xfId="33213" xr:uid="{26B880C0-6604-473C-AC2D-ECB0B879A431}"/>
    <cellStyle name="Normale 19 2 2 3" xfId="16085" xr:uid="{F461928D-20E4-4EFD-95E1-07E67ED0D72F}"/>
    <cellStyle name="Normale 19 2 2 3 2" xfId="38922" xr:uid="{7E907439-EDDF-4CAF-B0EB-4A0BF2BC360D}"/>
    <cellStyle name="Normale 19 2 2 4" xfId="27505" xr:uid="{6068505E-9621-49BF-95E5-7CC8A1293B22}"/>
    <cellStyle name="Normale 19 2 3" xfId="7522" xr:uid="{46D7FB74-BE8C-44CF-9F46-5A6CD3D2ABCF}"/>
    <cellStyle name="Normale 19 2 3 2" xfId="18939" xr:uid="{96C9890A-26C3-4C66-BA71-3A6001A4050E}"/>
    <cellStyle name="Normale 19 2 3 2 2" xfId="41776" xr:uid="{4229CBB7-A86D-429E-9ACD-D5DC07D6C468}"/>
    <cellStyle name="Normale 19 2 3 3" xfId="30359" xr:uid="{D7FA4B98-3B1A-441F-B400-C82BA90C5ED3}"/>
    <cellStyle name="Normale 19 2 4" xfId="13231" xr:uid="{FA8A2649-5499-4B11-898B-E470D2A6D453}"/>
    <cellStyle name="Normale 19 2 4 2" xfId="36068" xr:uid="{D9247B14-6200-4490-9FD7-C6524C401153}"/>
    <cellStyle name="Normale 19 2 5" xfId="24651" xr:uid="{F1050E2B-6F1C-40C8-AC5E-665A28177CF6}"/>
    <cellStyle name="Normale 19 3" xfId="3240" xr:uid="{0E26A521-F00B-4663-B084-131D71A8D6F5}"/>
    <cellStyle name="Normale 19 3 2" xfId="8949" xr:uid="{962640A2-9F3B-457C-943B-DB43EF3342BA}"/>
    <cellStyle name="Normale 19 3 2 2" xfId="20366" xr:uid="{65B70961-7D27-467B-8D81-989CB6D4E927}"/>
    <cellStyle name="Normale 19 3 2 2 2" xfId="43203" xr:uid="{077090D2-34F1-498C-BFF4-8E5CB1C3196B}"/>
    <cellStyle name="Normale 19 3 2 3" xfId="31786" xr:uid="{EAC67879-EC2D-4B48-B318-5F6874307C5C}"/>
    <cellStyle name="Normale 19 3 3" xfId="14658" xr:uid="{4FE402CA-B2BC-4A68-8A3A-5783707F04BD}"/>
    <cellStyle name="Normale 19 3 3 2" xfId="37495" xr:uid="{97668CC7-7D42-4967-8BC2-2F480232C94B}"/>
    <cellStyle name="Normale 19 3 4" xfId="26078" xr:uid="{8D48583E-10B6-4A3F-A2B9-6C178FE24F50}"/>
    <cellStyle name="Normale 19 4" xfId="6095" xr:uid="{22C70756-BC36-4606-B5CD-FEFD0256DD45}"/>
    <cellStyle name="Normale 19 4 2" xfId="17512" xr:uid="{952FD351-07B4-42C1-906A-E9D91118689B}"/>
    <cellStyle name="Normale 19 4 2 2" xfId="40349" xr:uid="{72A35522-45F1-4AB7-854A-5A4D96F4146A}"/>
    <cellStyle name="Normale 19 4 3" xfId="28932" xr:uid="{6E6F4309-A9FD-4458-9B22-0E3339CB7FE5}"/>
    <cellStyle name="Normale 19 5" xfId="11804" xr:uid="{518A2A07-9521-43D5-9083-B2FF5EB6FDCF}"/>
    <cellStyle name="Normale 19 5 2" xfId="34641" xr:uid="{2125AFAE-8398-4ABD-9267-D30C96EE5D5B}"/>
    <cellStyle name="Normale 19 6" xfId="23224" xr:uid="{7ED766A1-F27F-43A5-9E31-A69951512038}"/>
    <cellStyle name="Normale 19 7" xfId="46016" xr:uid="{19E58B2F-BB59-4786-B0B1-20DB299EB616}"/>
    <cellStyle name="Normale 19 8" xfId="146" xr:uid="{8D850E1A-AEFA-49AE-98BB-FB0F258B61FF}"/>
    <cellStyle name="Normale 2" xfId="22" xr:uid="{00000000-0005-0000-0000-000032000000}"/>
    <cellStyle name="Normale 2 2" xfId="15" xr:uid="{00000000-0005-0000-0000-000033000000}"/>
    <cellStyle name="Normale 2 2 10" xfId="23171" xr:uid="{0354C50A-4729-412C-8115-7FB163342011}"/>
    <cellStyle name="Normale 2 2 2" xfId="64" xr:uid="{00000000-0005-0000-0000-000034000000}"/>
    <cellStyle name="Normale 2 2 2 2" xfId="228" xr:uid="{FF8B1002-7900-4C44-8B08-EF1CD43D00DE}"/>
    <cellStyle name="Normale 2 2 3" xfId="84" xr:uid="{00000000-0005-0000-0000-000035000000}"/>
    <cellStyle name="Normale 2 2 3 2" xfId="8" xr:uid="{00000000-0005-0000-0000-000036000000}"/>
    <cellStyle name="Normale 2 2 3 3" xfId="1789" xr:uid="{0E6D57FB-B6EC-48E4-BF55-A3549A32E944}"/>
    <cellStyle name="Normale 2 2 3 3 2" xfId="4645" xr:uid="{EC563BB0-8D07-4E0E-9F98-DF580C7AF933}"/>
    <cellStyle name="Normale 2 2 3 3 2 2" xfId="10354" xr:uid="{F5337F9A-361C-43B5-8C9E-18822FD7D8C6}"/>
    <cellStyle name="Normale 2 2 3 3 2 2 2" xfId="21771" xr:uid="{C1066B68-070F-4312-B410-EFD56DC5C572}"/>
    <cellStyle name="Normale 2 2 3 3 2 2 2 2" xfId="44608" xr:uid="{20A977A9-347F-4B95-BF1E-61E24BADA149}"/>
    <cellStyle name="Normale 2 2 3 3 2 2 3" xfId="33191" xr:uid="{3C48D7FE-5417-4602-9FBD-27D8AB0B0743}"/>
    <cellStyle name="Normale 2 2 3 3 2 3" xfId="16063" xr:uid="{E1B916EF-3BDE-4A16-83AE-31D1E240561B}"/>
    <cellStyle name="Normale 2 2 3 3 2 3 2" xfId="38900" xr:uid="{64F19713-2634-4844-9CCE-743238D71BCD}"/>
    <cellStyle name="Normale 2 2 3 3 2 4" xfId="27483" xr:uid="{1059A42E-6E76-44D5-9273-BA16F225739B}"/>
    <cellStyle name="Normale 2 2 3 3 3" xfId="7500" xr:uid="{30C6E900-540A-4C89-A440-3B47A79A9759}"/>
    <cellStyle name="Normale 2 2 3 3 3 2" xfId="18917" xr:uid="{2F1B3F28-AD6C-4928-B5C5-7C5447B1A5C9}"/>
    <cellStyle name="Normale 2 2 3 3 3 2 2" xfId="41754" xr:uid="{84D70F8D-CF47-41CF-9C17-239DA9423349}"/>
    <cellStyle name="Normale 2 2 3 3 3 3" xfId="30337" xr:uid="{059F2EE7-EC0A-4CE2-9364-5F843B22249D}"/>
    <cellStyle name="Normale 2 2 3 3 4" xfId="13209" xr:uid="{BAC9FD0A-19B6-4AA7-8B8E-150E39535D84}"/>
    <cellStyle name="Normale 2 2 3 3 4 2" xfId="36046" xr:uid="{A1026D35-1201-48F6-BA90-3273AD2F9857}"/>
    <cellStyle name="Normale 2 2 3 3 5" xfId="24629" xr:uid="{6E3DAB68-48AD-47B1-873D-E6491A1747B0}"/>
    <cellStyle name="Normale 2 2 3 4" xfId="3218" xr:uid="{00B64C8B-64E6-42B4-A5FB-9373E120C037}"/>
    <cellStyle name="Normale 2 2 3 4 2" xfId="8927" xr:uid="{6843942E-E2A2-469E-92A7-40803D738B20}"/>
    <cellStyle name="Normale 2 2 3 4 2 2" xfId="20344" xr:uid="{9BBA772C-2A5A-481A-A390-9EFC3AD31D71}"/>
    <cellStyle name="Normale 2 2 3 4 2 2 2" xfId="43181" xr:uid="{DA9792E8-A86E-4FB3-B7A4-8C19032EF066}"/>
    <cellStyle name="Normale 2 2 3 4 2 3" xfId="31764" xr:uid="{B9AD1E80-0CD3-4A59-B7EB-2824CC08F793}"/>
    <cellStyle name="Normale 2 2 3 4 3" xfId="14636" xr:uid="{03F4FE28-AF59-4460-BC83-C8FFCDDD4C15}"/>
    <cellStyle name="Normale 2 2 3 4 3 2" xfId="37473" xr:uid="{AE17B5A3-4452-43C3-A44B-B38C263E3F21}"/>
    <cellStyle name="Normale 2 2 3 4 4" xfId="26056" xr:uid="{B7C7704B-7934-48CD-9BD4-73061F70FBE1}"/>
    <cellStyle name="Normale 2 2 3 5" xfId="6073" xr:uid="{5EB7FB5D-0690-49F0-8FD6-CA69160B0E34}"/>
    <cellStyle name="Normale 2 2 3 5 2" xfId="17490" xr:uid="{6E3B1200-E27D-45AA-9050-A2C2C60B0117}"/>
    <cellStyle name="Normale 2 2 3 5 2 2" xfId="40327" xr:uid="{D96FC5BA-1B57-4D87-A622-A393694944D9}"/>
    <cellStyle name="Normale 2 2 3 5 3" xfId="28910" xr:uid="{8FEFF3D0-866D-4CBD-AED7-26922C6CA446}"/>
    <cellStyle name="Normale 2 2 3 6" xfId="11782" xr:uid="{09940F0E-2F7F-471B-9683-1880939ADE7A}"/>
    <cellStyle name="Normale 2 2 3 6 2" xfId="34619" xr:uid="{FA6095D1-F5A9-4AF4-A0F2-FD98A1064906}"/>
    <cellStyle name="Normale 2 2 3 7" xfId="23202" xr:uid="{E1A42888-E011-470A-9CE4-A68526844E3A}"/>
    <cellStyle name="Normale 2 2 4" xfId="186" xr:uid="{4C91B8DA-EB9E-4459-841D-DCC3C7468CD2}"/>
    <cellStyle name="Normale 2 2 4 2" xfId="1837" xr:uid="{FB9F1863-4A4C-454E-8D4D-D33871E843CF}"/>
    <cellStyle name="Normale 2 2 4 2 2" xfId="4693" xr:uid="{8817301C-EBEE-434E-BA32-6F7F5EF8A5A1}"/>
    <cellStyle name="Normale 2 2 4 2 2 2" xfId="10402" xr:uid="{CBA060AD-19AD-41CB-A5A0-5BAD775FE9A7}"/>
    <cellStyle name="Normale 2 2 4 2 2 2 2" xfId="21819" xr:uid="{731C5346-636C-4304-B3E0-AEA835FF1D62}"/>
    <cellStyle name="Normale 2 2 4 2 2 2 2 2" xfId="44656" xr:uid="{86FB6AFA-74F3-4C5C-95E2-98DAB28F5666}"/>
    <cellStyle name="Normale 2 2 4 2 2 2 3" xfId="33239" xr:uid="{BBAD0FE1-F0C7-4743-A02B-7EB0AFCCE888}"/>
    <cellStyle name="Normale 2 2 4 2 2 3" xfId="16111" xr:uid="{24A6935A-E28B-49D1-A259-46269A241372}"/>
    <cellStyle name="Normale 2 2 4 2 2 3 2" xfId="38948" xr:uid="{5ACECFF0-C6C7-4462-9518-E610A5A28F38}"/>
    <cellStyle name="Normale 2 2 4 2 2 4" xfId="27531" xr:uid="{3A668B8C-9C82-4147-A06D-9287FA96BE90}"/>
    <cellStyle name="Normale 2 2 4 2 3" xfId="7548" xr:uid="{C89BA010-C7B8-4179-95AB-A67D5402F592}"/>
    <cellStyle name="Normale 2 2 4 2 3 2" xfId="18965" xr:uid="{CD8D48C1-56D5-4C9B-9CAD-C8C0BC039543}"/>
    <cellStyle name="Normale 2 2 4 2 3 2 2" xfId="41802" xr:uid="{7D54EDCA-2219-43D2-B70C-49F0D036DC94}"/>
    <cellStyle name="Normale 2 2 4 2 3 3" xfId="30385" xr:uid="{0A243DF6-2DF2-432A-9FD7-73FDBB443E9F}"/>
    <cellStyle name="Normale 2 2 4 2 4" xfId="13257" xr:uid="{CD6FF88D-43EA-4FC0-B2E2-D68DE3306EF9}"/>
    <cellStyle name="Normale 2 2 4 2 4 2" xfId="36094" xr:uid="{58D280D4-3B94-4D68-A5AD-2D632CB96246}"/>
    <cellStyle name="Normale 2 2 4 2 5" xfId="24677" xr:uid="{C6957825-49E2-414A-9BAD-24B41075EE9A}"/>
    <cellStyle name="Normale 2 2 4 3" xfId="3266" xr:uid="{0F04FD3F-8C07-4B9D-9531-EB0E50BD5865}"/>
    <cellStyle name="Normale 2 2 4 3 2" xfId="8975" xr:uid="{3849DABF-DA7D-4E0C-B9E4-9BE58A757360}"/>
    <cellStyle name="Normale 2 2 4 3 2 2" xfId="20392" xr:uid="{437C4150-E4D1-40D5-9396-E542F569F6B8}"/>
    <cellStyle name="Normale 2 2 4 3 2 2 2" xfId="43229" xr:uid="{F15F8C20-E930-4C99-8F79-550D9BE03461}"/>
    <cellStyle name="Normale 2 2 4 3 2 3" xfId="31812" xr:uid="{89576750-5B34-4C8A-B041-60C297A0BE3F}"/>
    <cellStyle name="Normale 2 2 4 3 3" xfId="14684" xr:uid="{279AD28E-E323-4D4B-9315-BDFBAFB7BAD6}"/>
    <cellStyle name="Normale 2 2 4 3 3 2" xfId="37521" xr:uid="{8AF334F3-111B-426A-864E-7F1AE5BFCFF5}"/>
    <cellStyle name="Normale 2 2 4 3 4" xfId="26104" xr:uid="{ECEEAE0C-43A6-42E3-86D2-EC0C5D117FA0}"/>
    <cellStyle name="Normale 2 2 4 4" xfId="6121" xr:uid="{15E9280E-D7EF-4E57-A104-F932D1E30069}"/>
    <cellStyle name="Normale 2 2 4 4 2" xfId="17538" xr:uid="{CF59F828-0D62-4008-A6AC-75C1D6348F6D}"/>
    <cellStyle name="Normale 2 2 4 4 2 2" xfId="40375" xr:uid="{285F7053-5C41-449F-8D87-06311A54A931}"/>
    <cellStyle name="Normale 2 2 4 4 3" xfId="28958" xr:uid="{43A6AA7F-E90A-4078-A78E-6094A04152FE}"/>
    <cellStyle name="Normale 2 2 4 5" xfId="11830" xr:uid="{F609F2E0-238F-410F-8595-1664389BC473}"/>
    <cellStyle name="Normale 2 2 4 5 2" xfId="34667" xr:uid="{0E90533B-9175-435D-AB26-CCCED9E0B006}"/>
    <cellStyle name="Normale 2 2 4 6" xfId="23250" xr:uid="{19E0C2CE-9D37-4A38-9509-588542D0F573}"/>
    <cellStyle name="Normale 2 2 5" xfId="165" xr:uid="{689D5613-0540-45DF-8252-5A9287BDEA8C}"/>
    <cellStyle name="Normale 2 2 6" xfId="1758" xr:uid="{323BA277-F0FB-46DD-B4A7-638742658ED3}"/>
    <cellStyle name="Normale 2 2 6 2" xfId="4614" xr:uid="{67D5C794-F761-4482-8D86-B88692A1805C}"/>
    <cellStyle name="Normale 2 2 6 2 2" xfId="10323" xr:uid="{3891CA49-46BA-4045-9AC0-BA3550EAA3F1}"/>
    <cellStyle name="Normale 2 2 6 2 2 2" xfId="21740" xr:uid="{CC03DE14-3E28-4BE5-8D02-234997F54334}"/>
    <cellStyle name="Normale 2 2 6 2 2 2 2" xfId="44577" xr:uid="{8ECEBD3C-4CC8-4100-8481-CEB337E2A7D8}"/>
    <cellStyle name="Normale 2 2 6 2 2 3" xfId="33160" xr:uid="{C1172860-9518-4454-8596-063A41A7B08B}"/>
    <cellStyle name="Normale 2 2 6 2 3" xfId="16032" xr:uid="{27BD723D-1FF6-4633-8444-46CB6EC1C6DD}"/>
    <cellStyle name="Normale 2 2 6 2 3 2" xfId="38869" xr:uid="{0E00F346-9053-41B6-93A2-543891533DCA}"/>
    <cellStyle name="Normale 2 2 6 2 4" xfId="27452" xr:uid="{3BEE23E3-3251-40B2-8958-D4C52AFA8E49}"/>
    <cellStyle name="Normale 2 2 6 3" xfId="7469" xr:uid="{529E7A13-EE33-4242-BB1A-3E901D363479}"/>
    <cellStyle name="Normale 2 2 6 3 2" xfId="18886" xr:uid="{8BC4394E-4F2B-4CD7-A98F-3A68F5A090AB}"/>
    <cellStyle name="Normale 2 2 6 3 2 2" xfId="41723" xr:uid="{8B9F8739-603C-4C81-A314-8DB45843111F}"/>
    <cellStyle name="Normale 2 2 6 3 3" xfId="30306" xr:uid="{93D0AD15-6A51-4EFB-BDFF-D2F3D28540B8}"/>
    <cellStyle name="Normale 2 2 6 4" xfId="13178" xr:uid="{6AF2B95A-1903-4CB1-B1E8-4DFD325BABCD}"/>
    <cellStyle name="Normale 2 2 6 4 2" xfId="36015" xr:uid="{365ECFC4-E26D-439D-8E6B-947F265A1BEA}"/>
    <cellStyle name="Normale 2 2 6 5" xfId="24598" xr:uid="{0A58E8E3-BB9A-4470-9163-010F2980F4A5}"/>
    <cellStyle name="Normale 2 2 7" xfId="3187" xr:uid="{8557480B-CE1C-44D1-B831-66F82F785307}"/>
    <cellStyle name="Normale 2 2 7 2" xfId="8896" xr:uid="{6408BDD2-76AB-4205-8D3A-2C2F3642AAA7}"/>
    <cellStyle name="Normale 2 2 7 2 2" xfId="20313" xr:uid="{2C9B0664-3F4B-4019-9245-5A0FB6E01DD2}"/>
    <cellStyle name="Normale 2 2 7 2 2 2" xfId="43150" xr:uid="{B98973C4-EED6-492A-B0E8-BEE31AAFB744}"/>
    <cellStyle name="Normale 2 2 7 2 3" xfId="31733" xr:uid="{71ADF504-9BC8-48F7-8C28-3FE7302ADA22}"/>
    <cellStyle name="Normale 2 2 7 3" xfId="14605" xr:uid="{997F7E3D-128A-4155-BB19-5F8554DF411A}"/>
    <cellStyle name="Normale 2 2 7 3 2" xfId="37442" xr:uid="{9E90743D-EE43-49A1-942D-0D0B62896FF0}"/>
    <cellStyle name="Normale 2 2 7 4" xfId="26025" xr:uid="{DFCA3181-CAE5-4341-B68E-FE45EC173A0A}"/>
    <cellStyle name="Normale 2 2 8" xfId="6042" xr:uid="{183AC007-51D0-4C38-91E8-2E549BF5ECF7}"/>
    <cellStyle name="Normale 2 2 8 2" xfId="17459" xr:uid="{1AD35CE3-DBED-422D-B83F-573A1F536FBE}"/>
    <cellStyle name="Normale 2 2 8 2 2" xfId="40296" xr:uid="{61078D4C-A2DF-4F40-854E-C40BDD250428}"/>
    <cellStyle name="Normale 2 2 8 3" xfId="28879" xr:uid="{08BAE316-97C8-42B8-90DC-07BC05883126}"/>
    <cellStyle name="Normale 2 2 9" xfId="11751" xr:uid="{4E371397-B68F-4A6C-A740-D6719DC649B3}"/>
    <cellStyle name="Normale 2 2 9 2" xfId="34588" xr:uid="{89C8DCEE-DDA4-41A5-B48A-36CFC89C729E}"/>
    <cellStyle name="Normale 2 2_Esteso dl" xfId="749" xr:uid="{35064101-9788-4B1A-8AF0-2BA888039EB2}"/>
    <cellStyle name="Normale 2 3" xfId="59" xr:uid="{00000000-0005-0000-0000-000037000000}"/>
    <cellStyle name="Normale 2 3 2" xfId="10" xr:uid="{00000000-0005-0000-0000-000038000000}"/>
    <cellStyle name="Normale 2 3 2 2" xfId="260" xr:uid="{185CCC71-53B0-4C76-B336-A9D9969515AB}"/>
    <cellStyle name="Normale 2 4" xfId="70" xr:uid="{00000000-0005-0000-0000-000039000000}"/>
    <cellStyle name="Normale 2 4 2" xfId="1780" xr:uid="{7A7D143A-CBED-4408-A624-CA11A4040236}"/>
    <cellStyle name="Normale 2 4 2 2" xfId="4636" xr:uid="{CED85255-44DC-4979-A050-969F7DF2D4DD}"/>
    <cellStyle name="Normale 2 4 2 2 2" xfId="10345" xr:uid="{02654530-9D26-4874-BF9F-246A4E73CE19}"/>
    <cellStyle name="Normale 2 4 2 2 2 2" xfId="21762" xr:uid="{0A6E614F-A8E2-442F-A714-1769C0650E6B}"/>
    <cellStyle name="Normale 2 4 2 2 2 2 2" xfId="44599" xr:uid="{A93D2775-9A3C-46C8-8F05-7D8E6D5E7677}"/>
    <cellStyle name="Normale 2 4 2 2 2 3" xfId="33182" xr:uid="{4C7E752D-5890-4405-B5DA-E18575DA68A8}"/>
    <cellStyle name="Normale 2 4 2 2 3" xfId="16054" xr:uid="{91328401-6230-431C-9C92-B06016374459}"/>
    <cellStyle name="Normale 2 4 2 2 3 2" xfId="38891" xr:uid="{DD9144EF-A3B9-4EE9-8893-3EEED4C04D96}"/>
    <cellStyle name="Normale 2 4 2 2 4" xfId="27474" xr:uid="{2840FF0D-6FD6-493F-9B27-51B66C3E4D36}"/>
    <cellStyle name="Normale 2 4 2 3" xfId="7491" xr:uid="{EBF87490-293C-4263-B734-C7AD8445F650}"/>
    <cellStyle name="Normale 2 4 2 3 2" xfId="18908" xr:uid="{504CBA49-45AC-4A21-AFE5-CB683311A45F}"/>
    <cellStyle name="Normale 2 4 2 3 2 2" xfId="41745" xr:uid="{9DF6931A-063E-4316-AD22-E18E36484F2D}"/>
    <cellStyle name="Normale 2 4 2 3 3" xfId="30328" xr:uid="{1875C3FD-E61E-482E-AE6D-F4FB0F53BBA5}"/>
    <cellStyle name="Normale 2 4 2 4" xfId="13200" xr:uid="{56B58A8A-26CA-4646-B73B-9032BF7E05B1}"/>
    <cellStyle name="Normale 2 4 2 4 2" xfId="36037" xr:uid="{6C677A8C-C74A-4BE4-BA18-79F9BA965C3C}"/>
    <cellStyle name="Normale 2 4 2 5" xfId="24620" xr:uid="{766BAA58-782C-443B-965C-D752722C2B0A}"/>
    <cellStyle name="Normale 2 4 3" xfId="3209" xr:uid="{47B12D93-2F7D-4DBE-953D-038F7B050EA3}"/>
    <cellStyle name="Normale 2 4 3 2" xfId="8918" xr:uid="{F5BE9D71-ECD8-4485-9F37-5801BCEB966D}"/>
    <cellStyle name="Normale 2 4 3 2 2" xfId="20335" xr:uid="{2C1440CF-D37D-4C5D-A599-DB87FB517555}"/>
    <cellStyle name="Normale 2 4 3 2 2 2" xfId="43172" xr:uid="{AA998FAA-4F0E-46C5-8E8A-F0F762877888}"/>
    <cellStyle name="Normale 2 4 3 2 3" xfId="31755" xr:uid="{EACBF9CC-EAD9-48A5-9239-CCFC6FD2D6CA}"/>
    <cellStyle name="Normale 2 4 3 3" xfId="14627" xr:uid="{4D04BAB1-B341-426F-8023-49CF61DBE0AF}"/>
    <cellStyle name="Normale 2 4 3 3 2" xfId="37464" xr:uid="{EEA30DB1-9E31-4E70-9EB9-4D086B9FBE99}"/>
    <cellStyle name="Normale 2 4 3 4" xfId="26047" xr:uid="{21A8DC7E-6B18-4C4A-826F-6E5B178CEE6A}"/>
    <cellStyle name="Normale 2 4 4" xfId="6064" xr:uid="{3FD46AFF-61EA-477F-9C78-B7966123AB3E}"/>
    <cellStyle name="Normale 2 4 4 2" xfId="17481" xr:uid="{576A4658-FDD4-4039-A18F-29308DC1BFDC}"/>
    <cellStyle name="Normale 2 4 4 2 2" xfId="40318" xr:uid="{3A5CAD20-D854-4495-A3C3-0599E554E6E4}"/>
    <cellStyle name="Normale 2 4 4 3" xfId="28901" xr:uid="{EEB21778-6D52-4CB0-BD87-6011D281F435}"/>
    <cellStyle name="Normale 2 4 5" xfId="11773" xr:uid="{ED7C3141-A803-4EC9-934F-2D67C55FB4DA}"/>
    <cellStyle name="Normale 2 4 5 2" xfId="34610" xr:uid="{7ECDE57A-A52E-496E-8CE7-022D40C472C5}"/>
    <cellStyle name="Normale 2 4 6" xfId="23193" xr:uid="{FB69596C-7D9F-48F2-B9B8-5606D408D830}"/>
    <cellStyle name="Normale 2 5" xfId="1748" xr:uid="{073EBD3F-EED8-4D9C-881D-DE1161A2910D}"/>
    <cellStyle name="Normale 2 5 2" xfId="4605" xr:uid="{49F6DAF6-7746-48EE-971F-15C53BE49E37}"/>
    <cellStyle name="Normale 2 5 2 2" xfId="10314" xr:uid="{D6FB641A-7E61-4DE4-BA08-5078AF4A772E}"/>
    <cellStyle name="Normale 2 5 2 2 2" xfId="21731" xr:uid="{0B264D63-0DE0-42A9-AB86-7F67E2AD80D4}"/>
    <cellStyle name="Normale 2 5 2 2 2 2" xfId="44568" xr:uid="{F2D94A74-285F-43CB-AA36-371A137BC4F2}"/>
    <cellStyle name="Normale 2 5 2 2 3" xfId="33151" xr:uid="{BAB0086A-ED24-49FC-A753-8169D51DA02D}"/>
    <cellStyle name="Normale 2 5 2 3" xfId="16023" xr:uid="{39F9BED1-DB23-452D-B3DA-8F3374CAA6A9}"/>
    <cellStyle name="Normale 2 5 2 3 2" xfId="38860" xr:uid="{517F708C-CFE8-4EFF-AABC-3A394AD2C95C}"/>
    <cellStyle name="Normale 2 5 2 4" xfId="27443" xr:uid="{3FB11445-9E77-48C2-84B0-B07D377BAA6E}"/>
    <cellStyle name="Normale 2 5 3" xfId="7460" xr:uid="{D6BF603E-74CA-4554-B456-AFD0F7849A01}"/>
    <cellStyle name="Normale 2 5 3 2" xfId="18877" xr:uid="{EC3249E4-4D95-4C5D-8345-63DD58A35551}"/>
    <cellStyle name="Normale 2 5 3 2 2" xfId="41714" xr:uid="{8EEE3BE4-5A62-4351-A128-FA7282DC35E6}"/>
    <cellStyle name="Normale 2 5 3 3" xfId="30297" xr:uid="{B260F87C-9113-4E47-8996-5EC37D677F91}"/>
    <cellStyle name="Normale 2 5 4" xfId="13169" xr:uid="{0B5C7747-1A77-494F-B6AF-E17B21C02ABD}"/>
    <cellStyle name="Normale 2 5 4 2" xfId="36006" xr:uid="{64AA01F7-FABA-451D-86B1-AE7F9D6B88A4}"/>
    <cellStyle name="Normale 2 5 5" xfId="24589" xr:uid="{D597805F-5E89-4BF0-984C-D551F8D7FA69}"/>
    <cellStyle name="Normale 2 6" xfId="3177" xr:uid="{EAAC1189-8504-4AD7-B7D3-3AE9CB05F992}"/>
    <cellStyle name="Normale 2 6 2" xfId="8887" xr:uid="{92BE7CC8-E02B-4245-991C-772C8FE948CD}"/>
    <cellStyle name="Normale 2 6 2 2" xfId="20304" xr:uid="{1BAEE27E-6E63-4878-A2CB-7137D828181A}"/>
    <cellStyle name="Normale 2 6 2 2 2" xfId="43141" xr:uid="{F6DFB80F-5BAE-492A-952A-E79B36322ADA}"/>
    <cellStyle name="Normale 2 6 2 3" xfId="31724" xr:uid="{E452056E-CF99-415C-9159-12A0A9FFE725}"/>
    <cellStyle name="Normale 2 6 3" xfId="14596" xr:uid="{54FDC887-4A03-4754-9D83-D34AD7272FAC}"/>
    <cellStyle name="Normale 2 6 3 2" xfId="37433" xr:uid="{A4255999-BCD9-4923-B552-5FA1114730CA}"/>
    <cellStyle name="Normale 2 6 4" xfId="26016" xr:uid="{179589BA-7A9B-43D2-B078-747E1BFA6C24}"/>
    <cellStyle name="Normale 2 7" xfId="6032" xr:uid="{7D68F3F1-4149-4ACD-A7F1-11A7BB41B72F}"/>
    <cellStyle name="Normale 2 7 2" xfId="17450" xr:uid="{5E285469-0D8A-4601-9496-43287DA399A8}"/>
    <cellStyle name="Normale 2 7 2 2" xfId="40287" xr:uid="{92F053BE-E0E5-4C84-83E4-0A58826B3696}"/>
    <cellStyle name="Normale 2 7 3" xfId="28870" xr:uid="{CDE1F90C-680A-491A-B1AB-8D1D63F016E7}"/>
    <cellStyle name="Normale 2 8" xfId="11741" xr:uid="{1E2A1800-33CF-4F83-9CA4-1B7DB1350913}"/>
    <cellStyle name="Normale 2 8 2" xfId="34579" xr:uid="{357C3F6F-8558-40A8-8645-9CCC59157C8A}"/>
    <cellStyle name="Normale 2 9" xfId="23161" xr:uid="{58D41B51-0617-47F0-80A1-122A7C54515E}"/>
    <cellStyle name="Normale 2_Esteso dl" xfId="742" xr:uid="{5B483A3F-71C5-44DB-81F7-2867C071D469}"/>
    <cellStyle name="Normale 20" xfId="151" xr:uid="{E891C0F5-F8FD-4C76-A655-44DB466F465F}"/>
    <cellStyle name="Normale 20 2" xfId="1816" xr:uid="{66A4AC8F-D792-47A0-8345-7AEB92CFE3A1}"/>
    <cellStyle name="Normale 20 2 2" xfId="4672" xr:uid="{90298F3C-C047-4315-912D-20977CF8AB71}"/>
    <cellStyle name="Normale 20 2 2 2" xfId="10381" xr:uid="{5F6B7075-5DB6-42B6-9573-A83E9C20EAB4}"/>
    <cellStyle name="Normale 20 2 2 2 2" xfId="21798" xr:uid="{CD396C68-1103-4805-BC1D-32EBC9E3FE7B}"/>
    <cellStyle name="Normale 20 2 2 2 2 2" xfId="44635" xr:uid="{89ECFDD2-F1C5-4A23-90CB-C55AD0A242E7}"/>
    <cellStyle name="Normale 20 2 2 2 3" xfId="33218" xr:uid="{1EF6C909-6720-46CC-BA9E-263BC9C6DA9E}"/>
    <cellStyle name="Normale 20 2 2 3" xfId="16090" xr:uid="{E41DD116-DE5C-4178-8836-980C8C37C3F1}"/>
    <cellStyle name="Normale 20 2 2 3 2" xfId="38927" xr:uid="{53441D99-EB11-408F-BD08-64113BFD938A}"/>
    <cellStyle name="Normale 20 2 2 4" xfId="27510" xr:uid="{3B077DB9-F092-419E-B871-AF8A1525D0C0}"/>
    <cellStyle name="Normale 20 2 3" xfId="7527" xr:uid="{0FD475A4-F1F4-429B-A4C0-10443B7CA7BC}"/>
    <cellStyle name="Normale 20 2 3 2" xfId="18944" xr:uid="{98616B64-FD6A-492B-9F6D-C590AEA5C5A6}"/>
    <cellStyle name="Normale 20 2 3 2 2" xfId="41781" xr:uid="{19437C2A-387C-46D4-8F1D-72BD90CE5D90}"/>
    <cellStyle name="Normale 20 2 3 3" xfId="30364" xr:uid="{045C4F44-D51C-47A9-BFD3-7DC5F2B0BD2E}"/>
    <cellStyle name="Normale 20 2 4" xfId="13236" xr:uid="{BA514573-BDCF-4DAB-9EDD-F5FD026F45BA}"/>
    <cellStyle name="Normale 20 2 4 2" xfId="36073" xr:uid="{9084D70A-8E87-42B6-B996-0E0E24FF5206}"/>
    <cellStyle name="Normale 20 2 5" xfId="24656" xr:uid="{D13ACB37-6F92-4E9F-B67B-926E9647DC98}"/>
    <cellStyle name="Normale 20 3" xfId="3245" xr:uid="{9D793E4E-F66E-46F7-AFF3-053483DFF33A}"/>
    <cellStyle name="Normale 20 3 2" xfId="8954" xr:uid="{3471CB30-92F5-407E-A570-BACF7B4CF958}"/>
    <cellStyle name="Normale 20 3 2 2" xfId="20371" xr:uid="{0350EAC6-ED0A-4F67-81BC-8BEF956520CA}"/>
    <cellStyle name="Normale 20 3 2 2 2" xfId="43208" xr:uid="{DCCEF213-C140-40CB-AD43-5D02122B4A0B}"/>
    <cellStyle name="Normale 20 3 2 3" xfId="31791" xr:uid="{B9782934-6A83-4298-AACF-F19736986407}"/>
    <cellStyle name="Normale 20 3 3" xfId="14663" xr:uid="{B2CFFF04-C869-4732-8F9F-1DAFF9036FF5}"/>
    <cellStyle name="Normale 20 3 3 2" xfId="37500" xr:uid="{767E2B2A-2C9F-45BE-8242-0D338F23C90F}"/>
    <cellStyle name="Normale 20 3 4" xfId="26083" xr:uid="{9BD21F4E-3130-4845-80CE-24015BB66D7B}"/>
    <cellStyle name="Normale 20 4" xfId="6100" xr:uid="{2D9ECA62-6BE4-47C4-8205-BA8D26B2F35A}"/>
    <cellStyle name="Normale 20 4 2" xfId="17517" xr:uid="{F0E9D34D-C724-4E8C-8E05-6614D4FF2E73}"/>
    <cellStyle name="Normale 20 4 2 2" xfId="40354" xr:uid="{F5284782-1C34-4C39-BEB4-13EDB0BC35E1}"/>
    <cellStyle name="Normale 20 4 3" xfId="28937" xr:uid="{811FF738-2C53-4433-A10D-BE07ECA13D25}"/>
    <cellStyle name="Normale 20 5" xfId="11809" xr:uid="{A0BB556E-CB21-487C-9C8F-A5C25213041D}"/>
    <cellStyle name="Normale 20 5 2" xfId="34646" xr:uid="{3D88409C-1CFA-40FE-AF1B-D238B246B7F8}"/>
    <cellStyle name="Normale 20 6" xfId="23229" xr:uid="{5A10144F-A045-44C9-B6EC-677703B4FD58}"/>
    <cellStyle name="Normale 21" xfId="1739" xr:uid="{E9C7E3B3-32B7-4EA1-AC24-64D7E4AE2B66}"/>
    <cellStyle name="Normale 21 2" xfId="3167" xr:uid="{DBC24482-0F3E-4C30-9E33-647C009923D3}"/>
    <cellStyle name="Normale 21 2 2" xfId="6023" xr:uid="{A2320035-3323-45D7-8222-87BE42244C50}"/>
    <cellStyle name="Normale 21 2 2 2" xfId="11731" xr:uid="{47D11601-0854-4DCF-8C46-CD123117FAD1}"/>
    <cellStyle name="Normale 21 2 2 2 2" xfId="23149" xr:uid="{1593840E-C704-449B-8B9F-CCE75C6C8691}"/>
    <cellStyle name="Normale 21 2 2 2 2 2" xfId="45986" xr:uid="{8926C8F9-E2BA-41AA-8403-C09BD90F0BFA}"/>
    <cellStyle name="Normale 21 2 2 2 3" xfId="34569" xr:uid="{42CB36E3-5EB9-44EB-876F-F4744DFC5D4F}"/>
    <cellStyle name="Normale 21 2 2 3" xfId="17441" xr:uid="{9AA7A637-E41D-4A19-B46C-73B1FF416927}"/>
    <cellStyle name="Normale 21 2 2 3 2" xfId="40278" xr:uid="{2A9626EB-A8E1-42A5-BD5F-410B1CFD881B}"/>
    <cellStyle name="Normale 21 2 2 4" xfId="28861" xr:uid="{DA5145DF-8B27-49AF-BF48-D9FCA31E93FD}"/>
    <cellStyle name="Normale 21 2 3" xfId="8878" xr:uid="{5B4C7978-A2E8-4BFC-A3D4-DC75735C2F7F}"/>
    <cellStyle name="Normale 21 2 3 2" xfId="20295" xr:uid="{96463C1E-12C7-4AD0-843E-235DD3FE2682}"/>
    <cellStyle name="Normale 21 2 3 2 2" xfId="43132" xr:uid="{895390FD-1069-49EF-AFC0-D34A45243C97}"/>
    <cellStyle name="Normale 21 2 3 3" xfId="31715" xr:uid="{C9F33709-2832-4B47-B9FF-8D78D486C97E}"/>
    <cellStyle name="Normale 21 2 4" xfId="14587" xr:uid="{CB439FFE-6A78-4BC2-BC77-75DB98A9AB24}"/>
    <cellStyle name="Normale 21 2 4 2" xfId="37424" xr:uid="{710E40AF-2AB9-4D3C-A17D-8BE6740A9BE5}"/>
    <cellStyle name="Normale 21 2 5" xfId="26007" xr:uid="{172642CD-70C1-44E1-942C-233000B7B58E}"/>
    <cellStyle name="Normale 21 3" xfId="4596" xr:uid="{70497EDF-B2BF-43DA-8841-1A9D1E25A207}"/>
    <cellStyle name="Normale 21 3 2" xfId="10305" xr:uid="{2780ACF1-8E78-4A6F-BFA2-96DDD3132914}"/>
    <cellStyle name="Normale 21 3 2 2" xfId="21722" xr:uid="{4E034FA5-EB8A-4C7D-9BA9-9C21BD4C2310}"/>
    <cellStyle name="Normale 21 3 2 2 2" xfId="44559" xr:uid="{94CE7047-FAE4-42B3-9FD2-6DAA9CA0895F}"/>
    <cellStyle name="Normale 21 3 2 3" xfId="33142" xr:uid="{194256E1-BD4F-4E65-8679-92FDE80DC231}"/>
    <cellStyle name="Normale 21 3 3" xfId="16014" xr:uid="{29EC4BD8-A879-4BBA-86D0-4B4D947EC970}"/>
    <cellStyle name="Normale 21 3 3 2" xfId="38851" xr:uid="{2CC7D0C0-AC92-4228-80B6-D737929CB71F}"/>
    <cellStyle name="Normale 21 3 4" xfId="27434" xr:uid="{B27765D0-9EE8-4B26-959D-35467B97B54A}"/>
    <cellStyle name="Normale 21 4" xfId="7451" xr:uid="{42F42374-405E-4C49-B7CF-6B837BFD2B60}"/>
    <cellStyle name="Normale 21 4 2" xfId="18868" xr:uid="{9B144B0F-800D-4358-AA6E-604492D0F1CD}"/>
    <cellStyle name="Normale 21 4 2 2" xfId="41705" xr:uid="{88A1008A-6B43-4328-A970-97D0E9C02B16}"/>
    <cellStyle name="Normale 21 4 3" xfId="30288" xr:uid="{1D2764F2-1B70-45B1-B007-26C9B6753622}"/>
    <cellStyle name="Normale 21 5" xfId="13160" xr:uid="{A4463AEB-2A31-4326-A180-C5D07DDCEBBD}"/>
    <cellStyle name="Normale 21 5 2" xfId="35997" xr:uid="{E8936FF7-8B0A-4EF5-ABE2-03A19757FEC8}"/>
    <cellStyle name="Normale 21 6" xfId="24580" xr:uid="{9CC8AFEB-0A0F-42D8-9F79-7A54D93F605C}"/>
    <cellStyle name="Normale 22" xfId="1740" xr:uid="{C39CB99A-412F-40E8-808D-84E959441891}"/>
    <cellStyle name="Normale 22 2" xfId="3168" xr:uid="{BDE65803-2EE9-4B2D-8CB7-20C9B100754B}"/>
    <cellStyle name="Normale 22 2 2" xfId="6024" xr:uid="{87FC7D20-E27C-4568-B3FB-10631968D378}"/>
    <cellStyle name="Normale 22 2 2 2" xfId="11732" xr:uid="{4B89F69B-1708-4D6B-97E7-560B993CE608}"/>
    <cellStyle name="Normale 22 2 2 2 2" xfId="23150" xr:uid="{5C7E955F-5647-4D04-BBA5-32ECE2064ACF}"/>
    <cellStyle name="Normale 22 2 2 2 2 2" xfId="45987" xr:uid="{2816B533-BD66-4A58-8692-8AD627A5D0D8}"/>
    <cellStyle name="Normale 22 2 2 2 3" xfId="34570" xr:uid="{0B68BAF5-3B41-4638-973D-D15B610CDE7A}"/>
    <cellStyle name="Normale 22 2 2 3" xfId="17442" xr:uid="{64E83176-03A4-4B58-8B20-96406B292260}"/>
    <cellStyle name="Normale 22 2 2 3 2" xfId="40279" xr:uid="{2BCF4AEA-71F7-45AA-A3FC-C4626230B107}"/>
    <cellStyle name="Normale 22 2 2 4" xfId="28862" xr:uid="{DBA56D21-CEFE-4767-9FD0-43F474B0CB16}"/>
    <cellStyle name="Normale 22 2 3" xfId="8879" xr:uid="{7A69F3A9-9C3A-4C6E-AA6B-DFC531E19284}"/>
    <cellStyle name="Normale 22 2 3 2" xfId="20296" xr:uid="{AB4F8144-B49E-4489-80A7-BEF60F0D5B85}"/>
    <cellStyle name="Normale 22 2 3 2 2" xfId="43133" xr:uid="{792D2354-0DED-4935-8C64-6F1A09BA9764}"/>
    <cellStyle name="Normale 22 2 3 3" xfId="31716" xr:uid="{8F6A955F-65AD-4C68-AD2A-B06DC988D85D}"/>
    <cellStyle name="Normale 22 2 4" xfId="14588" xr:uid="{7AA56528-B7E8-4731-AC51-3DC6F1B2AABF}"/>
    <cellStyle name="Normale 22 2 4 2" xfId="37425" xr:uid="{8C84F1D2-B09A-44E9-92B2-6A776DC5DF97}"/>
    <cellStyle name="Normale 22 2 5" xfId="26008" xr:uid="{7A1621DF-F3E7-4D3D-9D35-EA703232D41B}"/>
    <cellStyle name="Normale 22 3" xfId="4597" xr:uid="{15A57CDB-8F19-48C3-BB26-6C4A44F61A9C}"/>
    <cellStyle name="Normale 22 3 2" xfId="10306" xr:uid="{904C69EA-ADFB-487A-B82D-2E93727AAABA}"/>
    <cellStyle name="Normale 22 3 2 2" xfId="21723" xr:uid="{8A9A445C-B7EC-4EC6-9708-012938E38A1C}"/>
    <cellStyle name="Normale 22 3 2 2 2" xfId="44560" xr:uid="{39439810-DCE1-4238-9356-62B61C814F48}"/>
    <cellStyle name="Normale 22 3 2 3" xfId="33143" xr:uid="{5B6A93D0-C975-484D-A1EE-69A86F6799EB}"/>
    <cellStyle name="Normale 22 3 3" xfId="16015" xr:uid="{532326E1-9892-4FB3-8B2B-1BCB7C84796C}"/>
    <cellStyle name="Normale 22 3 3 2" xfId="38852" xr:uid="{E2BAB84C-61E8-4689-995A-8641B859122C}"/>
    <cellStyle name="Normale 22 3 4" xfId="27435" xr:uid="{A147BCFE-F652-477A-87D0-47745EE03AD5}"/>
    <cellStyle name="Normale 22 4" xfId="7452" xr:uid="{D4442DE4-A130-4539-B904-F7B0A5BC9722}"/>
    <cellStyle name="Normale 22 4 2" xfId="18869" xr:uid="{8E3F0CFE-7745-43A1-8FB2-024CA49C8168}"/>
    <cellStyle name="Normale 22 4 2 2" xfId="41706" xr:uid="{2515C544-B145-4426-8500-B2C3C939F151}"/>
    <cellStyle name="Normale 22 4 3" xfId="30289" xr:uid="{CA8AA173-DD23-440E-B45D-3ECA7251D648}"/>
    <cellStyle name="Normale 22 5" xfId="13161" xr:uid="{43658081-F852-4041-9226-7CFE1716A544}"/>
    <cellStyle name="Normale 22 5 2" xfId="35998" xr:uid="{EC2903AE-95CD-43B1-AEA2-6C2FEE274C30}"/>
    <cellStyle name="Normale 22 6" xfId="24581" xr:uid="{29CD6937-E42C-43DD-9A62-0B2AEE02B2B5}"/>
    <cellStyle name="Normale 23" xfId="1741" xr:uid="{69F1DD39-8E33-4D96-B5EB-FEE8BC43750C}"/>
    <cellStyle name="Normale 23 2" xfId="3169" xr:uid="{E64A776C-8211-4F97-BEB9-1110F201A85F}"/>
    <cellStyle name="Normale 23 2 2" xfId="6025" xr:uid="{76984C3D-34DB-4941-8BF2-E154D460ADA4}"/>
    <cellStyle name="Normale 23 2 2 2" xfId="11733" xr:uid="{95B087A2-2560-470A-A69E-B95CD4575A72}"/>
    <cellStyle name="Normale 23 2 2 2 2" xfId="23151" xr:uid="{B52BBE35-CC54-4A18-96D4-14C098B3150F}"/>
    <cellStyle name="Normale 23 2 2 2 2 2" xfId="45988" xr:uid="{143E31AF-83F8-46EC-A5BF-455B07437125}"/>
    <cellStyle name="Normale 23 2 2 2 3" xfId="34571" xr:uid="{FDD40D1F-9D7E-43AD-B05F-17B7E658C1EB}"/>
    <cellStyle name="Normale 23 2 2 3" xfId="17443" xr:uid="{037E0BEB-D50C-41CD-90F6-58804AAD272C}"/>
    <cellStyle name="Normale 23 2 2 3 2" xfId="40280" xr:uid="{752DD893-4957-4018-8A60-32B0EAF7C2E4}"/>
    <cellStyle name="Normale 23 2 2 4" xfId="28863" xr:uid="{8FC96D91-F65E-4449-8D44-420B5AADC157}"/>
    <cellStyle name="Normale 23 2 3" xfId="8880" xr:uid="{C4FE2337-498E-4A7A-AA5D-EEBC72DD55FF}"/>
    <cellStyle name="Normale 23 2 3 2" xfId="20297" xr:uid="{E5673A2E-BB67-404F-BBCE-73CBE46D9FC2}"/>
    <cellStyle name="Normale 23 2 3 2 2" xfId="43134" xr:uid="{35E022BD-A9CA-4287-9FE7-A9FCAC3A6312}"/>
    <cellStyle name="Normale 23 2 3 3" xfId="31717" xr:uid="{300AF494-6C2F-4EDC-A0C7-94E57C33C808}"/>
    <cellStyle name="Normale 23 2 4" xfId="14589" xr:uid="{711A394E-6A11-47B4-B3F2-4B16846229AB}"/>
    <cellStyle name="Normale 23 2 4 2" xfId="37426" xr:uid="{9C63E0CF-FD1D-4973-AE2D-D1DEEEE77CC8}"/>
    <cellStyle name="Normale 23 2 5" xfId="26009" xr:uid="{F1FFFA78-A4BD-4AE6-8524-C9877073636E}"/>
    <cellStyle name="Normale 23 3" xfId="4598" xr:uid="{A28CDA0C-80CE-4047-8CDA-52F0FE511C73}"/>
    <cellStyle name="Normale 23 3 2" xfId="10307" xr:uid="{02147C23-1918-4D9E-BFD0-E103644CA775}"/>
    <cellStyle name="Normale 23 3 2 2" xfId="21724" xr:uid="{9F5A7F16-C871-4E67-8B37-875783F81776}"/>
    <cellStyle name="Normale 23 3 2 2 2" xfId="44561" xr:uid="{A88E2E1C-E168-44C0-9FD9-8D85B00E035B}"/>
    <cellStyle name="Normale 23 3 2 3" xfId="33144" xr:uid="{02F99F85-BE13-4B1E-9704-BB30419208A1}"/>
    <cellStyle name="Normale 23 3 3" xfId="16016" xr:uid="{9CEB1C22-853B-4AF9-AD11-1AE5C7D2107F}"/>
    <cellStyle name="Normale 23 3 3 2" xfId="38853" xr:uid="{08FC51D6-752A-4693-977D-3B18A3A06813}"/>
    <cellStyle name="Normale 23 3 4" xfId="27436" xr:uid="{36BE6C3E-1A6E-448E-B383-DCDCED906F59}"/>
    <cellStyle name="Normale 23 4" xfId="7453" xr:uid="{C21F283E-B898-4033-9713-32E097135555}"/>
    <cellStyle name="Normale 23 4 2" xfId="18870" xr:uid="{0C6248FA-3FAC-4CAE-95A0-01E8C8A3646C}"/>
    <cellStyle name="Normale 23 4 2 2" xfId="41707" xr:uid="{2F796C47-9360-4A9E-8C49-55284CE62BCF}"/>
    <cellStyle name="Normale 23 4 3" xfId="30290" xr:uid="{4A10B6BA-B9FD-4B5E-B607-5D6BF8DA7D68}"/>
    <cellStyle name="Normale 23 5" xfId="13162" xr:uid="{523AE7E6-79AE-41FC-97E1-BE5B39BA3550}"/>
    <cellStyle name="Normale 23 5 2" xfId="35999" xr:uid="{F4436493-0D17-4DAC-AD61-D3C66FBB99B6}"/>
    <cellStyle name="Normale 23 6" xfId="24582" xr:uid="{B2E41DE4-A36A-4C98-B427-F5D46CAA1910}"/>
    <cellStyle name="Normale 24" xfId="11" xr:uid="{00000000-0005-0000-0000-00003A000000}"/>
    <cellStyle name="Normale 24 2" xfId="3170" xr:uid="{0A0B006E-8702-4726-8A0A-3ABCA1DC2927}"/>
    <cellStyle name="Normale 25" xfId="1742" xr:uid="{7B010A3D-6EC7-4DF1-847F-0B4FEAC6B0F0}"/>
    <cellStyle name="Normale 25 2" xfId="3171" xr:uid="{616E3A35-212F-4D1A-BB5E-4426D69D4E25}"/>
    <cellStyle name="Normale 25 2 2" xfId="6026" xr:uid="{3874827A-0853-4619-9014-E299758E4569}"/>
    <cellStyle name="Normale 25 2 2 2" xfId="11734" xr:uid="{5D478A1C-2955-4474-AC45-6C9307E803FC}"/>
    <cellStyle name="Normale 25 2 2 2 2" xfId="23152" xr:uid="{8F6270C9-16FA-45D4-A614-0E7AA0D301FC}"/>
    <cellStyle name="Normale 25 2 2 2 2 2" xfId="45989" xr:uid="{D38AEAD9-8DC9-467D-9E22-1E985E18BCAB}"/>
    <cellStyle name="Normale 25 2 2 2 3" xfId="34572" xr:uid="{FC66A095-3E18-41CA-8006-34ED492A0AA8}"/>
    <cellStyle name="Normale 25 2 2 3" xfId="17444" xr:uid="{2352204C-E78F-408F-A8DA-37F602CD3CD8}"/>
    <cellStyle name="Normale 25 2 2 3 2" xfId="40281" xr:uid="{4088870F-B661-448E-B8F9-92B61CEA26B6}"/>
    <cellStyle name="Normale 25 2 2 4" xfId="28864" xr:uid="{F354137E-4495-4DD3-A259-B0B22BCC41E9}"/>
    <cellStyle name="Normale 25 2 3" xfId="8881" xr:uid="{F34DE60B-FE1C-4FEB-A096-6DA924BA3C8C}"/>
    <cellStyle name="Normale 25 2 3 2" xfId="20298" xr:uid="{FF9295ED-E978-40E7-9342-17F9E217D044}"/>
    <cellStyle name="Normale 25 2 3 2 2" xfId="43135" xr:uid="{C4F869EB-A244-4251-8E0F-AD793B941245}"/>
    <cellStyle name="Normale 25 2 3 3" xfId="31718" xr:uid="{DD5DAA74-0376-4DA7-B00C-823F9D348ACA}"/>
    <cellStyle name="Normale 25 2 4" xfId="14590" xr:uid="{3826BC91-277E-457F-8968-7AA6E28AA1CA}"/>
    <cellStyle name="Normale 25 2 4 2" xfId="37427" xr:uid="{EBE50D89-76D1-457A-AF68-9E45488B665D}"/>
    <cellStyle name="Normale 25 2 5" xfId="26010" xr:uid="{B7FFF8F1-92D8-47A4-87F5-CD1C4B69F9F0}"/>
    <cellStyle name="Normale 25 3" xfId="4599" xr:uid="{EEF89858-DDDE-4E63-A2E5-CC72BBA310B6}"/>
    <cellStyle name="Normale 25 3 2" xfId="10308" xr:uid="{2B2FCC31-DED1-4D96-ABE4-29A99A742685}"/>
    <cellStyle name="Normale 25 3 2 2" xfId="21725" xr:uid="{C77E3FF8-D53A-4880-BBAA-80694FF89174}"/>
    <cellStyle name="Normale 25 3 2 2 2" xfId="44562" xr:uid="{90124684-AF87-474D-890C-86DDE9293B44}"/>
    <cellStyle name="Normale 25 3 2 3" xfId="33145" xr:uid="{7C5C267C-19AD-4ED8-A60F-947CD20FE82F}"/>
    <cellStyle name="Normale 25 3 3" xfId="16017" xr:uid="{F7182729-A045-4D39-8DD7-4B719D17D04D}"/>
    <cellStyle name="Normale 25 3 3 2" xfId="38854" xr:uid="{B810081A-6B33-43AD-996D-87324CF9D7A2}"/>
    <cellStyle name="Normale 25 3 4" xfId="27437" xr:uid="{CBD15D01-96EE-4E06-BE52-E951CFC28E53}"/>
    <cellStyle name="Normale 25 4" xfId="7454" xr:uid="{79F4B0AD-0763-4EE9-91AA-D894B95D3C36}"/>
    <cellStyle name="Normale 25 4 2" xfId="18871" xr:uid="{9B1AD5A1-D820-460B-9E24-9C5739469B12}"/>
    <cellStyle name="Normale 25 4 2 2" xfId="41708" xr:uid="{D8B1945E-FCBF-42F3-8FE3-25EA0B0BAF8C}"/>
    <cellStyle name="Normale 25 4 3" xfId="30291" xr:uid="{B2D18DA9-5498-42B4-BD8B-7E92390968D1}"/>
    <cellStyle name="Normale 25 5" xfId="13163" xr:uid="{E8EAE4E8-0971-45EC-836C-67B37ABB4334}"/>
    <cellStyle name="Normale 25 5 2" xfId="36000" xr:uid="{01D3FB90-AECC-4B9D-9F59-63ECBBAE02DE}"/>
    <cellStyle name="Normale 25 6" xfId="24583" xr:uid="{B0704D63-3672-4C7C-8EA1-569E3D2E12F5}"/>
    <cellStyle name="Normale 26" xfId="4" xr:uid="{00000000-0005-0000-0000-00003B000000}"/>
    <cellStyle name="Normale 26 2" xfId="3172" xr:uid="{D1880790-895B-4FA7-A9F4-D3A8F670AC60}"/>
    <cellStyle name="Normale 26 2 2" xfId="6027" xr:uid="{B15EB8A0-ABD7-4EF6-8681-0CE762DDB126}"/>
    <cellStyle name="Normale 26 2 2 2" xfId="11735" xr:uid="{318E3B70-807A-44B9-8995-0C364D986992}"/>
    <cellStyle name="Normale 26 2 2 2 2" xfId="23153" xr:uid="{0F92DF5B-D75A-45A0-AE7F-4763EC2F3074}"/>
    <cellStyle name="Normale 26 2 2 2 2 2" xfId="45990" xr:uid="{FEF82453-0563-4E35-911A-3997E3795642}"/>
    <cellStyle name="Normale 26 2 2 2 3" xfId="34573" xr:uid="{3A1F18B7-32A7-4955-BD89-9A56FF8BFCA6}"/>
    <cellStyle name="Normale 26 2 2 3" xfId="17445" xr:uid="{47C555D3-DACE-4EE2-BA12-6DE32AD3E2D2}"/>
    <cellStyle name="Normale 26 2 2 3 2" xfId="40282" xr:uid="{C5C856C4-181F-4E80-A394-61A9CB3A7232}"/>
    <cellStyle name="Normale 26 2 2 4" xfId="28865" xr:uid="{4515831E-FD49-4240-8B21-D53AEABF5FB9}"/>
    <cellStyle name="Normale 26 2 3" xfId="8882" xr:uid="{A990CF9E-30F1-42D7-804E-9FF85CAB6E13}"/>
    <cellStyle name="Normale 26 2 3 2" xfId="20299" xr:uid="{B275671E-7E7C-4A56-9A33-F78F821F7539}"/>
    <cellStyle name="Normale 26 2 3 2 2" xfId="43136" xr:uid="{DF4CC043-ED2E-465E-9838-F6F91079F3A3}"/>
    <cellStyle name="Normale 26 2 3 3" xfId="31719" xr:uid="{BFAAA094-D098-4DD5-8186-E7A9BF5FE30C}"/>
    <cellStyle name="Normale 26 2 4" xfId="14591" xr:uid="{DD96D7F2-5A1B-46DE-9547-42E3E723350D}"/>
    <cellStyle name="Normale 26 2 4 2" xfId="37428" xr:uid="{A6C095E8-3B86-4D64-8979-FD3F5013514E}"/>
    <cellStyle name="Normale 26 2 5" xfId="26011" xr:uid="{98067C36-14FD-4762-9BB9-BC06C8A9CF17}"/>
    <cellStyle name="Normale 26 3" xfId="4600" xr:uid="{44D8E81B-7C77-4F5B-9631-30F5F267030C}"/>
    <cellStyle name="Normale 26 3 2" xfId="10309" xr:uid="{A75A68F4-85E2-4348-8048-B5D7AED4D7CE}"/>
    <cellStyle name="Normale 26 3 2 2" xfId="21726" xr:uid="{58320766-30D9-4B46-8D37-B6D33B49C00B}"/>
    <cellStyle name="Normale 26 3 2 2 2" xfId="44563" xr:uid="{5134A988-32CC-4A47-A719-B490DA4697F8}"/>
    <cellStyle name="Normale 26 3 2 3" xfId="33146" xr:uid="{73B8D6D1-C693-46A7-B518-AAF90C6A113E}"/>
    <cellStyle name="Normale 26 3 3" xfId="16018" xr:uid="{AC9FFF52-46C8-46EE-BE81-D4C9CCAFA653}"/>
    <cellStyle name="Normale 26 3 3 2" xfId="38855" xr:uid="{1C55D1C7-6602-4EED-ACD5-DE062E077441}"/>
    <cellStyle name="Normale 26 3 4" xfId="27438" xr:uid="{DBA86B8B-99C7-499F-B538-835D9415600A}"/>
    <cellStyle name="Normale 26 4" xfId="7455" xr:uid="{4ED7365E-19B3-464D-BBFC-5C2015D1D1C3}"/>
    <cellStyle name="Normale 26 4 2" xfId="18872" xr:uid="{60CD0601-3905-45A7-AEBD-1C19CCAAD6C2}"/>
    <cellStyle name="Normale 26 4 2 2" xfId="41709" xr:uid="{2AC9D1CC-8799-4F56-976D-2211BD3D5BA4}"/>
    <cellStyle name="Normale 26 4 3" xfId="30292" xr:uid="{0B28E520-DAB5-4359-B341-921B0A53C70F}"/>
    <cellStyle name="Normale 26 5" xfId="13164" xr:uid="{840CE1E3-5851-464B-A7C7-EA863D0805FD}"/>
    <cellStyle name="Normale 26 5 2" xfId="36001" xr:uid="{5EA20412-1C54-46E1-A4C6-3922B4F95B9E}"/>
    <cellStyle name="Normale 26 6" xfId="24584" xr:uid="{1AB2CC93-4F72-42F3-AA6E-FB78CDA34227}"/>
    <cellStyle name="Normale 27" xfId="1743" xr:uid="{9470BECF-052F-454B-AB10-0C6497DD88BF}"/>
    <cellStyle name="Normale 27 2" xfId="3173" xr:uid="{27DE4C45-799D-4163-9AF4-7024A75CA5EC}"/>
    <cellStyle name="Normale 27 2 2" xfId="6028" xr:uid="{68A85EBE-3B74-4CFD-BA57-D214DB81710C}"/>
    <cellStyle name="Normale 27 2 2 2" xfId="11736" xr:uid="{DE9D610A-7411-46F2-9CE6-DB2F634DAF38}"/>
    <cellStyle name="Normale 27 2 2 2 2" xfId="23154" xr:uid="{9A57979A-CFCA-4449-8F06-B609BC7F6533}"/>
    <cellStyle name="Normale 27 2 2 2 2 2" xfId="45991" xr:uid="{8447B3E2-E238-44BE-AD51-A51DD9F60370}"/>
    <cellStyle name="Normale 27 2 2 2 3" xfId="34574" xr:uid="{F2DD586B-5E30-4D4B-800A-F53B8DC0E165}"/>
    <cellStyle name="Normale 27 2 2 3" xfId="17446" xr:uid="{741BFD67-9B55-44A5-AA1B-2B0E9A46C9F8}"/>
    <cellStyle name="Normale 27 2 2 3 2" xfId="40283" xr:uid="{6DEC0EFB-CC20-4736-BE1D-88695AB2A606}"/>
    <cellStyle name="Normale 27 2 2 4" xfId="28866" xr:uid="{CA5A4E48-BE8A-47A5-A51E-314FB79B4189}"/>
    <cellStyle name="Normale 27 2 3" xfId="8883" xr:uid="{E5196C8F-8D10-4DDA-9AF7-7BBFF79B7C1B}"/>
    <cellStyle name="Normale 27 2 3 2" xfId="20300" xr:uid="{6D401BD0-B214-4530-B1FB-B15BF1CC4DFA}"/>
    <cellStyle name="Normale 27 2 3 2 2" xfId="43137" xr:uid="{B3A09C17-20A3-4E5B-972A-2EB9208771AE}"/>
    <cellStyle name="Normale 27 2 3 3" xfId="31720" xr:uid="{FAB14880-D63F-4490-989C-BBD90B3EEEEE}"/>
    <cellStyle name="Normale 27 2 4" xfId="14592" xr:uid="{DCE7E5ED-7F8B-43E0-9349-EE2E37299F8A}"/>
    <cellStyle name="Normale 27 2 4 2" xfId="37429" xr:uid="{8ED5B5B5-FDE8-4008-BA88-70B633EABEB0}"/>
    <cellStyle name="Normale 27 2 5" xfId="26012" xr:uid="{AF4CB4A4-98D6-405E-A149-A3209F32488E}"/>
    <cellStyle name="Normale 27 3" xfId="4601" xr:uid="{A1CB43A9-033F-4F51-BCD9-57CC1358660C}"/>
    <cellStyle name="Normale 27 3 2" xfId="10310" xr:uid="{B4C401C1-9C4C-4E44-9FC1-87A1DB8DD149}"/>
    <cellStyle name="Normale 27 3 2 2" xfId="21727" xr:uid="{6296D00E-AC96-4DF6-9753-07965AEC5BB0}"/>
    <cellStyle name="Normale 27 3 2 2 2" xfId="44564" xr:uid="{1BB434C4-86D7-42FA-9734-637E189CDB33}"/>
    <cellStyle name="Normale 27 3 2 3" xfId="33147" xr:uid="{0F135D03-FAA5-44C7-BEFF-B5CAAF238D05}"/>
    <cellStyle name="Normale 27 3 3" xfId="16019" xr:uid="{F595E406-2900-44CB-B520-76A64671D6DF}"/>
    <cellStyle name="Normale 27 3 3 2" xfId="38856" xr:uid="{348AD9BD-90C0-4C7E-94E0-11FE372D8ADD}"/>
    <cellStyle name="Normale 27 3 4" xfId="27439" xr:uid="{B8A90329-78E4-4842-A87B-6AB6FE959B68}"/>
    <cellStyle name="Normale 27 4" xfId="7456" xr:uid="{DC001FCF-F218-4614-9D80-8F6D8F83E4AD}"/>
    <cellStyle name="Normale 27 4 2" xfId="18873" xr:uid="{B0149C9F-8041-4060-BC73-9978DD5DD309}"/>
    <cellStyle name="Normale 27 4 2 2" xfId="41710" xr:uid="{0E3A1153-ACB1-49F5-966F-502003B6E3A1}"/>
    <cellStyle name="Normale 27 4 3" xfId="30293" xr:uid="{5DF2F469-8724-4E63-A611-4FE65B5EDACF}"/>
    <cellStyle name="Normale 27 5" xfId="13165" xr:uid="{0D35ED79-299A-4CF5-A83D-FF95043CBA9A}"/>
    <cellStyle name="Normale 27 5 2" xfId="36002" xr:uid="{3D835297-E287-49DE-82C5-F3369BD030DE}"/>
    <cellStyle name="Normale 27 6" xfId="24585" xr:uid="{B1EA80FF-1D96-4DF1-B575-8AB218FE3809}"/>
    <cellStyle name="Normale 28" xfId="1744" xr:uid="{0C286EA3-E903-49D3-8ADF-A6D5F84C29D1}"/>
    <cellStyle name="Normale 28 2" xfId="3174" xr:uid="{9B18D749-5647-4808-B49C-6BB54A07C30D}"/>
    <cellStyle name="Normale 28 2 2" xfId="6029" xr:uid="{B73A6E30-51CD-4E39-911C-120D657692BF}"/>
    <cellStyle name="Normale 28 2 2 2" xfId="11737" xr:uid="{22CCBA90-A147-435C-9185-A6B336F2EE00}"/>
    <cellStyle name="Normale 28 2 2 2 2" xfId="23155" xr:uid="{C71F8783-512C-4AD5-8A43-D69EA9205330}"/>
    <cellStyle name="Normale 28 2 2 2 2 2" xfId="45992" xr:uid="{39AD0F71-8619-4F37-9AF1-E4CB059F2682}"/>
    <cellStyle name="Normale 28 2 2 2 3" xfId="34575" xr:uid="{AE0DE528-7AAE-4B8D-918E-9174F2E2886B}"/>
    <cellStyle name="Normale 28 2 2 3" xfId="17447" xr:uid="{01BBA3DC-4A66-4A29-A0EB-0A13B7C40083}"/>
    <cellStyle name="Normale 28 2 2 3 2" xfId="40284" xr:uid="{841E5066-E736-4F35-A5A5-68620FC20FDE}"/>
    <cellStyle name="Normale 28 2 2 4" xfId="28867" xr:uid="{E49407FB-A00B-45B1-A7C3-B793444ADF9D}"/>
    <cellStyle name="Normale 28 2 3" xfId="8884" xr:uid="{589BF5AB-8ED2-4DF3-B639-80018E1167A3}"/>
    <cellStyle name="Normale 28 2 3 2" xfId="20301" xr:uid="{0ECB39AE-55C5-4DDE-9125-FB8FCB6E071D}"/>
    <cellStyle name="Normale 28 2 3 2 2" xfId="43138" xr:uid="{47AD58A5-6C50-449A-9472-48B19A5BDC72}"/>
    <cellStyle name="Normale 28 2 3 3" xfId="31721" xr:uid="{42411621-F82B-4735-90BB-E4D6091639CE}"/>
    <cellStyle name="Normale 28 2 4" xfId="14593" xr:uid="{AECADDB8-3DA2-4034-9862-159956832E3E}"/>
    <cellStyle name="Normale 28 2 4 2" xfId="37430" xr:uid="{95D8DAF6-B815-4FE9-B445-59F5B261360A}"/>
    <cellStyle name="Normale 28 2 5" xfId="26013" xr:uid="{D07C1572-1E18-4A09-9BD4-96CFA859EAD2}"/>
    <cellStyle name="Normale 28 3" xfId="4602" xr:uid="{ABA99990-733A-47C9-9D7B-F78F62BC3D62}"/>
    <cellStyle name="Normale 28 3 2" xfId="10311" xr:uid="{233F0243-BA25-4F3E-9BD0-F47A2796D666}"/>
    <cellStyle name="Normale 28 3 2 2" xfId="21728" xr:uid="{1F04A11E-F214-471F-B107-AB66381FC2EB}"/>
    <cellStyle name="Normale 28 3 2 2 2" xfId="44565" xr:uid="{0DF5ACC3-8F07-4A4B-8142-DC6927232DE7}"/>
    <cellStyle name="Normale 28 3 2 3" xfId="33148" xr:uid="{29B4BC9B-6DD5-4D26-802F-02E26FC7EE08}"/>
    <cellStyle name="Normale 28 3 3" xfId="16020" xr:uid="{28A780CC-28DC-496D-A6AC-4FBB7FC890D7}"/>
    <cellStyle name="Normale 28 3 3 2" xfId="38857" xr:uid="{AD6B2A17-39DA-48E7-98B4-B450F7DDDFBD}"/>
    <cellStyle name="Normale 28 3 4" xfId="27440" xr:uid="{0AE2201E-F696-479A-ADC6-12580077BAB0}"/>
    <cellStyle name="Normale 28 4" xfId="7457" xr:uid="{177EC46A-BDDE-43E0-8656-CB5564DB3366}"/>
    <cellStyle name="Normale 28 4 2" xfId="18874" xr:uid="{3E7A8211-5C2A-4185-BFA1-5BB124AE5AED}"/>
    <cellStyle name="Normale 28 4 2 2" xfId="41711" xr:uid="{7408B6AB-5267-4807-A88B-49D2BEF33F6F}"/>
    <cellStyle name="Normale 28 4 3" xfId="30294" xr:uid="{81AF2F38-C07D-407F-BEF6-0378C1139CA0}"/>
    <cellStyle name="Normale 28 5" xfId="13166" xr:uid="{A1AB90FB-F3F4-4A9F-8FF2-C02D025CA251}"/>
    <cellStyle name="Normale 28 5 2" xfId="36003" xr:uid="{60278356-3DE8-4B72-B1F9-BB179F4F89E4}"/>
    <cellStyle name="Normale 28 6" xfId="24586" xr:uid="{858A6745-C9B2-4E3C-AD38-4C8910B21D47}"/>
    <cellStyle name="Normale 29" xfId="1745" xr:uid="{94D81EB9-E8BF-4134-B87F-992E3D14CF61}"/>
    <cellStyle name="Normale 29 2" xfId="3175" xr:uid="{2D3DE4C6-05E2-41F4-B556-DD8FB122C5B3}"/>
    <cellStyle name="Normale 29 2 2" xfId="6030" xr:uid="{A7FD6888-A886-40BF-9E03-41E5A1022D2C}"/>
    <cellStyle name="Normale 29 2 2 2" xfId="11738" xr:uid="{CDFF4A6D-817C-4230-AC6C-80461284A4A9}"/>
    <cellStyle name="Normale 29 2 2 2 2" xfId="23156" xr:uid="{0AFBBC50-628D-4BE4-B32F-9000BCF4E457}"/>
    <cellStyle name="Normale 29 2 2 2 2 2" xfId="45993" xr:uid="{5D166AFF-4E74-45C5-A19D-D4800F45513F}"/>
    <cellStyle name="Normale 29 2 2 2 3" xfId="34576" xr:uid="{13A77BBD-9AB2-4C72-B61C-67E49DEE64FD}"/>
    <cellStyle name="Normale 29 2 2 3" xfId="17448" xr:uid="{7B8662A9-4CB6-47F9-A3FB-26D753030CAD}"/>
    <cellStyle name="Normale 29 2 2 3 2" xfId="40285" xr:uid="{DF847F89-0EFF-4771-97CA-40997134B1BD}"/>
    <cellStyle name="Normale 29 2 2 4" xfId="28868" xr:uid="{DBA55FF8-53F9-48FF-8C5F-9E4CFBF0FDAA}"/>
    <cellStyle name="Normale 29 2 3" xfId="8885" xr:uid="{F055828F-64BC-4A45-9D94-BE77AE14ECD3}"/>
    <cellStyle name="Normale 29 2 3 2" xfId="20302" xr:uid="{97119860-9DCB-4FA9-9DE5-C8DABC65ABD9}"/>
    <cellStyle name="Normale 29 2 3 2 2" xfId="43139" xr:uid="{2A81D583-8F3A-4E04-B5DE-D9263B710D1B}"/>
    <cellStyle name="Normale 29 2 3 3" xfId="31722" xr:uid="{0E2E85C1-21B0-48FE-BB2B-EAC6BBDF91A3}"/>
    <cellStyle name="Normale 29 2 4" xfId="14594" xr:uid="{9EC2B0BD-4013-4754-8ADB-9A12EE808D43}"/>
    <cellStyle name="Normale 29 2 4 2" xfId="37431" xr:uid="{60E3DD70-B225-422F-BB3B-FD3E81EAD2DB}"/>
    <cellStyle name="Normale 29 2 5" xfId="26014" xr:uid="{6F2F3A83-4999-4EC7-86ED-4306B9A6318B}"/>
    <cellStyle name="Normale 29 3" xfId="4603" xr:uid="{E6CCB94A-05EA-409E-983C-C8963EB7278B}"/>
    <cellStyle name="Normale 29 3 2" xfId="10312" xr:uid="{A809009A-BC6E-4490-9A67-537DD4FAAD51}"/>
    <cellStyle name="Normale 29 3 2 2" xfId="21729" xr:uid="{AF30F2AD-E555-410C-9190-6AAB6E4024F1}"/>
    <cellStyle name="Normale 29 3 2 2 2" xfId="44566" xr:uid="{B14715E1-BD35-4A43-A357-CAF500E8BC01}"/>
    <cellStyle name="Normale 29 3 2 3" xfId="33149" xr:uid="{A8472204-AAF7-44E8-A38B-B4D13E18F6DA}"/>
    <cellStyle name="Normale 29 3 3" xfId="16021" xr:uid="{4E9095CE-7376-4708-9E52-04F6D34EE2A5}"/>
    <cellStyle name="Normale 29 3 3 2" xfId="38858" xr:uid="{2339FD60-ABAA-4726-AAB5-2AD597CC031D}"/>
    <cellStyle name="Normale 29 3 4" xfId="27441" xr:uid="{7508F992-D8EB-4D18-BC97-55972FD817CE}"/>
    <cellStyle name="Normale 29 4" xfId="7458" xr:uid="{2D8144B0-2924-49EE-92C1-6163BB83BF2B}"/>
    <cellStyle name="Normale 29 4 2" xfId="18875" xr:uid="{572E9943-DD57-47D6-8639-B431DE427AF7}"/>
    <cellStyle name="Normale 29 4 2 2" xfId="41712" xr:uid="{1316B44E-8E56-4D0F-9ADE-4CDFD8780550}"/>
    <cellStyle name="Normale 29 4 3" xfId="30295" xr:uid="{1EF5760A-EF65-4DC2-8F2A-C7C2A17165A4}"/>
    <cellStyle name="Normale 29 5" xfId="13167" xr:uid="{46BFD48B-0E8E-419A-91C8-ED0D2926C113}"/>
    <cellStyle name="Normale 29 5 2" xfId="36004" xr:uid="{6C197556-BCDA-4D05-9183-B5469A0BEE13}"/>
    <cellStyle name="Normale 29 6" xfId="24587" xr:uid="{9AA8926C-2C03-4F55-B9A0-AC384AF1C946}"/>
    <cellStyle name="Normale 3" xfId="23" xr:uid="{00000000-0005-0000-0000-00003C000000}"/>
    <cellStyle name="Normale 3 2" xfId="162" xr:uid="{165CCD89-D066-4B97-A6D1-BFFF067EA796}"/>
    <cellStyle name="Normale 3 2 2" xfId="344" xr:uid="{6038137A-2C43-43C4-84F3-8558AD5230B0}"/>
    <cellStyle name="Normale 3 2 3" xfId="192" xr:uid="{E1A4BD45-2ED2-464F-AD16-D21E2F9F395D}"/>
    <cellStyle name="Normale 3 2_Esteso dl" xfId="747" xr:uid="{8E954AEC-0BDB-4A83-960D-C0C111F5325F}"/>
    <cellStyle name="Normale 3 3" xfId="200" xr:uid="{146B5949-8930-4A65-99F9-C7A9633FE498}"/>
    <cellStyle name="Normale 3 3 2" xfId="1845" xr:uid="{E01E9FEF-9DFB-4E3E-9935-05CDBC2F0B75}"/>
    <cellStyle name="Normale 3 3 2 2" xfId="4701" xr:uid="{90C801CB-795A-4B4D-8CA5-5AEAC7D62412}"/>
    <cellStyle name="Normale 3 3 2 2 2" xfId="10410" xr:uid="{6BF06FD7-948D-477C-B9E2-60ACED3B67B8}"/>
    <cellStyle name="Normale 3 3 2 2 2 2" xfId="21827" xr:uid="{B42A784D-5558-4896-91DD-ED53AAA29B75}"/>
    <cellStyle name="Normale 3 3 2 2 2 2 2" xfId="44664" xr:uid="{A8D09B82-9C34-4798-A4B2-2439423EDDB3}"/>
    <cellStyle name="Normale 3 3 2 2 2 3" xfId="33247" xr:uid="{994DB741-E005-4B9A-BB28-2CAD3B567D3E}"/>
    <cellStyle name="Normale 3 3 2 2 3" xfId="16119" xr:uid="{74D330BE-DEE9-4B8C-B51E-D95114F86290}"/>
    <cellStyle name="Normale 3 3 2 2 3 2" xfId="38956" xr:uid="{2C795EBC-8F20-402F-A4F2-4EE4BCD13EF0}"/>
    <cellStyle name="Normale 3 3 2 2 4" xfId="27539" xr:uid="{9D0A6D89-928D-4DD3-B1BF-1B7E283E0FAB}"/>
    <cellStyle name="Normale 3 3 2 3" xfId="7556" xr:uid="{2A6F118F-F092-44C9-94CA-DC59EA515C0B}"/>
    <cellStyle name="Normale 3 3 2 3 2" xfId="18973" xr:uid="{49683C33-6C73-4D7A-B150-030E661296E5}"/>
    <cellStyle name="Normale 3 3 2 3 2 2" xfId="41810" xr:uid="{1B105B9A-ADAE-46C1-9733-082C15125794}"/>
    <cellStyle name="Normale 3 3 2 3 3" xfId="30393" xr:uid="{7CB321E0-30F8-45DB-A8DA-0843581033E1}"/>
    <cellStyle name="Normale 3 3 2 4" xfId="13265" xr:uid="{BF92052C-5DC7-42E7-9112-0532436357FC}"/>
    <cellStyle name="Normale 3 3 2 4 2" xfId="36102" xr:uid="{FC8EB76B-2E8E-4F58-9E00-60EBAD3508B6}"/>
    <cellStyle name="Normale 3 3 2 5" xfId="24685" xr:uid="{BC8FA281-F90E-4A6A-9E8E-D3B867001CA4}"/>
    <cellStyle name="Normale 3 3 3" xfId="3274" xr:uid="{196C1A35-161E-47D3-92FB-019000B8D055}"/>
    <cellStyle name="Normale 3 3 3 2" xfId="8983" xr:uid="{47F169F5-8AB2-46FA-8AA1-0AEC872CFEA1}"/>
    <cellStyle name="Normale 3 3 3 2 2" xfId="20400" xr:uid="{556C42F7-BD91-4B05-909A-574B5C6B9FCA}"/>
    <cellStyle name="Normale 3 3 3 2 2 2" xfId="43237" xr:uid="{5452CF96-4137-4A54-8EF2-45A4127C96E6}"/>
    <cellStyle name="Normale 3 3 3 2 3" xfId="31820" xr:uid="{F8C57EDA-CA2B-4192-8706-3535724FC6AC}"/>
    <cellStyle name="Normale 3 3 3 3" xfId="14692" xr:uid="{BA434B07-7A1F-40A4-8E5A-8FD911BBA443}"/>
    <cellStyle name="Normale 3 3 3 3 2" xfId="37529" xr:uid="{4D1DC4E2-BB99-4FF0-BFE9-70E1DE2994F3}"/>
    <cellStyle name="Normale 3 3 3 4" xfId="26112" xr:uid="{AF0927B3-F33C-4773-A7F6-291AD32AE6DF}"/>
    <cellStyle name="Normale 3 3 4" xfId="6129" xr:uid="{B86DCA50-9548-4A43-A8B3-5752259F46CF}"/>
    <cellStyle name="Normale 3 3 4 2" xfId="17546" xr:uid="{AC38DAB7-51C4-4D9F-B532-F662BC852998}"/>
    <cellStyle name="Normale 3 3 4 2 2" xfId="40383" xr:uid="{88D7428E-C7AD-43D0-8BEB-52467A65D5C4}"/>
    <cellStyle name="Normale 3 3 4 3" xfId="28966" xr:uid="{289DA307-3657-4694-AC09-78A1291167DC}"/>
    <cellStyle name="Normale 3 3 5" xfId="11838" xr:uid="{ADC876CF-FBEF-43B4-9C6E-4718163875D2}"/>
    <cellStyle name="Normale 3 3 5 2" xfId="34675" xr:uid="{1E3A3F54-B236-4963-915F-8E353E2BB331}"/>
    <cellStyle name="Normale 3 3 6" xfId="23258" xr:uid="{9FF1ED33-8627-45E9-8620-6C94E080796F}"/>
    <cellStyle name="Normale 3 4" xfId="261" xr:uid="{49972C83-0EAB-4B1B-9B9A-826D42FBCF19}"/>
    <cellStyle name="Normale 3 5" xfId="378" xr:uid="{9B5E3DA5-DDE8-4D82-9A6B-956D6FA6C3C0}"/>
    <cellStyle name="Normale 3 6" xfId="360" xr:uid="{D46C7B36-5564-49B9-AE24-3FEF584639D9}"/>
    <cellStyle name="Normale 3 7" xfId="194" xr:uid="{2E702C7C-F22F-4985-BF3E-97E20FB62772}"/>
    <cellStyle name="Normale 3 8" xfId="166" xr:uid="{71C0A485-5333-4F38-96EF-A43943FB31B1}"/>
    <cellStyle name="Normale 3_Esteso dl" xfId="741" xr:uid="{88D7A274-D8A9-4152-A60D-AC0028FB68BB}"/>
    <cellStyle name="Normale 30" xfId="1747" xr:uid="{0B5D2167-E7EB-46DD-AF0A-D39A97D3A935}"/>
    <cellStyle name="Normale 31" xfId="1746" xr:uid="{D1DC5328-EB51-4A2D-B32F-6C8C25C1FC8D}"/>
    <cellStyle name="Normale 31 2" xfId="4604" xr:uid="{2768D6F3-CCE6-4220-AAAF-7D905C6FEFBD}"/>
    <cellStyle name="Normale 31 2 2" xfId="10313" xr:uid="{A6E328E2-C4B5-4CEC-B9F6-A798996D85D8}"/>
    <cellStyle name="Normale 31 2 2 2" xfId="21730" xr:uid="{C8CDB5DF-D243-4C16-9EB4-C04259C2D3C2}"/>
    <cellStyle name="Normale 31 2 2 2 2" xfId="44567" xr:uid="{27FEA172-F55D-4974-85EE-5313B20F79DE}"/>
    <cellStyle name="Normale 31 2 2 3" xfId="33150" xr:uid="{E00431F8-80D2-4BE8-92ED-85ADBD5CD645}"/>
    <cellStyle name="Normale 31 2 3" xfId="16022" xr:uid="{65318680-42AE-4BF6-A4E6-F57EA30A0D70}"/>
    <cellStyle name="Normale 31 2 3 2" xfId="38859" xr:uid="{AFD1105F-55C8-4A33-AABD-91E6AC45CC4C}"/>
    <cellStyle name="Normale 31 2 4" xfId="27442" xr:uid="{55E6D895-3E3F-4A2C-AEB3-6E355C304C6B}"/>
    <cellStyle name="Normale 31 3" xfId="7459" xr:uid="{1179D210-420A-4943-ADAD-9786FA3049DA}"/>
    <cellStyle name="Normale 31 3 2" xfId="18876" xr:uid="{7669CF02-47FD-44EF-88C9-B42259859354}"/>
    <cellStyle name="Normale 31 3 2 2" xfId="41713" xr:uid="{4F0C188B-F9CB-44D7-ABA1-5CCC836C8339}"/>
    <cellStyle name="Normale 31 3 3" xfId="30296" xr:uid="{E7CD801F-7CD5-46F3-8CF2-77A47506C8B8}"/>
    <cellStyle name="Normale 31 4" xfId="13168" xr:uid="{E4DE22AE-8425-4DFD-AB1C-BC267D2F0336}"/>
    <cellStyle name="Normale 31 4 2" xfId="36005" xr:uid="{213CC37B-4BD4-4B56-BAB2-E0413D82E72C}"/>
    <cellStyle name="Normale 31 5" xfId="24588" xr:uid="{8A62ACA4-12F8-45A6-82FC-8C3D2D740155}"/>
    <cellStyle name="Normale 32" xfId="3176" xr:uid="{B536AE88-E1DB-4BA0-952B-5DE21A6697C4}"/>
    <cellStyle name="Normale 33" xfId="116" xr:uid="{00000000-0005-0000-0000-00003D000000}"/>
    <cellStyle name="Normale 33 2" xfId="8886" xr:uid="{379F9D67-B0B2-4EF0-A22A-ACDBBD000CC3}"/>
    <cellStyle name="Normale 33 2 2" xfId="20303" xr:uid="{2B6695ED-2966-453A-B0CC-23C496B12D4D}"/>
    <cellStyle name="Normale 33 2 2 2" xfId="43140" xr:uid="{03D62FE4-45C3-4424-A12B-719A3BB44D1E}"/>
    <cellStyle name="Normale 33 2 3" xfId="31723" xr:uid="{F512B27C-11EA-450E-B07A-E10E655A13C3}"/>
    <cellStyle name="Normale 33 3" xfId="14595" xr:uid="{A24C1DC8-1C72-4D03-9D7B-DBD4393CB0EC}"/>
    <cellStyle name="Normale 33 3 2" xfId="37432" xr:uid="{53E7F93D-D38A-4017-BC8E-938103F27578}"/>
    <cellStyle name="Normale 33 4" xfId="26015" xr:uid="{E09E7D50-3511-431D-857E-D5D5A2693BBE}"/>
    <cellStyle name="Normale 34" xfId="6031" xr:uid="{AF41DEA7-B426-4D2F-89CF-90C099E9EEE2}"/>
    <cellStyle name="Normale 35" xfId="115" xr:uid="{00000000-0005-0000-0000-00003E000000}"/>
    <cellStyle name="Normale 35 2" xfId="17449" xr:uid="{0F9F5A9E-272A-4CC8-A441-84A8F306BBD8}"/>
    <cellStyle name="Normale 35 2 2" xfId="40286" xr:uid="{133CC355-B187-4D17-AC56-6B1D6A1695B3}"/>
    <cellStyle name="Normale 35 3" xfId="28869" xr:uid="{9E88E3AC-D108-4DAA-B738-B03E5C8310AA}"/>
    <cellStyle name="Normale 36" xfId="11740" xr:uid="{6DE906DE-6681-4170-9D22-CCC81BB36EEC}"/>
    <cellStyle name="Normale 36 2" xfId="34578" xr:uid="{2F2DA5A7-A424-4E28-944C-531B38223BB8}"/>
    <cellStyle name="Normale 37" xfId="23157" xr:uid="{8E75F1AB-56A6-424E-B4F6-4340E0F253B0}"/>
    <cellStyle name="Normale 37 2" xfId="45994" xr:uid="{4D5E295B-FC3E-4179-8A40-A0D2EF12ED47}"/>
    <cellStyle name="Normale 38" xfId="23158" xr:uid="{2502FB91-5559-4A0F-88FC-01181CE492F9}"/>
    <cellStyle name="Normale 38 2" xfId="45995" xr:uid="{ECDA3F41-D098-47FE-BB25-E16029815092}"/>
    <cellStyle name="Normale 39" xfId="11739" xr:uid="{B0140E32-9268-47EF-93A1-761D3F5CC21A}"/>
    <cellStyle name="Normale 39 2" xfId="34577" xr:uid="{009EAE7D-D751-4428-9947-A308C7002AE8}"/>
    <cellStyle name="Normale 4" xfId="7" xr:uid="{00000000-0005-0000-0000-00003F000000}"/>
    <cellStyle name="Normale 4 10" xfId="23163" xr:uid="{F3A52429-9036-4CE8-BC57-5A6095156DD8}"/>
    <cellStyle name="Normale 4 11" xfId="46021" xr:uid="{815973CE-983B-41DE-AC1A-7CFD34860D43}"/>
    <cellStyle name="Normale 4 2" xfId="39" xr:uid="{00000000-0005-0000-0000-000040000000}"/>
    <cellStyle name="Normale 4 2 2" xfId="49" xr:uid="{00000000-0005-0000-0000-000041000000}"/>
    <cellStyle name="Normale 4 2 2 2" xfId="9" xr:uid="{00000000-0005-0000-0000-000042000000}"/>
    <cellStyle name="Normale 4 2 3" xfId="88" xr:uid="{00000000-0005-0000-0000-000043000000}"/>
    <cellStyle name="Normale 4 2 3 2" xfId="1790" xr:uid="{7CAD11BC-61BC-4A11-9732-F11564207155}"/>
    <cellStyle name="Normale 4 2 3 2 2" xfId="4646" xr:uid="{B3C41FC7-52AD-47DF-A140-B52E03BBC9B8}"/>
    <cellStyle name="Normale 4 2 3 2 2 2" xfId="10355" xr:uid="{EE3475E5-0A92-4047-B599-B31154696142}"/>
    <cellStyle name="Normale 4 2 3 2 2 2 2" xfId="21772" xr:uid="{ACF558D1-957E-4D7B-8BC3-24BACEDD84F8}"/>
    <cellStyle name="Normale 4 2 3 2 2 2 2 2" xfId="44609" xr:uid="{4ECF21DB-CF11-4D65-99DF-4239885D8EA8}"/>
    <cellStyle name="Normale 4 2 3 2 2 2 3" xfId="33192" xr:uid="{A140A7A5-6379-4E45-BFBE-2717EBD488D3}"/>
    <cellStyle name="Normale 4 2 3 2 2 3" xfId="16064" xr:uid="{0D0EC3DC-36FD-4061-8052-BFD18263F889}"/>
    <cellStyle name="Normale 4 2 3 2 2 3 2" xfId="38901" xr:uid="{8B4B18EC-7841-40C1-9160-42CDF7C98ADE}"/>
    <cellStyle name="Normale 4 2 3 2 2 4" xfId="27484" xr:uid="{E1DF8A9D-4A72-4B88-93B4-781A6D3A3BC5}"/>
    <cellStyle name="Normale 4 2 3 2 3" xfId="7501" xr:uid="{CFF43C6D-36F7-4E44-8616-0FEE9BE68FAA}"/>
    <cellStyle name="Normale 4 2 3 2 3 2" xfId="18918" xr:uid="{EAE171D5-F2D4-4983-A20A-9542B9ED515E}"/>
    <cellStyle name="Normale 4 2 3 2 3 2 2" xfId="41755" xr:uid="{222C1CE0-8DE7-4309-B42A-3875B266DBCB}"/>
    <cellStyle name="Normale 4 2 3 2 3 3" xfId="30338" xr:uid="{13705DF5-A7A0-4E96-BB1E-ECEDEFC730D5}"/>
    <cellStyle name="Normale 4 2 3 2 4" xfId="13210" xr:uid="{338C9DD6-6789-4211-A473-58E7275A5585}"/>
    <cellStyle name="Normale 4 2 3 2 4 2" xfId="36047" xr:uid="{9FC1DEDE-A73B-4C7F-8225-B3F3F50F6926}"/>
    <cellStyle name="Normale 4 2 3 2 5" xfId="24630" xr:uid="{DE36B4C7-21C3-46D6-AD50-A4F8C448F950}"/>
    <cellStyle name="Normale 4 2 3 3" xfId="3219" xr:uid="{1CBE3122-E6E4-42EC-9146-34509A2C0914}"/>
    <cellStyle name="Normale 4 2 3 3 2" xfId="8928" xr:uid="{7D8E7012-4CA0-4CDF-B5F7-DB6BAA68DE12}"/>
    <cellStyle name="Normale 4 2 3 3 2 2" xfId="20345" xr:uid="{2C539818-C3B6-4A7C-812B-00EA6C4E1C3E}"/>
    <cellStyle name="Normale 4 2 3 3 2 2 2" xfId="43182" xr:uid="{967E15CF-3371-4C18-9C63-1DF462BA6503}"/>
    <cellStyle name="Normale 4 2 3 3 2 3" xfId="31765" xr:uid="{CC726054-1338-4136-B323-226E1C1EC234}"/>
    <cellStyle name="Normale 4 2 3 3 3" xfId="14637" xr:uid="{913EA97B-3550-4306-9555-B15C33EA0493}"/>
    <cellStyle name="Normale 4 2 3 3 3 2" xfId="37474" xr:uid="{2B982A3C-C8A7-48AC-9024-4A098451535D}"/>
    <cellStyle name="Normale 4 2 3 3 4" xfId="26057" xr:uid="{6CFA1D5A-CECA-450F-8EE8-5D85571EBB57}"/>
    <cellStyle name="Normale 4 2 3 4" xfId="6074" xr:uid="{E3BCE9D1-DEA7-4FD5-BE40-27B451959568}"/>
    <cellStyle name="Normale 4 2 3 4 2" xfId="17491" xr:uid="{56E768D5-8A7E-40F1-8A3F-5F9D4BD14FFD}"/>
    <cellStyle name="Normale 4 2 3 4 2 2" xfId="40328" xr:uid="{AE4C1C89-801A-4BF9-A3AE-65ED722F8EBC}"/>
    <cellStyle name="Normale 4 2 3 4 3" xfId="28911" xr:uid="{553D623B-F81E-4394-AF33-670AC07CD4D8}"/>
    <cellStyle name="Normale 4 2 3 5" xfId="11783" xr:uid="{F0800CD1-C228-4483-BF12-417898444597}"/>
    <cellStyle name="Normale 4 2 3 5 2" xfId="34620" xr:uid="{DF3E95AD-15A2-420B-9B9D-AECCA9221554}"/>
    <cellStyle name="Normale 4 2 3 6" xfId="23203" xr:uid="{80289C25-948A-440C-9DEC-A5EEF1245F51}"/>
    <cellStyle name="Normale 4 2 4" xfId="1759" xr:uid="{C8227C41-3E74-45E5-8913-FEBD1DE6B420}"/>
    <cellStyle name="Normale 4 2 4 2" xfId="4615" xr:uid="{38A4E68B-2E04-43A6-8116-F508C7B35772}"/>
    <cellStyle name="Normale 4 2 4 2 2" xfId="10324" xr:uid="{CC2668CB-43E5-446E-A6B5-3844459E60B3}"/>
    <cellStyle name="Normale 4 2 4 2 2 2" xfId="21741" xr:uid="{35FA597A-2BAE-4AB9-B825-C398F71F5207}"/>
    <cellStyle name="Normale 4 2 4 2 2 2 2" xfId="44578" xr:uid="{AA4A304A-A2B2-4AFD-A064-E87EF1DF73B4}"/>
    <cellStyle name="Normale 4 2 4 2 2 3" xfId="33161" xr:uid="{6D0CD768-7E92-49A6-A1C3-E97EA411646A}"/>
    <cellStyle name="Normale 4 2 4 2 3" xfId="16033" xr:uid="{7E99F278-9EAF-49DA-934E-8418B2A3ACC7}"/>
    <cellStyle name="Normale 4 2 4 2 3 2" xfId="38870" xr:uid="{9D2C9C98-DD0E-4162-BBE7-EDC502161B0F}"/>
    <cellStyle name="Normale 4 2 4 2 4" xfId="27453" xr:uid="{D7BA5173-FACD-4B25-81C0-1414BCAB3ABA}"/>
    <cellStyle name="Normale 4 2 4 3" xfId="7470" xr:uid="{1D4992A0-04F2-4C62-966B-9658325FCB1D}"/>
    <cellStyle name="Normale 4 2 4 3 2" xfId="18887" xr:uid="{38DF7EC4-B71B-40B4-8D40-67FC64A326AC}"/>
    <cellStyle name="Normale 4 2 4 3 2 2" xfId="41724" xr:uid="{66504AFC-41EB-4A08-9AC5-7E6ACC203E23}"/>
    <cellStyle name="Normale 4 2 4 3 3" xfId="30307" xr:uid="{0E71B4C3-FDB0-498B-869B-EC3CFA4C9CC5}"/>
    <cellStyle name="Normale 4 2 4 4" xfId="13179" xr:uid="{13842153-E661-4120-8272-593F03972941}"/>
    <cellStyle name="Normale 4 2 4 4 2" xfId="36016" xr:uid="{79AE4C4D-EC89-4261-81FA-D9F20EDBB114}"/>
    <cellStyle name="Normale 4 2 4 5" xfId="24599" xr:uid="{E7DCDD5E-B872-4648-BBED-AB41AB14630E}"/>
    <cellStyle name="Normale 4 2 5" xfId="3188" xr:uid="{3E3DC5FA-1592-4F7C-9EDB-8DB8CDCE64DA}"/>
    <cellStyle name="Normale 4 2 5 2" xfId="8897" xr:uid="{683D7194-CCF1-4C7D-BE99-8E66C7C88128}"/>
    <cellStyle name="Normale 4 2 5 2 2" xfId="20314" xr:uid="{03342638-CAC4-4C9D-A842-BDA44B12AD5C}"/>
    <cellStyle name="Normale 4 2 5 2 2 2" xfId="43151" xr:uid="{2E94BDFE-6055-4EF1-BD11-90CDFB110535}"/>
    <cellStyle name="Normale 4 2 5 2 3" xfId="31734" xr:uid="{649B78AF-84F9-48A4-AD21-68085552A238}"/>
    <cellStyle name="Normale 4 2 5 3" xfId="14606" xr:uid="{2D564B16-ADB3-41D0-AA4C-2DC05A9F2B6A}"/>
    <cellStyle name="Normale 4 2 5 3 2" xfId="37443" xr:uid="{B7071DFC-D44F-49D9-A7A5-976AD01B815D}"/>
    <cellStyle name="Normale 4 2 5 4" xfId="26026" xr:uid="{90C1113A-2F90-4071-8386-39077EEE52E4}"/>
    <cellStyle name="Normale 4 2 6" xfId="6043" xr:uid="{11BA95DB-52B1-44DA-989C-D38C902B1D98}"/>
    <cellStyle name="Normale 4 2 6 2" xfId="17460" xr:uid="{C573D409-AF24-4A98-8741-33A35D5076C3}"/>
    <cellStyle name="Normale 4 2 6 2 2" xfId="40297" xr:uid="{B4D712C9-F294-4837-8912-0D29A89F389D}"/>
    <cellStyle name="Normale 4 2 6 3" xfId="28880" xr:uid="{8EE3F7A5-E9DE-4FDD-A8FB-2268ADEDA51D}"/>
    <cellStyle name="Normale 4 2 7" xfId="11752" xr:uid="{44DAD00D-6094-4D69-9BB4-56A910BBBE00}"/>
    <cellStyle name="Normale 4 2 7 2" xfId="34589" xr:uid="{4F91F595-F5BC-496D-8382-C63749E63D76}"/>
    <cellStyle name="Normale 4 2 8" xfId="23172" xr:uid="{B00AD2A4-EBCB-4343-AC0D-2ACB6C394B24}"/>
    <cellStyle name="Normale 4 3" xfId="74" xr:uid="{00000000-0005-0000-0000-000044000000}"/>
    <cellStyle name="Normale 4 3 2" xfId="1781" xr:uid="{726E5AF1-5E06-4B2C-A481-7D01B358DC13}"/>
    <cellStyle name="Normale 4 3 2 2" xfId="4637" xr:uid="{A610A0C8-CD39-43D3-8671-AEB8FA36B91D}"/>
    <cellStyle name="Normale 4 3 2 2 2" xfId="10346" xr:uid="{2F3A1984-5336-4F07-94C6-442FB20AFC5A}"/>
    <cellStyle name="Normale 4 3 2 2 2 2" xfId="21763" xr:uid="{63707E7F-20AA-409F-8CF6-C31308A7E540}"/>
    <cellStyle name="Normale 4 3 2 2 2 2 2" xfId="44600" xr:uid="{D5D00BBE-85C7-45AB-A789-B979AF8E49B2}"/>
    <cellStyle name="Normale 4 3 2 2 2 3" xfId="33183" xr:uid="{90B3D981-568E-41A7-B921-C29C9D16769D}"/>
    <cellStyle name="Normale 4 3 2 2 3" xfId="16055" xr:uid="{EA8B0591-C8B4-4916-A697-D84A7387336E}"/>
    <cellStyle name="Normale 4 3 2 2 3 2" xfId="38892" xr:uid="{1D1B63E0-7448-4B1C-87EC-FBEC297780ED}"/>
    <cellStyle name="Normale 4 3 2 2 4" xfId="27475" xr:uid="{E5BB4D05-431C-4254-BF65-BE4ECAC25093}"/>
    <cellStyle name="Normale 4 3 2 3" xfId="7492" xr:uid="{F024B803-A042-468B-B8BF-BDD30ECEE014}"/>
    <cellStyle name="Normale 4 3 2 3 2" xfId="18909" xr:uid="{D9C0109B-24A0-46AC-9BAF-FF3C1B9E161E}"/>
    <cellStyle name="Normale 4 3 2 3 2 2" xfId="41746" xr:uid="{A9C675B9-2AEE-464A-AB8A-2A51C1040852}"/>
    <cellStyle name="Normale 4 3 2 3 3" xfId="30329" xr:uid="{8D179BE2-3F87-4BB8-A7AD-EBACA24E5708}"/>
    <cellStyle name="Normale 4 3 2 4" xfId="13201" xr:uid="{A406E672-0BC0-4942-97A2-17C9B974B3E2}"/>
    <cellStyle name="Normale 4 3 2 4 2" xfId="36038" xr:uid="{1329DB4B-2711-4A10-8C00-8ABFFE8F0AA0}"/>
    <cellStyle name="Normale 4 3 2 5" xfId="24621" xr:uid="{5F628736-61A8-4C48-97E2-CB1DF770BE83}"/>
    <cellStyle name="Normale 4 3 3" xfId="3210" xr:uid="{3E5E8848-D54D-414F-BF8D-FA93C4EDD16E}"/>
    <cellStyle name="Normale 4 3 3 2" xfId="8919" xr:uid="{935AF6C6-9F0C-4A1E-AB6B-1413AE1BC6AE}"/>
    <cellStyle name="Normale 4 3 3 2 2" xfId="20336" xr:uid="{90A3608A-E039-4458-8B5F-F6A19CE48EC4}"/>
    <cellStyle name="Normale 4 3 3 2 2 2" xfId="43173" xr:uid="{BE155686-E8E4-4217-9DBE-3704C4B8EA8B}"/>
    <cellStyle name="Normale 4 3 3 2 3" xfId="31756" xr:uid="{A33AF034-6270-44C8-AB6D-BE46C9B0FEF1}"/>
    <cellStyle name="Normale 4 3 3 3" xfId="14628" xr:uid="{8DB2022A-FC1A-47A3-9AE3-63D53ECFF589}"/>
    <cellStyle name="Normale 4 3 3 3 2" xfId="37465" xr:uid="{17C82431-AF9C-4C46-A9EC-01C7EF4CFDDB}"/>
    <cellStyle name="Normale 4 3 3 4" xfId="26048" xr:uid="{5A7F3799-A9DF-43B0-953F-6C632B4BA405}"/>
    <cellStyle name="Normale 4 3 4" xfId="6065" xr:uid="{BE37B215-EB3A-446A-A2DF-44AE50212B84}"/>
    <cellStyle name="Normale 4 3 4 2" xfId="17482" xr:uid="{B724CF76-5FC3-40A8-B342-3E73933A7F9B}"/>
    <cellStyle name="Normale 4 3 4 2 2" xfId="40319" xr:uid="{A1D5EBDF-80CD-48A4-AF81-65A3744F6051}"/>
    <cellStyle name="Normale 4 3 4 3" xfId="28902" xr:uid="{CBB63B5C-C78A-4B0E-922D-2D0A0A44C50F}"/>
    <cellStyle name="Normale 4 3 5" xfId="11774" xr:uid="{986738F3-B81D-4EE8-84B0-1D3FA1EFE300}"/>
    <cellStyle name="Normale 4 3 5 2" xfId="34611" xr:uid="{FF33A68C-6173-4F96-B65E-00267DCE0191}"/>
    <cellStyle name="Normale 4 3 6" xfId="23194" xr:uid="{76D19E4F-C22E-471D-8AFB-BB2054A390E2}"/>
    <cellStyle name="Normale 4 4" xfId="149" xr:uid="{F394BC3A-477A-42AD-835B-C133BE89870B}"/>
    <cellStyle name="Normale 4 4 2" xfId="1814" xr:uid="{849CEDBA-FA74-44DC-BB75-E4F25938B72F}"/>
    <cellStyle name="Normale 4 4 2 2" xfId="4670" xr:uid="{CED44B2A-497C-4299-8E99-29F864D1C800}"/>
    <cellStyle name="Normale 4 4 2 2 2" xfId="10379" xr:uid="{D52EAAD4-19CD-4208-BC99-AE0381AC4AA0}"/>
    <cellStyle name="Normale 4 4 2 2 2 2" xfId="21796" xr:uid="{84D85F4F-5538-44B1-927C-2B0B50516967}"/>
    <cellStyle name="Normale 4 4 2 2 2 2 2" xfId="44633" xr:uid="{58FB0F3B-75B2-46E1-ACE4-9C9F02D8960C}"/>
    <cellStyle name="Normale 4 4 2 2 2 3" xfId="33216" xr:uid="{E2F118F3-63D8-428A-A382-685362E77E63}"/>
    <cellStyle name="Normale 4 4 2 2 3" xfId="16088" xr:uid="{F84109C7-250B-42E6-A4FD-3509526A47B4}"/>
    <cellStyle name="Normale 4 4 2 2 3 2" xfId="38925" xr:uid="{C1D0EBC3-5666-4154-ADFE-DC14B30C0606}"/>
    <cellStyle name="Normale 4 4 2 2 4" xfId="27508" xr:uid="{2A5B0595-12F6-4FA9-8480-AD64CFB7EBE9}"/>
    <cellStyle name="Normale 4 4 2 3" xfId="7525" xr:uid="{0EC3DF74-3640-4FD8-9880-037914E36CF4}"/>
    <cellStyle name="Normale 4 4 2 3 2" xfId="18942" xr:uid="{DFED8A9D-7BAE-467C-8A42-30D7F8FA7C4E}"/>
    <cellStyle name="Normale 4 4 2 3 2 2" xfId="41779" xr:uid="{94710EC7-25F1-4718-98CA-5C284445E0E1}"/>
    <cellStyle name="Normale 4 4 2 3 3" xfId="30362" xr:uid="{135A6DF4-5B5C-4956-9A08-7E5A7534416E}"/>
    <cellStyle name="Normale 4 4 2 4" xfId="13234" xr:uid="{1542E3A9-6E07-4DD0-A2A4-917ACC81AED6}"/>
    <cellStyle name="Normale 4 4 2 4 2" xfId="36071" xr:uid="{C65B84B2-2517-4DF6-81E9-83413DD852D7}"/>
    <cellStyle name="Normale 4 4 2 5" xfId="24654" xr:uid="{7F7B2417-9E58-4091-BEDF-672CCC3370A7}"/>
    <cellStyle name="Normale 4 4 3" xfId="3243" xr:uid="{6EE16848-108A-4F66-8C6A-26677A066966}"/>
    <cellStyle name="Normale 4 4 3 2" xfId="8952" xr:uid="{74CED852-63C8-40CB-8C34-87AA0851D06D}"/>
    <cellStyle name="Normale 4 4 3 2 2" xfId="20369" xr:uid="{21E9D555-0DCC-46F7-A0F4-2243538AC6B9}"/>
    <cellStyle name="Normale 4 4 3 2 2 2" xfId="43206" xr:uid="{18D74F76-08B8-49DC-9AAB-686FA2A5D53F}"/>
    <cellStyle name="Normale 4 4 3 2 3" xfId="31789" xr:uid="{1C47E592-1ADA-4060-BC1B-C7E62D3450AE}"/>
    <cellStyle name="Normale 4 4 3 3" xfId="14661" xr:uid="{6DFE8F16-24A9-4BE5-987D-9E07619385C1}"/>
    <cellStyle name="Normale 4 4 3 3 2" xfId="37498" xr:uid="{0F061089-DE5F-492B-A086-D11052A54030}"/>
    <cellStyle name="Normale 4 4 3 4" xfId="26081" xr:uid="{3F4693CF-44C8-4E9A-AB3B-F8CE7C29BB80}"/>
    <cellStyle name="Normale 4 4 4" xfId="6098" xr:uid="{F224742C-42C1-4343-8D37-4C92124D045A}"/>
    <cellStyle name="Normale 4 4 4 2" xfId="17515" xr:uid="{9838A8B8-F387-4520-9E50-D64E6D238D41}"/>
    <cellStyle name="Normale 4 4 4 2 2" xfId="40352" xr:uid="{7D8049D8-4D91-40AA-809A-15BC4C20E23F}"/>
    <cellStyle name="Normale 4 4 4 3" xfId="28935" xr:uid="{376CF219-FCAB-4BE0-BA4A-ADEBE71173E3}"/>
    <cellStyle name="Normale 4 4 5" xfId="11807" xr:uid="{D88AA255-563D-4552-91F7-D3F75021BCA3}"/>
    <cellStyle name="Normale 4 4 5 2" xfId="34644" xr:uid="{C9FD14A8-A164-4D65-9D89-3D24542239F6}"/>
    <cellStyle name="Normale 4 4 6" xfId="23227" xr:uid="{F299CF76-9784-45F6-8AC6-1B114FA6671B}"/>
    <cellStyle name="Normale 4 5" xfId="157" xr:uid="{26C61314-CD7E-4FBC-BAE4-13BA6D438684}"/>
    <cellStyle name="Normale 4 5 2" xfId="1821" xr:uid="{093DD829-75F0-4BB6-84B2-34982AD9791D}"/>
    <cellStyle name="Normale 4 5 2 2" xfId="4677" xr:uid="{22E02D4F-ABB9-498B-9304-45D7E0138953}"/>
    <cellStyle name="Normale 4 5 2 2 2" xfId="10386" xr:uid="{1DC9C134-5822-4298-B05D-DFEF0DDBDA60}"/>
    <cellStyle name="Normale 4 5 2 2 2 2" xfId="21803" xr:uid="{147D836A-7604-4374-B74A-8EA69BCD5316}"/>
    <cellStyle name="Normale 4 5 2 2 2 2 2" xfId="44640" xr:uid="{0A168FB5-EC96-4799-928C-6788D9DED445}"/>
    <cellStyle name="Normale 4 5 2 2 2 3" xfId="33223" xr:uid="{19017EDF-1FA8-4E1D-BC2D-B85C435111A4}"/>
    <cellStyle name="Normale 4 5 2 2 3" xfId="16095" xr:uid="{E8D41204-B184-4841-A095-03ADAAA5A378}"/>
    <cellStyle name="Normale 4 5 2 2 3 2" xfId="38932" xr:uid="{C086688F-1E78-46A6-BF22-0CE6F45FEBBD}"/>
    <cellStyle name="Normale 4 5 2 2 4" xfId="27515" xr:uid="{EC3B1C1B-AEC4-4592-9D83-E612AA88489F}"/>
    <cellStyle name="Normale 4 5 2 3" xfId="7532" xr:uid="{55467018-F219-41C0-896F-987B320D6058}"/>
    <cellStyle name="Normale 4 5 2 3 2" xfId="18949" xr:uid="{5DA6ADC4-D607-46CB-9699-0824197E8799}"/>
    <cellStyle name="Normale 4 5 2 3 2 2" xfId="41786" xr:uid="{40BC4429-F7D0-49C9-87C4-22C7DF7E122E}"/>
    <cellStyle name="Normale 4 5 2 3 3" xfId="30369" xr:uid="{D169463F-6C99-43C4-B2D0-925A32770CFF}"/>
    <cellStyle name="Normale 4 5 2 4" xfId="13241" xr:uid="{C0226CB4-7033-4A84-A788-6BDFD83C6997}"/>
    <cellStyle name="Normale 4 5 2 4 2" xfId="36078" xr:uid="{69460418-D95E-4BB4-A58E-A2E2F7419490}"/>
    <cellStyle name="Normale 4 5 2 5" xfId="24661" xr:uid="{5542FD08-FCC4-4638-8457-AF6D7695692A}"/>
    <cellStyle name="Normale 4 5 3" xfId="3250" xr:uid="{17AD8161-474B-4D3D-ADA6-9A5B9BEFD4CB}"/>
    <cellStyle name="Normale 4 5 3 2" xfId="8959" xr:uid="{BEA0671A-D977-478D-8898-4F656CAC5D34}"/>
    <cellStyle name="Normale 4 5 3 2 2" xfId="20376" xr:uid="{5A9E3B5D-21C2-45E4-9133-E5D9C01BEE77}"/>
    <cellStyle name="Normale 4 5 3 2 2 2" xfId="43213" xr:uid="{3C55515C-E988-426A-ABE9-C7C3DAD8B472}"/>
    <cellStyle name="Normale 4 5 3 2 3" xfId="31796" xr:uid="{8C149C7E-C437-4A1C-8A3F-A6144E44A8CD}"/>
    <cellStyle name="Normale 4 5 3 3" xfId="14668" xr:uid="{D8FF3911-0F65-4F28-9550-3634D434D905}"/>
    <cellStyle name="Normale 4 5 3 3 2" xfId="37505" xr:uid="{2FF21DA0-DCE1-4A9B-B1E5-52DE2AA8FFD6}"/>
    <cellStyle name="Normale 4 5 3 4" xfId="26088" xr:uid="{13CD63C7-7773-4175-9E20-9E351E443481}"/>
    <cellStyle name="Normale 4 5 4" xfId="6105" xr:uid="{B430DDD8-9FA9-407B-B16A-677A23C8227F}"/>
    <cellStyle name="Normale 4 5 4 2" xfId="17522" xr:uid="{93EE5826-5D44-4CB9-A773-6B4E0533D1A7}"/>
    <cellStyle name="Normale 4 5 4 2 2" xfId="40359" xr:uid="{44ADD400-969F-4A90-993C-F009B62CFEA4}"/>
    <cellStyle name="Normale 4 5 4 3" xfId="28942" xr:uid="{8DEE6614-DD04-4419-946F-07EFBDDA512F}"/>
    <cellStyle name="Normale 4 5 5" xfId="11814" xr:uid="{2417CCB5-7635-404F-8C5B-6BB672DDA584}"/>
    <cellStyle name="Normale 4 5 5 2" xfId="34651" xr:uid="{9DB57C72-4B4E-436B-9AD3-900BF6D0148F}"/>
    <cellStyle name="Normale 4 5 6" xfId="23234" xr:uid="{9C6480AF-71A4-4646-A3AF-E8B97AE84938}"/>
    <cellStyle name="Normale 4 6" xfId="1750" xr:uid="{8D9587C2-EF96-44DE-8454-6B2C899C1CC8}"/>
    <cellStyle name="Normale 4 6 2" xfId="4606" xr:uid="{90B74E12-A717-4393-9603-8F4D2CD323C9}"/>
    <cellStyle name="Normale 4 6 2 2" xfId="10315" xr:uid="{FF614075-0053-4CE8-B200-A6CBED1725D1}"/>
    <cellStyle name="Normale 4 6 2 2 2" xfId="21732" xr:uid="{D25A3C08-07E5-4C56-8C9F-75F5FE184612}"/>
    <cellStyle name="Normale 4 6 2 2 2 2" xfId="44569" xr:uid="{AE1E6A28-E608-43F3-AC69-98644B7C66F8}"/>
    <cellStyle name="Normale 4 6 2 2 3" xfId="33152" xr:uid="{83A15A53-C875-4FF5-A800-4472D1D28A01}"/>
    <cellStyle name="Normale 4 6 2 3" xfId="16024" xr:uid="{5BFE05E7-0636-4613-85CA-FD84A96A50F7}"/>
    <cellStyle name="Normale 4 6 2 3 2" xfId="38861" xr:uid="{9E874046-2EEE-4675-A2FF-A3D5CB20EDF9}"/>
    <cellStyle name="Normale 4 6 2 4" xfId="27444" xr:uid="{3751CD32-4B00-4722-9C69-2C7CBAFBE3E2}"/>
    <cellStyle name="Normale 4 6 3" xfId="7461" xr:uid="{3738AEF4-1978-4D76-9931-D534FD96E5A6}"/>
    <cellStyle name="Normale 4 6 3 2" xfId="18878" xr:uid="{7BA35913-38C2-462D-A1F0-7F5B0F8BCE7A}"/>
    <cellStyle name="Normale 4 6 3 2 2" xfId="41715" xr:uid="{AAA108CF-C48A-45E3-9998-26E36E5B88DB}"/>
    <cellStyle name="Normale 4 6 3 3" xfId="30298" xr:uid="{C7CF0816-887A-497E-A443-E9AB56A73D8F}"/>
    <cellStyle name="Normale 4 6 4" xfId="13170" xr:uid="{318F8549-F891-423C-9F33-6FF8E083AB01}"/>
    <cellStyle name="Normale 4 6 4 2" xfId="36007" xr:uid="{36697961-B5D4-439D-AAB3-C78A82372CA3}"/>
    <cellStyle name="Normale 4 6 5" xfId="24590" xr:uid="{30AD79DD-6E04-4977-830A-D418EBCF1431}"/>
    <cellStyle name="Normale 4 7" xfId="3179" xr:uid="{ED4FE1D8-371E-43C6-BCFD-4116884FF107}"/>
    <cellStyle name="Normale 4 7 2" xfId="8888" xr:uid="{0A790224-BBF8-40EB-BB81-208ABDED874E}"/>
    <cellStyle name="Normale 4 7 2 2" xfId="20305" xr:uid="{749456BC-87F5-4565-8825-62C65AD4F0A7}"/>
    <cellStyle name="Normale 4 7 2 2 2" xfId="43142" xr:uid="{A9E6B5C6-7A36-49F6-8D12-F4535324E136}"/>
    <cellStyle name="Normale 4 7 2 3" xfId="31725" xr:uid="{04E4B4DC-614D-4131-AD0F-3DCE4F642E70}"/>
    <cellStyle name="Normale 4 7 3" xfId="14597" xr:uid="{69238D44-612C-4833-98ED-018014BBF61F}"/>
    <cellStyle name="Normale 4 7 3 2" xfId="37434" xr:uid="{BC406A4C-DFC2-4832-AF56-79716809E8C0}"/>
    <cellStyle name="Normale 4 7 4" xfId="26017" xr:uid="{A84154F5-E431-4B3E-9627-3D928C02A847}"/>
    <cellStyle name="Normale 4 8" xfId="6034" xr:uid="{9FF790C1-EA4C-4BED-8DD8-2A846A3E8477}"/>
    <cellStyle name="Normale 4 8 2" xfId="17451" xr:uid="{5F8782D0-3538-4C27-966A-DA994D57681B}"/>
    <cellStyle name="Normale 4 8 2 2" xfId="40288" xr:uid="{3C4DAB36-8AE2-407C-8BAB-102927803ECC}"/>
    <cellStyle name="Normale 4 8 3" xfId="28871" xr:uid="{D2B9617B-1526-4D46-AE25-B2E53FF1CB7F}"/>
    <cellStyle name="Normale 4 9" xfId="11743" xr:uid="{6D51F10E-1A56-4C24-820B-41E7CC05E2C7}"/>
    <cellStyle name="Normale 4 9 2" xfId="34580" xr:uid="{9E584D8B-6FC2-4465-8EF8-C1BA30C677E2}"/>
    <cellStyle name="Normale 4_Esteso dl" xfId="492" xr:uid="{A87AFCA6-BAE9-44B8-8831-4C9739F6FE4C}"/>
    <cellStyle name="Normale 40" xfId="23160" xr:uid="{47DBFDC3-5962-4350-882E-6C055EC64EFC}"/>
    <cellStyle name="Normale 41" xfId="23159" xr:uid="{A24B37D9-AA0D-4010-BDFB-47CFE0D9AC6D}"/>
    <cellStyle name="Normale 42" xfId="45996" xr:uid="{089E8F47-8879-424B-B98F-9C6B02238DC2}"/>
    <cellStyle name="Normale 43" xfId="45997" xr:uid="{D1E50728-4A02-4311-9BFC-38DEBE0862BF}"/>
    <cellStyle name="Normale 44" xfId="45998" xr:uid="{870A9E4D-6C89-4B98-B0AE-3BC5C36784D5}"/>
    <cellStyle name="Normale 45" xfId="45999" xr:uid="{52B546C2-9B94-480B-A3F4-A044F047B9C8}"/>
    <cellStyle name="Normale 46" xfId="46000" xr:uid="{414E6A83-4C5E-440C-8450-D440A7E881C2}"/>
    <cellStyle name="Normale 47" xfId="46001" xr:uid="{BE377D65-2514-4ABD-B20D-41FDC982C982}"/>
    <cellStyle name="Normale 48" xfId="46002" xr:uid="{D2055CA2-B7C1-49EE-8E42-2E31F7DDF92D}"/>
    <cellStyle name="Normale 49" xfId="46003" xr:uid="{96788393-2686-4569-A390-BBFE413BB129}"/>
    <cellStyle name="Normale 5" xfId="27" xr:uid="{00000000-0005-0000-0000-000045000000}"/>
    <cellStyle name="Normale 5 10" xfId="23164" xr:uid="{C2491331-4579-4355-BE6E-EF10996E3998}"/>
    <cellStyle name="Normale 5 2" xfId="40" xr:uid="{00000000-0005-0000-0000-000046000000}"/>
    <cellStyle name="Normale 5 2 2" xfId="89" xr:uid="{00000000-0005-0000-0000-000047000000}"/>
    <cellStyle name="Normale 5 2 2 2" xfId="1791" xr:uid="{12F14EF9-6981-44D3-8CF6-AF19AFF514C6}"/>
    <cellStyle name="Normale 5 2 2 2 2" xfId="4647" xr:uid="{EF9F9609-E23D-44CA-981B-5F74897894C5}"/>
    <cellStyle name="Normale 5 2 2 2 2 2" xfId="10356" xr:uid="{859B40CF-AE94-417E-9C59-171D2A2EA80F}"/>
    <cellStyle name="Normale 5 2 2 2 2 2 2" xfId="21773" xr:uid="{43E460E9-099B-446F-A3F5-7E469A920DCB}"/>
    <cellStyle name="Normale 5 2 2 2 2 2 2 2" xfId="44610" xr:uid="{0CD04ACE-22A6-4F3D-869A-0BFBA09A7408}"/>
    <cellStyle name="Normale 5 2 2 2 2 2 3" xfId="33193" xr:uid="{DA4BEEAC-E038-4E46-9CBD-988C788B7F3C}"/>
    <cellStyle name="Normale 5 2 2 2 2 3" xfId="16065" xr:uid="{DD79A3D4-7A74-4884-B77E-827DB93E25E7}"/>
    <cellStyle name="Normale 5 2 2 2 2 3 2" xfId="38902" xr:uid="{03BFB5D8-8FAF-4BDE-BF8D-31FB49AC09D9}"/>
    <cellStyle name="Normale 5 2 2 2 2 4" xfId="27485" xr:uid="{C05D63DC-2DE0-4C03-8567-F9036496296F}"/>
    <cellStyle name="Normale 5 2 2 2 3" xfId="7502" xr:uid="{85A43DE7-3171-4E08-B013-9B241E8A3B48}"/>
    <cellStyle name="Normale 5 2 2 2 3 2" xfId="18919" xr:uid="{54142284-F2DD-45CF-9C63-6AAC79ABF477}"/>
    <cellStyle name="Normale 5 2 2 2 3 2 2" xfId="41756" xr:uid="{81B1DEAB-63BD-46A8-9757-F9BF3A32BFBC}"/>
    <cellStyle name="Normale 5 2 2 2 3 3" xfId="30339" xr:uid="{E469F669-F0D7-436A-B741-BE7A4AA4E4CA}"/>
    <cellStyle name="Normale 5 2 2 2 4" xfId="13211" xr:uid="{26F925D6-FD9C-496D-BE60-DA882B1A053D}"/>
    <cellStyle name="Normale 5 2 2 2 4 2" xfId="36048" xr:uid="{9ED55B25-E702-4C65-9AD5-D2625B8D3AEE}"/>
    <cellStyle name="Normale 5 2 2 2 5" xfId="24631" xr:uid="{FD229137-6428-41E2-841C-54688615E738}"/>
    <cellStyle name="Normale 5 2 2 3" xfId="3220" xr:uid="{4CAC6F51-F61E-4496-B931-0FD2F6E33979}"/>
    <cellStyle name="Normale 5 2 2 3 2" xfId="8929" xr:uid="{98B9426D-F2B5-4C9B-A607-3B7102BF3420}"/>
    <cellStyle name="Normale 5 2 2 3 2 2" xfId="20346" xr:uid="{FA5AB3D0-10A2-45F7-AFBB-4B103D1A3D21}"/>
    <cellStyle name="Normale 5 2 2 3 2 2 2" xfId="43183" xr:uid="{DD48DC00-326D-4FF2-8852-4A96908F7AA4}"/>
    <cellStyle name="Normale 5 2 2 3 2 3" xfId="31766" xr:uid="{61049BFC-CCCF-43EB-A6EA-41D6CA8F8BB8}"/>
    <cellStyle name="Normale 5 2 2 3 3" xfId="14638" xr:uid="{24353DB8-4356-4AAA-B222-D6896045007D}"/>
    <cellStyle name="Normale 5 2 2 3 3 2" xfId="37475" xr:uid="{A3CFD451-4D08-4B1C-9121-5D0CF0767BEE}"/>
    <cellStyle name="Normale 5 2 2 3 4" xfId="26058" xr:uid="{FC835D53-DD7C-40D8-B51A-F24FC2E570EB}"/>
    <cellStyle name="Normale 5 2 2 4" xfId="6075" xr:uid="{A1574B92-6C7A-44DF-96AE-DB839C514D58}"/>
    <cellStyle name="Normale 5 2 2 4 2" xfId="17492" xr:uid="{8A3B67C0-D5DD-477B-BE71-CD4F5D66AB08}"/>
    <cellStyle name="Normale 5 2 2 4 2 2" xfId="40329" xr:uid="{8289CE4F-182D-4C57-A903-9C838B36781D}"/>
    <cellStyle name="Normale 5 2 2 4 3" xfId="28912" xr:uid="{62B77C7E-51C7-4F1D-94E1-AC45878BEE93}"/>
    <cellStyle name="Normale 5 2 2 5" xfId="11784" xr:uid="{1C8E4B6A-DDAE-4BB8-8269-8F2DDE4C9027}"/>
    <cellStyle name="Normale 5 2 2 5 2" xfId="34621" xr:uid="{17E06EC3-A824-46C9-A258-3E8ADBEAC44E}"/>
    <cellStyle name="Normale 5 2 2 6" xfId="23204" xr:uid="{98C26B09-D8DE-46F2-A929-135B2EEDCE95}"/>
    <cellStyle name="Normale 5 2 3" xfId="230" xr:uid="{D569369B-A61D-4E5D-964D-6C90F0A7B568}"/>
    <cellStyle name="Normale 5 2 4" xfId="1760" xr:uid="{E5A963CE-FBBD-42B4-B2BC-30C2DB1EFA73}"/>
    <cellStyle name="Normale 5 2 4 2" xfId="4616" xr:uid="{CC402932-7F9D-44E7-8845-E7B849699FA3}"/>
    <cellStyle name="Normale 5 2 4 2 2" xfId="10325" xr:uid="{3924B6D3-6697-4D96-8BFB-91733D0DAA53}"/>
    <cellStyle name="Normale 5 2 4 2 2 2" xfId="21742" xr:uid="{65466FE8-D2F8-4DE1-9594-F9355282BD6B}"/>
    <cellStyle name="Normale 5 2 4 2 2 2 2" xfId="44579" xr:uid="{5CF330BC-C207-42CC-9403-5D2931577DDD}"/>
    <cellStyle name="Normale 5 2 4 2 2 3" xfId="33162" xr:uid="{466DCB5A-BE84-4EA8-A034-C6949480D172}"/>
    <cellStyle name="Normale 5 2 4 2 3" xfId="16034" xr:uid="{896F20EF-D18A-4EC3-A5E8-E9CC3377A05D}"/>
    <cellStyle name="Normale 5 2 4 2 3 2" xfId="38871" xr:uid="{758D6435-2B11-41EA-B00D-7B1589565171}"/>
    <cellStyle name="Normale 5 2 4 2 4" xfId="27454" xr:uid="{67D2A34C-6ADB-4159-A485-73E63072CA8D}"/>
    <cellStyle name="Normale 5 2 4 3" xfId="7471" xr:uid="{13DF180B-8DDB-4B7C-81A3-9F1D39FBE2A3}"/>
    <cellStyle name="Normale 5 2 4 3 2" xfId="18888" xr:uid="{604572C5-02DC-489E-AC61-18D3886F452C}"/>
    <cellStyle name="Normale 5 2 4 3 2 2" xfId="41725" xr:uid="{6C68D4B7-778B-4BFE-A7F6-81F1D0ABBA4E}"/>
    <cellStyle name="Normale 5 2 4 3 3" xfId="30308" xr:uid="{06DDBD8C-F147-42D5-9FAB-3D9C85987828}"/>
    <cellStyle name="Normale 5 2 4 4" xfId="13180" xr:uid="{698FA15A-5BD7-4353-A135-2856B732C8DE}"/>
    <cellStyle name="Normale 5 2 4 4 2" xfId="36017" xr:uid="{B390FF54-7C18-4E2C-ABCF-D4724B37F341}"/>
    <cellStyle name="Normale 5 2 4 5" xfId="24600" xr:uid="{216EF7A8-3363-4B23-8290-D258C676F8B4}"/>
    <cellStyle name="Normale 5 2 5" xfId="3189" xr:uid="{E52C6D01-C694-43CE-A339-91B35EAB917D}"/>
    <cellStyle name="Normale 5 2 5 2" xfId="8898" xr:uid="{4186868F-39B3-4876-8DA3-F42746A3B2F9}"/>
    <cellStyle name="Normale 5 2 5 2 2" xfId="20315" xr:uid="{E2ECD992-85D1-4524-9F8D-355741013D9A}"/>
    <cellStyle name="Normale 5 2 5 2 2 2" xfId="43152" xr:uid="{D737703C-57F8-4585-BAB8-1C8C3F0CC0DB}"/>
    <cellStyle name="Normale 5 2 5 2 3" xfId="31735" xr:uid="{3EBFF092-4DAB-4C9A-B819-4909ED3B9CEE}"/>
    <cellStyle name="Normale 5 2 5 3" xfId="14607" xr:uid="{F183B903-AEC6-4B55-9F92-BF0513DF34B9}"/>
    <cellStyle name="Normale 5 2 5 3 2" xfId="37444" xr:uid="{B6759C6F-4548-444F-BB42-1995C0211329}"/>
    <cellStyle name="Normale 5 2 5 4" xfId="26027" xr:uid="{90CCDE80-695F-4212-B7E7-5DE381E4E45F}"/>
    <cellStyle name="Normale 5 2 6" xfId="6044" xr:uid="{27BCB14C-AC73-4A1D-AF68-2D0507365F76}"/>
    <cellStyle name="Normale 5 2 6 2" xfId="17461" xr:uid="{87529925-B15D-4E32-9B99-B47A74BC6A3C}"/>
    <cellStyle name="Normale 5 2 6 2 2" xfId="40298" xr:uid="{C80CA131-FD64-4CFF-97F0-E631AE9943F5}"/>
    <cellStyle name="Normale 5 2 6 3" xfId="28881" xr:uid="{CE11BAB0-4AE6-4AAF-8F9A-8D73234EFE36}"/>
    <cellStyle name="Normale 5 2 7" xfId="11753" xr:uid="{B79500BB-4E4A-4E54-89A3-10A992820609}"/>
    <cellStyle name="Normale 5 2 7 2" xfId="34590" xr:uid="{496A360F-9B78-45AD-A97F-EDDDE31F2C91}"/>
    <cellStyle name="Normale 5 2 8" xfId="23173" xr:uid="{9B4BFD8E-6B09-4FCE-8A3A-455AA6FDE3BF}"/>
    <cellStyle name="Normale 5 3" xfId="75" xr:uid="{00000000-0005-0000-0000-000048000000}"/>
    <cellStyle name="Normale 5 3 2" xfId="346" xr:uid="{E1CD50D8-9C7C-44D2-BFE5-0578E184B677}"/>
    <cellStyle name="Normale 5 3 3" xfId="1782" xr:uid="{820DFCE9-7ED0-468D-94FC-6E6D6DECB0A7}"/>
    <cellStyle name="Normale 5 3 3 2" xfId="4638" xr:uid="{3D2D08AB-6CEF-42A0-B28C-5EB785E710E4}"/>
    <cellStyle name="Normale 5 3 3 2 2" xfId="10347" xr:uid="{79BF921B-4E6B-4D28-AC81-8EF4F6406ACB}"/>
    <cellStyle name="Normale 5 3 3 2 2 2" xfId="21764" xr:uid="{4F084E59-427D-44E2-934B-86CBB5828027}"/>
    <cellStyle name="Normale 5 3 3 2 2 2 2" xfId="44601" xr:uid="{1F7A7CF8-7903-4B65-8D3B-11A7FE45A5BD}"/>
    <cellStyle name="Normale 5 3 3 2 2 3" xfId="33184" xr:uid="{A187A3E3-A549-4BCE-9C0C-68751BA9AB17}"/>
    <cellStyle name="Normale 5 3 3 2 3" xfId="16056" xr:uid="{AAB40837-E572-413F-9700-6E3B8D0C7B11}"/>
    <cellStyle name="Normale 5 3 3 2 3 2" xfId="38893" xr:uid="{580B4983-5C9B-469A-8877-1B7C09489526}"/>
    <cellStyle name="Normale 5 3 3 2 4" xfId="27476" xr:uid="{BF19CF13-452C-4BDD-AA0B-5276D3A716E9}"/>
    <cellStyle name="Normale 5 3 3 3" xfId="7493" xr:uid="{6CA8E1CF-89BF-4ECC-B449-4A68D5B1A41E}"/>
    <cellStyle name="Normale 5 3 3 3 2" xfId="18910" xr:uid="{B37E576A-705C-4A53-ACB1-DAC13C1E9E79}"/>
    <cellStyle name="Normale 5 3 3 3 2 2" xfId="41747" xr:uid="{B42F6A60-602B-4A4A-B3C3-5B1F318FC6DD}"/>
    <cellStyle name="Normale 5 3 3 3 3" xfId="30330" xr:uid="{6DEBC844-56A2-4D6B-B8D9-4DD7463EC4F9}"/>
    <cellStyle name="Normale 5 3 3 4" xfId="13202" xr:uid="{45D681E6-F797-4FDB-8345-35E8A21A51AC}"/>
    <cellStyle name="Normale 5 3 3 4 2" xfId="36039" xr:uid="{7934DBE4-4FC7-462A-AE78-FB387D8D0F0E}"/>
    <cellStyle name="Normale 5 3 3 5" xfId="24622" xr:uid="{76DD1DE8-75AB-4236-ADAB-2BF5934E68FA}"/>
    <cellStyle name="Normale 5 3 4" xfId="3211" xr:uid="{27572D61-3A5D-4FAC-9333-32F324826B00}"/>
    <cellStyle name="Normale 5 3 4 2" xfId="8920" xr:uid="{87A1F751-CB9A-46D0-9C2E-A7452AB69BFC}"/>
    <cellStyle name="Normale 5 3 4 2 2" xfId="20337" xr:uid="{C410E994-CF96-46EE-9536-35A11DD74818}"/>
    <cellStyle name="Normale 5 3 4 2 2 2" xfId="43174" xr:uid="{D7CC5D8F-6C31-48E7-9D5E-391789322376}"/>
    <cellStyle name="Normale 5 3 4 2 3" xfId="31757" xr:uid="{283B731C-0F30-426E-9E38-8D3B6097A64E}"/>
    <cellStyle name="Normale 5 3 4 3" xfId="14629" xr:uid="{C9B37C15-42B5-4C1C-90CF-5058587CCF69}"/>
    <cellStyle name="Normale 5 3 4 3 2" xfId="37466" xr:uid="{CEE4FF15-D9A9-4022-9071-1240A5A47C16}"/>
    <cellStyle name="Normale 5 3 4 4" xfId="26049" xr:uid="{CDF9F25C-5237-4984-BC3C-2828755BBAC9}"/>
    <cellStyle name="Normale 5 3 5" xfId="6066" xr:uid="{9743DA25-D25D-40A3-ACF1-884FB995C186}"/>
    <cellStyle name="Normale 5 3 5 2" xfId="17483" xr:uid="{AACA85DD-E1D8-42D6-A250-5EFB6FD1C0A0}"/>
    <cellStyle name="Normale 5 3 5 2 2" xfId="40320" xr:uid="{8CEF7AA9-25DB-4D59-B077-46C0D9595748}"/>
    <cellStyle name="Normale 5 3 5 3" xfId="28903" xr:uid="{8B91211F-665C-4ED3-B1F8-996755A37355}"/>
    <cellStyle name="Normale 5 3 6" xfId="11775" xr:uid="{2252F462-B0EA-4C75-8DB1-2A659934889B}"/>
    <cellStyle name="Normale 5 3 6 2" xfId="34612" xr:uid="{BB5B2C8B-05C2-45E2-AE55-DD293434A5A6}"/>
    <cellStyle name="Normale 5 3 7" xfId="23195" xr:uid="{1CC544D3-C92D-4941-8C8A-16A7EF4CF847}"/>
    <cellStyle name="Normale 5 4" xfId="183" xr:uid="{077E0E0E-5F3A-41B0-9232-DE22E7DAD66D}"/>
    <cellStyle name="Normale 5 4 2" xfId="1834" xr:uid="{4370D60C-2D61-4B9A-8957-49EF20DF38E2}"/>
    <cellStyle name="Normale 5 4 2 2" xfId="4690" xr:uid="{29D76C78-94ED-423E-A37D-E12FA8129F0D}"/>
    <cellStyle name="Normale 5 4 2 2 2" xfId="10399" xr:uid="{5EC9E1E1-2D8A-4CE2-B99D-2FC79984CCB2}"/>
    <cellStyle name="Normale 5 4 2 2 2 2" xfId="21816" xr:uid="{F885D8A2-4599-4C58-8E1B-B423C3CA99C3}"/>
    <cellStyle name="Normale 5 4 2 2 2 2 2" xfId="44653" xr:uid="{6A60BA47-EEE0-4D63-AA06-E209C8CB727E}"/>
    <cellStyle name="Normale 5 4 2 2 2 3" xfId="33236" xr:uid="{8CF2F924-9F4A-4A36-8884-42FFC9BB4BEB}"/>
    <cellStyle name="Normale 5 4 2 2 3" xfId="16108" xr:uid="{7799C736-250E-41B5-BC10-2E9A0F8EB2B6}"/>
    <cellStyle name="Normale 5 4 2 2 3 2" xfId="38945" xr:uid="{34B2F859-94F7-47DC-8446-CF900D20B252}"/>
    <cellStyle name="Normale 5 4 2 2 4" xfId="27528" xr:uid="{AC90E273-5BB0-4E6C-A863-C23767D20251}"/>
    <cellStyle name="Normale 5 4 2 3" xfId="7545" xr:uid="{96222AC3-768F-46CC-9416-EF1DD6487AF3}"/>
    <cellStyle name="Normale 5 4 2 3 2" xfId="18962" xr:uid="{4C186EBC-AD53-4FC4-88E4-05828DAFE159}"/>
    <cellStyle name="Normale 5 4 2 3 2 2" xfId="41799" xr:uid="{6051A67F-4002-4578-B5E0-0B8C32A0ACCC}"/>
    <cellStyle name="Normale 5 4 2 3 3" xfId="30382" xr:uid="{9CFEE694-6D5A-492E-924D-E262BCFAA02C}"/>
    <cellStyle name="Normale 5 4 2 4" xfId="13254" xr:uid="{F4C46692-1D55-4615-964A-339A7240AF46}"/>
    <cellStyle name="Normale 5 4 2 4 2" xfId="36091" xr:uid="{685E5C2A-545B-4995-9C5B-8656F231AE50}"/>
    <cellStyle name="Normale 5 4 2 5" xfId="24674" xr:uid="{9FBDF37C-18C6-44DF-AB4C-BD6B98794FBA}"/>
    <cellStyle name="Normale 5 4 3" xfId="3263" xr:uid="{35359ED0-D022-4CFF-8531-C5A6F25F6249}"/>
    <cellStyle name="Normale 5 4 3 2" xfId="8972" xr:uid="{C821D236-95F7-4BBF-A8B2-101FEE44065B}"/>
    <cellStyle name="Normale 5 4 3 2 2" xfId="20389" xr:uid="{F8A59323-1E44-419A-AC2C-360862940053}"/>
    <cellStyle name="Normale 5 4 3 2 2 2" xfId="43226" xr:uid="{AE679902-D511-4D75-803A-BFD65D390958}"/>
    <cellStyle name="Normale 5 4 3 2 3" xfId="31809" xr:uid="{840A4EB4-7299-465C-A508-43C6DC8B79F4}"/>
    <cellStyle name="Normale 5 4 3 3" xfId="14681" xr:uid="{838DBAB4-F2A1-493B-8096-579F72859B6E}"/>
    <cellStyle name="Normale 5 4 3 3 2" xfId="37518" xr:uid="{398C7124-A67E-4723-84EF-25F90F6F95E4}"/>
    <cellStyle name="Normale 5 4 3 4" xfId="26101" xr:uid="{BDBC1AE3-D2E5-42E6-9629-212FD62928C7}"/>
    <cellStyle name="Normale 5 4 4" xfId="6118" xr:uid="{15283493-A122-4C6C-8CFE-9B01A8AAC194}"/>
    <cellStyle name="Normale 5 4 4 2" xfId="17535" xr:uid="{D6EDCAF0-EED5-446B-A7D2-A278911E4CA5}"/>
    <cellStyle name="Normale 5 4 4 2 2" xfId="40372" xr:uid="{F47C44AB-3A39-4877-8111-299D54A34DF8}"/>
    <cellStyle name="Normale 5 4 4 3" xfId="28955" xr:uid="{995FEF82-1C49-41B7-9245-4973847A8222}"/>
    <cellStyle name="Normale 5 4 5" xfId="11827" xr:uid="{D7EC390F-51E9-4AA7-9B82-54B59145F4CA}"/>
    <cellStyle name="Normale 5 4 5 2" xfId="34664" xr:uid="{AFF6AD53-684B-4967-B76D-EF852F8FE83B}"/>
    <cellStyle name="Normale 5 4 6" xfId="23247" xr:uid="{1B644495-7613-4D4A-8F70-7FF8DC84317F}"/>
    <cellStyle name="Normale 5 5" xfId="164" xr:uid="{C9258B99-7442-4365-8285-61544094FB6F}"/>
    <cellStyle name="Normale 5 6" xfId="1751" xr:uid="{DA588503-D2D6-47AA-AE93-1299F6585029}"/>
    <cellStyle name="Normale 5 6 2" xfId="4607" xr:uid="{DF460C5D-F686-4650-AC41-E69B65D2B6F1}"/>
    <cellStyle name="Normale 5 6 2 2" xfId="10316" xr:uid="{F23F73DE-5FEB-4EFC-9C95-CE5409E8ACA9}"/>
    <cellStyle name="Normale 5 6 2 2 2" xfId="21733" xr:uid="{C75D0C73-B5A7-445F-830F-3FF91D53A8CD}"/>
    <cellStyle name="Normale 5 6 2 2 2 2" xfId="44570" xr:uid="{4D70CCD0-6FCF-485E-9D1A-59B4E079EE82}"/>
    <cellStyle name="Normale 5 6 2 2 3" xfId="33153" xr:uid="{74CD838D-34E0-441D-BB6D-0FCC48C4F831}"/>
    <cellStyle name="Normale 5 6 2 3" xfId="16025" xr:uid="{62B9B4F6-7F27-40CD-8C2C-65CC1139E178}"/>
    <cellStyle name="Normale 5 6 2 3 2" xfId="38862" xr:uid="{870D3F9D-9976-4A21-A145-5B9E1FAFE526}"/>
    <cellStyle name="Normale 5 6 2 4" xfId="27445" xr:uid="{C8EB174C-E9B5-4A1F-99DE-8EB1F20F864A}"/>
    <cellStyle name="Normale 5 6 3" xfId="7462" xr:uid="{F38C44AC-6ADA-4315-BF3B-79DD73A3C640}"/>
    <cellStyle name="Normale 5 6 3 2" xfId="18879" xr:uid="{FAD2F6D5-A5B8-4377-BFC5-AED80671367E}"/>
    <cellStyle name="Normale 5 6 3 2 2" xfId="41716" xr:uid="{F5E02FDF-3AF5-426A-B161-AAEF0F0580FB}"/>
    <cellStyle name="Normale 5 6 3 3" xfId="30299" xr:uid="{714EF461-28CF-416A-A953-E5957B564732}"/>
    <cellStyle name="Normale 5 6 4" xfId="13171" xr:uid="{4004453E-EAB3-452E-A0E9-6D2F2C47130F}"/>
    <cellStyle name="Normale 5 6 4 2" xfId="36008" xr:uid="{0FF959A5-9719-4C22-8584-162DEA99F7DD}"/>
    <cellStyle name="Normale 5 6 5" xfId="24591" xr:uid="{2149EB13-7F4C-46E7-A1A0-E1C5E557DE0F}"/>
    <cellStyle name="Normale 5 7" xfId="3180" xr:uid="{54CC4510-B509-4844-91CB-C60469814B6A}"/>
    <cellStyle name="Normale 5 7 2" xfId="8889" xr:uid="{78354C24-AC7E-4450-9965-A119EB27C660}"/>
    <cellStyle name="Normale 5 7 2 2" xfId="20306" xr:uid="{83689A37-F02B-4F9D-A833-89E566BC95BF}"/>
    <cellStyle name="Normale 5 7 2 2 2" xfId="43143" xr:uid="{CA057F6B-E277-4E35-95BC-2824549DE701}"/>
    <cellStyle name="Normale 5 7 2 3" xfId="31726" xr:uid="{8E4945AA-BA6B-46F9-88F9-2DBF7B067287}"/>
    <cellStyle name="Normale 5 7 3" xfId="14598" xr:uid="{135938DC-8929-4B16-8E7B-6FF752616B2C}"/>
    <cellStyle name="Normale 5 7 3 2" xfId="37435" xr:uid="{41F1AC0C-C0E7-4715-9BC2-E80CD78C8682}"/>
    <cellStyle name="Normale 5 7 4" xfId="26018" xr:uid="{D26CB4EF-BB56-45CF-967B-003387CBD6AE}"/>
    <cellStyle name="Normale 5 8" xfId="6035" xr:uid="{92DF1B30-89E9-4350-A120-89A600968AB8}"/>
    <cellStyle name="Normale 5 8 2" xfId="17452" xr:uid="{7B1627E0-A957-4590-A531-34180E0DA1CC}"/>
    <cellStyle name="Normale 5 8 2 2" xfId="40289" xr:uid="{1C46E0A5-28FC-40B8-843E-AF07B223F839}"/>
    <cellStyle name="Normale 5 8 3" xfId="28872" xr:uid="{3442D645-2344-432F-BA30-DA6A6543B186}"/>
    <cellStyle name="Normale 5 9" xfId="11744" xr:uid="{5437C7A2-6D01-4EC5-BA0B-AF3DB03372D9}"/>
    <cellStyle name="Normale 5 9 2" xfId="34581" xr:uid="{A0B59058-AE29-4612-B275-9B511A5E8814}"/>
    <cellStyle name="Normale 5_Esteso dl" xfId="745" xr:uid="{5FAA216C-B2D0-413D-91EA-29AA31AAA7AC}"/>
    <cellStyle name="Normale 50" xfId="46004" xr:uid="{A56E0EDE-46FE-40D2-ABA6-DB75D22F1F1B}"/>
    <cellStyle name="Normale 51" xfId="46005" xr:uid="{7CBF8D95-D603-44DF-8815-34B172CEB5CE}"/>
    <cellStyle name="Normale 52" xfId="46006" xr:uid="{6D2D8E6B-CC03-4911-8094-72719B302CD6}"/>
    <cellStyle name="Normale 53" xfId="46007" xr:uid="{7488EA85-FABD-49CA-B0DF-5C3A6D4D827A}"/>
    <cellStyle name="Normale 54" xfId="46008" xr:uid="{CCF97DB9-DDCF-4352-B930-2B8593426B49}"/>
    <cellStyle name="Normale 55" xfId="46009" xr:uid="{D16EEC8C-E3A1-4CC5-9CE9-BEE131F551E6}"/>
    <cellStyle name="Normale 56" xfId="46010" xr:uid="{351CAD33-AEE1-4B35-8B0C-C87B96F43205}"/>
    <cellStyle name="Normale 57" xfId="46011" xr:uid="{18C363B4-A3CB-4959-86A6-21D29D1A1273}"/>
    <cellStyle name="Normale 58" xfId="138" xr:uid="{5083E448-8BB5-4FD5-A43E-3085EAD732AF}"/>
    <cellStyle name="Normale 59" xfId="46012" xr:uid="{59B4E2C2-A9F3-4BA5-AF9B-4D3A1A73927D}"/>
    <cellStyle name="Normale 6" xfId="29" xr:uid="{00000000-0005-0000-0000-000049000000}"/>
    <cellStyle name="Normale 6 10" xfId="11746" xr:uid="{02DA631B-8E71-4E4B-87BF-F7E3C4891654}"/>
    <cellStyle name="Normale 6 10 2" xfId="34583" xr:uid="{FBA357AB-E40C-423B-AB92-1225EEB03D1D}"/>
    <cellStyle name="Normale 6 11" xfId="23166" xr:uid="{042242C1-0AB7-4773-980D-5EBE15BB3002}"/>
    <cellStyle name="Normale 6 2" xfId="42" xr:uid="{00000000-0005-0000-0000-00004A000000}"/>
    <cellStyle name="Normale 6 2 2" xfId="91" xr:uid="{00000000-0005-0000-0000-00004B000000}"/>
    <cellStyle name="Normale 6 2 2 2" xfId="1793" xr:uid="{3425B105-3170-49C6-B665-071A171B1D5A}"/>
    <cellStyle name="Normale 6 2 2 2 2" xfId="4649" xr:uid="{5AFE4B03-720D-4837-A571-DC0FA8729D96}"/>
    <cellStyle name="Normale 6 2 2 2 2 2" xfId="10358" xr:uid="{84D87BCC-3E50-430B-B6A9-73C21FB01359}"/>
    <cellStyle name="Normale 6 2 2 2 2 2 2" xfId="21775" xr:uid="{BBAFB875-85DA-4CB2-9280-8B47DC3BF883}"/>
    <cellStyle name="Normale 6 2 2 2 2 2 2 2" xfId="44612" xr:uid="{6E8F1807-CF91-482B-9AA8-A873C63116F7}"/>
    <cellStyle name="Normale 6 2 2 2 2 2 3" xfId="33195" xr:uid="{B7E9B9C8-4142-422B-BA04-A1D367E5957B}"/>
    <cellStyle name="Normale 6 2 2 2 2 3" xfId="16067" xr:uid="{4278F568-F385-4084-9201-E3D96A63B5E7}"/>
    <cellStyle name="Normale 6 2 2 2 2 3 2" xfId="38904" xr:uid="{EAB222D2-5306-489F-9082-A1CFD6E50D74}"/>
    <cellStyle name="Normale 6 2 2 2 2 4" xfId="27487" xr:uid="{34D6228F-D955-4348-AB99-5B9CEB4005B7}"/>
    <cellStyle name="Normale 6 2 2 2 3" xfId="7504" xr:uid="{C05EFAEB-EF53-4890-B04C-526097D803A8}"/>
    <cellStyle name="Normale 6 2 2 2 3 2" xfId="18921" xr:uid="{3D4D03ED-AB26-4224-8AA3-CC3B79C27F4A}"/>
    <cellStyle name="Normale 6 2 2 2 3 2 2" xfId="41758" xr:uid="{2FB64BE6-A7B3-4720-8AC4-AF858F37FC71}"/>
    <cellStyle name="Normale 6 2 2 2 3 3" xfId="30341" xr:uid="{8E25F84B-D598-49CC-BF39-31D0D4D0784A}"/>
    <cellStyle name="Normale 6 2 2 2 4" xfId="13213" xr:uid="{287AA487-DBCA-4463-BB03-E104904AF811}"/>
    <cellStyle name="Normale 6 2 2 2 4 2" xfId="36050" xr:uid="{4A739D4F-2F0B-4FF8-80E5-4F8824495394}"/>
    <cellStyle name="Normale 6 2 2 2 5" xfId="24633" xr:uid="{B6D5B18A-30B6-4E9D-9FE1-3E574C0D1038}"/>
    <cellStyle name="Normale 6 2 2 3" xfId="3222" xr:uid="{E08AF2F2-9B8F-4329-96F3-D839A0DA32D9}"/>
    <cellStyle name="Normale 6 2 2 3 2" xfId="8931" xr:uid="{18D82F60-6F14-47C9-BB87-55100ABA4D2A}"/>
    <cellStyle name="Normale 6 2 2 3 2 2" xfId="20348" xr:uid="{13B17644-B1E3-4F47-BCAD-CCAE2ECF32E4}"/>
    <cellStyle name="Normale 6 2 2 3 2 2 2" xfId="43185" xr:uid="{6147366F-FBE9-42F5-B9F3-954C8726BE2A}"/>
    <cellStyle name="Normale 6 2 2 3 2 3" xfId="31768" xr:uid="{E99B8CE8-59CA-4180-BFC4-F0BE7152BE49}"/>
    <cellStyle name="Normale 6 2 2 3 3" xfId="14640" xr:uid="{D5AB0FF6-E50B-433F-8DBC-2A4460BFE7EE}"/>
    <cellStyle name="Normale 6 2 2 3 3 2" xfId="37477" xr:uid="{C3837144-306F-4A2C-BDA0-220FA2132B69}"/>
    <cellStyle name="Normale 6 2 2 3 4" xfId="26060" xr:uid="{82CC7BE8-87BB-42B6-B8D2-C96783D2022B}"/>
    <cellStyle name="Normale 6 2 2 4" xfId="6077" xr:uid="{2D9A4279-9A5B-4A30-881F-30D82D7B8C05}"/>
    <cellStyle name="Normale 6 2 2 4 2" xfId="17494" xr:uid="{82171A26-A985-4025-9696-893389CBF02F}"/>
    <cellStyle name="Normale 6 2 2 4 2 2" xfId="40331" xr:uid="{0AE80140-1638-4862-B4D7-8160B610342A}"/>
    <cellStyle name="Normale 6 2 2 4 3" xfId="28914" xr:uid="{9F99111D-34B1-46B5-A9F0-A19F7F140E1C}"/>
    <cellStyle name="Normale 6 2 2 5" xfId="11786" xr:uid="{2BFFF3DE-CDE0-46CA-B4CF-35D415B5B1C4}"/>
    <cellStyle name="Normale 6 2 2 5 2" xfId="34623" xr:uid="{047A7D3A-D89F-4832-8BE8-F6BA53F85ABF}"/>
    <cellStyle name="Normale 6 2 2 6" xfId="23206" xr:uid="{02D3D5F4-37C8-44BD-8F8F-82F7501DA682}"/>
    <cellStyle name="Normale 6 2 3" xfId="203" xr:uid="{B212A56C-AD3F-4D5D-867A-AD41CBB6D0BE}"/>
    <cellStyle name="Normale 6 2 3 2" xfId="1848" xr:uid="{2C3EA8B5-F65F-4D4B-B586-6E013346F389}"/>
    <cellStyle name="Normale 6 2 3 2 2" xfId="4704" xr:uid="{4F21F2E2-9E8E-423B-AD59-1FB18B2F3E6C}"/>
    <cellStyle name="Normale 6 2 3 2 2 2" xfId="10413" xr:uid="{DCF38A6D-21B8-47E1-AA59-1282F0DF3FAB}"/>
    <cellStyle name="Normale 6 2 3 2 2 2 2" xfId="21830" xr:uid="{6608ADBE-5FE1-4715-8716-B4CBB07E5B8A}"/>
    <cellStyle name="Normale 6 2 3 2 2 2 2 2" xfId="44667" xr:uid="{A7D022A3-0A96-4EEB-98A0-66B3800B78B4}"/>
    <cellStyle name="Normale 6 2 3 2 2 2 3" xfId="33250" xr:uid="{24FE6DDC-5E01-441B-BE56-CD29745B0B61}"/>
    <cellStyle name="Normale 6 2 3 2 2 3" xfId="16122" xr:uid="{BAF0E9C5-8AC3-46FF-97AF-33AE81A04CC1}"/>
    <cellStyle name="Normale 6 2 3 2 2 3 2" xfId="38959" xr:uid="{AC85DCDA-38CD-4809-A7AD-1AFDA9CE00F1}"/>
    <cellStyle name="Normale 6 2 3 2 2 4" xfId="27542" xr:uid="{9C157B2E-2506-4663-9EC6-5949BA77F33D}"/>
    <cellStyle name="Normale 6 2 3 2 3" xfId="7559" xr:uid="{1F671557-58C1-4703-9A4F-D1B3CE295C57}"/>
    <cellStyle name="Normale 6 2 3 2 3 2" xfId="18976" xr:uid="{34264C3B-F09C-4AC0-960F-42B109EE7524}"/>
    <cellStyle name="Normale 6 2 3 2 3 2 2" xfId="41813" xr:uid="{0260004B-42F8-4D8B-9AE3-35C78B5C76F3}"/>
    <cellStyle name="Normale 6 2 3 2 3 3" xfId="30396" xr:uid="{A254DC59-EFB1-4DDF-AAC9-289175CF7255}"/>
    <cellStyle name="Normale 6 2 3 2 4" xfId="13268" xr:uid="{109A4440-6B07-4DA7-A149-C69E846AF853}"/>
    <cellStyle name="Normale 6 2 3 2 4 2" xfId="36105" xr:uid="{B54F8799-6E30-4DA8-95B2-3C659E34B212}"/>
    <cellStyle name="Normale 6 2 3 2 5" xfId="24688" xr:uid="{39451D95-1EA2-4A54-872F-0618EC8FF53E}"/>
    <cellStyle name="Normale 6 2 3 3" xfId="3277" xr:uid="{E40108F0-D38B-4AC1-AE75-2FD76EC8AEA9}"/>
    <cellStyle name="Normale 6 2 3 3 2" xfId="8986" xr:uid="{1100035C-96C8-44DD-BE29-302849BD0480}"/>
    <cellStyle name="Normale 6 2 3 3 2 2" xfId="20403" xr:uid="{7369EBDC-69CB-44EC-9069-A5A4EC416753}"/>
    <cellStyle name="Normale 6 2 3 3 2 2 2" xfId="43240" xr:uid="{797013AD-96AF-4442-9719-D5DF768FCF16}"/>
    <cellStyle name="Normale 6 2 3 3 2 3" xfId="31823" xr:uid="{EAC6DC24-CF04-41D1-9457-5343DE3BC2CD}"/>
    <cellStyle name="Normale 6 2 3 3 3" xfId="14695" xr:uid="{DD5698C4-A737-4DD5-B95A-5C47A9BD7616}"/>
    <cellStyle name="Normale 6 2 3 3 3 2" xfId="37532" xr:uid="{ADCE3B3B-60A8-4A43-BC7F-426D39FB8608}"/>
    <cellStyle name="Normale 6 2 3 3 4" xfId="26115" xr:uid="{046E1878-1C4A-4C4B-8801-75BEBB9C89CB}"/>
    <cellStyle name="Normale 6 2 3 4" xfId="6132" xr:uid="{221BC766-4FF0-4794-A48A-9D4E001D334F}"/>
    <cellStyle name="Normale 6 2 3 4 2" xfId="17549" xr:uid="{45B0B5AD-3FF5-4F0E-9B25-4DE5135B6841}"/>
    <cellStyle name="Normale 6 2 3 4 2 2" xfId="40386" xr:uid="{FEBA2E13-F125-4825-947E-74B5712F41A8}"/>
    <cellStyle name="Normale 6 2 3 4 3" xfId="28969" xr:uid="{293A3FF8-A205-467F-8667-93DD4380440A}"/>
    <cellStyle name="Normale 6 2 3 5" xfId="11841" xr:uid="{2CDBB087-B720-438F-90D6-3B13168807E9}"/>
    <cellStyle name="Normale 6 2 3 5 2" xfId="34678" xr:uid="{585AB8C1-5EEF-4F9D-B2D2-6B6E982D5160}"/>
    <cellStyle name="Normale 6 2 3 6" xfId="23261" xr:uid="{E8911C13-4358-4740-A9CD-25F9BB21CDDB}"/>
    <cellStyle name="Normale 6 2 4" xfId="1762" xr:uid="{B31215E2-DAA1-4000-B4EA-EFD68DC78C61}"/>
    <cellStyle name="Normale 6 2 4 2" xfId="4618" xr:uid="{F5053619-5471-45B2-9592-40147D11E536}"/>
    <cellStyle name="Normale 6 2 4 2 2" xfId="10327" xr:uid="{4ECFCF45-847E-4A24-AF6E-A89B42C07363}"/>
    <cellStyle name="Normale 6 2 4 2 2 2" xfId="21744" xr:uid="{92CFACA9-7589-4F85-9A68-9BAA15C9739F}"/>
    <cellStyle name="Normale 6 2 4 2 2 2 2" xfId="44581" xr:uid="{EE6CF194-4687-49E3-9CB4-D3D09A60CC6D}"/>
    <cellStyle name="Normale 6 2 4 2 2 3" xfId="33164" xr:uid="{B0EB0321-C210-499E-9BA3-D665BB43471C}"/>
    <cellStyle name="Normale 6 2 4 2 3" xfId="16036" xr:uid="{5A238B9B-6830-4AAB-9AAE-B02618A7F8D3}"/>
    <cellStyle name="Normale 6 2 4 2 3 2" xfId="38873" xr:uid="{7AE5D3E2-DA2B-43F1-A308-4DBE75E595E7}"/>
    <cellStyle name="Normale 6 2 4 2 4" xfId="27456" xr:uid="{8072539C-54E8-45C9-AE30-283B5DD92FC3}"/>
    <cellStyle name="Normale 6 2 4 3" xfId="7473" xr:uid="{D1C2A3F4-D4DA-4321-8785-0A05B714AA00}"/>
    <cellStyle name="Normale 6 2 4 3 2" xfId="18890" xr:uid="{0AF4731E-752C-4C85-B547-6FABB6481E11}"/>
    <cellStyle name="Normale 6 2 4 3 2 2" xfId="41727" xr:uid="{6302F7C2-7697-4DF3-B514-09D25336DE5C}"/>
    <cellStyle name="Normale 6 2 4 3 3" xfId="30310" xr:uid="{74D01E2C-CEF2-447B-968F-44BB869A2E20}"/>
    <cellStyle name="Normale 6 2 4 4" xfId="13182" xr:uid="{1513E00E-0447-4CDD-8686-17137243E97D}"/>
    <cellStyle name="Normale 6 2 4 4 2" xfId="36019" xr:uid="{201118DB-DAF2-40D7-A839-9EC5E506639C}"/>
    <cellStyle name="Normale 6 2 4 5" xfId="24602" xr:uid="{25993816-437D-49EC-90C0-12AA5D947B55}"/>
    <cellStyle name="Normale 6 2 5" xfId="3191" xr:uid="{AD0C0294-3F36-4F7E-86E9-31E052794406}"/>
    <cellStyle name="Normale 6 2 5 2" xfId="8900" xr:uid="{97FFE4BB-FC61-43C7-B8BE-29F498CC566D}"/>
    <cellStyle name="Normale 6 2 5 2 2" xfId="20317" xr:uid="{421CAD44-40B0-44BA-928D-3CB0223790F4}"/>
    <cellStyle name="Normale 6 2 5 2 2 2" xfId="43154" xr:uid="{05D38B24-1701-4FFB-B43E-E4040C145118}"/>
    <cellStyle name="Normale 6 2 5 2 3" xfId="31737" xr:uid="{D0EB2230-4F91-45E7-BF48-17F097E12F3B}"/>
    <cellStyle name="Normale 6 2 5 3" xfId="14609" xr:uid="{B70461B5-EF14-413D-B475-234C9289C177}"/>
    <cellStyle name="Normale 6 2 5 3 2" xfId="37446" xr:uid="{4314D0FA-55DF-4DA8-B22B-BB821F5E3DA3}"/>
    <cellStyle name="Normale 6 2 5 4" xfId="26029" xr:uid="{B74DC3C3-E13C-4131-AE17-0FFA82C718E9}"/>
    <cellStyle name="Normale 6 2 6" xfId="6046" xr:uid="{706B0CF8-2E62-4B1E-B7A9-2DE1515A3AD1}"/>
    <cellStyle name="Normale 6 2 6 2" xfId="17463" xr:uid="{50D97EDD-26EC-4013-AF0E-D9D3355F2D75}"/>
    <cellStyle name="Normale 6 2 6 2 2" xfId="40300" xr:uid="{409187AA-5141-4E44-A270-A3234438A914}"/>
    <cellStyle name="Normale 6 2 6 3" xfId="28883" xr:uid="{2C06AC4B-7BEE-4361-9CFC-9808CAC86B90}"/>
    <cellStyle name="Normale 6 2 7" xfId="11755" xr:uid="{95FEF60B-8122-414B-9A82-9F405C293F47}"/>
    <cellStyle name="Normale 6 2 7 2" xfId="34592" xr:uid="{801B4EF4-CDB4-4B91-B1BD-7F3A3245560B}"/>
    <cellStyle name="Normale 6 2 8" xfId="23175" xr:uid="{98C22F62-9005-448A-A782-C93A8F0D157E}"/>
    <cellStyle name="Normale 6 3" xfId="63" xr:uid="{00000000-0005-0000-0000-00004C000000}"/>
    <cellStyle name="Normale 6 3 2" xfId="370" xr:uid="{B66F6B70-93B0-4986-9327-6A4BE892D456}"/>
    <cellStyle name="Normale 6 3 3" xfId="347" xr:uid="{2B9F369F-7E6C-4568-B3CE-82D7F20AD228}"/>
    <cellStyle name="Normale 6 3_Esteso dl" xfId="746" xr:uid="{54810DCC-8D88-4B78-9D46-BB76A1751607}"/>
    <cellStyle name="Normale 6 4" xfId="77" xr:uid="{00000000-0005-0000-0000-00004D000000}"/>
    <cellStyle name="Normale 6 4 2" xfId="181" xr:uid="{FBDBC470-6F65-4C9D-829E-F1DC9CAD42EF}"/>
    <cellStyle name="Normale 6 4 3" xfId="1784" xr:uid="{7DD178AC-345D-40C3-95D7-6C7719BB8AEF}"/>
    <cellStyle name="Normale 6 4 3 2" xfId="4640" xr:uid="{46E8F94B-7250-4901-8A3B-E7EED4484F02}"/>
    <cellStyle name="Normale 6 4 3 2 2" xfId="10349" xr:uid="{1F37A4BF-E232-4A9C-B8F2-C48A0D27939C}"/>
    <cellStyle name="Normale 6 4 3 2 2 2" xfId="21766" xr:uid="{1FAC0591-F8D2-42E4-A4BC-E96033A1C535}"/>
    <cellStyle name="Normale 6 4 3 2 2 2 2" xfId="44603" xr:uid="{5457EE25-7602-43B3-B74C-1B790BB9E35D}"/>
    <cellStyle name="Normale 6 4 3 2 2 3" xfId="33186" xr:uid="{6027504C-81D7-42DE-A464-2FD4513C535D}"/>
    <cellStyle name="Normale 6 4 3 2 3" xfId="16058" xr:uid="{83618634-CFF9-4D66-BB95-6507671B8FAE}"/>
    <cellStyle name="Normale 6 4 3 2 3 2" xfId="38895" xr:uid="{6B8803BC-DFD8-495F-A1D6-EBA460614A46}"/>
    <cellStyle name="Normale 6 4 3 2 4" xfId="27478" xr:uid="{98F40751-7959-47CB-9598-F5E0464AFD57}"/>
    <cellStyle name="Normale 6 4 3 3" xfId="7495" xr:uid="{F61F8382-A9BA-4AAC-B070-8A7C7F1FB085}"/>
    <cellStyle name="Normale 6 4 3 3 2" xfId="18912" xr:uid="{6809297F-6AD0-4D00-950B-97FDC1C5AE14}"/>
    <cellStyle name="Normale 6 4 3 3 2 2" xfId="41749" xr:uid="{C6B2693B-71A7-4EF0-ACA1-2F65D8C5B332}"/>
    <cellStyle name="Normale 6 4 3 3 3" xfId="30332" xr:uid="{38ACB936-7A06-4AD2-9A9C-082061F08F5B}"/>
    <cellStyle name="Normale 6 4 3 4" xfId="13204" xr:uid="{0F1BF320-F5E2-420B-9434-C1B22295879D}"/>
    <cellStyle name="Normale 6 4 3 4 2" xfId="36041" xr:uid="{3C0A3555-D720-49CC-B9A3-DA55473AC1AD}"/>
    <cellStyle name="Normale 6 4 3 5" xfId="24624" xr:uid="{75DA1787-B604-4356-8892-27A6BDB7C109}"/>
    <cellStyle name="Normale 6 4 4" xfId="3213" xr:uid="{B0C3C099-8D2F-42B6-9E5C-41D695A611A8}"/>
    <cellStyle name="Normale 6 4 4 2" xfId="8922" xr:uid="{7A21683A-7B46-4D3D-BEC0-CE4747D36C6E}"/>
    <cellStyle name="Normale 6 4 4 2 2" xfId="20339" xr:uid="{D3A0FE26-FB38-4701-8A1F-FA180CCE04C0}"/>
    <cellStyle name="Normale 6 4 4 2 2 2" xfId="43176" xr:uid="{45580C6C-FAE7-4D56-81BE-6C2ED9CC9584}"/>
    <cellStyle name="Normale 6 4 4 2 3" xfId="31759" xr:uid="{0CFAC0E4-E42F-4F0F-821D-75D3E7FB5DBF}"/>
    <cellStyle name="Normale 6 4 4 3" xfId="14631" xr:uid="{6176B338-8B96-40D2-B9A4-4ED9034F5F73}"/>
    <cellStyle name="Normale 6 4 4 3 2" xfId="37468" xr:uid="{A46FA27E-DE9A-4927-B3D4-AA1F695C2641}"/>
    <cellStyle name="Normale 6 4 4 4" xfId="26051" xr:uid="{C07D2EC6-070C-4B5F-8E3C-0851239FD61F}"/>
    <cellStyle name="Normale 6 4 5" xfId="6068" xr:uid="{6288DAF5-6D48-427F-BB3F-AFB7B7617AF6}"/>
    <cellStyle name="Normale 6 4 5 2" xfId="17485" xr:uid="{A66246FA-0DC8-4213-918F-01071F3DD409}"/>
    <cellStyle name="Normale 6 4 5 2 2" xfId="40322" xr:uid="{65333206-6E66-49E5-A2C4-CA487D9AF2DE}"/>
    <cellStyle name="Normale 6 4 5 3" xfId="28905" xr:uid="{BB488A94-1A22-4050-9ED5-110E2B6E4596}"/>
    <cellStyle name="Normale 6 4 6" xfId="11777" xr:uid="{900EF4E1-6B0B-4136-B5B0-2CE7CE629B94}"/>
    <cellStyle name="Normale 6 4 6 2" xfId="34614" xr:uid="{72302386-B2EA-411E-AB39-E36E286FEEBB}"/>
    <cellStyle name="Normale 6 4 7" xfId="23197" xr:uid="{5BD86E36-64B1-48FE-9312-B887861EA868}"/>
    <cellStyle name="Normale 6 5" xfId="740" xr:uid="{F45F3295-9D4F-456F-BF04-134EFC7783ED}"/>
    <cellStyle name="Normale 6 6" xfId="167" xr:uid="{6244B86D-4F88-40F4-8841-96FA041EA933}"/>
    <cellStyle name="Normale 6 7" xfId="1753" xr:uid="{A3BD4C91-E42F-42C6-9020-DDD29382F55B}"/>
    <cellStyle name="Normale 6 7 2" xfId="4609" xr:uid="{C7523707-5EBD-4651-ADF4-1D46CF309105}"/>
    <cellStyle name="Normale 6 7 2 2" xfId="10318" xr:uid="{0D397647-4845-4C7F-8D0C-11EACA0B1E2F}"/>
    <cellStyle name="Normale 6 7 2 2 2" xfId="21735" xr:uid="{0F3FD832-3547-4B40-A5CF-C86FD5CC4FD5}"/>
    <cellStyle name="Normale 6 7 2 2 2 2" xfId="44572" xr:uid="{44FFCD32-53FA-4402-ADEC-D021198C50B1}"/>
    <cellStyle name="Normale 6 7 2 2 3" xfId="33155" xr:uid="{DEBA3555-A15A-4B17-B08D-935A7767CA82}"/>
    <cellStyle name="Normale 6 7 2 3" xfId="16027" xr:uid="{18BA699A-249B-4E26-8E03-5900E363FDB9}"/>
    <cellStyle name="Normale 6 7 2 3 2" xfId="38864" xr:uid="{6F8CF2E1-0513-44B2-9F1D-2D5A89FB736C}"/>
    <cellStyle name="Normale 6 7 2 4" xfId="27447" xr:uid="{94D8EC96-30D8-431F-96E6-32D8852CC63E}"/>
    <cellStyle name="Normale 6 7 3" xfId="7464" xr:uid="{48838A80-1E0C-4B48-A26E-AA2902C9D849}"/>
    <cellStyle name="Normale 6 7 3 2" xfId="18881" xr:uid="{6B4EC205-6EB2-43E5-B8A4-F41C80D5F1F4}"/>
    <cellStyle name="Normale 6 7 3 2 2" xfId="41718" xr:uid="{9543F797-1340-4CB9-9B44-FFC8DB2FD7CD}"/>
    <cellStyle name="Normale 6 7 3 3" xfId="30301" xr:uid="{709972C9-B614-4921-B731-2304EBAD60D4}"/>
    <cellStyle name="Normale 6 7 4" xfId="13173" xr:uid="{3B433228-C04F-4D7B-8046-E4DF05568F4B}"/>
    <cellStyle name="Normale 6 7 4 2" xfId="36010" xr:uid="{FBDB5F5E-D8D4-445C-B651-C127031544D0}"/>
    <cellStyle name="Normale 6 7 5" xfId="24593" xr:uid="{80955043-8D67-483E-A542-FC9756DA58D8}"/>
    <cellStyle name="Normale 6 8" xfId="3182" xr:uid="{724E4DAD-083D-47BE-BA7E-F953E9328122}"/>
    <cellStyle name="Normale 6 8 2" xfId="8891" xr:uid="{89FFED92-553A-4D31-BB4E-42D8D1EF1217}"/>
    <cellStyle name="Normale 6 8 2 2" xfId="20308" xr:uid="{F5CF17DD-C0C4-4A4A-8681-BD6DCA47631F}"/>
    <cellStyle name="Normale 6 8 2 2 2" xfId="43145" xr:uid="{4D92693F-2523-401E-9F90-3D458E0C33D2}"/>
    <cellStyle name="Normale 6 8 2 3" xfId="31728" xr:uid="{09EAFAFA-2DF5-4F86-8085-42511B6575C1}"/>
    <cellStyle name="Normale 6 8 3" xfId="14600" xr:uid="{A55D4116-1209-4C28-A8B5-7201E9031899}"/>
    <cellStyle name="Normale 6 8 3 2" xfId="37437" xr:uid="{4CF9CC16-5BF1-4FDC-98A4-A340C3E90A9F}"/>
    <cellStyle name="Normale 6 8 4" xfId="26020" xr:uid="{A178E350-0FA1-478F-BFDE-49F9952754BD}"/>
    <cellStyle name="Normale 6 9" xfId="6037" xr:uid="{0E35D24E-041F-48F6-AFAA-FA6AA799BE95}"/>
    <cellStyle name="Normale 6 9 2" xfId="17454" xr:uid="{35E6BE94-BD37-4B4C-8354-25C72B945E0F}"/>
    <cellStyle name="Normale 6 9 2 2" xfId="40291" xr:uid="{C03B7D2A-C011-4898-8B38-78710C99D190}"/>
    <cellStyle name="Normale 6 9 3" xfId="28874" xr:uid="{349CCF8B-2204-4EAF-85C2-E8CBFBB499F7}"/>
    <cellStyle name="Normale 6_Esteso dl" xfId="612" xr:uid="{66627A9F-FD69-4338-BF03-A133363B7429}"/>
    <cellStyle name="Normale 60" xfId="46013" xr:uid="{A21B14A7-6210-4963-BF22-7030668C3DC9}"/>
    <cellStyle name="Normale 61" xfId="46014" xr:uid="{EB506D6E-1956-406A-AAD8-123A58BA3DD4}"/>
    <cellStyle name="Normale 62" xfId="46015" xr:uid="{1A4FC1FE-3EB4-4F1C-915A-B914AA541A42}"/>
    <cellStyle name="Normale 63" xfId="46026" xr:uid="{E8E7CB51-1E01-42F5-8650-4DDF8DFF9B0D}"/>
    <cellStyle name="Normale 64" xfId="46027" xr:uid="{00101FFB-B116-4D16-AF76-2624BFB0B50C}"/>
    <cellStyle name="Normale 65" xfId="46028" xr:uid="{4CADDF29-7785-4C46-96AE-8646B729F65C}"/>
    <cellStyle name="Normale 66" xfId="46029" xr:uid="{D2810C16-473F-46CA-9B7A-F61A749E3D56}"/>
    <cellStyle name="Normale 67" xfId="46030" xr:uid="{BC1E8715-D0C0-4438-84F9-27E3EE44B3FB}"/>
    <cellStyle name="Normale 68" xfId="139" xr:uid="{590791BA-9AAB-4B6E-9BD0-A1DFE9264AE4}"/>
    <cellStyle name="Normale 7" xfId="30" xr:uid="{00000000-0005-0000-0000-00004E000000}"/>
    <cellStyle name="Normale 7 10" xfId="11747" xr:uid="{27A163C4-F567-4F57-8AB0-69581B4DF37C}"/>
    <cellStyle name="Normale 7 10 2" xfId="34584" xr:uid="{B39C4851-3DCD-474A-8739-4A979F1D042F}"/>
    <cellStyle name="Normale 7 11" xfId="23167" xr:uid="{0008C693-5B1E-417F-AC4A-A5C5949FC07D}"/>
    <cellStyle name="Normale 7 2" xfId="43" xr:uid="{00000000-0005-0000-0000-00004F000000}"/>
    <cellStyle name="Normale 7 2 2" xfId="92" xr:uid="{00000000-0005-0000-0000-000050000000}"/>
    <cellStyle name="Normale 7 2 2 2" xfId="1794" xr:uid="{96E7AEBE-8988-4EED-BDCE-1B726D50C2AE}"/>
    <cellStyle name="Normale 7 2 2 2 2" xfId="4650" xr:uid="{8A3130CF-3FC2-41D7-A770-1A819639CA10}"/>
    <cellStyle name="Normale 7 2 2 2 2 2" xfId="10359" xr:uid="{416406DF-632C-49B4-9E52-DE704246CCCF}"/>
    <cellStyle name="Normale 7 2 2 2 2 2 2" xfId="21776" xr:uid="{3D249C7B-F471-4D4C-871E-CAA80C1C626C}"/>
    <cellStyle name="Normale 7 2 2 2 2 2 2 2" xfId="44613" xr:uid="{66EB95DD-44BE-4CE3-A494-D39155259D2B}"/>
    <cellStyle name="Normale 7 2 2 2 2 2 3" xfId="33196" xr:uid="{3E859184-D556-42CC-BFA1-689BF85BF5D4}"/>
    <cellStyle name="Normale 7 2 2 2 2 3" xfId="16068" xr:uid="{D6C3D2D4-6B6E-4147-ACBF-36C1C7EE2D36}"/>
    <cellStyle name="Normale 7 2 2 2 2 3 2" xfId="38905" xr:uid="{3A737AF3-A6FE-4462-8855-6CBCF2A42CEB}"/>
    <cellStyle name="Normale 7 2 2 2 2 4" xfId="27488" xr:uid="{ECA8BCA4-B39E-453B-82F3-1C40E65377FD}"/>
    <cellStyle name="Normale 7 2 2 2 3" xfId="7505" xr:uid="{09578439-654E-4F90-A189-4CD8BEC5806C}"/>
    <cellStyle name="Normale 7 2 2 2 3 2" xfId="18922" xr:uid="{F96FFDC1-9AF7-4E84-91EC-017A6C611C91}"/>
    <cellStyle name="Normale 7 2 2 2 3 2 2" xfId="41759" xr:uid="{956C076F-EABC-44B3-A14E-EB6223D39142}"/>
    <cellStyle name="Normale 7 2 2 2 3 3" xfId="30342" xr:uid="{96138637-6E93-4184-9F59-25AC3619ADD4}"/>
    <cellStyle name="Normale 7 2 2 2 4" xfId="13214" xr:uid="{F077611E-CB48-4BDC-96E5-600239D2DEB6}"/>
    <cellStyle name="Normale 7 2 2 2 4 2" xfId="36051" xr:uid="{EF9CFD44-108B-4C0E-A6A3-4A075A249B85}"/>
    <cellStyle name="Normale 7 2 2 2 5" xfId="24634" xr:uid="{CB00AAC5-4E1A-4BE6-926F-2B39C46482FF}"/>
    <cellStyle name="Normale 7 2 2 3" xfId="3223" xr:uid="{7CE27D90-4F4A-4F13-A708-B5A8AC8BBE23}"/>
    <cellStyle name="Normale 7 2 2 3 2" xfId="8932" xr:uid="{E2DFF992-8B94-4AB7-9E06-53366E1EABC3}"/>
    <cellStyle name="Normale 7 2 2 3 2 2" xfId="20349" xr:uid="{1476544C-739F-40CE-A66B-7C2ADEFDC308}"/>
    <cellStyle name="Normale 7 2 2 3 2 2 2" xfId="43186" xr:uid="{2AAFABC1-2ACB-48A8-B8CE-4FF3AF70A42F}"/>
    <cellStyle name="Normale 7 2 2 3 2 3" xfId="31769" xr:uid="{4E42B476-4D10-4EB4-AFF0-0C0FC61B0A5F}"/>
    <cellStyle name="Normale 7 2 2 3 3" xfId="14641" xr:uid="{F8D31E83-1F15-4504-8DBD-3AF52B7691E3}"/>
    <cellStyle name="Normale 7 2 2 3 3 2" xfId="37478" xr:uid="{05022C87-9644-4284-84D3-C27CFB38DF82}"/>
    <cellStyle name="Normale 7 2 2 3 4" xfId="26061" xr:uid="{C3F4764C-952C-4A28-9529-71AEF06B966D}"/>
    <cellStyle name="Normale 7 2 2 4" xfId="6078" xr:uid="{E455BC56-FC38-4A46-B7C5-C28A8BE69D38}"/>
    <cellStyle name="Normale 7 2 2 4 2" xfId="17495" xr:uid="{B671EF80-B635-4BCA-8415-2B4C6CAB93EA}"/>
    <cellStyle name="Normale 7 2 2 4 2 2" xfId="40332" xr:uid="{CF13A998-FFD0-4053-BD1F-F4BB82105B1C}"/>
    <cellStyle name="Normale 7 2 2 4 3" xfId="28915" xr:uid="{58FA7FDB-74DA-4F43-B885-218CF0564BA1}"/>
    <cellStyle name="Normale 7 2 2 5" xfId="11787" xr:uid="{8292F7E0-E731-45C9-9E38-FFD313D00349}"/>
    <cellStyle name="Normale 7 2 2 5 2" xfId="34624" xr:uid="{27950243-540A-4A84-ADB9-F8037FF27AC8}"/>
    <cellStyle name="Normale 7 2 2 6" xfId="23207" xr:uid="{D32210B5-9385-4DB9-A3E1-D89B856D1917}"/>
    <cellStyle name="Normale 7 2 3" xfId="257" xr:uid="{823CF54A-67CF-471C-B6C1-99B80ECAAFA5}"/>
    <cellStyle name="Normale 7 2 3 2" xfId="1888" xr:uid="{15A984A2-A2F7-4D58-BCAD-8FD6071B98E7}"/>
    <cellStyle name="Normale 7 2 3 2 2" xfId="4744" xr:uid="{423F3DB2-A6E1-4387-BC3A-32ED80B793DF}"/>
    <cellStyle name="Normale 7 2 3 2 2 2" xfId="10453" xr:uid="{1A8FB881-9A10-4102-A133-7F60389BD140}"/>
    <cellStyle name="Normale 7 2 3 2 2 2 2" xfId="21870" xr:uid="{F259E4EF-1919-4E82-8827-1C156FAFBD07}"/>
    <cellStyle name="Normale 7 2 3 2 2 2 2 2" xfId="44707" xr:uid="{60F795C2-BB53-4234-A447-1DFA17C2E7C8}"/>
    <cellStyle name="Normale 7 2 3 2 2 2 3" xfId="33290" xr:uid="{E20E3A65-B192-40E1-9639-E4CD6613EB12}"/>
    <cellStyle name="Normale 7 2 3 2 2 3" xfId="16162" xr:uid="{02B95833-6FBF-49F4-9442-9ADB296C0B3B}"/>
    <cellStyle name="Normale 7 2 3 2 2 3 2" xfId="38999" xr:uid="{3E78F17A-CD91-4EDA-9BCB-06E10C1C343B}"/>
    <cellStyle name="Normale 7 2 3 2 2 4" xfId="27582" xr:uid="{EC3D826B-651F-483C-AE8B-F52154AF7238}"/>
    <cellStyle name="Normale 7 2 3 2 3" xfId="7599" xr:uid="{2D40EA1A-6F4A-4E95-AD03-2E48CF8C5CEC}"/>
    <cellStyle name="Normale 7 2 3 2 3 2" xfId="19016" xr:uid="{3FE89BAF-BDC6-4B52-86E3-0F4890FB76D1}"/>
    <cellStyle name="Normale 7 2 3 2 3 2 2" xfId="41853" xr:uid="{E5D418A5-87A9-41A1-B832-3AC37EB889DE}"/>
    <cellStyle name="Normale 7 2 3 2 3 3" xfId="30436" xr:uid="{113C357E-C3A5-43EF-94B8-DA4B87ADE6E1}"/>
    <cellStyle name="Normale 7 2 3 2 4" xfId="13308" xr:uid="{B08A34E1-2FFB-4C7E-BA32-6526EF43FAA3}"/>
    <cellStyle name="Normale 7 2 3 2 4 2" xfId="36145" xr:uid="{12948BC6-9E3F-4947-B3D4-85E27B240461}"/>
    <cellStyle name="Normale 7 2 3 2 5" xfId="24728" xr:uid="{C40B834D-EED5-41CB-85D1-BDF9F03ADB76}"/>
    <cellStyle name="Normale 7 2 3 3" xfId="3317" xr:uid="{033F1A76-135B-489B-B47A-2D2F2CED7893}"/>
    <cellStyle name="Normale 7 2 3 3 2" xfId="9026" xr:uid="{95764930-6349-4504-A320-7E7CAA9D5D25}"/>
    <cellStyle name="Normale 7 2 3 3 2 2" xfId="20443" xr:uid="{4BF607B3-4318-4A7F-A30B-9A778B87DF53}"/>
    <cellStyle name="Normale 7 2 3 3 2 2 2" xfId="43280" xr:uid="{66FA82C3-69D2-49C1-B571-73FF3767CE29}"/>
    <cellStyle name="Normale 7 2 3 3 2 3" xfId="31863" xr:uid="{7036F901-93F2-4D8E-B163-D4C1418629A9}"/>
    <cellStyle name="Normale 7 2 3 3 3" xfId="14735" xr:uid="{FEF463B8-F098-4166-BD17-34198B330C17}"/>
    <cellStyle name="Normale 7 2 3 3 3 2" xfId="37572" xr:uid="{71B26F63-0522-4463-9AD5-C3FD0EA932EF}"/>
    <cellStyle name="Normale 7 2 3 3 4" xfId="26155" xr:uid="{2FF499B0-AF37-47FF-8402-69F85E111958}"/>
    <cellStyle name="Normale 7 2 3 4" xfId="6172" xr:uid="{EF1839F6-D875-484A-B277-D9448395C3A2}"/>
    <cellStyle name="Normale 7 2 3 4 2" xfId="17589" xr:uid="{E28D4F46-5DA1-42F8-9888-1FDE3FC2F09B}"/>
    <cellStyle name="Normale 7 2 3 4 2 2" xfId="40426" xr:uid="{CF9183FF-D622-4C25-9245-55AF7E120FAC}"/>
    <cellStyle name="Normale 7 2 3 4 3" xfId="29009" xr:uid="{FECF79FA-D927-4DD6-B5A6-ABA403B47862}"/>
    <cellStyle name="Normale 7 2 3 5" xfId="11881" xr:uid="{E0982E53-1572-451C-BD1B-644C43FA1CCF}"/>
    <cellStyle name="Normale 7 2 3 5 2" xfId="34718" xr:uid="{CBF2B1F8-DAC4-4991-87E4-54BE6CD49B66}"/>
    <cellStyle name="Normale 7 2 3 6" xfId="23301" xr:uid="{4B1DDE71-F05A-49E1-A43E-BE398C3EE3DF}"/>
    <cellStyle name="Normale 7 2 4" xfId="1763" xr:uid="{78EBF957-AA93-4BD9-9728-F833ED53ECC2}"/>
    <cellStyle name="Normale 7 2 4 2" xfId="4619" xr:uid="{C4245F34-3137-4A22-ABD3-4E3E596A2DB4}"/>
    <cellStyle name="Normale 7 2 4 2 2" xfId="10328" xr:uid="{458FF5C5-EDD6-47EE-8197-4514A5B6A038}"/>
    <cellStyle name="Normale 7 2 4 2 2 2" xfId="21745" xr:uid="{8C7D9BE2-888C-473F-BC93-583689799006}"/>
    <cellStyle name="Normale 7 2 4 2 2 2 2" xfId="44582" xr:uid="{DA14980F-C29E-4D2C-9537-DC4C49F3940F}"/>
    <cellStyle name="Normale 7 2 4 2 2 3" xfId="33165" xr:uid="{65600824-3431-43EF-9FD8-E64190A32D5D}"/>
    <cellStyle name="Normale 7 2 4 2 3" xfId="16037" xr:uid="{EA16D60C-819E-479F-81BF-AB2F38BF4205}"/>
    <cellStyle name="Normale 7 2 4 2 3 2" xfId="38874" xr:uid="{34E93932-7C28-4EDD-B26B-84954E4BD2F2}"/>
    <cellStyle name="Normale 7 2 4 2 4" xfId="27457" xr:uid="{AB95A222-B1AF-4AC0-ABBF-95A8954786C5}"/>
    <cellStyle name="Normale 7 2 4 3" xfId="7474" xr:uid="{BC315567-403A-4A7A-BAB1-EE00C394CB78}"/>
    <cellStyle name="Normale 7 2 4 3 2" xfId="18891" xr:uid="{7BE32CAC-C932-4ECA-9C5F-0BE09AF858AC}"/>
    <cellStyle name="Normale 7 2 4 3 2 2" xfId="41728" xr:uid="{D7CD8E73-43F8-42D5-8FD3-E55509D9BEA0}"/>
    <cellStyle name="Normale 7 2 4 3 3" xfId="30311" xr:uid="{6685DA68-62A9-4B08-98AC-F17F9DD83BBC}"/>
    <cellStyle name="Normale 7 2 4 4" xfId="13183" xr:uid="{5126C3D7-D0AB-4BCE-AC24-D9178D6FB74F}"/>
    <cellStyle name="Normale 7 2 4 4 2" xfId="36020" xr:uid="{3535795F-4E8F-44EC-B05C-72BC461EB372}"/>
    <cellStyle name="Normale 7 2 4 5" xfId="24603" xr:uid="{C38BDC7B-8C2C-4DC0-A986-CEA3257FAFAE}"/>
    <cellStyle name="Normale 7 2 5" xfId="3192" xr:uid="{EDA3F334-6670-433F-8A5C-7931DA318662}"/>
    <cellStyle name="Normale 7 2 5 2" xfId="8901" xr:uid="{5C8CC3F7-631D-4094-ABB7-07F36FF02D40}"/>
    <cellStyle name="Normale 7 2 5 2 2" xfId="20318" xr:uid="{48A62EED-13EB-43B3-9BF6-11372D5BC175}"/>
    <cellStyle name="Normale 7 2 5 2 2 2" xfId="43155" xr:uid="{9E22F1E0-DC71-4F9E-9D5A-3505AC99E5E8}"/>
    <cellStyle name="Normale 7 2 5 2 3" xfId="31738" xr:uid="{FF6F41E4-F7AE-47C0-B17D-0BC52FAE79D8}"/>
    <cellStyle name="Normale 7 2 5 3" xfId="14610" xr:uid="{7CB75945-6CCB-43AA-AFF8-DC89858E9097}"/>
    <cellStyle name="Normale 7 2 5 3 2" xfId="37447" xr:uid="{B9005922-6382-4FE7-AC21-171F88EF173A}"/>
    <cellStyle name="Normale 7 2 5 4" xfId="26030" xr:uid="{DB1862A5-7470-47FD-BFF5-C9D57CCD1E96}"/>
    <cellStyle name="Normale 7 2 6" xfId="6047" xr:uid="{303379A3-92A5-4AFB-AE21-F3E4E285F30C}"/>
    <cellStyle name="Normale 7 2 6 2" xfId="17464" xr:uid="{3A1020A6-E533-4283-A15E-2910C0AF00B3}"/>
    <cellStyle name="Normale 7 2 6 2 2" xfId="40301" xr:uid="{76254979-19A6-4721-85F4-12D1DBB3FFEF}"/>
    <cellStyle name="Normale 7 2 6 3" xfId="28884" xr:uid="{3A25F33F-88DE-4EC9-AEAF-1C050E97FE49}"/>
    <cellStyle name="Normale 7 2 7" xfId="11756" xr:uid="{EBFCA0EB-1E28-4DBA-B5BC-D53F4AB1CFCF}"/>
    <cellStyle name="Normale 7 2 7 2" xfId="34593" xr:uid="{6E4CEC4C-85E7-4123-8C03-EA900A3E81F1}"/>
    <cellStyle name="Normale 7 2 8" xfId="23176" xr:uid="{610A7AA3-7ED9-48A9-8B1C-4779B93BE044}"/>
    <cellStyle name="Normale 7 3" xfId="78" xr:uid="{00000000-0005-0000-0000-000051000000}"/>
    <cellStyle name="Normale 7 3 2" xfId="229" xr:uid="{B0716D23-4758-46DA-9FA8-9E6EC64A88AD}"/>
    <cellStyle name="Normale 7 3 3" xfId="1785" xr:uid="{85C5238F-81EF-40E5-B544-C75EA70920B8}"/>
    <cellStyle name="Normale 7 3 3 2" xfId="4641" xr:uid="{23EB0D9F-9ED4-4092-9AA7-A125FD23BEA0}"/>
    <cellStyle name="Normale 7 3 3 2 2" xfId="10350" xr:uid="{611BDB2C-1B8A-4384-95D0-AB09DC9A41FE}"/>
    <cellStyle name="Normale 7 3 3 2 2 2" xfId="21767" xr:uid="{CE9F8292-3ECC-43DF-B362-16F903C1B0F4}"/>
    <cellStyle name="Normale 7 3 3 2 2 2 2" xfId="44604" xr:uid="{6A2A9965-5A45-480A-8A46-8BF21B50AC75}"/>
    <cellStyle name="Normale 7 3 3 2 2 3" xfId="33187" xr:uid="{BC1042B6-6A5B-43F0-BAC4-049DF4BF1093}"/>
    <cellStyle name="Normale 7 3 3 2 3" xfId="16059" xr:uid="{7D96D5BB-F55F-4278-BD3C-17FF07A06449}"/>
    <cellStyle name="Normale 7 3 3 2 3 2" xfId="38896" xr:uid="{5F07D938-0D38-496F-BC61-1AE845BBBE8F}"/>
    <cellStyle name="Normale 7 3 3 2 4" xfId="27479" xr:uid="{262A6672-145F-4549-AE0D-8A5DEFF8E6B0}"/>
    <cellStyle name="Normale 7 3 3 3" xfId="7496" xr:uid="{BAAC8D03-2F21-469C-ADED-BC6E0ED07166}"/>
    <cellStyle name="Normale 7 3 3 3 2" xfId="18913" xr:uid="{07558E3E-CFF6-4D33-B94E-EF370ABE4463}"/>
    <cellStyle name="Normale 7 3 3 3 2 2" xfId="41750" xr:uid="{1BA8AD36-663E-4A4D-96CF-9ECF646600C1}"/>
    <cellStyle name="Normale 7 3 3 3 3" xfId="30333" xr:uid="{D9F3726A-48D7-44C0-8AC2-367F422AF477}"/>
    <cellStyle name="Normale 7 3 3 4" xfId="13205" xr:uid="{8248CA27-1DAD-490D-AD02-1EA921384AF5}"/>
    <cellStyle name="Normale 7 3 3 4 2" xfId="36042" xr:uid="{6E44E80C-6BB9-4C03-9D50-FD461513DE77}"/>
    <cellStyle name="Normale 7 3 3 5" xfId="24625" xr:uid="{E7818DE7-3468-499B-8E62-6C1F5C160BED}"/>
    <cellStyle name="Normale 7 3 4" xfId="3214" xr:uid="{567BBC28-ED86-4E55-B1BE-54FDA8832CD3}"/>
    <cellStyle name="Normale 7 3 4 2" xfId="8923" xr:uid="{75589510-B3EC-4162-9C87-77C0115E1458}"/>
    <cellStyle name="Normale 7 3 4 2 2" xfId="20340" xr:uid="{AB0FE96B-1CC9-4E12-99E8-E7545BE42892}"/>
    <cellStyle name="Normale 7 3 4 2 2 2" xfId="43177" xr:uid="{A82B6146-A99E-477B-A520-1763D635AD85}"/>
    <cellStyle name="Normale 7 3 4 2 3" xfId="31760" xr:uid="{EF67E909-55FD-4984-81E3-AEEA75178AAF}"/>
    <cellStyle name="Normale 7 3 4 3" xfId="14632" xr:uid="{FB3FA1E4-FE4B-40F6-9A49-01677B02141F}"/>
    <cellStyle name="Normale 7 3 4 3 2" xfId="37469" xr:uid="{1C3EF7E4-2262-4FC9-B51B-5AD852CB2872}"/>
    <cellStyle name="Normale 7 3 4 4" xfId="26052" xr:uid="{D35A9603-9FB4-4FDA-BE35-D5EBF459733A}"/>
    <cellStyle name="Normale 7 3 5" xfId="6069" xr:uid="{F81EE8A0-FE11-4E6B-B59D-2C00CD5D917C}"/>
    <cellStyle name="Normale 7 3 5 2" xfId="17486" xr:uid="{A5DDEA3F-58C0-4913-9189-F12A8F763561}"/>
    <cellStyle name="Normale 7 3 5 2 2" xfId="40323" xr:uid="{D4327133-6FEB-4DF8-ADDB-04A7DB9AF4B3}"/>
    <cellStyle name="Normale 7 3 5 3" xfId="28906" xr:uid="{2E01B233-5355-4C09-8A17-76C01E306767}"/>
    <cellStyle name="Normale 7 3 6" xfId="11778" xr:uid="{2A8EE143-9AC1-429D-A4BE-DB0D7906A14C}"/>
    <cellStyle name="Normale 7 3 6 2" xfId="34615" xr:uid="{066CB4B4-CF75-412E-BBF2-34B7B6709D25}"/>
    <cellStyle name="Normale 7 3 7" xfId="23198" xr:uid="{205E09E6-4FA4-4536-940C-F61C3CA4CA0F}"/>
    <cellStyle name="Normale 7 4" xfId="348" xr:uid="{370CE2DD-B70D-4D04-A9BA-2F544FED9F8D}"/>
    <cellStyle name="Normale 7 5" xfId="205" xr:uid="{E76AA949-FD2A-4985-AAC1-7BCCBAB4EFD8}"/>
    <cellStyle name="Normale 7 5 2" xfId="1850" xr:uid="{887F78EA-334A-44A2-B47D-687B0CCB2368}"/>
    <cellStyle name="Normale 7 5 2 2" xfId="4706" xr:uid="{1FC43691-FA7A-4499-83DD-DC2BB1E3355E}"/>
    <cellStyle name="Normale 7 5 2 2 2" xfId="10415" xr:uid="{4E7C6BEA-9D09-40D5-9E4E-EDA32E4C6F1C}"/>
    <cellStyle name="Normale 7 5 2 2 2 2" xfId="21832" xr:uid="{2017C88F-AAC9-494F-897A-8DA2A5520C0E}"/>
    <cellStyle name="Normale 7 5 2 2 2 2 2" xfId="44669" xr:uid="{1B034A77-DD8A-4269-9610-C80A781A3778}"/>
    <cellStyle name="Normale 7 5 2 2 2 3" xfId="33252" xr:uid="{36851AFF-E060-4A45-9132-CCA8DF847BDA}"/>
    <cellStyle name="Normale 7 5 2 2 3" xfId="16124" xr:uid="{21BF0387-6E5F-4D84-88BE-6E34B2D37FDA}"/>
    <cellStyle name="Normale 7 5 2 2 3 2" xfId="38961" xr:uid="{0EF17BA2-82FB-41DE-911E-ADE1BE5FC13A}"/>
    <cellStyle name="Normale 7 5 2 2 4" xfId="27544" xr:uid="{6A5729CB-30A0-4229-A1BD-6063587F82CF}"/>
    <cellStyle name="Normale 7 5 2 3" xfId="7561" xr:uid="{030B5C85-66C3-4676-A569-CBE23397DDCF}"/>
    <cellStyle name="Normale 7 5 2 3 2" xfId="18978" xr:uid="{A1D17D0D-A3E5-4F65-B759-5CBEBC1102A1}"/>
    <cellStyle name="Normale 7 5 2 3 2 2" xfId="41815" xr:uid="{ACC73ABD-2771-49EB-AE78-094118ADE806}"/>
    <cellStyle name="Normale 7 5 2 3 3" xfId="30398" xr:uid="{74739330-0F3B-4D9F-ADE0-1911DADDF2E4}"/>
    <cellStyle name="Normale 7 5 2 4" xfId="13270" xr:uid="{006E0131-E30A-4C3D-A86E-D9CFAD9E03F5}"/>
    <cellStyle name="Normale 7 5 2 4 2" xfId="36107" xr:uid="{D5DFF931-E297-4CA8-ACAC-6C97DAD234C7}"/>
    <cellStyle name="Normale 7 5 2 5" xfId="24690" xr:uid="{728B7221-5B0A-4E4E-B8A4-626D86CD3943}"/>
    <cellStyle name="Normale 7 5 3" xfId="3279" xr:uid="{8EA20ED3-0660-480C-A370-1E2D3CC87893}"/>
    <cellStyle name="Normale 7 5 3 2" xfId="8988" xr:uid="{BDB98917-7552-40E6-A287-64CA0042D268}"/>
    <cellStyle name="Normale 7 5 3 2 2" xfId="20405" xr:uid="{BF6AED3C-D070-48F5-BE76-C8151920E14D}"/>
    <cellStyle name="Normale 7 5 3 2 2 2" xfId="43242" xr:uid="{F8CCB336-ACED-468A-9AE0-F516057F455B}"/>
    <cellStyle name="Normale 7 5 3 2 3" xfId="31825" xr:uid="{955C396D-D148-45B5-98E9-60315A78026D}"/>
    <cellStyle name="Normale 7 5 3 3" xfId="14697" xr:uid="{95461CCA-B1D7-4533-9830-04C7597DBCB9}"/>
    <cellStyle name="Normale 7 5 3 3 2" xfId="37534" xr:uid="{EF953D28-6ECA-4A09-8B62-249A53AC5F49}"/>
    <cellStyle name="Normale 7 5 3 4" xfId="26117" xr:uid="{662DDA5E-EE59-455C-8B48-08DFDA9966CD}"/>
    <cellStyle name="Normale 7 5 4" xfId="6134" xr:uid="{FF86B798-DA90-4A55-A5F7-49C16DA3DF6E}"/>
    <cellStyle name="Normale 7 5 4 2" xfId="17551" xr:uid="{7FBBE959-7719-41F9-9E73-6B83C92FA158}"/>
    <cellStyle name="Normale 7 5 4 2 2" xfId="40388" xr:uid="{8D090982-6D9E-46B6-809C-A410BDFAB4A3}"/>
    <cellStyle name="Normale 7 5 4 3" xfId="28971" xr:uid="{5C33C27D-9C05-4FEA-8F0B-1011F84298C4}"/>
    <cellStyle name="Normale 7 5 5" xfId="11843" xr:uid="{02F9424A-652A-4989-A10F-7570F2D93DF7}"/>
    <cellStyle name="Normale 7 5 5 2" xfId="34680" xr:uid="{38187D19-2763-44F5-959D-D0851B7E8E0B}"/>
    <cellStyle name="Normale 7 5 6" xfId="23263" xr:uid="{D337EE4E-87E6-45E8-94CB-06F7B6EA2D86}"/>
    <cellStyle name="Normale 7 6" xfId="168" xr:uid="{A48CAC0D-8FEE-4948-89A1-C74855FD1ACF}"/>
    <cellStyle name="Normale 7 7" xfId="1754" xr:uid="{D9D75F2C-CD93-4223-8451-A9D7E6A17E0D}"/>
    <cellStyle name="Normale 7 7 2" xfId="4610" xr:uid="{9ADFE395-D4AC-4485-B468-BAA34331345B}"/>
    <cellStyle name="Normale 7 7 2 2" xfId="10319" xr:uid="{5866DD60-1D18-4AA9-8666-95C4604F450F}"/>
    <cellStyle name="Normale 7 7 2 2 2" xfId="21736" xr:uid="{2A26F298-E230-4800-9000-CEDF049767B6}"/>
    <cellStyle name="Normale 7 7 2 2 2 2" xfId="44573" xr:uid="{C11DE2A2-0A5F-449B-8014-ACC444855F27}"/>
    <cellStyle name="Normale 7 7 2 2 3" xfId="33156" xr:uid="{837A1507-F9EF-499D-9D1E-A65128A07DB4}"/>
    <cellStyle name="Normale 7 7 2 3" xfId="16028" xr:uid="{E5C1EC09-9964-4BB4-B793-E1A6D3787C05}"/>
    <cellStyle name="Normale 7 7 2 3 2" xfId="38865" xr:uid="{EFB34A0D-B3FC-41DD-BF43-FE3C7112952E}"/>
    <cellStyle name="Normale 7 7 2 4" xfId="27448" xr:uid="{C2249E0B-4B1D-4EC1-9AD4-D33DEFF01871}"/>
    <cellStyle name="Normale 7 7 3" xfId="7465" xr:uid="{B5AD9920-7BA7-4F40-93D6-3267E848B95F}"/>
    <cellStyle name="Normale 7 7 3 2" xfId="18882" xr:uid="{ED218AB4-5FF6-4B8D-B97B-97C34B1A70C4}"/>
    <cellStyle name="Normale 7 7 3 2 2" xfId="41719" xr:uid="{88959310-8078-4088-8D82-3990CD3C7BCF}"/>
    <cellStyle name="Normale 7 7 3 3" xfId="30302" xr:uid="{AC0E3EB4-473A-4473-8202-4890866E88C3}"/>
    <cellStyle name="Normale 7 7 4" xfId="13174" xr:uid="{0C211029-DB44-4462-BA7A-B39CE6CCC7F4}"/>
    <cellStyle name="Normale 7 7 4 2" xfId="36011" xr:uid="{8B0592DD-CFBB-4E99-B1A2-665EFD2C12E1}"/>
    <cellStyle name="Normale 7 7 5" xfId="24594" xr:uid="{5329CB9D-40A7-4D6B-95EB-492489A34F71}"/>
    <cellStyle name="Normale 7 8" xfId="3183" xr:uid="{6F61FFFC-5BE0-4FA5-B8E7-7C59153B8540}"/>
    <cellStyle name="Normale 7 8 2" xfId="8892" xr:uid="{F009F6D8-46DF-40E6-86EF-073284FF22B3}"/>
    <cellStyle name="Normale 7 8 2 2" xfId="20309" xr:uid="{FC0E8FDB-4D4C-49A1-9C16-0A387C6178F8}"/>
    <cellStyle name="Normale 7 8 2 2 2" xfId="43146" xr:uid="{BC9712CB-7334-4368-B279-BA5392988C53}"/>
    <cellStyle name="Normale 7 8 2 3" xfId="31729" xr:uid="{6E6CFD3D-68C1-4344-80B6-25B0DA26307C}"/>
    <cellStyle name="Normale 7 8 3" xfId="14601" xr:uid="{8E6D3598-C4DB-44F0-BEC1-5984F7EF96C7}"/>
    <cellStyle name="Normale 7 8 3 2" xfId="37438" xr:uid="{A4EC6D83-2E4D-478E-9DB9-FEF5ADC58CFC}"/>
    <cellStyle name="Normale 7 8 4" xfId="26021" xr:uid="{3F7625CB-21D3-4A57-8966-EC2D70189318}"/>
    <cellStyle name="Normale 7 9" xfId="6038" xr:uid="{78F0992F-2FD2-4E2F-BF85-C9F366088FDF}"/>
    <cellStyle name="Normale 7 9 2" xfId="17455" xr:uid="{671E998D-2C6F-44F2-AD64-02D42D497FFD}"/>
    <cellStyle name="Normale 7 9 2 2" xfId="40292" xr:uid="{526D3327-E7A9-4B39-85F2-36FBE2CA0452}"/>
    <cellStyle name="Normale 7 9 3" xfId="28875" xr:uid="{50D04D73-D087-4EEF-B84B-A1B5D58E1A05}"/>
    <cellStyle name="Normale 7_Esteso dl" xfId="621" xr:uid="{10B6933B-155E-4328-991F-E23A4560983D}"/>
    <cellStyle name="Normale 8" xfId="31" xr:uid="{00000000-0005-0000-0000-000052000000}"/>
    <cellStyle name="Normale 8 10" xfId="11748" xr:uid="{CE4C0790-9E45-457C-93EB-4BB361E66664}"/>
    <cellStyle name="Normale 8 10 2" xfId="34585" xr:uid="{BE3E521B-0524-4184-816A-AAA74F56796D}"/>
    <cellStyle name="Normale 8 11" xfId="23168" xr:uid="{C479E098-626C-4708-80FE-4CD3B8A3985B}"/>
    <cellStyle name="Normale 8 2" xfId="44" xr:uid="{00000000-0005-0000-0000-000053000000}"/>
    <cellStyle name="Normale 8 2 2" xfId="93" xr:uid="{00000000-0005-0000-0000-000054000000}"/>
    <cellStyle name="Normale 8 2 2 2" xfId="1795" xr:uid="{9E43B05F-53D2-428D-8698-BD52D10D4E28}"/>
    <cellStyle name="Normale 8 2 2 2 2" xfId="4651" xr:uid="{33C0A527-97B8-43AD-A49D-8A95F4EE947D}"/>
    <cellStyle name="Normale 8 2 2 2 2 2" xfId="10360" xr:uid="{C9C4B1F5-B371-47DB-997D-0481DF2CDD57}"/>
    <cellStyle name="Normale 8 2 2 2 2 2 2" xfId="21777" xr:uid="{29E380C1-2B1A-473B-9254-B76ADEE1C758}"/>
    <cellStyle name="Normale 8 2 2 2 2 2 2 2" xfId="44614" xr:uid="{E8622E88-5A54-41F0-AE81-87ECA7A307B1}"/>
    <cellStyle name="Normale 8 2 2 2 2 2 3" xfId="33197" xr:uid="{D285B744-19FC-4F0E-81F5-19B49740A17F}"/>
    <cellStyle name="Normale 8 2 2 2 2 3" xfId="16069" xr:uid="{FEF5574D-01E6-490E-9225-E7A7BDCEA1EA}"/>
    <cellStyle name="Normale 8 2 2 2 2 3 2" xfId="38906" xr:uid="{11B1D363-BBC1-44A6-B128-4B12D39BE222}"/>
    <cellStyle name="Normale 8 2 2 2 2 4" xfId="27489" xr:uid="{32E6FDC9-9A0E-4485-AD19-70F62F8A443C}"/>
    <cellStyle name="Normale 8 2 2 2 3" xfId="7506" xr:uid="{345B662C-60CA-4DB5-BD48-EC302ACDEEA5}"/>
    <cellStyle name="Normale 8 2 2 2 3 2" xfId="18923" xr:uid="{8C11A6E6-FEC5-43D2-9732-D65D2515EFF7}"/>
    <cellStyle name="Normale 8 2 2 2 3 2 2" xfId="41760" xr:uid="{8B985B0A-838E-465B-B13F-56512BDE1E62}"/>
    <cellStyle name="Normale 8 2 2 2 3 3" xfId="30343" xr:uid="{984F0C93-2C0B-4B8A-A4DC-3B298A45871A}"/>
    <cellStyle name="Normale 8 2 2 2 4" xfId="13215" xr:uid="{C13F8C06-7DAC-4E56-8CAB-8E677D612DEB}"/>
    <cellStyle name="Normale 8 2 2 2 4 2" xfId="36052" xr:uid="{66B162A2-9EC2-4759-AC40-995D6ED8E2CB}"/>
    <cellStyle name="Normale 8 2 2 2 5" xfId="24635" xr:uid="{813F823B-55D8-4CC9-9A61-19BE1695EFEE}"/>
    <cellStyle name="Normale 8 2 2 3" xfId="3224" xr:uid="{89951F6E-A980-4DE2-9CF6-D0E568719B03}"/>
    <cellStyle name="Normale 8 2 2 3 2" xfId="8933" xr:uid="{8498AB9C-2CB8-4876-A80E-3EC9FD978280}"/>
    <cellStyle name="Normale 8 2 2 3 2 2" xfId="20350" xr:uid="{32D9F87B-67E4-4602-9B65-419056A80495}"/>
    <cellStyle name="Normale 8 2 2 3 2 2 2" xfId="43187" xr:uid="{76B57E56-80F7-4BBA-B6C0-EAA865D6D6AE}"/>
    <cellStyle name="Normale 8 2 2 3 2 3" xfId="31770" xr:uid="{63E1A89E-10E6-4AD6-AD62-C4096FE03877}"/>
    <cellStyle name="Normale 8 2 2 3 3" xfId="14642" xr:uid="{6370CA03-1EDB-41B5-B58B-99F2738D8A4A}"/>
    <cellStyle name="Normale 8 2 2 3 3 2" xfId="37479" xr:uid="{785A9BFE-4FC5-4EB2-8F15-4F077E9AAC37}"/>
    <cellStyle name="Normale 8 2 2 3 4" xfId="26062" xr:uid="{A9711458-0542-440F-96DE-5F35011CBF7E}"/>
    <cellStyle name="Normale 8 2 2 4" xfId="6079" xr:uid="{3D164D32-2AB6-4256-BA39-77C56227B22B}"/>
    <cellStyle name="Normale 8 2 2 4 2" xfId="17496" xr:uid="{FA6718B2-827D-481B-88B9-37CCA7EDC100}"/>
    <cellStyle name="Normale 8 2 2 4 2 2" xfId="40333" xr:uid="{14755287-66DB-423F-8AA9-037A4B4163D3}"/>
    <cellStyle name="Normale 8 2 2 4 3" xfId="28916" xr:uid="{2A78549F-26EF-4A90-B1A0-7625543E4532}"/>
    <cellStyle name="Normale 8 2 2 5" xfId="11788" xr:uid="{1FAFA60C-1D86-43FD-A67A-793E8992D4DF}"/>
    <cellStyle name="Normale 8 2 2 5 2" xfId="34625" xr:uid="{E6FDF841-CEAC-47E8-94AF-FC4F9357E15F}"/>
    <cellStyle name="Normale 8 2 2 6" xfId="23208" xr:uid="{3A467B68-BA9B-422C-A436-AA9F50CB4F5C}"/>
    <cellStyle name="Normale 8 2 3" xfId="259" xr:uid="{BBA5B6E3-F18B-4174-B583-D58974ADDE51}"/>
    <cellStyle name="Normale 8 2 3 2" xfId="1890" xr:uid="{6CAFD1DD-C65A-4A45-A735-6609C8DC4177}"/>
    <cellStyle name="Normale 8 2 3 2 2" xfId="4746" xr:uid="{200A0D9A-7B79-4687-9377-561A6A330728}"/>
    <cellStyle name="Normale 8 2 3 2 2 2" xfId="10455" xr:uid="{0B2C1977-546B-45CF-ADE3-52F858A4A172}"/>
    <cellStyle name="Normale 8 2 3 2 2 2 2" xfId="21872" xr:uid="{6A2B5A5C-ECE8-4A59-8AC8-EF04BD0E8EE4}"/>
    <cellStyle name="Normale 8 2 3 2 2 2 2 2" xfId="44709" xr:uid="{7067B13C-CC46-4561-BBB6-E105121015B4}"/>
    <cellStyle name="Normale 8 2 3 2 2 2 3" xfId="33292" xr:uid="{7B94D9CB-534F-44B1-A240-3638CBFD3F2D}"/>
    <cellStyle name="Normale 8 2 3 2 2 3" xfId="16164" xr:uid="{F2D65138-3D83-4AAA-AD14-AC84199D4D85}"/>
    <cellStyle name="Normale 8 2 3 2 2 3 2" xfId="39001" xr:uid="{C302B40F-82FC-412E-BE5F-79F62D1AB006}"/>
    <cellStyle name="Normale 8 2 3 2 2 4" xfId="27584" xr:uid="{D764AB9D-1BA4-4043-8B50-FD1252539A8E}"/>
    <cellStyle name="Normale 8 2 3 2 3" xfId="7601" xr:uid="{CB07632D-22BB-45D7-A76A-682116FC72DE}"/>
    <cellStyle name="Normale 8 2 3 2 3 2" xfId="19018" xr:uid="{236269BE-1187-4134-8488-445482A35313}"/>
    <cellStyle name="Normale 8 2 3 2 3 2 2" xfId="41855" xr:uid="{75B04929-4606-4FAA-9F49-466E74C4E903}"/>
    <cellStyle name="Normale 8 2 3 2 3 3" xfId="30438" xr:uid="{BE4C9D56-FED0-44A7-8697-E6E12A3469DB}"/>
    <cellStyle name="Normale 8 2 3 2 4" xfId="13310" xr:uid="{F3AB4D62-6B70-46A0-B1B8-BD91F689BEC6}"/>
    <cellStyle name="Normale 8 2 3 2 4 2" xfId="36147" xr:uid="{F8B4DB2E-7302-405F-956A-D1F8660F4535}"/>
    <cellStyle name="Normale 8 2 3 2 5" xfId="24730" xr:uid="{F96C0ED8-459C-4026-A782-E5D1BE74C176}"/>
    <cellStyle name="Normale 8 2 3 3" xfId="3319" xr:uid="{15E5F1F2-FA31-4EDF-BF62-DD42C3AD6046}"/>
    <cellStyle name="Normale 8 2 3 3 2" xfId="9028" xr:uid="{BA0F118D-F151-462D-8383-74DD90D63C29}"/>
    <cellStyle name="Normale 8 2 3 3 2 2" xfId="20445" xr:uid="{7B2ACB99-28AB-4E0B-A65B-88EC79978142}"/>
    <cellStyle name="Normale 8 2 3 3 2 2 2" xfId="43282" xr:uid="{A5664214-BBD8-4EA1-85F0-8E7725D52F7E}"/>
    <cellStyle name="Normale 8 2 3 3 2 3" xfId="31865" xr:uid="{1C1D1E91-50AE-48D0-945D-DCB7877C8AF6}"/>
    <cellStyle name="Normale 8 2 3 3 3" xfId="14737" xr:uid="{DA0FB201-5608-4BFB-BCB0-9D3064F5E39D}"/>
    <cellStyle name="Normale 8 2 3 3 3 2" xfId="37574" xr:uid="{279B3D98-E497-4AAE-9B3B-B2E7FA5F61A7}"/>
    <cellStyle name="Normale 8 2 3 3 4" xfId="26157" xr:uid="{22015016-E5EE-4E7A-A03F-530E7216E9AF}"/>
    <cellStyle name="Normale 8 2 3 4" xfId="6174" xr:uid="{82783084-F934-43FF-8E89-C5636AF5DFD7}"/>
    <cellStyle name="Normale 8 2 3 4 2" xfId="17591" xr:uid="{7C992A1E-DA4E-4450-A573-F4FBC60F9F2F}"/>
    <cellStyle name="Normale 8 2 3 4 2 2" xfId="40428" xr:uid="{CD83ED02-9586-4FC9-8154-9BD009AB05C1}"/>
    <cellStyle name="Normale 8 2 3 4 3" xfId="29011" xr:uid="{4BB06BAE-9561-45E7-9AD6-BB400942485A}"/>
    <cellStyle name="Normale 8 2 3 5" xfId="11883" xr:uid="{A5846E95-4F07-4700-B730-E6039FD8F43B}"/>
    <cellStyle name="Normale 8 2 3 5 2" xfId="34720" xr:uid="{EE9EBBE8-2F52-4962-8662-A51EED58FF5B}"/>
    <cellStyle name="Normale 8 2 3 6" xfId="23303" xr:uid="{93ED0EDE-938E-40EF-B83A-DF2813309A78}"/>
    <cellStyle name="Normale 8 2 4" xfId="1764" xr:uid="{250A3B47-D281-417B-AFAA-C59BD80DF9F9}"/>
    <cellStyle name="Normale 8 2 4 2" xfId="4620" xr:uid="{E0823670-729D-44FF-9EB8-20C4F37AE580}"/>
    <cellStyle name="Normale 8 2 4 2 2" xfId="10329" xr:uid="{9390085E-22C8-4B21-BF51-FA5A7D3FF8DD}"/>
    <cellStyle name="Normale 8 2 4 2 2 2" xfId="21746" xr:uid="{1EEB2686-DAAD-4C95-9643-BE35B5EFC14F}"/>
    <cellStyle name="Normale 8 2 4 2 2 2 2" xfId="44583" xr:uid="{71EF4A0E-F958-406F-88E8-264744094660}"/>
    <cellStyle name="Normale 8 2 4 2 2 3" xfId="33166" xr:uid="{0F625A07-D53B-4585-9266-6204FF72BF64}"/>
    <cellStyle name="Normale 8 2 4 2 3" xfId="16038" xr:uid="{1CB23FDC-6E83-48A2-8F5F-8B0B0A1C7F7C}"/>
    <cellStyle name="Normale 8 2 4 2 3 2" xfId="38875" xr:uid="{B4589621-6369-41DC-BE9D-DB913BAAFE0C}"/>
    <cellStyle name="Normale 8 2 4 2 4" xfId="27458" xr:uid="{B1F8E021-6305-4324-AE31-246DD3EAC6BC}"/>
    <cellStyle name="Normale 8 2 4 3" xfId="7475" xr:uid="{183462FC-C89F-4F30-AA30-B3271A685E2A}"/>
    <cellStyle name="Normale 8 2 4 3 2" xfId="18892" xr:uid="{CF713BA9-F62A-407D-99C1-D45556C701CB}"/>
    <cellStyle name="Normale 8 2 4 3 2 2" xfId="41729" xr:uid="{B683DEF1-0750-4895-8F77-3C01EBEDA8A7}"/>
    <cellStyle name="Normale 8 2 4 3 3" xfId="30312" xr:uid="{A2A33F0D-0901-45B7-975C-814160E4AB42}"/>
    <cellStyle name="Normale 8 2 4 4" xfId="13184" xr:uid="{4FCB8088-F08D-4EA2-B15B-52366706F598}"/>
    <cellStyle name="Normale 8 2 4 4 2" xfId="36021" xr:uid="{144C3FC2-E544-4BFA-B476-325D9E4325A2}"/>
    <cellStyle name="Normale 8 2 4 5" xfId="24604" xr:uid="{B087E000-ACDB-40F2-9019-53E3CC4CDFC3}"/>
    <cellStyle name="Normale 8 2 5" xfId="3193" xr:uid="{8F32558A-0CFA-4778-9751-C14E6D30AD51}"/>
    <cellStyle name="Normale 8 2 5 2" xfId="8902" xr:uid="{2A0F783F-B30D-4C40-B968-3FAE64582657}"/>
    <cellStyle name="Normale 8 2 5 2 2" xfId="20319" xr:uid="{D17C58F1-86F1-4751-977D-567829C16DF8}"/>
    <cellStyle name="Normale 8 2 5 2 2 2" xfId="43156" xr:uid="{5BC61862-DB71-4DE4-9EB0-D9E607ED3754}"/>
    <cellStyle name="Normale 8 2 5 2 3" xfId="31739" xr:uid="{1CAC4C5B-FD9A-4597-88A2-03EB7DB8CA4A}"/>
    <cellStyle name="Normale 8 2 5 3" xfId="14611" xr:uid="{0E7714B7-DE51-4156-84EC-9F135093D542}"/>
    <cellStyle name="Normale 8 2 5 3 2" xfId="37448" xr:uid="{814656EB-4E41-471E-B0D2-2F873C59DCEF}"/>
    <cellStyle name="Normale 8 2 5 4" xfId="26031" xr:uid="{3F1508F0-7D99-4830-B03C-AE83DC2F8727}"/>
    <cellStyle name="Normale 8 2 6" xfId="6048" xr:uid="{688944C0-A45F-4CB1-9CB5-382C57629E61}"/>
    <cellStyle name="Normale 8 2 6 2" xfId="17465" xr:uid="{4AFA1ED1-6D58-4A44-8AFF-78BD10188D99}"/>
    <cellStyle name="Normale 8 2 6 2 2" xfId="40302" xr:uid="{A7935502-9E23-4B31-A546-757DD2F0FD58}"/>
    <cellStyle name="Normale 8 2 6 3" xfId="28885" xr:uid="{AD771972-B506-4BA3-91B6-69CED24415F0}"/>
    <cellStyle name="Normale 8 2 7" xfId="11757" xr:uid="{2F5E7EE5-92E4-4C5A-AB94-D1EB9B880952}"/>
    <cellStyle name="Normale 8 2 7 2" xfId="34594" xr:uid="{7BA99777-EAD4-4B84-962F-DBFD23629A6C}"/>
    <cellStyle name="Normale 8 2 8" xfId="23177" xr:uid="{3899B59F-2AF2-49AF-94FD-5124B2A8C93C}"/>
    <cellStyle name="Normale 8 3" xfId="79" xr:uid="{00000000-0005-0000-0000-000055000000}"/>
    <cellStyle name="Normale 8 3 2" xfId="233" xr:uid="{A5D3910B-C6D3-4748-858E-60036D9DD84C}"/>
    <cellStyle name="Normale 8 3 3" xfId="1786" xr:uid="{A7EB6FC0-93EC-444A-9E34-F750A2752277}"/>
    <cellStyle name="Normale 8 3 3 2" xfId="4642" xr:uid="{B901ACB9-568B-4732-A558-046961A1C1F6}"/>
    <cellStyle name="Normale 8 3 3 2 2" xfId="10351" xr:uid="{CFBD7AF9-7FED-45C1-A371-6F5023887EDB}"/>
    <cellStyle name="Normale 8 3 3 2 2 2" xfId="21768" xr:uid="{C55FDAE6-FDE0-4062-99D0-5267D59CD1E6}"/>
    <cellStyle name="Normale 8 3 3 2 2 2 2" xfId="44605" xr:uid="{072E2524-3CC5-48AB-B4EA-080C735F5BE8}"/>
    <cellStyle name="Normale 8 3 3 2 2 3" xfId="33188" xr:uid="{B073C3C2-4F5C-4139-85AE-64EFB75BFE2A}"/>
    <cellStyle name="Normale 8 3 3 2 3" xfId="16060" xr:uid="{1F7C6096-F790-4AE8-9B61-D48D0F455C1E}"/>
    <cellStyle name="Normale 8 3 3 2 3 2" xfId="38897" xr:uid="{1B1DD553-61D5-47E0-92C4-9ED049181104}"/>
    <cellStyle name="Normale 8 3 3 2 4" xfId="27480" xr:uid="{B7B068DE-6F47-468C-A137-0B4680F9D9CD}"/>
    <cellStyle name="Normale 8 3 3 3" xfId="7497" xr:uid="{E77D8C72-0A62-4ED9-9E93-457B830267DC}"/>
    <cellStyle name="Normale 8 3 3 3 2" xfId="18914" xr:uid="{1B6924AC-2747-4500-B7C7-C3E1F3967D0C}"/>
    <cellStyle name="Normale 8 3 3 3 2 2" xfId="41751" xr:uid="{A0B8891E-832C-42CA-B811-9DDC7CF99EC0}"/>
    <cellStyle name="Normale 8 3 3 3 3" xfId="30334" xr:uid="{DCD0E8A5-7E7A-4D36-8F8E-8AB05A110266}"/>
    <cellStyle name="Normale 8 3 3 4" xfId="13206" xr:uid="{31981DA5-2B12-46D6-932A-5AEAD7FC31BD}"/>
    <cellStyle name="Normale 8 3 3 4 2" xfId="36043" xr:uid="{6E312306-472B-4121-A373-E19DDB38EAB6}"/>
    <cellStyle name="Normale 8 3 3 5" xfId="24626" xr:uid="{196B402A-9D81-41B9-8E78-DD8F1BD7C88A}"/>
    <cellStyle name="Normale 8 3 4" xfId="3215" xr:uid="{19FC8CC4-9B16-4438-8AC4-E902C0FBA628}"/>
    <cellStyle name="Normale 8 3 4 2" xfId="8924" xr:uid="{8CF0A9BE-3EAC-489B-B0DF-22038F1971A8}"/>
    <cellStyle name="Normale 8 3 4 2 2" xfId="20341" xr:uid="{027148A4-E502-4906-B4D1-3755FDBBA6E0}"/>
    <cellStyle name="Normale 8 3 4 2 2 2" xfId="43178" xr:uid="{D333C0BA-2EF2-4932-8F7F-1C67E4E26D7B}"/>
    <cellStyle name="Normale 8 3 4 2 3" xfId="31761" xr:uid="{3279B35F-237F-41AB-9CAE-DB05C1AE70F6}"/>
    <cellStyle name="Normale 8 3 4 3" xfId="14633" xr:uid="{A7F7FB00-BB27-4ABE-AC21-52173E84010C}"/>
    <cellStyle name="Normale 8 3 4 3 2" xfId="37470" xr:uid="{6FDF4364-3F1D-4AF5-B1FF-C346EA0BED89}"/>
    <cellStyle name="Normale 8 3 4 4" xfId="26053" xr:uid="{70F30B07-F1C2-4357-A4D1-691C21BED38F}"/>
    <cellStyle name="Normale 8 3 5" xfId="6070" xr:uid="{CA56C4DA-B961-417A-8F83-4C23ECE62855}"/>
    <cellStyle name="Normale 8 3 5 2" xfId="17487" xr:uid="{1C667D62-D47F-40D1-BFA6-2031699614CA}"/>
    <cellStyle name="Normale 8 3 5 2 2" xfId="40324" xr:uid="{8D00F865-ADEB-4D3F-A872-F210C523B730}"/>
    <cellStyle name="Normale 8 3 5 3" xfId="28907" xr:uid="{30368043-5620-4DAF-868D-355B6A72FAD1}"/>
    <cellStyle name="Normale 8 3 6" xfId="11779" xr:uid="{F1E84853-5151-4FD1-9C7F-F3E41FF32DD3}"/>
    <cellStyle name="Normale 8 3 6 2" xfId="34616" xr:uid="{C3835625-0214-461E-A536-87D617916802}"/>
    <cellStyle name="Normale 8 3 7" xfId="23199" xr:uid="{BEAE0A1F-6B11-441F-9281-AFD3311D3226}"/>
    <cellStyle name="Normale 8 4" xfId="349" xr:uid="{20E46D81-6D94-4C67-BCEB-28E6AA782857}"/>
    <cellStyle name="Normale 8 5" xfId="207" xr:uid="{0F4A8C3A-82AC-4034-A03E-21FC02F13923}"/>
    <cellStyle name="Normale 8 5 2" xfId="1852" xr:uid="{A8F9E21A-DFF9-4EB4-8857-E2FEAF634DC1}"/>
    <cellStyle name="Normale 8 5 2 2" xfId="4708" xr:uid="{2A3DC9CB-0C9F-4F3D-9491-CEBB3549D861}"/>
    <cellStyle name="Normale 8 5 2 2 2" xfId="10417" xr:uid="{69590262-F967-40C8-9150-2C0FD34FB646}"/>
    <cellStyle name="Normale 8 5 2 2 2 2" xfId="21834" xr:uid="{7B17A748-4E02-4519-AF7F-0053E75AFAA7}"/>
    <cellStyle name="Normale 8 5 2 2 2 2 2" xfId="44671" xr:uid="{6C781AEA-5470-45DB-A400-BB9909F14483}"/>
    <cellStyle name="Normale 8 5 2 2 2 3" xfId="33254" xr:uid="{3519946A-0238-40C5-A0DD-01F881652CF2}"/>
    <cellStyle name="Normale 8 5 2 2 3" xfId="16126" xr:uid="{80101729-9FB0-4413-B3C9-E5EACA66C0AD}"/>
    <cellStyle name="Normale 8 5 2 2 3 2" xfId="38963" xr:uid="{3922501F-E6BF-40A5-B461-E1C35BB24E18}"/>
    <cellStyle name="Normale 8 5 2 2 4" xfId="27546" xr:uid="{C1B22985-F45D-4191-AC72-EC8439D8026E}"/>
    <cellStyle name="Normale 8 5 2 3" xfId="7563" xr:uid="{C0A6C252-F953-4C11-A005-91006CAB9CEC}"/>
    <cellStyle name="Normale 8 5 2 3 2" xfId="18980" xr:uid="{8EF4F188-59FD-4A1A-8284-380D367091B9}"/>
    <cellStyle name="Normale 8 5 2 3 2 2" xfId="41817" xr:uid="{619BA0EB-BFFB-4D98-AA1C-CC24AE58CA94}"/>
    <cellStyle name="Normale 8 5 2 3 3" xfId="30400" xr:uid="{E8DC1A04-EEE8-4ABD-BEB6-2EF54F2A7438}"/>
    <cellStyle name="Normale 8 5 2 4" xfId="13272" xr:uid="{DB4C93AC-A505-4FC6-9520-85A5F76A5522}"/>
    <cellStyle name="Normale 8 5 2 4 2" xfId="36109" xr:uid="{28BBD4A5-12D1-4D81-8956-343351533BA0}"/>
    <cellStyle name="Normale 8 5 2 5" xfId="24692" xr:uid="{CFDA18BF-5497-4F72-AC92-04CA4963B798}"/>
    <cellStyle name="Normale 8 5 3" xfId="3281" xr:uid="{396509FE-54BB-44C9-999F-7713FDE136DD}"/>
    <cellStyle name="Normale 8 5 3 2" xfId="8990" xr:uid="{9E72BEA2-41D0-45B3-BB0E-FD031599B5D6}"/>
    <cellStyle name="Normale 8 5 3 2 2" xfId="20407" xr:uid="{A86BE205-E0B0-4510-AE86-FE939DAAAF2D}"/>
    <cellStyle name="Normale 8 5 3 2 2 2" xfId="43244" xr:uid="{8A3E2104-572E-4065-8A12-0E3F0CB0724B}"/>
    <cellStyle name="Normale 8 5 3 2 3" xfId="31827" xr:uid="{68467EE5-5FCA-4870-B850-D64951DE195A}"/>
    <cellStyle name="Normale 8 5 3 3" xfId="14699" xr:uid="{AABC262A-52D7-454E-9CBE-E1EA149F7696}"/>
    <cellStyle name="Normale 8 5 3 3 2" xfId="37536" xr:uid="{C54442DE-6581-4E3D-91E5-5BF082C885F5}"/>
    <cellStyle name="Normale 8 5 3 4" xfId="26119" xr:uid="{CF9F8D68-1ED6-44EA-909C-45F4D9682E1A}"/>
    <cellStyle name="Normale 8 5 4" xfId="6136" xr:uid="{5CDF9CA1-9D33-4B1A-821E-9FC8516BDD2B}"/>
    <cellStyle name="Normale 8 5 4 2" xfId="17553" xr:uid="{B964CAE2-9F56-48B5-A5D3-3B77AFA89644}"/>
    <cellStyle name="Normale 8 5 4 2 2" xfId="40390" xr:uid="{A4D985FA-33E7-4DE1-BC72-BF77C8885549}"/>
    <cellStyle name="Normale 8 5 4 3" xfId="28973" xr:uid="{449C8198-13DB-4329-BFBB-C9396ED5AED8}"/>
    <cellStyle name="Normale 8 5 5" xfId="11845" xr:uid="{4D74DEA0-3BFE-4601-BC9A-EC3FE4BA9C9F}"/>
    <cellStyle name="Normale 8 5 5 2" xfId="34682" xr:uid="{71236301-9F36-462E-ACB7-97074EB710B4}"/>
    <cellStyle name="Normale 8 5 6" xfId="23265" xr:uid="{DDF1A45F-4D10-4264-A191-2C546E94861B}"/>
    <cellStyle name="Normale 8 6" xfId="169" xr:uid="{F08864F9-EE12-4D7A-B3F6-D14F3E802A3A}"/>
    <cellStyle name="Normale 8 7" xfId="1755" xr:uid="{18474CD3-6484-4A13-B520-97CD9AA4E2DA}"/>
    <cellStyle name="Normale 8 7 2" xfId="4611" xr:uid="{3578343B-C9F4-46DC-BA59-E5E657E765F4}"/>
    <cellStyle name="Normale 8 7 2 2" xfId="10320" xr:uid="{215F738E-7B84-4162-A890-D10548506F3E}"/>
    <cellStyle name="Normale 8 7 2 2 2" xfId="21737" xr:uid="{C954E48A-208C-4D3D-B432-9AC8AC4ED07A}"/>
    <cellStyle name="Normale 8 7 2 2 2 2" xfId="44574" xr:uid="{826560DB-A76E-42F6-947E-9C27F813FCF6}"/>
    <cellStyle name="Normale 8 7 2 2 3" xfId="33157" xr:uid="{D588E6C6-1511-4AAA-ABA1-568B88C69E34}"/>
    <cellStyle name="Normale 8 7 2 3" xfId="16029" xr:uid="{78BBD33E-D07C-40FF-93B0-8FE3FE2ECC38}"/>
    <cellStyle name="Normale 8 7 2 3 2" xfId="38866" xr:uid="{076D24DE-7A9C-4180-883B-08E3E850EB61}"/>
    <cellStyle name="Normale 8 7 2 4" xfId="27449" xr:uid="{1EBD1343-0220-41FD-9A53-9A720B43AF30}"/>
    <cellStyle name="Normale 8 7 3" xfId="7466" xr:uid="{52927DEA-1506-45AA-B9C6-F08B9BB5CDE8}"/>
    <cellStyle name="Normale 8 7 3 2" xfId="18883" xr:uid="{8B80818D-DC4F-472D-8B17-B7C63EFFDF0F}"/>
    <cellStyle name="Normale 8 7 3 2 2" xfId="41720" xr:uid="{9430B080-817C-481E-B5AF-74336DB75B87}"/>
    <cellStyle name="Normale 8 7 3 3" xfId="30303" xr:uid="{0A2AABEC-D67F-4D33-91F1-35030AE5A242}"/>
    <cellStyle name="Normale 8 7 4" xfId="13175" xr:uid="{4775C8C8-190A-4712-9B5D-F7E495B0FC91}"/>
    <cellStyle name="Normale 8 7 4 2" xfId="36012" xr:uid="{E6117A21-08FA-4A81-A8BB-49A5E154FE0C}"/>
    <cellStyle name="Normale 8 7 5" xfId="24595" xr:uid="{79EC9C45-8F19-4045-9EF3-B40F7137F8D2}"/>
    <cellStyle name="Normale 8 8" xfId="3184" xr:uid="{3E58EC09-C172-46A3-82C5-AAFC4ACE1D37}"/>
    <cellStyle name="Normale 8 8 2" xfId="8893" xr:uid="{2F9B877D-1746-49C9-B780-9B74EE8E1D36}"/>
    <cellStyle name="Normale 8 8 2 2" xfId="20310" xr:uid="{8167F086-EBB7-4255-AFE1-7811464C754F}"/>
    <cellStyle name="Normale 8 8 2 2 2" xfId="43147" xr:uid="{EB2BEE96-CA81-4E46-BA6B-16F0B412BD1C}"/>
    <cellStyle name="Normale 8 8 2 3" xfId="31730" xr:uid="{D849A181-85AB-4CDB-A6CE-0FC197148C51}"/>
    <cellStyle name="Normale 8 8 3" xfId="14602" xr:uid="{9970B385-FFFC-4A40-B73C-304EC95940AC}"/>
    <cellStyle name="Normale 8 8 3 2" xfId="37439" xr:uid="{2B6199B2-9199-476C-BA08-A9BD0555CB37}"/>
    <cellStyle name="Normale 8 8 4" xfId="26022" xr:uid="{7EED6F45-D3DB-4F73-B1FA-D2E0A62205A5}"/>
    <cellStyle name="Normale 8 9" xfId="6039" xr:uid="{E1F140D6-3F30-4729-8F41-0ECAD9259F2E}"/>
    <cellStyle name="Normale 8 9 2" xfId="17456" xr:uid="{DCB458B6-6DDC-4EF8-8273-51C12EAD193B}"/>
    <cellStyle name="Normale 8 9 2 2" xfId="40293" xr:uid="{D007DE8D-51BB-40AE-9DB4-F89AF95B2ABC}"/>
    <cellStyle name="Normale 8 9 3" xfId="28876" xr:uid="{877C0CAE-4D71-4EA4-936F-A7637A10F0C3}"/>
    <cellStyle name="Normale 8_Esteso dl" xfId="748" xr:uid="{E29383FE-3FC8-4B7E-9B25-2FB51C502AB1}"/>
    <cellStyle name="Normale 9" xfId="14" xr:uid="{00000000-0005-0000-0000-000056000000}"/>
    <cellStyle name="Normale 9 2" xfId="45" xr:uid="{00000000-0005-0000-0000-000057000000}"/>
    <cellStyle name="Normale 9 2 10" xfId="23178" xr:uid="{A2D0E867-44E9-4B95-B3FA-B3F7752227BA}"/>
    <cellStyle name="Normale 9 2 2" xfId="94" xr:uid="{00000000-0005-0000-0000-000058000000}"/>
    <cellStyle name="Normale 9 2 2 2" xfId="354" xr:uid="{8E060C13-09CA-4EE2-BC3B-0A37F65157F1}"/>
    <cellStyle name="Normale 9 2 2 2 2" xfId="1972" xr:uid="{C55B367C-AF9F-40A4-9638-98680FA2F258}"/>
    <cellStyle name="Normale 9 2 2 2 2 2" xfId="4828" xr:uid="{87E43AB9-F6BD-4CCF-9E66-3ADEA2898BA4}"/>
    <cellStyle name="Normale 9 2 2 2 2 2 2" xfId="10536" xr:uid="{7AE6DE06-0CBA-42C1-9DAB-7CF0B0E699A9}"/>
    <cellStyle name="Normale 9 2 2 2 2 2 2 2" xfId="21954" xr:uid="{64B4B14A-B936-4271-9BB0-A342020732F0}"/>
    <cellStyle name="Normale 9 2 2 2 2 2 2 2 2" xfId="44791" xr:uid="{A5841D14-56CE-44AE-95B3-33CC58493CA2}"/>
    <cellStyle name="Normale 9 2 2 2 2 2 2 3" xfId="33374" xr:uid="{1549A226-59B8-4997-8000-39F7724B2A0B}"/>
    <cellStyle name="Normale 9 2 2 2 2 2 3" xfId="16246" xr:uid="{A0C0C778-FDF5-46BB-8475-3156DD80CF09}"/>
    <cellStyle name="Normale 9 2 2 2 2 2 3 2" xfId="39083" xr:uid="{193B5DBB-72DC-4990-AAA2-2FF54A8234F6}"/>
    <cellStyle name="Normale 9 2 2 2 2 2 4" xfId="27666" xr:uid="{2A3193AD-9219-4D91-AA33-E60773C6E237}"/>
    <cellStyle name="Normale 9 2 2 2 2 3" xfId="7683" xr:uid="{42019546-BF6A-4323-A68C-6124C153F435}"/>
    <cellStyle name="Normale 9 2 2 2 2 3 2" xfId="19100" xr:uid="{B44D565D-6DD6-45E1-9FA3-DFE6E93A0978}"/>
    <cellStyle name="Normale 9 2 2 2 2 3 2 2" xfId="41937" xr:uid="{FF86657D-6A57-4F84-BB5E-B159F27FC28A}"/>
    <cellStyle name="Normale 9 2 2 2 2 3 3" xfId="30520" xr:uid="{E67BBBC7-C1D5-4049-B4B6-93C49DEDFA55}"/>
    <cellStyle name="Normale 9 2 2 2 2 4" xfId="13392" xr:uid="{C50C5DD4-6CEB-46AC-81A0-639DCB727296}"/>
    <cellStyle name="Normale 9 2 2 2 2 4 2" xfId="36229" xr:uid="{E5EF04C8-B08E-4718-9DB4-B58CCFB6468B}"/>
    <cellStyle name="Normale 9 2 2 2 2 5" xfId="24812" xr:uid="{5EAEC2F5-702C-477A-9A9C-EC661C7F2A56}"/>
    <cellStyle name="Normale 9 2 2 2 3" xfId="3401" xr:uid="{F6DD21DA-75DB-481D-B7CC-CD6739700369}"/>
    <cellStyle name="Normale 9 2 2 2 3 2" xfId="9110" xr:uid="{F732085E-509B-4A9E-9A77-FB7673714A90}"/>
    <cellStyle name="Normale 9 2 2 2 3 2 2" xfId="20527" xr:uid="{F15A68C6-61BA-4F35-975B-F909F2B7E715}"/>
    <cellStyle name="Normale 9 2 2 2 3 2 2 2" xfId="43364" xr:uid="{776624D5-653B-45F0-9A03-AADE31A9FE86}"/>
    <cellStyle name="Normale 9 2 2 2 3 2 3" xfId="31947" xr:uid="{CDE2B7B9-E19B-428D-AF9E-33B16BD839F8}"/>
    <cellStyle name="Normale 9 2 2 2 3 3" xfId="14819" xr:uid="{D299F1CF-FADC-41CD-BFE3-A24A4106942C}"/>
    <cellStyle name="Normale 9 2 2 2 3 3 2" xfId="37656" xr:uid="{75E769FC-8B09-43FA-BA5B-CDA0E2FA643F}"/>
    <cellStyle name="Normale 9 2 2 2 3 4" xfId="26239" xr:uid="{4FA859A8-14D9-4712-8DAE-90F8AD78C149}"/>
    <cellStyle name="Normale 9 2 2 2 4" xfId="6256" xr:uid="{74BF2477-F818-49A4-86B6-6DB26ED366BA}"/>
    <cellStyle name="Normale 9 2 2 2 4 2" xfId="17673" xr:uid="{74D75250-7B0A-4AE5-A84F-29457DD5268D}"/>
    <cellStyle name="Normale 9 2 2 2 4 2 2" xfId="40510" xr:uid="{445BEB1D-14CF-4637-9ACC-EFC472EF7272}"/>
    <cellStyle name="Normale 9 2 2 2 4 3" xfId="29093" xr:uid="{248EF68F-593C-4755-9624-EA9CC38B330E}"/>
    <cellStyle name="Normale 9 2 2 2 5" xfId="11965" xr:uid="{E2EF6FE5-920E-4ABA-9415-4D6C66FBEFD8}"/>
    <cellStyle name="Normale 9 2 2 2 5 2" xfId="34802" xr:uid="{B3D5C08B-709B-42DA-AB19-0AB857CE4F8B}"/>
    <cellStyle name="Normale 9 2 2 2 6" xfId="23385" xr:uid="{A18C223F-41D2-4A86-BFE9-BDCBA14B869F}"/>
    <cellStyle name="Normale 9 2 2 3" xfId="1796" xr:uid="{3CBBFBCB-683C-47AF-9512-769819B6813A}"/>
    <cellStyle name="Normale 9 2 2 3 2" xfId="4652" xr:uid="{9D9BB917-6CFB-4E16-863F-E54C54C37C1E}"/>
    <cellStyle name="Normale 9 2 2 3 2 2" xfId="10361" xr:uid="{4515F525-C281-4DBF-9FC1-0FA39B8EE4A9}"/>
    <cellStyle name="Normale 9 2 2 3 2 2 2" xfId="21778" xr:uid="{2379AD0F-AF14-4214-A010-90961C3EEAF3}"/>
    <cellStyle name="Normale 9 2 2 3 2 2 2 2" xfId="44615" xr:uid="{9C92536D-6883-45DC-9083-EC188A9E4EED}"/>
    <cellStyle name="Normale 9 2 2 3 2 2 3" xfId="33198" xr:uid="{F0BCA055-9AAB-43E0-9506-B8E61FEC9373}"/>
    <cellStyle name="Normale 9 2 2 3 2 3" xfId="16070" xr:uid="{13442F44-8289-451E-BD13-AC808F980569}"/>
    <cellStyle name="Normale 9 2 2 3 2 3 2" xfId="38907" xr:uid="{4B6F3956-0D8C-437F-B22F-294EA3F21435}"/>
    <cellStyle name="Normale 9 2 2 3 2 4" xfId="27490" xr:uid="{788B83EB-4A3A-415B-A181-51CDE70C9D9E}"/>
    <cellStyle name="Normale 9 2 2 3 3" xfId="7507" xr:uid="{F309AC42-B44A-480E-8684-78B0165EF16B}"/>
    <cellStyle name="Normale 9 2 2 3 3 2" xfId="18924" xr:uid="{62C5B45D-1644-454B-A29B-D7F8AD14B77B}"/>
    <cellStyle name="Normale 9 2 2 3 3 2 2" xfId="41761" xr:uid="{0231C36B-56A6-476A-AEAC-753785F8C3A3}"/>
    <cellStyle name="Normale 9 2 2 3 3 3" xfId="30344" xr:uid="{A8F4B478-BB5B-4328-BFB0-AFC9582A8FB9}"/>
    <cellStyle name="Normale 9 2 2 3 4" xfId="13216" xr:uid="{9E721464-078E-4E7E-96B5-7DC5FB2614B9}"/>
    <cellStyle name="Normale 9 2 2 3 4 2" xfId="36053" xr:uid="{9C69EBA7-5785-4DC3-A7EF-174C7DDF8EA0}"/>
    <cellStyle name="Normale 9 2 2 3 5" xfId="24636" xr:uid="{F1705A60-1064-40E9-AC62-A22D436EC601}"/>
    <cellStyle name="Normale 9 2 2 4" xfId="3225" xr:uid="{AE325AB7-A385-4376-8967-7311D0DEF8F7}"/>
    <cellStyle name="Normale 9 2 2 4 2" xfId="8934" xr:uid="{1A4E239B-7A57-478F-B049-8BE43C023548}"/>
    <cellStyle name="Normale 9 2 2 4 2 2" xfId="20351" xr:uid="{E5F4640C-B557-401B-ADB6-EC6A1E1856A6}"/>
    <cellStyle name="Normale 9 2 2 4 2 2 2" xfId="43188" xr:uid="{A744B935-7739-44B5-9172-4FD31B45BACA}"/>
    <cellStyle name="Normale 9 2 2 4 2 3" xfId="31771" xr:uid="{3C2FFF96-3ABF-40A0-B2E0-9207240EDEBD}"/>
    <cellStyle name="Normale 9 2 2 4 3" xfId="14643" xr:uid="{755D9E90-6C4B-4E87-AECE-279B956EEE66}"/>
    <cellStyle name="Normale 9 2 2 4 3 2" xfId="37480" xr:uid="{0C54F923-EED6-4E10-A47C-AFE340945CE1}"/>
    <cellStyle name="Normale 9 2 2 4 4" xfId="26063" xr:uid="{05E7AB19-002C-4423-9277-600C51067159}"/>
    <cellStyle name="Normale 9 2 2 5" xfId="6080" xr:uid="{23F08283-3E5E-4977-9D05-378992E6F7D3}"/>
    <cellStyle name="Normale 9 2 2 5 2" xfId="17497" xr:uid="{AAE817EC-D440-4F33-82AB-3BDD22E1489A}"/>
    <cellStyle name="Normale 9 2 2 5 2 2" xfId="40334" xr:uid="{A6A4EBB3-CE1C-48F0-AB11-862E8EEBDF18}"/>
    <cellStyle name="Normale 9 2 2 5 3" xfId="28917" xr:uid="{D40E38F2-C04D-4403-917F-4C34726C949E}"/>
    <cellStyle name="Normale 9 2 2 6" xfId="11789" xr:uid="{9A005BB3-B7AD-41C9-9788-7509F4B34D79}"/>
    <cellStyle name="Normale 9 2 2 6 2" xfId="34626" xr:uid="{474690EE-57B6-4F12-B6BA-AA948E1A83E6}"/>
    <cellStyle name="Normale 9 2 2 7" xfId="23209" xr:uid="{FFA2FA24-6DEE-44B1-ADC1-C24C2140C41D}"/>
    <cellStyle name="Normale 9 2 3" xfId="211" xr:uid="{5D80E606-1781-4BDB-9615-7484746EC470}"/>
    <cellStyle name="Normale 9 2 4" xfId="738" xr:uid="{0058B74B-55D1-4BCC-958F-F33D769873EC}"/>
    <cellStyle name="Normale 9 2 5" xfId="173" xr:uid="{996051E8-4DB3-42BD-87EB-F015763F73E1}"/>
    <cellStyle name="Normale 9 2 5 2" xfId="1827" xr:uid="{1A0C52B5-13CA-475C-BC84-776417E43862}"/>
    <cellStyle name="Normale 9 2 5 2 2" xfId="4683" xr:uid="{ED8BAA3D-E5A8-4196-85D3-98CA1F9FC170}"/>
    <cellStyle name="Normale 9 2 5 2 2 2" xfId="10392" xr:uid="{8EB5BFE6-3BA0-4305-9B49-6C63141E3700}"/>
    <cellStyle name="Normale 9 2 5 2 2 2 2" xfId="21809" xr:uid="{AD577B5F-3787-4EB9-81ED-EF4F8E8DF4BF}"/>
    <cellStyle name="Normale 9 2 5 2 2 2 2 2" xfId="44646" xr:uid="{7D5F6CE8-E91A-49D1-B83A-F7D670BF98AF}"/>
    <cellStyle name="Normale 9 2 5 2 2 2 3" xfId="33229" xr:uid="{B786520E-F57D-44AD-BAA7-4B6564228AF0}"/>
    <cellStyle name="Normale 9 2 5 2 2 3" xfId="16101" xr:uid="{67D44C8C-8820-4FA3-9CA7-3A5170F1D54C}"/>
    <cellStyle name="Normale 9 2 5 2 2 3 2" xfId="38938" xr:uid="{4CA7934D-9F6F-42A0-8155-55DCAD234320}"/>
    <cellStyle name="Normale 9 2 5 2 2 4" xfId="27521" xr:uid="{F2C4C777-DD44-4021-A5AE-27907A8C26F3}"/>
    <cellStyle name="Normale 9 2 5 2 3" xfId="7538" xr:uid="{7217596C-0F40-4BC8-B563-9D3F792D3D97}"/>
    <cellStyle name="Normale 9 2 5 2 3 2" xfId="18955" xr:uid="{62621468-2D85-4D07-8293-B243209591B3}"/>
    <cellStyle name="Normale 9 2 5 2 3 2 2" xfId="41792" xr:uid="{AA8EF327-728B-45C7-A147-C27CE2308A27}"/>
    <cellStyle name="Normale 9 2 5 2 3 3" xfId="30375" xr:uid="{E2F55F86-0277-4E1D-8754-41025F21C6AA}"/>
    <cellStyle name="Normale 9 2 5 2 4" xfId="13247" xr:uid="{B661AA69-3F8D-45BB-A2E4-03156552B0D0}"/>
    <cellStyle name="Normale 9 2 5 2 4 2" xfId="36084" xr:uid="{34F309AF-CF62-4242-8799-EAD198C4D131}"/>
    <cellStyle name="Normale 9 2 5 2 5" xfId="24667" xr:uid="{F4489376-F3D3-48F5-AB94-1E1606067996}"/>
    <cellStyle name="Normale 9 2 5 3" xfId="3256" xr:uid="{BF73705D-A27D-4854-AA21-8495FA7A02F3}"/>
    <cellStyle name="Normale 9 2 5 3 2" xfId="8965" xr:uid="{113589E0-104B-4655-B6F6-186EA443A169}"/>
    <cellStyle name="Normale 9 2 5 3 2 2" xfId="20382" xr:uid="{D2393E84-6D93-467F-A5DC-4D49410A6E82}"/>
    <cellStyle name="Normale 9 2 5 3 2 2 2" xfId="43219" xr:uid="{A314CB28-34DE-4A1A-AC9F-05A097875FE2}"/>
    <cellStyle name="Normale 9 2 5 3 2 3" xfId="31802" xr:uid="{CC0D5EB2-4BFA-45DA-882D-8B0187A0AC66}"/>
    <cellStyle name="Normale 9 2 5 3 3" xfId="14674" xr:uid="{A70CBDAB-A7BB-408E-ABF3-9F106BB3920D}"/>
    <cellStyle name="Normale 9 2 5 3 3 2" xfId="37511" xr:uid="{BA42CD6B-A8DB-42F7-95B6-015A22CA59FB}"/>
    <cellStyle name="Normale 9 2 5 3 4" xfId="26094" xr:uid="{F2848123-3A4E-4BCB-AF6A-E8672538CC5C}"/>
    <cellStyle name="Normale 9 2 5 4" xfId="6111" xr:uid="{8E5D5D33-5061-4C9F-8A35-6F293470FB19}"/>
    <cellStyle name="Normale 9 2 5 4 2" xfId="17528" xr:uid="{5FC2D8A4-1EA2-43E1-9D53-E868A034D2DA}"/>
    <cellStyle name="Normale 9 2 5 4 2 2" xfId="40365" xr:uid="{6127CAA8-AD03-48DA-AB1B-0BA83B567064}"/>
    <cellStyle name="Normale 9 2 5 4 3" xfId="28948" xr:uid="{A9A83E60-69E4-415D-BF3F-3A4235FD5957}"/>
    <cellStyle name="Normale 9 2 5 5" xfId="11820" xr:uid="{FCABA5F7-69E7-473A-B9F0-36DDBD1A1C8F}"/>
    <cellStyle name="Normale 9 2 5 5 2" xfId="34657" xr:uid="{0192F5DD-0DDD-4607-BDF9-00ADB23B2EAF}"/>
    <cellStyle name="Normale 9 2 5 6" xfId="23240" xr:uid="{ECA9410F-8435-4383-BE46-F24BBB7366A4}"/>
    <cellStyle name="Normale 9 2 6" xfId="1765" xr:uid="{65655FCB-1DEA-4F10-8A48-A586D10F48C3}"/>
    <cellStyle name="Normale 9 2 6 2" xfId="4621" xr:uid="{7087ACD1-90DA-4819-B5AC-9D161A150D41}"/>
    <cellStyle name="Normale 9 2 6 2 2" xfId="10330" xr:uid="{B6C05DC5-F256-43A3-92A5-8FAAE2BF33B3}"/>
    <cellStyle name="Normale 9 2 6 2 2 2" xfId="21747" xr:uid="{8E1BFE5E-00BF-4862-AB88-341D1A77AE20}"/>
    <cellStyle name="Normale 9 2 6 2 2 2 2" xfId="44584" xr:uid="{78CD1F53-0358-4833-ABB2-C772AF9AA6C2}"/>
    <cellStyle name="Normale 9 2 6 2 2 3" xfId="33167" xr:uid="{89C2E281-AD2E-47F7-B871-2FA0604E06C5}"/>
    <cellStyle name="Normale 9 2 6 2 3" xfId="16039" xr:uid="{21AB66DE-8207-4233-87BD-ED63FDFF1561}"/>
    <cellStyle name="Normale 9 2 6 2 3 2" xfId="38876" xr:uid="{226B618A-73D0-4EC7-97A1-5626334F2B0A}"/>
    <cellStyle name="Normale 9 2 6 2 4" xfId="27459" xr:uid="{6626EBD1-DB0D-4536-BD44-4486A5FDD742}"/>
    <cellStyle name="Normale 9 2 6 3" xfId="7476" xr:uid="{378FC0DF-F47A-4044-A597-D615BD1D4997}"/>
    <cellStyle name="Normale 9 2 6 3 2" xfId="18893" xr:uid="{FCBC0769-3F65-4469-9E24-7BD5188B9288}"/>
    <cellStyle name="Normale 9 2 6 3 2 2" xfId="41730" xr:uid="{28A95BE2-5907-4E09-8146-3D8882439522}"/>
    <cellStyle name="Normale 9 2 6 3 3" xfId="30313" xr:uid="{0AA1BFAF-CC47-4327-AF17-F116BCFE58FE}"/>
    <cellStyle name="Normale 9 2 6 4" xfId="13185" xr:uid="{16F319EA-84B9-43DF-B281-762CE2B1C18E}"/>
    <cellStyle name="Normale 9 2 6 4 2" xfId="36022" xr:uid="{D624AEAC-298A-4AF5-BB6E-065034E35037}"/>
    <cellStyle name="Normale 9 2 6 5" xfId="24605" xr:uid="{4882B9BE-F850-4A1A-9FFF-8464F36D4299}"/>
    <cellStyle name="Normale 9 2 7" xfId="3194" xr:uid="{55F9B747-DC02-4C48-B9F9-B799877F13AE}"/>
    <cellStyle name="Normale 9 2 7 2" xfId="8903" xr:uid="{6682640E-9AE0-4572-B5BC-E407D9EDE9B1}"/>
    <cellStyle name="Normale 9 2 7 2 2" xfId="20320" xr:uid="{384F9C07-3323-45B2-82F2-8E0DD5148B99}"/>
    <cellStyle name="Normale 9 2 7 2 2 2" xfId="43157" xr:uid="{4C4930C5-AC56-4B40-A71D-88D95055C6C5}"/>
    <cellStyle name="Normale 9 2 7 2 3" xfId="31740" xr:uid="{0B328FF1-BBC2-410E-8F72-1E5135952426}"/>
    <cellStyle name="Normale 9 2 7 3" xfId="14612" xr:uid="{8D2EE10B-69C5-45C5-9A91-CD5125276B5F}"/>
    <cellStyle name="Normale 9 2 7 3 2" xfId="37449" xr:uid="{75E6298C-DB80-45A0-A34F-9C8920D95C79}"/>
    <cellStyle name="Normale 9 2 7 4" xfId="26032" xr:uid="{5DC3D12A-8629-4F33-93AB-5613300484BC}"/>
    <cellStyle name="Normale 9 2 8" xfId="6049" xr:uid="{246F9B0D-E354-4E78-9769-F4E2A28CCE4C}"/>
    <cellStyle name="Normale 9 2 8 2" xfId="17466" xr:uid="{9783832D-076D-40D8-BB62-6D95119043B9}"/>
    <cellStyle name="Normale 9 2 8 2 2" xfId="40303" xr:uid="{71529038-8CA8-4792-925A-923F4F8CD0CE}"/>
    <cellStyle name="Normale 9 2 8 3" xfId="28886" xr:uid="{60E3F8F7-A489-4F59-9602-D251FA317D12}"/>
    <cellStyle name="Normale 9 2 9" xfId="11758" xr:uid="{6010F21D-4260-4F64-8AB7-6AECA25BBB00}"/>
    <cellStyle name="Normale 9 2 9 2" xfId="34595" xr:uid="{7EA9263D-A4F4-4572-9C8E-184B8CF2B899}"/>
    <cellStyle name="Normale 9 2_Esteso dl" xfId="610" xr:uid="{846040A3-0FE3-47D9-A742-C75D191A088E}"/>
    <cellStyle name="Normale 9 3" xfId="80" xr:uid="{00000000-0005-0000-0000-000059000000}"/>
    <cellStyle name="Normale 9 3 2" xfId="1787" xr:uid="{E32FA407-2AEB-4ECD-B27A-A2FDC6C5D968}"/>
    <cellStyle name="Normale 9 3 2 2" xfId="4643" xr:uid="{2EBA5317-5D56-43A1-BF8B-E57A87A5EBBA}"/>
    <cellStyle name="Normale 9 3 2 2 2" xfId="10352" xr:uid="{D2A8E44E-62A7-4DE1-B7A3-1D2F7730B2F0}"/>
    <cellStyle name="Normale 9 3 2 2 2 2" xfId="21769" xr:uid="{25F20DDA-2382-4DE7-B1BF-EE47A767BC2F}"/>
    <cellStyle name="Normale 9 3 2 2 2 2 2" xfId="44606" xr:uid="{A1805440-B7BB-45F5-AF07-ED2862A09709}"/>
    <cellStyle name="Normale 9 3 2 2 2 3" xfId="33189" xr:uid="{F05F9B8E-A65A-429F-8631-A40C115ED6CE}"/>
    <cellStyle name="Normale 9 3 2 2 3" xfId="16061" xr:uid="{BF6BC927-C007-4287-ABB6-CF429813EA20}"/>
    <cellStyle name="Normale 9 3 2 2 3 2" xfId="38898" xr:uid="{03E63F25-BD1A-48A1-BC7E-9A9699EF5FE4}"/>
    <cellStyle name="Normale 9 3 2 2 4" xfId="27481" xr:uid="{BEFAF827-807C-4289-BFB2-0FEF771F7BE2}"/>
    <cellStyle name="Normale 9 3 2 3" xfId="7498" xr:uid="{5ECB1C34-60EB-4B4C-BE64-AB2DE7E51673}"/>
    <cellStyle name="Normale 9 3 2 3 2" xfId="18915" xr:uid="{894AEA68-BBA5-46D0-92DD-E6DC13B6998F}"/>
    <cellStyle name="Normale 9 3 2 3 2 2" xfId="41752" xr:uid="{C92A2215-C08E-42B0-B265-838B54C7BCF3}"/>
    <cellStyle name="Normale 9 3 2 3 3" xfId="30335" xr:uid="{D2A3EDEC-DF87-4CA3-9590-750D88ED3B7F}"/>
    <cellStyle name="Normale 9 3 2 4" xfId="13207" xr:uid="{8E0C81A9-E88F-4598-86C7-98756AC1AC7D}"/>
    <cellStyle name="Normale 9 3 2 4 2" xfId="36044" xr:uid="{A7BDEFDA-EEE5-418C-ABB9-11596DFC5495}"/>
    <cellStyle name="Normale 9 3 2 5" xfId="24627" xr:uid="{E6C88001-CC5C-4F97-8E3C-699CE1AE1689}"/>
    <cellStyle name="Normale 9 3 3" xfId="3216" xr:uid="{1DFA131C-2BA9-43DC-99B2-A436D4437868}"/>
    <cellStyle name="Normale 9 3 3 2" xfId="8925" xr:uid="{D46A5814-24D6-4C4A-A643-E8F14360CE19}"/>
    <cellStyle name="Normale 9 3 3 2 2" xfId="20342" xr:uid="{97528923-DC3F-4662-933F-F2EFCAD5CF52}"/>
    <cellStyle name="Normale 9 3 3 2 2 2" xfId="43179" xr:uid="{414B292E-2F0C-4863-9166-CDA5B531B99C}"/>
    <cellStyle name="Normale 9 3 3 2 3" xfId="31762" xr:uid="{ECE99E7E-F10C-4616-87F2-B2340D743004}"/>
    <cellStyle name="Normale 9 3 3 3" xfId="14634" xr:uid="{44B77F3B-DB08-4681-A2D4-BACB385B0F03}"/>
    <cellStyle name="Normale 9 3 3 3 2" xfId="37471" xr:uid="{F592F81D-51A7-47AA-BF65-C43A33FBEA87}"/>
    <cellStyle name="Normale 9 3 3 4" xfId="26054" xr:uid="{F407D426-F42A-4594-A447-CE7C9D06A348}"/>
    <cellStyle name="Normale 9 3 4" xfId="6071" xr:uid="{1EBCBD62-F314-4E92-9A00-3D5328B33ED9}"/>
    <cellStyle name="Normale 9 3 4 2" xfId="17488" xr:uid="{83EC9C1F-54A0-42EF-863D-70CF83F8E687}"/>
    <cellStyle name="Normale 9 3 4 2 2" xfId="40325" xr:uid="{B4FA1FF2-4EC4-4EAF-A398-A6696B3E77D5}"/>
    <cellStyle name="Normale 9 3 4 3" xfId="28908" xr:uid="{DE22BE09-2788-4AD4-B27F-CF0C6EB604D5}"/>
    <cellStyle name="Normale 9 3 5" xfId="11780" xr:uid="{25D8536A-6107-461C-94AB-46E01C042B8D}"/>
    <cellStyle name="Normale 9 3 5 2" xfId="34617" xr:uid="{4B80ECB9-EAF4-42D6-9805-B52EBD12AE91}"/>
    <cellStyle name="Normale 9 3 6" xfId="23200" xr:uid="{6AAF7DD6-D7C7-43EC-8242-45BA525BEB97}"/>
    <cellStyle name="Normale 9 4" xfId="156" xr:uid="{320EFE88-447D-4895-ACC9-9B49DFB3A721}"/>
    <cellStyle name="Normale 9 5" xfId="1756" xr:uid="{17C43DA8-B73F-4253-BBF8-B15878D7D10C}"/>
    <cellStyle name="Normale 9 5 2" xfId="4612" xr:uid="{80646599-8012-4E01-9441-0380B9D82F24}"/>
    <cellStyle name="Normale 9 5 2 2" xfId="10321" xr:uid="{9B409B8E-F1FE-47F3-84C2-541A6242AF83}"/>
    <cellStyle name="Normale 9 5 2 2 2" xfId="21738" xr:uid="{879D4DC9-84BD-4F28-B84B-E8FDDD5CD070}"/>
    <cellStyle name="Normale 9 5 2 2 2 2" xfId="44575" xr:uid="{04D4228C-493F-4A4B-8F99-1F835EB8FF6F}"/>
    <cellStyle name="Normale 9 5 2 2 3" xfId="33158" xr:uid="{4D106E5A-3786-4E7E-9F1B-441CD74C7CF7}"/>
    <cellStyle name="Normale 9 5 2 3" xfId="16030" xr:uid="{8548C725-A371-4D7C-A68F-0FE4E8D48991}"/>
    <cellStyle name="Normale 9 5 2 3 2" xfId="38867" xr:uid="{77332F70-4F0E-454A-AA50-CF8CE7CDC9D4}"/>
    <cellStyle name="Normale 9 5 2 4" xfId="27450" xr:uid="{CA77804C-DF8F-4351-8BE3-C89B8A1F2FED}"/>
    <cellStyle name="Normale 9 5 3" xfId="7467" xr:uid="{51C6A84F-0FA9-47DC-B6D5-DACB047AD4F7}"/>
    <cellStyle name="Normale 9 5 3 2" xfId="18884" xr:uid="{3276F77F-C76B-46ED-8673-25B1B00D0DA8}"/>
    <cellStyle name="Normale 9 5 3 2 2" xfId="41721" xr:uid="{99219C8F-7ED1-4557-804F-E6D35A8EBB41}"/>
    <cellStyle name="Normale 9 5 3 3" xfId="30304" xr:uid="{4DFAE284-CE0B-482E-A866-D4252E2AD5EE}"/>
    <cellStyle name="Normale 9 5 4" xfId="13176" xr:uid="{4EB3ABB5-D126-466E-B12C-605BD1E6E3C5}"/>
    <cellStyle name="Normale 9 5 4 2" xfId="36013" xr:uid="{48E5F4CE-39A7-4C9D-9744-A7516256CD12}"/>
    <cellStyle name="Normale 9 5 5" xfId="24596" xr:uid="{A7928FC8-B646-45A0-9C59-098095618E53}"/>
    <cellStyle name="Normale 9 6" xfId="3185" xr:uid="{62C4E958-F86F-4CC0-A3DB-8F6405CF71AA}"/>
    <cellStyle name="Normale 9 6 2" xfId="8894" xr:uid="{F44C0AC7-4687-4F37-AA5C-788A936E8912}"/>
    <cellStyle name="Normale 9 6 2 2" xfId="20311" xr:uid="{7A19A99C-E286-44FA-9E21-3D53565C43DA}"/>
    <cellStyle name="Normale 9 6 2 2 2" xfId="43148" xr:uid="{8E041B5F-B901-475C-B2F0-DD1192D329A6}"/>
    <cellStyle name="Normale 9 6 2 3" xfId="31731" xr:uid="{A8ED103A-CB45-48E9-B0DD-65ACE9B26AE1}"/>
    <cellStyle name="Normale 9 6 3" xfId="14603" xr:uid="{4535BE9E-E596-4F2C-94DB-02AF89773EF0}"/>
    <cellStyle name="Normale 9 6 3 2" xfId="37440" xr:uid="{7CF3C9B9-822B-4BB9-9907-6FC03DB1CD2A}"/>
    <cellStyle name="Normale 9 6 4" xfId="26023" xr:uid="{D388A0EB-BCA0-425B-A97E-28BBC61C0052}"/>
    <cellStyle name="Normale 9 7" xfId="6040" xr:uid="{2113D57C-6B29-4E6A-831D-FCF0F03D47E7}"/>
    <cellStyle name="Normale 9 7 2" xfId="17457" xr:uid="{66563770-6C8A-4D87-8217-CBDE5BD46B6D}"/>
    <cellStyle name="Normale 9 7 2 2" xfId="40294" xr:uid="{AB30E067-B0E8-46F6-AC7B-E0B71001D65F}"/>
    <cellStyle name="Normale 9 7 3" xfId="28877" xr:uid="{DFCD385D-F8BD-4A7D-A851-3BE348EE5142}"/>
    <cellStyle name="Normale 9 8" xfId="11749" xr:uid="{669799A7-E000-4000-A714-6DACA49A190A}"/>
    <cellStyle name="Normale 9 8 2" xfId="34586" xr:uid="{E678F6B3-EFB2-49B5-AD26-CDDE7CB66037}"/>
    <cellStyle name="Normale 9 9" xfId="23169" xr:uid="{9C5CF2B3-1F6A-4C42-9D8C-FEA4D9CCD2F7}"/>
    <cellStyle name="Percent 2" xfId="46024" xr:uid="{0D0665D0-EC55-4ADC-8831-9E0B494A6A76}"/>
    <cellStyle name="Percentuale" xfId="2" builtinId="5"/>
    <cellStyle name="Percentuale 2" xfId="50" xr:uid="{00000000-0005-0000-0000-00005B000000}"/>
    <cellStyle name="Percentuale 2 2" xfId="98" xr:uid="{00000000-0005-0000-0000-00005C000000}"/>
    <cellStyle name="Percentuale 2 2 2" xfId="335" xr:uid="{C06999AE-D3B6-4B53-A080-FE5DD0FA56DD}"/>
    <cellStyle name="Percentuale 2 2 3" xfId="1800" xr:uid="{7C489F8F-17AF-4532-BDB4-8E60018E36DF}"/>
    <cellStyle name="Percentuale 2 2 3 2" xfId="4656" xr:uid="{1B8954FC-7296-473A-8D3E-72EC43F27146}"/>
    <cellStyle name="Percentuale 2 2 3 2 2" xfId="10365" xr:uid="{2FE155A6-3A67-4B8D-8D4C-AE99D2A2897F}"/>
    <cellStyle name="Percentuale 2 2 3 2 2 2" xfId="21782" xr:uid="{6FB8E624-BA10-4BEC-AC2D-45F5307393C8}"/>
    <cellStyle name="Percentuale 2 2 3 2 2 2 2" xfId="44619" xr:uid="{155FB7B1-5DE7-4B77-BBE6-D22FA9CC9A1E}"/>
    <cellStyle name="Percentuale 2 2 3 2 2 3" xfId="33202" xr:uid="{867B74B3-B3A1-4D5F-A73C-B9EF26511539}"/>
    <cellStyle name="Percentuale 2 2 3 2 3" xfId="16074" xr:uid="{0383542B-7F81-41CF-BF7D-B8BDAECF29BD}"/>
    <cellStyle name="Percentuale 2 2 3 2 3 2" xfId="38911" xr:uid="{40D0E9F8-6F72-433B-8144-ADB128AF70A3}"/>
    <cellStyle name="Percentuale 2 2 3 2 4" xfId="27494" xr:uid="{663A74D2-D975-425B-AC39-AE0970B1BCDF}"/>
    <cellStyle name="Percentuale 2 2 3 3" xfId="7511" xr:uid="{CF8027B0-49D2-45FC-9B0D-98E1E1C58967}"/>
    <cellStyle name="Percentuale 2 2 3 3 2" xfId="18928" xr:uid="{C95BF34D-A176-4887-ACA4-7A77155A126F}"/>
    <cellStyle name="Percentuale 2 2 3 3 2 2" xfId="41765" xr:uid="{9D2021A6-F931-40A3-A9DC-F6BF93D14F21}"/>
    <cellStyle name="Percentuale 2 2 3 3 3" xfId="30348" xr:uid="{6AB0BED2-9331-408D-AC22-E8D3FCCE01EA}"/>
    <cellStyle name="Percentuale 2 2 3 4" xfId="13220" xr:uid="{005FC489-E5BF-4539-95EE-D651A86340B4}"/>
    <cellStyle name="Percentuale 2 2 3 4 2" xfId="36057" xr:uid="{9432E8B5-E309-4C12-9F8D-C2FC92F9AECE}"/>
    <cellStyle name="Percentuale 2 2 3 5" xfId="24640" xr:uid="{B3932154-DF09-4BE6-8F90-C89149AA3EAD}"/>
    <cellStyle name="Percentuale 2 2 4" xfId="3229" xr:uid="{D3EA8DA1-8A3D-41C8-B837-30EB302F867E}"/>
    <cellStyle name="Percentuale 2 2 4 2" xfId="8938" xr:uid="{44BEC142-1039-4156-B1BD-082E0C403AF2}"/>
    <cellStyle name="Percentuale 2 2 4 2 2" xfId="20355" xr:uid="{102D12F7-D09C-478C-9BDC-4EEBE571A73F}"/>
    <cellStyle name="Percentuale 2 2 4 2 2 2" xfId="43192" xr:uid="{5155E569-D222-4CFF-B213-C48DD81D3BD0}"/>
    <cellStyle name="Percentuale 2 2 4 2 3" xfId="31775" xr:uid="{D75E946F-91E5-485B-BC8F-979FACFA4BDD}"/>
    <cellStyle name="Percentuale 2 2 4 3" xfId="14647" xr:uid="{E22EEFCA-290B-4280-AB46-C828F4F3229C}"/>
    <cellStyle name="Percentuale 2 2 4 3 2" xfId="37484" xr:uid="{299A679E-4CD5-41DC-BBEA-7EE1BEAF10D1}"/>
    <cellStyle name="Percentuale 2 2 4 4" xfId="26067" xr:uid="{4303AAC3-2CA0-4DA8-A2DC-D18F8466C13E}"/>
    <cellStyle name="Percentuale 2 2 5" xfId="6084" xr:uid="{7B261E10-5B15-46C7-93AB-93535D26E891}"/>
    <cellStyle name="Percentuale 2 2 5 2" xfId="17501" xr:uid="{0CDD6019-981C-4A8B-B22A-5A479158FF4C}"/>
    <cellStyle name="Percentuale 2 2 5 2 2" xfId="40338" xr:uid="{E68FD1F9-B20D-4DB5-BB14-9090000BD86D}"/>
    <cellStyle name="Percentuale 2 2 5 3" xfId="28921" xr:uid="{2E5D6E03-5964-4947-AF66-5D09521555F7}"/>
    <cellStyle name="Percentuale 2 2 6" xfId="11793" xr:uid="{22E86D85-9C06-46DB-896F-57E07C6CE0AC}"/>
    <cellStyle name="Percentuale 2 2 6 2" xfId="34630" xr:uid="{36F5FC42-CEC4-48B5-AA28-D77C41E176DA}"/>
    <cellStyle name="Percentuale 2 2 7" xfId="23213" xr:uid="{54C4596E-06B8-46EB-AEAA-5DFD7E445D83}"/>
    <cellStyle name="Percentuale 2 3" xfId="201" xr:uid="{56F088C8-159A-41E8-832F-17DF40BBAD6C}"/>
    <cellStyle name="Percentuale 2 3 2" xfId="1846" xr:uid="{044D916B-53E8-4464-99C0-7DD7BDCB803E}"/>
    <cellStyle name="Percentuale 2 3 2 2" xfId="4702" xr:uid="{538EEBCA-2821-4CB6-81AE-39AAF4B456DB}"/>
    <cellStyle name="Percentuale 2 3 2 2 2" xfId="10411" xr:uid="{142DB6F9-0830-46FD-9E75-AFCF2D1CF9F5}"/>
    <cellStyle name="Percentuale 2 3 2 2 2 2" xfId="21828" xr:uid="{55197DB8-6EE8-4A56-8384-7FB7B603DFA6}"/>
    <cellStyle name="Percentuale 2 3 2 2 2 2 2" xfId="44665" xr:uid="{5945DE53-548D-4E75-BFD5-4DBC88A1D96B}"/>
    <cellStyle name="Percentuale 2 3 2 2 2 3" xfId="33248" xr:uid="{F896C198-8FFA-43A2-8486-AAF30DDDFD0C}"/>
    <cellStyle name="Percentuale 2 3 2 2 3" xfId="16120" xr:uid="{F2AFFCC0-2B7B-40AA-8C4B-E16FF5647A68}"/>
    <cellStyle name="Percentuale 2 3 2 2 3 2" xfId="38957" xr:uid="{6EFA2190-41F8-43CF-AD0A-D5D125934A79}"/>
    <cellStyle name="Percentuale 2 3 2 2 4" xfId="27540" xr:uid="{0BBF5F9D-8005-4BAD-B6D8-F6A92FA7D86C}"/>
    <cellStyle name="Percentuale 2 3 2 3" xfId="7557" xr:uid="{E1047FA9-2FF6-4D8F-842D-14DAB4D0614F}"/>
    <cellStyle name="Percentuale 2 3 2 3 2" xfId="18974" xr:uid="{778025F7-B388-4D7C-B934-8250F45C2C09}"/>
    <cellStyle name="Percentuale 2 3 2 3 2 2" xfId="41811" xr:uid="{6A27F900-A1D8-4106-990E-B10CFE58BDEE}"/>
    <cellStyle name="Percentuale 2 3 2 3 3" xfId="30394" xr:uid="{949BE8AB-5954-42D9-8DD0-248F65D830B7}"/>
    <cellStyle name="Percentuale 2 3 2 4" xfId="13266" xr:uid="{F3E3BE3B-06F1-4289-852B-F5F6B91E4DCA}"/>
    <cellStyle name="Percentuale 2 3 2 4 2" xfId="36103" xr:uid="{1D12F0EB-4535-4C3E-83EA-DE4B5F7031BB}"/>
    <cellStyle name="Percentuale 2 3 2 5" xfId="24686" xr:uid="{B9297679-EDB6-474B-8398-566A0BDE0DB0}"/>
    <cellStyle name="Percentuale 2 3 3" xfId="3275" xr:uid="{4B8D658B-F309-4E74-A103-A196687388EB}"/>
    <cellStyle name="Percentuale 2 3 3 2" xfId="8984" xr:uid="{A1B51BFC-5D63-4B70-8C1A-E41ED8D3C569}"/>
    <cellStyle name="Percentuale 2 3 3 2 2" xfId="20401" xr:uid="{52BAE52D-0C68-4B10-9252-83B1E3150778}"/>
    <cellStyle name="Percentuale 2 3 3 2 2 2" xfId="43238" xr:uid="{3E053D54-CD8C-4CEC-B0B7-DAEEE6951327}"/>
    <cellStyle name="Percentuale 2 3 3 2 3" xfId="31821" xr:uid="{F5986B8C-8545-429C-89BF-86032316B7A0}"/>
    <cellStyle name="Percentuale 2 3 3 3" xfId="14693" xr:uid="{F5870A72-6F18-41DC-A302-16055C5486F0}"/>
    <cellStyle name="Percentuale 2 3 3 3 2" xfId="37530" xr:uid="{08364C48-2C7E-4E6A-B25B-B59CCD2F07C1}"/>
    <cellStyle name="Percentuale 2 3 3 4" xfId="26113" xr:uid="{AF14BF76-826B-4EE5-B462-BA7169DB1339}"/>
    <cellStyle name="Percentuale 2 3 4" xfId="6130" xr:uid="{E762FCE1-876B-4735-A6E9-7ACAAEB8A2DE}"/>
    <cellStyle name="Percentuale 2 3 4 2" xfId="17547" xr:uid="{8C97B4AB-3EEC-4E8E-8D3D-4BF43C377956}"/>
    <cellStyle name="Percentuale 2 3 4 2 2" xfId="40384" xr:uid="{B4BC5AEF-401C-4AB0-B552-A0BA100DA4AF}"/>
    <cellStyle name="Percentuale 2 3 4 3" xfId="28967" xr:uid="{ED9FA135-F1EE-4184-97CC-0E3265D3D550}"/>
    <cellStyle name="Percentuale 2 3 5" xfId="11839" xr:uid="{18A30B57-875A-48EC-A464-6483BD3F4F24}"/>
    <cellStyle name="Percentuale 2 3 5 2" xfId="34676" xr:uid="{3B8BFAEE-1678-40E3-A5E7-B9C36F7925EC}"/>
    <cellStyle name="Percentuale 2 3 6" xfId="23259" xr:uid="{51E7092E-00C6-43F4-9EC2-B614C48E4C22}"/>
    <cellStyle name="Percentuale 2 4" xfId="1769" xr:uid="{8BD83B95-0D73-4F8E-9407-8ED3F060AE64}"/>
    <cellStyle name="Percentuale 2 4 2" xfId="4625" xr:uid="{94CD499E-8031-4975-AD7F-23082540B1D3}"/>
    <cellStyle name="Percentuale 2 4 2 2" xfId="10334" xr:uid="{8F827E7E-594E-478B-AD12-D614A7378B90}"/>
    <cellStyle name="Percentuale 2 4 2 2 2" xfId="21751" xr:uid="{99011C96-55FC-4874-BB67-58139052A58E}"/>
    <cellStyle name="Percentuale 2 4 2 2 2 2" xfId="44588" xr:uid="{632A11D1-327D-4C5E-A286-E044FDE96DD1}"/>
    <cellStyle name="Percentuale 2 4 2 2 3" xfId="33171" xr:uid="{10CC558A-BD2A-4AD3-BA8C-75407E2B7F44}"/>
    <cellStyle name="Percentuale 2 4 2 3" xfId="16043" xr:uid="{3247D6C7-E10C-4E52-BBE6-488A7FAE6B10}"/>
    <cellStyle name="Percentuale 2 4 2 3 2" xfId="38880" xr:uid="{B6B6FCB0-E00F-464E-BD6B-948737101DDD}"/>
    <cellStyle name="Percentuale 2 4 2 4" xfId="27463" xr:uid="{F59079D7-4F50-4D9C-AF0B-FB540D03AB66}"/>
    <cellStyle name="Percentuale 2 4 3" xfId="7480" xr:uid="{0E97D900-7C63-4633-8461-9137086D159A}"/>
    <cellStyle name="Percentuale 2 4 3 2" xfId="18897" xr:uid="{E831CEAA-459C-4496-A71D-891267BAF2B3}"/>
    <cellStyle name="Percentuale 2 4 3 2 2" xfId="41734" xr:uid="{7B5C7E16-C9D3-457E-9E6F-8B72FE474BA7}"/>
    <cellStyle name="Percentuale 2 4 3 3" xfId="30317" xr:uid="{49A00AB6-8322-433B-8578-CCE8B87E110F}"/>
    <cellStyle name="Percentuale 2 4 4" xfId="13189" xr:uid="{A53FDAE1-F8DB-47A0-851A-6DDCD557047B}"/>
    <cellStyle name="Percentuale 2 4 4 2" xfId="36026" xr:uid="{86FD1DDD-2560-4D93-A90F-6D0F0095A536}"/>
    <cellStyle name="Percentuale 2 4 5" xfId="24609" xr:uid="{3F8220D5-9142-409D-8605-C2D337BCFC54}"/>
    <cellStyle name="Percentuale 2 5" xfId="3198" xr:uid="{A8CF0EA4-E1A7-4685-BBF2-20BADE8F2C46}"/>
    <cellStyle name="Percentuale 2 5 2" xfId="8907" xr:uid="{8367C5C7-08AE-499F-9DC5-05AB1825AB69}"/>
    <cellStyle name="Percentuale 2 5 2 2" xfId="20324" xr:uid="{C51B2235-D066-4368-BEBB-2BC258107E10}"/>
    <cellStyle name="Percentuale 2 5 2 2 2" xfId="43161" xr:uid="{6CC661E2-F625-4318-BEAC-32788F52E31E}"/>
    <cellStyle name="Percentuale 2 5 2 3" xfId="31744" xr:uid="{55EC8CD3-EF7A-4162-8E65-3838D558291B}"/>
    <cellStyle name="Percentuale 2 5 3" xfId="14616" xr:uid="{2550D0B6-4196-4562-AFF0-6386FADD1FC8}"/>
    <cellStyle name="Percentuale 2 5 3 2" xfId="37453" xr:uid="{56CDB311-42D1-4E38-B257-2AF1EE0376CF}"/>
    <cellStyle name="Percentuale 2 5 4" xfId="26036" xr:uid="{991F18A4-8834-428F-985B-C0F185A8146A}"/>
    <cellStyle name="Percentuale 2 6" xfId="6053" xr:uid="{84CF10A0-3C8D-4C93-9A51-C823E6D98AE1}"/>
    <cellStyle name="Percentuale 2 6 2" xfId="17470" xr:uid="{0D44E4F9-7D2F-4C2F-A7F6-49A755D29F74}"/>
    <cellStyle name="Percentuale 2 6 2 2" xfId="40307" xr:uid="{1B6271D8-BCD0-42FC-94AB-9AA02245AE64}"/>
    <cellStyle name="Percentuale 2 6 3" xfId="28890" xr:uid="{75BFB603-C97A-49E4-8BAE-1BC1829360F2}"/>
    <cellStyle name="Percentuale 2 7" xfId="11762" xr:uid="{27D9B513-EA5D-4165-B837-62644B7C9380}"/>
    <cellStyle name="Percentuale 2 7 2" xfId="34599" xr:uid="{F4B7156C-1FD2-4498-A802-CD5AA5C74636}"/>
    <cellStyle name="Percentuale 2 8" xfId="23182" xr:uid="{A24A1101-C05D-4B00-9873-2D0FF7214C3C}"/>
    <cellStyle name="Percentuale 3" xfId="54" xr:uid="{00000000-0005-0000-0000-00005D000000}"/>
    <cellStyle name="Percentuale 3 2" xfId="102" xr:uid="{00000000-0005-0000-0000-00005E000000}"/>
    <cellStyle name="Percentuale 3 2 2" xfId="1804" xr:uid="{F86DB55D-BE36-43CB-BF70-D73E8DF96757}"/>
    <cellStyle name="Percentuale 3 2 2 2" xfId="4660" xr:uid="{CF8BBF1E-3617-4496-A997-EF6A4F671518}"/>
    <cellStyle name="Percentuale 3 2 2 2 2" xfId="10369" xr:uid="{0A56E107-2681-4147-A89D-8D63D87373BE}"/>
    <cellStyle name="Percentuale 3 2 2 2 2 2" xfId="21786" xr:uid="{7559513B-48D9-47EA-A51C-921152492888}"/>
    <cellStyle name="Percentuale 3 2 2 2 2 2 2" xfId="44623" xr:uid="{48435BB8-0CB7-4693-BB9E-E2766785FFF3}"/>
    <cellStyle name="Percentuale 3 2 2 2 2 3" xfId="33206" xr:uid="{B6C40920-FF25-4065-BABF-59C4A42F94F2}"/>
    <cellStyle name="Percentuale 3 2 2 2 3" xfId="16078" xr:uid="{EDD1D73D-E77C-4227-A03A-22A2B0A6E6E0}"/>
    <cellStyle name="Percentuale 3 2 2 2 3 2" xfId="38915" xr:uid="{9EB21A0F-E132-4988-A366-5E5895B1761A}"/>
    <cellStyle name="Percentuale 3 2 2 2 4" xfId="27498" xr:uid="{8FA0F6DB-F2D3-4607-AE61-F641FDBAB548}"/>
    <cellStyle name="Percentuale 3 2 2 3" xfId="7515" xr:uid="{82BF007B-AFA6-4B62-A9A0-96C72B9E75E3}"/>
    <cellStyle name="Percentuale 3 2 2 3 2" xfId="18932" xr:uid="{C888A49D-1466-41F7-ADD6-0C17A5D1884A}"/>
    <cellStyle name="Percentuale 3 2 2 3 2 2" xfId="41769" xr:uid="{CED6EBD7-B2F9-400B-BC58-A710DBB1F1FA}"/>
    <cellStyle name="Percentuale 3 2 2 3 3" xfId="30352" xr:uid="{74C4AD7B-32F9-4DC1-AF96-1A2D9C71E135}"/>
    <cellStyle name="Percentuale 3 2 2 4" xfId="13224" xr:uid="{91FF2470-9864-4298-96F1-A764DDB06E0E}"/>
    <cellStyle name="Percentuale 3 2 2 4 2" xfId="36061" xr:uid="{84890820-0B65-46D0-B73D-128E416C82EA}"/>
    <cellStyle name="Percentuale 3 2 2 5" xfId="24644" xr:uid="{D9586E54-DD16-42BC-AFF9-1D8D989FEE5B}"/>
    <cellStyle name="Percentuale 3 2 3" xfId="3233" xr:uid="{2267878D-96E6-4059-9687-40307992C1AE}"/>
    <cellStyle name="Percentuale 3 2 3 2" xfId="8942" xr:uid="{C005A6DE-17DA-434C-9B3B-4DA2D13CA97A}"/>
    <cellStyle name="Percentuale 3 2 3 2 2" xfId="20359" xr:uid="{A3BE7DF2-D4AE-40D2-9630-D8A0CD046C99}"/>
    <cellStyle name="Percentuale 3 2 3 2 2 2" xfId="43196" xr:uid="{894B305A-195C-4B89-B210-9F8D48DA519E}"/>
    <cellStyle name="Percentuale 3 2 3 2 3" xfId="31779" xr:uid="{EF974EA0-0634-4C85-B6D6-D48EBB63ADD8}"/>
    <cellStyle name="Percentuale 3 2 3 3" xfId="14651" xr:uid="{58349A00-CA93-4F49-BD95-D42F73D274B4}"/>
    <cellStyle name="Percentuale 3 2 3 3 2" xfId="37488" xr:uid="{F42C8200-A59D-4FE2-8D0C-AEF8B10D6FD0}"/>
    <cellStyle name="Percentuale 3 2 3 4" xfId="26071" xr:uid="{B8DA9D05-F6A1-47F9-8B88-F01C772AAEB8}"/>
    <cellStyle name="Percentuale 3 2 4" xfId="6088" xr:uid="{1CDA636E-4FDF-4F7A-B409-031C26E94DB1}"/>
    <cellStyle name="Percentuale 3 2 4 2" xfId="17505" xr:uid="{518D1E4C-5B81-4BFB-B361-DABB3B18E286}"/>
    <cellStyle name="Percentuale 3 2 4 2 2" xfId="40342" xr:uid="{C8E17C82-1133-4BA2-96C7-BD44E59DF731}"/>
    <cellStyle name="Percentuale 3 2 4 3" xfId="28925" xr:uid="{BE668115-EC85-4840-AC2F-177381B90411}"/>
    <cellStyle name="Percentuale 3 2 5" xfId="11797" xr:uid="{768F0E2A-DC44-40F9-917F-A03B42ADF886}"/>
    <cellStyle name="Percentuale 3 2 5 2" xfId="34634" xr:uid="{0F8405C6-B6A5-41A9-B9D3-5F26E31DBCFB}"/>
    <cellStyle name="Percentuale 3 2 6" xfId="23217" xr:uid="{6C8D88C3-3AE9-49BD-B59F-0DDC8FFBF398}"/>
    <cellStyle name="Percentuale 3 3" xfId="193" xr:uid="{12C56FF1-1FF1-4A29-98B1-5058E4A6D533}"/>
    <cellStyle name="Percentuale 3 4" xfId="1773" xr:uid="{063A7641-6A37-4B06-975D-1CCCD8A664FF}"/>
    <cellStyle name="Percentuale 3 4 2" xfId="4629" xr:uid="{C804A3ED-232C-49AA-AB3F-80B8466CB08D}"/>
    <cellStyle name="Percentuale 3 4 2 2" xfId="10338" xr:uid="{02C9DB97-5ADA-4709-8106-2E55966B8E8A}"/>
    <cellStyle name="Percentuale 3 4 2 2 2" xfId="21755" xr:uid="{3B7EBC04-13A0-42A7-82EA-D224F7D04D8F}"/>
    <cellStyle name="Percentuale 3 4 2 2 2 2" xfId="44592" xr:uid="{643FACC7-5C02-4BBE-A177-C739AC495BD8}"/>
    <cellStyle name="Percentuale 3 4 2 2 3" xfId="33175" xr:uid="{FC706B31-C69A-4671-BEF4-D5485D8A7189}"/>
    <cellStyle name="Percentuale 3 4 2 3" xfId="16047" xr:uid="{B0CD920E-6891-4699-A264-EA7963981D9E}"/>
    <cellStyle name="Percentuale 3 4 2 3 2" xfId="38884" xr:uid="{5DF1D9DE-D344-4751-BFB2-A24AC9B36047}"/>
    <cellStyle name="Percentuale 3 4 2 4" xfId="27467" xr:uid="{D83E8726-F885-482E-84DD-0C39A853EBC7}"/>
    <cellStyle name="Percentuale 3 4 3" xfId="7484" xr:uid="{C35C81E6-9C4B-4F5E-8649-B220751533A9}"/>
    <cellStyle name="Percentuale 3 4 3 2" xfId="18901" xr:uid="{BF2E569B-7704-4478-BDC9-9CB44E7CA301}"/>
    <cellStyle name="Percentuale 3 4 3 2 2" xfId="41738" xr:uid="{48824123-70BD-4998-B5B8-E35999415D08}"/>
    <cellStyle name="Percentuale 3 4 3 3" xfId="30321" xr:uid="{37DADE52-DBCB-4FF0-BABE-B011A20127A6}"/>
    <cellStyle name="Percentuale 3 4 4" xfId="13193" xr:uid="{BED4A8D1-BE5F-4F65-9336-EA5E1D7BB3B1}"/>
    <cellStyle name="Percentuale 3 4 4 2" xfId="36030" xr:uid="{D4505E86-1BB1-4E33-81CC-1583045355EC}"/>
    <cellStyle name="Percentuale 3 4 5" xfId="24613" xr:uid="{714D795E-D3B2-4A77-81E2-43783E957A15}"/>
    <cellStyle name="Percentuale 3 5" xfId="3202" xr:uid="{C5215175-781F-4000-A6D4-81DEDA588C84}"/>
    <cellStyle name="Percentuale 3 5 2" xfId="8911" xr:uid="{FC54CB58-4BEC-43D6-B6FC-7317A6C0EA27}"/>
    <cellStyle name="Percentuale 3 5 2 2" xfId="20328" xr:uid="{68E77044-C6C0-4273-B546-D358DA0A257D}"/>
    <cellStyle name="Percentuale 3 5 2 2 2" xfId="43165" xr:uid="{3DB66FD6-0BA6-4E1E-8960-F6C5ACA5A3AF}"/>
    <cellStyle name="Percentuale 3 5 2 3" xfId="31748" xr:uid="{79F76147-E29B-4B53-886F-18EE7E34EE10}"/>
    <cellStyle name="Percentuale 3 5 3" xfId="14620" xr:uid="{7A9CECA6-67C2-4097-8730-A1C9913BA6D6}"/>
    <cellStyle name="Percentuale 3 5 3 2" xfId="37457" xr:uid="{5890157A-0E2D-4134-9CF8-E125B8993701}"/>
    <cellStyle name="Percentuale 3 5 4" xfId="26040" xr:uid="{ACFBB150-F7BC-4D5F-A300-8828A7FD5D9E}"/>
    <cellStyle name="Percentuale 3 6" xfId="6057" xr:uid="{83782EDD-04CE-4722-BB4F-42807A48171B}"/>
    <cellStyle name="Percentuale 3 6 2" xfId="17474" xr:uid="{F123F389-9357-4059-A1BE-6552271EEB6D}"/>
    <cellStyle name="Percentuale 3 6 2 2" xfId="40311" xr:uid="{5FBF9C18-1EB5-4831-8A0E-B31678FA2DC9}"/>
    <cellStyle name="Percentuale 3 6 3" xfId="28894" xr:uid="{F4C3469A-C2DB-4E9C-A7C6-AA2F920D3094}"/>
    <cellStyle name="Percentuale 3 7" xfId="11766" xr:uid="{82D76CDD-FF28-4FCE-98C3-CD0A36736405}"/>
    <cellStyle name="Percentuale 3 7 2" xfId="34603" xr:uid="{75951FFB-B0DD-48D3-A51C-7B09A38C0C3B}"/>
    <cellStyle name="Percentuale 3 8" xfId="23186" xr:uid="{46E84C72-EB22-4742-AE40-E5FFEE69B441}"/>
    <cellStyle name="Percentuale 3 9" xfId="46020" xr:uid="{AED97C5F-3428-4BA1-82A1-E375F5E57F84}"/>
    <cellStyle name="Percentuale 4" xfId="150" xr:uid="{7EBFC886-9CB7-45C7-9F70-D600052F7602}"/>
    <cellStyle name="Percentuale 4 2" xfId="1815" xr:uid="{BFF61B5B-42A0-47A7-8C08-F3FFAF0A88F5}"/>
    <cellStyle name="Percentuale 4 2 2" xfId="4671" xr:uid="{521E01DD-D1C7-49C9-8BA4-0B657F623587}"/>
    <cellStyle name="Percentuale 4 2 2 2" xfId="10380" xr:uid="{668C591E-F18B-4745-97C4-84806E1FF794}"/>
    <cellStyle name="Percentuale 4 2 2 2 2" xfId="21797" xr:uid="{3B478F17-C429-448B-BE59-17278A7D5D0C}"/>
    <cellStyle name="Percentuale 4 2 2 2 2 2" xfId="44634" xr:uid="{43A95084-5966-4DD5-884D-C4D63D46FD19}"/>
    <cellStyle name="Percentuale 4 2 2 2 3" xfId="33217" xr:uid="{7EE4603E-BEDA-46EE-9C3C-1C64C585E8F8}"/>
    <cellStyle name="Percentuale 4 2 2 3" xfId="16089" xr:uid="{6E7A4334-A504-4312-AD67-7C6B38ACEC56}"/>
    <cellStyle name="Percentuale 4 2 2 3 2" xfId="38926" xr:uid="{034DAD70-98DF-4A1F-BFA4-EF87F28D5F50}"/>
    <cellStyle name="Percentuale 4 2 2 4" xfId="27509" xr:uid="{9145729B-B3E3-4D87-AA83-FAE2C96FAB5D}"/>
    <cellStyle name="Percentuale 4 2 3" xfId="7526" xr:uid="{6EAC341C-BC38-47D4-AD90-5B9B168749BC}"/>
    <cellStyle name="Percentuale 4 2 3 2" xfId="18943" xr:uid="{DC104726-E2F1-4566-AB15-F734536A9625}"/>
    <cellStyle name="Percentuale 4 2 3 2 2" xfId="41780" xr:uid="{C2FC646F-0540-4957-B7AB-D1B82BFB9965}"/>
    <cellStyle name="Percentuale 4 2 3 3" xfId="30363" xr:uid="{4F5E8A3B-DC7E-4EE6-B7BC-BA09AE9AD87A}"/>
    <cellStyle name="Percentuale 4 2 4" xfId="13235" xr:uid="{CFBDAA41-16FB-4893-9BFD-54F20A15EFB6}"/>
    <cellStyle name="Percentuale 4 2 4 2" xfId="36072" xr:uid="{84696854-F521-41B3-9B1C-862E010C1903}"/>
    <cellStyle name="Percentuale 4 2 5" xfId="24655" xr:uid="{817A5C99-3E65-4AED-A3BF-995153128108}"/>
    <cellStyle name="Percentuale 4 3" xfId="3244" xr:uid="{92132B6F-5135-4148-92A2-24E4405E5560}"/>
    <cellStyle name="Percentuale 4 3 2" xfId="8953" xr:uid="{C25631CF-0C6F-4613-9724-B74430DCA6B8}"/>
    <cellStyle name="Percentuale 4 3 2 2" xfId="20370" xr:uid="{5FEA6469-9601-47BB-808E-44016A2587D2}"/>
    <cellStyle name="Percentuale 4 3 2 2 2" xfId="43207" xr:uid="{C1AA78A2-3D9F-4DEA-AC70-6BB65FDCD6FC}"/>
    <cellStyle name="Percentuale 4 3 2 3" xfId="31790" xr:uid="{8F97EC0D-3D8E-4C98-AC25-C9A89E30DC63}"/>
    <cellStyle name="Percentuale 4 3 3" xfId="14662" xr:uid="{83EB5351-53B3-4AC9-84BC-17D2678DB121}"/>
    <cellStyle name="Percentuale 4 3 3 2" xfId="37499" xr:uid="{AC877AF1-1897-4A2A-9300-075CB1C6A13A}"/>
    <cellStyle name="Percentuale 4 3 4" xfId="26082" xr:uid="{64CE5839-9161-4CAE-B5B2-29B06DA30B64}"/>
    <cellStyle name="Percentuale 4 4" xfId="6099" xr:uid="{0EC67E84-C1D3-4BBE-B6E5-773648313E3A}"/>
    <cellStyle name="Percentuale 4 4 2" xfId="17516" xr:uid="{8968B539-BD5B-4149-A172-F4B821CB2D8F}"/>
    <cellStyle name="Percentuale 4 4 2 2" xfId="40353" xr:uid="{F3B11C26-51AB-4DAB-ACA9-A24639B5E88E}"/>
    <cellStyle name="Percentuale 4 4 3" xfId="28936" xr:uid="{EDA156A5-6EB0-4FD0-8F88-A14087C1BEEE}"/>
    <cellStyle name="Percentuale 4 5" xfId="11808" xr:uid="{8EE5F3E2-A065-4CA7-A166-BD3F9C2278F8}"/>
    <cellStyle name="Percentuale 4 5 2" xfId="34645" xr:uid="{3481492F-F990-4D83-87F0-1A82822AE910}"/>
    <cellStyle name="Percentuale 4 6" xfId="23228" xr:uid="{6EE871A8-33A5-4F9A-BCB0-B39276A981F9}"/>
    <cellStyle name="Percentuale 5" xfId="174" xr:uid="{87A56D60-8FA2-4FDF-BDEF-31D6CDD88E35}"/>
    <cellStyle name="Percentuale 5 2" xfId="1828" xr:uid="{F9AD462D-B29C-443E-A5B2-8CAF9F47191F}"/>
    <cellStyle name="Percentuale 5 2 2" xfId="4684" xr:uid="{0B3312ED-9E28-425A-8CC8-63F89B68C305}"/>
    <cellStyle name="Percentuale 5 2 2 2" xfId="10393" xr:uid="{0387717A-5328-43F1-AED0-163CA125245B}"/>
    <cellStyle name="Percentuale 5 2 2 2 2" xfId="21810" xr:uid="{F3B396D1-DEB7-4519-98A3-16267EC91340}"/>
    <cellStyle name="Percentuale 5 2 2 2 2 2" xfId="44647" xr:uid="{9287AA74-BE53-43D2-8F4F-BE96DC4021A5}"/>
    <cellStyle name="Percentuale 5 2 2 2 3" xfId="33230" xr:uid="{19D8C873-872C-4146-8C08-C65DA6DDAF96}"/>
    <cellStyle name="Percentuale 5 2 2 3" xfId="16102" xr:uid="{F7F9E265-100A-4F35-A754-0E22299B852E}"/>
    <cellStyle name="Percentuale 5 2 2 3 2" xfId="38939" xr:uid="{C4B028E8-30FB-437B-81E0-BE109590C207}"/>
    <cellStyle name="Percentuale 5 2 2 4" xfId="27522" xr:uid="{D7034C0A-5F06-4320-BF9C-A101175BE2E3}"/>
    <cellStyle name="Percentuale 5 2 3" xfId="7539" xr:uid="{60424199-5EAC-41CB-A2A4-690E1CBC1FF6}"/>
    <cellStyle name="Percentuale 5 2 3 2" xfId="18956" xr:uid="{388FF5B5-04F6-4720-B854-C8386C0BA843}"/>
    <cellStyle name="Percentuale 5 2 3 2 2" xfId="41793" xr:uid="{DB3642EC-CBDE-4810-922A-1B3E62A4048F}"/>
    <cellStyle name="Percentuale 5 2 3 3" xfId="30376" xr:uid="{2FCA0CB7-37CC-420F-9E7D-29E1507FADF5}"/>
    <cellStyle name="Percentuale 5 2 4" xfId="13248" xr:uid="{887BED55-4F44-467F-AB72-C480FE4C207C}"/>
    <cellStyle name="Percentuale 5 2 4 2" xfId="36085" xr:uid="{72BA1C10-2402-4104-B502-45A22320A7F8}"/>
    <cellStyle name="Percentuale 5 2 5" xfId="24668" xr:uid="{E4704F3C-75C3-4A35-ABC4-69118E3890FF}"/>
    <cellStyle name="Percentuale 5 3" xfId="3257" xr:uid="{F16D8C71-0302-4E7F-80D5-3A16EEF59934}"/>
    <cellStyle name="Percentuale 5 3 2" xfId="8966" xr:uid="{419BBBDD-029D-46A2-B07F-8B5C922A0DDB}"/>
    <cellStyle name="Percentuale 5 3 2 2" xfId="20383" xr:uid="{68C9884A-328A-4DB6-ACC5-503A43FE4880}"/>
    <cellStyle name="Percentuale 5 3 2 2 2" xfId="43220" xr:uid="{863AA142-9950-48A2-926C-A169879E29CA}"/>
    <cellStyle name="Percentuale 5 3 2 3" xfId="31803" xr:uid="{2B9DE15E-061F-4191-BE5C-C88F82DD658E}"/>
    <cellStyle name="Percentuale 5 3 3" xfId="14675" xr:uid="{3D6722C1-C339-4510-9284-89CBAABC09AB}"/>
    <cellStyle name="Percentuale 5 3 3 2" xfId="37512" xr:uid="{B2D95843-CC56-4077-AF42-FF1B1C467B83}"/>
    <cellStyle name="Percentuale 5 3 4" xfId="26095" xr:uid="{9DF7AE5C-58E6-496A-B8B4-53AAC2389E4B}"/>
    <cellStyle name="Percentuale 5 4" xfId="6112" xr:uid="{8268EDCD-7587-4A21-86B9-66BDD201A7AE}"/>
    <cellStyle name="Percentuale 5 4 2" xfId="17529" xr:uid="{13829118-676C-4550-A8DA-C2176966410D}"/>
    <cellStyle name="Percentuale 5 4 2 2" xfId="40366" xr:uid="{F05C6CAD-999A-41F5-B75D-18755A6382C6}"/>
    <cellStyle name="Percentuale 5 4 3" xfId="28949" xr:uid="{FAA49BB4-FCC8-4C6D-B275-BB5B3A39F91B}"/>
    <cellStyle name="Percentuale 5 5" xfId="11821" xr:uid="{46ACE599-1B53-4592-825D-606350BF8579}"/>
    <cellStyle name="Percentuale 5 5 2" xfId="34658" xr:uid="{99C89A35-C4BE-45AD-B108-5FC304DF1A05}"/>
    <cellStyle name="Percentuale 5 6" xfId="23241" xr:uid="{F352C689-640D-4F1E-BEEC-F0FDB34DC425}"/>
    <cellStyle name="Standard 73" xfId="361" xr:uid="{C61C34BE-4F85-467D-8042-F90A23367C99}"/>
    <cellStyle name="Standard 74" xfId="362" xr:uid="{2EE0B241-F400-4264-A1A2-D4DDC5822750}"/>
    <cellStyle name="Standard 75" xfId="363" xr:uid="{0613FB33-65F7-4123-A1EC-B9B974667751}"/>
    <cellStyle name="Valuta 10" xfId="357" xr:uid="{6D37B67C-68B9-4AD5-B19C-45C037064B1F}"/>
    <cellStyle name="Valuta 10 10" xfId="11968" xr:uid="{D218CF01-1238-4DDB-A1A4-AB5E281794E2}"/>
    <cellStyle name="Valuta 10 10 2" xfId="34805" xr:uid="{EEACF354-7A22-48C5-8704-CD7ADC1FC40F}"/>
    <cellStyle name="Valuta 10 11" xfId="23388" xr:uid="{F4CE35CD-C930-47AA-AD4A-574C4EDB82C0}"/>
    <cellStyle name="Valuta 10 2" xfId="618" xr:uid="{9EF1F508-EED3-41F3-9CA3-7AA17F37A83E}"/>
    <cellStyle name="Valuta 10 2 2" xfId="2193" xr:uid="{58C0A9C0-4E0F-44FF-8266-5237DE9E0737}"/>
    <cellStyle name="Valuta 10 2 2 2" xfId="5049" xr:uid="{CC2E398A-77DA-42E7-8937-D9A1B64DB0FA}"/>
    <cellStyle name="Valuta 10 2 2 2 2" xfId="10757" xr:uid="{E2CA8DC2-D7FD-4D3A-A435-E78BD9E4A97F}"/>
    <cellStyle name="Valuta 10 2 2 2 2 2" xfId="22175" xr:uid="{1F59142D-0667-4E0C-9975-09C536731247}"/>
    <cellStyle name="Valuta 10 2 2 2 2 2 2" xfId="45012" xr:uid="{D8501CA7-9BB3-4EAA-8BDA-A785AE42F115}"/>
    <cellStyle name="Valuta 10 2 2 2 2 3" xfId="33595" xr:uid="{0F30A665-E729-455D-BB4A-EC88640BBBA9}"/>
    <cellStyle name="Valuta 10 2 2 2 3" xfId="16467" xr:uid="{A4339C0A-57A5-4559-AA33-EDD2F1D54AB4}"/>
    <cellStyle name="Valuta 10 2 2 2 3 2" xfId="39304" xr:uid="{2B017D55-2FC4-447C-B0F1-61484A827858}"/>
    <cellStyle name="Valuta 10 2 2 2 4" xfId="27887" xr:uid="{C182C896-0549-49CC-8E2B-21ED52712C2B}"/>
    <cellStyle name="Valuta 10 2 2 3" xfId="7904" xr:uid="{7B2CF8B1-2CC5-4982-9C53-84A66C4BF406}"/>
    <cellStyle name="Valuta 10 2 2 3 2" xfId="19321" xr:uid="{C00B59E1-ED93-4961-8D16-D5D0C73F40B7}"/>
    <cellStyle name="Valuta 10 2 2 3 2 2" xfId="42158" xr:uid="{747900C4-D1DA-4FEA-BFD1-C629E6F56AE3}"/>
    <cellStyle name="Valuta 10 2 2 3 3" xfId="30741" xr:uid="{0D1F2999-D94C-4A5E-9DED-05E77D19EA6E}"/>
    <cellStyle name="Valuta 10 2 2 4" xfId="13613" xr:uid="{EF2DE8DD-4418-40A3-92CA-F07508F29A0C}"/>
    <cellStyle name="Valuta 10 2 2 4 2" xfId="36450" xr:uid="{A8858595-1784-45C6-99AB-F7E0F1A2B3B7}"/>
    <cellStyle name="Valuta 10 2 2 5" xfId="25033" xr:uid="{69044AEC-44CB-459E-9BC7-E2993931235D}"/>
    <cellStyle name="Valuta 10 2 3" xfId="3622" xr:uid="{C6F01CEF-468B-4469-AE23-BA853CD84634}"/>
    <cellStyle name="Valuta 10 2 3 2" xfId="9331" xr:uid="{DC3C5ED4-E769-4744-9C1B-4F8249B63BF8}"/>
    <cellStyle name="Valuta 10 2 3 2 2" xfId="20748" xr:uid="{BBD04960-FD71-4910-A378-7F4A2B927C79}"/>
    <cellStyle name="Valuta 10 2 3 2 2 2" xfId="43585" xr:uid="{EBA445D1-157A-4C99-90F2-BCD35D6462F4}"/>
    <cellStyle name="Valuta 10 2 3 2 3" xfId="32168" xr:uid="{192F504E-840F-41B0-B5EC-05E2B07CE5DA}"/>
    <cellStyle name="Valuta 10 2 3 3" xfId="15040" xr:uid="{F1E1FF0E-A196-4FC4-845B-AFC91CC0C045}"/>
    <cellStyle name="Valuta 10 2 3 3 2" xfId="37877" xr:uid="{E4ECC0DA-8AA2-4AF2-A1EE-1D9E382A61E1}"/>
    <cellStyle name="Valuta 10 2 3 4" xfId="26460" xr:uid="{505D8473-3AFC-4995-826B-109A9E1F7FF7}"/>
    <cellStyle name="Valuta 10 2 4" xfId="6477" xr:uid="{45AD81E1-B1E3-4E84-9CE7-4CE67887D7CF}"/>
    <cellStyle name="Valuta 10 2 4 2" xfId="17894" xr:uid="{2B6FC141-5C7D-4C73-AF35-A936C45FD486}"/>
    <cellStyle name="Valuta 10 2 4 2 2" xfId="40731" xr:uid="{AFD98E55-B23C-46BF-B1D6-CB6E5C80F67F}"/>
    <cellStyle name="Valuta 10 2 4 3" xfId="29314" xr:uid="{0A89FD77-D5B7-4171-8BEF-94D7675E0B59}"/>
    <cellStyle name="Valuta 10 2 5" xfId="12186" xr:uid="{D129360F-8DE4-485F-813C-32408D7B68F7}"/>
    <cellStyle name="Valuta 10 2 5 2" xfId="35023" xr:uid="{7D0D7E95-AD54-482E-92FD-DD88CA97630E}"/>
    <cellStyle name="Valuta 10 2 6" xfId="23606" xr:uid="{AB23CB1F-D7E0-49C4-9C23-B0E82035D21B}"/>
    <cellStyle name="Valuta 10 3" xfId="879" xr:uid="{9F1B36C0-347D-4984-B0F8-CDD9602E2BC5}"/>
    <cellStyle name="Valuta 10 3 2" xfId="2410" xr:uid="{8C80BBB4-DCB8-4545-AB66-8829BF104E6A}"/>
    <cellStyle name="Valuta 10 3 2 2" xfId="5266" xr:uid="{1140C617-42DA-4484-91E4-026D20545FE5}"/>
    <cellStyle name="Valuta 10 3 2 2 2" xfId="10974" xr:uid="{0A7A96E5-51DF-4EB7-B97A-B30ECA57E440}"/>
    <cellStyle name="Valuta 10 3 2 2 2 2" xfId="22392" xr:uid="{ECEC6378-BBF4-46A4-A468-0CC39F80B19D}"/>
    <cellStyle name="Valuta 10 3 2 2 2 2 2" xfId="45229" xr:uid="{0A68C88D-5A81-4BE8-8E3D-AF40690C5B2E}"/>
    <cellStyle name="Valuta 10 3 2 2 2 3" xfId="33812" xr:uid="{B9CF55D1-9FF6-48B9-80C9-F2F9FADC666D}"/>
    <cellStyle name="Valuta 10 3 2 2 3" xfId="16684" xr:uid="{749F8D72-B733-4885-83F9-8BD13934702E}"/>
    <cellStyle name="Valuta 10 3 2 2 3 2" xfId="39521" xr:uid="{A886CB67-E0A8-47A3-8CA9-BB9B7DF58914}"/>
    <cellStyle name="Valuta 10 3 2 2 4" xfId="28104" xr:uid="{697C856A-F1C9-4808-85CC-BDE4CA071E5E}"/>
    <cellStyle name="Valuta 10 3 2 3" xfId="8121" xr:uid="{2DEFC8F0-B233-4C76-A322-B16221ED930D}"/>
    <cellStyle name="Valuta 10 3 2 3 2" xfId="19538" xr:uid="{FE28E035-DCDB-408A-A7C8-CBFD762DDB47}"/>
    <cellStyle name="Valuta 10 3 2 3 2 2" xfId="42375" xr:uid="{C0C5EC1E-3342-4795-B60E-5F453B7F3EAA}"/>
    <cellStyle name="Valuta 10 3 2 3 3" xfId="30958" xr:uid="{D59C3004-07A6-4B4A-ACA0-D990B0129D95}"/>
    <cellStyle name="Valuta 10 3 2 4" xfId="13830" xr:uid="{8E690321-07C8-4832-8085-857832C98485}"/>
    <cellStyle name="Valuta 10 3 2 4 2" xfId="36667" xr:uid="{C2B81544-F0D2-442F-B2FC-A248623F6D8D}"/>
    <cellStyle name="Valuta 10 3 2 5" xfId="25250" xr:uid="{FE847A2B-64FB-48BD-A1D3-91A1FBEA2CBB}"/>
    <cellStyle name="Valuta 10 3 3" xfId="3839" xr:uid="{A82A78C2-C273-4A02-95D1-4D4EAD00084C}"/>
    <cellStyle name="Valuta 10 3 3 2" xfId="9548" xr:uid="{7CAE6757-7442-4CE5-8E69-BAF4B4BC7FAF}"/>
    <cellStyle name="Valuta 10 3 3 2 2" xfId="20965" xr:uid="{E57B09E3-C971-4E13-B486-1A0CA9FC726E}"/>
    <cellStyle name="Valuta 10 3 3 2 2 2" xfId="43802" xr:uid="{1A9158C5-A5A3-4DA8-8DBA-BD0935732ABB}"/>
    <cellStyle name="Valuta 10 3 3 2 3" xfId="32385" xr:uid="{0C039E61-416B-44F7-B268-2BEB27936D5F}"/>
    <cellStyle name="Valuta 10 3 3 3" xfId="15257" xr:uid="{FFC3B353-CA6F-4054-BBA5-8BD69A04A807}"/>
    <cellStyle name="Valuta 10 3 3 3 2" xfId="38094" xr:uid="{7C1017D7-BD5B-4283-ADB3-AA0F50B27EDD}"/>
    <cellStyle name="Valuta 10 3 3 4" xfId="26677" xr:uid="{72ECDCA9-1CBE-4703-A610-69DF6968549B}"/>
    <cellStyle name="Valuta 10 3 4" xfId="6694" xr:uid="{8F3DF06A-7824-4BD5-A697-2653F83530D3}"/>
    <cellStyle name="Valuta 10 3 4 2" xfId="18111" xr:uid="{7CEAF2AF-7188-4AFC-9CC8-F69AACB477ED}"/>
    <cellStyle name="Valuta 10 3 4 2 2" xfId="40948" xr:uid="{371E5E9E-0BBD-4AAC-AA02-AEE32CA4B91D}"/>
    <cellStyle name="Valuta 10 3 4 3" xfId="29531" xr:uid="{71914A3E-A90D-4D85-9B61-805DACEA072D}"/>
    <cellStyle name="Valuta 10 3 5" xfId="12403" xr:uid="{92C2C470-14C0-405B-9AF9-903D574FD7DF}"/>
    <cellStyle name="Valuta 10 3 5 2" xfId="35240" xr:uid="{D27E90E4-CD16-479E-A153-D81D8E004FC9}"/>
    <cellStyle name="Valuta 10 3 6" xfId="23823" xr:uid="{EB72409C-AE5E-4D61-957B-B8691A0901E3}"/>
    <cellStyle name="Valuta 10 4" xfId="1126" xr:uid="{7EABBFFA-EA41-4865-ACC0-1FCE45FDB0AB}"/>
    <cellStyle name="Valuta 10 4 2" xfId="2627" xr:uid="{C5CFB09B-17AC-48D8-AAD7-5B01D5AB9802}"/>
    <cellStyle name="Valuta 10 4 2 2" xfId="5483" xr:uid="{C89D6909-EB96-4FC2-8E6B-0FF4F775A930}"/>
    <cellStyle name="Valuta 10 4 2 2 2" xfId="11191" xr:uid="{8770132A-9BC5-4810-9AD3-F4BDC2A193F5}"/>
    <cellStyle name="Valuta 10 4 2 2 2 2" xfId="22609" xr:uid="{1643B67A-0692-4B6A-A5A6-A146372DD4C7}"/>
    <cellStyle name="Valuta 10 4 2 2 2 2 2" xfId="45446" xr:uid="{FA27218B-823D-42F2-8470-284BA45659E3}"/>
    <cellStyle name="Valuta 10 4 2 2 2 3" xfId="34029" xr:uid="{E8809BA7-2507-40A4-BA78-5603F2519D35}"/>
    <cellStyle name="Valuta 10 4 2 2 3" xfId="16901" xr:uid="{325DEF7B-663A-4436-A103-8A638E400151}"/>
    <cellStyle name="Valuta 10 4 2 2 3 2" xfId="39738" xr:uid="{89F16630-2791-4493-B81F-A76700D0F7BA}"/>
    <cellStyle name="Valuta 10 4 2 2 4" xfId="28321" xr:uid="{DD2EA92E-D4AC-4043-B31A-3B281D5DA560}"/>
    <cellStyle name="Valuta 10 4 2 3" xfId="8338" xr:uid="{E367AB76-746F-4F35-B7B7-72B4EB7FA819}"/>
    <cellStyle name="Valuta 10 4 2 3 2" xfId="19755" xr:uid="{E5909945-3673-4158-AA71-414420D686DB}"/>
    <cellStyle name="Valuta 10 4 2 3 2 2" xfId="42592" xr:uid="{9C18093F-C323-4936-AA91-D9EFC90D056E}"/>
    <cellStyle name="Valuta 10 4 2 3 3" xfId="31175" xr:uid="{52DC9ABA-20DC-48CA-AC0A-FE3CE03EB76E}"/>
    <cellStyle name="Valuta 10 4 2 4" xfId="14047" xr:uid="{B96ADA77-71EA-40E3-88FA-94D2B782FEFD}"/>
    <cellStyle name="Valuta 10 4 2 4 2" xfId="36884" xr:uid="{3056406F-ACE3-400E-82E4-CEDC97AB852E}"/>
    <cellStyle name="Valuta 10 4 2 5" xfId="25467" xr:uid="{6C21745C-C84A-4588-8A18-3E04ED677350}"/>
    <cellStyle name="Valuta 10 4 3" xfId="4056" xr:uid="{6ECC6DCF-BD56-4653-ACF2-8E6E56D0944F}"/>
    <cellStyle name="Valuta 10 4 3 2" xfId="9765" xr:uid="{764DC25F-516A-4F87-BFAA-B6366E39DC63}"/>
    <cellStyle name="Valuta 10 4 3 2 2" xfId="21182" xr:uid="{6A2F86C2-32E0-493C-B4C9-A5563481585F}"/>
    <cellStyle name="Valuta 10 4 3 2 2 2" xfId="44019" xr:uid="{B0137F55-5FA5-43CD-990D-2CDC4097594F}"/>
    <cellStyle name="Valuta 10 4 3 2 3" xfId="32602" xr:uid="{CC4B8E54-128A-4100-8158-E105A04ABA95}"/>
    <cellStyle name="Valuta 10 4 3 3" xfId="15474" xr:uid="{62FCCDDD-3FB1-4C55-9AB5-158E5373ACF4}"/>
    <cellStyle name="Valuta 10 4 3 3 2" xfId="38311" xr:uid="{B77D7620-4455-40FE-835B-A03AD0C5F188}"/>
    <cellStyle name="Valuta 10 4 3 4" xfId="26894" xr:uid="{242DEB0F-62FB-4338-8141-4A40A39D5163}"/>
    <cellStyle name="Valuta 10 4 4" xfId="6911" xr:uid="{DEC8C22F-2F10-4996-B19A-F98CAE5FF8E9}"/>
    <cellStyle name="Valuta 10 4 4 2" xfId="18328" xr:uid="{F1B0FD8C-278A-427F-8236-16EBBA1D4909}"/>
    <cellStyle name="Valuta 10 4 4 2 2" xfId="41165" xr:uid="{682B9F3B-1070-47E2-9241-E3603F94CA7B}"/>
    <cellStyle name="Valuta 10 4 4 3" xfId="29748" xr:uid="{53C9C8FA-4E2E-4A5E-964E-424519FE64C0}"/>
    <cellStyle name="Valuta 10 4 5" xfId="12620" xr:uid="{18BB8945-AC4D-48CC-BAAF-1B8639AB5177}"/>
    <cellStyle name="Valuta 10 4 5 2" xfId="35457" xr:uid="{53937439-523F-48F8-91D3-8B16802D97E9}"/>
    <cellStyle name="Valuta 10 4 6" xfId="24040" xr:uid="{BE322E02-202C-477A-A3F3-75F8D42A0B1B}"/>
    <cellStyle name="Valuta 10 5" xfId="1373" xr:uid="{122CCF36-8C6F-4C20-B6B4-3059D9B46DCC}"/>
    <cellStyle name="Valuta 10 5 2" xfId="2844" xr:uid="{54F20125-5043-4290-AB50-3094D73A3FD8}"/>
    <cellStyle name="Valuta 10 5 2 2" xfId="5700" xr:uid="{CA2A1E4E-9BAB-488B-95AF-EF2AC4105E4E}"/>
    <cellStyle name="Valuta 10 5 2 2 2" xfId="11408" xr:uid="{88923953-352F-40BB-9F6A-6227421BEBDC}"/>
    <cellStyle name="Valuta 10 5 2 2 2 2" xfId="22826" xr:uid="{8CA06F88-4205-4956-B5F4-720C495C5113}"/>
    <cellStyle name="Valuta 10 5 2 2 2 2 2" xfId="45663" xr:uid="{AF0237EC-6173-4A2A-AA02-281976768359}"/>
    <cellStyle name="Valuta 10 5 2 2 2 3" xfId="34246" xr:uid="{C71265E8-B4E2-4431-86A1-AF4172BD6903}"/>
    <cellStyle name="Valuta 10 5 2 2 3" xfId="17118" xr:uid="{E71AE2B0-8BF7-459F-A1F0-BA52B8D82376}"/>
    <cellStyle name="Valuta 10 5 2 2 3 2" xfId="39955" xr:uid="{6FA3083A-26AB-4734-9637-AB1006046D0A}"/>
    <cellStyle name="Valuta 10 5 2 2 4" xfId="28538" xr:uid="{1BC8870C-24AA-4BB2-AE08-6EE410314A57}"/>
    <cellStyle name="Valuta 10 5 2 3" xfId="8555" xr:uid="{18F80FFB-5022-4598-A4B7-B4124E86838F}"/>
    <cellStyle name="Valuta 10 5 2 3 2" xfId="19972" xr:uid="{74001C8A-0BCA-4A09-9355-1E71F7FEE2DF}"/>
    <cellStyle name="Valuta 10 5 2 3 2 2" xfId="42809" xr:uid="{B9E8F82B-F765-4F24-AD28-B5E4DA8F2237}"/>
    <cellStyle name="Valuta 10 5 2 3 3" xfId="31392" xr:uid="{7E217E38-0EE7-46AC-A2AD-D9B14F30526C}"/>
    <cellStyle name="Valuta 10 5 2 4" xfId="14264" xr:uid="{835EC4D9-D9B2-4692-8A43-0DE0AB4CA0C4}"/>
    <cellStyle name="Valuta 10 5 2 4 2" xfId="37101" xr:uid="{29D026F6-7488-4C87-B106-699B9DB3C1B4}"/>
    <cellStyle name="Valuta 10 5 2 5" xfId="25684" xr:uid="{A20FA3B7-FF51-4585-A24D-30A570A2136C}"/>
    <cellStyle name="Valuta 10 5 3" xfId="4273" xr:uid="{8B22F647-8BA9-4991-823B-5E919D1384E6}"/>
    <cellStyle name="Valuta 10 5 3 2" xfId="9982" xr:uid="{81B84C2F-0708-4856-B741-D24593D3E800}"/>
    <cellStyle name="Valuta 10 5 3 2 2" xfId="21399" xr:uid="{C1A1E0A9-80E9-4380-88F9-E8942B050E52}"/>
    <cellStyle name="Valuta 10 5 3 2 2 2" xfId="44236" xr:uid="{C9BE6944-1A42-4E41-837B-2C7DABAE3D2C}"/>
    <cellStyle name="Valuta 10 5 3 2 3" xfId="32819" xr:uid="{372FBC26-F41F-4B25-AC8F-4ABBF67EDE89}"/>
    <cellStyle name="Valuta 10 5 3 3" xfId="15691" xr:uid="{485F0B71-0308-4D1B-96E2-DB5EADB6F9F0}"/>
    <cellStyle name="Valuta 10 5 3 3 2" xfId="38528" xr:uid="{761865D7-BFDD-4F0C-B9D3-75FA2F36C18D}"/>
    <cellStyle name="Valuta 10 5 3 4" xfId="27111" xr:uid="{90D465B3-0954-41F7-AA6C-D7C063402BB5}"/>
    <cellStyle name="Valuta 10 5 4" xfId="7128" xr:uid="{D6B79CE2-B709-4596-BF65-A9874F4C7D0B}"/>
    <cellStyle name="Valuta 10 5 4 2" xfId="18545" xr:uid="{6996C4CA-B2D1-4BF5-B1F5-C27629E8C1A1}"/>
    <cellStyle name="Valuta 10 5 4 2 2" xfId="41382" xr:uid="{101A8C6E-2450-419E-87B1-84E1A27DFC99}"/>
    <cellStyle name="Valuta 10 5 4 3" xfId="29965" xr:uid="{28687D03-AA8E-4BED-B045-50313E46EB59}"/>
    <cellStyle name="Valuta 10 5 5" xfId="12837" xr:uid="{F9DAABFA-21C6-4921-BBD9-5D7EC9A3C78E}"/>
    <cellStyle name="Valuta 10 5 5 2" xfId="35674" xr:uid="{B4BCAE6B-77AC-4264-95E3-3D88BDC0B0ED}"/>
    <cellStyle name="Valuta 10 5 6" xfId="24257" xr:uid="{D15181E7-7BD2-4D62-852F-398E52098FD0}"/>
    <cellStyle name="Valuta 10 6" xfId="1620" xr:uid="{495F3727-4BC1-4A03-B6CD-7E5D5D13E1D9}"/>
    <cellStyle name="Valuta 10 6 2" xfId="3061" xr:uid="{77BFFCDF-F446-468F-A933-B5B3B7D537FA}"/>
    <cellStyle name="Valuta 10 6 2 2" xfId="5917" xr:uid="{07E21CCC-606F-4A59-8ECD-A4B5F12282FF}"/>
    <cellStyle name="Valuta 10 6 2 2 2" xfId="11625" xr:uid="{A094B39E-C297-4D5C-87C1-50D8D8109296}"/>
    <cellStyle name="Valuta 10 6 2 2 2 2" xfId="23043" xr:uid="{DF3E603A-50C9-40F8-B9FA-BDAF5C87945A}"/>
    <cellStyle name="Valuta 10 6 2 2 2 2 2" xfId="45880" xr:uid="{E83B07AD-8795-4859-A721-CEC38F0C970A}"/>
    <cellStyle name="Valuta 10 6 2 2 2 3" xfId="34463" xr:uid="{85294B13-0B43-464D-9ABF-3C5AF324622E}"/>
    <cellStyle name="Valuta 10 6 2 2 3" xfId="17335" xr:uid="{DC29994F-0C96-4A9A-92E3-4CCFBC488241}"/>
    <cellStyle name="Valuta 10 6 2 2 3 2" xfId="40172" xr:uid="{20E39143-DC75-4C18-8B0F-63C2C711F16B}"/>
    <cellStyle name="Valuta 10 6 2 2 4" xfId="28755" xr:uid="{4D97C392-4B3F-48E2-A072-B37812DE73FE}"/>
    <cellStyle name="Valuta 10 6 2 3" xfId="8772" xr:uid="{DE95DADA-3302-4D9D-97FA-29D1E4427C57}"/>
    <cellStyle name="Valuta 10 6 2 3 2" xfId="20189" xr:uid="{8989F191-519A-442A-B8E2-E5E47414F3C2}"/>
    <cellStyle name="Valuta 10 6 2 3 2 2" xfId="43026" xr:uid="{696B4D19-E7F0-432B-AB8B-C3D6005DA12B}"/>
    <cellStyle name="Valuta 10 6 2 3 3" xfId="31609" xr:uid="{7E9BA72D-BE5A-4D38-8405-08C3137B173D}"/>
    <cellStyle name="Valuta 10 6 2 4" xfId="14481" xr:uid="{F2B0AD60-4D27-4A32-B097-44076F621935}"/>
    <cellStyle name="Valuta 10 6 2 4 2" xfId="37318" xr:uid="{8E582B2B-5C23-41C3-ACA8-A0118EA8F179}"/>
    <cellStyle name="Valuta 10 6 2 5" xfId="25901" xr:uid="{AC769810-4FE1-4535-8FF5-FC37C2281ABC}"/>
    <cellStyle name="Valuta 10 6 3" xfId="4490" xr:uid="{D3842793-AC7E-4253-AE5A-741274C96DB3}"/>
    <cellStyle name="Valuta 10 6 3 2" xfId="10199" xr:uid="{3365F0C8-5A37-4A52-86DE-4F7D7F256D74}"/>
    <cellStyle name="Valuta 10 6 3 2 2" xfId="21616" xr:uid="{E39F4E1E-E2AF-409B-8CD3-776DC174B737}"/>
    <cellStyle name="Valuta 10 6 3 2 2 2" xfId="44453" xr:uid="{1911D60E-8842-405C-B345-58C82A4A5B87}"/>
    <cellStyle name="Valuta 10 6 3 2 3" xfId="33036" xr:uid="{72883183-3423-4D04-B15F-0C7D3FFA74FD}"/>
    <cellStyle name="Valuta 10 6 3 3" xfId="15908" xr:uid="{2D60CF80-41AF-4E61-9B1D-15529B76F2F8}"/>
    <cellStyle name="Valuta 10 6 3 3 2" xfId="38745" xr:uid="{7E52984A-991C-4CA3-AEBF-F372E67A754C}"/>
    <cellStyle name="Valuta 10 6 3 4" xfId="27328" xr:uid="{3CDF74B3-4E68-433B-B95A-1F1159C57338}"/>
    <cellStyle name="Valuta 10 6 4" xfId="7345" xr:uid="{91A453CC-4413-4D05-991F-7522D4D8FFAE}"/>
    <cellStyle name="Valuta 10 6 4 2" xfId="18762" xr:uid="{39131CD0-D705-450F-BA50-4A3637260F46}"/>
    <cellStyle name="Valuta 10 6 4 2 2" xfId="41599" xr:uid="{E9B71DD8-4CD6-4D5B-9E87-A3DA6A3139F5}"/>
    <cellStyle name="Valuta 10 6 4 3" xfId="30182" xr:uid="{465DCE40-407A-4FEB-A9A2-4C9BE8DDB684}"/>
    <cellStyle name="Valuta 10 6 5" xfId="13054" xr:uid="{D4A9D1DD-6712-4EA1-84A2-AB7C76DF4208}"/>
    <cellStyle name="Valuta 10 6 5 2" xfId="35891" xr:uid="{982D44EB-45E9-49F4-A65D-D2966B28E4B2}"/>
    <cellStyle name="Valuta 10 6 6" xfId="24474" xr:uid="{08412AF3-1650-467E-96FF-9922E4098C28}"/>
    <cellStyle name="Valuta 10 7" xfId="1975" xr:uid="{58EEF4D2-1C82-40C1-94DD-C842CF392CB4}"/>
    <cellStyle name="Valuta 10 7 2" xfId="4831" xr:uid="{958CF6D9-F6B1-4FE6-A14D-D3EAC0D9C1FF}"/>
    <cellStyle name="Valuta 10 7 2 2" xfId="10539" xr:uid="{1557F85F-EE3B-43DD-A7E4-908D12092E96}"/>
    <cellStyle name="Valuta 10 7 2 2 2" xfId="21957" xr:uid="{F80A9035-96F6-4931-A6AB-822DBE82ED2D}"/>
    <cellStyle name="Valuta 10 7 2 2 2 2" xfId="44794" xr:uid="{8D163E38-D68C-48B0-9DBE-870F16FE45FC}"/>
    <cellStyle name="Valuta 10 7 2 2 3" xfId="33377" xr:uid="{6D31A3EC-66A3-4CBC-A9DC-1DE45FEB0782}"/>
    <cellStyle name="Valuta 10 7 2 3" xfId="16249" xr:uid="{C64F99D0-9234-430E-90EA-488E5DC3EEEB}"/>
    <cellStyle name="Valuta 10 7 2 3 2" xfId="39086" xr:uid="{256F91DD-3035-4168-BEA7-39AA8C8F379E}"/>
    <cellStyle name="Valuta 10 7 2 4" xfId="27669" xr:uid="{574ACCD0-9F4C-407F-977A-E8487B4F5A22}"/>
    <cellStyle name="Valuta 10 7 3" xfId="7686" xr:uid="{788C5AF7-0BF2-4085-9CCC-A554D07AE991}"/>
    <cellStyle name="Valuta 10 7 3 2" xfId="19103" xr:uid="{118E324C-CDB6-42DD-892A-9D1ABE8D37F6}"/>
    <cellStyle name="Valuta 10 7 3 2 2" xfId="41940" xr:uid="{12BAF5F6-363F-4103-8F2A-119726DACB02}"/>
    <cellStyle name="Valuta 10 7 3 3" xfId="30523" xr:uid="{2C86C362-D64E-4E10-8FB9-AF8A9F4F15E2}"/>
    <cellStyle name="Valuta 10 7 4" xfId="13395" xr:uid="{BCA83BCB-FD23-4B4F-BDE0-E1B3051D09ED}"/>
    <cellStyle name="Valuta 10 7 4 2" xfId="36232" xr:uid="{22C5F9F5-FBB0-4755-B0CD-CC84859A4C20}"/>
    <cellStyle name="Valuta 10 7 5" xfId="24815" xr:uid="{644BE6FE-1988-485A-8A9A-6F82FB8AC215}"/>
    <cellStyle name="Valuta 10 8" xfId="3404" xr:uid="{C488AD20-A78D-4DFE-B5FE-F9CE4C81C57E}"/>
    <cellStyle name="Valuta 10 8 2" xfId="9113" xr:uid="{7BC37B65-39C2-4E99-9028-2B2B1D1F78B9}"/>
    <cellStyle name="Valuta 10 8 2 2" xfId="20530" xr:uid="{133BB6B2-F003-485B-BCB1-963E48805A83}"/>
    <cellStyle name="Valuta 10 8 2 2 2" xfId="43367" xr:uid="{7FA802EC-EFC7-492A-B768-AA44FB7DD3DB}"/>
    <cellStyle name="Valuta 10 8 2 3" xfId="31950" xr:uid="{D7C0C731-149F-4E0C-B94F-1575302889A4}"/>
    <cellStyle name="Valuta 10 8 3" xfId="14822" xr:uid="{2B3F0BF9-47DD-4345-94C8-D3AEC84E8B4A}"/>
    <cellStyle name="Valuta 10 8 3 2" xfId="37659" xr:uid="{D96D118B-2F4E-4EC5-86F5-CA2F8182A24C}"/>
    <cellStyle name="Valuta 10 8 4" xfId="26242" xr:uid="{AACAF715-0973-4592-81D3-2F4296050EEB}"/>
    <cellStyle name="Valuta 10 9" xfId="6259" xr:uid="{B7B50699-FC2E-4D33-B3E2-5C25723E712B}"/>
    <cellStyle name="Valuta 10 9 2" xfId="17676" xr:uid="{BA5259C4-DD26-494F-B9A0-DB7A52536F55}"/>
    <cellStyle name="Valuta 10 9 2 2" xfId="40513" xr:uid="{F7A0D568-918B-4F34-91C6-F6BB0F863820}"/>
    <cellStyle name="Valuta 10 9 3" xfId="29096" xr:uid="{3C14F6BE-C8D7-4A31-9735-53457D750785}"/>
    <cellStyle name="Valuta 11" xfId="177" xr:uid="{32EC3541-1735-447C-84A3-9478E2FFE8B7}"/>
    <cellStyle name="Valuta 11 2" xfId="1831" xr:uid="{DEC9E707-1493-4991-A2D4-7B438A0CB288}"/>
    <cellStyle name="Valuta 11 2 2" xfId="4687" xr:uid="{471207F4-9340-4C95-98C2-677EFBEA8202}"/>
    <cellStyle name="Valuta 11 2 2 2" xfId="10396" xr:uid="{FCC29AA8-CB4C-44C1-87EF-4B0AA2EC7735}"/>
    <cellStyle name="Valuta 11 2 2 2 2" xfId="21813" xr:uid="{6D71647D-CFE0-42D3-AA99-1F1E8EC80737}"/>
    <cellStyle name="Valuta 11 2 2 2 2 2" xfId="44650" xr:uid="{57F974BE-BBD5-40FB-8373-733DAAE93CD8}"/>
    <cellStyle name="Valuta 11 2 2 2 3" xfId="33233" xr:uid="{2B98A510-8555-4FF3-A254-AFC48C5ED9A3}"/>
    <cellStyle name="Valuta 11 2 2 3" xfId="16105" xr:uid="{576CB113-710A-4B01-943F-906AC5F09431}"/>
    <cellStyle name="Valuta 11 2 2 3 2" xfId="38942" xr:uid="{326F4311-4037-4DB5-AF4F-7D73BB3A6AC9}"/>
    <cellStyle name="Valuta 11 2 2 4" xfId="27525" xr:uid="{DE624B4A-4CD0-4745-A18A-FBA09334203F}"/>
    <cellStyle name="Valuta 11 2 3" xfId="7542" xr:uid="{0F49FA65-A876-4AC8-AD24-AF2BA2AF9B36}"/>
    <cellStyle name="Valuta 11 2 3 2" xfId="18959" xr:uid="{D9A758A0-4F62-4989-9FBB-11D865053F40}"/>
    <cellStyle name="Valuta 11 2 3 2 2" xfId="41796" xr:uid="{9CDB11C6-97B1-4D80-9C5D-9AC7C3496F10}"/>
    <cellStyle name="Valuta 11 2 3 3" xfId="30379" xr:uid="{C20876D7-A700-4D38-8546-25EDAC1E917A}"/>
    <cellStyle name="Valuta 11 2 4" xfId="13251" xr:uid="{5898D346-3099-4D9D-AB9E-A48E509AA4AE}"/>
    <cellStyle name="Valuta 11 2 4 2" xfId="36088" xr:uid="{FF09FAFF-EFBE-4340-9D0E-59705A28EF49}"/>
    <cellStyle name="Valuta 11 2 5" xfId="24671" xr:uid="{3CFF7781-AD0D-4393-8BF8-3C2D5CEA77FF}"/>
    <cellStyle name="Valuta 11 3" xfId="3260" xr:uid="{25200D07-7EAA-4CA4-BA1A-7FAE1B429225}"/>
    <cellStyle name="Valuta 11 3 2" xfId="8969" xr:uid="{E703C1A7-06E4-46AA-A4A0-5AAE2368B292}"/>
    <cellStyle name="Valuta 11 3 2 2" xfId="20386" xr:uid="{893489EC-1017-4079-A145-AAAE04C62CDA}"/>
    <cellStyle name="Valuta 11 3 2 2 2" xfId="43223" xr:uid="{6D8D2245-D227-479D-BFA6-3CA999E543B5}"/>
    <cellStyle name="Valuta 11 3 2 3" xfId="31806" xr:uid="{C65FC656-3A0C-4304-B7CC-CFC64F925F0C}"/>
    <cellStyle name="Valuta 11 3 3" xfId="14678" xr:uid="{EAE16C9A-F95E-403D-B46E-BC19BA74CB47}"/>
    <cellStyle name="Valuta 11 3 3 2" xfId="37515" xr:uid="{0D71E967-CA84-403B-AA8C-6F6BA3A5AA46}"/>
    <cellStyle name="Valuta 11 3 4" xfId="26098" xr:uid="{D395074B-22FF-4D87-9CE9-BD0455F26537}"/>
    <cellStyle name="Valuta 11 4" xfId="6115" xr:uid="{E4E421E7-403D-45ED-AE6E-3AB089E7A90C}"/>
    <cellStyle name="Valuta 11 4 2" xfId="17532" xr:uid="{8E1D8B14-4481-4120-9E22-DEF902B917C8}"/>
    <cellStyle name="Valuta 11 4 2 2" xfId="40369" xr:uid="{43B93C66-8053-40E9-93AF-A8F8D1FDB854}"/>
    <cellStyle name="Valuta 11 4 3" xfId="28952" xr:uid="{EC4C7A35-F090-47D5-A8F8-AA04BE9EB0E3}"/>
    <cellStyle name="Valuta 11 5" xfId="11824" xr:uid="{4B5CFAC5-7092-424B-882F-8A7EF10C0AA7}"/>
    <cellStyle name="Valuta 11 5 2" xfId="34661" xr:uid="{073862A5-2CF3-4F42-862F-842C907F898E}"/>
    <cellStyle name="Valuta 11 6" xfId="23244" xr:uid="{835E7A7C-B921-405A-AD35-DE33F096A7E2}"/>
    <cellStyle name="Valuta 12" xfId="485" xr:uid="{182A80DA-9E7B-489D-95B1-630E750ED19C}"/>
    <cellStyle name="Valuta 12 2" xfId="2083" xr:uid="{0C070994-7C15-4BEC-9630-470BA51BD91D}"/>
    <cellStyle name="Valuta 12 2 2" xfId="4939" xr:uid="{EF29A878-CCDA-4DB8-AD51-CB5A403D1329}"/>
    <cellStyle name="Valuta 12 2 2 2" xfId="10647" xr:uid="{98D745D3-DF01-4E89-825B-9C00E7E6F3EC}"/>
    <cellStyle name="Valuta 12 2 2 2 2" xfId="22065" xr:uid="{C3626EA4-343C-44FA-B0FC-5B17085DDF84}"/>
    <cellStyle name="Valuta 12 2 2 2 2 2" xfId="44902" xr:uid="{4727A204-2510-45D8-9931-53B7C1B52EA1}"/>
    <cellStyle name="Valuta 12 2 2 2 3" xfId="33485" xr:uid="{90F13296-183F-496C-BBD2-94EDA544D2D5}"/>
    <cellStyle name="Valuta 12 2 2 3" xfId="16357" xr:uid="{B3ED3225-5F62-48F1-B355-C24466EB505E}"/>
    <cellStyle name="Valuta 12 2 2 3 2" xfId="39194" xr:uid="{CEAEDB30-A311-43AD-B1E2-CA77A96D4D6B}"/>
    <cellStyle name="Valuta 12 2 2 4" xfId="27777" xr:uid="{756470BA-C5A8-4075-A443-E05362BDF3B3}"/>
    <cellStyle name="Valuta 12 2 3" xfId="7794" xr:uid="{38CF7FC6-2A5F-4A11-841C-12538C0E4A73}"/>
    <cellStyle name="Valuta 12 2 3 2" xfId="19211" xr:uid="{6C9C8293-655D-4541-9DBF-DDAF346240DB}"/>
    <cellStyle name="Valuta 12 2 3 2 2" xfId="42048" xr:uid="{3DC941F0-40AB-4A9F-B9AD-D4815E0483DE}"/>
    <cellStyle name="Valuta 12 2 3 3" xfId="30631" xr:uid="{08B9DC63-D2DC-4169-A6F7-AF31D63DBF02}"/>
    <cellStyle name="Valuta 12 2 4" xfId="13503" xr:uid="{CB6EB0FB-4165-4B5B-ADB4-96E4A74D9634}"/>
    <cellStyle name="Valuta 12 2 4 2" xfId="36340" xr:uid="{0991A2E3-A147-4FC4-B548-58642D0DD6C5}"/>
    <cellStyle name="Valuta 12 2 5" xfId="24923" xr:uid="{E74A2F89-DE0C-4E54-83E1-2BF8226EEB39}"/>
    <cellStyle name="Valuta 12 3" xfId="3512" xr:uid="{E38D6877-45C1-47A3-9D35-0584A61E6AD6}"/>
    <cellStyle name="Valuta 12 3 2" xfId="9221" xr:uid="{BAE8FA45-7E62-45E4-9C19-36FB6246F941}"/>
    <cellStyle name="Valuta 12 3 2 2" xfId="20638" xr:uid="{875BAC93-2355-4FB5-9238-A73EEF864174}"/>
    <cellStyle name="Valuta 12 3 2 2 2" xfId="43475" xr:uid="{25E8DB99-8B9D-4395-BC1F-9F4618BA45A0}"/>
    <cellStyle name="Valuta 12 3 2 3" xfId="32058" xr:uid="{79446130-690E-4867-82CA-3CBBE6520FAA}"/>
    <cellStyle name="Valuta 12 3 3" xfId="14930" xr:uid="{194C3D07-1DD5-462D-AD01-60D01FE4BA59}"/>
    <cellStyle name="Valuta 12 3 3 2" xfId="37767" xr:uid="{5A1533C6-C22F-474C-A26A-DFFE37AC364A}"/>
    <cellStyle name="Valuta 12 3 4" xfId="26350" xr:uid="{39BB14C5-A947-43C6-A75C-8EA4EC4765C4}"/>
    <cellStyle name="Valuta 12 4" xfId="6367" xr:uid="{8A299518-5EDD-4E0B-AD34-6C413B3206EB}"/>
    <cellStyle name="Valuta 12 4 2" xfId="17784" xr:uid="{C1F3784C-8B15-4B31-A366-2991B5472028}"/>
    <cellStyle name="Valuta 12 4 2 2" xfId="40621" xr:uid="{5AC7CA92-A2A7-45E0-81A4-EB4A31A23C0E}"/>
    <cellStyle name="Valuta 12 4 3" xfId="29204" xr:uid="{91822C54-24EB-4D98-9299-1B3BE97C3483}"/>
    <cellStyle name="Valuta 12 5" xfId="12076" xr:uid="{2E600DDF-2F77-4369-9A75-3336654ED6F8}"/>
    <cellStyle name="Valuta 12 5 2" xfId="34913" xr:uid="{9024CAD2-7A56-4FE3-BC5E-5329F1DCB8D1}"/>
    <cellStyle name="Valuta 12 6" xfId="23496" xr:uid="{5EEC3FB2-2702-4437-BA8B-885CCE9B6636}"/>
    <cellStyle name="Valuta 13" xfId="752" xr:uid="{8A4761D3-4402-4E72-A18D-0E9ECC4F7A7B}"/>
    <cellStyle name="Valuta 13 2" xfId="2300" xr:uid="{D15CF97F-C10B-470F-B071-ACDA1608D4BD}"/>
    <cellStyle name="Valuta 13 2 2" xfId="5156" xr:uid="{D17EC3DE-9E68-4DAC-99B6-884575169FFA}"/>
    <cellStyle name="Valuta 13 2 2 2" xfId="10864" xr:uid="{0AAA69BD-2655-4333-91E3-DD988416AB0F}"/>
    <cellStyle name="Valuta 13 2 2 2 2" xfId="22282" xr:uid="{9816506B-A331-49AF-A814-8266C7440F15}"/>
    <cellStyle name="Valuta 13 2 2 2 2 2" xfId="45119" xr:uid="{6A29E82E-B57D-4704-B562-F3387352257F}"/>
    <cellStyle name="Valuta 13 2 2 2 3" xfId="33702" xr:uid="{FB6C86B5-4608-4AD1-A314-1297426CC629}"/>
    <cellStyle name="Valuta 13 2 2 3" xfId="16574" xr:uid="{CD088A01-9D48-48E3-9C6E-0C751EBA2C27}"/>
    <cellStyle name="Valuta 13 2 2 3 2" xfId="39411" xr:uid="{18DAB0D8-AB5C-4A36-AFA7-66146C51620A}"/>
    <cellStyle name="Valuta 13 2 2 4" xfId="27994" xr:uid="{6E05EA1F-E335-490B-A620-35D880134576}"/>
    <cellStyle name="Valuta 13 2 3" xfId="8011" xr:uid="{0AB686C6-3FD5-406A-ABE7-0BD65DA04EC7}"/>
    <cellStyle name="Valuta 13 2 3 2" xfId="19428" xr:uid="{04AB6BA6-E377-4D0E-9A21-CEB77820DD60}"/>
    <cellStyle name="Valuta 13 2 3 2 2" xfId="42265" xr:uid="{5E75E0D0-D211-4C74-BEE3-7B0B78E68B6E}"/>
    <cellStyle name="Valuta 13 2 3 3" xfId="30848" xr:uid="{122A9C73-5B18-42C2-98B5-EB11C542495C}"/>
    <cellStyle name="Valuta 13 2 4" xfId="13720" xr:uid="{3E9F5340-3BB3-4C04-91BF-8B5BFDE453BD}"/>
    <cellStyle name="Valuta 13 2 4 2" xfId="36557" xr:uid="{E3A08BFB-E1E3-452C-8BAC-5DAF67E9B8AE}"/>
    <cellStyle name="Valuta 13 2 5" xfId="25140" xr:uid="{FA7B7CA1-827A-4971-8130-DD3F8C69258E}"/>
    <cellStyle name="Valuta 13 3" xfId="3729" xr:uid="{9717AE54-B736-46DA-BB6E-B3F3CF93AD52}"/>
    <cellStyle name="Valuta 13 3 2" xfId="9438" xr:uid="{D20C67BD-EF02-4FBF-9B0C-0FDA3A39CDD8}"/>
    <cellStyle name="Valuta 13 3 2 2" xfId="20855" xr:uid="{9347016E-EAD4-4FFD-9271-68DEA6CEB70E}"/>
    <cellStyle name="Valuta 13 3 2 2 2" xfId="43692" xr:uid="{20892354-D189-4D56-A05D-39FABCCF0AEE}"/>
    <cellStyle name="Valuta 13 3 2 3" xfId="32275" xr:uid="{DAFEE490-17DA-4718-B168-5DFF293F58FF}"/>
    <cellStyle name="Valuta 13 3 3" xfId="15147" xr:uid="{D0958C7E-8F0C-4D99-B9EE-DB3A7DF1A937}"/>
    <cellStyle name="Valuta 13 3 3 2" xfId="37984" xr:uid="{CEA56BA6-361A-4C9F-A584-3FA10CF6F7A5}"/>
    <cellStyle name="Valuta 13 3 4" xfId="26567" xr:uid="{3A280A9B-6ACF-4D4B-990B-B7A0615D0DB4}"/>
    <cellStyle name="Valuta 13 4" xfId="6584" xr:uid="{2744E26A-06FE-42E6-ABF1-226906E2B744}"/>
    <cellStyle name="Valuta 13 4 2" xfId="18001" xr:uid="{49FE2921-E5E9-45B2-8183-838289737D64}"/>
    <cellStyle name="Valuta 13 4 2 2" xfId="40838" xr:uid="{9DD9EF3E-5F5F-426B-B992-C282B75567FF}"/>
    <cellStyle name="Valuta 13 4 3" xfId="29421" xr:uid="{93C84AB6-C0C4-4D71-9E9F-AD629B6E7255}"/>
    <cellStyle name="Valuta 13 5" xfId="12293" xr:uid="{9BB33E17-9748-4C40-8F5E-98303175EAB9}"/>
    <cellStyle name="Valuta 13 5 2" xfId="35130" xr:uid="{0552DDB7-4F61-4221-941C-2F0A73CA74F8}"/>
    <cellStyle name="Valuta 13 6" xfId="23713" xr:uid="{002E94C9-EC24-4A5C-8A1E-4E6BB6A79908}"/>
    <cellStyle name="Valuta 14" xfId="999" xr:uid="{5BE3061D-8DFA-472C-A614-7D2AB1EFE17E}"/>
    <cellStyle name="Valuta 14 2" xfId="2517" xr:uid="{8E784920-B6EA-44B1-9DF9-F4D4D842A58F}"/>
    <cellStyle name="Valuta 14 2 2" xfId="5373" xr:uid="{1D8EC4C2-B533-49A5-8A7D-EE6B1377661B}"/>
    <cellStyle name="Valuta 14 2 2 2" xfId="11081" xr:uid="{E54EF63F-AC6B-4E61-A9B6-2439121FA217}"/>
    <cellStyle name="Valuta 14 2 2 2 2" xfId="22499" xr:uid="{FD360959-1635-4269-86F4-FEB80245724D}"/>
    <cellStyle name="Valuta 14 2 2 2 2 2" xfId="45336" xr:uid="{5C42869F-D032-4383-AF70-9BCD1E5CAB03}"/>
    <cellStyle name="Valuta 14 2 2 2 3" xfId="33919" xr:uid="{49A23AA7-6F08-4125-8F6E-8897CE318656}"/>
    <cellStyle name="Valuta 14 2 2 3" xfId="16791" xr:uid="{2071EB1D-A86A-4CA9-B1F2-C0703AC2CF9C}"/>
    <cellStyle name="Valuta 14 2 2 3 2" xfId="39628" xr:uid="{FC0C78EA-D2AC-4F93-804D-4646168A2ED6}"/>
    <cellStyle name="Valuta 14 2 2 4" xfId="28211" xr:uid="{293CADB0-B0F7-4F2B-94EC-E096B2A2D6A1}"/>
    <cellStyle name="Valuta 14 2 3" xfId="8228" xr:uid="{62A4DE42-02BE-437C-AA4E-36D04CD8EF17}"/>
    <cellStyle name="Valuta 14 2 3 2" xfId="19645" xr:uid="{4F191DC0-B67B-4F59-B2D8-C9E544E3F061}"/>
    <cellStyle name="Valuta 14 2 3 2 2" xfId="42482" xr:uid="{9946AA09-E00A-4B6A-9708-B6A13F03D9E8}"/>
    <cellStyle name="Valuta 14 2 3 3" xfId="31065" xr:uid="{18F72A3F-8AE5-491D-AA1E-9524596FF19E}"/>
    <cellStyle name="Valuta 14 2 4" xfId="13937" xr:uid="{240933D8-62D3-45C6-B0E0-92F472FDBEDF}"/>
    <cellStyle name="Valuta 14 2 4 2" xfId="36774" xr:uid="{EDD19D84-74D6-4F4F-874B-1016C862C720}"/>
    <cellStyle name="Valuta 14 2 5" xfId="25357" xr:uid="{B28C2D0B-DD48-4129-B9C2-FAE329E4B282}"/>
    <cellStyle name="Valuta 14 3" xfId="3946" xr:uid="{C972CFAD-0D75-4240-B804-BAFE5E61534C}"/>
    <cellStyle name="Valuta 14 3 2" xfId="9655" xr:uid="{89495219-93B4-4020-AF80-04E135A0FDD7}"/>
    <cellStyle name="Valuta 14 3 2 2" xfId="21072" xr:uid="{C4A52C0B-3E4E-4E8E-A740-D5A8A16A32A6}"/>
    <cellStyle name="Valuta 14 3 2 2 2" xfId="43909" xr:uid="{A4327108-8B44-4552-9E25-3798F2233C63}"/>
    <cellStyle name="Valuta 14 3 2 3" xfId="32492" xr:uid="{3C6C2DF9-0DF9-4AF0-B35C-D94D3E76C2E0}"/>
    <cellStyle name="Valuta 14 3 3" xfId="15364" xr:uid="{70206EB7-CD60-4300-A4EA-94148F0CB34D}"/>
    <cellStyle name="Valuta 14 3 3 2" xfId="38201" xr:uid="{DDF48885-6EC2-414D-BFDA-3048C1C16D84}"/>
    <cellStyle name="Valuta 14 3 4" xfId="26784" xr:uid="{C62CAA0B-5CFD-4762-86AC-DDF43DEAC3BF}"/>
    <cellStyle name="Valuta 14 4" xfId="6801" xr:uid="{10296607-36A5-48CB-8FCA-82CB9007A576}"/>
    <cellStyle name="Valuta 14 4 2" xfId="18218" xr:uid="{5BDC7F01-2370-44A3-B144-99C8AB26F7B7}"/>
    <cellStyle name="Valuta 14 4 2 2" xfId="41055" xr:uid="{08621971-0F7A-4845-B4CF-0A5C71BC3623}"/>
    <cellStyle name="Valuta 14 4 3" xfId="29638" xr:uid="{28E9A252-1627-49EF-8007-581FBF844197}"/>
    <cellStyle name="Valuta 14 5" xfId="12510" xr:uid="{022C5EF4-8817-4A0E-915C-E50D43927A67}"/>
    <cellStyle name="Valuta 14 5 2" xfId="35347" xr:uid="{0E93C112-4F41-47CD-B9AF-329829A64586}"/>
    <cellStyle name="Valuta 14 6" xfId="23930" xr:uid="{B4B9A4CF-D77B-4C07-AAFA-1938A50139C0}"/>
    <cellStyle name="Valuta 15" xfId="1246" xr:uid="{BE65EB65-62C5-4F77-9694-D163D3167FB4}"/>
    <cellStyle name="Valuta 15 2" xfId="2734" xr:uid="{B662A4F0-802D-462C-85B2-C102116DD032}"/>
    <cellStyle name="Valuta 15 2 2" xfId="5590" xr:uid="{1823BC05-052F-494C-AA05-0D6EA081424E}"/>
    <cellStyle name="Valuta 15 2 2 2" xfId="11298" xr:uid="{FA88531D-B030-4BBC-858F-04ACEC571AAD}"/>
    <cellStyle name="Valuta 15 2 2 2 2" xfId="22716" xr:uid="{BDF20BD8-BBA2-41A1-B0C7-99F3306F89BC}"/>
    <cellStyle name="Valuta 15 2 2 2 2 2" xfId="45553" xr:uid="{586C4E14-B724-4C0B-8A41-B7D411CEA634}"/>
    <cellStyle name="Valuta 15 2 2 2 3" xfId="34136" xr:uid="{EF8F199E-5116-4522-A733-2B27B4D52E08}"/>
    <cellStyle name="Valuta 15 2 2 3" xfId="17008" xr:uid="{77CDDF0B-EF5D-472A-9A8A-0787D1C48534}"/>
    <cellStyle name="Valuta 15 2 2 3 2" xfId="39845" xr:uid="{71E7BA0B-4274-4C18-AA3B-995A21542DFE}"/>
    <cellStyle name="Valuta 15 2 2 4" xfId="28428" xr:uid="{7DE35F7B-5A6D-410F-98E4-50F8B22F490D}"/>
    <cellStyle name="Valuta 15 2 3" xfId="8445" xr:uid="{8BD5C36A-E560-46A6-93CE-85A5632E7971}"/>
    <cellStyle name="Valuta 15 2 3 2" xfId="19862" xr:uid="{5FCF4344-7E86-482C-A5D5-7B06278F9B1A}"/>
    <cellStyle name="Valuta 15 2 3 2 2" xfId="42699" xr:uid="{16893D42-0FC2-47C6-AB61-C1382BF270CB}"/>
    <cellStyle name="Valuta 15 2 3 3" xfId="31282" xr:uid="{D9167B07-5042-4065-BF2B-94704EA3DECB}"/>
    <cellStyle name="Valuta 15 2 4" xfId="14154" xr:uid="{446EF357-5B86-44FE-A194-81ED202BA2ED}"/>
    <cellStyle name="Valuta 15 2 4 2" xfId="36991" xr:uid="{F79D9745-365E-4D96-83D4-F53C7C67C514}"/>
    <cellStyle name="Valuta 15 2 5" xfId="25574" xr:uid="{E1F896C3-5102-4013-B13C-E9E6B33FFF71}"/>
    <cellStyle name="Valuta 15 3" xfId="4163" xr:uid="{C2E25C3D-7C08-4771-B509-F6E49443C062}"/>
    <cellStyle name="Valuta 15 3 2" xfId="9872" xr:uid="{A45988F1-3ADD-448A-A926-83AEEC32782C}"/>
    <cellStyle name="Valuta 15 3 2 2" xfId="21289" xr:uid="{FF54BBF3-601F-4C1A-B1B4-0D86681C60BF}"/>
    <cellStyle name="Valuta 15 3 2 2 2" xfId="44126" xr:uid="{D97D6508-62C0-4BB8-8A5C-172716279478}"/>
    <cellStyle name="Valuta 15 3 2 3" xfId="32709" xr:uid="{40F8FD93-6E6B-41B5-B4B1-AC67C08BE3EE}"/>
    <cellStyle name="Valuta 15 3 3" xfId="15581" xr:uid="{DFBCC3D1-61E9-4B65-8896-25133BA88992}"/>
    <cellStyle name="Valuta 15 3 3 2" xfId="38418" xr:uid="{2B14BB71-43EC-47FE-BA38-E729821C7E3B}"/>
    <cellStyle name="Valuta 15 3 4" xfId="27001" xr:uid="{FDB6AD4A-E9AE-447A-937D-B181F627B82D}"/>
    <cellStyle name="Valuta 15 4" xfId="7018" xr:uid="{91F76228-5FF5-472E-B85B-293C73139515}"/>
    <cellStyle name="Valuta 15 4 2" xfId="18435" xr:uid="{2C738F77-B8F8-4971-B97E-45B1F6ACA06D}"/>
    <cellStyle name="Valuta 15 4 2 2" xfId="41272" xr:uid="{E6AC7870-F540-487C-97B5-574FE850BC43}"/>
    <cellStyle name="Valuta 15 4 3" xfId="29855" xr:uid="{1FEF966F-C905-4B36-A334-654AE24EFE53}"/>
    <cellStyle name="Valuta 15 5" xfId="12727" xr:uid="{7D28DD6B-E061-45B5-81D8-E48E683FFC12}"/>
    <cellStyle name="Valuta 15 5 2" xfId="35564" xr:uid="{BB89EA7B-6B8C-45F8-A6C7-BF2BC514CF4C}"/>
    <cellStyle name="Valuta 15 6" xfId="24147" xr:uid="{E4109025-99C4-4862-BFF9-E42C6113579F}"/>
    <cellStyle name="Valuta 16" xfId="1493" xr:uid="{96759E8D-4903-4AF5-A056-CC0DA1859FC3}"/>
    <cellStyle name="Valuta 16 2" xfId="2951" xr:uid="{06FE8D98-D895-4FD8-8114-0A376ACD1B3E}"/>
    <cellStyle name="Valuta 16 2 2" xfId="5807" xr:uid="{32B8E257-32BC-45D9-BB8C-6128D8C97661}"/>
    <cellStyle name="Valuta 16 2 2 2" xfId="11515" xr:uid="{CD7D0D61-A987-493A-B566-7A3852A95E87}"/>
    <cellStyle name="Valuta 16 2 2 2 2" xfId="22933" xr:uid="{B424C1D5-4022-4073-8762-43526585992C}"/>
    <cellStyle name="Valuta 16 2 2 2 2 2" xfId="45770" xr:uid="{BBECE743-416F-408C-A257-4F0AEF2FFB06}"/>
    <cellStyle name="Valuta 16 2 2 2 3" xfId="34353" xr:uid="{B100AEC0-20DD-4E00-BAA1-52F0A36D21A4}"/>
    <cellStyle name="Valuta 16 2 2 3" xfId="17225" xr:uid="{23D12449-098E-4A11-A608-501D77DA9653}"/>
    <cellStyle name="Valuta 16 2 2 3 2" xfId="40062" xr:uid="{DD2B015D-35F9-4DAE-AD62-E1AF79B139C6}"/>
    <cellStyle name="Valuta 16 2 2 4" xfId="28645" xr:uid="{6273926B-ECB5-4D65-8FE6-211ECD09361B}"/>
    <cellStyle name="Valuta 16 2 3" xfId="8662" xr:uid="{EC569D21-BD94-4409-AC51-3ACC080CDE4D}"/>
    <cellStyle name="Valuta 16 2 3 2" xfId="20079" xr:uid="{CA6CBE4B-AFF6-404F-9402-DFBF6B331CBA}"/>
    <cellStyle name="Valuta 16 2 3 2 2" xfId="42916" xr:uid="{2F29D1AD-50EE-4BCF-89C9-4A3A4B1D272D}"/>
    <cellStyle name="Valuta 16 2 3 3" xfId="31499" xr:uid="{0D8FE34D-53EC-490F-A8E0-173881BCB970}"/>
    <cellStyle name="Valuta 16 2 4" xfId="14371" xr:uid="{442950AA-DD24-46B1-B733-57AC59191ACB}"/>
    <cellStyle name="Valuta 16 2 4 2" xfId="37208" xr:uid="{EDAF1BE2-1E6A-4C2C-A0AB-5EB33D6DB1D2}"/>
    <cellStyle name="Valuta 16 2 5" xfId="25791" xr:uid="{4823C13B-11B7-4FAA-BCCA-88716E75B4DC}"/>
    <cellStyle name="Valuta 16 3" xfId="4380" xr:uid="{05E1425C-80B1-4A9F-B2C1-C8132ED05D3F}"/>
    <cellStyle name="Valuta 16 3 2" xfId="10089" xr:uid="{F5FDE1C3-B576-459A-B24E-C7E3CEC2F868}"/>
    <cellStyle name="Valuta 16 3 2 2" xfId="21506" xr:uid="{A4E046F9-BCD2-4586-89B2-3CF01494AE87}"/>
    <cellStyle name="Valuta 16 3 2 2 2" xfId="44343" xr:uid="{695ACC85-09D2-4480-9C39-79FB495AEA94}"/>
    <cellStyle name="Valuta 16 3 2 3" xfId="32926" xr:uid="{8A323279-E66A-48E6-B16A-B9AC63CE4E51}"/>
    <cellStyle name="Valuta 16 3 3" xfId="15798" xr:uid="{4735C355-3487-4177-9741-26B209C334BC}"/>
    <cellStyle name="Valuta 16 3 3 2" xfId="38635" xr:uid="{553B5B69-6D97-4351-84A1-B0D23DFD434C}"/>
    <cellStyle name="Valuta 16 3 4" xfId="27218" xr:uid="{8B9897C4-CC9E-421B-B7A5-70A8EAD09462}"/>
    <cellStyle name="Valuta 16 4" xfId="7235" xr:uid="{140E62D1-6134-41DB-86D7-D230B115126A}"/>
    <cellStyle name="Valuta 16 4 2" xfId="18652" xr:uid="{840E4F8F-572C-4326-8045-09FA9B9B250A}"/>
    <cellStyle name="Valuta 16 4 2 2" xfId="41489" xr:uid="{8097B64B-5C4E-48F0-90DE-F77EA4B779CE}"/>
    <cellStyle name="Valuta 16 4 3" xfId="30072" xr:uid="{08DF3DEF-F63F-42B9-B1C1-E32BC50FC9B6}"/>
    <cellStyle name="Valuta 16 5" xfId="12944" xr:uid="{2CD85E87-EC38-4ECC-AB55-1E4D4C097FCD}"/>
    <cellStyle name="Valuta 16 5 2" xfId="35781" xr:uid="{F3D1831E-34A5-4238-84C6-7832602F9E7E}"/>
    <cellStyle name="Valuta 16 6" xfId="24364" xr:uid="{D2ABEC94-9CCB-495E-9813-9BFBEC6ECCDA}"/>
    <cellStyle name="Valuta 17" xfId="153" xr:uid="{5AD71BCA-3949-4D94-9FC4-3FA22E4E1844}"/>
    <cellStyle name="Valuta 17 2" xfId="1818" xr:uid="{6D231810-8630-44B7-9D88-8CC5E22D8165}"/>
    <cellStyle name="Valuta 17 2 2" xfId="4674" xr:uid="{079E1820-7FED-4B76-A004-87CA850DAFCB}"/>
    <cellStyle name="Valuta 17 2 2 2" xfId="10383" xr:uid="{0049A6F3-6662-47AA-9834-5AC55CAEAA7A}"/>
    <cellStyle name="Valuta 17 2 2 2 2" xfId="21800" xr:uid="{959F5726-FB6C-46D5-8171-C1E6E1A939FB}"/>
    <cellStyle name="Valuta 17 2 2 2 2 2" xfId="44637" xr:uid="{27C9DAC9-C049-48DD-8677-044B5014EC1A}"/>
    <cellStyle name="Valuta 17 2 2 2 3" xfId="33220" xr:uid="{0A95AD02-203B-4A96-B4C0-D93269A313E8}"/>
    <cellStyle name="Valuta 17 2 2 3" xfId="16092" xr:uid="{1760C3C5-A87B-49A1-80FA-285476074360}"/>
    <cellStyle name="Valuta 17 2 2 3 2" xfId="38929" xr:uid="{7BBE91A4-40F1-4B41-8D7C-807129F34B1F}"/>
    <cellStyle name="Valuta 17 2 2 4" xfId="27512" xr:uid="{3EC3127E-E1E0-47EF-8A65-785782F7237E}"/>
    <cellStyle name="Valuta 17 2 3" xfId="7529" xr:uid="{8B6CCE49-C893-4ADF-B2BD-D3CB2442E067}"/>
    <cellStyle name="Valuta 17 2 3 2" xfId="18946" xr:uid="{90BFB7E4-8B2A-4528-B599-237EA338274C}"/>
    <cellStyle name="Valuta 17 2 3 2 2" xfId="41783" xr:uid="{B427DA54-4A31-421D-BAC8-E2171B15A374}"/>
    <cellStyle name="Valuta 17 2 3 3" xfId="30366" xr:uid="{D6C241F9-C8F4-4280-AB5C-65CDB03F18C1}"/>
    <cellStyle name="Valuta 17 2 4" xfId="13238" xr:uid="{DF296DC5-2976-4FFE-B586-81A092E1A107}"/>
    <cellStyle name="Valuta 17 2 4 2" xfId="36075" xr:uid="{B43EA57C-4763-4305-AFE9-43FE4064D41B}"/>
    <cellStyle name="Valuta 17 2 5" xfId="24658" xr:uid="{9A08D097-58E4-4053-A28C-93AC202EB5DB}"/>
    <cellStyle name="Valuta 17 3" xfId="3247" xr:uid="{14D97156-D469-44E3-B2E3-95D3B4205586}"/>
    <cellStyle name="Valuta 17 3 2" xfId="8956" xr:uid="{4FEA2F3D-0FCD-4A02-8311-D735DCAA3161}"/>
    <cellStyle name="Valuta 17 3 2 2" xfId="20373" xr:uid="{774D71A2-A676-4707-BA77-85426505098B}"/>
    <cellStyle name="Valuta 17 3 2 2 2" xfId="43210" xr:uid="{4203F3EF-4500-4445-B699-ECFC2641B41F}"/>
    <cellStyle name="Valuta 17 3 2 3" xfId="31793" xr:uid="{76CE43E1-546A-4A45-B591-355140D8FE60}"/>
    <cellStyle name="Valuta 17 3 3" xfId="14665" xr:uid="{2E0CEC09-EB85-40FE-88DF-B79DD74C3D9A}"/>
    <cellStyle name="Valuta 17 3 3 2" xfId="37502" xr:uid="{F9BA5CE3-9628-4062-B10A-AE7378EE5CD7}"/>
    <cellStyle name="Valuta 17 3 4" xfId="26085" xr:uid="{EBE3EC3A-02D8-463C-B267-A616C5CC7413}"/>
    <cellStyle name="Valuta 17 4" xfId="6102" xr:uid="{5A85D4CE-3155-47EB-B914-1DC01D5C9F85}"/>
    <cellStyle name="Valuta 17 4 2" xfId="17519" xr:uid="{05E9DF2F-F31C-4C11-B2C9-CB0F19FFA80A}"/>
    <cellStyle name="Valuta 17 4 2 2" xfId="40356" xr:uid="{2B525EF7-82B8-4322-9F51-F29B58130F88}"/>
    <cellStyle name="Valuta 17 4 3" xfId="28939" xr:uid="{0DD5F198-2CD1-4CAC-A70B-BD21F7B710C0}"/>
    <cellStyle name="Valuta 17 5" xfId="11811" xr:uid="{14264977-3613-4F02-8CD6-FCC9B5067DC6}"/>
    <cellStyle name="Valuta 17 5 2" xfId="34648" xr:uid="{6DD9A725-C629-4DF7-962B-8DEA8ACE3161}"/>
    <cellStyle name="Valuta 17 6" xfId="23231" xr:uid="{B4034C33-5816-4CF6-B3BE-549C842B1C58}"/>
    <cellStyle name="Valuta 18" xfId="1749" xr:uid="{8587C2EB-42A7-4648-8AA7-2B0F4BEFC142}"/>
    <cellStyle name="Valuta 19" xfId="3178" xr:uid="{B9F275EE-6D95-4215-B7D2-823D9F492984}"/>
    <cellStyle name="Valuta 2" xfId="25" xr:uid="{00000000-0005-0000-0000-00005F000000}"/>
    <cellStyle name="Valuta 2 10" xfId="180" xr:uid="{74FD257A-C8CC-4E23-9C0A-36F2685C438A}"/>
    <cellStyle name="Valuta 2 11" xfId="488" xr:uid="{E17A654B-6211-4E61-957C-4408B3F1F1A9}"/>
    <cellStyle name="Valuta 2 12" xfId="755" xr:uid="{0DD29E44-024B-4D37-A531-BBC71CB86F21}"/>
    <cellStyle name="Valuta 2 13" xfId="1002" xr:uid="{B1470094-27FC-4841-807B-1601E85E094C}"/>
    <cellStyle name="Valuta 2 14" xfId="1249" xr:uid="{01346CB8-EAD7-44EA-87D8-1C9AD9D01BF6}"/>
    <cellStyle name="Valuta 2 15" xfId="1496" xr:uid="{138A4725-B126-4BE1-915C-06283EA572CD}"/>
    <cellStyle name="Valuta 2 2" xfId="36" xr:uid="{00000000-0005-0000-0000-000060000000}"/>
    <cellStyle name="Valuta 2 2 10" xfId="1254" xr:uid="{0D833C59-15F9-4946-9647-282A0053C1F1}"/>
    <cellStyle name="Valuta 2 2 11" xfId="1501" xr:uid="{C9F84685-8565-4098-BAB2-F8CCA0C48028}"/>
    <cellStyle name="Valuta 2 2 2" xfId="85" xr:uid="{00000000-0005-0000-0000-000061000000}"/>
    <cellStyle name="Valuta 2 2 2 2" xfId="399" xr:uid="{A981CDE5-4B25-48C2-ADFD-B433A1839059}"/>
    <cellStyle name="Valuta 2 2 2 2 2" xfId="653" xr:uid="{A2FFC1D7-3CA7-44B5-A870-A73B02C1985F}"/>
    <cellStyle name="Valuta 2 2 2 2 3" xfId="913" xr:uid="{BFF5DFBA-445F-4DFF-8899-CB904A8E92BE}"/>
    <cellStyle name="Valuta 2 2 2 2 4" xfId="1160" xr:uid="{DAC85DF1-1C07-42E2-BAF2-7745F9B93365}"/>
    <cellStyle name="Valuta 2 2 2 2 5" xfId="1407" xr:uid="{87FCBAD0-3B5B-4D5B-B9F7-759377C3B09F}"/>
    <cellStyle name="Valuta 2 2 2 2 6" xfId="1654" xr:uid="{EDC1F03F-0826-4A85-8927-2BDDFB3F8EB0}"/>
    <cellStyle name="Valuta 2 2 2 3" xfId="519" xr:uid="{10705D11-28A1-47A4-AFCE-18CC02613395}"/>
    <cellStyle name="Valuta 2 2 2 4" xfId="782" xr:uid="{5B1B514C-5D47-4EFC-AF30-8366DE476192}"/>
    <cellStyle name="Valuta 2 2 2 5" xfId="1029" xr:uid="{FC9FE814-D326-439C-926C-F0B1392E904F}"/>
    <cellStyle name="Valuta 2 2 2 6" xfId="1276" xr:uid="{6009B2AB-3505-4349-AC57-F7D1881F26FD}"/>
    <cellStyle name="Valuta 2 2 2 7" xfId="1523" xr:uid="{861BC960-FDC7-4854-9F46-B691AD6076A4}"/>
    <cellStyle name="Valuta 2 2 3" xfId="247" xr:uid="{A821CE02-B125-44FC-B513-9900F670CE1C}"/>
    <cellStyle name="Valuta 2 2 3 2" xfId="416" xr:uid="{F4D04569-EAE2-4BAB-A118-051E3A381605}"/>
    <cellStyle name="Valuta 2 2 3 2 2" xfId="670" xr:uid="{2E2467D2-27D6-41C7-85BE-1D51A090B428}"/>
    <cellStyle name="Valuta 2 2 3 2 3" xfId="930" xr:uid="{2DA2CB34-A481-4DC5-BB75-1895CAC164ED}"/>
    <cellStyle name="Valuta 2 2 3 2 4" xfId="1177" xr:uid="{C8756900-9771-427F-A41C-248CC7137BCE}"/>
    <cellStyle name="Valuta 2 2 3 2 5" xfId="1424" xr:uid="{CBCEF50C-2802-4B85-B0B1-6AF584107776}"/>
    <cellStyle name="Valuta 2 2 3 2 6" xfId="1671" xr:uid="{B372CD02-1AB2-4FD6-BF80-6117613792F9}"/>
    <cellStyle name="Valuta 2 2 3 3" xfId="536" xr:uid="{620874C7-5648-4E76-B36A-D7F7F455BFBF}"/>
    <cellStyle name="Valuta 2 2 3 4" xfId="799" xr:uid="{010E821A-5222-47FE-B3C8-18EC5627D224}"/>
    <cellStyle name="Valuta 2 2 3 5" xfId="1046" xr:uid="{4B27FB5A-4EE5-4290-A3BB-F557D2EA7C41}"/>
    <cellStyle name="Valuta 2 2 3 6" xfId="1293" xr:uid="{69E3E41D-81DD-4E6C-9598-F6D3847B16CF}"/>
    <cellStyle name="Valuta 2 2 3 7" xfId="1540" xr:uid="{0E7F02E2-B611-435A-9999-A70D5C732A87}"/>
    <cellStyle name="Valuta 2 2 4" xfId="350" xr:uid="{3AE415D8-8FAB-4EC2-86C0-9A51840E519E}"/>
    <cellStyle name="Valuta 2 2 4 2" xfId="614" xr:uid="{00C0645B-C259-4FCC-A875-4EB77B0C3F80}"/>
    <cellStyle name="Valuta 2 2 4 3" xfId="875" xr:uid="{D709FF1A-04B3-48E3-89B6-63C973D1759F}"/>
    <cellStyle name="Valuta 2 2 4 4" xfId="1122" xr:uid="{E8316E01-CB71-4BDE-AC2F-ED0F7DA19ED5}"/>
    <cellStyle name="Valuta 2 2 4 5" xfId="1369" xr:uid="{559FA6B7-C4C6-49A3-AF43-9E2CA8F53023}"/>
    <cellStyle name="Valuta 2 2 4 6" xfId="1616" xr:uid="{99D3032D-E8AE-4F76-BDA5-CD9A409ABF9D}"/>
    <cellStyle name="Valuta 2 2 5" xfId="376" xr:uid="{BFE4F93C-3676-49E1-AC9C-229AE32BF578}"/>
    <cellStyle name="Valuta 2 2 5 2" xfId="631" xr:uid="{F793048F-18B5-402B-A07F-E9FC7CD9CE77}"/>
    <cellStyle name="Valuta 2 2 5 3" xfId="891" xr:uid="{800E0C1F-8E1A-4E68-A6AA-1F9D456DDBCA}"/>
    <cellStyle name="Valuta 2 2 5 4" xfId="1138" xr:uid="{443BE443-73A7-4B38-91A2-2971BDBAC5C3}"/>
    <cellStyle name="Valuta 2 2 5 5" xfId="1385" xr:uid="{6B167012-74A5-4D80-95D8-929DF1479AC0}"/>
    <cellStyle name="Valuta 2 2 5 6" xfId="1632" xr:uid="{43E0B6C6-D0E8-4B93-AC42-DA049AA05620}"/>
    <cellStyle name="Valuta 2 2 6" xfId="189" xr:uid="{BD30722F-B2C0-4A36-909F-B5FE54363C30}"/>
    <cellStyle name="Valuta 2 2 7" xfId="496" xr:uid="{9DCDD10F-212A-4486-AC3D-7DF7DD5CE517}"/>
    <cellStyle name="Valuta 2 2 8" xfId="760" xr:uid="{8E82B73F-B185-4945-A30B-3630C02E10E6}"/>
    <cellStyle name="Valuta 2 2 9" xfId="1007" xr:uid="{8A66FC72-E50E-4EB9-82C4-CE53CE6DF34E}"/>
    <cellStyle name="Valuta 2 3" xfId="71" xr:uid="{00000000-0005-0000-0000-000062000000}"/>
    <cellStyle name="Valuta 2 3 2" xfId="227" xr:uid="{F3FF69D4-94D3-4B10-9DD5-39D368A919DC}"/>
    <cellStyle name="Valuta 2 3 2 2" xfId="402" xr:uid="{8D25CE2D-65E4-4CB9-B43F-FAF2B1CC7282}"/>
    <cellStyle name="Valuta 2 3 2 2 2" xfId="656" xr:uid="{D7760981-946F-45E1-9098-3C7D1C7B529B}"/>
    <cellStyle name="Valuta 2 3 2 2 3" xfId="916" xr:uid="{EA029B2D-8CA9-43AD-A6B1-E0346B83899F}"/>
    <cellStyle name="Valuta 2 3 2 2 4" xfId="1163" xr:uid="{CDA13B47-909E-4693-A9E7-CDFB2B30CFE7}"/>
    <cellStyle name="Valuta 2 3 2 2 5" xfId="1410" xr:uid="{7933964F-09B7-48F8-934E-689C3AD8A763}"/>
    <cellStyle name="Valuta 2 3 2 2 6" xfId="1657" xr:uid="{A8EB45F3-D760-4B4D-AC97-50620278B99A}"/>
    <cellStyle name="Valuta 2 3 2 3" xfId="522" xr:uid="{169DDC1F-5948-4B87-B09D-D280D35B2023}"/>
    <cellStyle name="Valuta 2 3 2 4" xfId="785" xr:uid="{33056D58-5EAF-400C-918B-B79158425A51}"/>
    <cellStyle name="Valuta 2 3 2 5" xfId="1032" xr:uid="{FBB058DB-520C-4265-8A73-83158BA71EE0}"/>
    <cellStyle name="Valuta 2 3 2 6" xfId="1279" xr:uid="{6C0A5893-AED1-4B34-91CB-672C3874BEA3}"/>
    <cellStyle name="Valuta 2 3 2 7" xfId="1526" xr:uid="{5F867651-0701-4B49-B116-A0AFC724107C}"/>
    <cellStyle name="Valuta 2 3 3" xfId="254" xr:uid="{4B4DF33A-C607-4DED-8FFD-59B68FB1DA9F}"/>
    <cellStyle name="Valuta 2 3 4" xfId="216" xr:uid="{A0843C77-440C-4CBA-AB73-07232BF7CEB9}"/>
    <cellStyle name="Valuta 2 3 4 2" xfId="392" xr:uid="{E91A40F1-1F14-45B5-B1B0-CC3F41613157}"/>
    <cellStyle name="Valuta 2 3 4 2 2" xfId="646" xr:uid="{84AE8C50-D3BC-4D82-81CA-3F52BE3AA3C4}"/>
    <cellStyle name="Valuta 2 3 4 2 3" xfId="906" xr:uid="{21D70094-D9F0-4ECF-9418-1FC8896F2B5E}"/>
    <cellStyle name="Valuta 2 3 4 2 4" xfId="1153" xr:uid="{0E10F84F-3485-4681-BC50-7577039B6EDF}"/>
    <cellStyle name="Valuta 2 3 4 2 5" xfId="1400" xr:uid="{4297BC83-7588-4564-A0A8-5791BFF8B39A}"/>
    <cellStyle name="Valuta 2 3 4 2 6" xfId="1647" xr:uid="{3AADC3D6-C080-49E6-8F8C-662A04CA8250}"/>
    <cellStyle name="Valuta 2 3 4 3" xfId="512" xr:uid="{AF3A01F6-5919-4E9F-926C-6B97ECB6BCAA}"/>
    <cellStyle name="Valuta 2 3 4 4" xfId="775" xr:uid="{EA35571E-50E9-4CC2-A070-E522A8036FA4}"/>
    <cellStyle name="Valuta 2 3 4 5" xfId="1022" xr:uid="{2932358B-A0FC-4CA5-9194-741CA2DB0775}"/>
    <cellStyle name="Valuta 2 3 4 6" xfId="1269" xr:uid="{0F807EA3-9A6F-4A09-BC16-0A2390E5E56A}"/>
    <cellStyle name="Valuta 2 3 4 7" xfId="1516" xr:uid="{484A214E-9F63-4964-810E-DB06C9F58625}"/>
    <cellStyle name="Valuta 2 3 5" xfId="158" xr:uid="{E30D5F39-B825-4F74-9E7C-80314D81EE21}"/>
    <cellStyle name="Valuta 2 4" xfId="222" xr:uid="{57259FBA-B650-4BCF-96F2-DB1922269863}"/>
    <cellStyle name="Valuta 2 4 2" xfId="396" xr:uid="{489B1232-6190-4521-B315-406E717CC24E}"/>
    <cellStyle name="Valuta 2 4 2 2" xfId="650" xr:uid="{3D24453B-267A-4431-B3BA-4255821655A7}"/>
    <cellStyle name="Valuta 2 4 2 3" xfId="910" xr:uid="{CBFD295D-AF04-4080-9DAE-20D2A46C4187}"/>
    <cellStyle name="Valuta 2 4 2 4" xfId="1157" xr:uid="{F0236723-5AA0-40F9-9C61-B8FF460A2614}"/>
    <cellStyle name="Valuta 2 4 2 5" xfId="1404" xr:uid="{9B8FB26E-0221-457C-8840-9F4D34851AC3}"/>
    <cellStyle name="Valuta 2 4 2 6" xfId="1651" xr:uid="{DEC0D403-436A-4246-9DDB-2D852C6005E8}"/>
    <cellStyle name="Valuta 2 4 3" xfId="516" xr:uid="{0996C033-C3EE-4E76-B8DD-697C607F66EF}"/>
    <cellStyle name="Valuta 2 4 4" xfId="779" xr:uid="{A727DBB0-5D67-489D-A281-B0C83A79AA27}"/>
    <cellStyle name="Valuta 2 4 5" xfId="1026" xr:uid="{D56FCAF3-BD1D-4FCE-9561-9E38995338BC}"/>
    <cellStyle name="Valuta 2 4 6" xfId="1273" xr:uid="{82F1A17E-0122-423A-963F-26A3104C9542}"/>
    <cellStyle name="Valuta 2 4 7" xfId="1520" xr:uid="{82CFDA78-FF15-4674-B77B-41C1F3B20B86}"/>
    <cellStyle name="Valuta 2 5" xfId="242" xr:uid="{7826910C-A292-42D2-9E8B-5DB6421926DA}"/>
    <cellStyle name="Valuta 2 5 2" xfId="411" xr:uid="{2F096805-1B54-4E3C-88F1-789A538597F8}"/>
    <cellStyle name="Valuta 2 5 2 2" xfId="665" xr:uid="{3ACDBC43-F5D7-439D-B708-7C4562D2C393}"/>
    <cellStyle name="Valuta 2 5 2 3" xfId="925" xr:uid="{F629DB9F-0A73-485C-8C68-B0F337BD539A}"/>
    <cellStyle name="Valuta 2 5 2 4" xfId="1172" xr:uid="{B73B5649-417C-4A3D-93B4-F4FF25FA6BE7}"/>
    <cellStyle name="Valuta 2 5 2 5" xfId="1419" xr:uid="{CFD721CC-08E5-45D8-9EDF-15E79AC6C4AB}"/>
    <cellStyle name="Valuta 2 5 2 6" xfId="1666" xr:uid="{9DFF390B-6805-49FD-8A8E-ADD55C055ED5}"/>
    <cellStyle name="Valuta 2 5 3" xfId="531" xr:uid="{669D9B19-2BEA-4067-94AF-3613A7B5E858}"/>
    <cellStyle name="Valuta 2 5 4" xfId="794" xr:uid="{DD76E813-0554-4C18-8CB5-95C4A803B6BC}"/>
    <cellStyle name="Valuta 2 5 5" xfId="1041" xr:uid="{DA23D3D3-E837-47AD-A6FE-B604C29FB61D}"/>
    <cellStyle name="Valuta 2 5 6" xfId="1288" xr:uid="{3EDE3CD0-CF16-4173-BE2B-FDC83BFF64DE}"/>
    <cellStyle name="Valuta 2 5 7" xfId="1535" xr:uid="{02939E50-2CA8-4396-B136-471860917377}"/>
    <cellStyle name="Valuta 2 6" xfId="334" xr:uid="{FA7F108F-9252-456D-996A-B6BB29D77467}"/>
    <cellStyle name="Valuta 2 6 2" xfId="483" xr:uid="{5A6863C4-D3F9-454C-8A79-1056F1ADCC91}"/>
    <cellStyle name="Valuta 2 6 2 2" xfId="737" xr:uid="{389BF6EA-A792-41B8-8539-8D95142AFFF3}"/>
    <cellStyle name="Valuta 2 6 2 3" xfId="997" xr:uid="{49AF98BE-69D3-4B10-BC28-91AA60DCE0CC}"/>
    <cellStyle name="Valuta 2 6 2 4" xfId="1244" xr:uid="{BA5208C6-5A3D-4D83-B7C4-68EF6E337FD6}"/>
    <cellStyle name="Valuta 2 6 2 5" xfId="1491" xr:uid="{375DF47A-835B-4717-9FDC-8682DC8057C0}"/>
    <cellStyle name="Valuta 2 6 2 6" xfId="1738" xr:uid="{0CE8316D-0D12-46A9-B43E-442979D63FFE}"/>
    <cellStyle name="Valuta 2 6 3" xfId="603" xr:uid="{3EDB9D48-9FAA-465F-BC4C-5782E263280A}"/>
    <cellStyle name="Valuta 2 6 4" xfId="866" xr:uid="{A511A754-D5FC-4B98-98A4-9560F4C98EE7}"/>
    <cellStyle name="Valuta 2 6 5" xfId="1113" xr:uid="{80183B20-6A33-4C13-9065-BAAB0173B24D}"/>
    <cellStyle name="Valuta 2 6 6" xfId="1360" xr:uid="{1778972A-4228-488F-976C-A3B91181FDE2}"/>
    <cellStyle name="Valuta 2 6 7" xfId="1607" xr:uid="{7749CE96-8650-4F40-9963-F8C68F0E58E5}"/>
    <cellStyle name="Valuta 2 7" xfId="47" xr:uid="{00000000-0005-0000-0000-000063000000}"/>
    <cellStyle name="Valuta 2 7 10" xfId="154" xr:uid="{292A553F-D9EA-4168-9CC5-D9C04E7535E2}"/>
    <cellStyle name="Valuta 2 7 10 2" xfId="1819" xr:uid="{161147DB-F72E-409F-83F0-B60CF73D229E}"/>
    <cellStyle name="Valuta 2 7 10 2 2" xfId="4675" xr:uid="{02850A0D-8820-4508-819F-D506A0463618}"/>
    <cellStyle name="Valuta 2 7 10 2 2 2" xfId="10384" xr:uid="{99B7F382-D6E0-4F2B-9253-BFDC094C735B}"/>
    <cellStyle name="Valuta 2 7 10 2 2 2 2" xfId="21801" xr:uid="{C069DE4C-F113-426A-88F9-E2225A5B2B05}"/>
    <cellStyle name="Valuta 2 7 10 2 2 2 2 2" xfId="44638" xr:uid="{0B0228FB-17BE-4811-9ACB-8E944D1060AD}"/>
    <cellStyle name="Valuta 2 7 10 2 2 2 3" xfId="33221" xr:uid="{A11F7173-5B6B-4298-A1CD-B20EA7C97C5B}"/>
    <cellStyle name="Valuta 2 7 10 2 2 3" xfId="16093" xr:uid="{CD8ECC5A-5171-48FB-B5C6-0B25BD67B0CB}"/>
    <cellStyle name="Valuta 2 7 10 2 2 3 2" xfId="38930" xr:uid="{10E51694-AA95-4BA3-B7DD-FED0AB379D54}"/>
    <cellStyle name="Valuta 2 7 10 2 2 4" xfId="27513" xr:uid="{32F40A62-17B2-44D3-9588-865BF1B044CE}"/>
    <cellStyle name="Valuta 2 7 10 2 3" xfId="7530" xr:uid="{E583BC1D-DBEE-4F09-86E4-7AD4A7FCEAA7}"/>
    <cellStyle name="Valuta 2 7 10 2 3 2" xfId="18947" xr:uid="{211C6A82-1626-4289-95C2-A4ACB4628DD0}"/>
    <cellStyle name="Valuta 2 7 10 2 3 2 2" xfId="41784" xr:uid="{5A313266-083A-450C-B45B-3B32817CCE7C}"/>
    <cellStyle name="Valuta 2 7 10 2 3 3" xfId="30367" xr:uid="{F5F0F955-CB19-4612-9FB4-914BC494C372}"/>
    <cellStyle name="Valuta 2 7 10 2 4" xfId="13239" xr:uid="{E318DC36-A6F4-4D28-A92E-62933C8973B6}"/>
    <cellStyle name="Valuta 2 7 10 2 4 2" xfId="36076" xr:uid="{E24B3E94-5948-4CCA-9849-9F4489FEC36C}"/>
    <cellStyle name="Valuta 2 7 10 2 5" xfId="24659" xr:uid="{CC050BB4-D2E4-4556-868F-55D692833166}"/>
    <cellStyle name="Valuta 2 7 10 3" xfId="3248" xr:uid="{A70396A4-649C-4195-BD66-88A8DC7E9089}"/>
    <cellStyle name="Valuta 2 7 10 3 2" xfId="8957" xr:uid="{080DE9AC-7DA3-4A0B-9F67-FB7AC2080FD1}"/>
    <cellStyle name="Valuta 2 7 10 3 2 2" xfId="20374" xr:uid="{DEF2BD0B-0D8E-4700-B1EE-D7945C748722}"/>
    <cellStyle name="Valuta 2 7 10 3 2 2 2" xfId="43211" xr:uid="{3726F255-38D3-4851-8517-2EDCE800592B}"/>
    <cellStyle name="Valuta 2 7 10 3 2 3" xfId="31794" xr:uid="{85BB02F5-893B-4B17-9B2A-F111489A7793}"/>
    <cellStyle name="Valuta 2 7 10 3 3" xfId="14666" xr:uid="{9DA27ADD-4FC4-4410-AB49-532366E66E5C}"/>
    <cellStyle name="Valuta 2 7 10 3 3 2" xfId="37503" xr:uid="{CCC65C9F-CB27-4109-AFF6-C48CCA76EBCA}"/>
    <cellStyle name="Valuta 2 7 10 3 4" xfId="26086" xr:uid="{1625912E-C4E3-401A-9649-2C6139BFD938}"/>
    <cellStyle name="Valuta 2 7 10 4" xfId="6103" xr:uid="{31EC3559-7B61-45F9-B4C7-94CC249A880F}"/>
    <cellStyle name="Valuta 2 7 10 4 2" xfId="17520" xr:uid="{17DAA920-8A81-4D24-809D-1904337D372B}"/>
    <cellStyle name="Valuta 2 7 10 4 2 2" xfId="40357" xr:uid="{1D850D04-DF3D-4451-A671-DA705647742A}"/>
    <cellStyle name="Valuta 2 7 10 4 3" xfId="28940" xr:uid="{63E8CBC1-3F91-4FF0-93F6-217D40B3F50F}"/>
    <cellStyle name="Valuta 2 7 10 5" xfId="11812" xr:uid="{24C50A36-7AD4-4827-BEDC-20C61FE8FEF2}"/>
    <cellStyle name="Valuta 2 7 10 5 2" xfId="34649" xr:uid="{057BCA7E-B619-4E48-A307-DF30AA7D09BA}"/>
    <cellStyle name="Valuta 2 7 10 6" xfId="23232" xr:uid="{131ED66C-7B0D-4AF4-8C6B-A7C53527DBA6}"/>
    <cellStyle name="Valuta 2 7 11" xfId="1767" xr:uid="{8A76A977-05B1-4C6E-B5D5-F8C34B682145}"/>
    <cellStyle name="Valuta 2 7 11 2" xfId="4623" xr:uid="{458ACFD1-67FC-4C66-9C41-831100FC54B8}"/>
    <cellStyle name="Valuta 2 7 11 2 2" xfId="10332" xr:uid="{C4E6CE5E-F63E-4C8B-A8A9-2A87C482E5D1}"/>
    <cellStyle name="Valuta 2 7 11 2 2 2" xfId="21749" xr:uid="{B1BDAC35-E48E-4D25-9967-D36E9B3635C3}"/>
    <cellStyle name="Valuta 2 7 11 2 2 2 2" xfId="44586" xr:uid="{2B49B73D-EE7D-407B-AB6A-9AC742243AA9}"/>
    <cellStyle name="Valuta 2 7 11 2 2 3" xfId="33169" xr:uid="{0694A85B-0B53-4B90-BA06-E06374AF2444}"/>
    <cellStyle name="Valuta 2 7 11 2 3" xfId="16041" xr:uid="{3DFC5713-D668-4E21-B3F3-45E3CA4C3D88}"/>
    <cellStyle name="Valuta 2 7 11 2 3 2" xfId="38878" xr:uid="{68DAE213-179A-459F-8FAF-F55EE1D1F9AF}"/>
    <cellStyle name="Valuta 2 7 11 2 4" xfId="27461" xr:uid="{DE320993-68A5-43D7-81B9-F4EA322A6D0B}"/>
    <cellStyle name="Valuta 2 7 11 3" xfId="7478" xr:uid="{23650CB4-DD67-4FB0-A9AF-E6E244920585}"/>
    <cellStyle name="Valuta 2 7 11 3 2" xfId="18895" xr:uid="{1C4E3601-2EFB-4A5E-A196-95B8FB1E9609}"/>
    <cellStyle name="Valuta 2 7 11 3 2 2" xfId="41732" xr:uid="{8AF4BCD0-F632-4F5C-A697-21B4AEE2F3BE}"/>
    <cellStyle name="Valuta 2 7 11 3 3" xfId="30315" xr:uid="{45C52139-1A12-4214-9D1B-711DC96A44BB}"/>
    <cellStyle name="Valuta 2 7 11 4" xfId="13187" xr:uid="{EA7F70A5-7A47-4E38-A625-A1B7F7D33D28}"/>
    <cellStyle name="Valuta 2 7 11 4 2" xfId="36024" xr:uid="{337BB919-9CA3-44E6-9056-50B371F7EA68}"/>
    <cellStyle name="Valuta 2 7 11 5" xfId="24607" xr:uid="{41869777-AA4B-4D8B-880F-4D59038F2585}"/>
    <cellStyle name="Valuta 2 7 12" xfId="3196" xr:uid="{735ED207-86B8-47F0-A43A-9F1BADB5EE73}"/>
    <cellStyle name="Valuta 2 7 12 2" xfId="8905" xr:uid="{7F90BC82-E4D8-4C35-B9AE-F2E99A94297A}"/>
    <cellStyle name="Valuta 2 7 12 2 2" xfId="20322" xr:uid="{E90503F9-F672-489F-A4F3-E695DAC82277}"/>
    <cellStyle name="Valuta 2 7 12 2 2 2" xfId="43159" xr:uid="{09443286-CF62-4BCC-AD1C-D3D0EE6C35D8}"/>
    <cellStyle name="Valuta 2 7 12 2 3" xfId="31742" xr:uid="{14D2B035-AAD7-48F8-8B18-72AD10CBC1BC}"/>
    <cellStyle name="Valuta 2 7 12 3" xfId="14614" xr:uid="{862050EC-E665-4B23-853A-9A6438CA78CA}"/>
    <cellStyle name="Valuta 2 7 12 3 2" xfId="37451" xr:uid="{33897086-781C-463F-B18D-6F02C9C0C0B2}"/>
    <cellStyle name="Valuta 2 7 12 4" xfId="26034" xr:uid="{D95DC5D0-7FB6-44FC-9AE9-888E50152C95}"/>
    <cellStyle name="Valuta 2 7 13" xfId="6051" xr:uid="{B4B57B1D-ACAC-4B17-B27D-AA0C2FDE74E6}"/>
    <cellStyle name="Valuta 2 7 13 2" xfId="17468" xr:uid="{11035408-84EB-4B0F-8B71-38F863BB523B}"/>
    <cellStyle name="Valuta 2 7 13 2 2" xfId="40305" xr:uid="{9D1644F1-4483-4B5A-88C6-9ECA72FBC5D5}"/>
    <cellStyle name="Valuta 2 7 13 3" xfId="28888" xr:uid="{B317DFB2-8098-46E8-BB32-5CEFE7186F28}"/>
    <cellStyle name="Valuta 2 7 14" xfId="11760" xr:uid="{C04424CE-7729-42D4-AD91-4AF51471FFED}"/>
    <cellStyle name="Valuta 2 7 14 2" xfId="34597" xr:uid="{E9A8B625-49D8-4803-A3C6-8E2770315C1E}"/>
    <cellStyle name="Valuta 2 7 15" xfId="23180" xr:uid="{EAB3E747-5325-41FB-9F6B-C779BAF59B56}"/>
    <cellStyle name="Valuta 2 7 2" xfId="52" xr:uid="{00000000-0005-0000-0000-000064000000}"/>
    <cellStyle name="Valuta 2 7 2 10" xfId="3200" xr:uid="{0DDAD21D-55D9-4E39-81E5-3E65FCC2F8CC}"/>
    <cellStyle name="Valuta 2 7 2 10 2" xfId="8909" xr:uid="{172F4BBD-0A71-4B22-8E35-09AAD9124DF3}"/>
    <cellStyle name="Valuta 2 7 2 10 2 2" xfId="20326" xr:uid="{4F126829-F985-409B-B613-8A07C68D86E2}"/>
    <cellStyle name="Valuta 2 7 2 10 2 2 2" xfId="43163" xr:uid="{E5145B74-4B54-410E-B8D1-CE0766CA8EE4}"/>
    <cellStyle name="Valuta 2 7 2 10 2 3" xfId="31746" xr:uid="{43E189EC-06C8-4B88-988A-6C71E5D2EB61}"/>
    <cellStyle name="Valuta 2 7 2 10 3" xfId="14618" xr:uid="{7018747E-128D-41BD-BD45-3ABFF078C89B}"/>
    <cellStyle name="Valuta 2 7 2 10 3 2" xfId="37455" xr:uid="{F49E4C99-D0FA-4828-A43D-532B1C68531D}"/>
    <cellStyle name="Valuta 2 7 2 10 4" xfId="26038" xr:uid="{888C3FDD-A75C-4652-83D7-AB7984211DD9}"/>
    <cellStyle name="Valuta 2 7 2 11" xfId="6055" xr:uid="{1179E9B9-3DB9-422A-AF8D-7579E61A8B1A}"/>
    <cellStyle name="Valuta 2 7 2 11 2" xfId="17472" xr:uid="{3D2BD684-6AF5-4A1B-A316-49DAD1ECC64E}"/>
    <cellStyle name="Valuta 2 7 2 11 2 2" xfId="40309" xr:uid="{D3DA4B4A-0166-497E-B9F0-566C63A020A6}"/>
    <cellStyle name="Valuta 2 7 2 11 3" xfId="28892" xr:uid="{5DA4542B-E4C9-4CE6-83FB-8F457571BE08}"/>
    <cellStyle name="Valuta 2 7 2 12" xfId="11764" xr:uid="{43A621D4-5107-493E-9DCC-B0D2B6E536D1}"/>
    <cellStyle name="Valuta 2 7 2 12 2" xfId="34601" xr:uid="{7520D8E3-F688-4204-A4C4-7140EA0D1008}"/>
    <cellStyle name="Valuta 2 7 2 13" xfId="23184" xr:uid="{31758DD7-6337-4ECC-BA72-9D54A79DBF5A}"/>
    <cellStyle name="Valuta 2 7 2 14" xfId="46018" xr:uid="{081F5568-B94E-4647-94CA-C649B47375C5}"/>
    <cellStyle name="Valuta 2 7 2 2" xfId="100" xr:uid="{00000000-0005-0000-0000-000065000000}"/>
    <cellStyle name="Valuta 2 7 2 2 2" xfId="339" xr:uid="{F573097C-3186-4C6E-8386-13DA6B58A614}"/>
    <cellStyle name="Valuta 2 7 2 2 2 2" xfId="1965" xr:uid="{91CC4CA4-36B6-486A-807B-D9F737032ED7}"/>
    <cellStyle name="Valuta 2 7 2 2 2 2 2" xfId="4821" xr:uid="{1BDBA70E-BC4B-4AE2-AFD6-C2D7A05D5798}"/>
    <cellStyle name="Valuta 2 7 2 2 2 2 2 2" xfId="10530" xr:uid="{C06C892B-A3B9-4CBD-9769-284A5F641E8D}"/>
    <cellStyle name="Valuta 2 7 2 2 2 2 2 2 2" xfId="21947" xr:uid="{E25FB270-EDAA-482A-845C-411CF26E8454}"/>
    <cellStyle name="Valuta 2 7 2 2 2 2 2 2 2 2" xfId="44784" xr:uid="{0D08F4C7-DBA2-4676-92B4-B1C5BACB87FA}"/>
    <cellStyle name="Valuta 2 7 2 2 2 2 2 2 3" xfId="33367" xr:uid="{8FF8EDAA-AAD0-4C7E-A786-6B5AC9DCE1B3}"/>
    <cellStyle name="Valuta 2 7 2 2 2 2 2 3" xfId="16239" xr:uid="{7C4E5501-C726-45EF-95F3-957B38D395A7}"/>
    <cellStyle name="Valuta 2 7 2 2 2 2 2 3 2" xfId="39076" xr:uid="{AA7BA71A-B390-4920-8549-B5E05B6FE2FF}"/>
    <cellStyle name="Valuta 2 7 2 2 2 2 2 4" xfId="27659" xr:uid="{621A36D9-7578-4DA4-BA21-DDE274B18DB5}"/>
    <cellStyle name="Valuta 2 7 2 2 2 2 3" xfId="7676" xr:uid="{DEB11FB5-4B8D-4D64-B505-162FDADA70F0}"/>
    <cellStyle name="Valuta 2 7 2 2 2 2 3 2" xfId="19093" xr:uid="{785F15DC-98DD-4DC9-BE1B-0C6C0F96F90A}"/>
    <cellStyle name="Valuta 2 7 2 2 2 2 3 2 2" xfId="41930" xr:uid="{844214F5-D00E-4C37-B6EB-4843AD9D6FCE}"/>
    <cellStyle name="Valuta 2 7 2 2 2 2 3 3" xfId="30513" xr:uid="{015CD60D-8CCE-4ADC-A701-2B9CDC99AE39}"/>
    <cellStyle name="Valuta 2 7 2 2 2 2 4" xfId="13385" xr:uid="{3142BB76-0AA4-4840-907C-0F1FED163379}"/>
    <cellStyle name="Valuta 2 7 2 2 2 2 4 2" xfId="36222" xr:uid="{EADFD22C-4D69-4961-AA43-6FCC32529609}"/>
    <cellStyle name="Valuta 2 7 2 2 2 2 5" xfId="24805" xr:uid="{841514F8-2AB4-40E7-B780-4DCFB5D753CE}"/>
    <cellStyle name="Valuta 2 7 2 2 2 3" xfId="3394" xr:uid="{0DD49069-B971-4A2C-AADF-9B1DFF029C36}"/>
    <cellStyle name="Valuta 2 7 2 2 2 3 2" xfId="9103" xr:uid="{8FCD1C05-9F99-41BA-8DFF-F7E095C1CF14}"/>
    <cellStyle name="Valuta 2 7 2 2 2 3 2 2" xfId="20520" xr:uid="{9ACE2AAC-E155-4A3C-8935-1AEE1B60629D}"/>
    <cellStyle name="Valuta 2 7 2 2 2 3 2 2 2" xfId="43357" xr:uid="{CC7EBBA4-FDB8-4F8B-B630-50D89E2CD12D}"/>
    <cellStyle name="Valuta 2 7 2 2 2 3 2 3" xfId="31940" xr:uid="{F314C444-817B-4D69-BADE-91325CA1100B}"/>
    <cellStyle name="Valuta 2 7 2 2 2 3 3" xfId="14812" xr:uid="{26B62D4E-A2A6-46BB-ACAE-6364437CAE83}"/>
    <cellStyle name="Valuta 2 7 2 2 2 3 3 2" xfId="37649" xr:uid="{34EE87AD-582B-449F-92AB-88CB0A224851}"/>
    <cellStyle name="Valuta 2 7 2 2 2 3 4" xfId="26232" xr:uid="{270BE0E1-8CAA-48D4-8007-38FB25EB6800}"/>
    <cellStyle name="Valuta 2 7 2 2 2 4" xfId="6249" xr:uid="{E674901F-3B1A-44DA-9586-343C67113438}"/>
    <cellStyle name="Valuta 2 7 2 2 2 4 2" xfId="17666" xr:uid="{8A75113E-323E-43D7-BDF4-68BC13AEB001}"/>
    <cellStyle name="Valuta 2 7 2 2 2 4 2 2" xfId="40503" xr:uid="{ACD2B962-E599-440D-99F3-4D4B1F48DB0C}"/>
    <cellStyle name="Valuta 2 7 2 2 2 4 3" xfId="29086" xr:uid="{F7FE1C22-1832-42F8-B006-A643D4DA02C8}"/>
    <cellStyle name="Valuta 2 7 2 2 2 5" xfId="11958" xr:uid="{A8226CE3-6FD8-4D3E-80CC-F3DA02C537D0}"/>
    <cellStyle name="Valuta 2 7 2 2 2 5 2" xfId="34795" xr:uid="{DD7BFDFC-E29D-4442-AC0C-31E5D0E002CB}"/>
    <cellStyle name="Valuta 2 7 2 2 2 6" xfId="23378" xr:uid="{53B9D317-6D1A-48BA-9ECA-E0659077A2C9}"/>
    <cellStyle name="Valuta 2 7 2 2 3" xfId="1802" xr:uid="{B07B3B33-C3FB-4C1A-B535-20C2120725AD}"/>
    <cellStyle name="Valuta 2 7 2 2 3 2" xfId="4658" xr:uid="{4542EF06-D8CC-49BF-9C0E-57B4097D3CB0}"/>
    <cellStyle name="Valuta 2 7 2 2 3 2 2" xfId="10367" xr:uid="{F567E4B3-7C16-416E-BE2E-7DB1A41A13FA}"/>
    <cellStyle name="Valuta 2 7 2 2 3 2 2 2" xfId="21784" xr:uid="{2236AC66-3D78-4FF2-A5AC-01661C915CC7}"/>
    <cellStyle name="Valuta 2 7 2 2 3 2 2 2 2" xfId="44621" xr:uid="{380A0D02-1835-435F-A0B5-2FBBDABFF94A}"/>
    <cellStyle name="Valuta 2 7 2 2 3 2 2 3" xfId="33204" xr:uid="{193CC91D-1EEB-4A29-98B4-3B6BA5A1B0B7}"/>
    <cellStyle name="Valuta 2 7 2 2 3 2 3" xfId="16076" xr:uid="{FC5ADE9A-48B3-4916-B1CF-F40667481147}"/>
    <cellStyle name="Valuta 2 7 2 2 3 2 3 2" xfId="38913" xr:uid="{A49D2F95-7A9C-4B0A-A0B1-A9CD85C79F1C}"/>
    <cellStyle name="Valuta 2 7 2 2 3 2 4" xfId="27496" xr:uid="{D78974B9-0D50-425E-91BE-2D3B6CC1FE13}"/>
    <cellStyle name="Valuta 2 7 2 2 3 3" xfId="7513" xr:uid="{98E495C6-EAB1-4EBC-825A-59251D8C5FA7}"/>
    <cellStyle name="Valuta 2 7 2 2 3 3 2" xfId="18930" xr:uid="{FED33B1C-14FC-4DDD-8168-082B389C49B7}"/>
    <cellStyle name="Valuta 2 7 2 2 3 3 2 2" xfId="41767" xr:uid="{030A2F4A-ED83-44EA-9931-2E34EA06718F}"/>
    <cellStyle name="Valuta 2 7 2 2 3 3 3" xfId="30350" xr:uid="{CEE5FD2A-A5AA-4720-BD38-4F0992DE0FF2}"/>
    <cellStyle name="Valuta 2 7 2 2 3 4" xfId="13222" xr:uid="{58D32E52-D503-4748-89FD-531A099B701C}"/>
    <cellStyle name="Valuta 2 7 2 2 3 4 2" xfId="36059" xr:uid="{22D53250-9DBA-463D-85E4-0437A2E2AF19}"/>
    <cellStyle name="Valuta 2 7 2 2 3 5" xfId="24642" xr:uid="{1F6E991E-821C-4A00-9A52-DDCE2AD4FEE1}"/>
    <cellStyle name="Valuta 2 7 2 2 4" xfId="3231" xr:uid="{39466DBC-0A48-4775-8558-358FABD1776F}"/>
    <cellStyle name="Valuta 2 7 2 2 4 2" xfId="8940" xr:uid="{5CEC6841-08D0-4718-8009-2B90CD9A9187}"/>
    <cellStyle name="Valuta 2 7 2 2 4 2 2" xfId="20357" xr:uid="{06D2D0E6-F6BF-47AC-9E06-18466C225A78}"/>
    <cellStyle name="Valuta 2 7 2 2 4 2 2 2" xfId="43194" xr:uid="{58465755-04A2-4123-BA22-B29F9364FD37}"/>
    <cellStyle name="Valuta 2 7 2 2 4 2 3" xfId="31777" xr:uid="{EA1E98D8-4CB7-452A-918B-FF931626F589}"/>
    <cellStyle name="Valuta 2 7 2 2 4 3" xfId="14649" xr:uid="{E64B56F9-9452-4FA5-8B73-A71A560FD60C}"/>
    <cellStyle name="Valuta 2 7 2 2 4 3 2" xfId="37486" xr:uid="{A8D67FA0-A180-4901-86F4-70731E01B2DA}"/>
    <cellStyle name="Valuta 2 7 2 2 4 4" xfId="26069" xr:uid="{E1F709FE-7F76-4299-829A-D04264CBC063}"/>
    <cellStyle name="Valuta 2 7 2 2 5" xfId="6086" xr:uid="{DFE956D5-2E0D-47DE-A2F3-DEA5548B16D5}"/>
    <cellStyle name="Valuta 2 7 2 2 5 2" xfId="17503" xr:uid="{D33731AA-A7C9-4DCE-8C99-00A21637BA31}"/>
    <cellStyle name="Valuta 2 7 2 2 5 2 2" xfId="40340" xr:uid="{59D57421-726D-4567-8C00-47FEB684DF7B}"/>
    <cellStyle name="Valuta 2 7 2 2 5 3" xfId="28923" xr:uid="{1ED09365-6F19-49AA-9101-61DDA90836D4}"/>
    <cellStyle name="Valuta 2 7 2 2 6" xfId="11795" xr:uid="{F84C07CB-BC94-4489-988B-9E0F41A783AC}"/>
    <cellStyle name="Valuta 2 7 2 2 6 2" xfId="34632" xr:uid="{A23D9F6C-4F55-40E0-BF8B-B579C2D6E797}"/>
    <cellStyle name="Valuta 2 7 2 2 7" xfId="23215" xr:uid="{6E5CF1BB-B4AB-4606-AE5D-748DEF8AA936}"/>
    <cellStyle name="Valuta 2 7 2 3" xfId="6" xr:uid="{00000000-0005-0000-0000-000066000000}"/>
    <cellStyle name="Valuta 2 7 2 3 2" xfId="110" xr:uid="{00000000-0005-0000-0000-000067000000}"/>
    <cellStyle name="Valuta 2 7 2 3 2 2" xfId="132" xr:uid="{78666F00-3964-4D32-857E-11B308E4B8FB}"/>
    <cellStyle name="Valuta 2 7 2 3 2 2 2" xfId="10752" xr:uid="{533CF9B1-817F-4EA4-90C3-152ED1C7812A}"/>
    <cellStyle name="Valuta 2 7 2 3 2 2 2 2" xfId="22170" xr:uid="{C9D12F84-0B5F-48C1-BB63-E2C5102D912F}"/>
    <cellStyle name="Valuta 2 7 2 3 2 2 2 2 2" xfId="45007" xr:uid="{4BFB418B-B318-48C0-A554-F7CE9A29C044}"/>
    <cellStyle name="Valuta 2 7 2 3 2 2 2 3" xfId="33590" xr:uid="{C8EE2B25-F514-4504-ADE0-C234070AD864}"/>
    <cellStyle name="Valuta 2 7 2 3 2 2 3" xfId="16462" xr:uid="{FB32C128-4446-4F87-BB6B-23BECA82193E}"/>
    <cellStyle name="Valuta 2 7 2 3 2 2 3 2" xfId="39299" xr:uid="{628FB991-B5B3-479C-B526-0DC96E504FDB}"/>
    <cellStyle name="Valuta 2 7 2 3 2 2 4" xfId="27882" xr:uid="{DA0ED017-7BC9-434A-9C0B-EA7D5063CCF3}"/>
    <cellStyle name="Valuta 2 7 2 3 2 2 5" xfId="5044" xr:uid="{47FADB9B-C591-4873-8AFE-01305AC76025}"/>
    <cellStyle name="Valuta 2 7 2 3 2 3" xfId="7899" xr:uid="{B668ED9B-3481-4037-BD9E-7987265C08D5}"/>
    <cellStyle name="Valuta 2 7 2 3 2 3 2" xfId="19316" xr:uid="{8C756F87-E7F4-40ED-8165-9AD2BF387E49}"/>
    <cellStyle name="Valuta 2 7 2 3 2 3 2 2" xfId="42153" xr:uid="{DA7439E4-D469-4467-A7B7-2AD5D1C63E90}"/>
    <cellStyle name="Valuta 2 7 2 3 2 3 3" xfId="30736" xr:uid="{38354C96-0451-4654-A5C9-41ACCAF7F994}"/>
    <cellStyle name="Valuta 2 7 2 3 2 4" xfId="13608" xr:uid="{5B9E3A87-A064-4389-86D4-27D2D2624B7C}"/>
    <cellStyle name="Valuta 2 7 2 3 2 4 2" xfId="36445" xr:uid="{EB5D269F-B2C0-49D9-9D99-A094D1500D39}"/>
    <cellStyle name="Valuta 2 7 2 3 2 5" xfId="25028" xr:uid="{4298EB8C-8B3A-4EE5-83DD-F4BF4F7D26C2}"/>
    <cellStyle name="Valuta 2 7 2 3 2 6" xfId="2188" xr:uid="{7F3A2CC8-2193-47A5-B9F3-C1CE343FA38A}"/>
    <cellStyle name="Valuta 2 7 2 3 3" xfId="121" xr:uid="{269F1B7B-E3FB-45B9-B61A-19F9163107D2}"/>
    <cellStyle name="Valuta 2 7 2 3 3 2" xfId="9326" xr:uid="{78598487-5925-4E26-8830-40F3705717A0}"/>
    <cellStyle name="Valuta 2 7 2 3 3 2 2" xfId="20743" xr:uid="{F562719B-E936-44E3-999E-E3255B33C9D9}"/>
    <cellStyle name="Valuta 2 7 2 3 3 2 2 2" xfId="43580" xr:uid="{021088AC-EF80-477F-92EA-530030C31BA7}"/>
    <cellStyle name="Valuta 2 7 2 3 3 2 3" xfId="32163" xr:uid="{B558C3A7-4F0D-4487-8B47-0C9718DB4A6B}"/>
    <cellStyle name="Valuta 2 7 2 3 3 3" xfId="15035" xr:uid="{3CBCE2E6-1B0A-4A95-8840-1ADCF29CA8C3}"/>
    <cellStyle name="Valuta 2 7 2 3 3 3 2" xfId="37872" xr:uid="{4C18807E-0EAB-4C52-BB6F-33AEE0B17670}"/>
    <cellStyle name="Valuta 2 7 2 3 3 4" xfId="26455" xr:uid="{7E848275-4C13-43FF-A79B-0A204C48D3B7}"/>
    <cellStyle name="Valuta 2 7 2 3 3 5" xfId="3617" xr:uid="{93489776-D259-490F-BD80-2EECCF52381D}"/>
    <cellStyle name="Valuta 2 7 2 3 4" xfId="6472" xr:uid="{B8E4C4ED-15BC-4CC0-96E8-D6ED98EF0854}"/>
    <cellStyle name="Valuta 2 7 2 3 4 2" xfId="17889" xr:uid="{740718D7-5507-4DDC-9935-1F51969C6F7C}"/>
    <cellStyle name="Valuta 2 7 2 3 4 2 2" xfId="40726" xr:uid="{54035FFF-3480-43F1-8108-DE790BE2C63F}"/>
    <cellStyle name="Valuta 2 7 2 3 4 3" xfId="29309" xr:uid="{7DEFE494-20E4-4779-BC35-B74C1CAF913E}"/>
    <cellStyle name="Valuta 2 7 2 3 5" xfId="12181" xr:uid="{10F09591-E23A-4E95-88F8-E7BA3121C1DF}"/>
    <cellStyle name="Valuta 2 7 2 3 5 2" xfId="35018" xr:uid="{593E9142-1534-4C4F-A732-BC3C659BD1B1}"/>
    <cellStyle name="Valuta 2 7 2 3 6" xfId="23601" xr:uid="{8C827188-B564-4CE3-A502-DF4BC178C5B9}"/>
    <cellStyle name="Valuta 2 7 2 3 7" xfId="607" xr:uid="{2946CCB0-D5A0-44C1-85DB-FF70CDBC5BA7}"/>
    <cellStyle name="Valuta 2 7 2 4" xfId="870" xr:uid="{798835F7-FE62-4F4C-B8B5-CB48D33D3449}"/>
    <cellStyle name="Valuta 2 7 2 4 2" xfId="2405" xr:uid="{D8E34EBA-F8D4-4B76-8D91-FB57743E4734}"/>
    <cellStyle name="Valuta 2 7 2 4 2 2" xfId="5261" xr:uid="{A2D31267-1DAC-4FE6-BC08-D5C32A3B6562}"/>
    <cellStyle name="Valuta 2 7 2 4 2 2 2" xfId="10969" xr:uid="{1B01AE30-6B87-4658-9EDE-B5CFD39B051B}"/>
    <cellStyle name="Valuta 2 7 2 4 2 2 2 2" xfId="22387" xr:uid="{02E2D36B-5026-473F-B6AA-26DA7401280B}"/>
    <cellStyle name="Valuta 2 7 2 4 2 2 2 2 2" xfId="45224" xr:uid="{D679211B-2CED-4FDC-9841-79F71AF0ACEF}"/>
    <cellStyle name="Valuta 2 7 2 4 2 2 2 3" xfId="33807" xr:uid="{618E9F9F-78E0-48F6-9561-784369BA3199}"/>
    <cellStyle name="Valuta 2 7 2 4 2 2 3" xfId="16679" xr:uid="{BFF5DE70-C497-43D2-8A2E-3BA80E698B84}"/>
    <cellStyle name="Valuta 2 7 2 4 2 2 3 2" xfId="39516" xr:uid="{022D6E8E-7FFC-4849-8B48-E177E94BE77D}"/>
    <cellStyle name="Valuta 2 7 2 4 2 2 4" xfId="28099" xr:uid="{6ADC4AAF-71DE-46F4-8DA5-317880EAA9A2}"/>
    <cellStyle name="Valuta 2 7 2 4 2 3" xfId="8116" xr:uid="{A7085FF1-15DB-49F4-986E-9563FF45C35D}"/>
    <cellStyle name="Valuta 2 7 2 4 2 3 2" xfId="19533" xr:uid="{B542A514-F49B-4CC6-8DD7-8D62C85364B0}"/>
    <cellStyle name="Valuta 2 7 2 4 2 3 2 2" xfId="42370" xr:uid="{E77D30A1-1F40-4A33-8A38-BC90B46AAA2E}"/>
    <cellStyle name="Valuta 2 7 2 4 2 3 3" xfId="30953" xr:uid="{88338958-86B4-40E1-8F4D-762F533D3EC1}"/>
    <cellStyle name="Valuta 2 7 2 4 2 4" xfId="13825" xr:uid="{DA55841A-C151-43CC-91FB-5D115CF3EB92}"/>
    <cellStyle name="Valuta 2 7 2 4 2 4 2" xfId="36662" xr:uid="{C15049B0-08E5-43C8-B82B-DA32229A2DEA}"/>
    <cellStyle name="Valuta 2 7 2 4 2 5" xfId="25245" xr:uid="{58A18F07-3216-45F3-B2C8-96C530CE6FDF}"/>
    <cellStyle name="Valuta 2 7 2 4 3" xfId="3834" xr:uid="{A2983ACC-9D8E-4AB3-82EA-A9530253BA76}"/>
    <cellStyle name="Valuta 2 7 2 4 3 2" xfId="9543" xr:uid="{913B4DFA-3B2F-456F-8353-2C151207451D}"/>
    <cellStyle name="Valuta 2 7 2 4 3 2 2" xfId="20960" xr:uid="{C91A1F85-416A-4D03-AE6C-389A812855C8}"/>
    <cellStyle name="Valuta 2 7 2 4 3 2 2 2" xfId="43797" xr:uid="{70098159-1CF4-43D9-929A-FF3E07B14AF8}"/>
    <cellStyle name="Valuta 2 7 2 4 3 2 3" xfId="32380" xr:uid="{EB82FCAF-0DEA-4C10-81CA-2DC460F796B1}"/>
    <cellStyle name="Valuta 2 7 2 4 3 3" xfId="15252" xr:uid="{FEA4A208-C3E0-4920-9942-40DFAD0F45A5}"/>
    <cellStyle name="Valuta 2 7 2 4 3 3 2" xfId="38089" xr:uid="{F3A10B39-848C-48C4-9E51-B14280E2385A}"/>
    <cellStyle name="Valuta 2 7 2 4 3 4" xfId="26672" xr:uid="{E7E82F87-7A3F-4ED7-851F-18D856CB162B}"/>
    <cellStyle name="Valuta 2 7 2 4 4" xfId="6689" xr:uid="{73B96431-6FBD-47F6-A988-B15BA3C397C4}"/>
    <cellStyle name="Valuta 2 7 2 4 4 2" xfId="18106" xr:uid="{B26B99CB-EA7B-4F83-9CFB-7BCA6DD7AF12}"/>
    <cellStyle name="Valuta 2 7 2 4 4 2 2" xfId="40943" xr:uid="{177EE6AA-A0C6-47CE-AC6B-87A0FE0571D9}"/>
    <cellStyle name="Valuta 2 7 2 4 4 3" xfId="29526" xr:uid="{9466282C-401D-4032-BD7F-AC81F121130B}"/>
    <cellStyle name="Valuta 2 7 2 4 5" xfId="12398" xr:uid="{37C4AC52-4637-4C5A-A2A4-2D22E12211C7}"/>
    <cellStyle name="Valuta 2 7 2 4 5 2" xfId="35235" xr:uid="{910F19F2-DC41-48A8-97B3-D8721DA35CE5}"/>
    <cellStyle name="Valuta 2 7 2 4 6" xfId="23818" xr:uid="{7629858B-5D14-4B02-B4FF-392DADB6BAF1}"/>
    <cellStyle name="Valuta 2 7 2 5" xfId="1117" xr:uid="{4525D6F1-B494-4DD4-BD3C-C9782F688084}"/>
    <cellStyle name="Valuta 2 7 2 5 2" xfId="2622" xr:uid="{9982B701-4740-4216-B1DD-6DC4C04ED2BF}"/>
    <cellStyle name="Valuta 2 7 2 5 2 2" xfId="5478" xr:uid="{BDB51968-70FD-47AF-8D29-931ACC71D54B}"/>
    <cellStyle name="Valuta 2 7 2 5 2 2 2" xfId="11186" xr:uid="{86590E0D-DB59-4A8A-9D32-B9587BACFA42}"/>
    <cellStyle name="Valuta 2 7 2 5 2 2 2 2" xfId="22604" xr:uid="{C93DB6A6-4B0C-46F5-BCB4-4F66E1D4DAD8}"/>
    <cellStyle name="Valuta 2 7 2 5 2 2 2 2 2" xfId="45441" xr:uid="{770B2654-10E5-4D27-9613-8A2B49C6202F}"/>
    <cellStyle name="Valuta 2 7 2 5 2 2 2 3" xfId="34024" xr:uid="{53D93C4E-82BB-465C-B78E-FB743474EE0A}"/>
    <cellStyle name="Valuta 2 7 2 5 2 2 3" xfId="16896" xr:uid="{9031E893-233D-4B1D-8C91-77F031CE0102}"/>
    <cellStyle name="Valuta 2 7 2 5 2 2 3 2" xfId="39733" xr:uid="{2104D144-55E4-4D64-9E1C-5F5B78DBFB75}"/>
    <cellStyle name="Valuta 2 7 2 5 2 2 4" xfId="28316" xr:uid="{CCDF3CAA-23E9-46A8-B5B2-CFAD86316701}"/>
    <cellStyle name="Valuta 2 7 2 5 2 3" xfId="8333" xr:uid="{C6ABA098-46B2-489D-A1C1-FDC45A051F57}"/>
    <cellStyle name="Valuta 2 7 2 5 2 3 2" xfId="19750" xr:uid="{0593409A-0AD2-44C2-91A9-FCC19A6AEE1B}"/>
    <cellStyle name="Valuta 2 7 2 5 2 3 2 2" xfId="42587" xr:uid="{6013787C-8AE9-4B5B-AC6A-5136297DD94B}"/>
    <cellStyle name="Valuta 2 7 2 5 2 3 3" xfId="31170" xr:uid="{99332ED2-0BEB-40D8-977C-4E900C5225B9}"/>
    <cellStyle name="Valuta 2 7 2 5 2 4" xfId="14042" xr:uid="{3E4B69D6-EBE2-4BFE-BF98-FF6476C86E9D}"/>
    <cellStyle name="Valuta 2 7 2 5 2 4 2" xfId="36879" xr:uid="{27D14EBB-924C-46F5-ABB0-658D585E6444}"/>
    <cellStyle name="Valuta 2 7 2 5 2 5" xfId="25462" xr:uid="{740DA270-C4BC-4A50-8D15-6B1B3436BE6C}"/>
    <cellStyle name="Valuta 2 7 2 5 3" xfId="4051" xr:uid="{44AF2943-EEE0-4E7B-94B8-716A915DED02}"/>
    <cellStyle name="Valuta 2 7 2 5 3 2" xfId="9760" xr:uid="{E0220745-D7E1-492C-8AA4-7E48E2521A91}"/>
    <cellStyle name="Valuta 2 7 2 5 3 2 2" xfId="21177" xr:uid="{6A8DBEED-B6BD-4048-8E23-E21EFF73121F}"/>
    <cellStyle name="Valuta 2 7 2 5 3 2 2 2" xfId="44014" xr:uid="{27B727AB-F28D-45C4-8205-6C7A91B43DA4}"/>
    <cellStyle name="Valuta 2 7 2 5 3 2 3" xfId="32597" xr:uid="{AD8136F4-21AC-4196-9B31-D2E5E1AF1EFB}"/>
    <cellStyle name="Valuta 2 7 2 5 3 3" xfId="15469" xr:uid="{1F357ACA-65E3-4CBE-96E0-1AD9F1CB59BE}"/>
    <cellStyle name="Valuta 2 7 2 5 3 3 2" xfId="38306" xr:uid="{CB6BDA6B-E9C4-4B9C-9FA5-9D6312B41682}"/>
    <cellStyle name="Valuta 2 7 2 5 3 4" xfId="26889" xr:uid="{E511A5A8-9682-4CEC-A85B-0741C637DA9F}"/>
    <cellStyle name="Valuta 2 7 2 5 4" xfId="6906" xr:uid="{275C4490-2BD2-4BBD-83DD-A20288E86B63}"/>
    <cellStyle name="Valuta 2 7 2 5 4 2" xfId="18323" xr:uid="{7AB7278C-850A-4CDE-B0F7-3E5797647D71}"/>
    <cellStyle name="Valuta 2 7 2 5 4 2 2" xfId="41160" xr:uid="{50C83280-C5C3-4740-A7ED-B68768CD048A}"/>
    <cellStyle name="Valuta 2 7 2 5 4 3" xfId="29743" xr:uid="{67F0D8BE-BFDC-4747-8B93-8AD51BDDB4BA}"/>
    <cellStyle name="Valuta 2 7 2 5 5" xfId="12615" xr:uid="{44714E22-4F55-466C-A837-604E70191014}"/>
    <cellStyle name="Valuta 2 7 2 5 5 2" xfId="35452" xr:uid="{8C6721B2-64BF-49A4-8943-2D30BCDF9474}"/>
    <cellStyle name="Valuta 2 7 2 5 6" xfId="24035" xr:uid="{682F9DFF-4ADA-4981-951D-C66683401973}"/>
    <cellStyle name="Valuta 2 7 2 6" xfId="1364" xr:uid="{0889E301-3BAE-4CCE-B26C-E794987E1A7D}"/>
    <cellStyle name="Valuta 2 7 2 6 2" xfId="2839" xr:uid="{46B1BDE4-946E-4499-92D4-443ED97E6469}"/>
    <cellStyle name="Valuta 2 7 2 6 2 2" xfId="5695" xr:uid="{22361E87-1D78-40A7-92A7-DBD8A56590C8}"/>
    <cellStyle name="Valuta 2 7 2 6 2 2 2" xfId="11403" xr:uid="{228CF06E-F38C-4122-927E-24FC66826859}"/>
    <cellStyle name="Valuta 2 7 2 6 2 2 2 2" xfId="22821" xr:uid="{E3970D0D-0169-4154-B26D-502D41D4B2AC}"/>
    <cellStyle name="Valuta 2 7 2 6 2 2 2 2 2" xfId="45658" xr:uid="{C59D12AC-989E-4A0F-A01C-BD38680791A7}"/>
    <cellStyle name="Valuta 2 7 2 6 2 2 2 3" xfId="34241" xr:uid="{225E6837-03D6-4E0B-89D8-E1537EA55C49}"/>
    <cellStyle name="Valuta 2 7 2 6 2 2 3" xfId="17113" xr:uid="{FFBCF6C2-880C-4531-958F-4F49F0D76C1B}"/>
    <cellStyle name="Valuta 2 7 2 6 2 2 3 2" xfId="39950" xr:uid="{8EF97659-1C97-4436-B802-518647CC1534}"/>
    <cellStyle name="Valuta 2 7 2 6 2 2 4" xfId="28533" xr:uid="{434BC854-3DFA-4C4C-AC81-0F679297F98B}"/>
    <cellStyle name="Valuta 2 7 2 6 2 3" xfId="8550" xr:uid="{25F192E7-12AB-4342-967B-97FE5DE248F9}"/>
    <cellStyle name="Valuta 2 7 2 6 2 3 2" xfId="19967" xr:uid="{2B67FBF0-C0BA-44DD-9D3C-ED061344E5DC}"/>
    <cellStyle name="Valuta 2 7 2 6 2 3 2 2" xfId="42804" xr:uid="{5A01BBBE-1DB0-4C52-B074-5B89F695FFCC}"/>
    <cellStyle name="Valuta 2 7 2 6 2 3 3" xfId="31387" xr:uid="{F2820537-76B5-40D1-8447-2B10670187FF}"/>
    <cellStyle name="Valuta 2 7 2 6 2 4" xfId="14259" xr:uid="{530F9DC4-49DA-4318-B5E2-0A4F33ABAAAF}"/>
    <cellStyle name="Valuta 2 7 2 6 2 4 2" xfId="37096" xr:uid="{F4588761-D669-4275-BE89-58B712AE0FF1}"/>
    <cellStyle name="Valuta 2 7 2 6 2 5" xfId="25679" xr:uid="{014DBF8B-DBA9-4646-BE30-1C7195FBC746}"/>
    <cellStyle name="Valuta 2 7 2 6 3" xfId="4268" xr:uid="{AC83D0D9-6272-4F46-9046-37C26C3CF1C3}"/>
    <cellStyle name="Valuta 2 7 2 6 3 2" xfId="9977" xr:uid="{F6CC5821-6F06-4E50-8E35-A7D11C3BEC91}"/>
    <cellStyle name="Valuta 2 7 2 6 3 2 2" xfId="21394" xr:uid="{0CA77CDC-EF81-45F5-B171-61A3573F9E8D}"/>
    <cellStyle name="Valuta 2 7 2 6 3 2 2 2" xfId="44231" xr:uid="{C846FAB1-D280-4811-BDE2-12F6E6A8C934}"/>
    <cellStyle name="Valuta 2 7 2 6 3 2 3" xfId="32814" xr:uid="{9ACBDC2F-AEF7-448C-B3A3-2958C89C5542}"/>
    <cellStyle name="Valuta 2 7 2 6 3 3" xfId="15686" xr:uid="{D0F77F76-4017-4259-BAAF-7D0C1D67028C}"/>
    <cellStyle name="Valuta 2 7 2 6 3 3 2" xfId="38523" xr:uid="{7EB2C499-5887-4ADB-ADD1-9C38F65AF308}"/>
    <cellStyle name="Valuta 2 7 2 6 3 4" xfId="27106" xr:uid="{C451C300-3D8D-4185-B23E-BC9D9B590502}"/>
    <cellStyle name="Valuta 2 7 2 6 4" xfId="7123" xr:uid="{35CA95D8-D453-4E4F-A72C-6DD47C00F263}"/>
    <cellStyle name="Valuta 2 7 2 6 4 2" xfId="18540" xr:uid="{FE8CE370-EBB8-4924-883C-C1A2ECCB2B8B}"/>
    <cellStyle name="Valuta 2 7 2 6 4 2 2" xfId="41377" xr:uid="{902836F3-B8F1-46EF-8A36-C7D54A1C06EE}"/>
    <cellStyle name="Valuta 2 7 2 6 4 3" xfId="29960" xr:uid="{33B8721C-B332-4B1A-8277-9BC7298C0332}"/>
    <cellStyle name="Valuta 2 7 2 6 5" xfId="12832" xr:uid="{4CF001FA-E666-4411-A607-3AB8ECE547E4}"/>
    <cellStyle name="Valuta 2 7 2 6 5 2" xfId="35669" xr:uid="{51368824-D1A2-4471-B836-FAF3BB03C69A}"/>
    <cellStyle name="Valuta 2 7 2 6 6" xfId="24252" xr:uid="{65C39C6D-832F-49F7-B58F-91E090C9D44A}"/>
    <cellStyle name="Valuta 2 7 2 7" xfId="1611" xr:uid="{21177FED-D9AF-4E1F-8F71-8A4A33CFDC2B}"/>
    <cellStyle name="Valuta 2 7 2 7 2" xfId="3056" xr:uid="{218064DD-DED1-4B5E-A09A-0865D5AAB574}"/>
    <cellStyle name="Valuta 2 7 2 7 2 2" xfId="5912" xr:uid="{FE40DD3B-6FEC-41DE-AE4A-569B6E218D13}"/>
    <cellStyle name="Valuta 2 7 2 7 2 2 2" xfId="11620" xr:uid="{19BF59B0-CD9D-4B18-ADA4-670477DB2094}"/>
    <cellStyle name="Valuta 2 7 2 7 2 2 2 2" xfId="23038" xr:uid="{219F5D4C-5F34-41D3-9CAE-D7D6023B161C}"/>
    <cellStyle name="Valuta 2 7 2 7 2 2 2 2 2" xfId="45875" xr:uid="{EC1A0EEF-14E1-456A-9780-FAF97DA14926}"/>
    <cellStyle name="Valuta 2 7 2 7 2 2 2 3" xfId="34458" xr:uid="{69F38FF2-A30F-4C41-8EC9-F44C76E64B8B}"/>
    <cellStyle name="Valuta 2 7 2 7 2 2 3" xfId="17330" xr:uid="{AE8AA39C-2D22-4785-BE0A-6AA0A84B8B70}"/>
    <cellStyle name="Valuta 2 7 2 7 2 2 3 2" xfId="40167" xr:uid="{08A6B0FE-8E5B-4605-821A-868616A5C5C4}"/>
    <cellStyle name="Valuta 2 7 2 7 2 2 4" xfId="28750" xr:uid="{DC471075-586C-481D-BCA4-965409F3D910}"/>
    <cellStyle name="Valuta 2 7 2 7 2 3" xfId="8767" xr:uid="{2E4B984A-0CA7-4E88-A1F9-78D9EA58A890}"/>
    <cellStyle name="Valuta 2 7 2 7 2 3 2" xfId="20184" xr:uid="{8D9BD132-0A80-41AE-BDAF-6CB9D361C61D}"/>
    <cellStyle name="Valuta 2 7 2 7 2 3 2 2" xfId="43021" xr:uid="{C23E247D-56C7-4431-9183-304944EEC755}"/>
    <cellStyle name="Valuta 2 7 2 7 2 3 3" xfId="31604" xr:uid="{26155357-1004-44BD-8598-95DACC5D307B}"/>
    <cellStyle name="Valuta 2 7 2 7 2 4" xfId="14476" xr:uid="{B0A780DA-27BE-40BF-B8E9-3535B3CAF43E}"/>
    <cellStyle name="Valuta 2 7 2 7 2 4 2" xfId="37313" xr:uid="{1E6C7658-2C68-4D4E-A5F9-A8D4804BD5E1}"/>
    <cellStyle name="Valuta 2 7 2 7 2 5" xfId="25896" xr:uid="{23C2AAB9-7CEA-44DC-9052-EDFE87BAAFF5}"/>
    <cellStyle name="Valuta 2 7 2 7 3" xfId="4485" xr:uid="{767D3E84-F6C2-466D-B0A3-D1D98DF4E840}"/>
    <cellStyle name="Valuta 2 7 2 7 3 2" xfId="10194" xr:uid="{E20D7495-13D0-4ADF-96B4-B0487E88D26D}"/>
    <cellStyle name="Valuta 2 7 2 7 3 2 2" xfId="21611" xr:uid="{6294ED4D-2718-48EA-9FDF-40E8131232C8}"/>
    <cellStyle name="Valuta 2 7 2 7 3 2 2 2" xfId="44448" xr:uid="{A0B1F549-299F-456A-95A5-17C9705E7FDE}"/>
    <cellStyle name="Valuta 2 7 2 7 3 2 3" xfId="33031" xr:uid="{F5DA2427-7B97-4D80-BEE4-B3931B86DEAF}"/>
    <cellStyle name="Valuta 2 7 2 7 3 3" xfId="15903" xr:uid="{02DDC4A1-647E-4292-815D-162D5A416D1B}"/>
    <cellStyle name="Valuta 2 7 2 7 3 3 2" xfId="38740" xr:uid="{743DA5BB-983D-48DB-AF85-47DA356805F4}"/>
    <cellStyle name="Valuta 2 7 2 7 3 4" xfId="27323" xr:uid="{8B2862E8-524C-4236-979E-169CC3A9802C}"/>
    <cellStyle name="Valuta 2 7 2 7 4" xfId="7340" xr:uid="{C04117E6-04D6-4109-A2A7-1725886BD75E}"/>
    <cellStyle name="Valuta 2 7 2 7 4 2" xfId="18757" xr:uid="{17D7C323-887C-4973-90F4-13EF896443F0}"/>
    <cellStyle name="Valuta 2 7 2 7 4 2 2" xfId="41594" xr:uid="{DF00241B-7A5E-4735-AC6E-B2A9025A6B67}"/>
    <cellStyle name="Valuta 2 7 2 7 4 3" xfId="30177" xr:uid="{2D094C90-42E6-476B-A03B-7841E71955CE}"/>
    <cellStyle name="Valuta 2 7 2 7 5" xfId="13049" xr:uid="{3A5C5CE7-D898-41FF-A1EE-33585F092CDD}"/>
    <cellStyle name="Valuta 2 7 2 7 5 2" xfId="35886" xr:uid="{7436FCCA-98CE-4572-BF21-26E88EF9F533}"/>
    <cellStyle name="Valuta 2 7 2 7 6" xfId="24469" xr:uid="{1D676D30-EDF6-4122-8B26-B94BC4DF37B4}"/>
    <cellStyle name="Valuta 2 7 2 8" xfId="175" xr:uid="{17F38D35-4750-4C4C-B6D0-A2D3C3B9C7C1}"/>
    <cellStyle name="Valuta 2 7 2 8 2" xfId="1829" xr:uid="{2201BCE0-F3EC-4D87-BCA7-B9BFCA405CE1}"/>
    <cellStyle name="Valuta 2 7 2 8 2 2" xfId="4685" xr:uid="{7786E2E9-3E14-49F0-8938-124EC89ED757}"/>
    <cellStyle name="Valuta 2 7 2 8 2 2 2" xfId="10394" xr:uid="{F15C3139-6BCB-4EC1-87EA-C246B0D26131}"/>
    <cellStyle name="Valuta 2 7 2 8 2 2 2 2" xfId="21811" xr:uid="{B1602297-AEF9-460B-BA43-42CEB8720FA1}"/>
    <cellStyle name="Valuta 2 7 2 8 2 2 2 2 2" xfId="44648" xr:uid="{2A5CCF7C-DF26-45B2-8BBE-CF8011E7DFB8}"/>
    <cellStyle name="Valuta 2 7 2 8 2 2 2 3" xfId="33231" xr:uid="{FE810118-EC3C-4317-BC52-98A479BDCAA5}"/>
    <cellStyle name="Valuta 2 7 2 8 2 2 3" xfId="16103" xr:uid="{D065ED38-6D6D-43CB-A555-7187E7F6EA1A}"/>
    <cellStyle name="Valuta 2 7 2 8 2 2 3 2" xfId="38940" xr:uid="{9170234C-516A-471C-A834-CBC2AE1F9AF9}"/>
    <cellStyle name="Valuta 2 7 2 8 2 2 4" xfId="27523" xr:uid="{134E39C4-95D8-4BDB-B41A-E960A3B9284D}"/>
    <cellStyle name="Valuta 2 7 2 8 2 3" xfId="7540" xr:uid="{8876AD0C-D358-455E-BF80-166248E0D4DC}"/>
    <cellStyle name="Valuta 2 7 2 8 2 3 2" xfId="18957" xr:uid="{4C65F9C4-B827-4574-9C21-6661968B6A43}"/>
    <cellStyle name="Valuta 2 7 2 8 2 3 2 2" xfId="41794" xr:uid="{61F40660-E516-4924-91E4-DA8272EA64E8}"/>
    <cellStyle name="Valuta 2 7 2 8 2 3 3" xfId="30377" xr:uid="{8C90E5E6-56A1-4AFF-98DB-6A474A4365E9}"/>
    <cellStyle name="Valuta 2 7 2 8 2 4" xfId="13249" xr:uid="{B393ABEE-ADCA-4EB5-807E-F747F4E3B29C}"/>
    <cellStyle name="Valuta 2 7 2 8 2 4 2" xfId="36086" xr:uid="{A3090402-BD6D-4CB2-B458-598B71FBC6CA}"/>
    <cellStyle name="Valuta 2 7 2 8 2 5" xfId="24669" xr:uid="{6B687F31-7967-44AA-AB4F-C6A40C34501C}"/>
    <cellStyle name="Valuta 2 7 2 8 3" xfId="3258" xr:uid="{9718B0D9-788E-4142-B0A9-948484D4E000}"/>
    <cellStyle name="Valuta 2 7 2 8 3 2" xfId="8967" xr:uid="{E73B73D7-D4F5-4ACB-A544-B90A3AB874FF}"/>
    <cellStyle name="Valuta 2 7 2 8 3 2 2" xfId="20384" xr:uid="{39FA4EBD-99C7-4A4E-AB9E-87C26811E76F}"/>
    <cellStyle name="Valuta 2 7 2 8 3 2 2 2" xfId="43221" xr:uid="{4EC39C26-ED72-4BA6-B78F-EC35D33D2C9A}"/>
    <cellStyle name="Valuta 2 7 2 8 3 2 3" xfId="31804" xr:uid="{61A73DD0-C410-471E-87E9-50DDAE4BF4C9}"/>
    <cellStyle name="Valuta 2 7 2 8 3 3" xfId="14676" xr:uid="{BD4330FF-EB21-4A46-A8EF-ABDCC5362333}"/>
    <cellStyle name="Valuta 2 7 2 8 3 3 2" xfId="37513" xr:uid="{71627A7A-A825-482D-9E5D-96EE847DAD0E}"/>
    <cellStyle name="Valuta 2 7 2 8 3 4" xfId="26096" xr:uid="{3156E089-DCEA-4F1F-BC5B-F5622081B9FB}"/>
    <cellStyle name="Valuta 2 7 2 8 4" xfId="6113" xr:uid="{FABA64EE-6D4F-40D6-A3BF-5A42DCC658CD}"/>
    <cellStyle name="Valuta 2 7 2 8 4 2" xfId="17530" xr:uid="{98DE1460-5DD8-44A7-8BBF-802814E83144}"/>
    <cellStyle name="Valuta 2 7 2 8 4 2 2" xfId="40367" xr:uid="{0B402A81-7450-4A4B-BA1C-ED46D60B04CE}"/>
    <cellStyle name="Valuta 2 7 2 8 4 3" xfId="28950" xr:uid="{E7E433B7-703E-426D-B975-E8B3912AA2CF}"/>
    <cellStyle name="Valuta 2 7 2 8 5" xfId="11822" xr:uid="{181DF949-7170-4FCC-BF11-A1EB7A399510}"/>
    <cellStyle name="Valuta 2 7 2 8 5 2" xfId="34659" xr:uid="{B04506B7-952F-42DB-9049-44C0062027D6}"/>
    <cellStyle name="Valuta 2 7 2 8 6" xfId="23242" xr:uid="{62604952-C8AB-46D0-A8F4-D3A3EF44D5EE}"/>
    <cellStyle name="Valuta 2 7 2 9" xfId="1771" xr:uid="{8E32FB28-309B-4747-A8C0-D2905F9E4AF1}"/>
    <cellStyle name="Valuta 2 7 2 9 2" xfId="4627" xr:uid="{B55ED612-48A6-4E26-87A1-BC7F6B4627B0}"/>
    <cellStyle name="Valuta 2 7 2 9 2 2" xfId="10336" xr:uid="{304A568D-054A-4B55-8076-A6878EAFE230}"/>
    <cellStyle name="Valuta 2 7 2 9 2 2 2" xfId="21753" xr:uid="{1B810A85-629E-4503-A8AC-7FC42002D7AA}"/>
    <cellStyle name="Valuta 2 7 2 9 2 2 2 2" xfId="44590" xr:uid="{87D571AD-9317-41DD-818E-D24A40E1CAEF}"/>
    <cellStyle name="Valuta 2 7 2 9 2 2 3" xfId="33173" xr:uid="{6BA1168A-0D4A-4D5E-BA3A-F890C28A6194}"/>
    <cellStyle name="Valuta 2 7 2 9 2 3" xfId="16045" xr:uid="{3FEC39E1-91F9-4FE5-82D8-194640A836B8}"/>
    <cellStyle name="Valuta 2 7 2 9 2 3 2" xfId="38882" xr:uid="{1CCF9CB8-2042-44DF-819D-67BFA23DF825}"/>
    <cellStyle name="Valuta 2 7 2 9 2 4" xfId="27465" xr:uid="{32375075-E727-48AA-A249-06A1DB83BEAF}"/>
    <cellStyle name="Valuta 2 7 2 9 3" xfId="7482" xr:uid="{1FA6C032-0F61-455B-A943-F5AF2BE361C0}"/>
    <cellStyle name="Valuta 2 7 2 9 3 2" xfId="18899" xr:uid="{983F36B5-B4C0-43EF-AEE6-2BDD324DCB38}"/>
    <cellStyle name="Valuta 2 7 2 9 3 2 2" xfId="41736" xr:uid="{8B45655E-EA0A-4A0C-ADBD-53698CF6E303}"/>
    <cellStyle name="Valuta 2 7 2 9 3 3" xfId="30319" xr:uid="{6C6CCB05-2D8A-437B-B7E4-2C9FA44159E8}"/>
    <cellStyle name="Valuta 2 7 2 9 4" xfId="13191" xr:uid="{DD6ABA20-2D16-43AA-BD38-2A7BD97B24F1}"/>
    <cellStyle name="Valuta 2 7 2 9 4 2" xfId="36028" xr:uid="{D9CBCADC-33EE-409E-9FED-922A3606788F}"/>
    <cellStyle name="Valuta 2 7 2 9 5" xfId="24611" xr:uid="{5E997AEE-EE73-4C11-9EE5-946C6CB585CF}"/>
    <cellStyle name="Valuta 2 7 3" xfId="96" xr:uid="{00000000-0005-0000-0000-000068000000}"/>
    <cellStyle name="Valuta 2 7 3 10" xfId="6082" xr:uid="{544B5164-950E-4337-81DE-13C4D52A425C}"/>
    <cellStyle name="Valuta 2 7 3 10 2" xfId="17499" xr:uid="{308D356C-08CB-42A1-9C2A-8573EBA2B425}"/>
    <cellStyle name="Valuta 2 7 3 10 2 2" xfId="40336" xr:uid="{DD8B2E09-76C1-4BD9-90C2-FAE0F99F0FA3}"/>
    <cellStyle name="Valuta 2 7 3 10 3" xfId="28919" xr:uid="{2FD0313F-25FC-4B59-85F9-A2C02A740ABC}"/>
    <cellStyle name="Valuta 2 7 3 11" xfId="11791" xr:uid="{04A6B8F2-F962-4B58-A810-DD4BD72785FF}"/>
    <cellStyle name="Valuta 2 7 3 11 2" xfId="34628" xr:uid="{124BE197-7FAA-4DCC-8915-3DF273EEFD19}"/>
    <cellStyle name="Valuta 2 7 3 12" xfId="23211" xr:uid="{9B117F61-8E92-4790-A6D6-B382FB79F09E}"/>
    <cellStyle name="Valuta 2 7 3 2" xfId="620" xr:uid="{517733E2-C1D2-4795-A7D4-B585EADB76D9}"/>
    <cellStyle name="Valuta 2 7 3 2 2" xfId="2194" xr:uid="{1239F612-B707-4DB2-BC82-5D360ACA116F}"/>
    <cellStyle name="Valuta 2 7 3 2 2 2" xfId="5050" xr:uid="{43B4B07A-B3FB-4C17-9E26-13CB176DDD2F}"/>
    <cellStyle name="Valuta 2 7 3 2 2 2 2" xfId="10758" xr:uid="{0DF6EFF2-5F3A-4053-88FB-E18AC3EF358C}"/>
    <cellStyle name="Valuta 2 7 3 2 2 2 2 2" xfId="22176" xr:uid="{7BF2E9E9-2A63-408F-A95D-A395F4105DFC}"/>
    <cellStyle name="Valuta 2 7 3 2 2 2 2 2 2" xfId="45013" xr:uid="{F10D48B2-E39B-42DF-9E24-2FE6F5E17507}"/>
    <cellStyle name="Valuta 2 7 3 2 2 2 2 3" xfId="33596" xr:uid="{792BDE62-ED1E-49F7-B4FF-35323F3E7277}"/>
    <cellStyle name="Valuta 2 7 3 2 2 2 3" xfId="16468" xr:uid="{D426C6B8-6F18-4B34-A25A-9C6028484970}"/>
    <cellStyle name="Valuta 2 7 3 2 2 2 3 2" xfId="39305" xr:uid="{8383AE4C-A3C4-431C-9177-BE5E0A8A3DCA}"/>
    <cellStyle name="Valuta 2 7 3 2 2 2 4" xfId="27888" xr:uid="{A30FD9B8-DEF6-4F3D-93A1-276ADACE4821}"/>
    <cellStyle name="Valuta 2 7 3 2 2 3" xfId="7905" xr:uid="{E48FAC45-A9CF-4F33-9D83-EFBF0A352E46}"/>
    <cellStyle name="Valuta 2 7 3 2 2 3 2" xfId="19322" xr:uid="{42BD7F95-9E4A-4199-A1E4-BABAE6C655FB}"/>
    <cellStyle name="Valuta 2 7 3 2 2 3 2 2" xfId="42159" xr:uid="{6D177087-37E6-4C2C-828E-83B669A9FE47}"/>
    <cellStyle name="Valuta 2 7 3 2 2 3 3" xfId="30742" xr:uid="{68D18334-B33A-4AB1-9273-76418103E960}"/>
    <cellStyle name="Valuta 2 7 3 2 2 4" xfId="13614" xr:uid="{353AE548-EA4D-4978-8DEB-B84C50D1F563}"/>
    <cellStyle name="Valuta 2 7 3 2 2 4 2" xfId="36451" xr:uid="{8C1911CE-F55B-490C-BDC6-B61169FC8DBC}"/>
    <cellStyle name="Valuta 2 7 3 2 2 5" xfId="25034" xr:uid="{F59368B0-2E79-40BE-8D05-A4EC9957330E}"/>
    <cellStyle name="Valuta 2 7 3 2 3" xfId="3623" xr:uid="{A89D5FAE-98ED-4FE0-A434-E34340232D50}"/>
    <cellStyle name="Valuta 2 7 3 2 3 2" xfId="9332" xr:uid="{07E704DC-0928-4C01-8855-BB624158D30A}"/>
    <cellStyle name="Valuta 2 7 3 2 3 2 2" xfId="20749" xr:uid="{43176625-86C3-413A-A467-5945A9C03524}"/>
    <cellStyle name="Valuta 2 7 3 2 3 2 2 2" xfId="43586" xr:uid="{B12E1A8A-37C8-494F-8A25-D2AB72E2FEF6}"/>
    <cellStyle name="Valuta 2 7 3 2 3 2 3" xfId="32169" xr:uid="{282F9742-0776-4DCA-9456-F20DF8548DB6}"/>
    <cellStyle name="Valuta 2 7 3 2 3 3" xfId="15041" xr:uid="{986E9EC8-4290-4C70-8A34-3A78F7CCD8C8}"/>
    <cellStyle name="Valuta 2 7 3 2 3 3 2" xfId="37878" xr:uid="{D5136840-5B98-4645-A6F7-BB7DEEB0F9DD}"/>
    <cellStyle name="Valuta 2 7 3 2 3 4" xfId="26461" xr:uid="{1697D8BC-C3BB-447E-BED4-217716B38944}"/>
    <cellStyle name="Valuta 2 7 3 2 4" xfId="6478" xr:uid="{78BBB858-B3A4-4A34-9328-CF9246025E43}"/>
    <cellStyle name="Valuta 2 7 3 2 4 2" xfId="17895" xr:uid="{C36C821F-5CCC-4127-9013-F9D51E1AC5BD}"/>
    <cellStyle name="Valuta 2 7 3 2 4 2 2" xfId="40732" xr:uid="{6568B956-02CE-4EE3-98A6-FD5DB68A8FFF}"/>
    <cellStyle name="Valuta 2 7 3 2 4 3" xfId="29315" xr:uid="{E992FEF3-AE8C-4A15-9072-C819102FA4C5}"/>
    <cellStyle name="Valuta 2 7 3 2 5" xfId="12187" xr:uid="{AD4CB5C9-1A83-4507-B1C9-F676D07BC0F9}"/>
    <cellStyle name="Valuta 2 7 3 2 5 2" xfId="35024" xr:uid="{98A2859E-65F2-44C5-ACB8-76F2FE8DD1E7}"/>
    <cellStyle name="Valuta 2 7 3 2 6" xfId="23607" xr:uid="{B3AA250D-BC16-42F6-9A3D-FCBDC317C485}"/>
    <cellStyle name="Valuta 2 7 3 3" xfId="881" xr:uid="{E490E967-FF98-4F30-8FE8-8A5597BA1FB4}"/>
    <cellStyle name="Valuta 2 7 3 3 2" xfId="2411" xr:uid="{A2BBC11E-B93D-4035-9547-11475762A97B}"/>
    <cellStyle name="Valuta 2 7 3 3 2 2" xfId="5267" xr:uid="{C6204561-59F5-4EAD-AACB-CE78488A431A}"/>
    <cellStyle name="Valuta 2 7 3 3 2 2 2" xfId="10975" xr:uid="{C44FEB16-D228-4E31-AA6D-5A7025B8C16F}"/>
    <cellStyle name="Valuta 2 7 3 3 2 2 2 2" xfId="22393" xr:uid="{05C8EABF-848D-4CCE-8C2A-6F128971A39D}"/>
    <cellStyle name="Valuta 2 7 3 3 2 2 2 2 2" xfId="45230" xr:uid="{B790A87F-B7FB-405F-810E-3A3C1B273998}"/>
    <cellStyle name="Valuta 2 7 3 3 2 2 2 3" xfId="33813" xr:uid="{E7E59D68-6C5A-426F-B27A-56F78C4E9E36}"/>
    <cellStyle name="Valuta 2 7 3 3 2 2 3" xfId="16685" xr:uid="{30DC2D79-EB41-4C3C-9426-8C4EA5AF40AB}"/>
    <cellStyle name="Valuta 2 7 3 3 2 2 3 2" xfId="39522" xr:uid="{D59BE675-DF87-44FF-A2AA-EB5580713A07}"/>
    <cellStyle name="Valuta 2 7 3 3 2 2 4" xfId="28105" xr:uid="{9BBA4BB2-585F-423D-8CB3-A80AF1BE4A76}"/>
    <cellStyle name="Valuta 2 7 3 3 2 3" xfId="8122" xr:uid="{E6DD76D9-06E1-4016-BC96-0E3C43FF44D4}"/>
    <cellStyle name="Valuta 2 7 3 3 2 3 2" xfId="19539" xr:uid="{822F4015-A675-4E62-9B25-3AF78026DA20}"/>
    <cellStyle name="Valuta 2 7 3 3 2 3 2 2" xfId="42376" xr:uid="{6CFCA65A-4ECC-4D83-B74B-4AFD9098F695}"/>
    <cellStyle name="Valuta 2 7 3 3 2 3 3" xfId="30959" xr:uid="{CF4121D2-B5D2-4021-A3BD-16E3047300A3}"/>
    <cellStyle name="Valuta 2 7 3 3 2 4" xfId="13831" xr:uid="{FBFBC960-0A68-4400-BB29-6D64EF5CB6F9}"/>
    <cellStyle name="Valuta 2 7 3 3 2 4 2" xfId="36668" xr:uid="{DCEC3295-40A8-42B1-9675-62D818DD6302}"/>
    <cellStyle name="Valuta 2 7 3 3 2 5" xfId="25251" xr:uid="{47046E08-EA56-4701-A503-DE634B1BE927}"/>
    <cellStyle name="Valuta 2 7 3 3 3" xfId="3840" xr:uid="{A4DC18CC-A516-4710-9363-3638B530A190}"/>
    <cellStyle name="Valuta 2 7 3 3 3 2" xfId="9549" xr:uid="{B4F3B05F-C548-473E-B75A-E4CE58B22E8F}"/>
    <cellStyle name="Valuta 2 7 3 3 3 2 2" xfId="20966" xr:uid="{5011FA29-383A-4FA4-8CDC-9E3282F7733E}"/>
    <cellStyle name="Valuta 2 7 3 3 3 2 2 2" xfId="43803" xr:uid="{E6DD343E-4F78-4F0E-B6A7-9E5D295B1011}"/>
    <cellStyle name="Valuta 2 7 3 3 3 2 3" xfId="32386" xr:uid="{9B718355-DAF4-4922-9530-E75ECBC5EBEC}"/>
    <cellStyle name="Valuta 2 7 3 3 3 3" xfId="15258" xr:uid="{45D9D6DB-3C96-4A14-B534-27C4898581B1}"/>
    <cellStyle name="Valuta 2 7 3 3 3 3 2" xfId="38095" xr:uid="{1FF2F78E-BE74-4108-B502-8683C3C2962A}"/>
    <cellStyle name="Valuta 2 7 3 3 3 4" xfId="26678" xr:uid="{E770E0D2-F048-4E2C-9EF4-DDF37838EA4A}"/>
    <cellStyle name="Valuta 2 7 3 3 4" xfId="6695" xr:uid="{CFAEAA96-1FC7-420D-8270-C9E67AED873A}"/>
    <cellStyle name="Valuta 2 7 3 3 4 2" xfId="18112" xr:uid="{B7C375B8-1A6B-4321-8819-ABEB4B2E809A}"/>
    <cellStyle name="Valuta 2 7 3 3 4 2 2" xfId="40949" xr:uid="{2872C50B-155D-4CB0-91FA-1F556EE0DA42}"/>
    <cellStyle name="Valuta 2 7 3 3 4 3" xfId="29532" xr:uid="{8618FD46-25D1-4F4F-9AF3-987FF7C4D8A6}"/>
    <cellStyle name="Valuta 2 7 3 3 5" xfId="12404" xr:uid="{1FD72A68-C4E8-448B-8A7E-523376648D4C}"/>
    <cellStyle name="Valuta 2 7 3 3 5 2" xfId="35241" xr:uid="{68451E3F-0830-4D10-9BAB-A36A09A638BD}"/>
    <cellStyle name="Valuta 2 7 3 3 6" xfId="23824" xr:uid="{EEE8548F-ACE2-4CBA-9678-B26E711CC53F}"/>
    <cellStyle name="Valuta 2 7 3 4" xfId="1128" xr:uid="{7AF08552-B67C-48BF-9F58-DECAFFF5617F}"/>
    <cellStyle name="Valuta 2 7 3 4 2" xfId="2628" xr:uid="{1B5352A8-FC01-44BA-8AEF-9FC530072D42}"/>
    <cellStyle name="Valuta 2 7 3 4 2 2" xfId="5484" xr:uid="{9971BBD1-E7E5-4D21-B2CB-522A4DB08761}"/>
    <cellStyle name="Valuta 2 7 3 4 2 2 2" xfId="11192" xr:uid="{CFD1F8F5-1CD9-4B05-A81A-59EE1E9BC29F}"/>
    <cellStyle name="Valuta 2 7 3 4 2 2 2 2" xfId="22610" xr:uid="{3A4D86CA-2D15-4F53-AE0B-768FAD9F1931}"/>
    <cellStyle name="Valuta 2 7 3 4 2 2 2 2 2" xfId="45447" xr:uid="{545F2B8A-7078-4DA4-AD03-8E3D42F9E46E}"/>
    <cellStyle name="Valuta 2 7 3 4 2 2 2 3" xfId="34030" xr:uid="{8241F1B6-9CF7-40E8-840F-F01D211FC624}"/>
    <cellStyle name="Valuta 2 7 3 4 2 2 3" xfId="16902" xr:uid="{ADABB480-ED96-44E5-BE32-24478FA89EDF}"/>
    <cellStyle name="Valuta 2 7 3 4 2 2 3 2" xfId="39739" xr:uid="{7CE426E6-3269-45A4-9791-AF7CD00ACD96}"/>
    <cellStyle name="Valuta 2 7 3 4 2 2 4" xfId="28322" xr:uid="{E77E8C26-0B99-43F9-A348-175890B3A40C}"/>
    <cellStyle name="Valuta 2 7 3 4 2 3" xfId="8339" xr:uid="{569DCB36-ED9D-4595-B832-74F63B5573D2}"/>
    <cellStyle name="Valuta 2 7 3 4 2 3 2" xfId="19756" xr:uid="{3B9120C6-1C45-4625-8C92-4C2C70290D17}"/>
    <cellStyle name="Valuta 2 7 3 4 2 3 2 2" xfId="42593" xr:uid="{ACB4F405-0CA3-4A9E-9657-0A9E298EA247}"/>
    <cellStyle name="Valuta 2 7 3 4 2 3 3" xfId="31176" xr:uid="{BB80FD91-8514-4738-BAA2-1DF688D6FB7E}"/>
    <cellStyle name="Valuta 2 7 3 4 2 4" xfId="14048" xr:uid="{2D1F9EA0-F178-40A4-AB14-BBF33A438075}"/>
    <cellStyle name="Valuta 2 7 3 4 2 4 2" xfId="36885" xr:uid="{F3A7CB84-DEA9-48FB-8167-77053CD1EE96}"/>
    <cellStyle name="Valuta 2 7 3 4 2 5" xfId="25468" xr:uid="{6357BEF4-B7D8-4FCD-8AE5-5C5A4F53EAE6}"/>
    <cellStyle name="Valuta 2 7 3 4 3" xfId="4057" xr:uid="{20DF1ADE-8FE5-4E8D-A6F9-27A67F8194ED}"/>
    <cellStyle name="Valuta 2 7 3 4 3 2" xfId="9766" xr:uid="{8632009C-F6F5-41E6-8323-69C1CE80B928}"/>
    <cellStyle name="Valuta 2 7 3 4 3 2 2" xfId="21183" xr:uid="{F1FA02C4-AFD7-461A-A9AE-74BC2B6A491D}"/>
    <cellStyle name="Valuta 2 7 3 4 3 2 2 2" xfId="44020" xr:uid="{AC47D60A-F222-4DC0-A74C-7D77616BC82A}"/>
    <cellStyle name="Valuta 2 7 3 4 3 2 3" xfId="32603" xr:uid="{95203766-FEB5-435E-A1BC-C293AFD0E093}"/>
    <cellStyle name="Valuta 2 7 3 4 3 3" xfId="15475" xr:uid="{799110F3-F8FE-46E2-A7AC-2F98AF8392FC}"/>
    <cellStyle name="Valuta 2 7 3 4 3 3 2" xfId="38312" xr:uid="{E57C29EB-1B2B-462F-84F5-5D48DF4B0A90}"/>
    <cellStyle name="Valuta 2 7 3 4 3 4" xfId="26895" xr:uid="{ECB7EBD7-9D5F-473D-957D-865889F47E9E}"/>
    <cellStyle name="Valuta 2 7 3 4 4" xfId="6912" xr:uid="{7CD63C7C-3851-42F4-91E6-2140328C5338}"/>
    <cellStyle name="Valuta 2 7 3 4 4 2" xfId="18329" xr:uid="{3423DA79-3F5D-4DCD-B5EE-826C60E9342D}"/>
    <cellStyle name="Valuta 2 7 3 4 4 2 2" xfId="41166" xr:uid="{A326309B-33EE-4ED9-AF83-D6F45C664921}"/>
    <cellStyle name="Valuta 2 7 3 4 4 3" xfId="29749" xr:uid="{4D1AE4EC-BCA5-47FE-A08C-9883B563B603}"/>
    <cellStyle name="Valuta 2 7 3 4 5" xfId="12621" xr:uid="{8D60512B-4D4B-4F54-99AB-76F0018A58FC}"/>
    <cellStyle name="Valuta 2 7 3 4 5 2" xfId="35458" xr:uid="{3A2DC642-C1B2-4D38-AFD1-0A213035FBA5}"/>
    <cellStyle name="Valuta 2 7 3 4 6" xfId="24041" xr:uid="{30CCEEB1-0BCF-49AD-BD68-3632DADDA98E}"/>
    <cellStyle name="Valuta 2 7 3 5" xfId="1375" xr:uid="{89ED4ADF-573B-4039-90E0-716837E56974}"/>
    <cellStyle name="Valuta 2 7 3 5 2" xfId="2845" xr:uid="{FDAA51B6-B9D8-40F6-ADFF-9CBE9B49F0AB}"/>
    <cellStyle name="Valuta 2 7 3 5 2 2" xfId="5701" xr:uid="{EEB02E55-7B43-4831-9791-5B97D9F07559}"/>
    <cellStyle name="Valuta 2 7 3 5 2 2 2" xfId="11409" xr:uid="{ED7871F4-483C-457E-A1DE-B04D54435194}"/>
    <cellStyle name="Valuta 2 7 3 5 2 2 2 2" xfId="22827" xr:uid="{540CAC3C-E4B6-465A-881F-1D03425735C0}"/>
    <cellStyle name="Valuta 2 7 3 5 2 2 2 2 2" xfId="45664" xr:uid="{96CE4E2E-F573-47C9-8910-F8EDAEE03C1D}"/>
    <cellStyle name="Valuta 2 7 3 5 2 2 2 3" xfId="34247" xr:uid="{D75737ED-2C81-4565-9214-525A515C5048}"/>
    <cellStyle name="Valuta 2 7 3 5 2 2 3" xfId="17119" xr:uid="{D4AAFBD7-ACAD-4AA3-822E-9BA0C981441C}"/>
    <cellStyle name="Valuta 2 7 3 5 2 2 3 2" xfId="39956" xr:uid="{E1D7C7FF-D15C-4490-BC77-BA6AE7F12853}"/>
    <cellStyle name="Valuta 2 7 3 5 2 2 4" xfId="28539" xr:uid="{1FF591E2-2F94-40C9-A698-5DC94857F91B}"/>
    <cellStyle name="Valuta 2 7 3 5 2 3" xfId="8556" xr:uid="{E6BD3EC8-E28F-487B-89D5-C05A27EB4EEF}"/>
    <cellStyle name="Valuta 2 7 3 5 2 3 2" xfId="19973" xr:uid="{1A2AE089-2636-48EA-8B2D-1DFBB23CB62A}"/>
    <cellStyle name="Valuta 2 7 3 5 2 3 2 2" xfId="42810" xr:uid="{8F970024-814D-41BF-9B3A-084E0CAE18B2}"/>
    <cellStyle name="Valuta 2 7 3 5 2 3 3" xfId="31393" xr:uid="{1DFAED80-B71E-4BFD-BBD3-315FCC86F4BD}"/>
    <cellStyle name="Valuta 2 7 3 5 2 4" xfId="14265" xr:uid="{80FDB4C7-068E-4939-B3F8-C1FA430FCB81}"/>
    <cellStyle name="Valuta 2 7 3 5 2 4 2" xfId="37102" xr:uid="{DEBEAC82-D4D9-4AC1-B943-FF4226BCD8B3}"/>
    <cellStyle name="Valuta 2 7 3 5 2 5" xfId="25685" xr:uid="{56C44B8F-D7EF-4748-828B-6E2D86EECD70}"/>
    <cellStyle name="Valuta 2 7 3 5 3" xfId="4274" xr:uid="{E3C1B45D-A472-479C-B3AE-82C1456F7558}"/>
    <cellStyle name="Valuta 2 7 3 5 3 2" xfId="9983" xr:uid="{F88B8C87-09B2-4C00-8476-AA2E4EBCCA58}"/>
    <cellStyle name="Valuta 2 7 3 5 3 2 2" xfId="21400" xr:uid="{0B936318-667E-4F61-945A-73B255A84B05}"/>
    <cellStyle name="Valuta 2 7 3 5 3 2 2 2" xfId="44237" xr:uid="{6A18F377-976E-4312-95A6-5721BB7DB6A9}"/>
    <cellStyle name="Valuta 2 7 3 5 3 2 3" xfId="32820" xr:uid="{50C43EF4-C8E4-4CF0-8530-C6DC531F00DE}"/>
    <cellStyle name="Valuta 2 7 3 5 3 3" xfId="15692" xr:uid="{89CB99FB-CE40-4960-A595-21FD0B851330}"/>
    <cellStyle name="Valuta 2 7 3 5 3 3 2" xfId="38529" xr:uid="{6456261D-E5DD-4634-BA90-561FE355A054}"/>
    <cellStyle name="Valuta 2 7 3 5 3 4" xfId="27112" xr:uid="{E754A5C2-0D8A-4342-A985-8561C45691EB}"/>
    <cellStyle name="Valuta 2 7 3 5 4" xfId="7129" xr:uid="{BFAA7923-C875-4332-BADE-789642475F1C}"/>
    <cellStyle name="Valuta 2 7 3 5 4 2" xfId="18546" xr:uid="{98161B11-B9DD-4552-ADF6-19D0EE3880FB}"/>
    <cellStyle name="Valuta 2 7 3 5 4 2 2" xfId="41383" xr:uid="{42C3B358-5CAD-46B4-A3A4-21E61832EADC}"/>
    <cellStyle name="Valuta 2 7 3 5 4 3" xfId="29966" xr:uid="{C84B728A-A442-4EFF-AB05-B0DE5770F4D2}"/>
    <cellStyle name="Valuta 2 7 3 5 5" xfId="12838" xr:uid="{D2194DA3-B569-4B5F-8457-891D8A4C038F}"/>
    <cellStyle name="Valuta 2 7 3 5 5 2" xfId="35675" xr:uid="{BFE965C3-558C-4B75-A79C-01939C8CA8BF}"/>
    <cellStyle name="Valuta 2 7 3 5 6" xfId="24258" xr:uid="{DC894D58-65A4-4239-97FE-5894C4474F6E}"/>
    <cellStyle name="Valuta 2 7 3 6" xfId="1622" xr:uid="{AFFDF699-0A54-4073-AB8D-D05C238184D9}"/>
    <cellStyle name="Valuta 2 7 3 6 2" xfId="3062" xr:uid="{D7E920C2-5FDC-426D-A604-D6A679E6CD5A}"/>
    <cellStyle name="Valuta 2 7 3 6 2 2" xfId="5918" xr:uid="{A6902AE4-1B1C-438A-A12D-160F85364987}"/>
    <cellStyle name="Valuta 2 7 3 6 2 2 2" xfId="11626" xr:uid="{54111736-3DF5-4696-A136-0A56BAD976B3}"/>
    <cellStyle name="Valuta 2 7 3 6 2 2 2 2" xfId="23044" xr:uid="{7A1BB516-235D-4CC0-9EC1-1F1D3EDCF9B3}"/>
    <cellStyle name="Valuta 2 7 3 6 2 2 2 2 2" xfId="45881" xr:uid="{83D8DAB3-12A5-445B-B3CB-1CE680931AF6}"/>
    <cellStyle name="Valuta 2 7 3 6 2 2 2 3" xfId="34464" xr:uid="{DAC44B97-ABB9-42E1-AB6B-15589199DDF4}"/>
    <cellStyle name="Valuta 2 7 3 6 2 2 3" xfId="17336" xr:uid="{1852856A-5559-4FE3-97D4-5821F4CF534B}"/>
    <cellStyle name="Valuta 2 7 3 6 2 2 3 2" xfId="40173" xr:uid="{5A44820A-E17D-492F-AFAF-658D5D794308}"/>
    <cellStyle name="Valuta 2 7 3 6 2 2 4" xfId="28756" xr:uid="{4572564E-708F-4333-B569-CB3B025D1784}"/>
    <cellStyle name="Valuta 2 7 3 6 2 3" xfId="8773" xr:uid="{0C176691-9755-4C3C-A467-28A0DA1F41D0}"/>
    <cellStyle name="Valuta 2 7 3 6 2 3 2" xfId="20190" xr:uid="{86B8BF3B-B088-48FD-BD04-0370B3C19D20}"/>
    <cellStyle name="Valuta 2 7 3 6 2 3 2 2" xfId="43027" xr:uid="{5F580D4E-5617-488F-993F-1F7735AD28D5}"/>
    <cellStyle name="Valuta 2 7 3 6 2 3 3" xfId="31610" xr:uid="{22038EC9-86F0-4101-9A72-372F8F164FC9}"/>
    <cellStyle name="Valuta 2 7 3 6 2 4" xfId="14482" xr:uid="{93DBACD8-DE55-483A-9814-61FB8EA61191}"/>
    <cellStyle name="Valuta 2 7 3 6 2 4 2" xfId="37319" xr:uid="{52A08955-7947-48CA-93D1-B00A37555B40}"/>
    <cellStyle name="Valuta 2 7 3 6 2 5" xfId="25902" xr:uid="{E0DB3310-ACAA-40D3-9547-2F415D701B84}"/>
    <cellStyle name="Valuta 2 7 3 6 3" xfId="4491" xr:uid="{EA0688C6-B168-4E1B-A1F7-309266A88BBE}"/>
    <cellStyle name="Valuta 2 7 3 6 3 2" xfId="10200" xr:uid="{B0CC5DB5-DF45-4566-BAB7-B19626E725D3}"/>
    <cellStyle name="Valuta 2 7 3 6 3 2 2" xfId="21617" xr:uid="{0D4D4867-9443-4754-9980-24333B92CB33}"/>
    <cellStyle name="Valuta 2 7 3 6 3 2 2 2" xfId="44454" xr:uid="{D758C058-AE46-4987-A2F5-EE571B0211C9}"/>
    <cellStyle name="Valuta 2 7 3 6 3 2 3" xfId="33037" xr:uid="{86CDD3D2-42EE-4164-B87C-86C280275DDE}"/>
    <cellStyle name="Valuta 2 7 3 6 3 3" xfId="15909" xr:uid="{0981BD63-AF33-40FA-ABAF-9FA6B5921D45}"/>
    <cellStyle name="Valuta 2 7 3 6 3 3 2" xfId="38746" xr:uid="{CDA2F34E-CB01-4D96-8607-2D43C079AFC0}"/>
    <cellStyle name="Valuta 2 7 3 6 3 4" xfId="27329" xr:uid="{C1888CF7-93FD-4253-9B51-250E98B51800}"/>
    <cellStyle name="Valuta 2 7 3 6 4" xfId="7346" xr:uid="{E92F2DE4-3FCA-4A64-9FF5-95154D5B36C7}"/>
    <cellStyle name="Valuta 2 7 3 6 4 2" xfId="18763" xr:uid="{6C2117B9-CA68-41F7-84DF-86FB9E441725}"/>
    <cellStyle name="Valuta 2 7 3 6 4 2 2" xfId="41600" xr:uid="{CBE14F44-9C03-4E98-BB58-0B2145349C43}"/>
    <cellStyle name="Valuta 2 7 3 6 4 3" xfId="30183" xr:uid="{12F5B1E6-579D-4C11-B31E-3C229F7BBAC5}"/>
    <cellStyle name="Valuta 2 7 3 6 5" xfId="13055" xr:uid="{51656ED2-3840-4EC1-A745-735F8738A844}"/>
    <cellStyle name="Valuta 2 7 3 6 5 2" xfId="35892" xr:uid="{3AE279F4-C247-4F9E-8F54-50F952944B4E}"/>
    <cellStyle name="Valuta 2 7 3 6 6" xfId="24475" xr:uid="{0C55BA31-ACA5-474F-BBC5-951E2FE8941C}"/>
    <cellStyle name="Valuta 2 7 3 7" xfId="359" xr:uid="{BD7CB47B-2C21-480B-AA67-B42084AC1F78}"/>
    <cellStyle name="Valuta 2 7 3 7 2" xfId="1976" xr:uid="{B331EC76-6827-4D78-B289-9B45C0A7941E}"/>
    <cellStyle name="Valuta 2 7 3 7 2 2" xfId="4832" xr:uid="{E1D155D8-9B2F-4FF4-8B56-F173CFF68AE9}"/>
    <cellStyle name="Valuta 2 7 3 7 2 2 2" xfId="10540" xr:uid="{A8CDE4F6-18BD-4E0A-BD3E-DD2B9B8FE7EF}"/>
    <cellStyle name="Valuta 2 7 3 7 2 2 2 2" xfId="21958" xr:uid="{BF1F8FBC-56D8-40EF-96E8-975103A402CC}"/>
    <cellStyle name="Valuta 2 7 3 7 2 2 2 2 2" xfId="44795" xr:uid="{901575EB-B6AB-40B1-BAD4-2CD8807991DD}"/>
    <cellStyle name="Valuta 2 7 3 7 2 2 2 3" xfId="33378" xr:uid="{C2FB99BD-FF97-4F3A-9355-DB4D2CA9DF6B}"/>
    <cellStyle name="Valuta 2 7 3 7 2 2 3" xfId="16250" xr:uid="{A531B154-13E3-4A89-8F90-5CE5B4270AE8}"/>
    <cellStyle name="Valuta 2 7 3 7 2 2 3 2" xfId="39087" xr:uid="{4754A6FA-51E5-4390-B473-851FE6CADFB7}"/>
    <cellStyle name="Valuta 2 7 3 7 2 2 4" xfId="27670" xr:uid="{A3395C2E-CB0C-4DE5-8B26-860E911DF641}"/>
    <cellStyle name="Valuta 2 7 3 7 2 3" xfId="7687" xr:uid="{16367F4A-019A-4BF9-A7E1-204740B00BEB}"/>
    <cellStyle name="Valuta 2 7 3 7 2 3 2" xfId="19104" xr:uid="{F98A416C-066E-4A45-AFED-55CE26B7290B}"/>
    <cellStyle name="Valuta 2 7 3 7 2 3 2 2" xfId="41941" xr:uid="{0EF1F37E-5770-4EC9-8CE8-EE8B6A8456AE}"/>
    <cellStyle name="Valuta 2 7 3 7 2 3 3" xfId="30524" xr:uid="{B47680D5-2CAC-48C5-A26A-43B463C15C36}"/>
    <cellStyle name="Valuta 2 7 3 7 2 4" xfId="13396" xr:uid="{AE2DE5AE-DEB5-4CB7-B5EF-D05ED0CED85D}"/>
    <cellStyle name="Valuta 2 7 3 7 2 4 2" xfId="36233" xr:uid="{E747DDCE-3C8C-4155-8645-4B0733A36ED6}"/>
    <cellStyle name="Valuta 2 7 3 7 2 5" xfId="24816" xr:uid="{1DD85F0A-443B-4798-B99C-CBA2EAECFBC4}"/>
    <cellStyle name="Valuta 2 7 3 7 3" xfId="3405" xr:uid="{42F0D911-8F64-4F64-850A-C0AD42A9E20A}"/>
    <cellStyle name="Valuta 2 7 3 7 3 2" xfId="9114" xr:uid="{3485B832-A25D-45F2-8609-128D5009FA41}"/>
    <cellStyle name="Valuta 2 7 3 7 3 2 2" xfId="20531" xr:uid="{3D66AE2C-E3B6-4C53-BE21-AAFB774A8265}"/>
    <cellStyle name="Valuta 2 7 3 7 3 2 2 2" xfId="43368" xr:uid="{F565D0A9-F823-449D-9722-A8C5F811BD04}"/>
    <cellStyle name="Valuta 2 7 3 7 3 2 3" xfId="31951" xr:uid="{3A9CA6FC-712D-412B-B919-063748A290F5}"/>
    <cellStyle name="Valuta 2 7 3 7 3 3" xfId="14823" xr:uid="{130B029C-C160-46B4-97A5-3500B906DD19}"/>
    <cellStyle name="Valuta 2 7 3 7 3 3 2" xfId="37660" xr:uid="{3F3A0157-F690-4161-A3AB-AB8D0F5D2FFD}"/>
    <cellStyle name="Valuta 2 7 3 7 3 4" xfId="26243" xr:uid="{0372CDBB-BC75-49D0-81FA-6B2AC3B22D87}"/>
    <cellStyle name="Valuta 2 7 3 7 4" xfId="6260" xr:uid="{2ACCE89E-7F3D-420D-999D-06713F72072D}"/>
    <cellStyle name="Valuta 2 7 3 7 4 2" xfId="17677" xr:uid="{9649F8C1-35A9-4940-ACFA-6254854B614E}"/>
    <cellStyle name="Valuta 2 7 3 7 4 2 2" xfId="40514" xr:uid="{04555AEA-F42A-4BD4-836C-D769549FEB7D}"/>
    <cellStyle name="Valuta 2 7 3 7 4 3" xfId="29097" xr:uid="{B69E5226-AD0F-40D9-A373-AE13B08B592B}"/>
    <cellStyle name="Valuta 2 7 3 7 5" xfId="11969" xr:uid="{2D22F1B4-AAA2-4B80-973C-6C8AE052FA36}"/>
    <cellStyle name="Valuta 2 7 3 7 5 2" xfId="34806" xr:uid="{3268969F-12DA-4F75-A1C7-064D71A7D30A}"/>
    <cellStyle name="Valuta 2 7 3 7 6" xfId="23389" xr:uid="{2825479A-D39A-4F53-81A5-E7BE0A3657DA}"/>
    <cellStyle name="Valuta 2 7 3 8" xfId="1798" xr:uid="{D3408327-2E99-4308-9990-99C9368D4C84}"/>
    <cellStyle name="Valuta 2 7 3 8 2" xfId="4654" xr:uid="{ABD35BFA-554D-4AF1-8A5D-0E7A4C5B8949}"/>
    <cellStyle name="Valuta 2 7 3 8 2 2" xfId="10363" xr:uid="{9BDCD437-ACF6-4595-AFCF-25B36CFC50A9}"/>
    <cellStyle name="Valuta 2 7 3 8 2 2 2" xfId="21780" xr:uid="{E46E240A-BF8F-4214-9662-4155B328D13B}"/>
    <cellStyle name="Valuta 2 7 3 8 2 2 2 2" xfId="44617" xr:uid="{ECEACDD8-ECC1-496D-A744-A4151EEB5778}"/>
    <cellStyle name="Valuta 2 7 3 8 2 2 3" xfId="33200" xr:uid="{6B8D8AE0-432C-4D3D-9488-B10950CB96F5}"/>
    <cellStyle name="Valuta 2 7 3 8 2 3" xfId="16072" xr:uid="{1A113E03-79FB-4DEF-AEED-3805F28B5CC9}"/>
    <cellStyle name="Valuta 2 7 3 8 2 3 2" xfId="38909" xr:uid="{D85CF0FA-7F08-4F05-A8BD-5EF43DABE9EC}"/>
    <cellStyle name="Valuta 2 7 3 8 2 4" xfId="27492" xr:uid="{7C4A0660-BDC2-4ECC-87F2-6003E3BCB2BA}"/>
    <cellStyle name="Valuta 2 7 3 8 3" xfId="7509" xr:uid="{104CCEF2-7544-444B-B752-E5D872091B61}"/>
    <cellStyle name="Valuta 2 7 3 8 3 2" xfId="18926" xr:uid="{FF9C2F2C-B42B-4EDB-8176-40CBFAB78687}"/>
    <cellStyle name="Valuta 2 7 3 8 3 2 2" xfId="41763" xr:uid="{5EFC1002-264F-4BBB-8E95-751553462C7F}"/>
    <cellStyle name="Valuta 2 7 3 8 3 3" xfId="30346" xr:uid="{62D85DFB-609B-4B9D-97F2-B3161D70AA4F}"/>
    <cellStyle name="Valuta 2 7 3 8 4" xfId="13218" xr:uid="{B7B3F989-DFB9-4F55-A207-CE4B1605BE61}"/>
    <cellStyle name="Valuta 2 7 3 8 4 2" xfId="36055" xr:uid="{D0296296-9348-47E2-9A92-CD14574F3CC2}"/>
    <cellStyle name="Valuta 2 7 3 8 5" xfId="24638" xr:uid="{05B7E6FF-A45D-46FA-8106-3A1F8B87A6CD}"/>
    <cellStyle name="Valuta 2 7 3 9" xfId="3227" xr:uid="{95C6220B-7F23-49C2-B0B5-B02233E67153}"/>
    <cellStyle name="Valuta 2 7 3 9 2" xfId="8936" xr:uid="{C59C60B0-3603-4B4A-BB05-625F56B64827}"/>
    <cellStyle name="Valuta 2 7 3 9 2 2" xfId="20353" xr:uid="{57CEDDD5-1851-4E93-BE9C-30EBA2924A13}"/>
    <cellStyle name="Valuta 2 7 3 9 2 2 2" xfId="43190" xr:uid="{920945B9-3EF8-46D5-8841-C8B520ED42F0}"/>
    <cellStyle name="Valuta 2 7 3 9 2 3" xfId="31773" xr:uid="{47E19931-078E-490D-A8E0-F138F57421B3}"/>
    <cellStyle name="Valuta 2 7 3 9 3" xfId="14645" xr:uid="{AC10E3AE-7C2C-41B7-822B-C16DF946DACE}"/>
    <cellStyle name="Valuta 2 7 3 9 3 2" xfId="37482" xr:uid="{C45E3237-0029-4E21-ADF3-8794F8ED0F33}"/>
    <cellStyle name="Valuta 2 7 3 9 4" xfId="26065" xr:uid="{42C33966-EACA-4700-8C4F-4537C874C365}"/>
    <cellStyle name="Valuta 2 7 4" xfId="336" xr:uid="{68DF80EF-ADBB-4F5B-B51B-A949427737AD}"/>
    <cellStyle name="Valuta 2 7 4 2" xfId="1962" xr:uid="{F3477893-6161-4871-A193-6A76269BF9BE}"/>
    <cellStyle name="Valuta 2 7 4 2 2" xfId="4818" xr:uid="{19B4CB1A-ED09-4893-B5CE-6F4775344542}"/>
    <cellStyle name="Valuta 2 7 4 2 2 2" xfId="10527" xr:uid="{4A72ADC4-C6CB-4133-A38F-0F2F4D11C97F}"/>
    <cellStyle name="Valuta 2 7 4 2 2 2 2" xfId="21944" xr:uid="{EEB26FB6-9C1F-4EB4-800D-2CEE21250B79}"/>
    <cellStyle name="Valuta 2 7 4 2 2 2 2 2" xfId="44781" xr:uid="{1AFE89CA-20E8-4A05-B18F-086B868D3E87}"/>
    <cellStyle name="Valuta 2 7 4 2 2 2 3" xfId="33364" xr:uid="{D3073013-AE32-4FCB-9B18-A2F3582DC382}"/>
    <cellStyle name="Valuta 2 7 4 2 2 3" xfId="16236" xr:uid="{E9C009F5-35E1-47E9-A8EE-3FD5AEB58787}"/>
    <cellStyle name="Valuta 2 7 4 2 2 3 2" xfId="39073" xr:uid="{E6A302B3-B74A-4E9F-ACF6-42BC46278AEA}"/>
    <cellStyle name="Valuta 2 7 4 2 2 4" xfId="27656" xr:uid="{A740E65E-60FF-4B1E-AC75-526376EEB2E8}"/>
    <cellStyle name="Valuta 2 7 4 2 3" xfId="7673" xr:uid="{845FDB8F-71DA-4E7A-93E3-AB87FE951402}"/>
    <cellStyle name="Valuta 2 7 4 2 3 2" xfId="19090" xr:uid="{C5DC416E-F282-4621-AE74-13513CEB3C61}"/>
    <cellStyle name="Valuta 2 7 4 2 3 2 2" xfId="41927" xr:uid="{6629AAEF-ADDA-4440-844A-38388A94BAB2}"/>
    <cellStyle name="Valuta 2 7 4 2 3 3" xfId="30510" xr:uid="{DB0771CF-E3E5-437A-8779-1FE72F1C33C3}"/>
    <cellStyle name="Valuta 2 7 4 2 4" xfId="13382" xr:uid="{D227558B-BABF-4078-AC45-6FA32FAC6049}"/>
    <cellStyle name="Valuta 2 7 4 2 4 2" xfId="36219" xr:uid="{B9258F85-0011-40B9-BCC4-8429DD5CF6A6}"/>
    <cellStyle name="Valuta 2 7 4 2 5" xfId="24802" xr:uid="{C222F887-FCB7-4E46-A379-C022204777D5}"/>
    <cellStyle name="Valuta 2 7 4 3" xfId="3391" xr:uid="{581F12A1-D11D-48BE-BEEF-E4D21DD750EA}"/>
    <cellStyle name="Valuta 2 7 4 3 2" xfId="9100" xr:uid="{7C6A6C76-D709-4508-BD57-B6094B45C2AA}"/>
    <cellStyle name="Valuta 2 7 4 3 2 2" xfId="20517" xr:uid="{397ADE25-BA32-4313-AEF0-EB64E1F3815D}"/>
    <cellStyle name="Valuta 2 7 4 3 2 2 2" xfId="43354" xr:uid="{297A3AA1-859B-4A19-A4C1-EBA4C6141BD7}"/>
    <cellStyle name="Valuta 2 7 4 3 2 3" xfId="31937" xr:uid="{B18C15B0-6288-4035-B452-2696093D076A}"/>
    <cellStyle name="Valuta 2 7 4 3 3" xfId="14809" xr:uid="{C45DDCF7-018B-4850-AE6C-334F9AEAD9EB}"/>
    <cellStyle name="Valuta 2 7 4 3 3 2" xfId="37646" xr:uid="{8798DE67-BD5A-4EA3-8D76-C65A0A479FA0}"/>
    <cellStyle name="Valuta 2 7 4 3 4" xfId="26229" xr:uid="{641D6B37-3664-47C8-9A63-3268CEC48E83}"/>
    <cellStyle name="Valuta 2 7 4 4" xfId="6246" xr:uid="{69B1C863-4FB3-4210-B08F-EC6573B2DF22}"/>
    <cellStyle name="Valuta 2 7 4 4 2" xfId="17663" xr:uid="{CEA59451-FE99-4429-B02A-520633DFF13B}"/>
    <cellStyle name="Valuta 2 7 4 4 2 2" xfId="40500" xr:uid="{EA0C04E6-788F-460D-95A0-85D695A02B5F}"/>
    <cellStyle name="Valuta 2 7 4 4 3" xfId="29083" xr:uid="{37B72F6D-94FA-4CE2-939F-0691A232E022}"/>
    <cellStyle name="Valuta 2 7 4 5" xfId="11955" xr:uid="{2AC4D0AF-9292-43F4-AE24-6EC45AEB1C91}"/>
    <cellStyle name="Valuta 2 7 4 5 2" xfId="34792" xr:uid="{8B38E381-944F-441F-A1B2-CA5D83AFDE8D}"/>
    <cellStyle name="Valuta 2 7 4 6" xfId="23375" xr:uid="{809155C4-8F65-4B65-9038-49BF77965F21}"/>
    <cellStyle name="Valuta 2 7 5" xfId="604" xr:uid="{55C06022-40D6-44B8-9A92-121EC7088D2D}"/>
    <cellStyle name="Valuta 2 7 5 2" xfId="2185" xr:uid="{BE3546B3-6E91-4702-BC1C-C901B554B0B1}"/>
    <cellStyle name="Valuta 2 7 5 2 2" xfId="5041" xr:uid="{27961B43-C38C-4CA8-A7D7-1EFC33AEB574}"/>
    <cellStyle name="Valuta 2 7 5 2 2 2" xfId="10749" xr:uid="{6B243434-0D60-4011-BC80-C2BEF28F2FB8}"/>
    <cellStyle name="Valuta 2 7 5 2 2 2 2" xfId="22167" xr:uid="{C80AFEDF-8760-425B-88DE-36FF83584F2A}"/>
    <cellStyle name="Valuta 2 7 5 2 2 2 2 2" xfId="45004" xr:uid="{6D7994A8-BE06-419B-B9B8-49146952E4C8}"/>
    <cellStyle name="Valuta 2 7 5 2 2 2 3" xfId="33587" xr:uid="{900E823A-1B0C-4F1F-AA6E-532AAA47A8D9}"/>
    <cellStyle name="Valuta 2 7 5 2 2 3" xfId="16459" xr:uid="{A5737CB2-D141-4047-8CFE-C443EFAA0ABC}"/>
    <cellStyle name="Valuta 2 7 5 2 2 3 2" xfId="39296" xr:uid="{B7A206E3-C416-439A-B7C5-BAF063F58945}"/>
    <cellStyle name="Valuta 2 7 5 2 2 4" xfId="27879" xr:uid="{68B0B920-872A-412F-9504-B3BD4974FCEF}"/>
    <cellStyle name="Valuta 2 7 5 2 3" xfId="7896" xr:uid="{DBCB5865-B1CE-4E2E-AD3A-52EFC088E9EB}"/>
    <cellStyle name="Valuta 2 7 5 2 3 2" xfId="19313" xr:uid="{C1C06934-D394-49B6-BF3C-3173960B185F}"/>
    <cellStyle name="Valuta 2 7 5 2 3 2 2" xfId="42150" xr:uid="{9EB0B9E5-F61B-4583-B8D8-D2E1F23B9874}"/>
    <cellStyle name="Valuta 2 7 5 2 3 3" xfId="30733" xr:uid="{B875837D-5AF4-40F8-93EC-83CE9B14B06E}"/>
    <cellStyle name="Valuta 2 7 5 2 4" xfId="13605" xr:uid="{714C9E93-A085-4782-8B4F-A062D40C6CC7}"/>
    <cellStyle name="Valuta 2 7 5 2 4 2" xfId="36442" xr:uid="{1DAB8F55-8EE7-424B-8634-7B9C3437C521}"/>
    <cellStyle name="Valuta 2 7 5 2 5" xfId="25025" xr:uid="{B787DBF2-7DE1-4298-905C-6056B9348B93}"/>
    <cellStyle name="Valuta 2 7 5 3" xfId="3614" xr:uid="{3F5F54EF-A13A-4B0C-868A-C9110E961A1A}"/>
    <cellStyle name="Valuta 2 7 5 3 2" xfId="9323" xr:uid="{AFC32909-6278-4E76-B8DE-074C144BD89B}"/>
    <cellStyle name="Valuta 2 7 5 3 2 2" xfId="20740" xr:uid="{20FD25FC-7D1F-4938-B838-BE28E5CC9349}"/>
    <cellStyle name="Valuta 2 7 5 3 2 2 2" xfId="43577" xr:uid="{EC034856-057A-4D5A-8B26-EB8BA29B532F}"/>
    <cellStyle name="Valuta 2 7 5 3 2 3" xfId="32160" xr:uid="{CF37B565-0857-4894-9780-0C727FF14C0D}"/>
    <cellStyle name="Valuta 2 7 5 3 3" xfId="15032" xr:uid="{55AE723D-B77C-4EA2-8450-F141F115BA7D}"/>
    <cellStyle name="Valuta 2 7 5 3 3 2" xfId="37869" xr:uid="{9ED969CE-C2FF-4C4F-BB3A-D8723F55F039}"/>
    <cellStyle name="Valuta 2 7 5 3 4" xfId="26452" xr:uid="{21449CA2-F812-42AF-8FFC-D12B89DC0A45}"/>
    <cellStyle name="Valuta 2 7 5 4" xfId="6469" xr:uid="{B47FB88E-EA7C-4859-BC77-A33065A030C7}"/>
    <cellStyle name="Valuta 2 7 5 4 2" xfId="17886" xr:uid="{3CBFB2EE-E513-46FC-A22A-12335522CED4}"/>
    <cellStyle name="Valuta 2 7 5 4 2 2" xfId="40723" xr:uid="{C3192BA1-C6EB-4595-BCDB-FC77C1DA6413}"/>
    <cellStyle name="Valuta 2 7 5 4 3" xfId="29306" xr:uid="{F4204757-D65B-4A00-A543-C3A9278C78A8}"/>
    <cellStyle name="Valuta 2 7 5 5" xfId="12178" xr:uid="{E6612828-4115-4361-A29E-22002F5B07AD}"/>
    <cellStyle name="Valuta 2 7 5 5 2" xfId="35015" xr:uid="{7BA5DA78-A3CB-494B-8C03-9A8E8838FB23}"/>
    <cellStyle name="Valuta 2 7 5 6" xfId="23598" xr:uid="{A3FFE7AD-5625-4C0C-A8B0-78FA3F50FA6F}"/>
    <cellStyle name="Valuta 2 7 6" xfId="867" xr:uid="{4125BDC1-58DF-498A-AC75-DC925F16D57D}"/>
    <cellStyle name="Valuta 2 7 6 2" xfId="2402" xr:uid="{F5499047-EA96-4470-883F-B6C291E93C65}"/>
    <cellStyle name="Valuta 2 7 6 2 2" xfId="5258" xr:uid="{98DDC87F-3217-4D3F-9D6B-0A372D91481D}"/>
    <cellStyle name="Valuta 2 7 6 2 2 2" xfId="10966" xr:uid="{53DE45DB-FB7C-4579-BC3A-FFE88B47FA3F}"/>
    <cellStyle name="Valuta 2 7 6 2 2 2 2" xfId="22384" xr:uid="{41D8BBBA-6844-4D97-857B-0DA5D199FA49}"/>
    <cellStyle name="Valuta 2 7 6 2 2 2 2 2" xfId="45221" xr:uid="{81AE1080-78B3-437D-B581-30379A4E2C45}"/>
    <cellStyle name="Valuta 2 7 6 2 2 2 3" xfId="33804" xr:uid="{88CDB83C-E7ED-48DC-A738-1CAB252F205F}"/>
    <cellStyle name="Valuta 2 7 6 2 2 3" xfId="16676" xr:uid="{9D37E456-9918-4329-8FC0-09E1DEA9885E}"/>
    <cellStyle name="Valuta 2 7 6 2 2 3 2" xfId="39513" xr:uid="{50EB2416-A6C1-4429-B5BE-24B245316D68}"/>
    <cellStyle name="Valuta 2 7 6 2 2 4" xfId="28096" xr:uid="{30643991-F537-4887-9668-E391A0C1406F}"/>
    <cellStyle name="Valuta 2 7 6 2 3" xfId="8113" xr:uid="{ACED04E6-6AEE-49FA-B85B-BED02CC8F07C}"/>
    <cellStyle name="Valuta 2 7 6 2 3 2" xfId="19530" xr:uid="{4AD990D1-6D13-473D-B4EE-44D296C90339}"/>
    <cellStyle name="Valuta 2 7 6 2 3 2 2" xfId="42367" xr:uid="{F17BE238-AEE8-45C0-A1C1-BC9360A4DE1B}"/>
    <cellStyle name="Valuta 2 7 6 2 3 3" xfId="30950" xr:uid="{613F20B6-8B5D-41E1-8B0A-D2ECDA006B41}"/>
    <cellStyle name="Valuta 2 7 6 2 4" xfId="13822" xr:uid="{300AF82D-537D-4062-A021-A86B49B28049}"/>
    <cellStyle name="Valuta 2 7 6 2 4 2" xfId="36659" xr:uid="{5A01CA2E-FC75-4F61-9F2F-48FEA53EF8EC}"/>
    <cellStyle name="Valuta 2 7 6 2 5" xfId="25242" xr:uid="{BFFA9F59-0797-4B3D-B4E7-32C97AAD1664}"/>
    <cellStyle name="Valuta 2 7 6 3" xfId="3831" xr:uid="{B3B533D4-A104-4F7E-9537-0AB45199200C}"/>
    <cellStyle name="Valuta 2 7 6 3 2" xfId="9540" xr:uid="{5B85BA42-F64C-4FBD-BA45-324B87DCE8BB}"/>
    <cellStyle name="Valuta 2 7 6 3 2 2" xfId="20957" xr:uid="{87B63694-1DAA-49B6-BD56-BF4FC9301CA4}"/>
    <cellStyle name="Valuta 2 7 6 3 2 2 2" xfId="43794" xr:uid="{B62B69C9-0858-447F-8C09-3EAB52B2026A}"/>
    <cellStyle name="Valuta 2 7 6 3 2 3" xfId="32377" xr:uid="{EA4676B3-9E80-4B76-A9F3-2A571C1E371E}"/>
    <cellStyle name="Valuta 2 7 6 3 3" xfId="15249" xr:uid="{3F0BCE02-A529-4CC9-8CD6-251B0CD14D17}"/>
    <cellStyle name="Valuta 2 7 6 3 3 2" xfId="38086" xr:uid="{C317D951-E62B-4CDB-9A1B-1412DC9661D6}"/>
    <cellStyle name="Valuta 2 7 6 3 4" xfId="26669" xr:uid="{9F6BF4E7-223E-4DD3-BC6E-FAD0939981FB}"/>
    <cellStyle name="Valuta 2 7 6 4" xfId="6686" xr:uid="{25DA6D5B-2439-4C77-8B83-6F4D4A4133E2}"/>
    <cellStyle name="Valuta 2 7 6 4 2" xfId="18103" xr:uid="{3B3EEB5D-6A07-4D93-AEAF-C99DDBD88FFE}"/>
    <cellStyle name="Valuta 2 7 6 4 2 2" xfId="40940" xr:uid="{A9086907-7400-46C0-8C25-95C0405C75F9}"/>
    <cellStyle name="Valuta 2 7 6 4 3" xfId="29523" xr:uid="{2045445D-A779-49B0-87CF-16B103024408}"/>
    <cellStyle name="Valuta 2 7 6 5" xfId="12395" xr:uid="{E5B1A886-78EB-48EA-B207-9267F49ABD56}"/>
    <cellStyle name="Valuta 2 7 6 5 2" xfId="35232" xr:uid="{B7C80BFA-9BC3-4173-98D8-47A327DFE9B3}"/>
    <cellStyle name="Valuta 2 7 6 6" xfId="23815" xr:uid="{80F75AE5-3662-4323-9086-E3A604E840C4}"/>
    <cellStyle name="Valuta 2 7 7" xfId="1114" xr:uid="{CDB7DCE0-7333-4305-8598-A62A19313C00}"/>
    <cellStyle name="Valuta 2 7 7 2" xfId="2619" xr:uid="{1FA1DA3E-3817-4574-8033-1DE5BFC115AE}"/>
    <cellStyle name="Valuta 2 7 7 2 2" xfId="5475" xr:uid="{2B332F1F-DFE3-4B5C-B4E6-C9A5F1D166D5}"/>
    <cellStyle name="Valuta 2 7 7 2 2 2" xfId="11183" xr:uid="{0F989E65-CBC1-41C7-BC0F-0D37BE7603F0}"/>
    <cellStyle name="Valuta 2 7 7 2 2 2 2" xfId="22601" xr:uid="{99AE8139-1E26-47FF-AC7A-DEC6F2F4F925}"/>
    <cellStyle name="Valuta 2 7 7 2 2 2 2 2" xfId="45438" xr:uid="{E729E1A9-0503-4BC9-BDE2-11F2FC87A53F}"/>
    <cellStyle name="Valuta 2 7 7 2 2 2 3" xfId="34021" xr:uid="{454499F8-50E8-4615-9906-57C3E361B0B7}"/>
    <cellStyle name="Valuta 2 7 7 2 2 3" xfId="16893" xr:uid="{DBFB6F0E-1C2C-4A3E-9DB0-2CE0A24A3097}"/>
    <cellStyle name="Valuta 2 7 7 2 2 3 2" xfId="39730" xr:uid="{58EDA790-44F9-40A5-A1CA-16329DEEA63C}"/>
    <cellStyle name="Valuta 2 7 7 2 2 4" xfId="28313" xr:uid="{15CC4004-F9CB-47A9-9A95-A4B7E77F7650}"/>
    <cellStyle name="Valuta 2 7 7 2 3" xfId="8330" xr:uid="{A493A287-6036-4277-B407-78C55DC1DCD0}"/>
    <cellStyle name="Valuta 2 7 7 2 3 2" xfId="19747" xr:uid="{1E8A3377-A48F-4B69-A922-ACE122F8E394}"/>
    <cellStyle name="Valuta 2 7 7 2 3 2 2" xfId="42584" xr:uid="{DED445C7-A6FD-4DD4-A534-1DF8744454AA}"/>
    <cellStyle name="Valuta 2 7 7 2 3 3" xfId="31167" xr:uid="{B61F0BE6-A79D-4E84-BBEB-3AB8724DE00B}"/>
    <cellStyle name="Valuta 2 7 7 2 4" xfId="14039" xr:uid="{A152B446-6271-4CD2-925F-6244DC0EF391}"/>
    <cellStyle name="Valuta 2 7 7 2 4 2" xfId="36876" xr:uid="{73655995-D3B7-4FB6-8114-A44FCA2F1CB4}"/>
    <cellStyle name="Valuta 2 7 7 2 5" xfId="25459" xr:uid="{21B366E5-48B9-487E-8564-0AB4E1FF1E36}"/>
    <cellStyle name="Valuta 2 7 7 3" xfId="4048" xr:uid="{B5A121C8-9F46-4756-AE6F-A4322795F0C4}"/>
    <cellStyle name="Valuta 2 7 7 3 2" xfId="9757" xr:uid="{35322130-17FE-4BC6-8D38-BBE5C13C723C}"/>
    <cellStyle name="Valuta 2 7 7 3 2 2" xfId="21174" xr:uid="{4F73DB5F-496E-44C6-A11A-538AC00B8150}"/>
    <cellStyle name="Valuta 2 7 7 3 2 2 2" xfId="44011" xr:uid="{A463AD04-03D3-4FDB-91DA-591418DBC2CB}"/>
    <cellStyle name="Valuta 2 7 7 3 2 3" xfId="32594" xr:uid="{23817852-48B5-42EC-9FF0-5491CEE7D795}"/>
    <cellStyle name="Valuta 2 7 7 3 3" xfId="15466" xr:uid="{CCC4864A-2C6A-44DA-ABEF-D709DF56271F}"/>
    <cellStyle name="Valuta 2 7 7 3 3 2" xfId="38303" xr:uid="{631CF4DC-630C-4871-8B7A-87CC3F9ADC05}"/>
    <cellStyle name="Valuta 2 7 7 3 4" xfId="26886" xr:uid="{85D3BE87-DA76-42DB-BF76-09829D350527}"/>
    <cellStyle name="Valuta 2 7 7 4" xfId="6903" xr:uid="{E446BB78-583B-4228-8CDF-71EFEE127B4C}"/>
    <cellStyle name="Valuta 2 7 7 4 2" xfId="18320" xr:uid="{3349A8E2-DFFE-451D-BA37-FFB46B99A54F}"/>
    <cellStyle name="Valuta 2 7 7 4 2 2" xfId="41157" xr:uid="{0118C109-4854-4A64-BA4A-7304FE405252}"/>
    <cellStyle name="Valuta 2 7 7 4 3" xfId="29740" xr:uid="{7AE92D35-DD84-443C-B5CF-D1ABFF0562DA}"/>
    <cellStyle name="Valuta 2 7 7 5" xfId="12612" xr:uid="{DB892291-4F35-4537-BE3B-46BEE71D24FA}"/>
    <cellStyle name="Valuta 2 7 7 5 2" xfId="35449" xr:uid="{ED79AEB0-7C85-4D2F-BA4D-3430A0FA2738}"/>
    <cellStyle name="Valuta 2 7 7 6" xfId="24032" xr:uid="{AA700D08-9B68-4642-B7D0-E06147A1A1A8}"/>
    <cellStyle name="Valuta 2 7 8" xfId="1361" xr:uid="{DDF019A8-ED70-4DAF-926D-5EB7B7288E37}"/>
    <cellStyle name="Valuta 2 7 8 2" xfId="2836" xr:uid="{8B08B062-FD65-4C6E-A904-EACCCD6DC590}"/>
    <cellStyle name="Valuta 2 7 8 2 2" xfId="5692" xr:uid="{02B72053-787A-41BC-8143-8FCD6151AEA0}"/>
    <cellStyle name="Valuta 2 7 8 2 2 2" xfId="11400" xr:uid="{B8958F81-DF45-420D-A36D-96FC801CB6AB}"/>
    <cellStyle name="Valuta 2 7 8 2 2 2 2" xfId="22818" xr:uid="{1E05E5EA-579C-4872-99A7-230E9E150850}"/>
    <cellStyle name="Valuta 2 7 8 2 2 2 2 2" xfId="45655" xr:uid="{7D976198-7255-4EF6-9C08-29A20016033C}"/>
    <cellStyle name="Valuta 2 7 8 2 2 2 3" xfId="34238" xr:uid="{96107D89-2A29-45D3-82F1-91ABD511D2A9}"/>
    <cellStyle name="Valuta 2 7 8 2 2 3" xfId="17110" xr:uid="{A0E00179-5B1D-49FD-9B63-68F746537618}"/>
    <cellStyle name="Valuta 2 7 8 2 2 3 2" xfId="39947" xr:uid="{47EA5F6D-E6CA-4D4C-BF24-34DB3398824E}"/>
    <cellStyle name="Valuta 2 7 8 2 2 4" xfId="28530" xr:uid="{7F848C39-BBF1-4D9A-BEFF-F48F9F38D443}"/>
    <cellStyle name="Valuta 2 7 8 2 3" xfId="8547" xr:uid="{16D8C4B3-4EB8-4D33-AD40-4A3DB1E23DAF}"/>
    <cellStyle name="Valuta 2 7 8 2 3 2" xfId="19964" xr:uid="{68190211-0AC4-44F4-B93F-D8308F2AFB8C}"/>
    <cellStyle name="Valuta 2 7 8 2 3 2 2" xfId="42801" xr:uid="{73FC47BE-E18F-45BD-91F7-4050F1EEF440}"/>
    <cellStyle name="Valuta 2 7 8 2 3 3" xfId="31384" xr:uid="{0366DC5B-0B92-43C2-A4B0-CAEC7D8A65D3}"/>
    <cellStyle name="Valuta 2 7 8 2 4" xfId="14256" xr:uid="{02555F88-0E58-42C8-AD88-5AB8A7A6EE66}"/>
    <cellStyle name="Valuta 2 7 8 2 4 2" xfId="37093" xr:uid="{2B5D998B-C5C8-4A79-A2E3-BD44D85160ED}"/>
    <cellStyle name="Valuta 2 7 8 2 5" xfId="25676" xr:uid="{D1066DB3-B847-43F3-BB64-251F6BEC7B6A}"/>
    <cellStyle name="Valuta 2 7 8 3" xfId="4265" xr:uid="{65F7EA6D-C918-48C4-B2C6-26FC80F03634}"/>
    <cellStyle name="Valuta 2 7 8 3 2" xfId="9974" xr:uid="{E86B065B-B39B-400F-9E2F-8C13969AD43B}"/>
    <cellStyle name="Valuta 2 7 8 3 2 2" xfId="21391" xr:uid="{4A2EA88C-DA98-4625-B4FE-22B6ED09955B}"/>
    <cellStyle name="Valuta 2 7 8 3 2 2 2" xfId="44228" xr:uid="{7BFCBB0E-76E3-4906-9C69-6342B4AC90D1}"/>
    <cellStyle name="Valuta 2 7 8 3 2 3" xfId="32811" xr:uid="{442892D2-1E24-423D-A3E4-8AD7AC16DBF0}"/>
    <cellStyle name="Valuta 2 7 8 3 3" xfId="15683" xr:uid="{AF360D13-AD57-45F7-B7D6-959BC39964C2}"/>
    <cellStyle name="Valuta 2 7 8 3 3 2" xfId="38520" xr:uid="{E89A05D0-0CF2-476A-9DC3-61F26F737DEE}"/>
    <cellStyle name="Valuta 2 7 8 3 4" xfId="27103" xr:uid="{1302B1A8-0D05-4C59-A36C-EF5F59D94F1E}"/>
    <cellStyle name="Valuta 2 7 8 4" xfId="7120" xr:uid="{F48C18DE-DD96-4966-A9DD-D5B2AC853C21}"/>
    <cellStyle name="Valuta 2 7 8 4 2" xfId="18537" xr:uid="{29553FE0-6181-4993-B654-68F2589D0DC4}"/>
    <cellStyle name="Valuta 2 7 8 4 2 2" xfId="41374" xr:uid="{AA9F84A9-0B32-4D88-8C2B-6180A1419667}"/>
    <cellStyle name="Valuta 2 7 8 4 3" xfId="29957" xr:uid="{5690EC6D-274C-448F-AC48-1BE14A27FD6A}"/>
    <cellStyle name="Valuta 2 7 8 5" xfId="12829" xr:uid="{F2ACF8F9-F528-4405-8EE1-E1836D382C1F}"/>
    <cellStyle name="Valuta 2 7 8 5 2" xfId="35666" xr:uid="{93F12862-66AE-44A6-BD10-AD804E24C54B}"/>
    <cellStyle name="Valuta 2 7 8 6" xfId="24249" xr:uid="{0CCBF4BA-5CC6-4799-912D-32B8A4B1B31B}"/>
    <cellStyle name="Valuta 2 7 9" xfId="1608" xr:uid="{7EEEB90B-5093-4AE5-8EC8-A2D123745FEF}"/>
    <cellStyle name="Valuta 2 7 9 2" xfId="3053" xr:uid="{6511358C-39BB-4986-9D37-D7C069790ECA}"/>
    <cellStyle name="Valuta 2 7 9 2 2" xfId="5909" xr:uid="{ACFA3C6B-32BB-4219-9004-653BECDB5902}"/>
    <cellStyle name="Valuta 2 7 9 2 2 2" xfId="11617" xr:uid="{6A362505-C23D-4817-A9AF-DA27130BE1F2}"/>
    <cellStyle name="Valuta 2 7 9 2 2 2 2" xfId="23035" xr:uid="{366558B3-4B2E-4031-962F-690887A99AF6}"/>
    <cellStyle name="Valuta 2 7 9 2 2 2 2 2" xfId="45872" xr:uid="{695F7870-BAF2-4304-9F0D-69D48A8EF8AE}"/>
    <cellStyle name="Valuta 2 7 9 2 2 2 3" xfId="34455" xr:uid="{4F58B168-26BA-46E4-B820-E2FDD273C830}"/>
    <cellStyle name="Valuta 2 7 9 2 2 3" xfId="17327" xr:uid="{0D42CDF9-6507-4B6B-8649-F00BD81E8F9B}"/>
    <cellStyle name="Valuta 2 7 9 2 2 3 2" xfId="40164" xr:uid="{83950C24-3F0A-44FD-A4E1-E044CB6D5D62}"/>
    <cellStyle name="Valuta 2 7 9 2 2 4" xfId="28747" xr:uid="{1BDEEF48-87A8-47F7-9775-1576257AC73D}"/>
    <cellStyle name="Valuta 2 7 9 2 3" xfId="8764" xr:uid="{8F15C252-DDF1-4985-9C79-AF22CCCB1FF0}"/>
    <cellStyle name="Valuta 2 7 9 2 3 2" xfId="20181" xr:uid="{D45B61D7-0B7B-4CCC-8029-08F9DC029A25}"/>
    <cellStyle name="Valuta 2 7 9 2 3 2 2" xfId="43018" xr:uid="{1C196D6F-BF1D-4E17-9603-BA4BFFDD945A}"/>
    <cellStyle name="Valuta 2 7 9 2 3 3" xfId="31601" xr:uid="{687B9470-2B68-4E17-B6C5-841FFF6CC475}"/>
    <cellStyle name="Valuta 2 7 9 2 4" xfId="14473" xr:uid="{B19F1A2C-7CD1-4ACF-90AE-B4DAA92A94A0}"/>
    <cellStyle name="Valuta 2 7 9 2 4 2" xfId="37310" xr:uid="{EF1C5F07-4656-4B4E-932A-6D5082BA9B25}"/>
    <cellStyle name="Valuta 2 7 9 2 5" xfId="25893" xr:uid="{682D6B39-F2AC-4612-8EDB-64B57878BCC0}"/>
    <cellStyle name="Valuta 2 7 9 3" xfId="4482" xr:uid="{11C406E6-B2AC-4E62-BB1B-1E4745E959AC}"/>
    <cellStyle name="Valuta 2 7 9 3 2" xfId="10191" xr:uid="{B6751A9D-3274-427E-9B5B-8FAB4A7AFD63}"/>
    <cellStyle name="Valuta 2 7 9 3 2 2" xfId="21608" xr:uid="{7E7A9BB9-8E79-4B95-AE8D-3D8B39152D5A}"/>
    <cellStyle name="Valuta 2 7 9 3 2 2 2" xfId="44445" xr:uid="{03469E19-5218-41FF-A356-9503BA079286}"/>
    <cellStyle name="Valuta 2 7 9 3 2 3" xfId="33028" xr:uid="{87625FA8-E5DC-4546-B51A-E3E3A5DD883E}"/>
    <cellStyle name="Valuta 2 7 9 3 3" xfId="15900" xr:uid="{5AD19A0C-88F8-4587-B779-AAB1248341ED}"/>
    <cellStyle name="Valuta 2 7 9 3 3 2" xfId="38737" xr:uid="{DE1CCB60-DB5A-4BE4-971D-29585E0AE462}"/>
    <cellStyle name="Valuta 2 7 9 3 4" xfId="27320" xr:uid="{FEF88C85-6B0A-4792-81E9-A0D130426A4B}"/>
    <cellStyle name="Valuta 2 7 9 4" xfId="7337" xr:uid="{A57A1126-3AEE-4D46-8641-FECF44260CB1}"/>
    <cellStyle name="Valuta 2 7 9 4 2" xfId="18754" xr:uid="{9ED1956B-7406-453D-BBCB-F830C35F6293}"/>
    <cellStyle name="Valuta 2 7 9 4 2 2" xfId="41591" xr:uid="{DC4E7349-114A-4EDF-8795-D829B6719C4C}"/>
    <cellStyle name="Valuta 2 7 9 4 3" xfId="30174" xr:uid="{E14C36C4-E9A5-4D63-8437-BC2D27864543}"/>
    <cellStyle name="Valuta 2 7 9 5" xfId="13046" xr:uid="{0E1BCE04-2232-435D-B260-B97CBA1F0148}"/>
    <cellStyle name="Valuta 2 7 9 5 2" xfId="35883" xr:uid="{FA56FB77-59DF-4644-9D8D-103A4B8E1CF8}"/>
    <cellStyle name="Valuta 2 7 9 6" xfId="24466" xr:uid="{110FC2A9-1F46-4FD1-AE9D-3A06A7CFED9C}"/>
    <cellStyle name="Valuta 2 8" xfId="341" xr:uid="{9AA2793D-1723-4044-8879-E87B19273C26}"/>
    <cellStyle name="Valuta 2 8 2" xfId="609" xr:uid="{83B82666-04BC-46B8-90A7-2AA1BB0247F2}"/>
    <cellStyle name="Valuta 2 8 3" xfId="872" xr:uid="{B17D316C-D6A5-4F65-9BC3-2CF01454D3EB}"/>
    <cellStyle name="Valuta 2 8 4" xfId="1119" xr:uid="{2FE5EAD9-EED4-416B-94CB-448D319F9DC8}"/>
    <cellStyle name="Valuta 2 8 5" xfId="1366" xr:uid="{0F456442-B65F-40D5-9A20-05840EFD5FC3}"/>
    <cellStyle name="Valuta 2 8 6" xfId="1613" xr:uid="{2B1A822D-4E97-4E73-A758-C21F0371C743}"/>
    <cellStyle name="Valuta 2 9" xfId="358" xr:uid="{40FE31F9-4050-4042-8793-3156F99D9614}"/>
    <cellStyle name="Valuta 2 9 2" xfId="619" xr:uid="{7CAF8433-2E77-48E1-BA5B-EF801C7DA5AF}"/>
    <cellStyle name="Valuta 2 9 3" xfId="880" xr:uid="{62E2D913-C7DA-49CB-B32B-9AC22AE7D70A}"/>
    <cellStyle name="Valuta 2 9 4" xfId="1127" xr:uid="{00B243EA-8EC7-4DFA-87E7-F1976190DCC1}"/>
    <cellStyle name="Valuta 2 9 5" xfId="1374" xr:uid="{69049778-0C13-4F98-80A5-00880B2614D5}"/>
    <cellStyle name="Valuta 2 9 6" xfId="1621" xr:uid="{C6256032-5708-4F38-AC82-04CF08207F45}"/>
    <cellStyle name="Valuta 20" xfId="6033" xr:uid="{F2B4A24F-591A-4CB1-B01B-0734CB7F50FC}"/>
    <cellStyle name="Valuta 21" xfId="11742" xr:uid="{38F33B21-AC1B-49DA-B99B-56DF47B287E0}"/>
    <cellStyle name="Valuta 22" xfId="23162" xr:uid="{A2A87FBF-C183-425B-89BA-DF2762AD8B5A}"/>
    <cellStyle name="Valuta 23" xfId="46023" xr:uid="{488E4093-4971-4883-B140-5F8C1FB012CB}"/>
    <cellStyle name="Valuta 3" xfId="26" xr:uid="{00000000-0005-0000-0000-000069000000}"/>
    <cellStyle name="Valuta 3 10" xfId="184" xr:uid="{4893DD7B-250C-46B0-8398-46E8840983A5}"/>
    <cellStyle name="Valuta 3 10 2" xfId="1835" xr:uid="{1EB1AF3C-9C5B-4A2E-AA5C-B7BC9ED96009}"/>
    <cellStyle name="Valuta 3 10 2 2" xfId="4691" xr:uid="{2D957F33-172F-4D18-8F97-83E360FFCB5A}"/>
    <cellStyle name="Valuta 3 10 2 2 2" xfId="10400" xr:uid="{FF854E1F-0CEA-4959-A228-3AA25A719787}"/>
    <cellStyle name="Valuta 3 10 2 2 2 2" xfId="21817" xr:uid="{0725445A-1E70-42BC-BF98-961A7FBCA417}"/>
    <cellStyle name="Valuta 3 10 2 2 2 2 2" xfId="44654" xr:uid="{CEB1F26B-630F-4B87-8BF8-DB8A3B051D8C}"/>
    <cellStyle name="Valuta 3 10 2 2 2 3" xfId="33237" xr:uid="{484EEF63-7A3D-4E7E-B91F-B0C9FDFBEFDA}"/>
    <cellStyle name="Valuta 3 10 2 2 3" xfId="16109" xr:uid="{99E2C4F7-B5B9-4565-8877-201B80DEB2BD}"/>
    <cellStyle name="Valuta 3 10 2 2 3 2" xfId="38946" xr:uid="{6739A776-B80E-4F5D-AEB1-8E3F363FDDB3}"/>
    <cellStyle name="Valuta 3 10 2 2 4" xfId="27529" xr:uid="{58C7850B-859C-4A25-9F31-D26DF10F236C}"/>
    <cellStyle name="Valuta 3 10 2 3" xfId="7546" xr:uid="{D22A2279-7934-4CED-ABFD-A6CCD4D5E620}"/>
    <cellStyle name="Valuta 3 10 2 3 2" xfId="18963" xr:uid="{E060C06D-6E22-4BFD-8CE0-8CF95BB916C1}"/>
    <cellStyle name="Valuta 3 10 2 3 2 2" xfId="41800" xr:uid="{E1118524-4CE6-41CC-A552-DE33481751D6}"/>
    <cellStyle name="Valuta 3 10 2 3 3" xfId="30383" xr:uid="{1C2F3078-43E2-431C-BE7A-6EFA7DF87685}"/>
    <cellStyle name="Valuta 3 10 2 4" xfId="13255" xr:uid="{D0611DA0-1430-4B4B-AD95-BC6E534E8B2E}"/>
    <cellStyle name="Valuta 3 10 2 4 2" xfId="36092" xr:uid="{DDCFF3D5-32A9-4066-9E91-19110B57255E}"/>
    <cellStyle name="Valuta 3 10 2 5" xfId="24675" xr:uid="{E0578AA2-9CBD-44C9-A4B5-C991612C9EC3}"/>
    <cellStyle name="Valuta 3 10 3" xfId="3264" xr:uid="{77A41064-3373-431E-8B2D-4D26B6EC3EE7}"/>
    <cellStyle name="Valuta 3 10 3 2" xfId="8973" xr:uid="{0745C7AC-FC88-4886-9107-89FEF9906698}"/>
    <cellStyle name="Valuta 3 10 3 2 2" xfId="20390" xr:uid="{04F0450D-F904-497F-ACA0-CD1FEBA00BAD}"/>
    <cellStyle name="Valuta 3 10 3 2 2 2" xfId="43227" xr:uid="{0250F137-E2AB-4EB0-AE0B-9531B80E3F85}"/>
    <cellStyle name="Valuta 3 10 3 2 3" xfId="31810" xr:uid="{15C77660-3D57-434C-A740-42D0AD12BFBC}"/>
    <cellStyle name="Valuta 3 10 3 3" xfId="14682" xr:uid="{50BDF9E6-DF85-4295-A911-802A5C242ADC}"/>
    <cellStyle name="Valuta 3 10 3 3 2" xfId="37519" xr:uid="{2E161642-5146-4F64-8D3D-7B39E467950C}"/>
    <cellStyle name="Valuta 3 10 3 4" xfId="26102" xr:uid="{10C237F0-F805-4703-88C0-581B9C5342F9}"/>
    <cellStyle name="Valuta 3 10 4" xfId="6119" xr:uid="{6DAA6786-447B-421B-8DBC-F5C34B1D5805}"/>
    <cellStyle name="Valuta 3 10 4 2" xfId="17536" xr:uid="{40D9E8C0-7D0D-4C96-9581-F1E9F2F5F7E3}"/>
    <cellStyle name="Valuta 3 10 4 2 2" xfId="40373" xr:uid="{117B3136-8C60-460C-AA4D-0A31F139EB3B}"/>
    <cellStyle name="Valuta 3 10 4 3" xfId="28956" xr:uid="{9ABFA303-3D72-4D2D-BAA7-8CF89335D157}"/>
    <cellStyle name="Valuta 3 10 5" xfId="11828" xr:uid="{BF41A89D-889D-42C8-A312-BBCB481A9442}"/>
    <cellStyle name="Valuta 3 10 5 2" xfId="34665" xr:uid="{EF1F76A0-47C8-4802-BC58-1F9395022848}"/>
    <cellStyle name="Valuta 3 10 6" xfId="23248" xr:uid="{C1B65530-1DCE-4EC1-A628-4E276D6BBC5B}"/>
    <cellStyle name="Valuta 3 11" xfId="155" xr:uid="{5BF084E1-04F9-4397-B010-A00AB7E88E1C}"/>
    <cellStyle name="Valuta 3 11 2" xfId="1820" xr:uid="{6A64B92B-06AC-46C0-ABDE-F0847848B4FA}"/>
    <cellStyle name="Valuta 3 11 2 2" xfId="4676" xr:uid="{BD8BE1FF-BF7E-4742-A156-12F80B0DEC32}"/>
    <cellStyle name="Valuta 3 11 2 2 2" xfId="10385" xr:uid="{A0D72F33-EBCD-4C23-A7F6-69F8201F860D}"/>
    <cellStyle name="Valuta 3 11 2 2 2 2" xfId="21802" xr:uid="{33DA8E87-62F1-4FF8-A98E-A48CE655FEBA}"/>
    <cellStyle name="Valuta 3 11 2 2 2 2 2" xfId="44639" xr:uid="{614D5813-B013-4A01-AE29-FCC9A253AC6D}"/>
    <cellStyle name="Valuta 3 11 2 2 2 3" xfId="33222" xr:uid="{A1E41A3D-9587-4882-8FB2-0C5F6B5742B7}"/>
    <cellStyle name="Valuta 3 11 2 2 3" xfId="16094" xr:uid="{CF846C65-4764-4DD0-BC49-B4905EA3E5F2}"/>
    <cellStyle name="Valuta 3 11 2 2 3 2" xfId="38931" xr:uid="{612E904D-23A7-4625-9614-A701D0323C49}"/>
    <cellStyle name="Valuta 3 11 2 2 4" xfId="27514" xr:uid="{F6B3CE3B-CC0B-4821-B01E-8D27DDB24F91}"/>
    <cellStyle name="Valuta 3 11 2 3" xfId="7531" xr:uid="{EFB50B10-EF30-4A6D-807F-56C17123083F}"/>
    <cellStyle name="Valuta 3 11 2 3 2" xfId="18948" xr:uid="{5E7C0363-9309-493F-8EE4-00D04E29F308}"/>
    <cellStyle name="Valuta 3 11 2 3 2 2" xfId="41785" xr:uid="{43BF54FF-6458-4AEC-987E-992DADADA483}"/>
    <cellStyle name="Valuta 3 11 2 3 3" xfId="30368" xr:uid="{C1C6DA7C-860E-46A2-A58C-F5A10CADE6B5}"/>
    <cellStyle name="Valuta 3 11 2 4" xfId="13240" xr:uid="{605033D2-B0FA-4CE4-9FCB-0A2FD64A52D3}"/>
    <cellStyle name="Valuta 3 11 2 4 2" xfId="36077" xr:uid="{DA709CCB-21FC-4E4E-9749-DF552A728A37}"/>
    <cellStyle name="Valuta 3 11 2 5" xfId="24660" xr:uid="{E5B68816-BE42-47E5-BCE2-2FF08DFC5407}"/>
    <cellStyle name="Valuta 3 11 3" xfId="3249" xr:uid="{844CCA8B-08C9-4AF6-A220-9555664CFFA5}"/>
    <cellStyle name="Valuta 3 11 3 2" xfId="8958" xr:uid="{E3AFC50F-B915-493F-8EAD-0F476B997A82}"/>
    <cellStyle name="Valuta 3 11 3 2 2" xfId="20375" xr:uid="{12598FB6-B11D-4EF1-B37F-5A612AAF1353}"/>
    <cellStyle name="Valuta 3 11 3 2 2 2" xfId="43212" xr:uid="{3209D272-4FA9-4049-951F-284BC15338BD}"/>
    <cellStyle name="Valuta 3 11 3 2 3" xfId="31795" xr:uid="{7037C45F-5496-47FC-A41E-8B2DBBDC2962}"/>
    <cellStyle name="Valuta 3 11 3 3" xfId="14667" xr:uid="{143D5E77-F91F-4EC8-A46D-8BD3748618B3}"/>
    <cellStyle name="Valuta 3 11 3 3 2" xfId="37504" xr:uid="{324023F2-8EB8-438A-A6B2-924A04D29E66}"/>
    <cellStyle name="Valuta 3 11 3 4" xfId="26087" xr:uid="{D25C431E-FBE3-42B2-A8CD-3FE75A2AFEDE}"/>
    <cellStyle name="Valuta 3 11 4" xfId="6104" xr:uid="{AC0AA815-A48A-455C-BF17-64D23F7F4E57}"/>
    <cellStyle name="Valuta 3 11 4 2" xfId="17521" xr:uid="{31963EFA-1A90-45D4-B450-6B0D0135FBF2}"/>
    <cellStyle name="Valuta 3 11 4 2 2" xfId="40358" xr:uid="{FFD20498-4715-4E2A-A8F3-668E41B12998}"/>
    <cellStyle name="Valuta 3 11 4 3" xfId="28941" xr:uid="{DA47C83E-1083-4EE5-BE1A-70159C4AE331}"/>
    <cellStyle name="Valuta 3 11 5" xfId="11813" xr:uid="{B6344ACC-0DCE-47F6-BA59-01F04F838A53}"/>
    <cellStyle name="Valuta 3 11 5 2" xfId="34650" xr:uid="{FD29E672-7857-4D0F-9A7C-E0B646677F9C}"/>
    <cellStyle name="Valuta 3 11 6" xfId="23233" xr:uid="{4EC9976B-0DA4-4DBB-86C9-FC4445710821}"/>
    <cellStyle name="Valuta 3 2" xfId="18" xr:uid="{00000000-0005-0000-0000-00006A000000}"/>
    <cellStyle name="Valuta 3 2 10" xfId="1498" xr:uid="{9E42EF63-4CBE-4CDC-9D25-5460A4B9E1B3}"/>
    <cellStyle name="Valuta 3 2 10 2" xfId="2954" xr:uid="{9B089A8C-783D-4C77-BEC9-51AF3164A027}"/>
    <cellStyle name="Valuta 3 2 10 2 2" xfId="5810" xr:uid="{4AC2568B-FF26-4458-8BB2-5E9A319E1827}"/>
    <cellStyle name="Valuta 3 2 10 2 2 2" xfId="11518" xr:uid="{2EDA64C1-63F3-4DAC-8181-FF091B7EC44C}"/>
    <cellStyle name="Valuta 3 2 10 2 2 2 2" xfId="22936" xr:uid="{4285264F-4367-465C-8030-E647F5A2E76A}"/>
    <cellStyle name="Valuta 3 2 10 2 2 2 2 2" xfId="45773" xr:uid="{2FCF80FB-7189-4979-934B-E7492A1B2A68}"/>
    <cellStyle name="Valuta 3 2 10 2 2 2 3" xfId="34356" xr:uid="{54014935-38B0-4184-95C2-89BCD10C814D}"/>
    <cellStyle name="Valuta 3 2 10 2 2 3" xfId="17228" xr:uid="{056B44EC-0B55-47E5-9450-EC103D065274}"/>
    <cellStyle name="Valuta 3 2 10 2 2 3 2" xfId="40065" xr:uid="{CF2DBACC-FCC0-48C3-BC9E-3E553E09F159}"/>
    <cellStyle name="Valuta 3 2 10 2 2 4" xfId="28648" xr:uid="{1B566CE7-E15C-475A-A9F1-0D87943AF6EE}"/>
    <cellStyle name="Valuta 3 2 10 2 3" xfId="8665" xr:uid="{CBF9754E-81BF-4401-BA15-F9C6B5CDB065}"/>
    <cellStyle name="Valuta 3 2 10 2 3 2" xfId="20082" xr:uid="{D0FF2305-9857-4EED-9A77-C9A95107FB45}"/>
    <cellStyle name="Valuta 3 2 10 2 3 2 2" xfId="42919" xr:uid="{0DF5863D-BB7E-43C2-9FDF-C0CC580B1DE0}"/>
    <cellStyle name="Valuta 3 2 10 2 3 3" xfId="31502" xr:uid="{590CACB8-B03B-47F0-98ED-2FD863C4729F}"/>
    <cellStyle name="Valuta 3 2 10 2 4" xfId="14374" xr:uid="{36343461-01F4-4D3D-808C-C42DC2C5A9E5}"/>
    <cellStyle name="Valuta 3 2 10 2 4 2" xfId="37211" xr:uid="{642F5AFB-BF9A-49C7-BD47-611A53AAE394}"/>
    <cellStyle name="Valuta 3 2 10 2 5" xfId="25794" xr:uid="{71597E58-931D-4E8F-8378-4E46F7137A20}"/>
    <cellStyle name="Valuta 3 2 10 3" xfId="4383" xr:uid="{8D105FDA-4852-49DA-848F-C14AAF644529}"/>
    <cellStyle name="Valuta 3 2 10 3 2" xfId="10092" xr:uid="{125175AB-726C-4F6C-A38F-32AC77E0E6C0}"/>
    <cellStyle name="Valuta 3 2 10 3 2 2" xfId="21509" xr:uid="{FD236D66-5CD4-493B-B3E4-D115B217232D}"/>
    <cellStyle name="Valuta 3 2 10 3 2 2 2" xfId="44346" xr:uid="{5693298F-B31F-4958-A667-D6967EDC7887}"/>
    <cellStyle name="Valuta 3 2 10 3 2 3" xfId="32929" xr:uid="{22F983FC-F9C6-42CB-995F-22F6551542AC}"/>
    <cellStyle name="Valuta 3 2 10 3 3" xfId="15801" xr:uid="{CBBA54B0-7E98-4A10-987F-0FAB30AFF738}"/>
    <cellStyle name="Valuta 3 2 10 3 3 2" xfId="38638" xr:uid="{36F63656-E594-47A4-A5C8-BBCD80AB19A4}"/>
    <cellStyle name="Valuta 3 2 10 3 4" xfId="27221" xr:uid="{13DD3B70-D3D7-4065-82F1-2F2701CACBA1}"/>
    <cellStyle name="Valuta 3 2 10 4" xfId="7238" xr:uid="{90CDFAA0-03D0-479D-9F37-618C36B0B3DA}"/>
    <cellStyle name="Valuta 3 2 10 4 2" xfId="18655" xr:uid="{2320D464-D3E0-4F7A-988D-B3F60194751E}"/>
    <cellStyle name="Valuta 3 2 10 4 2 2" xfId="41492" xr:uid="{EE79EFB9-0156-4601-88E8-61633156FDE3}"/>
    <cellStyle name="Valuta 3 2 10 4 3" xfId="30075" xr:uid="{54EC9685-B5D3-4FEF-AF2B-691094BEF9A3}"/>
    <cellStyle name="Valuta 3 2 10 5" xfId="12947" xr:uid="{78108027-F0DF-4CFE-8616-361D97F9733D}"/>
    <cellStyle name="Valuta 3 2 10 5 2" xfId="35784" xr:uid="{F1CFCCF7-FADA-4300-8285-1567261788E3}"/>
    <cellStyle name="Valuta 3 2 10 6" xfId="24367" xr:uid="{01DD5DA1-2C05-45F0-AF3B-7844DA806273}"/>
    <cellStyle name="Valuta 3 2 11" xfId="170" xr:uid="{9E6CCA5F-2AD2-4F04-BAF4-21D9F52CADC0}"/>
    <cellStyle name="Valuta 3 2 11 2" xfId="1825" xr:uid="{D6592DAB-E6C8-40CB-8E5A-DE448DC42863}"/>
    <cellStyle name="Valuta 3 2 11 2 2" xfId="4681" xr:uid="{33480932-DC1A-44EB-AA1C-551972C52C85}"/>
    <cellStyle name="Valuta 3 2 11 2 2 2" xfId="10390" xr:uid="{A6FEF395-B606-43EE-A8AE-9683AC7453D8}"/>
    <cellStyle name="Valuta 3 2 11 2 2 2 2" xfId="21807" xr:uid="{E406BAEC-51B7-4BAC-AB09-854842B221C1}"/>
    <cellStyle name="Valuta 3 2 11 2 2 2 2 2" xfId="44644" xr:uid="{AD718985-4F43-4FBF-B72C-950109BEC1DF}"/>
    <cellStyle name="Valuta 3 2 11 2 2 2 3" xfId="33227" xr:uid="{73C08147-8A9B-4FF8-B8FF-1FC18F7D4685}"/>
    <cellStyle name="Valuta 3 2 11 2 2 3" xfId="16099" xr:uid="{CC27F141-42FE-4279-B342-CA5B091F93CA}"/>
    <cellStyle name="Valuta 3 2 11 2 2 3 2" xfId="38936" xr:uid="{C6986701-F305-4593-A61F-FBB2DCCA97C0}"/>
    <cellStyle name="Valuta 3 2 11 2 2 4" xfId="27519" xr:uid="{170731D1-5813-4C7C-86D6-7B8FE51AB807}"/>
    <cellStyle name="Valuta 3 2 11 2 3" xfId="7536" xr:uid="{88E3F188-76F6-4A82-B032-920F0049D0F8}"/>
    <cellStyle name="Valuta 3 2 11 2 3 2" xfId="18953" xr:uid="{5F0D62A7-96D2-4816-B15B-FF24E73C727A}"/>
    <cellStyle name="Valuta 3 2 11 2 3 2 2" xfId="41790" xr:uid="{92E6D938-B05F-4BF9-A84F-52CFB0E0C73F}"/>
    <cellStyle name="Valuta 3 2 11 2 3 3" xfId="30373" xr:uid="{BC45FD37-5CFA-4DE6-9895-7DA3EE74272E}"/>
    <cellStyle name="Valuta 3 2 11 2 4" xfId="13245" xr:uid="{ABF29944-B485-4EA4-ACD3-D9311FEB1B11}"/>
    <cellStyle name="Valuta 3 2 11 2 4 2" xfId="36082" xr:uid="{41B17503-43A7-4209-B441-6A001AF51C16}"/>
    <cellStyle name="Valuta 3 2 11 2 5" xfId="24665" xr:uid="{33A18160-A3B9-4476-8EF9-9192153E088F}"/>
    <cellStyle name="Valuta 3 2 11 3" xfId="3254" xr:uid="{84E0F999-09BD-4782-A820-647802073BBF}"/>
    <cellStyle name="Valuta 3 2 11 3 2" xfId="8963" xr:uid="{C1C2200A-A5C2-482F-A43D-73E9FE0B814B}"/>
    <cellStyle name="Valuta 3 2 11 3 2 2" xfId="20380" xr:uid="{924C5DBF-FC80-47F2-8F27-08E2C04C6761}"/>
    <cellStyle name="Valuta 3 2 11 3 2 2 2" xfId="43217" xr:uid="{F2A49B75-9DD1-4682-9075-0017DEDDAC2C}"/>
    <cellStyle name="Valuta 3 2 11 3 2 3" xfId="31800" xr:uid="{BBF93E3F-5207-431C-85A4-5E446DE46B81}"/>
    <cellStyle name="Valuta 3 2 11 3 3" xfId="14672" xr:uid="{B3D940DF-4391-4E4B-925F-90F176943CD1}"/>
    <cellStyle name="Valuta 3 2 11 3 3 2" xfId="37509" xr:uid="{970D75CE-09BA-42A9-9C95-578EDBB77D7F}"/>
    <cellStyle name="Valuta 3 2 11 3 4" xfId="26092" xr:uid="{476E1EF7-DC2E-480E-A9D8-0EDCA9BA12A1}"/>
    <cellStyle name="Valuta 3 2 11 4" xfId="6109" xr:uid="{B36D047A-B6A1-428F-9499-5BA028E80A6E}"/>
    <cellStyle name="Valuta 3 2 11 4 2" xfId="17526" xr:uid="{CEE0ED64-6432-499A-B58F-A6A56ED837BA}"/>
    <cellStyle name="Valuta 3 2 11 4 2 2" xfId="40363" xr:uid="{7172EF8C-2526-4DB8-A962-EA73DD1FF842}"/>
    <cellStyle name="Valuta 3 2 11 4 3" xfId="28946" xr:uid="{EA3374EA-E53B-4801-B185-FD229DD3A622}"/>
    <cellStyle name="Valuta 3 2 11 5" xfId="11818" xr:uid="{92513229-9BA1-4ABE-BACE-14DAEF4188E0}"/>
    <cellStyle name="Valuta 3 2 11 5 2" xfId="34655" xr:uid="{9DB277E6-B6D0-4CB0-BA85-9ED6EEF65AD0}"/>
    <cellStyle name="Valuta 3 2 11 6" xfId="23238" xr:uid="{3803EC32-D0E0-495B-BF70-90F1744CB94C}"/>
    <cellStyle name="Valuta 3 2 2" xfId="38" xr:uid="{00000000-0005-0000-0000-00006B000000}"/>
    <cellStyle name="Valuta 3 2 2 2" xfId="87" xr:uid="{00000000-0005-0000-0000-00006C000000}"/>
    <cellStyle name="Valuta 3 2 2 2 2" xfId="667" xr:uid="{8BCBF872-1498-4690-95F8-B6B3462058DC}"/>
    <cellStyle name="Valuta 3 2 2 2 2 2" xfId="2230" xr:uid="{CC14BFEE-BDA3-444B-9473-167FA8A3F6EE}"/>
    <cellStyle name="Valuta 3 2 2 2 2 2 2" xfId="5086" xr:uid="{87AE99DD-8FB2-4FE0-A8F5-46D02F624C2D}"/>
    <cellStyle name="Valuta 3 2 2 2 2 2 2 2" xfId="10794" xr:uid="{704B6337-CE62-4CAA-837E-047E347AE48B}"/>
    <cellStyle name="Valuta 3 2 2 2 2 2 2 2 2" xfId="22212" xr:uid="{2C5FC128-3BA7-474C-B7EB-F91641E54963}"/>
    <cellStyle name="Valuta 3 2 2 2 2 2 2 2 2 2" xfId="45049" xr:uid="{804FCD19-525F-4C8B-9978-B1C6B9885EED}"/>
    <cellStyle name="Valuta 3 2 2 2 2 2 2 2 3" xfId="33632" xr:uid="{EB09350A-A82D-46F9-8543-F049B5E19C76}"/>
    <cellStyle name="Valuta 3 2 2 2 2 2 2 3" xfId="16504" xr:uid="{960B186A-57AF-4236-A073-909E6A99225D}"/>
    <cellStyle name="Valuta 3 2 2 2 2 2 2 3 2" xfId="39341" xr:uid="{3789F05B-04CD-4925-840F-E45F8D8355A4}"/>
    <cellStyle name="Valuta 3 2 2 2 2 2 2 4" xfId="27924" xr:uid="{1CAA2449-3957-48CD-983E-4D6D21AC1CF6}"/>
    <cellStyle name="Valuta 3 2 2 2 2 2 3" xfId="7941" xr:uid="{9DC32A55-21B1-4177-86C0-56C2FD8D0A5F}"/>
    <cellStyle name="Valuta 3 2 2 2 2 2 3 2" xfId="19358" xr:uid="{DFD78239-E0F1-48D6-99E8-6E21E6B02281}"/>
    <cellStyle name="Valuta 3 2 2 2 2 2 3 2 2" xfId="42195" xr:uid="{C17ACA96-7AF3-42C4-BA03-7364847E7AA0}"/>
    <cellStyle name="Valuta 3 2 2 2 2 2 3 3" xfId="30778" xr:uid="{89776F11-3235-421A-AFA4-E562C46CF588}"/>
    <cellStyle name="Valuta 3 2 2 2 2 2 4" xfId="13650" xr:uid="{B98ED707-E3D9-4841-BE9B-9E60AD211D7F}"/>
    <cellStyle name="Valuta 3 2 2 2 2 2 4 2" xfId="36487" xr:uid="{FC77F13C-44FB-427F-9D55-DD70A2A62070}"/>
    <cellStyle name="Valuta 3 2 2 2 2 2 5" xfId="25070" xr:uid="{751EA98C-E7E4-497E-A5ED-A620FBFBDAB3}"/>
    <cellStyle name="Valuta 3 2 2 2 2 3" xfId="3659" xr:uid="{D226546E-9F3E-4065-B2EF-C247C2BB7521}"/>
    <cellStyle name="Valuta 3 2 2 2 2 3 2" xfId="9368" xr:uid="{55CD0DC6-9462-4459-9C97-7A5D2944580D}"/>
    <cellStyle name="Valuta 3 2 2 2 2 3 2 2" xfId="20785" xr:uid="{44A582EB-DB79-4A99-90F1-6D650EF4EB51}"/>
    <cellStyle name="Valuta 3 2 2 2 2 3 2 2 2" xfId="43622" xr:uid="{9BC00E0D-6971-4C8B-94A1-D2CFC69272D9}"/>
    <cellStyle name="Valuta 3 2 2 2 2 3 2 3" xfId="32205" xr:uid="{29DBD421-986B-460A-B50E-15D527AE87CA}"/>
    <cellStyle name="Valuta 3 2 2 2 2 3 3" xfId="15077" xr:uid="{A3F55D0C-2680-46A3-AA36-9B25F8120F6A}"/>
    <cellStyle name="Valuta 3 2 2 2 2 3 3 2" xfId="37914" xr:uid="{B0C27E9D-F372-49E9-9231-E4E1439828B2}"/>
    <cellStyle name="Valuta 3 2 2 2 2 3 4" xfId="26497" xr:uid="{4ED824B2-7A6C-4E05-B834-F159DB30946F}"/>
    <cellStyle name="Valuta 3 2 2 2 2 4" xfId="6514" xr:uid="{D5D8E143-2A20-4A6F-BE19-4EC2123E4CA1}"/>
    <cellStyle name="Valuta 3 2 2 2 2 4 2" xfId="17931" xr:uid="{9C5294D8-AD8F-401C-B2BE-6015C0FD2EA3}"/>
    <cellStyle name="Valuta 3 2 2 2 2 4 2 2" xfId="40768" xr:uid="{DA43E183-30C9-40CE-B5BF-DA2E9A2FFD47}"/>
    <cellStyle name="Valuta 3 2 2 2 2 4 3" xfId="29351" xr:uid="{6642C85B-7C66-43DA-9B2E-6EB7DA6D7ADC}"/>
    <cellStyle name="Valuta 3 2 2 2 2 5" xfId="12223" xr:uid="{2120DA7B-1F5C-47AA-BE32-28B7997B8FD2}"/>
    <cellStyle name="Valuta 3 2 2 2 2 5 2" xfId="35060" xr:uid="{30229A4E-488B-4CA1-99C2-2F838365CCAF}"/>
    <cellStyle name="Valuta 3 2 2 2 2 6" xfId="23643" xr:uid="{E5BF3498-C200-4FC9-AEBE-E7421426986B}"/>
    <cellStyle name="Valuta 3 2 2 2 3" xfId="927" xr:uid="{23263E08-FA9D-4852-9896-FDC953AF0A30}"/>
    <cellStyle name="Valuta 3 2 2 2 3 2" xfId="2447" xr:uid="{F71D1471-5E82-4665-B66C-8BE51117220F}"/>
    <cellStyle name="Valuta 3 2 2 2 3 2 2" xfId="5303" xr:uid="{D4E61676-C58D-4F30-AAED-0EAECE5A46C2}"/>
    <cellStyle name="Valuta 3 2 2 2 3 2 2 2" xfId="11011" xr:uid="{03AE6276-C2C7-4F3D-9802-0A008CEFAEA2}"/>
    <cellStyle name="Valuta 3 2 2 2 3 2 2 2 2" xfId="22429" xr:uid="{00D81799-EC4A-4C23-9D06-FC0BB5622EA1}"/>
    <cellStyle name="Valuta 3 2 2 2 3 2 2 2 2 2" xfId="45266" xr:uid="{F8ED4FA5-116C-4490-A398-DC42765D9EB6}"/>
    <cellStyle name="Valuta 3 2 2 2 3 2 2 2 3" xfId="33849" xr:uid="{3D2647D5-F08F-410D-BE7C-A49BFF01E8DD}"/>
    <cellStyle name="Valuta 3 2 2 2 3 2 2 3" xfId="16721" xr:uid="{D298A2C6-491D-414A-A96A-183EC4B67F71}"/>
    <cellStyle name="Valuta 3 2 2 2 3 2 2 3 2" xfId="39558" xr:uid="{8415D46C-61B4-4944-AC3F-387773206637}"/>
    <cellStyle name="Valuta 3 2 2 2 3 2 2 4" xfId="28141" xr:uid="{32F23409-BAAE-4BE6-90D9-A5B48451E30A}"/>
    <cellStyle name="Valuta 3 2 2 2 3 2 3" xfId="8158" xr:uid="{A6B5A22C-A4D6-4CA6-B66C-E607AFBDDE54}"/>
    <cellStyle name="Valuta 3 2 2 2 3 2 3 2" xfId="19575" xr:uid="{6668D823-9206-4C45-9F92-2B35B5C16605}"/>
    <cellStyle name="Valuta 3 2 2 2 3 2 3 2 2" xfId="42412" xr:uid="{7B4057FC-0961-4781-880C-5A0CBF4ED17A}"/>
    <cellStyle name="Valuta 3 2 2 2 3 2 3 3" xfId="30995" xr:uid="{F568DE55-B7CC-41BA-884A-A5F4528E38B5}"/>
    <cellStyle name="Valuta 3 2 2 2 3 2 4" xfId="13867" xr:uid="{D071FBFC-58AA-4BD5-ACF6-DDCBB41DCB5E}"/>
    <cellStyle name="Valuta 3 2 2 2 3 2 4 2" xfId="36704" xr:uid="{72BB6F37-E048-4431-9C77-4A1D414903EC}"/>
    <cellStyle name="Valuta 3 2 2 2 3 2 5" xfId="25287" xr:uid="{615981E7-D08B-47B5-81F1-395CD8198434}"/>
    <cellStyle name="Valuta 3 2 2 2 3 3" xfId="3876" xr:uid="{1C1379BE-493B-4FDE-A67E-828BDF984A38}"/>
    <cellStyle name="Valuta 3 2 2 2 3 3 2" xfId="9585" xr:uid="{BF9DB721-C68B-4596-B343-59B61C81CEE5}"/>
    <cellStyle name="Valuta 3 2 2 2 3 3 2 2" xfId="21002" xr:uid="{54E28F13-A8E1-4660-BBA1-8EB798986E54}"/>
    <cellStyle name="Valuta 3 2 2 2 3 3 2 2 2" xfId="43839" xr:uid="{A6DC3448-04E0-440D-BB3F-402B44C221A1}"/>
    <cellStyle name="Valuta 3 2 2 2 3 3 2 3" xfId="32422" xr:uid="{C5AC8A3C-9BFE-40CD-B950-40E82850838A}"/>
    <cellStyle name="Valuta 3 2 2 2 3 3 3" xfId="15294" xr:uid="{9CB02EF5-D41D-4EB0-A182-6A95CCF85E41}"/>
    <cellStyle name="Valuta 3 2 2 2 3 3 3 2" xfId="38131" xr:uid="{653EC9F5-D10B-487A-A5C3-6E29BE84CE80}"/>
    <cellStyle name="Valuta 3 2 2 2 3 3 4" xfId="26714" xr:uid="{640028E7-2199-4A77-8FA6-85ADE346B794}"/>
    <cellStyle name="Valuta 3 2 2 2 3 4" xfId="6731" xr:uid="{215C715E-D94B-4CC1-BA86-953D33FDF683}"/>
    <cellStyle name="Valuta 3 2 2 2 3 4 2" xfId="18148" xr:uid="{7FC5E0B4-1FC7-45AB-BF0D-74E4EEFA1E20}"/>
    <cellStyle name="Valuta 3 2 2 2 3 4 2 2" xfId="40985" xr:uid="{2E6F2B8A-A931-450F-9004-BC20CC5C0FED}"/>
    <cellStyle name="Valuta 3 2 2 2 3 4 3" xfId="29568" xr:uid="{7D1E9756-8CD6-48D0-9120-D3A917F10A56}"/>
    <cellStyle name="Valuta 3 2 2 2 3 5" xfId="12440" xr:uid="{3482230D-2327-46F8-8356-F87E95485BE0}"/>
    <cellStyle name="Valuta 3 2 2 2 3 5 2" xfId="35277" xr:uid="{3FF1040E-3559-4801-ADD6-9A415A2C9559}"/>
    <cellStyle name="Valuta 3 2 2 2 3 6" xfId="23860" xr:uid="{411F2565-9E03-4AC5-9B38-F13A33E12B07}"/>
    <cellStyle name="Valuta 3 2 2 2 4" xfId="1174" xr:uid="{C302A2B4-C12A-4038-AD12-7338CF02F034}"/>
    <cellStyle name="Valuta 3 2 2 2 4 2" xfId="2664" xr:uid="{5C93AF4C-C182-4A7D-983D-EF78CF12000A}"/>
    <cellStyle name="Valuta 3 2 2 2 4 2 2" xfId="5520" xr:uid="{1D2C1E2E-9830-441C-BD72-AC4ACC7FB3FC}"/>
    <cellStyle name="Valuta 3 2 2 2 4 2 2 2" xfId="11228" xr:uid="{AECB2E18-429E-4545-841F-934FF5546AB4}"/>
    <cellStyle name="Valuta 3 2 2 2 4 2 2 2 2" xfId="22646" xr:uid="{6214225A-F3F4-4521-AC20-E6FB3777BB7C}"/>
    <cellStyle name="Valuta 3 2 2 2 4 2 2 2 2 2" xfId="45483" xr:uid="{AA706BFC-D153-4939-B9B9-F948240209D3}"/>
    <cellStyle name="Valuta 3 2 2 2 4 2 2 2 3" xfId="34066" xr:uid="{5D7AA66E-54DB-4913-8BEB-9A217DC5636C}"/>
    <cellStyle name="Valuta 3 2 2 2 4 2 2 3" xfId="16938" xr:uid="{63BCA010-5BBB-4E08-90CD-F81001596D17}"/>
    <cellStyle name="Valuta 3 2 2 2 4 2 2 3 2" xfId="39775" xr:uid="{86989DEF-A987-41F1-ABB6-80E6B54C0D4A}"/>
    <cellStyle name="Valuta 3 2 2 2 4 2 2 4" xfId="28358" xr:uid="{6B56F1E3-A917-4B9B-812A-AE803552E93A}"/>
    <cellStyle name="Valuta 3 2 2 2 4 2 3" xfId="8375" xr:uid="{36115025-EEB0-445D-B2E5-263B7623E2C6}"/>
    <cellStyle name="Valuta 3 2 2 2 4 2 3 2" xfId="19792" xr:uid="{E66B1E90-8C4F-4BC5-B467-538BAED5D149}"/>
    <cellStyle name="Valuta 3 2 2 2 4 2 3 2 2" xfId="42629" xr:uid="{DF448515-5983-41BB-97A3-B14ECC31088B}"/>
    <cellStyle name="Valuta 3 2 2 2 4 2 3 3" xfId="31212" xr:uid="{9A839289-B0C7-41AA-8EB7-1A51F7BC5D4E}"/>
    <cellStyle name="Valuta 3 2 2 2 4 2 4" xfId="14084" xr:uid="{B2FC194E-634E-48BF-A5AA-0AE5D8F6A31D}"/>
    <cellStyle name="Valuta 3 2 2 2 4 2 4 2" xfId="36921" xr:uid="{592E35BC-5B42-43F4-97A1-05F03568A78F}"/>
    <cellStyle name="Valuta 3 2 2 2 4 2 5" xfId="25504" xr:uid="{B73AFBCD-C002-4390-9AFE-67FFD562E03B}"/>
    <cellStyle name="Valuta 3 2 2 2 4 3" xfId="4093" xr:uid="{01748D52-9F13-43E7-810D-9DBF95522317}"/>
    <cellStyle name="Valuta 3 2 2 2 4 3 2" xfId="9802" xr:uid="{9A5B28B5-FF42-4D13-B7EA-82D27222D3FE}"/>
    <cellStyle name="Valuta 3 2 2 2 4 3 2 2" xfId="21219" xr:uid="{218CD48D-F22D-4D18-BF24-03895527AE78}"/>
    <cellStyle name="Valuta 3 2 2 2 4 3 2 2 2" xfId="44056" xr:uid="{D945B3FB-13F3-410F-B13E-8434ABAD7C5E}"/>
    <cellStyle name="Valuta 3 2 2 2 4 3 2 3" xfId="32639" xr:uid="{A0FA327F-19E7-4867-B95D-A0EEC4C22064}"/>
    <cellStyle name="Valuta 3 2 2 2 4 3 3" xfId="15511" xr:uid="{84C02FF3-027C-4AC2-BA15-3A80C1804714}"/>
    <cellStyle name="Valuta 3 2 2 2 4 3 3 2" xfId="38348" xr:uid="{02D304CC-FC05-43D2-BF42-A2CFC3B6D68A}"/>
    <cellStyle name="Valuta 3 2 2 2 4 3 4" xfId="26931" xr:uid="{1EFFE717-6BBA-4FD6-B4AC-0AEEB1D47D9A}"/>
    <cellStyle name="Valuta 3 2 2 2 4 4" xfId="6948" xr:uid="{2A3F8B55-4AE0-4503-836D-6B78B90340D1}"/>
    <cellStyle name="Valuta 3 2 2 2 4 4 2" xfId="18365" xr:uid="{ABED9BB1-B1FC-422A-B450-112459E6C47F}"/>
    <cellStyle name="Valuta 3 2 2 2 4 4 2 2" xfId="41202" xr:uid="{D9C63156-BB05-487B-9B14-E8952BDF5C94}"/>
    <cellStyle name="Valuta 3 2 2 2 4 4 3" xfId="29785" xr:uid="{D821BF45-ADA8-410E-ACE4-44B83DCD90D9}"/>
    <cellStyle name="Valuta 3 2 2 2 4 5" xfId="12657" xr:uid="{6F64067D-7459-4927-B284-AE8603E1ECEC}"/>
    <cellStyle name="Valuta 3 2 2 2 4 5 2" xfId="35494" xr:uid="{24F57605-2F4B-4C9D-B4B7-CF8F51DEF228}"/>
    <cellStyle name="Valuta 3 2 2 2 4 6" xfId="24077" xr:uid="{BC08BD0A-DD3B-4792-9E7F-7D8E496D25C9}"/>
    <cellStyle name="Valuta 3 2 2 2 5" xfId="1421" xr:uid="{1448BD9B-566C-43E7-873B-9FBC53197578}"/>
    <cellStyle name="Valuta 3 2 2 2 5 2" xfId="2881" xr:uid="{9B44A796-2A47-4EFB-9D03-4A979AF24254}"/>
    <cellStyle name="Valuta 3 2 2 2 5 2 2" xfId="5737" xr:uid="{B79568BB-4D06-4D26-B3C3-E4E32841762F}"/>
    <cellStyle name="Valuta 3 2 2 2 5 2 2 2" xfId="11445" xr:uid="{1021B8DA-28CF-4045-BD36-DCD2196A0A76}"/>
    <cellStyle name="Valuta 3 2 2 2 5 2 2 2 2" xfId="22863" xr:uid="{70BF0CA0-8043-4D25-ABF0-FB8A60848651}"/>
    <cellStyle name="Valuta 3 2 2 2 5 2 2 2 2 2" xfId="45700" xr:uid="{41CA0CC5-1222-4ABE-B6A7-B8BBAE858F8D}"/>
    <cellStyle name="Valuta 3 2 2 2 5 2 2 2 3" xfId="34283" xr:uid="{2BD3A288-807D-464D-85A7-B5832306B216}"/>
    <cellStyle name="Valuta 3 2 2 2 5 2 2 3" xfId="17155" xr:uid="{C3467D36-528C-41AD-AEA6-25301C3DDA4B}"/>
    <cellStyle name="Valuta 3 2 2 2 5 2 2 3 2" xfId="39992" xr:uid="{8420C1CF-DE6F-4CCB-9D63-38450882ED39}"/>
    <cellStyle name="Valuta 3 2 2 2 5 2 2 4" xfId="28575" xr:uid="{4C2BE5D9-169F-477A-9992-B90A0C09EF38}"/>
    <cellStyle name="Valuta 3 2 2 2 5 2 3" xfId="8592" xr:uid="{30F72E67-0E35-483F-B234-7651A1468FEF}"/>
    <cellStyle name="Valuta 3 2 2 2 5 2 3 2" xfId="20009" xr:uid="{373CA107-6444-4BD0-BDBC-C5CD69534184}"/>
    <cellStyle name="Valuta 3 2 2 2 5 2 3 2 2" xfId="42846" xr:uid="{CCA3353A-FF30-4C40-93CE-B36608EB870B}"/>
    <cellStyle name="Valuta 3 2 2 2 5 2 3 3" xfId="31429" xr:uid="{C548AF95-05B5-40F0-A69D-23859AD2C7AC}"/>
    <cellStyle name="Valuta 3 2 2 2 5 2 4" xfId="14301" xr:uid="{B893BD7D-5C6C-481C-B851-8903074BBCB6}"/>
    <cellStyle name="Valuta 3 2 2 2 5 2 4 2" xfId="37138" xr:uid="{B02D0F26-BC26-4CA9-9641-D51E0AB37F18}"/>
    <cellStyle name="Valuta 3 2 2 2 5 2 5" xfId="25721" xr:uid="{251386AD-118F-4C2F-8E96-4D53D6FFAA29}"/>
    <cellStyle name="Valuta 3 2 2 2 5 3" xfId="4310" xr:uid="{E720EBA7-50E7-4944-BA1D-195BC70D6C13}"/>
    <cellStyle name="Valuta 3 2 2 2 5 3 2" xfId="10019" xr:uid="{7E44043D-B16B-4C40-941C-ADA29804052F}"/>
    <cellStyle name="Valuta 3 2 2 2 5 3 2 2" xfId="21436" xr:uid="{C54A3307-0809-4067-BC08-8C65D720E207}"/>
    <cellStyle name="Valuta 3 2 2 2 5 3 2 2 2" xfId="44273" xr:uid="{FD43068D-4F74-444D-980C-B4C29D63D47A}"/>
    <cellStyle name="Valuta 3 2 2 2 5 3 2 3" xfId="32856" xr:uid="{E0286003-DEA3-4EC4-B12A-E4A26D509088}"/>
    <cellStyle name="Valuta 3 2 2 2 5 3 3" xfId="15728" xr:uid="{590D9CD3-BB71-47BE-92BE-19353E781601}"/>
    <cellStyle name="Valuta 3 2 2 2 5 3 3 2" xfId="38565" xr:uid="{69CD6972-DB33-4075-AF3E-B273DA91038E}"/>
    <cellStyle name="Valuta 3 2 2 2 5 3 4" xfId="27148" xr:uid="{2764DB75-0358-40D8-AC3F-4C1386FE5C62}"/>
    <cellStyle name="Valuta 3 2 2 2 5 4" xfId="7165" xr:uid="{B8A01FD6-B2B5-4E11-8A2F-43C372A1DCF6}"/>
    <cellStyle name="Valuta 3 2 2 2 5 4 2" xfId="18582" xr:uid="{676D7504-DD14-445D-A690-DC94A3E4BA22}"/>
    <cellStyle name="Valuta 3 2 2 2 5 4 2 2" xfId="41419" xr:uid="{52E5860F-1B83-4F6C-8319-DE90BC8D2D55}"/>
    <cellStyle name="Valuta 3 2 2 2 5 4 3" xfId="30002" xr:uid="{67B961F3-9101-4D0E-B632-6A7C0F02F23D}"/>
    <cellStyle name="Valuta 3 2 2 2 5 5" xfId="12874" xr:uid="{CB919977-7503-4C73-B246-5638AC2916F8}"/>
    <cellStyle name="Valuta 3 2 2 2 5 5 2" xfId="35711" xr:uid="{70A597EA-5B01-4FF2-984F-1217E7B2DF94}"/>
    <cellStyle name="Valuta 3 2 2 2 5 6" xfId="24294" xr:uid="{F137274B-02FE-4039-A65C-744401B606E5}"/>
    <cellStyle name="Valuta 3 2 2 2 6" xfId="1668" xr:uid="{0AE84EF2-1296-4634-BB11-A0CEE467CCBC}"/>
    <cellStyle name="Valuta 3 2 2 2 6 2" xfId="3098" xr:uid="{73DD84CC-59FE-4734-A899-8FEA3560FA3E}"/>
    <cellStyle name="Valuta 3 2 2 2 6 2 2" xfId="5954" xr:uid="{C5477B00-B1FA-418F-AD55-36307DAC98AD}"/>
    <cellStyle name="Valuta 3 2 2 2 6 2 2 2" xfId="11662" xr:uid="{6AB748D1-21D7-494B-99EB-9B0F1BBFD6C8}"/>
    <cellStyle name="Valuta 3 2 2 2 6 2 2 2 2" xfId="23080" xr:uid="{AD51D296-ACEA-4B36-916E-E08324C8C418}"/>
    <cellStyle name="Valuta 3 2 2 2 6 2 2 2 2 2" xfId="45917" xr:uid="{CBADFCC0-7BE3-4FD4-BA45-4D46C82BD0DF}"/>
    <cellStyle name="Valuta 3 2 2 2 6 2 2 2 3" xfId="34500" xr:uid="{C2B8139C-E59A-40B7-BC74-5FD1486B65C4}"/>
    <cellStyle name="Valuta 3 2 2 2 6 2 2 3" xfId="17372" xr:uid="{5040168E-0568-40B6-A208-F31FBF7BDD11}"/>
    <cellStyle name="Valuta 3 2 2 2 6 2 2 3 2" xfId="40209" xr:uid="{E3C682F8-97BA-4960-8362-4C54CEA6079E}"/>
    <cellStyle name="Valuta 3 2 2 2 6 2 2 4" xfId="28792" xr:uid="{C7B0DF6C-B4CF-4A28-9F7D-3004E2A39CC3}"/>
    <cellStyle name="Valuta 3 2 2 2 6 2 3" xfId="8809" xr:uid="{63D8958C-F73A-4AAF-A2FA-563EB37D1AE2}"/>
    <cellStyle name="Valuta 3 2 2 2 6 2 3 2" xfId="20226" xr:uid="{D2229AE6-F615-4629-A1E2-EF2DA35B18EB}"/>
    <cellStyle name="Valuta 3 2 2 2 6 2 3 2 2" xfId="43063" xr:uid="{7A75A6E1-1F80-44D5-8A1F-A5CFF5378F73}"/>
    <cellStyle name="Valuta 3 2 2 2 6 2 3 3" xfId="31646" xr:uid="{F4E7E0B5-FAFA-4497-9E57-58BA1BC2EA68}"/>
    <cellStyle name="Valuta 3 2 2 2 6 2 4" xfId="14518" xr:uid="{394FC2CC-B76F-431D-B3D2-98B8825B4FD1}"/>
    <cellStyle name="Valuta 3 2 2 2 6 2 4 2" xfId="37355" xr:uid="{F7A6A278-EF9D-4103-8FDE-E17E429EC8C6}"/>
    <cellStyle name="Valuta 3 2 2 2 6 2 5" xfId="25938" xr:uid="{E65777D1-64F4-4CE7-BFDF-5CCE7772E7CB}"/>
    <cellStyle name="Valuta 3 2 2 2 6 3" xfId="4527" xr:uid="{8098EA42-F734-43EB-BDC6-EE93C5CC79E4}"/>
    <cellStyle name="Valuta 3 2 2 2 6 3 2" xfId="10236" xr:uid="{EAAC6083-D538-4971-AE8F-3DBEFFB9AE62}"/>
    <cellStyle name="Valuta 3 2 2 2 6 3 2 2" xfId="21653" xr:uid="{EA6DCB76-40AC-4968-96CA-52599166DDAE}"/>
    <cellStyle name="Valuta 3 2 2 2 6 3 2 2 2" xfId="44490" xr:uid="{3BEFFF75-5B93-4597-BE8C-69E0CC635803}"/>
    <cellStyle name="Valuta 3 2 2 2 6 3 2 3" xfId="33073" xr:uid="{0FB49981-7EF4-4AFE-A7AD-7FFF6665BE55}"/>
    <cellStyle name="Valuta 3 2 2 2 6 3 3" xfId="15945" xr:uid="{C66D7610-F3BD-400F-9179-59A9AACB607F}"/>
    <cellStyle name="Valuta 3 2 2 2 6 3 3 2" xfId="38782" xr:uid="{018CD3E8-A5D0-4983-B27A-A6F40265A5D9}"/>
    <cellStyle name="Valuta 3 2 2 2 6 3 4" xfId="27365" xr:uid="{6336F47C-2C7E-4CC5-A4D5-CC817DB65B47}"/>
    <cellStyle name="Valuta 3 2 2 2 6 4" xfId="7382" xr:uid="{35BE9C49-2114-4384-9CBA-FC306C348E69}"/>
    <cellStyle name="Valuta 3 2 2 2 6 4 2" xfId="18799" xr:uid="{1A2CF4F3-03B9-413D-9591-88E947D32AD3}"/>
    <cellStyle name="Valuta 3 2 2 2 6 4 2 2" xfId="41636" xr:uid="{3293FD8C-7AA0-403E-A95E-9A7643421FE7}"/>
    <cellStyle name="Valuta 3 2 2 2 6 4 3" xfId="30219" xr:uid="{A74F5487-AAC7-4361-96A2-3B0B53457010}"/>
    <cellStyle name="Valuta 3 2 2 2 6 5" xfId="13091" xr:uid="{5637E04C-1F18-4E94-8B34-33FE8B78B62C}"/>
    <cellStyle name="Valuta 3 2 2 2 6 5 2" xfId="35928" xr:uid="{A359CDF6-E8D1-43B7-8D09-1BDE70D7BB75}"/>
    <cellStyle name="Valuta 3 2 2 2 6 6" xfId="24511" xr:uid="{EE1F3CC4-449D-44B8-9F2E-4423559EB9E5}"/>
    <cellStyle name="Valuta 3 2 2 2 7" xfId="413" xr:uid="{A47BEE99-5F22-4239-BD92-830FE871ABE4}"/>
    <cellStyle name="Valuta 3 2 2 2 7 2" xfId="2013" xr:uid="{96AC381B-AE6C-47D8-B723-614D54E653E8}"/>
    <cellStyle name="Valuta 3 2 2 2 7 2 2" xfId="4869" xr:uid="{28E4554D-AA16-43CF-A67E-92A01A78747D}"/>
    <cellStyle name="Valuta 3 2 2 2 7 2 2 2" xfId="10577" xr:uid="{B7BA0F01-9140-4C80-A189-D00437EF2E51}"/>
    <cellStyle name="Valuta 3 2 2 2 7 2 2 2 2" xfId="21995" xr:uid="{4E271542-CC36-4DB4-825E-C3C8A6475E34}"/>
    <cellStyle name="Valuta 3 2 2 2 7 2 2 2 2 2" xfId="44832" xr:uid="{D064C309-2D3C-49A0-82DA-2314EC5B421F}"/>
    <cellStyle name="Valuta 3 2 2 2 7 2 2 2 3" xfId="33415" xr:uid="{DF9FF074-A426-4DCB-9CDC-70953739FABD}"/>
    <cellStyle name="Valuta 3 2 2 2 7 2 2 3" xfId="16287" xr:uid="{5E8CF67A-2DA0-4AA1-9726-EEA5338DDDAF}"/>
    <cellStyle name="Valuta 3 2 2 2 7 2 2 3 2" xfId="39124" xr:uid="{EBC681B0-465C-4AF0-B014-E6B5C7C3D2A3}"/>
    <cellStyle name="Valuta 3 2 2 2 7 2 2 4" xfId="27707" xr:uid="{D29F96BE-A57C-4E7E-80CB-251FA0F78C23}"/>
    <cellStyle name="Valuta 3 2 2 2 7 2 3" xfId="7724" xr:uid="{F238EF9B-113A-4FE6-92F3-EBB6CDC60357}"/>
    <cellStyle name="Valuta 3 2 2 2 7 2 3 2" xfId="19141" xr:uid="{E3ABD2E5-393F-4553-AF8E-884D01167D66}"/>
    <cellStyle name="Valuta 3 2 2 2 7 2 3 2 2" xfId="41978" xr:uid="{7D85468C-9B70-4A2B-A853-89CF04D26028}"/>
    <cellStyle name="Valuta 3 2 2 2 7 2 3 3" xfId="30561" xr:uid="{98747F56-E3EC-4767-968A-59403F2E8784}"/>
    <cellStyle name="Valuta 3 2 2 2 7 2 4" xfId="13433" xr:uid="{11150119-9C9F-4F65-8F0D-91A24B606A5C}"/>
    <cellStyle name="Valuta 3 2 2 2 7 2 4 2" xfId="36270" xr:uid="{D87418A4-282A-45D4-8451-FD2590892B95}"/>
    <cellStyle name="Valuta 3 2 2 2 7 2 5" xfId="24853" xr:uid="{D990A515-6E45-4ADA-B276-19BF2C262B7C}"/>
    <cellStyle name="Valuta 3 2 2 2 7 3" xfId="3442" xr:uid="{7B6F91D4-57A6-4BEC-9034-02042A6FB108}"/>
    <cellStyle name="Valuta 3 2 2 2 7 3 2" xfId="9151" xr:uid="{8980AAB9-0F65-4FEC-80A2-801A31683ADB}"/>
    <cellStyle name="Valuta 3 2 2 2 7 3 2 2" xfId="20568" xr:uid="{9165866D-AC0A-48DA-90A9-C4165F9CC035}"/>
    <cellStyle name="Valuta 3 2 2 2 7 3 2 2 2" xfId="43405" xr:uid="{BC16FDC3-FC52-4A15-867A-DA7208758B42}"/>
    <cellStyle name="Valuta 3 2 2 2 7 3 2 3" xfId="31988" xr:uid="{B282F0B6-BB92-436F-AA22-451584A28CD4}"/>
    <cellStyle name="Valuta 3 2 2 2 7 3 3" xfId="14860" xr:uid="{275B48F2-2729-447B-BDB3-5AB19126E358}"/>
    <cellStyle name="Valuta 3 2 2 2 7 3 3 2" xfId="37697" xr:uid="{2B9DF433-5291-47D6-8A26-02B92D5C313E}"/>
    <cellStyle name="Valuta 3 2 2 2 7 3 4" xfId="26280" xr:uid="{C3C70AC6-829D-44D6-A861-50F6CD312848}"/>
    <cellStyle name="Valuta 3 2 2 2 7 4" xfId="6297" xr:uid="{5B0A97C9-B3C4-4E77-AB3F-4FE40CA90B74}"/>
    <cellStyle name="Valuta 3 2 2 2 7 4 2" xfId="17714" xr:uid="{2454B53F-D75B-46A2-94BC-18D2F18CA42B}"/>
    <cellStyle name="Valuta 3 2 2 2 7 4 2 2" xfId="40551" xr:uid="{18099FD8-F902-4BE2-AB39-3CA65B6A5B77}"/>
    <cellStyle name="Valuta 3 2 2 2 7 4 3" xfId="29134" xr:uid="{F34AF05A-9F35-440C-8B1A-FCA2EC113B3B}"/>
    <cellStyle name="Valuta 3 2 2 2 7 5" xfId="12006" xr:uid="{9A46F787-8EA3-4255-AD76-8273599C7D0E}"/>
    <cellStyle name="Valuta 3 2 2 2 7 5 2" xfId="34843" xr:uid="{FD28EC19-6DBC-4B44-926B-01EA29D5E23A}"/>
    <cellStyle name="Valuta 3 2 2 2 7 6" xfId="23426" xr:uid="{D97A3622-11A8-4567-B83C-E4EF496AE952}"/>
    <cellStyle name="Valuta 3 2 2 3" xfId="533" xr:uid="{EA0D439F-48CA-4711-B99D-BE9FEB6C93A2}"/>
    <cellStyle name="Valuta 3 2 2 3 2" xfId="2116" xr:uid="{9DDE5EA4-2D41-4902-BD63-AC6F0C66BDAE}"/>
    <cellStyle name="Valuta 3 2 2 3 2 2" xfId="4972" xr:uid="{F896D5C3-AAB2-4336-8124-A0A6F775A69D}"/>
    <cellStyle name="Valuta 3 2 2 3 2 2 2" xfId="10680" xr:uid="{34511C4F-BE7E-4F33-95CB-80D26E12EB41}"/>
    <cellStyle name="Valuta 3 2 2 3 2 2 2 2" xfId="22098" xr:uid="{19D87E41-1634-4933-B164-D709A1B49595}"/>
    <cellStyle name="Valuta 3 2 2 3 2 2 2 2 2" xfId="44935" xr:uid="{C866B458-09DF-4519-B2B7-F84E32742218}"/>
    <cellStyle name="Valuta 3 2 2 3 2 2 2 3" xfId="33518" xr:uid="{3E9DC03A-063A-4383-A6FB-0DA28CC6CC8F}"/>
    <cellStyle name="Valuta 3 2 2 3 2 2 3" xfId="16390" xr:uid="{716B36C0-5AC4-4274-8BE6-23F3454A3BBB}"/>
    <cellStyle name="Valuta 3 2 2 3 2 2 3 2" xfId="39227" xr:uid="{EE2655CE-DB73-4E34-9409-CE680C053EC9}"/>
    <cellStyle name="Valuta 3 2 2 3 2 2 4" xfId="27810" xr:uid="{F0B837E4-7346-4C73-9CEB-9EDA99BA9394}"/>
    <cellStyle name="Valuta 3 2 2 3 2 3" xfId="7827" xr:uid="{4BACE9DC-2F41-4D14-A601-56A5B8C8667F}"/>
    <cellStyle name="Valuta 3 2 2 3 2 3 2" xfId="19244" xr:uid="{09490614-C0EC-4964-9C29-7FE6B4614F94}"/>
    <cellStyle name="Valuta 3 2 2 3 2 3 2 2" xfId="42081" xr:uid="{5A9B186E-597C-41CF-8286-D2E2C477F181}"/>
    <cellStyle name="Valuta 3 2 2 3 2 3 3" xfId="30664" xr:uid="{AC55C142-3A78-4B21-BC4B-BA91A34FA2AA}"/>
    <cellStyle name="Valuta 3 2 2 3 2 4" xfId="13536" xr:uid="{63E2F547-A5BD-4241-9F0D-894171FABC17}"/>
    <cellStyle name="Valuta 3 2 2 3 2 4 2" xfId="36373" xr:uid="{88B0B862-DDE0-4D8A-9ED5-9911C7D9A0DE}"/>
    <cellStyle name="Valuta 3 2 2 3 2 5" xfId="24956" xr:uid="{C88A582F-5CC5-4885-842D-CE3990E26E2B}"/>
    <cellStyle name="Valuta 3 2 2 3 3" xfId="3545" xr:uid="{5A4DF6F7-B6A7-45DB-AC3A-E13A0C923BCB}"/>
    <cellStyle name="Valuta 3 2 2 3 3 2" xfId="9254" xr:uid="{525A96AF-541A-4037-846B-5EF3E682D197}"/>
    <cellStyle name="Valuta 3 2 2 3 3 2 2" xfId="20671" xr:uid="{10C954EF-F181-4E10-BD91-FC0F70B6B2B8}"/>
    <cellStyle name="Valuta 3 2 2 3 3 2 2 2" xfId="43508" xr:uid="{FD2CAA02-8F0B-4DC7-9C54-9B2DFB6BCC25}"/>
    <cellStyle name="Valuta 3 2 2 3 3 2 3" xfId="32091" xr:uid="{FC9AE18B-E0D7-4182-8C93-7FB60E0363EE}"/>
    <cellStyle name="Valuta 3 2 2 3 3 3" xfId="14963" xr:uid="{B3E0D46F-91FF-4277-99F5-4A83AEA5E6B0}"/>
    <cellStyle name="Valuta 3 2 2 3 3 3 2" xfId="37800" xr:uid="{6F75AA1B-10E2-4EF1-94FA-C8F26A316606}"/>
    <cellStyle name="Valuta 3 2 2 3 3 4" xfId="26383" xr:uid="{7A6CF3F8-3522-4711-8D02-D2C6BAAD2507}"/>
    <cellStyle name="Valuta 3 2 2 3 4" xfId="6400" xr:uid="{A93900B0-ABFD-465F-BE80-6F094B11BCCA}"/>
    <cellStyle name="Valuta 3 2 2 3 4 2" xfId="17817" xr:uid="{6F70AC1D-5D52-40CC-A3FE-9663BD2CBEB9}"/>
    <cellStyle name="Valuta 3 2 2 3 4 2 2" xfId="40654" xr:uid="{321E1411-1017-4087-999A-23887171C5D3}"/>
    <cellStyle name="Valuta 3 2 2 3 4 3" xfId="29237" xr:uid="{07AB23F6-C403-4115-AD0C-0B6A7B950E5A}"/>
    <cellStyle name="Valuta 3 2 2 3 5" xfId="12109" xr:uid="{C2A7BD7C-7006-49F7-A39E-8D2F77C500C0}"/>
    <cellStyle name="Valuta 3 2 2 3 5 2" xfId="34946" xr:uid="{ACEFA161-47E2-4C0C-84D9-8F990AEA5857}"/>
    <cellStyle name="Valuta 3 2 2 3 6" xfId="23529" xr:uid="{0FC2228E-1382-43E3-8B5B-771DD2AE626C}"/>
    <cellStyle name="Valuta 3 2 2 4" xfId="796" xr:uid="{F6F12491-B057-4490-8AFB-E79DA294A3DF}"/>
    <cellStyle name="Valuta 3 2 2 4 2" xfId="2333" xr:uid="{9E0FC602-6870-4C1C-AFE9-D60E2F58F60B}"/>
    <cellStyle name="Valuta 3 2 2 4 2 2" xfId="5189" xr:uid="{B95B92B8-9D25-4034-A4D0-F6D6CA5C53BC}"/>
    <cellStyle name="Valuta 3 2 2 4 2 2 2" xfId="10897" xr:uid="{2AE6456B-B9D1-45FD-B5E4-984FB4E8787C}"/>
    <cellStyle name="Valuta 3 2 2 4 2 2 2 2" xfId="22315" xr:uid="{F19CECF8-F2F3-4F91-9A75-54ED7235E07D}"/>
    <cellStyle name="Valuta 3 2 2 4 2 2 2 2 2" xfId="45152" xr:uid="{3CB1C5A6-4576-4383-B502-AC96BEA39340}"/>
    <cellStyle name="Valuta 3 2 2 4 2 2 2 3" xfId="33735" xr:uid="{A1643A2C-D12D-44B3-B37D-837B69E2A9E4}"/>
    <cellStyle name="Valuta 3 2 2 4 2 2 3" xfId="16607" xr:uid="{EDEDCD57-1DC9-476A-A154-DAD95429642E}"/>
    <cellStyle name="Valuta 3 2 2 4 2 2 3 2" xfId="39444" xr:uid="{65CD1437-817E-41F6-BB58-875C350095CB}"/>
    <cellStyle name="Valuta 3 2 2 4 2 2 4" xfId="28027" xr:uid="{4055611D-770B-43FD-B455-598D7E9FD651}"/>
    <cellStyle name="Valuta 3 2 2 4 2 3" xfId="8044" xr:uid="{D99FDDDC-FDC6-46BF-A585-6E13843C8FE8}"/>
    <cellStyle name="Valuta 3 2 2 4 2 3 2" xfId="19461" xr:uid="{F5655D9F-94EC-40E6-9601-D1660908018B}"/>
    <cellStyle name="Valuta 3 2 2 4 2 3 2 2" xfId="42298" xr:uid="{D31AFC0A-EDEF-4BE3-8169-6F69F5750536}"/>
    <cellStyle name="Valuta 3 2 2 4 2 3 3" xfId="30881" xr:uid="{974DE821-E6F2-459E-8D8C-B35E0989CD96}"/>
    <cellStyle name="Valuta 3 2 2 4 2 4" xfId="13753" xr:uid="{20BE6B6F-4EB0-4E0B-8A48-43A9586996BF}"/>
    <cellStyle name="Valuta 3 2 2 4 2 4 2" xfId="36590" xr:uid="{BBA02F64-FBEF-4788-87D4-ABB9B60AC09E}"/>
    <cellStyle name="Valuta 3 2 2 4 2 5" xfId="25173" xr:uid="{19224A84-84F4-4FA0-8230-D894DC3060D8}"/>
    <cellStyle name="Valuta 3 2 2 4 3" xfId="3762" xr:uid="{038A7B52-EDCA-48D2-AEF3-09912AECE77E}"/>
    <cellStyle name="Valuta 3 2 2 4 3 2" xfId="9471" xr:uid="{CB03448B-7320-426F-B5A8-F12846888634}"/>
    <cellStyle name="Valuta 3 2 2 4 3 2 2" xfId="20888" xr:uid="{077CC55B-5CF3-42CC-B19C-684FA5B4FA56}"/>
    <cellStyle name="Valuta 3 2 2 4 3 2 2 2" xfId="43725" xr:uid="{180B3326-64F6-4D81-B64B-DD3C7F97D9A6}"/>
    <cellStyle name="Valuta 3 2 2 4 3 2 3" xfId="32308" xr:uid="{0783F163-E75D-4D67-A377-CBD7F5B2CFCC}"/>
    <cellStyle name="Valuta 3 2 2 4 3 3" xfId="15180" xr:uid="{B76E2EDD-A0AB-4AFF-B16B-4C3F6ADF4452}"/>
    <cellStyle name="Valuta 3 2 2 4 3 3 2" xfId="38017" xr:uid="{2D2F5FBF-34EE-4A1B-8EAC-21562EE28EB1}"/>
    <cellStyle name="Valuta 3 2 2 4 3 4" xfId="26600" xr:uid="{254AC8F8-5C76-4D22-A9C7-913AA07AAFD3}"/>
    <cellStyle name="Valuta 3 2 2 4 4" xfId="6617" xr:uid="{06366FD7-94AF-4657-849A-1C78C261FF81}"/>
    <cellStyle name="Valuta 3 2 2 4 4 2" xfId="18034" xr:uid="{99C8BF15-B645-4FEA-8B3B-46EE4970E5C0}"/>
    <cellStyle name="Valuta 3 2 2 4 4 2 2" xfId="40871" xr:uid="{8D7DCDE7-C5D0-45B6-85A3-F37AEB40AA27}"/>
    <cellStyle name="Valuta 3 2 2 4 4 3" xfId="29454" xr:uid="{808831D4-00BC-4BD8-91D5-5017FD450DE3}"/>
    <cellStyle name="Valuta 3 2 2 4 5" xfId="12326" xr:uid="{D99E61B0-AB22-40ED-8681-B81A6424D663}"/>
    <cellStyle name="Valuta 3 2 2 4 5 2" xfId="35163" xr:uid="{D671B19C-D43E-4EAD-8431-017A483E4D18}"/>
    <cellStyle name="Valuta 3 2 2 4 6" xfId="23746" xr:uid="{297FA1CD-8D61-43DC-B2C7-0518E63493A7}"/>
    <cellStyle name="Valuta 3 2 2 5" xfId="1043" xr:uid="{1A5ECDC6-EFD1-43FB-8EBB-DF6B5BCEFBFC}"/>
    <cellStyle name="Valuta 3 2 2 5 2" xfId="2550" xr:uid="{ACA67B2C-03F0-411A-8BF4-90C404F2C925}"/>
    <cellStyle name="Valuta 3 2 2 5 2 2" xfId="5406" xr:uid="{B38B3742-F148-4A8E-AEE4-FBE5472D4F3A}"/>
    <cellStyle name="Valuta 3 2 2 5 2 2 2" xfId="11114" xr:uid="{74ABC752-B809-4909-8B3A-4E956CCA0E91}"/>
    <cellStyle name="Valuta 3 2 2 5 2 2 2 2" xfId="22532" xr:uid="{B6276BFC-921D-4374-BFD6-7E9911B6BF6E}"/>
    <cellStyle name="Valuta 3 2 2 5 2 2 2 2 2" xfId="45369" xr:uid="{9C130F5E-EB25-401E-B662-A37559197952}"/>
    <cellStyle name="Valuta 3 2 2 5 2 2 2 3" xfId="33952" xr:uid="{C6B840E3-2B04-494D-BB39-EBD50C3445BF}"/>
    <cellStyle name="Valuta 3 2 2 5 2 2 3" xfId="16824" xr:uid="{BA0F9F69-D8C5-4232-9B28-F8855224B57B}"/>
    <cellStyle name="Valuta 3 2 2 5 2 2 3 2" xfId="39661" xr:uid="{52E6278D-0C34-42B6-B971-7CA13036D7E6}"/>
    <cellStyle name="Valuta 3 2 2 5 2 2 4" xfId="28244" xr:uid="{59E6920E-9AB6-418B-8041-852819D1A4D3}"/>
    <cellStyle name="Valuta 3 2 2 5 2 3" xfId="8261" xr:uid="{BC2573A1-A531-4AC5-A8B4-791B5749C082}"/>
    <cellStyle name="Valuta 3 2 2 5 2 3 2" xfId="19678" xr:uid="{72761308-C7A9-4015-BE4A-8F76ADBD8A72}"/>
    <cellStyle name="Valuta 3 2 2 5 2 3 2 2" xfId="42515" xr:uid="{0BD6FE6A-BFFF-4845-A424-7490CAAB21D2}"/>
    <cellStyle name="Valuta 3 2 2 5 2 3 3" xfId="31098" xr:uid="{09CA653C-6193-441D-8083-5A948FA574C2}"/>
    <cellStyle name="Valuta 3 2 2 5 2 4" xfId="13970" xr:uid="{78131975-0881-4867-91F9-385AC1BFD30E}"/>
    <cellStyle name="Valuta 3 2 2 5 2 4 2" xfId="36807" xr:uid="{A1875649-7A7C-4D3C-8456-2E1A6EC7729C}"/>
    <cellStyle name="Valuta 3 2 2 5 2 5" xfId="25390" xr:uid="{8154B3B2-439A-4A25-AD18-60528EF9D46C}"/>
    <cellStyle name="Valuta 3 2 2 5 3" xfId="3979" xr:uid="{D46F4639-F8B6-4C44-B99F-DD85A0854B28}"/>
    <cellStyle name="Valuta 3 2 2 5 3 2" xfId="9688" xr:uid="{F9A9764D-7037-4E1F-ADBA-91BA082071D2}"/>
    <cellStyle name="Valuta 3 2 2 5 3 2 2" xfId="21105" xr:uid="{74701EAF-1C62-485E-A9B7-5D7B8D225084}"/>
    <cellStyle name="Valuta 3 2 2 5 3 2 2 2" xfId="43942" xr:uid="{13703EB8-F276-47BF-B4CC-31F7FB424BFD}"/>
    <cellStyle name="Valuta 3 2 2 5 3 2 3" xfId="32525" xr:uid="{8302067B-6FEB-48C5-9D51-73140461EDFB}"/>
    <cellStyle name="Valuta 3 2 2 5 3 3" xfId="15397" xr:uid="{98BC8D2A-B8BF-4808-80D7-77985EDD5B0C}"/>
    <cellStyle name="Valuta 3 2 2 5 3 3 2" xfId="38234" xr:uid="{EF90989B-8284-4AC1-A1A2-65D9887325BA}"/>
    <cellStyle name="Valuta 3 2 2 5 3 4" xfId="26817" xr:uid="{9E6C99A6-1BE8-4157-AA6F-60FDFDABB019}"/>
    <cellStyle name="Valuta 3 2 2 5 4" xfId="6834" xr:uid="{47A6CDC1-BB85-433C-82A2-6F1B488AB0CC}"/>
    <cellStyle name="Valuta 3 2 2 5 4 2" xfId="18251" xr:uid="{19ED16C1-48B0-4424-8E83-4F33D72EE87F}"/>
    <cellStyle name="Valuta 3 2 2 5 4 2 2" xfId="41088" xr:uid="{18FD71AD-49F5-4E07-9671-F460178EE37C}"/>
    <cellStyle name="Valuta 3 2 2 5 4 3" xfId="29671" xr:uid="{D8B3436F-38AF-4C36-A8BA-6EF116676038}"/>
    <cellStyle name="Valuta 3 2 2 5 5" xfId="12543" xr:uid="{22CE8B9A-B10A-4969-989C-BE99FCF11FDD}"/>
    <cellStyle name="Valuta 3 2 2 5 5 2" xfId="35380" xr:uid="{6533A186-CBFF-4418-9CB6-222D457A5D8C}"/>
    <cellStyle name="Valuta 3 2 2 5 6" xfId="23963" xr:uid="{C054B726-2D2A-43D0-B8BC-32B14DC802DF}"/>
    <cellStyle name="Valuta 3 2 2 6" xfId="1290" xr:uid="{37D1A6E7-6EDA-4165-86E0-2E8E43506876}"/>
    <cellStyle name="Valuta 3 2 2 6 2" xfId="2767" xr:uid="{32C76C15-93A1-4706-A35B-B909E8B2AB89}"/>
    <cellStyle name="Valuta 3 2 2 6 2 2" xfId="5623" xr:uid="{C41D4033-FDB4-432E-8B61-ABBF8AE33856}"/>
    <cellStyle name="Valuta 3 2 2 6 2 2 2" xfId="11331" xr:uid="{920B8216-B4F6-4BF0-86E3-44D42C07CB4A}"/>
    <cellStyle name="Valuta 3 2 2 6 2 2 2 2" xfId="22749" xr:uid="{610D5B43-CD9A-47D9-A872-C0FFAFD844F6}"/>
    <cellStyle name="Valuta 3 2 2 6 2 2 2 2 2" xfId="45586" xr:uid="{1BEE95B5-E6A8-4B5E-A954-11B078D7D2D5}"/>
    <cellStyle name="Valuta 3 2 2 6 2 2 2 3" xfId="34169" xr:uid="{3C9CB53C-62B2-4C26-BD19-EC1879205684}"/>
    <cellStyle name="Valuta 3 2 2 6 2 2 3" xfId="17041" xr:uid="{BE82EB94-5564-4A0A-9164-7C66D21F16D1}"/>
    <cellStyle name="Valuta 3 2 2 6 2 2 3 2" xfId="39878" xr:uid="{BE2BFF81-5575-4C97-85D0-4EFE3CF03C31}"/>
    <cellStyle name="Valuta 3 2 2 6 2 2 4" xfId="28461" xr:uid="{D0AFFCA1-CF52-4FD5-AD20-11CDAD7869E9}"/>
    <cellStyle name="Valuta 3 2 2 6 2 3" xfId="8478" xr:uid="{23B9ACC7-9431-4840-8900-5FA3396F01CC}"/>
    <cellStyle name="Valuta 3 2 2 6 2 3 2" xfId="19895" xr:uid="{3BA65A0C-33C3-46CF-BA70-93F76169FF4D}"/>
    <cellStyle name="Valuta 3 2 2 6 2 3 2 2" xfId="42732" xr:uid="{52674236-4340-4605-9FF0-C4BBF17A7CB3}"/>
    <cellStyle name="Valuta 3 2 2 6 2 3 3" xfId="31315" xr:uid="{85095AA8-2F39-4A9F-8D44-160B30028877}"/>
    <cellStyle name="Valuta 3 2 2 6 2 4" xfId="14187" xr:uid="{C006ABAA-0A7A-47CF-A8FD-40DC30618862}"/>
    <cellStyle name="Valuta 3 2 2 6 2 4 2" xfId="37024" xr:uid="{4A69DA1B-E1C2-4DC3-A687-0AE02EB51DBE}"/>
    <cellStyle name="Valuta 3 2 2 6 2 5" xfId="25607" xr:uid="{0ECE7D56-F3BB-4C8E-A19C-E73E0FE9D49D}"/>
    <cellStyle name="Valuta 3 2 2 6 3" xfId="4196" xr:uid="{9F8DC28A-BA0D-413B-89C5-13F6542C12E1}"/>
    <cellStyle name="Valuta 3 2 2 6 3 2" xfId="9905" xr:uid="{2436C4EF-076E-4F85-B0BA-6E55BDF39A2F}"/>
    <cellStyle name="Valuta 3 2 2 6 3 2 2" xfId="21322" xr:uid="{1CDF4AC7-D81A-4D3C-A1AC-C95183A2FEAD}"/>
    <cellStyle name="Valuta 3 2 2 6 3 2 2 2" xfId="44159" xr:uid="{DA9AA751-FF83-4D4C-81C6-51CCEC692BF2}"/>
    <cellStyle name="Valuta 3 2 2 6 3 2 3" xfId="32742" xr:uid="{88BBB037-282F-4064-B546-ECDF4DC8D0C3}"/>
    <cellStyle name="Valuta 3 2 2 6 3 3" xfId="15614" xr:uid="{F806318E-2506-41AA-84A2-1040AC4A7D2E}"/>
    <cellStyle name="Valuta 3 2 2 6 3 3 2" xfId="38451" xr:uid="{DC045AF1-6089-4F15-A9EF-430C3E57EB5B}"/>
    <cellStyle name="Valuta 3 2 2 6 3 4" xfId="27034" xr:uid="{41450987-65EC-4BE6-9BBD-182F459F34FA}"/>
    <cellStyle name="Valuta 3 2 2 6 4" xfId="7051" xr:uid="{7961B8B2-8C24-4775-B6DD-99D838DB1609}"/>
    <cellStyle name="Valuta 3 2 2 6 4 2" xfId="18468" xr:uid="{899EF6AB-5C52-4DC8-B5EC-AB99BA20637B}"/>
    <cellStyle name="Valuta 3 2 2 6 4 2 2" xfId="41305" xr:uid="{71F505D9-8577-4BBD-BFCD-9BC6480F5EF0}"/>
    <cellStyle name="Valuta 3 2 2 6 4 3" xfId="29888" xr:uid="{6EA388D9-48C6-40F0-B243-3A7BBC0B4E64}"/>
    <cellStyle name="Valuta 3 2 2 6 5" xfId="12760" xr:uid="{DFC844F0-7349-47BB-9A5C-9FA36BBE20AC}"/>
    <cellStyle name="Valuta 3 2 2 6 5 2" xfId="35597" xr:uid="{D6141FBE-721D-404D-AA73-0DBFB89BBE36}"/>
    <cellStyle name="Valuta 3 2 2 6 6" xfId="24180" xr:uid="{F88ECB72-A7E8-4A56-9AC2-797895EC3009}"/>
    <cellStyle name="Valuta 3 2 2 7" xfId="1537" xr:uid="{751B0A4F-CE4A-4054-A63A-4B68A5A9D664}"/>
    <cellStyle name="Valuta 3 2 2 7 2" xfId="2984" xr:uid="{BAFDCDA4-5D0D-4B0D-8AF3-F81FA22433A0}"/>
    <cellStyle name="Valuta 3 2 2 7 2 2" xfId="5840" xr:uid="{AE8BEB17-16CC-49D8-9048-E4E4877235A0}"/>
    <cellStyle name="Valuta 3 2 2 7 2 2 2" xfId="11548" xr:uid="{05819B30-6358-4FB6-A893-83EE5F4A5A8D}"/>
    <cellStyle name="Valuta 3 2 2 7 2 2 2 2" xfId="22966" xr:uid="{6FF4A462-CADB-4942-A58A-4C99C536D837}"/>
    <cellStyle name="Valuta 3 2 2 7 2 2 2 2 2" xfId="45803" xr:uid="{11D05BCE-4853-4C1C-AF66-7D7F6300FC1A}"/>
    <cellStyle name="Valuta 3 2 2 7 2 2 2 3" xfId="34386" xr:uid="{31AF21BC-D3A0-4980-A0BA-849ECA168AB8}"/>
    <cellStyle name="Valuta 3 2 2 7 2 2 3" xfId="17258" xr:uid="{4097D895-D159-4A27-B949-3107524F7339}"/>
    <cellStyle name="Valuta 3 2 2 7 2 2 3 2" xfId="40095" xr:uid="{BA9FA27B-BAFE-45FC-AD60-BBECD55CA710}"/>
    <cellStyle name="Valuta 3 2 2 7 2 2 4" xfId="28678" xr:uid="{E844442E-F448-434A-9C06-969584FE9CCD}"/>
    <cellStyle name="Valuta 3 2 2 7 2 3" xfId="8695" xr:uid="{97DA6659-E0F3-4EC8-A775-571BB2D489C4}"/>
    <cellStyle name="Valuta 3 2 2 7 2 3 2" xfId="20112" xr:uid="{C80B12CE-CA03-45D4-858D-3947E7E93431}"/>
    <cellStyle name="Valuta 3 2 2 7 2 3 2 2" xfId="42949" xr:uid="{0DF43660-9DE0-421A-AECD-C51986455C95}"/>
    <cellStyle name="Valuta 3 2 2 7 2 3 3" xfId="31532" xr:uid="{1916C882-CDDB-4033-BB89-585DDCD61F3E}"/>
    <cellStyle name="Valuta 3 2 2 7 2 4" xfId="14404" xr:uid="{565DB3DF-13E2-49F1-8CDC-DE79E8F999EF}"/>
    <cellStyle name="Valuta 3 2 2 7 2 4 2" xfId="37241" xr:uid="{CADB4A15-C808-4F5C-9C7F-38BD8DB52F16}"/>
    <cellStyle name="Valuta 3 2 2 7 2 5" xfId="25824" xr:uid="{8C02771A-2B7E-4A08-923E-97E4E97B8C89}"/>
    <cellStyle name="Valuta 3 2 2 7 3" xfId="4413" xr:uid="{60B5E247-B19E-4248-BBBE-A0B3EA611FFC}"/>
    <cellStyle name="Valuta 3 2 2 7 3 2" xfId="10122" xr:uid="{D38A8D17-FDED-4808-9B9F-BD9BE3C76667}"/>
    <cellStyle name="Valuta 3 2 2 7 3 2 2" xfId="21539" xr:uid="{7FCB9EB7-DA09-4A01-ABFC-38C6383C792A}"/>
    <cellStyle name="Valuta 3 2 2 7 3 2 2 2" xfId="44376" xr:uid="{A8D4859A-F890-4885-A06E-CD84901A72C4}"/>
    <cellStyle name="Valuta 3 2 2 7 3 2 3" xfId="32959" xr:uid="{E066CBA2-0ACB-4257-8008-2235F7E89956}"/>
    <cellStyle name="Valuta 3 2 2 7 3 3" xfId="15831" xr:uid="{B93F0B57-3D44-47D8-9D88-F59D565DA837}"/>
    <cellStyle name="Valuta 3 2 2 7 3 3 2" xfId="38668" xr:uid="{E2FC94F5-1C02-43F1-8F4D-6A8E549F95A7}"/>
    <cellStyle name="Valuta 3 2 2 7 3 4" xfId="27251" xr:uid="{0B01BA6C-8D25-4ED7-8DC0-CB69A9C25EDF}"/>
    <cellStyle name="Valuta 3 2 2 7 4" xfId="7268" xr:uid="{A9238F1B-70AC-41B7-9E69-09381FBA82C3}"/>
    <cellStyle name="Valuta 3 2 2 7 4 2" xfId="18685" xr:uid="{E31825DB-40D0-42C2-88DA-DCD1F65A38DB}"/>
    <cellStyle name="Valuta 3 2 2 7 4 2 2" xfId="41522" xr:uid="{2F9AC768-BDE8-408D-9124-AF2EA5C82449}"/>
    <cellStyle name="Valuta 3 2 2 7 4 3" xfId="30105" xr:uid="{E7163251-284D-48C0-8F08-F7FBC361312B}"/>
    <cellStyle name="Valuta 3 2 2 7 5" xfId="12977" xr:uid="{4AC8A9D7-BD4E-4C35-AE34-33B284A79CE5}"/>
    <cellStyle name="Valuta 3 2 2 7 5 2" xfId="35814" xr:uid="{3CC4053C-1B98-43F6-90D6-5405C4CE3BE3}"/>
    <cellStyle name="Valuta 3 2 2 7 6" xfId="24397" xr:uid="{3B28F8A0-B971-467E-9A04-0B5E90159DCA}"/>
    <cellStyle name="Valuta 3 2 2 8" xfId="244" xr:uid="{DD8F6119-757A-4E7F-B4CC-745CA73A4B32}"/>
    <cellStyle name="Valuta 3 2 2 8 2" xfId="1878" xr:uid="{FF787BFE-BADC-46E8-B4ED-405B84425EC6}"/>
    <cellStyle name="Valuta 3 2 2 8 2 2" xfId="4734" xr:uid="{8C9BBF90-A227-4C40-AA83-0904C116E62B}"/>
    <cellStyle name="Valuta 3 2 2 8 2 2 2" xfId="10443" xr:uid="{02B1F8C1-E608-4907-AD62-860E995A0028}"/>
    <cellStyle name="Valuta 3 2 2 8 2 2 2 2" xfId="21860" xr:uid="{0115BAB3-C2BD-4569-98DA-80460626B5B6}"/>
    <cellStyle name="Valuta 3 2 2 8 2 2 2 2 2" xfId="44697" xr:uid="{01B3C5E6-3936-42B3-B387-3B018D1DF77F}"/>
    <cellStyle name="Valuta 3 2 2 8 2 2 2 3" xfId="33280" xr:uid="{225C48EE-80C3-450D-955C-3366DC7D7460}"/>
    <cellStyle name="Valuta 3 2 2 8 2 2 3" xfId="16152" xr:uid="{B2AF7CEE-A878-406E-8157-5D98387541E0}"/>
    <cellStyle name="Valuta 3 2 2 8 2 2 3 2" xfId="38989" xr:uid="{3C861D33-F156-4548-8DD3-F4A7C79D1A08}"/>
    <cellStyle name="Valuta 3 2 2 8 2 2 4" xfId="27572" xr:uid="{9515DC74-F911-4F6B-AC77-5811283A39A5}"/>
    <cellStyle name="Valuta 3 2 2 8 2 3" xfId="7589" xr:uid="{0FBB04E1-E706-4A06-9AD0-635E989BF286}"/>
    <cellStyle name="Valuta 3 2 2 8 2 3 2" xfId="19006" xr:uid="{B5C1EA06-63EF-49C0-A230-566E16CDA4D6}"/>
    <cellStyle name="Valuta 3 2 2 8 2 3 2 2" xfId="41843" xr:uid="{F7CFA712-86E9-4BD3-B324-7440231C9541}"/>
    <cellStyle name="Valuta 3 2 2 8 2 3 3" xfId="30426" xr:uid="{1E7E5900-14BD-467C-B56D-1075BC98AA86}"/>
    <cellStyle name="Valuta 3 2 2 8 2 4" xfId="13298" xr:uid="{2CD7B9C6-6CC9-4F75-8443-08ABC631F036}"/>
    <cellStyle name="Valuta 3 2 2 8 2 4 2" xfId="36135" xr:uid="{DE4BC8A4-D744-4AAB-AD09-77C6DB8A10DB}"/>
    <cellStyle name="Valuta 3 2 2 8 2 5" xfId="24718" xr:uid="{015A7549-8520-45FD-AEA0-92663C5F725D}"/>
    <cellStyle name="Valuta 3 2 2 8 3" xfId="3307" xr:uid="{20DE2AFF-4B5A-497E-8BDD-1A087D6E965B}"/>
    <cellStyle name="Valuta 3 2 2 8 3 2" xfId="9016" xr:uid="{30EA7183-BF8C-4212-BC7E-1F7DF71E12C8}"/>
    <cellStyle name="Valuta 3 2 2 8 3 2 2" xfId="20433" xr:uid="{03F4872A-18B3-45E3-9156-A5FCB6FB5D9B}"/>
    <cellStyle name="Valuta 3 2 2 8 3 2 2 2" xfId="43270" xr:uid="{3B658C3F-3ADF-4C9C-BC75-D07E8D67C4D2}"/>
    <cellStyle name="Valuta 3 2 2 8 3 2 3" xfId="31853" xr:uid="{8B7F9AD3-6403-4B00-B009-304D9F6AAD15}"/>
    <cellStyle name="Valuta 3 2 2 8 3 3" xfId="14725" xr:uid="{D56E2A34-E426-491C-B360-DCA15385EF1C}"/>
    <cellStyle name="Valuta 3 2 2 8 3 3 2" xfId="37562" xr:uid="{E2873293-302C-48E5-8EDE-C5F610F639F1}"/>
    <cellStyle name="Valuta 3 2 2 8 3 4" xfId="26145" xr:uid="{5ED478B3-8D2E-4336-A993-37F1DA540E4D}"/>
    <cellStyle name="Valuta 3 2 2 8 4" xfId="6162" xr:uid="{5A7D9E86-6613-4734-9F8E-B6FC69DA2D89}"/>
    <cellStyle name="Valuta 3 2 2 8 4 2" xfId="17579" xr:uid="{184263A6-85B2-44FB-B2E9-52933C331061}"/>
    <cellStyle name="Valuta 3 2 2 8 4 2 2" xfId="40416" xr:uid="{D1955ABE-9413-419E-BC1B-44C5F14F6E4B}"/>
    <cellStyle name="Valuta 3 2 2 8 4 3" xfId="28999" xr:uid="{04AA6477-A05E-4A34-8316-1A8E8299D635}"/>
    <cellStyle name="Valuta 3 2 2 8 5" xfId="11871" xr:uid="{3968A3F5-2433-48C9-98A0-470AE3253093}"/>
    <cellStyle name="Valuta 3 2 2 8 5 2" xfId="34708" xr:uid="{DE810CCA-3212-4E22-8573-82946B8181B1}"/>
    <cellStyle name="Valuta 3 2 2 8 6" xfId="23291" xr:uid="{0EA9AD82-0AB0-40EC-A1CE-A331A22B1774}"/>
    <cellStyle name="Valuta 3 2 3" xfId="73" xr:uid="{00000000-0005-0000-0000-00006D000000}"/>
    <cellStyle name="Valuta 3 2 3 2" xfId="615" xr:uid="{01F36F1C-0164-47C4-8AFA-55401DF3B224}"/>
    <cellStyle name="Valuta 3 2 3 2 2" xfId="2191" xr:uid="{97EFCD32-23AB-42BF-8D38-322FAF911F23}"/>
    <cellStyle name="Valuta 3 2 3 2 2 2" xfId="5047" xr:uid="{FC5CABE8-3F16-4423-A26E-818AA521C5CB}"/>
    <cellStyle name="Valuta 3 2 3 2 2 2 2" xfId="10755" xr:uid="{6341654D-9CB9-4572-A065-783107EC4CA0}"/>
    <cellStyle name="Valuta 3 2 3 2 2 2 2 2" xfId="22173" xr:uid="{A523E136-6243-4557-B6EE-9A90C939767D}"/>
    <cellStyle name="Valuta 3 2 3 2 2 2 2 2 2" xfId="45010" xr:uid="{B0FF0C4F-F6EF-488C-AB85-E6B2F227EC57}"/>
    <cellStyle name="Valuta 3 2 3 2 2 2 2 3" xfId="33593" xr:uid="{4EDB1E20-3B6C-4663-BC0E-2DF8CF6EDE37}"/>
    <cellStyle name="Valuta 3 2 3 2 2 2 3" xfId="16465" xr:uid="{403BA118-644B-45E8-9FEF-18A280CA3692}"/>
    <cellStyle name="Valuta 3 2 3 2 2 2 3 2" xfId="39302" xr:uid="{2684CEED-4977-498F-BED2-A983D349923D}"/>
    <cellStyle name="Valuta 3 2 3 2 2 2 4" xfId="27885" xr:uid="{F46724A4-98D8-4551-A9DB-E206C05F928D}"/>
    <cellStyle name="Valuta 3 2 3 2 2 3" xfId="7902" xr:uid="{5A20954E-6BE6-4A59-B6BB-661611C2ABB0}"/>
    <cellStyle name="Valuta 3 2 3 2 2 3 2" xfId="19319" xr:uid="{B11A23AE-F12A-4E71-87C3-D9561CC2288F}"/>
    <cellStyle name="Valuta 3 2 3 2 2 3 2 2" xfId="42156" xr:uid="{BDC6A11D-7332-46D5-A85A-CE01C436A0B0}"/>
    <cellStyle name="Valuta 3 2 3 2 2 3 3" xfId="30739" xr:uid="{F0D29366-8321-4BD2-94ED-886E1E2CF648}"/>
    <cellStyle name="Valuta 3 2 3 2 2 4" xfId="13611" xr:uid="{5B878AC8-B60C-48F6-9FF3-E257FDA06B7A}"/>
    <cellStyle name="Valuta 3 2 3 2 2 4 2" xfId="36448" xr:uid="{61E525DD-BF30-433A-B4F2-20A9977B3A35}"/>
    <cellStyle name="Valuta 3 2 3 2 2 5" xfId="25031" xr:uid="{4713ABFD-C023-4BD1-B847-550D0FF99A48}"/>
    <cellStyle name="Valuta 3 2 3 2 3" xfId="3620" xr:uid="{E993B6FC-04F4-479D-A29D-271B6D68C18A}"/>
    <cellStyle name="Valuta 3 2 3 2 3 2" xfId="9329" xr:uid="{D746DC37-84C6-44E7-905F-BA3C9EFD68D2}"/>
    <cellStyle name="Valuta 3 2 3 2 3 2 2" xfId="20746" xr:uid="{EF36D433-CA5E-460D-9B52-5C6F782B0B3C}"/>
    <cellStyle name="Valuta 3 2 3 2 3 2 2 2" xfId="43583" xr:uid="{DABF1F6A-21B7-4656-B7A8-003D0D77B7E4}"/>
    <cellStyle name="Valuta 3 2 3 2 3 2 3" xfId="32166" xr:uid="{293B2F03-AE29-4E53-B019-272883EC69D4}"/>
    <cellStyle name="Valuta 3 2 3 2 3 3" xfId="15038" xr:uid="{CD35A73B-A9F2-4215-9E7A-388EF4FDEAA4}"/>
    <cellStyle name="Valuta 3 2 3 2 3 3 2" xfId="37875" xr:uid="{DFC66B3F-AEC2-40C0-987E-3093071EF19D}"/>
    <cellStyle name="Valuta 3 2 3 2 3 4" xfId="26458" xr:uid="{5144A1A7-5FB2-421B-B848-E2866B0FDE83}"/>
    <cellStyle name="Valuta 3 2 3 2 4" xfId="6475" xr:uid="{F441868A-BEFA-4271-A0CD-65B4325B0591}"/>
    <cellStyle name="Valuta 3 2 3 2 4 2" xfId="17892" xr:uid="{022A1B06-649E-4BD5-A9F5-07AAEA5F3537}"/>
    <cellStyle name="Valuta 3 2 3 2 4 2 2" xfId="40729" xr:uid="{B3C70EF4-CD98-407C-8EAF-C6CDCD2D0E90}"/>
    <cellStyle name="Valuta 3 2 3 2 4 3" xfId="29312" xr:uid="{1CDB56CB-92C2-4FAD-98A8-A62792B22B91}"/>
    <cellStyle name="Valuta 3 2 3 2 5" xfId="12184" xr:uid="{3BD99AA4-27E1-4535-8797-C0456F0310B9}"/>
    <cellStyle name="Valuta 3 2 3 2 5 2" xfId="35021" xr:uid="{F976CC93-1560-4C1F-8F95-8F4A0714D552}"/>
    <cellStyle name="Valuta 3 2 3 2 6" xfId="23604" xr:uid="{CE77CEBF-630C-47B0-85A0-5955DC2D863E}"/>
    <cellStyle name="Valuta 3 2 3 3" xfId="876" xr:uid="{C20AB01A-4BFE-44EC-AA95-5A7D2A1C4333}"/>
    <cellStyle name="Valuta 3 2 3 3 2" xfId="2408" xr:uid="{42CECA53-C4AB-4B15-B348-AAB8624F2C95}"/>
    <cellStyle name="Valuta 3 2 3 3 2 2" xfId="5264" xr:uid="{A89B5862-F852-4B7B-8D63-319B7F28B97B}"/>
    <cellStyle name="Valuta 3 2 3 3 2 2 2" xfId="10972" xr:uid="{BC973015-58E7-4000-940F-5B0F622876F4}"/>
    <cellStyle name="Valuta 3 2 3 3 2 2 2 2" xfId="22390" xr:uid="{166FB755-9B6B-4AF2-978E-CF03CA360B0C}"/>
    <cellStyle name="Valuta 3 2 3 3 2 2 2 2 2" xfId="45227" xr:uid="{5C574E41-A1FC-42DE-ACDA-9869D0AC0889}"/>
    <cellStyle name="Valuta 3 2 3 3 2 2 2 3" xfId="33810" xr:uid="{21B0F36E-9EB8-4EA5-9090-18074C44FD75}"/>
    <cellStyle name="Valuta 3 2 3 3 2 2 3" xfId="16682" xr:uid="{1DDBA997-82FB-4D6D-9A81-9F6C1F07CE74}"/>
    <cellStyle name="Valuta 3 2 3 3 2 2 3 2" xfId="39519" xr:uid="{99FE1EF8-D45F-44B7-9FD8-F8381E3C634B}"/>
    <cellStyle name="Valuta 3 2 3 3 2 2 4" xfId="28102" xr:uid="{0049E9FF-B0A2-4A9C-809B-0DCD9DFC5F24}"/>
    <cellStyle name="Valuta 3 2 3 3 2 3" xfId="8119" xr:uid="{E9255910-55D8-4B79-AAEE-D6E8A6D94646}"/>
    <cellStyle name="Valuta 3 2 3 3 2 3 2" xfId="19536" xr:uid="{59F401D3-6FEC-4072-8540-A4B3E9EE5B0C}"/>
    <cellStyle name="Valuta 3 2 3 3 2 3 2 2" xfId="42373" xr:uid="{6FD2900E-BDE4-4D2E-8163-6F7B35407B36}"/>
    <cellStyle name="Valuta 3 2 3 3 2 3 3" xfId="30956" xr:uid="{BE79E9AF-1347-4119-AA1B-C24150DCCC70}"/>
    <cellStyle name="Valuta 3 2 3 3 2 4" xfId="13828" xr:uid="{65EBB697-BE32-453D-AF16-AF46852D39D2}"/>
    <cellStyle name="Valuta 3 2 3 3 2 4 2" xfId="36665" xr:uid="{D4BFAE76-D6D7-445B-9803-CDC16945F1D1}"/>
    <cellStyle name="Valuta 3 2 3 3 2 5" xfId="25248" xr:uid="{EF361878-6537-42E7-9FEC-F9549FFC8E77}"/>
    <cellStyle name="Valuta 3 2 3 3 3" xfId="3837" xr:uid="{B36465D8-F739-431E-8E23-BE4466774E0D}"/>
    <cellStyle name="Valuta 3 2 3 3 3 2" xfId="9546" xr:uid="{56FD1985-D686-427C-BE2A-C68F8F03A6CA}"/>
    <cellStyle name="Valuta 3 2 3 3 3 2 2" xfId="20963" xr:uid="{59388049-6733-4576-8BF9-BE4A4168DFB9}"/>
    <cellStyle name="Valuta 3 2 3 3 3 2 2 2" xfId="43800" xr:uid="{F5EF7D09-CC5F-44EB-AF4D-CC05CA82C627}"/>
    <cellStyle name="Valuta 3 2 3 3 3 2 3" xfId="32383" xr:uid="{770BFD7F-CA8F-4E98-BEA8-686F7E3AA277}"/>
    <cellStyle name="Valuta 3 2 3 3 3 3" xfId="15255" xr:uid="{5639FB1B-09D0-49B3-A920-DACBB9DD9C3A}"/>
    <cellStyle name="Valuta 3 2 3 3 3 3 2" xfId="38092" xr:uid="{27860784-8618-4459-94B6-F459C875292B}"/>
    <cellStyle name="Valuta 3 2 3 3 3 4" xfId="26675" xr:uid="{B8B3A7F7-62B9-464D-AEE5-4ED5850E580E}"/>
    <cellStyle name="Valuta 3 2 3 3 4" xfId="6692" xr:uid="{84949EE5-2D74-4BD8-AE9E-E92ED26FE7ED}"/>
    <cellStyle name="Valuta 3 2 3 3 4 2" xfId="18109" xr:uid="{C29EF97B-9D26-4FED-AD28-BD4D1EC05E9C}"/>
    <cellStyle name="Valuta 3 2 3 3 4 2 2" xfId="40946" xr:uid="{0766F378-DAF5-438B-819A-B414174AC08D}"/>
    <cellStyle name="Valuta 3 2 3 3 4 3" xfId="29529" xr:uid="{86628B46-71B3-4FF5-8BB7-F2F19A35505E}"/>
    <cellStyle name="Valuta 3 2 3 3 5" xfId="12401" xr:uid="{7BD875DA-1065-4E58-B9F3-8D0E31FA35CD}"/>
    <cellStyle name="Valuta 3 2 3 3 5 2" xfId="35238" xr:uid="{7EA70C2D-459C-45DE-99C5-82902C744B7B}"/>
    <cellStyle name="Valuta 3 2 3 3 6" xfId="23821" xr:uid="{AC56B47F-63B9-47E5-8574-684BEDE2785E}"/>
    <cellStyle name="Valuta 3 2 3 4" xfId="1123" xr:uid="{AA83BD85-74C4-4E37-B90C-0565ECE83662}"/>
    <cellStyle name="Valuta 3 2 3 4 2" xfId="2625" xr:uid="{CD2B412C-99CC-4599-95F6-54C9B2367996}"/>
    <cellStyle name="Valuta 3 2 3 4 2 2" xfId="5481" xr:uid="{CECDCD23-5310-425A-8C53-A6F391CD73ED}"/>
    <cellStyle name="Valuta 3 2 3 4 2 2 2" xfId="11189" xr:uid="{97F434D3-C69F-4D90-B06B-326E55FD9573}"/>
    <cellStyle name="Valuta 3 2 3 4 2 2 2 2" xfId="22607" xr:uid="{60596F58-B5DB-4AA4-B468-71707B721FD9}"/>
    <cellStyle name="Valuta 3 2 3 4 2 2 2 2 2" xfId="45444" xr:uid="{6B75DE2C-664E-47CD-A236-6B52D73872E4}"/>
    <cellStyle name="Valuta 3 2 3 4 2 2 2 3" xfId="34027" xr:uid="{6EB67DD2-F24C-40DC-A669-B36B377042F0}"/>
    <cellStyle name="Valuta 3 2 3 4 2 2 3" xfId="16899" xr:uid="{1A4A980B-9C6E-48AB-A7F2-DE833F56F499}"/>
    <cellStyle name="Valuta 3 2 3 4 2 2 3 2" xfId="39736" xr:uid="{EE6D3FA9-5C6C-4EA2-BCCC-1A53E226BB1B}"/>
    <cellStyle name="Valuta 3 2 3 4 2 2 4" xfId="28319" xr:uid="{5694A879-2038-4DE9-AA01-4B0B34659F91}"/>
    <cellStyle name="Valuta 3 2 3 4 2 3" xfId="8336" xr:uid="{22D1BDCA-EB07-4C1A-B98B-726D4DF79A25}"/>
    <cellStyle name="Valuta 3 2 3 4 2 3 2" xfId="19753" xr:uid="{18AF47F1-E7EA-4B01-9F00-813B7B6D6194}"/>
    <cellStyle name="Valuta 3 2 3 4 2 3 2 2" xfId="42590" xr:uid="{2572A278-E381-4F2D-9F01-FFD2345EF341}"/>
    <cellStyle name="Valuta 3 2 3 4 2 3 3" xfId="31173" xr:uid="{363CEC28-D582-4E27-AC9F-1BE1C4FA0528}"/>
    <cellStyle name="Valuta 3 2 3 4 2 4" xfId="14045" xr:uid="{95D460A2-256C-486B-9A85-47CF1B9F4732}"/>
    <cellStyle name="Valuta 3 2 3 4 2 4 2" xfId="36882" xr:uid="{E47768B3-9F3D-484C-9035-9ABFF23FDE8E}"/>
    <cellStyle name="Valuta 3 2 3 4 2 5" xfId="25465" xr:uid="{FD8848D8-C3D3-43BD-83A2-835D4A0A0902}"/>
    <cellStyle name="Valuta 3 2 3 4 3" xfId="4054" xr:uid="{02579D36-7C7A-46FF-A713-C320930F65A8}"/>
    <cellStyle name="Valuta 3 2 3 4 3 2" xfId="9763" xr:uid="{50960560-542B-466B-9A1D-FFCF16DFB138}"/>
    <cellStyle name="Valuta 3 2 3 4 3 2 2" xfId="21180" xr:uid="{D03B21F1-01FF-4CEF-8D29-563D1E28ED36}"/>
    <cellStyle name="Valuta 3 2 3 4 3 2 2 2" xfId="44017" xr:uid="{A70428DE-F0E6-4AD3-BF6C-88D31BC1D1B0}"/>
    <cellStyle name="Valuta 3 2 3 4 3 2 3" xfId="32600" xr:uid="{281302D9-E0E7-4414-AF66-0C92CAE76B7C}"/>
    <cellStyle name="Valuta 3 2 3 4 3 3" xfId="15472" xr:uid="{C10D7E96-C7F7-4319-9399-1C200D1A8647}"/>
    <cellStyle name="Valuta 3 2 3 4 3 3 2" xfId="38309" xr:uid="{5BF78560-E2FD-4DFD-B27C-DDD4A046540F}"/>
    <cellStyle name="Valuta 3 2 3 4 3 4" xfId="26892" xr:uid="{BF442662-6D74-40AE-BEE0-BD3B693DDC8E}"/>
    <cellStyle name="Valuta 3 2 3 4 4" xfId="6909" xr:uid="{94BE7A30-F655-438D-897A-FC81E61F4E78}"/>
    <cellStyle name="Valuta 3 2 3 4 4 2" xfId="18326" xr:uid="{9D492622-6214-4CDF-8589-61F7FAB3064A}"/>
    <cellStyle name="Valuta 3 2 3 4 4 2 2" xfId="41163" xr:uid="{78BB1A31-5E10-48DC-B2AA-8667DAD25ED9}"/>
    <cellStyle name="Valuta 3 2 3 4 4 3" xfId="29746" xr:uid="{B61D2310-FD78-409B-A4F9-98CE54F67587}"/>
    <cellStyle name="Valuta 3 2 3 4 5" xfId="12618" xr:uid="{5BF69499-D8D0-4E48-A69D-32EBF0269F69}"/>
    <cellStyle name="Valuta 3 2 3 4 5 2" xfId="35455" xr:uid="{AB3F1A29-DF95-4A86-A74B-8F3124BC1A9B}"/>
    <cellStyle name="Valuta 3 2 3 4 6" xfId="24038" xr:uid="{78FB9EFD-CFC3-4DFE-A5A4-E04CE08EF423}"/>
    <cellStyle name="Valuta 3 2 3 5" xfId="1370" xr:uid="{CC50AEA4-067A-436F-A7B0-FEE81F339888}"/>
    <cellStyle name="Valuta 3 2 3 5 2" xfId="2842" xr:uid="{57C336AA-31B6-45FC-B61D-4B619FF5E50E}"/>
    <cellStyle name="Valuta 3 2 3 5 2 2" xfId="5698" xr:uid="{DEAC072D-6DD5-4107-A2AB-2D8F44F1FE71}"/>
    <cellStyle name="Valuta 3 2 3 5 2 2 2" xfId="11406" xr:uid="{20506D50-1F6C-4D4A-94F2-67F26BB5B200}"/>
    <cellStyle name="Valuta 3 2 3 5 2 2 2 2" xfId="22824" xr:uid="{BD63AB46-FF37-41D6-9899-967368C7B23E}"/>
    <cellStyle name="Valuta 3 2 3 5 2 2 2 2 2" xfId="45661" xr:uid="{9D5106E4-098C-41F2-8C54-868D1CCC1B61}"/>
    <cellStyle name="Valuta 3 2 3 5 2 2 2 3" xfId="34244" xr:uid="{0BF917EE-CF74-444C-A6AF-FE95A63A9325}"/>
    <cellStyle name="Valuta 3 2 3 5 2 2 3" xfId="17116" xr:uid="{BD07BEF8-7AA9-48E3-BE0F-902613F0912C}"/>
    <cellStyle name="Valuta 3 2 3 5 2 2 3 2" xfId="39953" xr:uid="{982ECBA7-0CA7-4963-8CE7-905A7BACD9B7}"/>
    <cellStyle name="Valuta 3 2 3 5 2 2 4" xfId="28536" xr:uid="{4D20B7D2-75DF-46FD-B9D8-8F0E28BBD22F}"/>
    <cellStyle name="Valuta 3 2 3 5 2 3" xfId="8553" xr:uid="{B371AEA2-4260-4A53-BE27-FDFA47DDAC6B}"/>
    <cellStyle name="Valuta 3 2 3 5 2 3 2" xfId="19970" xr:uid="{210E6239-CB71-486F-965F-BE3450670935}"/>
    <cellStyle name="Valuta 3 2 3 5 2 3 2 2" xfId="42807" xr:uid="{78FACD38-61B1-4A4D-9B0A-56443600D66D}"/>
    <cellStyle name="Valuta 3 2 3 5 2 3 3" xfId="31390" xr:uid="{D232CC8D-25A7-4EBA-B0E1-D9E3F4E6ABBD}"/>
    <cellStyle name="Valuta 3 2 3 5 2 4" xfId="14262" xr:uid="{C76A3568-80B3-4804-ACC5-F7187D882CE0}"/>
    <cellStyle name="Valuta 3 2 3 5 2 4 2" xfId="37099" xr:uid="{B989A504-7C0A-48DF-92AA-42C0379DF12F}"/>
    <cellStyle name="Valuta 3 2 3 5 2 5" xfId="25682" xr:uid="{44593448-9966-4F02-935F-36A781AE7A64}"/>
    <cellStyle name="Valuta 3 2 3 5 3" xfId="4271" xr:uid="{4609AAC4-4F61-4B7F-8223-54217FB631E7}"/>
    <cellStyle name="Valuta 3 2 3 5 3 2" xfId="9980" xr:uid="{68F64C29-224F-49F8-A6DA-1027D9CDF9D4}"/>
    <cellStyle name="Valuta 3 2 3 5 3 2 2" xfId="21397" xr:uid="{F0E9DBF3-4933-4019-997B-5D49BADD4862}"/>
    <cellStyle name="Valuta 3 2 3 5 3 2 2 2" xfId="44234" xr:uid="{EB8B0A51-B85B-4AA0-B922-3C824B99A511}"/>
    <cellStyle name="Valuta 3 2 3 5 3 2 3" xfId="32817" xr:uid="{02621470-1312-4B0E-9F74-549EACF2D668}"/>
    <cellStyle name="Valuta 3 2 3 5 3 3" xfId="15689" xr:uid="{F49F83D8-919E-4565-897E-AC4F960DEA98}"/>
    <cellStyle name="Valuta 3 2 3 5 3 3 2" xfId="38526" xr:uid="{B0183EF2-80EF-41EC-A381-DAEDF3845C06}"/>
    <cellStyle name="Valuta 3 2 3 5 3 4" xfId="27109" xr:uid="{C9A05562-BE38-417A-95A0-6ACEBED306D6}"/>
    <cellStyle name="Valuta 3 2 3 5 4" xfId="7126" xr:uid="{1F6005BA-2E17-4CD8-92B8-701BF72EA28F}"/>
    <cellStyle name="Valuta 3 2 3 5 4 2" xfId="18543" xr:uid="{4B26B266-23A9-46FE-9832-571B8AB78743}"/>
    <cellStyle name="Valuta 3 2 3 5 4 2 2" xfId="41380" xr:uid="{3381EAFE-BBD4-4C9D-9BBD-3A1391799DC9}"/>
    <cellStyle name="Valuta 3 2 3 5 4 3" xfId="29963" xr:uid="{2119EDD5-1B05-46A5-B3F8-71207E1746E4}"/>
    <cellStyle name="Valuta 3 2 3 5 5" xfId="12835" xr:uid="{42AD44BC-FF1D-4E4F-9920-F7F4CFA30CF5}"/>
    <cellStyle name="Valuta 3 2 3 5 5 2" xfId="35672" xr:uid="{18EC27BB-6194-4BCD-BB6F-83EB448E0F63}"/>
    <cellStyle name="Valuta 3 2 3 5 6" xfId="24255" xr:uid="{339F1ED9-463D-432A-9839-13657FEDBCE3}"/>
    <cellStyle name="Valuta 3 2 3 6" xfId="1617" xr:uid="{556AB757-DB66-4E01-BAC1-CDDCBF9172E4}"/>
    <cellStyle name="Valuta 3 2 3 6 2" xfId="3059" xr:uid="{4ECB3C76-9CB1-4D7E-8F1C-BC2DA64CCADA}"/>
    <cellStyle name="Valuta 3 2 3 6 2 2" xfId="5915" xr:uid="{B65AA3E9-DF2E-492E-A9F5-76DFA72AF4FD}"/>
    <cellStyle name="Valuta 3 2 3 6 2 2 2" xfId="11623" xr:uid="{B02987D8-B26D-47D0-8174-FA0691B301D2}"/>
    <cellStyle name="Valuta 3 2 3 6 2 2 2 2" xfId="23041" xr:uid="{E47B19D9-EC38-4681-A71C-01B1D9E1E901}"/>
    <cellStyle name="Valuta 3 2 3 6 2 2 2 2 2" xfId="45878" xr:uid="{3E6674F1-C218-453B-A7F3-67C6938913BC}"/>
    <cellStyle name="Valuta 3 2 3 6 2 2 2 3" xfId="34461" xr:uid="{BCF86F7F-A907-47DC-A92A-EB2B6AA6534F}"/>
    <cellStyle name="Valuta 3 2 3 6 2 2 3" xfId="17333" xr:uid="{AAEA2FA3-995D-4A57-9E1A-92BD91CA2009}"/>
    <cellStyle name="Valuta 3 2 3 6 2 2 3 2" xfId="40170" xr:uid="{3F8D856A-1C0A-49BD-B740-58408AF768E7}"/>
    <cellStyle name="Valuta 3 2 3 6 2 2 4" xfId="28753" xr:uid="{61620020-F733-440A-A064-445E65AA3026}"/>
    <cellStyle name="Valuta 3 2 3 6 2 3" xfId="8770" xr:uid="{C3562524-F738-44DE-B2DD-489C8C08847A}"/>
    <cellStyle name="Valuta 3 2 3 6 2 3 2" xfId="20187" xr:uid="{95CFA58F-7641-43DA-8268-613F2173B0EE}"/>
    <cellStyle name="Valuta 3 2 3 6 2 3 2 2" xfId="43024" xr:uid="{BBB72920-DDD4-4928-BB56-F11430EDC53A}"/>
    <cellStyle name="Valuta 3 2 3 6 2 3 3" xfId="31607" xr:uid="{F56EBD00-9EE8-42FD-A022-DBB55D13FC59}"/>
    <cellStyle name="Valuta 3 2 3 6 2 4" xfId="14479" xr:uid="{630DC336-A861-4C0D-8808-1151C4FF3707}"/>
    <cellStyle name="Valuta 3 2 3 6 2 4 2" xfId="37316" xr:uid="{6D783F9D-2B08-4EFA-846C-2AEFF9088591}"/>
    <cellStyle name="Valuta 3 2 3 6 2 5" xfId="25899" xr:uid="{D8DA537B-64BD-4071-B161-2380C189FD7E}"/>
    <cellStyle name="Valuta 3 2 3 6 3" xfId="4488" xr:uid="{5A377EBB-A5AF-4BBF-BBB3-3B44B4BFBE59}"/>
    <cellStyle name="Valuta 3 2 3 6 3 2" xfId="10197" xr:uid="{C54478C0-D808-4F66-9CC2-D68DAE703E37}"/>
    <cellStyle name="Valuta 3 2 3 6 3 2 2" xfId="21614" xr:uid="{7CA88697-7FB4-4D05-8C6D-F78C5683900E}"/>
    <cellStyle name="Valuta 3 2 3 6 3 2 2 2" xfId="44451" xr:uid="{D1204DEB-4AD7-40DE-A686-E1B788AEBBB3}"/>
    <cellStyle name="Valuta 3 2 3 6 3 2 3" xfId="33034" xr:uid="{19CC8748-09C4-47E8-B7C9-73FB2F162562}"/>
    <cellStyle name="Valuta 3 2 3 6 3 3" xfId="15906" xr:uid="{1BB2CAA9-3226-4A96-969F-FC1DA0FB9B13}"/>
    <cellStyle name="Valuta 3 2 3 6 3 3 2" xfId="38743" xr:uid="{6331D137-B0B5-408A-935F-F4B41BEB3162}"/>
    <cellStyle name="Valuta 3 2 3 6 3 4" xfId="27326" xr:uid="{C2705F50-E1E7-411B-96DE-C45066E95002}"/>
    <cellStyle name="Valuta 3 2 3 6 4" xfId="7343" xr:uid="{B0F36573-45ED-4677-973B-683C88A0D291}"/>
    <cellStyle name="Valuta 3 2 3 6 4 2" xfId="18760" xr:uid="{2511078E-AFA0-4A9C-814C-DAC0B09EF25E}"/>
    <cellStyle name="Valuta 3 2 3 6 4 2 2" xfId="41597" xr:uid="{88A8B1B3-0042-4BBD-9B92-3F0E7E134279}"/>
    <cellStyle name="Valuta 3 2 3 6 4 3" xfId="30180" xr:uid="{13F1EE2A-0A10-42F3-9491-2E5E844A00FB}"/>
    <cellStyle name="Valuta 3 2 3 6 5" xfId="13052" xr:uid="{5752B68D-6C03-4B2D-958E-66F34362B5C9}"/>
    <cellStyle name="Valuta 3 2 3 6 5 2" xfId="35889" xr:uid="{AB64C7A5-6819-44F9-9984-DEDFEE6FADF8}"/>
    <cellStyle name="Valuta 3 2 3 6 6" xfId="24472" xr:uid="{7CEF8968-12B7-4FB8-9226-339217A7F3BC}"/>
    <cellStyle name="Valuta 3 2 3 7" xfId="351" xr:uid="{0F791FF9-5A71-49A3-ADC3-844935D71737}"/>
    <cellStyle name="Valuta 3 2 3 7 2" xfId="1970" xr:uid="{4062C1AE-1490-4B10-8A7E-D68867C26A7B}"/>
    <cellStyle name="Valuta 3 2 3 7 2 2" xfId="4826" xr:uid="{E3266227-D93B-4547-A40D-EEC198FF0BE6}"/>
    <cellStyle name="Valuta 3 2 3 7 2 2 2" xfId="10534" xr:uid="{308F5F08-1084-43CB-BF04-38B2D22BE84A}"/>
    <cellStyle name="Valuta 3 2 3 7 2 2 2 2" xfId="21952" xr:uid="{7C524914-6055-42FD-98F9-923F5554987F}"/>
    <cellStyle name="Valuta 3 2 3 7 2 2 2 2 2" xfId="44789" xr:uid="{7C58B332-22C2-458F-829F-DAB93FF9E13F}"/>
    <cellStyle name="Valuta 3 2 3 7 2 2 2 3" xfId="33372" xr:uid="{C13DDFC1-5D6B-4C21-B7A2-1D42959644B0}"/>
    <cellStyle name="Valuta 3 2 3 7 2 2 3" xfId="16244" xr:uid="{DD657289-510E-46FC-A4F8-F0A32FC50C9B}"/>
    <cellStyle name="Valuta 3 2 3 7 2 2 3 2" xfId="39081" xr:uid="{042A5893-DB72-45C3-B8BF-89C17B41A9ED}"/>
    <cellStyle name="Valuta 3 2 3 7 2 2 4" xfId="27664" xr:uid="{AF236F73-B7BD-4FDF-B0EB-7349391528B3}"/>
    <cellStyle name="Valuta 3 2 3 7 2 3" xfId="7681" xr:uid="{66795998-E109-4A7E-99ED-D023AB963E15}"/>
    <cellStyle name="Valuta 3 2 3 7 2 3 2" xfId="19098" xr:uid="{FB7C06F3-AB6F-4432-AC97-7A21965A391B}"/>
    <cellStyle name="Valuta 3 2 3 7 2 3 2 2" xfId="41935" xr:uid="{305BCAAF-52B0-4AD0-828B-7C80753141E6}"/>
    <cellStyle name="Valuta 3 2 3 7 2 3 3" xfId="30518" xr:uid="{D70CCA9E-3908-4E10-926B-B8EE59A4FBE3}"/>
    <cellStyle name="Valuta 3 2 3 7 2 4" xfId="13390" xr:uid="{A5713839-DC02-4C42-B9CD-7407F835D2F5}"/>
    <cellStyle name="Valuta 3 2 3 7 2 4 2" xfId="36227" xr:uid="{3BC034DA-CCD8-40BF-8C83-964B3FA3132F}"/>
    <cellStyle name="Valuta 3 2 3 7 2 5" xfId="24810" xr:uid="{D4F81A27-0408-455B-8ABD-6C89545D6BA4}"/>
    <cellStyle name="Valuta 3 2 3 7 3" xfId="3399" xr:uid="{10581653-2579-46E9-AF09-D27FA9FC1C8D}"/>
    <cellStyle name="Valuta 3 2 3 7 3 2" xfId="9108" xr:uid="{1EFDB62A-6543-42BD-903F-B2856E5FDFC1}"/>
    <cellStyle name="Valuta 3 2 3 7 3 2 2" xfId="20525" xr:uid="{96872A90-76AA-4843-8CB8-FE8605EE7242}"/>
    <cellStyle name="Valuta 3 2 3 7 3 2 2 2" xfId="43362" xr:uid="{9DA5679D-FF6F-4C5A-A66D-C153BFF1C67C}"/>
    <cellStyle name="Valuta 3 2 3 7 3 2 3" xfId="31945" xr:uid="{3DE4BD4C-CAAF-4D9B-BC9B-0AAE9214C4FB}"/>
    <cellStyle name="Valuta 3 2 3 7 3 3" xfId="14817" xr:uid="{65CFBF01-A962-41B7-9788-948283F1C3FA}"/>
    <cellStyle name="Valuta 3 2 3 7 3 3 2" xfId="37654" xr:uid="{D8790FB6-2A07-4A4F-86E3-1B3870D1B9F9}"/>
    <cellStyle name="Valuta 3 2 3 7 3 4" xfId="26237" xr:uid="{2CF8F25A-BC02-43FE-B8C0-803BC45D4510}"/>
    <cellStyle name="Valuta 3 2 3 7 4" xfId="6254" xr:uid="{8630B2AA-612C-4AC4-97C8-5EE06D546400}"/>
    <cellStyle name="Valuta 3 2 3 7 4 2" xfId="17671" xr:uid="{B2FF9866-70F5-49F4-AE1E-DD31DD1E1F4C}"/>
    <cellStyle name="Valuta 3 2 3 7 4 2 2" xfId="40508" xr:uid="{2CC5D820-DAB6-447C-B89D-4247546B23BB}"/>
    <cellStyle name="Valuta 3 2 3 7 4 3" xfId="29091" xr:uid="{F1BC2A5A-48FF-46FD-A8F2-8CDC0324F583}"/>
    <cellStyle name="Valuta 3 2 3 7 5" xfId="11963" xr:uid="{306C9D51-9627-4DC0-93A7-6A0841807B12}"/>
    <cellStyle name="Valuta 3 2 3 7 5 2" xfId="34800" xr:uid="{EBC6BD06-6E98-41F6-9405-69417F434A5C}"/>
    <cellStyle name="Valuta 3 2 3 7 6" xfId="23383" xr:uid="{22025475-6AE9-4870-B674-43A587236CA3}"/>
    <cellStyle name="Valuta 3 2 4" xfId="373" xr:uid="{F6661549-48E3-4680-A5F1-365AB0A5D4D3}"/>
    <cellStyle name="Valuta 3 2 4 10" xfId="11976" xr:uid="{2C7F8BEA-A536-4815-8A6F-32AE4E91E9C0}"/>
    <cellStyle name="Valuta 3 2 4 10 2" xfId="34813" xr:uid="{9B28EF7B-4796-440F-85DC-1CED3471688A}"/>
    <cellStyle name="Valuta 3 2 4 11" xfId="23396" xr:uid="{4738B92D-52E3-4789-83EC-1DF1024E57AF}"/>
    <cellStyle name="Valuta 3 2 4 2" xfId="628" xr:uid="{20ED31F1-B75F-40AA-B88B-770D794C36F6}"/>
    <cellStyle name="Valuta 3 2 4 2 2" xfId="2200" xr:uid="{0D9A02DE-0D5B-4ECF-93CB-FF76D2B1A7FB}"/>
    <cellStyle name="Valuta 3 2 4 2 2 2" xfId="5056" xr:uid="{D2D43696-FCC3-4821-AF96-E9D402676F82}"/>
    <cellStyle name="Valuta 3 2 4 2 2 2 2" xfId="10764" xr:uid="{A969B86E-5D32-40D3-BE82-2041262E29AD}"/>
    <cellStyle name="Valuta 3 2 4 2 2 2 2 2" xfId="22182" xr:uid="{367B7A28-CB4C-4080-A6FB-37AC96E12A01}"/>
    <cellStyle name="Valuta 3 2 4 2 2 2 2 2 2" xfId="45019" xr:uid="{A5F37977-DBF2-411B-8805-D06745FB0E73}"/>
    <cellStyle name="Valuta 3 2 4 2 2 2 2 3" xfId="33602" xr:uid="{FD1E1070-1322-489F-B536-3638A43B5A07}"/>
    <cellStyle name="Valuta 3 2 4 2 2 2 3" xfId="16474" xr:uid="{72D407BB-4D95-45D0-B0CF-2178089B2594}"/>
    <cellStyle name="Valuta 3 2 4 2 2 2 3 2" xfId="39311" xr:uid="{3D5B3A6E-D91E-499C-B0C4-DB849D50EF93}"/>
    <cellStyle name="Valuta 3 2 4 2 2 2 4" xfId="27894" xr:uid="{422B2694-4233-4FF8-AE1E-E0F7F044510D}"/>
    <cellStyle name="Valuta 3 2 4 2 2 3" xfId="7911" xr:uid="{84873E02-E936-460D-A655-2580043B9543}"/>
    <cellStyle name="Valuta 3 2 4 2 2 3 2" xfId="19328" xr:uid="{6947E467-9962-4995-8D1B-9B74DEC6BDF7}"/>
    <cellStyle name="Valuta 3 2 4 2 2 3 2 2" xfId="42165" xr:uid="{76512912-D8CF-4FF0-AF30-D10D3FDD8FE0}"/>
    <cellStyle name="Valuta 3 2 4 2 2 3 3" xfId="30748" xr:uid="{C6381D45-E14E-47FF-97C7-2640742765F0}"/>
    <cellStyle name="Valuta 3 2 4 2 2 4" xfId="13620" xr:uid="{92994E7B-02C3-428F-B235-53CE003956E4}"/>
    <cellStyle name="Valuta 3 2 4 2 2 4 2" xfId="36457" xr:uid="{749CD063-5611-439B-B02F-D992B6521EBA}"/>
    <cellStyle name="Valuta 3 2 4 2 2 5" xfId="25040" xr:uid="{FDFC48DA-D0C5-494C-8A8B-79F2CF7DCBC4}"/>
    <cellStyle name="Valuta 3 2 4 2 3" xfId="3629" xr:uid="{EDEAAE44-5E62-4904-8CC4-79BF4BDA7C69}"/>
    <cellStyle name="Valuta 3 2 4 2 3 2" xfId="9338" xr:uid="{54EAA19B-519B-4261-AEFB-05D174E46232}"/>
    <cellStyle name="Valuta 3 2 4 2 3 2 2" xfId="20755" xr:uid="{C25D5D3D-214A-4CAD-B067-7BED9D6900F1}"/>
    <cellStyle name="Valuta 3 2 4 2 3 2 2 2" xfId="43592" xr:uid="{ED70BE2F-44BA-46E8-8D70-981B09D805F8}"/>
    <cellStyle name="Valuta 3 2 4 2 3 2 3" xfId="32175" xr:uid="{51C29D41-69B9-4AAF-8DDF-44DF88695204}"/>
    <cellStyle name="Valuta 3 2 4 2 3 3" xfId="15047" xr:uid="{7FBD7766-3AC4-4236-A0C0-5DB66B0562B6}"/>
    <cellStyle name="Valuta 3 2 4 2 3 3 2" xfId="37884" xr:uid="{D889E357-BFF6-43E0-B555-1531FEE6E0A3}"/>
    <cellStyle name="Valuta 3 2 4 2 3 4" xfId="26467" xr:uid="{4E4D502D-2083-41E9-8260-4EA09DDB93DB}"/>
    <cellStyle name="Valuta 3 2 4 2 4" xfId="6484" xr:uid="{C5897E77-C0FC-472A-9C9B-E865D78D1C05}"/>
    <cellStyle name="Valuta 3 2 4 2 4 2" xfId="17901" xr:uid="{2D83C21B-B793-428D-8297-5DE97B62B6EF}"/>
    <cellStyle name="Valuta 3 2 4 2 4 2 2" xfId="40738" xr:uid="{EA7DD94F-81E9-49D6-82A6-B840871CA192}"/>
    <cellStyle name="Valuta 3 2 4 2 4 3" xfId="29321" xr:uid="{8F4BB2FF-BECB-4E32-9D76-485A1F68646C}"/>
    <cellStyle name="Valuta 3 2 4 2 5" xfId="12193" xr:uid="{F2659DC9-0CAE-41AA-8637-45D0AB119D21}"/>
    <cellStyle name="Valuta 3 2 4 2 5 2" xfId="35030" xr:uid="{F485A989-BB8C-49D9-84E2-3C076A47A7BE}"/>
    <cellStyle name="Valuta 3 2 4 2 6" xfId="23613" xr:uid="{C83DA5DB-5F01-4CF5-A1CF-65A537DC3098}"/>
    <cellStyle name="Valuta 3 2 4 3" xfId="888" xr:uid="{D042C3EB-0C5B-439E-81D5-4804FBF523F3}"/>
    <cellStyle name="Valuta 3 2 4 3 2" xfId="2417" xr:uid="{605550C8-8010-4463-AFBB-6BE5AB145458}"/>
    <cellStyle name="Valuta 3 2 4 3 2 2" xfId="5273" xr:uid="{C8BA2107-4D4F-4810-8A18-48034B3825F7}"/>
    <cellStyle name="Valuta 3 2 4 3 2 2 2" xfId="10981" xr:uid="{6A2D6591-9A50-455C-B599-8BA434B855A8}"/>
    <cellStyle name="Valuta 3 2 4 3 2 2 2 2" xfId="22399" xr:uid="{12E788B9-41AF-4D4C-A165-01FD4CE8A144}"/>
    <cellStyle name="Valuta 3 2 4 3 2 2 2 2 2" xfId="45236" xr:uid="{5734E020-1761-4B6C-A064-89A64309D959}"/>
    <cellStyle name="Valuta 3 2 4 3 2 2 2 3" xfId="33819" xr:uid="{A2610365-C54E-4402-AFB5-163ACDB8E96C}"/>
    <cellStyle name="Valuta 3 2 4 3 2 2 3" xfId="16691" xr:uid="{D0AB262A-36BC-40FD-80F9-2946C72494F9}"/>
    <cellStyle name="Valuta 3 2 4 3 2 2 3 2" xfId="39528" xr:uid="{AF46257E-F6A1-49F6-9FBD-71A66D87B7D4}"/>
    <cellStyle name="Valuta 3 2 4 3 2 2 4" xfId="28111" xr:uid="{2A393ED0-A88F-49DB-BB69-8D8DE6A45852}"/>
    <cellStyle name="Valuta 3 2 4 3 2 3" xfId="8128" xr:uid="{481A5261-C716-4445-A6F6-5057A890E71B}"/>
    <cellStyle name="Valuta 3 2 4 3 2 3 2" xfId="19545" xr:uid="{E07793AD-D9D6-4E58-B7EC-F8BCC1DEF57C}"/>
    <cellStyle name="Valuta 3 2 4 3 2 3 2 2" xfId="42382" xr:uid="{832CAB59-77AC-4B95-8773-720746749546}"/>
    <cellStyle name="Valuta 3 2 4 3 2 3 3" xfId="30965" xr:uid="{DC268D42-677B-4EC7-951A-840EF78CD5FF}"/>
    <cellStyle name="Valuta 3 2 4 3 2 4" xfId="13837" xr:uid="{B6AD01F8-409E-4AC1-931E-A83066DB8061}"/>
    <cellStyle name="Valuta 3 2 4 3 2 4 2" xfId="36674" xr:uid="{90115609-35F4-4952-8A77-2E37D5CB66C7}"/>
    <cellStyle name="Valuta 3 2 4 3 2 5" xfId="25257" xr:uid="{357BE7CA-20BD-4CC3-8FC9-0DDB2EDB01DD}"/>
    <cellStyle name="Valuta 3 2 4 3 3" xfId="3846" xr:uid="{8DBE4478-A65F-47FF-B55A-161CA8D5F1FF}"/>
    <cellStyle name="Valuta 3 2 4 3 3 2" xfId="9555" xr:uid="{3373B7BF-2B09-4D3F-8DCD-51C024C844AF}"/>
    <cellStyle name="Valuta 3 2 4 3 3 2 2" xfId="20972" xr:uid="{9E17F245-A2EE-4580-AE49-ABD9AA85A40A}"/>
    <cellStyle name="Valuta 3 2 4 3 3 2 2 2" xfId="43809" xr:uid="{6DF70F3E-7213-4436-9B5D-39B3BC7AFE41}"/>
    <cellStyle name="Valuta 3 2 4 3 3 2 3" xfId="32392" xr:uid="{7671D908-F8F2-407A-8D2E-A910EA09326D}"/>
    <cellStyle name="Valuta 3 2 4 3 3 3" xfId="15264" xr:uid="{613B784D-ABBC-4CAF-9482-9B95A1222E69}"/>
    <cellStyle name="Valuta 3 2 4 3 3 3 2" xfId="38101" xr:uid="{759595FE-47E7-4EF5-B2C8-18BA63E6E494}"/>
    <cellStyle name="Valuta 3 2 4 3 3 4" xfId="26684" xr:uid="{D10AB2BC-C9C1-43DC-B40C-7F4F4CEC342E}"/>
    <cellStyle name="Valuta 3 2 4 3 4" xfId="6701" xr:uid="{CAE04FD8-FE7F-4242-B9A6-8A7545DEA4C7}"/>
    <cellStyle name="Valuta 3 2 4 3 4 2" xfId="18118" xr:uid="{ECDBC1C7-C4D2-4CAF-AB5B-36F422BF1BFB}"/>
    <cellStyle name="Valuta 3 2 4 3 4 2 2" xfId="40955" xr:uid="{0CBDFCF3-A16D-43A1-AC44-1DA2F2E2061E}"/>
    <cellStyle name="Valuta 3 2 4 3 4 3" xfId="29538" xr:uid="{7685045C-3304-4454-8F9F-DF1FCCD7E651}"/>
    <cellStyle name="Valuta 3 2 4 3 5" xfId="12410" xr:uid="{765C5053-76C1-4299-9F4D-9ACF61862443}"/>
    <cellStyle name="Valuta 3 2 4 3 5 2" xfId="35247" xr:uid="{EB727A96-5179-494B-96E8-26AE0CFE5F8E}"/>
    <cellStyle name="Valuta 3 2 4 3 6" xfId="23830" xr:uid="{C4BC030D-329B-4CAD-A9E8-6A2104DF553A}"/>
    <cellStyle name="Valuta 3 2 4 4" xfId="1135" xr:uid="{29C2A7E1-5568-4DB1-A751-43B46E79B670}"/>
    <cellStyle name="Valuta 3 2 4 4 2" xfId="2634" xr:uid="{B016D6EE-31BE-404F-9AA5-0B73CDB03F13}"/>
    <cellStyle name="Valuta 3 2 4 4 2 2" xfId="5490" xr:uid="{D2031C6D-7194-4693-A092-8D0A93C4994F}"/>
    <cellStyle name="Valuta 3 2 4 4 2 2 2" xfId="11198" xr:uid="{2D4773D8-3B98-47BB-980C-EC8F9EB2D3CF}"/>
    <cellStyle name="Valuta 3 2 4 4 2 2 2 2" xfId="22616" xr:uid="{24AD6423-B534-41A0-9CC0-AA5F5B8C6545}"/>
    <cellStyle name="Valuta 3 2 4 4 2 2 2 2 2" xfId="45453" xr:uid="{EA6521DA-5304-4054-BEE7-05AB1D77B42F}"/>
    <cellStyle name="Valuta 3 2 4 4 2 2 2 3" xfId="34036" xr:uid="{75AFCC81-DEA9-478A-A185-7F606CFD216E}"/>
    <cellStyle name="Valuta 3 2 4 4 2 2 3" xfId="16908" xr:uid="{C42D46E9-E096-42EB-BD49-9285DA68E623}"/>
    <cellStyle name="Valuta 3 2 4 4 2 2 3 2" xfId="39745" xr:uid="{2ED9CF6C-3EF4-4C43-B9FF-0F5F0A525364}"/>
    <cellStyle name="Valuta 3 2 4 4 2 2 4" xfId="28328" xr:uid="{EB53EF2A-BF5F-4421-B74D-50710B556460}"/>
    <cellStyle name="Valuta 3 2 4 4 2 3" xfId="8345" xr:uid="{FD0E1B5B-5D95-4875-B1AF-959A78AAE991}"/>
    <cellStyle name="Valuta 3 2 4 4 2 3 2" xfId="19762" xr:uid="{0CC93E66-DF63-4ADC-85BC-9E2F5ECE5498}"/>
    <cellStyle name="Valuta 3 2 4 4 2 3 2 2" xfId="42599" xr:uid="{525C2521-BF38-4848-BA14-617C26A1C7AB}"/>
    <cellStyle name="Valuta 3 2 4 4 2 3 3" xfId="31182" xr:uid="{8A8E2AC1-3E55-475A-B9F3-4FA2BC45E373}"/>
    <cellStyle name="Valuta 3 2 4 4 2 4" xfId="14054" xr:uid="{6BF39A43-037A-40DF-B6AC-A2E8AF6F1330}"/>
    <cellStyle name="Valuta 3 2 4 4 2 4 2" xfId="36891" xr:uid="{87647BC4-C8E4-4967-8F76-1B6341ACA937}"/>
    <cellStyle name="Valuta 3 2 4 4 2 5" xfId="25474" xr:uid="{056404E4-EC39-46F2-8259-3418E9A72AB0}"/>
    <cellStyle name="Valuta 3 2 4 4 3" xfId="4063" xr:uid="{F178EC1C-C80A-4399-A5F7-4E05CB69818A}"/>
    <cellStyle name="Valuta 3 2 4 4 3 2" xfId="9772" xr:uid="{D8826C53-0922-49A6-9C0A-5FD731456183}"/>
    <cellStyle name="Valuta 3 2 4 4 3 2 2" xfId="21189" xr:uid="{B10B635F-D4E4-4712-BFC9-782BD2B78E82}"/>
    <cellStyle name="Valuta 3 2 4 4 3 2 2 2" xfId="44026" xr:uid="{2B35538E-08F5-4A28-A9CC-4DFBFA316C71}"/>
    <cellStyle name="Valuta 3 2 4 4 3 2 3" xfId="32609" xr:uid="{944AE6D6-E28A-4EA1-B309-CCD7B6D1CBF8}"/>
    <cellStyle name="Valuta 3 2 4 4 3 3" xfId="15481" xr:uid="{40AD19B1-4569-4941-BBC9-5F943CD16344}"/>
    <cellStyle name="Valuta 3 2 4 4 3 3 2" xfId="38318" xr:uid="{D9B0798D-2C04-41F0-87E4-5FF7D1E9B8B8}"/>
    <cellStyle name="Valuta 3 2 4 4 3 4" xfId="26901" xr:uid="{D248244F-DC03-4B95-A8F0-96BC17A6FB5C}"/>
    <cellStyle name="Valuta 3 2 4 4 4" xfId="6918" xr:uid="{E2066EFB-3A3A-4F71-89B8-C5734EE95D6D}"/>
    <cellStyle name="Valuta 3 2 4 4 4 2" xfId="18335" xr:uid="{AF44673D-AC9C-4562-AE6D-20860D7BA4CB}"/>
    <cellStyle name="Valuta 3 2 4 4 4 2 2" xfId="41172" xr:uid="{606721FD-464C-48A6-90B4-EB969BC1FC4E}"/>
    <cellStyle name="Valuta 3 2 4 4 4 3" xfId="29755" xr:uid="{D214E9D4-E3F1-4D8A-9ADE-CD68B845272B}"/>
    <cellStyle name="Valuta 3 2 4 4 5" xfId="12627" xr:uid="{F66BEA35-05D4-4B46-9068-0FFE8E24838C}"/>
    <cellStyle name="Valuta 3 2 4 4 5 2" xfId="35464" xr:uid="{4A6DECE8-D284-4965-A9FE-8846482E7C9C}"/>
    <cellStyle name="Valuta 3 2 4 4 6" xfId="24047" xr:uid="{1B3DA8E2-04DD-4F68-8A9D-CB7409AFF2E8}"/>
    <cellStyle name="Valuta 3 2 4 5" xfId="1382" xr:uid="{ACA97324-8ED5-41CA-A9E9-7C2AA8A92F37}"/>
    <cellStyle name="Valuta 3 2 4 5 2" xfId="2851" xr:uid="{9CC64341-8895-4A0B-8B40-33C309C8F478}"/>
    <cellStyle name="Valuta 3 2 4 5 2 2" xfId="5707" xr:uid="{424AD36F-494D-4891-9F76-71EDB7B25267}"/>
    <cellStyle name="Valuta 3 2 4 5 2 2 2" xfId="11415" xr:uid="{B4E115F7-342D-4DB1-8215-48C2E2E3E2D4}"/>
    <cellStyle name="Valuta 3 2 4 5 2 2 2 2" xfId="22833" xr:uid="{28867593-04F8-4302-9572-0C25A5074038}"/>
    <cellStyle name="Valuta 3 2 4 5 2 2 2 2 2" xfId="45670" xr:uid="{05729C7E-8CFA-4407-8EB8-8D92B7556607}"/>
    <cellStyle name="Valuta 3 2 4 5 2 2 2 3" xfId="34253" xr:uid="{EAE898ED-3F56-438F-B252-E3D2E833B7A9}"/>
    <cellStyle name="Valuta 3 2 4 5 2 2 3" xfId="17125" xr:uid="{D71DA849-ABAF-4AF8-B25B-B74C606AF740}"/>
    <cellStyle name="Valuta 3 2 4 5 2 2 3 2" xfId="39962" xr:uid="{E888A5CF-937F-4B93-9829-9EEF0CFD742A}"/>
    <cellStyle name="Valuta 3 2 4 5 2 2 4" xfId="28545" xr:uid="{ECCD534F-731C-4835-9D5D-A141E09C85BD}"/>
    <cellStyle name="Valuta 3 2 4 5 2 3" xfId="8562" xr:uid="{101D77FE-6B08-47EF-B85D-575E8AC28C32}"/>
    <cellStyle name="Valuta 3 2 4 5 2 3 2" xfId="19979" xr:uid="{7EE2F3D7-4EC6-48A9-A169-DDE19442EA5D}"/>
    <cellStyle name="Valuta 3 2 4 5 2 3 2 2" xfId="42816" xr:uid="{9AFBC793-ED20-4FFE-81D8-0AE27FAC9585}"/>
    <cellStyle name="Valuta 3 2 4 5 2 3 3" xfId="31399" xr:uid="{5331AF30-2567-47FC-B036-0842368C5BBC}"/>
    <cellStyle name="Valuta 3 2 4 5 2 4" xfId="14271" xr:uid="{7A8F857E-C7CF-4FB5-BD30-6C362BA83B7C}"/>
    <cellStyle name="Valuta 3 2 4 5 2 4 2" xfId="37108" xr:uid="{7F80532F-9D3F-467F-A633-F1085FF2FF94}"/>
    <cellStyle name="Valuta 3 2 4 5 2 5" xfId="25691" xr:uid="{38B0BE4A-AC3F-4716-B8C6-5E159625B7C8}"/>
    <cellStyle name="Valuta 3 2 4 5 3" xfId="4280" xr:uid="{B039BF6D-10FA-4D55-AE16-BD20E30E7800}"/>
    <cellStyle name="Valuta 3 2 4 5 3 2" xfId="9989" xr:uid="{20A82734-D02E-4B57-82B1-BE72CA1CB1E7}"/>
    <cellStyle name="Valuta 3 2 4 5 3 2 2" xfId="21406" xr:uid="{25ABF884-4D49-431C-9384-92D03963EA82}"/>
    <cellStyle name="Valuta 3 2 4 5 3 2 2 2" xfId="44243" xr:uid="{25B94CB3-E488-4CC8-B2FC-85D3292302FC}"/>
    <cellStyle name="Valuta 3 2 4 5 3 2 3" xfId="32826" xr:uid="{BD02E989-361D-473E-B15E-8C9170B192DE}"/>
    <cellStyle name="Valuta 3 2 4 5 3 3" xfId="15698" xr:uid="{85AF7408-D4B4-4AEF-8F7C-87843BA9D586}"/>
    <cellStyle name="Valuta 3 2 4 5 3 3 2" xfId="38535" xr:uid="{CDC7DE52-3C40-421E-8EE4-CF7EF7EA88D4}"/>
    <cellStyle name="Valuta 3 2 4 5 3 4" xfId="27118" xr:uid="{F4730B6C-E0D1-4DD5-8E96-74C7D8210A11}"/>
    <cellStyle name="Valuta 3 2 4 5 4" xfId="7135" xr:uid="{579223C6-E5E4-411F-89CF-5A1BE772A909}"/>
    <cellStyle name="Valuta 3 2 4 5 4 2" xfId="18552" xr:uid="{9C44CF18-5397-427F-B40C-E40FD919E2CD}"/>
    <cellStyle name="Valuta 3 2 4 5 4 2 2" xfId="41389" xr:uid="{D2032969-E5FC-4492-9341-B9D0C812BE45}"/>
    <cellStyle name="Valuta 3 2 4 5 4 3" xfId="29972" xr:uid="{FCD4C652-25F8-4374-A6B3-993FF09FE1CE}"/>
    <cellStyle name="Valuta 3 2 4 5 5" xfId="12844" xr:uid="{E10D8325-4AD0-4138-ADF0-49A401CED019}"/>
    <cellStyle name="Valuta 3 2 4 5 5 2" xfId="35681" xr:uid="{D2B5D410-AAD1-4CF2-B6FF-BACE190DE134}"/>
    <cellStyle name="Valuta 3 2 4 5 6" xfId="24264" xr:uid="{1E295C52-801A-4AEE-89AB-79B87A24B344}"/>
    <cellStyle name="Valuta 3 2 4 6" xfId="1629" xr:uid="{08008F82-8A6F-42F7-8308-E93933C40AF1}"/>
    <cellStyle name="Valuta 3 2 4 6 2" xfId="3068" xr:uid="{4F9A3813-8802-41E2-ACD0-89240A5AF8D8}"/>
    <cellStyle name="Valuta 3 2 4 6 2 2" xfId="5924" xr:uid="{51C9DF16-FEF5-4A46-9352-2E0AFA951468}"/>
    <cellStyle name="Valuta 3 2 4 6 2 2 2" xfId="11632" xr:uid="{8FA557A0-4187-492A-8E9C-8D3062197E2F}"/>
    <cellStyle name="Valuta 3 2 4 6 2 2 2 2" xfId="23050" xr:uid="{2BB9A3DD-492C-47E8-9122-0943C9A89378}"/>
    <cellStyle name="Valuta 3 2 4 6 2 2 2 2 2" xfId="45887" xr:uid="{528C5F71-EB85-4A98-803B-AA09CC52229E}"/>
    <cellStyle name="Valuta 3 2 4 6 2 2 2 3" xfId="34470" xr:uid="{CDEBB4D8-2513-4E2A-A881-DCAE13AFB65B}"/>
    <cellStyle name="Valuta 3 2 4 6 2 2 3" xfId="17342" xr:uid="{4AC7E3FB-AC68-4532-A3C8-DCEA12E466F9}"/>
    <cellStyle name="Valuta 3 2 4 6 2 2 3 2" xfId="40179" xr:uid="{19807D96-46AB-40D5-9D2C-888DFDD9200D}"/>
    <cellStyle name="Valuta 3 2 4 6 2 2 4" xfId="28762" xr:uid="{C9BEF9BE-7B16-487A-B179-623EA74469E7}"/>
    <cellStyle name="Valuta 3 2 4 6 2 3" xfId="8779" xr:uid="{E6958D3E-7C28-4D62-8007-9D358E458D60}"/>
    <cellStyle name="Valuta 3 2 4 6 2 3 2" xfId="20196" xr:uid="{F68FD75A-DC47-43BE-9F72-ABF52774CDF2}"/>
    <cellStyle name="Valuta 3 2 4 6 2 3 2 2" xfId="43033" xr:uid="{42927248-FD51-4CF5-A9E1-7249757DD7E0}"/>
    <cellStyle name="Valuta 3 2 4 6 2 3 3" xfId="31616" xr:uid="{892E6351-BFFB-4019-9A49-D0E6D5D7366F}"/>
    <cellStyle name="Valuta 3 2 4 6 2 4" xfId="14488" xr:uid="{EFA60F73-55E9-4A14-9EDD-9EB0BA92B24D}"/>
    <cellStyle name="Valuta 3 2 4 6 2 4 2" xfId="37325" xr:uid="{4630135A-62DD-47C5-9480-C796504163D7}"/>
    <cellStyle name="Valuta 3 2 4 6 2 5" xfId="25908" xr:uid="{FD6B92B6-75A4-4368-9A9F-3E39D91A23CA}"/>
    <cellStyle name="Valuta 3 2 4 6 3" xfId="4497" xr:uid="{FAC71DD8-19E8-4787-8187-9F8F1241161B}"/>
    <cellStyle name="Valuta 3 2 4 6 3 2" xfId="10206" xr:uid="{DB545C5B-5825-4E87-878E-24F754A39E71}"/>
    <cellStyle name="Valuta 3 2 4 6 3 2 2" xfId="21623" xr:uid="{92AD58BC-57EC-4A29-B333-A80CE3D0BD7C}"/>
    <cellStyle name="Valuta 3 2 4 6 3 2 2 2" xfId="44460" xr:uid="{7D4F9D22-0C67-47DF-BD3A-3D51DB5B6125}"/>
    <cellStyle name="Valuta 3 2 4 6 3 2 3" xfId="33043" xr:uid="{1B95E89E-8A45-4197-BEBD-ED84F3FE2E7B}"/>
    <cellStyle name="Valuta 3 2 4 6 3 3" xfId="15915" xr:uid="{2E69D907-1527-4D0D-A121-97E1190C2ACD}"/>
    <cellStyle name="Valuta 3 2 4 6 3 3 2" xfId="38752" xr:uid="{562CD4E5-550A-48ED-9679-A90F2EE9D51E}"/>
    <cellStyle name="Valuta 3 2 4 6 3 4" xfId="27335" xr:uid="{F6728C75-618E-4077-8FAF-8A4B4FC5306C}"/>
    <cellStyle name="Valuta 3 2 4 6 4" xfId="7352" xr:uid="{49EC2551-0002-4B04-A7E0-1C5A8D8AEC53}"/>
    <cellStyle name="Valuta 3 2 4 6 4 2" xfId="18769" xr:uid="{A43DE574-DE21-4B74-8F0A-A1EEE26FCC0A}"/>
    <cellStyle name="Valuta 3 2 4 6 4 2 2" xfId="41606" xr:uid="{7536BC41-BAF5-4D11-9305-E07DF4F314B9}"/>
    <cellStyle name="Valuta 3 2 4 6 4 3" xfId="30189" xr:uid="{1E2EDFAA-22FC-414D-A66F-183F9E496898}"/>
    <cellStyle name="Valuta 3 2 4 6 5" xfId="13061" xr:uid="{EE2D19B0-AF27-4DAA-ADF6-E0FAABCE4D95}"/>
    <cellStyle name="Valuta 3 2 4 6 5 2" xfId="35898" xr:uid="{E4389DAC-14C1-4688-B1D9-5D759CDBBF12}"/>
    <cellStyle name="Valuta 3 2 4 6 6" xfId="24481" xr:uid="{807B15D3-903E-4152-8A4E-E56211CC2CDB}"/>
    <cellStyle name="Valuta 3 2 4 7" xfId="1983" xr:uid="{48872315-320C-405A-A482-FCD7E8BC06B6}"/>
    <cellStyle name="Valuta 3 2 4 7 2" xfId="4839" xr:uid="{D3601B11-D5C4-4FBF-A50E-35EC375893EF}"/>
    <cellStyle name="Valuta 3 2 4 7 2 2" xfId="10547" xr:uid="{26436C46-72D6-49F3-8ECD-375B39D1EC54}"/>
    <cellStyle name="Valuta 3 2 4 7 2 2 2" xfId="21965" xr:uid="{FCFFE1B4-AF3B-4961-BD05-3BC191E54FDE}"/>
    <cellStyle name="Valuta 3 2 4 7 2 2 2 2" xfId="44802" xr:uid="{7E955AF2-F3A0-4451-9068-3B1355B15ADE}"/>
    <cellStyle name="Valuta 3 2 4 7 2 2 3" xfId="33385" xr:uid="{B59BCF9F-2E63-4C5F-A158-D400024CEE69}"/>
    <cellStyle name="Valuta 3 2 4 7 2 3" xfId="16257" xr:uid="{F253748C-E3DF-4FD0-BA7C-90AE8A9195BF}"/>
    <cellStyle name="Valuta 3 2 4 7 2 3 2" xfId="39094" xr:uid="{C2061844-E50B-4980-AF32-0DE51AB2E066}"/>
    <cellStyle name="Valuta 3 2 4 7 2 4" xfId="27677" xr:uid="{48F64380-B3B8-44DB-9576-96BC638C6F2F}"/>
    <cellStyle name="Valuta 3 2 4 7 3" xfId="7694" xr:uid="{DD8AC69E-DD36-438E-AB69-EAFBAB884E44}"/>
    <cellStyle name="Valuta 3 2 4 7 3 2" xfId="19111" xr:uid="{5AED5AE6-676C-4EB1-9D78-1EABCB8CC47A}"/>
    <cellStyle name="Valuta 3 2 4 7 3 2 2" xfId="41948" xr:uid="{641A3A61-D713-455C-BB82-F3760F453E87}"/>
    <cellStyle name="Valuta 3 2 4 7 3 3" xfId="30531" xr:uid="{12EADB4A-0629-4057-8CF1-04ED7BD51B58}"/>
    <cellStyle name="Valuta 3 2 4 7 4" xfId="13403" xr:uid="{A0273AEA-EAAD-468C-A628-A88850E6008E}"/>
    <cellStyle name="Valuta 3 2 4 7 4 2" xfId="36240" xr:uid="{9F13E021-AD56-44D5-A88E-128B6D67350B}"/>
    <cellStyle name="Valuta 3 2 4 7 5" xfId="24823" xr:uid="{4E1293D9-7BB7-4D21-BB6A-C102E0449D65}"/>
    <cellStyle name="Valuta 3 2 4 8" xfId="3412" xr:uid="{3A88CBE1-8772-48F2-AD04-82CF6E7EC6C0}"/>
    <cellStyle name="Valuta 3 2 4 8 2" xfId="9121" xr:uid="{947D2931-1C75-4E0C-9208-A7E5B5C20D5B}"/>
    <cellStyle name="Valuta 3 2 4 8 2 2" xfId="20538" xr:uid="{D2E728C7-01B2-45E3-AABA-6B4831634705}"/>
    <cellStyle name="Valuta 3 2 4 8 2 2 2" xfId="43375" xr:uid="{FED6927E-8A1B-434C-A058-F1804536F454}"/>
    <cellStyle name="Valuta 3 2 4 8 2 3" xfId="31958" xr:uid="{3C022435-6D7C-4508-82F9-E251FBA504E9}"/>
    <cellStyle name="Valuta 3 2 4 8 3" xfId="14830" xr:uid="{A3EF4276-0713-4AF1-AE5C-A8723DC1AEDF}"/>
    <cellStyle name="Valuta 3 2 4 8 3 2" xfId="37667" xr:uid="{11AA99F2-DC4F-4666-A6F1-DC96D2EBAD96}"/>
    <cellStyle name="Valuta 3 2 4 8 4" xfId="26250" xr:uid="{46C72724-58F4-42DA-89EE-522AD413A7ED}"/>
    <cellStyle name="Valuta 3 2 4 9" xfId="6267" xr:uid="{751784E6-1D61-45E7-922E-8A413C14B891}"/>
    <cellStyle name="Valuta 3 2 4 9 2" xfId="17684" xr:uid="{D22C38DB-ACE2-464A-94A3-77BCA37920D0}"/>
    <cellStyle name="Valuta 3 2 4 9 2 2" xfId="40521" xr:uid="{030EDA53-3EEE-4C43-BFD9-3231D23C6625}"/>
    <cellStyle name="Valuta 3 2 4 9 3" xfId="29104" xr:uid="{B6B8157F-75D9-401D-A643-123F504E9888}"/>
    <cellStyle name="Valuta 3 2 5" xfId="185" xr:uid="{CAB2DC76-F16E-4062-ACC7-435D8CFEF901}"/>
    <cellStyle name="Valuta 3 2 5 2" xfId="1836" xr:uid="{5EBBA78A-A90E-47D9-8B55-8A1C62A22F71}"/>
    <cellStyle name="Valuta 3 2 5 2 2" xfId="4692" xr:uid="{DF7D4A33-5096-4BDE-BE76-42A334D3750F}"/>
    <cellStyle name="Valuta 3 2 5 2 2 2" xfId="10401" xr:uid="{7B2CECA7-DB7D-4950-9E5B-76425927EB97}"/>
    <cellStyle name="Valuta 3 2 5 2 2 2 2" xfId="21818" xr:uid="{E32EB3D0-DAB1-48C1-A091-82A4F85F8D9F}"/>
    <cellStyle name="Valuta 3 2 5 2 2 2 2 2" xfId="44655" xr:uid="{899A76C8-1303-404E-AFED-85E309B7BAE4}"/>
    <cellStyle name="Valuta 3 2 5 2 2 2 3" xfId="33238" xr:uid="{B1F80426-79C0-484E-8656-4B819DE4AB17}"/>
    <cellStyle name="Valuta 3 2 5 2 2 3" xfId="16110" xr:uid="{DB8F3732-0167-433B-AF65-B620621C5B1F}"/>
    <cellStyle name="Valuta 3 2 5 2 2 3 2" xfId="38947" xr:uid="{3A6C4F9D-7142-492A-A7E7-6917547A842E}"/>
    <cellStyle name="Valuta 3 2 5 2 2 4" xfId="27530" xr:uid="{4E041415-17C7-40EB-8805-29F968925657}"/>
    <cellStyle name="Valuta 3 2 5 2 3" xfId="7547" xr:uid="{C5BEFE63-C76F-46D6-A156-C615CA9578B6}"/>
    <cellStyle name="Valuta 3 2 5 2 3 2" xfId="18964" xr:uid="{E601E8ED-CC7B-40CB-A75C-F7CF04FCAFAC}"/>
    <cellStyle name="Valuta 3 2 5 2 3 2 2" xfId="41801" xr:uid="{877C6188-4EA8-4932-95B5-3D0D77133DCE}"/>
    <cellStyle name="Valuta 3 2 5 2 3 3" xfId="30384" xr:uid="{D6BB58F1-1D00-4BA5-836C-842B90098881}"/>
    <cellStyle name="Valuta 3 2 5 2 4" xfId="13256" xr:uid="{B6E82CB6-0396-41B5-ABB5-99873EEA145B}"/>
    <cellStyle name="Valuta 3 2 5 2 4 2" xfId="36093" xr:uid="{C67CDE44-CD1B-42A2-BAFC-2868F737D741}"/>
    <cellStyle name="Valuta 3 2 5 2 5" xfId="24676" xr:uid="{9B3A0B0F-7BA6-4FCA-B5EB-0BAE960ACDB3}"/>
    <cellStyle name="Valuta 3 2 5 3" xfId="3265" xr:uid="{5A86321C-6A2C-4E09-8D91-EAD31BE11883}"/>
    <cellStyle name="Valuta 3 2 5 3 2" xfId="8974" xr:uid="{707F9935-8C8D-48C8-8C0D-B548A2781888}"/>
    <cellStyle name="Valuta 3 2 5 3 2 2" xfId="20391" xr:uid="{8E635093-0171-4F1C-BCB3-68774FA0159F}"/>
    <cellStyle name="Valuta 3 2 5 3 2 2 2" xfId="43228" xr:uid="{1EC85CF8-A960-46BA-BBE8-8D2E871F6A33}"/>
    <cellStyle name="Valuta 3 2 5 3 2 3" xfId="31811" xr:uid="{8F3AD17B-33AE-41F4-8113-3D1CC412CF56}"/>
    <cellStyle name="Valuta 3 2 5 3 3" xfId="14683" xr:uid="{2BB2C7D2-EB55-48D3-B4A8-7BADEA8CD8E5}"/>
    <cellStyle name="Valuta 3 2 5 3 3 2" xfId="37520" xr:uid="{59A7207A-FCA5-4A70-8A5C-848965F32296}"/>
    <cellStyle name="Valuta 3 2 5 3 4" xfId="26103" xr:uid="{D7BCE976-7730-4CB7-AFD0-E1445578181B}"/>
    <cellStyle name="Valuta 3 2 5 4" xfId="6120" xr:uid="{4927FBEC-A3FD-4958-9A39-E20E591FC070}"/>
    <cellStyle name="Valuta 3 2 5 4 2" xfId="17537" xr:uid="{ACB949CE-A55F-447B-87D0-DD12A045A1A2}"/>
    <cellStyle name="Valuta 3 2 5 4 2 2" xfId="40374" xr:uid="{AA9C1A51-F352-4143-880F-FDD505B2DD4A}"/>
    <cellStyle name="Valuta 3 2 5 4 3" xfId="28957" xr:uid="{1BB6CC59-C3B5-4BCA-B8FA-FAFDB85EAE30}"/>
    <cellStyle name="Valuta 3 2 5 5" xfId="11829" xr:uid="{A4D76463-4DA9-4382-A7FA-00082B76864A}"/>
    <cellStyle name="Valuta 3 2 5 5 2" xfId="34666" xr:uid="{404E0F66-E9FD-42E5-9E67-AE8B2FCC05B8}"/>
    <cellStyle name="Valuta 3 2 5 6" xfId="23249" xr:uid="{2CA576F8-2A22-4581-82C0-253B9C05E916}"/>
    <cellStyle name="Valuta 3 2 6" xfId="491" xr:uid="{4C494D02-5F98-48F5-85D5-5DCF5854D6B2}"/>
    <cellStyle name="Valuta 3 2 6 2" xfId="2086" xr:uid="{9ED8F1E2-FE0B-4CE9-A7E6-E87D73AFDBF8}"/>
    <cellStyle name="Valuta 3 2 6 2 2" xfId="4942" xr:uid="{73C9BA22-C738-4B5C-B3A9-378BFCC5FE6B}"/>
    <cellStyle name="Valuta 3 2 6 2 2 2" xfId="10650" xr:uid="{732C2B91-BD26-4389-A7C6-AD18CC079550}"/>
    <cellStyle name="Valuta 3 2 6 2 2 2 2" xfId="22068" xr:uid="{34480AF9-8D91-4BCD-B739-2B16A81A9144}"/>
    <cellStyle name="Valuta 3 2 6 2 2 2 2 2" xfId="44905" xr:uid="{F26EC687-0304-4741-9625-4F6C1A42AADB}"/>
    <cellStyle name="Valuta 3 2 6 2 2 2 3" xfId="33488" xr:uid="{932741E5-787C-4E62-8383-3A5FDCC93032}"/>
    <cellStyle name="Valuta 3 2 6 2 2 3" xfId="16360" xr:uid="{0FBF1BA2-2FB0-4B3D-9546-6E370D8B2D46}"/>
    <cellStyle name="Valuta 3 2 6 2 2 3 2" xfId="39197" xr:uid="{D7F0BBE9-1637-4800-8172-B28824142D74}"/>
    <cellStyle name="Valuta 3 2 6 2 2 4" xfId="27780" xr:uid="{2EFA7498-0C68-4FB4-AB62-9C1F160FDB1A}"/>
    <cellStyle name="Valuta 3 2 6 2 3" xfId="7797" xr:uid="{DC31F220-CA1B-47BD-8246-1A2B38184474}"/>
    <cellStyle name="Valuta 3 2 6 2 3 2" xfId="19214" xr:uid="{CA221E4D-4424-4803-8A41-1D7C82BD36D5}"/>
    <cellStyle name="Valuta 3 2 6 2 3 2 2" xfId="42051" xr:uid="{247DC294-CD73-4E52-AC69-76B13F7B922C}"/>
    <cellStyle name="Valuta 3 2 6 2 3 3" xfId="30634" xr:uid="{BA3C1D88-EBA3-4DF8-976A-B54DA75E36CC}"/>
    <cellStyle name="Valuta 3 2 6 2 4" xfId="13506" xr:uid="{9B7C4A04-A273-4217-BD50-3458EEAA2A0B}"/>
    <cellStyle name="Valuta 3 2 6 2 4 2" xfId="36343" xr:uid="{0C38A61A-9B70-4E89-AE28-14F1FF4603B5}"/>
    <cellStyle name="Valuta 3 2 6 2 5" xfId="24926" xr:uid="{8B403723-7089-46F6-A1C3-129C0AC12BFE}"/>
    <cellStyle name="Valuta 3 2 6 3" xfId="3515" xr:uid="{0D022F4C-3EA0-4B96-8447-1DDC75674BB4}"/>
    <cellStyle name="Valuta 3 2 6 3 2" xfId="9224" xr:uid="{F3B68078-B666-4818-BEB9-BDAA1800D4DC}"/>
    <cellStyle name="Valuta 3 2 6 3 2 2" xfId="20641" xr:uid="{11964B6F-3553-4FFB-A4C7-86623CEACB73}"/>
    <cellStyle name="Valuta 3 2 6 3 2 2 2" xfId="43478" xr:uid="{59670B89-28E2-44B6-8E4B-F31B1C481F52}"/>
    <cellStyle name="Valuta 3 2 6 3 2 3" xfId="32061" xr:uid="{8D59349B-54D7-4484-966B-93CCC274616E}"/>
    <cellStyle name="Valuta 3 2 6 3 3" xfId="14933" xr:uid="{4E8646C7-CA6F-4B22-B735-D68766BF7CE5}"/>
    <cellStyle name="Valuta 3 2 6 3 3 2" xfId="37770" xr:uid="{FFF10089-5152-4212-A059-0B4F89C53591}"/>
    <cellStyle name="Valuta 3 2 6 3 4" xfId="26353" xr:uid="{D208C4A2-E75F-4570-84EE-EE3A141724E2}"/>
    <cellStyle name="Valuta 3 2 6 4" xfId="6370" xr:uid="{CD30FCF5-447D-40C1-A9B8-8DA449EB56C0}"/>
    <cellStyle name="Valuta 3 2 6 4 2" xfId="17787" xr:uid="{3D1EB613-0901-4A38-AB8C-7E8FBA6B1F62}"/>
    <cellStyle name="Valuta 3 2 6 4 2 2" xfId="40624" xr:uid="{3EB6EE9D-A1C8-4EC5-970F-C477B6DB6E58}"/>
    <cellStyle name="Valuta 3 2 6 4 3" xfId="29207" xr:uid="{6741862E-44D9-47CF-9747-50B9B213B7D4}"/>
    <cellStyle name="Valuta 3 2 6 5" xfId="12079" xr:uid="{6D631993-211F-4611-90D0-EED884B8DB76}"/>
    <cellStyle name="Valuta 3 2 6 5 2" xfId="34916" xr:uid="{DA984CBF-75FA-44CD-9C5C-2846E464C50D}"/>
    <cellStyle name="Valuta 3 2 6 6" xfId="23499" xr:uid="{4C30989F-079B-4367-ACD5-A8AAB6D2FFCC}"/>
    <cellStyle name="Valuta 3 2 7" xfId="757" xr:uid="{2939ACEF-E337-47C8-9F1A-BFBED4BAE0E9}"/>
    <cellStyle name="Valuta 3 2 7 2" xfId="2303" xr:uid="{E4B7A752-4130-4A60-AD96-C1BCF414B046}"/>
    <cellStyle name="Valuta 3 2 7 2 2" xfId="5159" xr:uid="{6B575855-D02C-43F5-B352-75B7A77BCFDD}"/>
    <cellStyle name="Valuta 3 2 7 2 2 2" xfId="10867" xr:uid="{CB276E98-64EA-472C-B768-1AE8D0709FAD}"/>
    <cellStyle name="Valuta 3 2 7 2 2 2 2" xfId="22285" xr:uid="{76C87F63-57FA-42E3-8186-EA93C2F55443}"/>
    <cellStyle name="Valuta 3 2 7 2 2 2 2 2" xfId="45122" xr:uid="{8CE71660-C5A2-4079-B69A-BD027AC842F9}"/>
    <cellStyle name="Valuta 3 2 7 2 2 2 3" xfId="33705" xr:uid="{2CE15EA7-C93D-43A2-8501-AF1DA59A960A}"/>
    <cellStyle name="Valuta 3 2 7 2 2 3" xfId="16577" xr:uid="{93A4A009-4BD8-4B66-90A2-8F1DCD6F1355}"/>
    <cellStyle name="Valuta 3 2 7 2 2 3 2" xfId="39414" xr:uid="{7951B227-57DC-4689-B38F-D5C46D1454DA}"/>
    <cellStyle name="Valuta 3 2 7 2 2 4" xfId="27997" xr:uid="{79CA574D-EB26-4C89-A9FF-B09A38460A2D}"/>
    <cellStyle name="Valuta 3 2 7 2 3" xfId="8014" xr:uid="{71D741B7-6F62-4316-9296-5553B6584740}"/>
    <cellStyle name="Valuta 3 2 7 2 3 2" xfId="19431" xr:uid="{ED727B85-0092-4ACC-965B-22433BAE838A}"/>
    <cellStyle name="Valuta 3 2 7 2 3 2 2" xfId="42268" xr:uid="{669A2822-4359-4547-9674-6BEAA8C23A42}"/>
    <cellStyle name="Valuta 3 2 7 2 3 3" xfId="30851" xr:uid="{36122966-8B14-4A91-88D5-E20AE7E2FBE0}"/>
    <cellStyle name="Valuta 3 2 7 2 4" xfId="13723" xr:uid="{C73262DD-5EDC-42F9-B142-43053FCE385E}"/>
    <cellStyle name="Valuta 3 2 7 2 4 2" xfId="36560" xr:uid="{B26620C6-C706-4F3F-AE48-3299CAF3B36A}"/>
    <cellStyle name="Valuta 3 2 7 2 5" xfId="25143" xr:uid="{4A13999E-6F15-4BDF-A7D6-C2BDB8970816}"/>
    <cellStyle name="Valuta 3 2 7 3" xfId="3732" xr:uid="{1B4EA44E-02D7-47E3-A083-0EE6AB6149ED}"/>
    <cellStyle name="Valuta 3 2 7 3 2" xfId="9441" xr:uid="{D1AD007A-3AAC-4877-9ADB-37553D764D32}"/>
    <cellStyle name="Valuta 3 2 7 3 2 2" xfId="20858" xr:uid="{C717E965-BB09-481E-9B2B-F20CBA2768A2}"/>
    <cellStyle name="Valuta 3 2 7 3 2 2 2" xfId="43695" xr:uid="{7AA8AA0E-10D0-466B-89D2-5401665250B0}"/>
    <cellStyle name="Valuta 3 2 7 3 2 3" xfId="32278" xr:uid="{443DEF5F-D620-4D5D-A36A-D3DC47195E78}"/>
    <cellStyle name="Valuta 3 2 7 3 3" xfId="15150" xr:uid="{655298A1-C924-424F-ADBB-E7FDE978EA45}"/>
    <cellStyle name="Valuta 3 2 7 3 3 2" xfId="37987" xr:uid="{2890FD79-1249-4575-80C0-AFDB9D9E3702}"/>
    <cellStyle name="Valuta 3 2 7 3 4" xfId="26570" xr:uid="{77261B51-16DE-47CB-A6A0-F5E36F95DB18}"/>
    <cellStyle name="Valuta 3 2 7 4" xfId="6587" xr:uid="{43D1DB87-580C-4FD6-9D30-6CE290004585}"/>
    <cellStyle name="Valuta 3 2 7 4 2" xfId="18004" xr:uid="{F0E79AC0-865C-48F1-BB89-503A1EDA23F2}"/>
    <cellStyle name="Valuta 3 2 7 4 2 2" xfId="40841" xr:uid="{39F1BA2B-87D2-4856-99E9-B618DF5CD3CD}"/>
    <cellStyle name="Valuta 3 2 7 4 3" xfId="29424" xr:uid="{684F6E8C-C22B-431F-85EA-B179CA9820C4}"/>
    <cellStyle name="Valuta 3 2 7 5" xfId="12296" xr:uid="{B69F0FA5-F098-41E3-95CD-0475DB4F28A5}"/>
    <cellStyle name="Valuta 3 2 7 5 2" xfId="35133" xr:uid="{F5989525-A347-448A-84B2-762260F590C6}"/>
    <cellStyle name="Valuta 3 2 7 6" xfId="23716" xr:uid="{444113E7-FC54-4DAF-BFB6-FACD3C2EB958}"/>
    <cellStyle name="Valuta 3 2 8" xfId="1004" xr:uid="{3F4C13A5-A932-439B-A1E9-DCA1B66D80B1}"/>
    <cellStyle name="Valuta 3 2 8 2" xfId="2520" xr:uid="{98D24F13-26C6-4D43-B58D-5E254E92C21E}"/>
    <cellStyle name="Valuta 3 2 8 2 2" xfId="5376" xr:uid="{186BB6B5-75DD-4D3E-B0D2-83AB09E98B5F}"/>
    <cellStyle name="Valuta 3 2 8 2 2 2" xfId="11084" xr:uid="{2F2E9B83-A575-45E2-AF2E-45EE94B3B6BE}"/>
    <cellStyle name="Valuta 3 2 8 2 2 2 2" xfId="22502" xr:uid="{35226148-4239-4D02-9753-3EE2ABC38339}"/>
    <cellStyle name="Valuta 3 2 8 2 2 2 2 2" xfId="45339" xr:uid="{822B3ACE-3122-4E84-87F6-44F86607B534}"/>
    <cellStyle name="Valuta 3 2 8 2 2 2 3" xfId="33922" xr:uid="{2613B7B2-82A6-40F5-AFFB-1D2E47A441F8}"/>
    <cellStyle name="Valuta 3 2 8 2 2 3" xfId="16794" xr:uid="{23B7BFEF-BDCC-4E20-B773-EFB109C859C8}"/>
    <cellStyle name="Valuta 3 2 8 2 2 3 2" xfId="39631" xr:uid="{51AB6EE1-5500-4F8B-BA2E-C23E5A2FD3A3}"/>
    <cellStyle name="Valuta 3 2 8 2 2 4" xfId="28214" xr:uid="{83D6AD22-1953-4F86-A769-B89AF48F2559}"/>
    <cellStyle name="Valuta 3 2 8 2 3" xfId="8231" xr:uid="{0D7510B0-3AB6-4553-A28F-FD535B073BA3}"/>
    <cellStyle name="Valuta 3 2 8 2 3 2" xfId="19648" xr:uid="{71325C73-57D6-4875-A600-83F808CF61CA}"/>
    <cellStyle name="Valuta 3 2 8 2 3 2 2" xfId="42485" xr:uid="{88D37866-E9DA-4EA3-A636-BC350B837496}"/>
    <cellStyle name="Valuta 3 2 8 2 3 3" xfId="31068" xr:uid="{CD3C3CAC-461F-4DD1-B713-3B2538531212}"/>
    <cellStyle name="Valuta 3 2 8 2 4" xfId="13940" xr:uid="{EDBCDA02-5EB4-4A80-9005-694C0887D3F6}"/>
    <cellStyle name="Valuta 3 2 8 2 4 2" xfId="36777" xr:uid="{989BE229-C564-4C8F-AEF1-FEA1F6D8456E}"/>
    <cellStyle name="Valuta 3 2 8 2 5" xfId="25360" xr:uid="{127EA1B2-EC0B-4D5A-945C-C6655F082841}"/>
    <cellStyle name="Valuta 3 2 8 3" xfId="3949" xr:uid="{34948839-CD0E-4ADC-B75E-7117824C255F}"/>
    <cellStyle name="Valuta 3 2 8 3 2" xfId="9658" xr:uid="{556500C7-E9EE-4453-B74B-43BBA0FA6DA3}"/>
    <cellStyle name="Valuta 3 2 8 3 2 2" xfId="21075" xr:uid="{7B936BAA-4689-4B6B-B1D6-BD092BDC7FB2}"/>
    <cellStyle name="Valuta 3 2 8 3 2 2 2" xfId="43912" xr:uid="{DFD8E947-9070-48F5-89FC-F9B0621476B7}"/>
    <cellStyle name="Valuta 3 2 8 3 2 3" xfId="32495" xr:uid="{4BAA5AB1-6D7E-4705-AB8C-83E42E059D83}"/>
    <cellStyle name="Valuta 3 2 8 3 3" xfId="15367" xr:uid="{CF177867-DCA9-4086-A721-8DAC129C5370}"/>
    <cellStyle name="Valuta 3 2 8 3 3 2" xfId="38204" xr:uid="{EB1D74FF-9261-4052-A943-B19101C8F7D7}"/>
    <cellStyle name="Valuta 3 2 8 3 4" xfId="26787" xr:uid="{0CD10C7B-70CD-4112-B15D-4A9F3F0CF91D}"/>
    <cellStyle name="Valuta 3 2 8 4" xfId="6804" xr:uid="{DA6921B4-D68F-43E7-85CB-6157177DB432}"/>
    <cellStyle name="Valuta 3 2 8 4 2" xfId="18221" xr:uid="{25BB1681-B34E-43F7-9EF0-38D4226518A5}"/>
    <cellStyle name="Valuta 3 2 8 4 2 2" xfId="41058" xr:uid="{96501429-D480-4092-8AE8-D23A5FDEA09D}"/>
    <cellStyle name="Valuta 3 2 8 4 3" xfId="29641" xr:uid="{136BC096-53A3-4EEC-B4FA-FD25D73F3291}"/>
    <cellStyle name="Valuta 3 2 8 5" xfId="12513" xr:uid="{11F2C57E-D0C3-4159-BDF4-A98AD3B8B74E}"/>
    <cellStyle name="Valuta 3 2 8 5 2" xfId="35350" xr:uid="{C6F44445-A924-4D54-B30D-1824AD8765D8}"/>
    <cellStyle name="Valuta 3 2 8 6" xfId="23933" xr:uid="{869B84DC-1358-4E77-804E-DAEF7B9B7F15}"/>
    <cellStyle name="Valuta 3 2 9" xfId="1251" xr:uid="{83AE53CA-804F-417A-B662-A542181F5543}"/>
    <cellStyle name="Valuta 3 2 9 2" xfId="2737" xr:uid="{96AAA2DE-26AD-4365-812D-3F1168472CAF}"/>
    <cellStyle name="Valuta 3 2 9 2 2" xfId="5593" xr:uid="{71441DEE-AE3F-4947-A744-86195CEAA6D1}"/>
    <cellStyle name="Valuta 3 2 9 2 2 2" xfId="11301" xr:uid="{2C6DD409-A680-400F-9526-1AC1057BC834}"/>
    <cellStyle name="Valuta 3 2 9 2 2 2 2" xfId="22719" xr:uid="{71D9CAD1-1479-47E3-981E-5586F648AB07}"/>
    <cellStyle name="Valuta 3 2 9 2 2 2 2 2" xfId="45556" xr:uid="{024E51D8-1069-4D16-AF86-C9FA21D43276}"/>
    <cellStyle name="Valuta 3 2 9 2 2 2 3" xfId="34139" xr:uid="{CD31C2FD-1979-485D-B603-3C374026DE85}"/>
    <cellStyle name="Valuta 3 2 9 2 2 3" xfId="17011" xr:uid="{004DCA0B-B51D-434D-86B6-A0E5A1A3E8DC}"/>
    <cellStyle name="Valuta 3 2 9 2 2 3 2" xfId="39848" xr:uid="{30CFDFDF-0492-4188-95BD-F8E47A9837F4}"/>
    <cellStyle name="Valuta 3 2 9 2 2 4" xfId="28431" xr:uid="{BAE5CA72-5E17-445B-840E-46F6C19C5EF8}"/>
    <cellStyle name="Valuta 3 2 9 2 3" xfId="8448" xr:uid="{4D9D37C1-91CD-4778-9408-CA0D6B68882A}"/>
    <cellStyle name="Valuta 3 2 9 2 3 2" xfId="19865" xr:uid="{1557CF0F-D5D4-41DD-9EE2-F84F499741F9}"/>
    <cellStyle name="Valuta 3 2 9 2 3 2 2" xfId="42702" xr:uid="{50644FB0-E33D-451F-B693-614F0DD76792}"/>
    <cellStyle name="Valuta 3 2 9 2 3 3" xfId="31285" xr:uid="{7B2EAA51-58FD-44A5-A340-7FA3DCE40F4F}"/>
    <cellStyle name="Valuta 3 2 9 2 4" xfId="14157" xr:uid="{8D9DE73C-B323-4D59-A804-2C9A47B38951}"/>
    <cellStyle name="Valuta 3 2 9 2 4 2" xfId="36994" xr:uid="{2585064F-B32A-4FEF-8415-CA1225AF99DF}"/>
    <cellStyle name="Valuta 3 2 9 2 5" xfId="25577" xr:uid="{BBE8414F-0371-433D-9653-431D05809EC1}"/>
    <cellStyle name="Valuta 3 2 9 3" xfId="4166" xr:uid="{B8A9E884-D8A3-4F5E-95B2-BFD63CEE2351}"/>
    <cellStyle name="Valuta 3 2 9 3 2" xfId="9875" xr:uid="{DF8E4AD5-03CE-48DE-BF10-AFD6DCF2404A}"/>
    <cellStyle name="Valuta 3 2 9 3 2 2" xfId="21292" xr:uid="{BFC14205-5462-4A3E-9836-3B00044FAE3E}"/>
    <cellStyle name="Valuta 3 2 9 3 2 2 2" xfId="44129" xr:uid="{614D643F-A228-4E96-B099-E13DA8178755}"/>
    <cellStyle name="Valuta 3 2 9 3 2 3" xfId="32712" xr:uid="{4876A23D-5C32-45E5-A4E3-2AD4176E80F1}"/>
    <cellStyle name="Valuta 3 2 9 3 3" xfId="15584" xr:uid="{AC9BDAF3-1F4A-44F1-B3BA-A2B612AB5E27}"/>
    <cellStyle name="Valuta 3 2 9 3 3 2" xfId="38421" xr:uid="{D8E060CF-A373-4A91-B7A6-0B56C1F2D79F}"/>
    <cellStyle name="Valuta 3 2 9 3 4" xfId="27004" xr:uid="{3EA07927-C81C-43E9-B416-6B84E25CB82C}"/>
    <cellStyle name="Valuta 3 2 9 4" xfId="7021" xr:uid="{1D5172DD-8101-49C4-932A-2735344169FD}"/>
    <cellStyle name="Valuta 3 2 9 4 2" xfId="18438" xr:uid="{349C877E-6A87-4D6C-ACE2-CCE800F1D335}"/>
    <cellStyle name="Valuta 3 2 9 4 2 2" xfId="41275" xr:uid="{647FB27F-7AFC-469D-9335-5FD56337A498}"/>
    <cellStyle name="Valuta 3 2 9 4 3" xfId="29858" xr:uid="{E3701C04-99E2-42F3-B57A-B89442F22DBE}"/>
    <cellStyle name="Valuta 3 2 9 5" xfId="12730" xr:uid="{7179DEEC-CE62-4923-9F0B-74D037AADFF7}"/>
    <cellStyle name="Valuta 3 2 9 5 2" xfId="35567" xr:uid="{2953FE83-746E-481A-85E9-15A4C51645AE}"/>
    <cellStyle name="Valuta 3 2 9 6" xfId="24150" xr:uid="{D8AA5B30-6797-43E0-99DB-192A31DEF2EC}"/>
    <cellStyle name="Valuta 3 3" xfId="37" xr:uid="{00000000-0005-0000-0000-00006E000000}"/>
    <cellStyle name="Valuta 3 3 2" xfId="86" xr:uid="{00000000-0005-0000-0000-00006F000000}"/>
    <cellStyle name="Valuta 3 3 3" xfId="190" xr:uid="{E8442DBC-C113-4306-A303-B2BF181B7C61}"/>
    <cellStyle name="Valuta 3 4" xfId="72" xr:uid="{00000000-0005-0000-0000-000070000000}"/>
    <cellStyle name="Valuta 3 4 2" xfId="255" xr:uid="{F4DED842-8C89-4AA6-89BB-B83A6B48B816}"/>
    <cellStyle name="Valuta 3 4 2 2" xfId="1886" xr:uid="{5507CC4D-6370-4E07-A907-2B91AC7851CD}"/>
    <cellStyle name="Valuta 3 4 2 2 2" xfId="4742" xr:uid="{C4EABC93-E59D-4C66-B303-48C7551B0B4F}"/>
    <cellStyle name="Valuta 3 4 2 2 2 2" xfId="10451" xr:uid="{AD62C8FE-E3F1-4915-B664-741CE1CE7EAA}"/>
    <cellStyle name="Valuta 3 4 2 2 2 2 2" xfId="21868" xr:uid="{B040B336-748F-40DF-A420-5DD3DFE91D6C}"/>
    <cellStyle name="Valuta 3 4 2 2 2 2 2 2" xfId="44705" xr:uid="{7A9D40F2-148E-4EE9-A7FB-5EFDB7BE9E14}"/>
    <cellStyle name="Valuta 3 4 2 2 2 2 3" xfId="33288" xr:uid="{A60F9CDE-7FC9-4468-9C72-BAF8C807CFF4}"/>
    <cellStyle name="Valuta 3 4 2 2 2 3" xfId="16160" xr:uid="{4C5F6BE4-8F86-41AF-A5F4-7C163F0551CC}"/>
    <cellStyle name="Valuta 3 4 2 2 2 3 2" xfId="38997" xr:uid="{85C2F031-5B3B-452C-8908-E083CAE0B866}"/>
    <cellStyle name="Valuta 3 4 2 2 2 4" xfId="27580" xr:uid="{6CDE0055-36FF-4FC0-B871-0C19E231CB2A}"/>
    <cellStyle name="Valuta 3 4 2 2 3" xfId="7597" xr:uid="{2A97DC57-2C0D-47F2-966A-8D912544690D}"/>
    <cellStyle name="Valuta 3 4 2 2 3 2" xfId="19014" xr:uid="{B1CA0B20-DD3E-4562-A15D-766063884717}"/>
    <cellStyle name="Valuta 3 4 2 2 3 2 2" xfId="41851" xr:uid="{6FC6ED10-4967-4ED7-B496-731ECDEA9F34}"/>
    <cellStyle name="Valuta 3 4 2 2 3 3" xfId="30434" xr:uid="{53E4985D-735E-45FB-B3F1-43DC1EE715D6}"/>
    <cellStyle name="Valuta 3 4 2 2 4" xfId="13306" xr:uid="{26FD29F6-3DAD-414C-BAFA-DE1032A7BDAB}"/>
    <cellStyle name="Valuta 3 4 2 2 4 2" xfId="36143" xr:uid="{85A34199-9548-4175-8D0D-D194770317B4}"/>
    <cellStyle name="Valuta 3 4 2 2 5" xfId="24726" xr:uid="{B1D86180-1AEF-4A09-B134-B7B02C421E1D}"/>
    <cellStyle name="Valuta 3 4 2 3" xfId="3315" xr:uid="{340C7805-E904-45F5-8783-F0F5A657E25E}"/>
    <cellStyle name="Valuta 3 4 2 3 2" xfId="9024" xr:uid="{90381884-C507-4390-B984-1DA4E443DB65}"/>
    <cellStyle name="Valuta 3 4 2 3 2 2" xfId="20441" xr:uid="{772544B4-DB3D-4F4B-8F83-EC8C8C7427FE}"/>
    <cellStyle name="Valuta 3 4 2 3 2 2 2" xfId="43278" xr:uid="{7DF00CEC-0B39-4C10-981E-BB30ADE4AB0F}"/>
    <cellStyle name="Valuta 3 4 2 3 2 3" xfId="31861" xr:uid="{541C3AEB-68AD-4F19-ABC1-03EDDB228952}"/>
    <cellStyle name="Valuta 3 4 2 3 3" xfId="14733" xr:uid="{109CC7E7-7B4C-4CE7-979A-02C1BEE9632A}"/>
    <cellStyle name="Valuta 3 4 2 3 3 2" xfId="37570" xr:uid="{17D92910-FB97-4AC9-9285-16CB41C0CD0A}"/>
    <cellStyle name="Valuta 3 4 2 3 4" xfId="26153" xr:uid="{C7118538-D4C0-4117-BC90-F05F3EA222BB}"/>
    <cellStyle name="Valuta 3 4 2 4" xfId="6170" xr:uid="{219A626B-2FFA-4FBB-A01B-17C517FDD76D}"/>
    <cellStyle name="Valuta 3 4 2 4 2" xfId="17587" xr:uid="{B26049DF-6C59-41A5-90BA-5648511B0129}"/>
    <cellStyle name="Valuta 3 4 2 4 2 2" xfId="40424" xr:uid="{E7E0448E-6CA7-4EE7-B867-EEB78F83D973}"/>
    <cellStyle name="Valuta 3 4 2 4 3" xfId="29007" xr:uid="{F7B27D25-3A54-4EE6-BD18-3B26EE2DCBD6}"/>
    <cellStyle name="Valuta 3 4 2 5" xfId="11879" xr:uid="{B818C2DF-4AF1-4CF3-A827-B72B126F9F6A}"/>
    <cellStyle name="Valuta 3 4 2 5 2" xfId="34716" xr:uid="{52A20C14-A1FF-4C5B-B325-8D424C710C81}"/>
    <cellStyle name="Valuta 3 4 2 6" xfId="23299" xr:uid="{7BB7102E-023F-44EC-9BDE-AC0309CB12BB}"/>
    <cellStyle name="Valuta 3 4 3" xfId="218" xr:uid="{EB603F6C-B025-4FDB-9F9B-D65DE61609E1}"/>
    <cellStyle name="Valuta 3 4 3 2" xfId="311" xr:uid="{26FF85C5-C6EE-4F01-A911-7C42F092BFA9}"/>
    <cellStyle name="Valuta 3 4 3 2 2" xfId="1940" xr:uid="{C59CD34E-0D37-4883-982B-8C24DBC79945}"/>
    <cellStyle name="Valuta 3 4 3 2 2 2" xfId="4796" xr:uid="{AE756451-5ABC-47C8-BC7A-99DAF1D8293C}"/>
    <cellStyle name="Valuta 3 4 3 2 2 2 2" xfId="10505" xr:uid="{D412D479-2526-4661-AF95-C111CF25AB35}"/>
    <cellStyle name="Valuta 3 4 3 2 2 2 2 2" xfId="21922" xr:uid="{D9B3FD22-686C-4BAA-BF77-F258757FC1E0}"/>
    <cellStyle name="Valuta 3 4 3 2 2 2 2 2 2" xfId="44759" xr:uid="{C2EC7ECC-7C26-4FD8-B8FA-C097C47B5757}"/>
    <cellStyle name="Valuta 3 4 3 2 2 2 2 3" xfId="33342" xr:uid="{B83F0A17-FA22-456B-9ACE-7DE1C0029CBB}"/>
    <cellStyle name="Valuta 3 4 3 2 2 2 3" xfId="16214" xr:uid="{E3B05EE0-762E-44D8-BB02-06C0303DC1D0}"/>
    <cellStyle name="Valuta 3 4 3 2 2 2 3 2" xfId="39051" xr:uid="{D7C43CE4-3D45-4EF1-BBE6-F165B1C55902}"/>
    <cellStyle name="Valuta 3 4 3 2 2 2 4" xfId="27634" xr:uid="{8706BA7A-FC46-457D-A2BD-EBD9AAFB343A}"/>
    <cellStyle name="Valuta 3 4 3 2 2 3" xfId="7651" xr:uid="{24F129E4-B89F-4FC1-95BA-1985D45099BE}"/>
    <cellStyle name="Valuta 3 4 3 2 2 3 2" xfId="19068" xr:uid="{354F38B4-9560-4FF2-A117-44B4242728DF}"/>
    <cellStyle name="Valuta 3 4 3 2 2 3 2 2" xfId="41905" xr:uid="{E2EA8227-830F-4B82-A32D-B01E48DB76CA}"/>
    <cellStyle name="Valuta 3 4 3 2 2 3 3" xfId="30488" xr:uid="{3DACAE76-5CFF-441F-A6D2-8FAFB3A4976B}"/>
    <cellStyle name="Valuta 3 4 3 2 2 4" xfId="13360" xr:uid="{2EF7D919-A734-4B7F-B3A3-1FB5B73CBBFC}"/>
    <cellStyle name="Valuta 3 4 3 2 2 4 2" xfId="36197" xr:uid="{F1249E08-BA75-447C-9078-8834D876C7CD}"/>
    <cellStyle name="Valuta 3 4 3 2 2 5" xfId="24780" xr:uid="{CB0F3B6B-3388-4873-A265-707DA41D4C7C}"/>
    <cellStyle name="Valuta 3 4 3 2 3" xfId="3369" xr:uid="{4C2EDB3C-2575-4391-8D38-C7AFA0B12CE8}"/>
    <cellStyle name="Valuta 3 4 3 2 3 2" xfId="9078" xr:uid="{F6C796D1-0013-4169-9542-45C6763B6FEC}"/>
    <cellStyle name="Valuta 3 4 3 2 3 2 2" xfId="20495" xr:uid="{4DD56FDD-9E6A-40E4-947E-671A5C0D5906}"/>
    <cellStyle name="Valuta 3 4 3 2 3 2 2 2" xfId="43332" xr:uid="{F10CE639-5460-4110-93C6-FD0ED3F86618}"/>
    <cellStyle name="Valuta 3 4 3 2 3 2 3" xfId="31915" xr:uid="{3D33BD8F-018F-4AF0-9B3C-E89AC87F5C6C}"/>
    <cellStyle name="Valuta 3 4 3 2 3 3" xfId="14787" xr:uid="{D34C9B97-31E9-4DFC-BFFB-78364B884719}"/>
    <cellStyle name="Valuta 3 4 3 2 3 3 2" xfId="37624" xr:uid="{D5BD0D7F-CF87-4F5E-AA9E-2C5FBB0C2338}"/>
    <cellStyle name="Valuta 3 4 3 2 3 4" xfId="26207" xr:uid="{A879F8E9-AA5F-44AD-B35F-F8984CB1190A}"/>
    <cellStyle name="Valuta 3 4 3 2 4" xfId="6224" xr:uid="{CBF49DE2-B9ED-42D4-8BB4-B802CD819158}"/>
    <cellStyle name="Valuta 3 4 3 2 4 2" xfId="17641" xr:uid="{BFDEF687-1692-4A08-B97D-8E8533F72E94}"/>
    <cellStyle name="Valuta 3 4 3 2 4 2 2" xfId="40478" xr:uid="{C691EFF7-110E-47AA-AA7F-CC5CBB98E46D}"/>
    <cellStyle name="Valuta 3 4 3 2 4 3" xfId="29061" xr:uid="{472FABFD-F253-45F1-B1B9-A9B6F6362BDB}"/>
    <cellStyle name="Valuta 3 4 3 2 5" xfId="11933" xr:uid="{992258BC-835F-452E-B7D3-21E0D0283475}"/>
    <cellStyle name="Valuta 3 4 3 2 5 2" xfId="34770" xr:uid="{9C54A55C-6316-4A47-B7C2-1DC1282AF58C}"/>
    <cellStyle name="Valuta 3 4 3 2 6" xfId="23353" xr:uid="{48007017-96F8-4CCF-B87F-8306CC35C856}"/>
    <cellStyle name="Valuta 3 4 3 3" xfId="1861" xr:uid="{74423A59-B685-4251-A8CF-3D40F0197E19}"/>
    <cellStyle name="Valuta 3 4 3 3 2" xfId="4717" xr:uid="{11785D95-732C-436F-AF11-ED970356AF0B}"/>
    <cellStyle name="Valuta 3 4 3 3 2 2" xfId="10426" xr:uid="{24D6CBE7-D7BF-4878-A3FC-576D2620E86C}"/>
    <cellStyle name="Valuta 3 4 3 3 2 2 2" xfId="21843" xr:uid="{C391EED6-5123-46C5-AF45-757280290FAD}"/>
    <cellStyle name="Valuta 3 4 3 3 2 2 2 2" xfId="44680" xr:uid="{BA39281C-FA76-4BE3-8056-BDE2ABFDC8FD}"/>
    <cellStyle name="Valuta 3 4 3 3 2 2 3" xfId="33263" xr:uid="{DA545B19-3267-48CB-9FD0-AC66A0924606}"/>
    <cellStyle name="Valuta 3 4 3 3 2 3" xfId="16135" xr:uid="{1D6BE4E0-C888-439F-B519-CC6B420BAB94}"/>
    <cellStyle name="Valuta 3 4 3 3 2 3 2" xfId="38972" xr:uid="{BFEC6322-1B5B-46E7-AA68-ED267BF92756}"/>
    <cellStyle name="Valuta 3 4 3 3 2 4" xfId="27555" xr:uid="{B9842F60-1F5F-4395-99AA-D2D041447D28}"/>
    <cellStyle name="Valuta 3 4 3 3 3" xfId="7572" xr:uid="{5F7BD2EC-E064-496E-BB4E-4FC453A786CA}"/>
    <cellStyle name="Valuta 3 4 3 3 3 2" xfId="18989" xr:uid="{60A56AC4-0E31-48A3-A456-1C2C42967022}"/>
    <cellStyle name="Valuta 3 4 3 3 3 2 2" xfId="41826" xr:uid="{69D2DE5D-1BD0-4E5C-8E41-E85BF61C636D}"/>
    <cellStyle name="Valuta 3 4 3 3 3 3" xfId="30409" xr:uid="{97D53394-7C16-4296-9D05-231D2B77FB5E}"/>
    <cellStyle name="Valuta 3 4 3 3 4" xfId="13281" xr:uid="{DBDE8B56-B260-433C-A67B-3C2BAA47421F}"/>
    <cellStyle name="Valuta 3 4 3 3 4 2" xfId="36118" xr:uid="{8CC698E3-25DE-45E0-A4E4-4D4897084B42}"/>
    <cellStyle name="Valuta 3 4 3 3 5" xfId="24701" xr:uid="{C02CE900-2E54-4AA3-942B-472B16CE9DD0}"/>
    <cellStyle name="Valuta 3 4 3 4" xfId="3290" xr:uid="{CEA8B34F-8084-45DA-A7EF-3239BB2A935D}"/>
    <cellStyle name="Valuta 3 4 3 4 2" xfId="8999" xr:uid="{B4E5137F-5A25-44A5-950B-218D967C09B4}"/>
    <cellStyle name="Valuta 3 4 3 4 2 2" xfId="20416" xr:uid="{45F2038A-F54C-41F9-B11A-12CE0D6171F0}"/>
    <cellStyle name="Valuta 3 4 3 4 2 2 2" xfId="43253" xr:uid="{FEF55EAF-F848-45AD-84B9-7CA116871F8B}"/>
    <cellStyle name="Valuta 3 4 3 4 2 3" xfId="31836" xr:uid="{228121E4-709B-404B-B55A-D03EA3146E97}"/>
    <cellStyle name="Valuta 3 4 3 4 3" xfId="14708" xr:uid="{9888EB05-9198-4A44-A1B2-8866C1850FA6}"/>
    <cellStyle name="Valuta 3 4 3 4 3 2" xfId="37545" xr:uid="{9707E83D-010B-4344-ADA8-E718275FD6BA}"/>
    <cellStyle name="Valuta 3 4 3 4 4" xfId="26128" xr:uid="{01E767C7-8666-4051-BE04-7671ABC7FF3B}"/>
    <cellStyle name="Valuta 3 4 3 5" xfId="6145" xr:uid="{58C71D2C-FEA5-40E0-9662-DE0DA4EFFECD}"/>
    <cellStyle name="Valuta 3 4 3 5 2" xfId="17562" xr:uid="{E716EA33-6060-42D4-B999-37C4FBDCF0DA}"/>
    <cellStyle name="Valuta 3 4 3 5 2 2" xfId="40399" xr:uid="{53A70E03-C788-4D06-98A2-7616C39BA262}"/>
    <cellStyle name="Valuta 3 4 3 5 3" xfId="28982" xr:uid="{3F838DE4-11D6-4367-89E4-40EAC37E3CE5}"/>
    <cellStyle name="Valuta 3 4 3 6" xfId="11854" xr:uid="{3C89547B-8486-42F2-AF19-DBC5966F3BB1}"/>
    <cellStyle name="Valuta 3 4 3 6 2" xfId="34691" xr:uid="{244A8383-F319-4550-98B7-E4CFEE723EED}"/>
    <cellStyle name="Valuta 3 4 3 7" xfId="23274" xr:uid="{96DF6204-9C01-4817-B658-11951D9A7223}"/>
    <cellStyle name="Valuta 3 4 4" xfId="272" xr:uid="{901AC6B7-5B75-47E7-801B-A855586D6157}"/>
    <cellStyle name="Valuta 3 4 4 2" xfId="1901" xr:uid="{CCC00EF3-0D53-4B41-B470-191B72CF82A3}"/>
    <cellStyle name="Valuta 3 4 4 2 2" xfId="4757" xr:uid="{C6121F3E-AEC4-4562-A3BF-40222E490650}"/>
    <cellStyle name="Valuta 3 4 4 2 2 2" xfId="10466" xr:uid="{04C37862-B544-42A9-ABFF-79ED84148975}"/>
    <cellStyle name="Valuta 3 4 4 2 2 2 2" xfId="21883" xr:uid="{F0DD45DC-28C2-4BFA-B5E1-597B5B3BE99C}"/>
    <cellStyle name="Valuta 3 4 4 2 2 2 2 2" xfId="44720" xr:uid="{880E2F55-3460-46D4-9C64-5A529B28903D}"/>
    <cellStyle name="Valuta 3 4 4 2 2 2 3" xfId="33303" xr:uid="{7E4AF9BC-24B7-4037-A934-1901DC97FE3F}"/>
    <cellStyle name="Valuta 3 4 4 2 2 3" xfId="16175" xr:uid="{39AD30FB-95CD-47E2-A2CF-99BB14BA1B3D}"/>
    <cellStyle name="Valuta 3 4 4 2 2 3 2" xfId="39012" xr:uid="{A1F5DA02-5AF5-4288-9F5A-96C1B30D145E}"/>
    <cellStyle name="Valuta 3 4 4 2 2 4" xfId="27595" xr:uid="{5E6BFF7E-8FFA-4ECF-BBBC-E024AD1001C7}"/>
    <cellStyle name="Valuta 3 4 4 2 3" xfId="7612" xr:uid="{7FE0A1F5-E6A5-476B-80E9-A805FC9DCF8C}"/>
    <cellStyle name="Valuta 3 4 4 2 3 2" xfId="19029" xr:uid="{D4FA0D8B-19DF-438E-A3F3-594C2039BFF9}"/>
    <cellStyle name="Valuta 3 4 4 2 3 2 2" xfId="41866" xr:uid="{BEA730C4-B15A-4F7E-A4D1-53474AC8B283}"/>
    <cellStyle name="Valuta 3 4 4 2 3 3" xfId="30449" xr:uid="{C82D1D26-022C-4DCC-AB30-B0171A5BA76A}"/>
    <cellStyle name="Valuta 3 4 4 2 4" xfId="13321" xr:uid="{B3843E3F-CEC5-4A40-A126-CB1E5FF91B8E}"/>
    <cellStyle name="Valuta 3 4 4 2 4 2" xfId="36158" xr:uid="{AA926085-267C-439E-8646-27F8B024485E}"/>
    <cellStyle name="Valuta 3 4 4 2 5" xfId="24741" xr:uid="{D71C7F99-2B20-4975-B647-B2FF7FCF60F6}"/>
    <cellStyle name="Valuta 3 4 4 3" xfId="3330" xr:uid="{847FE783-AEC3-4C96-960E-0332FBAF192D}"/>
    <cellStyle name="Valuta 3 4 4 3 2" xfId="9039" xr:uid="{E7FAD049-8EE6-4CEC-AB59-611248933AB8}"/>
    <cellStyle name="Valuta 3 4 4 3 2 2" xfId="20456" xr:uid="{68F213A5-9948-4755-B6EC-2E982D374B99}"/>
    <cellStyle name="Valuta 3 4 4 3 2 2 2" xfId="43293" xr:uid="{AA01D416-1C83-4F24-8CF9-896040983849}"/>
    <cellStyle name="Valuta 3 4 4 3 2 3" xfId="31876" xr:uid="{ED3FAB29-8516-40D8-BEDC-CF0CF3C534F2}"/>
    <cellStyle name="Valuta 3 4 4 3 3" xfId="14748" xr:uid="{29AFCFE5-D8AA-449D-9A76-B623D573C439}"/>
    <cellStyle name="Valuta 3 4 4 3 3 2" xfId="37585" xr:uid="{B8FCE5D5-486E-41DE-98F7-CBBA26141E6D}"/>
    <cellStyle name="Valuta 3 4 4 3 4" xfId="26168" xr:uid="{970369D3-4686-4F27-90C0-8D80BDEB16E0}"/>
    <cellStyle name="Valuta 3 4 4 4" xfId="6185" xr:uid="{3E0E6462-32D1-4D57-943B-5298A20614A4}"/>
    <cellStyle name="Valuta 3 4 4 4 2" xfId="17602" xr:uid="{21E74B25-650E-499E-BC1C-3FA29806BA18}"/>
    <cellStyle name="Valuta 3 4 4 4 2 2" xfId="40439" xr:uid="{1F96EA22-7F6E-466D-847A-00C989A86903}"/>
    <cellStyle name="Valuta 3 4 4 4 3" xfId="29022" xr:uid="{533A9A42-2FB1-4829-ADF2-086A3D1A637D}"/>
    <cellStyle name="Valuta 3 4 4 5" xfId="11894" xr:uid="{C0FEFA63-6A4E-429E-A59A-B9005965A67F}"/>
    <cellStyle name="Valuta 3 4 4 5 2" xfId="34731" xr:uid="{8EC0A66A-98C5-4AF7-8C86-464A4E0B4DD6}"/>
    <cellStyle name="Valuta 3 4 4 6" xfId="23314" xr:uid="{17168F7E-4AD6-4C3E-9860-A0308C092618}"/>
    <cellStyle name="Valuta 3 4 5" xfId="202" xr:uid="{5B3F67A1-20D2-4A76-ABC9-E7DE4DEBBAE2}"/>
    <cellStyle name="Valuta 3 4 5 2" xfId="1847" xr:uid="{FE3EA1E4-DFB5-4DB4-ABA7-D9DAB61B74E5}"/>
    <cellStyle name="Valuta 3 4 5 2 2" xfId="4703" xr:uid="{7502E201-851C-46C2-85F9-A9808ED3AC31}"/>
    <cellStyle name="Valuta 3 4 5 2 2 2" xfId="10412" xr:uid="{74C576CD-DF13-4BA2-9280-8336B61DA08B}"/>
    <cellStyle name="Valuta 3 4 5 2 2 2 2" xfId="21829" xr:uid="{6AF2CDF3-7EE4-4A17-8B12-86344ED0F0D4}"/>
    <cellStyle name="Valuta 3 4 5 2 2 2 2 2" xfId="44666" xr:uid="{7D412D52-C163-4EE8-AC5A-3D8BAA2496FA}"/>
    <cellStyle name="Valuta 3 4 5 2 2 2 3" xfId="33249" xr:uid="{037745CD-456D-4088-86F2-E0B24285BB35}"/>
    <cellStyle name="Valuta 3 4 5 2 2 3" xfId="16121" xr:uid="{BF50E196-9110-42FC-8C27-6AF568633648}"/>
    <cellStyle name="Valuta 3 4 5 2 2 3 2" xfId="38958" xr:uid="{19493E33-2167-4086-98A5-93E43A4AE592}"/>
    <cellStyle name="Valuta 3 4 5 2 2 4" xfId="27541" xr:uid="{CE903616-6D72-4235-939F-FFEA05292569}"/>
    <cellStyle name="Valuta 3 4 5 2 3" xfId="7558" xr:uid="{013278F5-5184-41BD-BE4F-B612CA678A4E}"/>
    <cellStyle name="Valuta 3 4 5 2 3 2" xfId="18975" xr:uid="{828F47DC-BF4F-4411-989C-7344C1AE817A}"/>
    <cellStyle name="Valuta 3 4 5 2 3 2 2" xfId="41812" xr:uid="{B0A1DB21-F258-4218-81AD-52450AAFBD66}"/>
    <cellStyle name="Valuta 3 4 5 2 3 3" xfId="30395" xr:uid="{EC233FD3-EDE0-4B5A-93FE-C6D8E7540265}"/>
    <cellStyle name="Valuta 3 4 5 2 4" xfId="13267" xr:uid="{3899F16E-9D8B-417E-8E0A-040F4F4A62DB}"/>
    <cellStyle name="Valuta 3 4 5 2 4 2" xfId="36104" xr:uid="{DBE65A4A-21FD-4879-84AF-8CE1F6FD53F7}"/>
    <cellStyle name="Valuta 3 4 5 2 5" xfId="24687" xr:uid="{C2CAA682-F866-4BBB-874A-FEF86B3C8A45}"/>
    <cellStyle name="Valuta 3 4 5 3" xfId="3276" xr:uid="{6B1904F5-B814-4031-919F-A2FF063B4CEA}"/>
    <cellStyle name="Valuta 3 4 5 3 2" xfId="8985" xr:uid="{D785AF08-065D-4E94-A989-F46104E5BCC3}"/>
    <cellStyle name="Valuta 3 4 5 3 2 2" xfId="20402" xr:uid="{CFD51539-DADB-4885-A803-8F2E29C8DD9E}"/>
    <cellStyle name="Valuta 3 4 5 3 2 2 2" xfId="43239" xr:uid="{BBB37F40-6199-4E45-A9E8-B3C60BF82493}"/>
    <cellStyle name="Valuta 3 4 5 3 2 3" xfId="31822" xr:uid="{42EF3984-5B3C-41C0-95D5-AE75284000F9}"/>
    <cellStyle name="Valuta 3 4 5 3 3" xfId="14694" xr:uid="{88191FC4-2BE4-44EC-BA8F-E1AA97431623}"/>
    <cellStyle name="Valuta 3 4 5 3 3 2" xfId="37531" xr:uid="{9E0CD0A4-4077-4FD9-946C-9E4D0DE136ED}"/>
    <cellStyle name="Valuta 3 4 5 3 4" xfId="26114" xr:uid="{AA52588C-F652-4CF7-8935-CB748F6697A6}"/>
    <cellStyle name="Valuta 3 4 5 4" xfId="6131" xr:uid="{EAA6FDEE-FFC2-4054-ADE7-8D87D7ED115E}"/>
    <cellStyle name="Valuta 3 4 5 4 2" xfId="17548" xr:uid="{8BE5929E-8215-4FEF-91DD-688BA4D9D3EB}"/>
    <cellStyle name="Valuta 3 4 5 4 2 2" xfId="40385" xr:uid="{7FF91929-42CD-4498-9534-C0FC27E3FBA1}"/>
    <cellStyle name="Valuta 3 4 5 4 3" xfId="28968" xr:uid="{A069107A-CE7B-4F87-8086-AB6AE416C7B4}"/>
    <cellStyle name="Valuta 3 4 5 5" xfId="11840" xr:uid="{729B2DAE-C203-4139-8D18-1DF35130A7CA}"/>
    <cellStyle name="Valuta 3 4 5 5 2" xfId="34677" xr:uid="{22309A61-DE26-4214-B591-9E0DE708B09A}"/>
    <cellStyle name="Valuta 3 4 5 6" xfId="23260" xr:uid="{89D734E9-CA1F-40A3-81B5-72C0ED991214}"/>
    <cellStyle name="Valuta 3 5" xfId="223" xr:uid="{16CC17EE-2B39-4237-8B80-3B764CADA9BE}"/>
    <cellStyle name="Valuta 3 5 10" xfId="6148" xr:uid="{19DEDC3F-BA69-45D9-B75B-754F51B0CE52}"/>
    <cellStyle name="Valuta 3 5 10 2" xfId="17565" xr:uid="{F983B739-421A-43E7-A9B7-27BB2DC9C672}"/>
    <cellStyle name="Valuta 3 5 10 2 2" xfId="40402" xr:uid="{F264CD18-1B11-43EB-850D-B90B9A99DF0A}"/>
    <cellStyle name="Valuta 3 5 10 3" xfId="28985" xr:uid="{51F8E0B8-CC29-4337-8688-44C55484ABEE}"/>
    <cellStyle name="Valuta 3 5 11" xfId="11857" xr:uid="{D3F53AD8-F388-42DD-9E95-10585AE5AF52}"/>
    <cellStyle name="Valuta 3 5 11 2" xfId="34694" xr:uid="{999ED060-6537-47A7-85C0-A10423449857}"/>
    <cellStyle name="Valuta 3 5 12" xfId="23277" xr:uid="{85A7B2CA-C2A9-44FE-B779-47DE5309FA8D}"/>
    <cellStyle name="Valuta 3 5 2" xfId="397" xr:uid="{15E554C1-A836-41B1-B011-3ED481DA8582}"/>
    <cellStyle name="Valuta 3 5 2 10" xfId="11995" xr:uid="{9FDCB7EC-5904-4790-BD4C-9FCC20E20633}"/>
    <cellStyle name="Valuta 3 5 2 10 2" xfId="34832" xr:uid="{21DFAE7A-16FD-41AE-BEA7-66DF8BB32109}"/>
    <cellStyle name="Valuta 3 5 2 11" xfId="23415" xr:uid="{475FDB0A-B24E-4A09-B169-70EC1001CA0D}"/>
    <cellStyle name="Valuta 3 5 2 2" xfId="651" xr:uid="{8F9A6400-8A1C-4BFD-B9E1-A538BFFDECB5}"/>
    <cellStyle name="Valuta 3 5 2 2 2" xfId="2219" xr:uid="{A4D6C6E4-036F-4758-8456-215C51875180}"/>
    <cellStyle name="Valuta 3 5 2 2 2 2" xfId="5075" xr:uid="{4F1DBA48-26A1-4AF3-8042-D67A5FD60E55}"/>
    <cellStyle name="Valuta 3 5 2 2 2 2 2" xfId="10783" xr:uid="{14AF59B5-5A22-4921-A93F-4F76226749F7}"/>
    <cellStyle name="Valuta 3 5 2 2 2 2 2 2" xfId="22201" xr:uid="{5469E809-EF7B-4F5E-B544-7BCB6B708800}"/>
    <cellStyle name="Valuta 3 5 2 2 2 2 2 2 2" xfId="45038" xr:uid="{45D88B43-7ECA-4BFD-B925-017417E44510}"/>
    <cellStyle name="Valuta 3 5 2 2 2 2 2 3" xfId="33621" xr:uid="{872EC7B1-D986-4BED-AFCF-E9B092EB9D75}"/>
    <cellStyle name="Valuta 3 5 2 2 2 2 3" xfId="16493" xr:uid="{E936B6C7-F5C1-40DF-9227-2AA58889579A}"/>
    <cellStyle name="Valuta 3 5 2 2 2 2 3 2" xfId="39330" xr:uid="{7C667C5C-CA7C-4F01-A654-883F48DF39A1}"/>
    <cellStyle name="Valuta 3 5 2 2 2 2 4" xfId="27913" xr:uid="{BB9A58C7-785B-4619-BD98-B88499E3712E}"/>
    <cellStyle name="Valuta 3 5 2 2 2 3" xfId="7930" xr:uid="{549E828F-57C8-416C-B6EB-8DF3978C6543}"/>
    <cellStyle name="Valuta 3 5 2 2 2 3 2" xfId="19347" xr:uid="{8F9D5F37-381E-4AE5-9CFA-F463C8760713}"/>
    <cellStyle name="Valuta 3 5 2 2 2 3 2 2" xfId="42184" xr:uid="{22999A8C-265A-4420-A7FE-8012BEAB7DA3}"/>
    <cellStyle name="Valuta 3 5 2 2 2 3 3" xfId="30767" xr:uid="{A2835E79-9C01-44A6-97DB-7C0760DCFCF2}"/>
    <cellStyle name="Valuta 3 5 2 2 2 4" xfId="13639" xr:uid="{0D890CAC-E24B-44A1-B4E1-BCAA77375D95}"/>
    <cellStyle name="Valuta 3 5 2 2 2 4 2" xfId="36476" xr:uid="{7B95F62B-1585-4883-82FC-5BB0B7E5D77C}"/>
    <cellStyle name="Valuta 3 5 2 2 2 5" xfId="25059" xr:uid="{8EED462A-5614-4F64-B7AA-00F03ABE67D2}"/>
    <cellStyle name="Valuta 3 5 2 2 3" xfId="3648" xr:uid="{74FEB91E-D9DD-49F7-B26F-E1E84EB1B09F}"/>
    <cellStyle name="Valuta 3 5 2 2 3 2" xfId="9357" xr:uid="{B991B2D9-67D0-4F2D-8A9B-76A914BC2137}"/>
    <cellStyle name="Valuta 3 5 2 2 3 2 2" xfId="20774" xr:uid="{7CA15ECD-C9F7-4C8B-ADDD-F374AE01BC6B}"/>
    <cellStyle name="Valuta 3 5 2 2 3 2 2 2" xfId="43611" xr:uid="{87F2AA3B-7E28-4D50-A7DB-5DDC45694A62}"/>
    <cellStyle name="Valuta 3 5 2 2 3 2 3" xfId="32194" xr:uid="{86057B53-788A-4742-B9EF-8C0A4F3849EF}"/>
    <cellStyle name="Valuta 3 5 2 2 3 3" xfId="15066" xr:uid="{90079D64-1E59-47BD-BB54-7E71EFCAD4ED}"/>
    <cellStyle name="Valuta 3 5 2 2 3 3 2" xfId="37903" xr:uid="{670A9393-203A-4883-B589-493CCF7FD86C}"/>
    <cellStyle name="Valuta 3 5 2 2 3 4" xfId="26486" xr:uid="{5DFAE67C-F3B9-4471-9094-E06928246914}"/>
    <cellStyle name="Valuta 3 5 2 2 4" xfId="6503" xr:uid="{CEB93720-9C35-4B25-9D26-ECA16D3B66EC}"/>
    <cellStyle name="Valuta 3 5 2 2 4 2" xfId="17920" xr:uid="{7CBDC6D9-295D-4F10-861B-335A0AFE7481}"/>
    <cellStyle name="Valuta 3 5 2 2 4 2 2" xfId="40757" xr:uid="{BC77E176-5653-41E6-A743-938A51D0B57A}"/>
    <cellStyle name="Valuta 3 5 2 2 4 3" xfId="29340" xr:uid="{EC49AAE6-F506-40B4-B2F6-5B96E64F221C}"/>
    <cellStyle name="Valuta 3 5 2 2 5" xfId="12212" xr:uid="{D0A483D0-A753-4832-A83E-27B23806AE7A}"/>
    <cellStyle name="Valuta 3 5 2 2 5 2" xfId="35049" xr:uid="{54BFCEC6-8370-428B-B2C1-B46B46248325}"/>
    <cellStyle name="Valuta 3 5 2 2 6" xfId="23632" xr:uid="{5C1F0DB0-2A20-4406-813C-B20B88E718AB}"/>
    <cellStyle name="Valuta 3 5 2 3" xfId="911" xr:uid="{6D49DF61-CE0C-49E4-9C81-D0A1E498E9B3}"/>
    <cellStyle name="Valuta 3 5 2 3 2" xfId="2436" xr:uid="{312FEB13-2B35-41FB-B640-1B7B9DC41F00}"/>
    <cellStyle name="Valuta 3 5 2 3 2 2" xfId="5292" xr:uid="{F63503AE-5BA3-4DDD-9B21-7C3E58D31950}"/>
    <cellStyle name="Valuta 3 5 2 3 2 2 2" xfId="11000" xr:uid="{C66B417F-EA0D-4EBF-A26E-E9FE94689CD6}"/>
    <cellStyle name="Valuta 3 5 2 3 2 2 2 2" xfId="22418" xr:uid="{85A19498-D199-452D-990D-B75D1D70779D}"/>
    <cellStyle name="Valuta 3 5 2 3 2 2 2 2 2" xfId="45255" xr:uid="{1F7FB457-51AE-4713-A2E8-1259D4836ECB}"/>
    <cellStyle name="Valuta 3 5 2 3 2 2 2 3" xfId="33838" xr:uid="{2F65E216-E243-4CB8-9351-A9D2C0662538}"/>
    <cellStyle name="Valuta 3 5 2 3 2 2 3" xfId="16710" xr:uid="{75429460-5486-44BC-AA9F-EC3CC2991E77}"/>
    <cellStyle name="Valuta 3 5 2 3 2 2 3 2" xfId="39547" xr:uid="{2AB2A801-2B41-48E7-B6F9-8620D612FD50}"/>
    <cellStyle name="Valuta 3 5 2 3 2 2 4" xfId="28130" xr:uid="{45B5FAFA-9C91-419A-B7E8-1A908EB36B4F}"/>
    <cellStyle name="Valuta 3 5 2 3 2 3" xfId="8147" xr:uid="{790B415C-C95D-4C5A-AAC0-7627ACE12C43}"/>
    <cellStyle name="Valuta 3 5 2 3 2 3 2" xfId="19564" xr:uid="{0913FA8D-ABE2-48CF-8013-8225FDDED5E1}"/>
    <cellStyle name="Valuta 3 5 2 3 2 3 2 2" xfId="42401" xr:uid="{0835F91F-434C-47B1-A3A1-700276833488}"/>
    <cellStyle name="Valuta 3 5 2 3 2 3 3" xfId="30984" xr:uid="{2DEA30E3-49F4-4441-8D19-D032D7DD007C}"/>
    <cellStyle name="Valuta 3 5 2 3 2 4" xfId="13856" xr:uid="{66E26EAA-DCF7-4B38-AF6F-856B0DCB0B95}"/>
    <cellStyle name="Valuta 3 5 2 3 2 4 2" xfId="36693" xr:uid="{6CA5E30F-2DF5-41A9-9525-F649A1E05917}"/>
    <cellStyle name="Valuta 3 5 2 3 2 5" xfId="25276" xr:uid="{9446B077-A7A5-43AC-916D-56926F2672F4}"/>
    <cellStyle name="Valuta 3 5 2 3 3" xfId="3865" xr:uid="{D20B16FF-63F0-4328-B677-60024BD1094B}"/>
    <cellStyle name="Valuta 3 5 2 3 3 2" xfId="9574" xr:uid="{B8285953-6213-4D5C-93CF-AEC59A942830}"/>
    <cellStyle name="Valuta 3 5 2 3 3 2 2" xfId="20991" xr:uid="{BCDB105E-BFEA-4BE1-A458-BE9C286ABE43}"/>
    <cellStyle name="Valuta 3 5 2 3 3 2 2 2" xfId="43828" xr:uid="{B81588F8-367B-46CF-911F-6FF2B6F19C71}"/>
    <cellStyle name="Valuta 3 5 2 3 3 2 3" xfId="32411" xr:uid="{E4FB8D97-44F4-4A1F-9DA7-5633B3CC28B7}"/>
    <cellStyle name="Valuta 3 5 2 3 3 3" xfId="15283" xr:uid="{A6FA62DD-5B0D-44A3-91D7-8F64C4DBAF69}"/>
    <cellStyle name="Valuta 3 5 2 3 3 3 2" xfId="38120" xr:uid="{34E624F3-3AA9-4A88-8DDE-084BB8920A3E}"/>
    <cellStyle name="Valuta 3 5 2 3 3 4" xfId="26703" xr:uid="{DE772C79-3C57-4A5A-9053-879E12273913}"/>
    <cellStyle name="Valuta 3 5 2 3 4" xfId="6720" xr:uid="{D904DE13-28B7-4567-8477-354F273F3EDD}"/>
    <cellStyle name="Valuta 3 5 2 3 4 2" xfId="18137" xr:uid="{D7E65684-5C3F-4EBF-81F2-11B10A53D3CA}"/>
    <cellStyle name="Valuta 3 5 2 3 4 2 2" xfId="40974" xr:uid="{CF77D253-8445-48C3-9A9F-6BD1ABB91363}"/>
    <cellStyle name="Valuta 3 5 2 3 4 3" xfId="29557" xr:uid="{A2036EB5-4233-4F83-899A-9CAB9EAE8F76}"/>
    <cellStyle name="Valuta 3 5 2 3 5" xfId="12429" xr:uid="{337658F7-81C2-41CD-90B2-0D4FF9B62AEE}"/>
    <cellStyle name="Valuta 3 5 2 3 5 2" xfId="35266" xr:uid="{9E9E228B-EBCE-4CC3-8FDD-EA18EF250BB3}"/>
    <cellStyle name="Valuta 3 5 2 3 6" xfId="23849" xr:uid="{1E5DA0D4-BAD0-474B-9C09-0584BF25A7D0}"/>
    <cellStyle name="Valuta 3 5 2 4" xfId="1158" xr:uid="{B0CD4355-A93E-4A38-A27D-234F02070DD3}"/>
    <cellStyle name="Valuta 3 5 2 4 2" xfId="2653" xr:uid="{A3E7C70A-17C1-416A-AA62-3D4CB0D2F3D2}"/>
    <cellStyle name="Valuta 3 5 2 4 2 2" xfId="5509" xr:uid="{22AD4D9C-13FA-490C-BDEA-632D4A8DBD5B}"/>
    <cellStyle name="Valuta 3 5 2 4 2 2 2" xfId="11217" xr:uid="{CC72BB35-0A10-4F36-9C9A-27205E6B7121}"/>
    <cellStyle name="Valuta 3 5 2 4 2 2 2 2" xfId="22635" xr:uid="{45D4068B-9819-4738-B1CA-06E0C57826CB}"/>
    <cellStyle name="Valuta 3 5 2 4 2 2 2 2 2" xfId="45472" xr:uid="{93C35144-52EC-4238-9164-9E9EC1B1C666}"/>
    <cellStyle name="Valuta 3 5 2 4 2 2 2 3" xfId="34055" xr:uid="{C4A78927-4150-4BC4-ADF8-907942E61CB4}"/>
    <cellStyle name="Valuta 3 5 2 4 2 2 3" xfId="16927" xr:uid="{A37E7E44-F203-41C7-A03F-F7D38EE9C73E}"/>
    <cellStyle name="Valuta 3 5 2 4 2 2 3 2" xfId="39764" xr:uid="{6A89955B-0088-4C81-B5CF-5C723DAE8B99}"/>
    <cellStyle name="Valuta 3 5 2 4 2 2 4" xfId="28347" xr:uid="{5401EEAD-C880-4881-93AB-857196A3910B}"/>
    <cellStyle name="Valuta 3 5 2 4 2 3" xfId="8364" xr:uid="{D2888EC4-930E-4E30-9B73-B720DCC2515D}"/>
    <cellStyle name="Valuta 3 5 2 4 2 3 2" xfId="19781" xr:uid="{B6751B33-D1DD-44C6-BF10-F2913096EA81}"/>
    <cellStyle name="Valuta 3 5 2 4 2 3 2 2" xfId="42618" xr:uid="{272E57B8-86EF-4AD0-828B-53DF4541B905}"/>
    <cellStyle name="Valuta 3 5 2 4 2 3 3" xfId="31201" xr:uid="{04814D9A-CABE-4009-A08D-097AB4893EF9}"/>
    <cellStyle name="Valuta 3 5 2 4 2 4" xfId="14073" xr:uid="{7B932D9C-3EDD-4684-8EA0-A75724DA5906}"/>
    <cellStyle name="Valuta 3 5 2 4 2 4 2" xfId="36910" xr:uid="{0EE3197C-7EF7-4AFF-944C-14F2E7730D8F}"/>
    <cellStyle name="Valuta 3 5 2 4 2 5" xfId="25493" xr:uid="{A2A80DAA-F94E-4670-AF70-5A96987F8A57}"/>
    <cellStyle name="Valuta 3 5 2 4 3" xfId="4082" xr:uid="{81709199-D686-4DE6-95DB-B5AA67CC0949}"/>
    <cellStyle name="Valuta 3 5 2 4 3 2" xfId="9791" xr:uid="{B3FC476D-59CD-46EC-9F8E-E9DA14CF6A7F}"/>
    <cellStyle name="Valuta 3 5 2 4 3 2 2" xfId="21208" xr:uid="{43C12D77-F754-40D0-A3CD-0BE85EA2263A}"/>
    <cellStyle name="Valuta 3 5 2 4 3 2 2 2" xfId="44045" xr:uid="{0CEDA2BF-CC6E-41CF-8B60-D9796FCEA0A4}"/>
    <cellStyle name="Valuta 3 5 2 4 3 2 3" xfId="32628" xr:uid="{3EF2EEC6-00F0-4853-B3E6-4FFCC85FFC61}"/>
    <cellStyle name="Valuta 3 5 2 4 3 3" xfId="15500" xr:uid="{21627BE1-282C-4040-97AA-BD767EFD8F6E}"/>
    <cellStyle name="Valuta 3 5 2 4 3 3 2" xfId="38337" xr:uid="{36C00C64-2E72-4EF1-9CD0-793114ED16EE}"/>
    <cellStyle name="Valuta 3 5 2 4 3 4" xfId="26920" xr:uid="{7FE2CEA8-88C3-446A-B5E3-FFB8D255050D}"/>
    <cellStyle name="Valuta 3 5 2 4 4" xfId="6937" xr:uid="{94A9CF7B-2448-4DED-9CFA-CA2D6A97CCED}"/>
    <cellStyle name="Valuta 3 5 2 4 4 2" xfId="18354" xr:uid="{7CE01B92-CE37-4EFF-8EAD-BFD6B3E1E21D}"/>
    <cellStyle name="Valuta 3 5 2 4 4 2 2" xfId="41191" xr:uid="{E43F2F35-0F0B-4ACB-AE1C-2FC7A14337B2}"/>
    <cellStyle name="Valuta 3 5 2 4 4 3" xfId="29774" xr:uid="{106C2724-E275-4FF4-88F9-55CECE4348D9}"/>
    <cellStyle name="Valuta 3 5 2 4 5" xfId="12646" xr:uid="{C33CCA2A-077F-4CCE-A0E9-6FCA277D2B9A}"/>
    <cellStyle name="Valuta 3 5 2 4 5 2" xfId="35483" xr:uid="{809BC0E3-5C9D-4B31-AB18-3DF3E0852242}"/>
    <cellStyle name="Valuta 3 5 2 4 6" xfId="24066" xr:uid="{F37FAA48-1B97-47EA-891B-DBDAED4934A2}"/>
    <cellStyle name="Valuta 3 5 2 5" xfId="1405" xr:uid="{A60160B6-6B21-4B10-AB65-D650815B3FD0}"/>
    <cellStyle name="Valuta 3 5 2 5 2" xfId="2870" xr:uid="{0EAD3ECB-D08E-42E1-9DA8-B1ADE77D9B60}"/>
    <cellStyle name="Valuta 3 5 2 5 2 2" xfId="5726" xr:uid="{6792E0FD-0EC0-4446-AABE-7310E011D847}"/>
    <cellStyle name="Valuta 3 5 2 5 2 2 2" xfId="11434" xr:uid="{8AE90D35-A892-4FC4-9F65-B64E44D68CD8}"/>
    <cellStyle name="Valuta 3 5 2 5 2 2 2 2" xfId="22852" xr:uid="{973A288D-0AC7-4941-87D3-BBC70E22C665}"/>
    <cellStyle name="Valuta 3 5 2 5 2 2 2 2 2" xfId="45689" xr:uid="{7E270FE7-3B99-4F40-834A-A863123FF43E}"/>
    <cellStyle name="Valuta 3 5 2 5 2 2 2 3" xfId="34272" xr:uid="{9D1083B0-A4E5-44FD-A6F0-544FCBBB7800}"/>
    <cellStyle name="Valuta 3 5 2 5 2 2 3" xfId="17144" xr:uid="{55C2F5EE-4DD9-43A7-802F-1F6D7319CEBE}"/>
    <cellStyle name="Valuta 3 5 2 5 2 2 3 2" xfId="39981" xr:uid="{C404378D-2878-407D-A29D-E1AF814AF634}"/>
    <cellStyle name="Valuta 3 5 2 5 2 2 4" xfId="28564" xr:uid="{851A129E-BE03-49C7-B0B9-FA43C2F1FF5E}"/>
    <cellStyle name="Valuta 3 5 2 5 2 3" xfId="8581" xr:uid="{C8FF2C8A-C947-4FC5-8F7E-0D4480E3E48D}"/>
    <cellStyle name="Valuta 3 5 2 5 2 3 2" xfId="19998" xr:uid="{BA6183F2-9618-42C8-96CF-07798A95CFC3}"/>
    <cellStyle name="Valuta 3 5 2 5 2 3 2 2" xfId="42835" xr:uid="{139BC061-F7D8-4968-B128-7CCB86E04ADB}"/>
    <cellStyle name="Valuta 3 5 2 5 2 3 3" xfId="31418" xr:uid="{022E9DF5-9D80-4D02-9FC6-1152E36777F5}"/>
    <cellStyle name="Valuta 3 5 2 5 2 4" xfId="14290" xr:uid="{B67BBF52-6270-4841-B4D8-C197D392D8F0}"/>
    <cellStyle name="Valuta 3 5 2 5 2 4 2" xfId="37127" xr:uid="{2D04A2D9-B02E-40AD-83F8-2E1A4B7884EB}"/>
    <cellStyle name="Valuta 3 5 2 5 2 5" xfId="25710" xr:uid="{2EBAD07B-F6BF-4245-8534-1502420800EC}"/>
    <cellStyle name="Valuta 3 5 2 5 3" xfId="4299" xr:uid="{C6443D18-B1F0-4A08-A3F1-049B0C72E7A4}"/>
    <cellStyle name="Valuta 3 5 2 5 3 2" xfId="10008" xr:uid="{C9A51937-5C8A-45A3-B171-D09A123C841B}"/>
    <cellStyle name="Valuta 3 5 2 5 3 2 2" xfId="21425" xr:uid="{8B5015BC-3B92-41DB-AA38-C7B5ACBDB270}"/>
    <cellStyle name="Valuta 3 5 2 5 3 2 2 2" xfId="44262" xr:uid="{69F3D30A-DDA2-4DD1-90D5-CF1AF8D3A38A}"/>
    <cellStyle name="Valuta 3 5 2 5 3 2 3" xfId="32845" xr:uid="{C9C0096D-F254-4B20-9623-D6485406675A}"/>
    <cellStyle name="Valuta 3 5 2 5 3 3" xfId="15717" xr:uid="{522F710C-F3FD-40F9-BB42-4530863D02B2}"/>
    <cellStyle name="Valuta 3 5 2 5 3 3 2" xfId="38554" xr:uid="{6D3CCA7D-EE35-4003-AD2C-C9E51D107C7F}"/>
    <cellStyle name="Valuta 3 5 2 5 3 4" xfId="27137" xr:uid="{C2290348-E1DA-42A4-ABAB-6180BB6318B4}"/>
    <cellStyle name="Valuta 3 5 2 5 4" xfId="7154" xr:uid="{A0C8AF7D-C9DD-4BB5-BDD5-BDDD1CC92D78}"/>
    <cellStyle name="Valuta 3 5 2 5 4 2" xfId="18571" xr:uid="{2173E18C-614B-41F8-803F-B9717D5CE184}"/>
    <cellStyle name="Valuta 3 5 2 5 4 2 2" xfId="41408" xr:uid="{0EBEFE50-1F83-49A0-A0B3-3DA68BDC7579}"/>
    <cellStyle name="Valuta 3 5 2 5 4 3" xfId="29991" xr:uid="{9A1446FE-0C36-4E2C-8DE7-4460F902C390}"/>
    <cellStyle name="Valuta 3 5 2 5 5" xfId="12863" xr:uid="{5F4278C4-7A95-427F-8262-B2B8D758505D}"/>
    <cellStyle name="Valuta 3 5 2 5 5 2" xfId="35700" xr:uid="{434BC931-C97B-4C06-8F97-54FB78801211}"/>
    <cellStyle name="Valuta 3 5 2 5 6" xfId="24283" xr:uid="{2BD3271B-F438-475F-BA37-BF673C76AED6}"/>
    <cellStyle name="Valuta 3 5 2 6" xfId="1652" xr:uid="{3FB33ED6-7AFE-44AA-B6B6-9E37A50273A0}"/>
    <cellStyle name="Valuta 3 5 2 6 2" xfId="3087" xr:uid="{6EF095ED-7D13-4BA4-82B7-F6EC54B066BE}"/>
    <cellStyle name="Valuta 3 5 2 6 2 2" xfId="5943" xr:uid="{9CC6EF13-EDA9-432C-AC91-A8A7D95341AF}"/>
    <cellStyle name="Valuta 3 5 2 6 2 2 2" xfId="11651" xr:uid="{7456D3B9-B6C4-45BC-99FE-D58BD92F04BE}"/>
    <cellStyle name="Valuta 3 5 2 6 2 2 2 2" xfId="23069" xr:uid="{5D6F84BD-5279-4391-9F5E-176B4C140D58}"/>
    <cellStyle name="Valuta 3 5 2 6 2 2 2 2 2" xfId="45906" xr:uid="{8722F9E8-37F4-410C-A1A1-237402B5A462}"/>
    <cellStyle name="Valuta 3 5 2 6 2 2 2 3" xfId="34489" xr:uid="{B6C5A38B-3602-4A6F-9833-3FD1E0AC60F7}"/>
    <cellStyle name="Valuta 3 5 2 6 2 2 3" xfId="17361" xr:uid="{F042C8D1-D26E-47DA-B494-14CD38F4990E}"/>
    <cellStyle name="Valuta 3 5 2 6 2 2 3 2" xfId="40198" xr:uid="{CBF03906-815F-4CA0-ABF7-C4258EBFEAF9}"/>
    <cellStyle name="Valuta 3 5 2 6 2 2 4" xfId="28781" xr:uid="{0BF46E4D-65AE-4FE5-8CC4-EDB5556DFAB4}"/>
    <cellStyle name="Valuta 3 5 2 6 2 3" xfId="8798" xr:uid="{1EDDA234-1C03-4059-A4B1-43E057EBCAE3}"/>
    <cellStyle name="Valuta 3 5 2 6 2 3 2" xfId="20215" xr:uid="{6DDB5CC8-C256-4391-B4C9-8AD7C590733C}"/>
    <cellStyle name="Valuta 3 5 2 6 2 3 2 2" xfId="43052" xr:uid="{A512692A-2F1C-4573-86CD-8441CE89D125}"/>
    <cellStyle name="Valuta 3 5 2 6 2 3 3" xfId="31635" xr:uid="{14D8ED74-F4C9-4AB6-9BE3-5989F4E6519E}"/>
    <cellStyle name="Valuta 3 5 2 6 2 4" xfId="14507" xr:uid="{E31327B3-3A3B-455D-8A28-EA329C33373A}"/>
    <cellStyle name="Valuta 3 5 2 6 2 4 2" xfId="37344" xr:uid="{56DC33D5-113F-4110-901B-BDD29945A36E}"/>
    <cellStyle name="Valuta 3 5 2 6 2 5" xfId="25927" xr:uid="{96D7C002-8DDF-4347-988B-99F5E6A14F0E}"/>
    <cellStyle name="Valuta 3 5 2 6 3" xfId="4516" xr:uid="{F1185EC9-4CAC-40E9-B57B-B9DFBA04B77E}"/>
    <cellStyle name="Valuta 3 5 2 6 3 2" xfId="10225" xr:uid="{D772FF4F-1236-4D7F-8817-633B9C37FA5F}"/>
    <cellStyle name="Valuta 3 5 2 6 3 2 2" xfId="21642" xr:uid="{D1CFB714-35D1-4D78-9D6D-6E9281345418}"/>
    <cellStyle name="Valuta 3 5 2 6 3 2 2 2" xfId="44479" xr:uid="{672D0D28-6B6C-4246-AA6F-4D4260885410}"/>
    <cellStyle name="Valuta 3 5 2 6 3 2 3" xfId="33062" xr:uid="{45EA70EF-ED44-4167-8CAA-8549BEBBF6CC}"/>
    <cellStyle name="Valuta 3 5 2 6 3 3" xfId="15934" xr:uid="{3E232038-C44D-4C01-B508-55967CF65573}"/>
    <cellStyle name="Valuta 3 5 2 6 3 3 2" xfId="38771" xr:uid="{D0F88DC0-A779-4039-A90C-C8AFDD22B78C}"/>
    <cellStyle name="Valuta 3 5 2 6 3 4" xfId="27354" xr:uid="{10E49AAD-8347-4810-B2AD-BE862696D40D}"/>
    <cellStyle name="Valuta 3 5 2 6 4" xfId="7371" xr:uid="{DBF6BE1B-4BB5-4353-9AB0-3ED802B39902}"/>
    <cellStyle name="Valuta 3 5 2 6 4 2" xfId="18788" xr:uid="{49546784-ED8B-4596-A287-7F4ED352FC73}"/>
    <cellStyle name="Valuta 3 5 2 6 4 2 2" xfId="41625" xr:uid="{60BAD570-5E5B-41CF-9C94-C06CE8583026}"/>
    <cellStyle name="Valuta 3 5 2 6 4 3" xfId="30208" xr:uid="{E1CF08C4-30EA-476C-9B69-563CA54B7DD6}"/>
    <cellStyle name="Valuta 3 5 2 6 5" xfId="13080" xr:uid="{A400A8CF-C633-4733-8050-6BE83921CC8F}"/>
    <cellStyle name="Valuta 3 5 2 6 5 2" xfId="35917" xr:uid="{05BED1B4-5D2D-453A-9EA2-A53D5C319AE8}"/>
    <cellStyle name="Valuta 3 5 2 6 6" xfId="24500" xr:uid="{4E50CD02-FA7F-4A19-AAA7-41E41F2E455E}"/>
    <cellStyle name="Valuta 3 5 2 7" xfId="2002" xr:uid="{4B86AA24-2AF5-47A3-B582-7644D9A0BCCC}"/>
    <cellStyle name="Valuta 3 5 2 7 2" xfId="4858" xr:uid="{2F33F4B2-969B-4FEE-B688-0A616D1BECAC}"/>
    <cellStyle name="Valuta 3 5 2 7 2 2" xfId="10566" xr:uid="{CDBD5A4C-7936-45D8-9251-78969689EA08}"/>
    <cellStyle name="Valuta 3 5 2 7 2 2 2" xfId="21984" xr:uid="{A978785D-FE5A-4ADA-8BB0-0DA4A502FFF6}"/>
    <cellStyle name="Valuta 3 5 2 7 2 2 2 2" xfId="44821" xr:uid="{688B694B-1322-4E8F-A039-8D893D28B817}"/>
    <cellStyle name="Valuta 3 5 2 7 2 2 3" xfId="33404" xr:uid="{7C5A9766-9A89-445B-B60B-A8FABDE6E908}"/>
    <cellStyle name="Valuta 3 5 2 7 2 3" xfId="16276" xr:uid="{C89444D2-BA56-40B8-942B-65E89A018D51}"/>
    <cellStyle name="Valuta 3 5 2 7 2 3 2" xfId="39113" xr:uid="{F5B856FE-A94E-4BE7-A873-C8ADD5F718DA}"/>
    <cellStyle name="Valuta 3 5 2 7 2 4" xfId="27696" xr:uid="{F589E13B-7C39-499F-8719-5654E13F006C}"/>
    <cellStyle name="Valuta 3 5 2 7 3" xfId="7713" xr:uid="{D6984D93-44D5-4BF1-AA8E-1FD870540006}"/>
    <cellStyle name="Valuta 3 5 2 7 3 2" xfId="19130" xr:uid="{08386876-78CE-425F-87C1-844034175FE6}"/>
    <cellStyle name="Valuta 3 5 2 7 3 2 2" xfId="41967" xr:uid="{728F4A12-0D98-4ABD-A8E2-8F64929EF2DB}"/>
    <cellStyle name="Valuta 3 5 2 7 3 3" xfId="30550" xr:uid="{FAFD013A-7CB8-48FC-876D-12E7FE2BF304}"/>
    <cellStyle name="Valuta 3 5 2 7 4" xfId="13422" xr:uid="{E910B797-A34D-42B7-BDC2-D7B55B5BF1FB}"/>
    <cellStyle name="Valuta 3 5 2 7 4 2" xfId="36259" xr:uid="{DCB64565-BF75-4108-8402-6D31677A9704}"/>
    <cellStyle name="Valuta 3 5 2 7 5" xfId="24842" xr:uid="{74FBAE33-C3C9-4C04-BA23-DA3CE7E4B555}"/>
    <cellStyle name="Valuta 3 5 2 8" xfId="3431" xr:uid="{EB56A92D-0367-422B-914D-84A38F3ACAF5}"/>
    <cellStyle name="Valuta 3 5 2 8 2" xfId="9140" xr:uid="{34C08E71-B12C-4526-BA87-0A975C37E2E5}"/>
    <cellStyle name="Valuta 3 5 2 8 2 2" xfId="20557" xr:uid="{29026585-41A8-4069-ABFE-5F885828CB1A}"/>
    <cellStyle name="Valuta 3 5 2 8 2 2 2" xfId="43394" xr:uid="{10A947D7-E899-4C10-A59B-B06833CCC978}"/>
    <cellStyle name="Valuta 3 5 2 8 2 3" xfId="31977" xr:uid="{0592F416-6FCF-45DD-8F18-2115BF2DF5FF}"/>
    <cellStyle name="Valuta 3 5 2 8 3" xfId="14849" xr:uid="{357D80CA-614E-4194-BF09-6F2C8DC48846}"/>
    <cellStyle name="Valuta 3 5 2 8 3 2" xfId="37686" xr:uid="{578C8233-53E2-4863-B4C5-ACC6A5A638B7}"/>
    <cellStyle name="Valuta 3 5 2 8 4" xfId="26269" xr:uid="{3FAE0319-052B-406C-9D0B-F3415D2E5194}"/>
    <cellStyle name="Valuta 3 5 2 9" xfId="6286" xr:uid="{1F5FCE58-B838-45C2-BBCD-684D99919192}"/>
    <cellStyle name="Valuta 3 5 2 9 2" xfId="17703" xr:uid="{7D3B9D1E-D656-44AD-B9EF-9D179A3A4580}"/>
    <cellStyle name="Valuta 3 5 2 9 2 2" xfId="40540" xr:uid="{5A9A5981-938D-40B5-A6C6-51F7D22B553D}"/>
    <cellStyle name="Valuta 3 5 2 9 3" xfId="29123" xr:uid="{C45BFDA6-F089-4CA3-B4C2-287E2F369D7A}"/>
    <cellStyle name="Valuta 3 5 3" xfId="517" xr:uid="{29A73EF9-F1A1-4307-89BF-4B801781C548}"/>
    <cellStyle name="Valuta 3 5 3 2" xfId="2105" xr:uid="{50893203-5842-4DB9-92D1-5A32427B59B1}"/>
    <cellStyle name="Valuta 3 5 3 2 2" xfId="4961" xr:uid="{8492BDB3-3FC7-45B4-BAE6-892FB15C9BCE}"/>
    <cellStyle name="Valuta 3 5 3 2 2 2" xfId="10669" xr:uid="{0AC461E5-91CD-4575-B465-A92F85380857}"/>
    <cellStyle name="Valuta 3 5 3 2 2 2 2" xfId="22087" xr:uid="{9E724B3C-B5AB-42D3-938E-D138B4DBEB60}"/>
    <cellStyle name="Valuta 3 5 3 2 2 2 2 2" xfId="44924" xr:uid="{BBE4EDB5-47FB-4BA3-8F0E-7A9EB57FE0DB}"/>
    <cellStyle name="Valuta 3 5 3 2 2 2 3" xfId="33507" xr:uid="{275144B9-FF48-44BB-8426-4A363E4E1204}"/>
    <cellStyle name="Valuta 3 5 3 2 2 3" xfId="16379" xr:uid="{87D65113-05AA-4068-8F44-2A9705FA3AFC}"/>
    <cellStyle name="Valuta 3 5 3 2 2 3 2" xfId="39216" xr:uid="{193F83FD-6647-4F81-9375-E40AF0E5AC6D}"/>
    <cellStyle name="Valuta 3 5 3 2 2 4" xfId="27799" xr:uid="{66DC33BF-5836-47C2-95A0-CF51C0A81BD6}"/>
    <cellStyle name="Valuta 3 5 3 2 3" xfId="7816" xr:uid="{649CC9F8-5188-4CBE-9F74-C3F125B14CB8}"/>
    <cellStyle name="Valuta 3 5 3 2 3 2" xfId="19233" xr:uid="{3B0CBA69-D935-4970-844B-6C75575FA2C2}"/>
    <cellStyle name="Valuta 3 5 3 2 3 2 2" xfId="42070" xr:uid="{8B7ABEAD-1E07-4C96-8FF2-E23E51D6EC38}"/>
    <cellStyle name="Valuta 3 5 3 2 3 3" xfId="30653" xr:uid="{9537FDC7-4FF0-45B8-B994-B763D7724416}"/>
    <cellStyle name="Valuta 3 5 3 2 4" xfId="13525" xr:uid="{2A1B89CF-3BB5-4B0D-B818-307B7D745074}"/>
    <cellStyle name="Valuta 3 5 3 2 4 2" xfId="36362" xr:uid="{8C8D7079-E015-4744-BF55-4BD44BD65AFF}"/>
    <cellStyle name="Valuta 3 5 3 2 5" xfId="24945" xr:uid="{8A7ACBD0-02E2-48F3-88F9-EEEE05789864}"/>
    <cellStyle name="Valuta 3 5 3 3" xfId="3534" xr:uid="{7DB988FE-CB9C-43B8-A9DF-13E3C75D0E0B}"/>
    <cellStyle name="Valuta 3 5 3 3 2" xfId="9243" xr:uid="{BE7175C0-99BC-47AC-942A-1AD044F9DD30}"/>
    <cellStyle name="Valuta 3 5 3 3 2 2" xfId="20660" xr:uid="{0A9AF690-F3C4-499F-8C3C-3B926B2BBA0D}"/>
    <cellStyle name="Valuta 3 5 3 3 2 2 2" xfId="43497" xr:uid="{9389B263-B50B-45E5-9DC1-0BA97C1E17DB}"/>
    <cellStyle name="Valuta 3 5 3 3 2 3" xfId="32080" xr:uid="{D1CAFF09-FDCA-44A7-BC8E-AA6256DFDC74}"/>
    <cellStyle name="Valuta 3 5 3 3 3" xfId="14952" xr:uid="{872E3F9B-10EE-48B4-B2C0-1E8A61250D39}"/>
    <cellStyle name="Valuta 3 5 3 3 3 2" xfId="37789" xr:uid="{4CB6DF85-53B8-4B8F-A5D5-2C5D643AE5FD}"/>
    <cellStyle name="Valuta 3 5 3 3 4" xfId="26372" xr:uid="{1C9A5CD4-52BF-41EA-AA98-4DE2D3F6FEF6}"/>
    <cellStyle name="Valuta 3 5 3 4" xfId="6389" xr:uid="{A09EA8A8-4DAB-4D79-A4CF-209132E53D13}"/>
    <cellStyle name="Valuta 3 5 3 4 2" xfId="17806" xr:uid="{8355EF5D-5C3D-48E7-A15B-40A3ED4036BE}"/>
    <cellStyle name="Valuta 3 5 3 4 2 2" xfId="40643" xr:uid="{D4A8D89D-3FF4-4F36-AE99-4C18A40FB506}"/>
    <cellStyle name="Valuta 3 5 3 4 3" xfId="29226" xr:uid="{42560495-89E9-44E3-A301-CA2748A82990}"/>
    <cellStyle name="Valuta 3 5 3 5" xfId="12098" xr:uid="{5A246C9D-754D-4BB1-A736-4438D8AB12AB}"/>
    <cellStyle name="Valuta 3 5 3 5 2" xfId="34935" xr:uid="{F4AA3964-2C2C-4DDD-B2B9-B53F49A484EE}"/>
    <cellStyle name="Valuta 3 5 3 6" xfId="23518" xr:uid="{BABB02CA-F80C-40FC-829C-68374A94D6A9}"/>
    <cellStyle name="Valuta 3 5 4" xfId="780" xr:uid="{875137BD-4B7B-4A2F-80A2-B1B22A588F83}"/>
    <cellStyle name="Valuta 3 5 4 2" xfId="2322" xr:uid="{089C9005-AB16-457D-8EDC-5B1009E2C2B1}"/>
    <cellStyle name="Valuta 3 5 4 2 2" xfId="5178" xr:uid="{56415A4D-7B96-4BA9-BF40-D4A3D4ACE163}"/>
    <cellStyle name="Valuta 3 5 4 2 2 2" xfId="10886" xr:uid="{A5214AAA-C950-4536-AA64-CC17A3EFEB9B}"/>
    <cellStyle name="Valuta 3 5 4 2 2 2 2" xfId="22304" xr:uid="{C3353673-C28A-4E83-99FE-14C1B58A1E3D}"/>
    <cellStyle name="Valuta 3 5 4 2 2 2 2 2" xfId="45141" xr:uid="{767BB6C1-0011-4BAB-AD96-24B6A4DCA434}"/>
    <cellStyle name="Valuta 3 5 4 2 2 2 3" xfId="33724" xr:uid="{C58CE85B-1A90-476D-BAE8-68EFBAB82CD1}"/>
    <cellStyle name="Valuta 3 5 4 2 2 3" xfId="16596" xr:uid="{B9B1A6B8-B9D3-4BA7-8D86-B0DA58FAD3DE}"/>
    <cellStyle name="Valuta 3 5 4 2 2 3 2" xfId="39433" xr:uid="{D1B038F8-F44C-4821-9BD6-1DEE9D348726}"/>
    <cellStyle name="Valuta 3 5 4 2 2 4" xfId="28016" xr:uid="{5242D2E8-145B-4B14-BADB-18445D82DDB9}"/>
    <cellStyle name="Valuta 3 5 4 2 3" xfId="8033" xr:uid="{B543A768-AE1A-47C2-95B6-E8A3FBFFB276}"/>
    <cellStyle name="Valuta 3 5 4 2 3 2" xfId="19450" xr:uid="{55790AB6-2928-4D06-87FF-EF926E62D665}"/>
    <cellStyle name="Valuta 3 5 4 2 3 2 2" xfId="42287" xr:uid="{43AF6F77-287D-4E14-8CD6-AD7922E65DD1}"/>
    <cellStyle name="Valuta 3 5 4 2 3 3" xfId="30870" xr:uid="{01522C74-AC50-45BA-B721-2C86D2437518}"/>
    <cellStyle name="Valuta 3 5 4 2 4" xfId="13742" xr:uid="{F5562C97-8051-458F-9C72-73948CD1F9E1}"/>
    <cellStyle name="Valuta 3 5 4 2 4 2" xfId="36579" xr:uid="{13927D1A-A8FD-47C4-B4F5-5CEA2A88C2A1}"/>
    <cellStyle name="Valuta 3 5 4 2 5" xfId="25162" xr:uid="{8144D9C4-B898-45D3-AA0E-C9D9BFE91117}"/>
    <cellStyle name="Valuta 3 5 4 3" xfId="3751" xr:uid="{B8399288-CFF2-4497-B7AB-80A8054F2BB8}"/>
    <cellStyle name="Valuta 3 5 4 3 2" xfId="9460" xr:uid="{EC957ADE-5786-4493-A499-51F274BB3A64}"/>
    <cellStyle name="Valuta 3 5 4 3 2 2" xfId="20877" xr:uid="{86EBC9CC-E29F-412D-AD30-5197499F3E71}"/>
    <cellStyle name="Valuta 3 5 4 3 2 2 2" xfId="43714" xr:uid="{9FBDCFC0-4C54-465F-AD4C-9021BE1366D0}"/>
    <cellStyle name="Valuta 3 5 4 3 2 3" xfId="32297" xr:uid="{5FE2B24B-524A-4C27-9D9E-576ABBF0D9B0}"/>
    <cellStyle name="Valuta 3 5 4 3 3" xfId="15169" xr:uid="{3BFF8355-F2A4-413E-B1B7-BF56B8A146AF}"/>
    <cellStyle name="Valuta 3 5 4 3 3 2" xfId="38006" xr:uid="{07229BD9-21C1-4B4F-9C96-AE5B7E709558}"/>
    <cellStyle name="Valuta 3 5 4 3 4" xfId="26589" xr:uid="{05A7FC5F-47C0-4864-A57A-44604991BC75}"/>
    <cellStyle name="Valuta 3 5 4 4" xfId="6606" xr:uid="{1C52625E-2AA9-4C91-8182-600F93D13EA2}"/>
    <cellStyle name="Valuta 3 5 4 4 2" xfId="18023" xr:uid="{4E017BE9-4036-4143-8F8F-305BBC779C98}"/>
    <cellStyle name="Valuta 3 5 4 4 2 2" xfId="40860" xr:uid="{66112402-C550-4C0E-84FE-E5B679BCEB15}"/>
    <cellStyle name="Valuta 3 5 4 4 3" xfId="29443" xr:uid="{660B752B-0E0A-4C72-89D1-DEC79DD726CC}"/>
    <cellStyle name="Valuta 3 5 4 5" xfId="12315" xr:uid="{43A0A3DB-D0E8-4195-B281-EFC2E28F6DCB}"/>
    <cellStyle name="Valuta 3 5 4 5 2" xfId="35152" xr:uid="{842C7E45-3FE4-4AB4-9BA8-22AFB724F0C2}"/>
    <cellStyle name="Valuta 3 5 4 6" xfId="23735" xr:uid="{99945FE6-31D2-411C-99DF-2FA2EBF60F4B}"/>
    <cellStyle name="Valuta 3 5 5" xfId="1027" xr:uid="{4E6EEDA7-BD70-4FE7-8FB2-DE044208FF43}"/>
    <cellStyle name="Valuta 3 5 5 2" xfId="2539" xr:uid="{2283206B-1BBD-407C-851D-5B0DF0A86A9D}"/>
    <cellStyle name="Valuta 3 5 5 2 2" xfId="5395" xr:uid="{7355AEB5-5259-4645-921E-A31A20CC2D6A}"/>
    <cellStyle name="Valuta 3 5 5 2 2 2" xfId="11103" xr:uid="{6696AEFB-EA76-4F67-A75E-AFC1D36B04A1}"/>
    <cellStyle name="Valuta 3 5 5 2 2 2 2" xfId="22521" xr:uid="{BEA5A351-7A7F-4F5F-B9B5-134009504F02}"/>
    <cellStyle name="Valuta 3 5 5 2 2 2 2 2" xfId="45358" xr:uid="{668A7B39-0676-4D3F-A19B-A9F0EC7CB6F0}"/>
    <cellStyle name="Valuta 3 5 5 2 2 2 3" xfId="33941" xr:uid="{C960757C-AF9B-4789-9D04-7D047C1C017B}"/>
    <cellStyle name="Valuta 3 5 5 2 2 3" xfId="16813" xr:uid="{B7112F77-248C-4BD3-BD9C-3C99539A8CD8}"/>
    <cellStyle name="Valuta 3 5 5 2 2 3 2" xfId="39650" xr:uid="{066AA291-0804-480D-9330-83F16B59A5FB}"/>
    <cellStyle name="Valuta 3 5 5 2 2 4" xfId="28233" xr:uid="{6CD8E82A-24D5-4C5D-ACF1-B60C8FD29546}"/>
    <cellStyle name="Valuta 3 5 5 2 3" xfId="8250" xr:uid="{2A805546-0FE4-4C33-9D68-DEDA2BF6D13B}"/>
    <cellStyle name="Valuta 3 5 5 2 3 2" xfId="19667" xr:uid="{0F937FAA-BB49-48C8-A49F-DDB404A10716}"/>
    <cellStyle name="Valuta 3 5 5 2 3 2 2" xfId="42504" xr:uid="{3332F578-1453-43A2-8D27-C6D8D85E7D44}"/>
    <cellStyle name="Valuta 3 5 5 2 3 3" xfId="31087" xr:uid="{3AE0FB85-2D0B-41F8-B533-A712FD19933A}"/>
    <cellStyle name="Valuta 3 5 5 2 4" xfId="13959" xr:uid="{05AB4599-64E3-4326-81D3-411484A9561C}"/>
    <cellStyle name="Valuta 3 5 5 2 4 2" xfId="36796" xr:uid="{065AF37E-0A6B-43F6-A020-34CEE8DE981B}"/>
    <cellStyle name="Valuta 3 5 5 2 5" xfId="25379" xr:uid="{9B1E9BE7-6F4C-4FD2-83FB-4CB90BB3A71F}"/>
    <cellStyle name="Valuta 3 5 5 3" xfId="3968" xr:uid="{3D08FCD6-68E5-4115-8C7E-C015AEA1C10B}"/>
    <cellStyle name="Valuta 3 5 5 3 2" xfId="9677" xr:uid="{A513F959-8D19-4209-AFA3-30F62AE4B830}"/>
    <cellStyle name="Valuta 3 5 5 3 2 2" xfId="21094" xr:uid="{156776E9-79B0-4C65-B7CB-D0CF4BA70868}"/>
    <cellStyle name="Valuta 3 5 5 3 2 2 2" xfId="43931" xr:uid="{5E4C3DBB-F5C4-40CC-A179-B3DFCFEFCADE}"/>
    <cellStyle name="Valuta 3 5 5 3 2 3" xfId="32514" xr:uid="{B0A35846-09A9-41FC-91C6-3B1774E0CBC8}"/>
    <cellStyle name="Valuta 3 5 5 3 3" xfId="15386" xr:uid="{1D2A0661-53F0-4C54-ADCB-66E4918D77B1}"/>
    <cellStyle name="Valuta 3 5 5 3 3 2" xfId="38223" xr:uid="{F1D4CB95-93AD-4256-8276-F2CEF92CE25C}"/>
    <cellStyle name="Valuta 3 5 5 3 4" xfId="26806" xr:uid="{E893FFC3-68C0-4104-A21D-364B3E6443DB}"/>
    <cellStyle name="Valuta 3 5 5 4" xfId="6823" xr:uid="{A138B03E-2227-4131-A514-29F341643ED0}"/>
    <cellStyle name="Valuta 3 5 5 4 2" xfId="18240" xr:uid="{F1F244A7-FCBE-42A0-966E-CA00F4E6CA03}"/>
    <cellStyle name="Valuta 3 5 5 4 2 2" xfId="41077" xr:uid="{CE6EB356-24D5-47FD-BF63-3FCCBA217AB5}"/>
    <cellStyle name="Valuta 3 5 5 4 3" xfId="29660" xr:uid="{5930CD3F-D808-42F5-ADDD-64EE640D5F09}"/>
    <cellStyle name="Valuta 3 5 5 5" xfId="12532" xr:uid="{D63B7DCF-4272-4869-A672-840372E003C3}"/>
    <cellStyle name="Valuta 3 5 5 5 2" xfId="35369" xr:uid="{9106C907-C295-45D9-A33A-62349E85BAA8}"/>
    <cellStyle name="Valuta 3 5 5 6" xfId="23952" xr:uid="{6330D800-2101-4FCF-B636-9C670498334B}"/>
    <cellStyle name="Valuta 3 5 6" xfId="1274" xr:uid="{F405A9E0-88DC-49C9-9EB3-BB3C603D51B8}"/>
    <cellStyle name="Valuta 3 5 6 2" xfId="2756" xr:uid="{4FEC5272-742B-4631-87E5-55EA76B4DFCD}"/>
    <cellStyle name="Valuta 3 5 6 2 2" xfId="5612" xr:uid="{44979008-D742-494A-B173-5332CC768CA4}"/>
    <cellStyle name="Valuta 3 5 6 2 2 2" xfId="11320" xr:uid="{B3ABDDC9-F27D-4CD8-82E5-C65BBD4A91EA}"/>
    <cellStyle name="Valuta 3 5 6 2 2 2 2" xfId="22738" xr:uid="{3673F3B9-2498-49DD-BD64-131A1A446584}"/>
    <cellStyle name="Valuta 3 5 6 2 2 2 2 2" xfId="45575" xr:uid="{188D2CB1-57CA-4FB4-BD0D-0E5FB02FAA85}"/>
    <cellStyle name="Valuta 3 5 6 2 2 2 3" xfId="34158" xr:uid="{726E1678-DA41-4BE5-AFAB-335FBB598A69}"/>
    <cellStyle name="Valuta 3 5 6 2 2 3" xfId="17030" xr:uid="{787EE2CA-B272-4D3D-B8A3-905E1847C70C}"/>
    <cellStyle name="Valuta 3 5 6 2 2 3 2" xfId="39867" xr:uid="{B8D04F44-FF25-4239-9379-1B53F7FEA9A4}"/>
    <cellStyle name="Valuta 3 5 6 2 2 4" xfId="28450" xr:uid="{9E8B91C0-8C31-46CB-B4B6-B5849B1C9523}"/>
    <cellStyle name="Valuta 3 5 6 2 3" xfId="8467" xr:uid="{1E31124D-6D21-45C9-873E-757006B7E291}"/>
    <cellStyle name="Valuta 3 5 6 2 3 2" xfId="19884" xr:uid="{407E6DC6-9C69-45BD-AD68-220C2589136D}"/>
    <cellStyle name="Valuta 3 5 6 2 3 2 2" xfId="42721" xr:uid="{FF554AB3-855B-4968-8B0C-FC17624183FC}"/>
    <cellStyle name="Valuta 3 5 6 2 3 3" xfId="31304" xr:uid="{CDBFC6FE-7027-4A9E-93D8-B2282AB0C772}"/>
    <cellStyle name="Valuta 3 5 6 2 4" xfId="14176" xr:uid="{F4136D68-5DE9-4B26-84A8-D4E3DEFA1C45}"/>
    <cellStyle name="Valuta 3 5 6 2 4 2" xfId="37013" xr:uid="{6B128BE4-A128-4FD1-A8FB-71836DB15C27}"/>
    <cellStyle name="Valuta 3 5 6 2 5" xfId="25596" xr:uid="{91103964-DE6A-4A41-95A5-9C10A0087048}"/>
    <cellStyle name="Valuta 3 5 6 3" xfId="4185" xr:uid="{8CBD24DA-BA21-4F44-8FF6-7809BF4661BD}"/>
    <cellStyle name="Valuta 3 5 6 3 2" xfId="9894" xr:uid="{F7C9D34E-88FA-467C-A700-EC06521183CE}"/>
    <cellStyle name="Valuta 3 5 6 3 2 2" xfId="21311" xr:uid="{D09560B6-01D2-4870-907F-423583090EB4}"/>
    <cellStyle name="Valuta 3 5 6 3 2 2 2" xfId="44148" xr:uid="{15773680-E3F0-4B56-AC69-767FCEA69268}"/>
    <cellStyle name="Valuta 3 5 6 3 2 3" xfId="32731" xr:uid="{EC12E0B5-A48E-4133-BD8A-2E8D84A7E12D}"/>
    <cellStyle name="Valuta 3 5 6 3 3" xfId="15603" xr:uid="{69D8855D-7170-4072-B205-D419C01745DD}"/>
    <cellStyle name="Valuta 3 5 6 3 3 2" xfId="38440" xr:uid="{CCAFFD86-F625-41E3-AD0B-7E10755A418B}"/>
    <cellStyle name="Valuta 3 5 6 3 4" xfId="27023" xr:uid="{49234412-D39C-4D3C-AC8A-808E4490B709}"/>
    <cellStyle name="Valuta 3 5 6 4" xfId="7040" xr:uid="{3AB35D4C-D7E6-4F87-869F-CED10E8872E6}"/>
    <cellStyle name="Valuta 3 5 6 4 2" xfId="18457" xr:uid="{ED89FFC5-CDB7-412B-A99F-F54A894F37F4}"/>
    <cellStyle name="Valuta 3 5 6 4 2 2" xfId="41294" xr:uid="{EBE77867-5353-4CB6-9CB6-DDE4BAD86894}"/>
    <cellStyle name="Valuta 3 5 6 4 3" xfId="29877" xr:uid="{4DBFBCC9-EF88-44D8-A17E-19D06E48A7B2}"/>
    <cellStyle name="Valuta 3 5 6 5" xfId="12749" xr:uid="{0DF7408C-5D3B-4939-86C1-3E9B17CA5DC2}"/>
    <cellStyle name="Valuta 3 5 6 5 2" xfId="35586" xr:uid="{7830A5C3-86B2-4FD9-8D37-22900648E343}"/>
    <cellStyle name="Valuta 3 5 6 6" xfId="24169" xr:uid="{9B6D86B1-C28B-4783-B437-807137EFD2D8}"/>
    <cellStyle name="Valuta 3 5 7" xfId="1521" xr:uid="{2F30AC54-7B85-4BB7-A9C3-95CFBF2461AA}"/>
    <cellStyle name="Valuta 3 5 7 2" xfId="2973" xr:uid="{B06ACA2E-6C63-4941-9E94-F9F2A16A2F7F}"/>
    <cellStyle name="Valuta 3 5 7 2 2" xfId="5829" xr:uid="{D51D0DA5-43E9-421E-AFF7-F0950538ECB9}"/>
    <cellStyle name="Valuta 3 5 7 2 2 2" xfId="11537" xr:uid="{708275D7-EA0A-4F2E-BDC7-37598D888742}"/>
    <cellStyle name="Valuta 3 5 7 2 2 2 2" xfId="22955" xr:uid="{3D887AAA-CFD5-425A-8034-D4D96E089E70}"/>
    <cellStyle name="Valuta 3 5 7 2 2 2 2 2" xfId="45792" xr:uid="{5772DDD2-6411-4FD1-AE83-1F77AA12B9AE}"/>
    <cellStyle name="Valuta 3 5 7 2 2 2 3" xfId="34375" xr:uid="{EFB9B4B0-0AFB-4059-ACBA-73BB56044B20}"/>
    <cellStyle name="Valuta 3 5 7 2 2 3" xfId="17247" xr:uid="{CD13263C-DD32-4CB9-944A-B85A0F845458}"/>
    <cellStyle name="Valuta 3 5 7 2 2 3 2" xfId="40084" xr:uid="{E0E5F666-0C96-4F52-889F-C2DB2472EA8D}"/>
    <cellStyle name="Valuta 3 5 7 2 2 4" xfId="28667" xr:uid="{7923339D-EE9B-47AD-84BB-0F9EF76D18A5}"/>
    <cellStyle name="Valuta 3 5 7 2 3" xfId="8684" xr:uid="{18BBD7CE-5B2F-4230-ADBD-BD6C8B26FC70}"/>
    <cellStyle name="Valuta 3 5 7 2 3 2" xfId="20101" xr:uid="{76DA8C4A-11E1-45D0-9261-EE6B3552196E}"/>
    <cellStyle name="Valuta 3 5 7 2 3 2 2" xfId="42938" xr:uid="{269B178A-286F-49DE-98DE-674ADDB6FF21}"/>
    <cellStyle name="Valuta 3 5 7 2 3 3" xfId="31521" xr:uid="{83C250FF-6084-4101-BB34-7326B337325A}"/>
    <cellStyle name="Valuta 3 5 7 2 4" xfId="14393" xr:uid="{1CFF5A60-43AC-400D-B29D-E661E83164CD}"/>
    <cellStyle name="Valuta 3 5 7 2 4 2" xfId="37230" xr:uid="{A6D7E1FA-0D38-48DF-A2EC-0F89A8A13EFA}"/>
    <cellStyle name="Valuta 3 5 7 2 5" xfId="25813" xr:uid="{4BBDA417-B74E-428A-AEA1-3D727E33C5CC}"/>
    <cellStyle name="Valuta 3 5 7 3" xfId="4402" xr:uid="{7DDF702B-B6F6-4028-8EF3-1CC47CDD11C4}"/>
    <cellStyle name="Valuta 3 5 7 3 2" xfId="10111" xr:uid="{4DDD8A7A-9FAE-4409-A482-F24CDF626FBD}"/>
    <cellStyle name="Valuta 3 5 7 3 2 2" xfId="21528" xr:uid="{DADD76DF-EAA6-4212-9D78-33C3C0A64ABD}"/>
    <cellStyle name="Valuta 3 5 7 3 2 2 2" xfId="44365" xr:uid="{FA0CF56D-6EF9-4091-A40E-315FD9F4982D}"/>
    <cellStyle name="Valuta 3 5 7 3 2 3" xfId="32948" xr:uid="{F16E3F7D-5036-47DF-9288-E4EDDA8D8A36}"/>
    <cellStyle name="Valuta 3 5 7 3 3" xfId="15820" xr:uid="{23E5F7B1-177E-4655-A813-76D06535DE9D}"/>
    <cellStyle name="Valuta 3 5 7 3 3 2" xfId="38657" xr:uid="{5AE28B2B-CFD2-44DD-BA68-F9CBB5EEDE8C}"/>
    <cellStyle name="Valuta 3 5 7 3 4" xfId="27240" xr:uid="{EF36A4BB-0293-4B97-80A4-60864997A699}"/>
    <cellStyle name="Valuta 3 5 7 4" xfId="7257" xr:uid="{B7CEEF11-E7DD-4261-9BB8-A9C6895D6F88}"/>
    <cellStyle name="Valuta 3 5 7 4 2" xfId="18674" xr:uid="{6D78CFC8-B6C5-47DC-B209-28EED2896C5E}"/>
    <cellStyle name="Valuta 3 5 7 4 2 2" xfId="41511" xr:uid="{852D5240-D6F3-459C-A895-12E842752E50}"/>
    <cellStyle name="Valuta 3 5 7 4 3" xfId="30094" xr:uid="{01B8E29C-CFA5-44FE-A8BB-B55D178CF873}"/>
    <cellStyle name="Valuta 3 5 7 5" xfId="12966" xr:uid="{8025DB81-5EFD-4204-90E0-3D5013A35B47}"/>
    <cellStyle name="Valuta 3 5 7 5 2" xfId="35803" xr:uid="{4DA204C5-1CD8-4B83-994F-ED47D7392C62}"/>
    <cellStyle name="Valuta 3 5 7 6" xfId="24386" xr:uid="{3E39A57B-5775-4C4D-929D-2967453DC4D5}"/>
    <cellStyle name="Valuta 3 5 8" xfId="1864" xr:uid="{A79EADD7-4660-468D-97A2-79323906D43D}"/>
    <cellStyle name="Valuta 3 5 8 2" xfId="4720" xr:uid="{C707FD85-53FD-4EE6-8006-D335F62090C3}"/>
    <cellStyle name="Valuta 3 5 8 2 2" xfId="10429" xr:uid="{B08EE81D-2F3A-4021-A2C6-37B71E8E00A6}"/>
    <cellStyle name="Valuta 3 5 8 2 2 2" xfId="21846" xr:uid="{891A210F-C1BB-451E-A7DA-F2643D5EE0D4}"/>
    <cellStyle name="Valuta 3 5 8 2 2 2 2" xfId="44683" xr:uid="{99523508-1026-4713-BF3E-1D7EDC631A64}"/>
    <cellStyle name="Valuta 3 5 8 2 2 3" xfId="33266" xr:uid="{39A099D0-3B61-4A48-AE49-E6C3AD8527BD}"/>
    <cellStyle name="Valuta 3 5 8 2 3" xfId="16138" xr:uid="{439AA270-D63D-484A-A6C7-06888F610326}"/>
    <cellStyle name="Valuta 3 5 8 2 3 2" xfId="38975" xr:uid="{A8AFE47D-0299-401A-B3F9-912690F47106}"/>
    <cellStyle name="Valuta 3 5 8 2 4" xfId="27558" xr:uid="{0827565E-3057-40FE-B63B-BC511F2C1EAA}"/>
    <cellStyle name="Valuta 3 5 8 3" xfId="7575" xr:uid="{A1B10563-DC1E-4577-AD9E-996C09D35648}"/>
    <cellStyle name="Valuta 3 5 8 3 2" xfId="18992" xr:uid="{B2549F7F-C758-40CA-928C-85D1F46E7F48}"/>
    <cellStyle name="Valuta 3 5 8 3 2 2" xfId="41829" xr:uid="{53D88693-F63A-45F4-9DC9-B8335AE6A9CC}"/>
    <cellStyle name="Valuta 3 5 8 3 3" xfId="30412" xr:uid="{71D10E54-70FD-4258-8CF1-E31F2EC3A5B8}"/>
    <cellStyle name="Valuta 3 5 8 4" xfId="13284" xr:uid="{C4101AF4-0E63-4821-8C04-1BB820F80F4A}"/>
    <cellStyle name="Valuta 3 5 8 4 2" xfId="36121" xr:uid="{14CB8D47-2A29-4620-B46E-17574442A597}"/>
    <cellStyle name="Valuta 3 5 8 5" xfId="24704" xr:uid="{7777032E-B560-4CB8-80BE-AE6C37ADE1D3}"/>
    <cellStyle name="Valuta 3 5 9" xfId="3293" xr:uid="{2F19B1EA-EA58-4B6A-8782-6E946323E1E1}"/>
    <cellStyle name="Valuta 3 5 9 2" xfId="9002" xr:uid="{04AD1675-1656-449B-903F-CBB3B171735A}"/>
    <cellStyle name="Valuta 3 5 9 2 2" xfId="20419" xr:uid="{2E2F7DEB-FC3B-44EE-8735-FB9310B87594}"/>
    <cellStyle name="Valuta 3 5 9 2 2 2" xfId="43256" xr:uid="{4990971B-CAC6-4D71-A7AF-10D506666545}"/>
    <cellStyle name="Valuta 3 5 9 2 3" xfId="31839" xr:uid="{A8A6BB65-EB7A-4CD9-A6FF-CA4EDBCCF679}"/>
    <cellStyle name="Valuta 3 5 9 3" xfId="14711" xr:uid="{09FF3804-AED3-4340-8A05-2FDA8D01C9A9}"/>
    <cellStyle name="Valuta 3 5 9 3 2" xfId="37548" xr:uid="{C33FA14E-C584-4FD1-AF65-4CA33E6C7EB6}"/>
    <cellStyle name="Valuta 3 5 9 4" xfId="26131" xr:uid="{0C12789A-734B-4DFD-A86F-D6013484149B}"/>
    <cellStyle name="Valuta 3 6" xfId="209" xr:uid="{4C3A5C28-35C3-4B38-B72B-B78DE8B6C4DD}"/>
    <cellStyle name="Valuta 3 6 2" xfId="304" xr:uid="{8AC58F34-0B2E-4DC8-9CD4-A320A3244FAF}"/>
    <cellStyle name="Valuta 3 6 2 2" xfId="1933" xr:uid="{00230892-17C5-4ED0-8D57-6B928E8C6E5E}"/>
    <cellStyle name="Valuta 3 6 2 2 2" xfId="4789" xr:uid="{996F5013-EF4B-427C-8FB4-11AF7C835F63}"/>
    <cellStyle name="Valuta 3 6 2 2 2 2" xfId="10498" xr:uid="{950600A5-143F-4935-A66A-1A0CB4696436}"/>
    <cellStyle name="Valuta 3 6 2 2 2 2 2" xfId="21915" xr:uid="{BA14D0E3-2DFA-4F26-9CDA-42F47E4195B4}"/>
    <cellStyle name="Valuta 3 6 2 2 2 2 2 2" xfId="44752" xr:uid="{83162CF5-698B-4735-8212-72129067F9EE}"/>
    <cellStyle name="Valuta 3 6 2 2 2 2 3" xfId="33335" xr:uid="{90822FD1-CD1E-4F1D-8B5D-F7253ED5AFD6}"/>
    <cellStyle name="Valuta 3 6 2 2 2 3" xfId="16207" xr:uid="{4D061AA9-1B89-46F9-8585-A88B1F232E9B}"/>
    <cellStyle name="Valuta 3 6 2 2 2 3 2" xfId="39044" xr:uid="{EBE8F452-50E5-493E-8F9F-B77C5CC5C384}"/>
    <cellStyle name="Valuta 3 6 2 2 2 4" xfId="27627" xr:uid="{AF4A79D0-53AF-4D22-89AB-0AFB589DB05A}"/>
    <cellStyle name="Valuta 3 6 2 2 3" xfId="7644" xr:uid="{2560208F-C3D3-4F17-AF7B-CF16064BDA5C}"/>
    <cellStyle name="Valuta 3 6 2 2 3 2" xfId="19061" xr:uid="{0109C64F-B83C-4AF1-8781-14E9553888BB}"/>
    <cellStyle name="Valuta 3 6 2 2 3 2 2" xfId="41898" xr:uid="{48390571-C5A9-462F-948C-6EDE69E2182A}"/>
    <cellStyle name="Valuta 3 6 2 2 3 3" xfId="30481" xr:uid="{F0D45F96-C18E-44BB-A504-40C71D7EC5B3}"/>
    <cellStyle name="Valuta 3 6 2 2 4" xfId="13353" xr:uid="{08065CA0-7C59-450C-9EF0-1A03F3491774}"/>
    <cellStyle name="Valuta 3 6 2 2 4 2" xfId="36190" xr:uid="{CEABB372-372A-4836-B061-D0B99E0A0764}"/>
    <cellStyle name="Valuta 3 6 2 2 5" xfId="24773" xr:uid="{0672C055-DB54-42F4-BC8C-790D3DC14238}"/>
    <cellStyle name="Valuta 3 6 2 3" xfId="3362" xr:uid="{2F95D906-0D60-4AE2-A62C-2FCF5B003FC0}"/>
    <cellStyle name="Valuta 3 6 2 3 2" xfId="9071" xr:uid="{74685AF3-5CE3-4AC8-A60B-B8CAFCAD4DEA}"/>
    <cellStyle name="Valuta 3 6 2 3 2 2" xfId="20488" xr:uid="{7F6FB6EB-DA81-4DC7-868D-4048EDF35D6B}"/>
    <cellStyle name="Valuta 3 6 2 3 2 2 2" xfId="43325" xr:uid="{23D8279A-5BCE-4371-8B15-8274A4D93169}"/>
    <cellStyle name="Valuta 3 6 2 3 2 3" xfId="31908" xr:uid="{89855FD2-1A3A-44A0-92DC-8371D7682417}"/>
    <cellStyle name="Valuta 3 6 2 3 3" xfId="14780" xr:uid="{D8D61BE0-C576-473F-A715-D15505918DCC}"/>
    <cellStyle name="Valuta 3 6 2 3 3 2" xfId="37617" xr:uid="{8419FC28-D459-4322-A5CB-C4AAD6E25A60}"/>
    <cellStyle name="Valuta 3 6 2 3 4" xfId="26200" xr:uid="{CB3FBA8F-3580-4AE2-A162-47153A46D283}"/>
    <cellStyle name="Valuta 3 6 2 4" xfId="6217" xr:uid="{CD6E2B35-014A-45B9-80EE-52D0B3EC4FE5}"/>
    <cellStyle name="Valuta 3 6 2 4 2" xfId="17634" xr:uid="{63643F87-5AD5-4EBE-ADFE-C57D26F21281}"/>
    <cellStyle name="Valuta 3 6 2 4 2 2" xfId="40471" xr:uid="{5B797636-6AAE-4A4C-8804-13167297461C}"/>
    <cellStyle name="Valuta 3 6 2 4 3" xfId="29054" xr:uid="{55560901-87B2-4729-BBC1-40A593D05CEF}"/>
    <cellStyle name="Valuta 3 6 2 5" xfId="11926" xr:uid="{29044898-F576-4EB5-9AB2-43FCB7044D74}"/>
    <cellStyle name="Valuta 3 6 2 5 2" xfId="34763" xr:uid="{CD09D98E-9413-4BBA-B528-0F1532E8174C}"/>
    <cellStyle name="Valuta 3 6 2 6" xfId="23346" xr:uid="{770877CF-37C5-4166-B6B5-CC87D8CF5CDD}"/>
    <cellStyle name="Valuta 3 6 3" xfId="1854" xr:uid="{8E601041-CB50-4102-9DFC-E1EBAC179D09}"/>
    <cellStyle name="Valuta 3 6 3 2" xfId="4710" xr:uid="{A982D19D-D835-45B9-A81E-424BEF2CFFE0}"/>
    <cellStyle name="Valuta 3 6 3 2 2" xfId="10419" xr:uid="{4BE1D21E-4BD4-4F17-8DD2-911094BBB08F}"/>
    <cellStyle name="Valuta 3 6 3 2 2 2" xfId="21836" xr:uid="{4D82018D-77AA-42FA-8978-8C9AB271014A}"/>
    <cellStyle name="Valuta 3 6 3 2 2 2 2" xfId="44673" xr:uid="{DDE120BB-0313-4AAB-907B-5600CAE6294D}"/>
    <cellStyle name="Valuta 3 6 3 2 2 3" xfId="33256" xr:uid="{82C24434-031A-47D1-813D-95BC3D7DA4EC}"/>
    <cellStyle name="Valuta 3 6 3 2 3" xfId="16128" xr:uid="{56E0D0FC-FABF-4795-A066-D825477766FA}"/>
    <cellStyle name="Valuta 3 6 3 2 3 2" xfId="38965" xr:uid="{F32495C2-5EFC-4BF6-B377-F81E30DAEED4}"/>
    <cellStyle name="Valuta 3 6 3 2 4" xfId="27548" xr:uid="{56A475BB-7866-4A4F-BCD1-8B7EB9B0A9DF}"/>
    <cellStyle name="Valuta 3 6 3 3" xfId="7565" xr:uid="{5C9A7768-C830-41EA-875C-3CCAFFCCCAA9}"/>
    <cellStyle name="Valuta 3 6 3 3 2" xfId="18982" xr:uid="{F7D09B7D-C196-4C4A-BED7-FA35F6593A52}"/>
    <cellStyle name="Valuta 3 6 3 3 2 2" xfId="41819" xr:uid="{8A8C170A-8D19-4BDA-8306-EDC8394C685A}"/>
    <cellStyle name="Valuta 3 6 3 3 3" xfId="30402" xr:uid="{4E6B1CAB-966F-4ED6-9C2A-8C893B7AC1ED}"/>
    <cellStyle name="Valuta 3 6 3 4" xfId="13274" xr:uid="{BF790ACD-A2EC-47EF-9153-0CD86365498C}"/>
    <cellStyle name="Valuta 3 6 3 4 2" xfId="36111" xr:uid="{7C9DA847-DBD4-4CF0-B85E-818AC809C8C3}"/>
    <cellStyle name="Valuta 3 6 3 5" xfId="24694" xr:uid="{FB70D4D5-7E20-48AE-85A2-05F83E38D12B}"/>
    <cellStyle name="Valuta 3 6 4" xfId="3283" xr:uid="{87F208FD-09B5-4E3D-B83B-451102BE980E}"/>
    <cellStyle name="Valuta 3 6 4 2" xfId="8992" xr:uid="{86DD797C-03A3-4B2A-900C-8E0101F9F4DF}"/>
    <cellStyle name="Valuta 3 6 4 2 2" xfId="20409" xr:uid="{0196724F-7067-420B-9F36-B9177903CBE6}"/>
    <cellStyle name="Valuta 3 6 4 2 2 2" xfId="43246" xr:uid="{EE6469A0-8C57-4F4B-8151-A7A0A8D98906}"/>
    <cellStyle name="Valuta 3 6 4 2 3" xfId="31829" xr:uid="{809AE87D-6472-428D-8D6D-BC621E1F385A}"/>
    <cellStyle name="Valuta 3 6 4 3" xfId="14701" xr:uid="{9C2C9C75-0BA3-4ECE-BE3D-6D2E9B7DD882}"/>
    <cellStyle name="Valuta 3 6 4 3 2" xfId="37538" xr:uid="{CD59CC5B-8431-4C0C-91C2-B51890DB60F7}"/>
    <cellStyle name="Valuta 3 6 4 4" xfId="26121" xr:uid="{7F94370F-3A3C-47FC-97CC-9E6FD957BA96}"/>
    <cellStyle name="Valuta 3 6 5" xfId="6138" xr:uid="{284F7EAA-8568-45E1-AC77-8AA509C500AE}"/>
    <cellStyle name="Valuta 3 6 5 2" xfId="17555" xr:uid="{BE19640C-C6A6-4246-A211-69F3A23D8CA5}"/>
    <cellStyle name="Valuta 3 6 5 2 2" xfId="40392" xr:uid="{63A66419-98D2-45B9-95A7-995929C7C6D9}"/>
    <cellStyle name="Valuta 3 6 5 3" xfId="28975" xr:uid="{FB0C228D-D2E9-43AE-8C5C-25E37A4DC7CC}"/>
    <cellStyle name="Valuta 3 6 6" xfId="11847" xr:uid="{2AACA699-ED9A-4096-ACF5-2F87C8878EC3}"/>
    <cellStyle name="Valuta 3 6 6 2" xfId="34684" xr:uid="{A5B0F133-9A8E-41EA-92C4-92DB680F24E5}"/>
    <cellStyle name="Valuta 3 6 7" xfId="23267" xr:uid="{41F6A7A3-2B01-49AF-84B8-5AAD2A49E722}"/>
    <cellStyle name="Valuta 3 7" xfId="296" xr:uid="{401531D9-252A-4929-98B0-A2CC445122F7}"/>
    <cellStyle name="Valuta 3 7 2" xfId="1925" xr:uid="{14CC3D6A-C415-489E-9C3B-76F2EF7287B0}"/>
    <cellStyle name="Valuta 3 7 2 2" xfId="4781" xr:uid="{79CBDFF2-BB5B-4041-884E-3E3CEA779DAB}"/>
    <cellStyle name="Valuta 3 7 2 2 2" xfId="10490" xr:uid="{7D1E8CBD-F49E-4F07-8634-9DFD5EF22D69}"/>
    <cellStyle name="Valuta 3 7 2 2 2 2" xfId="21907" xr:uid="{3991AC03-5ADD-4C86-9697-488FC91A3207}"/>
    <cellStyle name="Valuta 3 7 2 2 2 2 2" xfId="44744" xr:uid="{E5B7F77E-473E-4899-9CBA-1B6EED09E466}"/>
    <cellStyle name="Valuta 3 7 2 2 2 3" xfId="33327" xr:uid="{6FE9FB72-DC14-4B6A-A42F-66E4CBC4919E}"/>
    <cellStyle name="Valuta 3 7 2 2 3" xfId="16199" xr:uid="{38744FC2-EBE4-424B-8864-8EFBF10B206E}"/>
    <cellStyle name="Valuta 3 7 2 2 3 2" xfId="39036" xr:uid="{CE09FED4-70BF-4097-A5E5-01BC89BAE413}"/>
    <cellStyle name="Valuta 3 7 2 2 4" xfId="27619" xr:uid="{6AABED06-3C69-46B7-9548-6EB93D77626B}"/>
    <cellStyle name="Valuta 3 7 2 3" xfId="7636" xr:uid="{543262C7-2624-4B08-BBBC-23F22F3C10C8}"/>
    <cellStyle name="Valuta 3 7 2 3 2" xfId="19053" xr:uid="{6AC94F2A-4023-4E81-94F5-A32EC62B553C}"/>
    <cellStyle name="Valuta 3 7 2 3 2 2" xfId="41890" xr:uid="{9DF025F8-31AB-4601-92DB-5A9C5DB2351E}"/>
    <cellStyle name="Valuta 3 7 2 3 3" xfId="30473" xr:uid="{0A6F0069-A6EE-4FCD-BF35-46B42DC48524}"/>
    <cellStyle name="Valuta 3 7 2 4" xfId="13345" xr:uid="{A9F16993-B31F-4260-847B-249E592AD1BA}"/>
    <cellStyle name="Valuta 3 7 2 4 2" xfId="36182" xr:uid="{0A9A8F57-F150-4BB9-AA1F-F9AC19F1D3FA}"/>
    <cellStyle name="Valuta 3 7 2 5" xfId="24765" xr:uid="{C2CC0981-CEC7-4ED4-8C33-47FFCA34250B}"/>
    <cellStyle name="Valuta 3 7 3" xfId="3354" xr:uid="{DE06CF84-45F5-4FEE-97C2-F7565A148983}"/>
    <cellStyle name="Valuta 3 7 3 2" xfId="9063" xr:uid="{3755FE6B-A62E-4F00-BF6C-831E894FAE96}"/>
    <cellStyle name="Valuta 3 7 3 2 2" xfId="20480" xr:uid="{CCBFC58F-2D3A-4B1A-8EDE-4A5D97094CD4}"/>
    <cellStyle name="Valuta 3 7 3 2 2 2" xfId="43317" xr:uid="{AD008E49-82FE-4240-A5FE-6EFD76F6B8FF}"/>
    <cellStyle name="Valuta 3 7 3 2 3" xfId="31900" xr:uid="{A79C2036-0D2D-4E47-A97F-48D75960F130}"/>
    <cellStyle name="Valuta 3 7 3 3" xfId="14772" xr:uid="{422FCCC8-7388-4978-B4F3-F4CB7579BF5C}"/>
    <cellStyle name="Valuta 3 7 3 3 2" xfId="37609" xr:uid="{94C6944E-BD9B-4B13-BFE5-E3849CFA6900}"/>
    <cellStyle name="Valuta 3 7 3 4" xfId="26192" xr:uid="{33A1908C-15CC-4396-B930-C0D503C0706F}"/>
    <cellStyle name="Valuta 3 7 4" xfId="6209" xr:uid="{200EEC32-67D1-46AA-8BBB-5450628DCB79}"/>
    <cellStyle name="Valuta 3 7 4 2" xfId="17626" xr:uid="{9DA6661B-20C5-40AF-A8DA-064935DD17E4}"/>
    <cellStyle name="Valuta 3 7 4 2 2" xfId="40463" xr:uid="{5BB04523-8B3D-4B9F-A1B1-553A36A9278A}"/>
    <cellStyle name="Valuta 3 7 4 3" xfId="29046" xr:uid="{66753625-F11E-4288-9C30-4963D40EAF3D}"/>
    <cellStyle name="Valuta 3 7 5" xfId="11918" xr:uid="{1BF50C13-2C8C-4CF0-9268-D854F99616F4}"/>
    <cellStyle name="Valuta 3 7 5 2" xfId="34755" xr:uid="{9733B026-FCC5-466F-A52B-9BCAFB97951C}"/>
    <cellStyle name="Valuta 3 7 6" xfId="23338" xr:uid="{76D4ED4D-C36E-42DE-8857-FAD835E8B233}"/>
    <cellStyle name="Valuta 3 8" xfId="265" xr:uid="{E2E48BB7-FBB0-4C28-ADFB-29B369991989}"/>
    <cellStyle name="Valuta 3 8 2" xfId="1894" xr:uid="{960A58FF-A037-4B26-950E-0AA6D0102A56}"/>
    <cellStyle name="Valuta 3 8 2 2" xfId="4750" xr:uid="{AEDEF275-7A01-48BC-A79B-75933A37A0F3}"/>
    <cellStyle name="Valuta 3 8 2 2 2" xfId="10459" xr:uid="{6327CE85-8566-4923-8CD0-8F55E7A5C046}"/>
    <cellStyle name="Valuta 3 8 2 2 2 2" xfId="21876" xr:uid="{CA42D4A4-0229-47D5-A850-EA5689D93BDD}"/>
    <cellStyle name="Valuta 3 8 2 2 2 2 2" xfId="44713" xr:uid="{E53D71AA-F4B2-4B71-8CDE-3E656A840BED}"/>
    <cellStyle name="Valuta 3 8 2 2 2 3" xfId="33296" xr:uid="{EF20AF43-89A8-4DBC-89A3-B9826B6BF86B}"/>
    <cellStyle name="Valuta 3 8 2 2 3" xfId="16168" xr:uid="{6DE46CA4-0434-42E8-8D6B-9A0B38A7F97A}"/>
    <cellStyle name="Valuta 3 8 2 2 3 2" xfId="39005" xr:uid="{E43AF42F-BF54-430D-9C70-34CA7D3040B1}"/>
    <cellStyle name="Valuta 3 8 2 2 4" xfId="27588" xr:uid="{B2BDBE1E-EC92-421F-8B5C-8DFAE88782E4}"/>
    <cellStyle name="Valuta 3 8 2 3" xfId="7605" xr:uid="{E2A22C59-6998-4934-B49C-6335EABC5A24}"/>
    <cellStyle name="Valuta 3 8 2 3 2" xfId="19022" xr:uid="{582BCECD-C40F-475D-807D-6098894DA342}"/>
    <cellStyle name="Valuta 3 8 2 3 2 2" xfId="41859" xr:uid="{56A025AB-EEA5-4102-9ADF-AF7BBC148A9E}"/>
    <cellStyle name="Valuta 3 8 2 3 3" xfId="30442" xr:uid="{F904C9F7-8607-4FC7-A4D6-0085D6E06654}"/>
    <cellStyle name="Valuta 3 8 2 4" xfId="13314" xr:uid="{3C0CF190-5605-42C8-A1F1-D8313E89B4C9}"/>
    <cellStyle name="Valuta 3 8 2 4 2" xfId="36151" xr:uid="{81A0555E-99E8-42FA-9C2A-6D4CC1307EE9}"/>
    <cellStyle name="Valuta 3 8 2 5" xfId="24734" xr:uid="{A5C93D5D-02CA-42B1-8418-EEAB93664A11}"/>
    <cellStyle name="Valuta 3 8 3" xfId="3323" xr:uid="{25501D62-E56A-4787-9EED-6C7F0FAB70D9}"/>
    <cellStyle name="Valuta 3 8 3 2" xfId="9032" xr:uid="{3D15EEB0-478A-47F2-909F-76FA5D2FDDC5}"/>
    <cellStyle name="Valuta 3 8 3 2 2" xfId="20449" xr:uid="{C6A43547-7DFF-4185-88E0-407CA9CF7430}"/>
    <cellStyle name="Valuta 3 8 3 2 2 2" xfId="43286" xr:uid="{13E09F04-9342-4F61-BD56-DFEC73315351}"/>
    <cellStyle name="Valuta 3 8 3 2 3" xfId="31869" xr:uid="{D10584A5-C31C-4E92-9F1C-09B2F198F513}"/>
    <cellStyle name="Valuta 3 8 3 3" xfId="14741" xr:uid="{F6C60A17-286E-47E1-A1C6-416D092C666D}"/>
    <cellStyle name="Valuta 3 8 3 3 2" xfId="37578" xr:uid="{2AB67B8D-D046-45BB-8B30-ECCBBE127FE2}"/>
    <cellStyle name="Valuta 3 8 3 4" xfId="26161" xr:uid="{0F56A338-10C2-4A1D-8F34-6E70BDEEE579}"/>
    <cellStyle name="Valuta 3 8 4" xfId="6178" xr:uid="{EDD6BD50-1B2D-4F73-A6BD-E9B07ABC8A7D}"/>
    <cellStyle name="Valuta 3 8 4 2" xfId="17595" xr:uid="{9AA88E09-1620-4ED4-B9BC-042A4465577A}"/>
    <cellStyle name="Valuta 3 8 4 2 2" xfId="40432" xr:uid="{427FE695-5305-4A37-9B9E-8CB9EEC5F61F}"/>
    <cellStyle name="Valuta 3 8 4 3" xfId="29015" xr:uid="{5E9F493E-E934-4624-9B95-63055CCDA55A}"/>
    <cellStyle name="Valuta 3 8 5" xfId="11887" xr:uid="{144C861E-10C4-45C7-918B-5A6734E85197}"/>
    <cellStyle name="Valuta 3 8 5 2" xfId="34724" xr:uid="{3810992A-6BA4-4419-A453-622DB54044B9}"/>
    <cellStyle name="Valuta 3 8 6" xfId="23307" xr:uid="{7BFC7865-2442-4028-81CE-43EDD83FCC7F}"/>
    <cellStyle name="Valuta 3 9" xfId="340" xr:uid="{36E13AF4-4858-4D5C-B572-A5D7CA926CA3}"/>
    <cellStyle name="Valuta 3 9 10" xfId="6250" xr:uid="{DB4082F0-351D-4F46-A168-364A273A2381}"/>
    <cellStyle name="Valuta 3 9 10 2" xfId="17667" xr:uid="{D9561A94-6341-45B5-82DF-E6FBC1E4C33D}"/>
    <cellStyle name="Valuta 3 9 10 2 2" xfId="40504" xr:uid="{0E536F87-2C21-4F59-8336-8D556DE009B1}"/>
    <cellStyle name="Valuta 3 9 10 3" xfId="29087" xr:uid="{4A19531A-4571-4401-805A-9F18B3AE8149}"/>
    <cellStyle name="Valuta 3 9 11" xfId="11959" xr:uid="{071C602D-F26B-4BB7-8FA3-E2AE61AFBD45}"/>
    <cellStyle name="Valuta 3 9 11 2" xfId="34796" xr:uid="{93E0475C-6E5E-460A-BFBB-4ABCBC93B80E}"/>
    <cellStyle name="Valuta 3 9 12" xfId="23379" xr:uid="{9F8F72E3-8AB6-4FB6-9C14-CFBA950FA076}"/>
    <cellStyle name="Valuta 3 9 2" xfId="372" xr:uid="{854B9B77-E3A0-4D14-9853-9284F550E9B1}"/>
    <cellStyle name="Valuta 3 9 2 2" xfId="1982" xr:uid="{8B9EC6E1-7E26-41E0-AE18-4A4FDED9CA71}"/>
    <cellStyle name="Valuta 3 9 2 2 2" xfId="4838" xr:uid="{A7EA0EE7-80FA-4155-A6AC-826FD4EE6854}"/>
    <cellStyle name="Valuta 3 9 2 2 2 2" xfId="10546" xr:uid="{2EA59B58-5A12-4A16-BA5F-ABA30BA94C2E}"/>
    <cellStyle name="Valuta 3 9 2 2 2 2 2" xfId="21964" xr:uid="{9DAA7E79-2FB3-4AD0-835F-70B0C1F46C63}"/>
    <cellStyle name="Valuta 3 9 2 2 2 2 2 2" xfId="44801" xr:uid="{99B87F79-354F-4752-8499-CA7024727B25}"/>
    <cellStyle name="Valuta 3 9 2 2 2 2 3" xfId="33384" xr:uid="{C42B4944-9073-4F16-81DC-1A5BEA1BB7B4}"/>
    <cellStyle name="Valuta 3 9 2 2 2 3" xfId="16256" xr:uid="{F511399E-8F86-4437-AD34-D8D486685263}"/>
    <cellStyle name="Valuta 3 9 2 2 2 3 2" xfId="39093" xr:uid="{A8E1AB8E-D313-410C-A73B-4A7F18BD892B}"/>
    <cellStyle name="Valuta 3 9 2 2 2 4" xfId="27676" xr:uid="{8DE83CD2-530F-41B5-9DEF-4F1379CDC639}"/>
    <cellStyle name="Valuta 3 9 2 2 3" xfId="7693" xr:uid="{EF8EFFCB-F420-4ACC-91CB-9664A8B18FE9}"/>
    <cellStyle name="Valuta 3 9 2 2 3 2" xfId="19110" xr:uid="{692E0E76-F993-4AED-B9C6-697D48F3A724}"/>
    <cellStyle name="Valuta 3 9 2 2 3 2 2" xfId="41947" xr:uid="{6140378A-E401-4737-AB31-FD2CAD4097A2}"/>
    <cellStyle name="Valuta 3 9 2 2 3 3" xfId="30530" xr:uid="{E3B755DA-C6D8-4205-8D70-F11AF0633FC3}"/>
    <cellStyle name="Valuta 3 9 2 2 4" xfId="13402" xr:uid="{8B4C33AB-943B-414B-8B15-9419A0E733C3}"/>
    <cellStyle name="Valuta 3 9 2 2 4 2" xfId="36239" xr:uid="{B93CB5FF-0744-4183-B5CC-D24BF89BF782}"/>
    <cellStyle name="Valuta 3 9 2 2 5" xfId="24822" xr:uid="{E6CABBCA-D17F-4E16-8933-F831228BB1CE}"/>
    <cellStyle name="Valuta 3 9 2 3" xfId="3411" xr:uid="{95A92265-BA88-4BD9-B3B6-56D752DF647F}"/>
    <cellStyle name="Valuta 3 9 2 3 2" xfId="9120" xr:uid="{B9D0BCFB-0C34-442D-AB33-97D47B5C9C3A}"/>
    <cellStyle name="Valuta 3 9 2 3 2 2" xfId="20537" xr:uid="{50C7F20A-DCDA-4448-8B6E-BC244D2887D4}"/>
    <cellStyle name="Valuta 3 9 2 3 2 2 2" xfId="43374" xr:uid="{0723152C-900D-4C11-B860-7EF0B4034FAB}"/>
    <cellStyle name="Valuta 3 9 2 3 2 3" xfId="31957" xr:uid="{96B40A23-8864-4343-8224-3B3580BDD303}"/>
    <cellStyle name="Valuta 3 9 2 3 3" xfId="14829" xr:uid="{B7D2E101-E7E6-41EF-8F38-4264BD47B5F9}"/>
    <cellStyle name="Valuta 3 9 2 3 3 2" xfId="37666" xr:uid="{5948972F-E37C-4875-9695-EBEEC82B812E}"/>
    <cellStyle name="Valuta 3 9 2 3 4" xfId="26249" xr:uid="{CF6F4EE9-63F4-450C-B681-C2160D69C8F3}"/>
    <cellStyle name="Valuta 3 9 2 4" xfId="6266" xr:uid="{9D244712-2840-418B-8DA4-66D83264ED79}"/>
    <cellStyle name="Valuta 3 9 2 4 2" xfId="17683" xr:uid="{AB2965E8-D676-4196-BA33-FF85C6887577}"/>
    <cellStyle name="Valuta 3 9 2 4 2 2" xfId="40520" xr:uid="{FBCB627D-CF4D-4BDA-9358-8A0181FEFF09}"/>
    <cellStyle name="Valuta 3 9 2 4 3" xfId="29103" xr:uid="{6C47504E-329F-42DC-B575-56443AFA08F2}"/>
    <cellStyle name="Valuta 3 9 2 5" xfId="11975" xr:uid="{D3D7DFFF-2EAE-4973-9FCA-0C3F263315D2}"/>
    <cellStyle name="Valuta 3 9 2 5 2" xfId="34812" xr:uid="{14D0D619-2655-4048-9D77-661B1EDBE955}"/>
    <cellStyle name="Valuta 3 9 2 6" xfId="23395" xr:uid="{30B36793-5BBC-4D7B-86D0-1E6A583EF44F}"/>
    <cellStyle name="Valuta 3 9 3" xfId="608" xr:uid="{5BC1B19B-98D4-45B2-AF7B-B24E483303CF}"/>
    <cellStyle name="Valuta 3 9 3 2" xfId="2189" xr:uid="{51416FF4-2A51-4D5E-BBF3-A459FA77704B}"/>
    <cellStyle name="Valuta 3 9 3 2 2" xfId="5045" xr:uid="{5F274EE4-227E-4D70-8F90-B1F29D438012}"/>
    <cellStyle name="Valuta 3 9 3 2 2 2" xfId="10753" xr:uid="{385D974F-6FAD-4578-93B5-DE0AF548025A}"/>
    <cellStyle name="Valuta 3 9 3 2 2 2 2" xfId="22171" xr:uid="{7E793539-4413-4673-8655-42045210B870}"/>
    <cellStyle name="Valuta 3 9 3 2 2 2 2 2" xfId="45008" xr:uid="{B7DCE90B-0F39-4309-B223-1FF71DB87836}"/>
    <cellStyle name="Valuta 3 9 3 2 2 2 3" xfId="33591" xr:uid="{3440E967-5784-4936-B141-1B1D2A0F95DD}"/>
    <cellStyle name="Valuta 3 9 3 2 2 3" xfId="16463" xr:uid="{FDF461FE-4A46-4AC4-83C2-84BF5B195531}"/>
    <cellStyle name="Valuta 3 9 3 2 2 3 2" xfId="39300" xr:uid="{B6AEA1C5-86F6-4278-B916-6D719BB7A443}"/>
    <cellStyle name="Valuta 3 9 3 2 2 4" xfId="27883" xr:uid="{0AAF570B-BEDC-4AE1-B7EE-4C720A562E9C}"/>
    <cellStyle name="Valuta 3 9 3 2 3" xfId="7900" xr:uid="{BA6D8390-9B8E-4CEB-B002-EF03C42912DE}"/>
    <cellStyle name="Valuta 3 9 3 2 3 2" xfId="19317" xr:uid="{A693DCDF-A4C7-467C-A941-2CACB3174B44}"/>
    <cellStyle name="Valuta 3 9 3 2 3 2 2" xfId="42154" xr:uid="{5AE57A96-B905-459F-BE92-D4ED27A539EF}"/>
    <cellStyle name="Valuta 3 9 3 2 3 3" xfId="30737" xr:uid="{780CABD1-7118-41C3-85A7-3E047E9CDC29}"/>
    <cellStyle name="Valuta 3 9 3 2 4" xfId="13609" xr:uid="{9E181BDE-88FA-4DC0-968A-B6DA3C85DDF9}"/>
    <cellStyle name="Valuta 3 9 3 2 4 2" xfId="36446" xr:uid="{54FED411-71D5-4F80-83F1-C8D3CF8FF9FD}"/>
    <cellStyle name="Valuta 3 9 3 2 5" xfId="25029" xr:uid="{4FA2AEBB-F868-4118-918C-CB957577349A}"/>
    <cellStyle name="Valuta 3 9 3 3" xfId="3618" xr:uid="{BDB44906-696B-42E3-A64F-8905BF61189D}"/>
    <cellStyle name="Valuta 3 9 3 3 2" xfId="9327" xr:uid="{76459656-CA1D-4F43-80C1-06C454EF1534}"/>
    <cellStyle name="Valuta 3 9 3 3 2 2" xfId="20744" xr:uid="{4844CF63-A1DC-424E-BA7C-B4A85BDCE00B}"/>
    <cellStyle name="Valuta 3 9 3 3 2 2 2" xfId="43581" xr:uid="{C83A288E-B33D-40BD-B7EC-2CA560B6BA59}"/>
    <cellStyle name="Valuta 3 9 3 3 2 3" xfId="32164" xr:uid="{13F9D737-39F2-4949-86DE-B4D38AB4E647}"/>
    <cellStyle name="Valuta 3 9 3 3 3" xfId="15036" xr:uid="{7E3BFE90-2DC2-4C52-9D42-E1BC843CD441}"/>
    <cellStyle name="Valuta 3 9 3 3 3 2" xfId="37873" xr:uid="{26467A16-4B5F-4ABA-8BCA-DEF8C674F13B}"/>
    <cellStyle name="Valuta 3 9 3 3 4" xfId="26456" xr:uid="{8A61134E-F1BE-4DAD-9DB3-5A7DB3F1BCA8}"/>
    <cellStyle name="Valuta 3 9 3 4" xfId="6473" xr:uid="{BD9AFA37-0D27-4C90-9F76-8E52B4888843}"/>
    <cellStyle name="Valuta 3 9 3 4 2" xfId="17890" xr:uid="{BDDE62AC-E3DE-4E72-8530-E0E378344DC1}"/>
    <cellStyle name="Valuta 3 9 3 4 2 2" xfId="40727" xr:uid="{C5A6AC97-F522-4AC1-81B6-7983BA8B9129}"/>
    <cellStyle name="Valuta 3 9 3 4 3" xfId="29310" xr:uid="{A7DE7656-4A60-447C-B30C-FE70D278F78D}"/>
    <cellStyle name="Valuta 3 9 3 5" xfId="12182" xr:uid="{C7902ECE-A5BD-4593-AF0F-9A476792CE93}"/>
    <cellStyle name="Valuta 3 9 3 5 2" xfId="35019" xr:uid="{BA02DC31-4294-4199-BE5F-CFDCDA9EDB07}"/>
    <cellStyle name="Valuta 3 9 3 6" xfId="23602" xr:uid="{B5B240A0-CF48-4567-BBDA-C1FC6F53140D}"/>
    <cellStyle name="Valuta 3 9 4" xfId="871" xr:uid="{65D02AA2-DE36-4C9C-A0B8-7615BD993D23}"/>
    <cellStyle name="Valuta 3 9 4 2" xfId="2406" xr:uid="{761B3283-CC15-4755-B66A-D89958403120}"/>
    <cellStyle name="Valuta 3 9 4 2 2" xfId="5262" xr:uid="{8E5F2AFE-EC29-4D69-98B0-99D30E5B1C4D}"/>
    <cellStyle name="Valuta 3 9 4 2 2 2" xfId="10970" xr:uid="{BD55120B-3348-41B7-98DC-F1F7AE6D616A}"/>
    <cellStyle name="Valuta 3 9 4 2 2 2 2" xfId="22388" xr:uid="{6923EDBA-F226-4B5D-89F9-071119065925}"/>
    <cellStyle name="Valuta 3 9 4 2 2 2 2 2" xfId="45225" xr:uid="{55CE86A3-D76D-4CD4-B095-1C2A795A7B90}"/>
    <cellStyle name="Valuta 3 9 4 2 2 2 3" xfId="33808" xr:uid="{C04F0FA6-704C-4AF9-9180-C17B840FBD75}"/>
    <cellStyle name="Valuta 3 9 4 2 2 3" xfId="16680" xr:uid="{D9EB2974-61EC-4A9D-A151-74C7AB26307E}"/>
    <cellStyle name="Valuta 3 9 4 2 2 3 2" xfId="39517" xr:uid="{AC49686D-4085-49E8-82A4-2482B7F30151}"/>
    <cellStyle name="Valuta 3 9 4 2 2 4" xfId="28100" xr:uid="{ABD9CA22-473E-41A1-A612-946BF375CCC2}"/>
    <cellStyle name="Valuta 3 9 4 2 3" xfId="8117" xr:uid="{2FEFA94B-E1E3-4441-A5B1-216CC399E50D}"/>
    <cellStyle name="Valuta 3 9 4 2 3 2" xfId="19534" xr:uid="{AA1F6C7C-429C-413C-A77C-2BF715DD7F05}"/>
    <cellStyle name="Valuta 3 9 4 2 3 2 2" xfId="42371" xr:uid="{69C3BE87-14BB-4782-B674-CC947DBA4F83}"/>
    <cellStyle name="Valuta 3 9 4 2 3 3" xfId="30954" xr:uid="{B2495B4B-A89D-41C4-85B9-25D0B4737952}"/>
    <cellStyle name="Valuta 3 9 4 2 4" xfId="13826" xr:uid="{E10F74D2-C791-4640-B2DD-87A723CDDDE8}"/>
    <cellStyle name="Valuta 3 9 4 2 4 2" xfId="36663" xr:uid="{4E3E5157-2442-4CAA-8DD5-22D76ACD97F5}"/>
    <cellStyle name="Valuta 3 9 4 2 5" xfId="25246" xr:uid="{62B4E858-0E3A-4B48-BFE8-6529B7C41187}"/>
    <cellStyle name="Valuta 3 9 4 3" xfId="3835" xr:uid="{06147B92-DAED-4FFC-9EA8-4B02C3FBED24}"/>
    <cellStyle name="Valuta 3 9 4 3 2" xfId="9544" xr:uid="{BCD667CC-2B3D-4C49-BCEE-7005FE973B8B}"/>
    <cellStyle name="Valuta 3 9 4 3 2 2" xfId="20961" xr:uid="{3B521B1A-4218-44C0-826E-F123BE5C5484}"/>
    <cellStyle name="Valuta 3 9 4 3 2 2 2" xfId="43798" xr:uid="{EEC05DFA-2D4E-4471-B6AC-518D51D87089}"/>
    <cellStyle name="Valuta 3 9 4 3 2 3" xfId="32381" xr:uid="{FFF796E8-CA7B-499D-A9B7-02C431F4019E}"/>
    <cellStyle name="Valuta 3 9 4 3 3" xfId="15253" xr:uid="{0EB08766-FDBA-411A-99D2-1A4CA8BFF58E}"/>
    <cellStyle name="Valuta 3 9 4 3 3 2" xfId="38090" xr:uid="{7B95427C-419C-4EA2-B3A5-192F44651417}"/>
    <cellStyle name="Valuta 3 9 4 3 4" xfId="26673" xr:uid="{F0CFBD80-EC3E-4171-B68C-7E38B252E3D6}"/>
    <cellStyle name="Valuta 3 9 4 4" xfId="6690" xr:uid="{8DDFFD1A-AD9C-44FE-8D7B-96A83FAC1B27}"/>
    <cellStyle name="Valuta 3 9 4 4 2" xfId="18107" xr:uid="{50BAEB12-30A1-4CB0-86F3-34C63F7B60E6}"/>
    <cellStyle name="Valuta 3 9 4 4 2 2" xfId="40944" xr:uid="{C768D1CD-4824-4701-8150-A8C83F0032EC}"/>
    <cellStyle name="Valuta 3 9 4 4 3" xfId="29527" xr:uid="{4DB975DA-56D1-4E2E-B9FC-C9C269E65AEA}"/>
    <cellStyle name="Valuta 3 9 4 5" xfId="12399" xr:uid="{5204B840-0926-45B1-92B3-7F7BE68B15E4}"/>
    <cellStyle name="Valuta 3 9 4 5 2" xfId="35236" xr:uid="{89950EEA-EF5B-460B-BCD7-B2937B31757F}"/>
    <cellStyle name="Valuta 3 9 4 6" xfId="23819" xr:uid="{9A617321-C704-446C-978C-AC4F9C8D12A8}"/>
    <cellStyle name="Valuta 3 9 5" xfId="1118" xr:uid="{B2559D32-DBB2-499D-A051-11D39C8CCF1B}"/>
    <cellStyle name="Valuta 3 9 5 2" xfId="2623" xr:uid="{B5AA72AC-6443-4A0F-9BBF-B92EE62BDFB9}"/>
    <cellStyle name="Valuta 3 9 5 2 2" xfId="5479" xr:uid="{0899792B-70D0-4030-8608-DB4D10E85CE7}"/>
    <cellStyle name="Valuta 3 9 5 2 2 2" xfId="11187" xr:uid="{850B24AC-49AA-427C-95F3-99D7DE7FFF49}"/>
    <cellStyle name="Valuta 3 9 5 2 2 2 2" xfId="22605" xr:uid="{5EA0F239-8179-4490-8B6F-7CBED9C8A6A2}"/>
    <cellStyle name="Valuta 3 9 5 2 2 2 2 2" xfId="45442" xr:uid="{B3BFEA53-ADB7-4524-BD76-C1DACD4BD7A3}"/>
    <cellStyle name="Valuta 3 9 5 2 2 2 3" xfId="34025" xr:uid="{B8E59D11-3D19-4DC5-B494-D7155B7952FA}"/>
    <cellStyle name="Valuta 3 9 5 2 2 3" xfId="16897" xr:uid="{21AB7662-ED3E-41B4-8904-5790C7020AD7}"/>
    <cellStyle name="Valuta 3 9 5 2 2 3 2" xfId="39734" xr:uid="{6B26348D-2642-4DAF-A39E-DEAEE1B0BD4C}"/>
    <cellStyle name="Valuta 3 9 5 2 2 4" xfId="28317" xr:uid="{776FAC7B-25EC-4DCC-ACD5-9BFAB550A898}"/>
    <cellStyle name="Valuta 3 9 5 2 3" xfId="8334" xr:uid="{17459BC6-1F91-4499-A084-5E3FEB38A07A}"/>
    <cellStyle name="Valuta 3 9 5 2 3 2" xfId="19751" xr:uid="{13F94377-A537-466B-BB1F-378C05805AFC}"/>
    <cellStyle name="Valuta 3 9 5 2 3 2 2" xfId="42588" xr:uid="{0C34227E-61A3-4E75-A52F-EB0BC5256454}"/>
    <cellStyle name="Valuta 3 9 5 2 3 3" xfId="31171" xr:uid="{EDD48829-8751-4CC2-AE81-B03D0C943A29}"/>
    <cellStyle name="Valuta 3 9 5 2 4" xfId="14043" xr:uid="{FBDE1654-EF18-436B-93AC-A1154ED453BA}"/>
    <cellStyle name="Valuta 3 9 5 2 4 2" xfId="36880" xr:uid="{EA5B3845-3C92-496C-ADB3-9240A186DCD7}"/>
    <cellStyle name="Valuta 3 9 5 2 5" xfId="25463" xr:uid="{424CAAF4-6BFA-4987-8221-EDDA27174D45}"/>
    <cellStyle name="Valuta 3 9 5 3" xfId="4052" xr:uid="{796EE858-3558-488E-BCDA-2F047F519008}"/>
    <cellStyle name="Valuta 3 9 5 3 2" xfId="9761" xr:uid="{B71317BF-633B-43A7-8104-66B4A5628EAE}"/>
    <cellStyle name="Valuta 3 9 5 3 2 2" xfId="21178" xr:uid="{8AAB01A1-2192-4163-ADA8-3C4375B48154}"/>
    <cellStyle name="Valuta 3 9 5 3 2 2 2" xfId="44015" xr:uid="{21F608FC-A3EE-4E06-A3D3-65C294B8F1C1}"/>
    <cellStyle name="Valuta 3 9 5 3 2 3" xfId="32598" xr:uid="{20A2FD03-6601-4899-ACA7-4677A30D2A69}"/>
    <cellStyle name="Valuta 3 9 5 3 3" xfId="15470" xr:uid="{13146550-484E-4CBA-9EBD-0F9195464E52}"/>
    <cellStyle name="Valuta 3 9 5 3 3 2" xfId="38307" xr:uid="{6E39B31E-1E9D-4982-B24D-40072BC43E22}"/>
    <cellStyle name="Valuta 3 9 5 3 4" xfId="26890" xr:uid="{208E850E-EAAE-496C-AD0F-B6089A07C337}"/>
    <cellStyle name="Valuta 3 9 5 4" xfId="6907" xr:uid="{A867B592-76D7-466E-A07F-3BC64051ED97}"/>
    <cellStyle name="Valuta 3 9 5 4 2" xfId="18324" xr:uid="{B5214D51-7E47-449E-9220-F2E306059DA4}"/>
    <cellStyle name="Valuta 3 9 5 4 2 2" xfId="41161" xr:uid="{6A0C7B68-95CB-4603-8A06-E4BA4249CBA5}"/>
    <cellStyle name="Valuta 3 9 5 4 3" xfId="29744" xr:uid="{BEB42BA1-9B78-4761-B320-9F8395CC9FD6}"/>
    <cellStyle name="Valuta 3 9 5 5" xfId="12616" xr:uid="{B7CC504A-28FC-442C-8819-B7DD6BB86342}"/>
    <cellStyle name="Valuta 3 9 5 5 2" xfId="35453" xr:uid="{1700608D-B39E-4BD5-856E-6480FF617477}"/>
    <cellStyle name="Valuta 3 9 5 6" xfId="24036" xr:uid="{EA744F21-9876-4633-BF15-5C9F41327078}"/>
    <cellStyle name="Valuta 3 9 6" xfId="1365" xr:uid="{B0D2DC57-7B6D-4519-8EA0-A95E77155027}"/>
    <cellStyle name="Valuta 3 9 6 2" xfId="2840" xr:uid="{7DE380A6-95A5-45AF-8395-C7A00D97D675}"/>
    <cellStyle name="Valuta 3 9 6 2 2" xfId="5696" xr:uid="{212A3046-2A37-40C1-80AE-0CD16708757D}"/>
    <cellStyle name="Valuta 3 9 6 2 2 2" xfId="11404" xr:uid="{477E9C4A-C282-45EC-BD80-1F9656A5236A}"/>
    <cellStyle name="Valuta 3 9 6 2 2 2 2" xfId="22822" xr:uid="{B13B667E-78A7-46DA-8005-62B1EB771373}"/>
    <cellStyle name="Valuta 3 9 6 2 2 2 2 2" xfId="45659" xr:uid="{D5E17C2B-AA72-4A2A-A49B-82D2D8BB3864}"/>
    <cellStyle name="Valuta 3 9 6 2 2 2 3" xfId="34242" xr:uid="{585CEB06-F11B-438E-A248-D8DA9562758C}"/>
    <cellStyle name="Valuta 3 9 6 2 2 3" xfId="17114" xr:uid="{7E847C08-DCDE-4B7B-8A46-0B5E4EB0C815}"/>
    <cellStyle name="Valuta 3 9 6 2 2 3 2" xfId="39951" xr:uid="{4CFF94D8-BE80-4ACA-A3CC-635346504A45}"/>
    <cellStyle name="Valuta 3 9 6 2 2 4" xfId="28534" xr:uid="{A5652ADF-6E41-4974-9D43-3D83CD1E398F}"/>
    <cellStyle name="Valuta 3 9 6 2 3" xfId="8551" xr:uid="{435D06C7-AEB3-43E9-99CF-C9AF07D90AE5}"/>
    <cellStyle name="Valuta 3 9 6 2 3 2" xfId="19968" xr:uid="{279666AF-4816-4D01-8835-D0493188C96E}"/>
    <cellStyle name="Valuta 3 9 6 2 3 2 2" xfId="42805" xr:uid="{34B9B32E-D4BB-4B30-AA75-611413D67363}"/>
    <cellStyle name="Valuta 3 9 6 2 3 3" xfId="31388" xr:uid="{6D689CF6-B243-4BED-913B-B8432B666398}"/>
    <cellStyle name="Valuta 3 9 6 2 4" xfId="14260" xr:uid="{F6C24A51-D32B-405A-A465-6E5B09040991}"/>
    <cellStyle name="Valuta 3 9 6 2 4 2" xfId="37097" xr:uid="{3AA168BF-4513-4613-8DE8-FED819E9EEC6}"/>
    <cellStyle name="Valuta 3 9 6 2 5" xfId="25680" xr:uid="{C829DD0C-7F46-43A5-BC5D-41D97EFCCA22}"/>
    <cellStyle name="Valuta 3 9 6 3" xfId="4269" xr:uid="{6B94E66F-BC76-4AA4-94AE-E526880B4032}"/>
    <cellStyle name="Valuta 3 9 6 3 2" xfId="9978" xr:uid="{3A449DDF-10AD-4194-A386-22390174DF83}"/>
    <cellStyle name="Valuta 3 9 6 3 2 2" xfId="21395" xr:uid="{D499BAF5-B748-470A-8A26-446EFCD14F08}"/>
    <cellStyle name="Valuta 3 9 6 3 2 2 2" xfId="44232" xr:uid="{138F4784-2C68-4C45-84D2-17E04FF4E144}"/>
    <cellStyle name="Valuta 3 9 6 3 2 3" xfId="32815" xr:uid="{DB51625F-2748-4278-A2A9-9BC2119FBB16}"/>
    <cellStyle name="Valuta 3 9 6 3 3" xfId="15687" xr:uid="{B8D005F1-0953-44EA-9BD6-AEA73BC9044A}"/>
    <cellStyle name="Valuta 3 9 6 3 3 2" xfId="38524" xr:uid="{E3228CA8-EB6E-4B1D-BB24-2BCD48166D9D}"/>
    <cellStyle name="Valuta 3 9 6 3 4" xfId="27107" xr:uid="{02B3AA30-80A1-4A46-AF36-39ABD62340F7}"/>
    <cellStyle name="Valuta 3 9 6 4" xfId="7124" xr:uid="{C68ECA7A-A532-4E2C-ADA9-507ABE214ABF}"/>
    <cellStyle name="Valuta 3 9 6 4 2" xfId="18541" xr:uid="{CCE74C2C-8FD4-4FD9-938F-5A38C313FAE7}"/>
    <cellStyle name="Valuta 3 9 6 4 2 2" xfId="41378" xr:uid="{93C93A0C-81E1-4936-BE8E-08F0E89363DF}"/>
    <cellStyle name="Valuta 3 9 6 4 3" xfId="29961" xr:uid="{9AB17F27-AF4F-432B-AC08-8B71F94B2AA3}"/>
    <cellStyle name="Valuta 3 9 6 5" xfId="12833" xr:uid="{9389B451-0632-4E2C-B50F-C2B96012DDD5}"/>
    <cellStyle name="Valuta 3 9 6 5 2" xfId="35670" xr:uid="{65D7D91F-5916-4416-980A-613A8248FA35}"/>
    <cellStyle name="Valuta 3 9 6 6" xfId="24253" xr:uid="{755A44FC-516B-4E37-AC0F-067907935B03}"/>
    <cellStyle name="Valuta 3 9 7" xfId="1612" xr:uid="{7898E84C-D499-49D1-B957-48C1D4BD19A2}"/>
    <cellStyle name="Valuta 3 9 7 2" xfId="3057" xr:uid="{98527BA8-2661-4D25-A0AD-521AF3EC1E0B}"/>
    <cellStyle name="Valuta 3 9 7 2 2" xfId="5913" xr:uid="{50438948-43E0-4F7A-891F-1550DF515EE2}"/>
    <cellStyle name="Valuta 3 9 7 2 2 2" xfId="11621" xr:uid="{3131BE83-15DF-44A6-8FE5-5006180562EC}"/>
    <cellStyle name="Valuta 3 9 7 2 2 2 2" xfId="23039" xr:uid="{3D81A4D2-4608-4A7E-9336-74F1101BE683}"/>
    <cellStyle name="Valuta 3 9 7 2 2 2 2 2" xfId="45876" xr:uid="{AC25D5D7-E6CE-4A9D-BF39-4DF03C83A779}"/>
    <cellStyle name="Valuta 3 9 7 2 2 2 3" xfId="34459" xr:uid="{69C2B566-3FEB-4DA4-B409-7C516E162A7B}"/>
    <cellStyle name="Valuta 3 9 7 2 2 3" xfId="17331" xr:uid="{AE84A6B2-65A8-4B6A-949D-D44C96CEAAD4}"/>
    <cellStyle name="Valuta 3 9 7 2 2 3 2" xfId="40168" xr:uid="{D370F8BC-4AC5-4961-8182-74FA13E740C2}"/>
    <cellStyle name="Valuta 3 9 7 2 2 4" xfId="28751" xr:uid="{AC06C091-FCD3-42F9-836D-F9AF9D574DB2}"/>
    <cellStyle name="Valuta 3 9 7 2 3" xfId="8768" xr:uid="{44F515F2-16F9-44B8-A672-B04E8326AE36}"/>
    <cellStyle name="Valuta 3 9 7 2 3 2" xfId="20185" xr:uid="{33197687-6EF8-4ECB-B30A-8BBE04F080E5}"/>
    <cellStyle name="Valuta 3 9 7 2 3 2 2" xfId="43022" xr:uid="{157D826C-69B6-428E-80E8-3288DA90FDF7}"/>
    <cellStyle name="Valuta 3 9 7 2 3 3" xfId="31605" xr:uid="{AE461BEA-C624-48C9-BA27-01F389E1D19D}"/>
    <cellStyle name="Valuta 3 9 7 2 4" xfId="14477" xr:uid="{BE50C342-24AE-4DD4-82CA-A8AD5AEE8551}"/>
    <cellStyle name="Valuta 3 9 7 2 4 2" xfId="37314" xr:uid="{D9021E5A-98CE-4548-9E24-C40E4A381985}"/>
    <cellStyle name="Valuta 3 9 7 2 5" xfId="25897" xr:uid="{F5E50CEA-95DF-4547-A808-C1079F36EFE5}"/>
    <cellStyle name="Valuta 3 9 7 3" xfId="4486" xr:uid="{3E541681-B12C-448A-BABA-6DF00A20FE46}"/>
    <cellStyle name="Valuta 3 9 7 3 2" xfId="10195" xr:uid="{DA661966-B2EB-4F59-ABD0-3747B4FA46A1}"/>
    <cellStyle name="Valuta 3 9 7 3 2 2" xfId="21612" xr:uid="{50FA536E-8F79-4DC6-951B-7D434A691656}"/>
    <cellStyle name="Valuta 3 9 7 3 2 2 2" xfId="44449" xr:uid="{507C547C-1A99-4A0B-B5C4-F7D8F2E1C5B7}"/>
    <cellStyle name="Valuta 3 9 7 3 2 3" xfId="33032" xr:uid="{3E0F0692-B68D-478A-B73C-48504D1B0F9F}"/>
    <cellStyle name="Valuta 3 9 7 3 3" xfId="15904" xr:uid="{9AEBE26E-8573-497E-9C0D-0DC9E015B6E9}"/>
    <cellStyle name="Valuta 3 9 7 3 3 2" xfId="38741" xr:uid="{9E406593-DE43-4231-AF3B-65171FA4732E}"/>
    <cellStyle name="Valuta 3 9 7 3 4" xfId="27324" xr:uid="{8D60EFF1-560F-4681-80C0-6ABCD9629F26}"/>
    <cellStyle name="Valuta 3 9 7 4" xfId="7341" xr:uid="{66D20026-81EE-44AA-B667-6E667A6FF18D}"/>
    <cellStyle name="Valuta 3 9 7 4 2" xfId="18758" xr:uid="{1F65E72F-FD81-49FB-8219-669AD57F625D}"/>
    <cellStyle name="Valuta 3 9 7 4 2 2" xfId="41595" xr:uid="{349B66A2-455B-4496-96EF-30E7A6597CAE}"/>
    <cellStyle name="Valuta 3 9 7 4 3" xfId="30178" xr:uid="{52FA80A8-9EFD-46BB-9268-884A6C609FD4}"/>
    <cellStyle name="Valuta 3 9 7 5" xfId="13050" xr:uid="{AB3B8F15-0355-4B50-9411-DC1B8C09D33E}"/>
    <cellStyle name="Valuta 3 9 7 5 2" xfId="35887" xr:uid="{821609A7-AA5F-44A1-84AA-FDC94151D311}"/>
    <cellStyle name="Valuta 3 9 7 6" xfId="24470" xr:uid="{2D9126E7-9ED4-4A37-95A0-E92D7BF5F619}"/>
    <cellStyle name="Valuta 3 9 8" xfId="1966" xr:uid="{59136304-4F11-4165-B14C-6B49FBD8A944}"/>
    <cellStyle name="Valuta 3 9 8 2" xfId="4822" xr:uid="{D24AEF29-16C3-4D56-9E93-701D47427E72}"/>
    <cellStyle name="Valuta 3 9 8 2 2" xfId="10531" xr:uid="{A9C443D4-DE45-4BBB-B297-E7B0ADD3D400}"/>
    <cellStyle name="Valuta 3 9 8 2 2 2" xfId="21948" xr:uid="{5D33EF6F-B906-4439-AB19-5CB6664A0FD3}"/>
    <cellStyle name="Valuta 3 9 8 2 2 2 2" xfId="44785" xr:uid="{7593D6D3-AFCC-4A5A-B1FE-5DB031734495}"/>
    <cellStyle name="Valuta 3 9 8 2 2 3" xfId="33368" xr:uid="{E51A417A-9430-4A0C-A616-31A640B57FB8}"/>
    <cellStyle name="Valuta 3 9 8 2 3" xfId="16240" xr:uid="{7116A84F-9D09-4905-9AF8-253CAFC7B514}"/>
    <cellStyle name="Valuta 3 9 8 2 3 2" xfId="39077" xr:uid="{DEB7FD1E-9507-4AA8-93B6-60AB0115C2F8}"/>
    <cellStyle name="Valuta 3 9 8 2 4" xfId="27660" xr:uid="{79CD0016-2057-4B81-8ED0-2B531C30D207}"/>
    <cellStyle name="Valuta 3 9 8 3" xfId="7677" xr:uid="{8C7B8532-D8FB-4D5F-958A-52EE17DEFF7E}"/>
    <cellStyle name="Valuta 3 9 8 3 2" xfId="19094" xr:uid="{988D1095-D0A2-4DFA-A78B-71CA07C4475F}"/>
    <cellStyle name="Valuta 3 9 8 3 2 2" xfId="41931" xr:uid="{382E38E9-3ACC-4D22-ACB4-68DC4A17CC6B}"/>
    <cellStyle name="Valuta 3 9 8 3 3" xfId="30514" xr:uid="{69FA11AB-1F10-4735-833F-A8C2CFF3677C}"/>
    <cellStyle name="Valuta 3 9 8 4" xfId="13386" xr:uid="{40CA2331-02A6-4C13-A40F-7910619ECF61}"/>
    <cellStyle name="Valuta 3 9 8 4 2" xfId="36223" xr:uid="{66B632EB-B5FA-40CC-9B92-D82A02FA5AE2}"/>
    <cellStyle name="Valuta 3 9 8 5" xfId="24806" xr:uid="{A696B86F-FB59-4E6E-A733-7D869946CB54}"/>
    <cellStyle name="Valuta 3 9 9" xfId="3395" xr:uid="{31E4E974-C4F1-4709-B222-1FC3DBF01DBC}"/>
    <cellStyle name="Valuta 3 9 9 2" xfId="9104" xr:uid="{45280DF7-874A-479B-88E5-955371528E6D}"/>
    <cellStyle name="Valuta 3 9 9 2 2" xfId="20521" xr:uid="{9A7E05BD-7B46-4E36-AC69-D7B1F852D840}"/>
    <cellStyle name="Valuta 3 9 9 2 2 2" xfId="43358" xr:uid="{40CB2A9E-2152-477B-9AD3-420721EA8501}"/>
    <cellStyle name="Valuta 3 9 9 2 3" xfId="31941" xr:uid="{5FB3B1E4-070F-497E-B77B-C4E14D0C39FF}"/>
    <cellStyle name="Valuta 3 9 9 3" xfId="14813" xr:uid="{0D39CBB3-4134-4B97-AF50-8B82B333E644}"/>
    <cellStyle name="Valuta 3 9 9 3 2" xfId="37650" xr:uid="{87DC0B67-E8E0-480C-B7D3-B530DAE69BD7}"/>
    <cellStyle name="Valuta 3 9 9 4" xfId="26233" xr:uid="{B309384B-0B11-49ED-A6F4-07F9941FF549}"/>
    <cellStyle name="Valuta 3_Esteso dl" xfId="501" xr:uid="{64954000-9D95-49DC-A02A-F779BF5F445E}"/>
    <cellStyle name="Valuta 4" xfId="16" xr:uid="{00000000-0005-0000-0000-000071000000}"/>
    <cellStyle name="Valuta 4 10" xfId="1253" xr:uid="{54A380D7-1839-4995-8B58-8FFDD15BE210}"/>
    <cellStyle name="Valuta 4 10 2" xfId="2739" xr:uid="{BF132E51-160D-433E-8A76-4BFD0A1A45B4}"/>
    <cellStyle name="Valuta 4 10 2 2" xfId="5595" xr:uid="{19274FEA-602E-49D1-B40D-D31ACB0BF0B6}"/>
    <cellStyle name="Valuta 4 10 2 2 2" xfId="11303" xr:uid="{3E69A555-78B8-4BBC-91F3-65CD788BB6EA}"/>
    <cellStyle name="Valuta 4 10 2 2 2 2" xfId="22721" xr:uid="{4BD8B114-01CD-42D7-B37E-0CBBABD01A95}"/>
    <cellStyle name="Valuta 4 10 2 2 2 2 2" xfId="45558" xr:uid="{9B3FD0F9-ED6A-4F35-8756-9826FF86471E}"/>
    <cellStyle name="Valuta 4 10 2 2 2 3" xfId="34141" xr:uid="{FC1E867B-CCFE-47AD-8C4D-C4014189842A}"/>
    <cellStyle name="Valuta 4 10 2 2 3" xfId="17013" xr:uid="{754D1518-2570-4B88-99A5-DFAFFB7B8D4A}"/>
    <cellStyle name="Valuta 4 10 2 2 3 2" xfId="39850" xr:uid="{E89C0E59-1B2C-4229-BEE3-B9D05C01B9A2}"/>
    <cellStyle name="Valuta 4 10 2 2 4" xfId="28433" xr:uid="{CB0EA54E-1B92-43C8-9A90-032B8015DA6A}"/>
    <cellStyle name="Valuta 4 10 2 3" xfId="8450" xr:uid="{E721EB0E-030F-4178-B3BE-F4EE9E2D0426}"/>
    <cellStyle name="Valuta 4 10 2 3 2" xfId="19867" xr:uid="{56E59461-2EA5-44FC-869E-C09EB1D84399}"/>
    <cellStyle name="Valuta 4 10 2 3 2 2" xfId="42704" xr:uid="{3CEDBE03-0056-41AA-89C7-ED01C62AB56C}"/>
    <cellStyle name="Valuta 4 10 2 3 3" xfId="31287" xr:uid="{696E944E-63C7-4E2A-93CE-1D63C159E4F9}"/>
    <cellStyle name="Valuta 4 10 2 4" xfId="14159" xr:uid="{4F662DAD-0054-433A-BF26-EEC68FBD1932}"/>
    <cellStyle name="Valuta 4 10 2 4 2" xfId="36996" xr:uid="{618F5BF1-D900-46CD-BECB-36C999B76DA0}"/>
    <cellStyle name="Valuta 4 10 2 5" xfId="25579" xr:uid="{71BA6648-AEA2-4FA6-9D2D-53094639AB6B}"/>
    <cellStyle name="Valuta 4 10 3" xfId="4168" xr:uid="{41480C40-2862-420C-9D5B-EE8DFCE89F9C}"/>
    <cellStyle name="Valuta 4 10 3 2" xfId="9877" xr:uid="{8DAE02B7-1CB3-4937-B9D0-E78144CF206E}"/>
    <cellStyle name="Valuta 4 10 3 2 2" xfId="21294" xr:uid="{425E86A2-8701-4754-8953-1EA8605C2360}"/>
    <cellStyle name="Valuta 4 10 3 2 2 2" xfId="44131" xr:uid="{3AA972F8-0AF8-435C-AFEE-8342A0DE6C63}"/>
    <cellStyle name="Valuta 4 10 3 2 3" xfId="32714" xr:uid="{5F90000C-773C-40A6-AAB4-0FA67BE34499}"/>
    <cellStyle name="Valuta 4 10 3 3" xfId="15586" xr:uid="{5B8EF7C7-F4EC-499D-AB49-A60AB86F062B}"/>
    <cellStyle name="Valuta 4 10 3 3 2" xfId="38423" xr:uid="{C14EC3E2-7BBD-4FAD-A8E9-6953A31EE4C4}"/>
    <cellStyle name="Valuta 4 10 3 4" xfId="27006" xr:uid="{235E96E5-94F7-4B4C-B2F2-A485D6409929}"/>
    <cellStyle name="Valuta 4 10 4" xfId="7023" xr:uid="{61CF45D9-7B61-44F3-8B2F-B4010F9499BF}"/>
    <cellStyle name="Valuta 4 10 4 2" xfId="18440" xr:uid="{585F22C0-2D05-4CBB-A212-5824C32ECA09}"/>
    <cellStyle name="Valuta 4 10 4 2 2" xfId="41277" xr:uid="{E96AF7A5-87AB-419C-AC79-0C9B1080EEFE}"/>
    <cellStyle name="Valuta 4 10 4 3" xfId="29860" xr:uid="{C1D53122-0685-42DB-8C9A-7CFC88E10E7E}"/>
    <cellStyle name="Valuta 4 10 5" xfId="12732" xr:uid="{ED6F5B1A-9FA5-4E66-8257-FA27FF210AF8}"/>
    <cellStyle name="Valuta 4 10 5 2" xfId="35569" xr:uid="{C6C9CBFE-EDA4-4FE9-A02D-C8841030D9AD}"/>
    <cellStyle name="Valuta 4 10 6" xfId="24152" xr:uid="{BADAF3BA-69AB-487D-93BF-247E2A47B429}"/>
    <cellStyle name="Valuta 4 11" xfId="1500" xr:uid="{F2149520-D2E1-4CDF-9F3D-E07A5B21E93B}"/>
    <cellStyle name="Valuta 4 11 2" xfId="2956" xr:uid="{E7FB55BD-A7D5-416E-8E6F-1111C7FA8048}"/>
    <cellStyle name="Valuta 4 11 2 2" xfId="5812" xr:uid="{7D2FAA7B-B1E9-48B1-893F-D04BCA646277}"/>
    <cellStyle name="Valuta 4 11 2 2 2" xfId="11520" xr:uid="{1FCC9F07-E4F1-4AD1-8371-E496B6853D74}"/>
    <cellStyle name="Valuta 4 11 2 2 2 2" xfId="22938" xr:uid="{5460B5F0-925E-43EC-9737-6903720203BE}"/>
    <cellStyle name="Valuta 4 11 2 2 2 2 2" xfId="45775" xr:uid="{25FC1424-06F0-488F-9023-74CD1BCCA795}"/>
    <cellStyle name="Valuta 4 11 2 2 2 3" xfId="34358" xr:uid="{42E49A3E-486A-45F7-BF57-B4559B33B394}"/>
    <cellStyle name="Valuta 4 11 2 2 3" xfId="17230" xr:uid="{E119C9F6-914D-4E1C-A202-05CCEDD49644}"/>
    <cellStyle name="Valuta 4 11 2 2 3 2" xfId="40067" xr:uid="{C77CA107-4885-46CC-ADD0-C61DF0AF3C87}"/>
    <cellStyle name="Valuta 4 11 2 2 4" xfId="28650" xr:uid="{12FDA968-3A62-4F27-A90D-ED27F7686FA3}"/>
    <cellStyle name="Valuta 4 11 2 3" xfId="8667" xr:uid="{0F49F5C7-5BEE-4821-AE3A-B7BDB01066B1}"/>
    <cellStyle name="Valuta 4 11 2 3 2" xfId="20084" xr:uid="{D7B348AB-AC2E-425A-9333-C0E15E6A214D}"/>
    <cellStyle name="Valuta 4 11 2 3 2 2" xfId="42921" xr:uid="{A1685108-ED01-452D-9CBE-56D54955E0D8}"/>
    <cellStyle name="Valuta 4 11 2 3 3" xfId="31504" xr:uid="{67797E86-3C0E-4D87-89AB-B258669F59A4}"/>
    <cellStyle name="Valuta 4 11 2 4" xfId="14376" xr:uid="{0EA3822C-F1CD-4F88-AB87-ED9F3E1C78EA}"/>
    <cellStyle name="Valuta 4 11 2 4 2" xfId="37213" xr:uid="{3C21DFE2-DEC6-41EF-8C25-D0CC424BD255}"/>
    <cellStyle name="Valuta 4 11 2 5" xfId="25796" xr:uid="{DE4204E1-9D46-4361-804B-6F684FB9DA81}"/>
    <cellStyle name="Valuta 4 11 3" xfId="4385" xr:uid="{692B3C60-3B78-4C81-9305-1D7358CBADDC}"/>
    <cellStyle name="Valuta 4 11 3 2" xfId="10094" xr:uid="{B28E82BB-495D-4DAF-8EEA-257E76FBC2B2}"/>
    <cellStyle name="Valuta 4 11 3 2 2" xfId="21511" xr:uid="{13A985DE-772A-4486-B663-ADDC51F04E8B}"/>
    <cellStyle name="Valuta 4 11 3 2 2 2" xfId="44348" xr:uid="{9901C171-AF4E-4091-9E64-B17270E1EBC9}"/>
    <cellStyle name="Valuta 4 11 3 2 3" xfId="32931" xr:uid="{85E64A9E-0BD1-4FD9-96B5-2350455FB529}"/>
    <cellStyle name="Valuta 4 11 3 3" xfId="15803" xr:uid="{2906CAD0-47CC-475D-8B95-B25FE6974B57}"/>
    <cellStyle name="Valuta 4 11 3 3 2" xfId="38640" xr:uid="{89DDDD4A-EF23-4AF4-B796-EFE87660BF5B}"/>
    <cellStyle name="Valuta 4 11 3 4" xfId="27223" xr:uid="{166B519B-89DD-4EBF-B72F-A22F191CB73A}"/>
    <cellStyle name="Valuta 4 11 4" xfId="7240" xr:uid="{10CF0C78-36C6-4267-A9B3-EB47B5503845}"/>
    <cellStyle name="Valuta 4 11 4 2" xfId="18657" xr:uid="{92BD0916-0947-4EFE-981D-1D72DEBC80CD}"/>
    <cellStyle name="Valuta 4 11 4 2 2" xfId="41494" xr:uid="{0F452642-3F2F-46AF-8FEF-DE90644C8460}"/>
    <cellStyle name="Valuta 4 11 4 3" xfId="30077" xr:uid="{A2CC206E-2039-4AF6-A02D-7980071F68A9}"/>
    <cellStyle name="Valuta 4 11 5" xfId="12949" xr:uid="{EF453465-A9C8-4E1B-9F5E-B78B835348B9}"/>
    <cellStyle name="Valuta 4 11 5 2" xfId="35786" xr:uid="{AA718F8A-DB15-4633-8AA8-90815C52A24B}"/>
    <cellStyle name="Valuta 4 11 6" xfId="24369" xr:uid="{ABAD1C40-1231-43E6-B37A-57355BEA5B75}"/>
    <cellStyle name="Valuta 4 12" xfId="159" xr:uid="{87D6DE78-33EE-4545-BE6B-6C4D091C0C0D}"/>
    <cellStyle name="Valuta 4 12 2" xfId="1822" xr:uid="{A39E7937-F8F9-4254-B4E1-E3552433F47C}"/>
    <cellStyle name="Valuta 4 12 2 2" xfId="4678" xr:uid="{240E3173-6507-4779-8410-40FD8BD0D8B5}"/>
    <cellStyle name="Valuta 4 12 2 2 2" xfId="10387" xr:uid="{A4EFC035-7093-4F6A-BA56-19DDACC5AD6C}"/>
    <cellStyle name="Valuta 4 12 2 2 2 2" xfId="21804" xr:uid="{0CACC087-0A26-48A2-AED2-3AD8DE59ABF1}"/>
    <cellStyle name="Valuta 4 12 2 2 2 2 2" xfId="44641" xr:uid="{07DA4485-1976-498A-B272-7B81E25A4E15}"/>
    <cellStyle name="Valuta 4 12 2 2 2 3" xfId="33224" xr:uid="{F0D2A916-1D15-4EDC-BB16-A546F25B9DAB}"/>
    <cellStyle name="Valuta 4 12 2 2 3" xfId="16096" xr:uid="{11B3BDD2-1DB2-4AE3-AE27-AAA4F8326EC0}"/>
    <cellStyle name="Valuta 4 12 2 2 3 2" xfId="38933" xr:uid="{F5153A01-436F-45F8-9278-F7B772381F1D}"/>
    <cellStyle name="Valuta 4 12 2 2 4" xfId="27516" xr:uid="{60D4A771-CC2D-4B3C-B25A-49917D006213}"/>
    <cellStyle name="Valuta 4 12 2 3" xfId="7533" xr:uid="{E632769A-DBFB-43F2-972F-3E13FFD20BB4}"/>
    <cellStyle name="Valuta 4 12 2 3 2" xfId="18950" xr:uid="{90940177-E660-4F07-BE3F-A7704C7B41C3}"/>
    <cellStyle name="Valuta 4 12 2 3 2 2" xfId="41787" xr:uid="{949A2A80-FACF-4D6E-B64E-D89F9891B3AC}"/>
    <cellStyle name="Valuta 4 12 2 3 3" xfId="30370" xr:uid="{74566497-9B90-42D6-9C4A-25DBE9F23CA8}"/>
    <cellStyle name="Valuta 4 12 2 4" xfId="13242" xr:uid="{F6EC19E2-2A7D-4B0C-8810-54330C684F3A}"/>
    <cellStyle name="Valuta 4 12 2 4 2" xfId="36079" xr:uid="{0707212B-FFA0-486A-93E8-614BB9662744}"/>
    <cellStyle name="Valuta 4 12 2 5" xfId="24662" xr:uid="{F8B13D8B-F5EA-4601-A87E-536F8E7706DD}"/>
    <cellStyle name="Valuta 4 12 3" xfId="3251" xr:uid="{3FB80D4C-9051-4825-A34B-2F603DB2E8F9}"/>
    <cellStyle name="Valuta 4 12 3 2" xfId="8960" xr:uid="{7BFCD599-FDE4-4EB7-8CAA-72BABAD8F7A9}"/>
    <cellStyle name="Valuta 4 12 3 2 2" xfId="20377" xr:uid="{5B2F2457-C43D-42A9-870B-A7676AAAD0C4}"/>
    <cellStyle name="Valuta 4 12 3 2 2 2" xfId="43214" xr:uid="{D8ED2565-6704-48F4-91A5-80D532351133}"/>
    <cellStyle name="Valuta 4 12 3 2 3" xfId="31797" xr:uid="{5F26DF46-9433-4C08-B10B-876D8617656A}"/>
    <cellStyle name="Valuta 4 12 3 3" xfId="14669" xr:uid="{1164839C-3A9A-45EF-9CFB-BD23E478B520}"/>
    <cellStyle name="Valuta 4 12 3 3 2" xfId="37506" xr:uid="{1D2088C4-13DB-482F-B7C8-6A2800860839}"/>
    <cellStyle name="Valuta 4 12 3 4" xfId="26089" xr:uid="{B00AFDDE-6B9E-4B75-B35E-F93A835254BF}"/>
    <cellStyle name="Valuta 4 12 4" xfId="6106" xr:uid="{277738BB-CE4B-4295-A4F7-F498D2745D9C}"/>
    <cellStyle name="Valuta 4 12 4 2" xfId="17523" xr:uid="{FBE77BDE-E8F7-456D-8C73-E86083AF9D5D}"/>
    <cellStyle name="Valuta 4 12 4 2 2" xfId="40360" xr:uid="{B0888534-2CB5-441C-9E56-75FE4091B913}"/>
    <cellStyle name="Valuta 4 12 4 3" xfId="28943" xr:uid="{CCF0A5A0-781B-47D8-9CA2-F05BDD570F6A}"/>
    <cellStyle name="Valuta 4 12 5" xfId="11815" xr:uid="{E0A15D54-A33A-4025-9901-5807E64EE2A3}"/>
    <cellStyle name="Valuta 4 12 5 2" xfId="34652" xr:uid="{9C35CF26-5283-465C-8721-5AD743401C27}"/>
    <cellStyle name="Valuta 4 12 6" xfId="23235" xr:uid="{CD0DA671-FEE0-42B6-8D3A-D4006D05B2D1}"/>
    <cellStyle name="Valuta 4 2" xfId="119" xr:uid="{E1A8AE0D-F357-4371-A66B-BE5C474EA318}"/>
    <cellStyle name="Valuta 4 2 10" xfId="3280" xr:uid="{91EF297D-A7DE-4FA2-BF51-1F0E7DFB226D}"/>
    <cellStyle name="Valuta 4 2 10 2" xfId="8989" xr:uid="{62984D70-E2B0-452E-AB02-9911042E299F}"/>
    <cellStyle name="Valuta 4 2 10 2 2" xfId="20406" xr:uid="{5220FBA2-6D07-4497-9825-687CD6A43916}"/>
    <cellStyle name="Valuta 4 2 10 2 2 2" xfId="43243" xr:uid="{44C675C7-E342-43E7-8F73-835D29AFC79D}"/>
    <cellStyle name="Valuta 4 2 10 2 3" xfId="31826" xr:uid="{E6BD0B67-EC91-4CBB-994F-10D454897F26}"/>
    <cellStyle name="Valuta 4 2 10 3" xfId="14698" xr:uid="{0830F7C4-AEB4-420A-B3E2-D8DF40FDB2B1}"/>
    <cellStyle name="Valuta 4 2 10 3 2" xfId="37535" xr:uid="{FDDED9AF-9AB1-440A-93D8-1105350F81F7}"/>
    <cellStyle name="Valuta 4 2 10 4" xfId="26118" xr:uid="{C3CF8A49-A2EE-4EDC-94D6-54297B0440FF}"/>
    <cellStyle name="Valuta 4 2 11" xfId="6135" xr:uid="{E4D77491-F428-4639-8F03-2B1DCB94255B}"/>
    <cellStyle name="Valuta 4 2 11 2" xfId="17552" xr:uid="{36E62943-E8E5-4C3D-AD17-5731BD5494E9}"/>
    <cellStyle name="Valuta 4 2 11 2 2" xfId="40389" xr:uid="{865E0B70-54BB-4581-89CE-CA66116BC631}"/>
    <cellStyle name="Valuta 4 2 11 3" xfId="28972" xr:uid="{115AFE12-8BB0-40B0-BF45-E0CAB4558447}"/>
    <cellStyle name="Valuta 4 2 12" xfId="11844" xr:uid="{D20B5C49-3D32-4031-AF7B-E80F3EEEB067}"/>
    <cellStyle name="Valuta 4 2 12 2" xfId="34681" xr:uid="{D082F91F-3983-4171-A618-F9F5B3AC0572}"/>
    <cellStyle name="Valuta 4 2 13" xfId="23264" xr:uid="{00BBF193-8999-4344-99DE-EC8ED7D4BA1E}"/>
    <cellStyle name="Valuta 4 2 14" xfId="206" xr:uid="{EE14A871-D507-4E58-B82F-70678E257184}"/>
    <cellStyle name="Valuta 4 2 2" xfId="258" xr:uid="{A7EF55A1-764C-4AD4-83B4-1FC340D5286E}"/>
    <cellStyle name="Valuta 4 2 2 10" xfId="6173" xr:uid="{5048D5F1-BE98-40CB-901F-56E5E9B4BCD1}"/>
    <cellStyle name="Valuta 4 2 2 10 2" xfId="17590" xr:uid="{274BBCDD-FF17-4F77-9D39-D8DC699E2ED4}"/>
    <cellStyle name="Valuta 4 2 2 10 2 2" xfId="40427" xr:uid="{9E764F9A-5334-47E1-B4FF-DB1FA0726821}"/>
    <cellStyle name="Valuta 4 2 2 10 3" xfId="29010" xr:uid="{CA1CBBC2-FC73-4FD7-95B8-1345A5ACAE52}"/>
    <cellStyle name="Valuta 4 2 2 11" xfId="11882" xr:uid="{F81338AD-FAA9-43F2-99E6-1876D7BC599C}"/>
    <cellStyle name="Valuta 4 2 2 11 2" xfId="34719" xr:uid="{936DB54A-86FA-4740-BCC0-BC161526CD34}"/>
    <cellStyle name="Valuta 4 2 2 12" xfId="23302" xr:uid="{B6D4549D-CD37-4FC8-A9D4-8FB2B7FF354A}"/>
    <cellStyle name="Valuta 4 2 2 2" xfId="423" xr:uid="{993528A9-969C-4C3B-87D5-38BDAC7EBCF9}"/>
    <cellStyle name="Valuta 4 2 2 2 10" xfId="12015" xr:uid="{39CA01FA-C7C2-4B8A-8F00-ABD408C8A066}"/>
    <cellStyle name="Valuta 4 2 2 2 10 2" xfId="34852" xr:uid="{4766ACC8-F55F-4CC8-B8C4-B433DD8727F7}"/>
    <cellStyle name="Valuta 4 2 2 2 11" xfId="23435" xr:uid="{C80E414F-F72E-4508-ACD8-45D73897964D}"/>
    <cellStyle name="Valuta 4 2 2 2 2" xfId="677" xr:uid="{91BEFF28-9F62-4243-963D-CA19AC6F0C92}"/>
    <cellStyle name="Valuta 4 2 2 2 2 2" xfId="2239" xr:uid="{200F3D77-F2F7-4D0A-BD2B-9A975FE3EE48}"/>
    <cellStyle name="Valuta 4 2 2 2 2 2 2" xfId="5095" xr:uid="{FAA57264-FA9B-4D66-93C0-8928A58AFF15}"/>
    <cellStyle name="Valuta 4 2 2 2 2 2 2 2" xfId="10803" xr:uid="{0A113D3D-76BB-43E6-B72F-7EC989137C41}"/>
    <cellStyle name="Valuta 4 2 2 2 2 2 2 2 2" xfId="22221" xr:uid="{3308D4DC-2115-4585-8F1C-833207492E2E}"/>
    <cellStyle name="Valuta 4 2 2 2 2 2 2 2 2 2" xfId="45058" xr:uid="{729FB67D-AFCC-4701-9E38-1113E4EB51AC}"/>
    <cellStyle name="Valuta 4 2 2 2 2 2 2 2 3" xfId="33641" xr:uid="{381F52DB-03C2-4F68-8229-2560D4D33377}"/>
    <cellStyle name="Valuta 4 2 2 2 2 2 2 3" xfId="16513" xr:uid="{E4FB2AE8-AC91-4FD0-B4ED-DAD6184A9DC5}"/>
    <cellStyle name="Valuta 4 2 2 2 2 2 2 3 2" xfId="39350" xr:uid="{0F86F1E2-4CEF-4180-86DB-300B2861A256}"/>
    <cellStyle name="Valuta 4 2 2 2 2 2 2 4" xfId="27933" xr:uid="{AE646698-40FD-4591-8E7A-7338F98CAE45}"/>
    <cellStyle name="Valuta 4 2 2 2 2 2 3" xfId="7950" xr:uid="{4B5D2D66-BDCD-488B-80DC-5456CAD6BB1A}"/>
    <cellStyle name="Valuta 4 2 2 2 2 2 3 2" xfId="19367" xr:uid="{47039997-ECA8-427F-9050-DC300A4F34A2}"/>
    <cellStyle name="Valuta 4 2 2 2 2 2 3 2 2" xfId="42204" xr:uid="{4523D837-BAAD-4AA0-BAD8-90ABB3D03F42}"/>
    <cellStyle name="Valuta 4 2 2 2 2 2 3 3" xfId="30787" xr:uid="{721AB994-E9C5-487E-89CC-BF539CBF17F1}"/>
    <cellStyle name="Valuta 4 2 2 2 2 2 4" xfId="13659" xr:uid="{7C3311D8-E39B-4206-AC38-8092EFEEA602}"/>
    <cellStyle name="Valuta 4 2 2 2 2 2 4 2" xfId="36496" xr:uid="{6F736311-DDC3-4239-B4BD-0F517F9129FC}"/>
    <cellStyle name="Valuta 4 2 2 2 2 2 5" xfId="25079" xr:uid="{0105C60D-AC9A-472A-956B-B5A84808E5CF}"/>
    <cellStyle name="Valuta 4 2 2 2 2 3" xfId="3668" xr:uid="{31767461-AC6C-41D1-8838-8E6764D9378E}"/>
    <cellStyle name="Valuta 4 2 2 2 2 3 2" xfId="9377" xr:uid="{37928C38-9B74-48C1-820C-FF67002745FC}"/>
    <cellStyle name="Valuta 4 2 2 2 2 3 2 2" xfId="20794" xr:uid="{A512134B-00FC-4B89-B153-1BBE3075DA3F}"/>
    <cellStyle name="Valuta 4 2 2 2 2 3 2 2 2" xfId="43631" xr:uid="{E0F482BC-3240-453C-9788-B53B0C11F2A8}"/>
    <cellStyle name="Valuta 4 2 2 2 2 3 2 3" xfId="32214" xr:uid="{F89488E1-9388-4A23-94BC-96465B7A49EF}"/>
    <cellStyle name="Valuta 4 2 2 2 2 3 3" xfId="15086" xr:uid="{7D165523-513A-4178-A5B6-999F6EBDEF70}"/>
    <cellStyle name="Valuta 4 2 2 2 2 3 3 2" xfId="37923" xr:uid="{9E78EB68-BC6E-4E5C-823A-E16F5C9B5D11}"/>
    <cellStyle name="Valuta 4 2 2 2 2 3 4" xfId="26506" xr:uid="{614CEB3C-1182-41D2-BF43-FBACDC7A8CDB}"/>
    <cellStyle name="Valuta 4 2 2 2 2 4" xfId="6523" xr:uid="{B82BA994-B209-486C-AE15-E638C750DD78}"/>
    <cellStyle name="Valuta 4 2 2 2 2 4 2" xfId="17940" xr:uid="{B1DE3BE9-3259-4BC2-9A83-1CC0E85909B3}"/>
    <cellStyle name="Valuta 4 2 2 2 2 4 2 2" xfId="40777" xr:uid="{2516011B-E9CC-4239-BD2F-B72EE871BA89}"/>
    <cellStyle name="Valuta 4 2 2 2 2 4 3" xfId="29360" xr:uid="{065CE95D-2FA4-4931-B6D6-CE61CA0FEAA6}"/>
    <cellStyle name="Valuta 4 2 2 2 2 5" xfId="12232" xr:uid="{2B3BE47F-88DC-4475-BD6F-C9CBC4321A0E}"/>
    <cellStyle name="Valuta 4 2 2 2 2 5 2" xfId="35069" xr:uid="{0B4641E0-612D-4AA6-81BD-64074FCA2C18}"/>
    <cellStyle name="Valuta 4 2 2 2 2 6" xfId="23652" xr:uid="{078173C1-A1DB-4669-ABC5-685672BE4991}"/>
    <cellStyle name="Valuta 4 2 2 2 3" xfId="937" xr:uid="{FE4AB87D-9EE2-4E3C-92FF-9B75196CEBA9}"/>
    <cellStyle name="Valuta 4 2 2 2 3 2" xfId="2456" xr:uid="{112F2BCA-CEA8-4B6B-9E6B-562F75827F8E}"/>
    <cellStyle name="Valuta 4 2 2 2 3 2 2" xfId="5312" xr:uid="{F48EC8A0-F980-4216-95C2-51C4214F0988}"/>
    <cellStyle name="Valuta 4 2 2 2 3 2 2 2" xfId="11020" xr:uid="{7FD5166F-ED50-43D6-B02A-39490AE9FB9A}"/>
    <cellStyle name="Valuta 4 2 2 2 3 2 2 2 2" xfId="22438" xr:uid="{6DB9E265-C07D-480B-98C2-AF08C9704D2D}"/>
    <cellStyle name="Valuta 4 2 2 2 3 2 2 2 2 2" xfId="45275" xr:uid="{774D2AA7-B7D7-4089-822D-D181E492878A}"/>
    <cellStyle name="Valuta 4 2 2 2 3 2 2 2 3" xfId="33858" xr:uid="{BA344F82-80CF-44B7-BC0B-637057B17C2C}"/>
    <cellStyle name="Valuta 4 2 2 2 3 2 2 3" xfId="16730" xr:uid="{D970D685-0A44-424A-9E35-048C9945BCDA}"/>
    <cellStyle name="Valuta 4 2 2 2 3 2 2 3 2" xfId="39567" xr:uid="{50F45B01-E549-4738-AA57-721DB53F6D36}"/>
    <cellStyle name="Valuta 4 2 2 2 3 2 2 4" xfId="28150" xr:uid="{53A7BCD2-B2E1-4D6A-BF5B-8A82DC638D34}"/>
    <cellStyle name="Valuta 4 2 2 2 3 2 3" xfId="8167" xr:uid="{E95163AB-54B7-4D8B-88F4-84B49E829F0A}"/>
    <cellStyle name="Valuta 4 2 2 2 3 2 3 2" xfId="19584" xr:uid="{13DADAE5-928C-4A7B-8D1D-93588D0AC0A7}"/>
    <cellStyle name="Valuta 4 2 2 2 3 2 3 2 2" xfId="42421" xr:uid="{C1FDAEDB-913D-4ED3-9A29-0072D3C96B28}"/>
    <cellStyle name="Valuta 4 2 2 2 3 2 3 3" xfId="31004" xr:uid="{74FF2C94-B197-48B0-B86B-3976CE2248FA}"/>
    <cellStyle name="Valuta 4 2 2 2 3 2 4" xfId="13876" xr:uid="{F7B9460D-6FCE-4563-9580-E9E3EB9D1395}"/>
    <cellStyle name="Valuta 4 2 2 2 3 2 4 2" xfId="36713" xr:uid="{F42158E2-BEAA-4BBB-811A-BC34FA5F9D98}"/>
    <cellStyle name="Valuta 4 2 2 2 3 2 5" xfId="25296" xr:uid="{F2091A6B-55BC-45FB-B09F-A52683D350E3}"/>
    <cellStyle name="Valuta 4 2 2 2 3 3" xfId="3885" xr:uid="{B792CA04-9914-4AFC-B437-B6BB80FFEBA7}"/>
    <cellStyle name="Valuta 4 2 2 2 3 3 2" xfId="9594" xr:uid="{8B2B8794-640E-4D1F-8BAC-9E3C36387F4B}"/>
    <cellStyle name="Valuta 4 2 2 2 3 3 2 2" xfId="21011" xr:uid="{B9E895B0-346A-43DF-9812-43E36EB14F30}"/>
    <cellStyle name="Valuta 4 2 2 2 3 3 2 2 2" xfId="43848" xr:uid="{1623287E-3019-4CBC-A463-62C541B22753}"/>
    <cellStyle name="Valuta 4 2 2 2 3 3 2 3" xfId="32431" xr:uid="{C984CD88-9B36-4BAC-B880-41C48E61F345}"/>
    <cellStyle name="Valuta 4 2 2 2 3 3 3" xfId="15303" xr:uid="{D0343D33-2090-444D-9B32-758BE16CBBDA}"/>
    <cellStyle name="Valuta 4 2 2 2 3 3 3 2" xfId="38140" xr:uid="{73E79123-8329-46F3-A763-FB9FF55C7BF2}"/>
    <cellStyle name="Valuta 4 2 2 2 3 3 4" xfId="26723" xr:uid="{17C36EFA-5D94-49DE-A45D-A893D7FF750A}"/>
    <cellStyle name="Valuta 4 2 2 2 3 4" xfId="6740" xr:uid="{6F3D46D1-DB68-4AB8-A0E0-43D0F591FCD8}"/>
    <cellStyle name="Valuta 4 2 2 2 3 4 2" xfId="18157" xr:uid="{6176B031-37C4-4B33-A579-311A929BBF71}"/>
    <cellStyle name="Valuta 4 2 2 2 3 4 2 2" xfId="40994" xr:uid="{63605C9C-51D6-4FA6-A4C7-C72E96801109}"/>
    <cellStyle name="Valuta 4 2 2 2 3 4 3" xfId="29577" xr:uid="{BB2139BC-4B93-40A5-9045-B572F549B6AD}"/>
    <cellStyle name="Valuta 4 2 2 2 3 5" xfId="12449" xr:uid="{E387C089-ACC6-4DA9-AD21-BD22A53D0619}"/>
    <cellStyle name="Valuta 4 2 2 2 3 5 2" xfId="35286" xr:uid="{7B7A32D9-907F-4C0A-95BC-3C54459B29EC}"/>
    <cellStyle name="Valuta 4 2 2 2 3 6" xfId="23869" xr:uid="{26A94DE6-9F45-4984-8731-060D9C124EB7}"/>
    <cellStyle name="Valuta 4 2 2 2 4" xfId="1184" xr:uid="{64CC7FC1-6130-4887-BB5C-68B201CC2434}"/>
    <cellStyle name="Valuta 4 2 2 2 4 2" xfId="2673" xr:uid="{0C1B2B9A-219C-49AE-9455-E6E73C959BF5}"/>
    <cellStyle name="Valuta 4 2 2 2 4 2 2" xfId="5529" xr:uid="{B68FFA93-C28D-4FFE-B958-5456D969A082}"/>
    <cellStyle name="Valuta 4 2 2 2 4 2 2 2" xfId="11237" xr:uid="{A22306F4-897E-4F43-9753-70F9A5A6C645}"/>
    <cellStyle name="Valuta 4 2 2 2 4 2 2 2 2" xfId="22655" xr:uid="{1D702D65-A335-4761-8B90-5485BC5C12F8}"/>
    <cellStyle name="Valuta 4 2 2 2 4 2 2 2 2 2" xfId="45492" xr:uid="{E86FC382-86EB-4AB3-9453-E39CF3B075D0}"/>
    <cellStyle name="Valuta 4 2 2 2 4 2 2 2 3" xfId="34075" xr:uid="{4A9E335B-084B-4DD1-85EC-A61EFF90AC0F}"/>
    <cellStyle name="Valuta 4 2 2 2 4 2 2 3" xfId="16947" xr:uid="{6D84A1D0-CE58-4F29-A223-8AF6E6A97673}"/>
    <cellStyle name="Valuta 4 2 2 2 4 2 2 3 2" xfId="39784" xr:uid="{3249E915-1DC7-4F6E-9BF9-C677E6027D43}"/>
    <cellStyle name="Valuta 4 2 2 2 4 2 2 4" xfId="28367" xr:uid="{13D1BBBE-CB33-4E9D-8EE6-B906F22F3C3A}"/>
    <cellStyle name="Valuta 4 2 2 2 4 2 3" xfId="8384" xr:uid="{CB22D798-4ED7-47CC-9D29-DFEAF6F1F338}"/>
    <cellStyle name="Valuta 4 2 2 2 4 2 3 2" xfId="19801" xr:uid="{57627DA7-5910-476A-8A7E-27863CF86AAE}"/>
    <cellStyle name="Valuta 4 2 2 2 4 2 3 2 2" xfId="42638" xr:uid="{75E52D17-D279-43C0-9F90-8A7E7C954EA9}"/>
    <cellStyle name="Valuta 4 2 2 2 4 2 3 3" xfId="31221" xr:uid="{BB4700A0-54FF-4AEF-B754-C2DCB6BB5B26}"/>
    <cellStyle name="Valuta 4 2 2 2 4 2 4" xfId="14093" xr:uid="{87E25F7A-C7CA-4648-9C5D-9CCA115AE639}"/>
    <cellStyle name="Valuta 4 2 2 2 4 2 4 2" xfId="36930" xr:uid="{6983ED94-A0AA-46CF-AD03-2FF84FFFB594}"/>
    <cellStyle name="Valuta 4 2 2 2 4 2 5" xfId="25513" xr:uid="{5DEE2E2A-6378-4D71-9B3B-89F2C3F8DEC0}"/>
    <cellStyle name="Valuta 4 2 2 2 4 3" xfId="4102" xr:uid="{038FEE49-FECC-4A49-A954-C9482B73D4B4}"/>
    <cellStyle name="Valuta 4 2 2 2 4 3 2" xfId="9811" xr:uid="{C2AC8FBB-D2EF-4372-BB27-27D0EFFEBEFB}"/>
    <cellStyle name="Valuta 4 2 2 2 4 3 2 2" xfId="21228" xr:uid="{10A35938-B059-47F6-A4F0-2EFC3B30C5AA}"/>
    <cellStyle name="Valuta 4 2 2 2 4 3 2 2 2" xfId="44065" xr:uid="{6D28C63A-7C99-4181-9D49-D9C606AD2E4A}"/>
    <cellStyle name="Valuta 4 2 2 2 4 3 2 3" xfId="32648" xr:uid="{7A962FB1-A78C-4966-ABAF-0B16BA18D066}"/>
    <cellStyle name="Valuta 4 2 2 2 4 3 3" xfId="15520" xr:uid="{6F54D5C8-CE48-48EF-9E93-4905AE82C547}"/>
    <cellStyle name="Valuta 4 2 2 2 4 3 3 2" xfId="38357" xr:uid="{8A1FAD2B-804B-46B9-8D34-CE1CFE6D182D}"/>
    <cellStyle name="Valuta 4 2 2 2 4 3 4" xfId="26940" xr:uid="{578170BE-4677-4677-A2AC-A182ADE50A5D}"/>
    <cellStyle name="Valuta 4 2 2 2 4 4" xfId="6957" xr:uid="{99A406B6-0749-4FD5-AD24-E7C042F8E9A2}"/>
    <cellStyle name="Valuta 4 2 2 2 4 4 2" xfId="18374" xr:uid="{D5246C93-BEA7-4748-9E2A-CAAAD03A45D7}"/>
    <cellStyle name="Valuta 4 2 2 2 4 4 2 2" xfId="41211" xr:uid="{BD2841CC-95AF-41FA-A149-B6AF82BC8159}"/>
    <cellStyle name="Valuta 4 2 2 2 4 4 3" xfId="29794" xr:uid="{676A65A5-3AB5-421A-88F1-4F45DC4746F7}"/>
    <cellStyle name="Valuta 4 2 2 2 4 5" xfId="12666" xr:uid="{DCB97317-8D93-47A6-A6A1-30542F67B65F}"/>
    <cellStyle name="Valuta 4 2 2 2 4 5 2" xfId="35503" xr:uid="{96D9CC2F-16C2-474D-B0BA-8D52A9667C26}"/>
    <cellStyle name="Valuta 4 2 2 2 4 6" xfId="24086" xr:uid="{B65B3854-7E6D-4160-AD9A-16641E81C0C4}"/>
    <cellStyle name="Valuta 4 2 2 2 5" xfId="1431" xr:uid="{005F5E5D-FE10-4BA6-8E02-7DD00EEE7F72}"/>
    <cellStyle name="Valuta 4 2 2 2 5 2" xfId="2890" xr:uid="{1D47A082-12D0-45D9-9641-89966A5DCCC4}"/>
    <cellStyle name="Valuta 4 2 2 2 5 2 2" xfId="5746" xr:uid="{85AD2C54-4492-4CFE-A6B4-2EC2FD01231E}"/>
    <cellStyle name="Valuta 4 2 2 2 5 2 2 2" xfId="11454" xr:uid="{F6E4118A-2B6A-4FF3-A83F-F2A13A652BDD}"/>
    <cellStyle name="Valuta 4 2 2 2 5 2 2 2 2" xfId="22872" xr:uid="{6064601E-71AB-4811-A57B-EE241E284A9E}"/>
    <cellStyle name="Valuta 4 2 2 2 5 2 2 2 2 2" xfId="45709" xr:uid="{B8CF5F28-0687-4DD5-AC6E-8C588279F7D4}"/>
    <cellStyle name="Valuta 4 2 2 2 5 2 2 2 3" xfId="34292" xr:uid="{899CD7AE-FB63-438E-BEB6-574D7618C897}"/>
    <cellStyle name="Valuta 4 2 2 2 5 2 2 3" xfId="17164" xr:uid="{33ABC0BB-979C-4B7D-AAD8-A8918B6F110F}"/>
    <cellStyle name="Valuta 4 2 2 2 5 2 2 3 2" xfId="40001" xr:uid="{C7F4A418-9D92-44E8-B5BE-2D723DACDC09}"/>
    <cellStyle name="Valuta 4 2 2 2 5 2 2 4" xfId="28584" xr:uid="{C1FE88B7-FA7E-4AE1-A1AB-D74AA04075C3}"/>
    <cellStyle name="Valuta 4 2 2 2 5 2 3" xfId="8601" xr:uid="{31AB0C78-722E-441B-A184-F3EFBFB6102F}"/>
    <cellStyle name="Valuta 4 2 2 2 5 2 3 2" xfId="20018" xr:uid="{19AAC48D-932E-4678-B3C3-14212AD6BEEB}"/>
    <cellStyle name="Valuta 4 2 2 2 5 2 3 2 2" xfId="42855" xr:uid="{3D112B8D-EBDF-4959-90CE-4E6ACB285C87}"/>
    <cellStyle name="Valuta 4 2 2 2 5 2 3 3" xfId="31438" xr:uid="{AFBE9467-732F-4C8B-9393-09E216D54C3C}"/>
    <cellStyle name="Valuta 4 2 2 2 5 2 4" xfId="14310" xr:uid="{243A3889-567D-43CD-86C5-702090E46424}"/>
    <cellStyle name="Valuta 4 2 2 2 5 2 4 2" xfId="37147" xr:uid="{24C627D3-74DA-4A03-B5CF-398FFBCEC110}"/>
    <cellStyle name="Valuta 4 2 2 2 5 2 5" xfId="25730" xr:uid="{F6E8A3C5-595C-4509-BAAA-79CED067F6BD}"/>
    <cellStyle name="Valuta 4 2 2 2 5 3" xfId="4319" xr:uid="{DD5B2F43-5DEE-494B-9264-9C6F329F34A5}"/>
    <cellStyle name="Valuta 4 2 2 2 5 3 2" xfId="10028" xr:uid="{6529922B-B6EA-4A24-A55D-6DEA18BC2D99}"/>
    <cellStyle name="Valuta 4 2 2 2 5 3 2 2" xfId="21445" xr:uid="{0F8B0D8D-6FD1-4F8E-9F46-884FA6CBF0E8}"/>
    <cellStyle name="Valuta 4 2 2 2 5 3 2 2 2" xfId="44282" xr:uid="{0A222812-592C-4398-A84B-1DCE304E30D6}"/>
    <cellStyle name="Valuta 4 2 2 2 5 3 2 3" xfId="32865" xr:uid="{9386DE16-CFFA-4692-B6BF-2576F07991E5}"/>
    <cellStyle name="Valuta 4 2 2 2 5 3 3" xfId="15737" xr:uid="{158031C3-1ADE-456C-80FE-5A06269DE2BF}"/>
    <cellStyle name="Valuta 4 2 2 2 5 3 3 2" xfId="38574" xr:uid="{314876FA-878A-442A-A23D-81ABB5046D8F}"/>
    <cellStyle name="Valuta 4 2 2 2 5 3 4" xfId="27157" xr:uid="{3DB47D05-729A-4632-893D-E437F4C43AD4}"/>
    <cellStyle name="Valuta 4 2 2 2 5 4" xfId="7174" xr:uid="{CD6E0587-1C17-4511-8E43-3DD22E740067}"/>
    <cellStyle name="Valuta 4 2 2 2 5 4 2" xfId="18591" xr:uid="{AB630DDD-2530-439B-BEEC-E0D2A9336321}"/>
    <cellStyle name="Valuta 4 2 2 2 5 4 2 2" xfId="41428" xr:uid="{0B949CD2-9094-44A1-8C52-3028BAA71208}"/>
    <cellStyle name="Valuta 4 2 2 2 5 4 3" xfId="30011" xr:uid="{AFA52210-4F31-4879-99E9-BCB94C00BFCC}"/>
    <cellStyle name="Valuta 4 2 2 2 5 5" xfId="12883" xr:uid="{2F6C3AFF-2909-4E8F-BB79-FD566403FC7C}"/>
    <cellStyle name="Valuta 4 2 2 2 5 5 2" xfId="35720" xr:uid="{85A5F411-7DC3-40F6-85B8-F1A41475F718}"/>
    <cellStyle name="Valuta 4 2 2 2 5 6" xfId="24303" xr:uid="{3E9A7490-A248-4647-ACF5-295DF1BA5CD9}"/>
    <cellStyle name="Valuta 4 2 2 2 6" xfId="1678" xr:uid="{6EB7EDDE-B180-400D-84D7-DA1AF730BA6C}"/>
    <cellStyle name="Valuta 4 2 2 2 6 2" xfId="3107" xr:uid="{7583E1B9-C056-4954-9922-A8DD22E12956}"/>
    <cellStyle name="Valuta 4 2 2 2 6 2 2" xfId="5963" xr:uid="{ABB4B5FB-FB2B-40F9-A2AD-41A0D737A17B}"/>
    <cellStyle name="Valuta 4 2 2 2 6 2 2 2" xfId="11671" xr:uid="{ED167CB9-397A-46B8-96CC-68AF1DA86CA5}"/>
    <cellStyle name="Valuta 4 2 2 2 6 2 2 2 2" xfId="23089" xr:uid="{6C5FA6AD-5E19-432E-B1AF-FEBF844FEC7D}"/>
    <cellStyle name="Valuta 4 2 2 2 6 2 2 2 2 2" xfId="45926" xr:uid="{EA4C307D-F338-4A76-A817-BD47081E1D89}"/>
    <cellStyle name="Valuta 4 2 2 2 6 2 2 2 3" xfId="34509" xr:uid="{E15B1953-D156-4279-975C-430CB561DD28}"/>
    <cellStyle name="Valuta 4 2 2 2 6 2 2 3" xfId="17381" xr:uid="{419D4C98-C5B1-4F03-ADCD-B5DA35B17DD0}"/>
    <cellStyle name="Valuta 4 2 2 2 6 2 2 3 2" xfId="40218" xr:uid="{FA9FB0EB-185E-4F0B-B5C3-819DC4F751BB}"/>
    <cellStyle name="Valuta 4 2 2 2 6 2 2 4" xfId="28801" xr:uid="{4B1B3F4D-5F2C-46F9-99CE-F7B13EC1DD7F}"/>
    <cellStyle name="Valuta 4 2 2 2 6 2 3" xfId="8818" xr:uid="{D137F3B6-6878-4019-B56E-04A6C5138041}"/>
    <cellStyle name="Valuta 4 2 2 2 6 2 3 2" xfId="20235" xr:uid="{BCAD5FEC-33D4-4269-AD57-37071E706A4B}"/>
    <cellStyle name="Valuta 4 2 2 2 6 2 3 2 2" xfId="43072" xr:uid="{BB785EB2-F680-4E42-B8FF-8700549B36D8}"/>
    <cellStyle name="Valuta 4 2 2 2 6 2 3 3" xfId="31655" xr:uid="{CAC95685-CABC-4EA1-99FA-B8FE50787399}"/>
    <cellStyle name="Valuta 4 2 2 2 6 2 4" xfId="14527" xr:uid="{B17A2DC8-DFAC-4D50-A016-B6BE713D1C7A}"/>
    <cellStyle name="Valuta 4 2 2 2 6 2 4 2" xfId="37364" xr:uid="{EE2A22A6-97C2-4BEC-86B8-82EFD07B30DA}"/>
    <cellStyle name="Valuta 4 2 2 2 6 2 5" xfId="25947" xr:uid="{33F1107C-182F-46F6-B4CE-ED3B081A411C}"/>
    <cellStyle name="Valuta 4 2 2 2 6 3" xfId="4536" xr:uid="{12E817DA-3D48-4575-BA2B-3D2E44779B6A}"/>
    <cellStyle name="Valuta 4 2 2 2 6 3 2" xfId="10245" xr:uid="{325FBB6C-2BDF-4287-A1B2-CC8E2EF7CCD3}"/>
    <cellStyle name="Valuta 4 2 2 2 6 3 2 2" xfId="21662" xr:uid="{8AE663CC-D81C-4FED-81DD-BEB8B681A212}"/>
    <cellStyle name="Valuta 4 2 2 2 6 3 2 2 2" xfId="44499" xr:uid="{20BA5407-930B-4622-A5D5-42D67E492F15}"/>
    <cellStyle name="Valuta 4 2 2 2 6 3 2 3" xfId="33082" xr:uid="{F3B998FC-D7D0-4294-B254-2C7134E34817}"/>
    <cellStyle name="Valuta 4 2 2 2 6 3 3" xfId="15954" xr:uid="{E267A6F4-BD25-4FA6-AC6F-A19F6257907E}"/>
    <cellStyle name="Valuta 4 2 2 2 6 3 3 2" xfId="38791" xr:uid="{FB1CE13B-F2AC-40C7-AB5A-A5538F156593}"/>
    <cellStyle name="Valuta 4 2 2 2 6 3 4" xfId="27374" xr:uid="{598B350A-85A8-4AF6-904A-40C4E36B5E73}"/>
    <cellStyle name="Valuta 4 2 2 2 6 4" xfId="7391" xr:uid="{ECA6B66B-C57E-46C6-9711-F74A9DF65C6E}"/>
    <cellStyle name="Valuta 4 2 2 2 6 4 2" xfId="18808" xr:uid="{2BFD5653-B1F9-4D32-A275-AAF6A423B201}"/>
    <cellStyle name="Valuta 4 2 2 2 6 4 2 2" xfId="41645" xr:uid="{DE126946-C4F0-47A3-8327-005086472888}"/>
    <cellStyle name="Valuta 4 2 2 2 6 4 3" xfId="30228" xr:uid="{92E2C6C1-5F59-4C8C-9595-BEAA2710D9E2}"/>
    <cellStyle name="Valuta 4 2 2 2 6 5" xfId="13100" xr:uid="{97C25659-3E0A-40AE-98C6-B75470DB6F63}"/>
    <cellStyle name="Valuta 4 2 2 2 6 5 2" xfId="35937" xr:uid="{3834B5DF-9B71-4DCF-9AE8-3EA384EDD651}"/>
    <cellStyle name="Valuta 4 2 2 2 6 6" xfId="24520" xr:uid="{DF50DCDE-3606-4FD3-9763-ABBE5C76CFB3}"/>
    <cellStyle name="Valuta 4 2 2 2 7" xfId="2022" xr:uid="{3450DD0D-5BD2-40BC-9457-35737E99D62C}"/>
    <cellStyle name="Valuta 4 2 2 2 7 2" xfId="4878" xr:uid="{7B11E149-DDB0-4A64-A8FA-FD876A02C0EF}"/>
    <cellStyle name="Valuta 4 2 2 2 7 2 2" xfId="10586" xr:uid="{4E85F341-A58C-47FD-BD87-9316169EFC1D}"/>
    <cellStyle name="Valuta 4 2 2 2 7 2 2 2" xfId="22004" xr:uid="{2B9CF7C5-DBB5-43A8-A5C3-B469CF93D621}"/>
    <cellStyle name="Valuta 4 2 2 2 7 2 2 2 2" xfId="44841" xr:uid="{B33F3204-1760-460E-8BBC-76FF421E5A32}"/>
    <cellStyle name="Valuta 4 2 2 2 7 2 2 3" xfId="33424" xr:uid="{E787570F-73A6-410C-9B2C-3E0C705E5F7E}"/>
    <cellStyle name="Valuta 4 2 2 2 7 2 3" xfId="16296" xr:uid="{0BF133A6-054A-4E9E-988A-4042D9C89157}"/>
    <cellStyle name="Valuta 4 2 2 2 7 2 3 2" xfId="39133" xr:uid="{1A8FCF3C-01D1-4D98-9B57-9F7A21955A06}"/>
    <cellStyle name="Valuta 4 2 2 2 7 2 4" xfId="27716" xr:uid="{18C0E990-1A64-4237-B662-02130BF83E14}"/>
    <cellStyle name="Valuta 4 2 2 2 7 3" xfId="7733" xr:uid="{D55CF900-2729-463B-9E61-C8F1B4E742E0}"/>
    <cellStyle name="Valuta 4 2 2 2 7 3 2" xfId="19150" xr:uid="{59C08932-0868-46C9-9AA6-F9F1676D2D44}"/>
    <cellStyle name="Valuta 4 2 2 2 7 3 2 2" xfId="41987" xr:uid="{C68D4131-BE5E-4BDE-AA02-FEDC8D32AA69}"/>
    <cellStyle name="Valuta 4 2 2 2 7 3 3" xfId="30570" xr:uid="{AD5233B0-A351-4106-9E9A-6D41743A02E3}"/>
    <cellStyle name="Valuta 4 2 2 2 7 4" xfId="13442" xr:uid="{6E5C9E98-1FF5-4DDD-ABC8-E7F9FB8AFACF}"/>
    <cellStyle name="Valuta 4 2 2 2 7 4 2" xfId="36279" xr:uid="{46BC0AC6-526A-4140-B976-D70532A10AE7}"/>
    <cellStyle name="Valuta 4 2 2 2 7 5" xfId="24862" xr:uid="{A1893FE8-BB8B-42B8-822A-09D18D0D135D}"/>
    <cellStyle name="Valuta 4 2 2 2 8" xfId="3451" xr:uid="{012E47DC-B0E7-49A1-9BBD-D7FB280877E6}"/>
    <cellStyle name="Valuta 4 2 2 2 8 2" xfId="9160" xr:uid="{FBA678EE-D6FD-4E6E-9DD1-714939250FFF}"/>
    <cellStyle name="Valuta 4 2 2 2 8 2 2" xfId="20577" xr:uid="{37E96CF2-F6D2-42D7-A174-DAE1787D369A}"/>
    <cellStyle name="Valuta 4 2 2 2 8 2 2 2" xfId="43414" xr:uid="{3E3872BE-3377-4404-A244-50406DF39628}"/>
    <cellStyle name="Valuta 4 2 2 2 8 2 3" xfId="31997" xr:uid="{FB7DBF3F-13A3-4F5A-BED7-487A3A0FAF1B}"/>
    <cellStyle name="Valuta 4 2 2 2 8 3" xfId="14869" xr:uid="{9132A420-92A1-4367-B867-D6B34EFBFD51}"/>
    <cellStyle name="Valuta 4 2 2 2 8 3 2" xfId="37706" xr:uid="{1FABAEB7-0C53-4920-B2A7-DE77D912BB35}"/>
    <cellStyle name="Valuta 4 2 2 2 8 4" xfId="26289" xr:uid="{0FE4A313-A025-47E3-8B16-6F5E477CFEC7}"/>
    <cellStyle name="Valuta 4 2 2 2 9" xfId="6306" xr:uid="{8F579571-DEA2-410C-ADD3-322143A8A25D}"/>
    <cellStyle name="Valuta 4 2 2 2 9 2" xfId="17723" xr:uid="{7BE38BFF-06D0-47FE-B4AA-A3853748003B}"/>
    <cellStyle name="Valuta 4 2 2 2 9 2 2" xfId="40560" xr:uid="{BD6B7569-1A5B-41D4-97ED-A9F32E5AA134}"/>
    <cellStyle name="Valuta 4 2 2 2 9 3" xfId="29143" xr:uid="{FB470272-5628-4020-A893-077037502720}"/>
    <cellStyle name="Valuta 4 2 2 3" xfId="543" xr:uid="{C7BA75D1-1B4A-4D88-8358-E6BCC1AA73AF}"/>
    <cellStyle name="Valuta 4 2 2 3 2" xfId="2125" xr:uid="{5E499B27-D756-49A1-ABD8-58BC049A4D13}"/>
    <cellStyle name="Valuta 4 2 2 3 2 2" xfId="4981" xr:uid="{C47732B1-AF35-430E-9D72-0108BA208088}"/>
    <cellStyle name="Valuta 4 2 2 3 2 2 2" xfId="10689" xr:uid="{920BB21D-5B12-43A5-9716-82D3D0781E8C}"/>
    <cellStyle name="Valuta 4 2 2 3 2 2 2 2" xfId="22107" xr:uid="{6A05CFF8-84B5-4934-9B23-B8E0763E4E6A}"/>
    <cellStyle name="Valuta 4 2 2 3 2 2 2 2 2" xfId="44944" xr:uid="{14875788-4030-4D5F-92F9-C340DA6606FA}"/>
    <cellStyle name="Valuta 4 2 2 3 2 2 2 3" xfId="33527" xr:uid="{877256B0-10CB-4BF8-8105-C7020C5604FC}"/>
    <cellStyle name="Valuta 4 2 2 3 2 2 3" xfId="16399" xr:uid="{7FE0F788-D7D8-4250-ADBA-D9F638A060D5}"/>
    <cellStyle name="Valuta 4 2 2 3 2 2 3 2" xfId="39236" xr:uid="{66E43BE1-227F-4ADD-83D5-2A97CBD3E4FB}"/>
    <cellStyle name="Valuta 4 2 2 3 2 2 4" xfId="27819" xr:uid="{2969E380-12E0-4ECA-BE25-801DA8C69272}"/>
    <cellStyle name="Valuta 4 2 2 3 2 3" xfId="7836" xr:uid="{215CB749-8C73-4699-9D8D-4F67546679F1}"/>
    <cellStyle name="Valuta 4 2 2 3 2 3 2" xfId="19253" xr:uid="{C0B500C2-6500-45DE-93B4-B4BDE587E71F}"/>
    <cellStyle name="Valuta 4 2 2 3 2 3 2 2" xfId="42090" xr:uid="{A891D8B6-5601-4D64-8A6B-98394024FBCF}"/>
    <cellStyle name="Valuta 4 2 2 3 2 3 3" xfId="30673" xr:uid="{E0C89605-6108-43B7-955D-F06ED12C3737}"/>
    <cellStyle name="Valuta 4 2 2 3 2 4" xfId="13545" xr:uid="{F06267AB-F450-4618-8A07-623625C4D7FC}"/>
    <cellStyle name="Valuta 4 2 2 3 2 4 2" xfId="36382" xr:uid="{3581361B-1224-4458-98C0-B2A73E22EC5E}"/>
    <cellStyle name="Valuta 4 2 2 3 2 5" xfId="24965" xr:uid="{A4EB84F7-4E65-4BFC-90A1-7AD44FCBB533}"/>
    <cellStyle name="Valuta 4 2 2 3 3" xfId="3554" xr:uid="{7901D5E8-F87D-44F9-AFFE-E50C830A1BEB}"/>
    <cellStyle name="Valuta 4 2 2 3 3 2" xfId="9263" xr:uid="{646C8B5C-03CE-47B0-9582-CC046BE28A93}"/>
    <cellStyle name="Valuta 4 2 2 3 3 2 2" xfId="20680" xr:uid="{15959084-3C47-4D57-8300-A75AC4B39DDE}"/>
    <cellStyle name="Valuta 4 2 2 3 3 2 2 2" xfId="43517" xr:uid="{EAC1D222-0193-4618-9CC9-F3530F3BBC57}"/>
    <cellStyle name="Valuta 4 2 2 3 3 2 3" xfId="32100" xr:uid="{D25AE3A6-9237-4BCD-BCF2-C102EB109D78}"/>
    <cellStyle name="Valuta 4 2 2 3 3 3" xfId="14972" xr:uid="{65CC35B2-2FC2-4107-B765-E3DBBDD0AB65}"/>
    <cellStyle name="Valuta 4 2 2 3 3 3 2" xfId="37809" xr:uid="{6C2E2D6E-A352-441E-9ACC-9BAA36C0AA2E}"/>
    <cellStyle name="Valuta 4 2 2 3 3 4" xfId="26392" xr:uid="{AAB13B43-AE53-4F94-A750-2000ECF601A1}"/>
    <cellStyle name="Valuta 4 2 2 3 4" xfId="6409" xr:uid="{6E34E2F6-5DDC-40A9-BF5E-B8CA0AF6E3FE}"/>
    <cellStyle name="Valuta 4 2 2 3 4 2" xfId="17826" xr:uid="{3C16CC50-76DB-4F14-A49D-FB84E54B45A4}"/>
    <cellStyle name="Valuta 4 2 2 3 4 2 2" xfId="40663" xr:uid="{B9DF96BA-8F15-42F3-B786-745E05A24CE6}"/>
    <cellStyle name="Valuta 4 2 2 3 4 3" xfId="29246" xr:uid="{23CE3295-8677-42CF-B8C0-98CBEFF08EE7}"/>
    <cellStyle name="Valuta 4 2 2 3 5" xfId="12118" xr:uid="{330B93D3-4E3D-4909-8D4E-CCD0EE0EF473}"/>
    <cellStyle name="Valuta 4 2 2 3 5 2" xfId="34955" xr:uid="{826134B1-4DA1-4576-82F1-CFF1A3F30544}"/>
    <cellStyle name="Valuta 4 2 2 3 6" xfId="23538" xr:uid="{46006A3D-C4AB-4F42-B4D1-2BC1C83CE68B}"/>
    <cellStyle name="Valuta 4 2 2 4" xfId="806" xr:uid="{0A597FD2-B4A2-4384-8B4A-ADFCE74F01FE}"/>
    <cellStyle name="Valuta 4 2 2 4 2" xfId="2342" xr:uid="{3CBD652C-737B-4D95-8071-52C3D9509D42}"/>
    <cellStyle name="Valuta 4 2 2 4 2 2" xfId="5198" xr:uid="{FD962C8C-BE0D-4622-82E6-B92BEC0E6AD9}"/>
    <cellStyle name="Valuta 4 2 2 4 2 2 2" xfId="10906" xr:uid="{BA127037-72FE-4AC7-9969-0FCC02A9DE54}"/>
    <cellStyle name="Valuta 4 2 2 4 2 2 2 2" xfId="22324" xr:uid="{05B4522C-E1F5-4425-BE2A-716F1776D3E9}"/>
    <cellStyle name="Valuta 4 2 2 4 2 2 2 2 2" xfId="45161" xr:uid="{867FD832-D46F-4790-BE21-1D1F656DFA2F}"/>
    <cellStyle name="Valuta 4 2 2 4 2 2 2 3" xfId="33744" xr:uid="{ED63AFD9-DD02-48FF-9A25-3CC82F42C452}"/>
    <cellStyle name="Valuta 4 2 2 4 2 2 3" xfId="16616" xr:uid="{3C1F1690-9FC8-4AF2-B98F-D51CA847F4F4}"/>
    <cellStyle name="Valuta 4 2 2 4 2 2 3 2" xfId="39453" xr:uid="{A7457CC3-9731-4E26-AEDC-5C328B73329E}"/>
    <cellStyle name="Valuta 4 2 2 4 2 2 4" xfId="28036" xr:uid="{3B9A74E6-ED75-4AA6-A0BD-270AB540CE80}"/>
    <cellStyle name="Valuta 4 2 2 4 2 3" xfId="8053" xr:uid="{6A6E0015-92E8-4D33-9CA7-0675998BF6EC}"/>
    <cellStyle name="Valuta 4 2 2 4 2 3 2" xfId="19470" xr:uid="{0D859AE7-E843-49C9-9003-D1D939EDE183}"/>
    <cellStyle name="Valuta 4 2 2 4 2 3 2 2" xfId="42307" xr:uid="{82380CF3-A1C1-4807-8DE6-66C0A02F24E1}"/>
    <cellStyle name="Valuta 4 2 2 4 2 3 3" xfId="30890" xr:uid="{A4E153E0-1002-4814-AAF2-6D90B0A0F58A}"/>
    <cellStyle name="Valuta 4 2 2 4 2 4" xfId="13762" xr:uid="{96389798-827B-406D-B2E6-48882CE83707}"/>
    <cellStyle name="Valuta 4 2 2 4 2 4 2" xfId="36599" xr:uid="{82AF90D1-F7D5-4AF2-A880-9F638B37CF74}"/>
    <cellStyle name="Valuta 4 2 2 4 2 5" xfId="25182" xr:uid="{275DCFA6-68AC-4A11-A925-16DBA78C711C}"/>
    <cellStyle name="Valuta 4 2 2 4 3" xfId="3771" xr:uid="{83400962-5DF4-42A2-8981-EF882BAE379D}"/>
    <cellStyle name="Valuta 4 2 2 4 3 2" xfId="9480" xr:uid="{1DC9AA88-F12D-4119-BCF3-4F8D058FEABB}"/>
    <cellStyle name="Valuta 4 2 2 4 3 2 2" xfId="20897" xr:uid="{BC4139AC-9936-45F0-8808-687908867CB2}"/>
    <cellStyle name="Valuta 4 2 2 4 3 2 2 2" xfId="43734" xr:uid="{CCB3FE1A-342C-4729-88F6-99696E69EA65}"/>
    <cellStyle name="Valuta 4 2 2 4 3 2 3" xfId="32317" xr:uid="{E0F0284C-C69C-4A9A-97AD-45A07F304620}"/>
    <cellStyle name="Valuta 4 2 2 4 3 3" xfId="15189" xr:uid="{D88EDEA5-6E47-423C-AE84-E6434D640C8F}"/>
    <cellStyle name="Valuta 4 2 2 4 3 3 2" xfId="38026" xr:uid="{B5B26376-1BA0-4FCC-8E13-BFA139F05F52}"/>
    <cellStyle name="Valuta 4 2 2 4 3 4" xfId="26609" xr:uid="{E66256F3-6886-4A87-A323-C5DAB541DDAD}"/>
    <cellStyle name="Valuta 4 2 2 4 4" xfId="6626" xr:uid="{35A7091F-E074-48DC-B6C5-DB6D1D9D1497}"/>
    <cellStyle name="Valuta 4 2 2 4 4 2" xfId="18043" xr:uid="{F06EFCBD-503A-4C38-9BA9-5C97A38F570D}"/>
    <cellStyle name="Valuta 4 2 2 4 4 2 2" xfId="40880" xr:uid="{E8EA8FE9-C009-4504-85E4-4756BB8D6FB2}"/>
    <cellStyle name="Valuta 4 2 2 4 4 3" xfId="29463" xr:uid="{4D548CDF-6E1A-4F33-9207-28D06171EDB4}"/>
    <cellStyle name="Valuta 4 2 2 4 5" xfId="12335" xr:uid="{B926ABDD-DB17-4807-BD97-0CFE51F3303C}"/>
    <cellStyle name="Valuta 4 2 2 4 5 2" xfId="35172" xr:uid="{FAE07521-A726-4C3D-92E3-2E0D6FB7517C}"/>
    <cellStyle name="Valuta 4 2 2 4 6" xfId="23755" xr:uid="{3623DAD3-4EB2-4C7A-A797-77378A3ABBDE}"/>
    <cellStyle name="Valuta 4 2 2 5" xfId="1053" xr:uid="{40ADFE73-B3AD-4187-9285-0FF9E5DB57F5}"/>
    <cellStyle name="Valuta 4 2 2 5 2" xfId="2559" xr:uid="{0158FA84-8B50-44D5-BAD2-93C2F53AABBB}"/>
    <cellStyle name="Valuta 4 2 2 5 2 2" xfId="5415" xr:uid="{265583BA-A127-461C-9F50-F58BA11730CB}"/>
    <cellStyle name="Valuta 4 2 2 5 2 2 2" xfId="11123" xr:uid="{BC5BF200-401A-46BB-8713-EDD1DD726B35}"/>
    <cellStyle name="Valuta 4 2 2 5 2 2 2 2" xfId="22541" xr:uid="{3CF3AB2D-73A6-4EE0-BB9B-2010EEA3D3D2}"/>
    <cellStyle name="Valuta 4 2 2 5 2 2 2 2 2" xfId="45378" xr:uid="{1065D300-B5A1-4EC0-B0BA-97ADD8203E76}"/>
    <cellStyle name="Valuta 4 2 2 5 2 2 2 3" xfId="33961" xr:uid="{F5C65253-87CD-4BA8-92D2-41B90BA7E1B6}"/>
    <cellStyle name="Valuta 4 2 2 5 2 2 3" xfId="16833" xr:uid="{24699AC6-3538-4D74-AC32-A7D188F4D0B7}"/>
    <cellStyle name="Valuta 4 2 2 5 2 2 3 2" xfId="39670" xr:uid="{ABF68E44-C8E1-43F2-82B1-130E5B0A0B6E}"/>
    <cellStyle name="Valuta 4 2 2 5 2 2 4" xfId="28253" xr:uid="{17C215A6-1716-4DDA-9346-0C4B24B4EEB8}"/>
    <cellStyle name="Valuta 4 2 2 5 2 3" xfId="8270" xr:uid="{B1F1D19F-D534-472F-810E-450E194F46EA}"/>
    <cellStyle name="Valuta 4 2 2 5 2 3 2" xfId="19687" xr:uid="{7F196335-D853-40E6-BCF9-38538C50F1BD}"/>
    <cellStyle name="Valuta 4 2 2 5 2 3 2 2" xfId="42524" xr:uid="{1ACCBEC7-61B0-4853-B2EC-5E381CD97054}"/>
    <cellStyle name="Valuta 4 2 2 5 2 3 3" xfId="31107" xr:uid="{B9223E60-5F52-4745-917D-26D869C8FB1E}"/>
    <cellStyle name="Valuta 4 2 2 5 2 4" xfId="13979" xr:uid="{90FEB421-C05B-4011-A408-74EAD6D19AAB}"/>
    <cellStyle name="Valuta 4 2 2 5 2 4 2" xfId="36816" xr:uid="{EE5FF2F9-52CE-455C-8721-413AE3A2EB5F}"/>
    <cellStyle name="Valuta 4 2 2 5 2 5" xfId="25399" xr:uid="{57817D66-51BE-46BB-8285-6201B5656A91}"/>
    <cellStyle name="Valuta 4 2 2 5 3" xfId="3988" xr:uid="{4ED1C110-8D6B-4C42-87B5-C2770E6F395C}"/>
    <cellStyle name="Valuta 4 2 2 5 3 2" xfId="9697" xr:uid="{03427CEA-2573-453B-9B93-92A160C6EDAB}"/>
    <cellStyle name="Valuta 4 2 2 5 3 2 2" xfId="21114" xr:uid="{83B2B28D-C98D-48C4-B87B-B03BF4207C01}"/>
    <cellStyle name="Valuta 4 2 2 5 3 2 2 2" xfId="43951" xr:uid="{5A64E809-F570-4C1C-9E5D-1F8210CDB2E5}"/>
    <cellStyle name="Valuta 4 2 2 5 3 2 3" xfId="32534" xr:uid="{252ECCF3-88D5-4475-B839-6DE805A7CA46}"/>
    <cellStyle name="Valuta 4 2 2 5 3 3" xfId="15406" xr:uid="{0C52D389-9A93-492A-93CB-1B9C541CD844}"/>
    <cellStyle name="Valuta 4 2 2 5 3 3 2" xfId="38243" xr:uid="{B8942E6E-BB7B-4024-B5B5-9CFAB23E1EF6}"/>
    <cellStyle name="Valuta 4 2 2 5 3 4" xfId="26826" xr:uid="{D577582A-7EF6-49F6-AF14-77670DDB7EB3}"/>
    <cellStyle name="Valuta 4 2 2 5 4" xfId="6843" xr:uid="{CEC7A65A-B131-4292-8460-FA7110D2CDC6}"/>
    <cellStyle name="Valuta 4 2 2 5 4 2" xfId="18260" xr:uid="{5D3D87D6-E71D-4162-B4DD-F08CB84731AB}"/>
    <cellStyle name="Valuta 4 2 2 5 4 2 2" xfId="41097" xr:uid="{3959F260-6183-4805-8575-809F89347A4D}"/>
    <cellStyle name="Valuta 4 2 2 5 4 3" xfId="29680" xr:uid="{B2EEF382-8DA8-46FD-9A03-F2F4E4FE02FF}"/>
    <cellStyle name="Valuta 4 2 2 5 5" xfId="12552" xr:uid="{505ACFBA-E86A-49B7-9864-C96A59901479}"/>
    <cellStyle name="Valuta 4 2 2 5 5 2" xfId="35389" xr:uid="{1749A583-1915-42E8-AC65-87CCAF3446D6}"/>
    <cellStyle name="Valuta 4 2 2 5 6" xfId="23972" xr:uid="{F6294488-3BC3-4218-8241-D89A3656D9C3}"/>
    <cellStyle name="Valuta 4 2 2 6" xfId="1300" xr:uid="{77DB82E1-C358-4931-8818-062BC705A95C}"/>
    <cellStyle name="Valuta 4 2 2 6 2" xfId="2776" xr:uid="{D8209BA5-85D6-43F5-883C-C6FFFC414DA4}"/>
    <cellStyle name="Valuta 4 2 2 6 2 2" xfId="5632" xr:uid="{78FDE42C-233C-4CDA-8526-10EBAAD5C57D}"/>
    <cellStyle name="Valuta 4 2 2 6 2 2 2" xfId="11340" xr:uid="{4DC5595B-06E1-46B6-A942-04E3FE982FF1}"/>
    <cellStyle name="Valuta 4 2 2 6 2 2 2 2" xfId="22758" xr:uid="{B7B6692C-AEBB-4CAC-A205-F7BBC837DCEF}"/>
    <cellStyle name="Valuta 4 2 2 6 2 2 2 2 2" xfId="45595" xr:uid="{EF398CAB-5E53-4059-BB58-4EBF4630FF8A}"/>
    <cellStyle name="Valuta 4 2 2 6 2 2 2 3" xfId="34178" xr:uid="{CFAF7DD6-5630-41FF-B13A-52D6EF327B10}"/>
    <cellStyle name="Valuta 4 2 2 6 2 2 3" xfId="17050" xr:uid="{34B29547-9430-41AB-909A-5D47D8CAA27C}"/>
    <cellStyle name="Valuta 4 2 2 6 2 2 3 2" xfId="39887" xr:uid="{5CB2CB72-A6EB-4E89-9701-93E1A7F521A9}"/>
    <cellStyle name="Valuta 4 2 2 6 2 2 4" xfId="28470" xr:uid="{7D95CA60-5C2E-4CD1-924A-A837C7B029B7}"/>
    <cellStyle name="Valuta 4 2 2 6 2 3" xfId="8487" xr:uid="{E9F620DF-C850-48EF-AC61-E8CB8E711517}"/>
    <cellStyle name="Valuta 4 2 2 6 2 3 2" xfId="19904" xr:uid="{C6AA9EFA-51CE-43A4-BAA9-4A858DC4F5A9}"/>
    <cellStyle name="Valuta 4 2 2 6 2 3 2 2" xfId="42741" xr:uid="{D91A59FB-CEC9-4506-BB3A-E7DA945A7D75}"/>
    <cellStyle name="Valuta 4 2 2 6 2 3 3" xfId="31324" xr:uid="{64161F46-0282-4753-9D45-F5DE6C3C1FCA}"/>
    <cellStyle name="Valuta 4 2 2 6 2 4" xfId="14196" xr:uid="{871B2843-5E25-4552-A2D0-FD27B1047920}"/>
    <cellStyle name="Valuta 4 2 2 6 2 4 2" xfId="37033" xr:uid="{8FC47E0E-1C7A-401E-B1DD-E5880A945AAE}"/>
    <cellStyle name="Valuta 4 2 2 6 2 5" xfId="25616" xr:uid="{92709DF3-9A0C-4595-AA96-0B556299D31A}"/>
    <cellStyle name="Valuta 4 2 2 6 3" xfId="4205" xr:uid="{642E5D54-EECC-40DF-984B-E09D46F6FF46}"/>
    <cellStyle name="Valuta 4 2 2 6 3 2" xfId="9914" xr:uid="{38566C7E-DE17-41A1-8780-B31759CC36E6}"/>
    <cellStyle name="Valuta 4 2 2 6 3 2 2" xfId="21331" xr:uid="{60268BD4-952C-40FB-98DA-948EE74F0C92}"/>
    <cellStyle name="Valuta 4 2 2 6 3 2 2 2" xfId="44168" xr:uid="{D6059049-A335-433C-89D2-2503D4D729D6}"/>
    <cellStyle name="Valuta 4 2 2 6 3 2 3" xfId="32751" xr:uid="{1D02B2D8-1191-4DEF-A92F-609F7988C057}"/>
    <cellStyle name="Valuta 4 2 2 6 3 3" xfId="15623" xr:uid="{914248A0-5CEC-45C7-A5CF-BF343C5B8549}"/>
    <cellStyle name="Valuta 4 2 2 6 3 3 2" xfId="38460" xr:uid="{D2B36F0D-B765-463C-993D-8839C3FF97F0}"/>
    <cellStyle name="Valuta 4 2 2 6 3 4" xfId="27043" xr:uid="{0D39D50F-7F3D-4915-A114-FE30612E0665}"/>
    <cellStyle name="Valuta 4 2 2 6 4" xfId="7060" xr:uid="{7DB20B68-A877-4F55-9C7E-CBBB481EBFD9}"/>
    <cellStyle name="Valuta 4 2 2 6 4 2" xfId="18477" xr:uid="{DF2C0998-3062-49FA-ACDA-8B40057803FF}"/>
    <cellStyle name="Valuta 4 2 2 6 4 2 2" xfId="41314" xr:uid="{19B49A77-D914-4F19-AF79-82C22166EB9A}"/>
    <cellStyle name="Valuta 4 2 2 6 4 3" xfId="29897" xr:uid="{6B0A7172-1ED8-4F5D-A64B-FE572BD992E7}"/>
    <cellStyle name="Valuta 4 2 2 6 5" xfId="12769" xr:uid="{18EC381F-F0F9-42FA-BF87-20AECBCBEAEE}"/>
    <cellStyle name="Valuta 4 2 2 6 5 2" xfId="35606" xr:uid="{B7E884FE-8924-4A52-9679-34C19661813A}"/>
    <cellStyle name="Valuta 4 2 2 6 6" xfId="24189" xr:uid="{73361554-9DB6-4571-A1C0-8275B24171EF}"/>
    <cellStyle name="Valuta 4 2 2 7" xfId="1547" xr:uid="{C57B7E92-76A6-4BAE-8770-8D23AA0974C7}"/>
    <cellStyle name="Valuta 4 2 2 7 2" xfId="2993" xr:uid="{E75F4385-8AA1-4564-AB24-4ADC0251C9CF}"/>
    <cellStyle name="Valuta 4 2 2 7 2 2" xfId="5849" xr:uid="{5E221412-06BA-409E-A74B-2E9B98F5B976}"/>
    <cellStyle name="Valuta 4 2 2 7 2 2 2" xfId="11557" xr:uid="{230110B0-4A80-4A6B-9305-1F1C03B90A2C}"/>
    <cellStyle name="Valuta 4 2 2 7 2 2 2 2" xfId="22975" xr:uid="{791D06A7-21B1-495F-A6CA-10ECE3B88E69}"/>
    <cellStyle name="Valuta 4 2 2 7 2 2 2 2 2" xfId="45812" xr:uid="{0BE1A9FF-70DE-4D6E-B970-EEEB9601630D}"/>
    <cellStyle name="Valuta 4 2 2 7 2 2 2 3" xfId="34395" xr:uid="{E2B07187-9C25-4B5B-87CA-35D5E36ACC6C}"/>
    <cellStyle name="Valuta 4 2 2 7 2 2 3" xfId="17267" xr:uid="{3596D9DA-9BAD-45D4-A89E-98CC8AB1078F}"/>
    <cellStyle name="Valuta 4 2 2 7 2 2 3 2" xfId="40104" xr:uid="{1BA94D1D-A6DB-4B9C-B85D-F9A9CDCFF497}"/>
    <cellStyle name="Valuta 4 2 2 7 2 2 4" xfId="28687" xr:uid="{03FDA433-C0D7-43CE-A040-1956C30FBBC7}"/>
    <cellStyle name="Valuta 4 2 2 7 2 3" xfId="8704" xr:uid="{BAAEA79A-5D6B-4465-A1A0-D3A9346F37A6}"/>
    <cellStyle name="Valuta 4 2 2 7 2 3 2" xfId="20121" xr:uid="{019D583C-93C7-4C89-B385-361490145A48}"/>
    <cellStyle name="Valuta 4 2 2 7 2 3 2 2" xfId="42958" xr:uid="{028CB9FB-DB3B-40EA-8B3A-6518D9C0D8B0}"/>
    <cellStyle name="Valuta 4 2 2 7 2 3 3" xfId="31541" xr:uid="{C246D873-5C28-452A-A5E0-F5BE3A4E6457}"/>
    <cellStyle name="Valuta 4 2 2 7 2 4" xfId="14413" xr:uid="{B32504F2-1C4C-4AF1-ABDC-4D64F5EF1BAE}"/>
    <cellStyle name="Valuta 4 2 2 7 2 4 2" xfId="37250" xr:uid="{47D7D322-428E-428B-BECA-F85A1BB759ED}"/>
    <cellStyle name="Valuta 4 2 2 7 2 5" xfId="25833" xr:uid="{8D9061A2-E33C-4A06-B497-76CAC8E5D2A1}"/>
    <cellStyle name="Valuta 4 2 2 7 3" xfId="4422" xr:uid="{812670D5-4E31-4886-9AB9-2A2CF6273DF8}"/>
    <cellStyle name="Valuta 4 2 2 7 3 2" xfId="10131" xr:uid="{0B75DEFD-FA55-4C2F-A20A-55B573AF1C1D}"/>
    <cellStyle name="Valuta 4 2 2 7 3 2 2" xfId="21548" xr:uid="{0423BD5D-E09F-408D-B55F-D68827F8D3FF}"/>
    <cellStyle name="Valuta 4 2 2 7 3 2 2 2" xfId="44385" xr:uid="{E92FBD53-0855-460D-B4F6-790DB020687D}"/>
    <cellStyle name="Valuta 4 2 2 7 3 2 3" xfId="32968" xr:uid="{60353484-437A-4ECE-91B8-A21A23A9E7A1}"/>
    <cellStyle name="Valuta 4 2 2 7 3 3" xfId="15840" xr:uid="{FAB3EB56-3D40-4A69-94BE-23E26EEB2B86}"/>
    <cellStyle name="Valuta 4 2 2 7 3 3 2" xfId="38677" xr:uid="{9EBC5174-949D-434D-92B9-2689B8437433}"/>
    <cellStyle name="Valuta 4 2 2 7 3 4" xfId="27260" xr:uid="{F8098623-F200-422E-AA1C-2C200BF33428}"/>
    <cellStyle name="Valuta 4 2 2 7 4" xfId="7277" xr:uid="{3A4E4961-7CB9-4016-9004-77948E824889}"/>
    <cellStyle name="Valuta 4 2 2 7 4 2" xfId="18694" xr:uid="{C7CD453A-2BE1-40BD-8FF1-D502AB4D7A3B}"/>
    <cellStyle name="Valuta 4 2 2 7 4 2 2" xfId="41531" xr:uid="{33C6D1A2-C999-40BE-AC49-EA45544A1549}"/>
    <cellStyle name="Valuta 4 2 2 7 4 3" xfId="30114" xr:uid="{F501DBEA-3CAB-4FCD-A088-A1CA568E794A}"/>
    <cellStyle name="Valuta 4 2 2 7 5" xfId="12986" xr:uid="{F86E78C2-AFD4-4B4B-84F3-90C97F305B5F}"/>
    <cellStyle name="Valuta 4 2 2 7 5 2" xfId="35823" xr:uid="{3304B550-1F05-4FDC-86D7-2A2FA7493C3F}"/>
    <cellStyle name="Valuta 4 2 2 7 6" xfId="24406" xr:uid="{ADB9A52D-7210-424F-B5D9-259CA3CC909E}"/>
    <cellStyle name="Valuta 4 2 2 8" xfId="1889" xr:uid="{226C57E3-627A-40D0-81C6-00E384E73ED2}"/>
    <cellStyle name="Valuta 4 2 2 8 2" xfId="4745" xr:uid="{170C660F-B0BF-4026-A548-7A60FCDBDAA2}"/>
    <cellStyle name="Valuta 4 2 2 8 2 2" xfId="10454" xr:uid="{5477B789-3476-441C-AA4E-0A187FB15180}"/>
    <cellStyle name="Valuta 4 2 2 8 2 2 2" xfId="21871" xr:uid="{C463A281-FBAD-44E9-AFFB-8D241D92FEB1}"/>
    <cellStyle name="Valuta 4 2 2 8 2 2 2 2" xfId="44708" xr:uid="{5BF3C18A-E197-4483-BD99-539167C6AA8C}"/>
    <cellStyle name="Valuta 4 2 2 8 2 2 3" xfId="33291" xr:uid="{35DFFCA7-5961-4A66-942E-EBB232BDD372}"/>
    <cellStyle name="Valuta 4 2 2 8 2 3" xfId="16163" xr:uid="{D6BD4A93-E867-4268-AD37-39C8B0214CE8}"/>
    <cellStyle name="Valuta 4 2 2 8 2 3 2" xfId="39000" xr:uid="{06C7D0CD-84DB-4801-AAC8-6FBA946FB95E}"/>
    <cellStyle name="Valuta 4 2 2 8 2 4" xfId="27583" xr:uid="{82AA2D59-D852-4F24-BEA8-CF860F82F69B}"/>
    <cellStyle name="Valuta 4 2 2 8 3" xfId="7600" xr:uid="{0F98BDA1-F313-414E-8041-C3903F64BF7F}"/>
    <cellStyle name="Valuta 4 2 2 8 3 2" xfId="19017" xr:uid="{C51A2912-4A28-4E06-ADA7-2960FA5657AE}"/>
    <cellStyle name="Valuta 4 2 2 8 3 2 2" xfId="41854" xr:uid="{33874652-A7B5-43C1-A4C7-371AB179693E}"/>
    <cellStyle name="Valuta 4 2 2 8 3 3" xfId="30437" xr:uid="{AF6D87DB-5505-4178-AF46-AE49C806D4ED}"/>
    <cellStyle name="Valuta 4 2 2 8 4" xfId="13309" xr:uid="{90E1D842-354B-4304-A925-A4A13836E0A4}"/>
    <cellStyle name="Valuta 4 2 2 8 4 2" xfId="36146" xr:uid="{24ED7E38-DC0F-4595-AF43-FA902F0EEC03}"/>
    <cellStyle name="Valuta 4 2 2 8 5" xfId="24729" xr:uid="{42A45CC7-2A4F-4421-B2D1-A05F318F9C77}"/>
    <cellStyle name="Valuta 4 2 2 9" xfId="3318" xr:uid="{F9CE52DE-66E9-46B9-8151-EF17DB38BE36}"/>
    <cellStyle name="Valuta 4 2 2 9 2" xfId="9027" xr:uid="{7641D483-DB63-4FEF-9190-DF15D30A8155}"/>
    <cellStyle name="Valuta 4 2 2 9 2 2" xfId="20444" xr:uid="{5B17DD35-BD01-41AE-BB94-ABC8B87C114C}"/>
    <cellStyle name="Valuta 4 2 2 9 2 2 2" xfId="43281" xr:uid="{F6E910EE-01B3-4EC4-930A-34FA7317028E}"/>
    <cellStyle name="Valuta 4 2 2 9 2 3" xfId="31864" xr:uid="{0BF28C3F-9D0B-4118-BA3E-91C430DE58E4}"/>
    <cellStyle name="Valuta 4 2 2 9 3" xfId="14736" xr:uid="{7963B8A8-A170-43D2-9416-3FFD8994CBC9}"/>
    <cellStyle name="Valuta 4 2 2 9 3 2" xfId="37573" xr:uid="{D3616F87-88CF-4F39-B911-CFD4DAE60394}"/>
    <cellStyle name="Valuta 4 2 2 9 4" xfId="26156" xr:uid="{A921A27C-8883-4F65-AF79-0A42D81AEA76}"/>
    <cellStyle name="Valuta 4 2 3" xfId="385" xr:uid="{0FB67F99-3D15-4EB9-A197-6AFE0C453DC1}"/>
    <cellStyle name="Valuta 4 2 3 10" xfId="11985" xr:uid="{24050C9F-01C7-47C6-90D6-6DE9DB975EFD}"/>
    <cellStyle name="Valuta 4 2 3 10 2" xfId="34822" xr:uid="{4CBF6B2E-A0AE-4517-859E-B35F3FDDE07B}"/>
    <cellStyle name="Valuta 4 2 3 11" xfId="23405" xr:uid="{CFA35555-2CD1-4A80-80D7-4E01566858BC}"/>
    <cellStyle name="Valuta 4 2 3 2" xfId="639" xr:uid="{0B253C33-8FB2-4B9A-A0CC-3AD6E9C4AC39}"/>
    <cellStyle name="Valuta 4 2 3 2 2" xfId="2209" xr:uid="{4E1627BC-4B5B-4EDF-AC51-7D58A6A56F06}"/>
    <cellStyle name="Valuta 4 2 3 2 2 2" xfId="5065" xr:uid="{18C48B9D-420B-49CE-9F04-FDDDE55E4A15}"/>
    <cellStyle name="Valuta 4 2 3 2 2 2 2" xfId="10773" xr:uid="{7F883935-D31B-4E5D-85D6-670D83EA784E}"/>
    <cellStyle name="Valuta 4 2 3 2 2 2 2 2" xfId="22191" xr:uid="{0DBE6F3B-5939-4DF2-825F-5B271DA983C0}"/>
    <cellStyle name="Valuta 4 2 3 2 2 2 2 2 2" xfId="45028" xr:uid="{EEA7824C-170F-4452-9BE8-4FB29A48B18E}"/>
    <cellStyle name="Valuta 4 2 3 2 2 2 2 3" xfId="33611" xr:uid="{9B1DA85C-5B0B-465F-8294-55B92533BED4}"/>
    <cellStyle name="Valuta 4 2 3 2 2 2 3" xfId="16483" xr:uid="{207EBE74-6626-4780-8293-BBD16432D2BF}"/>
    <cellStyle name="Valuta 4 2 3 2 2 2 3 2" xfId="39320" xr:uid="{8984217B-EDE4-4E2D-BAAB-4CD1D8F5EA59}"/>
    <cellStyle name="Valuta 4 2 3 2 2 2 4" xfId="27903" xr:uid="{D9E03B9B-0C47-4B8A-AC6F-8C314518C846}"/>
    <cellStyle name="Valuta 4 2 3 2 2 3" xfId="7920" xr:uid="{46AD248B-E290-4F8A-BDB5-709EAB6E9ABD}"/>
    <cellStyle name="Valuta 4 2 3 2 2 3 2" xfId="19337" xr:uid="{795384AC-EEFC-461E-865C-59BB33667D1E}"/>
    <cellStyle name="Valuta 4 2 3 2 2 3 2 2" xfId="42174" xr:uid="{CB9864FC-A455-4774-AECA-0D15A71F9237}"/>
    <cellStyle name="Valuta 4 2 3 2 2 3 3" xfId="30757" xr:uid="{18C6DE84-2014-42E3-9D94-7C37CA0CA572}"/>
    <cellStyle name="Valuta 4 2 3 2 2 4" xfId="13629" xr:uid="{1FEFF8F8-9201-4943-AA6C-3B07B300DE43}"/>
    <cellStyle name="Valuta 4 2 3 2 2 4 2" xfId="36466" xr:uid="{208809CC-DF85-409A-9CCA-6BC36862C749}"/>
    <cellStyle name="Valuta 4 2 3 2 2 5" xfId="25049" xr:uid="{7B793A6C-5F22-4421-A5E0-931F755EAC02}"/>
    <cellStyle name="Valuta 4 2 3 2 3" xfId="3638" xr:uid="{E95E655A-96CE-4CC0-AB18-80C0C1300825}"/>
    <cellStyle name="Valuta 4 2 3 2 3 2" xfId="9347" xr:uid="{C92F1B38-16F8-4E2E-93DA-AE32AFD8F837}"/>
    <cellStyle name="Valuta 4 2 3 2 3 2 2" xfId="20764" xr:uid="{5D8A0726-B11A-441D-84D3-5713CBA0ECE3}"/>
    <cellStyle name="Valuta 4 2 3 2 3 2 2 2" xfId="43601" xr:uid="{34F8835F-0293-44BE-858D-75A12CD7BACF}"/>
    <cellStyle name="Valuta 4 2 3 2 3 2 3" xfId="32184" xr:uid="{DEBECAC0-41AF-4E91-888E-04D2CE175164}"/>
    <cellStyle name="Valuta 4 2 3 2 3 3" xfId="15056" xr:uid="{39F481A6-7B41-42D4-914C-F6F6164C6527}"/>
    <cellStyle name="Valuta 4 2 3 2 3 3 2" xfId="37893" xr:uid="{9AAA7A7B-D534-45D3-8F67-90FF9C403B22}"/>
    <cellStyle name="Valuta 4 2 3 2 3 4" xfId="26476" xr:uid="{80DD6281-283F-46A8-85BD-6AC981B32961}"/>
    <cellStyle name="Valuta 4 2 3 2 4" xfId="6493" xr:uid="{2737ED1A-AEBF-4BF1-9CF1-528A67C73BD8}"/>
    <cellStyle name="Valuta 4 2 3 2 4 2" xfId="17910" xr:uid="{B9433952-514B-4F50-A309-D1EF240183EC}"/>
    <cellStyle name="Valuta 4 2 3 2 4 2 2" xfId="40747" xr:uid="{B69BEDC8-2079-403D-95FB-BB55D7E69316}"/>
    <cellStyle name="Valuta 4 2 3 2 4 3" xfId="29330" xr:uid="{3BC84779-8078-4231-BD91-FEE5FAC27888}"/>
    <cellStyle name="Valuta 4 2 3 2 5" xfId="12202" xr:uid="{6D3DD298-275B-4B29-BEEF-8B132B41077D}"/>
    <cellStyle name="Valuta 4 2 3 2 5 2" xfId="35039" xr:uid="{FA25318C-FA69-43A9-BC91-3DF78B94BEE5}"/>
    <cellStyle name="Valuta 4 2 3 2 6" xfId="23622" xr:uid="{B9390505-AFFA-4D33-86B0-CBB044598CE6}"/>
    <cellStyle name="Valuta 4 2 3 3" xfId="899" xr:uid="{3E9CC6B9-D6C4-4D48-8E7E-E6F2E6BAF152}"/>
    <cellStyle name="Valuta 4 2 3 3 2" xfId="2426" xr:uid="{CB0015D0-436C-494A-9CAF-3524E9A93A8C}"/>
    <cellStyle name="Valuta 4 2 3 3 2 2" xfId="5282" xr:uid="{65C01AB9-0C4E-452B-84F6-2251A636F1C3}"/>
    <cellStyle name="Valuta 4 2 3 3 2 2 2" xfId="10990" xr:uid="{F40DE429-2570-4C35-BB69-FEB382CEBA85}"/>
    <cellStyle name="Valuta 4 2 3 3 2 2 2 2" xfId="22408" xr:uid="{ECA8E211-8F94-466A-A6EC-FB07775856D9}"/>
    <cellStyle name="Valuta 4 2 3 3 2 2 2 2 2" xfId="45245" xr:uid="{9462AD56-5125-4BAA-9375-E9BD44993010}"/>
    <cellStyle name="Valuta 4 2 3 3 2 2 2 3" xfId="33828" xr:uid="{3C4E92AF-0952-4B40-9202-1DBB0356D39C}"/>
    <cellStyle name="Valuta 4 2 3 3 2 2 3" xfId="16700" xr:uid="{8749283C-B324-4C27-9E17-65DA67200577}"/>
    <cellStyle name="Valuta 4 2 3 3 2 2 3 2" xfId="39537" xr:uid="{1D280A6B-4D7A-4538-A4B4-3AA0BAC9E4E2}"/>
    <cellStyle name="Valuta 4 2 3 3 2 2 4" xfId="28120" xr:uid="{865C1E66-1F24-4CAA-BD74-2F6178446046}"/>
    <cellStyle name="Valuta 4 2 3 3 2 3" xfId="8137" xr:uid="{E3AE2CD1-475A-42B1-A82A-FFC0F2544375}"/>
    <cellStyle name="Valuta 4 2 3 3 2 3 2" xfId="19554" xr:uid="{E1B20B7F-DA03-4FA5-B242-C08E50211965}"/>
    <cellStyle name="Valuta 4 2 3 3 2 3 2 2" xfId="42391" xr:uid="{07297871-C837-448F-84D6-AA5A6544485A}"/>
    <cellStyle name="Valuta 4 2 3 3 2 3 3" xfId="30974" xr:uid="{963EBCA0-69B4-4877-8471-C46705C4589B}"/>
    <cellStyle name="Valuta 4 2 3 3 2 4" xfId="13846" xr:uid="{D219EAFB-04CA-4BA1-9015-C5CFC16DA031}"/>
    <cellStyle name="Valuta 4 2 3 3 2 4 2" xfId="36683" xr:uid="{FCBC8703-3F17-419D-BA01-3DB4DB12C8FA}"/>
    <cellStyle name="Valuta 4 2 3 3 2 5" xfId="25266" xr:uid="{7BB2C6C9-0C3D-4A97-8E11-5FBF5BA4C9F8}"/>
    <cellStyle name="Valuta 4 2 3 3 3" xfId="3855" xr:uid="{263B2B31-E9F3-4343-8A6A-781294033CBC}"/>
    <cellStyle name="Valuta 4 2 3 3 3 2" xfId="9564" xr:uid="{0BC16F18-8364-4089-82E7-B7DE8D74CF38}"/>
    <cellStyle name="Valuta 4 2 3 3 3 2 2" xfId="20981" xr:uid="{6759C925-9B67-4929-A426-6853811898EC}"/>
    <cellStyle name="Valuta 4 2 3 3 3 2 2 2" xfId="43818" xr:uid="{956C8BC2-3AC7-45AC-AEFA-2D2D685531E2}"/>
    <cellStyle name="Valuta 4 2 3 3 3 2 3" xfId="32401" xr:uid="{8D208FDD-25E5-44E4-B240-7A2C5E874F57}"/>
    <cellStyle name="Valuta 4 2 3 3 3 3" xfId="15273" xr:uid="{FAD64DB8-06A9-4A5C-9AD6-CDADC98CCE57}"/>
    <cellStyle name="Valuta 4 2 3 3 3 3 2" xfId="38110" xr:uid="{7C7A0C3B-E4C1-45EB-AE72-FE0F593CA59B}"/>
    <cellStyle name="Valuta 4 2 3 3 3 4" xfId="26693" xr:uid="{0A5B15AB-03E7-444D-8ED2-8CCFF13ABC16}"/>
    <cellStyle name="Valuta 4 2 3 3 4" xfId="6710" xr:uid="{D42C2821-595D-468E-86A2-E6DCB1F1C9EF}"/>
    <cellStyle name="Valuta 4 2 3 3 4 2" xfId="18127" xr:uid="{68DE6D14-14A4-4625-9D7F-274B4DA8251B}"/>
    <cellStyle name="Valuta 4 2 3 3 4 2 2" xfId="40964" xr:uid="{1A0AE616-39BC-4B01-8AB9-30F1972A3815}"/>
    <cellStyle name="Valuta 4 2 3 3 4 3" xfId="29547" xr:uid="{1D69D2AA-940A-4341-8DEE-8BB2410D8A86}"/>
    <cellStyle name="Valuta 4 2 3 3 5" xfId="12419" xr:uid="{1D3CE704-251D-443D-B286-F7A269C7F015}"/>
    <cellStyle name="Valuta 4 2 3 3 5 2" xfId="35256" xr:uid="{E256D03A-E6FC-4305-9342-F80B0CEB77EE}"/>
    <cellStyle name="Valuta 4 2 3 3 6" xfId="23839" xr:uid="{3E737A14-8A25-4E3C-97C0-1EDAA0B3752C}"/>
    <cellStyle name="Valuta 4 2 3 4" xfId="1146" xr:uid="{BE0DC16B-EECE-41EC-84C5-627F2B3C548F}"/>
    <cellStyle name="Valuta 4 2 3 4 2" xfId="2643" xr:uid="{5AFCB3CA-A4B2-42CB-9C56-630378B325CD}"/>
    <cellStyle name="Valuta 4 2 3 4 2 2" xfId="5499" xr:uid="{DF53FA63-973C-49C7-9B15-74FB7036F79C}"/>
    <cellStyle name="Valuta 4 2 3 4 2 2 2" xfId="11207" xr:uid="{048A1F94-02D1-4CBE-8B56-6C6A332DD40C}"/>
    <cellStyle name="Valuta 4 2 3 4 2 2 2 2" xfId="22625" xr:uid="{FAC8EC1C-0E46-4574-AFE3-BCDA9AA60299}"/>
    <cellStyle name="Valuta 4 2 3 4 2 2 2 2 2" xfId="45462" xr:uid="{7F31C482-0632-4A55-B50F-F2DFE982F032}"/>
    <cellStyle name="Valuta 4 2 3 4 2 2 2 3" xfId="34045" xr:uid="{18C5D5F2-DEBE-476A-A51F-FDD0F8785BF6}"/>
    <cellStyle name="Valuta 4 2 3 4 2 2 3" xfId="16917" xr:uid="{0B80762C-4AFC-4FFF-AFFE-E18754AF7167}"/>
    <cellStyle name="Valuta 4 2 3 4 2 2 3 2" xfId="39754" xr:uid="{D781B1E5-7DFA-4263-A238-CD8AEC40A51A}"/>
    <cellStyle name="Valuta 4 2 3 4 2 2 4" xfId="28337" xr:uid="{9D496E79-8FD1-41E0-B0C6-0DF24F6C8B9D}"/>
    <cellStyle name="Valuta 4 2 3 4 2 3" xfId="8354" xr:uid="{68CF2522-C181-4901-9070-128208E377E1}"/>
    <cellStyle name="Valuta 4 2 3 4 2 3 2" xfId="19771" xr:uid="{B7E047AB-A8E9-41BD-BC43-1A4C06619578}"/>
    <cellStyle name="Valuta 4 2 3 4 2 3 2 2" xfId="42608" xr:uid="{C80FE5FD-390B-45AC-B172-54B7041844DF}"/>
    <cellStyle name="Valuta 4 2 3 4 2 3 3" xfId="31191" xr:uid="{40A359DB-9581-489C-9546-E5AB4FE7AD6A}"/>
    <cellStyle name="Valuta 4 2 3 4 2 4" xfId="14063" xr:uid="{AEC16497-9DC0-4A18-87CE-98051992B1A1}"/>
    <cellStyle name="Valuta 4 2 3 4 2 4 2" xfId="36900" xr:uid="{EE6C363F-B143-4FA8-A28B-9A494989AEE1}"/>
    <cellStyle name="Valuta 4 2 3 4 2 5" xfId="25483" xr:uid="{41181253-DBD5-44D5-AAC8-E9A54F6FA23A}"/>
    <cellStyle name="Valuta 4 2 3 4 3" xfId="4072" xr:uid="{FA9DD858-3B47-4EB7-B8A1-E0B4F0E758E9}"/>
    <cellStyle name="Valuta 4 2 3 4 3 2" xfId="9781" xr:uid="{C1B2F0A6-93B4-4526-A9AA-B6F10015DE13}"/>
    <cellStyle name="Valuta 4 2 3 4 3 2 2" xfId="21198" xr:uid="{27C02438-9E23-4FBE-A903-CA6164DFCF16}"/>
    <cellStyle name="Valuta 4 2 3 4 3 2 2 2" xfId="44035" xr:uid="{65D1FDBA-D6EB-4113-821D-B0C32C9EC348}"/>
    <cellStyle name="Valuta 4 2 3 4 3 2 3" xfId="32618" xr:uid="{110FAA14-A891-412E-8DAF-A81D1780270B}"/>
    <cellStyle name="Valuta 4 2 3 4 3 3" xfId="15490" xr:uid="{D0A9BBE6-DBFB-4856-A52D-D66BC9039AA7}"/>
    <cellStyle name="Valuta 4 2 3 4 3 3 2" xfId="38327" xr:uid="{9D7DE593-113B-40C5-8D25-92B4A7AC2CF1}"/>
    <cellStyle name="Valuta 4 2 3 4 3 4" xfId="26910" xr:uid="{7B4C21AD-A834-48BA-AC9A-A34A48176DB0}"/>
    <cellStyle name="Valuta 4 2 3 4 4" xfId="6927" xr:uid="{912E5700-1AA6-4B9D-BA9E-7BB8254D4075}"/>
    <cellStyle name="Valuta 4 2 3 4 4 2" xfId="18344" xr:uid="{F1E375FD-95AB-46BE-B189-9C733ECAE0AE}"/>
    <cellStyle name="Valuta 4 2 3 4 4 2 2" xfId="41181" xr:uid="{967744D2-45AA-476E-B47F-11575714DCC6}"/>
    <cellStyle name="Valuta 4 2 3 4 4 3" xfId="29764" xr:uid="{E1589D2C-1CF3-4747-ACCA-2DBF3B1B400E}"/>
    <cellStyle name="Valuta 4 2 3 4 5" xfId="12636" xr:uid="{92321628-930B-489C-942B-D575758D651B}"/>
    <cellStyle name="Valuta 4 2 3 4 5 2" xfId="35473" xr:uid="{46F8E945-246B-4AD7-8753-A050FD320A02}"/>
    <cellStyle name="Valuta 4 2 3 4 6" xfId="24056" xr:uid="{118AE59B-89A2-4D80-ABD9-5B9B2141CE3A}"/>
    <cellStyle name="Valuta 4 2 3 5" xfId="1393" xr:uid="{51F77468-1912-4E3A-8AC2-52035E6DB556}"/>
    <cellStyle name="Valuta 4 2 3 5 2" xfId="2860" xr:uid="{A37B09A9-E2AE-40F2-BE16-D259ADF6DE95}"/>
    <cellStyle name="Valuta 4 2 3 5 2 2" xfId="5716" xr:uid="{9969C7D4-DF58-45B8-89EC-B190448C4D29}"/>
    <cellStyle name="Valuta 4 2 3 5 2 2 2" xfId="11424" xr:uid="{C0F476BC-1370-4F24-9D67-2751AF26E76A}"/>
    <cellStyle name="Valuta 4 2 3 5 2 2 2 2" xfId="22842" xr:uid="{0C9649BC-FA1F-479A-8C7A-CDFB36858AB6}"/>
    <cellStyle name="Valuta 4 2 3 5 2 2 2 2 2" xfId="45679" xr:uid="{D8FDCCA3-47EA-4E80-A264-E9CE281E855B}"/>
    <cellStyle name="Valuta 4 2 3 5 2 2 2 3" xfId="34262" xr:uid="{0B953F00-4E89-4BB5-BA77-DA02D2D91A35}"/>
    <cellStyle name="Valuta 4 2 3 5 2 2 3" xfId="17134" xr:uid="{87FF3789-E628-45E1-872B-0A71CF78BCC1}"/>
    <cellStyle name="Valuta 4 2 3 5 2 2 3 2" xfId="39971" xr:uid="{0268B208-15AE-4D65-BC12-72A647F2D408}"/>
    <cellStyle name="Valuta 4 2 3 5 2 2 4" xfId="28554" xr:uid="{E2B17980-59F1-4CC4-8496-7882C20222F0}"/>
    <cellStyle name="Valuta 4 2 3 5 2 3" xfId="8571" xr:uid="{7641104A-68A6-4D00-BB3D-FBC785C34010}"/>
    <cellStyle name="Valuta 4 2 3 5 2 3 2" xfId="19988" xr:uid="{409059F1-99D9-487B-82F2-8AF690608652}"/>
    <cellStyle name="Valuta 4 2 3 5 2 3 2 2" xfId="42825" xr:uid="{84048A28-2DC5-45ED-99F4-6A6983A00048}"/>
    <cellStyle name="Valuta 4 2 3 5 2 3 3" xfId="31408" xr:uid="{508ACB39-29A7-41D8-9A22-C7627936821B}"/>
    <cellStyle name="Valuta 4 2 3 5 2 4" xfId="14280" xr:uid="{C21A49CD-9268-4DB6-8F82-7B45BC3D13F8}"/>
    <cellStyle name="Valuta 4 2 3 5 2 4 2" xfId="37117" xr:uid="{06C2E49E-E234-49C8-8DB3-AEDA16773F10}"/>
    <cellStyle name="Valuta 4 2 3 5 2 5" xfId="25700" xr:uid="{435BB6BB-1F35-46E4-9BD3-D76A7C5E5B3F}"/>
    <cellStyle name="Valuta 4 2 3 5 3" xfId="4289" xr:uid="{1D9A1C51-7835-4FA6-BA48-C0B02FD9AAE3}"/>
    <cellStyle name="Valuta 4 2 3 5 3 2" xfId="9998" xr:uid="{B2226FD2-5159-46F3-AFF1-698F548BE9F7}"/>
    <cellStyle name="Valuta 4 2 3 5 3 2 2" xfId="21415" xr:uid="{4F9D08EA-EAD0-4F9B-9BFD-73A7AF57CF24}"/>
    <cellStyle name="Valuta 4 2 3 5 3 2 2 2" xfId="44252" xr:uid="{8FCD83FE-BB21-43DA-BB50-DAFFF3B1A958}"/>
    <cellStyle name="Valuta 4 2 3 5 3 2 3" xfId="32835" xr:uid="{AC41C232-A0CD-48D9-AC4A-141F70D41385}"/>
    <cellStyle name="Valuta 4 2 3 5 3 3" xfId="15707" xr:uid="{4AD3C9FF-4B22-45A1-BD8A-0038DD68D707}"/>
    <cellStyle name="Valuta 4 2 3 5 3 3 2" xfId="38544" xr:uid="{FEBBDCCB-F04D-44DB-96AB-B19A86D4B75E}"/>
    <cellStyle name="Valuta 4 2 3 5 3 4" xfId="27127" xr:uid="{619E8F9C-C860-4C38-A628-AB62581CFF64}"/>
    <cellStyle name="Valuta 4 2 3 5 4" xfId="7144" xr:uid="{1D321327-FFD8-405F-ACBF-A1E8C642A730}"/>
    <cellStyle name="Valuta 4 2 3 5 4 2" xfId="18561" xr:uid="{60DE3F2C-1B51-4C17-9C55-0D3EEA78F438}"/>
    <cellStyle name="Valuta 4 2 3 5 4 2 2" xfId="41398" xr:uid="{F20439BD-1FC2-436D-839E-D8442D251065}"/>
    <cellStyle name="Valuta 4 2 3 5 4 3" xfId="29981" xr:uid="{D8EDC3A5-51C3-4C40-B84A-94BC320002E0}"/>
    <cellStyle name="Valuta 4 2 3 5 5" xfId="12853" xr:uid="{DFA9F719-321F-4D7E-94F2-2F5C9C8DD216}"/>
    <cellStyle name="Valuta 4 2 3 5 5 2" xfId="35690" xr:uid="{766F63EA-2A13-4510-938F-B5AC2507B3BA}"/>
    <cellStyle name="Valuta 4 2 3 5 6" xfId="24273" xr:uid="{FD49ED9D-B7D8-44D2-BFD9-342CD645CCC0}"/>
    <cellStyle name="Valuta 4 2 3 6" xfId="1640" xr:uid="{C4350BFC-2B9A-4843-91ED-2D8010864D59}"/>
    <cellStyle name="Valuta 4 2 3 6 2" xfId="3077" xr:uid="{C8634889-3E29-4715-B18A-61CA53F353E2}"/>
    <cellStyle name="Valuta 4 2 3 6 2 2" xfId="5933" xr:uid="{70CCF234-054C-4F1F-A215-2146AA8DA194}"/>
    <cellStyle name="Valuta 4 2 3 6 2 2 2" xfId="11641" xr:uid="{94E56C90-C7A1-438B-8B61-664041DEFDFA}"/>
    <cellStyle name="Valuta 4 2 3 6 2 2 2 2" xfId="23059" xr:uid="{FA3CFA18-7F39-49E8-BE87-FB9510A00C58}"/>
    <cellStyle name="Valuta 4 2 3 6 2 2 2 2 2" xfId="45896" xr:uid="{FE35AA15-E6DF-4EC6-9BB7-9B30C1BCB976}"/>
    <cellStyle name="Valuta 4 2 3 6 2 2 2 3" xfId="34479" xr:uid="{A1B7357C-9A28-4251-B2E6-4312C34099C5}"/>
    <cellStyle name="Valuta 4 2 3 6 2 2 3" xfId="17351" xr:uid="{85013A74-471F-4CAA-A72A-367EBA31E1EC}"/>
    <cellStyle name="Valuta 4 2 3 6 2 2 3 2" xfId="40188" xr:uid="{CD9D05FD-9C65-412E-AB75-600354BDE086}"/>
    <cellStyle name="Valuta 4 2 3 6 2 2 4" xfId="28771" xr:uid="{5EC5C9EC-5581-4737-9685-97F673D17381}"/>
    <cellStyle name="Valuta 4 2 3 6 2 3" xfId="8788" xr:uid="{CD0F589F-D84C-4EF1-8456-9EE229E4820A}"/>
    <cellStyle name="Valuta 4 2 3 6 2 3 2" xfId="20205" xr:uid="{4AC5E684-2C90-47B2-A5A7-B45DC380BE81}"/>
    <cellStyle name="Valuta 4 2 3 6 2 3 2 2" xfId="43042" xr:uid="{318A1986-B3BC-4C25-977E-D4E156080DB7}"/>
    <cellStyle name="Valuta 4 2 3 6 2 3 3" xfId="31625" xr:uid="{C459DB36-CBC7-4416-9212-2DDD28807638}"/>
    <cellStyle name="Valuta 4 2 3 6 2 4" xfId="14497" xr:uid="{21BB19A9-DDBC-4CB5-B197-54BC5519B28A}"/>
    <cellStyle name="Valuta 4 2 3 6 2 4 2" xfId="37334" xr:uid="{D23BEAF5-D08F-4171-B41C-403998CF3B2F}"/>
    <cellStyle name="Valuta 4 2 3 6 2 5" xfId="25917" xr:uid="{05CFD5A0-AC1F-49DC-8F8D-5F5537D114F8}"/>
    <cellStyle name="Valuta 4 2 3 6 3" xfId="4506" xr:uid="{71570680-40D9-4A75-A5BD-C65BC1C8C12D}"/>
    <cellStyle name="Valuta 4 2 3 6 3 2" xfId="10215" xr:uid="{230EAAF6-C631-422E-9907-D8FE6105A1F2}"/>
    <cellStyle name="Valuta 4 2 3 6 3 2 2" xfId="21632" xr:uid="{3D8BEC6F-B55C-406E-9DA3-591CD7B43D37}"/>
    <cellStyle name="Valuta 4 2 3 6 3 2 2 2" xfId="44469" xr:uid="{7285B6CA-E5C5-4259-8EEA-F70CCBF837BB}"/>
    <cellStyle name="Valuta 4 2 3 6 3 2 3" xfId="33052" xr:uid="{CE235E6C-B8C3-482C-97EB-446690B26209}"/>
    <cellStyle name="Valuta 4 2 3 6 3 3" xfId="15924" xr:uid="{4C9C75C9-6D67-43F1-9996-D35819D75F2B}"/>
    <cellStyle name="Valuta 4 2 3 6 3 3 2" xfId="38761" xr:uid="{5DCF5170-C178-4EDD-AB45-B6AF16CABAFE}"/>
    <cellStyle name="Valuta 4 2 3 6 3 4" xfId="27344" xr:uid="{47F657AD-4F37-41AD-A050-34E5D4344561}"/>
    <cellStyle name="Valuta 4 2 3 6 4" xfId="7361" xr:uid="{E611C8CE-8F37-4147-9042-0844FD0B7D7A}"/>
    <cellStyle name="Valuta 4 2 3 6 4 2" xfId="18778" xr:uid="{E119077A-EC87-4A12-8868-1A0860C2085D}"/>
    <cellStyle name="Valuta 4 2 3 6 4 2 2" xfId="41615" xr:uid="{2D01221C-6C65-45C8-9F5D-DE5309106946}"/>
    <cellStyle name="Valuta 4 2 3 6 4 3" xfId="30198" xr:uid="{5084D805-4994-44D5-BDAC-FE64D2D85DCC}"/>
    <cellStyle name="Valuta 4 2 3 6 5" xfId="13070" xr:uid="{581C7A88-C071-49CB-9091-3936B9A77107}"/>
    <cellStyle name="Valuta 4 2 3 6 5 2" xfId="35907" xr:uid="{B81766AE-9298-41D2-A6C1-6CA6D68DD8A6}"/>
    <cellStyle name="Valuta 4 2 3 6 6" xfId="24490" xr:uid="{4B8CE6EF-5A99-4316-A6EC-52EBB059BE79}"/>
    <cellStyle name="Valuta 4 2 3 7" xfId="1992" xr:uid="{3790834C-C22B-45F6-8B5B-3D596EC0E2DE}"/>
    <cellStyle name="Valuta 4 2 3 7 2" xfId="4848" xr:uid="{12D8EEFD-777A-49EB-B40F-B3E3042FA219}"/>
    <cellStyle name="Valuta 4 2 3 7 2 2" xfId="10556" xr:uid="{81ABF4B3-1B70-48CE-B913-C27EF523C6CE}"/>
    <cellStyle name="Valuta 4 2 3 7 2 2 2" xfId="21974" xr:uid="{53B32604-3508-46BC-AA5C-CD460D39113E}"/>
    <cellStyle name="Valuta 4 2 3 7 2 2 2 2" xfId="44811" xr:uid="{5537A028-D7F8-4514-8E38-797680C9B385}"/>
    <cellStyle name="Valuta 4 2 3 7 2 2 3" xfId="33394" xr:uid="{32BEC334-C39E-4650-9A05-C24DA4CBC009}"/>
    <cellStyle name="Valuta 4 2 3 7 2 3" xfId="16266" xr:uid="{FD4A9233-BA2E-49F1-8561-10951E8D2A8D}"/>
    <cellStyle name="Valuta 4 2 3 7 2 3 2" xfId="39103" xr:uid="{8BDBA106-EFA9-429D-8260-47FAC7473385}"/>
    <cellStyle name="Valuta 4 2 3 7 2 4" xfId="27686" xr:uid="{734A1E20-6F2D-42D8-8DF4-0DF473D4EB07}"/>
    <cellStyle name="Valuta 4 2 3 7 3" xfId="7703" xr:uid="{EC085E39-5A02-4594-B87D-1DADF004C8DE}"/>
    <cellStyle name="Valuta 4 2 3 7 3 2" xfId="19120" xr:uid="{0E8F175A-5B41-48F5-AB46-7F63B7C205B2}"/>
    <cellStyle name="Valuta 4 2 3 7 3 2 2" xfId="41957" xr:uid="{1B083800-798F-4CA5-A4CF-0E00353B7150}"/>
    <cellStyle name="Valuta 4 2 3 7 3 3" xfId="30540" xr:uid="{F45B0D7F-4822-4253-A427-28A72D8C2F19}"/>
    <cellStyle name="Valuta 4 2 3 7 4" xfId="13412" xr:uid="{85FBD8CB-346A-4410-8500-DF77CF067018}"/>
    <cellStyle name="Valuta 4 2 3 7 4 2" xfId="36249" xr:uid="{6BE02794-A784-437E-86AE-6E0B104EE392}"/>
    <cellStyle name="Valuta 4 2 3 7 5" xfId="24832" xr:uid="{87AD455D-CCEE-4530-A1E9-3AC768E62468}"/>
    <cellStyle name="Valuta 4 2 3 8" xfId="3421" xr:uid="{C453582C-C414-4692-9223-8BEAA087FA05}"/>
    <cellStyle name="Valuta 4 2 3 8 2" xfId="9130" xr:uid="{D213DDFE-4F5A-4FDB-85FD-E6D3E0F7192D}"/>
    <cellStyle name="Valuta 4 2 3 8 2 2" xfId="20547" xr:uid="{5230C24A-FA32-4EDB-A6FB-FB873D53527E}"/>
    <cellStyle name="Valuta 4 2 3 8 2 2 2" xfId="43384" xr:uid="{CE86C2BC-8959-4C95-A466-7BF032B576A8}"/>
    <cellStyle name="Valuta 4 2 3 8 2 3" xfId="31967" xr:uid="{7C4E3B58-3F53-45DE-AD9E-C56C69355C4D}"/>
    <cellStyle name="Valuta 4 2 3 8 3" xfId="14839" xr:uid="{5B46C16E-50B1-4A8F-88FC-668887C79D0C}"/>
    <cellStyle name="Valuta 4 2 3 8 3 2" xfId="37676" xr:uid="{08720D16-E321-427D-895A-49C72C9D9F14}"/>
    <cellStyle name="Valuta 4 2 3 8 4" xfId="26259" xr:uid="{3749BD12-3F8D-4CF7-A983-904764F7109E}"/>
    <cellStyle name="Valuta 4 2 3 9" xfId="6276" xr:uid="{A2BBAD4A-7A2E-46C8-A94F-463F35B5BE5B}"/>
    <cellStyle name="Valuta 4 2 3 9 2" xfId="17693" xr:uid="{B3741637-005D-4564-9E8F-4392083B6E27}"/>
    <cellStyle name="Valuta 4 2 3 9 2 2" xfId="40530" xr:uid="{A62D8699-5C71-4E31-A6CC-1146F034E554}"/>
    <cellStyle name="Valuta 4 2 3 9 3" xfId="29113" xr:uid="{076A12C8-87EC-4B67-9E25-EC48647C6308}"/>
    <cellStyle name="Valuta 4 2 4" xfId="505" xr:uid="{12F7D10A-6780-48B3-B7C6-78B10753A7F3}"/>
    <cellStyle name="Valuta 4 2 4 2" xfId="2095" xr:uid="{EEDA9AAD-1C05-48B9-8EFD-15A6FBEE2930}"/>
    <cellStyle name="Valuta 4 2 4 2 2" xfId="4951" xr:uid="{FF531D63-DA9E-49C9-A178-1956B906CE53}"/>
    <cellStyle name="Valuta 4 2 4 2 2 2" xfId="10659" xr:uid="{824C0320-3B03-4466-94B7-54B2936B44EC}"/>
    <cellStyle name="Valuta 4 2 4 2 2 2 2" xfId="22077" xr:uid="{300F9AE6-1A8B-415D-8991-DF1EC25E15A8}"/>
    <cellStyle name="Valuta 4 2 4 2 2 2 2 2" xfId="44914" xr:uid="{196766C1-EA7B-4202-9A8F-0654860AE2AA}"/>
    <cellStyle name="Valuta 4 2 4 2 2 2 3" xfId="33497" xr:uid="{90230F2B-0053-4077-9F0E-7DB45D05A287}"/>
    <cellStyle name="Valuta 4 2 4 2 2 3" xfId="16369" xr:uid="{80A54A80-F69E-4156-9EDC-510B63966D75}"/>
    <cellStyle name="Valuta 4 2 4 2 2 3 2" xfId="39206" xr:uid="{B7647407-CE27-4D82-BBA2-B5B56F9B5E11}"/>
    <cellStyle name="Valuta 4 2 4 2 2 4" xfId="27789" xr:uid="{82910FAB-7AFF-499A-B386-E0B6276BA73B}"/>
    <cellStyle name="Valuta 4 2 4 2 3" xfId="7806" xr:uid="{C6A40D0F-F89B-4F71-A471-8391971CDF3A}"/>
    <cellStyle name="Valuta 4 2 4 2 3 2" xfId="19223" xr:uid="{D37E23B9-F128-4FC3-AFC1-15B3A8856ABA}"/>
    <cellStyle name="Valuta 4 2 4 2 3 2 2" xfId="42060" xr:uid="{748C07C1-5C12-4745-8CB4-1BA7E57439EF}"/>
    <cellStyle name="Valuta 4 2 4 2 3 3" xfId="30643" xr:uid="{C12C6992-BA7A-4BA1-BE20-898290462569}"/>
    <cellStyle name="Valuta 4 2 4 2 4" xfId="13515" xr:uid="{331F66B6-A55E-4FB6-A812-C9F1F09DCC88}"/>
    <cellStyle name="Valuta 4 2 4 2 4 2" xfId="36352" xr:uid="{BFE2F48E-2530-4F5A-9761-42B2093624E0}"/>
    <cellStyle name="Valuta 4 2 4 2 5" xfId="24935" xr:uid="{B2E80D2C-CF78-4D46-A21F-C60898AB561C}"/>
    <cellStyle name="Valuta 4 2 4 3" xfId="3524" xr:uid="{7B3A11D4-BBE5-45F2-B563-DD10243DC1F0}"/>
    <cellStyle name="Valuta 4 2 4 3 2" xfId="9233" xr:uid="{4E8EB562-A284-4EE8-8779-89E460D5823E}"/>
    <cellStyle name="Valuta 4 2 4 3 2 2" xfId="20650" xr:uid="{D028B5B4-8A90-4954-9D46-2ECD410669CB}"/>
    <cellStyle name="Valuta 4 2 4 3 2 2 2" xfId="43487" xr:uid="{A50E87D3-FD87-465F-AE3C-D891769E0600}"/>
    <cellStyle name="Valuta 4 2 4 3 2 3" xfId="32070" xr:uid="{38CD3E8C-CAEB-443A-A816-3B3078135EFC}"/>
    <cellStyle name="Valuta 4 2 4 3 3" xfId="14942" xr:uid="{554D29F6-D7C9-42CD-A5B9-0E9DBD787907}"/>
    <cellStyle name="Valuta 4 2 4 3 3 2" xfId="37779" xr:uid="{A602C7B3-B85E-41AC-832A-8CD80D4C0E9F}"/>
    <cellStyle name="Valuta 4 2 4 3 4" xfId="26362" xr:uid="{EDA523D6-2C4D-4793-A7D3-3775C86D3E59}"/>
    <cellStyle name="Valuta 4 2 4 4" xfId="6379" xr:uid="{6C35D0FA-71EF-4DBA-9B89-C0140F8E8929}"/>
    <cellStyle name="Valuta 4 2 4 4 2" xfId="17796" xr:uid="{86953DDB-766B-46B7-95D7-218959C2C9DB}"/>
    <cellStyle name="Valuta 4 2 4 4 2 2" xfId="40633" xr:uid="{8FBCFBC4-8068-4F1C-8015-A4ECEF7C273F}"/>
    <cellStyle name="Valuta 4 2 4 4 3" xfId="29216" xr:uid="{46306B92-B0C8-4A50-AB52-DF115E0F24D7}"/>
    <cellStyle name="Valuta 4 2 4 5" xfId="12088" xr:uid="{818A04BB-E23D-4408-B3A5-007BB40674D8}"/>
    <cellStyle name="Valuta 4 2 4 5 2" xfId="34925" xr:uid="{294B7B3D-D92B-41C1-A472-0D414611DF95}"/>
    <cellStyle name="Valuta 4 2 4 6" xfId="23508" xr:uid="{D252209B-FC6D-44D6-9D9B-BA573954AFC6}"/>
    <cellStyle name="Valuta 4 2 5" xfId="768" xr:uid="{A1B52892-D48B-4977-A48C-3C72B4E4C71F}"/>
    <cellStyle name="Valuta 4 2 5 2" xfId="2312" xr:uid="{83DDDCB6-B2A5-4F68-8D1B-909A27B1AD7E}"/>
    <cellStyle name="Valuta 4 2 5 2 2" xfId="5168" xr:uid="{260FDCC4-8ADE-4F46-82C8-C5D22177A4AE}"/>
    <cellStyle name="Valuta 4 2 5 2 2 2" xfId="10876" xr:uid="{D19E6DB4-B1A0-4516-B6CE-F60CD30BEC16}"/>
    <cellStyle name="Valuta 4 2 5 2 2 2 2" xfId="22294" xr:uid="{5CEE6DA0-2DDA-42F8-8070-9E0A67B4D155}"/>
    <cellStyle name="Valuta 4 2 5 2 2 2 2 2" xfId="45131" xr:uid="{1C583B15-499C-45C3-97C7-B4B194429BCD}"/>
    <cellStyle name="Valuta 4 2 5 2 2 2 3" xfId="33714" xr:uid="{BE36B521-E58F-4084-8C14-874F23ED2BFB}"/>
    <cellStyle name="Valuta 4 2 5 2 2 3" xfId="16586" xr:uid="{0B6E7177-28C6-409E-AB50-A68BAEC35195}"/>
    <cellStyle name="Valuta 4 2 5 2 2 3 2" xfId="39423" xr:uid="{A38D2170-FBD8-44B5-B21F-63689902EC10}"/>
    <cellStyle name="Valuta 4 2 5 2 2 4" xfId="28006" xr:uid="{A16D18A7-F42B-4D0E-AAA1-3007C079411F}"/>
    <cellStyle name="Valuta 4 2 5 2 3" xfId="8023" xr:uid="{A446284A-B795-40D5-BD43-CF9857F36B58}"/>
    <cellStyle name="Valuta 4 2 5 2 3 2" xfId="19440" xr:uid="{7EBA384A-53E9-477A-9CBD-A7A391120527}"/>
    <cellStyle name="Valuta 4 2 5 2 3 2 2" xfId="42277" xr:uid="{F55F1269-85DB-4AD1-B393-4B25D2428544}"/>
    <cellStyle name="Valuta 4 2 5 2 3 3" xfId="30860" xr:uid="{E8D0DDA7-7813-4D01-952A-EC2A9B736561}"/>
    <cellStyle name="Valuta 4 2 5 2 4" xfId="13732" xr:uid="{209395C7-8494-4369-87CD-2C2D73410ACF}"/>
    <cellStyle name="Valuta 4 2 5 2 4 2" xfId="36569" xr:uid="{2A2670DA-D05B-4FB2-860C-025DFC20EA69}"/>
    <cellStyle name="Valuta 4 2 5 2 5" xfId="25152" xr:uid="{CD45CF2E-DC09-4B7C-89E9-2131E8A227E3}"/>
    <cellStyle name="Valuta 4 2 5 3" xfId="3741" xr:uid="{2F40E0E4-E57B-4793-B1FB-98B32C11E1D2}"/>
    <cellStyle name="Valuta 4 2 5 3 2" xfId="9450" xr:uid="{3E01330B-7F0A-4FB7-BD5A-D4A6B28C5BFD}"/>
    <cellStyle name="Valuta 4 2 5 3 2 2" xfId="20867" xr:uid="{C1EFAF3A-6B94-4D9A-B98B-D7D894172D40}"/>
    <cellStyle name="Valuta 4 2 5 3 2 2 2" xfId="43704" xr:uid="{C390A1AD-0F5F-4120-A317-45D9C70D3EE0}"/>
    <cellStyle name="Valuta 4 2 5 3 2 3" xfId="32287" xr:uid="{524CD877-27B8-4498-A311-D1645E5F071B}"/>
    <cellStyle name="Valuta 4 2 5 3 3" xfId="15159" xr:uid="{44899FBD-2DDD-40A9-B2FD-CC6A0BA6B9B8}"/>
    <cellStyle name="Valuta 4 2 5 3 3 2" xfId="37996" xr:uid="{49EB0123-38B4-45C9-A0EC-E89B677B0B15}"/>
    <cellStyle name="Valuta 4 2 5 3 4" xfId="26579" xr:uid="{B88DEA68-6DD1-4237-94A2-BB5570C7C0BF}"/>
    <cellStyle name="Valuta 4 2 5 4" xfId="6596" xr:uid="{7FAE4F3A-7B12-4C04-A625-28A8C8307947}"/>
    <cellStyle name="Valuta 4 2 5 4 2" xfId="18013" xr:uid="{CC39BF09-EFBC-43FF-B3F1-0BF800F2C9B4}"/>
    <cellStyle name="Valuta 4 2 5 4 2 2" xfId="40850" xr:uid="{3F3CB693-3C9D-4C18-8720-A1D0D845D99A}"/>
    <cellStyle name="Valuta 4 2 5 4 3" xfId="29433" xr:uid="{BC4EBA18-023B-4E2C-B921-3785E1C092E1}"/>
    <cellStyle name="Valuta 4 2 5 5" xfId="12305" xr:uid="{5D0F0C29-84F1-42E6-9F62-F3EC1934C7ED}"/>
    <cellStyle name="Valuta 4 2 5 5 2" xfId="35142" xr:uid="{C20B5AB3-C7F1-4C2A-926B-17B0252A0742}"/>
    <cellStyle name="Valuta 4 2 5 6" xfId="23725" xr:uid="{CFFDB3C5-46DD-4C9A-8CC9-66B8EF8A772A}"/>
    <cellStyle name="Valuta 4 2 6" xfId="1015" xr:uid="{639D2C63-0B9B-4BC9-AD55-627C8EEFF73E}"/>
    <cellStyle name="Valuta 4 2 6 2" xfId="2529" xr:uid="{A8033123-0E94-4049-AE5B-631A3781D34E}"/>
    <cellStyle name="Valuta 4 2 6 2 2" xfId="5385" xr:uid="{96388673-952F-42B6-9776-DD6D28C078FA}"/>
    <cellStyle name="Valuta 4 2 6 2 2 2" xfId="11093" xr:uid="{06CA67B3-9C82-462D-A15E-4BA0D4ACBFFE}"/>
    <cellStyle name="Valuta 4 2 6 2 2 2 2" xfId="22511" xr:uid="{34052A02-1936-4E23-81A8-68CE990C19B7}"/>
    <cellStyle name="Valuta 4 2 6 2 2 2 2 2" xfId="45348" xr:uid="{127918BC-0C6A-486C-A198-CCDAE3A66BBD}"/>
    <cellStyle name="Valuta 4 2 6 2 2 2 3" xfId="33931" xr:uid="{0246C78E-A241-4FED-B7A0-2C622C448C48}"/>
    <cellStyle name="Valuta 4 2 6 2 2 3" xfId="16803" xr:uid="{9A0309AE-8E0C-4797-9AAB-D8E580AB4FFB}"/>
    <cellStyle name="Valuta 4 2 6 2 2 3 2" xfId="39640" xr:uid="{D32C18F0-0583-4FDB-A4AD-880E887FADF5}"/>
    <cellStyle name="Valuta 4 2 6 2 2 4" xfId="28223" xr:uid="{F8752786-8AF0-4B2E-BBA7-9D5B7BF976FD}"/>
    <cellStyle name="Valuta 4 2 6 2 3" xfId="8240" xr:uid="{E327F3E7-7582-4D7A-8193-35363FC76640}"/>
    <cellStyle name="Valuta 4 2 6 2 3 2" xfId="19657" xr:uid="{B3367384-C3EC-47C1-B0DC-CB012906E727}"/>
    <cellStyle name="Valuta 4 2 6 2 3 2 2" xfId="42494" xr:uid="{D4A68FD4-2626-472E-821E-8870AAC9DEC0}"/>
    <cellStyle name="Valuta 4 2 6 2 3 3" xfId="31077" xr:uid="{C0CEB6F1-906B-4FEA-A949-6DB61F2123F6}"/>
    <cellStyle name="Valuta 4 2 6 2 4" xfId="13949" xr:uid="{4567F772-FEF2-42F9-845D-F945CFE885E1}"/>
    <cellStyle name="Valuta 4 2 6 2 4 2" xfId="36786" xr:uid="{D972A0C7-9B8C-4DD7-8B6F-E29DB969CE5B}"/>
    <cellStyle name="Valuta 4 2 6 2 5" xfId="25369" xr:uid="{AE499D0F-5132-4382-B515-B3387D0E10FE}"/>
    <cellStyle name="Valuta 4 2 6 3" xfId="3958" xr:uid="{89C6CBB1-B2DC-4299-833A-E4067EDA0F6C}"/>
    <cellStyle name="Valuta 4 2 6 3 2" xfId="9667" xr:uid="{B00C2237-11EE-4DCE-B984-2990BE1BE4A1}"/>
    <cellStyle name="Valuta 4 2 6 3 2 2" xfId="21084" xr:uid="{11A82508-6320-4E85-899F-A26ECF02D397}"/>
    <cellStyle name="Valuta 4 2 6 3 2 2 2" xfId="43921" xr:uid="{106CF4CD-86BF-4C64-85A3-81B14CDB5595}"/>
    <cellStyle name="Valuta 4 2 6 3 2 3" xfId="32504" xr:uid="{4F792556-B391-4076-BAE2-F9B3A9B103D8}"/>
    <cellStyle name="Valuta 4 2 6 3 3" xfId="15376" xr:uid="{07EA2796-C560-45D5-946F-785B4A52BFDD}"/>
    <cellStyle name="Valuta 4 2 6 3 3 2" xfId="38213" xr:uid="{5920ECD4-96B6-4E5D-A5E6-377E04951051}"/>
    <cellStyle name="Valuta 4 2 6 3 4" xfId="26796" xr:uid="{DF6AA41F-E6EE-4757-890F-7D1C2D45C8D6}"/>
    <cellStyle name="Valuta 4 2 6 4" xfId="6813" xr:uid="{99C86822-58E5-4A3C-8C2C-6F154D8B675A}"/>
    <cellStyle name="Valuta 4 2 6 4 2" xfId="18230" xr:uid="{C0BEDDF3-02D0-4415-80AD-9BFE64A81FEB}"/>
    <cellStyle name="Valuta 4 2 6 4 2 2" xfId="41067" xr:uid="{85CF7C3A-D655-4C4C-A32C-EBFB99E58979}"/>
    <cellStyle name="Valuta 4 2 6 4 3" xfId="29650" xr:uid="{FA963C83-9EB4-44C3-8694-92C493B84336}"/>
    <cellStyle name="Valuta 4 2 6 5" xfId="12522" xr:uid="{5F1682D9-301D-45E2-A614-B94C006626CC}"/>
    <cellStyle name="Valuta 4 2 6 5 2" xfId="35359" xr:uid="{30CA282B-CED4-45AA-B1AE-0B51E3D836D4}"/>
    <cellStyle name="Valuta 4 2 6 6" xfId="23942" xr:uid="{A6A5C555-7448-4C44-B6B5-E4307929FE55}"/>
    <cellStyle name="Valuta 4 2 7" xfId="1262" xr:uid="{357363E5-B095-4814-8F40-CE4F1B4B151C}"/>
    <cellStyle name="Valuta 4 2 7 2" xfId="2746" xr:uid="{08CD2250-FAC5-4CA4-B90D-34120CDA7110}"/>
    <cellStyle name="Valuta 4 2 7 2 2" xfId="5602" xr:uid="{7BBFA760-D9F7-4F19-B1A6-CB43B6140246}"/>
    <cellStyle name="Valuta 4 2 7 2 2 2" xfId="11310" xr:uid="{D19EE240-96E5-43D8-937C-7DF7E4921B8A}"/>
    <cellStyle name="Valuta 4 2 7 2 2 2 2" xfId="22728" xr:uid="{A3A78D54-FF4A-465A-9C82-CAA7C48A1705}"/>
    <cellStyle name="Valuta 4 2 7 2 2 2 2 2" xfId="45565" xr:uid="{3364B2E6-DD41-47A3-ABB1-F181D4C3A957}"/>
    <cellStyle name="Valuta 4 2 7 2 2 2 3" xfId="34148" xr:uid="{64E52720-5CDE-4247-9E7B-D1AF329CE2DF}"/>
    <cellStyle name="Valuta 4 2 7 2 2 3" xfId="17020" xr:uid="{3EAFE404-760A-4076-88EA-781F771C0CEA}"/>
    <cellStyle name="Valuta 4 2 7 2 2 3 2" xfId="39857" xr:uid="{AB8A0F4D-5C9B-48FD-801D-8AAD599223D8}"/>
    <cellStyle name="Valuta 4 2 7 2 2 4" xfId="28440" xr:uid="{88A046E9-41E5-4853-A92E-0A1594022858}"/>
    <cellStyle name="Valuta 4 2 7 2 3" xfId="8457" xr:uid="{5E6F68DC-6A09-47B6-A6DF-E5C0C06A0967}"/>
    <cellStyle name="Valuta 4 2 7 2 3 2" xfId="19874" xr:uid="{3547245D-75C5-4909-B668-52070B1BDC6D}"/>
    <cellStyle name="Valuta 4 2 7 2 3 2 2" xfId="42711" xr:uid="{1481637E-5769-4122-B170-D72654681137}"/>
    <cellStyle name="Valuta 4 2 7 2 3 3" xfId="31294" xr:uid="{7A545A6E-9A6C-4979-A19B-FAB4AD81F8CE}"/>
    <cellStyle name="Valuta 4 2 7 2 4" xfId="14166" xr:uid="{64100663-1FAA-44C3-9A1C-C16C725CA15D}"/>
    <cellStyle name="Valuta 4 2 7 2 4 2" xfId="37003" xr:uid="{FF6DFE62-7CAC-444B-B624-CCA1B87D019D}"/>
    <cellStyle name="Valuta 4 2 7 2 5" xfId="25586" xr:uid="{F45A4A3E-1794-4890-ACAF-157DA959FF6A}"/>
    <cellStyle name="Valuta 4 2 7 3" xfId="4175" xr:uid="{7FD2735F-A3B0-4BAD-AD77-5FD792835AA5}"/>
    <cellStyle name="Valuta 4 2 7 3 2" xfId="9884" xr:uid="{C7711792-08AF-4D07-891F-B0ED8C49FFB8}"/>
    <cellStyle name="Valuta 4 2 7 3 2 2" xfId="21301" xr:uid="{2AE2E34D-1F74-440C-BE21-BE8C8D086122}"/>
    <cellStyle name="Valuta 4 2 7 3 2 2 2" xfId="44138" xr:uid="{D8B80DFE-3533-4FB9-A7EC-A7B62F81875B}"/>
    <cellStyle name="Valuta 4 2 7 3 2 3" xfId="32721" xr:uid="{BBA3643C-7EDC-4656-BDF2-42CA9ADA8595}"/>
    <cellStyle name="Valuta 4 2 7 3 3" xfId="15593" xr:uid="{55974230-7758-4773-A3B1-64250FE2C05A}"/>
    <cellStyle name="Valuta 4 2 7 3 3 2" xfId="38430" xr:uid="{4F2EB78E-28A9-48F5-8299-4BFDACE719FF}"/>
    <cellStyle name="Valuta 4 2 7 3 4" xfId="27013" xr:uid="{29015B43-7E3C-4CD0-8DC3-CCB2463D8E72}"/>
    <cellStyle name="Valuta 4 2 7 4" xfId="7030" xr:uid="{B4820529-CFAF-4E64-93D5-519D9189703A}"/>
    <cellStyle name="Valuta 4 2 7 4 2" xfId="18447" xr:uid="{071D6F84-C133-43F7-A32E-DDC4CE3187E4}"/>
    <cellStyle name="Valuta 4 2 7 4 2 2" xfId="41284" xr:uid="{5527515C-2CDE-4869-8DDE-43E8B011B04D}"/>
    <cellStyle name="Valuta 4 2 7 4 3" xfId="29867" xr:uid="{8B4575DF-760D-44A8-A5D5-A4DFAD1176E7}"/>
    <cellStyle name="Valuta 4 2 7 5" xfId="12739" xr:uid="{B632B278-0F84-447F-82E5-30181023E7A0}"/>
    <cellStyle name="Valuta 4 2 7 5 2" xfId="35576" xr:uid="{6C086284-5C12-48C6-AE80-1AD45457EA26}"/>
    <cellStyle name="Valuta 4 2 7 6" xfId="24159" xr:uid="{1EEFF5E0-33D5-43B7-8997-6699474BBE1D}"/>
    <cellStyle name="Valuta 4 2 8" xfId="1509" xr:uid="{3BB6CF82-FF3D-4CA4-94FC-8818D0788DA6}"/>
    <cellStyle name="Valuta 4 2 8 2" xfId="2963" xr:uid="{66A70EEC-6678-4CA9-8FDF-74EB1F756F1E}"/>
    <cellStyle name="Valuta 4 2 8 2 2" xfId="5819" xr:uid="{61806AF2-A07C-44CA-A411-7570DB3EAFD9}"/>
    <cellStyle name="Valuta 4 2 8 2 2 2" xfId="11527" xr:uid="{51E1B4EA-348D-475A-A5D5-187B7E4FE1B4}"/>
    <cellStyle name="Valuta 4 2 8 2 2 2 2" xfId="22945" xr:uid="{8A70F9A1-9FEE-4CF4-9E57-9A7B29C25661}"/>
    <cellStyle name="Valuta 4 2 8 2 2 2 2 2" xfId="45782" xr:uid="{43824C5C-2DD8-46AB-AFC3-3A0CBF2B1A82}"/>
    <cellStyle name="Valuta 4 2 8 2 2 2 3" xfId="34365" xr:uid="{FF874A97-9C72-45F5-B338-0D1855458FF0}"/>
    <cellStyle name="Valuta 4 2 8 2 2 3" xfId="17237" xr:uid="{6573A920-DAE1-4AD5-BC44-BF4CBBA73F05}"/>
    <cellStyle name="Valuta 4 2 8 2 2 3 2" xfId="40074" xr:uid="{241C5770-8227-4978-8155-5B9A6303CA0B}"/>
    <cellStyle name="Valuta 4 2 8 2 2 4" xfId="28657" xr:uid="{B8F62C94-F690-4E53-B999-FA4EF50EA7BB}"/>
    <cellStyle name="Valuta 4 2 8 2 3" xfId="8674" xr:uid="{649CC2BE-6B62-48AF-8364-07F7E12DB04D}"/>
    <cellStyle name="Valuta 4 2 8 2 3 2" xfId="20091" xr:uid="{037F9892-1CDD-4972-954B-21C98219807B}"/>
    <cellStyle name="Valuta 4 2 8 2 3 2 2" xfId="42928" xr:uid="{5D587548-0072-4E6F-B237-650919A4F854}"/>
    <cellStyle name="Valuta 4 2 8 2 3 3" xfId="31511" xr:uid="{40BADD35-5238-4366-A744-749962684D3A}"/>
    <cellStyle name="Valuta 4 2 8 2 4" xfId="14383" xr:uid="{3A6A56E4-0768-41E5-BAE8-C8F142A4FB05}"/>
    <cellStyle name="Valuta 4 2 8 2 4 2" xfId="37220" xr:uid="{47F0F41F-0281-4551-807C-A6787ACA56EB}"/>
    <cellStyle name="Valuta 4 2 8 2 5" xfId="25803" xr:uid="{040EE062-3236-45B5-AB39-31B10272C7CC}"/>
    <cellStyle name="Valuta 4 2 8 3" xfId="4392" xr:uid="{9968AE51-D976-4945-A1AE-318436DDBFEB}"/>
    <cellStyle name="Valuta 4 2 8 3 2" xfId="10101" xr:uid="{0F2BD3E5-45C2-47AB-9ADF-77A9B867A1BC}"/>
    <cellStyle name="Valuta 4 2 8 3 2 2" xfId="21518" xr:uid="{C2F65999-ED24-4308-AF60-BD99AA44BD59}"/>
    <cellStyle name="Valuta 4 2 8 3 2 2 2" xfId="44355" xr:uid="{4934B09E-6F59-40B4-BC0E-8D05B7945A4F}"/>
    <cellStyle name="Valuta 4 2 8 3 2 3" xfId="32938" xr:uid="{ABBB8617-5525-4E1E-AEE8-10E41BECF11A}"/>
    <cellStyle name="Valuta 4 2 8 3 3" xfId="15810" xr:uid="{22F6E9AE-6E6D-4E03-8FCE-25ECF9B0E5BA}"/>
    <cellStyle name="Valuta 4 2 8 3 3 2" xfId="38647" xr:uid="{730FACEA-5238-4D0C-96E8-A8CDE88E17F9}"/>
    <cellStyle name="Valuta 4 2 8 3 4" xfId="27230" xr:uid="{A8330421-D8AF-446E-AD6C-BE625278D3AB}"/>
    <cellStyle name="Valuta 4 2 8 4" xfId="7247" xr:uid="{A263DC98-FACF-44EC-A5AC-10D2DC488E9F}"/>
    <cellStyle name="Valuta 4 2 8 4 2" xfId="18664" xr:uid="{8DEAE528-5CB1-4AFC-B717-0E33C66F5D87}"/>
    <cellStyle name="Valuta 4 2 8 4 2 2" xfId="41501" xr:uid="{6E2A9138-66C6-4696-B1EC-C2B66A68CD92}"/>
    <cellStyle name="Valuta 4 2 8 4 3" xfId="30084" xr:uid="{376BACDD-EF93-4CF9-9E9B-42E81281317B}"/>
    <cellStyle name="Valuta 4 2 8 5" xfId="12956" xr:uid="{1148BC3E-29AF-4162-A970-30481828D1BB}"/>
    <cellStyle name="Valuta 4 2 8 5 2" xfId="35793" xr:uid="{B43965D2-B827-4FE7-A189-1862F2794854}"/>
    <cellStyle name="Valuta 4 2 8 6" xfId="24376" xr:uid="{FA20757C-00E8-45E9-862F-E0A5497498B5}"/>
    <cellStyle name="Valuta 4 2 9" xfId="1851" xr:uid="{2CF9C748-8271-4461-ADEF-E211CB449137}"/>
    <cellStyle name="Valuta 4 2 9 2" xfId="4707" xr:uid="{689A321E-525D-409C-A328-E4777B6B7A07}"/>
    <cellStyle name="Valuta 4 2 9 2 2" xfId="10416" xr:uid="{2CE69F44-0ACA-499D-AA67-8743DF3AC14D}"/>
    <cellStyle name="Valuta 4 2 9 2 2 2" xfId="21833" xr:uid="{F308D051-F80B-4124-8997-8A8B09DFDA91}"/>
    <cellStyle name="Valuta 4 2 9 2 2 2 2" xfId="44670" xr:uid="{9C932F4C-03EA-47CF-BB3E-D8AC71FBB8EB}"/>
    <cellStyle name="Valuta 4 2 9 2 2 3" xfId="33253" xr:uid="{DE02681D-09D8-44BD-9CAB-84B7CC82F3A0}"/>
    <cellStyle name="Valuta 4 2 9 2 3" xfId="16125" xr:uid="{D79632BF-9954-4F19-BBB1-1F386BEAEE8B}"/>
    <cellStyle name="Valuta 4 2 9 2 3 2" xfId="38962" xr:uid="{C96BBBD0-58E7-4B8E-B2A1-75A3D7C609C8}"/>
    <cellStyle name="Valuta 4 2 9 2 4" xfId="27545" xr:uid="{DC3C3584-FF89-473D-ABA6-894D1082974D}"/>
    <cellStyle name="Valuta 4 2 9 3" xfId="7562" xr:uid="{4B4B8C21-898C-4F92-8423-65E6C54C05E9}"/>
    <cellStyle name="Valuta 4 2 9 3 2" xfId="18979" xr:uid="{795FC194-DF83-45AE-A18A-C0981CB8A346}"/>
    <cellStyle name="Valuta 4 2 9 3 2 2" xfId="41816" xr:uid="{5A51468C-D5DF-493C-9F04-EBD56F894460}"/>
    <cellStyle name="Valuta 4 2 9 3 3" xfId="30399" xr:uid="{B03987AA-DC96-4BF1-A7AA-33FD8FADA9A9}"/>
    <cellStyle name="Valuta 4 2 9 4" xfId="13271" xr:uid="{FBE3EE88-57A7-4951-8D00-D4391E74D6D6}"/>
    <cellStyle name="Valuta 4 2 9 4 2" xfId="36108" xr:uid="{E5FE6FDE-7032-408F-83B7-4F2B15489374}"/>
    <cellStyle name="Valuta 4 2 9 5" xfId="24691" xr:uid="{97A2F793-99AD-4A3E-BC83-4AACB4AA286A}"/>
    <cellStyle name="Valuta 4 3" xfId="246" xr:uid="{C921FBA1-0A7C-468D-9BA1-C1B42FA8B2FA}"/>
    <cellStyle name="Valuta 4 3 10" xfId="6164" xr:uid="{F13CFF87-5E52-460B-8894-2A5F55401DE9}"/>
    <cellStyle name="Valuta 4 3 10 2" xfId="17581" xr:uid="{2948E81E-8232-4FEC-A3CB-0F43B6AF91FC}"/>
    <cellStyle name="Valuta 4 3 10 2 2" xfId="40418" xr:uid="{8C9405F4-FEE8-4B59-A11A-FC64395068E6}"/>
    <cellStyle name="Valuta 4 3 10 3" xfId="29001" xr:uid="{FE7BE3A7-B7F5-4506-A5C3-760C2AEF3951}"/>
    <cellStyle name="Valuta 4 3 11" xfId="11873" xr:uid="{7107CCFD-9E67-4247-BB73-A71C6A8FB9EA}"/>
    <cellStyle name="Valuta 4 3 11 2" xfId="34710" xr:uid="{5052A3B0-04E5-4B75-8249-8D22CBA5AFB5}"/>
    <cellStyle name="Valuta 4 3 12" xfId="23293" xr:uid="{45903AD6-6423-4D4E-9870-62B8CEB03F89}"/>
    <cellStyle name="Valuta 4 3 2" xfId="415" xr:uid="{EA317EB9-0DD9-40DB-B061-619C25AA0C4B}"/>
    <cellStyle name="Valuta 4 3 2 10" xfId="12008" xr:uid="{5EB0F05C-D433-4CC5-A4A1-58B087B20165}"/>
    <cellStyle name="Valuta 4 3 2 10 2" xfId="34845" xr:uid="{7330D813-FDFC-428E-B413-A17565F14DFF}"/>
    <cellStyle name="Valuta 4 3 2 11" xfId="23428" xr:uid="{3EA4DDE7-E061-407B-8A07-06555D41FB84}"/>
    <cellStyle name="Valuta 4 3 2 2" xfId="669" xr:uid="{968E5840-907D-43D7-9BCB-C01D257C4AF9}"/>
    <cellStyle name="Valuta 4 3 2 2 2" xfId="2232" xr:uid="{CA8D6818-D0C7-48EB-B704-A70B1D7E9CDC}"/>
    <cellStyle name="Valuta 4 3 2 2 2 2" xfId="5088" xr:uid="{CEC706F7-95F3-4408-9869-BC3FF09A54F1}"/>
    <cellStyle name="Valuta 4 3 2 2 2 2 2" xfId="10796" xr:uid="{F2F323E3-2F9D-4651-ABEC-2AD27CF31632}"/>
    <cellStyle name="Valuta 4 3 2 2 2 2 2 2" xfId="22214" xr:uid="{56AFBE59-EB02-446C-8DFA-1B711D302E12}"/>
    <cellStyle name="Valuta 4 3 2 2 2 2 2 2 2" xfId="45051" xr:uid="{859FA9DE-B92E-490C-824D-1E38520873E4}"/>
    <cellStyle name="Valuta 4 3 2 2 2 2 2 3" xfId="33634" xr:uid="{B5564A8E-0CA6-40C9-BB0D-277066CCFA7E}"/>
    <cellStyle name="Valuta 4 3 2 2 2 2 3" xfId="16506" xr:uid="{C9E417F1-F36F-4388-AA1A-5F257EB8B7B2}"/>
    <cellStyle name="Valuta 4 3 2 2 2 2 3 2" xfId="39343" xr:uid="{4A746492-9EF3-4513-A29A-8CB8C04F0255}"/>
    <cellStyle name="Valuta 4 3 2 2 2 2 4" xfId="27926" xr:uid="{3187E5C2-9774-4550-9D0B-85205295CFE1}"/>
    <cellStyle name="Valuta 4 3 2 2 2 3" xfId="7943" xr:uid="{F64DDFA7-6873-4DFB-9391-A70BE6141F31}"/>
    <cellStyle name="Valuta 4 3 2 2 2 3 2" xfId="19360" xr:uid="{D5AC20B3-98F9-4234-95F3-E155D7BD819B}"/>
    <cellStyle name="Valuta 4 3 2 2 2 3 2 2" xfId="42197" xr:uid="{A699DF3E-781C-423C-840D-67B8CB22C095}"/>
    <cellStyle name="Valuta 4 3 2 2 2 3 3" xfId="30780" xr:uid="{BDA5224D-5D11-41F2-BB10-E086A567AE21}"/>
    <cellStyle name="Valuta 4 3 2 2 2 4" xfId="13652" xr:uid="{D005910A-A1A0-4CA1-9289-DBB2D90F1FC6}"/>
    <cellStyle name="Valuta 4 3 2 2 2 4 2" xfId="36489" xr:uid="{621D9E5D-7FD2-4100-ABDA-E8C3FDC38EB8}"/>
    <cellStyle name="Valuta 4 3 2 2 2 5" xfId="25072" xr:uid="{F65B214A-3210-4C4F-BA3F-6FEBA8B8B12C}"/>
    <cellStyle name="Valuta 4 3 2 2 3" xfId="3661" xr:uid="{CE8F6571-DE78-4939-9CA6-C5C445D75F2D}"/>
    <cellStyle name="Valuta 4 3 2 2 3 2" xfId="9370" xr:uid="{08E328E5-C6F0-47A1-B664-1016F9E31232}"/>
    <cellStyle name="Valuta 4 3 2 2 3 2 2" xfId="20787" xr:uid="{7CC360AA-1E94-4933-B419-5EEE5E14719E}"/>
    <cellStyle name="Valuta 4 3 2 2 3 2 2 2" xfId="43624" xr:uid="{B827DECC-5E5D-4945-AC84-42CEC890DEC4}"/>
    <cellStyle name="Valuta 4 3 2 2 3 2 3" xfId="32207" xr:uid="{DD4308AE-A5EC-41D9-B420-7F826D06A0AC}"/>
    <cellStyle name="Valuta 4 3 2 2 3 3" xfId="15079" xr:uid="{B71AFE52-52CE-4DBB-911A-297C3779429B}"/>
    <cellStyle name="Valuta 4 3 2 2 3 3 2" xfId="37916" xr:uid="{2EB9F907-F678-4FE7-AA93-253A065235E0}"/>
    <cellStyle name="Valuta 4 3 2 2 3 4" xfId="26499" xr:uid="{97B9A2C4-F2C1-4842-8A49-F28E4B3AB63A}"/>
    <cellStyle name="Valuta 4 3 2 2 4" xfId="6516" xr:uid="{B2C7F463-5DED-4DF5-92CF-44F1D9D7B72D}"/>
    <cellStyle name="Valuta 4 3 2 2 4 2" xfId="17933" xr:uid="{0CBB4260-2D86-4DB4-8756-B578F87F5814}"/>
    <cellStyle name="Valuta 4 3 2 2 4 2 2" xfId="40770" xr:uid="{B9E266A9-7A9B-49A2-AEE1-06F7083CDCD7}"/>
    <cellStyle name="Valuta 4 3 2 2 4 3" xfId="29353" xr:uid="{E2B97412-9E03-4540-974D-1610F995B361}"/>
    <cellStyle name="Valuta 4 3 2 2 5" xfId="12225" xr:uid="{6F41F112-8303-463B-AAAB-A9BBAC5DC805}"/>
    <cellStyle name="Valuta 4 3 2 2 5 2" xfId="35062" xr:uid="{72DDDF07-ABDF-46F9-88C6-C173ACEB675D}"/>
    <cellStyle name="Valuta 4 3 2 2 6" xfId="23645" xr:uid="{2A2C424E-6637-45D3-8ED1-B009E63E9352}"/>
    <cellStyle name="Valuta 4 3 2 3" xfId="929" xr:uid="{8B88809F-1329-49AA-ADE9-2F6678609409}"/>
    <cellStyle name="Valuta 4 3 2 3 2" xfId="2449" xr:uid="{8013FE13-4374-44A2-980F-F7DA033A3068}"/>
    <cellStyle name="Valuta 4 3 2 3 2 2" xfId="5305" xr:uid="{B3111A92-B373-4090-B15F-63FBCBEEA6E1}"/>
    <cellStyle name="Valuta 4 3 2 3 2 2 2" xfId="11013" xr:uid="{C4883818-B89B-442C-BF5B-DFF875C50BBE}"/>
    <cellStyle name="Valuta 4 3 2 3 2 2 2 2" xfId="22431" xr:uid="{D27DADEF-11DF-4CE5-BC4F-3931858A98C5}"/>
    <cellStyle name="Valuta 4 3 2 3 2 2 2 2 2" xfId="45268" xr:uid="{A151B0B6-8110-4673-A7BE-D61955654142}"/>
    <cellStyle name="Valuta 4 3 2 3 2 2 2 3" xfId="33851" xr:uid="{2944346F-A421-46AE-A1C8-D9BCF369B9D2}"/>
    <cellStyle name="Valuta 4 3 2 3 2 2 3" xfId="16723" xr:uid="{668D0C99-319C-42C0-B45D-8776935C1C88}"/>
    <cellStyle name="Valuta 4 3 2 3 2 2 3 2" xfId="39560" xr:uid="{8003DED2-8BC5-4693-87CA-763BCCA0C533}"/>
    <cellStyle name="Valuta 4 3 2 3 2 2 4" xfId="28143" xr:uid="{0B2C4B21-B88B-40E8-B734-39FAC5B9C8D1}"/>
    <cellStyle name="Valuta 4 3 2 3 2 3" xfId="8160" xr:uid="{7D679B7F-A7FD-491C-9171-2C34AFEDC127}"/>
    <cellStyle name="Valuta 4 3 2 3 2 3 2" xfId="19577" xr:uid="{E053FAE4-77A2-4015-AC7D-8E191C0C63D5}"/>
    <cellStyle name="Valuta 4 3 2 3 2 3 2 2" xfId="42414" xr:uid="{7BE03964-C873-4C0F-B01F-D145E68CABFE}"/>
    <cellStyle name="Valuta 4 3 2 3 2 3 3" xfId="30997" xr:uid="{BC23A545-74F7-4922-90A7-F21845D66861}"/>
    <cellStyle name="Valuta 4 3 2 3 2 4" xfId="13869" xr:uid="{4BC1DCFC-9E5D-455E-805D-F05FF56A22C4}"/>
    <cellStyle name="Valuta 4 3 2 3 2 4 2" xfId="36706" xr:uid="{60091497-F9F6-421B-BB26-197B1E6222D4}"/>
    <cellStyle name="Valuta 4 3 2 3 2 5" xfId="25289" xr:uid="{B6D7175A-706B-4CCF-8936-4C0E464498B8}"/>
    <cellStyle name="Valuta 4 3 2 3 3" xfId="3878" xr:uid="{4BCCD5C9-E76F-4D00-83BC-DD180040857C}"/>
    <cellStyle name="Valuta 4 3 2 3 3 2" xfId="9587" xr:uid="{3D3059E1-EC0E-42DD-9D06-18B844A84AA1}"/>
    <cellStyle name="Valuta 4 3 2 3 3 2 2" xfId="21004" xr:uid="{4A4526C0-36FC-4310-B201-D4D20A12B372}"/>
    <cellStyle name="Valuta 4 3 2 3 3 2 2 2" xfId="43841" xr:uid="{899E5152-F723-496E-BF6B-D0D928D35398}"/>
    <cellStyle name="Valuta 4 3 2 3 3 2 3" xfId="32424" xr:uid="{61694053-5961-4F7D-A272-9BAC6B76D88B}"/>
    <cellStyle name="Valuta 4 3 2 3 3 3" xfId="15296" xr:uid="{ABFE89A9-3D29-4871-88D5-A153C52C6049}"/>
    <cellStyle name="Valuta 4 3 2 3 3 3 2" xfId="38133" xr:uid="{E9017736-0F55-409A-93CC-5613A5C8D4C9}"/>
    <cellStyle name="Valuta 4 3 2 3 3 4" xfId="26716" xr:uid="{670DE4E7-DF3F-4AD3-B6AB-787BD300A164}"/>
    <cellStyle name="Valuta 4 3 2 3 4" xfId="6733" xr:uid="{490977F3-41A7-4E97-869E-2F9E4D7B9772}"/>
    <cellStyle name="Valuta 4 3 2 3 4 2" xfId="18150" xr:uid="{8A1E5F83-F31B-4D86-B3D5-C4082968E3F7}"/>
    <cellStyle name="Valuta 4 3 2 3 4 2 2" xfId="40987" xr:uid="{7145D93C-0CFA-44A2-8B5F-E3102385EFD8}"/>
    <cellStyle name="Valuta 4 3 2 3 4 3" xfId="29570" xr:uid="{AB7F971E-8727-4CD0-B236-2B2EC94A8DC3}"/>
    <cellStyle name="Valuta 4 3 2 3 5" xfId="12442" xr:uid="{766A54D8-B78C-4C80-9F3A-2E6F12EABE7C}"/>
    <cellStyle name="Valuta 4 3 2 3 5 2" xfId="35279" xr:uid="{E5459463-2DF9-4578-8C77-2083036A003A}"/>
    <cellStyle name="Valuta 4 3 2 3 6" xfId="23862" xr:uid="{9D701908-7B9F-4D3A-BC1E-89F7BEABA529}"/>
    <cellStyle name="Valuta 4 3 2 4" xfId="1176" xr:uid="{C44E2626-C599-4F93-9D0D-B8CB47EE50D4}"/>
    <cellStyle name="Valuta 4 3 2 4 2" xfId="2666" xr:uid="{239A3C46-E3E5-45DA-88B8-F27FA1495783}"/>
    <cellStyle name="Valuta 4 3 2 4 2 2" xfId="5522" xr:uid="{744A289B-664D-42A5-BC8F-D117538DC612}"/>
    <cellStyle name="Valuta 4 3 2 4 2 2 2" xfId="11230" xr:uid="{B0DC8DB0-C484-4FA1-88F3-D258320C7149}"/>
    <cellStyle name="Valuta 4 3 2 4 2 2 2 2" xfId="22648" xr:uid="{76F636AE-E9BC-467D-9FD8-B55A07FFA994}"/>
    <cellStyle name="Valuta 4 3 2 4 2 2 2 2 2" xfId="45485" xr:uid="{FF0477D3-C240-4105-8BA8-A65AD8C61B51}"/>
    <cellStyle name="Valuta 4 3 2 4 2 2 2 3" xfId="34068" xr:uid="{C8C823FE-79D3-4434-A633-129332378454}"/>
    <cellStyle name="Valuta 4 3 2 4 2 2 3" xfId="16940" xr:uid="{E45A8B82-B644-46FF-B601-BCE17A5FE6F8}"/>
    <cellStyle name="Valuta 4 3 2 4 2 2 3 2" xfId="39777" xr:uid="{45C4E682-4D60-4989-8810-32F1688C73C5}"/>
    <cellStyle name="Valuta 4 3 2 4 2 2 4" xfId="28360" xr:uid="{2E737838-D53B-4273-83CD-F13DDC540055}"/>
    <cellStyle name="Valuta 4 3 2 4 2 3" xfId="8377" xr:uid="{E53BCE1B-123D-45F0-BC9F-2BFC4E6EC75E}"/>
    <cellStyle name="Valuta 4 3 2 4 2 3 2" xfId="19794" xr:uid="{0E7C3FDC-89DF-43D3-AAA3-0B21A9A34F16}"/>
    <cellStyle name="Valuta 4 3 2 4 2 3 2 2" xfId="42631" xr:uid="{FA798BA3-4A9E-412B-9D23-5D611A30C3EA}"/>
    <cellStyle name="Valuta 4 3 2 4 2 3 3" xfId="31214" xr:uid="{108D2244-709E-4920-BAAC-DD232ECF1235}"/>
    <cellStyle name="Valuta 4 3 2 4 2 4" xfId="14086" xr:uid="{809765C4-36A5-4482-8706-EF64AD86C910}"/>
    <cellStyle name="Valuta 4 3 2 4 2 4 2" xfId="36923" xr:uid="{68BA9752-6E1D-4786-B903-90ACAA21C931}"/>
    <cellStyle name="Valuta 4 3 2 4 2 5" xfId="25506" xr:uid="{14431BEF-BF15-425C-A5FF-C71D195C6EDE}"/>
    <cellStyle name="Valuta 4 3 2 4 3" xfId="4095" xr:uid="{21C9F41F-B383-4175-9E7D-CF75F02F561F}"/>
    <cellStyle name="Valuta 4 3 2 4 3 2" xfId="9804" xr:uid="{3C05E658-BB76-4DD6-8B96-9F5D59E91568}"/>
    <cellStyle name="Valuta 4 3 2 4 3 2 2" xfId="21221" xr:uid="{0FA5C526-6F96-4984-AC36-C2DB8DD51202}"/>
    <cellStyle name="Valuta 4 3 2 4 3 2 2 2" xfId="44058" xr:uid="{50BD31A8-5729-4890-BA3D-B6BC2E454788}"/>
    <cellStyle name="Valuta 4 3 2 4 3 2 3" xfId="32641" xr:uid="{DA26235C-C438-450D-8B0D-C8C79707756A}"/>
    <cellStyle name="Valuta 4 3 2 4 3 3" xfId="15513" xr:uid="{2D0AA251-F74C-4CC3-B7E6-8BBC88BE94EE}"/>
    <cellStyle name="Valuta 4 3 2 4 3 3 2" xfId="38350" xr:uid="{FFCBBA6B-14F2-49A1-AEF8-C2AE62BCA985}"/>
    <cellStyle name="Valuta 4 3 2 4 3 4" xfId="26933" xr:uid="{1EF43D85-B1E4-4210-BF19-87C85114FA2D}"/>
    <cellStyle name="Valuta 4 3 2 4 4" xfId="6950" xr:uid="{D3123589-30AA-44B1-84C8-D248DFCF95A6}"/>
    <cellStyle name="Valuta 4 3 2 4 4 2" xfId="18367" xr:uid="{F056E6A6-8512-4A72-AB3D-439C47CC3F2F}"/>
    <cellStyle name="Valuta 4 3 2 4 4 2 2" xfId="41204" xr:uid="{5BDE88DA-9034-48B7-B5EE-9318C96D7D91}"/>
    <cellStyle name="Valuta 4 3 2 4 4 3" xfId="29787" xr:uid="{5377D2E1-29EE-476E-851F-A4C80536F35A}"/>
    <cellStyle name="Valuta 4 3 2 4 5" xfId="12659" xr:uid="{56D5387B-34B8-490F-A879-C6A0581D3784}"/>
    <cellStyle name="Valuta 4 3 2 4 5 2" xfId="35496" xr:uid="{4D2F9C12-D6FE-444B-A063-5ECFE18AB66E}"/>
    <cellStyle name="Valuta 4 3 2 4 6" xfId="24079" xr:uid="{777160BB-35BD-4CB3-809E-4A6B5851D36B}"/>
    <cellStyle name="Valuta 4 3 2 5" xfId="1423" xr:uid="{F1A06FCE-128D-4A03-8BE1-27FB5EE32230}"/>
    <cellStyle name="Valuta 4 3 2 5 2" xfId="2883" xr:uid="{B7A785F8-6C4C-48A4-A09B-A0D29802BD58}"/>
    <cellStyle name="Valuta 4 3 2 5 2 2" xfId="5739" xr:uid="{52D7263A-A2BA-43E7-8676-237639A4DF59}"/>
    <cellStyle name="Valuta 4 3 2 5 2 2 2" xfId="11447" xr:uid="{A26D2963-9969-45D3-AC14-8DF7C0C511AB}"/>
    <cellStyle name="Valuta 4 3 2 5 2 2 2 2" xfId="22865" xr:uid="{B8AF60AA-EAE4-4266-8400-C4E6B4125601}"/>
    <cellStyle name="Valuta 4 3 2 5 2 2 2 2 2" xfId="45702" xr:uid="{698E5343-4C94-49F1-9CB8-991BB366F713}"/>
    <cellStyle name="Valuta 4 3 2 5 2 2 2 3" xfId="34285" xr:uid="{28FBAC44-EA37-4078-9EC1-EF7D71F3C9C7}"/>
    <cellStyle name="Valuta 4 3 2 5 2 2 3" xfId="17157" xr:uid="{87D63D4D-69DF-473F-A2E4-3FB7DC275CFF}"/>
    <cellStyle name="Valuta 4 3 2 5 2 2 3 2" xfId="39994" xr:uid="{1C00A88C-2395-4E3E-8731-2EF57C9A1DC4}"/>
    <cellStyle name="Valuta 4 3 2 5 2 2 4" xfId="28577" xr:uid="{8ED65373-BF96-4F75-A926-66E3C0C8E38E}"/>
    <cellStyle name="Valuta 4 3 2 5 2 3" xfId="8594" xr:uid="{DD1A15DF-8884-4B6F-BB19-6245CF0CA66A}"/>
    <cellStyle name="Valuta 4 3 2 5 2 3 2" xfId="20011" xr:uid="{58C03171-128C-4CFB-8810-36B221A40B8C}"/>
    <cellStyle name="Valuta 4 3 2 5 2 3 2 2" xfId="42848" xr:uid="{F51B5AAF-7E41-4E37-B75B-67FA3096D615}"/>
    <cellStyle name="Valuta 4 3 2 5 2 3 3" xfId="31431" xr:uid="{FE1CD4DD-3E96-49CB-9B25-A666DDDA5752}"/>
    <cellStyle name="Valuta 4 3 2 5 2 4" xfId="14303" xr:uid="{7CF83A56-D587-415B-B5AF-64897EB45B26}"/>
    <cellStyle name="Valuta 4 3 2 5 2 4 2" xfId="37140" xr:uid="{6B0C05E4-4CF2-48D6-97CE-C4679D3D18F0}"/>
    <cellStyle name="Valuta 4 3 2 5 2 5" xfId="25723" xr:uid="{7BB5F443-6DD8-4555-82A7-DFC9D66F1022}"/>
    <cellStyle name="Valuta 4 3 2 5 3" xfId="4312" xr:uid="{F2DCE81A-6C13-4B77-90B1-082CB12F6BF2}"/>
    <cellStyle name="Valuta 4 3 2 5 3 2" xfId="10021" xr:uid="{E9167E06-A15E-4EBB-9255-7BC19C0F9633}"/>
    <cellStyle name="Valuta 4 3 2 5 3 2 2" xfId="21438" xr:uid="{B9DFA0A5-CA5F-4F82-B301-1EBCCC61B3C4}"/>
    <cellStyle name="Valuta 4 3 2 5 3 2 2 2" xfId="44275" xr:uid="{1DE3E11D-CAFC-4C5D-929B-B6B17D073C68}"/>
    <cellStyle name="Valuta 4 3 2 5 3 2 3" xfId="32858" xr:uid="{8AE3F48A-A3F3-4873-BF2F-CB8575B30AC1}"/>
    <cellStyle name="Valuta 4 3 2 5 3 3" xfId="15730" xr:uid="{20A9D113-65F4-4529-A9CA-A4D9A0B750E9}"/>
    <cellStyle name="Valuta 4 3 2 5 3 3 2" xfId="38567" xr:uid="{72F820D6-E245-474F-8EC8-29F95B59DEB4}"/>
    <cellStyle name="Valuta 4 3 2 5 3 4" xfId="27150" xr:uid="{8028F243-1F3F-4C9D-909E-4B0FE9D58008}"/>
    <cellStyle name="Valuta 4 3 2 5 4" xfId="7167" xr:uid="{0D45BD2B-B43C-4F35-8BE8-DE2B874DC715}"/>
    <cellStyle name="Valuta 4 3 2 5 4 2" xfId="18584" xr:uid="{F2417279-DE69-4C38-9AFE-06D2E824CA89}"/>
    <cellStyle name="Valuta 4 3 2 5 4 2 2" xfId="41421" xr:uid="{4DF1C322-7412-4BD8-A67E-5416B193A9ED}"/>
    <cellStyle name="Valuta 4 3 2 5 4 3" xfId="30004" xr:uid="{143D665D-1CE6-4CFD-AA99-A5D97FF54477}"/>
    <cellStyle name="Valuta 4 3 2 5 5" xfId="12876" xr:uid="{2E831195-950E-4DD7-8645-4112057B53E7}"/>
    <cellStyle name="Valuta 4 3 2 5 5 2" xfId="35713" xr:uid="{CA984588-39C0-4C82-9508-D4566C6FA71A}"/>
    <cellStyle name="Valuta 4 3 2 5 6" xfId="24296" xr:uid="{4654D091-A72D-4CC6-A945-3EE49A3B4DC5}"/>
    <cellStyle name="Valuta 4 3 2 6" xfId="1670" xr:uid="{C21E46AC-E6BE-4F47-9A37-53DC816F833B}"/>
    <cellStyle name="Valuta 4 3 2 6 2" xfId="3100" xr:uid="{9D2DB952-16F6-46E7-9021-2B24B12B8F89}"/>
    <cellStyle name="Valuta 4 3 2 6 2 2" xfId="5956" xr:uid="{34133DE9-41E2-49F2-AE70-7B1EFFC583A5}"/>
    <cellStyle name="Valuta 4 3 2 6 2 2 2" xfId="11664" xr:uid="{B19665FB-42C6-4F37-973C-C5F6E689EFFA}"/>
    <cellStyle name="Valuta 4 3 2 6 2 2 2 2" xfId="23082" xr:uid="{07B4A05F-D4A5-45FB-9E8F-D0A0DEC0507C}"/>
    <cellStyle name="Valuta 4 3 2 6 2 2 2 2 2" xfId="45919" xr:uid="{7366D559-D82F-4E34-A5AE-1169015327C6}"/>
    <cellStyle name="Valuta 4 3 2 6 2 2 2 3" xfId="34502" xr:uid="{21DD6208-5F0D-45C2-8C07-C59611E6A769}"/>
    <cellStyle name="Valuta 4 3 2 6 2 2 3" xfId="17374" xr:uid="{35A41969-A698-4EF3-A797-644979890C9F}"/>
    <cellStyle name="Valuta 4 3 2 6 2 2 3 2" xfId="40211" xr:uid="{5B377C83-F6A9-4226-A564-7437CD8DE3F3}"/>
    <cellStyle name="Valuta 4 3 2 6 2 2 4" xfId="28794" xr:uid="{A62F178A-5ED3-471C-918B-A3D0B3620D61}"/>
    <cellStyle name="Valuta 4 3 2 6 2 3" xfId="8811" xr:uid="{3DC25299-F1CD-4512-942D-39B8F783EF39}"/>
    <cellStyle name="Valuta 4 3 2 6 2 3 2" xfId="20228" xr:uid="{95F11445-ECCE-4362-89E6-E3048C002204}"/>
    <cellStyle name="Valuta 4 3 2 6 2 3 2 2" xfId="43065" xr:uid="{80647653-87F1-4728-B167-25E109D3EC28}"/>
    <cellStyle name="Valuta 4 3 2 6 2 3 3" xfId="31648" xr:uid="{01451DAE-4B1A-429A-A11F-D992E9A35C22}"/>
    <cellStyle name="Valuta 4 3 2 6 2 4" xfId="14520" xr:uid="{8568FCC5-8E7A-44E2-A46C-F51015A11033}"/>
    <cellStyle name="Valuta 4 3 2 6 2 4 2" xfId="37357" xr:uid="{F68D8759-1F05-4F64-9B41-66B60973C764}"/>
    <cellStyle name="Valuta 4 3 2 6 2 5" xfId="25940" xr:uid="{FDA67627-1E29-4DA5-890A-EF7E2E8CB48D}"/>
    <cellStyle name="Valuta 4 3 2 6 3" xfId="4529" xr:uid="{18706651-012B-4422-96E0-0DBB66927DB7}"/>
    <cellStyle name="Valuta 4 3 2 6 3 2" xfId="10238" xr:uid="{CC850642-0DC1-4A8E-B1EC-E0EF199759BA}"/>
    <cellStyle name="Valuta 4 3 2 6 3 2 2" xfId="21655" xr:uid="{C6FDEC3B-3B95-400E-888D-E2FD8637D196}"/>
    <cellStyle name="Valuta 4 3 2 6 3 2 2 2" xfId="44492" xr:uid="{17BA0960-8749-4736-A281-CF30758F7770}"/>
    <cellStyle name="Valuta 4 3 2 6 3 2 3" xfId="33075" xr:uid="{A8255906-7F5B-4EAD-978B-A003BB948375}"/>
    <cellStyle name="Valuta 4 3 2 6 3 3" xfId="15947" xr:uid="{9352992A-E899-43BB-943A-EB92E9B3E3B6}"/>
    <cellStyle name="Valuta 4 3 2 6 3 3 2" xfId="38784" xr:uid="{D4207540-08FA-4040-8BB5-D3BA37113A17}"/>
    <cellStyle name="Valuta 4 3 2 6 3 4" xfId="27367" xr:uid="{CDCD4AD6-3B8E-4811-9C2F-C915F0FD373F}"/>
    <cellStyle name="Valuta 4 3 2 6 4" xfId="7384" xr:uid="{852510AF-9E05-46B2-8270-9896D58B9927}"/>
    <cellStyle name="Valuta 4 3 2 6 4 2" xfId="18801" xr:uid="{CC1353C7-BB01-4303-9D94-311BE59BB92E}"/>
    <cellStyle name="Valuta 4 3 2 6 4 2 2" xfId="41638" xr:uid="{69B4B52C-B522-4C2D-A407-334FCA454429}"/>
    <cellStyle name="Valuta 4 3 2 6 4 3" xfId="30221" xr:uid="{5DC41A39-A8B8-41A4-BA83-2340E151EC6D}"/>
    <cellStyle name="Valuta 4 3 2 6 5" xfId="13093" xr:uid="{A7E128B7-80F5-4788-8F92-C5B4FF3E5A19}"/>
    <cellStyle name="Valuta 4 3 2 6 5 2" xfId="35930" xr:uid="{53876A99-46A8-42FF-8290-BA8C78154B7F}"/>
    <cellStyle name="Valuta 4 3 2 6 6" xfId="24513" xr:uid="{B1224940-4231-44DE-BD82-FE5100FA3086}"/>
    <cellStyle name="Valuta 4 3 2 7" xfId="2015" xr:uid="{00D00755-151A-48A6-AC70-6D604C13603F}"/>
    <cellStyle name="Valuta 4 3 2 7 2" xfId="4871" xr:uid="{963F06C6-FCF8-416C-B5C3-181CF543CA58}"/>
    <cellStyle name="Valuta 4 3 2 7 2 2" xfId="10579" xr:uid="{601EF356-A01B-4A25-B0FB-B7600D4CE374}"/>
    <cellStyle name="Valuta 4 3 2 7 2 2 2" xfId="21997" xr:uid="{94D5D5B5-E202-4E82-9170-88914934816F}"/>
    <cellStyle name="Valuta 4 3 2 7 2 2 2 2" xfId="44834" xr:uid="{8DBAC726-D61F-4E2D-BFD1-7F6115B610FA}"/>
    <cellStyle name="Valuta 4 3 2 7 2 2 3" xfId="33417" xr:uid="{5F0FE1AD-3B50-4288-ACE9-609A87A3AAC4}"/>
    <cellStyle name="Valuta 4 3 2 7 2 3" xfId="16289" xr:uid="{1872D95C-F393-495D-848A-2121DBE82D1F}"/>
    <cellStyle name="Valuta 4 3 2 7 2 3 2" xfId="39126" xr:uid="{3F0175C8-0F8E-452D-9114-E7EC7615D013}"/>
    <cellStyle name="Valuta 4 3 2 7 2 4" xfId="27709" xr:uid="{6DDF1BEB-24B1-4C21-A819-1C2358625202}"/>
    <cellStyle name="Valuta 4 3 2 7 3" xfId="7726" xr:uid="{5DDC4DD2-49EE-494C-A5CA-A109913CDB51}"/>
    <cellStyle name="Valuta 4 3 2 7 3 2" xfId="19143" xr:uid="{2E7E8718-9044-4358-8358-0F71B55060F4}"/>
    <cellStyle name="Valuta 4 3 2 7 3 2 2" xfId="41980" xr:uid="{19A79951-DF1B-4248-9803-1C61BFCDE795}"/>
    <cellStyle name="Valuta 4 3 2 7 3 3" xfId="30563" xr:uid="{02F35A6F-6224-4CB7-91FE-4264BABC5FBE}"/>
    <cellStyle name="Valuta 4 3 2 7 4" xfId="13435" xr:uid="{06E56B13-49B7-4DD5-AA0E-A43343F2AF6E}"/>
    <cellStyle name="Valuta 4 3 2 7 4 2" xfId="36272" xr:uid="{8C38C720-FA56-4F5A-8572-94AC6862892A}"/>
    <cellStyle name="Valuta 4 3 2 7 5" xfId="24855" xr:uid="{3B955940-46FB-4F80-BED1-C04AE0384372}"/>
    <cellStyle name="Valuta 4 3 2 8" xfId="3444" xr:uid="{A2221C3C-7E8A-4283-8C63-C64C589D444E}"/>
    <cellStyle name="Valuta 4 3 2 8 2" xfId="9153" xr:uid="{F3B59453-5B56-4578-B8E9-CED75477F96E}"/>
    <cellStyle name="Valuta 4 3 2 8 2 2" xfId="20570" xr:uid="{A642AD4A-F3C8-4AC3-9104-7E0A81647F24}"/>
    <cellStyle name="Valuta 4 3 2 8 2 2 2" xfId="43407" xr:uid="{98041867-DF81-4BA1-8F4B-27FD538C33D5}"/>
    <cellStyle name="Valuta 4 3 2 8 2 3" xfId="31990" xr:uid="{A7E8E13B-2A2A-4224-8471-4DF13DEBDA83}"/>
    <cellStyle name="Valuta 4 3 2 8 3" xfId="14862" xr:uid="{E5F9B77E-2F3D-4D4C-9637-06B7FEE7040C}"/>
    <cellStyle name="Valuta 4 3 2 8 3 2" xfId="37699" xr:uid="{81A742CB-B705-447F-A36E-940000D44086}"/>
    <cellStyle name="Valuta 4 3 2 8 4" xfId="26282" xr:uid="{368C5647-80EF-4574-B8D6-7918934F16AC}"/>
    <cellStyle name="Valuta 4 3 2 9" xfId="6299" xr:uid="{ACEB8D4A-707E-4B36-A54C-7525D4286CCF}"/>
    <cellStyle name="Valuta 4 3 2 9 2" xfId="17716" xr:uid="{2F5F30C7-3F54-4EA4-AC9B-B88C96C7D314}"/>
    <cellStyle name="Valuta 4 3 2 9 2 2" xfId="40553" xr:uid="{3441AE1F-7BAB-44F9-859F-872CEB6CB546}"/>
    <cellStyle name="Valuta 4 3 2 9 3" xfId="29136" xr:uid="{B3695B4F-9D04-4778-814A-38DC8F68C8BB}"/>
    <cellStyle name="Valuta 4 3 3" xfId="535" xr:uid="{E1D8738E-0726-46E6-A964-270A8EFBD443}"/>
    <cellStyle name="Valuta 4 3 3 2" xfId="2118" xr:uid="{DB863E68-170F-46DB-B2DA-DE2C5EC5959E}"/>
    <cellStyle name="Valuta 4 3 3 2 2" xfId="4974" xr:uid="{08D7B2A0-7B9D-443A-8FA1-66A46EC0D293}"/>
    <cellStyle name="Valuta 4 3 3 2 2 2" xfId="10682" xr:uid="{99075DCB-8036-442E-8157-B3FF4DA4028A}"/>
    <cellStyle name="Valuta 4 3 3 2 2 2 2" xfId="22100" xr:uid="{4554691A-6599-477F-AB38-BF9F9F5E6245}"/>
    <cellStyle name="Valuta 4 3 3 2 2 2 2 2" xfId="44937" xr:uid="{884F7291-6C36-4B9E-8C69-B79C261CAE65}"/>
    <cellStyle name="Valuta 4 3 3 2 2 2 3" xfId="33520" xr:uid="{0DB2A077-2C32-4736-A9BA-35F0137C339D}"/>
    <cellStyle name="Valuta 4 3 3 2 2 3" xfId="16392" xr:uid="{4022401B-2B79-4799-A5C8-94A764449FAF}"/>
    <cellStyle name="Valuta 4 3 3 2 2 3 2" xfId="39229" xr:uid="{5783BB14-4325-4C73-80BA-A67146445898}"/>
    <cellStyle name="Valuta 4 3 3 2 2 4" xfId="27812" xr:uid="{13624FCC-0545-4571-AB0A-FF2F564246A7}"/>
    <cellStyle name="Valuta 4 3 3 2 3" xfId="7829" xr:uid="{B5B8F2CD-2F00-4613-9355-771A765362AF}"/>
    <cellStyle name="Valuta 4 3 3 2 3 2" xfId="19246" xr:uid="{0AB11555-A295-4B6D-8CC9-9CC127FF0ADF}"/>
    <cellStyle name="Valuta 4 3 3 2 3 2 2" xfId="42083" xr:uid="{18D79C30-E168-4A72-AB3B-514A28335BCE}"/>
    <cellStyle name="Valuta 4 3 3 2 3 3" xfId="30666" xr:uid="{CD0DBA28-21BB-4ECD-9237-4C936D2DDC06}"/>
    <cellStyle name="Valuta 4 3 3 2 4" xfId="13538" xr:uid="{4C3BC692-0BC8-4ADF-9904-F5C8181A642B}"/>
    <cellStyle name="Valuta 4 3 3 2 4 2" xfId="36375" xr:uid="{E81F2F83-4619-4AE2-9E4C-6D38D90535BC}"/>
    <cellStyle name="Valuta 4 3 3 2 5" xfId="24958" xr:uid="{2C5D1E99-6382-4CE7-AED2-792925071303}"/>
    <cellStyle name="Valuta 4 3 3 3" xfId="3547" xr:uid="{34D9387E-AAB1-4E2F-8A7E-DD2A6014BA9D}"/>
    <cellStyle name="Valuta 4 3 3 3 2" xfId="9256" xr:uid="{7E137A8E-18C0-403D-9B84-C380C0E96F2A}"/>
    <cellStyle name="Valuta 4 3 3 3 2 2" xfId="20673" xr:uid="{17A88ABC-244A-477F-8A0A-E896DAAB06A0}"/>
    <cellStyle name="Valuta 4 3 3 3 2 2 2" xfId="43510" xr:uid="{67C74939-B3C3-40EF-9FCA-60E2F97AB0C8}"/>
    <cellStyle name="Valuta 4 3 3 3 2 3" xfId="32093" xr:uid="{DFBD5A4A-9A01-4E05-B617-BC3CE8FE9D71}"/>
    <cellStyle name="Valuta 4 3 3 3 3" xfId="14965" xr:uid="{4A4DEFBA-1C07-4A95-8EC1-0CF3C9372863}"/>
    <cellStyle name="Valuta 4 3 3 3 3 2" xfId="37802" xr:uid="{E7DF8ADA-AAB5-43B3-B108-446BF5DCB39E}"/>
    <cellStyle name="Valuta 4 3 3 3 4" xfId="26385" xr:uid="{7062AA57-E1B2-499D-96CF-9FC56B4688F6}"/>
    <cellStyle name="Valuta 4 3 3 4" xfId="6402" xr:uid="{6AC5CB29-8FA0-47ED-8E08-2E8B5BCE9F4E}"/>
    <cellStyle name="Valuta 4 3 3 4 2" xfId="17819" xr:uid="{BD500E68-6004-4FA5-9AA4-68345B51076F}"/>
    <cellStyle name="Valuta 4 3 3 4 2 2" xfId="40656" xr:uid="{28683F78-8FEF-4B1C-BC09-8B68F81CC078}"/>
    <cellStyle name="Valuta 4 3 3 4 3" xfId="29239" xr:uid="{ACCCFDA7-BADF-4484-934C-BDEB46275655}"/>
    <cellStyle name="Valuta 4 3 3 5" xfId="12111" xr:uid="{B0EF6178-D3B4-4F39-AD42-1F07B16F23FA}"/>
    <cellStyle name="Valuta 4 3 3 5 2" xfId="34948" xr:uid="{30BC19F0-B4E4-430C-B9F2-1C11D862C85A}"/>
    <cellStyle name="Valuta 4 3 3 6" xfId="23531" xr:uid="{32BFBFF1-86A4-490F-A796-92F1B98013A3}"/>
    <cellStyle name="Valuta 4 3 4" xfId="798" xr:uid="{F3487E84-DDEF-4CDC-A16F-4C59861631C4}"/>
    <cellStyle name="Valuta 4 3 4 2" xfId="2335" xr:uid="{E4C59686-BC86-4218-ADE2-AFBAA59A25EF}"/>
    <cellStyle name="Valuta 4 3 4 2 2" xfId="5191" xr:uid="{533AC50A-5068-49F5-9687-A4FDD86E1A9C}"/>
    <cellStyle name="Valuta 4 3 4 2 2 2" xfId="10899" xr:uid="{B0DBFB42-14EC-4330-9C1F-F2BBEC170096}"/>
    <cellStyle name="Valuta 4 3 4 2 2 2 2" xfId="22317" xr:uid="{A61293CD-80CC-4A69-8228-4E00CE465E73}"/>
    <cellStyle name="Valuta 4 3 4 2 2 2 2 2" xfId="45154" xr:uid="{6A7F3029-B8F0-4D54-BCC3-3811ADA51782}"/>
    <cellStyle name="Valuta 4 3 4 2 2 2 3" xfId="33737" xr:uid="{2B01BD79-56CC-40C2-ABD6-32C62090CABC}"/>
    <cellStyle name="Valuta 4 3 4 2 2 3" xfId="16609" xr:uid="{FCBC2ACA-19F7-4DC4-AD8B-DFFCA29E3460}"/>
    <cellStyle name="Valuta 4 3 4 2 2 3 2" xfId="39446" xr:uid="{4842B3E4-11B6-4CBE-A2C6-23B50DEA4573}"/>
    <cellStyle name="Valuta 4 3 4 2 2 4" xfId="28029" xr:uid="{3439B4C5-7B0A-49D2-924B-C8E4271D774B}"/>
    <cellStyle name="Valuta 4 3 4 2 3" xfId="8046" xr:uid="{833293EA-7E0B-42A2-8DED-4B5E3321D515}"/>
    <cellStyle name="Valuta 4 3 4 2 3 2" xfId="19463" xr:uid="{B37D9B3D-9FB9-4E4D-838B-095459D69E02}"/>
    <cellStyle name="Valuta 4 3 4 2 3 2 2" xfId="42300" xr:uid="{756B72B6-A95D-430B-8B7D-31136AB031F5}"/>
    <cellStyle name="Valuta 4 3 4 2 3 3" xfId="30883" xr:uid="{5FD0F576-73D5-48D3-AA7B-4E3458DDB859}"/>
    <cellStyle name="Valuta 4 3 4 2 4" xfId="13755" xr:uid="{80613C2F-A64A-4902-A915-93FF8C53C6A6}"/>
    <cellStyle name="Valuta 4 3 4 2 4 2" xfId="36592" xr:uid="{3F629395-4931-4B58-9DD4-FC900CBA17CD}"/>
    <cellStyle name="Valuta 4 3 4 2 5" xfId="25175" xr:uid="{29BC8904-1AEF-45D8-8DFC-917BE198E03E}"/>
    <cellStyle name="Valuta 4 3 4 3" xfId="3764" xr:uid="{49624D67-D333-474D-A22F-7EDE9E31523F}"/>
    <cellStyle name="Valuta 4 3 4 3 2" xfId="9473" xr:uid="{35B8D05F-65AE-497B-BBF5-FBB0AE0633BF}"/>
    <cellStyle name="Valuta 4 3 4 3 2 2" xfId="20890" xr:uid="{B4A038D0-37BE-4AE4-93EF-7EA4E75EC27D}"/>
    <cellStyle name="Valuta 4 3 4 3 2 2 2" xfId="43727" xr:uid="{65D5DE18-E994-4DE0-BB16-F5693050D124}"/>
    <cellStyle name="Valuta 4 3 4 3 2 3" xfId="32310" xr:uid="{E5ECE49D-78C2-4495-8E54-1056DDFEADBE}"/>
    <cellStyle name="Valuta 4 3 4 3 3" xfId="15182" xr:uid="{594008AD-840C-4B83-8886-378E972A1159}"/>
    <cellStyle name="Valuta 4 3 4 3 3 2" xfId="38019" xr:uid="{BD2F69B8-F120-438E-85C3-6FFD14514BB2}"/>
    <cellStyle name="Valuta 4 3 4 3 4" xfId="26602" xr:uid="{E8C7AC25-ECE1-44CC-A1F1-0C47DC9A861D}"/>
    <cellStyle name="Valuta 4 3 4 4" xfId="6619" xr:uid="{349950DE-96C4-4FA9-B57E-AA7F264A7A80}"/>
    <cellStyle name="Valuta 4 3 4 4 2" xfId="18036" xr:uid="{9D29E2DB-C69F-4461-AF77-BCE0A3957D6B}"/>
    <cellStyle name="Valuta 4 3 4 4 2 2" xfId="40873" xr:uid="{3704902A-2119-4B6D-AC6B-D87BB41A92BC}"/>
    <cellStyle name="Valuta 4 3 4 4 3" xfId="29456" xr:uid="{E586958D-E1E1-43D0-8F7F-521A026F90D6}"/>
    <cellStyle name="Valuta 4 3 4 5" xfId="12328" xr:uid="{5FA00666-CC34-4E5C-97B8-227E0702B317}"/>
    <cellStyle name="Valuta 4 3 4 5 2" xfId="35165" xr:uid="{F39E985D-20EC-4B3D-816F-0E6F18016EFB}"/>
    <cellStyle name="Valuta 4 3 4 6" xfId="23748" xr:uid="{54E2CD96-6D5D-42C3-A47A-86BAA05DB58B}"/>
    <cellStyle name="Valuta 4 3 5" xfId="1045" xr:uid="{0D845381-7D7A-4FC7-9017-E0D1E941369E}"/>
    <cellStyle name="Valuta 4 3 5 2" xfId="2552" xr:uid="{0723610D-74D8-4213-B4BF-7411E47A9554}"/>
    <cellStyle name="Valuta 4 3 5 2 2" xfId="5408" xr:uid="{6F05A696-4FFA-4CB4-8C09-D4F09352062E}"/>
    <cellStyle name="Valuta 4 3 5 2 2 2" xfId="11116" xr:uid="{6E0110F3-FE34-49B4-8840-45A0FAB10283}"/>
    <cellStyle name="Valuta 4 3 5 2 2 2 2" xfId="22534" xr:uid="{054DCFF7-37FA-4E60-9CEA-324BFF344103}"/>
    <cellStyle name="Valuta 4 3 5 2 2 2 2 2" xfId="45371" xr:uid="{6D607698-DB4C-426E-A80C-A3A273F3F5DD}"/>
    <cellStyle name="Valuta 4 3 5 2 2 2 3" xfId="33954" xr:uid="{52F9F254-64FC-4F59-924A-EEAD2FB595F0}"/>
    <cellStyle name="Valuta 4 3 5 2 2 3" xfId="16826" xr:uid="{FCA731BC-A493-41EB-A6B0-BF9842CE3463}"/>
    <cellStyle name="Valuta 4 3 5 2 2 3 2" xfId="39663" xr:uid="{BBDB1D68-4930-4244-8F1B-26C50B71648A}"/>
    <cellStyle name="Valuta 4 3 5 2 2 4" xfId="28246" xr:uid="{61734DCA-9356-4828-AA27-6113A1FB2676}"/>
    <cellStyle name="Valuta 4 3 5 2 3" xfId="8263" xr:uid="{F07AE2E8-2D0F-417B-8FD0-E0FC8683C653}"/>
    <cellStyle name="Valuta 4 3 5 2 3 2" xfId="19680" xr:uid="{3F5BC99B-69D5-42AC-BF87-0F2337334418}"/>
    <cellStyle name="Valuta 4 3 5 2 3 2 2" xfId="42517" xr:uid="{87764B58-BDFE-4212-AF79-F1510BC4BB25}"/>
    <cellStyle name="Valuta 4 3 5 2 3 3" xfId="31100" xr:uid="{4AD481E1-0B14-490B-A6D2-299056072E38}"/>
    <cellStyle name="Valuta 4 3 5 2 4" xfId="13972" xr:uid="{A72EE975-EA21-49FB-BC08-97A9E8C4BEE2}"/>
    <cellStyle name="Valuta 4 3 5 2 4 2" xfId="36809" xr:uid="{E256F2F2-8B30-4829-ABC1-0CB3D83105DC}"/>
    <cellStyle name="Valuta 4 3 5 2 5" xfId="25392" xr:uid="{9AE18855-5639-4E4B-862B-9B17FFB9BD47}"/>
    <cellStyle name="Valuta 4 3 5 3" xfId="3981" xr:uid="{5B6093D7-B324-4D23-80DB-AA04D3027DA9}"/>
    <cellStyle name="Valuta 4 3 5 3 2" xfId="9690" xr:uid="{9E83C3FB-3D2E-4B63-AB09-686576E52D69}"/>
    <cellStyle name="Valuta 4 3 5 3 2 2" xfId="21107" xr:uid="{C976B5D0-3BB4-42C4-A6AA-56D7B6E64C22}"/>
    <cellStyle name="Valuta 4 3 5 3 2 2 2" xfId="43944" xr:uid="{8C673F6E-E508-4A4B-B69F-3A7563AE6BD5}"/>
    <cellStyle name="Valuta 4 3 5 3 2 3" xfId="32527" xr:uid="{96A124D5-318A-49BB-ACC0-19B09DEF5BB2}"/>
    <cellStyle name="Valuta 4 3 5 3 3" xfId="15399" xr:uid="{3007C70A-0834-4936-84AB-3758F75CDAF0}"/>
    <cellStyle name="Valuta 4 3 5 3 3 2" xfId="38236" xr:uid="{0F8009EB-76DF-454B-A975-3BADF1BF851E}"/>
    <cellStyle name="Valuta 4 3 5 3 4" xfId="26819" xr:uid="{9B7F7A60-F400-4EEA-8DCF-41D13BE25EFA}"/>
    <cellStyle name="Valuta 4 3 5 4" xfId="6836" xr:uid="{C7208961-2936-4A0E-A40F-3566DF31C300}"/>
    <cellStyle name="Valuta 4 3 5 4 2" xfId="18253" xr:uid="{F56CB6FA-7A37-4E07-AD23-89A86CF219E1}"/>
    <cellStyle name="Valuta 4 3 5 4 2 2" xfId="41090" xr:uid="{A8BE7D9D-0AC1-47D4-A43B-406EBD429C4D}"/>
    <cellStyle name="Valuta 4 3 5 4 3" xfId="29673" xr:uid="{546298C5-0F96-486D-B6E6-22E1F3B30ACD}"/>
    <cellStyle name="Valuta 4 3 5 5" xfId="12545" xr:uid="{DA6EB391-7E91-42CD-88D4-E8E4780EEBD2}"/>
    <cellStyle name="Valuta 4 3 5 5 2" xfId="35382" xr:uid="{68F8A950-8BEC-42BD-8890-D4732E7125BD}"/>
    <cellStyle name="Valuta 4 3 5 6" xfId="23965" xr:uid="{05CF93D1-E878-4075-A1D2-F810808EE8CA}"/>
    <cellStyle name="Valuta 4 3 6" xfId="1292" xr:uid="{4D8811BF-913F-4C13-B9EB-4AB04C0380E3}"/>
    <cellStyle name="Valuta 4 3 6 2" xfId="2769" xr:uid="{18EB10EC-6AF0-43C6-98B9-B1D775854D7D}"/>
    <cellStyle name="Valuta 4 3 6 2 2" xfId="5625" xr:uid="{D63687BC-D777-40EB-A0C8-F6E4CD4C489C}"/>
    <cellStyle name="Valuta 4 3 6 2 2 2" xfId="11333" xr:uid="{0729D3DE-47FB-46A0-95F2-E1F0C0DE2021}"/>
    <cellStyle name="Valuta 4 3 6 2 2 2 2" xfId="22751" xr:uid="{65CD8562-A4B8-40EE-901B-9FBA1DDB1027}"/>
    <cellStyle name="Valuta 4 3 6 2 2 2 2 2" xfId="45588" xr:uid="{F34369D8-B7D3-47C2-8651-3BE5691862D0}"/>
    <cellStyle name="Valuta 4 3 6 2 2 2 3" xfId="34171" xr:uid="{B9FB9A6C-001B-4A52-835C-CCF70A7D68A0}"/>
    <cellStyle name="Valuta 4 3 6 2 2 3" xfId="17043" xr:uid="{EBC275E9-2414-47E9-8063-B3C8B5CE0CD5}"/>
    <cellStyle name="Valuta 4 3 6 2 2 3 2" xfId="39880" xr:uid="{642F9F0D-BFEA-4424-849F-8D80EBB2C597}"/>
    <cellStyle name="Valuta 4 3 6 2 2 4" xfId="28463" xr:uid="{561B7333-2296-4AFD-A35C-8120B0900534}"/>
    <cellStyle name="Valuta 4 3 6 2 3" xfId="8480" xr:uid="{CDAEEC96-B3F8-4A1D-81FB-133CE59A3519}"/>
    <cellStyle name="Valuta 4 3 6 2 3 2" xfId="19897" xr:uid="{404528C5-C3AA-4DCC-957A-E186093C10DE}"/>
    <cellStyle name="Valuta 4 3 6 2 3 2 2" xfId="42734" xr:uid="{43587DF7-4039-4533-BB92-9C5F703130F0}"/>
    <cellStyle name="Valuta 4 3 6 2 3 3" xfId="31317" xr:uid="{6A4329DE-9088-459B-8611-8116563D1BD5}"/>
    <cellStyle name="Valuta 4 3 6 2 4" xfId="14189" xr:uid="{A76E9C99-C76E-45A2-B517-B7F712FF4365}"/>
    <cellStyle name="Valuta 4 3 6 2 4 2" xfId="37026" xr:uid="{6C97CED6-DEAA-4C51-B3C8-DC15ED708543}"/>
    <cellStyle name="Valuta 4 3 6 2 5" xfId="25609" xr:uid="{99FC1BF3-7662-45D6-9F05-9D50F67CB406}"/>
    <cellStyle name="Valuta 4 3 6 3" xfId="4198" xr:uid="{59219959-5D47-4D8C-B2A5-A40D9C35980F}"/>
    <cellStyle name="Valuta 4 3 6 3 2" xfId="9907" xr:uid="{A4D1718D-8B64-4F1E-A57A-15B0B37C176D}"/>
    <cellStyle name="Valuta 4 3 6 3 2 2" xfId="21324" xr:uid="{4FC5E045-7317-4075-8B09-4E9AF18156FC}"/>
    <cellStyle name="Valuta 4 3 6 3 2 2 2" xfId="44161" xr:uid="{87DE7792-DEC1-4E1B-8BCC-43A45FBADD94}"/>
    <cellStyle name="Valuta 4 3 6 3 2 3" xfId="32744" xr:uid="{B051E636-394B-42BA-A53D-8F7CD7A11F40}"/>
    <cellStyle name="Valuta 4 3 6 3 3" xfId="15616" xr:uid="{1522660C-B848-4AA7-8267-025A7F2CA1B7}"/>
    <cellStyle name="Valuta 4 3 6 3 3 2" xfId="38453" xr:uid="{1DB946F1-F1FC-4C14-A0F9-5A0B43868FA5}"/>
    <cellStyle name="Valuta 4 3 6 3 4" xfId="27036" xr:uid="{CA717B79-EB01-45EE-A406-8C5A16302704}"/>
    <cellStyle name="Valuta 4 3 6 4" xfId="7053" xr:uid="{713F9378-8A9F-4A89-ADF7-E5D1C7D35F8D}"/>
    <cellStyle name="Valuta 4 3 6 4 2" xfId="18470" xr:uid="{4BE590A7-F139-49C3-91FA-60C38119A6BF}"/>
    <cellStyle name="Valuta 4 3 6 4 2 2" xfId="41307" xr:uid="{145B6E25-08F8-41AF-9AFC-155BB3CB878F}"/>
    <cellStyle name="Valuta 4 3 6 4 3" xfId="29890" xr:uid="{A512B43F-9E1D-459E-863A-BD2226EF5165}"/>
    <cellStyle name="Valuta 4 3 6 5" xfId="12762" xr:uid="{1D7837E9-BCA5-4279-9551-5FE028A1A066}"/>
    <cellStyle name="Valuta 4 3 6 5 2" xfId="35599" xr:uid="{C9A89918-9911-44EE-9BE5-753911001ABD}"/>
    <cellStyle name="Valuta 4 3 6 6" xfId="24182" xr:uid="{FEF3EEED-503E-46FE-B57C-E260D73885A4}"/>
    <cellStyle name="Valuta 4 3 7" xfId="1539" xr:uid="{439809B7-AA79-4580-BC42-C6FA48FD1F2F}"/>
    <cellStyle name="Valuta 4 3 7 2" xfId="2986" xr:uid="{B2BAA76B-BD66-477C-8E40-BB500CCCE625}"/>
    <cellStyle name="Valuta 4 3 7 2 2" xfId="5842" xr:uid="{3D61D0E9-6305-46A8-AB9B-4E5B00EAFABD}"/>
    <cellStyle name="Valuta 4 3 7 2 2 2" xfId="11550" xr:uid="{BA3E63DC-0E64-422E-BA30-4BCF2D18EED7}"/>
    <cellStyle name="Valuta 4 3 7 2 2 2 2" xfId="22968" xr:uid="{5843F387-61D1-4B30-93CE-600883D559A9}"/>
    <cellStyle name="Valuta 4 3 7 2 2 2 2 2" xfId="45805" xr:uid="{FED1FCB3-4FE0-4154-9075-63B93FFD9805}"/>
    <cellStyle name="Valuta 4 3 7 2 2 2 3" xfId="34388" xr:uid="{E76CE0D0-50C5-4925-9E16-EE8A0600EF77}"/>
    <cellStyle name="Valuta 4 3 7 2 2 3" xfId="17260" xr:uid="{6346B050-D7AC-4154-BAFA-0B8540B4D6FD}"/>
    <cellStyle name="Valuta 4 3 7 2 2 3 2" xfId="40097" xr:uid="{F8539909-C2E5-47AE-A83E-5089B6FC56DF}"/>
    <cellStyle name="Valuta 4 3 7 2 2 4" xfId="28680" xr:uid="{B8935DAB-B5EC-4C28-AA76-0976FB154090}"/>
    <cellStyle name="Valuta 4 3 7 2 3" xfId="8697" xr:uid="{99F2C251-E654-4E3B-9EA1-685578462B7D}"/>
    <cellStyle name="Valuta 4 3 7 2 3 2" xfId="20114" xr:uid="{CF62C5C6-57B8-4E57-AF88-A5422F0FA80D}"/>
    <cellStyle name="Valuta 4 3 7 2 3 2 2" xfId="42951" xr:uid="{2AA6D638-3459-4E1A-9661-209D120E98FC}"/>
    <cellStyle name="Valuta 4 3 7 2 3 3" xfId="31534" xr:uid="{465B881D-24A3-4F35-95F0-E787A7DBDC2B}"/>
    <cellStyle name="Valuta 4 3 7 2 4" xfId="14406" xr:uid="{9E613B92-10A4-45AC-95BC-A913579716E8}"/>
    <cellStyle name="Valuta 4 3 7 2 4 2" xfId="37243" xr:uid="{0437694E-B28E-4DBD-AB83-74CCB924E140}"/>
    <cellStyle name="Valuta 4 3 7 2 5" xfId="25826" xr:uid="{A2DB7FE8-B6A2-4288-8F68-0A969CFFBBA3}"/>
    <cellStyle name="Valuta 4 3 7 3" xfId="4415" xr:uid="{F5791216-5A53-4D1F-92F6-E9E4EC060EDF}"/>
    <cellStyle name="Valuta 4 3 7 3 2" xfId="10124" xr:uid="{08E32F79-B1CA-4D7E-9232-2B35B2D00DEF}"/>
    <cellStyle name="Valuta 4 3 7 3 2 2" xfId="21541" xr:uid="{AB5D43E6-252C-4F17-8B77-9928814A906A}"/>
    <cellStyle name="Valuta 4 3 7 3 2 2 2" xfId="44378" xr:uid="{A1F012ED-F344-4C92-BF25-E86F959B8F25}"/>
    <cellStyle name="Valuta 4 3 7 3 2 3" xfId="32961" xr:uid="{B826EDCF-20C1-408B-A163-81CB1CDF3E83}"/>
    <cellStyle name="Valuta 4 3 7 3 3" xfId="15833" xr:uid="{95A3B040-7A47-45FD-8E30-C837324EFBF9}"/>
    <cellStyle name="Valuta 4 3 7 3 3 2" xfId="38670" xr:uid="{9CC5744E-84C1-402D-A078-E9981AB9ABA2}"/>
    <cellStyle name="Valuta 4 3 7 3 4" xfId="27253" xr:uid="{4E085461-FE8D-4242-BA72-F75EC7E3DE52}"/>
    <cellStyle name="Valuta 4 3 7 4" xfId="7270" xr:uid="{80998075-CD74-480E-B1EE-E067F0D70E85}"/>
    <cellStyle name="Valuta 4 3 7 4 2" xfId="18687" xr:uid="{BF9065B8-EA87-4C65-B7D9-AA964BBC7D80}"/>
    <cellStyle name="Valuta 4 3 7 4 2 2" xfId="41524" xr:uid="{99AF0D3E-C723-419A-8FAF-BD4A2C07B3C9}"/>
    <cellStyle name="Valuta 4 3 7 4 3" xfId="30107" xr:uid="{51DDF448-36AD-4300-84F7-F0308D002F34}"/>
    <cellStyle name="Valuta 4 3 7 5" xfId="12979" xr:uid="{F679BF2C-66A9-45AF-AB85-DF4B60378E51}"/>
    <cellStyle name="Valuta 4 3 7 5 2" xfId="35816" xr:uid="{1ABCB256-8488-40B1-97E0-98985D5B9434}"/>
    <cellStyle name="Valuta 4 3 7 6" xfId="24399" xr:uid="{2E8A2626-0675-4CE5-A7E9-ADBE271BADA1}"/>
    <cellStyle name="Valuta 4 3 8" xfId="1880" xr:uid="{3145D91B-848D-4857-8F6F-5CC4C58A8102}"/>
    <cellStyle name="Valuta 4 3 8 2" xfId="4736" xr:uid="{EB015246-2CB9-4E3A-B9BA-13C47DA864F9}"/>
    <cellStyle name="Valuta 4 3 8 2 2" xfId="10445" xr:uid="{E041B901-8D67-42A8-940F-F588ADA37A41}"/>
    <cellStyle name="Valuta 4 3 8 2 2 2" xfId="21862" xr:uid="{C589368A-0B35-4799-AFFA-ACFAC51BB29D}"/>
    <cellStyle name="Valuta 4 3 8 2 2 2 2" xfId="44699" xr:uid="{E1C4BA8A-1C84-42AD-B908-8BF195DFB5E6}"/>
    <cellStyle name="Valuta 4 3 8 2 2 3" xfId="33282" xr:uid="{CEE33CBF-1A7F-4353-A7C1-864595AF9123}"/>
    <cellStyle name="Valuta 4 3 8 2 3" xfId="16154" xr:uid="{AF01F1F7-AAAF-456B-B7DB-25A67628C747}"/>
    <cellStyle name="Valuta 4 3 8 2 3 2" xfId="38991" xr:uid="{89BBA9FB-C13D-4DF1-93AD-882CBC728873}"/>
    <cellStyle name="Valuta 4 3 8 2 4" xfId="27574" xr:uid="{0B576037-D17B-4EA5-B639-C22A72DD2AD2}"/>
    <cellStyle name="Valuta 4 3 8 3" xfId="7591" xr:uid="{416C998F-1116-4D6B-80DE-9848344F8762}"/>
    <cellStyle name="Valuta 4 3 8 3 2" xfId="19008" xr:uid="{E83FED8E-E87D-4E32-9EAF-5F37438A8963}"/>
    <cellStyle name="Valuta 4 3 8 3 2 2" xfId="41845" xr:uid="{1E8EA2B4-CCAF-4DEF-B7E5-CEA6CB9CF689}"/>
    <cellStyle name="Valuta 4 3 8 3 3" xfId="30428" xr:uid="{D240DA78-B4C5-499D-A510-C7DD5FE2CBE9}"/>
    <cellStyle name="Valuta 4 3 8 4" xfId="13300" xr:uid="{A0BEADB3-5056-4A66-BBD3-99FBF2BC685F}"/>
    <cellStyle name="Valuta 4 3 8 4 2" xfId="36137" xr:uid="{9EC7B915-E072-48B4-A86A-1C2C03454068}"/>
    <cellStyle name="Valuta 4 3 8 5" xfId="24720" xr:uid="{63E66134-4FB8-4EC3-8126-8A6310991AF2}"/>
    <cellStyle name="Valuta 4 3 9" xfId="3309" xr:uid="{EB00DE69-F559-4DE7-ADC0-FF007EE301B1}"/>
    <cellStyle name="Valuta 4 3 9 2" xfId="9018" xr:uid="{37E97FCF-358D-41D7-BCDA-20E690B2FB93}"/>
    <cellStyle name="Valuta 4 3 9 2 2" xfId="20435" xr:uid="{2525B1B8-5EC5-494E-B20C-72E97821B328}"/>
    <cellStyle name="Valuta 4 3 9 2 2 2" xfId="43272" xr:uid="{DECFAD9A-A56B-4062-B432-92ADAF62045D}"/>
    <cellStyle name="Valuta 4 3 9 2 3" xfId="31855" xr:uid="{DAD7821C-555B-4E50-A2C6-53BE436839CE}"/>
    <cellStyle name="Valuta 4 3 9 3" xfId="14727" xr:uid="{D7973722-49C8-481D-B900-5ED2854E8959}"/>
    <cellStyle name="Valuta 4 3 9 3 2" xfId="37564" xr:uid="{DAE44E1F-52F3-4EC5-8610-666157CB6452}"/>
    <cellStyle name="Valuta 4 3 9 4" xfId="26147" xr:uid="{9DA5DDE6-6FFD-486C-8B57-16C605F9C4CA}"/>
    <cellStyle name="Valuta 4 4" xfId="342" xr:uid="{2A59632A-6CC8-46D7-A2BA-FFA6F9EB7EF7}"/>
    <cellStyle name="Valuta 4 4 2" xfId="1967" xr:uid="{5503EEFA-091C-4BAA-8C6C-9BA9FB0B94AD}"/>
    <cellStyle name="Valuta 4 4 2 2" xfId="4823" xr:uid="{7FC82F9E-5BCA-418F-B2EC-F1972D563981}"/>
    <cellStyle name="Valuta 4 4 2 2 2" xfId="10532" xr:uid="{CD11D43D-3104-456B-949E-896F44F13CED}"/>
    <cellStyle name="Valuta 4 4 2 2 2 2" xfId="21949" xr:uid="{ACEDCFB9-2FDB-40BF-8357-AD6ECD747785}"/>
    <cellStyle name="Valuta 4 4 2 2 2 2 2" xfId="44786" xr:uid="{65F51E15-6E36-4FB8-8C69-8F4FB05732EB}"/>
    <cellStyle name="Valuta 4 4 2 2 2 3" xfId="33369" xr:uid="{F0F5BF1C-178F-4DEA-BF78-889B38363F84}"/>
    <cellStyle name="Valuta 4 4 2 2 3" xfId="16241" xr:uid="{F5975134-83EF-4D7C-8D60-E1413749012F}"/>
    <cellStyle name="Valuta 4 4 2 2 3 2" xfId="39078" xr:uid="{B49BD4A9-2BF2-4039-B59B-6D9415FAA313}"/>
    <cellStyle name="Valuta 4 4 2 2 4" xfId="27661" xr:uid="{D84FFF5E-577D-4E65-B504-4D3C0EB3CB4C}"/>
    <cellStyle name="Valuta 4 4 2 3" xfId="7678" xr:uid="{5DFF79D4-EB81-4A4B-9762-275A5783C288}"/>
    <cellStyle name="Valuta 4 4 2 3 2" xfId="19095" xr:uid="{660CFC8C-B6DA-4470-8094-C24FAA942CC7}"/>
    <cellStyle name="Valuta 4 4 2 3 2 2" xfId="41932" xr:uid="{EF1C3471-B70D-4628-B122-DF6C85C90F74}"/>
    <cellStyle name="Valuta 4 4 2 3 3" xfId="30515" xr:uid="{39DDDE8B-6F26-42D5-9DBF-35B8D77EDD31}"/>
    <cellStyle name="Valuta 4 4 2 4" xfId="13387" xr:uid="{0839F1DF-70CA-4836-87C5-F6C0E0CB3267}"/>
    <cellStyle name="Valuta 4 4 2 4 2" xfId="36224" xr:uid="{73091F9E-25CF-4C92-B213-01EB98769746}"/>
    <cellStyle name="Valuta 4 4 2 5" xfId="24807" xr:uid="{42529042-BB3D-4C91-A584-A5B1AAA64C23}"/>
    <cellStyle name="Valuta 4 4 3" xfId="3396" xr:uid="{DD5BF1BE-09F0-48AE-8705-B0E1F92A86E4}"/>
    <cellStyle name="Valuta 4 4 3 2" xfId="9105" xr:uid="{A476860E-6F60-4E24-AD5B-AC50F51F892D}"/>
    <cellStyle name="Valuta 4 4 3 2 2" xfId="20522" xr:uid="{831F27E8-8942-4C80-BC8F-BDB4BD29D5E6}"/>
    <cellStyle name="Valuta 4 4 3 2 2 2" xfId="43359" xr:uid="{68805500-F7EF-42DB-9392-687A9B857027}"/>
    <cellStyle name="Valuta 4 4 3 2 3" xfId="31942" xr:uid="{64441683-2A26-47D2-A65D-39D5EEC31DD3}"/>
    <cellStyle name="Valuta 4 4 3 3" xfId="14814" xr:uid="{E76CD76A-725F-41D1-8190-304CBECAB5C6}"/>
    <cellStyle name="Valuta 4 4 3 3 2" xfId="37651" xr:uid="{71AD3842-9E59-4AC7-A59A-395E35D274C6}"/>
    <cellStyle name="Valuta 4 4 3 4" xfId="26234" xr:uid="{67DACCB7-6564-4AAF-B204-C46715B60F75}"/>
    <cellStyle name="Valuta 4 4 4" xfId="6251" xr:uid="{F0AC39E6-6C1E-4883-97DB-3A42EDE39F98}"/>
    <cellStyle name="Valuta 4 4 4 2" xfId="17668" xr:uid="{D4042E72-243F-4E1C-A0A2-049339E3B496}"/>
    <cellStyle name="Valuta 4 4 4 2 2" xfId="40505" xr:uid="{7C59404E-DDBE-4661-B658-50C7F6D42B57}"/>
    <cellStyle name="Valuta 4 4 4 3" xfId="29088" xr:uid="{9471DEA5-9477-43F5-BEBB-3CA78FD0AB95}"/>
    <cellStyle name="Valuta 4 4 5" xfId="11960" xr:uid="{AF05892F-FA9F-4CBD-86F4-A2C3D61C3914}"/>
    <cellStyle name="Valuta 4 4 5 2" xfId="34797" xr:uid="{D2C40E26-540A-47F7-BAA9-15637BCD6423}"/>
    <cellStyle name="Valuta 4 4 6" xfId="23380" xr:uid="{54A5A533-D7D9-493E-A95A-E2D9FD8E4FEC}"/>
    <cellStyle name="Valuta 4 5" xfId="375" xr:uid="{C92F118E-7BDF-4C60-ABA4-FD89B19561AF}"/>
    <cellStyle name="Valuta 4 5 10" xfId="11978" xr:uid="{1BE55302-FC24-4FBD-B86F-A4DB0E011F36}"/>
    <cellStyle name="Valuta 4 5 10 2" xfId="34815" xr:uid="{EB11B6CD-FCCB-4789-8290-2D9C313EA4C0}"/>
    <cellStyle name="Valuta 4 5 11" xfId="23398" xr:uid="{E0197969-E106-41E2-8085-6B6E7F9EB421}"/>
    <cellStyle name="Valuta 4 5 2" xfId="630" xr:uid="{E6B30976-B8AE-4859-8E9C-02E16876F4B2}"/>
    <cellStyle name="Valuta 4 5 2 2" xfId="2202" xr:uid="{1488F904-1A4A-4E58-92FD-DB7770C537E7}"/>
    <cellStyle name="Valuta 4 5 2 2 2" xfId="5058" xr:uid="{72E5CAC3-796A-466F-A04A-267BAFBED73A}"/>
    <cellStyle name="Valuta 4 5 2 2 2 2" xfId="10766" xr:uid="{786488D3-829F-4E67-93D1-8D27BB753BC6}"/>
    <cellStyle name="Valuta 4 5 2 2 2 2 2" xfId="22184" xr:uid="{A7C6663B-D78E-4F2E-AAA2-FCC51323C762}"/>
    <cellStyle name="Valuta 4 5 2 2 2 2 2 2" xfId="45021" xr:uid="{4225CFF1-18CB-46DD-8C95-B41052001C2C}"/>
    <cellStyle name="Valuta 4 5 2 2 2 2 3" xfId="33604" xr:uid="{9D9300CC-307F-4AD8-9411-D85BCA7B97C3}"/>
    <cellStyle name="Valuta 4 5 2 2 2 3" xfId="16476" xr:uid="{50DB0209-B7F2-4C40-86DC-30A69B896CE9}"/>
    <cellStyle name="Valuta 4 5 2 2 2 3 2" xfId="39313" xr:uid="{4D535F83-EC84-4373-9C83-F26432355EB8}"/>
    <cellStyle name="Valuta 4 5 2 2 2 4" xfId="27896" xr:uid="{61947836-C27E-4E42-9C46-4ED94046F5F5}"/>
    <cellStyle name="Valuta 4 5 2 2 3" xfId="7913" xr:uid="{83027A7B-4983-44E6-9424-E28CBEE85FC8}"/>
    <cellStyle name="Valuta 4 5 2 2 3 2" xfId="19330" xr:uid="{D5823527-C1B8-4D6B-B183-906749943A6B}"/>
    <cellStyle name="Valuta 4 5 2 2 3 2 2" xfId="42167" xr:uid="{91A54281-C91F-41B9-9042-9DFFE6481360}"/>
    <cellStyle name="Valuta 4 5 2 2 3 3" xfId="30750" xr:uid="{F7FFEE66-E815-4F8A-AE9D-EED5587E69DB}"/>
    <cellStyle name="Valuta 4 5 2 2 4" xfId="13622" xr:uid="{1D287B73-A14E-4A0A-B52F-F6E863F88023}"/>
    <cellStyle name="Valuta 4 5 2 2 4 2" xfId="36459" xr:uid="{3545CB08-3532-4DB0-83DF-A78F98805D7A}"/>
    <cellStyle name="Valuta 4 5 2 2 5" xfId="25042" xr:uid="{F1504757-30A0-4239-B144-46DE4F65A3D2}"/>
    <cellStyle name="Valuta 4 5 2 3" xfId="3631" xr:uid="{D52295C9-F4BE-4903-B9A4-F283B33AA013}"/>
    <cellStyle name="Valuta 4 5 2 3 2" xfId="9340" xr:uid="{2B13856F-B5FB-42F5-9EA3-3950174C8959}"/>
    <cellStyle name="Valuta 4 5 2 3 2 2" xfId="20757" xr:uid="{9BD4B72B-7170-4DF6-A471-3D4A403E7CCD}"/>
    <cellStyle name="Valuta 4 5 2 3 2 2 2" xfId="43594" xr:uid="{C9DFF87B-0131-4AE8-9554-5E094009A07C}"/>
    <cellStyle name="Valuta 4 5 2 3 2 3" xfId="32177" xr:uid="{6B6DB3C4-0D71-4D89-902B-AC44340517C4}"/>
    <cellStyle name="Valuta 4 5 2 3 3" xfId="15049" xr:uid="{7CDE7CF2-4B57-480A-BCA1-E0A840437FDD}"/>
    <cellStyle name="Valuta 4 5 2 3 3 2" xfId="37886" xr:uid="{C484F69B-15A7-4ADC-9914-5312A88821CF}"/>
    <cellStyle name="Valuta 4 5 2 3 4" xfId="26469" xr:uid="{763B3968-7689-4F8F-88A0-252988CA6134}"/>
    <cellStyle name="Valuta 4 5 2 4" xfId="6486" xr:uid="{684552A0-58D2-4BC1-89D4-49E68BB894A9}"/>
    <cellStyle name="Valuta 4 5 2 4 2" xfId="17903" xr:uid="{26004513-D018-4A85-8688-D63FD02010B6}"/>
    <cellStyle name="Valuta 4 5 2 4 2 2" xfId="40740" xr:uid="{C7DA3A74-EE2E-4EAB-A0E7-5A06E35124D4}"/>
    <cellStyle name="Valuta 4 5 2 4 3" xfId="29323" xr:uid="{AE878060-E153-4D80-A9AC-6FA96D2DBEB5}"/>
    <cellStyle name="Valuta 4 5 2 5" xfId="12195" xr:uid="{CDE8BAF0-C7D1-49FE-9648-0292DDBF73F4}"/>
    <cellStyle name="Valuta 4 5 2 5 2" xfId="35032" xr:uid="{87B72421-5DA5-4CDF-973A-3F0874866520}"/>
    <cellStyle name="Valuta 4 5 2 6" xfId="23615" xr:uid="{C91DAD42-447E-45A3-89DA-4B66A1F05CA6}"/>
    <cellStyle name="Valuta 4 5 3" xfId="890" xr:uid="{19365541-083A-4E79-8A66-DB0400A0A588}"/>
    <cellStyle name="Valuta 4 5 3 2" xfId="2419" xr:uid="{6E1E7BC0-13E4-4A86-85C6-394C4502C92D}"/>
    <cellStyle name="Valuta 4 5 3 2 2" xfId="5275" xr:uid="{D0279772-BC80-4315-B42F-E58EF60E3788}"/>
    <cellStyle name="Valuta 4 5 3 2 2 2" xfId="10983" xr:uid="{CE3261E2-691D-4E65-A214-E8D0DECBBF87}"/>
    <cellStyle name="Valuta 4 5 3 2 2 2 2" xfId="22401" xr:uid="{2F5A1A16-DBA0-4584-989D-43A810AD0D6C}"/>
    <cellStyle name="Valuta 4 5 3 2 2 2 2 2" xfId="45238" xr:uid="{6C02969D-A1F6-46AF-9C39-547CEBB82660}"/>
    <cellStyle name="Valuta 4 5 3 2 2 2 3" xfId="33821" xr:uid="{CDA2F8FA-AB59-41A4-9117-F8587DD3B9A5}"/>
    <cellStyle name="Valuta 4 5 3 2 2 3" xfId="16693" xr:uid="{93285847-91B0-42B0-9055-5493C3B11D2B}"/>
    <cellStyle name="Valuta 4 5 3 2 2 3 2" xfId="39530" xr:uid="{68B765FA-4380-4AB2-8804-DCFF37A75BFE}"/>
    <cellStyle name="Valuta 4 5 3 2 2 4" xfId="28113" xr:uid="{E8806D9C-767D-44A1-BC89-A2E26EEAFDCA}"/>
    <cellStyle name="Valuta 4 5 3 2 3" xfId="8130" xr:uid="{C33B76C4-781E-4F6B-81AC-33089A5EF466}"/>
    <cellStyle name="Valuta 4 5 3 2 3 2" xfId="19547" xr:uid="{A3D39DED-7592-4FB9-993E-4BFBF70CBC70}"/>
    <cellStyle name="Valuta 4 5 3 2 3 2 2" xfId="42384" xr:uid="{CC382314-D585-482B-B1FD-D2AC77479E26}"/>
    <cellStyle name="Valuta 4 5 3 2 3 3" xfId="30967" xr:uid="{F9F8EE72-B8A0-4300-AB6E-C23512BA7926}"/>
    <cellStyle name="Valuta 4 5 3 2 4" xfId="13839" xr:uid="{778C5B2D-111E-4EA3-814D-B6A4B3E0BE3A}"/>
    <cellStyle name="Valuta 4 5 3 2 4 2" xfId="36676" xr:uid="{4882ECDC-6D8B-4C84-A8A4-E90B0E3E2DB0}"/>
    <cellStyle name="Valuta 4 5 3 2 5" xfId="25259" xr:uid="{1797CE24-0D19-4F5A-97D2-E57AC4C4D508}"/>
    <cellStyle name="Valuta 4 5 3 3" xfId="3848" xr:uid="{5D340844-F6BA-45B4-8408-F9FA27C994AA}"/>
    <cellStyle name="Valuta 4 5 3 3 2" xfId="9557" xr:uid="{887A7BA6-7F6F-4DB5-9CB8-8B997BCEF3BC}"/>
    <cellStyle name="Valuta 4 5 3 3 2 2" xfId="20974" xr:uid="{E7F276F9-09F1-429F-B478-A84C5A65413B}"/>
    <cellStyle name="Valuta 4 5 3 3 2 2 2" xfId="43811" xr:uid="{D14C62E5-CD3F-44C3-9A3F-626B970F8881}"/>
    <cellStyle name="Valuta 4 5 3 3 2 3" xfId="32394" xr:uid="{EB4DDF84-0BB4-444F-A6C7-35B2DFF70361}"/>
    <cellStyle name="Valuta 4 5 3 3 3" xfId="15266" xr:uid="{540B52D4-023E-4CD0-8111-F02B738F1073}"/>
    <cellStyle name="Valuta 4 5 3 3 3 2" xfId="38103" xr:uid="{7A027ECF-C71A-48C8-B13D-DBF1E725AF02}"/>
    <cellStyle name="Valuta 4 5 3 3 4" xfId="26686" xr:uid="{3FF3E29A-010F-4319-A0AA-6B7644F604BF}"/>
    <cellStyle name="Valuta 4 5 3 4" xfId="6703" xr:uid="{04E2B779-5CA3-4463-BFB8-BF515632A023}"/>
    <cellStyle name="Valuta 4 5 3 4 2" xfId="18120" xr:uid="{A8FE489E-1130-4CD4-A02D-16436C4493D3}"/>
    <cellStyle name="Valuta 4 5 3 4 2 2" xfId="40957" xr:uid="{7E5E0445-AD09-4537-ACB2-1EB9C74F49C6}"/>
    <cellStyle name="Valuta 4 5 3 4 3" xfId="29540" xr:uid="{22DEFBFD-21AD-4001-B6A1-2DF779F1DCBA}"/>
    <cellStyle name="Valuta 4 5 3 5" xfId="12412" xr:uid="{653D1A21-061E-4B9B-B7F7-C556580322CC}"/>
    <cellStyle name="Valuta 4 5 3 5 2" xfId="35249" xr:uid="{CB0AB5E5-DC80-4445-A314-9D4B08AFE243}"/>
    <cellStyle name="Valuta 4 5 3 6" xfId="23832" xr:uid="{ED034B6F-BC1A-4414-BFEC-3C7CA718F247}"/>
    <cellStyle name="Valuta 4 5 4" xfId="1137" xr:uid="{2C7F4D7C-D3B9-4392-952D-A5554D268E6C}"/>
    <cellStyle name="Valuta 4 5 4 2" xfId="2636" xr:uid="{CF0EF502-4FD4-4B94-863F-C2ECC003336F}"/>
    <cellStyle name="Valuta 4 5 4 2 2" xfId="5492" xr:uid="{429673EE-A014-4104-BFF4-592D339B7676}"/>
    <cellStyle name="Valuta 4 5 4 2 2 2" xfId="11200" xr:uid="{B2EE079B-1798-4636-B1A7-14D36FEAC92E}"/>
    <cellStyle name="Valuta 4 5 4 2 2 2 2" xfId="22618" xr:uid="{EFE8767C-E51C-4FDB-AE7F-A6EEC1F4125B}"/>
    <cellStyle name="Valuta 4 5 4 2 2 2 2 2" xfId="45455" xr:uid="{A66A1966-A2C1-42FD-BAB1-24C11015D2C4}"/>
    <cellStyle name="Valuta 4 5 4 2 2 2 3" xfId="34038" xr:uid="{6BBD887A-EA86-4773-846E-55477153E761}"/>
    <cellStyle name="Valuta 4 5 4 2 2 3" xfId="16910" xr:uid="{064C862B-31E4-4615-B0FD-B152F49A383D}"/>
    <cellStyle name="Valuta 4 5 4 2 2 3 2" xfId="39747" xr:uid="{FD572817-07F1-43C5-8C21-B158D247D6A3}"/>
    <cellStyle name="Valuta 4 5 4 2 2 4" xfId="28330" xr:uid="{9BAE4198-DD97-4CCB-98E5-CEBEDA52EB2F}"/>
    <cellStyle name="Valuta 4 5 4 2 3" xfId="8347" xr:uid="{3531F67A-DD0D-4F07-B0C9-EFF0B29C1892}"/>
    <cellStyle name="Valuta 4 5 4 2 3 2" xfId="19764" xr:uid="{D71306EC-AC01-4731-9E36-2CD9E2DE8F20}"/>
    <cellStyle name="Valuta 4 5 4 2 3 2 2" xfId="42601" xr:uid="{035ECB90-17A1-4BA8-8F32-D46B955E3B0A}"/>
    <cellStyle name="Valuta 4 5 4 2 3 3" xfId="31184" xr:uid="{C5218382-1CA8-40F2-ADBF-DF099A4C2E59}"/>
    <cellStyle name="Valuta 4 5 4 2 4" xfId="14056" xr:uid="{41ED2BEC-F095-4F57-A6FB-287B2983C193}"/>
    <cellStyle name="Valuta 4 5 4 2 4 2" xfId="36893" xr:uid="{79BAECD6-11DA-499B-BA5E-29167289762C}"/>
    <cellStyle name="Valuta 4 5 4 2 5" xfId="25476" xr:uid="{C127F0E2-AB93-48DC-8D83-C80049D34C61}"/>
    <cellStyle name="Valuta 4 5 4 3" xfId="4065" xr:uid="{0AB339E1-1C96-4666-B42A-8848065F9A7C}"/>
    <cellStyle name="Valuta 4 5 4 3 2" xfId="9774" xr:uid="{3EDDDCB9-4D8B-441C-ABF9-3D6F8682B30B}"/>
    <cellStyle name="Valuta 4 5 4 3 2 2" xfId="21191" xr:uid="{284EA08B-966A-4C86-8883-8EE299CEB490}"/>
    <cellStyle name="Valuta 4 5 4 3 2 2 2" xfId="44028" xr:uid="{C743850B-BA71-43EA-A7C9-E8B1D1BD396E}"/>
    <cellStyle name="Valuta 4 5 4 3 2 3" xfId="32611" xr:uid="{C473AE0E-4AD3-4B05-AF1A-8F7DF15D04DF}"/>
    <cellStyle name="Valuta 4 5 4 3 3" xfId="15483" xr:uid="{3E83BBF7-B15A-4812-80C7-7D2D5EF32CAC}"/>
    <cellStyle name="Valuta 4 5 4 3 3 2" xfId="38320" xr:uid="{1EBF9F5D-ED77-4F45-A93E-0913988A2079}"/>
    <cellStyle name="Valuta 4 5 4 3 4" xfId="26903" xr:uid="{A21C404D-7FB5-45C3-ACE2-3CCA24339863}"/>
    <cellStyle name="Valuta 4 5 4 4" xfId="6920" xr:uid="{7EABAF86-4FAE-4993-A368-D35D7B78D3ED}"/>
    <cellStyle name="Valuta 4 5 4 4 2" xfId="18337" xr:uid="{8FF6FC6E-AD57-4407-BF85-82C2DA01B4F7}"/>
    <cellStyle name="Valuta 4 5 4 4 2 2" xfId="41174" xr:uid="{B4031B79-FE71-4F05-858B-8313E07757BB}"/>
    <cellStyle name="Valuta 4 5 4 4 3" xfId="29757" xr:uid="{241F9115-29A7-467E-BDBF-1271100C1F7F}"/>
    <cellStyle name="Valuta 4 5 4 5" xfId="12629" xr:uid="{0AB81ECD-2DC5-4A95-95AA-AC23435BB4AC}"/>
    <cellStyle name="Valuta 4 5 4 5 2" xfId="35466" xr:uid="{1EDBE790-255E-432E-AB79-49231C02DDBE}"/>
    <cellStyle name="Valuta 4 5 4 6" xfId="24049" xr:uid="{9B986739-10E1-4513-9AA9-A20009E940A7}"/>
    <cellStyle name="Valuta 4 5 5" xfId="1384" xr:uid="{016A6D0A-2F6A-426D-9782-22EC9A4A1164}"/>
    <cellStyle name="Valuta 4 5 5 2" xfId="2853" xr:uid="{889C1158-2829-4B3F-9466-E4FEBF8F253B}"/>
    <cellStyle name="Valuta 4 5 5 2 2" xfId="5709" xr:uid="{ACB2D823-1541-4B9A-8317-BA4A30BBDDBF}"/>
    <cellStyle name="Valuta 4 5 5 2 2 2" xfId="11417" xr:uid="{FFDF2F50-7563-4C60-BC01-A5311FBB3C12}"/>
    <cellStyle name="Valuta 4 5 5 2 2 2 2" xfId="22835" xr:uid="{18CDD21A-B330-4B2D-8CA2-7C7DC06DBBF0}"/>
    <cellStyle name="Valuta 4 5 5 2 2 2 2 2" xfId="45672" xr:uid="{B0D1B53F-1020-45CF-BEC3-544A09A412F1}"/>
    <cellStyle name="Valuta 4 5 5 2 2 2 3" xfId="34255" xr:uid="{DE9BF27B-D69F-4A8E-925A-640336B0CC02}"/>
    <cellStyle name="Valuta 4 5 5 2 2 3" xfId="17127" xr:uid="{9D18D9EE-2606-4520-8EFD-58B69CD30489}"/>
    <cellStyle name="Valuta 4 5 5 2 2 3 2" xfId="39964" xr:uid="{2743DD28-41CE-4598-8464-44917C520D04}"/>
    <cellStyle name="Valuta 4 5 5 2 2 4" xfId="28547" xr:uid="{D115E727-7A24-471E-9924-65F839722C8D}"/>
    <cellStyle name="Valuta 4 5 5 2 3" xfId="8564" xr:uid="{DCA64E9B-939F-43FA-A2AB-4AF7E1176575}"/>
    <cellStyle name="Valuta 4 5 5 2 3 2" xfId="19981" xr:uid="{3E530EB1-4E4D-427E-8DAF-718C9D6F3AB9}"/>
    <cellStyle name="Valuta 4 5 5 2 3 2 2" xfId="42818" xr:uid="{94CADD55-758E-42E1-90DE-A606D53969FD}"/>
    <cellStyle name="Valuta 4 5 5 2 3 3" xfId="31401" xr:uid="{7F87506B-26A0-40E5-8DAA-EB18A33EF7F7}"/>
    <cellStyle name="Valuta 4 5 5 2 4" xfId="14273" xr:uid="{A747AD8A-2CDD-487A-812E-1DC037FFB194}"/>
    <cellStyle name="Valuta 4 5 5 2 4 2" xfId="37110" xr:uid="{7F3BA2AE-14F9-4BD2-8923-91639B059C62}"/>
    <cellStyle name="Valuta 4 5 5 2 5" xfId="25693" xr:uid="{2EA16AB1-90EC-4DE8-A3A9-4314073E228C}"/>
    <cellStyle name="Valuta 4 5 5 3" xfId="4282" xr:uid="{DFFBC78C-DFCA-455C-BD84-A84CD04E8EFA}"/>
    <cellStyle name="Valuta 4 5 5 3 2" xfId="9991" xr:uid="{7E3189C2-DE5B-4538-832C-803C279E1ACD}"/>
    <cellStyle name="Valuta 4 5 5 3 2 2" xfId="21408" xr:uid="{BF0E3B6C-83D0-4B60-8B77-694BC440D992}"/>
    <cellStyle name="Valuta 4 5 5 3 2 2 2" xfId="44245" xr:uid="{C6CFCAC9-FBDF-4C00-AC90-57C814514C43}"/>
    <cellStyle name="Valuta 4 5 5 3 2 3" xfId="32828" xr:uid="{A0A7D50B-1231-48A5-ADCD-2E3173E93EAB}"/>
    <cellStyle name="Valuta 4 5 5 3 3" xfId="15700" xr:uid="{2C417B85-73B9-410B-950D-D63764477AC7}"/>
    <cellStyle name="Valuta 4 5 5 3 3 2" xfId="38537" xr:uid="{A78BFD49-5C0E-46A9-AAA2-EDC9F380BAA5}"/>
    <cellStyle name="Valuta 4 5 5 3 4" xfId="27120" xr:uid="{484706AA-299E-422C-981A-B262E69D6B4C}"/>
    <cellStyle name="Valuta 4 5 5 4" xfId="7137" xr:uid="{0C1361C5-F623-49D2-B626-28E6D93D5672}"/>
    <cellStyle name="Valuta 4 5 5 4 2" xfId="18554" xr:uid="{D35326ED-0F37-486F-8434-41A1606BA728}"/>
    <cellStyle name="Valuta 4 5 5 4 2 2" xfId="41391" xr:uid="{93B1A4D1-6B8A-4A76-A50A-D14B2E3CCD55}"/>
    <cellStyle name="Valuta 4 5 5 4 3" xfId="29974" xr:uid="{96680D1E-CBA9-47E6-9F86-BD06DC43B986}"/>
    <cellStyle name="Valuta 4 5 5 5" xfId="12846" xr:uid="{E8EA516A-D736-4F49-82D2-38BA02DAE855}"/>
    <cellStyle name="Valuta 4 5 5 5 2" xfId="35683" xr:uid="{EE86736F-C75E-4DD9-9AC6-5FD6C134E45C}"/>
    <cellStyle name="Valuta 4 5 5 6" xfId="24266" xr:uid="{7268D5F8-8CE0-4C10-99F6-1DAE36DB8C2B}"/>
    <cellStyle name="Valuta 4 5 6" xfId="1631" xr:uid="{EF7B7088-BC05-4570-B697-C10340A3FB46}"/>
    <cellStyle name="Valuta 4 5 6 2" xfId="3070" xr:uid="{9A1F5062-B04D-421D-97E9-509F12BA2ADA}"/>
    <cellStyle name="Valuta 4 5 6 2 2" xfId="5926" xr:uid="{2149D022-6C35-400F-AFBF-6B8A9D096CAB}"/>
    <cellStyle name="Valuta 4 5 6 2 2 2" xfId="11634" xr:uid="{BEA425F3-DB5E-4792-9A27-4E72CC1EB732}"/>
    <cellStyle name="Valuta 4 5 6 2 2 2 2" xfId="23052" xr:uid="{5C423D33-B8F9-4A13-B020-FB5CAB657324}"/>
    <cellStyle name="Valuta 4 5 6 2 2 2 2 2" xfId="45889" xr:uid="{BDD0FD7A-FF51-4EC2-8342-1F71FDBDA7DE}"/>
    <cellStyle name="Valuta 4 5 6 2 2 2 3" xfId="34472" xr:uid="{7F59E6B7-EEED-4203-829A-E4B4EEA4AAAF}"/>
    <cellStyle name="Valuta 4 5 6 2 2 3" xfId="17344" xr:uid="{E1162E17-6450-416E-AFAE-3029A2BCDF47}"/>
    <cellStyle name="Valuta 4 5 6 2 2 3 2" xfId="40181" xr:uid="{D07DA5EA-5D3B-4765-A502-B91CBE5D4570}"/>
    <cellStyle name="Valuta 4 5 6 2 2 4" xfId="28764" xr:uid="{A8C58709-D863-4DE8-BBB2-D79D9EE5F84A}"/>
    <cellStyle name="Valuta 4 5 6 2 3" xfId="8781" xr:uid="{B3E2AB2A-0BED-47B0-93E6-E82694D6AA14}"/>
    <cellStyle name="Valuta 4 5 6 2 3 2" xfId="20198" xr:uid="{279ECDE7-6EEF-42BA-B287-A78D44555E34}"/>
    <cellStyle name="Valuta 4 5 6 2 3 2 2" xfId="43035" xr:uid="{D6BCB727-0F86-4E21-A147-601BC7F8DE7B}"/>
    <cellStyle name="Valuta 4 5 6 2 3 3" xfId="31618" xr:uid="{09BB41D3-C5B1-490D-B422-D8B168662CD3}"/>
    <cellStyle name="Valuta 4 5 6 2 4" xfId="14490" xr:uid="{2BCCF14F-C8E9-4F67-A3FD-B2F7CD038CF1}"/>
    <cellStyle name="Valuta 4 5 6 2 4 2" xfId="37327" xr:uid="{3047ADAE-32B6-47A9-9F9A-C13CAE064F59}"/>
    <cellStyle name="Valuta 4 5 6 2 5" xfId="25910" xr:uid="{4E8BD3D2-4313-48DC-8B09-354263D3DE71}"/>
    <cellStyle name="Valuta 4 5 6 3" xfId="4499" xr:uid="{5484B1A7-FFE2-4419-B87C-4B09E67F73BB}"/>
    <cellStyle name="Valuta 4 5 6 3 2" xfId="10208" xr:uid="{CA605D2A-8DC6-4C9A-A4DE-C14B08072929}"/>
    <cellStyle name="Valuta 4 5 6 3 2 2" xfId="21625" xr:uid="{643AB604-C6AC-4419-9994-6A3CC1DDE457}"/>
    <cellStyle name="Valuta 4 5 6 3 2 2 2" xfId="44462" xr:uid="{3E63D841-332D-44AC-B165-5F6D15AD4725}"/>
    <cellStyle name="Valuta 4 5 6 3 2 3" xfId="33045" xr:uid="{5D29BF81-C22B-41D9-86B3-B5C9966DDAA7}"/>
    <cellStyle name="Valuta 4 5 6 3 3" xfId="15917" xr:uid="{5A794A9C-A27A-42CF-8F77-63EBCA597020}"/>
    <cellStyle name="Valuta 4 5 6 3 3 2" xfId="38754" xr:uid="{8C50E52E-1163-4039-814C-0EF5C549CDA7}"/>
    <cellStyle name="Valuta 4 5 6 3 4" xfId="27337" xr:uid="{3C88D856-5FA1-4BC3-9D31-35350632EF02}"/>
    <cellStyle name="Valuta 4 5 6 4" xfId="7354" xr:uid="{11648865-A078-41A6-B9C9-79A8028C9433}"/>
    <cellStyle name="Valuta 4 5 6 4 2" xfId="18771" xr:uid="{858B4031-147E-49FA-811F-67588CBDCA24}"/>
    <cellStyle name="Valuta 4 5 6 4 2 2" xfId="41608" xr:uid="{EDF9FB6F-37F0-427C-B73B-E6D017717542}"/>
    <cellStyle name="Valuta 4 5 6 4 3" xfId="30191" xr:uid="{40EFF283-4FDF-46FF-A735-9E99B5D618C9}"/>
    <cellStyle name="Valuta 4 5 6 5" xfId="13063" xr:uid="{B299F0BE-8797-4C5F-B7E7-74E5BA2E6573}"/>
    <cellStyle name="Valuta 4 5 6 5 2" xfId="35900" xr:uid="{5CF40692-FD2A-4FD0-B4B3-E7AE1563856F}"/>
    <cellStyle name="Valuta 4 5 6 6" xfId="24483" xr:uid="{05C667A9-3BC6-4AAD-8B45-7653CB8EE09E}"/>
    <cellStyle name="Valuta 4 5 7" xfId="1985" xr:uid="{AFA2AE59-0162-4CF7-9AD0-29E92278D5ED}"/>
    <cellStyle name="Valuta 4 5 7 2" xfId="4841" xr:uid="{8DD38899-B613-43DD-B847-F257DC4776F5}"/>
    <cellStyle name="Valuta 4 5 7 2 2" xfId="10549" xr:uid="{49B0ABE1-C8F9-4BC7-B081-0EA534756383}"/>
    <cellStyle name="Valuta 4 5 7 2 2 2" xfId="21967" xr:uid="{3BED07FF-B718-469B-9171-01FD2CE6E6C5}"/>
    <cellStyle name="Valuta 4 5 7 2 2 2 2" xfId="44804" xr:uid="{277AC28A-2A7D-4CF3-88C2-E07798CD4BE9}"/>
    <cellStyle name="Valuta 4 5 7 2 2 3" xfId="33387" xr:uid="{D5AE5A41-381C-4B21-B4D5-244AB782C320}"/>
    <cellStyle name="Valuta 4 5 7 2 3" xfId="16259" xr:uid="{7308E8B0-28B9-4753-8796-135180414932}"/>
    <cellStyle name="Valuta 4 5 7 2 3 2" xfId="39096" xr:uid="{EFF0581E-C956-4803-9EA9-DC19900E39BF}"/>
    <cellStyle name="Valuta 4 5 7 2 4" xfId="27679" xr:uid="{74ABA2F9-58B0-4E0C-9C89-DCD213712680}"/>
    <cellStyle name="Valuta 4 5 7 3" xfId="7696" xr:uid="{5EDA6C57-CD61-475F-BF7A-FFDE6A130754}"/>
    <cellStyle name="Valuta 4 5 7 3 2" xfId="19113" xr:uid="{728992EA-C613-4FE6-8A87-88DC40889624}"/>
    <cellStyle name="Valuta 4 5 7 3 2 2" xfId="41950" xr:uid="{3D2802D3-7B23-4759-A43E-8DB10BCA2A2B}"/>
    <cellStyle name="Valuta 4 5 7 3 3" xfId="30533" xr:uid="{7AB9A8F7-2D00-4056-A8D2-E7DAED032EEE}"/>
    <cellStyle name="Valuta 4 5 7 4" xfId="13405" xr:uid="{13CBD66F-8E4C-4EE6-92B5-EDE0C6C81FCE}"/>
    <cellStyle name="Valuta 4 5 7 4 2" xfId="36242" xr:uid="{2804D52F-3328-4292-8D2C-44BDB6567A70}"/>
    <cellStyle name="Valuta 4 5 7 5" xfId="24825" xr:uid="{103C8C0A-6063-4CF3-8D1C-1175AF110E6E}"/>
    <cellStyle name="Valuta 4 5 8" xfId="3414" xr:uid="{614B9446-E201-43CF-AEDD-4B57B6F4CC8B}"/>
    <cellStyle name="Valuta 4 5 8 2" xfId="9123" xr:uid="{01685BAC-CC97-453D-AA3F-864239C599E9}"/>
    <cellStyle name="Valuta 4 5 8 2 2" xfId="20540" xr:uid="{92A823A5-2B5F-48E9-9F95-E575DF1E715E}"/>
    <cellStyle name="Valuta 4 5 8 2 2 2" xfId="43377" xr:uid="{F9991A7C-EA1B-4F9F-801D-5DCAA526581F}"/>
    <cellStyle name="Valuta 4 5 8 2 3" xfId="31960" xr:uid="{3EC93A83-1B83-4706-BB1B-FCCDA7785DE5}"/>
    <cellStyle name="Valuta 4 5 8 3" xfId="14832" xr:uid="{BAE0E71E-45EE-4A80-93D9-E1BAB143807B}"/>
    <cellStyle name="Valuta 4 5 8 3 2" xfId="37669" xr:uid="{C8B3D603-498A-41E9-BED8-0B905136DC2B}"/>
    <cellStyle name="Valuta 4 5 8 4" xfId="26252" xr:uid="{BEB88E4E-8B3C-4BF7-B793-6DA714C35E70}"/>
    <cellStyle name="Valuta 4 5 9" xfId="6269" xr:uid="{D8188F38-EB40-48E2-A574-95937D8F6A3B}"/>
    <cellStyle name="Valuta 4 5 9 2" xfId="17686" xr:uid="{9BA69D28-4A34-4A4F-9F6E-D761D72F6F44}"/>
    <cellStyle name="Valuta 4 5 9 2 2" xfId="40523" xr:uid="{742E55E8-6CC7-477A-A1AB-AD0FC52D11F2}"/>
    <cellStyle name="Valuta 4 5 9 3" xfId="29106" xr:uid="{1E30C7F4-0193-449E-91FD-4ABCF2C5E935}"/>
    <cellStyle name="Valuta 4 6" xfId="188" xr:uid="{194E62AC-265C-410B-82D5-03E5BBFB376C}"/>
    <cellStyle name="Valuta 4 6 2" xfId="1839" xr:uid="{2C4F1C13-8956-43C8-B622-21B4E2485132}"/>
    <cellStyle name="Valuta 4 6 2 2" xfId="4695" xr:uid="{875C1B3F-4A57-4FDE-BF40-8C7B00DF5647}"/>
    <cellStyle name="Valuta 4 6 2 2 2" xfId="10404" xr:uid="{7E361D95-AB6C-45B0-8E7F-B2F6798C7657}"/>
    <cellStyle name="Valuta 4 6 2 2 2 2" xfId="21821" xr:uid="{0C41A688-519B-4B1C-AA27-D50178D18C68}"/>
    <cellStyle name="Valuta 4 6 2 2 2 2 2" xfId="44658" xr:uid="{C4B3F91B-9B0E-48FC-ABAB-46B60537CE04}"/>
    <cellStyle name="Valuta 4 6 2 2 2 3" xfId="33241" xr:uid="{7C4EF701-68F4-4305-BF31-303F41F1A3D8}"/>
    <cellStyle name="Valuta 4 6 2 2 3" xfId="16113" xr:uid="{F81EBCBF-9DA7-4124-A0DA-5561E41FAEDD}"/>
    <cellStyle name="Valuta 4 6 2 2 3 2" xfId="38950" xr:uid="{186A2F51-A2D0-437A-B0C8-098D353F98C6}"/>
    <cellStyle name="Valuta 4 6 2 2 4" xfId="27533" xr:uid="{E72F9896-0067-4C87-AE1B-FACD4D28C8FE}"/>
    <cellStyle name="Valuta 4 6 2 3" xfId="7550" xr:uid="{1E846777-94D0-4EF4-8E3C-2686DE29D305}"/>
    <cellStyle name="Valuta 4 6 2 3 2" xfId="18967" xr:uid="{9144838A-BABA-4B47-B5FC-D0638476A232}"/>
    <cellStyle name="Valuta 4 6 2 3 2 2" xfId="41804" xr:uid="{E22D98FE-4D55-45CC-B874-BFCEEA0A0F84}"/>
    <cellStyle name="Valuta 4 6 2 3 3" xfId="30387" xr:uid="{F8447A8C-366A-46F7-A610-FEB68DBDDFA8}"/>
    <cellStyle name="Valuta 4 6 2 4" xfId="13259" xr:uid="{4647547B-DF2B-4AF7-819F-6804856BF807}"/>
    <cellStyle name="Valuta 4 6 2 4 2" xfId="36096" xr:uid="{E5056B21-353F-4271-84E7-BB88D592689D}"/>
    <cellStyle name="Valuta 4 6 2 5" xfId="24679" xr:uid="{7B8E5379-A44F-4A0A-AC0D-B8E655A7E479}"/>
    <cellStyle name="Valuta 4 6 3" xfId="3268" xr:uid="{0B5C9460-A7B1-4ACE-BD30-427122D8B1AB}"/>
    <cellStyle name="Valuta 4 6 3 2" xfId="8977" xr:uid="{D842C4D2-23E3-416A-AC3F-E6AC1D5479AE}"/>
    <cellStyle name="Valuta 4 6 3 2 2" xfId="20394" xr:uid="{39D01814-CE41-4DFF-985E-2F9111E1BDE1}"/>
    <cellStyle name="Valuta 4 6 3 2 2 2" xfId="43231" xr:uid="{679C363B-FF1E-4E43-BBEF-EA629686CBB4}"/>
    <cellStyle name="Valuta 4 6 3 2 3" xfId="31814" xr:uid="{3CF69AC2-F0BB-4F10-B73E-C316A9B6F17E}"/>
    <cellStyle name="Valuta 4 6 3 3" xfId="14686" xr:uid="{9FB74A18-1FD3-486A-90E0-07C2F6DBC88F}"/>
    <cellStyle name="Valuta 4 6 3 3 2" xfId="37523" xr:uid="{3227E5A6-44FF-4ED0-9DA2-FC2E6EB46430}"/>
    <cellStyle name="Valuta 4 6 3 4" xfId="26106" xr:uid="{CB50C28F-0FC3-4786-B6E5-117C4514C7A6}"/>
    <cellStyle name="Valuta 4 6 4" xfId="6123" xr:uid="{7A3D4791-B326-47A8-9241-1F59CFCB5936}"/>
    <cellStyle name="Valuta 4 6 4 2" xfId="17540" xr:uid="{D8467865-51D8-45C8-BACC-DA8F2011E9E0}"/>
    <cellStyle name="Valuta 4 6 4 2 2" xfId="40377" xr:uid="{0E253365-B60A-4BE3-9143-96090681DDDD}"/>
    <cellStyle name="Valuta 4 6 4 3" xfId="28960" xr:uid="{FA10676A-38A1-4D44-98CD-CA70A6DCDFCF}"/>
    <cellStyle name="Valuta 4 6 5" xfId="11832" xr:uid="{C29D7359-348C-498F-BC8F-1C1606DD1646}"/>
    <cellStyle name="Valuta 4 6 5 2" xfId="34669" xr:uid="{AEF0742A-5643-4325-8FED-C66F9819C307}"/>
    <cellStyle name="Valuta 4 6 6" xfId="23252" xr:uid="{1F2EA601-1851-4C52-8A87-070F786BC11E}"/>
    <cellStyle name="Valuta 4 7" xfId="495" xr:uid="{184CB916-2D04-4307-AADC-31FA3DFC8526}"/>
    <cellStyle name="Valuta 4 7 2" xfId="2088" xr:uid="{0D2AB0A9-354A-4371-BE8A-CD776AE40D76}"/>
    <cellStyle name="Valuta 4 7 2 2" xfId="4944" xr:uid="{9A00718F-4472-4231-A637-E43AFC5C9F1A}"/>
    <cellStyle name="Valuta 4 7 2 2 2" xfId="10652" xr:uid="{46B5217E-5AA9-40E9-A625-2B95F84DCD25}"/>
    <cellStyle name="Valuta 4 7 2 2 2 2" xfId="22070" xr:uid="{9B60038A-1B56-41B1-B721-AFEDA14D3BBE}"/>
    <cellStyle name="Valuta 4 7 2 2 2 2 2" xfId="44907" xr:uid="{3AFA3736-076E-4687-B46A-85EA05A0D8A9}"/>
    <cellStyle name="Valuta 4 7 2 2 2 3" xfId="33490" xr:uid="{48A84C5F-A818-4DBA-AEAC-6DE1AD5964C1}"/>
    <cellStyle name="Valuta 4 7 2 2 3" xfId="16362" xr:uid="{88DD8C72-9450-4516-A9C4-8F459F17A67C}"/>
    <cellStyle name="Valuta 4 7 2 2 3 2" xfId="39199" xr:uid="{9FAA1F26-016F-4BD0-9322-CEE6FAACD688}"/>
    <cellStyle name="Valuta 4 7 2 2 4" xfId="27782" xr:uid="{6D4944F9-DB30-478A-A87D-91176D4FA17A}"/>
    <cellStyle name="Valuta 4 7 2 3" xfId="7799" xr:uid="{3246BBA4-78AE-4D86-9FFF-3B91D285D8C0}"/>
    <cellStyle name="Valuta 4 7 2 3 2" xfId="19216" xr:uid="{C3A21BD7-88A5-48A5-A2F1-EF8FDB57C706}"/>
    <cellStyle name="Valuta 4 7 2 3 2 2" xfId="42053" xr:uid="{07D88CA6-FA3C-4501-A9B2-8EABCF448866}"/>
    <cellStyle name="Valuta 4 7 2 3 3" xfId="30636" xr:uid="{B5BA63A4-F141-4F35-AE31-A8403EDC5C82}"/>
    <cellStyle name="Valuta 4 7 2 4" xfId="13508" xr:uid="{D93098D3-9B6A-4C97-8A3B-75E93CED3FBD}"/>
    <cellStyle name="Valuta 4 7 2 4 2" xfId="36345" xr:uid="{B26824AA-88B6-4C22-BB87-A49C80422990}"/>
    <cellStyle name="Valuta 4 7 2 5" xfId="24928" xr:uid="{36ABBD3C-933C-414D-9390-D64421B0C11A}"/>
    <cellStyle name="Valuta 4 7 3" xfId="3517" xr:uid="{C9FECD97-EF34-4F52-AD93-3298EC570EFC}"/>
    <cellStyle name="Valuta 4 7 3 2" xfId="9226" xr:uid="{C40DD5CA-04A2-49EB-8EEB-C1CEFFB0D949}"/>
    <cellStyle name="Valuta 4 7 3 2 2" xfId="20643" xr:uid="{5106DF26-6024-4AD9-9F50-C52048B86E29}"/>
    <cellStyle name="Valuta 4 7 3 2 2 2" xfId="43480" xr:uid="{0490A9C2-6A3F-4C14-B8CD-53408D68913E}"/>
    <cellStyle name="Valuta 4 7 3 2 3" xfId="32063" xr:uid="{E2843B68-58AA-4AED-B00F-85A37D555BBE}"/>
    <cellStyle name="Valuta 4 7 3 3" xfId="14935" xr:uid="{841453DB-6073-409D-8673-05ED424F82C5}"/>
    <cellStyle name="Valuta 4 7 3 3 2" xfId="37772" xr:uid="{69E15CC4-3D13-47AB-983B-00D3B3EA4E44}"/>
    <cellStyle name="Valuta 4 7 3 4" xfId="26355" xr:uid="{2CB4E719-6B98-43A7-A9EE-37AF171C6FA1}"/>
    <cellStyle name="Valuta 4 7 4" xfId="6372" xr:uid="{4589E3F8-9731-4CB2-9CA9-6E93E6C39502}"/>
    <cellStyle name="Valuta 4 7 4 2" xfId="17789" xr:uid="{F2146C03-538D-4E88-9492-1745033A730A}"/>
    <cellStyle name="Valuta 4 7 4 2 2" xfId="40626" xr:uid="{13948854-1040-4F4D-9660-8FADE0FCB74E}"/>
    <cellStyle name="Valuta 4 7 4 3" xfId="29209" xr:uid="{91CF4F4E-AE47-40BC-A249-DC465EF5C9A2}"/>
    <cellStyle name="Valuta 4 7 5" xfId="12081" xr:uid="{44C5BE29-8563-4C1E-8483-C69F53592C18}"/>
    <cellStyle name="Valuta 4 7 5 2" xfId="34918" xr:uid="{584E1019-B238-4D5D-B00B-288E8F6EAC50}"/>
    <cellStyle name="Valuta 4 7 6" xfId="23501" xr:uid="{8C712C6E-205D-44C3-8469-1F4D7C916317}"/>
    <cellStyle name="Valuta 4 8" xfId="759" xr:uid="{896FB719-BE70-439F-9035-E35E5408BE9E}"/>
    <cellStyle name="Valuta 4 8 2" xfId="2305" xr:uid="{094217B8-F84C-4B9C-B641-CBFDC44BA761}"/>
    <cellStyle name="Valuta 4 8 2 2" xfId="5161" xr:uid="{D488344A-A7A7-41F3-8D2B-7DDFAFD64ADD}"/>
    <cellStyle name="Valuta 4 8 2 2 2" xfId="10869" xr:uid="{51ECE824-5ED9-4AFB-A596-C87561AB72CF}"/>
    <cellStyle name="Valuta 4 8 2 2 2 2" xfId="22287" xr:uid="{1E09EDA6-65C4-4F74-8B59-FD014FEEA75B}"/>
    <cellStyle name="Valuta 4 8 2 2 2 2 2" xfId="45124" xr:uid="{B52D9283-7FE0-4235-A45A-23495790DC6F}"/>
    <cellStyle name="Valuta 4 8 2 2 2 3" xfId="33707" xr:uid="{79EA9CA8-CD89-40D9-8959-72627DCC01DE}"/>
    <cellStyle name="Valuta 4 8 2 2 3" xfId="16579" xr:uid="{D46AA680-B3D6-48F2-841B-1714854F19E6}"/>
    <cellStyle name="Valuta 4 8 2 2 3 2" xfId="39416" xr:uid="{53C5DC0C-1D4B-4B53-B605-C1A87163152D}"/>
    <cellStyle name="Valuta 4 8 2 2 4" xfId="27999" xr:uid="{C95725CF-9DE8-4A91-8C76-1209F55623A8}"/>
    <cellStyle name="Valuta 4 8 2 3" xfId="8016" xr:uid="{8CA8C47B-D025-49AE-BBBE-309871288B8C}"/>
    <cellStyle name="Valuta 4 8 2 3 2" xfId="19433" xr:uid="{5200A993-E3A9-41A5-906A-15C478CF485A}"/>
    <cellStyle name="Valuta 4 8 2 3 2 2" xfId="42270" xr:uid="{61044307-205E-4ECD-B9AF-650D68F337DE}"/>
    <cellStyle name="Valuta 4 8 2 3 3" xfId="30853" xr:uid="{80AFA9F7-023F-4281-97FD-81E418C3C4BA}"/>
    <cellStyle name="Valuta 4 8 2 4" xfId="13725" xr:uid="{E0F0F9F8-9B07-4713-A821-B2CA0D9FB714}"/>
    <cellStyle name="Valuta 4 8 2 4 2" xfId="36562" xr:uid="{7ED586BC-1FB4-484E-9E7C-1A0FA2E9930F}"/>
    <cellStyle name="Valuta 4 8 2 5" xfId="25145" xr:uid="{98782381-9E4D-45D2-8948-DFB449B8B17A}"/>
    <cellStyle name="Valuta 4 8 3" xfId="3734" xr:uid="{9CBD7045-4E6E-4A59-B6CF-35FECAB8F9A8}"/>
    <cellStyle name="Valuta 4 8 3 2" xfId="9443" xr:uid="{EA5A4812-6DAF-49E8-862B-C22F6ACC622B}"/>
    <cellStyle name="Valuta 4 8 3 2 2" xfId="20860" xr:uid="{E1D67BBD-C393-4830-B9C6-CEB2DCFD7BE1}"/>
    <cellStyle name="Valuta 4 8 3 2 2 2" xfId="43697" xr:uid="{514C724A-2FD4-42FE-A118-74DB4A3E74FC}"/>
    <cellStyle name="Valuta 4 8 3 2 3" xfId="32280" xr:uid="{73E3F80A-CB70-47D9-86FE-12DAB902518B}"/>
    <cellStyle name="Valuta 4 8 3 3" xfId="15152" xr:uid="{6BAE4C59-6AF0-4AC0-ABF4-32F80862116C}"/>
    <cellStyle name="Valuta 4 8 3 3 2" xfId="37989" xr:uid="{E86E3E31-DE9C-4866-80AE-132A95EDFB90}"/>
    <cellStyle name="Valuta 4 8 3 4" xfId="26572" xr:uid="{3213025C-B59E-4570-AACF-1B9E4BFCF61E}"/>
    <cellStyle name="Valuta 4 8 4" xfId="6589" xr:uid="{BE365BFC-6C40-4E95-B209-A2D4D2E906E6}"/>
    <cellStyle name="Valuta 4 8 4 2" xfId="18006" xr:uid="{BECD7A48-6E2F-45B0-BC21-72CC7B6611B7}"/>
    <cellStyle name="Valuta 4 8 4 2 2" xfId="40843" xr:uid="{EC4E8355-DF1A-4326-A179-3E246AA7DB75}"/>
    <cellStyle name="Valuta 4 8 4 3" xfId="29426" xr:uid="{17C5DBBB-E9CA-48CD-B92D-898B8E3EECF6}"/>
    <cellStyle name="Valuta 4 8 5" xfId="12298" xr:uid="{0188EA2E-2097-43CE-A2C7-797CF4052D14}"/>
    <cellStyle name="Valuta 4 8 5 2" xfId="35135" xr:uid="{B4D0C7E6-7EF1-4845-875A-F7A787F7B0F7}"/>
    <cellStyle name="Valuta 4 8 6" xfId="23718" xr:uid="{05BA4C6C-7E12-4F35-8281-D2903F445824}"/>
    <cellStyle name="Valuta 4 9" xfId="1006" xr:uid="{7C929F60-97CF-4071-8FF0-498D3E8075C5}"/>
    <cellStyle name="Valuta 4 9 2" xfId="2522" xr:uid="{BA7FD55D-6DB5-4859-B29B-4C1CF643424E}"/>
    <cellStyle name="Valuta 4 9 2 2" xfId="5378" xr:uid="{A826E489-CA2D-4140-9558-458C8560960D}"/>
    <cellStyle name="Valuta 4 9 2 2 2" xfId="11086" xr:uid="{868F4E53-8AAF-461E-8C89-7192B1C72358}"/>
    <cellStyle name="Valuta 4 9 2 2 2 2" xfId="22504" xr:uid="{A6B9FA4F-F15C-4A72-A209-C3491237CF83}"/>
    <cellStyle name="Valuta 4 9 2 2 2 2 2" xfId="45341" xr:uid="{E9FE56D9-05FA-4B5C-A973-1535B2DF7037}"/>
    <cellStyle name="Valuta 4 9 2 2 2 3" xfId="33924" xr:uid="{B2569E26-7282-4BF5-9096-0ACACA46F308}"/>
    <cellStyle name="Valuta 4 9 2 2 3" xfId="16796" xr:uid="{9E89D4AA-C40A-4A04-9118-0D9B39FBE921}"/>
    <cellStyle name="Valuta 4 9 2 2 3 2" xfId="39633" xr:uid="{6BE0863F-FAA7-4103-AA2E-3316D57A15DD}"/>
    <cellStyle name="Valuta 4 9 2 2 4" xfId="28216" xr:uid="{AA016E35-8B29-465B-B146-215695A5B742}"/>
    <cellStyle name="Valuta 4 9 2 3" xfId="8233" xr:uid="{B45C07EF-E306-4E06-B1BB-838E6D4D93AC}"/>
    <cellStyle name="Valuta 4 9 2 3 2" xfId="19650" xr:uid="{75111262-B043-4A1A-A73B-73A65C3756C4}"/>
    <cellStyle name="Valuta 4 9 2 3 2 2" xfId="42487" xr:uid="{0951A527-BA2F-4A8B-BBD5-FD285924848D}"/>
    <cellStyle name="Valuta 4 9 2 3 3" xfId="31070" xr:uid="{E01B61BA-8266-4365-B64F-E29442B4073E}"/>
    <cellStyle name="Valuta 4 9 2 4" xfId="13942" xr:uid="{925C4D88-ED9A-48AF-B844-04F8A4BEEB01}"/>
    <cellStyle name="Valuta 4 9 2 4 2" xfId="36779" xr:uid="{E742A789-0B48-4EB0-BBCD-5D79D35DF564}"/>
    <cellStyle name="Valuta 4 9 2 5" xfId="25362" xr:uid="{0F2AB6A5-0FA8-4273-ABCD-BE1D06A24D19}"/>
    <cellStyle name="Valuta 4 9 3" xfId="3951" xr:uid="{640F590B-D14B-446E-85ED-7DB19F13BE2E}"/>
    <cellStyle name="Valuta 4 9 3 2" xfId="9660" xr:uid="{F6F6DDBA-60B3-400F-9E35-C59C6A9ACD45}"/>
    <cellStyle name="Valuta 4 9 3 2 2" xfId="21077" xr:uid="{4FEA93DD-7295-433B-A843-10D3163177DC}"/>
    <cellStyle name="Valuta 4 9 3 2 2 2" xfId="43914" xr:uid="{DCE0AEF5-FBCD-4467-B02B-2933DF228A50}"/>
    <cellStyle name="Valuta 4 9 3 2 3" xfId="32497" xr:uid="{2E69356B-B388-4045-8638-8E7EA0302532}"/>
    <cellStyle name="Valuta 4 9 3 3" xfId="15369" xr:uid="{B3246334-43F9-4372-8AB1-E33EF6412F2D}"/>
    <cellStyle name="Valuta 4 9 3 3 2" xfId="38206" xr:uid="{9B18CF4B-84C5-4528-9D6F-7A68DCFEAEBF}"/>
    <cellStyle name="Valuta 4 9 3 4" xfId="26789" xr:uid="{8B7A75C1-6F35-4DCD-9F1D-9C3D955CDA5E}"/>
    <cellStyle name="Valuta 4 9 4" xfId="6806" xr:uid="{F2C639FF-B2E5-44B6-B2B8-64DB08087286}"/>
    <cellStyle name="Valuta 4 9 4 2" xfId="18223" xr:uid="{66F0A53F-6FD2-409E-82FE-7813A6993733}"/>
    <cellStyle name="Valuta 4 9 4 2 2" xfId="41060" xr:uid="{8C501B85-1654-499C-8453-F80918DEE126}"/>
    <cellStyle name="Valuta 4 9 4 3" xfId="29643" xr:uid="{C7843345-FB63-4A07-9D90-EBAB7AFAC209}"/>
    <cellStyle name="Valuta 4 9 5" xfId="12515" xr:uid="{38CC5223-FD11-44E0-A9C2-6802099DBF5F}"/>
    <cellStyle name="Valuta 4 9 5 2" xfId="35352" xr:uid="{F05B1B90-C09B-43E3-96C0-6C1CFDA68C4C}"/>
    <cellStyle name="Valuta 4 9 6" xfId="23935" xr:uid="{2D686C56-696E-420C-BA3F-9427862B7469}"/>
    <cellStyle name="Valuta 4_Esteso dl" xfId="744" xr:uid="{39A154F0-77E5-4319-B26B-C4C0E36E7DED}"/>
    <cellStyle name="Valuta 5" xfId="24" xr:uid="{00000000-0005-0000-0000-000072000000}"/>
    <cellStyle name="Valuta 5 10" xfId="1009" xr:uid="{B0913824-50C4-4730-B6EC-9D5825683364}"/>
    <cellStyle name="Valuta 5 10 2" xfId="2524" xr:uid="{A24C6996-744E-442E-A9D0-E8DBB7886ADF}"/>
    <cellStyle name="Valuta 5 10 2 2" xfId="5380" xr:uid="{48E4C214-9198-4538-B09A-B2BEE6936D3E}"/>
    <cellStyle name="Valuta 5 10 2 2 2" xfId="11088" xr:uid="{106C32E8-A678-4C5F-B69F-AEF1294F7DA1}"/>
    <cellStyle name="Valuta 5 10 2 2 2 2" xfId="22506" xr:uid="{FF5C4ECD-3689-41BF-983F-6A15649A099A}"/>
    <cellStyle name="Valuta 5 10 2 2 2 2 2" xfId="45343" xr:uid="{E326B50F-CBD5-4F90-8254-A48D530A22C0}"/>
    <cellStyle name="Valuta 5 10 2 2 2 3" xfId="33926" xr:uid="{CCC5D9EE-9BC3-4340-B413-A8A27AF23A43}"/>
    <cellStyle name="Valuta 5 10 2 2 3" xfId="16798" xr:uid="{807E8CA1-0378-46FC-AB72-D69824BE4BCC}"/>
    <cellStyle name="Valuta 5 10 2 2 3 2" xfId="39635" xr:uid="{31482980-14F4-48FB-A915-9967355621DC}"/>
    <cellStyle name="Valuta 5 10 2 2 4" xfId="28218" xr:uid="{435D601A-0C5B-4B71-9E58-050A3781E3FB}"/>
    <cellStyle name="Valuta 5 10 2 3" xfId="8235" xr:uid="{91889E5B-E822-4988-A709-4535E3CAE86D}"/>
    <cellStyle name="Valuta 5 10 2 3 2" xfId="19652" xr:uid="{EAEC1579-4A5F-4AAC-AAC2-FFACB2D731DD}"/>
    <cellStyle name="Valuta 5 10 2 3 2 2" xfId="42489" xr:uid="{5D89937F-59D9-48B1-A4F6-E1A364FA6914}"/>
    <cellStyle name="Valuta 5 10 2 3 3" xfId="31072" xr:uid="{E26B9A54-B1FE-4508-A605-51877684888E}"/>
    <cellStyle name="Valuta 5 10 2 4" xfId="13944" xr:uid="{8EBFCECE-5E96-4D87-ABBA-CB1C12DD529D}"/>
    <cellStyle name="Valuta 5 10 2 4 2" xfId="36781" xr:uid="{BCAF3144-961F-4EC6-8F41-B27CBC5A6830}"/>
    <cellStyle name="Valuta 5 10 2 5" xfId="25364" xr:uid="{4ECBA150-1637-4EF8-8D28-13AB8EB3C53D}"/>
    <cellStyle name="Valuta 5 10 3" xfId="3953" xr:uid="{0B14BE76-9DDC-4975-98EB-E79B9B7F8ED3}"/>
    <cellStyle name="Valuta 5 10 3 2" xfId="9662" xr:uid="{1CE28B66-E10B-4572-9397-4F4531A4E4FB}"/>
    <cellStyle name="Valuta 5 10 3 2 2" xfId="21079" xr:uid="{438BD184-77C6-4164-8A19-E8DF8F12001C}"/>
    <cellStyle name="Valuta 5 10 3 2 2 2" xfId="43916" xr:uid="{2216B04A-7E00-4994-AEF3-EB3CBB8B881D}"/>
    <cellStyle name="Valuta 5 10 3 2 3" xfId="32499" xr:uid="{101216AF-51E1-435D-80D4-3AA9A17BCBBD}"/>
    <cellStyle name="Valuta 5 10 3 3" xfId="15371" xr:uid="{EE78CF6D-CCD5-46B3-B78D-085AFA0F6744}"/>
    <cellStyle name="Valuta 5 10 3 3 2" xfId="38208" xr:uid="{11199D87-3A6F-4FF9-B20B-386814EBBAA7}"/>
    <cellStyle name="Valuta 5 10 3 4" xfId="26791" xr:uid="{FE0C18EC-3071-4013-9B47-870E4F126DBB}"/>
    <cellStyle name="Valuta 5 10 4" xfId="6808" xr:uid="{2F4DC119-D320-4446-8767-08AE82191D6F}"/>
    <cellStyle name="Valuta 5 10 4 2" xfId="18225" xr:uid="{64260700-679D-49F8-BAED-365CD1C48595}"/>
    <cellStyle name="Valuta 5 10 4 2 2" xfId="41062" xr:uid="{2D56B77A-A0D5-46E6-9D30-3D126240A0B7}"/>
    <cellStyle name="Valuta 5 10 4 3" xfId="29645" xr:uid="{D958B2F8-6DBF-464C-81CB-298D99181978}"/>
    <cellStyle name="Valuta 5 10 5" xfId="12517" xr:uid="{6CAB6271-D592-4A53-9CEF-1EB75AE8C42B}"/>
    <cellStyle name="Valuta 5 10 5 2" xfId="35354" xr:uid="{00BD7494-9F58-4438-A08B-CE632437AD35}"/>
    <cellStyle name="Valuta 5 10 6" xfId="23937" xr:uid="{119CF576-823E-42D6-BA45-5B7FB8B3FBB7}"/>
    <cellStyle name="Valuta 5 11" xfId="1256" xr:uid="{B134A528-C638-48FB-8B32-39764DE5FF59}"/>
    <cellStyle name="Valuta 5 11 2" xfId="2741" xr:uid="{8AA63ACC-43AF-4442-9BA4-05488A0CD378}"/>
    <cellStyle name="Valuta 5 11 2 2" xfId="5597" xr:uid="{0162A79A-0F1F-44EE-943C-5407216710F9}"/>
    <cellStyle name="Valuta 5 11 2 2 2" xfId="11305" xr:uid="{C9CAC126-5870-4399-B1B0-9E612B228C40}"/>
    <cellStyle name="Valuta 5 11 2 2 2 2" xfId="22723" xr:uid="{FB7BFE41-4180-4F88-AA3C-4BD55E8F02DB}"/>
    <cellStyle name="Valuta 5 11 2 2 2 2 2" xfId="45560" xr:uid="{8DCCD74F-DCB2-48A2-AC74-930B20D6EA50}"/>
    <cellStyle name="Valuta 5 11 2 2 2 3" xfId="34143" xr:uid="{E4F0D136-F52C-46EB-A5D1-0B05C0AEA4DD}"/>
    <cellStyle name="Valuta 5 11 2 2 3" xfId="17015" xr:uid="{09BF604B-3C00-4504-9581-58DCEF10766D}"/>
    <cellStyle name="Valuta 5 11 2 2 3 2" xfId="39852" xr:uid="{5C6AC61D-3C78-438F-80B1-4E980DAFF94D}"/>
    <cellStyle name="Valuta 5 11 2 2 4" xfId="28435" xr:uid="{363DF50C-5419-4F02-8876-5D7FF0884BBF}"/>
    <cellStyle name="Valuta 5 11 2 3" xfId="8452" xr:uid="{F4B086D8-13C4-45C4-A3D9-5097C13FDCDB}"/>
    <cellStyle name="Valuta 5 11 2 3 2" xfId="19869" xr:uid="{B7D397B2-B897-4BF0-9172-191EE2C1CBC9}"/>
    <cellStyle name="Valuta 5 11 2 3 2 2" xfId="42706" xr:uid="{27906193-F95B-46BF-95E9-7C87137DD879}"/>
    <cellStyle name="Valuta 5 11 2 3 3" xfId="31289" xr:uid="{79A7AB0B-F674-4813-94E0-12A9F2502DB9}"/>
    <cellStyle name="Valuta 5 11 2 4" xfId="14161" xr:uid="{F504E66D-2D35-4A14-96B8-D9F9D08137C9}"/>
    <cellStyle name="Valuta 5 11 2 4 2" xfId="36998" xr:uid="{0C14F645-65C7-4F8B-A50D-CEA116F98E23}"/>
    <cellStyle name="Valuta 5 11 2 5" xfId="25581" xr:uid="{FA9BD185-ECF8-435C-81DB-2B851740F8D3}"/>
    <cellStyle name="Valuta 5 11 3" xfId="4170" xr:uid="{2CC28689-D4C6-4734-ABEF-267F293F5137}"/>
    <cellStyle name="Valuta 5 11 3 2" xfId="9879" xr:uid="{CD18C054-4E19-4039-B58F-753939FAA5C7}"/>
    <cellStyle name="Valuta 5 11 3 2 2" xfId="21296" xr:uid="{53469E34-B608-4995-B993-F7C5964BB6CB}"/>
    <cellStyle name="Valuta 5 11 3 2 2 2" xfId="44133" xr:uid="{BDF02C13-E141-4FF2-AD38-2E2D1F943193}"/>
    <cellStyle name="Valuta 5 11 3 2 3" xfId="32716" xr:uid="{586D48AD-F756-48BB-AA87-8379A96ED09B}"/>
    <cellStyle name="Valuta 5 11 3 3" xfId="15588" xr:uid="{41DC35BD-8956-4E5F-BA3C-B32D070EC205}"/>
    <cellStyle name="Valuta 5 11 3 3 2" xfId="38425" xr:uid="{51684601-5A13-4680-90A8-66F3A15A736E}"/>
    <cellStyle name="Valuta 5 11 3 4" xfId="27008" xr:uid="{0DA51ED9-3853-4121-BBCE-FF2EDC947B29}"/>
    <cellStyle name="Valuta 5 11 4" xfId="7025" xr:uid="{9FFE5A3F-BFA3-4CFE-B1B6-34510BF8ACCE}"/>
    <cellStyle name="Valuta 5 11 4 2" xfId="18442" xr:uid="{57C06EC5-E3A2-41D2-952F-B5A7F6A5974F}"/>
    <cellStyle name="Valuta 5 11 4 2 2" xfId="41279" xr:uid="{7C1DEBE9-CA0B-4EE6-AFB3-87E181A762D9}"/>
    <cellStyle name="Valuta 5 11 4 3" xfId="29862" xr:uid="{16608AB2-3B2F-48C0-A201-19094E65BE98}"/>
    <cellStyle name="Valuta 5 11 5" xfId="12734" xr:uid="{1DFE9825-717C-4414-A1B9-7901F30F5D62}"/>
    <cellStyle name="Valuta 5 11 5 2" xfId="35571" xr:uid="{A11565CD-CB18-43B1-8007-3D735135EC5C}"/>
    <cellStyle name="Valuta 5 11 6" xfId="24154" xr:uid="{ACD69FF4-D597-483B-9888-AB932A0312C8}"/>
    <cellStyle name="Valuta 5 12" xfId="1503" xr:uid="{A9B2A09D-D7C2-48A7-BBE3-4CF2BE0C1398}"/>
    <cellStyle name="Valuta 5 12 2" xfId="2958" xr:uid="{B4668C42-F05D-4EBF-BCB0-FC33D43E201E}"/>
    <cellStyle name="Valuta 5 12 2 2" xfId="5814" xr:uid="{5339E8BD-7334-4D62-959C-3746ABCC4D51}"/>
    <cellStyle name="Valuta 5 12 2 2 2" xfId="11522" xr:uid="{5E57902A-1B9A-448D-B22E-2271B11292A7}"/>
    <cellStyle name="Valuta 5 12 2 2 2 2" xfId="22940" xr:uid="{7359A20B-9E6C-4AD9-BBA7-78336D8923D1}"/>
    <cellStyle name="Valuta 5 12 2 2 2 2 2" xfId="45777" xr:uid="{494AEFC0-BFEB-47A7-B1D6-E35D023A73D1}"/>
    <cellStyle name="Valuta 5 12 2 2 2 3" xfId="34360" xr:uid="{016136A2-9C0E-4BCD-B518-9099F0126755}"/>
    <cellStyle name="Valuta 5 12 2 2 3" xfId="17232" xr:uid="{20DF7839-712F-420B-BD3A-1A10CBCFDA5D}"/>
    <cellStyle name="Valuta 5 12 2 2 3 2" xfId="40069" xr:uid="{1288CEB4-D301-4ADA-B321-36227A42AA10}"/>
    <cellStyle name="Valuta 5 12 2 2 4" xfId="28652" xr:uid="{531A7E2F-6613-4820-A4BB-4669991DD2E4}"/>
    <cellStyle name="Valuta 5 12 2 3" xfId="8669" xr:uid="{006F873F-7DAA-4007-8BE8-317F99B88893}"/>
    <cellStyle name="Valuta 5 12 2 3 2" xfId="20086" xr:uid="{AA9432CA-706B-457A-B5BC-BF859D07048C}"/>
    <cellStyle name="Valuta 5 12 2 3 2 2" xfId="42923" xr:uid="{EE5E702F-130A-48F3-8871-506213D7EAFC}"/>
    <cellStyle name="Valuta 5 12 2 3 3" xfId="31506" xr:uid="{F6048857-F80C-4D3F-89FB-6AC64D708D01}"/>
    <cellStyle name="Valuta 5 12 2 4" xfId="14378" xr:uid="{24BDE1D7-EDC6-44DD-99CC-E409EA44718A}"/>
    <cellStyle name="Valuta 5 12 2 4 2" xfId="37215" xr:uid="{938B95CF-2B66-4363-8F49-528EF4DC2F99}"/>
    <cellStyle name="Valuta 5 12 2 5" xfId="25798" xr:uid="{5E11865D-40A4-4122-A154-024EFF6A9C17}"/>
    <cellStyle name="Valuta 5 12 3" xfId="4387" xr:uid="{8979A0C2-7581-4641-86A0-446D34FCAC40}"/>
    <cellStyle name="Valuta 5 12 3 2" xfId="10096" xr:uid="{DEEEC2D4-3D84-4067-B25E-2D52FB7DB0B1}"/>
    <cellStyle name="Valuta 5 12 3 2 2" xfId="21513" xr:uid="{63CE9FF3-D47C-4CED-831B-9FCED10FD8E0}"/>
    <cellStyle name="Valuta 5 12 3 2 2 2" xfId="44350" xr:uid="{A3F7B7E1-607C-41F0-BA81-C78C24D13AF9}"/>
    <cellStyle name="Valuta 5 12 3 2 3" xfId="32933" xr:uid="{F55C31D4-C641-4658-AB1E-4B202F4F6A16}"/>
    <cellStyle name="Valuta 5 12 3 3" xfId="15805" xr:uid="{5E36654D-E65B-4C7F-8D16-F7453109F75D}"/>
    <cellStyle name="Valuta 5 12 3 3 2" xfId="38642" xr:uid="{32E27FC2-E1BE-4631-BE17-99DB58945A05}"/>
    <cellStyle name="Valuta 5 12 3 4" xfId="27225" xr:uid="{E92E5D36-1081-4E25-A60B-CC3A3BE4FC0F}"/>
    <cellStyle name="Valuta 5 12 4" xfId="7242" xr:uid="{610809D5-D704-4C35-9756-3C697DC45ABB}"/>
    <cellStyle name="Valuta 5 12 4 2" xfId="18659" xr:uid="{7B9050B1-5BA8-404F-946D-D1B167821822}"/>
    <cellStyle name="Valuta 5 12 4 2 2" xfId="41496" xr:uid="{D5807CFA-E4E1-4D35-81CD-8B3D7E5FD18B}"/>
    <cellStyle name="Valuta 5 12 4 3" xfId="30079" xr:uid="{C48698B3-545A-4A66-8664-1643260D6EA7}"/>
    <cellStyle name="Valuta 5 12 5" xfId="12951" xr:uid="{96ACCF37-B798-44D4-8E9F-5E192EACE096}"/>
    <cellStyle name="Valuta 5 12 5 2" xfId="35788" xr:uid="{860BFE80-E4A8-4843-A07F-BC5E8025BFA2}"/>
    <cellStyle name="Valuta 5 12 6" xfId="24371" xr:uid="{D53151B9-8E2A-4E4B-A2E8-46D6580ED0AC}"/>
    <cellStyle name="Valuta 5 13" xfId="171" xr:uid="{6F820AD7-65A4-4192-880D-195E8BD1ABB5}"/>
    <cellStyle name="Valuta 5 13 2" xfId="1826" xr:uid="{963D0F48-6D69-43DB-8F86-93BB7BFC5204}"/>
    <cellStyle name="Valuta 5 13 2 2" xfId="4682" xr:uid="{B4509C78-3FE9-46BF-AE3F-6E7600192588}"/>
    <cellStyle name="Valuta 5 13 2 2 2" xfId="10391" xr:uid="{938FE38B-2DE4-435E-BE50-5213035E4617}"/>
    <cellStyle name="Valuta 5 13 2 2 2 2" xfId="21808" xr:uid="{71A4ADA1-F887-43F8-A69B-F7FF6E4363D1}"/>
    <cellStyle name="Valuta 5 13 2 2 2 2 2" xfId="44645" xr:uid="{F93A63F8-296A-487E-9350-D508639B5E07}"/>
    <cellStyle name="Valuta 5 13 2 2 2 3" xfId="33228" xr:uid="{95A618D1-0F0C-43E6-A271-D1FED601C64D}"/>
    <cellStyle name="Valuta 5 13 2 2 3" xfId="16100" xr:uid="{BBFB896B-0CA2-4B60-B5D9-426CBD747400}"/>
    <cellStyle name="Valuta 5 13 2 2 3 2" xfId="38937" xr:uid="{E32E3716-646E-4120-AB31-83AC6A64AFE5}"/>
    <cellStyle name="Valuta 5 13 2 2 4" xfId="27520" xr:uid="{DB815969-5DE3-4778-B9B4-FB9C4B338261}"/>
    <cellStyle name="Valuta 5 13 2 3" xfId="7537" xr:uid="{7C49FB4E-7226-41BF-893D-FF4C13C1F0B2}"/>
    <cellStyle name="Valuta 5 13 2 3 2" xfId="18954" xr:uid="{1839A5D0-14EB-4CA9-B108-CBA9ED813CAE}"/>
    <cellStyle name="Valuta 5 13 2 3 2 2" xfId="41791" xr:uid="{2CE8313B-349F-4AC2-A4EA-EBE00BCB3DF5}"/>
    <cellStyle name="Valuta 5 13 2 3 3" xfId="30374" xr:uid="{4F989655-500F-4817-84BD-2B991198D472}"/>
    <cellStyle name="Valuta 5 13 2 4" xfId="13246" xr:uid="{72B88CEE-1862-4D3D-832C-632D42C3D9F6}"/>
    <cellStyle name="Valuta 5 13 2 4 2" xfId="36083" xr:uid="{1ABC4BD0-EAE5-4ADD-81FF-EE489D9CE153}"/>
    <cellStyle name="Valuta 5 13 2 5" xfId="24666" xr:uid="{FD7C934B-F2D9-4399-B2DF-8191FEF5E97A}"/>
    <cellStyle name="Valuta 5 13 3" xfId="3255" xr:uid="{0CAE15E6-061C-4A98-A813-F5A3614E10D7}"/>
    <cellStyle name="Valuta 5 13 3 2" xfId="8964" xr:uid="{FA7A07ED-7213-43CE-8F5F-D82CCB3E30EB}"/>
    <cellStyle name="Valuta 5 13 3 2 2" xfId="20381" xr:uid="{0C41D99F-B1E9-49AE-A59F-89F826F08DDE}"/>
    <cellStyle name="Valuta 5 13 3 2 2 2" xfId="43218" xr:uid="{54EDCBFA-541D-416D-9AC9-6C96D3B855D0}"/>
    <cellStyle name="Valuta 5 13 3 2 3" xfId="31801" xr:uid="{9FA84599-9BE1-40EC-B597-DBEE9498D536}"/>
    <cellStyle name="Valuta 5 13 3 3" xfId="14673" xr:uid="{F8FB1A40-3E9C-4972-B111-BEDB4DD4F227}"/>
    <cellStyle name="Valuta 5 13 3 3 2" xfId="37510" xr:uid="{F34026C8-AEAA-4B87-8D66-61828C7747FE}"/>
    <cellStyle name="Valuta 5 13 3 4" xfId="26093" xr:uid="{10BF4A19-0B64-4D3D-A9C7-472DA2FD1768}"/>
    <cellStyle name="Valuta 5 13 4" xfId="6110" xr:uid="{5C27D7BD-8351-4330-B4DA-9A019BC99091}"/>
    <cellStyle name="Valuta 5 13 4 2" xfId="17527" xr:uid="{5668F0B5-8345-4C1E-AC2B-172E2EEB3B10}"/>
    <cellStyle name="Valuta 5 13 4 2 2" xfId="40364" xr:uid="{880D96B4-DFAC-4372-8164-3B1B8C799FF7}"/>
    <cellStyle name="Valuta 5 13 4 3" xfId="28947" xr:uid="{BC461AF8-8D76-4602-9472-8CAA8B573272}"/>
    <cellStyle name="Valuta 5 13 5" xfId="11819" xr:uid="{062862E4-9EA1-4BFC-BC89-6B7153887872}"/>
    <cellStyle name="Valuta 5 13 5 2" xfId="34656" xr:uid="{E77216C0-7F9F-4317-9A24-8D46ECA0E45B}"/>
    <cellStyle name="Valuta 5 13 6" xfId="23239" xr:uid="{C4EB76A5-3E6C-4E13-A6E5-2AC647E7E23B}"/>
    <cellStyle name="Valuta 5 14" xfId="1813" xr:uid="{9077B94F-DE3E-4220-9344-632AB875DF51}"/>
    <cellStyle name="Valuta 5 14 2" xfId="4669" xr:uid="{6412CFA8-E887-41DA-8BBA-5BCA6D6FF0EF}"/>
    <cellStyle name="Valuta 5 14 2 2" xfId="10378" xr:uid="{32D1EDFA-8E56-48E5-AA6D-2945329CB6E8}"/>
    <cellStyle name="Valuta 5 14 2 2 2" xfId="21795" xr:uid="{24276967-1A94-45B4-A0EF-292CCB2A39A5}"/>
    <cellStyle name="Valuta 5 14 2 2 2 2" xfId="44632" xr:uid="{8C304A7C-5CB0-4B36-A853-A6697950AA93}"/>
    <cellStyle name="Valuta 5 14 2 2 3" xfId="33215" xr:uid="{2BB24D61-824F-403A-8226-6E97832712EC}"/>
    <cellStyle name="Valuta 5 14 2 3" xfId="16087" xr:uid="{DEE501A9-B0D5-43CE-8948-93B8C0133B1F}"/>
    <cellStyle name="Valuta 5 14 2 3 2" xfId="38924" xr:uid="{A65557FD-8EB7-4E23-BF74-9AB040BAB11C}"/>
    <cellStyle name="Valuta 5 14 2 4" xfId="27507" xr:uid="{7DCC0929-AB7F-4D07-83F8-E24CECCE2CAB}"/>
    <cellStyle name="Valuta 5 14 3" xfId="7524" xr:uid="{02FEB79C-6F49-428B-B2E6-7D593DEE0FD6}"/>
    <cellStyle name="Valuta 5 14 3 2" xfId="18941" xr:uid="{F576C2DA-6761-4744-88E9-C9AD5A3C3E16}"/>
    <cellStyle name="Valuta 5 14 3 2 2" xfId="41778" xr:uid="{E6C60584-0087-49E2-B6DB-F851EBC1D967}"/>
    <cellStyle name="Valuta 5 14 3 3" xfId="30361" xr:uid="{F9B544A1-4874-43A6-A915-FB98372E9469}"/>
    <cellStyle name="Valuta 5 14 4" xfId="13233" xr:uid="{478FB34C-5180-4432-B530-B9A2087CF2BA}"/>
    <cellStyle name="Valuta 5 14 4 2" xfId="36070" xr:uid="{08DD7E4C-2F1F-48B7-A788-2729A34991A5}"/>
    <cellStyle name="Valuta 5 14 5" xfId="24653" xr:uid="{B3C14912-0570-46E9-8070-590B9EFE2CEF}"/>
    <cellStyle name="Valuta 5 15" xfId="3242" xr:uid="{10C78DB0-8C90-4402-BA65-01B8E6AF6AFE}"/>
    <cellStyle name="Valuta 5 15 2" xfId="8951" xr:uid="{3788A43C-997C-402D-9796-7382707400C8}"/>
    <cellStyle name="Valuta 5 15 2 2" xfId="20368" xr:uid="{8A52547C-2A81-489B-B71B-B4C2FD748160}"/>
    <cellStyle name="Valuta 5 15 2 2 2" xfId="43205" xr:uid="{25D139A6-A136-4545-B3B2-431D33ED7FD7}"/>
    <cellStyle name="Valuta 5 15 2 3" xfId="31788" xr:uid="{0C3EE6AC-4887-4836-92BD-29E663E375A5}"/>
    <cellStyle name="Valuta 5 15 3" xfId="14660" xr:uid="{AEABA040-06D0-4126-927D-3C0FD3AEAA9F}"/>
    <cellStyle name="Valuta 5 15 3 2" xfId="37497" xr:uid="{2993DA14-3459-43BE-9A6F-E074E61A5390}"/>
    <cellStyle name="Valuta 5 15 4" xfId="26080" xr:uid="{A82A898D-400A-4DF2-9A8D-B9A0E6BDD86A}"/>
    <cellStyle name="Valuta 5 16" xfId="6097" xr:uid="{02717DC4-58F8-4804-BCF8-0FEBD6E55E82}"/>
    <cellStyle name="Valuta 5 16 2" xfId="17514" xr:uid="{57502343-8415-453D-9D8E-F3B9DBC231B7}"/>
    <cellStyle name="Valuta 5 16 2 2" xfId="40351" xr:uid="{0962A4FF-CA6B-40D7-9984-5EE9BE1E18DE}"/>
    <cellStyle name="Valuta 5 16 3" xfId="28934" xr:uid="{A1879F2F-BE57-4963-841E-E09E31881067}"/>
    <cellStyle name="Valuta 5 17" xfId="11806" xr:uid="{AC37BA1F-58DB-4CC6-9098-930A40606357}"/>
    <cellStyle name="Valuta 5 17 2" xfId="34643" xr:uid="{CCE9AC91-8BC5-4E6F-A167-01B7F22B8506}"/>
    <cellStyle name="Valuta 5 18" xfId="23226" xr:uid="{E390BE0A-D3B4-4633-9C06-4541ADCC8457}"/>
    <cellStyle name="Valuta 5 19" xfId="148" xr:uid="{EF69AF4C-A0BC-47EF-A40F-C61FF6447A3F}"/>
    <cellStyle name="Valuta 5 2" xfId="231" xr:uid="{AA2A0B9B-0079-4891-B51F-4226085F5EF9}"/>
    <cellStyle name="Valuta 5 2 2" xfId="316" xr:uid="{5AC1F9FB-8CF6-4269-AF8A-D81A40D49CD4}"/>
    <cellStyle name="Valuta 5 2 2 2" xfId="1945" xr:uid="{DF713DF3-1AD2-4B4E-B61E-5DB28FD10A11}"/>
    <cellStyle name="Valuta 5 2 2 2 2" xfId="4801" xr:uid="{A2CADE20-58BF-4B68-8EA1-1497A338F0F0}"/>
    <cellStyle name="Valuta 5 2 2 2 2 2" xfId="10510" xr:uid="{2850A854-C9D2-496C-B931-5237010F6A16}"/>
    <cellStyle name="Valuta 5 2 2 2 2 2 2" xfId="21927" xr:uid="{1AB3C227-A9F2-4ABB-8E38-708445D756E1}"/>
    <cellStyle name="Valuta 5 2 2 2 2 2 2 2" xfId="44764" xr:uid="{89E661B5-5AD2-4313-B154-A32D30184405}"/>
    <cellStyle name="Valuta 5 2 2 2 2 2 3" xfId="33347" xr:uid="{76843B23-9D5E-4F2B-A9E5-7E8EF5D53DBF}"/>
    <cellStyle name="Valuta 5 2 2 2 2 3" xfId="16219" xr:uid="{FD142CAC-8E14-4234-8776-8D73D3AEE0F2}"/>
    <cellStyle name="Valuta 5 2 2 2 2 3 2" xfId="39056" xr:uid="{31817599-8AA2-42B4-B1BE-3752AA726605}"/>
    <cellStyle name="Valuta 5 2 2 2 2 4" xfId="27639" xr:uid="{1C125DF4-34D1-4319-9213-5F426FA09396}"/>
    <cellStyle name="Valuta 5 2 2 2 3" xfId="7656" xr:uid="{E8E40692-64DC-4D59-A371-A2F36A724CB0}"/>
    <cellStyle name="Valuta 5 2 2 2 3 2" xfId="19073" xr:uid="{D71156FD-98E4-40F3-838B-A14877A150CC}"/>
    <cellStyle name="Valuta 5 2 2 2 3 2 2" xfId="41910" xr:uid="{C926CD87-8F0B-4B68-9C8C-BF2B1643AF28}"/>
    <cellStyle name="Valuta 5 2 2 2 3 3" xfId="30493" xr:uid="{CC201BEC-0E6E-4C46-A051-3D047F29F45F}"/>
    <cellStyle name="Valuta 5 2 2 2 4" xfId="13365" xr:uid="{4B09C3F9-5BB9-453A-AB33-61DDD69DDED9}"/>
    <cellStyle name="Valuta 5 2 2 2 4 2" xfId="36202" xr:uid="{295F5878-CA27-42FB-99C8-93FC1328AD7A}"/>
    <cellStyle name="Valuta 5 2 2 2 5" xfId="24785" xr:uid="{A68BBD58-7250-4222-B9AB-C17C2641FA81}"/>
    <cellStyle name="Valuta 5 2 2 3" xfId="3374" xr:uid="{64CA5F1E-4D0B-4E19-BB5D-65057A2EEF41}"/>
    <cellStyle name="Valuta 5 2 2 3 2" xfId="9083" xr:uid="{1DFEC9B1-5124-4AB9-86CB-62DAE81B044A}"/>
    <cellStyle name="Valuta 5 2 2 3 2 2" xfId="20500" xr:uid="{197DDE92-C3EB-4DDD-B446-18EAED29D508}"/>
    <cellStyle name="Valuta 5 2 2 3 2 2 2" xfId="43337" xr:uid="{6E75C1A8-75C6-40E7-8930-694B8787E5CE}"/>
    <cellStyle name="Valuta 5 2 2 3 2 3" xfId="31920" xr:uid="{23C71477-1492-410D-B08E-E73E03A4597A}"/>
    <cellStyle name="Valuta 5 2 2 3 3" xfId="14792" xr:uid="{E90DC715-8920-4117-9A36-9FE38D0E7D7A}"/>
    <cellStyle name="Valuta 5 2 2 3 3 2" xfId="37629" xr:uid="{A195F9A3-8B0F-4DF9-9F57-26733E2939C6}"/>
    <cellStyle name="Valuta 5 2 2 3 4" xfId="26212" xr:uid="{D7665E51-D531-42C6-B269-3C9D66D0F76F}"/>
    <cellStyle name="Valuta 5 2 2 4" xfId="6229" xr:uid="{EBA3511F-A8D3-4C2E-94A6-6D832D4B4F24}"/>
    <cellStyle name="Valuta 5 2 2 4 2" xfId="17646" xr:uid="{CBA8A4B0-543B-4012-995C-B795AAD2A212}"/>
    <cellStyle name="Valuta 5 2 2 4 2 2" xfId="40483" xr:uid="{78662C02-AD96-4358-B5DD-24B125ACC401}"/>
    <cellStyle name="Valuta 5 2 2 4 3" xfId="29066" xr:uid="{BC13EBD9-E212-47ED-8735-18DF2AF41F4B}"/>
    <cellStyle name="Valuta 5 2 2 5" xfId="11938" xr:uid="{0CF4350D-0435-449C-A570-63A53D02D43C}"/>
    <cellStyle name="Valuta 5 2 2 5 2" xfId="34775" xr:uid="{DE343F89-746B-4383-817C-81470D49936E}"/>
    <cellStyle name="Valuta 5 2 2 6" xfId="23358" xr:uid="{8EF9AFB3-EE14-4B85-8AC5-007694D7626D}"/>
    <cellStyle name="Valuta 5 2 3" xfId="277" xr:uid="{0367B4D5-9A6B-4A77-8AAA-07DE5E9CE48D}"/>
    <cellStyle name="Valuta 5 2 3 2" xfId="1906" xr:uid="{EC29D20F-7815-4A09-A359-70583B10DFF4}"/>
    <cellStyle name="Valuta 5 2 3 2 2" xfId="4762" xr:uid="{E4967528-B53A-4006-809E-D690EA0B36D8}"/>
    <cellStyle name="Valuta 5 2 3 2 2 2" xfId="10471" xr:uid="{21E4095E-ABFF-4608-B2D1-EFE1A5CA2E04}"/>
    <cellStyle name="Valuta 5 2 3 2 2 2 2" xfId="21888" xr:uid="{E5148C44-E968-4F42-A62C-7726245819B7}"/>
    <cellStyle name="Valuta 5 2 3 2 2 2 2 2" xfId="44725" xr:uid="{5E74DC56-4622-44D0-BC34-07F114102CB6}"/>
    <cellStyle name="Valuta 5 2 3 2 2 2 3" xfId="33308" xr:uid="{0866174B-1AD4-48DD-AE85-1BAFF4F2D1F5}"/>
    <cellStyle name="Valuta 5 2 3 2 2 3" xfId="16180" xr:uid="{672DE0AD-E82F-4F64-B31B-EFE58E48111C}"/>
    <cellStyle name="Valuta 5 2 3 2 2 3 2" xfId="39017" xr:uid="{9D9A2FC9-0D48-4F07-8730-461F092782AE}"/>
    <cellStyle name="Valuta 5 2 3 2 2 4" xfId="27600" xr:uid="{600C5383-93E1-4797-A6A6-29A5723778FD}"/>
    <cellStyle name="Valuta 5 2 3 2 3" xfId="7617" xr:uid="{693DC654-BC6C-41C2-8F5C-AE2371668B3F}"/>
    <cellStyle name="Valuta 5 2 3 2 3 2" xfId="19034" xr:uid="{1C5C0F9A-5B83-49C1-B9AC-68ADEA4A1173}"/>
    <cellStyle name="Valuta 5 2 3 2 3 2 2" xfId="41871" xr:uid="{32AF608F-AF69-457C-B2B9-6331F7BDFA15}"/>
    <cellStyle name="Valuta 5 2 3 2 3 3" xfId="30454" xr:uid="{5E215025-EE55-48A9-883B-C81A4145FB71}"/>
    <cellStyle name="Valuta 5 2 3 2 4" xfId="13326" xr:uid="{2D05FA2A-BA89-44F9-A905-734F557CFFFF}"/>
    <cellStyle name="Valuta 5 2 3 2 4 2" xfId="36163" xr:uid="{493A65BD-C811-4720-814B-82B71E612F6E}"/>
    <cellStyle name="Valuta 5 2 3 2 5" xfId="24746" xr:uid="{C6B0C599-71C4-45F1-80F3-DB57357D81BC}"/>
    <cellStyle name="Valuta 5 2 3 3" xfId="3335" xr:uid="{7582B7A5-6AFE-44F7-AFB8-2C52F8EE856E}"/>
    <cellStyle name="Valuta 5 2 3 3 2" xfId="9044" xr:uid="{A7A23721-4F00-41EA-B9C0-0A0CB389EB09}"/>
    <cellStyle name="Valuta 5 2 3 3 2 2" xfId="20461" xr:uid="{CAF62CA1-B842-440B-8FA2-D62F0074F67F}"/>
    <cellStyle name="Valuta 5 2 3 3 2 2 2" xfId="43298" xr:uid="{9E5A3393-5B70-4F8B-87BC-6F423B45F799}"/>
    <cellStyle name="Valuta 5 2 3 3 2 3" xfId="31881" xr:uid="{3918C11E-5BF0-478A-BD15-6D6EF34950FC}"/>
    <cellStyle name="Valuta 5 2 3 3 3" xfId="14753" xr:uid="{57164E3E-D6F5-4210-99C9-A4D1A5D24550}"/>
    <cellStyle name="Valuta 5 2 3 3 3 2" xfId="37590" xr:uid="{1ED38A0E-AE11-4F0E-BF12-989B8C078FBF}"/>
    <cellStyle name="Valuta 5 2 3 3 4" xfId="26173" xr:uid="{4DDBB822-331F-4A5E-AA38-F0718738A63C}"/>
    <cellStyle name="Valuta 5 2 3 4" xfId="6190" xr:uid="{7C790A0D-00FB-4B73-A960-293B3E61E2F4}"/>
    <cellStyle name="Valuta 5 2 3 4 2" xfId="17607" xr:uid="{09995C93-949A-44F3-8979-1DB1CF24F9B1}"/>
    <cellStyle name="Valuta 5 2 3 4 2 2" xfId="40444" xr:uid="{C3F64286-FA60-4AB2-8C69-97AC00687614}"/>
    <cellStyle name="Valuta 5 2 3 4 3" xfId="29027" xr:uid="{CDCAB824-9B49-45C3-8BA7-7366940B9B5E}"/>
    <cellStyle name="Valuta 5 2 3 5" xfId="11899" xr:uid="{31560393-869F-4B7C-A530-9492F434AD29}"/>
    <cellStyle name="Valuta 5 2 3 5 2" xfId="34736" xr:uid="{0D3349E9-27A5-4F96-8023-0480A16FAED2}"/>
    <cellStyle name="Valuta 5 2 3 6" xfId="23319" xr:uid="{6F554899-E15A-4309-AC90-C2F25D3BDB66}"/>
    <cellStyle name="Valuta 5 2 4" xfId="1867" xr:uid="{D9A3FA1A-686A-4495-B4E2-E5AD5DF5001F}"/>
    <cellStyle name="Valuta 5 2 4 2" xfId="4723" xr:uid="{B5B1E5A6-34E7-4D4A-A858-796D770A0E85}"/>
    <cellStyle name="Valuta 5 2 4 2 2" xfId="10432" xr:uid="{077031D1-A1E5-401A-8F67-2C525F67DF0B}"/>
    <cellStyle name="Valuta 5 2 4 2 2 2" xfId="21849" xr:uid="{97C58B0C-D73F-43B1-95FD-73C2BF153E78}"/>
    <cellStyle name="Valuta 5 2 4 2 2 2 2" xfId="44686" xr:uid="{1E25F8AF-0C4C-44F2-95A7-1D02FD252E3E}"/>
    <cellStyle name="Valuta 5 2 4 2 2 3" xfId="33269" xr:uid="{9EF0109E-E628-4CFC-999A-2EBA22288E52}"/>
    <cellStyle name="Valuta 5 2 4 2 3" xfId="16141" xr:uid="{854B536F-1F6D-4485-81B4-C06F083FBFE7}"/>
    <cellStyle name="Valuta 5 2 4 2 3 2" xfId="38978" xr:uid="{C1143010-854E-431C-BAD3-CFCADE9CC5D2}"/>
    <cellStyle name="Valuta 5 2 4 2 4" xfId="27561" xr:uid="{3154351C-FAF9-4593-924C-646B11496B0F}"/>
    <cellStyle name="Valuta 5 2 4 3" xfId="7578" xr:uid="{D046505E-492D-4F28-BB3B-1841FAA5FD6C}"/>
    <cellStyle name="Valuta 5 2 4 3 2" xfId="18995" xr:uid="{D968C979-22D6-4F02-8B38-817F419589FD}"/>
    <cellStyle name="Valuta 5 2 4 3 2 2" xfId="41832" xr:uid="{41088B0F-C9F8-4CAF-A5A9-C2ECF4C1206B}"/>
    <cellStyle name="Valuta 5 2 4 3 3" xfId="30415" xr:uid="{AB9219DA-4F2F-4BEB-8813-DE44CCB19B45}"/>
    <cellStyle name="Valuta 5 2 4 4" xfId="13287" xr:uid="{DA73C4C9-785E-4FFB-BDE0-E149B5D029F9}"/>
    <cellStyle name="Valuta 5 2 4 4 2" xfId="36124" xr:uid="{034A3C7E-FEAD-4B49-B2FE-DAF25AD6F0DF}"/>
    <cellStyle name="Valuta 5 2 4 5" xfId="24707" xr:uid="{548FA03B-5D75-4DC2-B326-0AC9CECC815D}"/>
    <cellStyle name="Valuta 5 2 5" xfId="3296" xr:uid="{1F11E560-E327-4BB9-9456-5566CA047123}"/>
    <cellStyle name="Valuta 5 2 5 2" xfId="9005" xr:uid="{E859251B-F13F-429B-8F97-98EEBBA146F3}"/>
    <cellStyle name="Valuta 5 2 5 2 2" xfId="20422" xr:uid="{D552A8CC-A37F-4A31-9727-1530321E5157}"/>
    <cellStyle name="Valuta 5 2 5 2 2 2" xfId="43259" xr:uid="{F5B41048-FFDD-4DB1-AA34-017049F01326}"/>
    <cellStyle name="Valuta 5 2 5 2 3" xfId="31842" xr:uid="{FB4C3E6B-2E00-4AAE-84F1-A85F74510149}"/>
    <cellStyle name="Valuta 5 2 5 3" xfId="14714" xr:uid="{9D72E4B5-E4EA-45A2-8916-3A190C7DBA9C}"/>
    <cellStyle name="Valuta 5 2 5 3 2" xfId="37551" xr:uid="{88EB23CB-9A53-495C-9CA5-90117522ECAE}"/>
    <cellStyle name="Valuta 5 2 5 4" xfId="26134" xr:uid="{37CC71E4-00C1-4AE6-A3C5-8C173019834D}"/>
    <cellStyle name="Valuta 5 2 6" xfId="6151" xr:uid="{F99FFF1A-DA6C-45E8-BBA2-50BE8BFA62A5}"/>
    <cellStyle name="Valuta 5 2 6 2" xfId="17568" xr:uid="{25D47432-AA43-4C79-ABA7-E20D29B05C8C}"/>
    <cellStyle name="Valuta 5 2 6 2 2" xfId="40405" xr:uid="{017C0BDE-3E0F-4409-AD55-6FCAD88465B0}"/>
    <cellStyle name="Valuta 5 2 6 3" xfId="28988" xr:uid="{CC8C8664-D19A-4EDB-8244-45A6E39C86F0}"/>
    <cellStyle name="Valuta 5 2 7" xfId="11860" xr:uid="{E22F72A8-BE40-4F17-B1A6-172D7EEEC188}"/>
    <cellStyle name="Valuta 5 2 7 2" xfId="34697" xr:uid="{86A469F7-D7C8-434B-94BC-A805938223B8}"/>
    <cellStyle name="Valuta 5 2 8" xfId="23280" xr:uid="{DD6310FA-FC46-4313-8B29-96CFF39C5D54}"/>
    <cellStyle name="Valuta 5 3" xfId="237" xr:uid="{4A87C9A9-E65C-4C01-A4F0-E33565852DCA}"/>
    <cellStyle name="Valuta 5 3 2" xfId="321" xr:uid="{3B7DC3A0-DDA0-408C-A4A2-CEA7A235E262}"/>
    <cellStyle name="Valuta 5 3 2 2" xfId="1950" xr:uid="{2DDEE57C-7360-492C-91CB-BAD6999BD956}"/>
    <cellStyle name="Valuta 5 3 2 2 2" xfId="4806" xr:uid="{09CB5A53-A2D0-494A-8DF3-8DC252F4F3A9}"/>
    <cellStyle name="Valuta 5 3 2 2 2 2" xfId="10515" xr:uid="{876B0A5F-1B51-4866-93C6-6C8FC3166A70}"/>
    <cellStyle name="Valuta 5 3 2 2 2 2 2" xfId="21932" xr:uid="{AE4F7657-E7B2-47F0-B873-440575245CAD}"/>
    <cellStyle name="Valuta 5 3 2 2 2 2 2 2" xfId="44769" xr:uid="{775CF2E4-FA31-423D-98D2-971F434AC178}"/>
    <cellStyle name="Valuta 5 3 2 2 2 2 3" xfId="33352" xr:uid="{09B13A1E-2FE5-45E9-AAD3-2BAAC6F01E68}"/>
    <cellStyle name="Valuta 5 3 2 2 2 3" xfId="16224" xr:uid="{93F3D094-D499-4C89-9435-65AB49D31B53}"/>
    <cellStyle name="Valuta 5 3 2 2 2 3 2" xfId="39061" xr:uid="{4F45309D-9061-4ECD-B5E7-97ADEBB29DFB}"/>
    <cellStyle name="Valuta 5 3 2 2 2 4" xfId="27644" xr:uid="{1DD88C03-4286-4F8E-87CC-2BDD6ECDFF59}"/>
    <cellStyle name="Valuta 5 3 2 2 3" xfId="7661" xr:uid="{BB035786-7D97-49D2-AAE4-AF3F24372DBF}"/>
    <cellStyle name="Valuta 5 3 2 2 3 2" xfId="19078" xr:uid="{6D8A6170-2895-433B-8090-BB3311A5CE7F}"/>
    <cellStyle name="Valuta 5 3 2 2 3 2 2" xfId="41915" xr:uid="{17A28183-DE68-4137-A78E-97015F0C5D47}"/>
    <cellStyle name="Valuta 5 3 2 2 3 3" xfId="30498" xr:uid="{BE9A0902-2096-4073-9DD5-FF6F4CA5F4D4}"/>
    <cellStyle name="Valuta 5 3 2 2 4" xfId="13370" xr:uid="{9968943A-B2F2-4753-8635-1AC48C4CEA5B}"/>
    <cellStyle name="Valuta 5 3 2 2 4 2" xfId="36207" xr:uid="{597B5331-B223-4BDC-A24C-1923C0816CA0}"/>
    <cellStyle name="Valuta 5 3 2 2 5" xfId="24790" xr:uid="{2F4BED64-63BD-4732-825D-8C67965035AA}"/>
    <cellStyle name="Valuta 5 3 2 3" xfId="3379" xr:uid="{790B4E3F-DC2D-476A-B2F4-F2E366192091}"/>
    <cellStyle name="Valuta 5 3 2 3 2" xfId="9088" xr:uid="{91703EC1-0D66-4AEC-B959-E11EE58D0CC4}"/>
    <cellStyle name="Valuta 5 3 2 3 2 2" xfId="20505" xr:uid="{D897EF0B-75F0-4029-BCE3-0DDB31C0CB19}"/>
    <cellStyle name="Valuta 5 3 2 3 2 2 2" xfId="43342" xr:uid="{F5EE844D-F94D-4845-8F52-93039D84DDF3}"/>
    <cellStyle name="Valuta 5 3 2 3 2 3" xfId="31925" xr:uid="{63DB8139-3E6A-4526-A0FE-F3BE8D983FC5}"/>
    <cellStyle name="Valuta 5 3 2 3 3" xfId="14797" xr:uid="{5CA44E99-DE80-446A-89D3-F72AED30661D}"/>
    <cellStyle name="Valuta 5 3 2 3 3 2" xfId="37634" xr:uid="{0B3D899F-0EC3-4899-B77C-6A9339BE55BE}"/>
    <cellStyle name="Valuta 5 3 2 3 4" xfId="26217" xr:uid="{FDB922A0-003B-4179-978E-5BA8410477DF}"/>
    <cellStyle name="Valuta 5 3 2 4" xfId="6234" xr:uid="{FD1AC55F-25BF-4A1D-B8BB-9C536DF6C965}"/>
    <cellStyle name="Valuta 5 3 2 4 2" xfId="17651" xr:uid="{40A47778-B4A6-425C-BFF8-139B0A824B38}"/>
    <cellStyle name="Valuta 5 3 2 4 2 2" xfId="40488" xr:uid="{C7BC9A8C-9475-4FFF-84A1-95E046259F21}"/>
    <cellStyle name="Valuta 5 3 2 4 3" xfId="29071" xr:uid="{D5E97E78-0DA4-43A5-9D57-62F502CFECD4}"/>
    <cellStyle name="Valuta 5 3 2 5" xfId="11943" xr:uid="{7E6A6BFA-BB0F-4D9D-82FF-CC7C8C3C7442}"/>
    <cellStyle name="Valuta 5 3 2 5 2" xfId="34780" xr:uid="{B1B9EFB2-334D-49F2-8A9B-58573EEF4E5E}"/>
    <cellStyle name="Valuta 5 3 2 6" xfId="23363" xr:uid="{C7E9C5C9-DD97-4648-91C4-7FB918C05CAF}"/>
    <cellStyle name="Valuta 5 3 3" xfId="282" xr:uid="{C88B6999-5E09-4BF1-B303-C0FB63D1442F}"/>
    <cellStyle name="Valuta 5 3 3 2" xfId="1911" xr:uid="{62A69AB4-1739-4701-831F-45CB4965F5AE}"/>
    <cellStyle name="Valuta 5 3 3 2 2" xfId="4767" xr:uid="{E3F47E17-C555-494E-98CA-9C94BC515941}"/>
    <cellStyle name="Valuta 5 3 3 2 2 2" xfId="10476" xr:uid="{3F789D7D-F371-423D-8176-C8048F75B30E}"/>
    <cellStyle name="Valuta 5 3 3 2 2 2 2" xfId="21893" xr:uid="{BCA99DB4-4365-4845-A252-91B959133352}"/>
    <cellStyle name="Valuta 5 3 3 2 2 2 2 2" xfId="44730" xr:uid="{A1469245-1BBE-4A4C-BB91-755B932F98C1}"/>
    <cellStyle name="Valuta 5 3 3 2 2 2 3" xfId="33313" xr:uid="{904CC68E-DEDD-4CC8-AB85-E3AF5AADA4C9}"/>
    <cellStyle name="Valuta 5 3 3 2 2 3" xfId="16185" xr:uid="{7D1F3CD2-AB1A-427F-B076-D4745B00798E}"/>
    <cellStyle name="Valuta 5 3 3 2 2 3 2" xfId="39022" xr:uid="{04714CD3-D53A-4321-9966-A9FED69C18DB}"/>
    <cellStyle name="Valuta 5 3 3 2 2 4" xfId="27605" xr:uid="{C7ED60D1-6809-4313-8AFA-06A8D72827E0}"/>
    <cellStyle name="Valuta 5 3 3 2 3" xfId="7622" xr:uid="{87332F9D-54B1-45E2-A780-6AC291550393}"/>
    <cellStyle name="Valuta 5 3 3 2 3 2" xfId="19039" xr:uid="{5700B3D1-A52E-4983-9393-6EE59AD078F0}"/>
    <cellStyle name="Valuta 5 3 3 2 3 2 2" xfId="41876" xr:uid="{8DF50AAD-70CE-4E67-8ABF-32E1ECAE7955}"/>
    <cellStyle name="Valuta 5 3 3 2 3 3" xfId="30459" xr:uid="{F5E46578-2C77-4C78-973A-E330887F521E}"/>
    <cellStyle name="Valuta 5 3 3 2 4" xfId="13331" xr:uid="{2E7DEBF4-9CC5-42F9-BC6A-5081F41BA17E}"/>
    <cellStyle name="Valuta 5 3 3 2 4 2" xfId="36168" xr:uid="{65C6050B-3C51-46D5-9525-7F8CACEA4793}"/>
    <cellStyle name="Valuta 5 3 3 2 5" xfId="24751" xr:uid="{AAE0C655-CE77-4D3C-9BBF-DD13413481A1}"/>
    <cellStyle name="Valuta 5 3 3 3" xfId="3340" xr:uid="{CBD19CA0-7977-4E9D-A80D-0B559282FB39}"/>
    <cellStyle name="Valuta 5 3 3 3 2" xfId="9049" xr:uid="{FAE38593-382C-4319-9191-52DB52A6C142}"/>
    <cellStyle name="Valuta 5 3 3 3 2 2" xfId="20466" xr:uid="{8401FC66-66AC-4B6F-A55B-F749648BBCC2}"/>
    <cellStyle name="Valuta 5 3 3 3 2 2 2" xfId="43303" xr:uid="{4511C8BC-8CC0-409E-9FD2-BF41B5814EEE}"/>
    <cellStyle name="Valuta 5 3 3 3 2 3" xfId="31886" xr:uid="{95BEFA27-48BD-46CE-B46A-045235C01755}"/>
    <cellStyle name="Valuta 5 3 3 3 3" xfId="14758" xr:uid="{87197827-B749-446E-BB11-476CFA0790CD}"/>
    <cellStyle name="Valuta 5 3 3 3 3 2" xfId="37595" xr:uid="{90819D48-014C-40AD-B33F-9F5172583D92}"/>
    <cellStyle name="Valuta 5 3 3 3 4" xfId="26178" xr:uid="{55C11B2F-655F-4C43-9111-73EDF24B797E}"/>
    <cellStyle name="Valuta 5 3 3 4" xfId="6195" xr:uid="{EEECC972-AA84-4251-B848-A0DF69F286D3}"/>
    <cellStyle name="Valuta 5 3 3 4 2" xfId="17612" xr:uid="{9270433C-D3DF-44A8-A967-7381D16D9ED3}"/>
    <cellStyle name="Valuta 5 3 3 4 2 2" xfId="40449" xr:uid="{BB23D0CF-61AA-45F7-8E62-7984F66B0FF7}"/>
    <cellStyle name="Valuta 5 3 3 4 3" xfId="29032" xr:uid="{A812CBE1-E9C7-4D9A-843D-28B1646EFFB2}"/>
    <cellStyle name="Valuta 5 3 3 5" xfId="11904" xr:uid="{012ACACA-9B2C-4231-8296-621EE0AEA3FC}"/>
    <cellStyle name="Valuta 5 3 3 5 2" xfId="34741" xr:uid="{28667EBB-2739-49DA-8DB7-18FE96C6B332}"/>
    <cellStyle name="Valuta 5 3 3 6" xfId="23324" xr:uid="{1FEC1A81-7BA8-4CC0-B25B-5233F66352DA}"/>
    <cellStyle name="Valuta 5 3 4" xfId="1872" xr:uid="{CB3D9F97-8925-4AD2-8B38-84EF06B9AE5B}"/>
    <cellStyle name="Valuta 5 3 4 2" xfId="4728" xr:uid="{029072E2-0704-448C-8FB5-18DF93B00FAC}"/>
    <cellStyle name="Valuta 5 3 4 2 2" xfId="10437" xr:uid="{1E819334-6122-4E7C-A3F3-D1985FDF076F}"/>
    <cellStyle name="Valuta 5 3 4 2 2 2" xfId="21854" xr:uid="{5EAA8B3A-55C5-45C8-927E-8DC6AE590647}"/>
    <cellStyle name="Valuta 5 3 4 2 2 2 2" xfId="44691" xr:uid="{101F1ED6-4F8B-4D03-8823-51545BDBE265}"/>
    <cellStyle name="Valuta 5 3 4 2 2 3" xfId="33274" xr:uid="{8BD28A48-72EC-495D-967B-AB226BD50EC9}"/>
    <cellStyle name="Valuta 5 3 4 2 3" xfId="16146" xr:uid="{D37566E6-7071-48D8-97FB-674DBB24DC8E}"/>
    <cellStyle name="Valuta 5 3 4 2 3 2" xfId="38983" xr:uid="{47BA5CFB-DEF3-4C31-B55C-57BCE3014CC1}"/>
    <cellStyle name="Valuta 5 3 4 2 4" xfId="27566" xr:uid="{F80AC26E-36BA-42AB-9400-FC9797045F42}"/>
    <cellStyle name="Valuta 5 3 4 3" xfId="7583" xr:uid="{DA4023C8-F04D-45C8-9334-DCA46B9FEED5}"/>
    <cellStyle name="Valuta 5 3 4 3 2" xfId="19000" xr:uid="{3DCAEAB6-ED8A-4ADD-9F6A-0F290C4ACC9C}"/>
    <cellStyle name="Valuta 5 3 4 3 2 2" xfId="41837" xr:uid="{47803FBC-87FE-4776-9AEE-6ACB6F502613}"/>
    <cellStyle name="Valuta 5 3 4 3 3" xfId="30420" xr:uid="{D76A6BDA-BF8F-43C9-87E9-086F24CF52B7}"/>
    <cellStyle name="Valuta 5 3 4 4" xfId="13292" xr:uid="{284C3E30-60DF-47EF-B40F-36906F7077B0}"/>
    <cellStyle name="Valuta 5 3 4 4 2" xfId="36129" xr:uid="{41F9777B-A548-44BA-BEB0-344ED3F98B39}"/>
    <cellStyle name="Valuta 5 3 4 5" xfId="24712" xr:uid="{B3FDB1E4-34D4-418A-B295-19282C4F0D27}"/>
    <cellStyle name="Valuta 5 3 5" xfId="3301" xr:uid="{6AB7531F-1920-412E-A289-D5D717BAC740}"/>
    <cellStyle name="Valuta 5 3 5 2" xfId="9010" xr:uid="{D42BC30D-B3BC-46E9-9625-D3D6D3B72C33}"/>
    <cellStyle name="Valuta 5 3 5 2 2" xfId="20427" xr:uid="{79724088-73AE-45E8-9828-5E9096DCE957}"/>
    <cellStyle name="Valuta 5 3 5 2 2 2" xfId="43264" xr:uid="{FD784D3E-CB33-4982-AB35-7D4FFBC1A83E}"/>
    <cellStyle name="Valuta 5 3 5 2 3" xfId="31847" xr:uid="{0A2221F8-259A-4D84-BE19-BF7965646E8A}"/>
    <cellStyle name="Valuta 5 3 5 3" xfId="14719" xr:uid="{E2EA0C06-B11B-4039-8BA6-63E02586AE73}"/>
    <cellStyle name="Valuta 5 3 5 3 2" xfId="37556" xr:uid="{7BDD1789-16AC-4A47-9FD2-9FEEDECB1557}"/>
    <cellStyle name="Valuta 5 3 5 4" xfId="26139" xr:uid="{0F5279EA-7806-426B-BBFD-FBB7856AB9E9}"/>
    <cellStyle name="Valuta 5 3 6" xfId="6156" xr:uid="{C2D5F2AD-DA0C-4B85-A35D-7FB76FCCF542}"/>
    <cellStyle name="Valuta 5 3 6 2" xfId="17573" xr:uid="{B34E8EAC-7640-4DEB-8308-2F1009CEFE55}"/>
    <cellStyle name="Valuta 5 3 6 2 2" xfId="40410" xr:uid="{5F66001A-802D-415B-BF37-675D3DD36349}"/>
    <cellStyle name="Valuta 5 3 6 3" xfId="28993" xr:uid="{6C9F2C37-D98F-480D-A1ED-D85B1474D193}"/>
    <cellStyle name="Valuta 5 3 7" xfId="11865" xr:uid="{953C87E8-B934-4A96-A307-94FE7B989E62}"/>
    <cellStyle name="Valuta 5 3 7 2" xfId="34702" xr:uid="{18954132-D10C-486E-AC9C-A4829B137DE9}"/>
    <cellStyle name="Valuta 5 3 8" xfId="23285" xr:uid="{9299B1FE-751C-4A61-9D42-C2734B4FD1B5}"/>
    <cellStyle name="Valuta 5 4" xfId="249" xr:uid="{23232A70-9E1B-4ED6-A343-1E3FB47764A0}"/>
    <cellStyle name="Valuta 5 4 10" xfId="6166" xr:uid="{B6051969-73F6-4E4A-89DC-5EF7722D6006}"/>
    <cellStyle name="Valuta 5 4 10 2" xfId="17583" xr:uid="{9BC2DC5C-A91E-4670-B37A-C8166FE20974}"/>
    <cellStyle name="Valuta 5 4 10 2 2" xfId="40420" xr:uid="{6EB084C9-C8F4-460D-9D4A-AC17ED13349E}"/>
    <cellStyle name="Valuta 5 4 10 3" xfId="29003" xr:uid="{FDC32996-6251-44D7-9A4D-76A2C6A93128}"/>
    <cellStyle name="Valuta 5 4 11" xfId="11875" xr:uid="{F783FCBC-A90D-4BA8-93CD-5453D4B0F52C}"/>
    <cellStyle name="Valuta 5 4 11 2" xfId="34712" xr:uid="{3C70C2E6-939A-41A0-B54D-CA2A3A98E92E}"/>
    <cellStyle name="Valuta 5 4 12" xfId="23295" xr:uid="{1C42CC38-5D65-41C1-8B89-DA9884454D45}"/>
    <cellStyle name="Valuta 5 4 2" xfId="418" xr:uid="{D73A0A7B-DDC0-4E77-A75F-7C6443B5395A}"/>
    <cellStyle name="Valuta 5 4 2 10" xfId="12010" xr:uid="{20CDF2CE-61B0-43D7-A12F-F8AFE8A1B270}"/>
    <cellStyle name="Valuta 5 4 2 10 2" xfId="34847" xr:uid="{D7199894-1E67-4BB0-9423-25E27CC572E2}"/>
    <cellStyle name="Valuta 5 4 2 11" xfId="23430" xr:uid="{AD1D27C6-F86B-413B-9A4C-C88951CA341F}"/>
    <cellStyle name="Valuta 5 4 2 2" xfId="672" xr:uid="{E0FC4407-5359-4E14-87B6-38993213DF9A}"/>
    <cellStyle name="Valuta 5 4 2 2 2" xfId="2234" xr:uid="{601FF4DA-C4DF-4F8C-B468-E9B4943EC136}"/>
    <cellStyle name="Valuta 5 4 2 2 2 2" xfId="5090" xr:uid="{6BBA6086-B60B-4B9C-A526-C7B5B2E114B2}"/>
    <cellStyle name="Valuta 5 4 2 2 2 2 2" xfId="10798" xr:uid="{50651786-3279-4491-BDAE-E552BE9DE400}"/>
    <cellStyle name="Valuta 5 4 2 2 2 2 2 2" xfId="22216" xr:uid="{194233D6-0FB8-446D-8CFB-282038DA67BF}"/>
    <cellStyle name="Valuta 5 4 2 2 2 2 2 2 2" xfId="45053" xr:uid="{2C34E4CD-029B-44C7-B686-67C208733437}"/>
    <cellStyle name="Valuta 5 4 2 2 2 2 2 3" xfId="33636" xr:uid="{E75DE9C0-4E07-481C-9B13-94070226E364}"/>
    <cellStyle name="Valuta 5 4 2 2 2 2 3" xfId="16508" xr:uid="{AB5A430F-79D6-4E3F-B5EC-B6453015907E}"/>
    <cellStyle name="Valuta 5 4 2 2 2 2 3 2" xfId="39345" xr:uid="{2A1B95C7-05D6-44FC-B0E3-D96641542AE1}"/>
    <cellStyle name="Valuta 5 4 2 2 2 2 4" xfId="27928" xr:uid="{3DF7B09F-73E6-4011-BC72-35E9DC580B15}"/>
    <cellStyle name="Valuta 5 4 2 2 2 3" xfId="7945" xr:uid="{EC009544-525C-4833-A9B1-113BE560E059}"/>
    <cellStyle name="Valuta 5 4 2 2 2 3 2" xfId="19362" xr:uid="{3DD9A67D-3C2F-4A4A-9AF1-806A5D114B87}"/>
    <cellStyle name="Valuta 5 4 2 2 2 3 2 2" xfId="42199" xr:uid="{0D15A73C-2477-40E1-A513-B1B4405B0F2D}"/>
    <cellStyle name="Valuta 5 4 2 2 2 3 3" xfId="30782" xr:uid="{57369024-FBD9-4486-A597-58C51A5E17B5}"/>
    <cellStyle name="Valuta 5 4 2 2 2 4" xfId="13654" xr:uid="{5AB03F90-90AA-48DA-ABEC-DF4081DE2911}"/>
    <cellStyle name="Valuta 5 4 2 2 2 4 2" xfId="36491" xr:uid="{353AD9C8-7B74-4741-A62A-D4319E15A597}"/>
    <cellStyle name="Valuta 5 4 2 2 2 5" xfId="25074" xr:uid="{46F13618-78D9-4F53-A7EE-F0325B43E1D1}"/>
    <cellStyle name="Valuta 5 4 2 2 3" xfId="3663" xr:uid="{BF775C09-EDCF-4077-8866-1184884B07A7}"/>
    <cellStyle name="Valuta 5 4 2 2 3 2" xfId="9372" xr:uid="{0827330A-29B7-45E8-BEAF-BC3CB1B3643F}"/>
    <cellStyle name="Valuta 5 4 2 2 3 2 2" xfId="20789" xr:uid="{D0CED06F-7C9C-46A6-8BE3-F079B0645F72}"/>
    <cellStyle name="Valuta 5 4 2 2 3 2 2 2" xfId="43626" xr:uid="{26D61EE8-2060-4891-B9F5-926E0DE449FD}"/>
    <cellStyle name="Valuta 5 4 2 2 3 2 3" xfId="32209" xr:uid="{C54FF178-64AC-4B8A-BFDB-FAFD4886DB05}"/>
    <cellStyle name="Valuta 5 4 2 2 3 3" xfId="15081" xr:uid="{B7EF90D7-AC96-4B80-B26D-C9B7D7942DFD}"/>
    <cellStyle name="Valuta 5 4 2 2 3 3 2" xfId="37918" xr:uid="{A4394F68-C339-40B8-A95D-258A6D5BA72E}"/>
    <cellStyle name="Valuta 5 4 2 2 3 4" xfId="26501" xr:uid="{48C1FE2D-DDBD-4A9B-9EC3-CE7C3A679844}"/>
    <cellStyle name="Valuta 5 4 2 2 4" xfId="6518" xr:uid="{C01C7639-102F-411B-8709-A8F7703C6CEA}"/>
    <cellStyle name="Valuta 5 4 2 2 4 2" xfId="17935" xr:uid="{8B1DBDE4-E2B1-4AAA-B35A-40EBDEF3CB4E}"/>
    <cellStyle name="Valuta 5 4 2 2 4 2 2" xfId="40772" xr:uid="{5C27CF07-770A-4A37-B469-A0819518B8B6}"/>
    <cellStyle name="Valuta 5 4 2 2 4 3" xfId="29355" xr:uid="{F234A51E-36C1-40FE-8049-E70DC9FD1459}"/>
    <cellStyle name="Valuta 5 4 2 2 5" xfId="12227" xr:uid="{6033083D-B941-40F4-8649-0D9924C67E3F}"/>
    <cellStyle name="Valuta 5 4 2 2 5 2" xfId="35064" xr:uid="{0291A020-396A-41D3-8668-EA9E646C2544}"/>
    <cellStyle name="Valuta 5 4 2 2 6" xfId="23647" xr:uid="{B279AEE9-A950-4AF5-8791-4C7DCC6B13EE}"/>
    <cellStyle name="Valuta 5 4 2 3" xfId="932" xr:uid="{619EBF58-1BEA-4BB6-8CBA-CB1EC674BD1E}"/>
    <cellStyle name="Valuta 5 4 2 3 2" xfId="2451" xr:uid="{9741BD46-4E9C-4FAB-9166-54047B0F006C}"/>
    <cellStyle name="Valuta 5 4 2 3 2 2" xfId="5307" xr:uid="{5F648919-00BE-4DDF-A746-534A923BE735}"/>
    <cellStyle name="Valuta 5 4 2 3 2 2 2" xfId="11015" xr:uid="{F25AF5D7-1CB3-4951-BFF1-DD3D4BFF2C8D}"/>
    <cellStyle name="Valuta 5 4 2 3 2 2 2 2" xfId="22433" xr:uid="{7584DB7B-5D25-4DC3-B724-C57849F1880D}"/>
    <cellStyle name="Valuta 5 4 2 3 2 2 2 2 2" xfId="45270" xr:uid="{9DA88753-7A6A-43F8-B6F0-45A03B1C6915}"/>
    <cellStyle name="Valuta 5 4 2 3 2 2 2 3" xfId="33853" xr:uid="{6E1A8CD3-2BE0-4D67-8097-C0298494AB5F}"/>
    <cellStyle name="Valuta 5 4 2 3 2 2 3" xfId="16725" xr:uid="{71BBF462-B0F2-4F54-88BF-618DB1AD689C}"/>
    <cellStyle name="Valuta 5 4 2 3 2 2 3 2" xfId="39562" xr:uid="{13A1EBE4-881F-4359-B281-EABB73DC99A2}"/>
    <cellStyle name="Valuta 5 4 2 3 2 2 4" xfId="28145" xr:uid="{29DC9C04-BC20-4384-84FE-48F05CB19DA4}"/>
    <cellStyle name="Valuta 5 4 2 3 2 3" xfId="8162" xr:uid="{4EB05BA2-1BF5-472B-872B-DB9ED3F78E18}"/>
    <cellStyle name="Valuta 5 4 2 3 2 3 2" xfId="19579" xr:uid="{E1EF41CB-48DE-484F-B9F9-B17AB54ECD6E}"/>
    <cellStyle name="Valuta 5 4 2 3 2 3 2 2" xfId="42416" xr:uid="{B0834BBC-6383-4C3B-AF46-38A362C91BC1}"/>
    <cellStyle name="Valuta 5 4 2 3 2 3 3" xfId="30999" xr:uid="{1A9A2AEC-C7E1-4FCE-927F-F25C54532506}"/>
    <cellStyle name="Valuta 5 4 2 3 2 4" xfId="13871" xr:uid="{E777D432-A1FA-4DA1-9FAD-23F5997608D2}"/>
    <cellStyle name="Valuta 5 4 2 3 2 4 2" xfId="36708" xr:uid="{27DFA68F-F912-4294-ACA2-895FE7434512}"/>
    <cellStyle name="Valuta 5 4 2 3 2 5" xfId="25291" xr:uid="{A6A57130-1038-44B8-B774-0033DA8623B8}"/>
    <cellStyle name="Valuta 5 4 2 3 3" xfId="3880" xr:uid="{7EC013BE-AEB2-4A06-A25A-9D9DD95CFA60}"/>
    <cellStyle name="Valuta 5 4 2 3 3 2" xfId="9589" xr:uid="{2A6EFB85-2989-4375-816C-3F927A7D2944}"/>
    <cellStyle name="Valuta 5 4 2 3 3 2 2" xfId="21006" xr:uid="{2778BBB6-6D38-419F-9094-F06AFA841D30}"/>
    <cellStyle name="Valuta 5 4 2 3 3 2 2 2" xfId="43843" xr:uid="{4FD6525D-6AF0-48EF-8F04-1DE4AEB02B36}"/>
    <cellStyle name="Valuta 5 4 2 3 3 2 3" xfId="32426" xr:uid="{94D2553F-ABA3-4832-AB0C-336E7D422E0D}"/>
    <cellStyle name="Valuta 5 4 2 3 3 3" xfId="15298" xr:uid="{03E53F8E-7A68-4943-B6AE-1669F6C74567}"/>
    <cellStyle name="Valuta 5 4 2 3 3 3 2" xfId="38135" xr:uid="{89713DCD-4DB3-4DC2-A12E-572E3CD1D046}"/>
    <cellStyle name="Valuta 5 4 2 3 3 4" xfId="26718" xr:uid="{1B47BF6C-A294-4177-9545-9F5983775A81}"/>
    <cellStyle name="Valuta 5 4 2 3 4" xfId="6735" xr:uid="{DE2B5ACC-88BC-4F24-B821-231E9BBE5927}"/>
    <cellStyle name="Valuta 5 4 2 3 4 2" xfId="18152" xr:uid="{776BE221-05A9-4CEB-8832-427E36B5B9A7}"/>
    <cellStyle name="Valuta 5 4 2 3 4 2 2" xfId="40989" xr:uid="{27D94EDA-0731-4C5D-A68E-364BBE389F60}"/>
    <cellStyle name="Valuta 5 4 2 3 4 3" xfId="29572" xr:uid="{55707196-199C-45A0-8017-078A33AD0963}"/>
    <cellStyle name="Valuta 5 4 2 3 5" xfId="12444" xr:uid="{106D132D-DD78-4276-BA0A-BF7C4121BEE2}"/>
    <cellStyle name="Valuta 5 4 2 3 5 2" xfId="35281" xr:uid="{CCF1B77B-014E-437F-A92B-9795B0446406}"/>
    <cellStyle name="Valuta 5 4 2 3 6" xfId="23864" xr:uid="{1581005F-0433-4DC8-91B5-EAAF01581DA6}"/>
    <cellStyle name="Valuta 5 4 2 4" xfId="1179" xr:uid="{650EFD5C-B7AD-417E-BA05-197892A2C7AA}"/>
    <cellStyle name="Valuta 5 4 2 4 2" xfId="2668" xr:uid="{9AC104AF-08DC-4012-A37C-13D61355589B}"/>
    <cellStyle name="Valuta 5 4 2 4 2 2" xfId="5524" xr:uid="{710234F1-1261-4FCB-B55E-CA29B36B8CCA}"/>
    <cellStyle name="Valuta 5 4 2 4 2 2 2" xfId="11232" xr:uid="{0FDA2DFA-B8F5-42BF-A8C2-225E4B9D2016}"/>
    <cellStyle name="Valuta 5 4 2 4 2 2 2 2" xfId="22650" xr:uid="{D40AC9A3-7B0A-48AC-B1E9-C2A44FD06D69}"/>
    <cellStyle name="Valuta 5 4 2 4 2 2 2 2 2" xfId="45487" xr:uid="{2EB4FB47-6A77-4C11-B774-2422EB3D1F96}"/>
    <cellStyle name="Valuta 5 4 2 4 2 2 2 3" xfId="34070" xr:uid="{B29E777E-41EA-4A18-BA95-21BA655AC7FD}"/>
    <cellStyle name="Valuta 5 4 2 4 2 2 3" xfId="16942" xr:uid="{F56146DE-3C31-4824-8A63-B07218D27DB2}"/>
    <cellStyle name="Valuta 5 4 2 4 2 2 3 2" xfId="39779" xr:uid="{1CB21241-32CE-4141-A574-CCA8BF47845C}"/>
    <cellStyle name="Valuta 5 4 2 4 2 2 4" xfId="28362" xr:uid="{0F005A46-1F93-4E3D-B260-ADFC93AE9379}"/>
    <cellStyle name="Valuta 5 4 2 4 2 3" xfId="8379" xr:uid="{9B906871-7697-49EB-A2BC-AC64B2D13EB3}"/>
    <cellStyle name="Valuta 5 4 2 4 2 3 2" xfId="19796" xr:uid="{829385B5-0A52-46F5-9F11-AB631F4F40BE}"/>
    <cellStyle name="Valuta 5 4 2 4 2 3 2 2" xfId="42633" xr:uid="{8D0C957C-B198-414B-90D8-AF07FE9C5841}"/>
    <cellStyle name="Valuta 5 4 2 4 2 3 3" xfId="31216" xr:uid="{728A4D99-72B2-4D96-9A8B-D256E752FC2A}"/>
    <cellStyle name="Valuta 5 4 2 4 2 4" xfId="14088" xr:uid="{194151F0-6607-4B44-9905-65D12DB9DC4B}"/>
    <cellStyle name="Valuta 5 4 2 4 2 4 2" xfId="36925" xr:uid="{C551E603-C80B-4EA9-AA9C-885064A11CF9}"/>
    <cellStyle name="Valuta 5 4 2 4 2 5" xfId="25508" xr:uid="{C8E4B446-E290-4732-A460-114DC05BC6FC}"/>
    <cellStyle name="Valuta 5 4 2 4 3" xfId="4097" xr:uid="{D98B16C6-8FC5-4899-8A41-98DE3066E126}"/>
    <cellStyle name="Valuta 5 4 2 4 3 2" xfId="9806" xr:uid="{2E7ADF3C-F773-4C61-96C4-99AC7C351888}"/>
    <cellStyle name="Valuta 5 4 2 4 3 2 2" xfId="21223" xr:uid="{B0732A93-5E9C-4AED-83B7-659507E5D05A}"/>
    <cellStyle name="Valuta 5 4 2 4 3 2 2 2" xfId="44060" xr:uid="{C7C1DD6B-677E-41BC-8BA0-139A15E1FF6B}"/>
    <cellStyle name="Valuta 5 4 2 4 3 2 3" xfId="32643" xr:uid="{DDF38785-4A04-46CC-A468-58546C1BE5B6}"/>
    <cellStyle name="Valuta 5 4 2 4 3 3" xfId="15515" xr:uid="{13477A37-A735-4F71-9AF0-43232C9D6171}"/>
    <cellStyle name="Valuta 5 4 2 4 3 3 2" xfId="38352" xr:uid="{D0EA110A-435D-4360-972D-9776CE0BA7F8}"/>
    <cellStyle name="Valuta 5 4 2 4 3 4" xfId="26935" xr:uid="{77BEC2D5-6204-411C-BB69-D0497F54290C}"/>
    <cellStyle name="Valuta 5 4 2 4 4" xfId="6952" xr:uid="{E4FA86F1-8406-4FF9-A8BC-BE099343F46F}"/>
    <cellStyle name="Valuta 5 4 2 4 4 2" xfId="18369" xr:uid="{1238B089-A70B-4D68-96AC-A8D9310E7CDB}"/>
    <cellStyle name="Valuta 5 4 2 4 4 2 2" xfId="41206" xr:uid="{3ABCAC32-77C8-4EF8-B722-5AE63730C874}"/>
    <cellStyle name="Valuta 5 4 2 4 4 3" xfId="29789" xr:uid="{7BA8322A-03FA-4B2D-9880-278A0CA8381B}"/>
    <cellStyle name="Valuta 5 4 2 4 5" xfId="12661" xr:uid="{EC6056B1-5A1F-43E0-BE74-344AB68B4B6B}"/>
    <cellStyle name="Valuta 5 4 2 4 5 2" xfId="35498" xr:uid="{A409BD70-FB91-499C-8F04-93C0D62248D7}"/>
    <cellStyle name="Valuta 5 4 2 4 6" xfId="24081" xr:uid="{67532355-0748-4F6C-9383-668D82BFD179}"/>
    <cellStyle name="Valuta 5 4 2 5" xfId="1426" xr:uid="{360F9649-E489-446F-A59D-F8629AB7F5C7}"/>
    <cellStyle name="Valuta 5 4 2 5 2" xfId="2885" xr:uid="{B0D6448C-1B0C-421C-B883-EB2674D432E4}"/>
    <cellStyle name="Valuta 5 4 2 5 2 2" xfId="5741" xr:uid="{BEF6D65C-E75E-4918-A9D9-12DE1D71A5B1}"/>
    <cellStyle name="Valuta 5 4 2 5 2 2 2" xfId="11449" xr:uid="{8626475E-7AAB-42D9-A873-8A3C6A531026}"/>
    <cellStyle name="Valuta 5 4 2 5 2 2 2 2" xfId="22867" xr:uid="{38323119-9789-42D0-A087-7B89CE302EEC}"/>
    <cellStyle name="Valuta 5 4 2 5 2 2 2 2 2" xfId="45704" xr:uid="{03B595AB-0395-4AC0-B6B8-D9D7FE72FEB4}"/>
    <cellStyle name="Valuta 5 4 2 5 2 2 2 3" xfId="34287" xr:uid="{E8A31928-BDFB-4D31-AED6-3108374FCEA6}"/>
    <cellStyle name="Valuta 5 4 2 5 2 2 3" xfId="17159" xr:uid="{742F0218-0C6E-4566-B59B-C03D5C3729DE}"/>
    <cellStyle name="Valuta 5 4 2 5 2 2 3 2" xfId="39996" xr:uid="{1BEDFF4E-A775-4F27-9BCD-D9B87974D0F6}"/>
    <cellStyle name="Valuta 5 4 2 5 2 2 4" xfId="28579" xr:uid="{664F08EE-CD2A-4B7A-96BD-316929D51F0C}"/>
    <cellStyle name="Valuta 5 4 2 5 2 3" xfId="8596" xr:uid="{C35A1970-1C11-490B-82E4-E4B5A3F4EEBE}"/>
    <cellStyle name="Valuta 5 4 2 5 2 3 2" xfId="20013" xr:uid="{45C6594A-6737-421C-BCCA-19E26E0EFC76}"/>
    <cellStyle name="Valuta 5 4 2 5 2 3 2 2" xfId="42850" xr:uid="{45865087-2E76-407F-AC4A-0B08E4AD6B93}"/>
    <cellStyle name="Valuta 5 4 2 5 2 3 3" xfId="31433" xr:uid="{01F5B9F0-6ABA-47EC-A261-8E0B8E583CA9}"/>
    <cellStyle name="Valuta 5 4 2 5 2 4" xfId="14305" xr:uid="{B298C0EB-6318-477F-9805-8C21197C5B32}"/>
    <cellStyle name="Valuta 5 4 2 5 2 4 2" xfId="37142" xr:uid="{F608B75E-FA24-4AE5-A034-531F6D7610FA}"/>
    <cellStyle name="Valuta 5 4 2 5 2 5" xfId="25725" xr:uid="{DC1AEB72-CDEF-459D-A2FE-D965C9441BC3}"/>
    <cellStyle name="Valuta 5 4 2 5 3" xfId="4314" xr:uid="{FB17AC0C-4582-460E-B033-686B3B7FF6F0}"/>
    <cellStyle name="Valuta 5 4 2 5 3 2" xfId="10023" xr:uid="{FEA0B206-4BD7-41DA-AC14-6C607E662B24}"/>
    <cellStyle name="Valuta 5 4 2 5 3 2 2" xfId="21440" xr:uid="{E26141D8-1E45-4AEB-8629-3180E2027833}"/>
    <cellStyle name="Valuta 5 4 2 5 3 2 2 2" xfId="44277" xr:uid="{43120641-A91E-4702-9018-174C7CECD22F}"/>
    <cellStyle name="Valuta 5 4 2 5 3 2 3" xfId="32860" xr:uid="{084F8B8B-A5B8-4D39-8A6B-872B050B4B01}"/>
    <cellStyle name="Valuta 5 4 2 5 3 3" xfId="15732" xr:uid="{8C92883F-1BD7-4F7B-8265-FFA399007637}"/>
    <cellStyle name="Valuta 5 4 2 5 3 3 2" xfId="38569" xr:uid="{DAE1BCFC-B5B2-4A4F-8D1B-BAC435122E04}"/>
    <cellStyle name="Valuta 5 4 2 5 3 4" xfId="27152" xr:uid="{48EB2ABB-69AB-4AA0-B4EB-AE5CB1897006}"/>
    <cellStyle name="Valuta 5 4 2 5 4" xfId="7169" xr:uid="{117F9E7A-0ECF-4484-9DF3-286391A77886}"/>
    <cellStyle name="Valuta 5 4 2 5 4 2" xfId="18586" xr:uid="{F5089AFD-5C7E-44CE-94CB-55B2D50CF96C}"/>
    <cellStyle name="Valuta 5 4 2 5 4 2 2" xfId="41423" xr:uid="{DFEDF843-62FC-4716-BF4B-1D90B708107D}"/>
    <cellStyle name="Valuta 5 4 2 5 4 3" xfId="30006" xr:uid="{180673EB-00AA-41F0-99E1-9FAB45A9B8AA}"/>
    <cellStyle name="Valuta 5 4 2 5 5" xfId="12878" xr:uid="{3BEA4BD1-B15C-4D91-8B47-19DB88C4C2F7}"/>
    <cellStyle name="Valuta 5 4 2 5 5 2" xfId="35715" xr:uid="{B540893E-A1AD-4718-9292-F1387A7F985E}"/>
    <cellStyle name="Valuta 5 4 2 5 6" xfId="24298" xr:uid="{E35127B4-788D-4F2B-9533-320809E28B3B}"/>
    <cellStyle name="Valuta 5 4 2 6" xfId="1673" xr:uid="{DA63F7C6-FD55-4D64-BD18-E28B427713B7}"/>
    <cellStyle name="Valuta 5 4 2 6 2" xfId="3102" xr:uid="{F3640C85-9AD6-4D05-A6BD-1A22BC53D5E1}"/>
    <cellStyle name="Valuta 5 4 2 6 2 2" xfId="5958" xr:uid="{2B2C8FAE-29A0-4E2F-854B-C249A28E3F6E}"/>
    <cellStyle name="Valuta 5 4 2 6 2 2 2" xfId="11666" xr:uid="{F62130DB-6BF6-4D5D-AE12-23F70CB8BF06}"/>
    <cellStyle name="Valuta 5 4 2 6 2 2 2 2" xfId="23084" xr:uid="{AE89F6EF-6C52-4099-83E4-A98509068EDA}"/>
    <cellStyle name="Valuta 5 4 2 6 2 2 2 2 2" xfId="45921" xr:uid="{EA2E197B-20D9-4FFF-8D20-67CBFB0ADE37}"/>
    <cellStyle name="Valuta 5 4 2 6 2 2 2 3" xfId="34504" xr:uid="{8AA8F3B4-4338-436A-A8B8-967BFD7DA338}"/>
    <cellStyle name="Valuta 5 4 2 6 2 2 3" xfId="17376" xr:uid="{ED505B1D-2DAF-47D7-B60A-A52448FB3CCC}"/>
    <cellStyle name="Valuta 5 4 2 6 2 2 3 2" xfId="40213" xr:uid="{F0699F12-C182-413A-9EDE-FA1B290EB6C2}"/>
    <cellStyle name="Valuta 5 4 2 6 2 2 4" xfId="28796" xr:uid="{AF62E255-6EFE-49F4-9026-70352AE1BFEA}"/>
    <cellStyle name="Valuta 5 4 2 6 2 3" xfId="8813" xr:uid="{FFFD6C14-5910-40E9-BDC4-78DE48CC8793}"/>
    <cellStyle name="Valuta 5 4 2 6 2 3 2" xfId="20230" xr:uid="{5F49B751-EAAC-46C1-97AD-883446AB6362}"/>
    <cellStyle name="Valuta 5 4 2 6 2 3 2 2" xfId="43067" xr:uid="{DF0CAD83-85DD-40FE-8789-81A9623C1DC4}"/>
    <cellStyle name="Valuta 5 4 2 6 2 3 3" xfId="31650" xr:uid="{9663DAD0-816B-4C88-B058-826613F5E69D}"/>
    <cellStyle name="Valuta 5 4 2 6 2 4" xfId="14522" xr:uid="{AD4EDFF0-CAC4-45AC-8A64-F6C42E03382E}"/>
    <cellStyle name="Valuta 5 4 2 6 2 4 2" xfId="37359" xr:uid="{657F1DFE-FF6D-4DD6-BE7B-AFDB56E89F50}"/>
    <cellStyle name="Valuta 5 4 2 6 2 5" xfId="25942" xr:uid="{DF30468C-0FB7-44BF-BFC5-1F2872F66DC8}"/>
    <cellStyle name="Valuta 5 4 2 6 3" xfId="4531" xr:uid="{8072D4A3-F6F6-487B-9F99-454C97D5A33E}"/>
    <cellStyle name="Valuta 5 4 2 6 3 2" xfId="10240" xr:uid="{AA9FF491-26FB-4048-8245-212902DD6ACD}"/>
    <cellStyle name="Valuta 5 4 2 6 3 2 2" xfId="21657" xr:uid="{1914A620-9AB9-45AC-BFE4-7CAF883791C8}"/>
    <cellStyle name="Valuta 5 4 2 6 3 2 2 2" xfId="44494" xr:uid="{68FF49FF-8B04-4CED-8B78-6E882422072F}"/>
    <cellStyle name="Valuta 5 4 2 6 3 2 3" xfId="33077" xr:uid="{D3A6F971-1FC4-45AB-AB43-24B94F7F7CFA}"/>
    <cellStyle name="Valuta 5 4 2 6 3 3" xfId="15949" xr:uid="{19C406E2-6AD0-4CB7-A56B-8A3E240140B3}"/>
    <cellStyle name="Valuta 5 4 2 6 3 3 2" xfId="38786" xr:uid="{F5C788E4-D2B1-48B6-9C55-711DB5D44414}"/>
    <cellStyle name="Valuta 5 4 2 6 3 4" xfId="27369" xr:uid="{3FE342E6-2DF4-4854-AD92-846F35C6098A}"/>
    <cellStyle name="Valuta 5 4 2 6 4" xfId="7386" xr:uid="{7D81D9EA-DFCE-455E-A0A2-9454D925342F}"/>
    <cellStyle name="Valuta 5 4 2 6 4 2" xfId="18803" xr:uid="{9554E017-838C-422E-BFE5-EB20D367CE0E}"/>
    <cellStyle name="Valuta 5 4 2 6 4 2 2" xfId="41640" xr:uid="{C0EBC205-0737-44FA-90F3-62CD15361EBB}"/>
    <cellStyle name="Valuta 5 4 2 6 4 3" xfId="30223" xr:uid="{5DD08A32-CB9E-487C-9C05-8F46C4DDBED6}"/>
    <cellStyle name="Valuta 5 4 2 6 5" xfId="13095" xr:uid="{ADB6AF02-B608-4043-8A38-407E9613D977}"/>
    <cellStyle name="Valuta 5 4 2 6 5 2" xfId="35932" xr:uid="{ACA959E9-888B-4034-B305-C97857F4B6F5}"/>
    <cellStyle name="Valuta 5 4 2 6 6" xfId="24515" xr:uid="{DEAE904D-AB74-416F-973A-547F9189F716}"/>
    <cellStyle name="Valuta 5 4 2 7" xfId="2017" xr:uid="{4F4A37F5-B7BE-4741-A51B-3545A241FC68}"/>
    <cellStyle name="Valuta 5 4 2 7 2" xfId="4873" xr:uid="{C5288A36-A4F0-491B-A2C2-2123B9F69FA4}"/>
    <cellStyle name="Valuta 5 4 2 7 2 2" xfId="10581" xr:uid="{46648398-517D-4B94-AD89-26698C7DD259}"/>
    <cellStyle name="Valuta 5 4 2 7 2 2 2" xfId="21999" xr:uid="{0E628357-1FE7-4D2E-99D7-708C1EE486A2}"/>
    <cellStyle name="Valuta 5 4 2 7 2 2 2 2" xfId="44836" xr:uid="{7B2DD907-9C97-4B87-8502-F282C6ED5722}"/>
    <cellStyle name="Valuta 5 4 2 7 2 2 3" xfId="33419" xr:uid="{23EF229D-64EC-499C-B44A-3E089D12B08A}"/>
    <cellStyle name="Valuta 5 4 2 7 2 3" xfId="16291" xr:uid="{C751DB7B-EF53-4ADD-A326-E705180041CD}"/>
    <cellStyle name="Valuta 5 4 2 7 2 3 2" xfId="39128" xr:uid="{A77CF530-0E20-44B0-89E8-AECDEC5F03F9}"/>
    <cellStyle name="Valuta 5 4 2 7 2 4" xfId="27711" xr:uid="{F9916D9A-69C9-424E-A0BC-F20786D206ED}"/>
    <cellStyle name="Valuta 5 4 2 7 3" xfId="7728" xr:uid="{3401A795-8BED-4AC9-93F8-FF92B0C9A9AB}"/>
    <cellStyle name="Valuta 5 4 2 7 3 2" xfId="19145" xr:uid="{6430597A-065A-470C-B61B-1FC1E5867445}"/>
    <cellStyle name="Valuta 5 4 2 7 3 2 2" xfId="41982" xr:uid="{E55B170F-DFFF-4982-B881-594AA9BBDE7B}"/>
    <cellStyle name="Valuta 5 4 2 7 3 3" xfId="30565" xr:uid="{04F9677E-2D4E-43E1-AB99-7427606EB7B5}"/>
    <cellStyle name="Valuta 5 4 2 7 4" xfId="13437" xr:uid="{0D022EF5-F494-456E-9B6B-034395E3017B}"/>
    <cellStyle name="Valuta 5 4 2 7 4 2" xfId="36274" xr:uid="{9EA38C93-98A1-4D3F-8C1F-3FF4069F4290}"/>
    <cellStyle name="Valuta 5 4 2 7 5" xfId="24857" xr:uid="{24E48C41-9523-475C-A882-9C60C796DFF1}"/>
    <cellStyle name="Valuta 5 4 2 8" xfId="3446" xr:uid="{CD77801C-AF24-42EF-AD29-4436640AEC7B}"/>
    <cellStyle name="Valuta 5 4 2 8 2" xfId="9155" xr:uid="{6B160BE4-C9CE-470C-A6F2-3D43D46BAD42}"/>
    <cellStyle name="Valuta 5 4 2 8 2 2" xfId="20572" xr:uid="{445D94C7-EF28-49C1-A6EF-BF6AC080467B}"/>
    <cellStyle name="Valuta 5 4 2 8 2 2 2" xfId="43409" xr:uid="{84514866-6F0F-4531-ADB9-BB17E7161885}"/>
    <cellStyle name="Valuta 5 4 2 8 2 3" xfId="31992" xr:uid="{FD3EF8C6-46E9-428E-A073-981604B5A0D0}"/>
    <cellStyle name="Valuta 5 4 2 8 3" xfId="14864" xr:uid="{9131A5D4-C4E7-4E6E-B061-A6A38DCD6185}"/>
    <cellStyle name="Valuta 5 4 2 8 3 2" xfId="37701" xr:uid="{A23E48D2-C8A9-4CB8-A7DC-D7D023F0418C}"/>
    <cellStyle name="Valuta 5 4 2 8 4" xfId="26284" xr:uid="{EBF79B45-15AB-4E3F-A177-419015A4547E}"/>
    <cellStyle name="Valuta 5 4 2 9" xfId="6301" xr:uid="{608A5243-9506-4CC9-9BC1-C092503146E5}"/>
    <cellStyle name="Valuta 5 4 2 9 2" xfId="17718" xr:uid="{908D340D-3963-412D-BE3E-4C62ECFA2D99}"/>
    <cellStyle name="Valuta 5 4 2 9 2 2" xfId="40555" xr:uid="{71B6B017-F8AC-4087-AE58-F3A89D7B5465}"/>
    <cellStyle name="Valuta 5 4 2 9 3" xfId="29138" xr:uid="{070CEEAE-FC48-4743-851C-8261AB4E74BB}"/>
    <cellStyle name="Valuta 5 4 3" xfId="538" xr:uid="{04669F33-4C81-401B-9CD7-6AA3DA4A0963}"/>
    <cellStyle name="Valuta 5 4 3 2" xfId="2120" xr:uid="{186575A2-4B32-4DC3-8826-20987264BE52}"/>
    <cellStyle name="Valuta 5 4 3 2 2" xfId="4976" xr:uid="{6987F214-6952-4386-91A7-4D11A25D0F03}"/>
    <cellStyle name="Valuta 5 4 3 2 2 2" xfId="10684" xr:uid="{D9428593-0C95-40B9-80B2-C4541759E77F}"/>
    <cellStyle name="Valuta 5 4 3 2 2 2 2" xfId="22102" xr:uid="{DB7D65D4-64AF-4E3A-B6BA-7A2B2C79A3DA}"/>
    <cellStyle name="Valuta 5 4 3 2 2 2 2 2" xfId="44939" xr:uid="{92906500-7385-433A-A07A-FD3531D4599A}"/>
    <cellStyle name="Valuta 5 4 3 2 2 2 3" xfId="33522" xr:uid="{A0B1DD00-CAB2-46DC-BC97-AF8B639621B4}"/>
    <cellStyle name="Valuta 5 4 3 2 2 3" xfId="16394" xr:uid="{80C99F90-6DAC-4466-80FB-28F6A1D88A07}"/>
    <cellStyle name="Valuta 5 4 3 2 2 3 2" xfId="39231" xr:uid="{8642A215-00E9-4F44-8929-68D831DEBF79}"/>
    <cellStyle name="Valuta 5 4 3 2 2 4" xfId="27814" xr:uid="{8D2CB89A-F8BC-41F1-8B52-ED4F9AC91D1E}"/>
    <cellStyle name="Valuta 5 4 3 2 3" xfId="7831" xr:uid="{131F3FBF-05E6-4E02-A1A0-52CF4FB2096D}"/>
    <cellStyle name="Valuta 5 4 3 2 3 2" xfId="19248" xr:uid="{2F7571C5-F27D-4DD9-9828-869AB8405B3F}"/>
    <cellStyle name="Valuta 5 4 3 2 3 2 2" xfId="42085" xr:uid="{DE27F0B9-1F20-4E8B-B137-5A11B0F78FF0}"/>
    <cellStyle name="Valuta 5 4 3 2 3 3" xfId="30668" xr:uid="{A952A8A8-D181-4696-B649-C62BD1134D52}"/>
    <cellStyle name="Valuta 5 4 3 2 4" xfId="13540" xr:uid="{4248EAC1-1A44-4854-BF75-2AE1297E8A61}"/>
    <cellStyle name="Valuta 5 4 3 2 4 2" xfId="36377" xr:uid="{2A5A922D-E225-4F06-8917-951EAEA2A741}"/>
    <cellStyle name="Valuta 5 4 3 2 5" xfId="24960" xr:uid="{EA5E9022-3BCC-4684-BEFF-17CBAA94BADE}"/>
    <cellStyle name="Valuta 5 4 3 3" xfId="3549" xr:uid="{30654067-1000-4AD4-A9A3-9BD351919A5E}"/>
    <cellStyle name="Valuta 5 4 3 3 2" xfId="9258" xr:uid="{C08232DE-9EAF-4BD3-B77D-FBC3F018DC89}"/>
    <cellStyle name="Valuta 5 4 3 3 2 2" xfId="20675" xr:uid="{42607C75-4A94-4E25-8575-C7C5839DC615}"/>
    <cellStyle name="Valuta 5 4 3 3 2 2 2" xfId="43512" xr:uid="{969CCD69-D84E-4766-977D-C3357EDB752A}"/>
    <cellStyle name="Valuta 5 4 3 3 2 3" xfId="32095" xr:uid="{D4D24886-7FB0-41BF-9385-1DFCD8B8EC12}"/>
    <cellStyle name="Valuta 5 4 3 3 3" xfId="14967" xr:uid="{4519F2C5-D626-487B-A16A-986287DCB1D9}"/>
    <cellStyle name="Valuta 5 4 3 3 3 2" xfId="37804" xr:uid="{FAEEE79E-211F-4B72-92DA-DEE7DA3C6790}"/>
    <cellStyle name="Valuta 5 4 3 3 4" xfId="26387" xr:uid="{319BC902-EBF4-4DA4-8370-6139C5BA962B}"/>
    <cellStyle name="Valuta 5 4 3 4" xfId="6404" xr:uid="{D09272F5-EADD-4F96-952D-C6B9E88A465C}"/>
    <cellStyle name="Valuta 5 4 3 4 2" xfId="17821" xr:uid="{874F84BE-96BE-4AF5-95BE-DAD892AB1DE8}"/>
    <cellStyle name="Valuta 5 4 3 4 2 2" xfId="40658" xr:uid="{B0915423-697A-44F3-855C-C9B0D798B13E}"/>
    <cellStyle name="Valuta 5 4 3 4 3" xfId="29241" xr:uid="{726F93A2-5233-4993-8279-17A8130CE9EB}"/>
    <cellStyle name="Valuta 5 4 3 5" xfId="12113" xr:uid="{83DEFD74-09E1-4466-8299-7E5DE4D8B774}"/>
    <cellStyle name="Valuta 5 4 3 5 2" xfId="34950" xr:uid="{291F7BF5-ED53-401C-8734-8B70A596001D}"/>
    <cellStyle name="Valuta 5 4 3 6" xfId="23533" xr:uid="{F289369E-A28A-4158-8EF8-A0EA91F1C466}"/>
    <cellStyle name="Valuta 5 4 4" xfId="801" xr:uid="{4E0CA561-BFD9-4B88-A4E3-4CECFFE4C68A}"/>
    <cellStyle name="Valuta 5 4 4 2" xfId="2337" xr:uid="{11FFFDD5-BC10-4C8E-97AE-656B7673C3EC}"/>
    <cellStyle name="Valuta 5 4 4 2 2" xfId="5193" xr:uid="{4A30DAA0-FE6E-4289-B431-BF2A6CDE7B17}"/>
    <cellStyle name="Valuta 5 4 4 2 2 2" xfId="10901" xr:uid="{BB422F48-8061-41CF-894D-DD93047930F9}"/>
    <cellStyle name="Valuta 5 4 4 2 2 2 2" xfId="22319" xr:uid="{86DFA1F4-9F31-4E23-B65E-BEEDECB91038}"/>
    <cellStyle name="Valuta 5 4 4 2 2 2 2 2" xfId="45156" xr:uid="{96EEED63-1C6E-4B74-AE62-ABD4A94B592D}"/>
    <cellStyle name="Valuta 5 4 4 2 2 2 3" xfId="33739" xr:uid="{2C819E35-E68E-4855-90C6-42EF293E7532}"/>
    <cellStyle name="Valuta 5 4 4 2 2 3" xfId="16611" xr:uid="{AE86425C-6618-4AEF-BF13-9E87A77B14AA}"/>
    <cellStyle name="Valuta 5 4 4 2 2 3 2" xfId="39448" xr:uid="{8A48CAEA-01D8-4F3A-A591-6FBD9024271F}"/>
    <cellStyle name="Valuta 5 4 4 2 2 4" xfId="28031" xr:uid="{A8543BCE-D557-4FCE-BDA5-AC8277243132}"/>
    <cellStyle name="Valuta 5 4 4 2 3" xfId="8048" xr:uid="{BF79B1E9-7944-4A62-8DA1-243115508FB5}"/>
    <cellStyle name="Valuta 5 4 4 2 3 2" xfId="19465" xr:uid="{C9165B37-8CF2-41C2-A608-80E63B76790E}"/>
    <cellStyle name="Valuta 5 4 4 2 3 2 2" xfId="42302" xr:uid="{6E3BB893-90A3-485F-A178-C80C4A2F90CA}"/>
    <cellStyle name="Valuta 5 4 4 2 3 3" xfId="30885" xr:uid="{F31749C0-A5F7-48DE-BDF1-6E338E25A37F}"/>
    <cellStyle name="Valuta 5 4 4 2 4" xfId="13757" xr:uid="{EAD8A526-BDF4-4513-91F8-A96DF6D15806}"/>
    <cellStyle name="Valuta 5 4 4 2 4 2" xfId="36594" xr:uid="{F4705194-0760-42EA-B488-B10C9D03FB3F}"/>
    <cellStyle name="Valuta 5 4 4 2 5" xfId="25177" xr:uid="{7D07DE84-FCFD-47FF-8362-B22F1E21F798}"/>
    <cellStyle name="Valuta 5 4 4 3" xfId="3766" xr:uid="{BAE57DF1-3BCB-429E-AE21-FD0F29F71ECE}"/>
    <cellStyle name="Valuta 5 4 4 3 2" xfId="9475" xr:uid="{57F3DAD1-6530-42A4-B63E-2F7AE0611E67}"/>
    <cellStyle name="Valuta 5 4 4 3 2 2" xfId="20892" xr:uid="{30FE8498-4663-4E2C-8FD6-6757F898C918}"/>
    <cellStyle name="Valuta 5 4 4 3 2 2 2" xfId="43729" xr:uid="{B9C254B1-E6C3-4424-BB7C-D0A132A514F6}"/>
    <cellStyle name="Valuta 5 4 4 3 2 3" xfId="32312" xr:uid="{E8F1421C-3172-4C51-9607-74074479C7F2}"/>
    <cellStyle name="Valuta 5 4 4 3 3" xfId="15184" xr:uid="{E54B3B8B-EBA5-45E2-BDEF-9E8B36F176DF}"/>
    <cellStyle name="Valuta 5 4 4 3 3 2" xfId="38021" xr:uid="{4586B741-89B1-44EC-A710-EA2E0843233F}"/>
    <cellStyle name="Valuta 5 4 4 3 4" xfId="26604" xr:uid="{52B3827A-CD23-4BA2-9136-B32574FEEFAF}"/>
    <cellStyle name="Valuta 5 4 4 4" xfId="6621" xr:uid="{32636D52-40CC-40D7-8660-6AD93A4EB31E}"/>
    <cellStyle name="Valuta 5 4 4 4 2" xfId="18038" xr:uid="{8BD46070-9AD7-40E7-AD0F-BE77E5F5BC38}"/>
    <cellStyle name="Valuta 5 4 4 4 2 2" xfId="40875" xr:uid="{2216A8ED-5340-4BF5-BBEC-9FDA803D33B6}"/>
    <cellStyle name="Valuta 5 4 4 4 3" xfId="29458" xr:uid="{C782AF7E-4A36-480B-8DDD-F4C338280F09}"/>
    <cellStyle name="Valuta 5 4 4 5" xfId="12330" xr:uid="{8009B1A7-775E-4811-8AE0-85E22806A048}"/>
    <cellStyle name="Valuta 5 4 4 5 2" xfId="35167" xr:uid="{8D096F1A-A766-490C-8900-9CC10D20894D}"/>
    <cellStyle name="Valuta 5 4 4 6" xfId="23750" xr:uid="{BD842360-F106-439D-B326-0F8612D27718}"/>
    <cellStyle name="Valuta 5 4 5" xfId="1048" xr:uid="{E7B43C4E-5708-46F1-8102-D278DA23D053}"/>
    <cellStyle name="Valuta 5 4 5 2" xfId="2554" xr:uid="{F3BE8E5A-F679-40ED-9976-D7C6F88CCD18}"/>
    <cellStyle name="Valuta 5 4 5 2 2" xfId="5410" xr:uid="{41210129-8B37-4A3F-89F7-9B2B68F369B3}"/>
    <cellStyle name="Valuta 5 4 5 2 2 2" xfId="11118" xr:uid="{E97A6AAA-E90E-481D-9E29-DBC52B6475AF}"/>
    <cellStyle name="Valuta 5 4 5 2 2 2 2" xfId="22536" xr:uid="{88206167-EB50-402F-8DE2-3F317F07EFAA}"/>
    <cellStyle name="Valuta 5 4 5 2 2 2 2 2" xfId="45373" xr:uid="{CC767CA8-F16C-41E1-BFEF-60E53E8F8159}"/>
    <cellStyle name="Valuta 5 4 5 2 2 2 3" xfId="33956" xr:uid="{41C582F7-2A55-439D-A355-2714B40BD4D2}"/>
    <cellStyle name="Valuta 5 4 5 2 2 3" xfId="16828" xr:uid="{A31B0112-DFA0-4E8F-A0EC-806165A59629}"/>
    <cellStyle name="Valuta 5 4 5 2 2 3 2" xfId="39665" xr:uid="{CEE1ED22-A36F-480B-8590-95BE16FF7A70}"/>
    <cellStyle name="Valuta 5 4 5 2 2 4" xfId="28248" xr:uid="{EA279727-9ABB-4336-9AC0-7780E02F5CB0}"/>
    <cellStyle name="Valuta 5 4 5 2 3" xfId="8265" xr:uid="{E323BE49-86CC-4872-BCF4-51BD1CAE7E43}"/>
    <cellStyle name="Valuta 5 4 5 2 3 2" xfId="19682" xr:uid="{3D0F3B4A-2EF7-488C-ABFD-C6F61777C46D}"/>
    <cellStyle name="Valuta 5 4 5 2 3 2 2" xfId="42519" xr:uid="{4C4D9A3A-63E6-493E-986E-FBAD6E850F44}"/>
    <cellStyle name="Valuta 5 4 5 2 3 3" xfId="31102" xr:uid="{1AEF3272-F1C0-4A98-B620-C8072EF2A91F}"/>
    <cellStyle name="Valuta 5 4 5 2 4" xfId="13974" xr:uid="{3ED4AF14-0224-49FC-AF2B-6583EB018A99}"/>
    <cellStyle name="Valuta 5 4 5 2 4 2" xfId="36811" xr:uid="{502DEEBC-C24E-490C-85A5-AD3B2D7AFC55}"/>
    <cellStyle name="Valuta 5 4 5 2 5" xfId="25394" xr:uid="{65E3259B-CE2E-4B2B-A5B5-5F785D5BB1AF}"/>
    <cellStyle name="Valuta 5 4 5 3" xfId="3983" xr:uid="{F7459A18-A436-458E-A61F-454E32093EFC}"/>
    <cellStyle name="Valuta 5 4 5 3 2" xfId="9692" xr:uid="{F458F280-4AAB-477E-AF5A-F89A18040E9B}"/>
    <cellStyle name="Valuta 5 4 5 3 2 2" xfId="21109" xr:uid="{59857C5B-006E-4E29-BB39-5883115A3627}"/>
    <cellStyle name="Valuta 5 4 5 3 2 2 2" xfId="43946" xr:uid="{395FFD34-5236-4195-B7F3-C2A2550B1749}"/>
    <cellStyle name="Valuta 5 4 5 3 2 3" xfId="32529" xr:uid="{6CCD0343-81BC-400D-B119-3D3618B0CA78}"/>
    <cellStyle name="Valuta 5 4 5 3 3" xfId="15401" xr:uid="{79778263-F943-4AAE-8423-AFF9653C9D9A}"/>
    <cellStyle name="Valuta 5 4 5 3 3 2" xfId="38238" xr:uid="{50D79A58-AEDD-4BB5-94D0-B66207CA1C24}"/>
    <cellStyle name="Valuta 5 4 5 3 4" xfId="26821" xr:uid="{373581E5-D137-4483-8199-6CDDAB41A277}"/>
    <cellStyle name="Valuta 5 4 5 4" xfId="6838" xr:uid="{9026B7D2-1760-4AC6-932F-B666E578163D}"/>
    <cellStyle name="Valuta 5 4 5 4 2" xfId="18255" xr:uid="{AC080484-6E80-4CFA-96FB-F2576DEA0C7A}"/>
    <cellStyle name="Valuta 5 4 5 4 2 2" xfId="41092" xr:uid="{0DF1761E-573D-44CB-A11F-C0C45562415C}"/>
    <cellStyle name="Valuta 5 4 5 4 3" xfId="29675" xr:uid="{0562B03D-7575-412B-93C7-C197DC531D62}"/>
    <cellStyle name="Valuta 5 4 5 5" xfId="12547" xr:uid="{D090707C-1FC1-4B78-88F9-9197945AEA1F}"/>
    <cellStyle name="Valuta 5 4 5 5 2" xfId="35384" xr:uid="{72888634-FC4A-492B-B10B-AB1C660A388A}"/>
    <cellStyle name="Valuta 5 4 5 6" xfId="23967" xr:uid="{B022AE57-E9B4-4CEC-A7B7-96C139E8A8F9}"/>
    <cellStyle name="Valuta 5 4 6" xfId="1295" xr:uid="{BC594D8C-C592-40AD-A46A-16452C7E0D97}"/>
    <cellStyle name="Valuta 5 4 6 2" xfId="2771" xr:uid="{05DE2336-FEBE-41A0-9C9F-213D87AE32E3}"/>
    <cellStyle name="Valuta 5 4 6 2 2" xfId="5627" xr:uid="{87117EB4-DB89-438E-857B-126D32E90537}"/>
    <cellStyle name="Valuta 5 4 6 2 2 2" xfId="11335" xr:uid="{B5FBF5E2-F80C-42AA-9CCD-F9ACD8ED5435}"/>
    <cellStyle name="Valuta 5 4 6 2 2 2 2" xfId="22753" xr:uid="{2866CB1B-CFB3-4C9A-90DC-42649E82A2E2}"/>
    <cellStyle name="Valuta 5 4 6 2 2 2 2 2" xfId="45590" xr:uid="{9434B92D-0D67-4E67-88DF-1E0B84D3D61A}"/>
    <cellStyle name="Valuta 5 4 6 2 2 2 3" xfId="34173" xr:uid="{2497A157-B6F5-4F33-B5ED-D51671A52811}"/>
    <cellStyle name="Valuta 5 4 6 2 2 3" xfId="17045" xr:uid="{35003926-6BFA-4EC4-8F27-17307C9982B3}"/>
    <cellStyle name="Valuta 5 4 6 2 2 3 2" xfId="39882" xr:uid="{14C6CFC4-EBAE-4F6A-8359-BCD44288A4B3}"/>
    <cellStyle name="Valuta 5 4 6 2 2 4" xfId="28465" xr:uid="{25FEFDA1-C16C-4E19-8609-3D87AAC80CED}"/>
    <cellStyle name="Valuta 5 4 6 2 3" xfId="8482" xr:uid="{534D867C-50D4-46E0-83C9-E466AD2894D5}"/>
    <cellStyle name="Valuta 5 4 6 2 3 2" xfId="19899" xr:uid="{3CD2E3B6-BB32-4220-8A77-4330B5A08B5B}"/>
    <cellStyle name="Valuta 5 4 6 2 3 2 2" xfId="42736" xr:uid="{AE160B58-8823-4A23-BE1F-B9B5F8AFF54B}"/>
    <cellStyle name="Valuta 5 4 6 2 3 3" xfId="31319" xr:uid="{4AF41B7E-5EFD-4819-A78E-87FB4080743B}"/>
    <cellStyle name="Valuta 5 4 6 2 4" xfId="14191" xr:uid="{72316072-6BD4-4384-B7C6-E5F4B0D3D0F4}"/>
    <cellStyle name="Valuta 5 4 6 2 4 2" xfId="37028" xr:uid="{2BB14AD4-A087-4823-A8DA-86C50E364358}"/>
    <cellStyle name="Valuta 5 4 6 2 5" xfId="25611" xr:uid="{715F8128-5A1B-4276-A22B-DA9AC255E129}"/>
    <cellStyle name="Valuta 5 4 6 3" xfId="4200" xr:uid="{F078DCED-E360-408B-89C7-BB7EF3CA4828}"/>
    <cellStyle name="Valuta 5 4 6 3 2" xfId="9909" xr:uid="{D801AF13-65F0-4B63-82A7-D734750F5B28}"/>
    <cellStyle name="Valuta 5 4 6 3 2 2" xfId="21326" xr:uid="{F571E2CD-88C5-4E72-99CC-6C6199B9B88E}"/>
    <cellStyle name="Valuta 5 4 6 3 2 2 2" xfId="44163" xr:uid="{973EAF80-F0CE-4C74-862A-32220D955EC1}"/>
    <cellStyle name="Valuta 5 4 6 3 2 3" xfId="32746" xr:uid="{4F8E8A0B-D10A-4ADF-9CDA-2848D03C5933}"/>
    <cellStyle name="Valuta 5 4 6 3 3" xfId="15618" xr:uid="{C5B4B020-2D50-478A-9D5B-82D4865848F0}"/>
    <cellStyle name="Valuta 5 4 6 3 3 2" xfId="38455" xr:uid="{7E01D0A4-D0D9-4E48-9CDB-1712326DD233}"/>
    <cellStyle name="Valuta 5 4 6 3 4" xfId="27038" xr:uid="{6DD1C9FA-185C-4437-A7F9-0B5E6F8B0830}"/>
    <cellStyle name="Valuta 5 4 6 4" xfId="7055" xr:uid="{233E485B-F52F-4921-BF54-C1D294F86A8F}"/>
    <cellStyle name="Valuta 5 4 6 4 2" xfId="18472" xr:uid="{4B5F99D4-93D6-45E1-9A6E-984711BAA2E3}"/>
    <cellStyle name="Valuta 5 4 6 4 2 2" xfId="41309" xr:uid="{81B89BDD-2423-49E5-B18B-A4FB3783A2FC}"/>
    <cellStyle name="Valuta 5 4 6 4 3" xfId="29892" xr:uid="{E70061D3-DE1B-412B-B5D4-8301E3093D01}"/>
    <cellStyle name="Valuta 5 4 6 5" xfId="12764" xr:uid="{113E10CD-09C5-4FC0-B861-431B0A4D05DE}"/>
    <cellStyle name="Valuta 5 4 6 5 2" xfId="35601" xr:uid="{46CE15DA-9CBF-4F65-AA98-4D458C4B3FE3}"/>
    <cellStyle name="Valuta 5 4 6 6" xfId="24184" xr:uid="{9DF899C4-5B26-410D-BC83-68472E6C1F8E}"/>
    <cellStyle name="Valuta 5 4 7" xfId="1542" xr:uid="{7190DA03-BB38-4ED9-8F48-6E4EFD97F58D}"/>
    <cellStyle name="Valuta 5 4 7 2" xfId="2988" xr:uid="{DEB4AFBC-28A0-4B09-A10B-772A55292BB8}"/>
    <cellStyle name="Valuta 5 4 7 2 2" xfId="5844" xr:uid="{25A38146-1701-4298-AFE0-D26F9903AD8B}"/>
    <cellStyle name="Valuta 5 4 7 2 2 2" xfId="11552" xr:uid="{2179FA13-2E72-43B6-832B-1FAE5C57C2F9}"/>
    <cellStyle name="Valuta 5 4 7 2 2 2 2" xfId="22970" xr:uid="{A27F7647-5092-4476-92C6-8F5346F1101B}"/>
    <cellStyle name="Valuta 5 4 7 2 2 2 2 2" xfId="45807" xr:uid="{B23F6416-3765-4193-827C-70F612F33854}"/>
    <cellStyle name="Valuta 5 4 7 2 2 2 3" xfId="34390" xr:uid="{4BEC309F-375F-4F67-866C-39DCF0F327B5}"/>
    <cellStyle name="Valuta 5 4 7 2 2 3" xfId="17262" xr:uid="{1B80089C-8223-4551-A76D-0B9088B00D0E}"/>
    <cellStyle name="Valuta 5 4 7 2 2 3 2" xfId="40099" xr:uid="{BCC4D4E9-519A-42EE-BF09-C94782F29A9E}"/>
    <cellStyle name="Valuta 5 4 7 2 2 4" xfId="28682" xr:uid="{EF4E3542-275A-40F4-915E-D83168284377}"/>
    <cellStyle name="Valuta 5 4 7 2 3" xfId="8699" xr:uid="{BBE28F3C-F8A7-4E0D-90C3-2E44AF374F05}"/>
    <cellStyle name="Valuta 5 4 7 2 3 2" xfId="20116" xr:uid="{96F560DB-B652-4E6F-8B1E-8A2E24A467AE}"/>
    <cellStyle name="Valuta 5 4 7 2 3 2 2" xfId="42953" xr:uid="{12281612-2AF3-4CC6-A3B0-B603E5A1CA73}"/>
    <cellStyle name="Valuta 5 4 7 2 3 3" xfId="31536" xr:uid="{376BF007-4ACB-4717-A80D-094E21450E76}"/>
    <cellStyle name="Valuta 5 4 7 2 4" xfId="14408" xr:uid="{EABD042C-6D5C-45E0-A3B5-81A749CE7D85}"/>
    <cellStyle name="Valuta 5 4 7 2 4 2" xfId="37245" xr:uid="{2AE4708B-482C-4229-9BC2-7F6070A93330}"/>
    <cellStyle name="Valuta 5 4 7 2 5" xfId="25828" xr:uid="{0F722BB2-1BD3-4777-AA65-C32D505A1102}"/>
    <cellStyle name="Valuta 5 4 7 3" xfId="4417" xr:uid="{998BBFEA-ADC3-4B66-B4B3-802D591A4257}"/>
    <cellStyle name="Valuta 5 4 7 3 2" xfId="10126" xr:uid="{ECD5DB37-2550-4058-9BBD-F83E2D6BA18D}"/>
    <cellStyle name="Valuta 5 4 7 3 2 2" xfId="21543" xr:uid="{8DF56884-0BCE-443A-9369-CCBFB959C435}"/>
    <cellStyle name="Valuta 5 4 7 3 2 2 2" xfId="44380" xr:uid="{50BB9383-C3F4-434E-8CB7-ACEF3E9EACE2}"/>
    <cellStyle name="Valuta 5 4 7 3 2 3" xfId="32963" xr:uid="{DFA1E4CF-0BD8-469D-8C66-B342AA3E900E}"/>
    <cellStyle name="Valuta 5 4 7 3 3" xfId="15835" xr:uid="{B2BEACD5-7051-4A47-8F3D-3048A1CAF3FC}"/>
    <cellStyle name="Valuta 5 4 7 3 3 2" xfId="38672" xr:uid="{6AF82F63-8A52-49C9-8CD5-AD3B6B5DDC78}"/>
    <cellStyle name="Valuta 5 4 7 3 4" xfId="27255" xr:uid="{EE09B63D-DA45-4871-828D-591A7F4F52F1}"/>
    <cellStyle name="Valuta 5 4 7 4" xfId="7272" xr:uid="{21A34761-518D-4865-A986-A0273ED1261F}"/>
    <cellStyle name="Valuta 5 4 7 4 2" xfId="18689" xr:uid="{C0F01011-8517-47AA-8D5F-ABAA9C464B37}"/>
    <cellStyle name="Valuta 5 4 7 4 2 2" xfId="41526" xr:uid="{CB9C4FD3-45B8-45B6-AB45-C261455C1753}"/>
    <cellStyle name="Valuta 5 4 7 4 3" xfId="30109" xr:uid="{7894AC02-E96C-49FA-86CE-FBE4FF0E0F44}"/>
    <cellStyle name="Valuta 5 4 7 5" xfId="12981" xr:uid="{966483EE-5518-43B8-B8BF-B05A39C7CE03}"/>
    <cellStyle name="Valuta 5 4 7 5 2" xfId="35818" xr:uid="{68124A40-A22F-4282-80A8-132B9526BBF2}"/>
    <cellStyle name="Valuta 5 4 7 6" xfId="24401" xr:uid="{60F765AF-8ACE-40CD-9A1D-1E2E8CEFA56B}"/>
    <cellStyle name="Valuta 5 4 8" xfId="1882" xr:uid="{4E8B021B-FDB2-4E4C-BF36-BD8035B4EE39}"/>
    <cellStyle name="Valuta 5 4 8 2" xfId="4738" xr:uid="{1F55645A-E3AF-4AFA-9CE9-CA616DF5A888}"/>
    <cellStyle name="Valuta 5 4 8 2 2" xfId="10447" xr:uid="{82F60E52-FACE-4F72-A22F-8C1FF403D163}"/>
    <cellStyle name="Valuta 5 4 8 2 2 2" xfId="21864" xr:uid="{8D492CBB-105F-441D-8BE1-D94D74750C4E}"/>
    <cellStyle name="Valuta 5 4 8 2 2 2 2" xfId="44701" xr:uid="{433741BF-2F6F-46EA-8AEE-B5D4DAD6C389}"/>
    <cellStyle name="Valuta 5 4 8 2 2 3" xfId="33284" xr:uid="{AC518DFD-1040-4552-BAAC-F455C41CCF9F}"/>
    <cellStyle name="Valuta 5 4 8 2 3" xfId="16156" xr:uid="{659A844B-6C01-448B-9415-7CD0F28F66F2}"/>
    <cellStyle name="Valuta 5 4 8 2 3 2" xfId="38993" xr:uid="{F63EBAF9-E653-49CA-BED9-BA600A51259B}"/>
    <cellStyle name="Valuta 5 4 8 2 4" xfId="27576" xr:uid="{697B0F9E-ABB5-4F01-821F-079702DF1B91}"/>
    <cellStyle name="Valuta 5 4 8 3" xfId="7593" xr:uid="{62F85B64-8B4F-4A7C-B1C1-EDEA25C0EDBB}"/>
    <cellStyle name="Valuta 5 4 8 3 2" xfId="19010" xr:uid="{3A03C00A-ED4E-4B94-8A79-E5D2ADCFB3AD}"/>
    <cellStyle name="Valuta 5 4 8 3 2 2" xfId="41847" xr:uid="{14B570FF-042B-49C4-9785-ABEC50B0BD54}"/>
    <cellStyle name="Valuta 5 4 8 3 3" xfId="30430" xr:uid="{305D88AE-540C-411D-A231-ED3920D1E031}"/>
    <cellStyle name="Valuta 5 4 8 4" xfId="13302" xr:uid="{39018FDA-9DF5-45FE-B404-7A447ED488F7}"/>
    <cellStyle name="Valuta 5 4 8 4 2" xfId="36139" xr:uid="{B737FD53-3B93-4AE9-AF43-4F0A7346C882}"/>
    <cellStyle name="Valuta 5 4 8 5" xfId="24722" xr:uid="{1E4BD241-9173-4B9D-BBEE-1D5441E5C341}"/>
    <cellStyle name="Valuta 5 4 9" xfId="3311" xr:uid="{145A1B15-FBE3-4029-9A53-B981D25F8504}"/>
    <cellStyle name="Valuta 5 4 9 2" xfId="9020" xr:uid="{9C394822-8ED9-4645-9CDF-C3C0BB3B433C}"/>
    <cellStyle name="Valuta 5 4 9 2 2" xfId="20437" xr:uid="{8DC5BC19-AAF4-4603-9396-4B4023046D8F}"/>
    <cellStyle name="Valuta 5 4 9 2 2 2" xfId="43274" xr:uid="{4A10F957-6485-4CF2-84EC-B250892D152A}"/>
    <cellStyle name="Valuta 5 4 9 2 3" xfId="31857" xr:uid="{55C2F6F2-C3FB-4CC9-AF53-2672F6AE53B5}"/>
    <cellStyle name="Valuta 5 4 9 3" xfId="14729" xr:uid="{C272B33A-A59B-41BC-B3C4-949361424A9A}"/>
    <cellStyle name="Valuta 5 4 9 3 2" xfId="37566" xr:uid="{313A68EE-7AA2-4946-97F5-C2B5D6618012}"/>
    <cellStyle name="Valuta 5 4 9 4" xfId="26149" xr:uid="{94392656-CCE1-48F1-B3C7-AD941D9A892D}"/>
    <cellStyle name="Valuta 5 5" xfId="352" xr:uid="{557B08FF-5E96-4B45-91DE-63375FA7DD67}"/>
    <cellStyle name="Valuta 5 5 2" xfId="1971" xr:uid="{615C0662-3E72-4E99-8AD9-8C798A0B326F}"/>
    <cellStyle name="Valuta 5 5 2 2" xfId="4827" xr:uid="{9A5757BD-0BD8-428B-8E5A-21D19A80AA52}"/>
    <cellStyle name="Valuta 5 5 2 2 2" xfId="10535" xr:uid="{C0FF595F-1608-4E3D-9815-2FA8264B85BE}"/>
    <cellStyle name="Valuta 5 5 2 2 2 2" xfId="21953" xr:uid="{10CE367A-E8B1-4CB8-AD3A-1D870645091D}"/>
    <cellStyle name="Valuta 5 5 2 2 2 2 2" xfId="44790" xr:uid="{A8A24641-ABF1-46C6-B4B7-776599F8E370}"/>
    <cellStyle name="Valuta 5 5 2 2 2 3" xfId="33373" xr:uid="{8F4669A2-2F9D-4C9B-96E3-7B96192EDF6F}"/>
    <cellStyle name="Valuta 5 5 2 2 3" xfId="16245" xr:uid="{03E3C6E8-D3CB-4290-9634-21A846625826}"/>
    <cellStyle name="Valuta 5 5 2 2 3 2" xfId="39082" xr:uid="{A3C44E60-1E76-4551-ADE9-D38695E0634E}"/>
    <cellStyle name="Valuta 5 5 2 2 4" xfId="27665" xr:uid="{82E62F02-2178-46C9-BCCE-8FB105D9DAD8}"/>
    <cellStyle name="Valuta 5 5 2 3" xfId="7682" xr:uid="{4F1179EE-9BF6-4604-917B-2C79C740D561}"/>
    <cellStyle name="Valuta 5 5 2 3 2" xfId="19099" xr:uid="{B39D2F68-16BF-48B1-A058-913B72523DCD}"/>
    <cellStyle name="Valuta 5 5 2 3 2 2" xfId="41936" xr:uid="{DB0A5E77-3F4F-43A5-93A1-F026F831CAE1}"/>
    <cellStyle name="Valuta 5 5 2 3 3" xfId="30519" xr:uid="{797AE93D-A75A-4160-BDC0-A37C95B1C1DE}"/>
    <cellStyle name="Valuta 5 5 2 4" xfId="13391" xr:uid="{547FE61D-F7C7-426A-A3BE-A16C54600DE0}"/>
    <cellStyle name="Valuta 5 5 2 4 2" xfId="36228" xr:uid="{20FEE227-F0B0-49BF-8D16-3B2B087316F5}"/>
    <cellStyle name="Valuta 5 5 2 5" xfId="24811" xr:uid="{4245DBA5-F679-4F4B-9388-B5BC08DE41E7}"/>
    <cellStyle name="Valuta 5 5 3" xfId="3400" xr:uid="{6DD14251-3444-4297-93E7-FB0752F22F62}"/>
    <cellStyle name="Valuta 5 5 3 2" xfId="9109" xr:uid="{E29B6494-50F1-4BBC-A552-43DD23A85BF6}"/>
    <cellStyle name="Valuta 5 5 3 2 2" xfId="20526" xr:uid="{14FE062A-9CE6-4A5C-91C5-9E7DB5A4453C}"/>
    <cellStyle name="Valuta 5 5 3 2 2 2" xfId="43363" xr:uid="{1B5A37AC-25A5-48D2-A494-18B9373A2CB6}"/>
    <cellStyle name="Valuta 5 5 3 2 3" xfId="31946" xr:uid="{0FE5D9AF-9906-4079-B57E-FBB3BD71C9FD}"/>
    <cellStyle name="Valuta 5 5 3 3" xfId="14818" xr:uid="{C9B30CCF-9C4D-4080-9376-BB473CD34536}"/>
    <cellStyle name="Valuta 5 5 3 3 2" xfId="37655" xr:uid="{5AE776E5-3740-404A-A998-E55851178F5F}"/>
    <cellStyle name="Valuta 5 5 3 4" xfId="26238" xr:uid="{2F968F6A-1732-466A-A93E-B980F7E7B3F9}"/>
    <cellStyle name="Valuta 5 5 4" xfId="6255" xr:uid="{87FA8D7E-6D18-4148-B93F-18F5883DEC69}"/>
    <cellStyle name="Valuta 5 5 4 2" xfId="17672" xr:uid="{A32FE0D9-6772-4CC2-B308-CF4F95E35336}"/>
    <cellStyle name="Valuta 5 5 4 2 2" xfId="40509" xr:uid="{06F59ED4-ED81-4310-83B7-EE5A5A15D94A}"/>
    <cellStyle name="Valuta 5 5 4 3" xfId="29092" xr:uid="{2D346218-91FF-4883-8D7D-3E157E89C2D2}"/>
    <cellStyle name="Valuta 5 5 5" xfId="11964" xr:uid="{C46428C3-92DC-4440-B02A-5F480470A9D4}"/>
    <cellStyle name="Valuta 5 5 5 2" xfId="34801" xr:uid="{8D16AAC6-D06F-48C4-B019-F2133134DFC1}"/>
    <cellStyle name="Valuta 5 5 6" xfId="23384" xr:uid="{D6E07C0D-5820-4D75-ADE0-25AC19C05287}"/>
    <cellStyle name="Valuta 5 6" xfId="379" xr:uid="{D8C2CB5A-A751-4457-9DE2-9DE3D92D5DAA}"/>
    <cellStyle name="Valuta 5 6 10" xfId="11980" xr:uid="{7B8F49F5-F0A0-41DC-B975-68B32D574B80}"/>
    <cellStyle name="Valuta 5 6 10 2" xfId="34817" xr:uid="{AEF65F76-4F08-4A8E-A72D-7C89EED45CF5}"/>
    <cellStyle name="Valuta 5 6 11" xfId="23400" xr:uid="{1D71A509-31D3-4C82-8964-AE7EC97094AB}"/>
    <cellStyle name="Valuta 5 6 2" xfId="633" xr:uid="{8FFDB8D6-C5C9-4CB4-A9E4-82EC9B75484D}"/>
    <cellStyle name="Valuta 5 6 2 2" xfId="2204" xr:uid="{CC5BA9DF-26E3-4955-953A-360A3CAB13BC}"/>
    <cellStyle name="Valuta 5 6 2 2 2" xfId="5060" xr:uid="{13766326-73C5-4304-97A0-C8C9B06FAD29}"/>
    <cellStyle name="Valuta 5 6 2 2 2 2" xfId="10768" xr:uid="{760356A7-3811-485B-961A-C17F82D118D1}"/>
    <cellStyle name="Valuta 5 6 2 2 2 2 2" xfId="22186" xr:uid="{B501F45F-54C2-4A9A-89A2-34460A962DB1}"/>
    <cellStyle name="Valuta 5 6 2 2 2 2 2 2" xfId="45023" xr:uid="{A3B2BF06-0603-484C-80D2-490C1C0D3D37}"/>
    <cellStyle name="Valuta 5 6 2 2 2 2 3" xfId="33606" xr:uid="{02E2F943-36AE-4212-8964-8810E38EB2E1}"/>
    <cellStyle name="Valuta 5 6 2 2 2 3" xfId="16478" xr:uid="{D77A8A2B-44F2-4EF7-9C2B-B78386655941}"/>
    <cellStyle name="Valuta 5 6 2 2 2 3 2" xfId="39315" xr:uid="{FE515DA0-9D2F-4D7A-80FD-1DB1E9BB180A}"/>
    <cellStyle name="Valuta 5 6 2 2 2 4" xfId="27898" xr:uid="{38FA5170-42AD-4845-9DAF-117CCC5388FF}"/>
    <cellStyle name="Valuta 5 6 2 2 3" xfId="7915" xr:uid="{1FCF94BE-595C-4B82-A04D-0571F417B974}"/>
    <cellStyle name="Valuta 5 6 2 2 3 2" xfId="19332" xr:uid="{713AAB68-345A-4BEE-AA1A-84E6692819FA}"/>
    <cellStyle name="Valuta 5 6 2 2 3 2 2" xfId="42169" xr:uid="{3D724B4E-4678-4C7E-81D2-F2D1B5AC4B30}"/>
    <cellStyle name="Valuta 5 6 2 2 3 3" xfId="30752" xr:uid="{109E8E48-1ADB-4B24-88B4-B8CE4AFB59A8}"/>
    <cellStyle name="Valuta 5 6 2 2 4" xfId="13624" xr:uid="{608A43D4-7DD3-4531-96E3-E6F18BE4C446}"/>
    <cellStyle name="Valuta 5 6 2 2 4 2" xfId="36461" xr:uid="{F0811395-070A-46A5-A036-FA657631E550}"/>
    <cellStyle name="Valuta 5 6 2 2 5" xfId="25044" xr:uid="{5B1A4D5D-3185-4AB3-BE1F-CD249FC3029D}"/>
    <cellStyle name="Valuta 5 6 2 3" xfId="3633" xr:uid="{E4905987-1C06-403B-87D7-24137963E508}"/>
    <cellStyle name="Valuta 5 6 2 3 2" xfId="9342" xr:uid="{0A5B7297-62A3-4B8A-B413-1D45088419DC}"/>
    <cellStyle name="Valuta 5 6 2 3 2 2" xfId="20759" xr:uid="{E3FEC7A2-A643-441D-A7DB-B3B451048709}"/>
    <cellStyle name="Valuta 5 6 2 3 2 2 2" xfId="43596" xr:uid="{5258663C-28D5-408B-8795-4CB435B107F5}"/>
    <cellStyle name="Valuta 5 6 2 3 2 3" xfId="32179" xr:uid="{A7CEE02E-6E02-46B0-ACCD-BB73E8613E64}"/>
    <cellStyle name="Valuta 5 6 2 3 3" xfId="15051" xr:uid="{51A82BD8-818D-4EA6-8FA9-3077C23E20D2}"/>
    <cellStyle name="Valuta 5 6 2 3 3 2" xfId="37888" xr:uid="{237DE27D-B9E3-44DE-AC83-FA338AD0573A}"/>
    <cellStyle name="Valuta 5 6 2 3 4" xfId="26471" xr:uid="{AAFAD605-84CF-4266-B3E0-30762BE4C735}"/>
    <cellStyle name="Valuta 5 6 2 4" xfId="6488" xr:uid="{C3A5DC8F-33D3-4C24-82BC-3F1DB664869E}"/>
    <cellStyle name="Valuta 5 6 2 4 2" xfId="17905" xr:uid="{AF2E025B-45CD-43C0-BCB8-AE4295EFCBA4}"/>
    <cellStyle name="Valuta 5 6 2 4 2 2" xfId="40742" xr:uid="{E7BF4458-D814-4B0C-AD53-C34A82E67B20}"/>
    <cellStyle name="Valuta 5 6 2 4 3" xfId="29325" xr:uid="{5183BA63-A1CE-4786-81A3-156610C19326}"/>
    <cellStyle name="Valuta 5 6 2 5" xfId="12197" xr:uid="{AED2FCE5-AFFB-45A3-9EBA-C250A7BB156A}"/>
    <cellStyle name="Valuta 5 6 2 5 2" xfId="35034" xr:uid="{A49154AC-6FBF-4636-97CF-B92880B92B50}"/>
    <cellStyle name="Valuta 5 6 2 6" xfId="23617" xr:uid="{E9569AFE-ED00-4C67-BB54-F9F272033082}"/>
    <cellStyle name="Valuta 5 6 3" xfId="893" xr:uid="{7931297B-9410-4020-A7B8-76ABE838A51B}"/>
    <cellStyle name="Valuta 5 6 3 2" xfId="2421" xr:uid="{6250B0AC-8979-4EA2-9490-CD5445EE6681}"/>
    <cellStyle name="Valuta 5 6 3 2 2" xfId="5277" xr:uid="{D8EBD541-9EAF-4E14-A315-468F3050BA81}"/>
    <cellStyle name="Valuta 5 6 3 2 2 2" xfId="10985" xr:uid="{AA5A7F83-02C9-4D70-A0DC-F2066663FDD5}"/>
    <cellStyle name="Valuta 5 6 3 2 2 2 2" xfId="22403" xr:uid="{3370689B-E647-4AD0-83B2-E126F67CA639}"/>
    <cellStyle name="Valuta 5 6 3 2 2 2 2 2" xfId="45240" xr:uid="{A9C5BFF3-9CF1-47F0-AD7D-4F4713C20D4C}"/>
    <cellStyle name="Valuta 5 6 3 2 2 2 3" xfId="33823" xr:uid="{847DB696-22BA-4DFC-A95E-186929EAC809}"/>
    <cellStyle name="Valuta 5 6 3 2 2 3" xfId="16695" xr:uid="{9FA19064-D044-4EC9-A4D7-29954F4E4BDA}"/>
    <cellStyle name="Valuta 5 6 3 2 2 3 2" xfId="39532" xr:uid="{80D05D2C-DFB8-437D-B4EB-097BB53DCD6A}"/>
    <cellStyle name="Valuta 5 6 3 2 2 4" xfId="28115" xr:uid="{6DACE7F2-B411-4BC0-AD11-6BB83D4AAF6F}"/>
    <cellStyle name="Valuta 5 6 3 2 3" xfId="8132" xr:uid="{FF3F9FAB-5615-4BBC-A64A-AD3405526839}"/>
    <cellStyle name="Valuta 5 6 3 2 3 2" xfId="19549" xr:uid="{9C17B6F8-67F4-47E5-B1BC-47E7F6E6068D}"/>
    <cellStyle name="Valuta 5 6 3 2 3 2 2" xfId="42386" xr:uid="{C3B48AA3-7BAA-44DE-880A-5306FE8B616A}"/>
    <cellStyle name="Valuta 5 6 3 2 3 3" xfId="30969" xr:uid="{9ED08F23-7A7B-4301-AA3F-B73DB3F25FF7}"/>
    <cellStyle name="Valuta 5 6 3 2 4" xfId="13841" xr:uid="{E3E2397F-A8CD-4FC6-9464-9C02CFE1F960}"/>
    <cellStyle name="Valuta 5 6 3 2 4 2" xfId="36678" xr:uid="{404AD784-DD48-4C0B-951F-D0A842669D04}"/>
    <cellStyle name="Valuta 5 6 3 2 5" xfId="25261" xr:uid="{67093046-33CA-403A-90FE-3BCDDF6ABB21}"/>
    <cellStyle name="Valuta 5 6 3 3" xfId="3850" xr:uid="{7D720A94-D029-435F-9F9B-521B83A54159}"/>
    <cellStyle name="Valuta 5 6 3 3 2" xfId="9559" xr:uid="{E3FCE058-BF74-4184-AE9E-F586AD8BA196}"/>
    <cellStyle name="Valuta 5 6 3 3 2 2" xfId="20976" xr:uid="{350FC835-8160-46BA-836D-62971C3879AF}"/>
    <cellStyle name="Valuta 5 6 3 3 2 2 2" xfId="43813" xr:uid="{04FE7C88-58D5-4125-96F3-BD4A4BFA2C55}"/>
    <cellStyle name="Valuta 5 6 3 3 2 3" xfId="32396" xr:uid="{B40F2BB9-3371-487A-B9E3-2A361DB90EF1}"/>
    <cellStyle name="Valuta 5 6 3 3 3" xfId="15268" xr:uid="{0C36FB10-39FE-4400-A5F8-0B7CE8FD3E1E}"/>
    <cellStyle name="Valuta 5 6 3 3 3 2" xfId="38105" xr:uid="{4C0A642A-06B0-4510-934A-6B475D120EBF}"/>
    <cellStyle name="Valuta 5 6 3 3 4" xfId="26688" xr:uid="{982BA4E3-AC91-4982-BCA9-494410AC382A}"/>
    <cellStyle name="Valuta 5 6 3 4" xfId="6705" xr:uid="{B7F15256-5550-48EA-842F-11F1BFFF9CD2}"/>
    <cellStyle name="Valuta 5 6 3 4 2" xfId="18122" xr:uid="{47BCE2A7-7E3A-4ED3-BBFB-954CA96BE7F7}"/>
    <cellStyle name="Valuta 5 6 3 4 2 2" xfId="40959" xr:uid="{35D3E78C-2AB9-4828-BD39-88474DACD667}"/>
    <cellStyle name="Valuta 5 6 3 4 3" xfId="29542" xr:uid="{37B555A4-2644-46A0-86CB-CD39ED1CD0B6}"/>
    <cellStyle name="Valuta 5 6 3 5" xfId="12414" xr:uid="{777C5F10-7177-4408-A1B3-4ED2A33A7CB0}"/>
    <cellStyle name="Valuta 5 6 3 5 2" xfId="35251" xr:uid="{1526C6B1-FD2E-457C-A82D-61CA39EED7DF}"/>
    <cellStyle name="Valuta 5 6 3 6" xfId="23834" xr:uid="{492DA6E1-A247-4F0A-BE05-6B889AF6F3FF}"/>
    <cellStyle name="Valuta 5 6 4" xfId="1140" xr:uid="{C78F9B4C-26CF-44D9-838A-B2E5F48A4B5E}"/>
    <cellStyle name="Valuta 5 6 4 2" xfId="2638" xr:uid="{F02421C8-4BA8-4ECC-9A23-203BFEC21433}"/>
    <cellStyle name="Valuta 5 6 4 2 2" xfId="5494" xr:uid="{F92BC764-5FEA-4F63-BCF7-56B4A6584F53}"/>
    <cellStyle name="Valuta 5 6 4 2 2 2" xfId="11202" xr:uid="{B0126172-3468-4169-826A-6B6984C2EF04}"/>
    <cellStyle name="Valuta 5 6 4 2 2 2 2" xfId="22620" xr:uid="{5E5C2D65-2068-4E43-9A95-BFCC28577A19}"/>
    <cellStyle name="Valuta 5 6 4 2 2 2 2 2" xfId="45457" xr:uid="{1495F2A0-FA44-4E73-A95A-FD3538FDE55C}"/>
    <cellStyle name="Valuta 5 6 4 2 2 2 3" xfId="34040" xr:uid="{A56914A4-7517-45E9-8092-EC7336D9ADF5}"/>
    <cellStyle name="Valuta 5 6 4 2 2 3" xfId="16912" xr:uid="{6EAE549E-F58F-4E03-BDDF-13CCDB7EC003}"/>
    <cellStyle name="Valuta 5 6 4 2 2 3 2" xfId="39749" xr:uid="{37EE62AB-23AA-47BA-87F3-FE9FC1E25752}"/>
    <cellStyle name="Valuta 5 6 4 2 2 4" xfId="28332" xr:uid="{E6C40B9C-C1F8-48AD-8A94-6C2C65E92F0F}"/>
    <cellStyle name="Valuta 5 6 4 2 3" xfId="8349" xr:uid="{69C16157-3281-4A7E-9922-F7BF325C0DDA}"/>
    <cellStyle name="Valuta 5 6 4 2 3 2" xfId="19766" xr:uid="{B78352A5-CB64-4C31-8F51-1C83ACFDF4CA}"/>
    <cellStyle name="Valuta 5 6 4 2 3 2 2" xfId="42603" xr:uid="{9B877537-16FC-4B44-AC39-CCA337E936B9}"/>
    <cellStyle name="Valuta 5 6 4 2 3 3" xfId="31186" xr:uid="{B2904355-C047-47D7-9A2D-EBE1BCA31205}"/>
    <cellStyle name="Valuta 5 6 4 2 4" xfId="14058" xr:uid="{ACDCCCBA-CDEB-4E64-95D6-3356F71D2482}"/>
    <cellStyle name="Valuta 5 6 4 2 4 2" xfId="36895" xr:uid="{93BC5329-95C5-4438-AED5-DEF0CB00224F}"/>
    <cellStyle name="Valuta 5 6 4 2 5" xfId="25478" xr:uid="{508C27FC-8DE7-4D4E-A712-AF1B4D570EC9}"/>
    <cellStyle name="Valuta 5 6 4 3" xfId="4067" xr:uid="{6A9D968B-B50B-404D-A208-14801343511C}"/>
    <cellStyle name="Valuta 5 6 4 3 2" xfId="9776" xr:uid="{9D7F5045-F249-49EC-A9C9-93CAEAD25CCE}"/>
    <cellStyle name="Valuta 5 6 4 3 2 2" xfId="21193" xr:uid="{01DFADD4-C90A-4993-9AAB-9F86D59FE49C}"/>
    <cellStyle name="Valuta 5 6 4 3 2 2 2" xfId="44030" xr:uid="{A6D2E419-9283-400C-86BD-69B1345C48CC}"/>
    <cellStyle name="Valuta 5 6 4 3 2 3" xfId="32613" xr:uid="{1F10FB6E-54C3-42D1-9FEB-1EFED525DC94}"/>
    <cellStyle name="Valuta 5 6 4 3 3" xfId="15485" xr:uid="{70A5E3BF-B99F-4A25-A1C4-A6B884A7E772}"/>
    <cellStyle name="Valuta 5 6 4 3 3 2" xfId="38322" xr:uid="{5BC4FDF2-735B-4DA3-8F2B-5DAAE820C4F9}"/>
    <cellStyle name="Valuta 5 6 4 3 4" xfId="26905" xr:uid="{2087E633-CAC8-4F32-B176-440969F32C2F}"/>
    <cellStyle name="Valuta 5 6 4 4" xfId="6922" xr:uid="{FB988B20-337D-4620-B099-518ADFB662A1}"/>
    <cellStyle name="Valuta 5 6 4 4 2" xfId="18339" xr:uid="{D0AC9E72-1591-4477-83EA-745D2FC7F872}"/>
    <cellStyle name="Valuta 5 6 4 4 2 2" xfId="41176" xr:uid="{7A418535-8A7B-45E5-848D-663B2AB3C3BF}"/>
    <cellStyle name="Valuta 5 6 4 4 3" xfId="29759" xr:uid="{8D8FB9BF-8FD5-4356-BDD5-83DC5D9E8376}"/>
    <cellStyle name="Valuta 5 6 4 5" xfId="12631" xr:uid="{53DA63F0-5B4B-4EE1-A512-A736AD5568FE}"/>
    <cellStyle name="Valuta 5 6 4 5 2" xfId="35468" xr:uid="{CF415858-0894-4969-99E8-4F4AFB658A9D}"/>
    <cellStyle name="Valuta 5 6 4 6" xfId="24051" xr:uid="{70CC0800-0EA9-4F77-9098-94968294D0EF}"/>
    <cellStyle name="Valuta 5 6 5" xfId="1387" xr:uid="{23C7BE51-E774-4575-85FE-C8094E1EA4A0}"/>
    <cellStyle name="Valuta 5 6 5 2" xfId="2855" xr:uid="{19E68141-78AC-4BB0-AEB9-F8D771E911FF}"/>
    <cellStyle name="Valuta 5 6 5 2 2" xfId="5711" xr:uid="{3E5C5A7D-5791-4CC9-97DD-D98BDFED6CDF}"/>
    <cellStyle name="Valuta 5 6 5 2 2 2" xfId="11419" xr:uid="{53248A69-E458-4B85-AAE5-76DCB5B94651}"/>
    <cellStyle name="Valuta 5 6 5 2 2 2 2" xfId="22837" xr:uid="{11EAC51F-EDFF-400F-B2C4-535DA11E228C}"/>
    <cellStyle name="Valuta 5 6 5 2 2 2 2 2" xfId="45674" xr:uid="{672F55C7-DEDA-4F73-B282-10B779B6BEC7}"/>
    <cellStyle name="Valuta 5 6 5 2 2 2 3" xfId="34257" xr:uid="{F7420CEA-0DE2-48E7-9EE9-EADBE5E25F8A}"/>
    <cellStyle name="Valuta 5 6 5 2 2 3" xfId="17129" xr:uid="{2DADE204-9FF4-43A4-9095-9AB712FFF0E1}"/>
    <cellStyle name="Valuta 5 6 5 2 2 3 2" xfId="39966" xr:uid="{698F9270-11CB-4764-8B5D-09AAF78BBD46}"/>
    <cellStyle name="Valuta 5 6 5 2 2 4" xfId="28549" xr:uid="{0EFBC4E1-3B4C-42C0-B3A3-766F4DEF1DF8}"/>
    <cellStyle name="Valuta 5 6 5 2 3" xfId="8566" xr:uid="{EED587FD-6FD8-4FD6-A157-A0DB3A7B53E8}"/>
    <cellStyle name="Valuta 5 6 5 2 3 2" xfId="19983" xr:uid="{FF4EDD46-4B0C-40C9-A1C5-9A67D4E7F5BA}"/>
    <cellStyle name="Valuta 5 6 5 2 3 2 2" xfId="42820" xr:uid="{CD318F4B-2366-41F6-AD89-675B84F9FD9C}"/>
    <cellStyle name="Valuta 5 6 5 2 3 3" xfId="31403" xr:uid="{A553415F-5DA4-413E-81EE-B9ADA491744F}"/>
    <cellStyle name="Valuta 5 6 5 2 4" xfId="14275" xr:uid="{E939355A-9E30-47E9-BF07-2FA8A8BAB8AF}"/>
    <cellStyle name="Valuta 5 6 5 2 4 2" xfId="37112" xr:uid="{EC9083AA-CDE1-4361-931E-43F7A4B4438D}"/>
    <cellStyle name="Valuta 5 6 5 2 5" xfId="25695" xr:uid="{644CE7F2-332B-44DD-A43F-9D8596ADA1A9}"/>
    <cellStyle name="Valuta 5 6 5 3" xfId="4284" xr:uid="{5763661A-7267-41DD-A84A-E78FF2AB8D9C}"/>
    <cellStyle name="Valuta 5 6 5 3 2" xfId="9993" xr:uid="{A48656A4-52BA-479E-A86D-CD3654B93C5D}"/>
    <cellStyle name="Valuta 5 6 5 3 2 2" xfId="21410" xr:uid="{ACA04DAC-5C2D-4D93-9CA8-88CA1FC0B581}"/>
    <cellStyle name="Valuta 5 6 5 3 2 2 2" xfId="44247" xr:uid="{9368D6F7-5EC3-41A8-AC34-4DF76D24F458}"/>
    <cellStyle name="Valuta 5 6 5 3 2 3" xfId="32830" xr:uid="{DC7F590B-DCD3-4720-8358-07EBE083453A}"/>
    <cellStyle name="Valuta 5 6 5 3 3" xfId="15702" xr:uid="{DD52CE33-64E9-4D51-A9D2-9262B89EDFF2}"/>
    <cellStyle name="Valuta 5 6 5 3 3 2" xfId="38539" xr:uid="{3E58F457-C0E7-4FBE-B19A-FEFCF8DBEC89}"/>
    <cellStyle name="Valuta 5 6 5 3 4" xfId="27122" xr:uid="{83BEC664-DA03-4C53-BE5E-1D09B2BF21BC}"/>
    <cellStyle name="Valuta 5 6 5 4" xfId="7139" xr:uid="{54C21EBE-C1B0-4D7E-B70E-2E7C855EC9DE}"/>
    <cellStyle name="Valuta 5 6 5 4 2" xfId="18556" xr:uid="{61BD8D4E-9538-4168-A001-7F6700D7FDB0}"/>
    <cellStyle name="Valuta 5 6 5 4 2 2" xfId="41393" xr:uid="{95E1CAAC-97B9-431E-A0E5-7167538BFA0D}"/>
    <cellStyle name="Valuta 5 6 5 4 3" xfId="29976" xr:uid="{1C024515-1290-414A-9C9F-7BE64E81B237}"/>
    <cellStyle name="Valuta 5 6 5 5" xfId="12848" xr:uid="{6DA0787B-9846-4C18-95BB-F8DC2C854293}"/>
    <cellStyle name="Valuta 5 6 5 5 2" xfId="35685" xr:uid="{D14312B5-468F-425E-88A2-159EF3D4A7F6}"/>
    <cellStyle name="Valuta 5 6 5 6" xfId="24268" xr:uid="{A7D862E3-7D04-4A93-8E5E-44CDF8BF1361}"/>
    <cellStyle name="Valuta 5 6 6" xfId="1634" xr:uid="{2EA1EEEE-62B7-43B6-9A25-117085FF4246}"/>
    <cellStyle name="Valuta 5 6 6 2" xfId="3072" xr:uid="{C02F0562-6CD4-4453-9EFF-2CA39A4F2528}"/>
    <cellStyle name="Valuta 5 6 6 2 2" xfId="5928" xr:uid="{ED44EA31-1696-40B0-80FB-C0ED173D729C}"/>
    <cellStyle name="Valuta 5 6 6 2 2 2" xfId="11636" xr:uid="{45347F9D-34F7-46B5-B0E4-889C843D0461}"/>
    <cellStyle name="Valuta 5 6 6 2 2 2 2" xfId="23054" xr:uid="{8DB7AB1A-699B-4570-AA36-02D9B1C629CC}"/>
    <cellStyle name="Valuta 5 6 6 2 2 2 2 2" xfId="45891" xr:uid="{DA9AEB13-E70F-405E-BAFD-93E9B29D3ED0}"/>
    <cellStyle name="Valuta 5 6 6 2 2 2 3" xfId="34474" xr:uid="{EA901274-3F90-4FC0-8B84-EEBF1D7F9A6D}"/>
    <cellStyle name="Valuta 5 6 6 2 2 3" xfId="17346" xr:uid="{FFBAAF5C-2ADE-4633-934B-F806F61D0869}"/>
    <cellStyle name="Valuta 5 6 6 2 2 3 2" xfId="40183" xr:uid="{8EB3DB1C-D6C5-4258-B3DF-F2DA32405084}"/>
    <cellStyle name="Valuta 5 6 6 2 2 4" xfId="28766" xr:uid="{874580DF-4B2A-4342-BF0B-B72D9D0BA590}"/>
    <cellStyle name="Valuta 5 6 6 2 3" xfId="8783" xr:uid="{C91CC84B-9195-46AC-8395-457FFC4E6575}"/>
    <cellStyle name="Valuta 5 6 6 2 3 2" xfId="20200" xr:uid="{518BBEC3-EF80-4E4F-A163-C275CB86AB9E}"/>
    <cellStyle name="Valuta 5 6 6 2 3 2 2" xfId="43037" xr:uid="{124ECF8F-7402-44AF-BA47-9716A9A6B2D6}"/>
    <cellStyle name="Valuta 5 6 6 2 3 3" xfId="31620" xr:uid="{42EFBB1E-45DB-4F97-A9A5-DE0E12478666}"/>
    <cellStyle name="Valuta 5 6 6 2 4" xfId="14492" xr:uid="{1BD1EBCD-C404-40BB-B938-68D6ACAE18A0}"/>
    <cellStyle name="Valuta 5 6 6 2 4 2" xfId="37329" xr:uid="{B57FC196-5B5C-4558-B807-01F507E1411D}"/>
    <cellStyle name="Valuta 5 6 6 2 5" xfId="25912" xr:uid="{A87AF3D7-A0A4-4A59-B4AB-5EF8E546196F}"/>
    <cellStyle name="Valuta 5 6 6 3" xfId="4501" xr:uid="{710F1A56-EF9F-43BE-8C36-61B295152FF7}"/>
    <cellStyle name="Valuta 5 6 6 3 2" xfId="10210" xr:uid="{F58E4530-2183-470A-A627-32788816D038}"/>
    <cellStyle name="Valuta 5 6 6 3 2 2" xfId="21627" xr:uid="{93C1DFB3-DE89-49D2-BB08-5A7A7346EA80}"/>
    <cellStyle name="Valuta 5 6 6 3 2 2 2" xfId="44464" xr:uid="{0D69B0C5-1081-404C-BF0D-9CF7951136E1}"/>
    <cellStyle name="Valuta 5 6 6 3 2 3" xfId="33047" xr:uid="{E972B325-72D7-48BB-9303-E8106959CC41}"/>
    <cellStyle name="Valuta 5 6 6 3 3" xfId="15919" xr:uid="{ADBBCFD4-0FDC-46BC-9DB9-9F3510A3969D}"/>
    <cellStyle name="Valuta 5 6 6 3 3 2" xfId="38756" xr:uid="{CAB48659-BD37-4BBB-8F2C-79B35031928A}"/>
    <cellStyle name="Valuta 5 6 6 3 4" xfId="27339" xr:uid="{9EA3A862-A273-4F9A-B825-6932AC8125AD}"/>
    <cellStyle name="Valuta 5 6 6 4" xfId="7356" xr:uid="{F68F0A29-FC73-469D-B6AC-BC89E915110A}"/>
    <cellStyle name="Valuta 5 6 6 4 2" xfId="18773" xr:uid="{DE72E1E4-06CF-45CB-9D4A-BFB199392E2B}"/>
    <cellStyle name="Valuta 5 6 6 4 2 2" xfId="41610" xr:uid="{E50B7AD9-95EF-49C0-BCEF-CD35A7317CB0}"/>
    <cellStyle name="Valuta 5 6 6 4 3" xfId="30193" xr:uid="{4DF88136-F5F5-44E2-9DF4-E8095882910F}"/>
    <cellStyle name="Valuta 5 6 6 5" xfId="13065" xr:uid="{DFF0E79C-473B-486A-9778-D56F42A92206}"/>
    <cellStyle name="Valuta 5 6 6 5 2" xfId="35902" xr:uid="{CAAAA40A-BB92-4B83-8D72-0517568A071E}"/>
    <cellStyle name="Valuta 5 6 6 6" xfId="24485" xr:uid="{CF1C4B92-2D6A-4A12-B387-322CF7DA7C09}"/>
    <cellStyle name="Valuta 5 6 7" xfId="1987" xr:uid="{567A9337-CEE8-4132-9F5C-87FD92A84888}"/>
    <cellStyle name="Valuta 5 6 7 2" xfId="4843" xr:uid="{A3D0F280-C75F-4E97-A075-1FA13219AA34}"/>
    <cellStyle name="Valuta 5 6 7 2 2" xfId="10551" xr:uid="{0F89CE4D-9972-4201-A049-180AA67B32C0}"/>
    <cellStyle name="Valuta 5 6 7 2 2 2" xfId="21969" xr:uid="{F3E74F35-05E4-4B89-9C63-76A9D2B538C9}"/>
    <cellStyle name="Valuta 5 6 7 2 2 2 2" xfId="44806" xr:uid="{96F93632-D0A3-4672-BA7A-20582019519C}"/>
    <cellStyle name="Valuta 5 6 7 2 2 3" xfId="33389" xr:uid="{9330AA5E-DE02-494B-9A4C-78F837E36C83}"/>
    <cellStyle name="Valuta 5 6 7 2 3" xfId="16261" xr:uid="{4FE5596A-DE40-473E-AA7F-5B9B4763B435}"/>
    <cellStyle name="Valuta 5 6 7 2 3 2" xfId="39098" xr:uid="{A89DD8F5-DD01-4F87-B0D0-5BE9AFA58B5A}"/>
    <cellStyle name="Valuta 5 6 7 2 4" xfId="27681" xr:uid="{F24D7733-7BA4-4986-A839-4E023A531FD0}"/>
    <cellStyle name="Valuta 5 6 7 3" xfId="7698" xr:uid="{E4617BB5-993B-4515-986F-745E762E1E4A}"/>
    <cellStyle name="Valuta 5 6 7 3 2" xfId="19115" xr:uid="{CCA249A7-3F30-4741-A95E-105120F9DADC}"/>
    <cellStyle name="Valuta 5 6 7 3 2 2" xfId="41952" xr:uid="{6E58E7BE-4AFD-493E-B4DE-41EA8F481D3F}"/>
    <cellStyle name="Valuta 5 6 7 3 3" xfId="30535" xr:uid="{928425BB-02C9-4169-BB71-5450BCB942C0}"/>
    <cellStyle name="Valuta 5 6 7 4" xfId="13407" xr:uid="{854116AE-71E3-4BE4-BEA4-EC7562048CF0}"/>
    <cellStyle name="Valuta 5 6 7 4 2" xfId="36244" xr:uid="{A373E4A3-80FC-44D3-AFE2-9123F2D0565B}"/>
    <cellStyle name="Valuta 5 6 7 5" xfId="24827" xr:uid="{A7FB1ADC-A3B5-4160-8472-B5EB4CC31564}"/>
    <cellStyle name="Valuta 5 6 8" xfId="3416" xr:uid="{56D94AB7-B9EA-4FA7-9913-F91AFF2869ED}"/>
    <cellStyle name="Valuta 5 6 8 2" xfId="9125" xr:uid="{65F8CCB8-14A3-43AE-B5EC-3EE9764F97FC}"/>
    <cellStyle name="Valuta 5 6 8 2 2" xfId="20542" xr:uid="{BF4474BB-DA86-4FF3-92A7-EC58E030928F}"/>
    <cellStyle name="Valuta 5 6 8 2 2 2" xfId="43379" xr:uid="{35F8B316-0EF5-4F9B-9101-258F1D84D2D3}"/>
    <cellStyle name="Valuta 5 6 8 2 3" xfId="31962" xr:uid="{12377BE5-69AA-4F22-92C9-87960CFCAD65}"/>
    <cellStyle name="Valuta 5 6 8 3" xfId="14834" xr:uid="{2F87D647-95F0-4729-89E9-BEEB4FFF8581}"/>
    <cellStyle name="Valuta 5 6 8 3 2" xfId="37671" xr:uid="{A3619EAA-5E93-43EB-8585-5D4F64DF492E}"/>
    <cellStyle name="Valuta 5 6 8 4" xfId="26254" xr:uid="{B651F9CE-FA9F-45B5-B59C-21C2C3D17216}"/>
    <cellStyle name="Valuta 5 6 9" xfId="6271" xr:uid="{E2CD1448-0657-4479-BED1-35D1871589B5}"/>
    <cellStyle name="Valuta 5 6 9 2" xfId="17688" xr:uid="{EF595FCE-191E-467C-9FC0-B48FC89C44F7}"/>
    <cellStyle name="Valuta 5 6 9 2 2" xfId="40525" xr:uid="{29B81809-2114-4709-9B80-2582C06D994B}"/>
    <cellStyle name="Valuta 5 6 9 3" xfId="29108" xr:uid="{02A10F2D-A7F6-4032-AF03-989D6D8857BD}"/>
    <cellStyle name="Valuta 5 7" xfId="195" xr:uid="{E2699A52-ECFB-4EEF-B940-50D7B1A4A285}"/>
    <cellStyle name="Valuta 5 7 2" xfId="1841" xr:uid="{14A909F9-8528-45BD-A0C4-2D6C0E2BEFA8}"/>
    <cellStyle name="Valuta 5 7 2 2" xfId="4697" xr:uid="{3C8BDD91-0EF2-4EB9-8583-092E7BE2166F}"/>
    <cellStyle name="Valuta 5 7 2 2 2" xfId="10406" xr:uid="{C2098035-4A07-4C9E-AD74-D4B629B370E0}"/>
    <cellStyle name="Valuta 5 7 2 2 2 2" xfId="21823" xr:uid="{03422C07-3DB8-431C-BE6A-CAFA668214D6}"/>
    <cellStyle name="Valuta 5 7 2 2 2 2 2" xfId="44660" xr:uid="{89818D1F-6DD8-4430-A1BA-2C2938ED6416}"/>
    <cellStyle name="Valuta 5 7 2 2 2 3" xfId="33243" xr:uid="{BEAAE72F-95AB-4692-9555-9DF5569F8F50}"/>
    <cellStyle name="Valuta 5 7 2 2 3" xfId="16115" xr:uid="{5DE9BB07-AA5F-4CDB-9AB0-865402B0E9BB}"/>
    <cellStyle name="Valuta 5 7 2 2 3 2" xfId="38952" xr:uid="{C67BF3E3-23E8-4635-972A-0CB139682C32}"/>
    <cellStyle name="Valuta 5 7 2 2 4" xfId="27535" xr:uid="{903B7D22-CE24-4622-820B-323425D3F3D2}"/>
    <cellStyle name="Valuta 5 7 2 3" xfId="7552" xr:uid="{FD46225E-3A2B-4EB3-BC63-424E9CF7D899}"/>
    <cellStyle name="Valuta 5 7 2 3 2" xfId="18969" xr:uid="{80DDB951-22E3-4C5D-A32B-3D4E6FDE6747}"/>
    <cellStyle name="Valuta 5 7 2 3 2 2" xfId="41806" xr:uid="{D812FE80-EE9C-47D3-9F34-9C250FDE6C9E}"/>
    <cellStyle name="Valuta 5 7 2 3 3" xfId="30389" xr:uid="{CFE14B38-79A7-4A58-A37D-DB74BAA124D7}"/>
    <cellStyle name="Valuta 5 7 2 4" xfId="13261" xr:uid="{21FD7B51-430A-414A-9B49-0560885EE071}"/>
    <cellStyle name="Valuta 5 7 2 4 2" xfId="36098" xr:uid="{BC285F8F-FC79-4D4B-A8B4-6A6E342FD197}"/>
    <cellStyle name="Valuta 5 7 2 5" xfId="24681" xr:uid="{15AAB3ED-0EBC-47BE-8D37-64A8FE2D74F7}"/>
    <cellStyle name="Valuta 5 7 3" xfId="3270" xr:uid="{76DADFFD-0561-4674-9C10-9581E56D97A8}"/>
    <cellStyle name="Valuta 5 7 3 2" xfId="8979" xr:uid="{32A07197-419F-407D-8568-402C51B64D33}"/>
    <cellStyle name="Valuta 5 7 3 2 2" xfId="20396" xr:uid="{A37D0A01-C827-4D45-99F2-17E66F3BACF3}"/>
    <cellStyle name="Valuta 5 7 3 2 2 2" xfId="43233" xr:uid="{077F2B44-80CA-4CB7-B67F-52BEC79AB42D}"/>
    <cellStyle name="Valuta 5 7 3 2 3" xfId="31816" xr:uid="{81E54AA7-6937-48E3-8CF5-1480833C40F7}"/>
    <cellStyle name="Valuta 5 7 3 3" xfId="14688" xr:uid="{80628C3E-5B3B-49CA-8F38-5A714671582B}"/>
    <cellStyle name="Valuta 5 7 3 3 2" xfId="37525" xr:uid="{C8281E96-0201-42F4-904E-98D43E28BACA}"/>
    <cellStyle name="Valuta 5 7 3 4" xfId="26108" xr:uid="{E621CF62-290F-4E3C-86CA-A4C74408E734}"/>
    <cellStyle name="Valuta 5 7 4" xfId="6125" xr:uid="{434DDBD3-5A6C-4C6A-8EE9-5D8444181FFD}"/>
    <cellStyle name="Valuta 5 7 4 2" xfId="17542" xr:uid="{9A62D726-64DE-44FA-98DF-431B6B3F56F2}"/>
    <cellStyle name="Valuta 5 7 4 2 2" xfId="40379" xr:uid="{18D4A182-8A71-48A5-9C61-8FC3ABEAE962}"/>
    <cellStyle name="Valuta 5 7 4 3" xfId="28962" xr:uid="{57E0736C-65E8-49FE-A460-56F65BD93622}"/>
    <cellStyle name="Valuta 5 7 5" xfId="11834" xr:uid="{18C25B9A-76A0-47BF-9416-A2BC917766C9}"/>
    <cellStyle name="Valuta 5 7 5 2" xfId="34671" xr:uid="{D2880F78-F21E-41FA-A44D-8415B2BC19E5}"/>
    <cellStyle name="Valuta 5 7 6" xfId="23254" xr:uid="{8675A10B-4F49-4ADD-938E-747BED727CFD}"/>
    <cellStyle name="Valuta 5 8" xfId="498" xr:uid="{4F9EF141-DAEF-4782-93FA-990374AA7AD5}"/>
    <cellStyle name="Valuta 5 8 2" xfId="2090" xr:uid="{D726EEA5-4C6F-4888-ADC9-B07C4163AB23}"/>
    <cellStyle name="Valuta 5 8 2 2" xfId="4946" xr:uid="{CD1B5672-C8D8-4546-BF80-38F2805329FD}"/>
    <cellStyle name="Valuta 5 8 2 2 2" xfId="10654" xr:uid="{650A21B7-283C-4995-9C04-70F016B154DC}"/>
    <cellStyle name="Valuta 5 8 2 2 2 2" xfId="22072" xr:uid="{DAAC5B8F-9AB6-4F2A-AF39-A59F9265022F}"/>
    <cellStyle name="Valuta 5 8 2 2 2 2 2" xfId="44909" xr:uid="{B7771164-9A15-4A01-AD5B-4801247D7D2F}"/>
    <cellStyle name="Valuta 5 8 2 2 2 3" xfId="33492" xr:uid="{390C30D6-8F6A-41D3-8BE0-8E68A367D91F}"/>
    <cellStyle name="Valuta 5 8 2 2 3" xfId="16364" xr:uid="{97D6AC0C-E6DC-4640-A627-A6F38D20B924}"/>
    <cellStyle name="Valuta 5 8 2 2 3 2" xfId="39201" xr:uid="{C33905DB-5DF7-4C39-89EC-DDDC23E506F5}"/>
    <cellStyle name="Valuta 5 8 2 2 4" xfId="27784" xr:uid="{A84508D0-483B-4BDF-AD0A-3780FD35D99B}"/>
    <cellStyle name="Valuta 5 8 2 3" xfId="7801" xr:uid="{84081AB3-92FC-40BE-A551-9BC7C45304A9}"/>
    <cellStyle name="Valuta 5 8 2 3 2" xfId="19218" xr:uid="{E7D3BE32-D492-4BBC-9240-6E8AE235095C}"/>
    <cellStyle name="Valuta 5 8 2 3 2 2" xfId="42055" xr:uid="{58894697-E468-4954-ABED-23FB774B9FBF}"/>
    <cellStyle name="Valuta 5 8 2 3 3" xfId="30638" xr:uid="{D17E65F9-D932-4CCB-99D0-B7645D3B42BE}"/>
    <cellStyle name="Valuta 5 8 2 4" xfId="13510" xr:uid="{6136F231-894F-4771-82BE-9CECDFCAF7CE}"/>
    <cellStyle name="Valuta 5 8 2 4 2" xfId="36347" xr:uid="{D5C06934-3118-421F-8FF7-72E40E24EB59}"/>
    <cellStyle name="Valuta 5 8 2 5" xfId="24930" xr:uid="{2050F75C-EAA1-470B-B3E7-5D82063B130A}"/>
    <cellStyle name="Valuta 5 8 3" xfId="3519" xr:uid="{7475EF71-E658-4F06-AFB9-5DA022DF7E34}"/>
    <cellStyle name="Valuta 5 8 3 2" xfId="9228" xr:uid="{F99A9959-53CC-4E40-899C-1401FACE918C}"/>
    <cellStyle name="Valuta 5 8 3 2 2" xfId="20645" xr:uid="{13485031-7F16-4C59-AEFC-C8A40DF147DC}"/>
    <cellStyle name="Valuta 5 8 3 2 2 2" xfId="43482" xr:uid="{9AE08A96-B704-4241-99EB-66C96FA54ACD}"/>
    <cellStyle name="Valuta 5 8 3 2 3" xfId="32065" xr:uid="{A2D18D32-6044-4436-B235-663B20B6E8FF}"/>
    <cellStyle name="Valuta 5 8 3 3" xfId="14937" xr:uid="{DAD9E853-F769-4D59-8682-2B7700BA1157}"/>
    <cellStyle name="Valuta 5 8 3 3 2" xfId="37774" xr:uid="{4A8BB61E-063E-4C5D-A48E-6F98575B833C}"/>
    <cellStyle name="Valuta 5 8 3 4" xfId="26357" xr:uid="{66510326-B371-4F97-A64A-E905E0DEF944}"/>
    <cellStyle name="Valuta 5 8 4" xfId="6374" xr:uid="{3EA819A2-D108-4594-824E-2898161FD408}"/>
    <cellStyle name="Valuta 5 8 4 2" xfId="17791" xr:uid="{7EAD029E-6F64-4801-8EA6-AB0D9DB37F61}"/>
    <cellStyle name="Valuta 5 8 4 2 2" xfId="40628" xr:uid="{6DC9A17D-3F86-4515-990B-4D9619E5F9F4}"/>
    <cellStyle name="Valuta 5 8 4 3" xfId="29211" xr:uid="{6F7F9BDD-EC8D-47EC-830A-B640890BD132}"/>
    <cellStyle name="Valuta 5 8 5" xfId="12083" xr:uid="{3292CC72-6645-4BB5-BCC8-10E63234FF4E}"/>
    <cellStyle name="Valuta 5 8 5 2" xfId="34920" xr:uid="{5C8B5DBE-4DA0-4CFC-B10E-C8687DB485FC}"/>
    <cellStyle name="Valuta 5 8 6" xfId="23503" xr:uid="{CB65CF4D-FD4B-43D6-A00B-2BC25BD0C08E}"/>
    <cellStyle name="Valuta 5 9" xfId="762" xr:uid="{8EF69D27-580D-4004-99E2-0860BB70C693}"/>
    <cellStyle name="Valuta 5 9 2" xfId="2307" xr:uid="{D7173AFA-267D-4A78-8012-D97ED183F396}"/>
    <cellStyle name="Valuta 5 9 2 2" xfId="5163" xr:uid="{1F060709-32CB-46CC-8FB3-4112C2897036}"/>
    <cellStyle name="Valuta 5 9 2 2 2" xfId="10871" xr:uid="{0E98EE0C-5013-417E-B85D-39117B476196}"/>
    <cellStyle name="Valuta 5 9 2 2 2 2" xfId="22289" xr:uid="{8A9A193C-2D9B-4320-902D-CF164C3F30BD}"/>
    <cellStyle name="Valuta 5 9 2 2 2 2 2" xfId="45126" xr:uid="{C15E3109-F06A-4C46-950B-722260D44F4C}"/>
    <cellStyle name="Valuta 5 9 2 2 2 3" xfId="33709" xr:uid="{0EB2319C-D23F-481A-8482-C2243F0CAEDD}"/>
    <cellStyle name="Valuta 5 9 2 2 3" xfId="16581" xr:uid="{FB7FDDC8-6A82-48B2-85EF-D92B950DF8A6}"/>
    <cellStyle name="Valuta 5 9 2 2 3 2" xfId="39418" xr:uid="{6F070A64-9DF3-497E-9C67-F114C7EE5A7F}"/>
    <cellStyle name="Valuta 5 9 2 2 4" xfId="28001" xr:uid="{3DD82141-8962-42C5-926C-938D43CD55B0}"/>
    <cellStyle name="Valuta 5 9 2 3" xfId="8018" xr:uid="{F164C07F-C62E-4518-89B8-7FD8B0CCEE4A}"/>
    <cellStyle name="Valuta 5 9 2 3 2" xfId="19435" xr:uid="{926C4124-7EF1-437D-9238-06BF2E62F3AB}"/>
    <cellStyle name="Valuta 5 9 2 3 2 2" xfId="42272" xr:uid="{6530494B-3B6D-443F-A70C-48F8C59DBA85}"/>
    <cellStyle name="Valuta 5 9 2 3 3" xfId="30855" xr:uid="{43930C7E-8186-4D36-98C8-2868066A4DDD}"/>
    <cellStyle name="Valuta 5 9 2 4" xfId="13727" xr:uid="{50780EA6-AB84-4756-A740-4E2D7CA7298A}"/>
    <cellStyle name="Valuta 5 9 2 4 2" xfId="36564" xr:uid="{6E6EA22D-4C5F-431D-8BD8-4335435E53B2}"/>
    <cellStyle name="Valuta 5 9 2 5" xfId="25147" xr:uid="{E81E18E1-9CF8-4BE2-AC02-083464716968}"/>
    <cellStyle name="Valuta 5 9 3" xfId="3736" xr:uid="{74B43A72-B95F-4009-8ACD-2265002A45D5}"/>
    <cellStyle name="Valuta 5 9 3 2" xfId="9445" xr:uid="{D7C5219B-9A79-426F-8B3F-E4A2FBA4FCE4}"/>
    <cellStyle name="Valuta 5 9 3 2 2" xfId="20862" xr:uid="{6F443411-20A6-4B4C-AA74-CC0551409CA7}"/>
    <cellStyle name="Valuta 5 9 3 2 2 2" xfId="43699" xr:uid="{7F18EA25-1CE3-4D7D-84EC-1A9FAA15217F}"/>
    <cellStyle name="Valuta 5 9 3 2 3" xfId="32282" xr:uid="{03CF347D-7B28-485A-8845-FE505513B847}"/>
    <cellStyle name="Valuta 5 9 3 3" xfId="15154" xr:uid="{00DCA677-21FA-4D80-A516-A108FB18C8F0}"/>
    <cellStyle name="Valuta 5 9 3 3 2" xfId="37991" xr:uid="{84C31237-F9F5-48AB-96FD-01488DA132D9}"/>
    <cellStyle name="Valuta 5 9 3 4" xfId="26574" xr:uid="{E3529F87-9F59-4F2E-8AC8-86C2BE326801}"/>
    <cellStyle name="Valuta 5 9 4" xfId="6591" xr:uid="{D34D07D6-DCFC-450D-AD62-A7703887B89C}"/>
    <cellStyle name="Valuta 5 9 4 2" xfId="18008" xr:uid="{86E92DBB-F170-4480-AC70-694A8B72608A}"/>
    <cellStyle name="Valuta 5 9 4 2 2" xfId="40845" xr:uid="{01D09EBF-0C05-469A-AFE1-4B39C951A064}"/>
    <cellStyle name="Valuta 5 9 4 3" xfId="29428" xr:uid="{764F7290-68BE-4BCE-BFE1-5D7ED5D829D2}"/>
    <cellStyle name="Valuta 5 9 5" xfId="12300" xr:uid="{B136E1BB-9597-4CA0-8092-604E6214205C}"/>
    <cellStyle name="Valuta 5 9 5 2" xfId="35137" xr:uid="{0513F37C-39F4-4CDA-B148-54A506225AC4}"/>
    <cellStyle name="Valuta 5 9 6" xfId="23720" xr:uid="{A4FC831C-4670-40D0-A0B8-386C97D011BC}"/>
    <cellStyle name="Valuta 5_Esteso dl" xfId="493" xr:uid="{4D479BF9-6651-4145-AB66-D9E13BAF2B92}"/>
    <cellStyle name="Valuta 6" xfId="113" xr:uid="{00000000-0005-0000-0000-000073000000}"/>
    <cellStyle name="Valuta 6 2" xfId="135" xr:uid="{5272C934-BF93-4511-B9EC-ACCA6AC6DF12}"/>
    <cellStyle name="Valuta 6 2 2" xfId="1947" xr:uid="{1CB7CDC6-78B4-44C8-9B27-DB834C1865CB}"/>
    <cellStyle name="Valuta 6 2 2 2" xfId="4803" xr:uid="{97E49616-0A3E-433F-AD98-A9805A67ECF4}"/>
    <cellStyle name="Valuta 6 2 2 2 2" xfId="10512" xr:uid="{F36A6CE5-6CFE-4054-BED1-444E0DEBE6A8}"/>
    <cellStyle name="Valuta 6 2 2 2 2 2" xfId="21929" xr:uid="{2EC0DBAB-1694-46AB-8732-4A30E8951BBC}"/>
    <cellStyle name="Valuta 6 2 2 2 2 2 2" xfId="44766" xr:uid="{170BACA5-2BC2-4916-B47E-FD22AFB26FE5}"/>
    <cellStyle name="Valuta 6 2 2 2 2 3" xfId="33349" xr:uid="{7FBBC442-69DC-41A1-AF3C-427C6FB673AF}"/>
    <cellStyle name="Valuta 6 2 2 2 3" xfId="16221" xr:uid="{9A3318FA-15D0-469B-AB15-FB4A0803BBAA}"/>
    <cellStyle name="Valuta 6 2 2 2 3 2" xfId="39058" xr:uid="{FF70FBD7-8AE5-4243-B26E-ED1896CF196C}"/>
    <cellStyle name="Valuta 6 2 2 2 4" xfId="27641" xr:uid="{B40EC1CF-7EF7-41DA-B1AA-E317E631DAE1}"/>
    <cellStyle name="Valuta 6 2 2 3" xfId="7658" xr:uid="{D5302FD6-1AFF-422D-BD68-96A9BE0270F2}"/>
    <cellStyle name="Valuta 6 2 2 3 2" xfId="19075" xr:uid="{060881A8-C444-4083-8A06-3E2FC921BA3B}"/>
    <cellStyle name="Valuta 6 2 2 3 2 2" xfId="41912" xr:uid="{8D8370A0-103B-44FC-8B92-4D6E19278DD2}"/>
    <cellStyle name="Valuta 6 2 2 3 3" xfId="30495" xr:uid="{D29BE474-4200-4358-AA9C-44D4C6AEBCD0}"/>
    <cellStyle name="Valuta 6 2 2 4" xfId="13367" xr:uid="{0CA00C1D-46E6-4D33-A1CD-754DD9AFDE5D}"/>
    <cellStyle name="Valuta 6 2 2 4 2" xfId="36204" xr:uid="{0E2C90A9-F5B2-458E-810F-8AA4D2A0BE4E}"/>
    <cellStyle name="Valuta 6 2 2 5" xfId="24787" xr:uid="{F657BB33-7770-4AF7-A335-33B48CEDE035}"/>
    <cellStyle name="Valuta 6 2 3" xfId="3376" xr:uid="{FDA0DF76-B3C9-40BC-BF86-B00A19F919B9}"/>
    <cellStyle name="Valuta 6 2 3 2" xfId="9085" xr:uid="{71BF51A4-529A-4860-A18B-2A6D261A2184}"/>
    <cellStyle name="Valuta 6 2 3 2 2" xfId="20502" xr:uid="{331AEC44-F62A-4427-B3AA-1D6593479FE3}"/>
    <cellStyle name="Valuta 6 2 3 2 2 2" xfId="43339" xr:uid="{AAA0FD07-B726-4FE0-AAF4-44FE594E21AB}"/>
    <cellStyle name="Valuta 6 2 3 2 3" xfId="31922" xr:uid="{C8CD7FBE-86FA-4B67-8119-42B272D23935}"/>
    <cellStyle name="Valuta 6 2 3 3" xfId="14794" xr:uid="{3DF4BEB1-9EFB-406B-A3E7-EF37464E0537}"/>
    <cellStyle name="Valuta 6 2 3 3 2" xfId="37631" xr:uid="{39FFF9EA-D359-4F62-A7FD-3B7C0EA91605}"/>
    <cellStyle name="Valuta 6 2 3 4" xfId="26214" xr:uid="{E0C637CA-6A51-4C43-B49F-427BCF43A189}"/>
    <cellStyle name="Valuta 6 2 4" xfId="6231" xr:uid="{37C9B6B5-84E4-4CCA-A7C7-20289BDE0FC6}"/>
    <cellStyle name="Valuta 6 2 4 2" xfId="17648" xr:uid="{D4B0B03B-9921-4CC1-B3EB-9CEA8B682674}"/>
    <cellStyle name="Valuta 6 2 4 2 2" xfId="40485" xr:uid="{6D12BEE0-90FE-4117-8FA3-4F601E6250FC}"/>
    <cellStyle name="Valuta 6 2 4 3" xfId="29068" xr:uid="{EF52ED91-E6D6-4BD0-BB82-0D4D7CD401F8}"/>
    <cellStyle name="Valuta 6 2 5" xfId="11940" xr:uid="{80C308D4-7909-47C0-81B1-EEA3DDB346D1}"/>
    <cellStyle name="Valuta 6 2 5 2" xfId="34777" xr:uid="{C032F884-9FA2-48AB-A6F6-A36035FA3C35}"/>
    <cellStyle name="Valuta 6 2 6" xfId="23360" xr:uid="{1D2EB42C-0979-4BA6-AF37-EC20C48F394A}"/>
    <cellStyle name="Valuta 6 2 7" xfId="318" xr:uid="{9F992E7B-71D7-47A9-BAB0-FCB6B9F866DB}"/>
    <cellStyle name="Valuta 6 3" xfId="279" xr:uid="{ADDF961C-A430-4566-A358-A21CF5902F7B}"/>
    <cellStyle name="Valuta 6 3 2" xfId="1908" xr:uid="{3C894E20-ED33-423F-860D-7B1446CEF19B}"/>
    <cellStyle name="Valuta 6 3 2 2" xfId="4764" xr:uid="{1A622ADD-1411-4AC9-AA56-D85CAEA83DCE}"/>
    <cellStyle name="Valuta 6 3 2 2 2" xfId="10473" xr:uid="{71A4E3E5-C1D6-423B-905C-8332B3734F16}"/>
    <cellStyle name="Valuta 6 3 2 2 2 2" xfId="21890" xr:uid="{307FFBD4-BEEF-4AA7-B6A4-702996B22521}"/>
    <cellStyle name="Valuta 6 3 2 2 2 2 2" xfId="44727" xr:uid="{D92376BA-B022-4553-A8F8-DC222A9A6D06}"/>
    <cellStyle name="Valuta 6 3 2 2 2 3" xfId="33310" xr:uid="{C2134F11-DA04-49D9-A771-7FE8A3D6042F}"/>
    <cellStyle name="Valuta 6 3 2 2 3" xfId="16182" xr:uid="{95B3834E-E6F7-41A9-9945-1E8D842817C9}"/>
    <cellStyle name="Valuta 6 3 2 2 3 2" xfId="39019" xr:uid="{642D1689-39C8-4162-9C7A-9AA9B61B3E72}"/>
    <cellStyle name="Valuta 6 3 2 2 4" xfId="27602" xr:uid="{CCD9C882-4367-4590-A7B4-9A3A32909C6B}"/>
    <cellStyle name="Valuta 6 3 2 3" xfId="7619" xr:uid="{4228D5DF-4A80-408D-B23F-426E1BC1A9E8}"/>
    <cellStyle name="Valuta 6 3 2 3 2" xfId="19036" xr:uid="{05DFE4E8-22D2-4C7F-AA22-3F5D27FE57C0}"/>
    <cellStyle name="Valuta 6 3 2 3 2 2" xfId="41873" xr:uid="{AAD0D9E5-5A04-4A14-875B-A32F1CD3FB3B}"/>
    <cellStyle name="Valuta 6 3 2 3 3" xfId="30456" xr:uid="{7FCF3F98-1DA5-49FC-946C-B10B5498C2C9}"/>
    <cellStyle name="Valuta 6 3 2 4" xfId="13328" xr:uid="{8DDC0765-219F-4D24-9F0E-97F161C46FDE}"/>
    <cellStyle name="Valuta 6 3 2 4 2" xfId="36165" xr:uid="{91A2D493-924F-44E8-A2A9-F63819FEFAC2}"/>
    <cellStyle name="Valuta 6 3 2 5" xfId="24748" xr:uid="{D6CE2B6D-7D05-46D7-ACF7-20238F6381D9}"/>
    <cellStyle name="Valuta 6 3 3" xfId="3337" xr:uid="{BA2BDEBA-B0CA-4D49-B3FC-4CE85CBB186C}"/>
    <cellStyle name="Valuta 6 3 3 2" xfId="9046" xr:uid="{8D1CF43F-3D0D-442A-8BD6-3C486FDE154E}"/>
    <cellStyle name="Valuta 6 3 3 2 2" xfId="20463" xr:uid="{14BCB3AA-8627-47BB-8310-2BA2EC004873}"/>
    <cellStyle name="Valuta 6 3 3 2 2 2" xfId="43300" xr:uid="{E41FA698-CF6F-4D60-9782-A8835A0772F5}"/>
    <cellStyle name="Valuta 6 3 3 2 3" xfId="31883" xr:uid="{EB3D0FD3-29D3-4920-8191-C2D9B9BE19C2}"/>
    <cellStyle name="Valuta 6 3 3 3" xfId="14755" xr:uid="{FAB44B29-A1B9-4184-A7FB-77F3C6D3A883}"/>
    <cellStyle name="Valuta 6 3 3 3 2" xfId="37592" xr:uid="{FEB8E7C7-9351-4A16-9E1D-2627E4882BAA}"/>
    <cellStyle name="Valuta 6 3 3 4" xfId="26175" xr:uid="{35171209-28AA-412A-99B2-5C4414C52497}"/>
    <cellStyle name="Valuta 6 3 4" xfId="6192" xr:uid="{138A8323-6A00-4B7D-8FD8-5B3ED3F2D3D2}"/>
    <cellStyle name="Valuta 6 3 4 2" xfId="17609" xr:uid="{7D5AA366-D9D8-4971-9AE1-C0548538FEFF}"/>
    <cellStyle name="Valuta 6 3 4 2 2" xfId="40446" xr:uid="{4991A5C9-5024-464F-8A5B-C7C53C549707}"/>
    <cellStyle name="Valuta 6 3 4 3" xfId="29029" xr:uid="{7EE44E33-F694-471F-AF07-0685C6ED42A1}"/>
    <cellStyle name="Valuta 6 3 5" xfId="11901" xr:uid="{73A43E95-5D14-43EA-A592-358B8D50C10A}"/>
    <cellStyle name="Valuta 6 3 5 2" xfId="34738" xr:uid="{552C734C-B9C1-4D9A-BF27-6C09304D8C1C}"/>
    <cellStyle name="Valuta 6 3 6" xfId="23321" xr:uid="{20844890-5972-4E21-84A2-D66F6B3B3EBB}"/>
    <cellStyle name="Valuta 6 4" xfId="345" xr:uid="{A6BBC16F-5E10-48C2-9CDB-B8FC2643A511}"/>
    <cellStyle name="Valuta 6 4 2" xfId="613" xr:uid="{ABB01896-D91E-4536-B35D-2D4669F6F7F7}"/>
    <cellStyle name="Valuta 6 4 3" xfId="874" xr:uid="{9580B84A-9097-4D9D-93F3-E339F31DED0F}"/>
    <cellStyle name="Valuta 6 4 4" xfId="1121" xr:uid="{6DBC31CD-F960-400F-9030-67F70C80F862}"/>
    <cellStyle name="Valuta 6 4 5" xfId="1368" xr:uid="{3FFBD437-FFE1-4FC0-8EDD-A06323A5B334}"/>
    <cellStyle name="Valuta 6 4 6" xfId="1615" xr:uid="{E720925A-1D7B-41D0-9632-87586B54EBA3}"/>
    <cellStyle name="Valuta 6 5" xfId="234" xr:uid="{EE11D76B-6DCF-4B5F-9FC7-D23CA6FF0E00}"/>
    <cellStyle name="Valuta 6 5 2" xfId="1869" xr:uid="{88D571B6-BD59-4747-A4DE-69EA99DE3AC7}"/>
    <cellStyle name="Valuta 6 5 2 2" xfId="4725" xr:uid="{105299A3-526D-4C4D-9498-6925879EFA21}"/>
    <cellStyle name="Valuta 6 5 2 2 2" xfId="10434" xr:uid="{0A8E573C-9520-4D15-8D72-07D4B9C42E8B}"/>
    <cellStyle name="Valuta 6 5 2 2 2 2" xfId="21851" xr:uid="{6690A754-5AAD-4135-8115-BEE8FB86F70C}"/>
    <cellStyle name="Valuta 6 5 2 2 2 2 2" xfId="44688" xr:uid="{09786914-2B24-48FD-954F-0668740D1970}"/>
    <cellStyle name="Valuta 6 5 2 2 2 3" xfId="33271" xr:uid="{8FE39E16-3599-4E1F-B67D-AE704C7D6EB0}"/>
    <cellStyle name="Valuta 6 5 2 2 3" xfId="16143" xr:uid="{BE151DA8-8F4C-4DC1-B5A4-FBA802EF204C}"/>
    <cellStyle name="Valuta 6 5 2 2 3 2" xfId="38980" xr:uid="{8F432F42-2EA8-4134-8843-FD3E6CD9F8A7}"/>
    <cellStyle name="Valuta 6 5 2 2 4" xfId="27563" xr:uid="{570E47CA-B2C3-4DBF-9CEF-75F477958FA7}"/>
    <cellStyle name="Valuta 6 5 2 3" xfId="7580" xr:uid="{42FE1205-C5E4-428B-944E-BB8DED47B4F8}"/>
    <cellStyle name="Valuta 6 5 2 3 2" xfId="18997" xr:uid="{C79ED2EC-27F5-4875-A5E5-5993CB8C5593}"/>
    <cellStyle name="Valuta 6 5 2 3 2 2" xfId="41834" xr:uid="{F99D2D5F-804B-4011-B24C-0575CE1127FB}"/>
    <cellStyle name="Valuta 6 5 2 3 3" xfId="30417" xr:uid="{660221C1-2A00-40A9-9DEE-A1F6FC66CB33}"/>
    <cellStyle name="Valuta 6 5 2 4" xfId="13289" xr:uid="{53B0D2EE-A9DC-41B9-883A-B820D03FAAA0}"/>
    <cellStyle name="Valuta 6 5 2 4 2" xfId="36126" xr:uid="{86A5D195-CE26-4972-A34D-580751340818}"/>
    <cellStyle name="Valuta 6 5 2 5" xfId="24709" xr:uid="{96063184-CD3C-4E0D-96D5-A3EF4626681F}"/>
    <cellStyle name="Valuta 6 5 3" xfId="3298" xr:uid="{7F55CC6A-C593-47DC-8943-CF0864030D0C}"/>
    <cellStyle name="Valuta 6 5 3 2" xfId="9007" xr:uid="{7218F500-9DF1-4695-B955-3BCA0E5A6598}"/>
    <cellStyle name="Valuta 6 5 3 2 2" xfId="20424" xr:uid="{867167EA-14FF-4A5B-87E1-EE268998FBF1}"/>
    <cellStyle name="Valuta 6 5 3 2 2 2" xfId="43261" xr:uid="{579B3EAF-BD94-44A7-A8F2-6F5150386BB9}"/>
    <cellStyle name="Valuta 6 5 3 2 3" xfId="31844" xr:uid="{3D7C321B-0437-408C-A922-A79B7A473F98}"/>
    <cellStyle name="Valuta 6 5 3 3" xfId="14716" xr:uid="{05E675BA-0E45-41D4-BEB8-F9743BC1F761}"/>
    <cellStyle name="Valuta 6 5 3 3 2" xfId="37553" xr:uid="{3613639A-5A40-481A-B121-4F3519AE76F6}"/>
    <cellStyle name="Valuta 6 5 3 4" xfId="26136" xr:uid="{AB1066FB-F0B4-4216-BBE6-DC039589B6D3}"/>
    <cellStyle name="Valuta 6 5 4" xfId="6153" xr:uid="{2A55625B-3E4C-41D9-95A8-2B95DB9642EE}"/>
    <cellStyle name="Valuta 6 5 4 2" xfId="17570" xr:uid="{DD665CFB-4913-4FED-B505-BB1429FB6293}"/>
    <cellStyle name="Valuta 6 5 4 2 2" xfId="40407" xr:uid="{33CB28D7-2DD1-4D80-9710-CF8A99C7A94E}"/>
    <cellStyle name="Valuta 6 5 4 3" xfId="28990" xr:uid="{E48BFDDB-50BF-43CE-9C52-4194C8900EE1}"/>
    <cellStyle name="Valuta 6 5 5" xfId="11862" xr:uid="{459F20FC-4731-4532-8E59-0FB1CF406AA9}"/>
    <cellStyle name="Valuta 6 5 5 2" xfId="34699" xr:uid="{CF45BB58-8305-41C2-8202-ABEAEB0875C4}"/>
    <cellStyle name="Valuta 6 5 6" xfId="23282" xr:uid="{02A867A6-DD9E-4DE3-A85F-D6A16695AB9A}"/>
    <cellStyle name="Valuta 6 6" xfId="163" xr:uid="{CFC558FA-9AE8-48DA-A0C3-E7995C58E6B1}"/>
    <cellStyle name="Valuta 6_Esteso dl" xfId="739" xr:uid="{155DBAD8-9236-4152-A794-43CA8F6DFF31}"/>
    <cellStyle name="Valuta 7" xfId="172" xr:uid="{11C7FC7E-77A9-49E9-9642-6422C8FCF6B2}"/>
    <cellStyle name="Valuta 7 2" xfId="353" xr:uid="{7B66CEF9-8D22-4D70-BD6A-0527DC862EE9}"/>
    <cellStyle name="Valuta 7 2 2" xfId="616" xr:uid="{42C3B568-78C7-472E-B3CF-9EEB459D1425}"/>
    <cellStyle name="Valuta 7 2 3" xfId="877" xr:uid="{0D55A802-F48C-42BA-8F57-6F19FA82EB11}"/>
    <cellStyle name="Valuta 7 2 4" xfId="1124" xr:uid="{344B2497-AA5E-4FD2-AD18-019B1BFA10B8}"/>
    <cellStyle name="Valuta 7 2 5" xfId="1371" xr:uid="{B273427D-CDEE-41F7-933A-BD37A6FB886E}"/>
    <cellStyle name="Valuta 7 2 6" xfId="1618" xr:uid="{09A7569A-1939-41A0-8C06-3EB38500FEA4}"/>
    <cellStyle name="Valuta 7 3" xfId="408" xr:uid="{47B84099-4A34-404F-BDE7-88D62C27B873}"/>
    <cellStyle name="Valuta 7 3 10" xfId="12003" xr:uid="{300FDCB1-3741-4DBF-8E4E-F02A2A9EB38A}"/>
    <cellStyle name="Valuta 7 3 10 2" xfId="34840" xr:uid="{293BF148-05A5-4B4F-87CD-6A17381395A7}"/>
    <cellStyle name="Valuta 7 3 11" xfId="23423" xr:uid="{085852A4-FDDD-4BF8-8A10-7F8A0F3B517F}"/>
    <cellStyle name="Valuta 7 3 2" xfId="662" xr:uid="{2D3C93F8-757F-4096-9FBD-AC02A0637069}"/>
    <cellStyle name="Valuta 7 3 2 2" xfId="2227" xr:uid="{9FEA70F8-69C0-42DD-A0CA-A8D1B2641AEB}"/>
    <cellStyle name="Valuta 7 3 2 2 2" xfId="5083" xr:uid="{BCE0FE9D-B7DB-46EA-87A4-04F5A9D971ED}"/>
    <cellStyle name="Valuta 7 3 2 2 2 2" xfId="10791" xr:uid="{8972B760-CEF3-4470-8BAB-A4C7F016BCDC}"/>
    <cellStyle name="Valuta 7 3 2 2 2 2 2" xfId="22209" xr:uid="{849B0A68-614A-4535-A053-8542229EE2E7}"/>
    <cellStyle name="Valuta 7 3 2 2 2 2 2 2" xfId="45046" xr:uid="{B4B6F677-851C-48BA-987F-54A69AC257C1}"/>
    <cellStyle name="Valuta 7 3 2 2 2 2 3" xfId="33629" xr:uid="{347ADA24-A74F-43B4-A596-C8A416CA5EA4}"/>
    <cellStyle name="Valuta 7 3 2 2 2 3" xfId="16501" xr:uid="{194C9FA1-F0F0-441D-8569-E6FB252C3164}"/>
    <cellStyle name="Valuta 7 3 2 2 2 3 2" xfId="39338" xr:uid="{73187950-0EF2-46A7-9624-DD9A44F53605}"/>
    <cellStyle name="Valuta 7 3 2 2 2 4" xfId="27921" xr:uid="{BB856D0E-0310-4D85-98C2-10C51FFB7C9D}"/>
    <cellStyle name="Valuta 7 3 2 2 3" xfId="7938" xr:uid="{1C2985DE-22B4-405D-9040-2A8119899D19}"/>
    <cellStyle name="Valuta 7 3 2 2 3 2" xfId="19355" xr:uid="{07A9D6B8-F22A-473D-AF19-03051EC09DD8}"/>
    <cellStyle name="Valuta 7 3 2 2 3 2 2" xfId="42192" xr:uid="{518486F8-83F2-496A-A28E-F1F8115FE2D7}"/>
    <cellStyle name="Valuta 7 3 2 2 3 3" xfId="30775" xr:uid="{50E58545-7E84-4322-88A2-0E8BABC902E9}"/>
    <cellStyle name="Valuta 7 3 2 2 4" xfId="13647" xr:uid="{E0E6723E-B4BD-41A1-9528-0FC5E57B065D}"/>
    <cellStyle name="Valuta 7 3 2 2 4 2" xfId="36484" xr:uid="{20BA92BA-4BE0-4968-9E4B-4668D30491D1}"/>
    <cellStyle name="Valuta 7 3 2 2 5" xfId="25067" xr:uid="{EFDC4BBD-6CD7-4E58-9F3E-0F8DCF14ACEF}"/>
    <cellStyle name="Valuta 7 3 2 3" xfId="3656" xr:uid="{F135092B-8B7D-442A-977D-97371CB13930}"/>
    <cellStyle name="Valuta 7 3 2 3 2" xfId="9365" xr:uid="{264BB7F2-E473-432A-8AB9-7907B5C58209}"/>
    <cellStyle name="Valuta 7 3 2 3 2 2" xfId="20782" xr:uid="{9EB1F60C-3F50-446F-9942-25F7FD0EF694}"/>
    <cellStyle name="Valuta 7 3 2 3 2 2 2" xfId="43619" xr:uid="{EE3449C8-D567-4B87-A502-AA614DCE177C}"/>
    <cellStyle name="Valuta 7 3 2 3 2 3" xfId="32202" xr:uid="{413B400C-82FD-44FF-B870-8B0238824113}"/>
    <cellStyle name="Valuta 7 3 2 3 3" xfId="15074" xr:uid="{9B0EBFCE-ED34-428B-9862-7768FDFB5379}"/>
    <cellStyle name="Valuta 7 3 2 3 3 2" xfId="37911" xr:uid="{4B1F0355-3567-43C1-808C-F1383B18CACC}"/>
    <cellStyle name="Valuta 7 3 2 3 4" xfId="26494" xr:uid="{29920955-5758-4153-98FB-606E3708CA43}"/>
    <cellStyle name="Valuta 7 3 2 4" xfId="6511" xr:uid="{2253224F-C797-4418-998F-CB0593A08F32}"/>
    <cellStyle name="Valuta 7 3 2 4 2" xfId="17928" xr:uid="{C5E9D63B-B90B-45FE-9C61-A22993991629}"/>
    <cellStyle name="Valuta 7 3 2 4 2 2" xfId="40765" xr:uid="{5F8B4627-156C-4BAA-9A17-5965DA65DBEA}"/>
    <cellStyle name="Valuta 7 3 2 4 3" xfId="29348" xr:uid="{47E15F65-6439-4C71-9CB3-54115BA7E2C5}"/>
    <cellStyle name="Valuta 7 3 2 5" xfId="12220" xr:uid="{8F9175D0-9DB9-4A81-B2F3-51791E2F78C1}"/>
    <cellStyle name="Valuta 7 3 2 5 2" xfId="35057" xr:uid="{B443B11D-2A9E-42C7-923B-CB4DA912E25F}"/>
    <cellStyle name="Valuta 7 3 2 6" xfId="23640" xr:uid="{CC74F64B-37B3-4609-B925-75365F82FC55}"/>
    <cellStyle name="Valuta 7 3 3" xfId="922" xr:uid="{166000B6-AE1F-45A6-A5E6-5DB312D987F6}"/>
    <cellStyle name="Valuta 7 3 3 2" xfId="2444" xr:uid="{8D619ECA-5988-4A2B-83AC-D560B0F4C05B}"/>
    <cellStyle name="Valuta 7 3 3 2 2" xfId="5300" xr:uid="{4C423403-2085-423D-AE94-D8F87722CD0F}"/>
    <cellStyle name="Valuta 7 3 3 2 2 2" xfId="11008" xr:uid="{78403AE7-10A0-4706-8B8A-71252E7A1CB3}"/>
    <cellStyle name="Valuta 7 3 3 2 2 2 2" xfId="22426" xr:uid="{B6B54D7B-8074-49FF-82F5-D20AA1AC3B7D}"/>
    <cellStyle name="Valuta 7 3 3 2 2 2 2 2" xfId="45263" xr:uid="{9FD4CB08-BE58-434E-9D1B-3678B0993090}"/>
    <cellStyle name="Valuta 7 3 3 2 2 2 3" xfId="33846" xr:uid="{2F0BFC08-FFA6-4439-BB71-FFD31CBEF0AE}"/>
    <cellStyle name="Valuta 7 3 3 2 2 3" xfId="16718" xr:uid="{2FA6EE79-3A99-473C-9CCB-1FB9F9429039}"/>
    <cellStyle name="Valuta 7 3 3 2 2 3 2" xfId="39555" xr:uid="{2413C515-760B-4456-8E56-021BBD8229C5}"/>
    <cellStyle name="Valuta 7 3 3 2 2 4" xfId="28138" xr:uid="{4B09DA61-70CC-41BB-B3E0-940295EB7043}"/>
    <cellStyle name="Valuta 7 3 3 2 3" xfId="8155" xr:uid="{EC207F55-1DBF-4AFE-B7D7-BE5E2E7C7B34}"/>
    <cellStyle name="Valuta 7 3 3 2 3 2" xfId="19572" xr:uid="{75322FF9-108E-480A-A0BC-36381E758B1B}"/>
    <cellStyle name="Valuta 7 3 3 2 3 2 2" xfId="42409" xr:uid="{CE66EA3C-592E-4D90-A7A7-4DAE9D3BCB4D}"/>
    <cellStyle name="Valuta 7 3 3 2 3 3" xfId="30992" xr:uid="{5FFD95F2-1CDA-4472-8835-AF1123B31D54}"/>
    <cellStyle name="Valuta 7 3 3 2 4" xfId="13864" xr:uid="{94AA3024-BEC3-45B8-BA4A-536A902EFFA9}"/>
    <cellStyle name="Valuta 7 3 3 2 4 2" xfId="36701" xr:uid="{0A5BE10E-45A2-4919-9AAC-8F0E1245F60E}"/>
    <cellStyle name="Valuta 7 3 3 2 5" xfId="25284" xr:uid="{4BB5FFD7-3D83-482F-ACAD-8E5AC2CC34FF}"/>
    <cellStyle name="Valuta 7 3 3 3" xfId="3873" xr:uid="{F33CDE10-2391-41C8-B22B-41555B3CB155}"/>
    <cellStyle name="Valuta 7 3 3 3 2" xfId="9582" xr:uid="{3A22945C-05B1-4000-8966-BC22775D2649}"/>
    <cellStyle name="Valuta 7 3 3 3 2 2" xfId="20999" xr:uid="{1D259073-5D35-4050-931D-753B7D44D98C}"/>
    <cellStyle name="Valuta 7 3 3 3 2 2 2" xfId="43836" xr:uid="{BF893251-BAB0-4ECB-A596-E3984F5EC772}"/>
    <cellStyle name="Valuta 7 3 3 3 2 3" xfId="32419" xr:uid="{FC7AD220-ADEE-40C1-9483-6855E45829B4}"/>
    <cellStyle name="Valuta 7 3 3 3 3" xfId="15291" xr:uid="{F2368D8A-6E2D-4795-93A8-A7A3AB49C53B}"/>
    <cellStyle name="Valuta 7 3 3 3 3 2" xfId="38128" xr:uid="{E77E2A97-8BA3-49C3-B25E-AE86D3D94262}"/>
    <cellStyle name="Valuta 7 3 3 3 4" xfId="26711" xr:uid="{84BE2C0F-2F9B-49D4-9216-B20064F6C68E}"/>
    <cellStyle name="Valuta 7 3 3 4" xfId="6728" xr:uid="{4B2325F7-B446-4123-A455-CD71146E98AF}"/>
    <cellStyle name="Valuta 7 3 3 4 2" xfId="18145" xr:uid="{92B88D47-DD8C-42C8-8D32-38446927D434}"/>
    <cellStyle name="Valuta 7 3 3 4 2 2" xfId="40982" xr:uid="{7EE86426-8187-4B3E-99C8-046F488F8FFA}"/>
    <cellStyle name="Valuta 7 3 3 4 3" xfId="29565" xr:uid="{BDA01DD7-16FD-44CF-99E2-BC4F1B6F4697}"/>
    <cellStyle name="Valuta 7 3 3 5" xfId="12437" xr:uid="{CF9E8834-C3A7-49A1-A2F4-87CAF5C2450B}"/>
    <cellStyle name="Valuta 7 3 3 5 2" xfId="35274" xr:uid="{A735A7F2-6861-40CD-B27B-F790E4EE4F45}"/>
    <cellStyle name="Valuta 7 3 3 6" xfId="23857" xr:uid="{DAA79972-3F34-42FC-9371-E3A7E1A4BA2D}"/>
    <cellStyle name="Valuta 7 3 4" xfId="1169" xr:uid="{E7EBDE69-C1D2-4351-89A9-B679BF2A18E8}"/>
    <cellStyle name="Valuta 7 3 4 2" xfId="2661" xr:uid="{302878B8-54E7-4A46-87A0-58F7F3B8DE53}"/>
    <cellStyle name="Valuta 7 3 4 2 2" xfId="5517" xr:uid="{69EAC064-15C4-47C1-8AB0-3AFFF6DC5470}"/>
    <cellStyle name="Valuta 7 3 4 2 2 2" xfId="11225" xr:uid="{32782357-82DB-4157-8679-1757457A6190}"/>
    <cellStyle name="Valuta 7 3 4 2 2 2 2" xfId="22643" xr:uid="{009D1ECD-9A53-41BC-B077-779A32F14269}"/>
    <cellStyle name="Valuta 7 3 4 2 2 2 2 2" xfId="45480" xr:uid="{E7341CCC-3CBB-42EF-AE7F-B1CD2E4A89B4}"/>
    <cellStyle name="Valuta 7 3 4 2 2 2 3" xfId="34063" xr:uid="{9E12F807-F593-4238-9EBC-1265DBE2ADA2}"/>
    <cellStyle name="Valuta 7 3 4 2 2 3" xfId="16935" xr:uid="{0EE81133-870D-4892-B964-6CD00B48DB74}"/>
    <cellStyle name="Valuta 7 3 4 2 2 3 2" xfId="39772" xr:uid="{0CDA9009-9A4C-4156-8918-188D9B1E00E9}"/>
    <cellStyle name="Valuta 7 3 4 2 2 4" xfId="28355" xr:uid="{036EE6AB-447F-4240-81ED-67A37F92AE8F}"/>
    <cellStyle name="Valuta 7 3 4 2 3" xfId="8372" xr:uid="{3D940C3B-53DE-4E36-ADA5-C807C6A09869}"/>
    <cellStyle name="Valuta 7 3 4 2 3 2" xfId="19789" xr:uid="{FCAE339C-C2E7-4028-A300-16E6CB162052}"/>
    <cellStyle name="Valuta 7 3 4 2 3 2 2" xfId="42626" xr:uid="{722209C1-A289-4E13-BF69-0BCB6E0E17BB}"/>
    <cellStyle name="Valuta 7 3 4 2 3 3" xfId="31209" xr:uid="{CFBC8B1D-F40F-4DC8-9072-39D1CEE28E83}"/>
    <cellStyle name="Valuta 7 3 4 2 4" xfId="14081" xr:uid="{1C2645AB-C3C2-425B-9EFF-1F8FD62EB893}"/>
    <cellStyle name="Valuta 7 3 4 2 4 2" xfId="36918" xr:uid="{AD3CE8C4-63B0-4A84-90FE-A70C38C7AB40}"/>
    <cellStyle name="Valuta 7 3 4 2 5" xfId="25501" xr:uid="{7F7D1443-12E3-4919-8272-568CA17BA08A}"/>
    <cellStyle name="Valuta 7 3 4 3" xfId="4090" xr:uid="{D3B1EAF9-F20E-44EB-91DF-D10E8EE175DB}"/>
    <cellStyle name="Valuta 7 3 4 3 2" xfId="9799" xr:uid="{144F8C56-0282-4364-A562-3AC8FEB7FFED}"/>
    <cellStyle name="Valuta 7 3 4 3 2 2" xfId="21216" xr:uid="{FFEEB613-392A-4601-A87E-D91269CFD006}"/>
    <cellStyle name="Valuta 7 3 4 3 2 2 2" xfId="44053" xr:uid="{E1021749-A838-42EC-A074-4FD306A778AE}"/>
    <cellStyle name="Valuta 7 3 4 3 2 3" xfId="32636" xr:uid="{D942D320-8A3D-4508-A4C4-E84A66B3194B}"/>
    <cellStyle name="Valuta 7 3 4 3 3" xfId="15508" xr:uid="{97C35A40-F55E-450D-B8FB-E60B172A12C4}"/>
    <cellStyle name="Valuta 7 3 4 3 3 2" xfId="38345" xr:uid="{68E00805-10B9-4FEF-A121-99A60E1E1096}"/>
    <cellStyle name="Valuta 7 3 4 3 4" xfId="26928" xr:uid="{5DED81AF-9730-41A6-9D47-76599493A2C4}"/>
    <cellStyle name="Valuta 7 3 4 4" xfId="6945" xr:uid="{4A3BFD01-35EC-459B-9D82-CFF12AC9F7C3}"/>
    <cellStyle name="Valuta 7 3 4 4 2" xfId="18362" xr:uid="{22C87E4B-51A6-489C-B2E1-5A6FA17A8584}"/>
    <cellStyle name="Valuta 7 3 4 4 2 2" xfId="41199" xr:uid="{EC11764D-B943-48F1-8847-341D29396353}"/>
    <cellStyle name="Valuta 7 3 4 4 3" xfId="29782" xr:uid="{E1860C28-02A4-42DA-AD28-A5D1FF25B22B}"/>
    <cellStyle name="Valuta 7 3 4 5" xfId="12654" xr:uid="{B1D6A2BD-A59C-4DA1-8697-EC0BA114775C}"/>
    <cellStyle name="Valuta 7 3 4 5 2" xfId="35491" xr:uid="{E9380B35-CE54-4F3B-B0A0-E9A283E2F897}"/>
    <cellStyle name="Valuta 7 3 4 6" xfId="24074" xr:uid="{2D2CDA95-477F-4D4D-B79E-7AFD1B50BF89}"/>
    <cellStyle name="Valuta 7 3 5" xfId="1416" xr:uid="{F12645D8-F6DB-49D3-AD29-CDF5CC1A6E00}"/>
    <cellStyle name="Valuta 7 3 5 2" xfId="2878" xr:uid="{C3C705F9-6A1E-49E7-80A6-C442C6F6092A}"/>
    <cellStyle name="Valuta 7 3 5 2 2" xfId="5734" xr:uid="{1BBA4E2A-B77F-4051-AFCA-8401D38D1230}"/>
    <cellStyle name="Valuta 7 3 5 2 2 2" xfId="11442" xr:uid="{F4B17F89-2ECF-4711-BAAC-4A238D162741}"/>
    <cellStyle name="Valuta 7 3 5 2 2 2 2" xfId="22860" xr:uid="{77DF210F-263A-41F9-BD9D-FA39F0612610}"/>
    <cellStyle name="Valuta 7 3 5 2 2 2 2 2" xfId="45697" xr:uid="{60C84680-FB44-4F77-A436-624F12A0677E}"/>
    <cellStyle name="Valuta 7 3 5 2 2 2 3" xfId="34280" xr:uid="{0DCC5C63-4B2C-44CD-86EB-14B663742846}"/>
    <cellStyle name="Valuta 7 3 5 2 2 3" xfId="17152" xr:uid="{41AC91FA-0A3A-4AF9-B7BC-7797D75DFB1F}"/>
    <cellStyle name="Valuta 7 3 5 2 2 3 2" xfId="39989" xr:uid="{E9ED32BF-1077-47BF-9846-AE3D968C54F0}"/>
    <cellStyle name="Valuta 7 3 5 2 2 4" xfId="28572" xr:uid="{E02C6334-9BA1-4F88-84B9-F37BA77569BE}"/>
    <cellStyle name="Valuta 7 3 5 2 3" xfId="8589" xr:uid="{BE2CEC2B-5629-4BA8-A32F-42D7055F81B1}"/>
    <cellStyle name="Valuta 7 3 5 2 3 2" xfId="20006" xr:uid="{7D5BBB1F-5BE8-48E6-BCB1-F1D667435333}"/>
    <cellStyle name="Valuta 7 3 5 2 3 2 2" xfId="42843" xr:uid="{CEC433EF-9609-4BF1-8808-884122A4B0F1}"/>
    <cellStyle name="Valuta 7 3 5 2 3 3" xfId="31426" xr:uid="{B2732ADD-43EB-4990-B761-974ADC241F4B}"/>
    <cellStyle name="Valuta 7 3 5 2 4" xfId="14298" xr:uid="{E5AFD59F-E920-44B1-90FD-6D602C1C9542}"/>
    <cellStyle name="Valuta 7 3 5 2 4 2" xfId="37135" xr:uid="{E496E292-D598-4BF2-A3C0-C2577D2389B0}"/>
    <cellStyle name="Valuta 7 3 5 2 5" xfId="25718" xr:uid="{540BAD46-CDA8-40A1-84F3-F1075E3C21C8}"/>
    <cellStyle name="Valuta 7 3 5 3" xfId="4307" xr:uid="{BE7A9BFC-9C60-4DAB-AE8E-BDA0D95B8D89}"/>
    <cellStyle name="Valuta 7 3 5 3 2" xfId="10016" xr:uid="{88C4666C-D037-4581-8A4A-33A5149C71C5}"/>
    <cellStyle name="Valuta 7 3 5 3 2 2" xfId="21433" xr:uid="{C9D3E04B-B940-4998-9181-9700C68323B3}"/>
    <cellStyle name="Valuta 7 3 5 3 2 2 2" xfId="44270" xr:uid="{B4A26B6D-D5F4-4A30-9C7B-94437D61819E}"/>
    <cellStyle name="Valuta 7 3 5 3 2 3" xfId="32853" xr:uid="{E6B27D70-394F-4928-B6FE-E1C5D5061D1B}"/>
    <cellStyle name="Valuta 7 3 5 3 3" xfId="15725" xr:uid="{C0BA6BFD-2A07-400C-96C4-13D2CD4BCD0E}"/>
    <cellStyle name="Valuta 7 3 5 3 3 2" xfId="38562" xr:uid="{C05D12FB-9260-410C-9494-10FC1A20A887}"/>
    <cellStyle name="Valuta 7 3 5 3 4" xfId="27145" xr:uid="{E565E679-DAA2-4AEE-9E1E-38B6DBD950F7}"/>
    <cellStyle name="Valuta 7 3 5 4" xfId="7162" xr:uid="{1598E813-5906-45B5-9C41-0182CAFDB666}"/>
    <cellStyle name="Valuta 7 3 5 4 2" xfId="18579" xr:uid="{95303CE4-7C88-4BC3-9999-6CA1B7126EA5}"/>
    <cellStyle name="Valuta 7 3 5 4 2 2" xfId="41416" xr:uid="{C6076D2F-B9EC-4123-8B39-16EB755FD627}"/>
    <cellStyle name="Valuta 7 3 5 4 3" xfId="29999" xr:uid="{E9C1347E-0642-4BF5-BBA6-013AAFA3CED3}"/>
    <cellStyle name="Valuta 7 3 5 5" xfId="12871" xr:uid="{DC8D3BBB-D1B9-48E8-ADE5-71FF1D8E1073}"/>
    <cellStyle name="Valuta 7 3 5 5 2" xfId="35708" xr:uid="{2D3E3FC0-1FD2-4DAA-BB1E-9C57A52488AD}"/>
    <cellStyle name="Valuta 7 3 5 6" xfId="24291" xr:uid="{7A362B4E-95F8-498C-88F1-F2C1A862258B}"/>
    <cellStyle name="Valuta 7 3 6" xfId="1663" xr:uid="{4790D952-7DC3-496F-96AB-99F3253E8422}"/>
    <cellStyle name="Valuta 7 3 6 2" xfId="3095" xr:uid="{7D2D265D-71BA-4B83-9E90-32E1D937C78E}"/>
    <cellStyle name="Valuta 7 3 6 2 2" xfId="5951" xr:uid="{F2D07E17-4195-496E-B492-FC56D66D590E}"/>
    <cellStyle name="Valuta 7 3 6 2 2 2" xfId="11659" xr:uid="{8A186A2A-CAC8-4334-BC52-B6DD302B7425}"/>
    <cellStyle name="Valuta 7 3 6 2 2 2 2" xfId="23077" xr:uid="{3BF65141-EFB6-4304-956A-D9677E5A5993}"/>
    <cellStyle name="Valuta 7 3 6 2 2 2 2 2" xfId="45914" xr:uid="{94F4F22A-E52C-42DF-ACA3-4BD118D1D813}"/>
    <cellStyle name="Valuta 7 3 6 2 2 2 3" xfId="34497" xr:uid="{6BBA60C4-3B0A-4E9B-A826-FEA66CBF9B81}"/>
    <cellStyle name="Valuta 7 3 6 2 2 3" xfId="17369" xr:uid="{7C099974-E4F5-442C-AF20-54B984AAF295}"/>
    <cellStyle name="Valuta 7 3 6 2 2 3 2" xfId="40206" xr:uid="{664D9704-375D-4476-A7CC-76BD6ACB287E}"/>
    <cellStyle name="Valuta 7 3 6 2 2 4" xfId="28789" xr:uid="{2FF26D0E-FB88-4FD3-91B1-A574F746CD86}"/>
    <cellStyle name="Valuta 7 3 6 2 3" xfId="8806" xr:uid="{8AE755B1-C823-46C9-BE17-1F4CD3361F85}"/>
    <cellStyle name="Valuta 7 3 6 2 3 2" xfId="20223" xr:uid="{4C4DFA75-ED64-4D73-B57C-989CA94FA7D7}"/>
    <cellStyle name="Valuta 7 3 6 2 3 2 2" xfId="43060" xr:uid="{97477F7B-AF1A-419E-9F24-2A3A4992B04E}"/>
    <cellStyle name="Valuta 7 3 6 2 3 3" xfId="31643" xr:uid="{3E7327CA-A391-45E7-9244-946340225A73}"/>
    <cellStyle name="Valuta 7 3 6 2 4" xfId="14515" xr:uid="{3AA76B41-4781-45F1-9FF5-DB09D4E69545}"/>
    <cellStyle name="Valuta 7 3 6 2 4 2" xfId="37352" xr:uid="{EAD6BB52-76E4-43C7-B2C1-6235F7545704}"/>
    <cellStyle name="Valuta 7 3 6 2 5" xfId="25935" xr:uid="{B01FD71E-FBB2-49F5-8771-23D743199D6B}"/>
    <cellStyle name="Valuta 7 3 6 3" xfId="4524" xr:uid="{7BD6781E-3A02-4EFB-AC0B-D5CF8F6B456F}"/>
    <cellStyle name="Valuta 7 3 6 3 2" xfId="10233" xr:uid="{E1B4A46E-D208-4C74-9601-DBC875DFB408}"/>
    <cellStyle name="Valuta 7 3 6 3 2 2" xfId="21650" xr:uid="{E2D19CDC-5700-4498-867F-882D035CD76E}"/>
    <cellStyle name="Valuta 7 3 6 3 2 2 2" xfId="44487" xr:uid="{376412E4-00E6-4BAC-A51A-B05AE1EA2BF1}"/>
    <cellStyle name="Valuta 7 3 6 3 2 3" xfId="33070" xr:uid="{EFA47610-A403-4B19-AFB9-A9A7A896005B}"/>
    <cellStyle name="Valuta 7 3 6 3 3" xfId="15942" xr:uid="{A402A68D-851F-4A53-B933-8B4291BE25AB}"/>
    <cellStyle name="Valuta 7 3 6 3 3 2" xfId="38779" xr:uid="{848320C0-6A64-4277-B710-AA7273FC0BFA}"/>
    <cellStyle name="Valuta 7 3 6 3 4" xfId="27362" xr:uid="{5F123B0D-8D06-4E5D-8C63-B6BBCE5F2294}"/>
    <cellStyle name="Valuta 7 3 6 4" xfId="7379" xr:uid="{3025A522-E61D-463C-AED4-A16D9B72AF90}"/>
    <cellStyle name="Valuta 7 3 6 4 2" xfId="18796" xr:uid="{822AF6CC-C117-4EFD-847A-2D1C4D0A867A}"/>
    <cellStyle name="Valuta 7 3 6 4 2 2" xfId="41633" xr:uid="{AB8781C5-A53A-4E0C-939F-F3E34CC74DC6}"/>
    <cellStyle name="Valuta 7 3 6 4 3" xfId="30216" xr:uid="{BA1D7301-FB14-4D05-B83A-2EB1D820192C}"/>
    <cellStyle name="Valuta 7 3 6 5" xfId="13088" xr:uid="{59FF3E89-0F3F-4239-AB0F-D24CE1882EFB}"/>
    <cellStyle name="Valuta 7 3 6 5 2" xfId="35925" xr:uid="{8D9B3274-4263-493C-8729-AA2FCC516947}"/>
    <cellStyle name="Valuta 7 3 6 6" xfId="24508" xr:uid="{F6CA4D0A-4E60-4632-AAD8-18518811FCA4}"/>
    <cellStyle name="Valuta 7 3 7" xfId="2010" xr:uid="{EDA4EA00-F67C-414F-8508-929913F865C4}"/>
    <cellStyle name="Valuta 7 3 7 2" xfId="4866" xr:uid="{30F727EF-18F6-4B9D-9E1B-7CDE89B3939D}"/>
    <cellStyle name="Valuta 7 3 7 2 2" xfId="10574" xr:uid="{49692DF1-6D27-4797-B736-95E52C558B30}"/>
    <cellStyle name="Valuta 7 3 7 2 2 2" xfId="21992" xr:uid="{7DB8B6C0-7F6E-4D5F-8CA6-8305C5ABE56B}"/>
    <cellStyle name="Valuta 7 3 7 2 2 2 2" xfId="44829" xr:uid="{C4F50994-5C6A-451D-8FA4-068F2F412246}"/>
    <cellStyle name="Valuta 7 3 7 2 2 3" xfId="33412" xr:uid="{F7854674-8084-40E5-A704-76D9147AD15D}"/>
    <cellStyle name="Valuta 7 3 7 2 3" xfId="16284" xr:uid="{74DEB760-F5E6-4E89-A82F-AF839A6112E5}"/>
    <cellStyle name="Valuta 7 3 7 2 3 2" xfId="39121" xr:uid="{8421AFFD-0301-4F99-85F4-7D6FAEBD3BC6}"/>
    <cellStyle name="Valuta 7 3 7 2 4" xfId="27704" xr:uid="{4A50C794-C440-450C-92DA-72DDDDA449D3}"/>
    <cellStyle name="Valuta 7 3 7 3" xfId="7721" xr:uid="{C41D0221-5F66-4B9D-A249-D4DE9A80F2C5}"/>
    <cellStyle name="Valuta 7 3 7 3 2" xfId="19138" xr:uid="{A463C7BC-5A48-4EB4-B135-0DD329E97EC1}"/>
    <cellStyle name="Valuta 7 3 7 3 2 2" xfId="41975" xr:uid="{09D2EAFF-9BF7-488D-B085-7D19EF88C6C5}"/>
    <cellStyle name="Valuta 7 3 7 3 3" xfId="30558" xr:uid="{D39C621F-5A25-49C3-A8BB-74127D5E69C0}"/>
    <cellStyle name="Valuta 7 3 7 4" xfId="13430" xr:uid="{CB02E3D9-A5C2-46E8-B167-AE65914BA0CE}"/>
    <cellStyle name="Valuta 7 3 7 4 2" xfId="36267" xr:uid="{A7313DC3-928C-4FD2-8A0E-D4825726B3B2}"/>
    <cellStyle name="Valuta 7 3 7 5" xfId="24850" xr:uid="{C8704BD9-E880-4256-8607-943A58227FD3}"/>
    <cellStyle name="Valuta 7 3 8" xfId="3439" xr:uid="{3CBC2963-366C-4BCF-A716-BF740943C0DE}"/>
    <cellStyle name="Valuta 7 3 8 2" xfId="9148" xr:uid="{39CBCF92-8617-4620-9513-E0E6F3E8D003}"/>
    <cellStyle name="Valuta 7 3 8 2 2" xfId="20565" xr:uid="{4D5FA23B-D342-4E64-B38B-90B451D11120}"/>
    <cellStyle name="Valuta 7 3 8 2 2 2" xfId="43402" xr:uid="{8E4B641F-BC1E-403D-A086-520BFF2DEC5F}"/>
    <cellStyle name="Valuta 7 3 8 2 3" xfId="31985" xr:uid="{079485C0-DE9E-47F9-BAEB-EAFB0D72AC7E}"/>
    <cellStyle name="Valuta 7 3 8 3" xfId="14857" xr:uid="{7B5586E2-7F3F-466F-8483-01B8DC227AE0}"/>
    <cellStyle name="Valuta 7 3 8 3 2" xfId="37694" xr:uid="{4B606EEB-7EB9-4D50-B9C2-6713B71A6EE3}"/>
    <cellStyle name="Valuta 7 3 8 4" xfId="26277" xr:uid="{C30C0954-F481-46D9-A07A-0CE9AE1180E8}"/>
    <cellStyle name="Valuta 7 3 9" xfId="6294" xr:uid="{45895F32-20EA-4BA2-ACE6-BA1232C1A7CC}"/>
    <cellStyle name="Valuta 7 3 9 2" xfId="17711" xr:uid="{BBEAB594-81F6-4723-AAAF-F3D5D5DBF88A}"/>
    <cellStyle name="Valuta 7 3 9 2 2" xfId="40548" xr:uid="{A85E27FD-98D0-475C-83A4-DF0017474E26}"/>
    <cellStyle name="Valuta 7 3 9 3" xfId="29131" xr:uid="{010DEB32-1F7E-4958-9281-8F6225669903}"/>
    <cellStyle name="Valuta 7 4" xfId="240" xr:uid="{DA6DEA87-5980-4C78-B900-7E371CFA0C31}"/>
    <cellStyle name="Valuta 7 4 2" xfId="1875" xr:uid="{E9785C7D-45A2-4C79-9F76-4F71B3F789A0}"/>
    <cellStyle name="Valuta 7 4 2 2" xfId="4731" xr:uid="{AB84DEA3-532F-4DD5-952A-A96726254250}"/>
    <cellStyle name="Valuta 7 4 2 2 2" xfId="10440" xr:uid="{6036C3DD-FE76-4851-B0FF-C0D08401C78E}"/>
    <cellStyle name="Valuta 7 4 2 2 2 2" xfId="21857" xr:uid="{6475AC27-AC3A-4DC3-9692-31C8CF70ED81}"/>
    <cellStyle name="Valuta 7 4 2 2 2 2 2" xfId="44694" xr:uid="{D635ABDE-6D00-4ADA-A69D-44FCD11A0EA0}"/>
    <cellStyle name="Valuta 7 4 2 2 2 3" xfId="33277" xr:uid="{11B83170-C2D1-4052-BDA2-26A42DB3AEF9}"/>
    <cellStyle name="Valuta 7 4 2 2 3" xfId="16149" xr:uid="{E005B0DB-874A-44BE-818E-196FD6806689}"/>
    <cellStyle name="Valuta 7 4 2 2 3 2" xfId="38986" xr:uid="{082FEE9D-1EE9-42F9-9AB3-C3E49A4F46AD}"/>
    <cellStyle name="Valuta 7 4 2 2 4" xfId="27569" xr:uid="{1CA50BA4-B97D-4003-875A-765C6457478B}"/>
    <cellStyle name="Valuta 7 4 2 3" xfId="7586" xr:uid="{40E29124-02BE-4D83-8947-259F56489E10}"/>
    <cellStyle name="Valuta 7 4 2 3 2" xfId="19003" xr:uid="{CA66B75D-C705-4335-8645-799CCFA50DC2}"/>
    <cellStyle name="Valuta 7 4 2 3 2 2" xfId="41840" xr:uid="{F2331C9E-D211-49DE-98BF-2FAAB9F4963B}"/>
    <cellStyle name="Valuta 7 4 2 3 3" xfId="30423" xr:uid="{29E22F18-95C0-4204-9130-1895DD019C9B}"/>
    <cellStyle name="Valuta 7 4 2 4" xfId="13295" xr:uid="{31768632-4EA1-4602-814A-3DE8DE2D93FF}"/>
    <cellStyle name="Valuta 7 4 2 4 2" xfId="36132" xr:uid="{C6ABB120-A355-4D68-9BCC-28F0BCF520A9}"/>
    <cellStyle name="Valuta 7 4 2 5" xfId="24715" xr:uid="{1C74CF6E-BE77-4309-95F5-C72F08A90F7E}"/>
    <cellStyle name="Valuta 7 4 3" xfId="3304" xr:uid="{2BF72F85-7F01-48A3-B964-6AC80A611AEB}"/>
    <cellStyle name="Valuta 7 4 3 2" xfId="9013" xr:uid="{F8192069-23A9-4506-9215-D3629A84815A}"/>
    <cellStyle name="Valuta 7 4 3 2 2" xfId="20430" xr:uid="{5A647D49-4028-4490-8270-E90561027B2E}"/>
    <cellStyle name="Valuta 7 4 3 2 2 2" xfId="43267" xr:uid="{C8FDA15B-0215-4C45-9588-16F768A99189}"/>
    <cellStyle name="Valuta 7 4 3 2 3" xfId="31850" xr:uid="{20B8A643-DAA0-4879-AED3-0346CD6AE43F}"/>
    <cellStyle name="Valuta 7 4 3 3" xfId="14722" xr:uid="{6A2F9870-0E23-4103-9554-C40469B07058}"/>
    <cellStyle name="Valuta 7 4 3 3 2" xfId="37559" xr:uid="{7F8380D1-2082-4C08-9FDB-81504A69B518}"/>
    <cellStyle name="Valuta 7 4 3 4" xfId="26142" xr:uid="{5DB7254D-2AE3-477A-B108-C2BE4B3D4D39}"/>
    <cellStyle name="Valuta 7 4 4" xfId="6159" xr:uid="{78703900-5CE9-4DF2-9D3F-2C781C4AA3DD}"/>
    <cellStyle name="Valuta 7 4 4 2" xfId="17576" xr:uid="{23C1C2C7-1809-4625-929C-5063B3DE8E88}"/>
    <cellStyle name="Valuta 7 4 4 2 2" xfId="40413" xr:uid="{76D1B51E-F6A5-4597-847D-015448101E02}"/>
    <cellStyle name="Valuta 7 4 4 3" xfId="28996" xr:uid="{289F03A6-22D1-49ED-8F44-C3ABC8207D84}"/>
    <cellStyle name="Valuta 7 4 5" xfId="11868" xr:uid="{49A10B20-0400-4715-B9E7-82B099F6CAB6}"/>
    <cellStyle name="Valuta 7 4 5 2" xfId="34705" xr:uid="{592163B0-6784-4482-874F-37960EA5798B}"/>
    <cellStyle name="Valuta 7 4 6" xfId="23288" xr:uid="{7AD9AF3F-015F-4E73-B3CC-FD3C9DB6B22C}"/>
    <cellStyle name="Valuta 7 5" xfId="528" xr:uid="{CB4EA474-7CE7-4158-AC8A-166AE5CFD41C}"/>
    <cellStyle name="Valuta 7 5 2" xfId="2113" xr:uid="{FCD004FF-DB3C-49CE-8C4A-C18223E085B5}"/>
    <cellStyle name="Valuta 7 5 2 2" xfId="4969" xr:uid="{C51B0DC0-6303-43A9-AB68-C521F3949705}"/>
    <cellStyle name="Valuta 7 5 2 2 2" xfId="10677" xr:uid="{FDD19FF8-2FC6-40CE-B83C-E31DBAC25A14}"/>
    <cellStyle name="Valuta 7 5 2 2 2 2" xfId="22095" xr:uid="{CF909259-AFBD-4A53-8760-080946BC80DA}"/>
    <cellStyle name="Valuta 7 5 2 2 2 2 2" xfId="44932" xr:uid="{36E0D6F7-7975-4F9C-A84E-0861942DC976}"/>
    <cellStyle name="Valuta 7 5 2 2 2 3" xfId="33515" xr:uid="{FCD160D6-CE7C-41DD-9FE7-88A871C26F56}"/>
    <cellStyle name="Valuta 7 5 2 2 3" xfId="16387" xr:uid="{B609B5CD-AE41-4B06-823A-9E5FFE31AE7A}"/>
    <cellStyle name="Valuta 7 5 2 2 3 2" xfId="39224" xr:uid="{CEE93B38-3901-4A14-BB60-8C818803114B}"/>
    <cellStyle name="Valuta 7 5 2 2 4" xfId="27807" xr:uid="{156A4A86-04C0-48F5-A8B1-FE86DA7E7D67}"/>
    <cellStyle name="Valuta 7 5 2 3" xfId="7824" xr:uid="{F354640C-98F5-4BA9-A19C-0009E0B67762}"/>
    <cellStyle name="Valuta 7 5 2 3 2" xfId="19241" xr:uid="{E58B986C-79FF-4FC5-BC20-AFBEA887B3BC}"/>
    <cellStyle name="Valuta 7 5 2 3 2 2" xfId="42078" xr:uid="{A765AB72-83B1-4E81-A9AA-9725FE44B298}"/>
    <cellStyle name="Valuta 7 5 2 3 3" xfId="30661" xr:uid="{C57FE439-0B6E-413D-A427-C1150C3F3BCA}"/>
    <cellStyle name="Valuta 7 5 2 4" xfId="13533" xr:uid="{1AB930A9-DE54-4BC4-B44D-29034C5686DD}"/>
    <cellStyle name="Valuta 7 5 2 4 2" xfId="36370" xr:uid="{FFF2C662-F716-40E2-8667-D073D657AC96}"/>
    <cellStyle name="Valuta 7 5 2 5" xfId="24953" xr:uid="{D6203C57-82C1-4F8E-B6E4-B9F6E1B30E76}"/>
    <cellStyle name="Valuta 7 5 3" xfId="3542" xr:uid="{05FB77FB-5BC5-4C42-89FD-87EF58BBE92B}"/>
    <cellStyle name="Valuta 7 5 3 2" xfId="9251" xr:uid="{C8CA9884-FCB1-4064-99EF-7D974E7DFCF8}"/>
    <cellStyle name="Valuta 7 5 3 2 2" xfId="20668" xr:uid="{AA80451A-59A7-4AE9-A53A-0D1C540601E0}"/>
    <cellStyle name="Valuta 7 5 3 2 2 2" xfId="43505" xr:uid="{86DC74DB-5CF1-46D0-853C-9FEB6106D7D7}"/>
    <cellStyle name="Valuta 7 5 3 2 3" xfId="32088" xr:uid="{5DA0D8C4-9671-4F3F-8EBF-126AD3973FF9}"/>
    <cellStyle name="Valuta 7 5 3 3" xfId="14960" xr:uid="{1B4DD214-815F-4784-8321-3812A422A403}"/>
    <cellStyle name="Valuta 7 5 3 3 2" xfId="37797" xr:uid="{341D955B-4176-40D6-A7C4-F7D4E37E587D}"/>
    <cellStyle name="Valuta 7 5 3 4" xfId="26380" xr:uid="{B0BD379E-8EC8-4347-A206-6076C6D2E6AD}"/>
    <cellStyle name="Valuta 7 5 4" xfId="6397" xr:uid="{2CDA33EB-D4FF-4459-ABC4-A8A1EEC1F5B6}"/>
    <cellStyle name="Valuta 7 5 4 2" xfId="17814" xr:uid="{66B0D22A-E0E2-4820-BBA5-0D979AA9A273}"/>
    <cellStyle name="Valuta 7 5 4 2 2" xfId="40651" xr:uid="{118D8B4E-C914-4C6F-BF51-F2F56119E7CC}"/>
    <cellStyle name="Valuta 7 5 4 3" xfId="29234" xr:uid="{3891399A-8EA9-4808-B200-507B945F9A75}"/>
    <cellStyle name="Valuta 7 5 5" xfId="12106" xr:uid="{51D9121D-8AFB-4169-B9DB-A670C424F9E6}"/>
    <cellStyle name="Valuta 7 5 5 2" xfId="34943" xr:uid="{319CE9BE-BB82-4AF7-8502-6B8524C3D486}"/>
    <cellStyle name="Valuta 7 5 6" xfId="23526" xr:uid="{16F222DB-10BA-4BAA-B6E8-9AA223A4B84E}"/>
    <cellStyle name="Valuta 7 6" xfId="791" xr:uid="{AA372171-3B47-4FCC-8231-EE1287C04AD9}"/>
    <cellStyle name="Valuta 7 6 2" xfId="2330" xr:uid="{1F87E025-5079-45B4-84B3-E2322B80DC14}"/>
    <cellStyle name="Valuta 7 6 2 2" xfId="5186" xr:uid="{5C331FC8-C103-4FDE-A26F-77D674A25E27}"/>
    <cellStyle name="Valuta 7 6 2 2 2" xfId="10894" xr:uid="{EAC883EB-81E6-4A60-88E5-3D13090C6299}"/>
    <cellStyle name="Valuta 7 6 2 2 2 2" xfId="22312" xr:uid="{1F7F2D80-4474-4889-B666-2796527C06D0}"/>
    <cellStyle name="Valuta 7 6 2 2 2 2 2" xfId="45149" xr:uid="{1201B551-D71B-4291-8B16-1AFF4680D1ED}"/>
    <cellStyle name="Valuta 7 6 2 2 2 3" xfId="33732" xr:uid="{FCE03C41-54BD-4EEC-ADE5-6FEF44CC02D7}"/>
    <cellStyle name="Valuta 7 6 2 2 3" xfId="16604" xr:uid="{5AD95B64-4BA6-4935-816C-D79766CB2E33}"/>
    <cellStyle name="Valuta 7 6 2 2 3 2" xfId="39441" xr:uid="{7814B2EC-A310-481F-A6AF-72879408C194}"/>
    <cellStyle name="Valuta 7 6 2 2 4" xfId="28024" xr:uid="{0AB3C785-C0F2-46C4-A847-C45D7EA9B3F4}"/>
    <cellStyle name="Valuta 7 6 2 3" xfId="8041" xr:uid="{DEA3FAB4-DD9B-4C81-A86A-90FBD3A4430A}"/>
    <cellStyle name="Valuta 7 6 2 3 2" xfId="19458" xr:uid="{10DAA4A5-3F54-4E20-A929-3B8282E7DF66}"/>
    <cellStyle name="Valuta 7 6 2 3 2 2" xfId="42295" xr:uid="{61FB14D2-BF72-488A-B181-5ABE84166ED7}"/>
    <cellStyle name="Valuta 7 6 2 3 3" xfId="30878" xr:uid="{010BE788-6E90-4984-A00E-0363597F217E}"/>
    <cellStyle name="Valuta 7 6 2 4" xfId="13750" xr:uid="{7F7291F0-6386-4C98-9A7C-F7F40083BA5E}"/>
    <cellStyle name="Valuta 7 6 2 4 2" xfId="36587" xr:uid="{DCCC3D79-B811-4A35-BB5B-EF2264DB4424}"/>
    <cellStyle name="Valuta 7 6 2 5" xfId="25170" xr:uid="{29A0A6EE-D199-4D76-9723-1A0C96FB931D}"/>
    <cellStyle name="Valuta 7 6 3" xfId="3759" xr:uid="{2B4DB85D-3E73-48BF-AA00-985A7B8ADF37}"/>
    <cellStyle name="Valuta 7 6 3 2" xfId="9468" xr:uid="{1BF041DF-6A0C-498B-8EAF-55E4131E760E}"/>
    <cellStyle name="Valuta 7 6 3 2 2" xfId="20885" xr:uid="{FF6FBE59-BC14-4970-89FF-62052A6C9098}"/>
    <cellStyle name="Valuta 7 6 3 2 2 2" xfId="43722" xr:uid="{DF1E3BCA-0EBB-485A-B0B4-2FECB1F9E851}"/>
    <cellStyle name="Valuta 7 6 3 2 3" xfId="32305" xr:uid="{FC9C5FC2-1E40-42E7-8C04-5610209C5E12}"/>
    <cellStyle name="Valuta 7 6 3 3" xfId="15177" xr:uid="{9076E251-8086-4B48-995A-1E29A3B5C402}"/>
    <cellStyle name="Valuta 7 6 3 3 2" xfId="38014" xr:uid="{BBCBE0BE-F192-4286-A70F-F0F10B89934F}"/>
    <cellStyle name="Valuta 7 6 3 4" xfId="26597" xr:uid="{FA3F95A5-45E3-4D2F-9BB0-AC5FB4526EFE}"/>
    <cellStyle name="Valuta 7 6 4" xfId="6614" xr:uid="{D3770AA8-1876-4C0E-878C-35601A7CCDB3}"/>
    <cellStyle name="Valuta 7 6 4 2" xfId="18031" xr:uid="{E6E9DDDC-06B2-443D-80FC-57D9ACDDC566}"/>
    <cellStyle name="Valuta 7 6 4 2 2" xfId="40868" xr:uid="{CF3000E4-18C2-4507-B74B-4C3962CA468C}"/>
    <cellStyle name="Valuta 7 6 4 3" xfId="29451" xr:uid="{9902E37A-C619-43A8-816D-0A771E296F6D}"/>
    <cellStyle name="Valuta 7 6 5" xfId="12323" xr:uid="{E7426301-0BCC-46B8-AA5F-0C5603FBB221}"/>
    <cellStyle name="Valuta 7 6 5 2" xfId="35160" xr:uid="{5537D1C4-84A3-4133-83D3-1C8207BD935B}"/>
    <cellStyle name="Valuta 7 6 6" xfId="23743" xr:uid="{1B8244F7-8A9C-4996-BFF6-18AFA44F6C7A}"/>
    <cellStyle name="Valuta 7 7" xfId="1038" xr:uid="{FBF227B7-DF13-4A58-A460-72E7A11E9C9B}"/>
    <cellStyle name="Valuta 7 7 2" xfId="2547" xr:uid="{6379856D-C5FC-4B1C-ABD5-40F9FE06EB90}"/>
    <cellStyle name="Valuta 7 7 2 2" xfId="5403" xr:uid="{C011442E-AC64-498D-A0C6-098638B71E66}"/>
    <cellStyle name="Valuta 7 7 2 2 2" xfId="11111" xr:uid="{D51E40D3-1E65-4DF9-A8D7-CA2480FDE68D}"/>
    <cellStyle name="Valuta 7 7 2 2 2 2" xfId="22529" xr:uid="{42ECB7F1-E442-4CE5-A42A-C8B00F05D2EA}"/>
    <cellStyle name="Valuta 7 7 2 2 2 2 2" xfId="45366" xr:uid="{EAF4374A-3B73-432D-BEE7-4C59A0CB79E9}"/>
    <cellStyle name="Valuta 7 7 2 2 2 3" xfId="33949" xr:uid="{8A3E2C45-C535-4B43-9816-C89772815EB8}"/>
    <cellStyle name="Valuta 7 7 2 2 3" xfId="16821" xr:uid="{40899504-7E44-42E4-9D4F-847555F739E9}"/>
    <cellStyle name="Valuta 7 7 2 2 3 2" xfId="39658" xr:uid="{9B960790-DB83-4C7A-8450-9A74D9244C2F}"/>
    <cellStyle name="Valuta 7 7 2 2 4" xfId="28241" xr:uid="{FF3BB9BB-A5C6-4F45-9F40-FE9612A6C29F}"/>
    <cellStyle name="Valuta 7 7 2 3" xfId="8258" xr:uid="{692CFA40-DBEE-4526-9FD3-0D366D169DDE}"/>
    <cellStyle name="Valuta 7 7 2 3 2" xfId="19675" xr:uid="{8915D8DF-0C7D-4AFF-B7FC-126FB2837B45}"/>
    <cellStyle name="Valuta 7 7 2 3 2 2" xfId="42512" xr:uid="{3A8EDA41-A714-49AC-AF0B-66A4A6DBFC1C}"/>
    <cellStyle name="Valuta 7 7 2 3 3" xfId="31095" xr:uid="{4B25243D-B63B-454D-B0C5-C3D6B429E0F5}"/>
    <cellStyle name="Valuta 7 7 2 4" xfId="13967" xr:uid="{FBEF3A5F-F2A5-4A2A-ACAC-0C4720606B9E}"/>
    <cellStyle name="Valuta 7 7 2 4 2" xfId="36804" xr:uid="{D6112A9F-9429-411A-B109-2806FCD41A9A}"/>
    <cellStyle name="Valuta 7 7 2 5" xfId="25387" xr:uid="{D05CE412-531E-4801-BDF2-747C955BB4B0}"/>
    <cellStyle name="Valuta 7 7 3" xfId="3976" xr:uid="{CCBC54EC-8731-4E29-B72E-9FC666F32C6D}"/>
    <cellStyle name="Valuta 7 7 3 2" xfId="9685" xr:uid="{248507C2-967A-47BF-9ED1-311ADE7F932B}"/>
    <cellStyle name="Valuta 7 7 3 2 2" xfId="21102" xr:uid="{6C9AB0BB-A6B0-46E2-8CE7-D82413057146}"/>
    <cellStyle name="Valuta 7 7 3 2 2 2" xfId="43939" xr:uid="{BBF486B2-3E44-430A-939D-647FF8B9DBB7}"/>
    <cellStyle name="Valuta 7 7 3 2 3" xfId="32522" xr:uid="{AF7AC979-D390-4E0C-9141-AB23D6C2E224}"/>
    <cellStyle name="Valuta 7 7 3 3" xfId="15394" xr:uid="{2FB8BDEC-0E28-4CD7-9844-2E599295A3D1}"/>
    <cellStyle name="Valuta 7 7 3 3 2" xfId="38231" xr:uid="{8C28D6BB-4E23-432A-9E87-477CC26C8B80}"/>
    <cellStyle name="Valuta 7 7 3 4" xfId="26814" xr:uid="{0509B3BE-E39E-404C-B1F9-BA70122BEA4E}"/>
    <cellStyle name="Valuta 7 7 4" xfId="6831" xr:uid="{58FFAD82-234E-4FB0-9F8C-708AEB35A992}"/>
    <cellStyle name="Valuta 7 7 4 2" xfId="18248" xr:uid="{22E7ECAC-85BF-41D9-967B-DD54C913CFAB}"/>
    <cellStyle name="Valuta 7 7 4 2 2" xfId="41085" xr:uid="{10954A44-4E1A-40D4-B3E8-2DB1BC316FC7}"/>
    <cellStyle name="Valuta 7 7 4 3" xfId="29668" xr:uid="{801185F3-8853-452F-B51B-236BF05C8F57}"/>
    <cellStyle name="Valuta 7 7 5" xfId="12540" xr:uid="{AC8F8087-D4CA-4E9C-BA2C-BA008737AFBD}"/>
    <cellStyle name="Valuta 7 7 5 2" xfId="35377" xr:uid="{96B29D2E-4353-4702-A1DE-BD0775888AF1}"/>
    <cellStyle name="Valuta 7 7 6" xfId="23960" xr:uid="{C81E0FCB-3A79-42E4-888F-D78C2AEAAE1C}"/>
    <cellStyle name="Valuta 7 8" xfId="1285" xr:uid="{270BD5A0-F248-4306-8C01-0F5793D06C95}"/>
    <cellStyle name="Valuta 7 8 2" xfId="2764" xr:uid="{1BD8E4E0-4EB3-4E03-B00E-77394F954F8C}"/>
    <cellStyle name="Valuta 7 8 2 2" xfId="5620" xr:uid="{232EB489-3111-4716-A4A0-5325721AF89B}"/>
    <cellStyle name="Valuta 7 8 2 2 2" xfId="11328" xr:uid="{22E4EF03-66B5-4B87-B95B-ABFE174941CF}"/>
    <cellStyle name="Valuta 7 8 2 2 2 2" xfId="22746" xr:uid="{BADF9AC2-B267-4C4A-92E5-24BB5FFE60C4}"/>
    <cellStyle name="Valuta 7 8 2 2 2 2 2" xfId="45583" xr:uid="{85996EC1-66EA-45DC-B459-7468DA46DE75}"/>
    <cellStyle name="Valuta 7 8 2 2 2 3" xfId="34166" xr:uid="{300DC6CC-79CE-47A0-8621-5B00A31B0512}"/>
    <cellStyle name="Valuta 7 8 2 2 3" xfId="17038" xr:uid="{5718BC94-FFAC-4251-B832-4350BCB02A7D}"/>
    <cellStyle name="Valuta 7 8 2 2 3 2" xfId="39875" xr:uid="{A63086D9-F582-4022-BC3E-A2B6CE9B8437}"/>
    <cellStyle name="Valuta 7 8 2 2 4" xfId="28458" xr:uid="{B75B97FB-7194-493F-840C-0360B6D511D4}"/>
    <cellStyle name="Valuta 7 8 2 3" xfId="8475" xr:uid="{54BED21F-E7CE-4A41-8391-038EA98C4BE7}"/>
    <cellStyle name="Valuta 7 8 2 3 2" xfId="19892" xr:uid="{877EEBC0-BDCF-4684-844C-6168F74653A7}"/>
    <cellStyle name="Valuta 7 8 2 3 2 2" xfId="42729" xr:uid="{55B870CE-0F06-4737-B270-FC2154990C8E}"/>
    <cellStyle name="Valuta 7 8 2 3 3" xfId="31312" xr:uid="{03A8D343-F8D3-4548-B041-DE3418AB92BF}"/>
    <cellStyle name="Valuta 7 8 2 4" xfId="14184" xr:uid="{1973C415-C67F-4740-84F9-9B24F81862EA}"/>
    <cellStyle name="Valuta 7 8 2 4 2" xfId="37021" xr:uid="{E7F15553-3AD2-4C3F-A8FB-15538263313A}"/>
    <cellStyle name="Valuta 7 8 2 5" xfId="25604" xr:uid="{1C224A69-B615-4776-B66E-E2B93D351CFC}"/>
    <cellStyle name="Valuta 7 8 3" xfId="4193" xr:uid="{1BF85D61-2A4E-46FF-A26F-F0DAC8CB54B4}"/>
    <cellStyle name="Valuta 7 8 3 2" xfId="9902" xr:uid="{EE6E61D8-B8C7-49DE-AF13-043601BA81D1}"/>
    <cellStyle name="Valuta 7 8 3 2 2" xfId="21319" xr:uid="{3A588A47-4673-4FB3-8DFE-FC42C7D3383A}"/>
    <cellStyle name="Valuta 7 8 3 2 2 2" xfId="44156" xr:uid="{3FC11E83-FCB4-4FD6-9DAD-77261C8D3116}"/>
    <cellStyle name="Valuta 7 8 3 2 3" xfId="32739" xr:uid="{99E5B9FD-8BA0-4A49-B5E0-88EB8D332F36}"/>
    <cellStyle name="Valuta 7 8 3 3" xfId="15611" xr:uid="{408CAD58-8150-4251-A536-90E33D9BCC75}"/>
    <cellStyle name="Valuta 7 8 3 3 2" xfId="38448" xr:uid="{B9C82361-C72A-4591-A899-B85716929A53}"/>
    <cellStyle name="Valuta 7 8 3 4" xfId="27031" xr:uid="{1FB6F0A8-75AB-4B85-BB6A-3E4F41C73E9C}"/>
    <cellStyle name="Valuta 7 8 4" xfId="7048" xr:uid="{4A2363D1-F0F3-4FB7-B53D-9C2006DA1876}"/>
    <cellStyle name="Valuta 7 8 4 2" xfId="18465" xr:uid="{69C04402-0203-4C6B-853F-7BD8EB012688}"/>
    <cellStyle name="Valuta 7 8 4 2 2" xfId="41302" xr:uid="{637B35E6-DB3B-47AB-AC9E-E134E5A9E5EE}"/>
    <cellStyle name="Valuta 7 8 4 3" xfId="29885" xr:uid="{07076431-EDE5-48A2-845D-B757F3592007}"/>
    <cellStyle name="Valuta 7 8 5" xfId="12757" xr:uid="{777CADAD-5E33-4676-8EE3-6721FBDCF8DA}"/>
    <cellStyle name="Valuta 7 8 5 2" xfId="35594" xr:uid="{FBEB8C42-C557-439B-9B70-BA0F831D8DEB}"/>
    <cellStyle name="Valuta 7 8 6" xfId="24177" xr:uid="{94C3F70A-FD60-4FAF-8F1F-BC6B829EA61D}"/>
    <cellStyle name="Valuta 7 9" xfId="1532" xr:uid="{9D33F3AD-A63C-4BC2-AC32-2D05B623D47C}"/>
    <cellStyle name="Valuta 7 9 2" xfId="2981" xr:uid="{E684AF01-8E2C-4946-9A6D-30E8CD240147}"/>
    <cellStyle name="Valuta 7 9 2 2" xfId="5837" xr:uid="{08371223-3052-49D8-966B-707B9EFC5316}"/>
    <cellStyle name="Valuta 7 9 2 2 2" xfId="11545" xr:uid="{713667A6-AC54-4A8B-866A-F3E9CD6EE303}"/>
    <cellStyle name="Valuta 7 9 2 2 2 2" xfId="22963" xr:uid="{1B3A4C9C-26E1-416E-87AE-5E25DB0DB967}"/>
    <cellStyle name="Valuta 7 9 2 2 2 2 2" xfId="45800" xr:uid="{0EB88165-DC0B-45C5-A225-CCA797C98E25}"/>
    <cellStyle name="Valuta 7 9 2 2 2 3" xfId="34383" xr:uid="{8170EC06-DEAC-40C7-88CD-69A1DABFE59A}"/>
    <cellStyle name="Valuta 7 9 2 2 3" xfId="17255" xr:uid="{746EA0FB-B627-4476-82A1-E22550C8F2D3}"/>
    <cellStyle name="Valuta 7 9 2 2 3 2" xfId="40092" xr:uid="{B7BD61FE-559B-4036-8AFF-2E33D682DE36}"/>
    <cellStyle name="Valuta 7 9 2 2 4" xfId="28675" xr:uid="{47604431-037C-4CFC-9767-E03F781DD899}"/>
    <cellStyle name="Valuta 7 9 2 3" xfId="8692" xr:uid="{0DF05DD8-AC71-49A5-8491-3223EB642028}"/>
    <cellStyle name="Valuta 7 9 2 3 2" xfId="20109" xr:uid="{58AD1C19-F218-4AEF-8D2E-AE3D39DFE012}"/>
    <cellStyle name="Valuta 7 9 2 3 2 2" xfId="42946" xr:uid="{00473F4E-B225-4C30-B53B-EA4CF122594A}"/>
    <cellStyle name="Valuta 7 9 2 3 3" xfId="31529" xr:uid="{0EFB076D-F53E-496B-BB1E-D6104EF0E23F}"/>
    <cellStyle name="Valuta 7 9 2 4" xfId="14401" xr:uid="{06A631C4-CA00-4C4F-9709-3FB7E24A86B0}"/>
    <cellStyle name="Valuta 7 9 2 4 2" xfId="37238" xr:uid="{4B43180E-8512-44A0-96A5-1830ADF2AA37}"/>
    <cellStyle name="Valuta 7 9 2 5" xfId="25821" xr:uid="{CAC4A0EF-B0C5-4413-BD5F-D4F0DE80ADCD}"/>
    <cellStyle name="Valuta 7 9 3" xfId="4410" xr:uid="{870FD1A9-BB86-4709-AD32-BD6851F10674}"/>
    <cellStyle name="Valuta 7 9 3 2" xfId="10119" xr:uid="{06DEFC2C-B19B-44D2-8C3F-370B9C0A877A}"/>
    <cellStyle name="Valuta 7 9 3 2 2" xfId="21536" xr:uid="{16519F56-EA07-42C0-B3B9-06EB5F6DB936}"/>
    <cellStyle name="Valuta 7 9 3 2 2 2" xfId="44373" xr:uid="{FAE764B1-39C6-4317-9EA4-38C72AD6D4E5}"/>
    <cellStyle name="Valuta 7 9 3 2 3" xfId="32956" xr:uid="{FD4D4398-65D5-404C-BB55-5D62CCBA9B81}"/>
    <cellStyle name="Valuta 7 9 3 3" xfId="15828" xr:uid="{25F40AF9-FFC0-4E9A-8D6A-18D443558859}"/>
    <cellStyle name="Valuta 7 9 3 3 2" xfId="38665" xr:uid="{730B76B5-5068-4064-93A7-DC03EA5CF61A}"/>
    <cellStyle name="Valuta 7 9 3 4" xfId="27248" xr:uid="{6221A782-81B7-47C3-A80E-309745110058}"/>
    <cellStyle name="Valuta 7 9 4" xfId="7265" xr:uid="{36D557D8-CAE2-4EAD-8583-5E7450462692}"/>
    <cellStyle name="Valuta 7 9 4 2" xfId="18682" xr:uid="{58B0A02F-2CE0-400A-80EA-EBDF3CC37906}"/>
    <cellStyle name="Valuta 7 9 4 2 2" xfId="41519" xr:uid="{230F401B-4958-487A-9CE6-5721BE4026CF}"/>
    <cellStyle name="Valuta 7 9 4 3" xfId="30102" xr:uid="{189A0D21-7D78-49A0-8C30-4246CFE2B5E4}"/>
    <cellStyle name="Valuta 7 9 5" xfId="12974" xr:uid="{7431F6F0-E877-46F9-A551-E41361B1AFAB}"/>
    <cellStyle name="Valuta 7 9 5 2" xfId="35811" xr:uid="{FFAD741D-8EB7-4526-8282-F082FE116C56}"/>
    <cellStyle name="Valuta 7 9 6" xfId="24394" xr:uid="{49303A9E-24D7-4D0F-9860-CD9066EAD139}"/>
    <cellStyle name="Valuta 7_Esteso dl" xfId="489" xr:uid="{E87927F4-C6EE-42BD-8971-04CD4BB51F7B}"/>
    <cellStyle name="Valuta 8" xfId="263" xr:uid="{8006AA61-784D-47A9-B025-ACB06091C8FB}"/>
    <cellStyle name="Valuta 8 2" xfId="1892" xr:uid="{D569B101-1EE5-436A-A7DD-9FDAF80AA7F2}"/>
    <cellStyle name="Valuta 8 2 2" xfId="4748" xr:uid="{F193B2DF-F4AA-4321-AC15-1068EF344716}"/>
    <cellStyle name="Valuta 8 2 2 2" xfId="10457" xr:uid="{BECF070F-B894-459A-B9C7-72B3C33CA2B8}"/>
    <cellStyle name="Valuta 8 2 2 2 2" xfId="21874" xr:uid="{B5AC06F3-4046-4443-993C-FB7220FA4BF3}"/>
    <cellStyle name="Valuta 8 2 2 2 2 2" xfId="44711" xr:uid="{6CB04E2F-1A33-4BD8-89B9-704A5B09F8F7}"/>
    <cellStyle name="Valuta 8 2 2 2 3" xfId="33294" xr:uid="{68BAED85-26AE-4EC3-897E-AEEBF140FBA8}"/>
    <cellStyle name="Valuta 8 2 2 3" xfId="16166" xr:uid="{96191B0A-0AA4-4EBE-88A7-E4E48FBFEBBF}"/>
    <cellStyle name="Valuta 8 2 2 3 2" xfId="39003" xr:uid="{FAE9FB66-1F83-4B54-8C16-3A623DDB4E96}"/>
    <cellStyle name="Valuta 8 2 2 4" xfId="27586" xr:uid="{8E8E7262-1BF2-4AB9-97CD-2F726C8DE55B}"/>
    <cellStyle name="Valuta 8 2 3" xfId="7603" xr:uid="{00CB9232-B96B-4304-9A83-749F844862A1}"/>
    <cellStyle name="Valuta 8 2 3 2" xfId="19020" xr:uid="{E55E3837-EED7-4CE6-897A-6A9E479A4AC1}"/>
    <cellStyle name="Valuta 8 2 3 2 2" xfId="41857" xr:uid="{B0F90CB3-AFBB-4834-A790-8B67F2D91078}"/>
    <cellStyle name="Valuta 8 2 3 3" xfId="30440" xr:uid="{4CEDE447-F412-4295-AE4C-B3C7B05F2E0F}"/>
    <cellStyle name="Valuta 8 2 4" xfId="13312" xr:uid="{C7542195-4E18-422F-9B72-2BEA6181E49B}"/>
    <cellStyle name="Valuta 8 2 4 2" xfId="36149" xr:uid="{BDD3B6CC-9324-4E41-A905-9220319829A5}"/>
    <cellStyle name="Valuta 8 2 5" xfId="24732" xr:uid="{CD4C2A49-FD8F-4E61-AC91-95152BE07140}"/>
    <cellStyle name="Valuta 8 3" xfId="3321" xr:uid="{0DAADBA6-5062-4F83-9237-86BA9FA67D75}"/>
    <cellStyle name="Valuta 8 3 2" xfId="9030" xr:uid="{42C45179-01ED-46C5-A2AB-FA13B0D0ACA7}"/>
    <cellStyle name="Valuta 8 3 2 2" xfId="20447" xr:uid="{C4B077C6-D4A1-41D8-B24D-2632B0668E85}"/>
    <cellStyle name="Valuta 8 3 2 2 2" xfId="43284" xr:uid="{BB4CCC49-39AC-4244-B20F-12F8B573A48C}"/>
    <cellStyle name="Valuta 8 3 2 3" xfId="31867" xr:uid="{E55707D3-AC89-48A2-8B66-BEAC3C782788}"/>
    <cellStyle name="Valuta 8 3 3" xfId="14739" xr:uid="{86AEA4EB-9652-4B4B-A228-4BC4D4A55E65}"/>
    <cellStyle name="Valuta 8 3 3 2" xfId="37576" xr:uid="{C8909790-0EA8-44A2-AE79-EB4A3B89EF17}"/>
    <cellStyle name="Valuta 8 3 4" xfId="26159" xr:uid="{1D90D3C9-0E02-4F70-BA18-57903F34EAAF}"/>
    <cellStyle name="Valuta 8 4" xfId="6176" xr:uid="{75A047FB-C360-467B-9993-DF0DDC066797}"/>
    <cellStyle name="Valuta 8 4 2" xfId="17593" xr:uid="{D6076635-40AD-4BA5-B3D7-15E62AD71DEB}"/>
    <cellStyle name="Valuta 8 4 2 2" xfId="40430" xr:uid="{D2562525-B237-4698-A643-51B2AB4ACD0A}"/>
    <cellStyle name="Valuta 8 4 3" xfId="29013" xr:uid="{DDB1B46E-B9B4-4DEF-842A-E332188D8975}"/>
    <cellStyle name="Valuta 8 5" xfId="11885" xr:uid="{01193CAE-15B0-4383-9D44-ED70385662F6}"/>
    <cellStyle name="Valuta 8 5 2" xfId="34722" xr:uid="{2619F5BF-F78E-48E2-B195-655C082A572E}"/>
    <cellStyle name="Valuta 8 6" xfId="23305" xr:uid="{1FFFAB92-8B67-4993-8964-69503A982A66}"/>
    <cellStyle name="Valuta 9" xfId="56" xr:uid="{00000000-0005-0000-0000-000074000000}"/>
    <cellStyle name="Valuta 9 10" xfId="6059" xr:uid="{5FB628E4-5C09-474F-8328-39E959BE247A}"/>
    <cellStyle name="Valuta 9 10 2" xfId="17476" xr:uid="{A96D75FB-2778-4785-837A-3047381D439D}"/>
    <cellStyle name="Valuta 9 10 2 2" xfId="40313" xr:uid="{FF95386F-9DC8-405F-BECE-F063EE70D278}"/>
    <cellStyle name="Valuta 9 10 3" xfId="28896" xr:uid="{49469C23-7BEA-4CA4-A625-C5FB381008D1}"/>
    <cellStyle name="Valuta 9 11" xfId="11768" xr:uid="{53FA5E30-03C3-4DBC-A912-F2CBA103625F}"/>
    <cellStyle name="Valuta 9 11 2" xfId="34605" xr:uid="{9BF75B41-F391-47F4-A213-0649B9EF7B18}"/>
    <cellStyle name="Valuta 9 12" xfId="23188" xr:uid="{7C793814-87C1-410C-8B4C-3E271E8CFE27}"/>
    <cellStyle name="Valuta 9 2" xfId="104" xr:uid="{00000000-0005-0000-0000-000075000000}"/>
    <cellStyle name="Valuta 9 2 2" xfId="606" xr:uid="{BDA94ADB-E76E-4C1B-A54A-70FD10F8C857}"/>
    <cellStyle name="Valuta 9 2 2 2" xfId="2187" xr:uid="{0D8B7FAE-883A-4F8D-AA63-6FE6303B3EF5}"/>
    <cellStyle name="Valuta 9 2 2 2 2" xfId="5043" xr:uid="{51F1127A-31C5-4931-A5FE-C5F0A271483C}"/>
    <cellStyle name="Valuta 9 2 2 2 2 2" xfId="10751" xr:uid="{4E187844-6962-4DC4-83C5-1FAFE8EDB641}"/>
    <cellStyle name="Valuta 9 2 2 2 2 2 2" xfId="22169" xr:uid="{EC18F799-D771-48DA-93C2-38C74BF54F73}"/>
    <cellStyle name="Valuta 9 2 2 2 2 2 2 2" xfId="45006" xr:uid="{BEB3DCF8-EE3E-408B-826E-5E16A6D32C0C}"/>
    <cellStyle name="Valuta 9 2 2 2 2 2 3" xfId="33589" xr:uid="{4DF71541-461D-4102-BD3E-B7D881542F0E}"/>
    <cellStyle name="Valuta 9 2 2 2 2 3" xfId="16461" xr:uid="{6D80A171-FC5A-4828-A35B-2B5D639F397B}"/>
    <cellStyle name="Valuta 9 2 2 2 2 3 2" xfId="39298" xr:uid="{F02BB475-EE8D-4559-BBE4-BFD7C6B92956}"/>
    <cellStyle name="Valuta 9 2 2 2 2 4" xfId="27881" xr:uid="{3EC663ED-14AA-4B03-96D9-B1755BE439F3}"/>
    <cellStyle name="Valuta 9 2 2 2 3" xfId="7898" xr:uid="{2578A30B-D816-42E1-8297-D32214AC311D}"/>
    <cellStyle name="Valuta 9 2 2 2 3 2" xfId="19315" xr:uid="{FBB26467-FC87-4FCC-A5A8-A85AF40E2548}"/>
    <cellStyle name="Valuta 9 2 2 2 3 2 2" xfId="42152" xr:uid="{54710A6C-3F8F-48F5-97AE-9BBD90A5334C}"/>
    <cellStyle name="Valuta 9 2 2 2 3 3" xfId="30735" xr:uid="{1EC75C16-9397-4E53-9A6D-159B29795E9A}"/>
    <cellStyle name="Valuta 9 2 2 2 4" xfId="13607" xr:uid="{BD20A3BF-D739-4A69-B614-0759939CC574}"/>
    <cellStyle name="Valuta 9 2 2 2 4 2" xfId="36444" xr:uid="{FA1F7721-8E7A-4772-AF14-58E00A55ADA4}"/>
    <cellStyle name="Valuta 9 2 2 2 5" xfId="25027" xr:uid="{9F8CAAF1-5B2B-4688-BEA3-225980E81991}"/>
    <cellStyle name="Valuta 9 2 2 3" xfId="3616" xr:uid="{008943A7-D26E-4E7D-9BD5-3931384FF0BB}"/>
    <cellStyle name="Valuta 9 2 2 3 2" xfId="9325" xr:uid="{E2F4AB3D-24C3-4F90-9454-22DF131D5201}"/>
    <cellStyle name="Valuta 9 2 2 3 2 2" xfId="20742" xr:uid="{BCBE33AD-16AE-4C52-81E8-1BCD0000927A}"/>
    <cellStyle name="Valuta 9 2 2 3 2 2 2" xfId="43579" xr:uid="{AEF6FBD0-4725-4D7A-B1CE-E1AD6D54D788}"/>
    <cellStyle name="Valuta 9 2 2 3 2 3" xfId="32162" xr:uid="{0A5120F9-7E08-44BF-8BFA-3323C1B65C43}"/>
    <cellStyle name="Valuta 9 2 2 3 3" xfId="15034" xr:uid="{184D2582-5C18-441D-BB47-A5B7C815264B}"/>
    <cellStyle name="Valuta 9 2 2 3 3 2" xfId="37871" xr:uid="{6D4D635D-1928-4781-9E57-F0D0A30F6373}"/>
    <cellStyle name="Valuta 9 2 2 3 4" xfId="26454" xr:uid="{C6219F35-B896-42F3-BE38-4B4C8B435666}"/>
    <cellStyle name="Valuta 9 2 2 4" xfId="6471" xr:uid="{A30A192F-4DC8-4A5B-839E-E29AE2273C39}"/>
    <cellStyle name="Valuta 9 2 2 4 2" xfId="17888" xr:uid="{C2C6E624-2246-4AE0-9F63-92EE2E3F5566}"/>
    <cellStyle name="Valuta 9 2 2 4 2 2" xfId="40725" xr:uid="{15BFFF0E-4925-4589-81C6-5427373D51FD}"/>
    <cellStyle name="Valuta 9 2 2 4 3" xfId="29308" xr:uid="{EAA1F826-41EF-4600-910E-24FA41800690}"/>
    <cellStyle name="Valuta 9 2 2 5" xfId="12180" xr:uid="{0A239E39-46CB-4779-9EDA-9D1E8420B934}"/>
    <cellStyle name="Valuta 9 2 2 5 2" xfId="35017" xr:uid="{9A8B7340-9D70-4E3A-899D-7D59FE21D967}"/>
    <cellStyle name="Valuta 9 2 2 6" xfId="23600" xr:uid="{D031324A-C715-44DF-BE94-97305673C66B}"/>
    <cellStyle name="Valuta 9 2 3" xfId="1806" xr:uid="{1C2583E2-0444-45A9-AE42-50115B6B7BCD}"/>
    <cellStyle name="Valuta 9 2 3 2" xfId="4662" xr:uid="{D4FCB618-2E00-4BE4-A517-C377973A766A}"/>
    <cellStyle name="Valuta 9 2 3 2 2" xfId="10371" xr:uid="{E99B4DD2-0D45-4325-8A7A-126552A5F5FF}"/>
    <cellStyle name="Valuta 9 2 3 2 2 2" xfId="21788" xr:uid="{2B7E4C65-B9F8-4FE5-8477-8E57861F1EB5}"/>
    <cellStyle name="Valuta 9 2 3 2 2 2 2" xfId="44625" xr:uid="{A8FF2312-14D1-4A3B-8622-169574B15D36}"/>
    <cellStyle name="Valuta 9 2 3 2 2 3" xfId="33208" xr:uid="{1C23B509-4147-4F15-83FF-A589D7803E98}"/>
    <cellStyle name="Valuta 9 2 3 2 3" xfId="16080" xr:uid="{0E998C84-AD86-4A35-A47E-CF80B10E4FD3}"/>
    <cellStyle name="Valuta 9 2 3 2 3 2" xfId="38917" xr:uid="{51B691DF-D7BC-4C9A-948A-15021604153A}"/>
    <cellStyle name="Valuta 9 2 3 2 4" xfId="27500" xr:uid="{A0C8385D-AB32-4E47-AA5D-F24CC225850C}"/>
    <cellStyle name="Valuta 9 2 3 3" xfId="7517" xr:uid="{F00B63EC-EE59-43B0-818E-C9CA6A1099BE}"/>
    <cellStyle name="Valuta 9 2 3 3 2" xfId="18934" xr:uid="{E568DAD3-85A9-4AF1-860F-96B35C79E7E6}"/>
    <cellStyle name="Valuta 9 2 3 3 2 2" xfId="41771" xr:uid="{B343F8AD-40D9-4872-89F6-D136C7078D8E}"/>
    <cellStyle name="Valuta 9 2 3 3 3" xfId="30354" xr:uid="{24B70940-B2BB-4D71-A7DB-1FE4FF758DC9}"/>
    <cellStyle name="Valuta 9 2 3 4" xfId="13226" xr:uid="{69029C08-529B-416E-9C51-674CC97424BB}"/>
    <cellStyle name="Valuta 9 2 3 4 2" xfId="36063" xr:uid="{2DC2544C-7BBE-49CC-96A1-61F0A4D610D1}"/>
    <cellStyle name="Valuta 9 2 3 5" xfId="24646" xr:uid="{11924259-D280-4367-9520-AF6D92A7CA59}"/>
    <cellStyle name="Valuta 9 2 4" xfId="3235" xr:uid="{66F72B5F-3D04-444E-BD3F-9F7F74DA7FCE}"/>
    <cellStyle name="Valuta 9 2 4 2" xfId="8944" xr:uid="{55904415-37EB-4503-815D-6E1D683F664B}"/>
    <cellStyle name="Valuta 9 2 4 2 2" xfId="20361" xr:uid="{D87C1607-3FDD-459B-A88C-858F6B354021}"/>
    <cellStyle name="Valuta 9 2 4 2 2 2" xfId="43198" xr:uid="{5260FD42-2FD9-4C89-A4C9-0263C28B961B}"/>
    <cellStyle name="Valuta 9 2 4 2 3" xfId="31781" xr:uid="{03676312-6E19-486E-9799-D40803A9A472}"/>
    <cellStyle name="Valuta 9 2 4 3" xfId="14653" xr:uid="{EDE352F8-E9D6-4AF2-8993-267A9C668152}"/>
    <cellStyle name="Valuta 9 2 4 3 2" xfId="37490" xr:uid="{07909800-9E41-4EC5-AD91-896C3B88BDB0}"/>
    <cellStyle name="Valuta 9 2 4 4" xfId="26073" xr:uid="{BEB55E1D-4870-4CC3-9908-7ABD9D4F0084}"/>
    <cellStyle name="Valuta 9 2 5" xfId="6090" xr:uid="{9598087A-939E-480D-92C0-9D88FD40BD2F}"/>
    <cellStyle name="Valuta 9 2 5 2" xfId="17507" xr:uid="{DAA9F1CC-0273-463E-8636-B85755D44A5E}"/>
    <cellStyle name="Valuta 9 2 5 2 2" xfId="40344" xr:uid="{7AAA7820-451E-4A4A-932A-73C5B3518687}"/>
    <cellStyle name="Valuta 9 2 5 3" xfId="28927" xr:uid="{BA063FAC-7484-43AA-9481-1161A193EEBD}"/>
    <cellStyle name="Valuta 9 2 6" xfId="11799" xr:uid="{64892581-6276-4170-845E-20318E5CEA83}"/>
    <cellStyle name="Valuta 9 2 6 2" xfId="34636" xr:uid="{1B82F53D-5152-4BB0-ABA7-AE269D812FC5}"/>
    <cellStyle name="Valuta 9 2 7" xfId="23219" xr:uid="{54C2ED11-EF26-4D02-A9D8-37C9EE2A69DA}"/>
    <cellStyle name="Valuta 9 3" xfId="869" xr:uid="{F6495EAC-2BF2-40D5-B398-874C7D57A0D6}"/>
    <cellStyle name="Valuta 9 3 2" xfId="2404" xr:uid="{2238CD57-EDEC-4732-BA17-47BBB3C442D0}"/>
    <cellStyle name="Valuta 9 3 2 2" xfId="5260" xr:uid="{FBEA833A-DFBA-452B-958F-92810A0176E5}"/>
    <cellStyle name="Valuta 9 3 2 2 2" xfId="10968" xr:uid="{834D6DDC-F7B0-42D4-99F2-A394AD3F7D6E}"/>
    <cellStyle name="Valuta 9 3 2 2 2 2" xfId="22386" xr:uid="{431E3D28-02CA-48D3-A6AD-57EEBFE0D34C}"/>
    <cellStyle name="Valuta 9 3 2 2 2 2 2" xfId="45223" xr:uid="{0E27CD12-F309-42BE-AC93-26608CF68760}"/>
    <cellStyle name="Valuta 9 3 2 2 2 3" xfId="33806" xr:uid="{6C7F3695-9EDC-4578-B72E-41C6E8DD2F73}"/>
    <cellStyle name="Valuta 9 3 2 2 3" xfId="16678" xr:uid="{69957174-CF0E-412D-BAAE-0F1C1FB9554C}"/>
    <cellStyle name="Valuta 9 3 2 2 3 2" xfId="39515" xr:uid="{515D8103-56D8-44BE-8208-E8FA617FD51E}"/>
    <cellStyle name="Valuta 9 3 2 2 4" xfId="28098" xr:uid="{A109B9CE-00BD-4030-BBB4-78C420B2A6CB}"/>
    <cellStyle name="Valuta 9 3 2 3" xfId="8115" xr:uid="{51958FF8-0A5A-40E2-87C6-02BC6F98C1A0}"/>
    <cellStyle name="Valuta 9 3 2 3 2" xfId="19532" xr:uid="{2BE4A04E-75D0-4781-87C3-8B0E8C131572}"/>
    <cellStyle name="Valuta 9 3 2 3 2 2" xfId="42369" xr:uid="{1095DEC3-1124-4328-94E5-03888F8081FA}"/>
    <cellStyle name="Valuta 9 3 2 3 3" xfId="30952" xr:uid="{3AB67892-8E5C-4D23-A926-CC13DEE1A572}"/>
    <cellStyle name="Valuta 9 3 2 4" xfId="13824" xr:uid="{4C43AEBA-14B6-4F15-A081-3D89B3C58FD2}"/>
    <cellStyle name="Valuta 9 3 2 4 2" xfId="36661" xr:uid="{A08086BB-5EB2-4571-993D-55334EE63B69}"/>
    <cellStyle name="Valuta 9 3 2 5" xfId="25244" xr:uid="{7B7FBAA5-2670-4C9D-837B-23069E297D32}"/>
    <cellStyle name="Valuta 9 3 3" xfId="3833" xr:uid="{1553854E-7C11-4E2B-940D-C09E19CC2928}"/>
    <cellStyle name="Valuta 9 3 3 2" xfId="9542" xr:uid="{124CA46D-A42C-4ECE-933E-808438BF7774}"/>
    <cellStyle name="Valuta 9 3 3 2 2" xfId="20959" xr:uid="{709CD478-7099-43D6-BF27-A26F09D0E21C}"/>
    <cellStyle name="Valuta 9 3 3 2 2 2" xfId="43796" xr:uid="{03B6502B-E6CD-4D86-A07F-345F85A89FEF}"/>
    <cellStyle name="Valuta 9 3 3 2 3" xfId="32379" xr:uid="{FC93441F-7147-4BEC-A428-4B7C80797532}"/>
    <cellStyle name="Valuta 9 3 3 3" xfId="15251" xr:uid="{31254A32-75CD-44A7-9B9D-E53E1CDDFCCF}"/>
    <cellStyle name="Valuta 9 3 3 3 2" xfId="38088" xr:uid="{478A145A-C17F-4749-A8DC-212EFA758BF2}"/>
    <cellStyle name="Valuta 9 3 3 4" xfId="26671" xr:uid="{D1F1C380-E403-4FF3-8CF8-7E7466E8485D}"/>
    <cellStyle name="Valuta 9 3 4" xfId="6688" xr:uid="{1E1B4809-A48A-4809-901B-F0AF2E1277A8}"/>
    <cellStyle name="Valuta 9 3 4 2" xfId="18105" xr:uid="{0A3040AA-ED7B-4CED-A744-ADE99425970C}"/>
    <cellStyle name="Valuta 9 3 4 2 2" xfId="40942" xr:uid="{4DE5BF5D-468D-4F2F-8B7A-39D152831B4D}"/>
    <cellStyle name="Valuta 9 3 4 3" xfId="29525" xr:uid="{FEFBDB50-81F0-41D7-9AFA-DC08B492C0E8}"/>
    <cellStyle name="Valuta 9 3 5" xfId="12397" xr:uid="{E102EC85-AFE2-4A07-AFDA-02B765924486}"/>
    <cellStyle name="Valuta 9 3 5 2" xfId="35234" xr:uid="{C49A205B-0B95-4EA4-8F56-CD120D55FD1F}"/>
    <cellStyle name="Valuta 9 3 6" xfId="23817" xr:uid="{7A99209E-67D0-4BC7-82DC-7E1EE6DDF283}"/>
    <cellStyle name="Valuta 9 4" xfId="1116" xr:uid="{91936EFB-B12E-414E-9E9A-64142D8FE445}"/>
    <cellStyle name="Valuta 9 4 2" xfId="2621" xr:uid="{EE439CF7-F69C-49EF-8EBB-6795453309B4}"/>
    <cellStyle name="Valuta 9 4 2 2" xfId="5477" xr:uid="{0D983330-12EE-4B5C-9A38-3B9FF935A6F7}"/>
    <cellStyle name="Valuta 9 4 2 2 2" xfId="11185" xr:uid="{AC93BEC0-A2D0-4759-98FE-85EECBDC3155}"/>
    <cellStyle name="Valuta 9 4 2 2 2 2" xfId="22603" xr:uid="{F9EDE738-1180-42EB-9E89-C13021BEB741}"/>
    <cellStyle name="Valuta 9 4 2 2 2 2 2" xfId="45440" xr:uid="{34821137-4878-4416-8270-A10F6A0402E5}"/>
    <cellStyle name="Valuta 9 4 2 2 2 3" xfId="34023" xr:uid="{DBADC54E-6060-4429-8FD9-4B03ACF803F2}"/>
    <cellStyle name="Valuta 9 4 2 2 3" xfId="16895" xr:uid="{5A83CD01-5F2A-4523-A674-674174CDD3D4}"/>
    <cellStyle name="Valuta 9 4 2 2 3 2" xfId="39732" xr:uid="{8B9D109F-7794-4601-83BA-B7863E3790FC}"/>
    <cellStyle name="Valuta 9 4 2 2 4" xfId="28315" xr:uid="{7F72F568-EBA9-44F5-AB03-68E557B46C8E}"/>
    <cellStyle name="Valuta 9 4 2 3" xfId="8332" xr:uid="{6765E830-E5AC-4FEA-827A-FB752018370F}"/>
    <cellStyle name="Valuta 9 4 2 3 2" xfId="19749" xr:uid="{5E1A15B9-9799-49BE-960F-0AB35518033E}"/>
    <cellStyle name="Valuta 9 4 2 3 2 2" xfId="42586" xr:uid="{10ABDCE1-1664-4D08-AB85-65A38B4D4229}"/>
    <cellStyle name="Valuta 9 4 2 3 3" xfId="31169" xr:uid="{9514E38E-6F08-4B21-BB17-376B3A9393DC}"/>
    <cellStyle name="Valuta 9 4 2 4" xfId="14041" xr:uid="{2C69FF0F-65CF-4783-B364-AE24A3CD7A82}"/>
    <cellStyle name="Valuta 9 4 2 4 2" xfId="36878" xr:uid="{2ED0531D-2238-4F43-9290-9F14F0718EB7}"/>
    <cellStyle name="Valuta 9 4 2 5" xfId="25461" xr:uid="{1BDFD583-E77E-462D-9DA8-60A350739984}"/>
    <cellStyle name="Valuta 9 4 3" xfId="4050" xr:uid="{49074522-BF22-4715-BD98-7E50C9059BF6}"/>
    <cellStyle name="Valuta 9 4 3 2" xfId="9759" xr:uid="{7580C19B-3857-4E5B-90A5-A02E18A731A9}"/>
    <cellStyle name="Valuta 9 4 3 2 2" xfId="21176" xr:uid="{672B2F67-E0EE-4C32-95B6-C34692E02062}"/>
    <cellStyle name="Valuta 9 4 3 2 2 2" xfId="44013" xr:uid="{D599699F-3D74-42D6-8B83-93E174AD3088}"/>
    <cellStyle name="Valuta 9 4 3 2 3" xfId="32596" xr:uid="{50589166-21FB-4A4D-892C-8410E21160F6}"/>
    <cellStyle name="Valuta 9 4 3 3" xfId="15468" xr:uid="{DC6D5B6F-4939-4D6E-9391-A0DC902D89D3}"/>
    <cellStyle name="Valuta 9 4 3 3 2" xfId="38305" xr:uid="{EB15DD0A-2455-401D-8829-B299A61B71CF}"/>
    <cellStyle name="Valuta 9 4 3 4" xfId="26888" xr:uid="{B67CEE39-CE4E-484A-9044-00C5745B21D1}"/>
    <cellStyle name="Valuta 9 4 4" xfId="6905" xr:uid="{48BBAA82-E58A-4854-A8D2-66BEED7F510E}"/>
    <cellStyle name="Valuta 9 4 4 2" xfId="18322" xr:uid="{445BAAFB-C685-4516-A354-56FD5972161A}"/>
    <cellStyle name="Valuta 9 4 4 2 2" xfId="41159" xr:uid="{903EFBE5-CE50-420A-9E67-590ECF9F6179}"/>
    <cellStyle name="Valuta 9 4 4 3" xfId="29742" xr:uid="{78B87D01-8034-47AA-AB6A-46D3BB1690FF}"/>
    <cellStyle name="Valuta 9 4 5" xfId="12614" xr:uid="{AE8CF9FC-EC3E-402D-8186-1B93F0DD095E}"/>
    <cellStyle name="Valuta 9 4 5 2" xfId="35451" xr:uid="{89C5A636-3CF2-45A2-A160-E078CA2BBF56}"/>
    <cellStyle name="Valuta 9 4 6" xfId="24034" xr:uid="{70ECC9F0-0745-46CF-9A57-0DA94470A9CC}"/>
    <cellStyle name="Valuta 9 5" xfId="1363" xr:uid="{3CB32126-3B5D-4DB4-A042-CA8F9CA7052B}"/>
    <cellStyle name="Valuta 9 5 2" xfId="2838" xr:uid="{FB350F76-F5D4-4892-AD6C-203655CAF9B5}"/>
    <cellStyle name="Valuta 9 5 2 2" xfId="5694" xr:uid="{1D0540B0-84A4-409E-9BD7-862AC346D864}"/>
    <cellStyle name="Valuta 9 5 2 2 2" xfId="11402" xr:uid="{743C7E92-1022-4B4B-AF12-FE862BBD7D0D}"/>
    <cellStyle name="Valuta 9 5 2 2 2 2" xfId="22820" xr:uid="{B363C596-38A4-400C-8131-06816208DEF3}"/>
    <cellStyle name="Valuta 9 5 2 2 2 2 2" xfId="45657" xr:uid="{3412DA22-FBC2-444D-B038-48590BFB9F0E}"/>
    <cellStyle name="Valuta 9 5 2 2 2 3" xfId="34240" xr:uid="{CCF45982-7BD1-49B1-BA8B-4BA08A0510EC}"/>
    <cellStyle name="Valuta 9 5 2 2 3" xfId="17112" xr:uid="{1EE623E2-C6F3-4CF0-BC46-491D1A739BAB}"/>
    <cellStyle name="Valuta 9 5 2 2 3 2" xfId="39949" xr:uid="{FB946E79-07A7-4928-8BC9-6E0368914006}"/>
    <cellStyle name="Valuta 9 5 2 2 4" xfId="28532" xr:uid="{383DEDD5-780D-4513-BCCD-FD9DD5F5131F}"/>
    <cellStyle name="Valuta 9 5 2 3" xfId="8549" xr:uid="{7D735ADE-C7F0-409F-9EFC-79124055A3CD}"/>
    <cellStyle name="Valuta 9 5 2 3 2" xfId="19966" xr:uid="{CB45177D-DE5A-4C4B-94F1-DF056E6FECCC}"/>
    <cellStyle name="Valuta 9 5 2 3 2 2" xfId="42803" xr:uid="{714AEB83-C19B-430F-9185-11F6A42DCBF6}"/>
    <cellStyle name="Valuta 9 5 2 3 3" xfId="31386" xr:uid="{580CF855-5C4B-4468-8F65-FAA5B796A2F5}"/>
    <cellStyle name="Valuta 9 5 2 4" xfId="14258" xr:uid="{A1134606-EFF2-4B0E-9A06-CEAF52CB4BFC}"/>
    <cellStyle name="Valuta 9 5 2 4 2" xfId="37095" xr:uid="{A58AA020-0FEC-46D6-AA3F-9ED99D7EA394}"/>
    <cellStyle name="Valuta 9 5 2 5" xfId="25678" xr:uid="{FC9679C0-EF61-4A1D-99E2-35E0BC1EC5F3}"/>
    <cellStyle name="Valuta 9 5 3" xfId="4267" xr:uid="{AF676EA4-D85B-4F4A-AB13-AC3D2ACAA897}"/>
    <cellStyle name="Valuta 9 5 3 2" xfId="9976" xr:uid="{25C6AA0F-93DF-4553-8E0D-10AB80FA5282}"/>
    <cellStyle name="Valuta 9 5 3 2 2" xfId="21393" xr:uid="{173970BE-3F1C-4CB8-BF8C-E3D3D0F4E331}"/>
    <cellStyle name="Valuta 9 5 3 2 2 2" xfId="44230" xr:uid="{8310549A-DBEA-4F57-B6D2-DE173BE2B062}"/>
    <cellStyle name="Valuta 9 5 3 2 3" xfId="32813" xr:uid="{AC9735D1-B132-448C-A01A-B8C22FCB91D6}"/>
    <cellStyle name="Valuta 9 5 3 3" xfId="15685" xr:uid="{4D97EAD6-E76F-4074-B144-BA7D449D4364}"/>
    <cellStyle name="Valuta 9 5 3 3 2" xfId="38522" xr:uid="{C33E70CB-3FEF-4E6E-81A8-D8B045021540}"/>
    <cellStyle name="Valuta 9 5 3 4" xfId="27105" xr:uid="{CEB201AB-4F14-4581-BD87-0D7526C4BC51}"/>
    <cellStyle name="Valuta 9 5 4" xfId="7122" xr:uid="{BAC3FD4A-DB5B-49BC-8AF2-B3D462F41DD8}"/>
    <cellStyle name="Valuta 9 5 4 2" xfId="18539" xr:uid="{DB134EA0-3644-49C8-89DF-157A6A232B5E}"/>
    <cellStyle name="Valuta 9 5 4 2 2" xfId="41376" xr:uid="{621BD386-90D5-42AD-86B0-EBC9C8CF5655}"/>
    <cellStyle name="Valuta 9 5 4 3" xfId="29959" xr:uid="{59011C4D-F69D-4FB6-A4CE-98A431D47B91}"/>
    <cellStyle name="Valuta 9 5 5" xfId="12831" xr:uid="{5E705C79-028B-48AF-BB72-A6E00CF69326}"/>
    <cellStyle name="Valuta 9 5 5 2" xfId="35668" xr:uid="{871F37D6-02CD-4F53-8689-AC74C0A57CF4}"/>
    <cellStyle name="Valuta 9 5 6" xfId="24251" xr:uid="{62F30EAE-3D5E-4CF6-B665-DDD0BA4C02A2}"/>
    <cellStyle name="Valuta 9 6" xfId="1610" xr:uid="{340C8B18-EC3A-4D73-8C20-E338FAF9FC63}"/>
    <cellStyle name="Valuta 9 6 2" xfId="3055" xr:uid="{BE32F1C4-E88F-42E6-BEB3-001D3345E95D}"/>
    <cellStyle name="Valuta 9 6 2 2" xfId="5911" xr:uid="{10E50E48-5DA3-44DC-A8EA-0E9472727598}"/>
    <cellStyle name="Valuta 9 6 2 2 2" xfId="11619" xr:uid="{0FF286F4-FAA1-4CE8-801C-DB659564CCAE}"/>
    <cellStyle name="Valuta 9 6 2 2 2 2" xfId="23037" xr:uid="{C27A53F9-9F8B-485D-97F9-59E70212706A}"/>
    <cellStyle name="Valuta 9 6 2 2 2 2 2" xfId="45874" xr:uid="{944D1952-175E-4E64-894D-2B12023DA1B7}"/>
    <cellStyle name="Valuta 9 6 2 2 2 3" xfId="34457" xr:uid="{721FB277-44B2-4E1C-9E8D-22523CA0BCF1}"/>
    <cellStyle name="Valuta 9 6 2 2 3" xfId="17329" xr:uid="{1243458C-A832-41F2-B50A-AE172A92494E}"/>
    <cellStyle name="Valuta 9 6 2 2 3 2" xfId="40166" xr:uid="{742722C2-1A1C-4232-8017-42267CE4F718}"/>
    <cellStyle name="Valuta 9 6 2 2 4" xfId="28749" xr:uid="{56B4E565-5211-47FC-8B81-B9FEEF18AD7C}"/>
    <cellStyle name="Valuta 9 6 2 3" xfId="8766" xr:uid="{6034F751-D8CD-4652-B14F-DE604103C6A9}"/>
    <cellStyle name="Valuta 9 6 2 3 2" xfId="20183" xr:uid="{468F77DC-29B9-427F-89CA-094E1B58DF90}"/>
    <cellStyle name="Valuta 9 6 2 3 2 2" xfId="43020" xr:uid="{6C600247-AAA7-46EA-8CB9-350AF46B4C2C}"/>
    <cellStyle name="Valuta 9 6 2 3 3" xfId="31603" xr:uid="{AC9F675A-9213-43E8-8B70-EF2842547580}"/>
    <cellStyle name="Valuta 9 6 2 4" xfId="14475" xr:uid="{0AC2839D-8B3E-4411-AB03-2B16DA8F7BA8}"/>
    <cellStyle name="Valuta 9 6 2 4 2" xfId="37312" xr:uid="{000E5972-23BB-489B-AC3B-FBA77DBEFB90}"/>
    <cellStyle name="Valuta 9 6 2 5" xfId="25895" xr:uid="{8475F28D-7447-408C-9C0E-BA1BC7956222}"/>
    <cellStyle name="Valuta 9 6 3" xfId="4484" xr:uid="{2D634505-E4CA-4726-8BE6-21B5D6B56A55}"/>
    <cellStyle name="Valuta 9 6 3 2" xfId="10193" xr:uid="{0D31F297-4D19-427C-B498-C9A939B2FCB8}"/>
    <cellStyle name="Valuta 9 6 3 2 2" xfId="21610" xr:uid="{F8CF09AD-1932-4B28-922C-EFC73CF1A81F}"/>
    <cellStyle name="Valuta 9 6 3 2 2 2" xfId="44447" xr:uid="{CAF9A651-500F-43F0-AD7E-F39D76ED8AD0}"/>
    <cellStyle name="Valuta 9 6 3 2 3" xfId="33030" xr:uid="{79EFA007-80E3-4E8B-9436-A75F076B4EB7}"/>
    <cellStyle name="Valuta 9 6 3 3" xfId="15902" xr:uid="{2698B38F-12E0-47D4-862F-9B044C840496}"/>
    <cellStyle name="Valuta 9 6 3 3 2" xfId="38739" xr:uid="{DB2D1DB8-002B-4755-AEBD-0212F924FF8F}"/>
    <cellStyle name="Valuta 9 6 3 4" xfId="27322" xr:uid="{F34BDD16-5A68-4977-A48F-C57E3946C7F2}"/>
    <cellStyle name="Valuta 9 6 4" xfId="7339" xr:uid="{9C724479-46B5-4853-B5F2-5FDE9B81F382}"/>
    <cellStyle name="Valuta 9 6 4 2" xfId="18756" xr:uid="{82918961-2F68-4240-AA9B-4E3C0614A5CF}"/>
    <cellStyle name="Valuta 9 6 4 2 2" xfId="41593" xr:uid="{E818519A-F24D-40D9-B0EA-F449A42E3A27}"/>
    <cellStyle name="Valuta 9 6 4 3" xfId="30176" xr:uid="{BE62C510-B5BC-4DB7-AE29-936B14156E7A}"/>
    <cellStyle name="Valuta 9 6 5" xfId="13048" xr:uid="{12646904-93A8-45EB-9B69-531619D3DEBA}"/>
    <cellStyle name="Valuta 9 6 5 2" xfId="35885" xr:uid="{2B4069D7-19FD-41D6-B809-FEB76966FDE9}"/>
    <cellStyle name="Valuta 9 6 6" xfId="24468" xr:uid="{31037567-DEE1-419B-996D-DF648C40773A}"/>
    <cellStyle name="Valuta 9 7" xfId="338" xr:uid="{7E8979B4-7F80-4DA8-87F3-48F2FE435B72}"/>
    <cellStyle name="Valuta 9 7 2" xfId="1964" xr:uid="{08874166-839A-49A3-80CF-353F740BF34E}"/>
    <cellStyle name="Valuta 9 7 2 2" xfId="4820" xr:uid="{705D325E-7B95-42AB-A551-9BDEF1040643}"/>
    <cellStyle name="Valuta 9 7 2 2 2" xfId="10529" xr:uid="{3EB09C21-B9E9-49B0-B3AB-D2A338AE5C72}"/>
    <cellStyle name="Valuta 9 7 2 2 2 2" xfId="21946" xr:uid="{B5762135-E8CB-41CB-A17E-B12451B85B15}"/>
    <cellStyle name="Valuta 9 7 2 2 2 2 2" xfId="44783" xr:uid="{3107A239-9498-4BAF-AB82-44313A3AB107}"/>
    <cellStyle name="Valuta 9 7 2 2 2 3" xfId="33366" xr:uid="{6ABC29B0-A4BE-4ADF-89B0-87C13BB80840}"/>
    <cellStyle name="Valuta 9 7 2 2 3" xfId="16238" xr:uid="{5CE61C87-BE7C-4F89-8C64-A7366F748A49}"/>
    <cellStyle name="Valuta 9 7 2 2 3 2" xfId="39075" xr:uid="{D992D79A-6A8C-40B8-B5C7-DE6DBEC1781C}"/>
    <cellStyle name="Valuta 9 7 2 2 4" xfId="27658" xr:uid="{14E05E9B-4220-4FFC-AA49-10887039A160}"/>
    <cellStyle name="Valuta 9 7 2 3" xfId="7675" xr:uid="{421EC74A-25FD-430B-8335-F0AE49753679}"/>
    <cellStyle name="Valuta 9 7 2 3 2" xfId="19092" xr:uid="{1A4D5402-4D60-48C6-AAB5-B5443345467D}"/>
    <cellStyle name="Valuta 9 7 2 3 2 2" xfId="41929" xr:uid="{71C8F078-557C-4280-A253-678313F4D1F6}"/>
    <cellStyle name="Valuta 9 7 2 3 3" xfId="30512" xr:uid="{B6D3F93F-626E-433D-BBF0-36232C2AF3D3}"/>
    <cellStyle name="Valuta 9 7 2 4" xfId="13384" xr:uid="{0C9EDA68-DF15-47F9-A681-B78C5656295A}"/>
    <cellStyle name="Valuta 9 7 2 4 2" xfId="36221" xr:uid="{60DDAB2E-7150-4B83-973C-06993BFA5E07}"/>
    <cellStyle name="Valuta 9 7 2 5" xfId="24804" xr:uid="{A43A7890-DF3C-4D54-8C12-343EEF52FC50}"/>
    <cellStyle name="Valuta 9 7 3" xfId="3393" xr:uid="{B801396D-320F-4CC9-B57B-535FEFB718CC}"/>
    <cellStyle name="Valuta 9 7 3 2" xfId="9102" xr:uid="{98F0B4A0-ED30-4B24-ABEB-A44535710DE5}"/>
    <cellStyle name="Valuta 9 7 3 2 2" xfId="20519" xr:uid="{B83077D9-DB99-4F54-97E5-D5AD22B5024E}"/>
    <cellStyle name="Valuta 9 7 3 2 2 2" xfId="43356" xr:uid="{5BC7877D-5E6F-4CA1-A292-73AFA08A20E0}"/>
    <cellStyle name="Valuta 9 7 3 2 3" xfId="31939" xr:uid="{EA75805C-198C-4AF5-B53B-ADE0C4063378}"/>
    <cellStyle name="Valuta 9 7 3 3" xfId="14811" xr:uid="{7AEF19F2-AF46-4488-8782-1D0DE50089C3}"/>
    <cellStyle name="Valuta 9 7 3 3 2" xfId="37648" xr:uid="{95D27653-CCFB-42B3-90A6-9FF61D33E6CE}"/>
    <cellStyle name="Valuta 9 7 3 4" xfId="26231" xr:uid="{9B1A86F9-8401-4DCE-8A4F-9D74EB940D0B}"/>
    <cellStyle name="Valuta 9 7 4" xfId="6248" xr:uid="{EDF9464C-3679-46F5-A0E1-C981300DF7D9}"/>
    <cellStyle name="Valuta 9 7 4 2" xfId="17665" xr:uid="{D0F4D751-EB9E-409C-94B0-5D4AADF099F1}"/>
    <cellStyle name="Valuta 9 7 4 2 2" xfId="40502" xr:uid="{F1155AA7-BD22-47DF-8654-547C22EB3F34}"/>
    <cellStyle name="Valuta 9 7 4 3" xfId="29085" xr:uid="{6EF63C5C-47DF-4D20-93C7-554D4CD5545E}"/>
    <cellStyle name="Valuta 9 7 5" xfId="11957" xr:uid="{503A25BA-854D-45F7-9406-2F7BCB02B85C}"/>
    <cellStyle name="Valuta 9 7 5 2" xfId="34794" xr:uid="{361C5A5C-7A48-48CE-B8D2-FB62BE6F9F64}"/>
    <cellStyle name="Valuta 9 7 6" xfId="23377" xr:uid="{18520ADD-4A0C-4A08-9891-E632EF182913}"/>
    <cellStyle name="Valuta 9 8" xfId="1775" xr:uid="{C3DD2525-3823-4BF1-A5FF-7B5E01BFE5BC}"/>
    <cellStyle name="Valuta 9 8 2" xfId="4631" xr:uid="{716C023C-21F4-4906-ADE5-C473C93606CE}"/>
    <cellStyle name="Valuta 9 8 2 2" xfId="10340" xr:uid="{4D79C39F-26AA-4705-96B8-FF7FCCA8E4E9}"/>
    <cellStyle name="Valuta 9 8 2 2 2" xfId="21757" xr:uid="{68D72EE5-39F6-4ABA-96A8-D3086F18FB96}"/>
    <cellStyle name="Valuta 9 8 2 2 2 2" xfId="44594" xr:uid="{125B1618-1241-41EB-91E7-6171FFCC7AD1}"/>
    <cellStyle name="Valuta 9 8 2 2 3" xfId="33177" xr:uid="{C68EC9ED-26CB-423B-8E37-64DFC8966F55}"/>
    <cellStyle name="Valuta 9 8 2 3" xfId="16049" xr:uid="{065E6692-A3D7-423A-83E2-17DADD71AE58}"/>
    <cellStyle name="Valuta 9 8 2 3 2" xfId="38886" xr:uid="{8506F018-D838-4B5F-8D7A-5A596EC2E3AA}"/>
    <cellStyle name="Valuta 9 8 2 4" xfId="27469" xr:uid="{271B4370-C5AC-4C82-B597-DB6C15729799}"/>
    <cellStyle name="Valuta 9 8 3" xfId="7486" xr:uid="{2809E920-3D79-4F63-94D6-6597DB8EB511}"/>
    <cellStyle name="Valuta 9 8 3 2" xfId="18903" xr:uid="{6AFAD817-E39A-4D75-A2D2-2337EB675650}"/>
    <cellStyle name="Valuta 9 8 3 2 2" xfId="41740" xr:uid="{AFC7F8AB-6B97-48FA-B1AC-6515AD95E27F}"/>
    <cellStyle name="Valuta 9 8 3 3" xfId="30323" xr:uid="{7ED5DA9F-F1DB-4AB5-AE60-E82B84F92E75}"/>
    <cellStyle name="Valuta 9 8 4" xfId="13195" xr:uid="{50B13BC3-578B-4309-8D60-FD9AD9FC11C1}"/>
    <cellStyle name="Valuta 9 8 4 2" xfId="36032" xr:uid="{76ED544F-14CB-47DB-9752-FD816FAFB596}"/>
    <cellStyle name="Valuta 9 8 5" xfId="24615" xr:uid="{17C8FEAF-8303-48C9-BB91-42CC486B8E9E}"/>
    <cellStyle name="Valuta 9 9" xfId="3204" xr:uid="{616656A8-4807-4F31-85E5-E266ACC336AA}"/>
    <cellStyle name="Valuta 9 9 2" xfId="8913" xr:uid="{FDE7B8F0-8C22-4793-BBEB-FCD1B3577DA2}"/>
    <cellStyle name="Valuta 9 9 2 2" xfId="20330" xr:uid="{10DF85E2-2577-45F9-8632-14DBBBE96406}"/>
    <cellStyle name="Valuta 9 9 2 2 2" xfId="43167" xr:uid="{ACA2EEC9-3CFA-4EAA-BC91-84B94EC62312}"/>
    <cellStyle name="Valuta 9 9 2 3" xfId="31750" xr:uid="{BCCB1E8F-912B-4541-8629-339B6ED96F47}"/>
    <cellStyle name="Valuta 9 9 3" xfId="14622" xr:uid="{AB1EB561-08EF-4524-9CA5-AE705FDC2C5B}"/>
    <cellStyle name="Valuta 9 9 3 2" xfId="37459" xr:uid="{6EED61C6-CED4-4AFE-9707-07AA1D20FA55}"/>
    <cellStyle name="Valuta 9 9 4" xfId="26042" xr:uid="{9F675E6F-4B01-47A9-B64C-5E2E6C9EA67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edrcsr.it/wp-content/uploads/2023/08/Catalistino-5%C2%B0-Evoklima-link.pdf" TargetMode="External"/><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76200</xdr:colOff>
      <xdr:row>0</xdr:row>
      <xdr:rowOff>47625</xdr:rowOff>
    </xdr:from>
    <xdr:to>
      <xdr:col>21</xdr:col>
      <xdr:colOff>34290</xdr:colOff>
      <xdr:row>7</xdr:row>
      <xdr:rowOff>139168</xdr:rowOff>
    </xdr:to>
    <xdr:pic>
      <xdr:nvPicPr>
        <xdr:cNvPr id="945" name="Immagine 944">
          <a:extLst>
            <a:ext uri="{FF2B5EF4-FFF2-40B4-BE49-F238E27FC236}">
              <a16:creationId xmlns:a16="http://schemas.microsoft.com/office/drawing/2014/main" id="{00000000-0008-0000-0000-0000B1030000}"/>
            </a:ext>
          </a:extLst>
        </xdr:cNvPr>
        <xdr:cNvPicPr>
          <a:picLocks noChangeAspect="1"/>
        </xdr:cNvPicPr>
      </xdr:nvPicPr>
      <xdr:blipFill>
        <a:blip xmlns:r="http://schemas.openxmlformats.org/officeDocument/2006/relationships" r:embed="rId1"/>
        <a:stretch>
          <a:fillRect/>
        </a:stretch>
      </xdr:blipFill>
      <xdr:spPr>
        <a:xfrm>
          <a:off x="7724775" y="47625"/>
          <a:ext cx="3434715" cy="1425043"/>
        </a:xfrm>
        <a:prstGeom prst="rect">
          <a:avLst/>
        </a:prstGeom>
      </xdr:spPr>
    </xdr:pic>
    <xdr:clientData/>
  </xdr:twoCellAnchor>
  <xdr:twoCellAnchor editAs="oneCell">
    <xdr:from>
      <xdr:col>48</xdr:col>
      <xdr:colOff>28576</xdr:colOff>
      <xdr:row>3</xdr:row>
      <xdr:rowOff>114301</xdr:rowOff>
    </xdr:from>
    <xdr:to>
      <xdr:col>52</xdr:col>
      <xdr:colOff>415291</xdr:colOff>
      <xdr:row>8</xdr:row>
      <xdr:rowOff>110491</xdr:rowOff>
    </xdr:to>
    <xdr:pic>
      <xdr:nvPicPr>
        <xdr:cNvPr id="3" name="Immagine 2">
          <a:hlinkClick xmlns:r="http://schemas.openxmlformats.org/officeDocument/2006/relationships" r:id="rId2"/>
          <a:extLst>
            <a:ext uri="{FF2B5EF4-FFF2-40B4-BE49-F238E27FC236}">
              <a16:creationId xmlns:a16="http://schemas.microsoft.com/office/drawing/2014/main" id="{E578D64D-93C4-2875-C326-1C9E2DCCB646}"/>
            </a:ext>
          </a:extLst>
        </xdr:cNvPr>
        <xdr:cNvPicPr>
          <a:picLocks noChangeAspect="1"/>
        </xdr:cNvPicPr>
      </xdr:nvPicPr>
      <xdr:blipFill>
        <a:blip xmlns:r="http://schemas.openxmlformats.org/officeDocument/2006/relationships" r:embed="rId3"/>
        <a:stretch>
          <a:fillRect/>
        </a:stretch>
      </xdr:blipFill>
      <xdr:spPr>
        <a:xfrm>
          <a:off x="8905876" y="685801"/>
          <a:ext cx="948690" cy="948690"/>
        </a:xfrm>
        <a:prstGeom prst="rect">
          <a:avLst/>
        </a:prstGeom>
      </xdr:spPr>
    </xdr:pic>
    <xdr:clientData/>
  </xdr:twoCellAnchor>
  <xdr:oneCellAnchor>
    <xdr:from>
      <xdr:col>10</xdr:col>
      <xdr:colOff>0</xdr:colOff>
      <xdr:row>21928</xdr:row>
      <xdr:rowOff>0</xdr:rowOff>
    </xdr:from>
    <xdr:ext cx="47625" cy="9525"/>
    <xdr:pic>
      <xdr:nvPicPr>
        <xdr:cNvPr id="5148" name="Picture 1406" descr="spacer">
          <a:extLst>
            <a:ext uri="{FF2B5EF4-FFF2-40B4-BE49-F238E27FC236}">
              <a16:creationId xmlns:a16="http://schemas.microsoft.com/office/drawing/2014/main" id="{A63BF2A9-A0AF-45D2-97BD-77306FF385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49" name="Picture 1407" descr="spacer">
          <a:extLst>
            <a:ext uri="{FF2B5EF4-FFF2-40B4-BE49-F238E27FC236}">
              <a16:creationId xmlns:a16="http://schemas.microsoft.com/office/drawing/2014/main" id="{9D675715-505C-470A-9A18-504147DA613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50" name="Picture 1418" descr="spacer">
          <a:extLst>
            <a:ext uri="{FF2B5EF4-FFF2-40B4-BE49-F238E27FC236}">
              <a16:creationId xmlns:a16="http://schemas.microsoft.com/office/drawing/2014/main" id="{B9CB68A8-733C-4CED-A1C9-1E05D18608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51" name="Picture 1419" descr="spacer">
          <a:extLst>
            <a:ext uri="{FF2B5EF4-FFF2-40B4-BE49-F238E27FC236}">
              <a16:creationId xmlns:a16="http://schemas.microsoft.com/office/drawing/2014/main" id="{57D7047B-E823-4146-9510-C3C3433103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52" name="Picture 1750" descr="spacer">
          <a:extLst>
            <a:ext uri="{FF2B5EF4-FFF2-40B4-BE49-F238E27FC236}">
              <a16:creationId xmlns:a16="http://schemas.microsoft.com/office/drawing/2014/main" id="{247BF583-99DE-4C16-8ADE-0529660D03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53" name="Picture 1751" descr="spacer">
          <a:extLst>
            <a:ext uri="{FF2B5EF4-FFF2-40B4-BE49-F238E27FC236}">
              <a16:creationId xmlns:a16="http://schemas.microsoft.com/office/drawing/2014/main" id="{442E1A3E-A497-4084-B9BD-5B77016F29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54" name="Picture 1752" descr="spacer">
          <a:extLst>
            <a:ext uri="{FF2B5EF4-FFF2-40B4-BE49-F238E27FC236}">
              <a16:creationId xmlns:a16="http://schemas.microsoft.com/office/drawing/2014/main" id="{DD26EF0F-61C7-4D98-8183-1959016AA8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55" name="Picture 1753" descr="spacer">
          <a:extLst>
            <a:ext uri="{FF2B5EF4-FFF2-40B4-BE49-F238E27FC236}">
              <a16:creationId xmlns:a16="http://schemas.microsoft.com/office/drawing/2014/main" id="{EE2CE188-3482-45C9-B805-557718BBC6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56" name="Picture 1754" descr="spacer">
          <a:extLst>
            <a:ext uri="{FF2B5EF4-FFF2-40B4-BE49-F238E27FC236}">
              <a16:creationId xmlns:a16="http://schemas.microsoft.com/office/drawing/2014/main" id="{17016929-F50B-491B-B165-7BE35A6251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57" name="Picture 1755" descr="spacer">
          <a:extLst>
            <a:ext uri="{FF2B5EF4-FFF2-40B4-BE49-F238E27FC236}">
              <a16:creationId xmlns:a16="http://schemas.microsoft.com/office/drawing/2014/main" id="{9F86EE4C-0DD9-4DBC-A73B-8BFDD7E889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58" name="Picture 1756" descr="spacer">
          <a:extLst>
            <a:ext uri="{FF2B5EF4-FFF2-40B4-BE49-F238E27FC236}">
              <a16:creationId xmlns:a16="http://schemas.microsoft.com/office/drawing/2014/main" id="{E32B5542-02B5-4252-8E0E-C148EB3142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59" name="Picture 1757" descr="spacer">
          <a:extLst>
            <a:ext uri="{FF2B5EF4-FFF2-40B4-BE49-F238E27FC236}">
              <a16:creationId xmlns:a16="http://schemas.microsoft.com/office/drawing/2014/main" id="{55836C5D-A673-40D5-9DCF-AB8C697995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60" name="Picture 1758" descr="spacer">
          <a:extLst>
            <a:ext uri="{FF2B5EF4-FFF2-40B4-BE49-F238E27FC236}">
              <a16:creationId xmlns:a16="http://schemas.microsoft.com/office/drawing/2014/main" id="{57986511-DDA3-4439-8C76-BA84E424DA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61" name="Picture 1759" descr="spacer">
          <a:extLst>
            <a:ext uri="{FF2B5EF4-FFF2-40B4-BE49-F238E27FC236}">
              <a16:creationId xmlns:a16="http://schemas.microsoft.com/office/drawing/2014/main" id="{E3CF5FA4-8D14-42F8-A838-CF15A4E38A3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62" name="Picture 1760" descr="spacer">
          <a:extLst>
            <a:ext uri="{FF2B5EF4-FFF2-40B4-BE49-F238E27FC236}">
              <a16:creationId xmlns:a16="http://schemas.microsoft.com/office/drawing/2014/main" id="{4B9278B5-C3A0-42C2-BDBD-93B9BECE54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63" name="Picture 1761" descr="spacer">
          <a:extLst>
            <a:ext uri="{FF2B5EF4-FFF2-40B4-BE49-F238E27FC236}">
              <a16:creationId xmlns:a16="http://schemas.microsoft.com/office/drawing/2014/main" id="{759E1DE8-ED4C-4C4B-9633-A2E92788242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64" name="Picture 1762" descr="spacer">
          <a:extLst>
            <a:ext uri="{FF2B5EF4-FFF2-40B4-BE49-F238E27FC236}">
              <a16:creationId xmlns:a16="http://schemas.microsoft.com/office/drawing/2014/main" id="{8D80DBCB-9E92-42BE-8EF8-3CC4B607A3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65" name="Picture 1763" descr="spacer">
          <a:extLst>
            <a:ext uri="{FF2B5EF4-FFF2-40B4-BE49-F238E27FC236}">
              <a16:creationId xmlns:a16="http://schemas.microsoft.com/office/drawing/2014/main" id="{75A049B9-4665-4DED-AA12-FAFAFBBC86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66" name="Picture 1764" descr="spacer">
          <a:extLst>
            <a:ext uri="{FF2B5EF4-FFF2-40B4-BE49-F238E27FC236}">
              <a16:creationId xmlns:a16="http://schemas.microsoft.com/office/drawing/2014/main" id="{2FDD90DE-AF3A-4D96-BF77-99B3B7934A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67" name="Picture 1765" descr="spacer">
          <a:extLst>
            <a:ext uri="{FF2B5EF4-FFF2-40B4-BE49-F238E27FC236}">
              <a16:creationId xmlns:a16="http://schemas.microsoft.com/office/drawing/2014/main" id="{C93EC0AF-D0B0-4E11-A5F5-524D6A2BB4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68" name="Picture 7919" descr="spacer">
          <a:extLst>
            <a:ext uri="{FF2B5EF4-FFF2-40B4-BE49-F238E27FC236}">
              <a16:creationId xmlns:a16="http://schemas.microsoft.com/office/drawing/2014/main" id="{873854E9-7D8C-4EA3-9F4A-710530BE86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69" name="Picture 7920" descr="spacer">
          <a:extLst>
            <a:ext uri="{FF2B5EF4-FFF2-40B4-BE49-F238E27FC236}">
              <a16:creationId xmlns:a16="http://schemas.microsoft.com/office/drawing/2014/main" id="{F7B83E74-2679-46F7-AD46-8974A379F0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70" name="Picture 7921" descr="spacer">
          <a:extLst>
            <a:ext uri="{FF2B5EF4-FFF2-40B4-BE49-F238E27FC236}">
              <a16:creationId xmlns:a16="http://schemas.microsoft.com/office/drawing/2014/main" id="{014DB450-26A6-4AB0-83B1-EB9B4ED22E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71" name="Picture 7922" descr="spacer">
          <a:extLst>
            <a:ext uri="{FF2B5EF4-FFF2-40B4-BE49-F238E27FC236}">
              <a16:creationId xmlns:a16="http://schemas.microsoft.com/office/drawing/2014/main" id="{A9BBAA39-1F40-4EB7-B2E8-0EA44F43B7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72" name="Picture 7923" descr="spacer">
          <a:extLst>
            <a:ext uri="{FF2B5EF4-FFF2-40B4-BE49-F238E27FC236}">
              <a16:creationId xmlns:a16="http://schemas.microsoft.com/office/drawing/2014/main" id="{1A19CFC3-387A-464E-BAFD-1C203E9133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73" name="Picture 7924" descr="spacer">
          <a:extLst>
            <a:ext uri="{FF2B5EF4-FFF2-40B4-BE49-F238E27FC236}">
              <a16:creationId xmlns:a16="http://schemas.microsoft.com/office/drawing/2014/main" id="{51799706-666A-4B9F-9D42-5E77A316DDD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74" name="Picture 1252" descr="spacer">
          <a:extLst>
            <a:ext uri="{FF2B5EF4-FFF2-40B4-BE49-F238E27FC236}">
              <a16:creationId xmlns:a16="http://schemas.microsoft.com/office/drawing/2014/main" id="{DA2A63BC-CF2A-4F5F-B538-D6916D438D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75" name="Picture 1253" descr="spacer">
          <a:extLst>
            <a:ext uri="{FF2B5EF4-FFF2-40B4-BE49-F238E27FC236}">
              <a16:creationId xmlns:a16="http://schemas.microsoft.com/office/drawing/2014/main" id="{2FD70E11-CA1C-4347-A47B-CCD2E5181C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76" name="Picture 1406" descr="spacer">
          <a:extLst>
            <a:ext uri="{FF2B5EF4-FFF2-40B4-BE49-F238E27FC236}">
              <a16:creationId xmlns:a16="http://schemas.microsoft.com/office/drawing/2014/main" id="{1374A002-8A22-40A7-9223-850CA36E8C6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77" name="Picture 1407" descr="spacer">
          <a:extLst>
            <a:ext uri="{FF2B5EF4-FFF2-40B4-BE49-F238E27FC236}">
              <a16:creationId xmlns:a16="http://schemas.microsoft.com/office/drawing/2014/main" id="{42170319-DAFD-4769-9D11-BD926F9EB2D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78" name="Picture 1418" descr="spacer">
          <a:extLst>
            <a:ext uri="{FF2B5EF4-FFF2-40B4-BE49-F238E27FC236}">
              <a16:creationId xmlns:a16="http://schemas.microsoft.com/office/drawing/2014/main" id="{9F79890A-9C59-4835-B9CA-6B13A0AD5B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79" name="Picture 1419" descr="spacer">
          <a:extLst>
            <a:ext uri="{FF2B5EF4-FFF2-40B4-BE49-F238E27FC236}">
              <a16:creationId xmlns:a16="http://schemas.microsoft.com/office/drawing/2014/main" id="{581D0D7B-B363-4387-BC34-F2F11B5DD1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80" name="Picture 1750" descr="spacer">
          <a:extLst>
            <a:ext uri="{FF2B5EF4-FFF2-40B4-BE49-F238E27FC236}">
              <a16:creationId xmlns:a16="http://schemas.microsoft.com/office/drawing/2014/main" id="{345017FB-61F6-48CB-9E39-B7EE946503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81" name="Picture 1751" descr="spacer">
          <a:extLst>
            <a:ext uri="{FF2B5EF4-FFF2-40B4-BE49-F238E27FC236}">
              <a16:creationId xmlns:a16="http://schemas.microsoft.com/office/drawing/2014/main" id="{8C1E84BD-9871-4C64-9720-572158F68E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82" name="Picture 1752" descr="spacer">
          <a:extLst>
            <a:ext uri="{FF2B5EF4-FFF2-40B4-BE49-F238E27FC236}">
              <a16:creationId xmlns:a16="http://schemas.microsoft.com/office/drawing/2014/main" id="{AC78C640-436D-4634-8A9F-BBC2FE304A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83" name="Picture 1753" descr="spacer">
          <a:extLst>
            <a:ext uri="{FF2B5EF4-FFF2-40B4-BE49-F238E27FC236}">
              <a16:creationId xmlns:a16="http://schemas.microsoft.com/office/drawing/2014/main" id="{6763574B-B3EC-4516-A22F-DBEBE1C1843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84" name="Picture 1754" descr="spacer">
          <a:extLst>
            <a:ext uri="{FF2B5EF4-FFF2-40B4-BE49-F238E27FC236}">
              <a16:creationId xmlns:a16="http://schemas.microsoft.com/office/drawing/2014/main" id="{3976CB17-A582-4DE3-86ED-2F54C8A6D7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85" name="Picture 1755" descr="spacer">
          <a:extLst>
            <a:ext uri="{FF2B5EF4-FFF2-40B4-BE49-F238E27FC236}">
              <a16:creationId xmlns:a16="http://schemas.microsoft.com/office/drawing/2014/main" id="{196CD17D-0196-4704-B2DE-4F1F796AE6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86" name="Picture 1756" descr="spacer">
          <a:extLst>
            <a:ext uri="{FF2B5EF4-FFF2-40B4-BE49-F238E27FC236}">
              <a16:creationId xmlns:a16="http://schemas.microsoft.com/office/drawing/2014/main" id="{9D1F91DE-5310-4E84-AB50-4648275DAA3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87" name="Picture 1757" descr="spacer">
          <a:extLst>
            <a:ext uri="{FF2B5EF4-FFF2-40B4-BE49-F238E27FC236}">
              <a16:creationId xmlns:a16="http://schemas.microsoft.com/office/drawing/2014/main" id="{8789CEEC-9ECA-43BE-899C-55E0A78C2D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88" name="Picture 1758" descr="spacer">
          <a:extLst>
            <a:ext uri="{FF2B5EF4-FFF2-40B4-BE49-F238E27FC236}">
              <a16:creationId xmlns:a16="http://schemas.microsoft.com/office/drawing/2014/main" id="{25CFA420-F78E-464A-9BAF-CB3828C5E5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89" name="Picture 1759" descr="spacer">
          <a:extLst>
            <a:ext uri="{FF2B5EF4-FFF2-40B4-BE49-F238E27FC236}">
              <a16:creationId xmlns:a16="http://schemas.microsoft.com/office/drawing/2014/main" id="{59A6A478-76B8-41B4-978F-F8FF0DA6AD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90" name="Picture 1760" descr="spacer">
          <a:extLst>
            <a:ext uri="{FF2B5EF4-FFF2-40B4-BE49-F238E27FC236}">
              <a16:creationId xmlns:a16="http://schemas.microsoft.com/office/drawing/2014/main" id="{A4722529-C2E7-466E-BA89-50A3DB4272D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91" name="Picture 1761" descr="spacer">
          <a:extLst>
            <a:ext uri="{FF2B5EF4-FFF2-40B4-BE49-F238E27FC236}">
              <a16:creationId xmlns:a16="http://schemas.microsoft.com/office/drawing/2014/main" id="{CF57C79F-0485-4143-A36E-BB6109CA0C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92" name="Picture 1762" descr="spacer">
          <a:extLst>
            <a:ext uri="{FF2B5EF4-FFF2-40B4-BE49-F238E27FC236}">
              <a16:creationId xmlns:a16="http://schemas.microsoft.com/office/drawing/2014/main" id="{54BFF34C-7A72-472E-842B-AA7B93D4B8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93" name="Picture 1763" descr="spacer">
          <a:extLst>
            <a:ext uri="{FF2B5EF4-FFF2-40B4-BE49-F238E27FC236}">
              <a16:creationId xmlns:a16="http://schemas.microsoft.com/office/drawing/2014/main" id="{19EA68DA-3D99-4E88-8AAA-4A170067A8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94" name="Picture 1764" descr="spacer">
          <a:extLst>
            <a:ext uri="{FF2B5EF4-FFF2-40B4-BE49-F238E27FC236}">
              <a16:creationId xmlns:a16="http://schemas.microsoft.com/office/drawing/2014/main" id="{052DEB48-8DAD-4919-88B6-218E11F1EDE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95" name="Picture 1765" descr="spacer">
          <a:extLst>
            <a:ext uri="{FF2B5EF4-FFF2-40B4-BE49-F238E27FC236}">
              <a16:creationId xmlns:a16="http://schemas.microsoft.com/office/drawing/2014/main" id="{B48D42F7-4061-4A54-8D2D-F7AE59D7283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96" name="Picture 7919" descr="spacer">
          <a:extLst>
            <a:ext uri="{FF2B5EF4-FFF2-40B4-BE49-F238E27FC236}">
              <a16:creationId xmlns:a16="http://schemas.microsoft.com/office/drawing/2014/main" id="{11DE7EA6-141C-4584-B32F-DE7DB70682C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97" name="Picture 7920" descr="spacer">
          <a:extLst>
            <a:ext uri="{FF2B5EF4-FFF2-40B4-BE49-F238E27FC236}">
              <a16:creationId xmlns:a16="http://schemas.microsoft.com/office/drawing/2014/main" id="{B01FB53D-D895-49B2-BAED-81253117FF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98" name="Picture 7921" descr="spacer">
          <a:extLst>
            <a:ext uri="{FF2B5EF4-FFF2-40B4-BE49-F238E27FC236}">
              <a16:creationId xmlns:a16="http://schemas.microsoft.com/office/drawing/2014/main" id="{8D136945-5AA9-43D9-92FF-5CDEB3909C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199" name="Picture 7922" descr="spacer">
          <a:extLst>
            <a:ext uri="{FF2B5EF4-FFF2-40B4-BE49-F238E27FC236}">
              <a16:creationId xmlns:a16="http://schemas.microsoft.com/office/drawing/2014/main" id="{45FF52AC-0119-4982-9253-BB20FEE1F9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00" name="Picture 7923" descr="spacer">
          <a:extLst>
            <a:ext uri="{FF2B5EF4-FFF2-40B4-BE49-F238E27FC236}">
              <a16:creationId xmlns:a16="http://schemas.microsoft.com/office/drawing/2014/main" id="{3AACCEA8-F0C3-4DB9-8BB8-6A7B95D4D71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01" name="Picture 7924" descr="spacer">
          <a:extLst>
            <a:ext uri="{FF2B5EF4-FFF2-40B4-BE49-F238E27FC236}">
              <a16:creationId xmlns:a16="http://schemas.microsoft.com/office/drawing/2014/main" id="{D7339771-E423-42AB-9BD8-46BF58C58E8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02" name="Picture 1252" descr="spacer">
          <a:extLst>
            <a:ext uri="{FF2B5EF4-FFF2-40B4-BE49-F238E27FC236}">
              <a16:creationId xmlns:a16="http://schemas.microsoft.com/office/drawing/2014/main" id="{7C1E5F9A-D0FE-4E9D-A541-CEEFA8E178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03" name="Picture 1253" descr="spacer">
          <a:extLst>
            <a:ext uri="{FF2B5EF4-FFF2-40B4-BE49-F238E27FC236}">
              <a16:creationId xmlns:a16="http://schemas.microsoft.com/office/drawing/2014/main" id="{5DA8B3C3-BAAE-44A3-9218-23924C3D99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04" name="Picture 1406" descr="spacer">
          <a:extLst>
            <a:ext uri="{FF2B5EF4-FFF2-40B4-BE49-F238E27FC236}">
              <a16:creationId xmlns:a16="http://schemas.microsoft.com/office/drawing/2014/main" id="{6EA4D7BB-F1BF-40E5-80B1-4327A44754C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05" name="Picture 1407" descr="spacer">
          <a:extLst>
            <a:ext uri="{FF2B5EF4-FFF2-40B4-BE49-F238E27FC236}">
              <a16:creationId xmlns:a16="http://schemas.microsoft.com/office/drawing/2014/main" id="{B745FD22-3FF7-4ABD-96F6-32C0E694DA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06" name="Picture 1418" descr="spacer">
          <a:extLst>
            <a:ext uri="{FF2B5EF4-FFF2-40B4-BE49-F238E27FC236}">
              <a16:creationId xmlns:a16="http://schemas.microsoft.com/office/drawing/2014/main" id="{C1A22832-9291-48A2-8DB3-451CB93A11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07" name="Picture 1419" descr="spacer">
          <a:extLst>
            <a:ext uri="{FF2B5EF4-FFF2-40B4-BE49-F238E27FC236}">
              <a16:creationId xmlns:a16="http://schemas.microsoft.com/office/drawing/2014/main" id="{00D37611-7D3F-441B-985C-1E9E6FF1C2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08" name="Picture 1750" descr="spacer">
          <a:extLst>
            <a:ext uri="{FF2B5EF4-FFF2-40B4-BE49-F238E27FC236}">
              <a16:creationId xmlns:a16="http://schemas.microsoft.com/office/drawing/2014/main" id="{FB1D873B-6B17-44DE-82A1-643752CA1D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09" name="Picture 1751" descr="spacer">
          <a:extLst>
            <a:ext uri="{FF2B5EF4-FFF2-40B4-BE49-F238E27FC236}">
              <a16:creationId xmlns:a16="http://schemas.microsoft.com/office/drawing/2014/main" id="{EBD4632A-C591-4560-9AE3-30E6B9DF42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10" name="Picture 1752" descr="spacer">
          <a:extLst>
            <a:ext uri="{FF2B5EF4-FFF2-40B4-BE49-F238E27FC236}">
              <a16:creationId xmlns:a16="http://schemas.microsoft.com/office/drawing/2014/main" id="{B35061C4-1BE5-4823-9810-1481A46191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11" name="Picture 1753" descr="spacer">
          <a:extLst>
            <a:ext uri="{FF2B5EF4-FFF2-40B4-BE49-F238E27FC236}">
              <a16:creationId xmlns:a16="http://schemas.microsoft.com/office/drawing/2014/main" id="{C116B150-E5CC-4143-B84E-A8B986E40F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12" name="Picture 1754" descr="spacer">
          <a:extLst>
            <a:ext uri="{FF2B5EF4-FFF2-40B4-BE49-F238E27FC236}">
              <a16:creationId xmlns:a16="http://schemas.microsoft.com/office/drawing/2014/main" id="{48674362-F7B0-4F30-B47F-4901C2DC2D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13" name="Picture 1755" descr="spacer">
          <a:extLst>
            <a:ext uri="{FF2B5EF4-FFF2-40B4-BE49-F238E27FC236}">
              <a16:creationId xmlns:a16="http://schemas.microsoft.com/office/drawing/2014/main" id="{F17D46C6-E657-4F4D-BA6F-A80A1CD10B4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14" name="Picture 1756" descr="spacer">
          <a:extLst>
            <a:ext uri="{FF2B5EF4-FFF2-40B4-BE49-F238E27FC236}">
              <a16:creationId xmlns:a16="http://schemas.microsoft.com/office/drawing/2014/main" id="{45161708-B628-49A7-AAAA-0C602BFBEE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15" name="Picture 1757" descr="spacer">
          <a:extLst>
            <a:ext uri="{FF2B5EF4-FFF2-40B4-BE49-F238E27FC236}">
              <a16:creationId xmlns:a16="http://schemas.microsoft.com/office/drawing/2014/main" id="{3FEE6EB7-9AED-4089-B6FA-90A0480838E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16" name="Picture 1758" descr="spacer">
          <a:extLst>
            <a:ext uri="{FF2B5EF4-FFF2-40B4-BE49-F238E27FC236}">
              <a16:creationId xmlns:a16="http://schemas.microsoft.com/office/drawing/2014/main" id="{5B362C2A-6883-4EAA-9BE2-5CE099E3F26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17" name="Picture 1759" descr="spacer">
          <a:extLst>
            <a:ext uri="{FF2B5EF4-FFF2-40B4-BE49-F238E27FC236}">
              <a16:creationId xmlns:a16="http://schemas.microsoft.com/office/drawing/2014/main" id="{D174979C-7FF9-428F-87BC-C16804AE98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18" name="Picture 1760" descr="spacer">
          <a:extLst>
            <a:ext uri="{FF2B5EF4-FFF2-40B4-BE49-F238E27FC236}">
              <a16:creationId xmlns:a16="http://schemas.microsoft.com/office/drawing/2014/main" id="{EAD31007-0156-4A7B-9C83-578B88C7CE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19" name="Picture 1761" descr="spacer">
          <a:extLst>
            <a:ext uri="{FF2B5EF4-FFF2-40B4-BE49-F238E27FC236}">
              <a16:creationId xmlns:a16="http://schemas.microsoft.com/office/drawing/2014/main" id="{A4E75AC6-7168-4591-839E-123394AFFCE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20" name="Picture 1762" descr="spacer">
          <a:extLst>
            <a:ext uri="{FF2B5EF4-FFF2-40B4-BE49-F238E27FC236}">
              <a16:creationId xmlns:a16="http://schemas.microsoft.com/office/drawing/2014/main" id="{5D79BD7F-AE61-443C-9D85-F59FB43D22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21" name="Picture 1763" descr="spacer">
          <a:extLst>
            <a:ext uri="{FF2B5EF4-FFF2-40B4-BE49-F238E27FC236}">
              <a16:creationId xmlns:a16="http://schemas.microsoft.com/office/drawing/2014/main" id="{A351302B-E84A-4B43-AB5D-72FF0B5F16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22" name="Picture 1764" descr="spacer">
          <a:extLst>
            <a:ext uri="{FF2B5EF4-FFF2-40B4-BE49-F238E27FC236}">
              <a16:creationId xmlns:a16="http://schemas.microsoft.com/office/drawing/2014/main" id="{D9FBF600-0445-4DEA-8281-176DE4819B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23" name="Picture 1765" descr="spacer">
          <a:extLst>
            <a:ext uri="{FF2B5EF4-FFF2-40B4-BE49-F238E27FC236}">
              <a16:creationId xmlns:a16="http://schemas.microsoft.com/office/drawing/2014/main" id="{90043919-D693-4C93-B657-948DE5FCFB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24" name="Picture 7919" descr="spacer">
          <a:extLst>
            <a:ext uri="{FF2B5EF4-FFF2-40B4-BE49-F238E27FC236}">
              <a16:creationId xmlns:a16="http://schemas.microsoft.com/office/drawing/2014/main" id="{33417243-D735-49ED-AEFD-4B249D524E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25" name="Picture 7920" descr="spacer">
          <a:extLst>
            <a:ext uri="{FF2B5EF4-FFF2-40B4-BE49-F238E27FC236}">
              <a16:creationId xmlns:a16="http://schemas.microsoft.com/office/drawing/2014/main" id="{00E151C5-050F-495D-8BBA-85240656528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26" name="Picture 7921" descr="spacer">
          <a:extLst>
            <a:ext uri="{FF2B5EF4-FFF2-40B4-BE49-F238E27FC236}">
              <a16:creationId xmlns:a16="http://schemas.microsoft.com/office/drawing/2014/main" id="{8F25330B-C51F-47BC-8FD7-9226FA9430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27" name="Picture 7922" descr="spacer">
          <a:extLst>
            <a:ext uri="{FF2B5EF4-FFF2-40B4-BE49-F238E27FC236}">
              <a16:creationId xmlns:a16="http://schemas.microsoft.com/office/drawing/2014/main" id="{1DB7BD9E-7DE9-47F4-816F-366A391DF3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28" name="Picture 7923" descr="spacer">
          <a:extLst>
            <a:ext uri="{FF2B5EF4-FFF2-40B4-BE49-F238E27FC236}">
              <a16:creationId xmlns:a16="http://schemas.microsoft.com/office/drawing/2014/main" id="{A137349A-766F-4F60-B8D6-2F55A8B107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29" name="Picture 7924" descr="spacer">
          <a:extLst>
            <a:ext uri="{FF2B5EF4-FFF2-40B4-BE49-F238E27FC236}">
              <a16:creationId xmlns:a16="http://schemas.microsoft.com/office/drawing/2014/main" id="{B1632BBB-78E5-445C-9500-4267A0EA3E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30" name="Picture 1252" descr="spacer">
          <a:extLst>
            <a:ext uri="{FF2B5EF4-FFF2-40B4-BE49-F238E27FC236}">
              <a16:creationId xmlns:a16="http://schemas.microsoft.com/office/drawing/2014/main" id="{6986197F-6B46-40F1-BB37-D44A5402AE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31" name="Picture 1253" descr="spacer">
          <a:extLst>
            <a:ext uri="{FF2B5EF4-FFF2-40B4-BE49-F238E27FC236}">
              <a16:creationId xmlns:a16="http://schemas.microsoft.com/office/drawing/2014/main" id="{33869EBD-683B-4E70-84C9-9AC2C6F8C6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32" name="Picture 1406" descr="spacer">
          <a:extLst>
            <a:ext uri="{FF2B5EF4-FFF2-40B4-BE49-F238E27FC236}">
              <a16:creationId xmlns:a16="http://schemas.microsoft.com/office/drawing/2014/main" id="{0D8E8604-4E72-45B4-A05C-57073156B9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33" name="Picture 1407" descr="spacer">
          <a:extLst>
            <a:ext uri="{FF2B5EF4-FFF2-40B4-BE49-F238E27FC236}">
              <a16:creationId xmlns:a16="http://schemas.microsoft.com/office/drawing/2014/main" id="{037F6F50-5CAF-45B4-B5CA-5AE887835D0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34" name="Picture 1418" descr="spacer">
          <a:extLst>
            <a:ext uri="{FF2B5EF4-FFF2-40B4-BE49-F238E27FC236}">
              <a16:creationId xmlns:a16="http://schemas.microsoft.com/office/drawing/2014/main" id="{C64D7E93-0B4B-4B4A-961F-9EF9940D74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35" name="Picture 1419" descr="spacer">
          <a:extLst>
            <a:ext uri="{FF2B5EF4-FFF2-40B4-BE49-F238E27FC236}">
              <a16:creationId xmlns:a16="http://schemas.microsoft.com/office/drawing/2014/main" id="{5E62AF93-2A84-4C86-8CB7-00DFD5F4AD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36" name="Picture 1750" descr="spacer">
          <a:extLst>
            <a:ext uri="{FF2B5EF4-FFF2-40B4-BE49-F238E27FC236}">
              <a16:creationId xmlns:a16="http://schemas.microsoft.com/office/drawing/2014/main" id="{B56C5639-E8C1-4A2F-B6A1-9E38EDC6A3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37" name="Picture 1751" descr="spacer">
          <a:extLst>
            <a:ext uri="{FF2B5EF4-FFF2-40B4-BE49-F238E27FC236}">
              <a16:creationId xmlns:a16="http://schemas.microsoft.com/office/drawing/2014/main" id="{FBE760DB-9CF8-42D2-97A2-DA09FFC8AA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38" name="Picture 1752" descr="spacer">
          <a:extLst>
            <a:ext uri="{FF2B5EF4-FFF2-40B4-BE49-F238E27FC236}">
              <a16:creationId xmlns:a16="http://schemas.microsoft.com/office/drawing/2014/main" id="{56FB8C8C-0EFF-4051-9D8C-B8A6D69B7B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39" name="Picture 1753" descr="spacer">
          <a:extLst>
            <a:ext uri="{FF2B5EF4-FFF2-40B4-BE49-F238E27FC236}">
              <a16:creationId xmlns:a16="http://schemas.microsoft.com/office/drawing/2014/main" id="{A3C5E719-0AF2-42C4-AE2B-5AA5D422F3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40" name="Picture 1754" descr="spacer">
          <a:extLst>
            <a:ext uri="{FF2B5EF4-FFF2-40B4-BE49-F238E27FC236}">
              <a16:creationId xmlns:a16="http://schemas.microsoft.com/office/drawing/2014/main" id="{03AA68CD-A656-4740-A780-0E81AA56EB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41" name="Picture 1755" descr="spacer">
          <a:extLst>
            <a:ext uri="{FF2B5EF4-FFF2-40B4-BE49-F238E27FC236}">
              <a16:creationId xmlns:a16="http://schemas.microsoft.com/office/drawing/2014/main" id="{C249127D-6EB3-45DD-BBF3-F402DC1E87B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42" name="Picture 1756" descr="spacer">
          <a:extLst>
            <a:ext uri="{FF2B5EF4-FFF2-40B4-BE49-F238E27FC236}">
              <a16:creationId xmlns:a16="http://schemas.microsoft.com/office/drawing/2014/main" id="{AC0FA592-F7D4-445F-82AB-3397AB3545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43" name="Picture 1757" descr="spacer">
          <a:extLst>
            <a:ext uri="{FF2B5EF4-FFF2-40B4-BE49-F238E27FC236}">
              <a16:creationId xmlns:a16="http://schemas.microsoft.com/office/drawing/2014/main" id="{27239590-83E8-45CF-A42A-41905AB6FA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44" name="Picture 1758" descr="spacer">
          <a:extLst>
            <a:ext uri="{FF2B5EF4-FFF2-40B4-BE49-F238E27FC236}">
              <a16:creationId xmlns:a16="http://schemas.microsoft.com/office/drawing/2014/main" id="{79DE7BEE-D0BC-4360-9FA0-9495DEFF4AE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45" name="Picture 1759" descr="spacer">
          <a:extLst>
            <a:ext uri="{FF2B5EF4-FFF2-40B4-BE49-F238E27FC236}">
              <a16:creationId xmlns:a16="http://schemas.microsoft.com/office/drawing/2014/main" id="{8C46AD58-74D9-4654-9C81-F8F69C8CA5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46" name="Picture 1760" descr="spacer">
          <a:extLst>
            <a:ext uri="{FF2B5EF4-FFF2-40B4-BE49-F238E27FC236}">
              <a16:creationId xmlns:a16="http://schemas.microsoft.com/office/drawing/2014/main" id="{1DAEA91A-254A-49C1-874F-34AE8C8FF6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47" name="Picture 1761" descr="spacer">
          <a:extLst>
            <a:ext uri="{FF2B5EF4-FFF2-40B4-BE49-F238E27FC236}">
              <a16:creationId xmlns:a16="http://schemas.microsoft.com/office/drawing/2014/main" id="{9ECCC019-C1D4-4240-8AB2-025FD1D2BA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48" name="Picture 1762" descr="spacer">
          <a:extLst>
            <a:ext uri="{FF2B5EF4-FFF2-40B4-BE49-F238E27FC236}">
              <a16:creationId xmlns:a16="http://schemas.microsoft.com/office/drawing/2014/main" id="{FB6547A1-8D40-48E1-B581-A7778600482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49" name="Picture 1763" descr="spacer">
          <a:extLst>
            <a:ext uri="{FF2B5EF4-FFF2-40B4-BE49-F238E27FC236}">
              <a16:creationId xmlns:a16="http://schemas.microsoft.com/office/drawing/2014/main" id="{7316CF78-8726-4590-8763-72736170E7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50" name="Picture 1764" descr="spacer">
          <a:extLst>
            <a:ext uri="{FF2B5EF4-FFF2-40B4-BE49-F238E27FC236}">
              <a16:creationId xmlns:a16="http://schemas.microsoft.com/office/drawing/2014/main" id="{C77A1374-C5B0-4F7D-88E5-DC6A6CDFA5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51" name="Picture 1765" descr="spacer">
          <a:extLst>
            <a:ext uri="{FF2B5EF4-FFF2-40B4-BE49-F238E27FC236}">
              <a16:creationId xmlns:a16="http://schemas.microsoft.com/office/drawing/2014/main" id="{4930CECF-7F4D-40BD-AC9A-27F5EC40D6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52" name="Picture 7919" descr="spacer">
          <a:extLst>
            <a:ext uri="{FF2B5EF4-FFF2-40B4-BE49-F238E27FC236}">
              <a16:creationId xmlns:a16="http://schemas.microsoft.com/office/drawing/2014/main" id="{634EECC3-A40B-419D-98E1-C654E98C80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53" name="Picture 7920" descr="spacer">
          <a:extLst>
            <a:ext uri="{FF2B5EF4-FFF2-40B4-BE49-F238E27FC236}">
              <a16:creationId xmlns:a16="http://schemas.microsoft.com/office/drawing/2014/main" id="{A13ADBD7-B108-4E9F-B525-52B11E3EC42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54" name="Picture 7921" descr="spacer">
          <a:extLst>
            <a:ext uri="{FF2B5EF4-FFF2-40B4-BE49-F238E27FC236}">
              <a16:creationId xmlns:a16="http://schemas.microsoft.com/office/drawing/2014/main" id="{FA825C5C-E0AA-4EBE-B294-24A432B50D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55" name="Picture 7922" descr="spacer">
          <a:extLst>
            <a:ext uri="{FF2B5EF4-FFF2-40B4-BE49-F238E27FC236}">
              <a16:creationId xmlns:a16="http://schemas.microsoft.com/office/drawing/2014/main" id="{8E1EDAE9-A340-4285-B9C6-1952EB16EE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56" name="Picture 7923" descr="spacer">
          <a:extLst>
            <a:ext uri="{FF2B5EF4-FFF2-40B4-BE49-F238E27FC236}">
              <a16:creationId xmlns:a16="http://schemas.microsoft.com/office/drawing/2014/main" id="{97C7B3AE-DE55-4D19-A10E-C3E37DCB6B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57" name="Picture 7924" descr="spacer">
          <a:extLst>
            <a:ext uri="{FF2B5EF4-FFF2-40B4-BE49-F238E27FC236}">
              <a16:creationId xmlns:a16="http://schemas.microsoft.com/office/drawing/2014/main" id="{DF798D8E-4368-401B-9C33-CA7B7D89BF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58" name="Picture 1252" descr="spacer">
          <a:extLst>
            <a:ext uri="{FF2B5EF4-FFF2-40B4-BE49-F238E27FC236}">
              <a16:creationId xmlns:a16="http://schemas.microsoft.com/office/drawing/2014/main" id="{6C243693-470E-4502-8548-0516595EF7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59" name="Picture 1253" descr="spacer">
          <a:extLst>
            <a:ext uri="{FF2B5EF4-FFF2-40B4-BE49-F238E27FC236}">
              <a16:creationId xmlns:a16="http://schemas.microsoft.com/office/drawing/2014/main" id="{CEF1946F-D45C-4E5A-AA5C-DE5EAA68E3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64" name="Picture 1406" descr="spacer">
          <a:extLst>
            <a:ext uri="{FF2B5EF4-FFF2-40B4-BE49-F238E27FC236}">
              <a16:creationId xmlns:a16="http://schemas.microsoft.com/office/drawing/2014/main" id="{605CE21B-A265-4ED1-91D2-17714291A2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65" name="Picture 1407" descr="spacer">
          <a:extLst>
            <a:ext uri="{FF2B5EF4-FFF2-40B4-BE49-F238E27FC236}">
              <a16:creationId xmlns:a16="http://schemas.microsoft.com/office/drawing/2014/main" id="{FB210E6D-D397-4B6D-83F4-6DD314367A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66" name="Picture 1418" descr="spacer">
          <a:extLst>
            <a:ext uri="{FF2B5EF4-FFF2-40B4-BE49-F238E27FC236}">
              <a16:creationId xmlns:a16="http://schemas.microsoft.com/office/drawing/2014/main" id="{572F134D-EC24-47CD-BFA6-7FCC1BECB1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67" name="Picture 1419" descr="spacer">
          <a:extLst>
            <a:ext uri="{FF2B5EF4-FFF2-40B4-BE49-F238E27FC236}">
              <a16:creationId xmlns:a16="http://schemas.microsoft.com/office/drawing/2014/main" id="{5FD7834A-5841-4868-8F6F-39D11ED2FE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68" name="Picture 1750" descr="spacer">
          <a:extLst>
            <a:ext uri="{FF2B5EF4-FFF2-40B4-BE49-F238E27FC236}">
              <a16:creationId xmlns:a16="http://schemas.microsoft.com/office/drawing/2014/main" id="{3858EB28-1634-445F-ABE9-964A69B2AD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69" name="Picture 1751" descr="spacer">
          <a:extLst>
            <a:ext uri="{FF2B5EF4-FFF2-40B4-BE49-F238E27FC236}">
              <a16:creationId xmlns:a16="http://schemas.microsoft.com/office/drawing/2014/main" id="{62184F71-5207-4C79-9ABD-A1D9B9EE49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70" name="Picture 1752" descr="spacer">
          <a:extLst>
            <a:ext uri="{FF2B5EF4-FFF2-40B4-BE49-F238E27FC236}">
              <a16:creationId xmlns:a16="http://schemas.microsoft.com/office/drawing/2014/main" id="{93C19E09-411A-4AD1-BC30-0EF1BD12B3C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71" name="Picture 1753" descr="spacer">
          <a:extLst>
            <a:ext uri="{FF2B5EF4-FFF2-40B4-BE49-F238E27FC236}">
              <a16:creationId xmlns:a16="http://schemas.microsoft.com/office/drawing/2014/main" id="{EF1EA5B5-4E14-4359-B679-4DA1B2A95F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72" name="Picture 1754" descr="spacer">
          <a:extLst>
            <a:ext uri="{FF2B5EF4-FFF2-40B4-BE49-F238E27FC236}">
              <a16:creationId xmlns:a16="http://schemas.microsoft.com/office/drawing/2014/main" id="{8107E8C9-B11F-4856-8C96-67699C04A5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73" name="Picture 1755" descr="spacer">
          <a:extLst>
            <a:ext uri="{FF2B5EF4-FFF2-40B4-BE49-F238E27FC236}">
              <a16:creationId xmlns:a16="http://schemas.microsoft.com/office/drawing/2014/main" id="{25EE0B98-EB62-4EEE-B408-B033E99832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74" name="Picture 1756" descr="spacer">
          <a:extLst>
            <a:ext uri="{FF2B5EF4-FFF2-40B4-BE49-F238E27FC236}">
              <a16:creationId xmlns:a16="http://schemas.microsoft.com/office/drawing/2014/main" id="{026ACA94-02F7-41D6-A802-9DF0EEB5EE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75" name="Picture 1757" descr="spacer">
          <a:extLst>
            <a:ext uri="{FF2B5EF4-FFF2-40B4-BE49-F238E27FC236}">
              <a16:creationId xmlns:a16="http://schemas.microsoft.com/office/drawing/2014/main" id="{D1EEC970-6ADC-4C36-BB48-F94206FD36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76" name="Picture 1758" descr="spacer">
          <a:extLst>
            <a:ext uri="{FF2B5EF4-FFF2-40B4-BE49-F238E27FC236}">
              <a16:creationId xmlns:a16="http://schemas.microsoft.com/office/drawing/2014/main" id="{EB2DBA6C-B612-493B-B431-6F8AEAB1C7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77" name="Picture 1759" descr="spacer">
          <a:extLst>
            <a:ext uri="{FF2B5EF4-FFF2-40B4-BE49-F238E27FC236}">
              <a16:creationId xmlns:a16="http://schemas.microsoft.com/office/drawing/2014/main" id="{5AD0DA2E-4AD9-420E-AABC-C2CE056DEE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78" name="Picture 1760" descr="spacer">
          <a:extLst>
            <a:ext uri="{FF2B5EF4-FFF2-40B4-BE49-F238E27FC236}">
              <a16:creationId xmlns:a16="http://schemas.microsoft.com/office/drawing/2014/main" id="{F1632FD4-5AFF-4F4F-B7A7-36BD48D00B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79" name="Picture 1761" descr="spacer">
          <a:extLst>
            <a:ext uri="{FF2B5EF4-FFF2-40B4-BE49-F238E27FC236}">
              <a16:creationId xmlns:a16="http://schemas.microsoft.com/office/drawing/2014/main" id="{050CF4DF-D149-4508-A810-1FE20A2B7F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80" name="Picture 1762" descr="spacer">
          <a:extLst>
            <a:ext uri="{FF2B5EF4-FFF2-40B4-BE49-F238E27FC236}">
              <a16:creationId xmlns:a16="http://schemas.microsoft.com/office/drawing/2014/main" id="{CDDD64BD-ACE4-4A4D-A628-411FF27571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81" name="Picture 1763" descr="spacer">
          <a:extLst>
            <a:ext uri="{FF2B5EF4-FFF2-40B4-BE49-F238E27FC236}">
              <a16:creationId xmlns:a16="http://schemas.microsoft.com/office/drawing/2014/main" id="{45FDF28C-9E89-4849-944B-0E7E4DCDE6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82" name="Picture 1764" descr="spacer">
          <a:extLst>
            <a:ext uri="{FF2B5EF4-FFF2-40B4-BE49-F238E27FC236}">
              <a16:creationId xmlns:a16="http://schemas.microsoft.com/office/drawing/2014/main" id="{FE3F5F4E-6270-483C-9F4E-381ECB8ABC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83" name="Picture 1765" descr="spacer">
          <a:extLst>
            <a:ext uri="{FF2B5EF4-FFF2-40B4-BE49-F238E27FC236}">
              <a16:creationId xmlns:a16="http://schemas.microsoft.com/office/drawing/2014/main" id="{A29F6530-5E4F-42F8-AD9E-9CC7A74AAD5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84" name="Picture 7919" descr="spacer">
          <a:extLst>
            <a:ext uri="{FF2B5EF4-FFF2-40B4-BE49-F238E27FC236}">
              <a16:creationId xmlns:a16="http://schemas.microsoft.com/office/drawing/2014/main" id="{595CAD9A-C225-40C6-B313-4F208B367E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85" name="Picture 7920" descr="spacer">
          <a:extLst>
            <a:ext uri="{FF2B5EF4-FFF2-40B4-BE49-F238E27FC236}">
              <a16:creationId xmlns:a16="http://schemas.microsoft.com/office/drawing/2014/main" id="{D92D7CA5-50CE-4B84-8C9C-C01FA5D4245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86" name="Picture 7921" descr="spacer">
          <a:extLst>
            <a:ext uri="{FF2B5EF4-FFF2-40B4-BE49-F238E27FC236}">
              <a16:creationId xmlns:a16="http://schemas.microsoft.com/office/drawing/2014/main" id="{E94A0574-450C-44BA-ACFD-0CD4CAA363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87" name="Picture 7922" descr="spacer">
          <a:extLst>
            <a:ext uri="{FF2B5EF4-FFF2-40B4-BE49-F238E27FC236}">
              <a16:creationId xmlns:a16="http://schemas.microsoft.com/office/drawing/2014/main" id="{79689FC8-8E2C-4B84-9159-10B17DC6BD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88" name="Picture 7923" descr="spacer">
          <a:extLst>
            <a:ext uri="{FF2B5EF4-FFF2-40B4-BE49-F238E27FC236}">
              <a16:creationId xmlns:a16="http://schemas.microsoft.com/office/drawing/2014/main" id="{895D22E6-05A9-4C2D-B3EB-7B97699D098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89" name="Picture 7924" descr="spacer">
          <a:extLst>
            <a:ext uri="{FF2B5EF4-FFF2-40B4-BE49-F238E27FC236}">
              <a16:creationId xmlns:a16="http://schemas.microsoft.com/office/drawing/2014/main" id="{9293F934-C3C3-4291-98FA-770D3B60E3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90" name="Picture 1252" descr="spacer">
          <a:extLst>
            <a:ext uri="{FF2B5EF4-FFF2-40B4-BE49-F238E27FC236}">
              <a16:creationId xmlns:a16="http://schemas.microsoft.com/office/drawing/2014/main" id="{12DB66B4-ABE5-4B8A-B414-D308385831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91" name="Picture 1253" descr="spacer">
          <a:extLst>
            <a:ext uri="{FF2B5EF4-FFF2-40B4-BE49-F238E27FC236}">
              <a16:creationId xmlns:a16="http://schemas.microsoft.com/office/drawing/2014/main" id="{2B87646C-D973-4054-A459-57026E647F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92" name="Picture 1406" descr="spacer">
          <a:extLst>
            <a:ext uri="{FF2B5EF4-FFF2-40B4-BE49-F238E27FC236}">
              <a16:creationId xmlns:a16="http://schemas.microsoft.com/office/drawing/2014/main" id="{3BF37A22-45B6-498E-935A-A7FEB89858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93" name="Picture 1407" descr="spacer">
          <a:extLst>
            <a:ext uri="{FF2B5EF4-FFF2-40B4-BE49-F238E27FC236}">
              <a16:creationId xmlns:a16="http://schemas.microsoft.com/office/drawing/2014/main" id="{9D2A1162-FB9B-4C4C-BE7E-C7BFB8B445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94" name="Picture 1418" descr="spacer">
          <a:extLst>
            <a:ext uri="{FF2B5EF4-FFF2-40B4-BE49-F238E27FC236}">
              <a16:creationId xmlns:a16="http://schemas.microsoft.com/office/drawing/2014/main" id="{E137CC44-9CE8-4A26-947B-E70B7BA289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95" name="Picture 1419" descr="spacer">
          <a:extLst>
            <a:ext uri="{FF2B5EF4-FFF2-40B4-BE49-F238E27FC236}">
              <a16:creationId xmlns:a16="http://schemas.microsoft.com/office/drawing/2014/main" id="{D9CF3A3E-5148-40EA-9D41-3A07FD305C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96" name="Picture 1750" descr="spacer">
          <a:extLst>
            <a:ext uri="{FF2B5EF4-FFF2-40B4-BE49-F238E27FC236}">
              <a16:creationId xmlns:a16="http://schemas.microsoft.com/office/drawing/2014/main" id="{ABD1C8D5-D005-4FFC-A21D-EDFD770A99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97" name="Picture 1751" descr="spacer">
          <a:extLst>
            <a:ext uri="{FF2B5EF4-FFF2-40B4-BE49-F238E27FC236}">
              <a16:creationId xmlns:a16="http://schemas.microsoft.com/office/drawing/2014/main" id="{D0F1EADF-68D5-4AB5-96E3-9128D5C0146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98" name="Picture 1752" descr="spacer">
          <a:extLst>
            <a:ext uri="{FF2B5EF4-FFF2-40B4-BE49-F238E27FC236}">
              <a16:creationId xmlns:a16="http://schemas.microsoft.com/office/drawing/2014/main" id="{1E29D106-E47F-4770-8018-54E9717CD3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299" name="Picture 1753" descr="spacer">
          <a:extLst>
            <a:ext uri="{FF2B5EF4-FFF2-40B4-BE49-F238E27FC236}">
              <a16:creationId xmlns:a16="http://schemas.microsoft.com/office/drawing/2014/main" id="{A87BC1CD-982E-4F5A-A438-DD7C433BBA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00" name="Picture 1754" descr="spacer">
          <a:extLst>
            <a:ext uri="{FF2B5EF4-FFF2-40B4-BE49-F238E27FC236}">
              <a16:creationId xmlns:a16="http://schemas.microsoft.com/office/drawing/2014/main" id="{862992C1-75B9-4E86-96C0-A6AB129169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01" name="Picture 1755" descr="spacer">
          <a:extLst>
            <a:ext uri="{FF2B5EF4-FFF2-40B4-BE49-F238E27FC236}">
              <a16:creationId xmlns:a16="http://schemas.microsoft.com/office/drawing/2014/main" id="{FD1ACB91-8DF3-4ABA-8975-8BEB9AACC1D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02" name="Picture 1756" descr="spacer">
          <a:extLst>
            <a:ext uri="{FF2B5EF4-FFF2-40B4-BE49-F238E27FC236}">
              <a16:creationId xmlns:a16="http://schemas.microsoft.com/office/drawing/2014/main" id="{AED0CA50-5EF4-42EF-A4C5-AB896BEC55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03" name="Picture 1757" descr="spacer">
          <a:extLst>
            <a:ext uri="{FF2B5EF4-FFF2-40B4-BE49-F238E27FC236}">
              <a16:creationId xmlns:a16="http://schemas.microsoft.com/office/drawing/2014/main" id="{33EDBBD0-8B32-4574-96AF-47675F70C84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04" name="Picture 1758" descr="spacer">
          <a:extLst>
            <a:ext uri="{FF2B5EF4-FFF2-40B4-BE49-F238E27FC236}">
              <a16:creationId xmlns:a16="http://schemas.microsoft.com/office/drawing/2014/main" id="{51B433B1-4B82-4321-8FEF-4DCD4B3F9A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05" name="Picture 1759" descr="spacer">
          <a:extLst>
            <a:ext uri="{FF2B5EF4-FFF2-40B4-BE49-F238E27FC236}">
              <a16:creationId xmlns:a16="http://schemas.microsoft.com/office/drawing/2014/main" id="{84B1C335-FE0D-4BD9-BC64-26EEC54F2E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06" name="Picture 1760" descr="spacer">
          <a:extLst>
            <a:ext uri="{FF2B5EF4-FFF2-40B4-BE49-F238E27FC236}">
              <a16:creationId xmlns:a16="http://schemas.microsoft.com/office/drawing/2014/main" id="{A7F4E54E-756E-448B-A9EA-6BF4B8C83B8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07" name="Picture 1761" descr="spacer">
          <a:extLst>
            <a:ext uri="{FF2B5EF4-FFF2-40B4-BE49-F238E27FC236}">
              <a16:creationId xmlns:a16="http://schemas.microsoft.com/office/drawing/2014/main" id="{E444F9D3-B5BB-41E7-B890-0F90FE5448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08" name="Picture 1762" descr="spacer">
          <a:extLst>
            <a:ext uri="{FF2B5EF4-FFF2-40B4-BE49-F238E27FC236}">
              <a16:creationId xmlns:a16="http://schemas.microsoft.com/office/drawing/2014/main" id="{FA0A1498-CE28-4CB3-9E40-A2EBB871CF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09" name="Picture 1763" descr="spacer">
          <a:extLst>
            <a:ext uri="{FF2B5EF4-FFF2-40B4-BE49-F238E27FC236}">
              <a16:creationId xmlns:a16="http://schemas.microsoft.com/office/drawing/2014/main" id="{3DC4A20E-DADE-4C5B-8DFB-BD3E5AE682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10" name="Picture 1764" descr="spacer">
          <a:extLst>
            <a:ext uri="{FF2B5EF4-FFF2-40B4-BE49-F238E27FC236}">
              <a16:creationId xmlns:a16="http://schemas.microsoft.com/office/drawing/2014/main" id="{BA6B0619-62F9-4AAE-89B2-862B4B05F8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11" name="Picture 1765" descr="spacer">
          <a:extLst>
            <a:ext uri="{FF2B5EF4-FFF2-40B4-BE49-F238E27FC236}">
              <a16:creationId xmlns:a16="http://schemas.microsoft.com/office/drawing/2014/main" id="{BCACD98D-9CDB-4417-B01F-4079D0B057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12" name="Picture 7919" descr="spacer">
          <a:extLst>
            <a:ext uri="{FF2B5EF4-FFF2-40B4-BE49-F238E27FC236}">
              <a16:creationId xmlns:a16="http://schemas.microsoft.com/office/drawing/2014/main" id="{3986BC0E-C7CD-40DF-941B-66E88D2C96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13" name="Picture 7920" descr="spacer">
          <a:extLst>
            <a:ext uri="{FF2B5EF4-FFF2-40B4-BE49-F238E27FC236}">
              <a16:creationId xmlns:a16="http://schemas.microsoft.com/office/drawing/2014/main" id="{6109EE73-7178-4192-8F51-B36D589A97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14" name="Picture 7921" descr="spacer">
          <a:extLst>
            <a:ext uri="{FF2B5EF4-FFF2-40B4-BE49-F238E27FC236}">
              <a16:creationId xmlns:a16="http://schemas.microsoft.com/office/drawing/2014/main" id="{25B08E94-95CD-4AF5-A2F4-7F99ACED1A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15" name="Picture 7922" descr="spacer">
          <a:extLst>
            <a:ext uri="{FF2B5EF4-FFF2-40B4-BE49-F238E27FC236}">
              <a16:creationId xmlns:a16="http://schemas.microsoft.com/office/drawing/2014/main" id="{A85B7DDB-EFA8-4AF2-AA78-4B8A768441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16" name="Picture 7923" descr="spacer">
          <a:extLst>
            <a:ext uri="{FF2B5EF4-FFF2-40B4-BE49-F238E27FC236}">
              <a16:creationId xmlns:a16="http://schemas.microsoft.com/office/drawing/2014/main" id="{B651EBB6-C6CF-4998-B3ED-869C61030DD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17" name="Picture 7924" descr="spacer">
          <a:extLst>
            <a:ext uri="{FF2B5EF4-FFF2-40B4-BE49-F238E27FC236}">
              <a16:creationId xmlns:a16="http://schemas.microsoft.com/office/drawing/2014/main" id="{4A28D384-B4EF-47C9-AE8C-D765350FCCE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18" name="Picture 1252" descr="spacer">
          <a:extLst>
            <a:ext uri="{FF2B5EF4-FFF2-40B4-BE49-F238E27FC236}">
              <a16:creationId xmlns:a16="http://schemas.microsoft.com/office/drawing/2014/main" id="{614F4794-6DE5-418D-B3EA-C8BEFC1E43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19" name="Picture 1253" descr="spacer">
          <a:extLst>
            <a:ext uri="{FF2B5EF4-FFF2-40B4-BE49-F238E27FC236}">
              <a16:creationId xmlns:a16="http://schemas.microsoft.com/office/drawing/2014/main" id="{2489AD3F-5606-4ECD-8CF5-E5C32ADBB6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20" name="Picture 1406" descr="spacer">
          <a:extLst>
            <a:ext uri="{FF2B5EF4-FFF2-40B4-BE49-F238E27FC236}">
              <a16:creationId xmlns:a16="http://schemas.microsoft.com/office/drawing/2014/main" id="{6D3F979F-5D2B-4088-BB97-45F8263BA3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21" name="Picture 1407" descr="spacer">
          <a:extLst>
            <a:ext uri="{FF2B5EF4-FFF2-40B4-BE49-F238E27FC236}">
              <a16:creationId xmlns:a16="http://schemas.microsoft.com/office/drawing/2014/main" id="{A812C77A-85B6-4A2A-AB0D-F844A71F87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22" name="Picture 1418" descr="spacer">
          <a:extLst>
            <a:ext uri="{FF2B5EF4-FFF2-40B4-BE49-F238E27FC236}">
              <a16:creationId xmlns:a16="http://schemas.microsoft.com/office/drawing/2014/main" id="{4871B468-7FE1-4AA0-8B83-7256C62C80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23" name="Picture 1419" descr="spacer">
          <a:extLst>
            <a:ext uri="{FF2B5EF4-FFF2-40B4-BE49-F238E27FC236}">
              <a16:creationId xmlns:a16="http://schemas.microsoft.com/office/drawing/2014/main" id="{B7405908-DCBC-4C38-8493-029CCB3288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24" name="Picture 1750" descr="spacer">
          <a:extLst>
            <a:ext uri="{FF2B5EF4-FFF2-40B4-BE49-F238E27FC236}">
              <a16:creationId xmlns:a16="http://schemas.microsoft.com/office/drawing/2014/main" id="{AE323E42-9764-485C-A765-030AC041B8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25" name="Picture 1751" descr="spacer">
          <a:extLst>
            <a:ext uri="{FF2B5EF4-FFF2-40B4-BE49-F238E27FC236}">
              <a16:creationId xmlns:a16="http://schemas.microsoft.com/office/drawing/2014/main" id="{E2DB8B40-0A97-4CDF-8E61-2DDC48100F6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26" name="Picture 1752" descr="spacer">
          <a:extLst>
            <a:ext uri="{FF2B5EF4-FFF2-40B4-BE49-F238E27FC236}">
              <a16:creationId xmlns:a16="http://schemas.microsoft.com/office/drawing/2014/main" id="{21063342-778B-4FA7-A91D-1B25367BB6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27" name="Picture 1753" descr="spacer">
          <a:extLst>
            <a:ext uri="{FF2B5EF4-FFF2-40B4-BE49-F238E27FC236}">
              <a16:creationId xmlns:a16="http://schemas.microsoft.com/office/drawing/2014/main" id="{D9189494-8D13-45F8-B914-2E32DB84A7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28" name="Picture 1754" descr="spacer">
          <a:extLst>
            <a:ext uri="{FF2B5EF4-FFF2-40B4-BE49-F238E27FC236}">
              <a16:creationId xmlns:a16="http://schemas.microsoft.com/office/drawing/2014/main" id="{FECF5F2D-71AC-4CBA-9B8F-D096D018C35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29" name="Picture 1755" descr="spacer">
          <a:extLst>
            <a:ext uri="{FF2B5EF4-FFF2-40B4-BE49-F238E27FC236}">
              <a16:creationId xmlns:a16="http://schemas.microsoft.com/office/drawing/2014/main" id="{7CBCF952-7F3C-4C89-95D1-455E95DEDA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30" name="Picture 1756" descr="spacer">
          <a:extLst>
            <a:ext uri="{FF2B5EF4-FFF2-40B4-BE49-F238E27FC236}">
              <a16:creationId xmlns:a16="http://schemas.microsoft.com/office/drawing/2014/main" id="{13CF67EE-3A54-4126-91CD-0D3F725CC6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31" name="Picture 1757" descr="spacer">
          <a:extLst>
            <a:ext uri="{FF2B5EF4-FFF2-40B4-BE49-F238E27FC236}">
              <a16:creationId xmlns:a16="http://schemas.microsoft.com/office/drawing/2014/main" id="{777A7200-1AB2-47B0-8D3E-B8892701D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32" name="Picture 1758" descr="spacer">
          <a:extLst>
            <a:ext uri="{FF2B5EF4-FFF2-40B4-BE49-F238E27FC236}">
              <a16:creationId xmlns:a16="http://schemas.microsoft.com/office/drawing/2014/main" id="{FAA77302-8D27-406B-9183-E4698EE099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33" name="Picture 1759" descr="spacer">
          <a:extLst>
            <a:ext uri="{FF2B5EF4-FFF2-40B4-BE49-F238E27FC236}">
              <a16:creationId xmlns:a16="http://schemas.microsoft.com/office/drawing/2014/main" id="{6FB96155-94D2-440B-AC5C-6B1C4DC043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34" name="Picture 1760" descr="spacer">
          <a:extLst>
            <a:ext uri="{FF2B5EF4-FFF2-40B4-BE49-F238E27FC236}">
              <a16:creationId xmlns:a16="http://schemas.microsoft.com/office/drawing/2014/main" id="{3AF6E604-66DE-49BF-B0C0-D65051A5B0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35" name="Picture 1761" descr="spacer">
          <a:extLst>
            <a:ext uri="{FF2B5EF4-FFF2-40B4-BE49-F238E27FC236}">
              <a16:creationId xmlns:a16="http://schemas.microsoft.com/office/drawing/2014/main" id="{A2219551-04C2-4024-851B-8DC67624A0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36" name="Picture 1762" descr="spacer">
          <a:extLst>
            <a:ext uri="{FF2B5EF4-FFF2-40B4-BE49-F238E27FC236}">
              <a16:creationId xmlns:a16="http://schemas.microsoft.com/office/drawing/2014/main" id="{16B89841-AB89-4EBA-ACFC-3F611D99F6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37" name="Picture 1763" descr="spacer">
          <a:extLst>
            <a:ext uri="{FF2B5EF4-FFF2-40B4-BE49-F238E27FC236}">
              <a16:creationId xmlns:a16="http://schemas.microsoft.com/office/drawing/2014/main" id="{816FF620-03D9-4C45-8FDD-CB16B1FC0B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38" name="Picture 1764" descr="spacer">
          <a:extLst>
            <a:ext uri="{FF2B5EF4-FFF2-40B4-BE49-F238E27FC236}">
              <a16:creationId xmlns:a16="http://schemas.microsoft.com/office/drawing/2014/main" id="{E36932DB-5CCF-4560-BE4E-C6401658CA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39" name="Picture 1765" descr="spacer">
          <a:extLst>
            <a:ext uri="{FF2B5EF4-FFF2-40B4-BE49-F238E27FC236}">
              <a16:creationId xmlns:a16="http://schemas.microsoft.com/office/drawing/2014/main" id="{5CAA8A79-C655-4EA0-AB58-85C4B11C24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40" name="Picture 7919" descr="spacer">
          <a:extLst>
            <a:ext uri="{FF2B5EF4-FFF2-40B4-BE49-F238E27FC236}">
              <a16:creationId xmlns:a16="http://schemas.microsoft.com/office/drawing/2014/main" id="{EEA6076A-822C-4B98-B1DF-1499FA63E3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41" name="Picture 7920" descr="spacer">
          <a:extLst>
            <a:ext uri="{FF2B5EF4-FFF2-40B4-BE49-F238E27FC236}">
              <a16:creationId xmlns:a16="http://schemas.microsoft.com/office/drawing/2014/main" id="{44582C33-4B2A-4135-84CB-A5B79A46A5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42" name="Picture 7921" descr="spacer">
          <a:extLst>
            <a:ext uri="{FF2B5EF4-FFF2-40B4-BE49-F238E27FC236}">
              <a16:creationId xmlns:a16="http://schemas.microsoft.com/office/drawing/2014/main" id="{6BFE2670-0095-4945-A0EB-B1EBCD03ED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43" name="Picture 7922" descr="spacer">
          <a:extLst>
            <a:ext uri="{FF2B5EF4-FFF2-40B4-BE49-F238E27FC236}">
              <a16:creationId xmlns:a16="http://schemas.microsoft.com/office/drawing/2014/main" id="{AFE7BF8A-868E-47AC-8E09-335163F13DD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44" name="Picture 7923" descr="spacer">
          <a:extLst>
            <a:ext uri="{FF2B5EF4-FFF2-40B4-BE49-F238E27FC236}">
              <a16:creationId xmlns:a16="http://schemas.microsoft.com/office/drawing/2014/main" id="{8BA4DE0B-4CCF-46B8-BCCA-0BC77168A1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45" name="Picture 7924" descr="spacer">
          <a:extLst>
            <a:ext uri="{FF2B5EF4-FFF2-40B4-BE49-F238E27FC236}">
              <a16:creationId xmlns:a16="http://schemas.microsoft.com/office/drawing/2014/main" id="{3D33E2F4-27EB-4089-B174-10A31E6012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46" name="Picture 1252" descr="spacer">
          <a:extLst>
            <a:ext uri="{FF2B5EF4-FFF2-40B4-BE49-F238E27FC236}">
              <a16:creationId xmlns:a16="http://schemas.microsoft.com/office/drawing/2014/main" id="{EC6A5632-2368-427B-8BFB-CB98DD803B5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47" name="Picture 1253" descr="spacer">
          <a:extLst>
            <a:ext uri="{FF2B5EF4-FFF2-40B4-BE49-F238E27FC236}">
              <a16:creationId xmlns:a16="http://schemas.microsoft.com/office/drawing/2014/main" id="{AF304CE1-AFD1-41C1-A2A8-F446539368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48" name="Picture 1406" descr="spacer">
          <a:extLst>
            <a:ext uri="{FF2B5EF4-FFF2-40B4-BE49-F238E27FC236}">
              <a16:creationId xmlns:a16="http://schemas.microsoft.com/office/drawing/2014/main" id="{AA93D473-B3A0-4720-8B49-A322E04E36D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49" name="Picture 1407" descr="spacer">
          <a:extLst>
            <a:ext uri="{FF2B5EF4-FFF2-40B4-BE49-F238E27FC236}">
              <a16:creationId xmlns:a16="http://schemas.microsoft.com/office/drawing/2014/main" id="{7FA3CB0D-826D-4D6F-B2D3-FA979D0FD1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50" name="Picture 1418" descr="spacer">
          <a:extLst>
            <a:ext uri="{FF2B5EF4-FFF2-40B4-BE49-F238E27FC236}">
              <a16:creationId xmlns:a16="http://schemas.microsoft.com/office/drawing/2014/main" id="{660291EA-4284-4A33-8485-7ADA66FE0C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51" name="Picture 1419" descr="spacer">
          <a:extLst>
            <a:ext uri="{FF2B5EF4-FFF2-40B4-BE49-F238E27FC236}">
              <a16:creationId xmlns:a16="http://schemas.microsoft.com/office/drawing/2014/main" id="{1EDED59B-7508-465A-A85C-D905A28111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52" name="Picture 1750" descr="spacer">
          <a:extLst>
            <a:ext uri="{FF2B5EF4-FFF2-40B4-BE49-F238E27FC236}">
              <a16:creationId xmlns:a16="http://schemas.microsoft.com/office/drawing/2014/main" id="{7CFBA4B7-E099-4D54-9F49-D96FC69579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53" name="Picture 1751" descr="spacer">
          <a:extLst>
            <a:ext uri="{FF2B5EF4-FFF2-40B4-BE49-F238E27FC236}">
              <a16:creationId xmlns:a16="http://schemas.microsoft.com/office/drawing/2014/main" id="{86C0A81D-A0BD-48FC-8F31-FB4700E2463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54" name="Picture 1752" descr="spacer">
          <a:extLst>
            <a:ext uri="{FF2B5EF4-FFF2-40B4-BE49-F238E27FC236}">
              <a16:creationId xmlns:a16="http://schemas.microsoft.com/office/drawing/2014/main" id="{C8BA6DDC-AA21-4796-B10B-EF4CBC0DB3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55" name="Picture 1753" descr="spacer">
          <a:extLst>
            <a:ext uri="{FF2B5EF4-FFF2-40B4-BE49-F238E27FC236}">
              <a16:creationId xmlns:a16="http://schemas.microsoft.com/office/drawing/2014/main" id="{492E4157-AF34-4130-A908-24ED8F4145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56" name="Picture 1754" descr="spacer">
          <a:extLst>
            <a:ext uri="{FF2B5EF4-FFF2-40B4-BE49-F238E27FC236}">
              <a16:creationId xmlns:a16="http://schemas.microsoft.com/office/drawing/2014/main" id="{8D9C7E37-7781-4697-AF22-ED8C04C2C6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57" name="Picture 1755" descr="spacer">
          <a:extLst>
            <a:ext uri="{FF2B5EF4-FFF2-40B4-BE49-F238E27FC236}">
              <a16:creationId xmlns:a16="http://schemas.microsoft.com/office/drawing/2014/main" id="{F344AD53-01BF-46E2-BCA9-901708465A3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58" name="Picture 1756" descr="spacer">
          <a:extLst>
            <a:ext uri="{FF2B5EF4-FFF2-40B4-BE49-F238E27FC236}">
              <a16:creationId xmlns:a16="http://schemas.microsoft.com/office/drawing/2014/main" id="{112B1E1A-ED04-4EF5-95BA-D3A460023F8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59" name="Picture 1757" descr="spacer">
          <a:extLst>
            <a:ext uri="{FF2B5EF4-FFF2-40B4-BE49-F238E27FC236}">
              <a16:creationId xmlns:a16="http://schemas.microsoft.com/office/drawing/2014/main" id="{2E855ABE-9B8E-4E6F-A70F-47D2BAED16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60" name="Picture 1758" descr="spacer">
          <a:extLst>
            <a:ext uri="{FF2B5EF4-FFF2-40B4-BE49-F238E27FC236}">
              <a16:creationId xmlns:a16="http://schemas.microsoft.com/office/drawing/2014/main" id="{9727F0D9-9FBB-4B6B-9B01-33E04EF9BD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61" name="Picture 1759" descr="spacer">
          <a:extLst>
            <a:ext uri="{FF2B5EF4-FFF2-40B4-BE49-F238E27FC236}">
              <a16:creationId xmlns:a16="http://schemas.microsoft.com/office/drawing/2014/main" id="{EF85F5EA-750A-40CF-BF5A-0545C657A9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62" name="Picture 1760" descr="spacer">
          <a:extLst>
            <a:ext uri="{FF2B5EF4-FFF2-40B4-BE49-F238E27FC236}">
              <a16:creationId xmlns:a16="http://schemas.microsoft.com/office/drawing/2014/main" id="{E1814A8D-2FF5-4224-83E1-C3D181A7A0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63" name="Picture 1761" descr="spacer">
          <a:extLst>
            <a:ext uri="{FF2B5EF4-FFF2-40B4-BE49-F238E27FC236}">
              <a16:creationId xmlns:a16="http://schemas.microsoft.com/office/drawing/2014/main" id="{8908B2A0-6EB0-450D-8524-674E6E96C1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64" name="Picture 1762" descr="spacer">
          <a:extLst>
            <a:ext uri="{FF2B5EF4-FFF2-40B4-BE49-F238E27FC236}">
              <a16:creationId xmlns:a16="http://schemas.microsoft.com/office/drawing/2014/main" id="{D21F08A3-CDEE-46EF-A0A0-96F477854C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65" name="Picture 1763" descr="spacer">
          <a:extLst>
            <a:ext uri="{FF2B5EF4-FFF2-40B4-BE49-F238E27FC236}">
              <a16:creationId xmlns:a16="http://schemas.microsoft.com/office/drawing/2014/main" id="{6C695D17-10EE-4C3F-8DB2-A63E69132A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66" name="Picture 1764" descr="spacer">
          <a:extLst>
            <a:ext uri="{FF2B5EF4-FFF2-40B4-BE49-F238E27FC236}">
              <a16:creationId xmlns:a16="http://schemas.microsoft.com/office/drawing/2014/main" id="{E52806B9-CEEB-4C61-AE1F-093510A8F3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67" name="Picture 1765" descr="spacer">
          <a:extLst>
            <a:ext uri="{FF2B5EF4-FFF2-40B4-BE49-F238E27FC236}">
              <a16:creationId xmlns:a16="http://schemas.microsoft.com/office/drawing/2014/main" id="{4253AC9A-747B-4472-91F4-162E484913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68" name="Picture 7919" descr="spacer">
          <a:extLst>
            <a:ext uri="{FF2B5EF4-FFF2-40B4-BE49-F238E27FC236}">
              <a16:creationId xmlns:a16="http://schemas.microsoft.com/office/drawing/2014/main" id="{7668E70E-73EA-46D8-96AB-207677FD615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69" name="Picture 7920" descr="spacer">
          <a:extLst>
            <a:ext uri="{FF2B5EF4-FFF2-40B4-BE49-F238E27FC236}">
              <a16:creationId xmlns:a16="http://schemas.microsoft.com/office/drawing/2014/main" id="{26215368-5266-4500-90AF-2E71922CF1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70" name="Picture 7921" descr="spacer">
          <a:extLst>
            <a:ext uri="{FF2B5EF4-FFF2-40B4-BE49-F238E27FC236}">
              <a16:creationId xmlns:a16="http://schemas.microsoft.com/office/drawing/2014/main" id="{161B39A6-D8A3-4D48-8DEC-D6F2189F14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71" name="Picture 7922" descr="spacer">
          <a:extLst>
            <a:ext uri="{FF2B5EF4-FFF2-40B4-BE49-F238E27FC236}">
              <a16:creationId xmlns:a16="http://schemas.microsoft.com/office/drawing/2014/main" id="{673B3489-9ED4-42C2-BF11-551535E659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72" name="Picture 7923" descr="spacer">
          <a:extLst>
            <a:ext uri="{FF2B5EF4-FFF2-40B4-BE49-F238E27FC236}">
              <a16:creationId xmlns:a16="http://schemas.microsoft.com/office/drawing/2014/main" id="{3661ED6E-2D84-46B4-BD8A-CD9C3DED41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73" name="Picture 7924" descr="spacer">
          <a:extLst>
            <a:ext uri="{FF2B5EF4-FFF2-40B4-BE49-F238E27FC236}">
              <a16:creationId xmlns:a16="http://schemas.microsoft.com/office/drawing/2014/main" id="{AF5854E9-B912-426C-9B73-AB327656EB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74" name="Picture 1252" descr="spacer">
          <a:extLst>
            <a:ext uri="{FF2B5EF4-FFF2-40B4-BE49-F238E27FC236}">
              <a16:creationId xmlns:a16="http://schemas.microsoft.com/office/drawing/2014/main" id="{60C5F2F3-DA35-4C7A-8BA5-15D3903216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75" name="Picture 1253" descr="spacer">
          <a:extLst>
            <a:ext uri="{FF2B5EF4-FFF2-40B4-BE49-F238E27FC236}">
              <a16:creationId xmlns:a16="http://schemas.microsoft.com/office/drawing/2014/main" id="{5C622FA9-3D00-47E9-A24C-E00938B167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84" name="Picture 1406" descr="spacer">
          <a:extLst>
            <a:ext uri="{FF2B5EF4-FFF2-40B4-BE49-F238E27FC236}">
              <a16:creationId xmlns:a16="http://schemas.microsoft.com/office/drawing/2014/main" id="{74B2D4AA-4F95-4F79-A5F6-1CBD36788C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85" name="Picture 1407" descr="spacer">
          <a:extLst>
            <a:ext uri="{FF2B5EF4-FFF2-40B4-BE49-F238E27FC236}">
              <a16:creationId xmlns:a16="http://schemas.microsoft.com/office/drawing/2014/main" id="{9886BC47-3BFF-4F9D-8B9F-2692EF383E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86" name="Picture 1418" descr="spacer">
          <a:extLst>
            <a:ext uri="{FF2B5EF4-FFF2-40B4-BE49-F238E27FC236}">
              <a16:creationId xmlns:a16="http://schemas.microsoft.com/office/drawing/2014/main" id="{29468D37-678E-478D-A3B4-635B5A756D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87" name="Picture 1419" descr="spacer">
          <a:extLst>
            <a:ext uri="{FF2B5EF4-FFF2-40B4-BE49-F238E27FC236}">
              <a16:creationId xmlns:a16="http://schemas.microsoft.com/office/drawing/2014/main" id="{CD98EAA4-4217-4284-92D5-22A745CE3C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88" name="Picture 1750" descr="spacer">
          <a:extLst>
            <a:ext uri="{FF2B5EF4-FFF2-40B4-BE49-F238E27FC236}">
              <a16:creationId xmlns:a16="http://schemas.microsoft.com/office/drawing/2014/main" id="{DC789B29-90E6-40EC-80DC-7C599910CF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89" name="Picture 1751" descr="spacer">
          <a:extLst>
            <a:ext uri="{FF2B5EF4-FFF2-40B4-BE49-F238E27FC236}">
              <a16:creationId xmlns:a16="http://schemas.microsoft.com/office/drawing/2014/main" id="{878E7E8C-FC93-4E94-A522-F8D3856D36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90" name="Picture 1752" descr="spacer">
          <a:extLst>
            <a:ext uri="{FF2B5EF4-FFF2-40B4-BE49-F238E27FC236}">
              <a16:creationId xmlns:a16="http://schemas.microsoft.com/office/drawing/2014/main" id="{CB945B5A-4DB2-4A63-A992-720AA39658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91" name="Picture 1753" descr="spacer">
          <a:extLst>
            <a:ext uri="{FF2B5EF4-FFF2-40B4-BE49-F238E27FC236}">
              <a16:creationId xmlns:a16="http://schemas.microsoft.com/office/drawing/2014/main" id="{FAD7B2EA-EDD7-4379-B72F-437DAC75556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92" name="Picture 1754" descr="spacer">
          <a:extLst>
            <a:ext uri="{FF2B5EF4-FFF2-40B4-BE49-F238E27FC236}">
              <a16:creationId xmlns:a16="http://schemas.microsoft.com/office/drawing/2014/main" id="{CA73D544-7A01-4B71-8BD7-BA34E1D38C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93" name="Picture 1755" descr="spacer">
          <a:extLst>
            <a:ext uri="{FF2B5EF4-FFF2-40B4-BE49-F238E27FC236}">
              <a16:creationId xmlns:a16="http://schemas.microsoft.com/office/drawing/2014/main" id="{8878DE61-7881-4827-BBA4-512BBFEDE09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94" name="Picture 1756" descr="spacer">
          <a:extLst>
            <a:ext uri="{FF2B5EF4-FFF2-40B4-BE49-F238E27FC236}">
              <a16:creationId xmlns:a16="http://schemas.microsoft.com/office/drawing/2014/main" id="{0FFF8359-E922-433C-AD10-E79D509CD4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95" name="Picture 1757" descr="spacer">
          <a:extLst>
            <a:ext uri="{FF2B5EF4-FFF2-40B4-BE49-F238E27FC236}">
              <a16:creationId xmlns:a16="http://schemas.microsoft.com/office/drawing/2014/main" id="{C5D1F1F1-A574-4550-87E5-AB9CD7EF5F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96" name="Picture 1758" descr="spacer">
          <a:extLst>
            <a:ext uri="{FF2B5EF4-FFF2-40B4-BE49-F238E27FC236}">
              <a16:creationId xmlns:a16="http://schemas.microsoft.com/office/drawing/2014/main" id="{11CF3C72-1185-43C5-8B3D-93A923C1FE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97" name="Picture 1759" descr="spacer">
          <a:extLst>
            <a:ext uri="{FF2B5EF4-FFF2-40B4-BE49-F238E27FC236}">
              <a16:creationId xmlns:a16="http://schemas.microsoft.com/office/drawing/2014/main" id="{87DB71A9-FD04-4751-846E-4784736D11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98" name="Picture 1760" descr="spacer">
          <a:extLst>
            <a:ext uri="{FF2B5EF4-FFF2-40B4-BE49-F238E27FC236}">
              <a16:creationId xmlns:a16="http://schemas.microsoft.com/office/drawing/2014/main" id="{663E764A-2377-4769-AD50-2E7E0A3392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399" name="Picture 1761" descr="spacer">
          <a:extLst>
            <a:ext uri="{FF2B5EF4-FFF2-40B4-BE49-F238E27FC236}">
              <a16:creationId xmlns:a16="http://schemas.microsoft.com/office/drawing/2014/main" id="{959BB8F4-557A-467C-89B5-5457E4851EE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00" name="Picture 1762" descr="spacer">
          <a:extLst>
            <a:ext uri="{FF2B5EF4-FFF2-40B4-BE49-F238E27FC236}">
              <a16:creationId xmlns:a16="http://schemas.microsoft.com/office/drawing/2014/main" id="{E56882B6-1061-4403-8228-E67D6DBAAF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01" name="Picture 1763" descr="spacer">
          <a:extLst>
            <a:ext uri="{FF2B5EF4-FFF2-40B4-BE49-F238E27FC236}">
              <a16:creationId xmlns:a16="http://schemas.microsoft.com/office/drawing/2014/main" id="{638F34B7-F341-4C7B-A04E-E695E7D295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02" name="Picture 1764" descr="spacer">
          <a:extLst>
            <a:ext uri="{FF2B5EF4-FFF2-40B4-BE49-F238E27FC236}">
              <a16:creationId xmlns:a16="http://schemas.microsoft.com/office/drawing/2014/main" id="{0744C4CD-EA36-4A30-8979-6E8EA4ED283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03" name="Picture 1765" descr="spacer">
          <a:extLst>
            <a:ext uri="{FF2B5EF4-FFF2-40B4-BE49-F238E27FC236}">
              <a16:creationId xmlns:a16="http://schemas.microsoft.com/office/drawing/2014/main" id="{6FF4A9E2-46BF-4398-8277-C937888921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04" name="Picture 7919" descr="spacer">
          <a:extLst>
            <a:ext uri="{FF2B5EF4-FFF2-40B4-BE49-F238E27FC236}">
              <a16:creationId xmlns:a16="http://schemas.microsoft.com/office/drawing/2014/main" id="{F94DA1F2-5518-4F12-A398-7B66CA26C29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05" name="Picture 7920" descr="spacer">
          <a:extLst>
            <a:ext uri="{FF2B5EF4-FFF2-40B4-BE49-F238E27FC236}">
              <a16:creationId xmlns:a16="http://schemas.microsoft.com/office/drawing/2014/main" id="{26CCFD8A-7FEB-465B-AFC3-8066E1BDF2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06" name="Picture 7921" descr="spacer">
          <a:extLst>
            <a:ext uri="{FF2B5EF4-FFF2-40B4-BE49-F238E27FC236}">
              <a16:creationId xmlns:a16="http://schemas.microsoft.com/office/drawing/2014/main" id="{2E45F5DC-C148-4DA3-A051-917E94EEC1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07" name="Picture 7922" descr="spacer">
          <a:extLst>
            <a:ext uri="{FF2B5EF4-FFF2-40B4-BE49-F238E27FC236}">
              <a16:creationId xmlns:a16="http://schemas.microsoft.com/office/drawing/2014/main" id="{0175A9AB-321E-4D23-83E1-00714B2677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08" name="Picture 7923" descr="spacer">
          <a:extLst>
            <a:ext uri="{FF2B5EF4-FFF2-40B4-BE49-F238E27FC236}">
              <a16:creationId xmlns:a16="http://schemas.microsoft.com/office/drawing/2014/main" id="{01FBB1C6-BE2C-427D-B6CB-4224F2EC7B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09" name="Picture 7924" descr="spacer">
          <a:extLst>
            <a:ext uri="{FF2B5EF4-FFF2-40B4-BE49-F238E27FC236}">
              <a16:creationId xmlns:a16="http://schemas.microsoft.com/office/drawing/2014/main" id="{723F23AD-E4E6-451E-A238-1606ACDB2A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10" name="Picture 1252" descr="spacer">
          <a:extLst>
            <a:ext uri="{FF2B5EF4-FFF2-40B4-BE49-F238E27FC236}">
              <a16:creationId xmlns:a16="http://schemas.microsoft.com/office/drawing/2014/main" id="{D237F5D6-BB60-4B9E-8250-0AE241C5AA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11" name="Picture 1253" descr="spacer">
          <a:extLst>
            <a:ext uri="{FF2B5EF4-FFF2-40B4-BE49-F238E27FC236}">
              <a16:creationId xmlns:a16="http://schemas.microsoft.com/office/drawing/2014/main" id="{4B6D4425-4433-4053-8D9E-BAEDEB9FC2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12" name="Picture 1406" descr="spacer">
          <a:extLst>
            <a:ext uri="{FF2B5EF4-FFF2-40B4-BE49-F238E27FC236}">
              <a16:creationId xmlns:a16="http://schemas.microsoft.com/office/drawing/2014/main" id="{E4516A9F-2B61-42AB-BCE2-5DAD94D301A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13" name="Picture 1407" descr="spacer">
          <a:extLst>
            <a:ext uri="{FF2B5EF4-FFF2-40B4-BE49-F238E27FC236}">
              <a16:creationId xmlns:a16="http://schemas.microsoft.com/office/drawing/2014/main" id="{AF421769-931B-4671-932E-720031830B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14" name="Picture 1418" descr="spacer">
          <a:extLst>
            <a:ext uri="{FF2B5EF4-FFF2-40B4-BE49-F238E27FC236}">
              <a16:creationId xmlns:a16="http://schemas.microsoft.com/office/drawing/2014/main" id="{F34D6621-E8E9-4D33-BCAE-2DE230FEF8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15" name="Picture 1419" descr="spacer">
          <a:extLst>
            <a:ext uri="{FF2B5EF4-FFF2-40B4-BE49-F238E27FC236}">
              <a16:creationId xmlns:a16="http://schemas.microsoft.com/office/drawing/2014/main" id="{B46AEED9-D472-424D-8BB6-D8C444DCA55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16" name="Picture 1750" descr="spacer">
          <a:extLst>
            <a:ext uri="{FF2B5EF4-FFF2-40B4-BE49-F238E27FC236}">
              <a16:creationId xmlns:a16="http://schemas.microsoft.com/office/drawing/2014/main" id="{40D42F77-B1BF-49DC-8E26-4642AF867E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17" name="Picture 1751" descr="spacer">
          <a:extLst>
            <a:ext uri="{FF2B5EF4-FFF2-40B4-BE49-F238E27FC236}">
              <a16:creationId xmlns:a16="http://schemas.microsoft.com/office/drawing/2014/main" id="{3AA2FE68-6BAC-4F01-924C-66EE5A1585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18" name="Picture 1752" descr="spacer">
          <a:extLst>
            <a:ext uri="{FF2B5EF4-FFF2-40B4-BE49-F238E27FC236}">
              <a16:creationId xmlns:a16="http://schemas.microsoft.com/office/drawing/2014/main" id="{3D0236A1-0F32-4107-B89D-A986798A035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19" name="Picture 1753" descr="spacer">
          <a:extLst>
            <a:ext uri="{FF2B5EF4-FFF2-40B4-BE49-F238E27FC236}">
              <a16:creationId xmlns:a16="http://schemas.microsoft.com/office/drawing/2014/main" id="{2177D050-325B-4057-BA3E-084A643B5D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20" name="Picture 1754" descr="spacer">
          <a:extLst>
            <a:ext uri="{FF2B5EF4-FFF2-40B4-BE49-F238E27FC236}">
              <a16:creationId xmlns:a16="http://schemas.microsoft.com/office/drawing/2014/main" id="{3EC50F43-2448-41D2-9E79-6D60016934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21" name="Picture 1755" descr="spacer">
          <a:extLst>
            <a:ext uri="{FF2B5EF4-FFF2-40B4-BE49-F238E27FC236}">
              <a16:creationId xmlns:a16="http://schemas.microsoft.com/office/drawing/2014/main" id="{E66D7BC6-112C-49BE-BA56-704F43A8E4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22" name="Picture 1756" descr="spacer">
          <a:extLst>
            <a:ext uri="{FF2B5EF4-FFF2-40B4-BE49-F238E27FC236}">
              <a16:creationId xmlns:a16="http://schemas.microsoft.com/office/drawing/2014/main" id="{51107521-3C78-4A8C-856D-20FC994324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23" name="Picture 1757" descr="spacer">
          <a:extLst>
            <a:ext uri="{FF2B5EF4-FFF2-40B4-BE49-F238E27FC236}">
              <a16:creationId xmlns:a16="http://schemas.microsoft.com/office/drawing/2014/main" id="{B7CA03AF-2535-4692-B321-60A4DFA49F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24" name="Picture 1758" descr="spacer">
          <a:extLst>
            <a:ext uri="{FF2B5EF4-FFF2-40B4-BE49-F238E27FC236}">
              <a16:creationId xmlns:a16="http://schemas.microsoft.com/office/drawing/2014/main" id="{4DE415EE-EC06-49AD-ABD5-63CB209A1D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25" name="Picture 1759" descr="spacer">
          <a:extLst>
            <a:ext uri="{FF2B5EF4-FFF2-40B4-BE49-F238E27FC236}">
              <a16:creationId xmlns:a16="http://schemas.microsoft.com/office/drawing/2014/main" id="{0CFF1829-BFAC-4409-97A7-EFAA1FB737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26" name="Picture 1760" descr="spacer">
          <a:extLst>
            <a:ext uri="{FF2B5EF4-FFF2-40B4-BE49-F238E27FC236}">
              <a16:creationId xmlns:a16="http://schemas.microsoft.com/office/drawing/2014/main" id="{430920EB-790E-4E4C-A949-D229B168AF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27" name="Picture 1761" descr="spacer">
          <a:extLst>
            <a:ext uri="{FF2B5EF4-FFF2-40B4-BE49-F238E27FC236}">
              <a16:creationId xmlns:a16="http://schemas.microsoft.com/office/drawing/2014/main" id="{37872481-21B5-4233-A1C9-D55A4345C0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28" name="Picture 1762" descr="spacer">
          <a:extLst>
            <a:ext uri="{FF2B5EF4-FFF2-40B4-BE49-F238E27FC236}">
              <a16:creationId xmlns:a16="http://schemas.microsoft.com/office/drawing/2014/main" id="{ADA14758-8482-455B-B02E-F56F8B593C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29" name="Picture 1763" descr="spacer">
          <a:extLst>
            <a:ext uri="{FF2B5EF4-FFF2-40B4-BE49-F238E27FC236}">
              <a16:creationId xmlns:a16="http://schemas.microsoft.com/office/drawing/2014/main" id="{BCE5B5A8-C2A2-4024-9320-C87E10A817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30" name="Picture 1764" descr="spacer">
          <a:extLst>
            <a:ext uri="{FF2B5EF4-FFF2-40B4-BE49-F238E27FC236}">
              <a16:creationId xmlns:a16="http://schemas.microsoft.com/office/drawing/2014/main" id="{9D56DEA8-A86F-4BC1-AFB7-C442A938F5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31" name="Picture 1765" descr="spacer">
          <a:extLst>
            <a:ext uri="{FF2B5EF4-FFF2-40B4-BE49-F238E27FC236}">
              <a16:creationId xmlns:a16="http://schemas.microsoft.com/office/drawing/2014/main" id="{E858AC44-B4E4-444E-B7AA-AC6F35BB4D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32" name="Picture 7919" descr="spacer">
          <a:extLst>
            <a:ext uri="{FF2B5EF4-FFF2-40B4-BE49-F238E27FC236}">
              <a16:creationId xmlns:a16="http://schemas.microsoft.com/office/drawing/2014/main" id="{E62E40A0-0A45-4216-879B-D29FBA0B2F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33" name="Picture 7920" descr="spacer">
          <a:extLst>
            <a:ext uri="{FF2B5EF4-FFF2-40B4-BE49-F238E27FC236}">
              <a16:creationId xmlns:a16="http://schemas.microsoft.com/office/drawing/2014/main" id="{01C2806F-2FA2-40FE-A548-300B6AF0C43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34" name="Picture 7921" descr="spacer">
          <a:extLst>
            <a:ext uri="{FF2B5EF4-FFF2-40B4-BE49-F238E27FC236}">
              <a16:creationId xmlns:a16="http://schemas.microsoft.com/office/drawing/2014/main" id="{2010BBDB-FF68-4A92-82B1-9808ADAD89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35" name="Picture 7922" descr="spacer">
          <a:extLst>
            <a:ext uri="{FF2B5EF4-FFF2-40B4-BE49-F238E27FC236}">
              <a16:creationId xmlns:a16="http://schemas.microsoft.com/office/drawing/2014/main" id="{992F77CC-7EB3-4D7D-8760-57DE35FBB84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36" name="Picture 7923" descr="spacer">
          <a:extLst>
            <a:ext uri="{FF2B5EF4-FFF2-40B4-BE49-F238E27FC236}">
              <a16:creationId xmlns:a16="http://schemas.microsoft.com/office/drawing/2014/main" id="{15B49B72-0A46-44AF-8669-38F1B2C439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37" name="Picture 7924" descr="spacer">
          <a:extLst>
            <a:ext uri="{FF2B5EF4-FFF2-40B4-BE49-F238E27FC236}">
              <a16:creationId xmlns:a16="http://schemas.microsoft.com/office/drawing/2014/main" id="{E4813F4C-6F3B-42CB-868F-F44ABF07F0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38" name="Picture 1252" descr="spacer">
          <a:extLst>
            <a:ext uri="{FF2B5EF4-FFF2-40B4-BE49-F238E27FC236}">
              <a16:creationId xmlns:a16="http://schemas.microsoft.com/office/drawing/2014/main" id="{072173DF-86FE-442F-8D1A-CCBAEFA8D8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39" name="Picture 1253" descr="spacer">
          <a:extLst>
            <a:ext uri="{FF2B5EF4-FFF2-40B4-BE49-F238E27FC236}">
              <a16:creationId xmlns:a16="http://schemas.microsoft.com/office/drawing/2014/main" id="{23490E61-27CB-498E-9071-207FECEBEE2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74839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40" name="Picture 1406" descr="spacer">
          <a:extLst>
            <a:ext uri="{FF2B5EF4-FFF2-40B4-BE49-F238E27FC236}">
              <a16:creationId xmlns:a16="http://schemas.microsoft.com/office/drawing/2014/main" id="{0D3545CD-E8E4-4FFC-8776-6F9223A160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41" name="Picture 1407" descr="spacer">
          <a:extLst>
            <a:ext uri="{FF2B5EF4-FFF2-40B4-BE49-F238E27FC236}">
              <a16:creationId xmlns:a16="http://schemas.microsoft.com/office/drawing/2014/main" id="{121B9ABB-9D7F-48F6-9B84-1E9A989744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42" name="Picture 1418" descr="spacer">
          <a:extLst>
            <a:ext uri="{FF2B5EF4-FFF2-40B4-BE49-F238E27FC236}">
              <a16:creationId xmlns:a16="http://schemas.microsoft.com/office/drawing/2014/main" id="{DA5226FE-C774-4B52-A083-F85D1C390E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43" name="Picture 1419" descr="spacer">
          <a:extLst>
            <a:ext uri="{FF2B5EF4-FFF2-40B4-BE49-F238E27FC236}">
              <a16:creationId xmlns:a16="http://schemas.microsoft.com/office/drawing/2014/main" id="{71BE31AD-7691-4457-9308-6F5B1089A5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44" name="Picture 1750" descr="spacer">
          <a:extLst>
            <a:ext uri="{FF2B5EF4-FFF2-40B4-BE49-F238E27FC236}">
              <a16:creationId xmlns:a16="http://schemas.microsoft.com/office/drawing/2014/main" id="{03E23BDB-DD26-4DF7-B6EE-FE1A210084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45" name="Picture 1751" descr="spacer">
          <a:extLst>
            <a:ext uri="{FF2B5EF4-FFF2-40B4-BE49-F238E27FC236}">
              <a16:creationId xmlns:a16="http://schemas.microsoft.com/office/drawing/2014/main" id="{D98A723C-427D-438B-8F52-AA5648C07D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46" name="Picture 1752" descr="spacer">
          <a:extLst>
            <a:ext uri="{FF2B5EF4-FFF2-40B4-BE49-F238E27FC236}">
              <a16:creationId xmlns:a16="http://schemas.microsoft.com/office/drawing/2014/main" id="{49AB38CA-C820-4785-A78B-24F6FA92016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47" name="Picture 1753" descr="spacer">
          <a:extLst>
            <a:ext uri="{FF2B5EF4-FFF2-40B4-BE49-F238E27FC236}">
              <a16:creationId xmlns:a16="http://schemas.microsoft.com/office/drawing/2014/main" id="{2DBB9BEA-4075-4900-B97A-52699F5E69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48" name="Picture 1754" descr="spacer">
          <a:extLst>
            <a:ext uri="{FF2B5EF4-FFF2-40B4-BE49-F238E27FC236}">
              <a16:creationId xmlns:a16="http://schemas.microsoft.com/office/drawing/2014/main" id="{049923C7-DC2E-42B0-BD00-F2D5EA05D9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49" name="Picture 1755" descr="spacer">
          <a:extLst>
            <a:ext uri="{FF2B5EF4-FFF2-40B4-BE49-F238E27FC236}">
              <a16:creationId xmlns:a16="http://schemas.microsoft.com/office/drawing/2014/main" id="{0A4D0841-6006-483F-88C9-3CBD6F1527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50" name="Picture 1756" descr="spacer">
          <a:extLst>
            <a:ext uri="{FF2B5EF4-FFF2-40B4-BE49-F238E27FC236}">
              <a16:creationId xmlns:a16="http://schemas.microsoft.com/office/drawing/2014/main" id="{2E61FD81-5045-474F-AA2B-94291B16E6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51" name="Picture 1757" descr="spacer">
          <a:extLst>
            <a:ext uri="{FF2B5EF4-FFF2-40B4-BE49-F238E27FC236}">
              <a16:creationId xmlns:a16="http://schemas.microsoft.com/office/drawing/2014/main" id="{DB2BA5AE-C000-4B0C-90A5-07A56312233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52" name="Picture 1758" descr="spacer">
          <a:extLst>
            <a:ext uri="{FF2B5EF4-FFF2-40B4-BE49-F238E27FC236}">
              <a16:creationId xmlns:a16="http://schemas.microsoft.com/office/drawing/2014/main" id="{D301CB26-8CA2-43F6-846A-10549ED9D2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53" name="Picture 1759" descr="spacer">
          <a:extLst>
            <a:ext uri="{FF2B5EF4-FFF2-40B4-BE49-F238E27FC236}">
              <a16:creationId xmlns:a16="http://schemas.microsoft.com/office/drawing/2014/main" id="{32BBBE78-6AAB-497E-BB33-2EC3B1854B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54" name="Picture 1760" descr="spacer">
          <a:extLst>
            <a:ext uri="{FF2B5EF4-FFF2-40B4-BE49-F238E27FC236}">
              <a16:creationId xmlns:a16="http://schemas.microsoft.com/office/drawing/2014/main" id="{E76E479D-2C19-474F-A77E-494A34A5BC6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55" name="Picture 1761" descr="spacer">
          <a:extLst>
            <a:ext uri="{FF2B5EF4-FFF2-40B4-BE49-F238E27FC236}">
              <a16:creationId xmlns:a16="http://schemas.microsoft.com/office/drawing/2014/main" id="{7520B8B1-5140-459D-842E-1CF0D84CFD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56" name="Picture 1762" descr="spacer">
          <a:extLst>
            <a:ext uri="{FF2B5EF4-FFF2-40B4-BE49-F238E27FC236}">
              <a16:creationId xmlns:a16="http://schemas.microsoft.com/office/drawing/2014/main" id="{BC8908BC-CF1D-4E27-8487-42ACE9390E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57" name="Picture 1763" descr="spacer">
          <a:extLst>
            <a:ext uri="{FF2B5EF4-FFF2-40B4-BE49-F238E27FC236}">
              <a16:creationId xmlns:a16="http://schemas.microsoft.com/office/drawing/2014/main" id="{D3EC25AB-48CF-4394-9B60-65BD19891D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58" name="Picture 1764" descr="spacer">
          <a:extLst>
            <a:ext uri="{FF2B5EF4-FFF2-40B4-BE49-F238E27FC236}">
              <a16:creationId xmlns:a16="http://schemas.microsoft.com/office/drawing/2014/main" id="{53B56B51-299F-4265-85F9-F3C72475C1D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59" name="Picture 1765" descr="spacer">
          <a:extLst>
            <a:ext uri="{FF2B5EF4-FFF2-40B4-BE49-F238E27FC236}">
              <a16:creationId xmlns:a16="http://schemas.microsoft.com/office/drawing/2014/main" id="{87C622AB-4B61-41E7-8C73-B054FD7306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60" name="Picture 7919" descr="spacer">
          <a:extLst>
            <a:ext uri="{FF2B5EF4-FFF2-40B4-BE49-F238E27FC236}">
              <a16:creationId xmlns:a16="http://schemas.microsoft.com/office/drawing/2014/main" id="{006855EC-AB30-4C2E-BEA5-243D7DB38B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61" name="Picture 7920" descr="spacer">
          <a:extLst>
            <a:ext uri="{FF2B5EF4-FFF2-40B4-BE49-F238E27FC236}">
              <a16:creationId xmlns:a16="http://schemas.microsoft.com/office/drawing/2014/main" id="{253580B0-FFBB-4B7E-8C40-8256D475D8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62" name="Picture 7921" descr="spacer">
          <a:extLst>
            <a:ext uri="{FF2B5EF4-FFF2-40B4-BE49-F238E27FC236}">
              <a16:creationId xmlns:a16="http://schemas.microsoft.com/office/drawing/2014/main" id="{0CE74EE2-3936-4672-A0C0-94B55C736B8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63" name="Picture 7922" descr="spacer">
          <a:extLst>
            <a:ext uri="{FF2B5EF4-FFF2-40B4-BE49-F238E27FC236}">
              <a16:creationId xmlns:a16="http://schemas.microsoft.com/office/drawing/2014/main" id="{07EE55E5-6C98-4493-9541-58013FF481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64" name="Picture 7923" descr="spacer">
          <a:extLst>
            <a:ext uri="{FF2B5EF4-FFF2-40B4-BE49-F238E27FC236}">
              <a16:creationId xmlns:a16="http://schemas.microsoft.com/office/drawing/2014/main" id="{23D9D08A-4B44-4790-9AE6-FCC6552AFFB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65" name="Picture 7924" descr="spacer">
          <a:extLst>
            <a:ext uri="{FF2B5EF4-FFF2-40B4-BE49-F238E27FC236}">
              <a16:creationId xmlns:a16="http://schemas.microsoft.com/office/drawing/2014/main" id="{CF1689C7-9D8D-44B6-9A30-0B93E58C56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66" name="Picture 1252" descr="spacer">
          <a:extLst>
            <a:ext uri="{FF2B5EF4-FFF2-40B4-BE49-F238E27FC236}">
              <a16:creationId xmlns:a16="http://schemas.microsoft.com/office/drawing/2014/main" id="{E7225BC3-6BA1-4A45-A7F3-8D48CAC905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67" name="Picture 1253" descr="spacer">
          <a:extLst>
            <a:ext uri="{FF2B5EF4-FFF2-40B4-BE49-F238E27FC236}">
              <a16:creationId xmlns:a16="http://schemas.microsoft.com/office/drawing/2014/main" id="{39FFDA12-76A2-451F-8D9D-D56226CB6E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68" name="Picture 1406" descr="spacer">
          <a:extLst>
            <a:ext uri="{FF2B5EF4-FFF2-40B4-BE49-F238E27FC236}">
              <a16:creationId xmlns:a16="http://schemas.microsoft.com/office/drawing/2014/main" id="{456F266E-8B85-4D26-A081-EBBB841EA0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69" name="Picture 1407" descr="spacer">
          <a:extLst>
            <a:ext uri="{FF2B5EF4-FFF2-40B4-BE49-F238E27FC236}">
              <a16:creationId xmlns:a16="http://schemas.microsoft.com/office/drawing/2014/main" id="{398F625E-A2A4-4572-9209-84926741A9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70" name="Picture 1418" descr="spacer">
          <a:extLst>
            <a:ext uri="{FF2B5EF4-FFF2-40B4-BE49-F238E27FC236}">
              <a16:creationId xmlns:a16="http://schemas.microsoft.com/office/drawing/2014/main" id="{DB53C8D4-505D-4B00-A752-0BD6A2115A5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71" name="Picture 1419" descr="spacer">
          <a:extLst>
            <a:ext uri="{FF2B5EF4-FFF2-40B4-BE49-F238E27FC236}">
              <a16:creationId xmlns:a16="http://schemas.microsoft.com/office/drawing/2014/main" id="{5E93C614-2E8A-430C-AB0B-D285B80C65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72" name="Picture 1750" descr="spacer">
          <a:extLst>
            <a:ext uri="{FF2B5EF4-FFF2-40B4-BE49-F238E27FC236}">
              <a16:creationId xmlns:a16="http://schemas.microsoft.com/office/drawing/2014/main" id="{0EC6183E-1877-4695-A53A-0752D8C9C93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73" name="Picture 1751" descr="spacer">
          <a:extLst>
            <a:ext uri="{FF2B5EF4-FFF2-40B4-BE49-F238E27FC236}">
              <a16:creationId xmlns:a16="http://schemas.microsoft.com/office/drawing/2014/main" id="{3052CC63-14DB-4FB3-9911-D031AFBF07F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74" name="Picture 1752" descr="spacer">
          <a:extLst>
            <a:ext uri="{FF2B5EF4-FFF2-40B4-BE49-F238E27FC236}">
              <a16:creationId xmlns:a16="http://schemas.microsoft.com/office/drawing/2014/main" id="{FBC51470-9B02-4013-92BD-0ACEFAEFD8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75" name="Picture 1753" descr="spacer">
          <a:extLst>
            <a:ext uri="{FF2B5EF4-FFF2-40B4-BE49-F238E27FC236}">
              <a16:creationId xmlns:a16="http://schemas.microsoft.com/office/drawing/2014/main" id="{0211F0B6-A56B-48F7-BFB7-68B3BE8E72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76" name="Picture 1754" descr="spacer">
          <a:extLst>
            <a:ext uri="{FF2B5EF4-FFF2-40B4-BE49-F238E27FC236}">
              <a16:creationId xmlns:a16="http://schemas.microsoft.com/office/drawing/2014/main" id="{97B8E379-DB6F-4BAE-A126-62F56BF6F3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77" name="Picture 1755" descr="spacer">
          <a:extLst>
            <a:ext uri="{FF2B5EF4-FFF2-40B4-BE49-F238E27FC236}">
              <a16:creationId xmlns:a16="http://schemas.microsoft.com/office/drawing/2014/main" id="{4D0B288D-48DE-40F4-B6B8-BE7B7CA559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78" name="Picture 1756" descr="spacer">
          <a:extLst>
            <a:ext uri="{FF2B5EF4-FFF2-40B4-BE49-F238E27FC236}">
              <a16:creationId xmlns:a16="http://schemas.microsoft.com/office/drawing/2014/main" id="{13B9CA6E-2479-4BF1-9033-6568C80836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79" name="Picture 1757" descr="spacer">
          <a:extLst>
            <a:ext uri="{FF2B5EF4-FFF2-40B4-BE49-F238E27FC236}">
              <a16:creationId xmlns:a16="http://schemas.microsoft.com/office/drawing/2014/main" id="{3F9843C5-78A8-475F-8C44-B3A2F771B9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80" name="Picture 1758" descr="spacer">
          <a:extLst>
            <a:ext uri="{FF2B5EF4-FFF2-40B4-BE49-F238E27FC236}">
              <a16:creationId xmlns:a16="http://schemas.microsoft.com/office/drawing/2014/main" id="{92596B43-9BFA-4FEA-B837-18C32A5D13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81" name="Picture 1759" descr="spacer">
          <a:extLst>
            <a:ext uri="{FF2B5EF4-FFF2-40B4-BE49-F238E27FC236}">
              <a16:creationId xmlns:a16="http://schemas.microsoft.com/office/drawing/2014/main" id="{0FD49422-CE0A-4387-8B69-9A2A845A55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82" name="Picture 1760" descr="spacer">
          <a:extLst>
            <a:ext uri="{FF2B5EF4-FFF2-40B4-BE49-F238E27FC236}">
              <a16:creationId xmlns:a16="http://schemas.microsoft.com/office/drawing/2014/main" id="{DF019F4C-A632-41A4-8A59-FEF22329F4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83" name="Picture 1761" descr="spacer">
          <a:extLst>
            <a:ext uri="{FF2B5EF4-FFF2-40B4-BE49-F238E27FC236}">
              <a16:creationId xmlns:a16="http://schemas.microsoft.com/office/drawing/2014/main" id="{48E33FAB-0B2C-406C-9E8C-621588B2F6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84" name="Picture 1762" descr="spacer">
          <a:extLst>
            <a:ext uri="{FF2B5EF4-FFF2-40B4-BE49-F238E27FC236}">
              <a16:creationId xmlns:a16="http://schemas.microsoft.com/office/drawing/2014/main" id="{6003234E-6BA8-46AE-9E46-689101AED6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85" name="Picture 1763" descr="spacer">
          <a:extLst>
            <a:ext uri="{FF2B5EF4-FFF2-40B4-BE49-F238E27FC236}">
              <a16:creationId xmlns:a16="http://schemas.microsoft.com/office/drawing/2014/main" id="{E44A4470-525D-4B76-A348-7EEEC322EF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86" name="Picture 1764" descr="spacer">
          <a:extLst>
            <a:ext uri="{FF2B5EF4-FFF2-40B4-BE49-F238E27FC236}">
              <a16:creationId xmlns:a16="http://schemas.microsoft.com/office/drawing/2014/main" id="{D7049687-A6BD-46B6-9518-9B5A8FC4F7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87" name="Picture 1765" descr="spacer">
          <a:extLst>
            <a:ext uri="{FF2B5EF4-FFF2-40B4-BE49-F238E27FC236}">
              <a16:creationId xmlns:a16="http://schemas.microsoft.com/office/drawing/2014/main" id="{EECAE5F1-2BD5-4EF2-9120-2FAFFBB72B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88" name="Picture 7919" descr="spacer">
          <a:extLst>
            <a:ext uri="{FF2B5EF4-FFF2-40B4-BE49-F238E27FC236}">
              <a16:creationId xmlns:a16="http://schemas.microsoft.com/office/drawing/2014/main" id="{2178322D-8C31-401C-9979-9725E15659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89" name="Picture 7920" descr="spacer">
          <a:extLst>
            <a:ext uri="{FF2B5EF4-FFF2-40B4-BE49-F238E27FC236}">
              <a16:creationId xmlns:a16="http://schemas.microsoft.com/office/drawing/2014/main" id="{2F26E585-5023-4639-A336-828258C696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90" name="Picture 7921" descr="spacer">
          <a:extLst>
            <a:ext uri="{FF2B5EF4-FFF2-40B4-BE49-F238E27FC236}">
              <a16:creationId xmlns:a16="http://schemas.microsoft.com/office/drawing/2014/main" id="{E4376707-ADC9-4D6E-9099-B6277EAEC5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91" name="Picture 7922" descr="spacer">
          <a:extLst>
            <a:ext uri="{FF2B5EF4-FFF2-40B4-BE49-F238E27FC236}">
              <a16:creationId xmlns:a16="http://schemas.microsoft.com/office/drawing/2014/main" id="{047AAF54-C5AC-4398-BE35-F91E74B0C9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92" name="Picture 7923" descr="spacer">
          <a:extLst>
            <a:ext uri="{FF2B5EF4-FFF2-40B4-BE49-F238E27FC236}">
              <a16:creationId xmlns:a16="http://schemas.microsoft.com/office/drawing/2014/main" id="{BB51473D-C2E9-4E07-99AD-A3C7731AD7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93" name="Picture 7924" descr="spacer">
          <a:extLst>
            <a:ext uri="{FF2B5EF4-FFF2-40B4-BE49-F238E27FC236}">
              <a16:creationId xmlns:a16="http://schemas.microsoft.com/office/drawing/2014/main" id="{813C6D90-0789-4648-8B88-49445E26DF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94" name="Picture 1252" descr="spacer">
          <a:extLst>
            <a:ext uri="{FF2B5EF4-FFF2-40B4-BE49-F238E27FC236}">
              <a16:creationId xmlns:a16="http://schemas.microsoft.com/office/drawing/2014/main" id="{00C3E07C-6764-489C-AEBC-542ACCFB98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21928</xdr:row>
      <xdr:rowOff>0</xdr:rowOff>
    </xdr:from>
    <xdr:ext cx="47625" cy="9525"/>
    <xdr:pic>
      <xdr:nvPicPr>
        <xdr:cNvPr id="5495" name="Picture 1253" descr="spacer">
          <a:extLst>
            <a:ext uri="{FF2B5EF4-FFF2-40B4-BE49-F238E27FC236}">
              <a16:creationId xmlns:a16="http://schemas.microsoft.com/office/drawing/2014/main" id="{68FECE81-AF08-42CB-B721-0A46712C7E8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7729475"/>
          <a:ext cx="47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E21946"/>
  <sheetViews>
    <sheetView tabSelected="1" topLeftCell="L1" workbookViewId="0">
      <selection activeCell="Z3" sqref="Z3:AI4"/>
    </sheetView>
  </sheetViews>
  <sheetFormatPr defaultColWidth="0" defaultRowHeight="15" customHeight="1"/>
  <cols>
    <col min="1" max="2" width="28.85546875" style="46" hidden="1" customWidth="1"/>
    <col min="3" max="7" width="28.85546875" style="47" hidden="1" customWidth="1"/>
    <col min="8" max="10" width="28.85546875" style="32" hidden="1" customWidth="1"/>
    <col min="11" max="11" width="28.85546875" style="48" hidden="1" customWidth="1"/>
    <col min="12" max="12" width="8.5703125" style="14" customWidth="1"/>
    <col min="13" max="14" width="7" style="14" customWidth="1"/>
    <col min="15" max="15" width="4.7109375" style="14" customWidth="1"/>
    <col min="16" max="25" width="4.140625" style="14" customWidth="1"/>
    <col min="26" max="26" width="5" style="14" customWidth="1"/>
    <col min="27" max="27" width="3.85546875" style="14" customWidth="1"/>
    <col min="28" max="28" width="4.42578125" style="14" customWidth="1"/>
    <col min="29" max="29" width="4.5703125" style="14" customWidth="1"/>
    <col min="30" max="30" width="4.140625" style="14" customWidth="1"/>
    <col min="31" max="31" width="7.7109375" style="14" customWidth="1"/>
    <col min="32" max="33" width="4.5703125" style="14" customWidth="1"/>
    <col min="34" max="34" width="4.85546875" style="14" customWidth="1"/>
    <col min="35" max="35" width="4.7109375" style="14" customWidth="1"/>
    <col min="36" max="36" width="5.42578125" style="14" customWidth="1"/>
    <col min="37" max="37" width="14.28515625" style="14" hidden="1" customWidth="1"/>
    <col min="38" max="44" width="4.140625" style="4" hidden="1" customWidth="1"/>
    <col min="45" max="45" width="13.85546875" style="4" hidden="1" customWidth="1"/>
    <col min="46" max="46" width="4.140625" style="4" hidden="1" customWidth="1"/>
    <col min="47" max="47" width="5.28515625" style="4" customWidth="1"/>
    <col min="48" max="48" width="7.5703125" style="4" customWidth="1"/>
    <col min="49" max="49" width="8.42578125" style="4" customWidth="1"/>
    <col min="50" max="50" width="6.140625" style="4" hidden="1" customWidth="1"/>
    <col min="51" max="52" width="10.42578125" style="4" hidden="1" customWidth="1"/>
    <col min="53" max="53" width="11.7109375" style="4" customWidth="1"/>
    <col min="54" max="55" width="11.7109375" style="4" hidden="1" customWidth="1"/>
    <col min="56" max="57" width="8.5703125" hidden="1" customWidth="1"/>
    <col min="58" max="16383" width="8.5703125" customWidth="1"/>
    <col min="16384" max="16384" width="7.140625" customWidth="1"/>
  </cols>
  <sheetData>
    <row r="1" spans="1:54" ht="15" customHeight="1">
      <c r="A1" s="40" t="s">
        <v>0</v>
      </c>
      <c r="B1" s="40" t="s">
        <v>1</v>
      </c>
      <c r="C1" s="40"/>
      <c r="D1" s="40"/>
      <c r="E1" s="40"/>
      <c r="F1" s="40" t="s">
        <v>34974</v>
      </c>
      <c r="G1" s="40" t="s">
        <v>34975</v>
      </c>
      <c r="H1" s="40" t="s">
        <v>2</v>
      </c>
      <c r="I1" s="40" t="s">
        <v>34976</v>
      </c>
      <c r="J1" s="40" t="s">
        <v>35239</v>
      </c>
      <c r="L1" s="34"/>
      <c r="M1" s="34"/>
      <c r="N1" s="34"/>
      <c r="O1" s="34"/>
      <c r="P1" s="34"/>
      <c r="Q1" s="34"/>
      <c r="R1" s="34"/>
      <c r="S1" s="34"/>
      <c r="T1" s="34"/>
      <c r="U1" s="35"/>
      <c r="V1" s="169" t="s">
        <v>36131</v>
      </c>
      <c r="W1" s="169"/>
      <c r="X1" s="169"/>
      <c r="Y1" s="169"/>
      <c r="Z1" s="1"/>
      <c r="AA1" s="170" t="s">
        <v>35936</v>
      </c>
      <c r="AB1" s="170"/>
      <c r="AC1" s="170"/>
      <c r="AD1" s="171" t="s">
        <v>31790</v>
      </c>
      <c r="AE1" s="111"/>
      <c r="AF1" s="172">
        <f ca="1">NOW()</f>
        <v>45416.518646412034</v>
      </c>
      <c r="AG1" s="172"/>
      <c r="AH1" s="172"/>
      <c r="AI1" s="172"/>
      <c r="AJ1" s="67"/>
      <c r="AK1" s="49"/>
      <c r="AL1" s="2" t="e">
        <f>+#REF!</f>
        <v>#REF!</v>
      </c>
      <c r="AM1" s="3"/>
      <c r="AN1" s="3"/>
      <c r="AO1" s="3"/>
      <c r="BB1" s="114" t="s">
        <v>36401</v>
      </c>
    </row>
    <row r="2" spans="1:54" ht="15" customHeight="1" thickBot="1">
      <c r="A2" s="41" t="s">
        <v>3</v>
      </c>
      <c r="B2" s="41" t="s">
        <v>4</v>
      </c>
      <c r="C2" s="43"/>
      <c r="D2" s="43"/>
      <c r="E2" s="42" t="s">
        <v>35807</v>
      </c>
      <c r="F2" s="43"/>
      <c r="G2" s="43"/>
      <c r="H2" s="42" t="s">
        <v>5</v>
      </c>
      <c r="I2" s="44" t="s">
        <v>6</v>
      </c>
      <c r="J2" s="45" t="s">
        <v>34403</v>
      </c>
      <c r="L2" s="36"/>
      <c r="M2" s="36"/>
      <c r="N2" s="36"/>
      <c r="O2" s="36"/>
      <c r="P2" s="36"/>
      <c r="Q2" s="36"/>
      <c r="R2" s="36"/>
      <c r="S2" s="36"/>
      <c r="T2" s="36"/>
      <c r="U2" s="37"/>
      <c r="V2" s="169"/>
      <c r="W2" s="169"/>
      <c r="X2" s="169"/>
      <c r="Y2" s="169"/>
      <c r="Z2" s="89"/>
      <c r="AA2" s="170"/>
      <c r="AB2" s="170"/>
      <c r="AC2" s="170"/>
      <c r="AD2" s="171"/>
      <c r="AE2" s="111"/>
      <c r="AF2" s="172"/>
      <c r="AG2" s="172"/>
      <c r="AH2" s="172"/>
      <c r="AI2" s="172"/>
      <c r="AJ2" s="67"/>
      <c r="AK2" s="49"/>
      <c r="BB2" s="114" t="s">
        <v>36385</v>
      </c>
    </row>
    <row r="3" spans="1:54" ht="15" customHeight="1" thickBot="1">
      <c r="A3" s="41" t="s">
        <v>7</v>
      </c>
      <c r="B3" s="41" t="s">
        <v>8</v>
      </c>
      <c r="C3" s="42"/>
      <c r="D3" s="42" t="s">
        <v>35582</v>
      </c>
      <c r="E3" s="42" t="s">
        <v>35582</v>
      </c>
      <c r="F3" s="42"/>
      <c r="G3" s="42">
        <v>1</v>
      </c>
      <c r="H3" s="42"/>
      <c r="I3" s="44"/>
      <c r="J3" s="44"/>
      <c r="L3" s="36"/>
      <c r="M3" s="36"/>
      <c r="N3" s="36"/>
      <c r="O3" s="36"/>
      <c r="P3" s="36"/>
      <c r="Q3" s="36"/>
      <c r="R3" s="36"/>
      <c r="S3" s="36"/>
      <c r="T3" s="36"/>
      <c r="U3" s="37"/>
      <c r="V3" s="173" t="s">
        <v>31791</v>
      </c>
      <c r="W3" s="174"/>
      <c r="X3" s="174"/>
      <c r="Y3" s="175">
        <v>45416</v>
      </c>
      <c r="Z3" s="178" t="s">
        <v>31792</v>
      </c>
      <c r="AA3" s="178"/>
      <c r="AB3" s="178"/>
      <c r="AC3" s="178"/>
      <c r="AD3" s="178"/>
      <c r="AE3" s="178"/>
      <c r="AF3" s="178"/>
      <c r="AG3" s="178"/>
      <c r="AH3" s="178"/>
      <c r="AI3" s="178"/>
      <c r="AJ3" s="67"/>
      <c r="AK3" s="49"/>
      <c r="BB3" s="114" t="s">
        <v>36386</v>
      </c>
    </row>
    <row r="4" spans="1:54" ht="15" customHeight="1" thickBot="1">
      <c r="A4" s="116" t="s">
        <v>3</v>
      </c>
      <c r="B4" s="116" t="s">
        <v>4</v>
      </c>
      <c r="C4" s="117" t="s">
        <v>35916</v>
      </c>
      <c r="D4" s="43" t="s">
        <v>35808</v>
      </c>
      <c r="E4" s="43" t="s">
        <v>35809</v>
      </c>
      <c r="F4" s="42" t="s">
        <v>35807</v>
      </c>
      <c r="G4" s="43"/>
      <c r="H4" s="118" t="s">
        <v>5</v>
      </c>
      <c r="I4" s="221" t="s">
        <v>6</v>
      </c>
      <c r="J4" s="221" t="s">
        <v>34403</v>
      </c>
      <c r="L4" s="36"/>
      <c r="M4" s="36"/>
      <c r="N4" s="36"/>
      <c r="O4" s="36"/>
      <c r="P4" s="36"/>
      <c r="Q4" s="36"/>
      <c r="R4" s="36"/>
      <c r="S4" s="36"/>
      <c r="T4" s="36"/>
      <c r="U4" s="37"/>
      <c r="V4" s="174"/>
      <c r="W4" s="174"/>
      <c r="X4" s="174"/>
      <c r="Y4" s="176"/>
      <c r="Z4" s="178"/>
      <c r="AA4" s="178"/>
      <c r="AB4" s="178"/>
      <c r="AC4" s="178"/>
      <c r="AD4" s="178"/>
      <c r="AE4" s="178"/>
      <c r="AF4" s="178"/>
      <c r="AG4" s="178"/>
      <c r="AH4" s="178"/>
      <c r="AI4" s="179"/>
      <c r="AJ4" s="67"/>
      <c r="AK4" s="49"/>
      <c r="BB4" s="114" t="s">
        <v>36387</v>
      </c>
    </row>
    <row r="5" spans="1:54" ht="15" customHeight="1">
      <c r="A5" s="46" t="s">
        <v>35939</v>
      </c>
      <c r="B5" s="46" t="s">
        <v>35940</v>
      </c>
      <c r="C5" s="47">
        <v>37.952800000000003</v>
      </c>
      <c r="D5" s="86" t="s">
        <v>9</v>
      </c>
      <c r="E5" s="86" t="s">
        <v>9</v>
      </c>
      <c r="F5" s="86">
        <v>55.767400000000009</v>
      </c>
      <c r="G5" s="86"/>
      <c r="H5" s="47"/>
      <c r="I5" s="120">
        <v>0</v>
      </c>
      <c r="J5" s="120">
        <v>0</v>
      </c>
      <c r="L5" s="36"/>
      <c r="M5" s="36"/>
      <c r="N5" s="36"/>
      <c r="O5" s="36"/>
      <c r="P5" s="36"/>
      <c r="Q5" s="36"/>
      <c r="R5" s="36"/>
      <c r="S5" s="36"/>
      <c r="T5" s="36"/>
      <c r="U5" s="37"/>
      <c r="V5" s="180" t="s">
        <v>31793</v>
      </c>
      <c r="W5" s="180"/>
      <c r="X5" s="180"/>
      <c r="Y5" s="176"/>
      <c r="Z5" s="181" t="s">
        <v>31794</v>
      </c>
      <c r="AA5" s="181"/>
      <c r="AB5" s="181"/>
      <c r="AC5" s="181"/>
      <c r="AD5" s="181"/>
      <c r="AE5" s="181"/>
      <c r="AF5" s="181"/>
      <c r="AG5" s="181"/>
      <c r="AH5" s="181"/>
      <c r="AI5" s="182"/>
      <c r="AJ5" s="67"/>
      <c r="AK5" s="49"/>
      <c r="AU5" s="4" t="s">
        <v>35502</v>
      </c>
      <c r="BB5" s="114" t="s">
        <v>36388</v>
      </c>
    </row>
    <row r="6" spans="1:54" ht="15" customHeight="1">
      <c r="A6" s="46" t="s">
        <v>35937</v>
      </c>
      <c r="B6" s="46" t="s">
        <v>35938</v>
      </c>
      <c r="C6" s="47">
        <v>100.19540000000001</v>
      </c>
      <c r="D6" s="87" t="s">
        <v>10</v>
      </c>
      <c r="E6" s="87" t="s">
        <v>10</v>
      </c>
      <c r="F6" s="87">
        <v>31.369200000000006</v>
      </c>
      <c r="G6" s="87"/>
      <c r="H6" s="47"/>
      <c r="I6" s="120">
        <v>0</v>
      </c>
      <c r="J6" s="120">
        <v>0</v>
      </c>
      <c r="L6" s="36"/>
      <c r="M6" s="36"/>
      <c r="N6" s="36"/>
      <c r="O6" s="36"/>
      <c r="P6" s="36"/>
      <c r="Q6" s="36"/>
      <c r="R6" s="36"/>
      <c r="S6" s="36"/>
      <c r="T6" s="36"/>
      <c r="U6" s="37"/>
      <c r="V6" s="180"/>
      <c r="W6" s="180"/>
      <c r="X6" s="180"/>
      <c r="Y6" s="177"/>
      <c r="Z6" s="181"/>
      <c r="AA6" s="181"/>
      <c r="AB6" s="181"/>
      <c r="AC6" s="181"/>
      <c r="AD6" s="181"/>
      <c r="AE6" s="181"/>
      <c r="AF6" s="181"/>
      <c r="AG6" s="181"/>
      <c r="AH6" s="181"/>
      <c r="AI6" s="182"/>
      <c r="AJ6" s="67"/>
      <c r="AK6" s="49"/>
      <c r="BB6" s="114" t="s">
        <v>36389</v>
      </c>
    </row>
    <row r="7" spans="1:54" ht="15" customHeight="1">
      <c r="A7" s="46" t="s">
        <v>31846</v>
      </c>
      <c r="B7" s="46" t="s">
        <v>31847</v>
      </c>
      <c r="D7" s="87" t="s">
        <v>11</v>
      </c>
      <c r="E7" s="87" t="s">
        <v>11</v>
      </c>
      <c r="F7" s="87">
        <v>41.825600000000009</v>
      </c>
      <c r="G7" s="87"/>
      <c r="H7" s="47"/>
      <c r="I7" s="120">
        <v>10</v>
      </c>
      <c r="J7" s="120">
        <v>0</v>
      </c>
      <c r="L7" s="36"/>
      <c r="M7" s="36"/>
      <c r="N7" s="36"/>
      <c r="O7" s="36"/>
      <c r="P7" s="36"/>
      <c r="Q7" s="36"/>
      <c r="R7" s="36"/>
      <c r="S7" s="36"/>
      <c r="T7" s="36"/>
      <c r="U7" s="37"/>
      <c r="V7" s="151" t="s">
        <v>36178</v>
      </c>
      <c r="W7" s="152"/>
      <c r="X7" s="152"/>
      <c r="Y7" s="152"/>
      <c r="Z7" s="152"/>
      <c r="AA7" s="152"/>
      <c r="AB7" s="152"/>
      <c r="AC7" s="152"/>
      <c r="AD7" s="152"/>
      <c r="AE7" s="152"/>
      <c r="AF7" s="152"/>
      <c r="AG7" s="152"/>
      <c r="AH7" s="152"/>
      <c r="AI7" s="152"/>
      <c r="AJ7" s="67"/>
      <c r="AK7" s="49"/>
      <c r="BB7" s="114" t="s">
        <v>36390</v>
      </c>
    </row>
    <row r="8" spans="1:54" ht="15" customHeight="1">
      <c r="A8" s="46" t="s">
        <v>35941</v>
      </c>
      <c r="B8" s="46" t="s">
        <v>35942</v>
      </c>
      <c r="C8" s="47">
        <v>202.41499999999999</v>
      </c>
      <c r="D8" s="87" t="s">
        <v>773</v>
      </c>
      <c r="E8" s="87" t="s">
        <v>773</v>
      </c>
      <c r="F8" s="87">
        <v>1.0589292000000001</v>
      </c>
      <c r="G8" s="87"/>
      <c r="H8" s="47"/>
      <c r="I8" s="120">
        <v>0</v>
      </c>
      <c r="J8" s="120">
        <v>0</v>
      </c>
      <c r="L8" s="38"/>
      <c r="M8" s="38"/>
      <c r="N8" s="38"/>
      <c r="O8" s="38"/>
      <c r="P8" s="38"/>
      <c r="Q8" s="38"/>
      <c r="R8" s="38"/>
      <c r="S8" s="38"/>
      <c r="T8" s="38"/>
      <c r="U8" s="39"/>
      <c r="V8" s="1" t="s">
        <v>31795</v>
      </c>
      <c r="W8" s="5"/>
      <c r="X8" s="5"/>
      <c r="Y8" s="5" t="s">
        <v>31796</v>
      </c>
      <c r="Z8" s="5"/>
      <c r="AA8" s="5"/>
      <c r="AB8" s="5"/>
      <c r="AC8" s="5" t="s">
        <v>31797</v>
      </c>
      <c r="AD8" s="5"/>
      <c r="AE8" s="5"/>
      <c r="AF8" s="5"/>
      <c r="AG8" s="145"/>
      <c r="AH8" s="153"/>
      <c r="AI8" s="153"/>
      <c r="AJ8" s="67"/>
      <c r="AK8" s="49"/>
      <c r="BB8" s="114" t="s">
        <v>36391</v>
      </c>
    </row>
    <row r="9" spans="1:54" ht="15" customHeight="1">
      <c r="A9" s="46" t="s">
        <v>35943</v>
      </c>
      <c r="B9" s="46" t="s">
        <v>35944</v>
      </c>
      <c r="C9" s="47">
        <v>1262.5642</v>
      </c>
      <c r="D9" s="87" t="s">
        <v>770</v>
      </c>
      <c r="E9" s="87" t="s">
        <v>770</v>
      </c>
      <c r="F9" s="87">
        <v>0.73691100000000009</v>
      </c>
      <c r="G9" s="87"/>
      <c r="H9" s="47"/>
      <c r="I9" s="120">
        <v>0</v>
      </c>
      <c r="J9" s="120">
        <v>0</v>
      </c>
      <c r="L9" s="154" t="s">
        <v>31798</v>
      </c>
      <c r="M9" s="154"/>
      <c r="N9" s="155"/>
      <c r="O9" s="155"/>
      <c r="P9" s="155"/>
      <c r="Q9" s="155"/>
      <c r="R9" s="155"/>
      <c r="S9" s="155"/>
      <c r="T9" s="155"/>
      <c r="U9" s="155"/>
      <c r="V9" s="155"/>
      <c r="W9" s="155"/>
      <c r="X9" s="155"/>
      <c r="Y9" s="155"/>
      <c r="Z9" s="155"/>
      <c r="AA9" s="155"/>
      <c r="AB9" s="155"/>
      <c r="AC9" s="155"/>
      <c r="AD9" s="155"/>
      <c r="AE9" s="155"/>
      <c r="AF9" s="155"/>
      <c r="AG9" s="155"/>
      <c r="AH9" s="155"/>
      <c r="AI9" s="156"/>
      <c r="AJ9" s="67"/>
      <c r="AK9" s="49"/>
      <c r="BB9" s="114" t="s">
        <v>36392</v>
      </c>
    </row>
    <row r="10" spans="1:54" ht="15" customHeight="1">
      <c r="A10" s="46" t="s">
        <v>31856</v>
      </c>
      <c r="B10" s="46" t="s">
        <v>31857</v>
      </c>
      <c r="C10" s="47">
        <v>6.9359999999999999</v>
      </c>
      <c r="D10" s="87" t="s">
        <v>819</v>
      </c>
      <c r="E10" s="87" t="s">
        <v>819</v>
      </c>
      <c r="F10" s="87">
        <v>2.3141916000000005</v>
      </c>
      <c r="G10" s="87"/>
      <c r="H10" s="47"/>
      <c r="I10" s="120">
        <v>0</v>
      </c>
      <c r="J10" s="120">
        <v>0</v>
      </c>
      <c r="L10" s="157" t="s">
        <v>35094</v>
      </c>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9"/>
      <c r="AJ10" s="219" t="s">
        <v>36130</v>
      </c>
      <c r="AK10" s="220"/>
      <c r="AL10" s="220"/>
      <c r="AM10" s="220"/>
      <c r="AN10" s="220"/>
      <c r="AO10" s="220"/>
      <c r="AP10" s="220"/>
      <c r="AQ10" s="220"/>
      <c r="AR10" s="220"/>
      <c r="AS10" s="220"/>
      <c r="AT10" s="220"/>
      <c r="AU10" s="220"/>
      <c r="AV10" s="220"/>
      <c r="AW10" s="220"/>
      <c r="AX10" s="220"/>
      <c r="AY10" s="220"/>
      <c r="AZ10" s="220"/>
      <c r="BA10" s="220"/>
      <c r="BB10" s="114" t="s">
        <v>36393</v>
      </c>
    </row>
    <row r="11" spans="1:54" ht="15" customHeight="1">
      <c r="A11" s="46" t="s">
        <v>31848</v>
      </c>
      <c r="B11" s="46" t="s">
        <v>31849</v>
      </c>
      <c r="C11" s="47">
        <v>6.9359999999999999</v>
      </c>
      <c r="D11" s="87" t="s">
        <v>767</v>
      </c>
      <c r="E11" s="87" t="s">
        <v>767</v>
      </c>
      <c r="F11" s="87">
        <v>1.5566418</v>
      </c>
      <c r="G11" s="87"/>
      <c r="H11" s="47"/>
      <c r="I11" s="120">
        <v>0</v>
      </c>
      <c r="J11" s="120">
        <v>0</v>
      </c>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9"/>
      <c r="AJ11" s="219"/>
      <c r="AK11" s="220"/>
      <c r="AL11" s="220"/>
      <c r="AM11" s="220"/>
      <c r="AN11" s="220"/>
      <c r="AO11" s="220"/>
      <c r="AP11" s="220"/>
      <c r="AQ11" s="220"/>
      <c r="AR11" s="220"/>
      <c r="AS11" s="220"/>
      <c r="AT11" s="220"/>
      <c r="AU11" s="220"/>
      <c r="AV11" s="220"/>
      <c r="AW11" s="220"/>
      <c r="AX11" s="220"/>
      <c r="AY11" s="220"/>
      <c r="AZ11" s="220"/>
      <c r="BA11" s="220"/>
      <c r="BB11" s="114" t="s">
        <v>36402</v>
      </c>
    </row>
    <row r="12" spans="1:54" ht="15" customHeight="1">
      <c r="A12" s="46" t="s">
        <v>31854</v>
      </c>
      <c r="B12" s="46" t="s">
        <v>31855</v>
      </c>
      <c r="C12" s="47">
        <v>8.2062000000000008</v>
      </c>
      <c r="D12" s="87" t="s">
        <v>12</v>
      </c>
      <c r="E12" s="87" t="s">
        <v>12</v>
      </c>
      <c r="F12" s="87">
        <v>1888.1100000000001</v>
      </c>
      <c r="G12" s="87"/>
      <c r="H12" s="47"/>
      <c r="I12" s="120">
        <v>0</v>
      </c>
      <c r="J12" s="120">
        <v>0</v>
      </c>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9"/>
      <c r="AJ12" s="219"/>
      <c r="AK12" s="220"/>
      <c r="AL12" s="220"/>
      <c r="AM12" s="220"/>
      <c r="AN12" s="220"/>
      <c r="AO12" s="220"/>
      <c r="AP12" s="220"/>
      <c r="AQ12" s="220"/>
      <c r="AR12" s="220"/>
      <c r="AS12" s="220"/>
      <c r="AT12" s="220"/>
      <c r="AU12" s="220"/>
      <c r="AV12" s="220"/>
      <c r="AW12" s="220"/>
      <c r="AX12" s="220"/>
      <c r="AY12" s="220"/>
      <c r="AZ12" s="220"/>
      <c r="BA12" s="220"/>
      <c r="BB12" s="114"/>
    </row>
    <row r="13" spans="1:54" ht="15" customHeight="1">
      <c r="A13" s="46" t="s">
        <v>31850</v>
      </c>
      <c r="B13" s="46" t="s">
        <v>31851</v>
      </c>
      <c r="C13" s="47">
        <v>8.2062000000000008</v>
      </c>
      <c r="D13" s="87" t="s">
        <v>13</v>
      </c>
      <c r="E13" s="87" t="s">
        <v>13</v>
      </c>
      <c r="F13" s="87">
        <v>571.29483599999992</v>
      </c>
      <c r="G13" s="87"/>
      <c r="H13" s="47"/>
      <c r="I13" s="120">
        <v>0</v>
      </c>
      <c r="J13" s="120">
        <v>0</v>
      </c>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9"/>
      <c r="AJ13" s="219"/>
      <c r="AK13" s="220"/>
      <c r="AL13" s="220"/>
      <c r="AM13" s="220"/>
      <c r="AN13" s="220"/>
      <c r="AO13" s="220"/>
      <c r="AP13" s="220"/>
      <c r="AQ13" s="220"/>
      <c r="AR13" s="220"/>
      <c r="AS13" s="220"/>
      <c r="AT13" s="220"/>
      <c r="AU13" s="220"/>
      <c r="AV13" s="220"/>
      <c r="AW13" s="220"/>
      <c r="AX13" s="220"/>
      <c r="AY13" s="220"/>
      <c r="AZ13" s="220"/>
      <c r="BA13" s="220"/>
      <c r="BB13" s="114"/>
    </row>
    <row r="14" spans="1:54" ht="16.5" customHeight="1">
      <c r="A14" s="46" t="s">
        <v>18</v>
      </c>
      <c r="B14" s="46" t="s">
        <v>19</v>
      </c>
      <c r="C14" s="47">
        <v>14.0678</v>
      </c>
      <c r="D14" s="87" t="s">
        <v>14</v>
      </c>
      <c r="E14" s="87" t="s">
        <v>14</v>
      </c>
      <c r="F14" s="87">
        <v>592.56665999999996</v>
      </c>
      <c r="G14" s="87"/>
      <c r="H14" s="47"/>
      <c r="I14" s="120">
        <v>14</v>
      </c>
      <c r="J14" s="120">
        <v>0</v>
      </c>
      <c r="L14" s="160" t="s">
        <v>31799</v>
      </c>
      <c r="M14" s="160"/>
      <c r="N14" s="160"/>
      <c r="O14" s="160"/>
      <c r="P14" s="160"/>
      <c r="Q14" s="160"/>
      <c r="R14" s="160"/>
      <c r="S14" s="160"/>
      <c r="T14" s="160"/>
      <c r="U14" s="160"/>
      <c r="V14" s="160"/>
      <c r="W14" s="144" t="s">
        <v>31800</v>
      </c>
      <c r="X14" s="144"/>
      <c r="Y14" s="144"/>
      <c r="Z14" s="144"/>
      <c r="AA14" s="144"/>
      <c r="AB14" s="144"/>
      <c r="AC14" s="144"/>
      <c r="AD14" s="144"/>
      <c r="AE14" s="144"/>
      <c r="AF14" s="144"/>
      <c r="AG14" s="144"/>
      <c r="AH14" s="144"/>
      <c r="AI14" s="145"/>
      <c r="AJ14" s="219"/>
      <c r="AK14" s="220"/>
      <c r="AL14" s="220"/>
      <c r="AM14" s="220"/>
      <c r="AN14" s="220"/>
      <c r="AO14" s="220"/>
      <c r="AP14" s="220"/>
      <c r="AQ14" s="220"/>
      <c r="AR14" s="220"/>
      <c r="AS14" s="220"/>
      <c r="AT14" s="220"/>
      <c r="AU14" s="220"/>
      <c r="AV14" s="220"/>
      <c r="AW14" s="220"/>
      <c r="AX14" s="220"/>
      <c r="AY14" s="220"/>
      <c r="AZ14" s="220"/>
      <c r="BA14" s="220"/>
      <c r="BB14" s="114"/>
    </row>
    <row r="15" spans="1:54" ht="16.5" customHeight="1">
      <c r="A15" s="46" t="s">
        <v>15</v>
      </c>
      <c r="B15" s="46" t="s">
        <v>16</v>
      </c>
      <c r="C15" s="47">
        <v>8.9819999999999993</v>
      </c>
      <c r="D15" s="87" t="s">
        <v>17</v>
      </c>
      <c r="E15" s="87" t="s">
        <v>17</v>
      </c>
      <c r="F15" s="87">
        <v>685.18220399999996</v>
      </c>
      <c r="G15" s="87"/>
      <c r="H15" s="47"/>
      <c r="I15" s="120">
        <v>3</v>
      </c>
      <c r="J15" s="120">
        <v>0</v>
      </c>
      <c r="L15" s="127"/>
      <c r="M15" s="127"/>
      <c r="N15" s="127"/>
      <c r="O15" s="127"/>
      <c r="P15" s="127"/>
      <c r="Q15" s="127"/>
      <c r="R15" s="127"/>
      <c r="S15" s="127"/>
      <c r="T15" s="127"/>
      <c r="U15" s="127"/>
      <c r="V15" s="127"/>
      <c r="W15" s="126"/>
      <c r="X15" s="126"/>
      <c r="Y15" s="126"/>
      <c r="Z15" s="126"/>
      <c r="AA15" s="126"/>
      <c r="AB15" s="126"/>
      <c r="AC15" s="126"/>
      <c r="AD15" s="126"/>
      <c r="AE15" s="126"/>
      <c r="AF15" s="126"/>
      <c r="AG15" s="126"/>
      <c r="AH15" s="126"/>
      <c r="AI15" s="142"/>
      <c r="AJ15" s="219"/>
      <c r="AK15" s="220"/>
      <c r="AL15" s="220"/>
      <c r="AM15" s="220"/>
      <c r="AN15" s="220"/>
      <c r="AO15" s="220"/>
      <c r="AP15" s="220"/>
      <c r="AQ15" s="220"/>
      <c r="AR15" s="220"/>
      <c r="AS15" s="220"/>
      <c r="AT15" s="220"/>
      <c r="AU15" s="220"/>
      <c r="AV15" s="220"/>
      <c r="AW15" s="220"/>
      <c r="AX15" s="220"/>
      <c r="AY15" s="220"/>
      <c r="AZ15" s="220"/>
      <c r="BA15" s="220"/>
      <c r="BB15" s="114"/>
    </row>
    <row r="16" spans="1:54" ht="16.5" customHeight="1">
      <c r="A16" s="46" t="s">
        <v>31852</v>
      </c>
      <c r="B16" s="46" t="s">
        <v>31853</v>
      </c>
      <c r="C16" s="47">
        <v>13.2722</v>
      </c>
      <c r="D16" s="87" t="s">
        <v>20</v>
      </c>
      <c r="E16" s="87" t="s">
        <v>20</v>
      </c>
      <c r="F16" s="87">
        <v>793.5835320000001</v>
      </c>
      <c r="G16" s="87"/>
      <c r="H16" s="47"/>
      <c r="I16" s="120">
        <v>0</v>
      </c>
      <c r="J16" s="120">
        <v>0</v>
      </c>
      <c r="L16" s="143" t="s">
        <v>31801</v>
      </c>
      <c r="M16" s="143"/>
      <c r="N16" s="143"/>
      <c r="O16" s="143"/>
      <c r="P16" s="143"/>
      <c r="Q16" s="143"/>
      <c r="R16" s="143"/>
      <c r="S16" s="143"/>
      <c r="T16" s="143" t="s">
        <v>31802</v>
      </c>
      <c r="U16" s="143"/>
      <c r="V16" s="143"/>
      <c r="W16" s="144" t="s">
        <v>31803</v>
      </c>
      <c r="X16" s="144"/>
      <c r="Y16" s="144"/>
      <c r="Z16" s="144"/>
      <c r="AA16" s="144"/>
      <c r="AB16" s="144"/>
      <c r="AC16" s="144"/>
      <c r="AD16" s="144"/>
      <c r="AE16" s="144"/>
      <c r="AF16" s="144"/>
      <c r="AG16" s="144"/>
      <c r="AH16" s="144"/>
      <c r="AI16" s="145"/>
      <c r="AJ16" s="219"/>
      <c r="AK16" s="220"/>
      <c r="AL16" s="220"/>
      <c r="AM16" s="220"/>
      <c r="AN16" s="220"/>
      <c r="AO16" s="220"/>
      <c r="AP16" s="220"/>
      <c r="AQ16" s="220"/>
      <c r="AR16" s="220"/>
      <c r="AS16" s="220"/>
      <c r="AT16" s="220"/>
      <c r="AU16" s="220"/>
      <c r="AV16" s="220"/>
      <c r="AW16" s="220"/>
      <c r="AX16" s="220"/>
      <c r="AY16" s="220"/>
      <c r="AZ16" s="220"/>
      <c r="BA16" s="220"/>
      <c r="BB16" s="114"/>
    </row>
    <row r="17" spans="1:54" ht="16.5" customHeight="1">
      <c r="A17" s="46" t="s">
        <v>31858</v>
      </c>
      <c r="B17" s="46" t="s">
        <v>31859</v>
      </c>
      <c r="C17" s="47">
        <v>2.7132000000000001</v>
      </c>
      <c r="D17" s="87" t="s">
        <v>21</v>
      </c>
      <c r="E17" s="87" t="s">
        <v>21</v>
      </c>
      <c r="F17" s="87">
        <v>2096.0465400000003</v>
      </c>
      <c r="G17" s="87"/>
      <c r="H17" s="47"/>
      <c r="I17" s="120">
        <v>0</v>
      </c>
      <c r="J17" s="120">
        <v>0</v>
      </c>
      <c r="L17" s="126" t="s">
        <v>31839</v>
      </c>
      <c r="M17" s="126"/>
      <c r="N17" s="126"/>
      <c r="O17" s="126"/>
      <c r="P17" s="126"/>
      <c r="Q17" s="126"/>
      <c r="R17" s="126"/>
      <c r="S17" s="126"/>
      <c r="T17" s="6"/>
      <c r="U17" s="126"/>
      <c r="V17" s="126"/>
      <c r="W17" s="146"/>
      <c r="X17" s="146"/>
      <c r="Y17" s="146"/>
      <c r="Z17" s="146"/>
      <c r="AA17" s="146"/>
      <c r="AB17" s="146"/>
      <c r="AC17" s="146"/>
      <c r="AD17" s="146"/>
      <c r="AE17" s="146"/>
      <c r="AF17" s="146"/>
      <c r="AG17" s="146"/>
      <c r="AH17" s="146"/>
      <c r="AI17" s="147"/>
      <c r="AJ17" s="219"/>
      <c r="AK17" s="220"/>
      <c r="AL17" s="220"/>
      <c r="AM17" s="220"/>
      <c r="AN17" s="220"/>
      <c r="AO17" s="220"/>
      <c r="AP17" s="220"/>
      <c r="AQ17" s="220"/>
      <c r="AR17" s="220"/>
      <c r="AS17" s="220"/>
      <c r="AT17" s="220"/>
      <c r="AU17" s="220"/>
      <c r="AV17" s="220"/>
      <c r="AW17" s="220"/>
      <c r="AX17" s="220"/>
      <c r="AY17" s="220"/>
      <c r="AZ17" s="220"/>
      <c r="BA17" s="220"/>
      <c r="BB17" s="114"/>
    </row>
    <row r="18" spans="1:54" ht="16.5" customHeight="1">
      <c r="A18" s="46" t="s">
        <v>42</v>
      </c>
      <c r="B18" s="46" t="s">
        <v>43</v>
      </c>
      <c r="C18" s="47">
        <v>4.6807999999999996</v>
      </c>
      <c r="D18" s="87" t="s">
        <v>24</v>
      </c>
      <c r="E18" s="87" t="s">
        <v>24</v>
      </c>
      <c r="F18" s="87">
        <v>433.14969600000006</v>
      </c>
      <c r="G18" s="87"/>
      <c r="H18" s="47"/>
      <c r="I18" s="120">
        <v>72</v>
      </c>
      <c r="J18" s="120">
        <v>0</v>
      </c>
      <c r="L18" s="143" t="s">
        <v>31804</v>
      </c>
      <c r="M18" s="143"/>
      <c r="N18" s="143"/>
      <c r="O18" s="143" t="s">
        <v>31805</v>
      </c>
      <c r="P18" s="143"/>
      <c r="Q18" s="143"/>
      <c r="R18" s="143"/>
      <c r="S18" s="143"/>
      <c r="T18" s="143" t="s">
        <v>31806</v>
      </c>
      <c r="U18" s="143"/>
      <c r="V18" s="143"/>
      <c r="W18" s="148" t="s">
        <v>31807</v>
      </c>
      <c r="X18" s="148"/>
      <c r="Y18" s="148"/>
      <c r="Z18" s="148"/>
      <c r="AA18" s="148"/>
      <c r="AB18" s="7"/>
      <c r="AC18" s="149" t="s">
        <v>31808</v>
      </c>
      <c r="AD18" s="149"/>
      <c r="AE18" s="149"/>
      <c r="AF18" s="149"/>
      <c r="AG18" s="149"/>
      <c r="AH18" s="149"/>
      <c r="AI18" s="150"/>
      <c r="AJ18" s="219"/>
      <c r="AK18" s="220"/>
      <c r="AL18" s="220"/>
      <c r="AM18" s="220"/>
      <c r="AN18" s="220"/>
      <c r="AO18" s="220"/>
      <c r="AP18" s="220"/>
      <c r="AQ18" s="220"/>
      <c r="AR18" s="220"/>
      <c r="AS18" s="220"/>
      <c r="AT18" s="220"/>
      <c r="AU18" s="220"/>
      <c r="AV18" s="220"/>
      <c r="AW18" s="220"/>
      <c r="AX18" s="220"/>
      <c r="AY18" s="220"/>
      <c r="AZ18" s="220"/>
      <c r="BA18" s="220"/>
      <c r="BB18" s="114"/>
    </row>
    <row r="19" spans="1:54" ht="16.5" customHeight="1">
      <c r="A19" s="46" t="s">
        <v>39</v>
      </c>
      <c r="B19" s="46" t="s">
        <v>40</v>
      </c>
      <c r="C19" s="47">
        <v>8.9911999999999992</v>
      </c>
      <c r="D19" s="87" t="s">
        <v>27</v>
      </c>
      <c r="E19" s="87" t="s">
        <v>27</v>
      </c>
      <c r="F19" s="87">
        <v>619.72696799999994</v>
      </c>
      <c r="G19" s="87"/>
      <c r="H19" s="47"/>
      <c r="I19" s="120">
        <v>96</v>
      </c>
      <c r="J19" s="120">
        <v>0</v>
      </c>
      <c r="L19" s="126"/>
      <c r="M19" s="126"/>
      <c r="N19" s="126"/>
      <c r="O19" s="127"/>
      <c r="P19" s="127"/>
      <c r="Q19" s="127"/>
      <c r="R19" s="127"/>
      <c r="S19" s="127"/>
      <c r="T19" s="6"/>
      <c r="U19" s="126"/>
      <c r="V19" s="126"/>
      <c r="W19" s="128"/>
      <c r="X19" s="128"/>
      <c r="Y19" s="128"/>
      <c r="Z19" s="128"/>
      <c r="AA19" s="128"/>
      <c r="AB19" s="8"/>
      <c r="AC19" s="129"/>
      <c r="AD19" s="129"/>
      <c r="AE19" s="129"/>
      <c r="AF19" s="129"/>
      <c r="AG19" s="129"/>
      <c r="AH19" s="129"/>
      <c r="AI19" s="130"/>
      <c r="AJ19" s="68"/>
      <c r="AK19" s="54"/>
      <c r="AV19" s="125" t="s">
        <v>31809</v>
      </c>
      <c r="AW19" s="125" t="s">
        <v>34404</v>
      </c>
      <c r="AX19" s="124" t="s">
        <v>31810</v>
      </c>
      <c r="AY19" s="124" t="s">
        <v>31810</v>
      </c>
      <c r="AZ19" s="124"/>
      <c r="BA19" s="124" t="s">
        <v>35859</v>
      </c>
      <c r="BB19" s="114"/>
    </row>
    <row r="20" spans="1:54" ht="16.5" customHeight="1">
      <c r="A20" s="46" t="s">
        <v>31</v>
      </c>
      <c r="B20" s="46" t="s">
        <v>32</v>
      </c>
      <c r="C20" s="47">
        <v>12.1892</v>
      </c>
      <c r="D20" s="87" t="s">
        <v>30</v>
      </c>
      <c r="E20" s="87" t="s">
        <v>30</v>
      </c>
      <c r="F20" s="87">
        <v>297.28036799999995</v>
      </c>
      <c r="G20" s="87"/>
      <c r="H20" s="47"/>
      <c r="I20" s="120">
        <v>1</v>
      </c>
      <c r="J20" s="120">
        <v>0</v>
      </c>
      <c r="L20" s="143" t="s">
        <v>31811</v>
      </c>
      <c r="M20" s="143"/>
      <c r="N20" s="143"/>
      <c r="O20" s="143"/>
      <c r="P20" s="6"/>
      <c r="Q20" s="144" t="s">
        <v>31812</v>
      </c>
      <c r="R20" s="144"/>
      <c r="S20" s="144"/>
      <c r="T20" s="144"/>
      <c r="U20" s="144"/>
      <c r="V20" s="144"/>
      <c r="W20" s="161" t="s">
        <v>31813</v>
      </c>
      <c r="X20" s="161"/>
      <c r="Y20" s="161"/>
      <c r="Z20" s="161"/>
      <c r="AA20" s="161"/>
      <c r="AB20" s="161"/>
      <c r="AC20" s="161"/>
      <c r="AD20" s="161"/>
      <c r="AE20" s="161"/>
      <c r="AF20" s="161"/>
      <c r="AG20" s="161"/>
      <c r="AH20" s="161"/>
      <c r="AI20" s="162"/>
      <c r="AJ20" s="69"/>
      <c r="AK20" s="55"/>
      <c r="AV20" s="125"/>
      <c r="AW20" s="125"/>
      <c r="AX20" s="124"/>
      <c r="AY20" s="124"/>
      <c r="AZ20" s="124"/>
      <c r="BA20" s="124"/>
      <c r="BB20" s="114"/>
    </row>
    <row r="21" spans="1:54" ht="16.5" customHeight="1">
      <c r="A21" s="46" t="s">
        <v>28</v>
      </c>
      <c r="B21" s="46" t="s">
        <v>29</v>
      </c>
      <c r="C21" s="47">
        <v>12.7774</v>
      </c>
      <c r="D21" s="87" t="s">
        <v>33</v>
      </c>
      <c r="E21" s="87" t="s">
        <v>30</v>
      </c>
      <c r="F21" s="87">
        <v>264.24921599999999</v>
      </c>
      <c r="G21" s="87"/>
      <c r="H21" s="47"/>
      <c r="I21" s="120">
        <v>36</v>
      </c>
      <c r="J21" s="120">
        <v>0</v>
      </c>
      <c r="L21" s="139"/>
      <c r="M21" s="139"/>
      <c r="N21" s="140"/>
      <c r="O21" s="140"/>
      <c r="P21" s="6"/>
      <c r="Q21" s="127"/>
      <c r="R21" s="127"/>
      <c r="S21" s="127"/>
      <c r="T21" s="127"/>
      <c r="U21" s="127"/>
      <c r="V21" s="127"/>
      <c r="W21" s="134"/>
      <c r="X21" s="163"/>
      <c r="Y21" s="163"/>
      <c r="Z21" s="163"/>
      <c r="AA21" s="163"/>
      <c r="AB21" s="163"/>
      <c r="AC21" s="163"/>
      <c r="AD21" s="163"/>
      <c r="AE21" s="163"/>
      <c r="AF21" s="163"/>
      <c r="AG21" s="163"/>
      <c r="AH21" s="163"/>
      <c r="AI21" s="164"/>
      <c r="AJ21" s="70"/>
      <c r="AK21" s="56"/>
      <c r="AL21" s="4" t="e">
        <v>#N/A</v>
      </c>
      <c r="AM21" s="4" t="s">
        <v>31814</v>
      </c>
      <c r="AV21" s="125"/>
      <c r="AW21" s="125"/>
      <c r="AX21" s="124"/>
      <c r="AY21" s="124"/>
      <c r="AZ21" s="124"/>
      <c r="BA21" s="124"/>
      <c r="BB21" s="114"/>
    </row>
    <row r="22" spans="1:54" ht="16.5" customHeight="1">
      <c r="A22" s="46" t="s">
        <v>25</v>
      </c>
      <c r="B22" s="46" t="s">
        <v>26</v>
      </c>
      <c r="C22" s="47">
        <v>14.0678</v>
      </c>
      <c r="D22" s="87" t="s">
        <v>34</v>
      </c>
      <c r="E22" s="87" t="s">
        <v>30</v>
      </c>
      <c r="F22" s="87">
        <v>244.4305248</v>
      </c>
      <c r="G22" s="87"/>
      <c r="H22" s="47"/>
      <c r="I22" s="120">
        <v>28</v>
      </c>
      <c r="J22" s="120">
        <v>0</v>
      </c>
      <c r="L22" s="143" t="s">
        <v>31815</v>
      </c>
      <c r="M22" s="143"/>
      <c r="N22" s="143"/>
      <c r="O22" s="143"/>
      <c r="P22" s="6"/>
      <c r="Q22" s="161" t="s">
        <v>31816</v>
      </c>
      <c r="R22" s="161"/>
      <c r="S22" s="161"/>
      <c r="T22" s="161"/>
      <c r="U22" s="161"/>
      <c r="V22" s="161"/>
      <c r="W22" s="161" t="s">
        <v>31817</v>
      </c>
      <c r="X22" s="161"/>
      <c r="Y22" s="161"/>
      <c r="Z22" s="161"/>
      <c r="AA22" s="161"/>
      <c r="AB22" s="161"/>
      <c r="AC22" s="161"/>
      <c r="AD22" s="161"/>
      <c r="AE22" s="161"/>
      <c r="AF22" s="161"/>
      <c r="AG22" s="161"/>
      <c r="AH22" s="161"/>
      <c r="AI22" s="162"/>
      <c r="AJ22" s="69"/>
      <c r="AK22" s="55"/>
      <c r="AM22" s="4" t="s">
        <v>31818</v>
      </c>
      <c r="AV22" s="125"/>
      <c r="AW22" s="125"/>
      <c r="AX22" s="124"/>
      <c r="AY22" s="124"/>
      <c r="AZ22" s="124"/>
      <c r="BA22" s="124"/>
      <c r="BB22" s="114"/>
    </row>
    <row r="23" spans="1:54" ht="16.5" customHeight="1">
      <c r="A23" s="46" t="s">
        <v>22</v>
      </c>
      <c r="B23" s="46" t="s">
        <v>23</v>
      </c>
      <c r="C23" s="47">
        <v>7.2869999999999999</v>
      </c>
      <c r="D23" s="87" t="s">
        <v>35</v>
      </c>
      <c r="E23" s="87" t="s">
        <v>30</v>
      </c>
      <c r="F23" s="87">
        <v>277.46167680000002</v>
      </c>
      <c r="G23" s="87"/>
      <c r="H23" s="47"/>
      <c r="I23" s="120">
        <v>48</v>
      </c>
      <c r="J23" s="120">
        <v>0</v>
      </c>
      <c r="L23" s="139"/>
      <c r="M23" s="139"/>
      <c r="N23" s="140"/>
      <c r="O23" s="140"/>
      <c r="P23" s="6"/>
      <c r="Q23" s="165"/>
      <c r="R23" s="165"/>
      <c r="S23" s="165"/>
      <c r="T23" s="165"/>
      <c r="U23" s="165"/>
      <c r="V23" s="165"/>
      <c r="W23" s="139"/>
      <c r="X23" s="140"/>
      <c r="Y23" s="140"/>
      <c r="Z23" s="140"/>
      <c r="AA23" s="140"/>
      <c r="AB23" s="140"/>
      <c r="AC23" s="140"/>
      <c r="AD23" s="140"/>
      <c r="AE23" s="140"/>
      <c r="AF23" s="140"/>
      <c r="AG23" s="140"/>
      <c r="AH23" s="140"/>
      <c r="AI23" s="166"/>
      <c r="AJ23" s="71"/>
      <c r="AK23" s="57"/>
      <c r="AV23" s="125"/>
      <c r="AW23" s="125"/>
      <c r="AX23" s="124"/>
      <c r="AY23" s="124"/>
      <c r="AZ23" s="124"/>
      <c r="BA23" s="124"/>
      <c r="BB23" s="114"/>
    </row>
    <row r="24" spans="1:54" ht="16.5" customHeight="1">
      <c r="A24" s="46" t="s">
        <v>31864</v>
      </c>
      <c r="B24" s="46" t="s">
        <v>31865</v>
      </c>
      <c r="C24" s="47">
        <v>49.500399999999999</v>
      </c>
      <c r="D24" s="87" t="s">
        <v>36</v>
      </c>
      <c r="E24" s="87" t="s">
        <v>36</v>
      </c>
      <c r="F24" s="87">
        <v>189.63768599999995</v>
      </c>
      <c r="G24" s="87"/>
      <c r="H24" s="47"/>
      <c r="I24" s="120">
        <v>1</v>
      </c>
      <c r="J24" s="120">
        <v>0</v>
      </c>
      <c r="L24" s="143" t="s">
        <v>31819</v>
      </c>
      <c r="M24" s="143"/>
      <c r="N24" s="143"/>
      <c r="O24" s="143"/>
      <c r="P24" s="6"/>
      <c r="Q24" s="167"/>
      <c r="R24" s="167"/>
      <c r="S24" s="167"/>
      <c r="T24" s="167"/>
      <c r="U24" s="167"/>
      <c r="V24" s="167"/>
      <c r="W24" s="134"/>
      <c r="X24" s="134"/>
      <c r="Y24" s="134"/>
      <c r="Z24" s="134"/>
      <c r="AA24" s="134"/>
      <c r="AB24" s="9"/>
      <c r="AC24" s="135"/>
      <c r="AD24" s="135"/>
      <c r="AE24" s="135"/>
      <c r="AF24" s="135"/>
      <c r="AG24" s="135"/>
      <c r="AH24" s="135"/>
      <c r="AI24" s="136"/>
      <c r="AJ24" s="72"/>
      <c r="AK24" s="58"/>
      <c r="AV24" s="125"/>
      <c r="AW24" s="125"/>
      <c r="AX24" s="124"/>
      <c r="AY24" s="124"/>
      <c r="AZ24" s="124"/>
      <c r="BA24" s="124"/>
      <c r="BB24" s="114"/>
    </row>
    <row r="25" spans="1:54" ht="16.5" customHeight="1">
      <c r="A25" s="46" t="s">
        <v>31886</v>
      </c>
      <c r="B25" s="46" t="s">
        <v>31887</v>
      </c>
      <c r="C25" s="47">
        <v>49.500399999999999</v>
      </c>
      <c r="D25" s="87" t="s">
        <v>37</v>
      </c>
      <c r="E25" s="87" t="s">
        <v>36</v>
      </c>
      <c r="F25" s="87">
        <v>168.56683199999998</v>
      </c>
      <c r="G25" s="87"/>
      <c r="H25" s="47"/>
      <c r="I25" s="120">
        <v>7</v>
      </c>
      <c r="J25" s="120">
        <v>0</v>
      </c>
      <c r="L25" s="139"/>
      <c r="M25" s="139"/>
      <c r="N25" s="140"/>
      <c r="O25" s="140"/>
      <c r="P25" s="6"/>
      <c r="Q25" s="127"/>
      <c r="R25" s="127"/>
      <c r="S25" s="127"/>
      <c r="T25" s="127"/>
      <c r="U25" s="127"/>
      <c r="V25" s="127"/>
      <c r="W25" s="127"/>
      <c r="X25" s="127"/>
      <c r="Y25" s="127"/>
      <c r="Z25" s="127"/>
      <c r="AA25" s="127"/>
      <c r="AB25" s="10"/>
      <c r="AC25" s="127"/>
      <c r="AD25" s="127"/>
      <c r="AE25" s="127"/>
      <c r="AF25" s="127"/>
      <c r="AG25" s="127"/>
      <c r="AH25" s="127"/>
      <c r="AI25" s="141"/>
      <c r="AJ25" s="73"/>
      <c r="AK25" s="59"/>
      <c r="AV25" s="125"/>
      <c r="AW25" s="125"/>
      <c r="AX25" s="124"/>
      <c r="AY25" s="124"/>
      <c r="AZ25" s="124"/>
      <c r="BA25" s="124"/>
      <c r="BB25" s="114"/>
    </row>
    <row r="26" spans="1:54" ht="5.25" customHeight="1">
      <c r="A26" s="46" t="s">
        <v>31890</v>
      </c>
      <c r="B26" s="46" t="s">
        <v>31891</v>
      </c>
      <c r="C26" s="47">
        <v>49.500399999999999</v>
      </c>
      <c r="D26" s="87" t="s">
        <v>38</v>
      </c>
      <c r="E26" s="87" t="s">
        <v>36</v>
      </c>
      <c r="F26" s="87">
        <v>155.92431959999999</v>
      </c>
      <c r="G26" s="87"/>
      <c r="H26" s="47"/>
      <c r="I26" s="120">
        <v>8</v>
      </c>
      <c r="J26" s="120">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66"/>
      <c r="AK26" s="60"/>
      <c r="AV26" s="125"/>
      <c r="AW26" s="125"/>
      <c r="AX26" s="124"/>
      <c r="AY26" s="124"/>
      <c r="AZ26" s="124"/>
      <c r="BA26" s="124"/>
      <c r="BB26" s="114"/>
    </row>
    <row r="27" spans="1:54" ht="15" customHeight="1">
      <c r="A27" s="46" t="s">
        <v>31877</v>
      </c>
      <c r="B27" s="46" t="s">
        <v>31878</v>
      </c>
      <c r="C27" s="47">
        <v>49.500399999999999</v>
      </c>
      <c r="D27" s="87" t="s">
        <v>41</v>
      </c>
      <c r="E27" s="87" t="s">
        <v>36</v>
      </c>
      <c r="F27" s="87">
        <v>176.99517359999999</v>
      </c>
      <c r="G27" s="87"/>
      <c r="H27" s="47"/>
      <c r="I27" s="120">
        <v>6</v>
      </c>
      <c r="J27" s="120">
        <v>0</v>
      </c>
      <c r="L27" s="168" t="s">
        <v>31820</v>
      </c>
      <c r="M27" s="131" t="s">
        <v>36095</v>
      </c>
      <c r="N27" s="131"/>
      <c r="O27" s="132" t="s">
        <v>4</v>
      </c>
      <c r="P27" s="132"/>
      <c r="Q27" s="132"/>
      <c r="R27" s="132"/>
      <c r="S27" s="132"/>
      <c r="T27" s="132"/>
      <c r="U27" s="132"/>
      <c r="V27" s="132"/>
      <c r="W27" s="132"/>
      <c r="X27" s="132"/>
      <c r="Y27" s="133" t="s">
        <v>31821</v>
      </c>
      <c r="Z27" s="133"/>
      <c r="AA27" s="122" t="s">
        <v>31822</v>
      </c>
      <c r="AB27" s="122" t="s">
        <v>31823</v>
      </c>
      <c r="AC27" s="122" t="s">
        <v>31824</v>
      </c>
      <c r="AD27" s="122" t="s">
        <v>35806</v>
      </c>
      <c r="AE27" s="122" t="s">
        <v>31800</v>
      </c>
      <c r="AF27" s="133" t="s">
        <v>35481</v>
      </c>
      <c r="AG27" s="133"/>
      <c r="AH27" s="133" t="s">
        <v>31825</v>
      </c>
      <c r="AI27" s="133"/>
      <c r="AJ27" s="53" t="s">
        <v>35479</v>
      </c>
      <c r="AK27" s="74"/>
      <c r="AV27" s="125"/>
      <c r="AW27" s="125"/>
      <c r="AX27" s="124"/>
      <c r="AY27" s="124"/>
      <c r="AZ27" s="124"/>
      <c r="BA27" s="124"/>
      <c r="BB27" s="114"/>
    </row>
    <row r="28" spans="1:54" ht="15" customHeight="1">
      <c r="A28" s="46" t="s">
        <v>31874</v>
      </c>
      <c r="B28" s="46" t="s">
        <v>31875</v>
      </c>
      <c r="C28" s="47">
        <v>49.500399999999999</v>
      </c>
      <c r="D28" s="87" t="s">
        <v>44</v>
      </c>
      <c r="E28" s="87" t="s">
        <v>44</v>
      </c>
      <c r="F28" s="87">
        <v>580.45402799999999</v>
      </c>
      <c r="G28" s="87"/>
      <c r="H28" s="47"/>
      <c r="I28" s="120">
        <v>2</v>
      </c>
      <c r="J28" s="120">
        <v>0</v>
      </c>
      <c r="L28" s="168"/>
      <c r="M28" s="131"/>
      <c r="N28" s="131"/>
      <c r="O28" s="132"/>
      <c r="P28" s="132"/>
      <c r="Q28" s="132"/>
      <c r="R28" s="132"/>
      <c r="S28" s="132"/>
      <c r="T28" s="132"/>
      <c r="U28" s="132"/>
      <c r="V28" s="132"/>
      <c r="W28" s="132"/>
      <c r="X28" s="132"/>
      <c r="Y28" s="133"/>
      <c r="Z28" s="133"/>
      <c r="AA28" s="122"/>
      <c r="AB28" s="122"/>
      <c r="AC28" s="122"/>
      <c r="AD28" s="122"/>
      <c r="AE28" s="122"/>
      <c r="AF28" s="133"/>
      <c r="AG28" s="133"/>
      <c r="AH28" s="133"/>
      <c r="AI28" s="133"/>
      <c r="AJ28" s="53" t="s">
        <v>35480</v>
      </c>
      <c r="AK28" s="74"/>
      <c r="AQ28" s="4" t="s">
        <v>35860</v>
      </c>
      <c r="AR28" s="4" t="s">
        <v>31826</v>
      </c>
      <c r="AU28" s="33" t="s">
        <v>31826</v>
      </c>
      <c r="AV28" s="125"/>
      <c r="AW28" s="125"/>
      <c r="AX28" s="124"/>
      <c r="AY28" s="124"/>
      <c r="AZ28" s="124"/>
      <c r="BA28" s="124"/>
      <c r="BB28" s="114"/>
    </row>
    <row r="29" spans="1:54" ht="15.75" customHeight="1">
      <c r="A29" s="46" t="s">
        <v>31872</v>
      </c>
      <c r="B29" s="46" t="s">
        <v>31873</v>
      </c>
      <c r="C29" s="47">
        <v>52.541600000000003</v>
      </c>
      <c r="D29" s="87" t="s">
        <v>44</v>
      </c>
      <c r="E29" s="87" t="s">
        <v>44</v>
      </c>
      <c r="F29" s="87">
        <v>580.45402799999999</v>
      </c>
      <c r="G29" s="87"/>
      <c r="H29" s="47"/>
      <c r="I29" s="120">
        <v>2</v>
      </c>
      <c r="J29" s="120">
        <v>0</v>
      </c>
      <c r="L29" s="85">
        <v>1</v>
      </c>
      <c r="M29" s="137" t="s">
        <v>35582</v>
      </c>
      <c r="N29" s="138"/>
      <c r="O29" s="183" t="str">
        <f t="shared" ref="O29:O56" si="0">+IF(ISTEXT(AS29),VLOOKUP(AS29,$A$1:$SM$31928,2,FALSE),"")</f>
        <v>Articolo Da Caricare</v>
      </c>
      <c r="P29" s="183"/>
      <c r="Q29" s="183"/>
      <c r="R29" s="183"/>
      <c r="S29" s="183"/>
      <c r="T29" s="183"/>
      <c r="U29" s="183"/>
      <c r="V29" s="183"/>
      <c r="W29" s="183"/>
      <c r="X29" s="183"/>
      <c r="Y29" s="184">
        <f t="shared" ref="Y29:Y56" si="1">+IF(ISTEXT(M29),VLOOKUP(M29,$D$1:$SN$31928,3,FALSE),"")</f>
        <v>0</v>
      </c>
      <c r="Z29" s="184"/>
      <c r="AA29" s="92"/>
      <c r="AB29" s="92"/>
      <c r="AC29" s="92"/>
      <c r="AD29" s="92"/>
      <c r="AE29" s="115"/>
      <c r="AF29" s="185">
        <f>+AO29+(AO29*AJ29%)</f>
        <v>0</v>
      </c>
      <c r="AG29" s="185"/>
      <c r="AH29" s="185">
        <f>+(AP29*L29)</f>
        <v>0</v>
      </c>
      <c r="AI29" s="185"/>
      <c r="AJ29" s="93"/>
      <c r="AK29" s="94" t="str">
        <f t="shared" ref="AK29:AK56" si="2">+M29</f>
        <v>A</v>
      </c>
      <c r="AL29" s="95">
        <f t="shared" ref="AL29:AL56" si="3">+Y29-(Y29*AA29%)</f>
        <v>0</v>
      </c>
      <c r="AM29" s="95">
        <f>+AL29-(AL29*AB29%)</f>
        <v>0</v>
      </c>
      <c r="AN29" s="95">
        <f>+AM29-(AM29*AC29%)</f>
        <v>0</v>
      </c>
      <c r="AO29" s="95">
        <f>+AN29-(AN29*AD29%)</f>
        <v>0</v>
      </c>
      <c r="AP29" s="95">
        <f>+AO29+(AO29*AJ29%)</f>
        <v>0</v>
      </c>
      <c r="AQ29" s="96">
        <f>+AU29*L29</f>
        <v>0</v>
      </c>
      <c r="AR29" s="94">
        <f t="shared" ref="AR29:AR56" si="4">+IF(ISERROR(VLOOKUP(M29,AS:AU,3,FALSE)),0,(VLOOKUP(M29,AS:AU,3,FALSE)))</f>
        <v>0</v>
      </c>
      <c r="AS29" s="94" t="str">
        <f t="shared" ref="AS29:AS56" si="5">+IF(ISTEXT(AK29),VLOOKUP(AK29,$D$1:$SM$231928,2,FALSE),"")</f>
        <v>A</v>
      </c>
      <c r="AT29" s="94">
        <f t="shared" ref="AT29:AT56" si="6">+IF(ISTEXT(AK29),VLOOKUP(AK29,$A$1:$SM$21928,3,FALSE),"")</f>
        <v>0</v>
      </c>
      <c r="AU29" s="13">
        <f t="shared" ref="AU29:AU56" si="7">+IF(ISTEXT(AS29),VLOOKUP(AS29,$A$1:$SM$21928,8,FALSE),"")</f>
        <v>0</v>
      </c>
      <c r="AV29" s="97">
        <f t="shared" ref="AV29:AV56" si="8">+IF(ISTEXT(AS29),VLOOKUP(AS29,$A$1:$SM$21928,9,FALSE),"")</f>
        <v>0</v>
      </c>
      <c r="AW29" s="97">
        <f t="shared" ref="AW29:AW56" si="9">+IF(ISTEXT(AS29),VLOOKUP(AS29,$A$1:$SM$21928,10,FALSE),"")</f>
        <v>0</v>
      </c>
      <c r="AX29" s="98" t="e">
        <f t="shared" ref="AX29:AX56" si="10">+((((AH29/(Y29*(L29)))*100)-100)*(-1))</f>
        <v>#DIV/0!</v>
      </c>
      <c r="AY29" s="97">
        <f>+IFERROR(AQ29,0)</f>
        <v>0</v>
      </c>
      <c r="AZ29" s="99">
        <f>++L29</f>
        <v>1</v>
      </c>
      <c r="BA29" s="100">
        <f>+(AH29/AZ29)</f>
        <v>0</v>
      </c>
      <c r="BB29" s="114"/>
    </row>
    <row r="30" spans="1:54" ht="15.75" customHeight="1">
      <c r="A30" s="46" t="s">
        <v>31860</v>
      </c>
      <c r="B30" s="46" t="s">
        <v>31861</v>
      </c>
      <c r="C30" s="47">
        <v>52.541600000000003</v>
      </c>
      <c r="D30" s="87" t="s">
        <v>45</v>
      </c>
      <c r="E30" s="87" t="s">
        <v>45</v>
      </c>
      <c r="F30" s="87">
        <v>4004.5950000000003</v>
      </c>
      <c r="G30" s="87"/>
      <c r="H30" s="47"/>
      <c r="I30" s="120">
        <v>1</v>
      </c>
      <c r="J30" s="120">
        <v>0</v>
      </c>
      <c r="L30" s="85">
        <v>1</v>
      </c>
      <c r="M30" s="137" t="s">
        <v>35582</v>
      </c>
      <c r="N30" s="138"/>
      <c r="O30" s="183" t="str">
        <f t="shared" si="0"/>
        <v>Articolo Da Caricare</v>
      </c>
      <c r="P30" s="183"/>
      <c r="Q30" s="183"/>
      <c r="R30" s="183"/>
      <c r="S30" s="183"/>
      <c r="T30" s="183"/>
      <c r="U30" s="183"/>
      <c r="V30" s="183"/>
      <c r="W30" s="183"/>
      <c r="X30" s="183"/>
      <c r="Y30" s="184">
        <f t="shared" si="1"/>
        <v>0</v>
      </c>
      <c r="Z30" s="184"/>
      <c r="AA30" s="92"/>
      <c r="AB30" s="92"/>
      <c r="AC30" s="92"/>
      <c r="AD30" s="92"/>
      <c r="AE30" s="115"/>
      <c r="AF30" s="185">
        <f t="shared" ref="AF30:AF56" si="11">+AO30+(AO30*AJ30%)</f>
        <v>0</v>
      </c>
      <c r="AG30" s="185"/>
      <c r="AH30" s="185">
        <f t="shared" ref="AH30:AH56" si="12">+(AP30*L30)</f>
        <v>0</v>
      </c>
      <c r="AI30" s="185"/>
      <c r="AJ30" s="93"/>
      <c r="AK30" s="94" t="str">
        <f t="shared" si="2"/>
        <v>A</v>
      </c>
      <c r="AL30" s="95">
        <f t="shared" si="3"/>
        <v>0</v>
      </c>
      <c r="AM30" s="95">
        <f t="shared" ref="AM30:AM56" si="13">+AL30-(AL30*AB30%)</f>
        <v>0</v>
      </c>
      <c r="AN30" s="95">
        <f t="shared" ref="AN30:AN56" si="14">+AM30-(AM30*AC30%)</f>
        <v>0</v>
      </c>
      <c r="AO30" s="95">
        <f t="shared" ref="AO30:AO56" si="15">+AN30-(AN30*AD30%)</f>
        <v>0</v>
      </c>
      <c r="AP30" s="95">
        <f t="shared" ref="AP30:AP56" si="16">+AO30+(AO30*AJ30%)</f>
        <v>0</v>
      </c>
      <c r="AQ30" s="96">
        <f t="shared" ref="AQ30:AQ56" si="17">+AU30*L30</f>
        <v>0</v>
      </c>
      <c r="AR30" s="94">
        <f t="shared" si="4"/>
        <v>0</v>
      </c>
      <c r="AS30" s="94" t="str">
        <f t="shared" si="5"/>
        <v>A</v>
      </c>
      <c r="AT30" s="94">
        <f t="shared" si="6"/>
        <v>0</v>
      </c>
      <c r="AU30" s="13">
        <f t="shared" si="7"/>
        <v>0</v>
      </c>
      <c r="AV30" s="97">
        <f t="shared" si="8"/>
        <v>0</v>
      </c>
      <c r="AW30" s="97">
        <f t="shared" si="9"/>
        <v>0</v>
      </c>
      <c r="AX30" s="98" t="e">
        <f t="shared" si="10"/>
        <v>#DIV/0!</v>
      </c>
      <c r="AY30" s="97">
        <f t="shared" ref="AY30:AY56" si="18">+IFERROR(AQ30,0)</f>
        <v>0</v>
      </c>
      <c r="AZ30" s="99">
        <f t="shared" ref="AZ30:AZ56" si="19">++L30</f>
        <v>1</v>
      </c>
      <c r="BA30" s="100">
        <f t="shared" ref="BA30:BA56" si="20">+(AH30/AZ30)</f>
        <v>0</v>
      </c>
      <c r="BB30" s="114"/>
    </row>
    <row r="31" spans="1:54" ht="15.75" customHeight="1">
      <c r="A31" s="46" t="s">
        <v>31882</v>
      </c>
      <c r="B31" s="46" t="s">
        <v>31883</v>
      </c>
      <c r="C31" s="47">
        <v>52.541600000000003</v>
      </c>
      <c r="D31" s="87" t="s">
        <v>47</v>
      </c>
      <c r="E31" s="87" t="s">
        <v>47</v>
      </c>
      <c r="F31" s="87">
        <v>30.941189999999999</v>
      </c>
      <c r="G31" s="87"/>
      <c r="H31" s="47"/>
      <c r="I31" s="120">
        <v>7</v>
      </c>
      <c r="J31" s="120">
        <v>0</v>
      </c>
      <c r="L31" s="85">
        <v>1</v>
      </c>
      <c r="M31" s="137" t="s">
        <v>35582</v>
      </c>
      <c r="N31" s="138"/>
      <c r="O31" s="183" t="str">
        <f t="shared" si="0"/>
        <v>Articolo Da Caricare</v>
      </c>
      <c r="P31" s="183"/>
      <c r="Q31" s="183"/>
      <c r="R31" s="183"/>
      <c r="S31" s="183"/>
      <c r="T31" s="183"/>
      <c r="U31" s="183"/>
      <c r="V31" s="183"/>
      <c r="W31" s="183"/>
      <c r="X31" s="183"/>
      <c r="Y31" s="184">
        <f t="shared" si="1"/>
        <v>0</v>
      </c>
      <c r="Z31" s="184"/>
      <c r="AA31" s="92"/>
      <c r="AB31" s="92"/>
      <c r="AC31" s="92"/>
      <c r="AD31" s="92"/>
      <c r="AE31" s="115"/>
      <c r="AF31" s="185">
        <f t="shared" si="11"/>
        <v>0</v>
      </c>
      <c r="AG31" s="185"/>
      <c r="AH31" s="185">
        <f t="shared" si="12"/>
        <v>0</v>
      </c>
      <c r="AI31" s="185"/>
      <c r="AJ31" s="93"/>
      <c r="AK31" s="94" t="str">
        <f t="shared" si="2"/>
        <v>A</v>
      </c>
      <c r="AL31" s="95">
        <f t="shared" si="3"/>
        <v>0</v>
      </c>
      <c r="AM31" s="95">
        <f t="shared" si="13"/>
        <v>0</v>
      </c>
      <c r="AN31" s="95">
        <f t="shared" si="14"/>
        <v>0</v>
      </c>
      <c r="AO31" s="95">
        <f t="shared" si="15"/>
        <v>0</v>
      </c>
      <c r="AP31" s="95">
        <f t="shared" si="16"/>
        <v>0</v>
      </c>
      <c r="AQ31" s="96">
        <f t="shared" si="17"/>
        <v>0</v>
      </c>
      <c r="AR31" s="94">
        <f t="shared" si="4"/>
        <v>0</v>
      </c>
      <c r="AS31" s="94" t="str">
        <f t="shared" si="5"/>
        <v>A</v>
      </c>
      <c r="AT31" s="94">
        <f t="shared" si="6"/>
        <v>0</v>
      </c>
      <c r="AU31" s="13">
        <f t="shared" si="7"/>
        <v>0</v>
      </c>
      <c r="AV31" s="97">
        <f t="shared" si="8"/>
        <v>0</v>
      </c>
      <c r="AW31" s="97">
        <f t="shared" si="9"/>
        <v>0</v>
      </c>
      <c r="AX31" s="98" t="e">
        <f t="shared" si="10"/>
        <v>#DIV/0!</v>
      </c>
      <c r="AY31" s="97">
        <f t="shared" si="18"/>
        <v>0</v>
      </c>
      <c r="AZ31" s="99">
        <f t="shared" si="19"/>
        <v>1</v>
      </c>
      <c r="BA31" s="100">
        <f t="shared" si="20"/>
        <v>0</v>
      </c>
    </row>
    <row r="32" spans="1:54" ht="15.75" customHeight="1">
      <c r="A32" s="46" t="s">
        <v>31884</v>
      </c>
      <c r="B32" s="46" t="s">
        <v>31885</v>
      </c>
      <c r="C32" s="47">
        <v>52.541600000000003</v>
      </c>
      <c r="D32" s="87" t="s">
        <v>35503</v>
      </c>
      <c r="E32" s="87" t="s">
        <v>47</v>
      </c>
      <c r="F32" s="87">
        <v>29.121119999999998</v>
      </c>
      <c r="G32" s="87"/>
      <c r="H32" s="47"/>
      <c r="I32" s="120">
        <v>7</v>
      </c>
      <c r="J32" s="120">
        <v>0</v>
      </c>
      <c r="L32" s="85">
        <v>1</v>
      </c>
      <c r="M32" s="137" t="s">
        <v>35582</v>
      </c>
      <c r="N32" s="138"/>
      <c r="O32" s="183" t="str">
        <f t="shared" si="0"/>
        <v>Articolo Da Caricare</v>
      </c>
      <c r="P32" s="183"/>
      <c r="Q32" s="183"/>
      <c r="R32" s="183"/>
      <c r="S32" s="183"/>
      <c r="T32" s="183"/>
      <c r="U32" s="183"/>
      <c r="V32" s="183"/>
      <c r="W32" s="183"/>
      <c r="X32" s="183"/>
      <c r="Y32" s="184">
        <f t="shared" si="1"/>
        <v>0</v>
      </c>
      <c r="Z32" s="184"/>
      <c r="AA32" s="92"/>
      <c r="AB32" s="92"/>
      <c r="AC32" s="92"/>
      <c r="AD32" s="92"/>
      <c r="AE32" s="115"/>
      <c r="AF32" s="185">
        <f t="shared" si="11"/>
        <v>0</v>
      </c>
      <c r="AG32" s="185"/>
      <c r="AH32" s="185">
        <f t="shared" si="12"/>
        <v>0</v>
      </c>
      <c r="AI32" s="185"/>
      <c r="AJ32" s="93"/>
      <c r="AK32" s="94" t="str">
        <f t="shared" si="2"/>
        <v>A</v>
      </c>
      <c r="AL32" s="95">
        <f t="shared" si="3"/>
        <v>0</v>
      </c>
      <c r="AM32" s="95">
        <f t="shared" si="13"/>
        <v>0</v>
      </c>
      <c r="AN32" s="95">
        <f t="shared" si="14"/>
        <v>0</v>
      </c>
      <c r="AO32" s="95">
        <f t="shared" si="15"/>
        <v>0</v>
      </c>
      <c r="AP32" s="95">
        <f t="shared" si="16"/>
        <v>0</v>
      </c>
      <c r="AQ32" s="96">
        <f t="shared" si="17"/>
        <v>0</v>
      </c>
      <c r="AR32" s="94">
        <f t="shared" si="4"/>
        <v>0</v>
      </c>
      <c r="AS32" s="94" t="str">
        <f t="shared" si="5"/>
        <v>A</v>
      </c>
      <c r="AT32" s="94">
        <f t="shared" si="6"/>
        <v>0</v>
      </c>
      <c r="AU32" s="13">
        <f t="shared" si="7"/>
        <v>0</v>
      </c>
      <c r="AV32" s="97">
        <f t="shared" si="8"/>
        <v>0</v>
      </c>
      <c r="AW32" s="97">
        <f t="shared" si="9"/>
        <v>0</v>
      </c>
      <c r="AX32" s="98" t="e">
        <f t="shared" si="10"/>
        <v>#DIV/0!</v>
      </c>
      <c r="AY32" s="97">
        <f t="shared" si="18"/>
        <v>0</v>
      </c>
      <c r="AZ32" s="99">
        <f t="shared" si="19"/>
        <v>1</v>
      </c>
      <c r="BA32" s="100">
        <f t="shared" si="20"/>
        <v>0</v>
      </c>
    </row>
    <row r="33" spans="1:53" ht="15.75" customHeight="1">
      <c r="A33" s="46" t="s">
        <v>48</v>
      </c>
      <c r="B33" s="46" t="s">
        <v>31876</v>
      </c>
      <c r="C33" s="47">
        <v>52.541600000000003</v>
      </c>
      <c r="D33" s="87" t="s">
        <v>49</v>
      </c>
      <c r="E33" s="87" t="s">
        <v>49</v>
      </c>
      <c r="F33" s="87">
        <v>11062.018800000002</v>
      </c>
      <c r="G33" s="87"/>
      <c r="H33" s="47"/>
      <c r="I33" s="120">
        <v>3</v>
      </c>
      <c r="J33" s="120">
        <v>0</v>
      </c>
      <c r="L33" s="85">
        <v>1</v>
      </c>
      <c r="M33" s="137" t="s">
        <v>35582</v>
      </c>
      <c r="N33" s="138"/>
      <c r="O33" s="183" t="str">
        <f t="shared" si="0"/>
        <v>Articolo Da Caricare</v>
      </c>
      <c r="P33" s="183"/>
      <c r="Q33" s="183"/>
      <c r="R33" s="183"/>
      <c r="S33" s="183"/>
      <c r="T33" s="183"/>
      <c r="U33" s="183"/>
      <c r="V33" s="183"/>
      <c r="W33" s="183"/>
      <c r="X33" s="183"/>
      <c r="Y33" s="184">
        <f t="shared" si="1"/>
        <v>0</v>
      </c>
      <c r="Z33" s="184"/>
      <c r="AA33" s="92"/>
      <c r="AB33" s="92"/>
      <c r="AC33" s="92"/>
      <c r="AD33" s="92"/>
      <c r="AE33" s="115"/>
      <c r="AF33" s="185">
        <f t="shared" si="11"/>
        <v>0</v>
      </c>
      <c r="AG33" s="185"/>
      <c r="AH33" s="185">
        <f t="shared" si="12"/>
        <v>0</v>
      </c>
      <c r="AI33" s="185"/>
      <c r="AJ33" s="93"/>
      <c r="AK33" s="94" t="str">
        <f t="shared" si="2"/>
        <v>A</v>
      </c>
      <c r="AL33" s="95">
        <f t="shared" si="3"/>
        <v>0</v>
      </c>
      <c r="AM33" s="95">
        <f t="shared" si="13"/>
        <v>0</v>
      </c>
      <c r="AN33" s="95">
        <f t="shared" si="14"/>
        <v>0</v>
      </c>
      <c r="AO33" s="95">
        <f t="shared" si="15"/>
        <v>0</v>
      </c>
      <c r="AP33" s="95">
        <f t="shared" si="16"/>
        <v>0</v>
      </c>
      <c r="AQ33" s="96">
        <f t="shared" si="17"/>
        <v>0</v>
      </c>
      <c r="AR33" s="94">
        <f t="shared" si="4"/>
        <v>0</v>
      </c>
      <c r="AS33" s="94" t="str">
        <f t="shared" si="5"/>
        <v>A</v>
      </c>
      <c r="AT33" s="94">
        <f t="shared" si="6"/>
        <v>0</v>
      </c>
      <c r="AU33" s="13">
        <f t="shared" si="7"/>
        <v>0</v>
      </c>
      <c r="AV33" s="97">
        <f t="shared" si="8"/>
        <v>0</v>
      </c>
      <c r="AW33" s="97">
        <f t="shared" si="9"/>
        <v>0</v>
      </c>
      <c r="AX33" s="98" t="e">
        <f t="shared" si="10"/>
        <v>#DIV/0!</v>
      </c>
      <c r="AY33" s="97">
        <f t="shared" si="18"/>
        <v>0</v>
      </c>
      <c r="AZ33" s="99">
        <f t="shared" si="19"/>
        <v>1</v>
      </c>
      <c r="BA33" s="100">
        <f t="shared" si="20"/>
        <v>0</v>
      </c>
    </row>
    <row r="34" spans="1:53" ht="15.75" customHeight="1">
      <c r="A34" s="46" t="s">
        <v>31862</v>
      </c>
      <c r="B34" s="46" t="s">
        <v>31863</v>
      </c>
      <c r="C34" s="47">
        <v>52.541600000000003</v>
      </c>
      <c r="D34" s="87" t="s">
        <v>51</v>
      </c>
      <c r="E34" s="87" t="s">
        <v>51</v>
      </c>
      <c r="F34" s="87">
        <v>134.946</v>
      </c>
      <c r="G34" s="87"/>
      <c r="H34" s="47"/>
      <c r="I34" s="120">
        <v>1</v>
      </c>
      <c r="J34" s="120">
        <v>0</v>
      </c>
      <c r="L34" s="85">
        <v>1</v>
      </c>
      <c r="M34" s="137" t="s">
        <v>35582</v>
      </c>
      <c r="N34" s="138"/>
      <c r="O34" s="183" t="str">
        <f t="shared" si="0"/>
        <v>Articolo Da Caricare</v>
      </c>
      <c r="P34" s="183"/>
      <c r="Q34" s="183"/>
      <c r="R34" s="183"/>
      <c r="S34" s="183"/>
      <c r="T34" s="183"/>
      <c r="U34" s="183"/>
      <c r="V34" s="183"/>
      <c r="W34" s="183"/>
      <c r="X34" s="183"/>
      <c r="Y34" s="184">
        <f t="shared" si="1"/>
        <v>0</v>
      </c>
      <c r="Z34" s="184"/>
      <c r="AA34" s="92"/>
      <c r="AB34" s="92"/>
      <c r="AC34" s="92"/>
      <c r="AD34" s="92"/>
      <c r="AE34" s="115"/>
      <c r="AF34" s="185">
        <f t="shared" si="11"/>
        <v>0</v>
      </c>
      <c r="AG34" s="185"/>
      <c r="AH34" s="185">
        <f t="shared" si="12"/>
        <v>0</v>
      </c>
      <c r="AI34" s="185"/>
      <c r="AJ34" s="93"/>
      <c r="AK34" s="94" t="str">
        <f t="shared" si="2"/>
        <v>A</v>
      </c>
      <c r="AL34" s="95">
        <f t="shared" si="3"/>
        <v>0</v>
      </c>
      <c r="AM34" s="95">
        <f t="shared" si="13"/>
        <v>0</v>
      </c>
      <c r="AN34" s="95">
        <f t="shared" si="14"/>
        <v>0</v>
      </c>
      <c r="AO34" s="95">
        <f t="shared" si="15"/>
        <v>0</v>
      </c>
      <c r="AP34" s="95">
        <f t="shared" si="16"/>
        <v>0</v>
      </c>
      <c r="AQ34" s="96">
        <f t="shared" si="17"/>
        <v>0</v>
      </c>
      <c r="AR34" s="94">
        <f t="shared" si="4"/>
        <v>0</v>
      </c>
      <c r="AS34" s="94" t="str">
        <f t="shared" si="5"/>
        <v>A</v>
      </c>
      <c r="AT34" s="94">
        <f t="shared" si="6"/>
        <v>0</v>
      </c>
      <c r="AU34" s="13">
        <f t="shared" si="7"/>
        <v>0</v>
      </c>
      <c r="AV34" s="97">
        <f t="shared" si="8"/>
        <v>0</v>
      </c>
      <c r="AW34" s="97">
        <f t="shared" si="9"/>
        <v>0</v>
      </c>
      <c r="AX34" s="98" t="e">
        <f t="shared" si="10"/>
        <v>#DIV/0!</v>
      </c>
      <c r="AY34" s="97">
        <f t="shared" si="18"/>
        <v>0</v>
      </c>
      <c r="AZ34" s="99">
        <f t="shared" si="19"/>
        <v>1</v>
      </c>
      <c r="BA34" s="100">
        <f t="shared" si="20"/>
        <v>0</v>
      </c>
    </row>
    <row r="35" spans="1:53" ht="15.75" customHeight="1">
      <c r="A35" s="46" t="s">
        <v>31866</v>
      </c>
      <c r="B35" s="46" t="s">
        <v>31867</v>
      </c>
      <c r="C35" s="47">
        <v>60.4358</v>
      </c>
      <c r="D35" s="87" t="s">
        <v>35504</v>
      </c>
      <c r="E35" s="87" t="s">
        <v>51</v>
      </c>
      <c r="F35" s="87">
        <v>127.00800000000001</v>
      </c>
      <c r="G35" s="87"/>
      <c r="H35" s="47"/>
      <c r="I35" s="120">
        <v>1</v>
      </c>
      <c r="J35" s="120">
        <v>0</v>
      </c>
      <c r="L35" s="85">
        <v>1</v>
      </c>
      <c r="M35" s="137" t="s">
        <v>35582</v>
      </c>
      <c r="N35" s="138"/>
      <c r="O35" s="183" t="str">
        <f t="shared" si="0"/>
        <v>Articolo Da Caricare</v>
      </c>
      <c r="P35" s="183"/>
      <c r="Q35" s="183"/>
      <c r="R35" s="183"/>
      <c r="S35" s="183"/>
      <c r="T35" s="183"/>
      <c r="U35" s="183"/>
      <c r="V35" s="183"/>
      <c r="W35" s="183"/>
      <c r="X35" s="183"/>
      <c r="Y35" s="184">
        <f t="shared" si="1"/>
        <v>0</v>
      </c>
      <c r="Z35" s="184"/>
      <c r="AA35" s="92"/>
      <c r="AB35" s="92"/>
      <c r="AC35" s="92"/>
      <c r="AD35" s="92"/>
      <c r="AE35" s="115"/>
      <c r="AF35" s="185">
        <f t="shared" si="11"/>
        <v>0</v>
      </c>
      <c r="AG35" s="185"/>
      <c r="AH35" s="185">
        <f t="shared" si="12"/>
        <v>0</v>
      </c>
      <c r="AI35" s="185"/>
      <c r="AJ35" s="93"/>
      <c r="AK35" s="94" t="str">
        <f t="shared" si="2"/>
        <v>A</v>
      </c>
      <c r="AL35" s="95">
        <f t="shared" si="3"/>
        <v>0</v>
      </c>
      <c r="AM35" s="95">
        <f t="shared" si="13"/>
        <v>0</v>
      </c>
      <c r="AN35" s="95">
        <f t="shared" si="14"/>
        <v>0</v>
      </c>
      <c r="AO35" s="95">
        <f t="shared" si="15"/>
        <v>0</v>
      </c>
      <c r="AP35" s="95">
        <f t="shared" si="16"/>
        <v>0</v>
      </c>
      <c r="AQ35" s="96">
        <f t="shared" si="17"/>
        <v>0</v>
      </c>
      <c r="AR35" s="94">
        <f t="shared" si="4"/>
        <v>0</v>
      </c>
      <c r="AS35" s="94" t="str">
        <f t="shared" si="5"/>
        <v>A</v>
      </c>
      <c r="AT35" s="94">
        <f t="shared" si="6"/>
        <v>0</v>
      </c>
      <c r="AU35" s="13">
        <f t="shared" si="7"/>
        <v>0</v>
      </c>
      <c r="AV35" s="97">
        <f t="shared" si="8"/>
        <v>0</v>
      </c>
      <c r="AW35" s="97">
        <f t="shared" si="9"/>
        <v>0</v>
      </c>
      <c r="AX35" s="98" t="e">
        <f t="shared" si="10"/>
        <v>#DIV/0!</v>
      </c>
      <c r="AY35" s="97">
        <f t="shared" si="18"/>
        <v>0</v>
      </c>
      <c r="AZ35" s="99">
        <f t="shared" si="19"/>
        <v>1</v>
      </c>
      <c r="BA35" s="100">
        <f>+(AH35/AZ35)</f>
        <v>0</v>
      </c>
    </row>
    <row r="36" spans="1:53" ht="15.75" customHeight="1">
      <c r="A36" s="46" t="s">
        <v>31868</v>
      </c>
      <c r="B36" s="46" t="s">
        <v>31869</v>
      </c>
      <c r="C36" s="47">
        <v>60.4358</v>
      </c>
      <c r="D36" s="87" t="s">
        <v>56</v>
      </c>
      <c r="E36" s="87" t="s">
        <v>56</v>
      </c>
      <c r="F36" s="87">
        <v>9.1087999999999987</v>
      </c>
      <c r="G36" s="87"/>
      <c r="H36" s="47"/>
      <c r="I36" s="120">
        <v>1</v>
      </c>
      <c r="J36" s="120">
        <v>0</v>
      </c>
      <c r="L36" s="85">
        <v>1</v>
      </c>
      <c r="M36" s="137" t="s">
        <v>35582</v>
      </c>
      <c r="N36" s="138"/>
      <c r="O36" s="183" t="str">
        <f t="shared" si="0"/>
        <v>Articolo Da Caricare</v>
      </c>
      <c r="P36" s="183"/>
      <c r="Q36" s="183"/>
      <c r="R36" s="183"/>
      <c r="S36" s="183"/>
      <c r="T36" s="183"/>
      <c r="U36" s="183"/>
      <c r="V36" s="183"/>
      <c r="W36" s="183"/>
      <c r="X36" s="183"/>
      <c r="Y36" s="184">
        <f t="shared" si="1"/>
        <v>0</v>
      </c>
      <c r="Z36" s="184"/>
      <c r="AA36" s="92"/>
      <c r="AB36" s="92"/>
      <c r="AC36" s="92"/>
      <c r="AD36" s="92"/>
      <c r="AE36" s="115"/>
      <c r="AF36" s="185">
        <f t="shared" si="11"/>
        <v>0</v>
      </c>
      <c r="AG36" s="185"/>
      <c r="AH36" s="185">
        <f t="shared" si="12"/>
        <v>0</v>
      </c>
      <c r="AI36" s="185"/>
      <c r="AJ36" s="93"/>
      <c r="AK36" s="94" t="str">
        <f t="shared" si="2"/>
        <v>A</v>
      </c>
      <c r="AL36" s="95">
        <f t="shared" si="3"/>
        <v>0</v>
      </c>
      <c r="AM36" s="95">
        <f t="shared" si="13"/>
        <v>0</v>
      </c>
      <c r="AN36" s="95">
        <f t="shared" si="14"/>
        <v>0</v>
      </c>
      <c r="AO36" s="95">
        <f t="shared" si="15"/>
        <v>0</v>
      </c>
      <c r="AP36" s="95">
        <f t="shared" si="16"/>
        <v>0</v>
      </c>
      <c r="AQ36" s="96">
        <f t="shared" si="17"/>
        <v>0</v>
      </c>
      <c r="AR36" s="94">
        <f t="shared" si="4"/>
        <v>0</v>
      </c>
      <c r="AS36" s="94" t="str">
        <f t="shared" si="5"/>
        <v>A</v>
      </c>
      <c r="AT36" s="94">
        <f t="shared" si="6"/>
        <v>0</v>
      </c>
      <c r="AU36" s="13">
        <f t="shared" si="7"/>
        <v>0</v>
      </c>
      <c r="AV36" s="97">
        <f t="shared" si="8"/>
        <v>0</v>
      </c>
      <c r="AW36" s="97">
        <f t="shared" si="9"/>
        <v>0</v>
      </c>
      <c r="AX36" s="98" t="e">
        <f t="shared" si="10"/>
        <v>#DIV/0!</v>
      </c>
      <c r="AY36" s="97">
        <f t="shared" si="18"/>
        <v>0</v>
      </c>
      <c r="AZ36" s="99">
        <f t="shared" si="19"/>
        <v>1</v>
      </c>
      <c r="BA36" s="100">
        <f>+(AH36/AZ36)</f>
        <v>0</v>
      </c>
    </row>
    <row r="37" spans="1:53" ht="15.75" customHeight="1">
      <c r="A37" s="46" t="s">
        <v>31888</v>
      </c>
      <c r="B37" s="46" t="s">
        <v>31889</v>
      </c>
      <c r="C37" s="47">
        <v>60.4358</v>
      </c>
      <c r="D37" s="87" t="s">
        <v>59</v>
      </c>
      <c r="E37" s="87" t="s">
        <v>59</v>
      </c>
      <c r="F37" s="87">
        <v>9.1087999999999987</v>
      </c>
      <c r="G37" s="87"/>
      <c r="H37" s="47"/>
      <c r="I37" s="120">
        <v>7</v>
      </c>
      <c r="J37" s="120">
        <v>0</v>
      </c>
      <c r="L37" s="85">
        <v>1</v>
      </c>
      <c r="M37" s="137" t="s">
        <v>35582</v>
      </c>
      <c r="N37" s="138"/>
      <c r="O37" s="183" t="str">
        <f t="shared" si="0"/>
        <v>Articolo Da Caricare</v>
      </c>
      <c r="P37" s="183"/>
      <c r="Q37" s="183"/>
      <c r="R37" s="183"/>
      <c r="S37" s="183"/>
      <c r="T37" s="183"/>
      <c r="U37" s="183"/>
      <c r="V37" s="183"/>
      <c r="W37" s="183"/>
      <c r="X37" s="183"/>
      <c r="Y37" s="184">
        <f t="shared" si="1"/>
        <v>0</v>
      </c>
      <c r="Z37" s="184"/>
      <c r="AA37" s="92"/>
      <c r="AB37" s="92"/>
      <c r="AC37" s="92"/>
      <c r="AD37" s="92"/>
      <c r="AE37" s="115"/>
      <c r="AF37" s="185">
        <f t="shared" si="11"/>
        <v>0</v>
      </c>
      <c r="AG37" s="185"/>
      <c r="AH37" s="185">
        <f t="shared" si="12"/>
        <v>0</v>
      </c>
      <c r="AI37" s="185"/>
      <c r="AJ37" s="93"/>
      <c r="AK37" s="94" t="str">
        <f t="shared" si="2"/>
        <v>A</v>
      </c>
      <c r="AL37" s="95">
        <f t="shared" si="3"/>
        <v>0</v>
      </c>
      <c r="AM37" s="95">
        <f t="shared" si="13"/>
        <v>0</v>
      </c>
      <c r="AN37" s="95">
        <f t="shared" si="14"/>
        <v>0</v>
      </c>
      <c r="AO37" s="95">
        <f t="shared" si="15"/>
        <v>0</v>
      </c>
      <c r="AP37" s="95">
        <f t="shared" si="16"/>
        <v>0</v>
      </c>
      <c r="AQ37" s="96">
        <f t="shared" si="17"/>
        <v>0</v>
      </c>
      <c r="AR37" s="94">
        <f t="shared" si="4"/>
        <v>0</v>
      </c>
      <c r="AS37" s="94" t="str">
        <f t="shared" si="5"/>
        <v>A</v>
      </c>
      <c r="AT37" s="94">
        <f t="shared" si="6"/>
        <v>0</v>
      </c>
      <c r="AU37" s="13">
        <f t="shared" si="7"/>
        <v>0</v>
      </c>
      <c r="AV37" s="97">
        <f t="shared" si="8"/>
        <v>0</v>
      </c>
      <c r="AW37" s="97">
        <f t="shared" si="9"/>
        <v>0</v>
      </c>
      <c r="AX37" s="98" t="e">
        <f t="shared" si="10"/>
        <v>#DIV/0!</v>
      </c>
      <c r="AY37" s="97">
        <f t="shared" si="18"/>
        <v>0</v>
      </c>
      <c r="AZ37" s="99">
        <f t="shared" si="19"/>
        <v>1</v>
      </c>
      <c r="BA37" s="100">
        <f t="shared" si="20"/>
        <v>0</v>
      </c>
    </row>
    <row r="38" spans="1:53" ht="15.75" customHeight="1">
      <c r="A38" s="46" t="s">
        <v>31879</v>
      </c>
      <c r="B38" s="46" t="s">
        <v>31880</v>
      </c>
      <c r="C38" s="47">
        <v>60.4358</v>
      </c>
      <c r="D38" s="87" t="s">
        <v>64</v>
      </c>
      <c r="E38" s="87" t="s">
        <v>64</v>
      </c>
      <c r="F38" s="87">
        <v>9.5641999999999996</v>
      </c>
      <c r="G38" s="87"/>
      <c r="H38" s="47"/>
      <c r="I38" s="120">
        <v>5</v>
      </c>
      <c r="J38" s="120">
        <v>0</v>
      </c>
      <c r="L38" s="85">
        <v>1</v>
      </c>
      <c r="M38" s="137" t="s">
        <v>35582</v>
      </c>
      <c r="N38" s="138"/>
      <c r="O38" s="183" t="str">
        <f t="shared" si="0"/>
        <v>Articolo Da Caricare</v>
      </c>
      <c r="P38" s="183"/>
      <c r="Q38" s="183"/>
      <c r="R38" s="183"/>
      <c r="S38" s="183"/>
      <c r="T38" s="183"/>
      <c r="U38" s="183"/>
      <c r="V38" s="183"/>
      <c r="W38" s="183"/>
      <c r="X38" s="183"/>
      <c r="Y38" s="184">
        <f t="shared" si="1"/>
        <v>0</v>
      </c>
      <c r="Z38" s="184"/>
      <c r="AA38" s="92"/>
      <c r="AB38" s="92"/>
      <c r="AC38" s="92"/>
      <c r="AD38" s="92"/>
      <c r="AE38" s="115"/>
      <c r="AF38" s="185">
        <f t="shared" si="11"/>
        <v>0</v>
      </c>
      <c r="AG38" s="185"/>
      <c r="AH38" s="185">
        <f t="shared" si="12"/>
        <v>0</v>
      </c>
      <c r="AI38" s="185"/>
      <c r="AJ38" s="93"/>
      <c r="AK38" s="94" t="str">
        <f t="shared" si="2"/>
        <v>A</v>
      </c>
      <c r="AL38" s="95">
        <f t="shared" si="3"/>
        <v>0</v>
      </c>
      <c r="AM38" s="95">
        <f t="shared" si="13"/>
        <v>0</v>
      </c>
      <c r="AN38" s="95">
        <f t="shared" si="14"/>
        <v>0</v>
      </c>
      <c r="AO38" s="95">
        <f t="shared" si="15"/>
        <v>0</v>
      </c>
      <c r="AP38" s="95">
        <f t="shared" si="16"/>
        <v>0</v>
      </c>
      <c r="AQ38" s="96">
        <f t="shared" si="17"/>
        <v>0</v>
      </c>
      <c r="AR38" s="94">
        <f t="shared" si="4"/>
        <v>0</v>
      </c>
      <c r="AS38" s="94" t="str">
        <f t="shared" si="5"/>
        <v>A</v>
      </c>
      <c r="AT38" s="94">
        <f t="shared" si="6"/>
        <v>0</v>
      </c>
      <c r="AU38" s="13">
        <f t="shared" si="7"/>
        <v>0</v>
      </c>
      <c r="AV38" s="97">
        <f t="shared" si="8"/>
        <v>0</v>
      </c>
      <c r="AW38" s="97">
        <f t="shared" si="9"/>
        <v>0</v>
      </c>
      <c r="AX38" s="98" t="e">
        <f t="shared" si="10"/>
        <v>#DIV/0!</v>
      </c>
      <c r="AY38" s="97">
        <f t="shared" si="18"/>
        <v>0</v>
      </c>
      <c r="AZ38" s="99">
        <f t="shared" si="19"/>
        <v>1</v>
      </c>
      <c r="BA38" s="100">
        <f t="shared" si="20"/>
        <v>0</v>
      </c>
    </row>
    <row r="39" spans="1:53" ht="15.75" customHeight="1">
      <c r="A39" s="46" t="s">
        <v>46</v>
      </c>
      <c r="B39" s="46" t="s">
        <v>31881</v>
      </c>
      <c r="C39" s="47">
        <v>60.4358</v>
      </c>
      <c r="D39" s="87" t="s">
        <v>67</v>
      </c>
      <c r="E39" s="87" t="s">
        <v>67</v>
      </c>
      <c r="F39" s="87">
        <v>10.475</v>
      </c>
      <c r="G39" s="87"/>
      <c r="H39" s="47"/>
      <c r="I39" s="120">
        <v>5</v>
      </c>
      <c r="J39" s="120">
        <v>0</v>
      </c>
      <c r="L39" s="85">
        <v>1</v>
      </c>
      <c r="M39" s="137" t="s">
        <v>35582</v>
      </c>
      <c r="N39" s="138"/>
      <c r="O39" s="183" t="str">
        <f t="shared" si="0"/>
        <v>Articolo Da Caricare</v>
      </c>
      <c r="P39" s="183"/>
      <c r="Q39" s="183"/>
      <c r="R39" s="183"/>
      <c r="S39" s="183"/>
      <c r="T39" s="183"/>
      <c r="U39" s="183"/>
      <c r="V39" s="183"/>
      <c r="W39" s="183"/>
      <c r="X39" s="183"/>
      <c r="Y39" s="184">
        <f t="shared" si="1"/>
        <v>0</v>
      </c>
      <c r="Z39" s="184"/>
      <c r="AA39" s="92"/>
      <c r="AB39" s="92"/>
      <c r="AC39" s="92"/>
      <c r="AD39" s="92"/>
      <c r="AE39" s="115"/>
      <c r="AF39" s="185">
        <f t="shared" si="11"/>
        <v>0</v>
      </c>
      <c r="AG39" s="185"/>
      <c r="AH39" s="185">
        <f t="shared" si="12"/>
        <v>0</v>
      </c>
      <c r="AI39" s="185"/>
      <c r="AJ39" s="93"/>
      <c r="AK39" s="94" t="str">
        <f t="shared" si="2"/>
        <v>A</v>
      </c>
      <c r="AL39" s="95">
        <f t="shared" si="3"/>
        <v>0</v>
      </c>
      <c r="AM39" s="95">
        <f t="shared" si="13"/>
        <v>0</v>
      </c>
      <c r="AN39" s="95">
        <f t="shared" si="14"/>
        <v>0</v>
      </c>
      <c r="AO39" s="95">
        <f t="shared" si="15"/>
        <v>0</v>
      </c>
      <c r="AP39" s="95">
        <f t="shared" si="16"/>
        <v>0</v>
      </c>
      <c r="AQ39" s="96">
        <f t="shared" si="17"/>
        <v>0</v>
      </c>
      <c r="AR39" s="94">
        <f t="shared" si="4"/>
        <v>0</v>
      </c>
      <c r="AS39" s="94" t="str">
        <f t="shared" si="5"/>
        <v>A</v>
      </c>
      <c r="AT39" s="94">
        <f t="shared" si="6"/>
        <v>0</v>
      </c>
      <c r="AU39" s="13">
        <f t="shared" si="7"/>
        <v>0</v>
      </c>
      <c r="AV39" s="97">
        <f t="shared" si="8"/>
        <v>0</v>
      </c>
      <c r="AW39" s="97">
        <f t="shared" si="9"/>
        <v>0</v>
      </c>
      <c r="AX39" s="98" t="e">
        <f t="shared" si="10"/>
        <v>#DIV/0!</v>
      </c>
      <c r="AY39" s="97">
        <f t="shared" si="18"/>
        <v>0</v>
      </c>
      <c r="AZ39" s="99">
        <f t="shared" si="19"/>
        <v>1</v>
      </c>
      <c r="BA39" s="100">
        <f t="shared" si="20"/>
        <v>0</v>
      </c>
    </row>
    <row r="40" spans="1:53" ht="15.75" customHeight="1">
      <c r="A40" s="46" t="s">
        <v>31870</v>
      </c>
      <c r="B40" s="46" t="s">
        <v>31871</v>
      </c>
      <c r="C40" s="47">
        <v>60.4358</v>
      </c>
      <c r="D40" s="87" t="s">
        <v>68</v>
      </c>
      <c r="E40" s="87" t="s">
        <v>68</v>
      </c>
      <c r="F40" s="87">
        <v>10.475</v>
      </c>
      <c r="G40" s="87"/>
      <c r="H40" s="47"/>
      <c r="I40" s="120">
        <v>1</v>
      </c>
      <c r="J40" s="120">
        <v>0</v>
      </c>
      <c r="L40" s="85">
        <v>1</v>
      </c>
      <c r="M40" s="137" t="s">
        <v>35582</v>
      </c>
      <c r="N40" s="138"/>
      <c r="O40" s="183" t="str">
        <f t="shared" si="0"/>
        <v>Articolo Da Caricare</v>
      </c>
      <c r="P40" s="183"/>
      <c r="Q40" s="183"/>
      <c r="R40" s="183"/>
      <c r="S40" s="183"/>
      <c r="T40" s="183"/>
      <c r="U40" s="183"/>
      <c r="V40" s="183"/>
      <c r="W40" s="183"/>
      <c r="X40" s="183"/>
      <c r="Y40" s="184">
        <f t="shared" si="1"/>
        <v>0</v>
      </c>
      <c r="Z40" s="184"/>
      <c r="AA40" s="92"/>
      <c r="AB40" s="92"/>
      <c r="AC40" s="92"/>
      <c r="AD40" s="92"/>
      <c r="AE40" s="115"/>
      <c r="AF40" s="185">
        <f t="shared" si="11"/>
        <v>0</v>
      </c>
      <c r="AG40" s="185"/>
      <c r="AH40" s="185">
        <f t="shared" si="12"/>
        <v>0</v>
      </c>
      <c r="AI40" s="185"/>
      <c r="AJ40" s="93"/>
      <c r="AK40" s="94" t="str">
        <f t="shared" si="2"/>
        <v>A</v>
      </c>
      <c r="AL40" s="95">
        <f t="shared" si="3"/>
        <v>0</v>
      </c>
      <c r="AM40" s="95">
        <f t="shared" si="13"/>
        <v>0</v>
      </c>
      <c r="AN40" s="95">
        <f t="shared" si="14"/>
        <v>0</v>
      </c>
      <c r="AO40" s="95">
        <f t="shared" si="15"/>
        <v>0</v>
      </c>
      <c r="AP40" s="95">
        <f t="shared" si="16"/>
        <v>0</v>
      </c>
      <c r="AQ40" s="96">
        <f t="shared" si="17"/>
        <v>0</v>
      </c>
      <c r="AR40" s="94">
        <f t="shared" si="4"/>
        <v>0</v>
      </c>
      <c r="AS40" s="94" t="str">
        <f t="shared" si="5"/>
        <v>A</v>
      </c>
      <c r="AT40" s="94">
        <f t="shared" si="6"/>
        <v>0</v>
      </c>
      <c r="AU40" s="13">
        <f t="shared" si="7"/>
        <v>0</v>
      </c>
      <c r="AV40" s="97">
        <f t="shared" si="8"/>
        <v>0</v>
      </c>
      <c r="AW40" s="97">
        <f t="shared" si="9"/>
        <v>0</v>
      </c>
      <c r="AX40" s="98" t="e">
        <f t="shared" si="10"/>
        <v>#DIV/0!</v>
      </c>
      <c r="AY40" s="97">
        <f t="shared" si="18"/>
        <v>0</v>
      </c>
      <c r="AZ40" s="99">
        <f t="shared" si="19"/>
        <v>1</v>
      </c>
      <c r="BA40" s="100">
        <f t="shared" si="20"/>
        <v>0</v>
      </c>
    </row>
    <row r="41" spans="1:53" ht="15.75" customHeight="1">
      <c r="A41" s="46" t="s">
        <v>184</v>
      </c>
      <c r="B41" s="46" t="s">
        <v>31896</v>
      </c>
      <c r="C41" s="47">
        <v>8.0966000000000005</v>
      </c>
      <c r="D41" s="87" t="s">
        <v>69</v>
      </c>
      <c r="E41" s="87" t="s">
        <v>69</v>
      </c>
      <c r="F41" s="87">
        <v>14.3462</v>
      </c>
      <c r="G41" s="87"/>
      <c r="H41" s="47"/>
      <c r="I41" s="120">
        <v>74</v>
      </c>
      <c r="J41" s="120">
        <v>0</v>
      </c>
      <c r="L41" s="85">
        <v>1</v>
      </c>
      <c r="M41" s="137" t="s">
        <v>35582</v>
      </c>
      <c r="N41" s="138"/>
      <c r="O41" s="183" t="str">
        <f t="shared" si="0"/>
        <v>Articolo Da Caricare</v>
      </c>
      <c r="P41" s="183"/>
      <c r="Q41" s="183"/>
      <c r="R41" s="183"/>
      <c r="S41" s="183"/>
      <c r="T41" s="183"/>
      <c r="U41" s="183"/>
      <c r="V41" s="183"/>
      <c r="W41" s="183"/>
      <c r="X41" s="183"/>
      <c r="Y41" s="184">
        <f t="shared" si="1"/>
        <v>0</v>
      </c>
      <c r="Z41" s="184"/>
      <c r="AA41" s="92"/>
      <c r="AB41" s="92"/>
      <c r="AC41" s="92"/>
      <c r="AD41" s="92"/>
      <c r="AE41" s="115"/>
      <c r="AF41" s="185">
        <f t="shared" si="11"/>
        <v>0</v>
      </c>
      <c r="AG41" s="185"/>
      <c r="AH41" s="185">
        <f t="shared" si="12"/>
        <v>0</v>
      </c>
      <c r="AI41" s="185"/>
      <c r="AJ41" s="93"/>
      <c r="AK41" s="94" t="str">
        <f t="shared" si="2"/>
        <v>A</v>
      </c>
      <c r="AL41" s="95">
        <f t="shared" si="3"/>
        <v>0</v>
      </c>
      <c r="AM41" s="95">
        <f t="shared" si="13"/>
        <v>0</v>
      </c>
      <c r="AN41" s="95">
        <f t="shared" si="14"/>
        <v>0</v>
      </c>
      <c r="AO41" s="95">
        <f t="shared" si="15"/>
        <v>0</v>
      </c>
      <c r="AP41" s="95">
        <f t="shared" si="16"/>
        <v>0</v>
      </c>
      <c r="AQ41" s="96">
        <f t="shared" si="17"/>
        <v>0</v>
      </c>
      <c r="AR41" s="94">
        <f t="shared" si="4"/>
        <v>0</v>
      </c>
      <c r="AS41" s="94" t="str">
        <f t="shared" si="5"/>
        <v>A</v>
      </c>
      <c r="AT41" s="94">
        <f t="shared" si="6"/>
        <v>0</v>
      </c>
      <c r="AU41" s="13">
        <f t="shared" si="7"/>
        <v>0</v>
      </c>
      <c r="AV41" s="97">
        <f t="shared" si="8"/>
        <v>0</v>
      </c>
      <c r="AW41" s="97">
        <f t="shared" si="9"/>
        <v>0</v>
      </c>
      <c r="AX41" s="98" t="e">
        <f t="shared" si="10"/>
        <v>#DIV/0!</v>
      </c>
      <c r="AY41" s="97">
        <f t="shared" si="18"/>
        <v>0</v>
      </c>
      <c r="AZ41" s="99">
        <f t="shared" si="19"/>
        <v>1</v>
      </c>
      <c r="BA41" s="100">
        <f t="shared" si="20"/>
        <v>0</v>
      </c>
    </row>
    <row r="42" spans="1:53" ht="15.75" customHeight="1">
      <c r="A42" s="46" t="s">
        <v>35241</v>
      </c>
      <c r="B42" s="46" t="s">
        <v>35242</v>
      </c>
      <c r="C42" s="47">
        <v>31.804400000000001</v>
      </c>
      <c r="D42" s="87" t="s">
        <v>883</v>
      </c>
      <c r="E42" s="87" t="s">
        <v>883</v>
      </c>
      <c r="F42" s="87">
        <v>0.99860039999999994</v>
      </c>
      <c r="G42" s="87"/>
      <c r="H42" s="47"/>
      <c r="I42" s="120">
        <v>0</v>
      </c>
      <c r="J42" s="120">
        <v>0</v>
      </c>
      <c r="L42" s="85">
        <v>1</v>
      </c>
      <c r="M42" s="137" t="s">
        <v>35582</v>
      </c>
      <c r="N42" s="138"/>
      <c r="O42" s="183" t="str">
        <f t="shared" si="0"/>
        <v>Articolo Da Caricare</v>
      </c>
      <c r="P42" s="183"/>
      <c r="Q42" s="183"/>
      <c r="R42" s="183"/>
      <c r="S42" s="183"/>
      <c r="T42" s="183"/>
      <c r="U42" s="183"/>
      <c r="V42" s="183"/>
      <c r="W42" s="183"/>
      <c r="X42" s="183"/>
      <c r="Y42" s="184">
        <f t="shared" si="1"/>
        <v>0</v>
      </c>
      <c r="Z42" s="184"/>
      <c r="AA42" s="92"/>
      <c r="AB42" s="92"/>
      <c r="AC42" s="92"/>
      <c r="AD42" s="92"/>
      <c r="AE42" s="115"/>
      <c r="AF42" s="185">
        <f t="shared" si="11"/>
        <v>0</v>
      </c>
      <c r="AG42" s="185"/>
      <c r="AH42" s="185">
        <f t="shared" si="12"/>
        <v>0</v>
      </c>
      <c r="AI42" s="185"/>
      <c r="AJ42" s="93"/>
      <c r="AK42" s="94" t="str">
        <f t="shared" si="2"/>
        <v>A</v>
      </c>
      <c r="AL42" s="95">
        <f t="shared" si="3"/>
        <v>0</v>
      </c>
      <c r="AM42" s="95">
        <f t="shared" si="13"/>
        <v>0</v>
      </c>
      <c r="AN42" s="95">
        <f t="shared" si="14"/>
        <v>0</v>
      </c>
      <c r="AO42" s="95">
        <f t="shared" si="15"/>
        <v>0</v>
      </c>
      <c r="AP42" s="95">
        <f t="shared" si="16"/>
        <v>0</v>
      </c>
      <c r="AQ42" s="96">
        <f t="shared" si="17"/>
        <v>0</v>
      </c>
      <c r="AR42" s="94">
        <f t="shared" si="4"/>
        <v>0</v>
      </c>
      <c r="AS42" s="94" t="str">
        <f t="shared" si="5"/>
        <v>A</v>
      </c>
      <c r="AT42" s="94">
        <f t="shared" si="6"/>
        <v>0</v>
      </c>
      <c r="AU42" s="13">
        <f t="shared" si="7"/>
        <v>0</v>
      </c>
      <c r="AV42" s="97">
        <f t="shared" si="8"/>
        <v>0</v>
      </c>
      <c r="AW42" s="97">
        <f t="shared" si="9"/>
        <v>0</v>
      </c>
      <c r="AX42" s="98" t="e">
        <f t="shared" si="10"/>
        <v>#DIV/0!</v>
      </c>
      <c r="AY42" s="97">
        <f t="shared" si="18"/>
        <v>0</v>
      </c>
      <c r="AZ42" s="99">
        <f t="shared" si="19"/>
        <v>1</v>
      </c>
      <c r="BA42" s="100">
        <f t="shared" si="20"/>
        <v>0</v>
      </c>
    </row>
    <row r="43" spans="1:53" ht="15.75" customHeight="1">
      <c r="A43" s="46" t="s">
        <v>246</v>
      </c>
      <c r="B43" s="46" t="s">
        <v>31893</v>
      </c>
      <c r="C43" s="47">
        <v>20.671600000000002</v>
      </c>
      <c r="D43" s="87" t="s">
        <v>879</v>
      </c>
      <c r="E43" s="87" t="s">
        <v>879</v>
      </c>
      <c r="F43" s="87">
        <v>5.3711154000000008</v>
      </c>
      <c r="G43" s="87"/>
      <c r="H43" s="47"/>
      <c r="I43" s="120">
        <v>0</v>
      </c>
      <c r="J43" s="120">
        <v>0</v>
      </c>
      <c r="L43" s="85">
        <v>1</v>
      </c>
      <c r="M43" s="137" t="s">
        <v>35582</v>
      </c>
      <c r="N43" s="138"/>
      <c r="O43" s="183" t="str">
        <f t="shared" si="0"/>
        <v>Articolo Da Caricare</v>
      </c>
      <c r="P43" s="183"/>
      <c r="Q43" s="183"/>
      <c r="R43" s="183"/>
      <c r="S43" s="183"/>
      <c r="T43" s="183"/>
      <c r="U43" s="183"/>
      <c r="V43" s="183"/>
      <c r="W43" s="183"/>
      <c r="X43" s="183"/>
      <c r="Y43" s="184">
        <f t="shared" si="1"/>
        <v>0</v>
      </c>
      <c r="Z43" s="184"/>
      <c r="AA43" s="92"/>
      <c r="AB43" s="92"/>
      <c r="AC43" s="92"/>
      <c r="AD43" s="92"/>
      <c r="AE43" s="115"/>
      <c r="AF43" s="185">
        <f t="shared" si="11"/>
        <v>0</v>
      </c>
      <c r="AG43" s="185"/>
      <c r="AH43" s="185">
        <f t="shared" si="12"/>
        <v>0</v>
      </c>
      <c r="AI43" s="185"/>
      <c r="AJ43" s="93"/>
      <c r="AK43" s="94" t="str">
        <f t="shared" si="2"/>
        <v>A</v>
      </c>
      <c r="AL43" s="95">
        <f t="shared" si="3"/>
        <v>0</v>
      </c>
      <c r="AM43" s="95">
        <f t="shared" si="13"/>
        <v>0</v>
      </c>
      <c r="AN43" s="95">
        <f t="shared" si="14"/>
        <v>0</v>
      </c>
      <c r="AO43" s="95">
        <f t="shared" si="15"/>
        <v>0</v>
      </c>
      <c r="AP43" s="95">
        <f t="shared" si="16"/>
        <v>0</v>
      </c>
      <c r="AQ43" s="96">
        <f t="shared" si="17"/>
        <v>0</v>
      </c>
      <c r="AR43" s="94">
        <f t="shared" si="4"/>
        <v>0</v>
      </c>
      <c r="AS43" s="94" t="str">
        <f t="shared" si="5"/>
        <v>A</v>
      </c>
      <c r="AT43" s="94">
        <f t="shared" si="6"/>
        <v>0</v>
      </c>
      <c r="AU43" s="13">
        <f t="shared" si="7"/>
        <v>0</v>
      </c>
      <c r="AV43" s="97">
        <f t="shared" si="8"/>
        <v>0</v>
      </c>
      <c r="AW43" s="97">
        <f t="shared" si="9"/>
        <v>0</v>
      </c>
      <c r="AX43" s="98" t="e">
        <f t="shared" si="10"/>
        <v>#DIV/0!</v>
      </c>
      <c r="AY43" s="97">
        <f t="shared" si="18"/>
        <v>0</v>
      </c>
      <c r="AZ43" s="99">
        <f t="shared" si="19"/>
        <v>1</v>
      </c>
      <c r="BA43" s="100">
        <f t="shared" si="20"/>
        <v>0</v>
      </c>
    </row>
    <row r="44" spans="1:53" ht="15.75" customHeight="1">
      <c r="A44" s="46" t="s">
        <v>247</v>
      </c>
      <c r="B44" s="46" t="s">
        <v>31892</v>
      </c>
      <c r="C44" s="47">
        <v>24.4922</v>
      </c>
      <c r="D44" s="87" t="s">
        <v>875</v>
      </c>
      <c r="E44" s="87" t="s">
        <v>875</v>
      </c>
      <c r="F44" s="87">
        <v>6.2180999999999997</v>
      </c>
      <c r="G44" s="87"/>
      <c r="H44" s="47"/>
      <c r="I44" s="120">
        <v>0</v>
      </c>
      <c r="J44" s="120">
        <v>0</v>
      </c>
      <c r="L44" s="85">
        <v>1</v>
      </c>
      <c r="M44" s="137" t="s">
        <v>35582</v>
      </c>
      <c r="N44" s="138"/>
      <c r="O44" s="183" t="str">
        <f t="shared" si="0"/>
        <v>Articolo Da Caricare</v>
      </c>
      <c r="P44" s="183"/>
      <c r="Q44" s="183"/>
      <c r="R44" s="183"/>
      <c r="S44" s="183"/>
      <c r="T44" s="183"/>
      <c r="U44" s="183"/>
      <c r="V44" s="183"/>
      <c r="W44" s="183"/>
      <c r="X44" s="183"/>
      <c r="Y44" s="184">
        <f t="shared" si="1"/>
        <v>0</v>
      </c>
      <c r="Z44" s="184"/>
      <c r="AA44" s="92"/>
      <c r="AB44" s="92"/>
      <c r="AC44" s="92"/>
      <c r="AD44" s="92"/>
      <c r="AE44" s="115"/>
      <c r="AF44" s="185">
        <f t="shared" si="11"/>
        <v>0</v>
      </c>
      <c r="AG44" s="185"/>
      <c r="AH44" s="185">
        <f t="shared" si="12"/>
        <v>0</v>
      </c>
      <c r="AI44" s="185"/>
      <c r="AJ44" s="93"/>
      <c r="AK44" s="94" t="str">
        <f t="shared" si="2"/>
        <v>A</v>
      </c>
      <c r="AL44" s="95">
        <f t="shared" si="3"/>
        <v>0</v>
      </c>
      <c r="AM44" s="95">
        <f t="shared" si="13"/>
        <v>0</v>
      </c>
      <c r="AN44" s="95">
        <f t="shared" si="14"/>
        <v>0</v>
      </c>
      <c r="AO44" s="95">
        <f t="shared" si="15"/>
        <v>0</v>
      </c>
      <c r="AP44" s="95">
        <f t="shared" si="16"/>
        <v>0</v>
      </c>
      <c r="AQ44" s="96">
        <f t="shared" si="17"/>
        <v>0</v>
      </c>
      <c r="AR44" s="94">
        <f t="shared" si="4"/>
        <v>0</v>
      </c>
      <c r="AS44" s="94" t="str">
        <f t="shared" si="5"/>
        <v>A</v>
      </c>
      <c r="AT44" s="94">
        <f t="shared" si="6"/>
        <v>0</v>
      </c>
      <c r="AU44" s="13">
        <f t="shared" si="7"/>
        <v>0</v>
      </c>
      <c r="AV44" s="97">
        <f t="shared" si="8"/>
        <v>0</v>
      </c>
      <c r="AW44" s="97">
        <f t="shared" si="9"/>
        <v>0</v>
      </c>
      <c r="AX44" s="98" t="e">
        <f t="shared" si="10"/>
        <v>#DIV/0!</v>
      </c>
      <c r="AY44" s="97">
        <f t="shared" si="18"/>
        <v>0</v>
      </c>
      <c r="AZ44" s="99">
        <f t="shared" si="19"/>
        <v>1</v>
      </c>
      <c r="BA44" s="100">
        <f t="shared" si="20"/>
        <v>0</v>
      </c>
    </row>
    <row r="45" spans="1:53" ht="15.75" customHeight="1">
      <c r="A45" s="46" t="s">
        <v>81</v>
      </c>
      <c r="B45" s="46" t="s">
        <v>82</v>
      </c>
      <c r="C45" s="47">
        <v>32.892400000000002</v>
      </c>
      <c r="D45" s="87" t="s">
        <v>34405</v>
      </c>
      <c r="E45" s="87" t="s">
        <v>34405</v>
      </c>
      <c r="F45" s="87">
        <v>158.33915999999999</v>
      </c>
      <c r="G45" s="87"/>
      <c r="H45" s="47"/>
      <c r="I45" s="120">
        <v>1</v>
      </c>
      <c r="J45" s="120">
        <v>0</v>
      </c>
      <c r="L45" s="85">
        <v>1</v>
      </c>
      <c r="M45" s="137" t="s">
        <v>35582</v>
      </c>
      <c r="N45" s="138"/>
      <c r="O45" s="183" t="str">
        <f t="shared" si="0"/>
        <v>Articolo Da Caricare</v>
      </c>
      <c r="P45" s="183"/>
      <c r="Q45" s="183"/>
      <c r="R45" s="183"/>
      <c r="S45" s="183"/>
      <c r="T45" s="183"/>
      <c r="U45" s="183"/>
      <c r="V45" s="183"/>
      <c r="W45" s="183"/>
      <c r="X45" s="183"/>
      <c r="Y45" s="184">
        <f t="shared" si="1"/>
        <v>0</v>
      </c>
      <c r="Z45" s="184"/>
      <c r="AA45" s="92"/>
      <c r="AB45" s="92"/>
      <c r="AC45" s="92"/>
      <c r="AD45" s="92"/>
      <c r="AE45" s="115"/>
      <c r="AF45" s="185">
        <f t="shared" si="11"/>
        <v>0</v>
      </c>
      <c r="AG45" s="185"/>
      <c r="AH45" s="185">
        <f t="shared" si="12"/>
        <v>0</v>
      </c>
      <c r="AI45" s="185"/>
      <c r="AJ45" s="93"/>
      <c r="AK45" s="94" t="str">
        <f t="shared" si="2"/>
        <v>A</v>
      </c>
      <c r="AL45" s="95">
        <f t="shared" si="3"/>
        <v>0</v>
      </c>
      <c r="AM45" s="95">
        <f t="shared" si="13"/>
        <v>0</v>
      </c>
      <c r="AN45" s="95">
        <f t="shared" si="14"/>
        <v>0</v>
      </c>
      <c r="AO45" s="95">
        <f t="shared" si="15"/>
        <v>0</v>
      </c>
      <c r="AP45" s="95">
        <f t="shared" si="16"/>
        <v>0</v>
      </c>
      <c r="AQ45" s="96">
        <f t="shared" si="17"/>
        <v>0</v>
      </c>
      <c r="AR45" s="94">
        <f t="shared" si="4"/>
        <v>0</v>
      </c>
      <c r="AS45" s="94" t="str">
        <f t="shared" si="5"/>
        <v>A</v>
      </c>
      <c r="AT45" s="94">
        <f t="shared" si="6"/>
        <v>0</v>
      </c>
      <c r="AU45" s="13">
        <f t="shared" si="7"/>
        <v>0</v>
      </c>
      <c r="AV45" s="97">
        <f t="shared" si="8"/>
        <v>0</v>
      </c>
      <c r="AW45" s="97">
        <f t="shared" si="9"/>
        <v>0</v>
      </c>
      <c r="AX45" s="98" t="e">
        <f t="shared" si="10"/>
        <v>#DIV/0!</v>
      </c>
      <c r="AY45" s="97">
        <f t="shared" si="18"/>
        <v>0</v>
      </c>
      <c r="AZ45" s="99">
        <f t="shared" si="19"/>
        <v>1</v>
      </c>
      <c r="BA45" s="100">
        <f t="shared" si="20"/>
        <v>0</v>
      </c>
    </row>
    <row r="46" spans="1:53" ht="15.75" customHeight="1">
      <c r="A46" s="46" t="s">
        <v>78</v>
      </c>
      <c r="B46" s="46" t="s">
        <v>79</v>
      </c>
      <c r="C46" s="47">
        <v>37.952800000000003</v>
      </c>
      <c r="D46" s="87" t="s">
        <v>871</v>
      </c>
      <c r="E46" s="87" t="s">
        <v>871</v>
      </c>
      <c r="F46" s="87">
        <v>3.1651451999999995</v>
      </c>
      <c r="G46" s="87"/>
      <c r="H46" s="47"/>
      <c r="I46" s="120">
        <v>0</v>
      </c>
      <c r="J46" s="120">
        <v>0</v>
      </c>
      <c r="L46" s="85">
        <v>1</v>
      </c>
      <c r="M46" s="137" t="s">
        <v>35582</v>
      </c>
      <c r="N46" s="138"/>
      <c r="O46" s="183" t="str">
        <f t="shared" si="0"/>
        <v>Articolo Da Caricare</v>
      </c>
      <c r="P46" s="183"/>
      <c r="Q46" s="183"/>
      <c r="R46" s="183"/>
      <c r="S46" s="183"/>
      <c r="T46" s="183"/>
      <c r="U46" s="183"/>
      <c r="V46" s="183"/>
      <c r="W46" s="183"/>
      <c r="X46" s="183"/>
      <c r="Y46" s="184">
        <f t="shared" si="1"/>
        <v>0</v>
      </c>
      <c r="Z46" s="184"/>
      <c r="AA46" s="92"/>
      <c r="AB46" s="92"/>
      <c r="AC46" s="92"/>
      <c r="AD46" s="92"/>
      <c r="AE46" s="115"/>
      <c r="AF46" s="185">
        <f t="shared" si="11"/>
        <v>0</v>
      </c>
      <c r="AG46" s="185"/>
      <c r="AH46" s="185">
        <f t="shared" si="12"/>
        <v>0</v>
      </c>
      <c r="AI46" s="185"/>
      <c r="AJ46" s="93"/>
      <c r="AK46" s="94" t="str">
        <f t="shared" si="2"/>
        <v>A</v>
      </c>
      <c r="AL46" s="95">
        <f t="shared" si="3"/>
        <v>0</v>
      </c>
      <c r="AM46" s="95">
        <f t="shared" si="13"/>
        <v>0</v>
      </c>
      <c r="AN46" s="95">
        <f t="shared" si="14"/>
        <v>0</v>
      </c>
      <c r="AO46" s="95">
        <f t="shared" si="15"/>
        <v>0</v>
      </c>
      <c r="AP46" s="95">
        <f t="shared" si="16"/>
        <v>0</v>
      </c>
      <c r="AQ46" s="96">
        <f t="shared" si="17"/>
        <v>0</v>
      </c>
      <c r="AR46" s="94">
        <f t="shared" si="4"/>
        <v>0</v>
      </c>
      <c r="AS46" s="94" t="str">
        <f t="shared" si="5"/>
        <v>A</v>
      </c>
      <c r="AT46" s="94">
        <f t="shared" si="6"/>
        <v>0</v>
      </c>
      <c r="AU46" s="13">
        <f t="shared" si="7"/>
        <v>0</v>
      </c>
      <c r="AV46" s="97">
        <f t="shared" si="8"/>
        <v>0</v>
      </c>
      <c r="AW46" s="97">
        <f t="shared" si="9"/>
        <v>0</v>
      </c>
      <c r="AX46" s="98" t="e">
        <f t="shared" si="10"/>
        <v>#DIV/0!</v>
      </c>
      <c r="AY46" s="97">
        <f t="shared" si="18"/>
        <v>0</v>
      </c>
      <c r="AZ46" s="99">
        <f t="shared" si="19"/>
        <v>1</v>
      </c>
      <c r="BA46" s="100">
        <f t="shared" si="20"/>
        <v>0</v>
      </c>
    </row>
    <row r="47" spans="1:53" ht="15.75" customHeight="1">
      <c r="A47" s="46" t="s">
        <v>76</v>
      </c>
      <c r="B47" s="46" t="s">
        <v>77</v>
      </c>
      <c r="C47" s="47">
        <v>20.241599999999998</v>
      </c>
      <c r="D47" s="87" t="s">
        <v>868</v>
      </c>
      <c r="E47" s="87" t="s">
        <v>868</v>
      </c>
      <c r="F47" s="87">
        <v>0.52073280000000011</v>
      </c>
      <c r="G47" s="87"/>
      <c r="H47" s="47"/>
      <c r="I47" s="120">
        <v>4</v>
      </c>
      <c r="J47" s="120">
        <v>0</v>
      </c>
      <c r="L47" s="85">
        <v>1</v>
      </c>
      <c r="M47" s="137" t="s">
        <v>35582</v>
      </c>
      <c r="N47" s="138"/>
      <c r="O47" s="183" t="str">
        <f t="shared" si="0"/>
        <v>Articolo Da Caricare</v>
      </c>
      <c r="P47" s="183"/>
      <c r="Q47" s="183"/>
      <c r="R47" s="183"/>
      <c r="S47" s="183"/>
      <c r="T47" s="183"/>
      <c r="U47" s="183"/>
      <c r="V47" s="183"/>
      <c r="W47" s="183"/>
      <c r="X47" s="183"/>
      <c r="Y47" s="184">
        <f t="shared" si="1"/>
        <v>0</v>
      </c>
      <c r="Z47" s="184"/>
      <c r="AA47" s="92"/>
      <c r="AB47" s="92"/>
      <c r="AC47" s="92"/>
      <c r="AD47" s="92"/>
      <c r="AE47" s="115"/>
      <c r="AF47" s="185">
        <f t="shared" si="11"/>
        <v>0</v>
      </c>
      <c r="AG47" s="185"/>
      <c r="AH47" s="185">
        <f t="shared" si="12"/>
        <v>0</v>
      </c>
      <c r="AI47" s="185"/>
      <c r="AJ47" s="93"/>
      <c r="AK47" s="94" t="str">
        <f t="shared" si="2"/>
        <v>A</v>
      </c>
      <c r="AL47" s="95">
        <f t="shared" si="3"/>
        <v>0</v>
      </c>
      <c r="AM47" s="95">
        <f t="shared" si="13"/>
        <v>0</v>
      </c>
      <c r="AN47" s="95">
        <f t="shared" si="14"/>
        <v>0</v>
      </c>
      <c r="AO47" s="95">
        <f t="shared" si="15"/>
        <v>0</v>
      </c>
      <c r="AP47" s="95">
        <f t="shared" si="16"/>
        <v>0</v>
      </c>
      <c r="AQ47" s="96">
        <f t="shared" si="17"/>
        <v>0</v>
      </c>
      <c r="AR47" s="94">
        <f t="shared" si="4"/>
        <v>0</v>
      </c>
      <c r="AS47" s="94" t="str">
        <f t="shared" si="5"/>
        <v>A</v>
      </c>
      <c r="AT47" s="94">
        <f t="shared" si="6"/>
        <v>0</v>
      </c>
      <c r="AU47" s="13">
        <f t="shared" si="7"/>
        <v>0</v>
      </c>
      <c r="AV47" s="97">
        <f t="shared" si="8"/>
        <v>0</v>
      </c>
      <c r="AW47" s="97">
        <f t="shared" si="9"/>
        <v>0</v>
      </c>
      <c r="AX47" s="98" t="e">
        <f t="shared" si="10"/>
        <v>#DIV/0!</v>
      </c>
      <c r="AY47" s="97">
        <f t="shared" si="18"/>
        <v>0</v>
      </c>
      <c r="AZ47" s="99">
        <f t="shared" si="19"/>
        <v>1</v>
      </c>
      <c r="BA47" s="100">
        <f t="shared" si="20"/>
        <v>0</v>
      </c>
    </row>
    <row r="48" spans="1:53" ht="15.75" customHeight="1">
      <c r="A48" s="46" t="s">
        <v>74</v>
      </c>
      <c r="B48" s="46" t="s">
        <v>66</v>
      </c>
      <c r="C48" s="47">
        <v>40.2806</v>
      </c>
      <c r="D48" s="87" t="s">
        <v>5363</v>
      </c>
      <c r="E48" s="87" t="s">
        <v>5363</v>
      </c>
      <c r="F48" s="87">
        <v>1.9921734</v>
      </c>
      <c r="G48" s="87"/>
      <c r="H48" s="47"/>
      <c r="I48" s="120">
        <v>35</v>
      </c>
      <c r="J48" s="120">
        <v>0</v>
      </c>
      <c r="L48" s="85">
        <v>1</v>
      </c>
      <c r="M48" s="137" t="s">
        <v>35582</v>
      </c>
      <c r="N48" s="138"/>
      <c r="O48" s="183" t="str">
        <f t="shared" si="0"/>
        <v>Articolo Da Caricare</v>
      </c>
      <c r="P48" s="183"/>
      <c r="Q48" s="183"/>
      <c r="R48" s="183"/>
      <c r="S48" s="183"/>
      <c r="T48" s="183"/>
      <c r="U48" s="183"/>
      <c r="V48" s="183"/>
      <c r="W48" s="183"/>
      <c r="X48" s="183"/>
      <c r="Y48" s="184">
        <f t="shared" si="1"/>
        <v>0</v>
      </c>
      <c r="Z48" s="184"/>
      <c r="AA48" s="92"/>
      <c r="AB48" s="92"/>
      <c r="AC48" s="92"/>
      <c r="AD48" s="92"/>
      <c r="AE48" s="115"/>
      <c r="AF48" s="185">
        <f t="shared" si="11"/>
        <v>0</v>
      </c>
      <c r="AG48" s="185"/>
      <c r="AH48" s="185">
        <f t="shared" si="12"/>
        <v>0</v>
      </c>
      <c r="AI48" s="185"/>
      <c r="AJ48" s="93"/>
      <c r="AK48" s="94" t="str">
        <f t="shared" si="2"/>
        <v>A</v>
      </c>
      <c r="AL48" s="95">
        <f t="shared" si="3"/>
        <v>0</v>
      </c>
      <c r="AM48" s="95">
        <f t="shared" si="13"/>
        <v>0</v>
      </c>
      <c r="AN48" s="95">
        <f t="shared" si="14"/>
        <v>0</v>
      </c>
      <c r="AO48" s="95">
        <f t="shared" si="15"/>
        <v>0</v>
      </c>
      <c r="AP48" s="95">
        <f t="shared" si="16"/>
        <v>0</v>
      </c>
      <c r="AQ48" s="96">
        <f t="shared" si="17"/>
        <v>0</v>
      </c>
      <c r="AR48" s="94">
        <f t="shared" si="4"/>
        <v>0</v>
      </c>
      <c r="AS48" s="94" t="str">
        <f t="shared" si="5"/>
        <v>A</v>
      </c>
      <c r="AT48" s="94">
        <f t="shared" si="6"/>
        <v>0</v>
      </c>
      <c r="AU48" s="13">
        <f t="shared" si="7"/>
        <v>0</v>
      </c>
      <c r="AV48" s="97">
        <f t="shared" si="8"/>
        <v>0</v>
      </c>
      <c r="AW48" s="97">
        <f t="shared" si="9"/>
        <v>0</v>
      </c>
      <c r="AX48" s="98" t="e">
        <f t="shared" si="10"/>
        <v>#DIV/0!</v>
      </c>
      <c r="AY48" s="97">
        <f t="shared" si="18"/>
        <v>0</v>
      </c>
      <c r="AZ48" s="99">
        <f t="shared" si="19"/>
        <v>1</v>
      </c>
      <c r="BA48" s="100">
        <f t="shared" si="20"/>
        <v>0</v>
      </c>
    </row>
    <row r="49" spans="1:53" ht="15.75" customHeight="1">
      <c r="A49" s="46" t="s">
        <v>65</v>
      </c>
      <c r="B49" s="46" t="s">
        <v>31894</v>
      </c>
      <c r="C49" s="47">
        <v>11.2492</v>
      </c>
      <c r="D49" s="87" t="s">
        <v>5337</v>
      </c>
      <c r="E49" s="87" t="s">
        <v>5337</v>
      </c>
      <c r="F49" s="87">
        <v>1.9921734</v>
      </c>
      <c r="G49" s="87"/>
      <c r="H49" s="47"/>
      <c r="I49" s="120">
        <v>8</v>
      </c>
      <c r="J49" s="120">
        <v>0</v>
      </c>
      <c r="L49" s="85">
        <v>1</v>
      </c>
      <c r="M49" s="137" t="s">
        <v>35582</v>
      </c>
      <c r="N49" s="138"/>
      <c r="O49" s="183" t="str">
        <f t="shared" si="0"/>
        <v>Articolo Da Caricare</v>
      </c>
      <c r="P49" s="183"/>
      <c r="Q49" s="183"/>
      <c r="R49" s="183"/>
      <c r="S49" s="183"/>
      <c r="T49" s="183"/>
      <c r="U49" s="183"/>
      <c r="V49" s="183"/>
      <c r="W49" s="183"/>
      <c r="X49" s="183"/>
      <c r="Y49" s="184">
        <f t="shared" si="1"/>
        <v>0</v>
      </c>
      <c r="Z49" s="184"/>
      <c r="AA49" s="92"/>
      <c r="AB49" s="92"/>
      <c r="AC49" s="92"/>
      <c r="AD49" s="92"/>
      <c r="AE49" s="115"/>
      <c r="AF49" s="185">
        <f t="shared" si="11"/>
        <v>0</v>
      </c>
      <c r="AG49" s="185"/>
      <c r="AH49" s="185">
        <f t="shared" si="12"/>
        <v>0</v>
      </c>
      <c r="AI49" s="185"/>
      <c r="AJ49" s="93"/>
      <c r="AK49" s="94" t="str">
        <f t="shared" si="2"/>
        <v>A</v>
      </c>
      <c r="AL49" s="95">
        <f t="shared" si="3"/>
        <v>0</v>
      </c>
      <c r="AM49" s="95">
        <f t="shared" si="13"/>
        <v>0</v>
      </c>
      <c r="AN49" s="95">
        <f t="shared" si="14"/>
        <v>0</v>
      </c>
      <c r="AO49" s="95">
        <f t="shared" si="15"/>
        <v>0</v>
      </c>
      <c r="AP49" s="95">
        <f t="shared" si="16"/>
        <v>0</v>
      </c>
      <c r="AQ49" s="96">
        <f t="shared" si="17"/>
        <v>0</v>
      </c>
      <c r="AR49" s="94">
        <f t="shared" si="4"/>
        <v>0</v>
      </c>
      <c r="AS49" s="94" t="str">
        <f t="shared" si="5"/>
        <v>A</v>
      </c>
      <c r="AT49" s="94">
        <f t="shared" si="6"/>
        <v>0</v>
      </c>
      <c r="AU49" s="13">
        <f t="shared" si="7"/>
        <v>0</v>
      </c>
      <c r="AV49" s="97">
        <f t="shared" si="8"/>
        <v>0</v>
      </c>
      <c r="AW49" s="97">
        <f t="shared" si="9"/>
        <v>0</v>
      </c>
      <c r="AX49" s="98" t="e">
        <f t="shared" si="10"/>
        <v>#DIV/0!</v>
      </c>
      <c r="AY49" s="97">
        <f t="shared" si="18"/>
        <v>0</v>
      </c>
      <c r="AZ49" s="99">
        <f t="shared" si="19"/>
        <v>1</v>
      </c>
      <c r="BA49" s="100">
        <f t="shared" si="20"/>
        <v>0</v>
      </c>
    </row>
    <row r="50" spans="1:53" ht="15.75" customHeight="1">
      <c r="A50" s="46" t="s">
        <v>275</v>
      </c>
      <c r="B50" s="46" t="s">
        <v>31895</v>
      </c>
      <c r="C50" s="47">
        <v>10.120799999999999</v>
      </c>
      <c r="D50" s="87" t="s">
        <v>5429</v>
      </c>
      <c r="E50" s="87" t="s">
        <v>5429</v>
      </c>
      <c r="F50" s="87">
        <v>2.2906422000000002</v>
      </c>
      <c r="G50" s="87"/>
      <c r="H50" s="47"/>
      <c r="I50" s="120">
        <v>18</v>
      </c>
      <c r="J50" s="120">
        <v>0</v>
      </c>
      <c r="L50" s="85">
        <v>1</v>
      </c>
      <c r="M50" s="137" t="s">
        <v>35582</v>
      </c>
      <c r="N50" s="138"/>
      <c r="O50" s="183" t="str">
        <f t="shared" si="0"/>
        <v>Articolo Da Caricare</v>
      </c>
      <c r="P50" s="183"/>
      <c r="Q50" s="183"/>
      <c r="R50" s="183"/>
      <c r="S50" s="183"/>
      <c r="T50" s="183"/>
      <c r="U50" s="183"/>
      <c r="V50" s="183"/>
      <c r="W50" s="183"/>
      <c r="X50" s="183"/>
      <c r="Y50" s="184">
        <f t="shared" si="1"/>
        <v>0</v>
      </c>
      <c r="Z50" s="184"/>
      <c r="AA50" s="92"/>
      <c r="AB50" s="92"/>
      <c r="AC50" s="92"/>
      <c r="AD50" s="92"/>
      <c r="AE50" s="115"/>
      <c r="AF50" s="185">
        <f t="shared" si="11"/>
        <v>0</v>
      </c>
      <c r="AG50" s="185"/>
      <c r="AH50" s="185">
        <f t="shared" si="12"/>
        <v>0</v>
      </c>
      <c r="AI50" s="185"/>
      <c r="AJ50" s="93"/>
      <c r="AK50" s="94" t="str">
        <f t="shared" si="2"/>
        <v>A</v>
      </c>
      <c r="AL50" s="95">
        <f t="shared" si="3"/>
        <v>0</v>
      </c>
      <c r="AM50" s="95">
        <f t="shared" si="13"/>
        <v>0</v>
      </c>
      <c r="AN50" s="95">
        <f t="shared" si="14"/>
        <v>0</v>
      </c>
      <c r="AO50" s="95">
        <f t="shared" si="15"/>
        <v>0</v>
      </c>
      <c r="AP50" s="95">
        <f t="shared" si="16"/>
        <v>0</v>
      </c>
      <c r="AQ50" s="96">
        <f t="shared" si="17"/>
        <v>0</v>
      </c>
      <c r="AR50" s="94">
        <f t="shared" si="4"/>
        <v>0</v>
      </c>
      <c r="AS50" s="94" t="str">
        <f t="shared" si="5"/>
        <v>A</v>
      </c>
      <c r="AT50" s="94">
        <f t="shared" si="6"/>
        <v>0</v>
      </c>
      <c r="AU50" s="13">
        <f t="shared" si="7"/>
        <v>0</v>
      </c>
      <c r="AV50" s="97">
        <f t="shared" si="8"/>
        <v>0</v>
      </c>
      <c r="AW50" s="97">
        <f t="shared" si="9"/>
        <v>0</v>
      </c>
      <c r="AX50" s="98" t="e">
        <f t="shared" si="10"/>
        <v>#DIV/0!</v>
      </c>
      <c r="AY50" s="97">
        <f t="shared" si="18"/>
        <v>0</v>
      </c>
      <c r="AZ50" s="99">
        <f t="shared" si="19"/>
        <v>1</v>
      </c>
      <c r="BA50" s="100">
        <f t="shared" si="20"/>
        <v>0</v>
      </c>
    </row>
    <row r="51" spans="1:53" ht="15.75" customHeight="1">
      <c r="A51" s="46" t="s">
        <v>62</v>
      </c>
      <c r="B51" s="46" t="s">
        <v>63</v>
      </c>
      <c r="C51" s="47">
        <v>12.651</v>
      </c>
      <c r="D51" s="87" t="s">
        <v>5551</v>
      </c>
      <c r="E51" s="87" t="s">
        <v>5551</v>
      </c>
      <c r="F51" s="87">
        <v>1.7871084000000002</v>
      </c>
      <c r="G51" s="87"/>
      <c r="H51" s="47"/>
      <c r="I51" s="120">
        <v>12</v>
      </c>
      <c r="J51" s="120">
        <v>0</v>
      </c>
      <c r="L51" s="85">
        <v>1</v>
      </c>
      <c r="M51" s="137" t="s">
        <v>35582</v>
      </c>
      <c r="N51" s="138"/>
      <c r="O51" s="183" t="str">
        <f t="shared" si="0"/>
        <v>Articolo Da Caricare</v>
      </c>
      <c r="P51" s="183"/>
      <c r="Q51" s="183"/>
      <c r="R51" s="183"/>
      <c r="S51" s="183"/>
      <c r="T51" s="183"/>
      <c r="U51" s="183"/>
      <c r="V51" s="183"/>
      <c r="W51" s="183"/>
      <c r="X51" s="183"/>
      <c r="Y51" s="184">
        <f t="shared" si="1"/>
        <v>0</v>
      </c>
      <c r="Z51" s="184"/>
      <c r="AA51" s="92"/>
      <c r="AB51" s="92"/>
      <c r="AC51" s="92"/>
      <c r="AD51" s="92"/>
      <c r="AE51" s="115"/>
      <c r="AF51" s="185">
        <f t="shared" si="11"/>
        <v>0</v>
      </c>
      <c r="AG51" s="185"/>
      <c r="AH51" s="185">
        <f t="shared" si="12"/>
        <v>0</v>
      </c>
      <c r="AI51" s="185"/>
      <c r="AJ51" s="93"/>
      <c r="AK51" s="94" t="str">
        <f t="shared" si="2"/>
        <v>A</v>
      </c>
      <c r="AL51" s="95">
        <f t="shared" si="3"/>
        <v>0</v>
      </c>
      <c r="AM51" s="95">
        <f t="shared" si="13"/>
        <v>0</v>
      </c>
      <c r="AN51" s="95">
        <f t="shared" si="14"/>
        <v>0</v>
      </c>
      <c r="AO51" s="95">
        <f t="shared" si="15"/>
        <v>0</v>
      </c>
      <c r="AP51" s="95">
        <f t="shared" si="16"/>
        <v>0</v>
      </c>
      <c r="AQ51" s="96">
        <f t="shared" si="17"/>
        <v>0</v>
      </c>
      <c r="AR51" s="94">
        <f t="shared" si="4"/>
        <v>0</v>
      </c>
      <c r="AS51" s="94" t="str">
        <f t="shared" si="5"/>
        <v>A</v>
      </c>
      <c r="AT51" s="94">
        <f t="shared" si="6"/>
        <v>0</v>
      </c>
      <c r="AU51" s="13">
        <f t="shared" si="7"/>
        <v>0</v>
      </c>
      <c r="AV51" s="97">
        <f t="shared" si="8"/>
        <v>0</v>
      </c>
      <c r="AW51" s="97">
        <f t="shared" si="9"/>
        <v>0</v>
      </c>
      <c r="AX51" s="98" t="e">
        <f t="shared" si="10"/>
        <v>#DIV/0!</v>
      </c>
      <c r="AY51" s="97">
        <f t="shared" si="18"/>
        <v>0</v>
      </c>
      <c r="AZ51" s="99">
        <f t="shared" si="19"/>
        <v>1</v>
      </c>
      <c r="BA51" s="100">
        <f t="shared" si="20"/>
        <v>0</v>
      </c>
    </row>
    <row r="52" spans="1:53" ht="15.75" customHeight="1">
      <c r="A52" s="46" t="s">
        <v>60</v>
      </c>
      <c r="B52" s="46" t="s">
        <v>61</v>
      </c>
      <c r="C52" s="47">
        <v>15.1812</v>
      </c>
      <c r="D52" s="87" t="s">
        <v>5403</v>
      </c>
      <c r="E52" s="87" t="s">
        <v>5403</v>
      </c>
      <c r="F52" s="87">
        <v>2.9124522000000006</v>
      </c>
      <c r="G52" s="87"/>
      <c r="H52" s="47"/>
      <c r="I52" s="120">
        <v>10</v>
      </c>
      <c r="J52" s="120">
        <v>0</v>
      </c>
      <c r="L52" s="85">
        <v>1</v>
      </c>
      <c r="M52" s="137" t="s">
        <v>35582</v>
      </c>
      <c r="N52" s="138"/>
      <c r="O52" s="183" t="str">
        <f t="shared" si="0"/>
        <v>Articolo Da Caricare</v>
      </c>
      <c r="P52" s="183"/>
      <c r="Q52" s="183"/>
      <c r="R52" s="183"/>
      <c r="S52" s="183"/>
      <c r="T52" s="183"/>
      <c r="U52" s="183"/>
      <c r="V52" s="183"/>
      <c r="W52" s="183"/>
      <c r="X52" s="183"/>
      <c r="Y52" s="184">
        <f t="shared" si="1"/>
        <v>0</v>
      </c>
      <c r="Z52" s="184"/>
      <c r="AA52" s="92"/>
      <c r="AB52" s="92"/>
      <c r="AC52" s="92"/>
      <c r="AD52" s="92"/>
      <c r="AE52" s="115"/>
      <c r="AF52" s="185">
        <f t="shared" si="11"/>
        <v>0</v>
      </c>
      <c r="AG52" s="185"/>
      <c r="AH52" s="185">
        <f t="shared" si="12"/>
        <v>0</v>
      </c>
      <c r="AI52" s="185"/>
      <c r="AJ52" s="93"/>
      <c r="AK52" s="94" t="str">
        <f t="shared" si="2"/>
        <v>A</v>
      </c>
      <c r="AL52" s="95">
        <f t="shared" si="3"/>
        <v>0</v>
      </c>
      <c r="AM52" s="95">
        <f t="shared" si="13"/>
        <v>0</v>
      </c>
      <c r="AN52" s="95">
        <f t="shared" si="14"/>
        <v>0</v>
      </c>
      <c r="AO52" s="95">
        <f t="shared" si="15"/>
        <v>0</v>
      </c>
      <c r="AP52" s="95">
        <f t="shared" si="16"/>
        <v>0</v>
      </c>
      <c r="AQ52" s="96">
        <f t="shared" si="17"/>
        <v>0</v>
      </c>
      <c r="AR52" s="94">
        <f t="shared" si="4"/>
        <v>0</v>
      </c>
      <c r="AS52" s="94" t="str">
        <f t="shared" si="5"/>
        <v>A</v>
      </c>
      <c r="AT52" s="94">
        <f t="shared" si="6"/>
        <v>0</v>
      </c>
      <c r="AU52" s="13">
        <f t="shared" si="7"/>
        <v>0</v>
      </c>
      <c r="AV52" s="97">
        <f t="shared" si="8"/>
        <v>0</v>
      </c>
      <c r="AW52" s="97">
        <f t="shared" si="9"/>
        <v>0</v>
      </c>
      <c r="AX52" s="98" t="e">
        <f t="shared" si="10"/>
        <v>#DIV/0!</v>
      </c>
      <c r="AY52" s="97">
        <f t="shared" si="18"/>
        <v>0</v>
      </c>
      <c r="AZ52" s="99">
        <f t="shared" si="19"/>
        <v>1</v>
      </c>
      <c r="BA52" s="100">
        <f t="shared" si="20"/>
        <v>0</v>
      </c>
    </row>
    <row r="53" spans="1:53" ht="15.75" customHeight="1">
      <c r="A53" s="46" t="s">
        <v>57</v>
      </c>
      <c r="B53" s="46" t="s">
        <v>58</v>
      </c>
      <c r="C53" s="47">
        <v>12.651</v>
      </c>
      <c r="D53" s="87" t="s">
        <v>5493</v>
      </c>
      <c r="E53" s="87" t="s">
        <v>5493</v>
      </c>
      <c r="F53" s="87">
        <v>2.1776579999999996</v>
      </c>
      <c r="G53" s="87"/>
      <c r="H53" s="47"/>
      <c r="I53" s="120">
        <v>20</v>
      </c>
      <c r="J53" s="120">
        <v>0</v>
      </c>
      <c r="L53" s="85">
        <v>1</v>
      </c>
      <c r="M53" s="137" t="s">
        <v>35582</v>
      </c>
      <c r="N53" s="138"/>
      <c r="O53" s="183" t="str">
        <f t="shared" si="0"/>
        <v>Articolo Da Caricare</v>
      </c>
      <c r="P53" s="183"/>
      <c r="Q53" s="183"/>
      <c r="R53" s="183"/>
      <c r="S53" s="183"/>
      <c r="T53" s="183"/>
      <c r="U53" s="183"/>
      <c r="V53" s="183"/>
      <c r="W53" s="183"/>
      <c r="X53" s="183"/>
      <c r="Y53" s="184">
        <f t="shared" si="1"/>
        <v>0</v>
      </c>
      <c r="Z53" s="184"/>
      <c r="AA53" s="92"/>
      <c r="AB53" s="92"/>
      <c r="AC53" s="92"/>
      <c r="AD53" s="92"/>
      <c r="AE53" s="115"/>
      <c r="AF53" s="185">
        <f t="shared" si="11"/>
        <v>0</v>
      </c>
      <c r="AG53" s="185"/>
      <c r="AH53" s="185">
        <f t="shared" si="12"/>
        <v>0</v>
      </c>
      <c r="AI53" s="185"/>
      <c r="AJ53" s="93"/>
      <c r="AK53" s="94" t="str">
        <f t="shared" si="2"/>
        <v>A</v>
      </c>
      <c r="AL53" s="95">
        <f t="shared" si="3"/>
        <v>0</v>
      </c>
      <c r="AM53" s="95">
        <f t="shared" si="13"/>
        <v>0</v>
      </c>
      <c r="AN53" s="95">
        <f t="shared" si="14"/>
        <v>0</v>
      </c>
      <c r="AO53" s="95">
        <f t="shared" si="15"/>
        <v>0</v>
      </c>
      <c r="AP53" s="95">
        <f t="shared" si="16"/>
        <v>0</v>
      </c>
      <c r="AQ53" s="96">
        <f t="shared" si="17"/>
        <v>0</v>
      </c>
      <c r="AR53" s="94">
        <f t="shared" si="4"/>
        <v>0</v>
      </c>
      <c r="AS53" s="94" t="str">
        <f t="shared" si="5"/>
        <v>A</v>
      </c>
      <c r="AT53" s="94">
        <f t="shared" si="6"/>
        <v>0</v>
      </c>
      <c r="AU53" s="13">
        <f t="shared" si="7"/>
        <v>0</v>
      </c>
      <c r="AV53" s="97">
        <f t="shared" si="8"/>
        <v>0</v>
      </c>
      <c r="AW53" s="97">
        <f t="shared" si="9"/>
        <v>0</v>
      </c>
      <c r="AX53" s="98" t="e">
        <f t="shared" si="10"/>
        <v>#DIV/0!</v>
      </c>
      <c r="AY53" s="97">
        <f t="shared" si="18"/>
        <v>0</v>
      </c>
      <c r="AZ53" s="99">
        <f t="shared" si="19"/>
        <v>1</v>
      </c>
      <c r="BA53" s="100">
        <f t="shared" si="20"/>
        <v>0</v>
      </c>
    </row>
    <row r="54" spans="1:53" ht="15.75" customHeight="1">
      <c r="A54" s="46" t="s">
        <v>54</v>
      </c>
      <c r="B54" s="46" t="s">
        <v>55</v>
      </c>
      <c r="C54" s="47">
        <v>10.120799999999999</v>
      </c>
      <c r="D54" s="87" t="s">
        <v>5613</v>
      </c>
      <c r="E54" s="87" t="s">
        <v>5613</v>
      </c>
      <c r="F54" s="87">
        <v>3.3157025999999998</v>
      </c>
      <c r="G54" s="87"/>
      <c r="H54" s="47"/>
      <c r="I54" s="120">
        <v>4</v>
      </c>
      <c r="J54" s="120">
        <v>0</v>
      </c>
      <c r="L54" s="85">
        <v>1</v>
      </c>
      <c r="M54" s="137" t="s">
        <v>35582</v>
      </c>
      <c r="N54" s="138"/>
      <c r="O54" s="183" t="str">
        <f t="shared" si="0"/>
        <v>Articolo Da Caricare</v>
      </c>
      <c r="P54" s="183"/>
      <c r="Q54" s="183"/>
      <c r="R54" s="183"/>
      <c r="S54" s="183"/>
      <c r="T54" s="183"/>
      <c r="U54" s="183"/>
      <c r="V54" s="183"/>
      <c r="W54" s="183"/>
      <c r="X54" s="183"/>
      <c r="Y54" s="184">
        <f t="shared" si="1"/>
        <v>0</v>
      </c>
      <c r="Z54" s="184"/>
      <c r="AA54" s="92"/>
      <c r="AB54" s="92"/>
      <c r="AC54" s="92"/>
      <c r="AD54" s="92"/>
      <c r="AE54" s="115"/>
      <c r="AF54" s="185">
        <f t="shared" si="11"/>
        <v>0</v>
      </c>
      <c r="AG54" s="185"/>
      <c r="AH54" s="185">
        <f t="shared" si="12"/>
        <v>0</v>
      </c>
      <c r="AI54" s="185"/>
      <c r="AJ54" s="93"/>
      <c r="AK54" s="94" t="str">
        <f t="shared" si="2"/>
        <v>A</v>
      </c>
      <c r="AL54" s="95">
        <f t="shared" si="3"/>
        <v>0</v>
      </c>
      <c r="AM54" s="95">
        <f t="shared" si="13"/>
        <v>0</v>
      </c>
      <c r="AN54" s="95">
        <f t="shared" si="14"/>
        <v>0</v>
      </c>
      <c r="AO54" s="95">
        <f t="shared" si="15"/>
        <v>0</v>
      </c>
      <c r="AP54" s="95">
        <f t="shared" si="16"/>
        <v>0</v>
      </c>
      <c r="AQ54" s="96">
        <f t="shared" si="17"/>
        <v>0</v>
      </c>
      <c r="AR54" s="94">
        <f t="shared" si="4"/>
        <v>0</v>
      </c>
      <c r="AS54" s="94" t="str">
        <f t="shared" si="5"/>
        <v>A</v>
      </c>
      <c r="AT54" s="94">
        <f t="shared" si="6"/>
        <v>0</v>
      </c>
      <c r="AU54" s="13">
        <f t="shared" si="7"/>
        <v>0</v>
      </c>
      <c r="AV54" s="97">
        <f t="shared" si="8"/>
        <v>0</v>
      </c>
      <c r="AW54" s="97">
        <f t="shared" si="9"/>
        <v>0</v>
      </c>
      <c r="AX54" s="98" t="e">
        <f t="shared" si="10"/>
        <v>#DIV/0!</v>
      </c>
      <c r="AY54" s="97">
        <f t="shared" si="18"/>
        <v>0</v>
      </c>
      <c r="AZ54" s="99">
        <f t="shared" si="19"/>
        <v>1</v>
      </c>
      <c r="BA54" s="100">
        <f t="shared" si="20"/>
        <v>0</v>
      </c>
    </row>
    <row r="55" spans="1:53" ht="15.75" customHeight="1">
      <c r="A55" s="46" t="s">
        <v>53</v>
      </c>
      <c r="B55" s="46" t="s">
        <v>50</v>
      </c>
      <c r="C55" s="47">
        <v>77.150400000000005</v>
      </c>
      <c r="D55" s="87" t="s">
        <v>5358</v>
      </c>
      <c r="E55" s="87" t="s">
        <v>5358</v>
      </c>
      <c r="F55" s="87">
        <v>1.8797184000000002</v>
      </c>
      <c r="G55" s="87"/>
      <c r="H55" s="47"/>
      <c r="I55" s="120">
        <v>0</v>
      </c>
      <c r="J55" s="120">
        <v>0</v>
      </c>
      <c r="L55" s="85">
        <v>1</v>
      </c>
      <c r="M55" s="137" t="s">
        <v>35582</v>
      </c>
      <c r="N55" s="138"/>
      <c r="O55" s="183" t="str">
        <f t="shared" si="0"/>
        <v>Articolo Da Caricare</v>
      </c>
      <c r="P55" s="183"/>
      <c r="Q55" s="183"/>
      <c r="R55" s="183"/>
      <c r="S55" s="183"/>
      <c r="T55" s="183"/>
      <c r="U55" s="183"/>
      <c r="V55" s="183"/>
      <c r="W55" s="183"/>
      <c r="X55" s="183"/>
      <c r="Y55" s="184">
        <f t="shared" si="1"/>
        <v>0</v>
      </c>
      <c r="Z55" s="184"/>
      <c r="AA55" s="92"/>
      <c r="AB55" s="92"/>
      <c r="AC55" s="92"/>
      <c r="AD55" s="92"/>
      <c r="AE55" s="115"/>
      <c r="AF55" s="185">
        <f t="shared" si="11"/>
        <v>0</v>
      </c>
      <c r="AG55" s="185"/>
      <c r="AH55" s="185">
        <f t="shared" si="12"/>
        <v>0</v>
      </c>
      <c r="AI55" s="185"/>
      <c r="AJ55" s="93"/>
      <c r="AK55" s="94" t="str">
        <f t="shared" si="2"/>
        <v>A</v>
      </c>
      <c r="AL55" s="95">
        <f t="shared" si="3"/>
        <v>0</v>
      </c>
      <c r="AM55" s="95">
        <f t="shared" si="13"/>
        <v>0</v>
      </c>
      <c r="AN55" s="95">
        <f t="shared" si="14"/>
        <v>0</v>
      </c>
      <c r="AO55" s="95">
        <f t="shared" si="15"/>
        <v>0</v>
      </c>
      <c r="AP55" s="95">
        <f t="shared" si="16"/>
        <v>0</v>
      </c>
      <c r="AQ55" s="96">
        <f t="shared" si="17"/>
        <v>0</v>
      </c>
      <c r="AR55" s="94">
        <f t="shared" si="4"/>
        <v>0</v>
      </c>
      <c r="AS55" s="94" t="str">
        <f t="shared" si="5"/>
        <v>A</v>
      </c>
      <c r="AT55" s="94">
        <f t="shared" si="6"/>
        <v>0</v>
      </c>
      <c r="AU55" s="13">
        <f t="shared" si="7"/>
        <v>0</v>
      </c>
      <c r="AV55" s="97">
        <f t="shared" si="8"/>
        <v>0</v>
      </c>
      <c r="AW55" s="97">
        <f t="shared" si="9"/>
        <v>0</v>
      </c>
      <c r="AX55" s="98" t="e">
        <f t="shared" si="10"/>
        <v>#DIV/0!</v>
      </c>
      <c r="AY55" s="97">
        <f t="shared" si="18"/>
        <v>0</v>
      </c>
      <c r="AZ55" s="99">
        <f t="shared" si="19"/>
        <v>1</v>
      </c>
      <c r="BA55" s="100">
        <f t="shared" si="20"/>
        <v>0</v>
      </c>
    </row>
    <row r="56" spans="1:53" ht="15.75" customHeight="1">
      <c r="A56" s="46" t="s">
        <v>52</v>
      </c>
      <c r="B56" s="46" t="s">
        <v>50</v>
      </c>
      <c r="C56" s="47">
        <v>115.2248</v>
      </c>
      <c r="D56" s="87" t="s">
        <v>5331</v>
      </c>
      <c r="E56" s="87" t="s">
        <v>5331</v>
      </c>
      <c r="F56" s="87">
        <v>1.8797184000000002</v>
      </c>
      <c r="G56" s="87"/>
      <c r="H56" s="47"/>
      <c r="I56" s="120">
        <v>3</v>
      </c>
      <c r="J56" s="120">
        <v>0</v>
      </c>
      <c r="L56" s="85">
        <v>1</v>
      </c>
      <c r="M56" s="137" t="s">
        <v>7</v>
      </c>
      <c r="N56" s="138"/>
      <c r="O56" s="183" t="str">
        <f t="shared" si="0"/>
        <v>Articolo Da Caricare</v>
      </c>
      <c r="P56" s="183"/>
      <c r="Q56" s="183"/>
      <c r="R56" s="183"/>
      <c r="S56" s="183"/>
      <c r="T56" s="183"/>
      <c r="U56" s="183"/>
      <c r="V56" s="183"/>
      <c r="W56" s="183"/>
      <c r="X56" s="183"/>
      <c r="Y56" s="184">
        <f t="shared" si="1"/>
        <v>0</v>
      </c>
      <c r="Z56" s="184"/>
      <c r="AA56" s="92"/>
      <c r="AB56" s="92"/>
      <c r="AC56" s="92"/>
      <c r="AD56" s="92"/>
      <c r="AE56" s="115"/>
      <c r="AF56" s="185">
        <f t="shared" si="11"/>
        <v>0</v>
      </c>
      <c r="AG56" s="185"/>
      <c r="AH56" s="185">
        <f t="shared" si="12"/>
        <v>0</v>
      </c>
      <c r="AI56" s="185"/>
      <c r="AJ56" s="93"/>
      <c r="AK56" s="94" t="str">
        <f t="shared" si="2"/>
        <v>a</v>
      </c>
      <c r="AL56" s="95">
        <f t="shared" si="3"/>
        <v>0</v>
      </c>
      <c r="AM56" s="95">
        <f t="shared" si="13"/>
        <v>0</v>
      </c>
      <c r="AN56" s="95">
        <f t="shared" si="14"/>
        <v>0</v>
      </c>
      <c r="AO56" s="95">
        <f t="shared" si="15"/>
        <v>0</v>
      </c>
      <c r="AP56" s="95">
        <f t="shared" si="16"/>
        <v>0</v>
      </c>
      <c r="AQ56" s="96">
        <f t="shared" si="17"/>
        <v>0</v>
      </c>
      <c r="AR56" s="94">
        <f t="shared" si="4"/>
        <v>0</v>
      </c>
      <c r="AS56" s="94" t="str">
        <f t="shared" si="5"/>
        <v>A</v>
      </c>
      <c r="AT56" s="94">
        <f t="shared" si="6"/>
        <v>0</v>
      </c>
      <c r="AU56" s="13">
        <f t="shared" si="7"/>
        <v>0</v>
      </c>
      <c r="AV56" s="97">
        <f t="shared" si="8"/>
        <v>0</v>
      </c>
      <c r="AW56" s="97">
        <f t="shared" si="9"/>
        <v>0</v>
      </c>
      <c r="AX56" s="98" t="e">
        <f t="shared" si="10"/>
        <v>#DIV/0!</v>
      </c>
      <c r="AY56" s="97">
        <f t="shared" si="18"/>
        <v>0</v>
      </c>
      <c r="AZ56" s="99">
        <f t="shared" si="19"/>
        <v>1</v>
      </c>
      <c r="BA56" s="100">
        <f t="shared" si="20"/>
        <v>0</v>
      </c>
    </row>
    <row r="57" spans="1:53" ht="15" customHeight="1">
      <c r="A57" s="46" t="s">
        <v>84</v>
      </c>
      <c r="B57" s="46" t="s">
        <v>85</v>
      </c>
      <c r="C57" s="47">
        <v>62.239199999999997</v>
      </c>
      <c r="D57" s="87" t="s">
        <v>5423</v>
      </c>
      <c r="E57" s="87" t="s">
        <v>5423</v>
      </c>
      <c r="F57" s="87">
        <v>2.1440538000000005</v>
      </c>
      <c r="G57" s="87"/>
      <c r="H57" s="47"/>
      <c r="I57" s="120">
        <v>13</v>
      </c>
      <c r="J57" s="120">
        <v>0</v>
      </c>
      <c r="L57" s="186" t="s">
        <v>31827</v>
      </c>
      <c r="M57" s="187"/>
      <c r="N57" s="190" t="s">
        <v>31828</v>
      </c>
      <c r="O57" s="190"/>
      <c r="P57" s="190"/>
      <c r="Q57" s="190"/>
      <c r="R57" s="190"/>
      <c r="S57" s="190"/>
      <c r="T57" s="190"/>
      <c r="U57" s="190"/>
      <c r="V57" s="190"/>
      <c r="W57" s="190"/>
      <c r="X57" s="190"/>
      <c r="Y57" s="190"/>
      <c r="Z57" s="190"/>
      <c r="AA57" s="190"/>
      <c r="AB57" s="191" t="str">
        <f>+IF(ISTEXT(N58),VLOOKUP(N58,#REF!,2,FALSE),"")</f>
        <v/>
      </c>
      <c r="AC57" s="194" t="s">
        <v>31829</v>
      </c>
      <c r="AD57" s="195"/>
      <c r="AE57" s="195"/>
      <c r="AF57" s="195"/>
      <c r="AG57" s="195"/>
      <c r="AH57" s="196">
        <f t="shared" ref="AH57" si="21">SUM(AH29:AI56)</f>
        <v>0</v>
      </c>
      <c r="AI57" s="155"/>
      <c r="AJ57" s="52"/>
      <c r="AK57" s="61"/>
      <c r="AL57" s="213">
        <f>(SUM(AH29:AI56))</f>
        <v>0</v>
      </c>
      <c r="AM57" s="214"/>
      <c r="AN57" s="12"/>
      <c r="AO57" s="12"/>
      <c r="AP57" s="12"/>
      <c r="AQ57" s="4">
        <f>SUM(AQ29:AQ56)</f>
        <v>0</v>
      </c>
      <c r="AR57" s="4">
        <f>SUM(AR29:AR56)</f>
        <v>0</v>
      </c>
      <c r="AS57" s="4" t="str">
        <f>+IF(ISTEXT(AK57),VLOOKUP(AK57,$D$1:$SM$21928,2,FALSE),"")</f>
        <v/>
      </c>
      <c r="AX57" s="14"/>
    </row>
    <row r="58" spans="1:53" ht="15" customHeight="1">
      <c r="A58" s="46" t="s">
        <v>89</v>
      </c>
      <c r="B58" s="46" t="s">
        <v>90</v>
      </c>
      <c r="C58" s="47">
        <v>38.074399999999997</v>
      </c>
      <c r="D58" s="87" t="s">
        <v>5546</v>
      </c>
      <c r="E58" s="87" t="s">
        <v>5546</v>
      </c>
      <c r="F58" s="87">
        <v>1.7328654000000001</v>
      </c>
      <c r="G58" s="87"/>
      <c r="H58" s="47"/>
      <c r="I58" s="120">
        <v>0</v>
      </c>
      <c r="J58" s="120">
        <v>0</v>
      </c>
      <c r="L58" s="186"/>
      <c r="M58" s="188"/>
      <c r="N58" s="190"/>
      <c r="O58" s="190"/>
      <c r="P58" s="190"/>
      <c r="Q58" s="190"/>
      <c r="R58" s="190"/>
      <c r="S58" s="190"/>
      <c r="T58" s="190"/>
      <c r="U58" s="190"/>
      <c r="V58" s="190"/>
      <c r="W58" s="190"/>
      <c r="X58" s="190"/>
      <c r="Y58" s="190"/>
      <c r="Z58" s="190"/>
      <c r="AA58" s="190"/>
      <c r="AB58" s="192"/>
      <c r="AC58" s="154" t="s">
        <v>31830</v>
      </c>
      <c r="AD58" s="155"/>
      <c r="AE58" s="155"/>
      <c r="AF58" s="155"/>
      <c r="AG58" s="155"/>
      <c r="AH58" s="196">
        <f>SUM(AL57:AM60)</f>
        <v>0</v>
      </c>
      <c r="AI58" s="155"/>
      <c r="AJ58" s="52"/>
      <c r="AK58" s="62"/>
      <c r="AL58" s="199">
        <f>+O61</f>
        <v>0</v>
      </c>
      <c r="AM58" s="199"/>
      <c r="AN58" s="12"/>
      <c r="AO58" s="12"/>
      <c r="AS58" s="4" t="str">
        <f>+IF(ISTEXT(AK58),VLOOKUP(AK58,$D$1:$SM$21928,2,FALSE),"")</f>
        <v/>
      </c>
      <c r="AW58" s="123" t="s">
        <v>34973</v>
      </c>
      <c r="AX58" s="123"/>
    </row>
    <row r="59" spans="1:53" ht="15" customHeight="1">
      <c r="A59" s="46" t="s">
        <v>87</v>
      </c>
      <c r="B59" s="46" t="s">
        <v>88</v>
      </c>
      <c r="C59" s="47">
        <v>8.8556000000000008</v>
      </c>
      <c r="D59" s="87" t="s">
        <v>5400</v>
      </c>
      <c r="E59" s="87" t="s">
        <v>5400</v>
      </c>
      <c r="F59" s="87">
        <v>2.7020952</v>
      </c>
      <c r="G59" s="87"/>
      <c r="H59" s="47"/>
      <c r="I59" s="120">
        <v>24</v>
      </c>
      <c r="J59" s="120">
        <v>0</v>
      </c>
      <c r="L59" s="186"/>
      <c r="M59" s="189"/>
      <c r="N59" s="190"/>
      <c r="O59" s="190"/>
      <c r="P59" s="190"/>
      <c r="Q59" s="190"/>
      <c r="R59" s="190"/>
      <c r="S59" s="190"/>
      <c r="T59" s="190"/>
      <c r="U59" s="190"/>
      <c r="V59" s="190"/>
      <c r="W59" s="190"/>
      <c r="X59" s="190"/>
      <c r="Y59" s="190"/>
      <c r="Z59" s="190"/>
      <c r="AA59" s="190"/>
      <c r="AB59" s="192"/>
      <c r="AC59" s="215" t="s">
        <v>31831</v>
      </c>
      <c r="AD59" s="215"/>
      <c r="AE59" s="215"/>
      <c r="AF59" s="215"/>
      <c r="AG59" s="197">
        <f>+AH58*O60%</f>
        <v>0</v>
      </c>
      <c r="AH59" s="197"/>
      <c r="AI59" s="197"/>
      <c r="AJ59" s="50"/>
      <c r="AK59" s="63"/>
      <c r="AL59" s="199">
        <f>-Z61</f>
        <v>0</v>
      </c>
      <c r="AM59" s="199"/>
      <c r="AN59" s="12"/>
      <c r="AO59" s="12"/>
      <c r="AX59" s="14"/>
    </row>
    <row r="60" spans="1:53" ht="15" customHeight="1">
      <c r="A60" s="46" t="s">
        <v>102</v>
      </c>
      <c r="B60" s="46" t="s">
        <v>31898</v>
      </c>
      <c r="C60" s="47">
        <v>6.5582000000000003</v>
      </c>
      <c r="D60" s="87" t="s">
        <v>5491</v>
      </c>
      <c r="E60" s="87" t="s">
        <v>5491</v>
      </c>
      <c r="F60" s="87">
        <v>1.9972007999999999</v>
      </c>
      <c r="G60" s="87"/>
      <c r="H60" s="47"/>
      <c r="I60" s="120">
        <v>18</v>
      </c>
      <c r="J60" s="120">
        <v>0</v>
      </c>
      <c r="L60" s="207" t="s">
        <v>31832</v>
      </c>
      <c r="M60" s="207"/>
      <c r="N60" s="207"/>
      <c r="O60" s="208">
        <v>22</v>
      </c>
      <c r="P60" s="208"/>
      <c r="Q60" s="209">
        <f>+(AH57)*O60%</f>
        <v>0</v>
      </c>
      <c r="R60" s="209"/>
      <c r="S60" s="209"/>
      <c r="T60" s="15" t="s">
        <v>31833</v>
      </c>
      <c r="U60" s="16"/>
      <c r="V60" s="210"/>
      <c r="W60" s="210"/>
      <c r="X60" s="211">
        <v>0.22</v>
      </c>
      <c r="Y60" s="211"/>
      <c r="Z60" s="212">
        <f>+V60+(V60*X60)</f>
        <v>0</v>
      </c>
      <c r="AA60" s="212"/>
      <c r="AB60" s="192"/>
      <c r="AC60" s="217" t="s">
        <v>31834</v>
      </c>
      <c r="AD60" s="218"/>
      <c r="AE60" s="218"/>
      <c r="AF60" s="218"/>
      <c r="AG60" s="197">
        <f>+AH58+AG59</f>
        <v>0</v>
      </c>
      <c r="AH60" s="198"/>
      <c r="AI60" s="198"/>
      <c r="AJ60" s="51"/>
      <c r="AK60" s="64"/>
      <c r="AL60" s="199">
        <f>+V60</f>
        <v>0</v>
      </c>
      <c r="AM60" s="199"/>
      <c r="AN60" s="12"/>
      <c r="AO60" s="12"/>
      <c r="AX60" s="14"/>
    </row>
    <row r="61" spans="1:53" ht="15" customHeight="1">
      <c r="A61" s="46" t="s">
        <v>400</v>
      </c>
      <c r="B61" s="46" t="s">
        <v>401</v>
      </c>
      <c r="C61" s="47">
        <v>8.6532</v>
      </c>
      <c r="D61" s="87" t="s">
        <v>5593</v>
      </c>
      <c r="E61" s="87" t="s">
        <v>5593</v>
      </c>
      <c r="F61" s="87">
        <v>3.4069896000000011</v>
      </c>
      <c r="G61" s="87"/>
      <c r="H61" s="47"/>
      <c r="I61" s="120">
        <v>2</v>
      </c>
      <c r="J61" s="120">
        <v>0</v>
      </c>
      <c r="L61" s="200" t="s">
        <v>31835</v>
      </c>
      <c r="M61" s="201"/>
      <c r="N61" s="201"/>
      <c r="O61" s="202">
        <f>+AQ57</f>
        <v>0</v>
      </c>
      <c r="P61" s="202"/>
      <c r="Q61" s="17">
        <v>22</v>
      </c>
      <c r="R61" s="203">
        <f>+O61*Q61%</f>
        <v>0</v>
      </c>
      <c r="S61" s="204"/>
      <c r="T61" s="201" t="s">
        <v>31825</v>
      </c>
      <c r="U61" s="201"/>
      <c r="V61" s="205">
        <f>+O61+R61</f>
        <v>0</v>
      </c>
      <c r="W61" s="205"/>
      <c r="X61" s="18" t="s">
        <v>31836</v>
      </c>
      <c r="Y61" s="19"/>
      <c r="Z61" s="206">
        <f>+AL57*Y61%</f>
        <v>0</v>
      </c>
      <c r="AA61" s="206"/>
      <c r="AB61" s="193"/>
      <c r="AC61" s="218"/>
      <c r="AD61" s="218"/>
      <c r="AE61" s="218"/>
      <c r="AF61" s="218"/>
      <c r="AG61" s="198"/>
      <c r="AH61" s="198"/>
      <c r="AI61" s="198"/>
      <c r="AJ61" s="51"/>
      <c r="AK61" s="64"/>
      <c r="AL61" s="199">
        <f>SUM(AL57:AM60)</f>
        <v>0</v>
      </c>
      <c r="AM61" s="199"/>
      <c r="AN61" s="12"/>
      <c r="AO61" s="12"/>
      <c r="AX61" s="14"/>
    </row>
    <row r="62" spans="1:53" ht="15" customHeight="1">
      <c r="A62" s="46" t="s">
        <v>398</v>
      </c>
      <c r="B62" s="46" t="s">
        <v>31899</v>
      </c>
      <c r="C62" s="47">
        <v>3.9260000000000002</v>
      </c>
      <c r="D62" s="87" t="s">
        <v>71</v>
      </c>
      <c r="E62" s="87" t="s">
        <v>71</v>
      </c>
      <c r="F62" s="87">
        <v>12.954599999999999</v>
      </c>
      <c r="G62" s="87"/>
      <c r="H62" s="47"/>
      <c r="I62" s="120">
        <v>38</v>
      </c>
      <c r="J62" s="120">
        <v>0</v>
      </c>
      <c r="L62" s="20" t="s">
        <v>31837</v>
      </c>
      <c r="M62" s="20"/>
      <c r="N62" s="21"/>
      <c r="O62" s="21"/>
      <c r="P62" s="21"/>
      <c r="Q62" s="21"/>
      <c r="R62" s="21"/>
      <c r="S62" s="21"/>
      <c r="T62" s="21"/>
      <c r="U62" s="21"/>
      <c r="V62" s="216"/>
      <c r="W62" s="216"/>
      <c r="X62" s="21"/>
      <c r="Y62" s="21"/>
      <c r="Z62" s="21"/>
      <c r="AA62" s="20" t="s">
        <v>31838</v>
      </c>
      <c r="AB62" s="21"/>
      <c r="AC62" s="21"/>
      <c r="AD62" s="21"/>
      <c r="AE62" s="21"/>
      <c r="AF62" s="21"/>
      <c r="AG62" s="21"/>
      <c r="AH62" s="21"/>
      <c r="AI62" s="21"/>
      <c r="AJ62" s="21"/>
      <c r="AK62" s="21"/>
      <c r="AL62" s="12"/>
      <c r="AM62" s="12"/>
      <c r="AN62" s="12"/>
      <c r="AO62" s="12"/>
      <c r="AX62" s="14"/>
    </row>
    <row r="63" spans="1:53" ht="15" customHeight="1">
      <c r="A63" s="46" t="s">
        <v>99</v>
      </c>
      <c r="B63" s="46" t="s">
        <v>100</v>
      </c>
      <c r="C63" s="47">
        <v>13.0892</v>
      </c>
      <c r="D63" s="87" t="s">
        <v>72</v>
      </c>
      <c r="E63" s="87" t="s">
        <v>72</v>
      </c>
      <c r="F63" s="87">
        <v>12.069000000000003</v>
      </c>
      <c r="G63" s="87"/>
      <c r="H63" s="47"/>
      <c r="I63" s="120">
        <v>17</v>
      </c>
      <c r="J63" s="120">
        <v>0</v>
      </c>
      <c r="L63" s="22"/>
      <c r="M63" s="22"/>
      <c r="N63" s="22"/>
      <c r="O63" s="22"/>
      <c r="P63" s="22"/>
      <c r="Q63" s="22"/>
      <c r="R63" s="22"/>
      <c r="S63" s="22"/>
      <c r="T63" s="21"/>
      <c r="U63" s="21"/>
      <c r="V63" s="21"/>
      <c r="W63" s="21"/>
      <c r="X63" s="21"/>
      <c r="Y63" s="21"/>
      <c r="Z63" s="22"/>
      <c r="AA63" s="22"/>
      <c r="AB63" s="22"/>
      <c r="AC63" s="22"/>
      <c r="AD63" s="22"/>
      <c r="AE63" s="22"/>
      <c r="AF63" s="22"/>
      <c r="AG63" s="22"/>
      <c r="AH63" s="22"/>
      <c r="AI63" s="22"/>
      <c r="AJ63" s="22"/>
      <c r="AK63" s="22"/>
      <c r="AX63" s="14"/>
    </row>
    <row r="64" spans="1:53" ht="15" customHeight="1">
      <c r="A64" s="46" t="s">
        <v>97</v>
      </c>
      <c r="B64" s="46" t="s">
        <v>98</v>
      </c>
      <c r="C64" s="47">
        <v>9.8374000000000006</v>
      </c>
      <c r="D64" s="87" t="s">
        <v>19126</v>
      </c>
      <c r="E64" s="87" t="s">
        <v>19126</v>
      </c>
      <c r="F64" s="87">
        <v>66.921000000000006</v>
      </c>
      <c r="G64" s="87"/>
      <c r="H64" s="47"/>
      <c r="I64" s="120">
        <v>48</v>
      </c>
      <c r="J64" s="120">
        <v>0</v>
      </c>
      <c r="L64" s="23"/>
      <c r="M64" s="23"/>
      <c r="N64" s="23"/>
      <c r="O64" s="23"/>
      <c r="P64" s="23"/>
      <c r="Q64" s="23"/>
      <c r="R64" s="23"/>
      <c r="S64" s="23"/>
      <c r="AA64" s="23"/>
      <c r="AB64" s="23"/>
      <c r="AC64" s="23"/>
      <c r="AD64" s="23"/>
      <c r="AE64" s="23"/>
      <c r="AF64" s="23"/>
      <c r="AG64" s="23"/>
      <c r="AH64" s="23"/>
      <c r="AI64" s="23"/>
      <c r="AJ64" s="65"/>
      <c r="AK64" s="65"/>
    </row>
    <row r="65" spans="1:26" ht="15" customHeight="1">
      <c r="A65" s="46" t="s">
        <v>94</v>
      </c>
      <c r="B65" s="46" t="s">
        <v>31897</v>
      </c>
      <c r="C65" s="47">
        <v>13.1166</v>
      </c>
      <c r="D65" s="87" t="s">
        <v>19124</v>
      </c>
      <c r="E65" s="87" t="s">
        <v>19124</v>
      </c>
      <c r="F65" s="87">
        <v>89.227800000000002</v>
      </c>
      <c r="G65" s="87"/>
      <c r="H65" s="47"/>
      <c r="I65" s="120">
        <v>15</v>
      </c>
      <c r="J65" s="120">
        <v>0</v>
      </c>
    </row>
    <row r="66" spans="1:26" ht="15" customHeight="1">
      <c r="A66" s="46" t="s">
        <v>92</v>
      </c>
      <c r="B66" s="46" t="s">
        <v>93</v>
      </c>
      <c r="C66" s="47">
        <v>13.0304</v>
      </c>
      <c r="D66" s="87" t="s">
        <v>5355</v>
      </c>
      <c r="E66" s="87" t="s">
        <v>5355</v>
      </c>
      <c r="F66" s="87">
        <v>2.2906422000000002</v>
      </c>
      <c r="G66" s="87"/>
      <c r="H66" s="47"/>
      <c r="I66" s="120">
        <v>0</v>
      </c>
      <c r="J66" s="120">
        <v>0</v>
      </c>
      <c r="W66" s="24" t="s">
        <v>31839</v>
      </c>
      <c r="Z66" s="24" t="s">
        <v>31839</v>
      </c>
    </row>
    <row r="67" spans="1:26" ht="15" customHeight="1">
      <c r="A67" s="46" t="s">
        <v>109</v>
      </c>
      <c r="B67" s="46" t="s">
        <v>110</v>
      </c>
      <c r="C67" s="47">
        <v>163.9562</v>
      </c>
      <c r="D67" s="87" t="s">
        <v>5328</v>
      </c>
      <c r="E67" s="87" t="s">
        <v>5328</v>
      </c>
      <c r="F67" s="87">
        <v>2.2906422000000002</v>
      </c>
      <c r="G67" s="87"/>
      <c r="H67" s="47"/>
      <c r="I67" s="120">
        <v>1</v>
      </c>
      <c r="J67" s="120">
        <v>0</v>
      </c>
    </row>
    <row r="68" spans="1:26" ht="15" customHeight="1">
      <c r="A68" s="46" t="s">
        <v>106</v>
      </c>
      <c r="B68" s="46" t="s">
        <v>107</v>
      </c>
      <c r="C68" s="47">
        <v>232.6174</v>
      </c>
      <c r="D68" s="87" t="s">
        <v>5420</v>
      </c>
      <c r="E68" s="87" t="s">
        <v>5420</v>
      </c>
      <c r="F68" s="87">
        <v>3.1648806</v>
      </c>
      <c r="G68" s="87"/>
      <c r="H68" s="47"/>
      <c r="I68" s="120">
        <v>1</v>
      </c>
      <c r="J68" s="120">
        <v>0</v>
      </c>
    </row>
    <row r="69" spans="1:26" ht="15" customHeight="1">
      <c r="A69" s="46" t="s">
        <v>103</v>
      </c>
      <c r="B69" s="46" t="s">
        <v>104</v>
      </c>
      <c r="C69" s="47">
        <v>175.2328</v>
      </c>
      <c r="D69" s="87" t="s">
        <v>5543</v>
      </c>
      <c r="E69" s="87" t="s">
        <v>5543</v>
      </c>
      <c r="F69" s="87">
        <v>2.0580588000000004</v>
      </c>
      <c r="G69" s="87"/>
      <c r="H69" s="47"/>
      <c r="I69" s="120">
        <v>1</v>
      </c>
      <c r="J69" s="120">
        <v>0</v>
      </c>
    </row>
    <row r="70" spans="1:26" ht="15" customHeight="1">
      <c r="A70" s="46" t="s">
        <v>224</v>
      </c>
      <c r="B70" s="46" t="s">
        <v>222</v>
      </c>
      <c r="C70" s="47">
        <v>155.70779999999999</v>
      </c>
      <c r="D70" s="87" t="s">
        <v>5397</v>
      </c>
      <c r="E70" s="87" t="s">
        <v>5397</v>
      </c>
      <c r="F70" s="87">
        <v>3.6128483999999998</v>
      </c>
      <c r="G70" s="87"/>
      <c r="H70" s="47"/>
      <c r="I70" s="120">
        <v>0</v>
      </c>
      <c r="J70" s="120">
        <v>0</v>
      </c>
    </row>
    <row r="71" spans="1:26" ht="15" customHeight="1">
      <c r="A71" s="46" t="s">
        <v>221</v>
      </c>
      <c r="B71" s="46" t="s">
        <v>222</v>
      </c>
      <c r="C71" s="47">
        <v>227.4436</v>
      </c>
      <c r="D71" s="87" t="s">
        <v>5490</v>
      </c>
      <c r="E71" s="87" t="s">
        <v>5490</v>
      </c>
      <c r="F71" s="87">
        <v>2.7738018000000007</v>
      </c>
      <c r="G71" s="87"/>
      <c r="H71" s="47"/>
      <c r="I71" s="120">
        <v>0</v>
      </c>
      <c r="J71" s="120">
        <v>0</v>
      </c>
    </row>
    <row r="72" spans="1:26" ht="15" customHeight="1">
      <c r="A72" s="46" t="s">
        <v>135</v>
      </c>
      <c r="B72" s="46" t="s">
        <v>136</v>
      </c>
      <c r="C72" s="47">
        <v>20.241599999999998</v>
      </c>
      <c r="D72" s="87" t="s">
        <v>5611</v>
      </c>
      <c r="E72" s="87" t="s">
        <v>5611</v>
      </c>
      <c r="F72" s="87">
        <v>4.9736861999999995</v>
      </c>
      <c r="G72" s="87"/>
      <c r="H72" s="47"/>
      <c r="I72" s="120">
        <v>0</v>
      </c>
      <c r="J72" s="120">
        <v>0</v>
      </c>
    </row>
    <row r="73" spans="1:26" ht="15" customHeight="1">
      <c r="A73" s="46" t="s">
        <v>132</v>
      </c>
      <c r="B73" s="46" t="s">
        <v>133</v>
      </c>
      <c r="C73" s="47">
        <v>20.241599999999998</v>
      </c>
      <c r="D73" s="87" t="s">
        <v>10348</v>
      </c>
      <c r="E73" s="87" t="s">
        <v>10348</v>
      </c>
      <c r="F73" s="87">
        <v>9.5759999999999987</v>
      </c>
      <c r="G73" s="87"/>
      <c r="H73" s="47"/>
      <c r="I73" s="120">
        <v>0</v>
      </c>
      <c r="J73" s="120">
        <v>0</v>
      </c>
    </row>
    <row r="74" spans="1:26" ht="15" customHeight="1">
      <c r="A74" s="46" t="s">
        <v>130</v>
      </c>
      <c r="B74" s="46" t="s">
        <v>125</v>
      </c>
      <c r="C74" s="47">
        <v>32.563600000000001</v>
      </c>
      <c r="D74" s="87" t="s">
        <v>10347</v>
      </c>
      <c r="E74" s="87" t="s">
        <v>10347</v>
      </c>
      <c r="F74" s="87">
        <v>10.584000000000001</v>
      </c>
      <c r="G74" s="87"/>
      <c r="H74" s="47"/>
      <c r="I74" s="120">
        <v>0</v>
      </c>
      <c r="J74" s="120">
        <v>0</v>
      </c>
    </row>
    <row r="75" spans="1:26" ht="15" customHeight="1">
      <c r="A75" s="46" t="s">
        <v>127</v>
      </c>
      <c r="B75" s="46" t="s">
        <v>128</v>
      </c>
      <c r="C75" s="47">
        <v>9.5641999999999996</v>
      </c>
      <c r="D75" s="87" t="s">
        <v>5414</v>
      </c>
      <c r="E75" s="87" t="s">
        <v>5414</v>
      </c>
      <c r="F75" s="87">
        <v>2.9370600000000007</v>
      </c>
      <c r="G75" s="87"/>
      <c r="H75" s="47"/>
      <c r="I75" s="120">
        <v>22</v>
      </c>
      <c r="J75" s="120">
        <v>0</v>
      </c>
    </row>
    <row r="76" spans="1:26" ht="15" customHeight="1">
      <c r="A76" s="46" t="s">
        <v>124</v>
      </c>
      <c r="B76" s="46" t="s">
        <v>125</v>
      </c>
      <c r="C76" s="47">
        <v>21.1662</v>
      </c>
      <c r="D76" s="87" t="s">
        <v>5394</v>
      </c>
      <c r="E76" s="87" t="s">
        <v>5394</v>
      </c>
      <c r="F76" s="87">
        <v>3.3482484000000001</v>
      </c>
      <c r="G76" s="87"/>
      <c r="H76" s="47"/>
      <c r="I76" s="120">
        <v>0</v>
      </c>
      <c r="J76" s="120">
        <v>0</v>
      </c>
    </row>
    <row r="77" spans="1:26" ht="15" customHeight="1">
      <c r="A77" s="46" t="s">
        <v>121</v>
      </c>
      <c r="B77" s="46" t="s">
        <v>122</v>
      </c>
      <c r="C77" s="47">
        <v>22.042999999999999</v>
      </c>
      <c r="D77" s="87" t="s">
        <v>73</v>
      </c>
      <c r="E77" s="87" t="s">
        <v>73</v>
      </c>
      <c r="F77" s="87">
        <v>9.2767499999999998</v>
      </c>
      <c r="G77" s="87"/>
      <c r="H77" s="47"/>
      <c r="I77" s="120">
        <v>9</v>
      </c>
      <c r="J77" s="120">
        <v>0</v>
      </c>
    </row>
    <row r="78" spans="1:26" ht="15" customHeight="1">
      <c r="A78" s="46" t="s">
        <v>118</v>
      </c>
      <c r="B78" s="46" t="s">
        <v>119</v>
      </c>
      <c r="C78" s="47">
        <v>22.0932</v>
      </c>
      <c r="D78" s="87" t="s">
        <v>75</v>
      </c>
      <c r="E78" s="87" t="s">
        <v>73</v>
      </c>
      <c r="F78" s="87">
        <v>8.3490750000000009</v>
      </c>
      <c r="G78" s="87"/>
      <c r="H78" s="47"/>
      <c r="I78" s="120">
        <v>8</v>
      </c>
      <c r="J78" s="120">
        <v>0</v>
      </c>
    </row>
    <row r="79" spans="1:26" ht="15" customHeight="1">
      <c r="A79" s="46" t="s">
        <v>115</v>
      </c>
      <c r="B79" s="46" t="s">
        <v>116</v>
      </c>
      <c r="C79" s="47">
        <v>5.0603999999999996</v>
      </c>
      <c r="D79" s="87" t="s">
        <v>80</v>
      </c>
      <c r="E79" s="87" t="s">
        <v>73</v>
      </c>
      <c r="F79" s="87">
        <v>7.909650000000001</v>
      </c>
      <c r="G79" s="87"/>
      <c r="H79" s="47"/>
      <c r="I79" s="120">
        <v>72</v>
      </c>
      <c r="J79" s="120">
        <v>0</v>
      </c>
    </row>
    <row r="80" spans="1:26" ht="15" customHeight="1">
      <c r="A80" s="46" t="s">
        <v>112</v>
      </c>
      <c r="B80" s="46" t="s">
        <v>113</v>
      </c>
      <c r="C80" s="47">
        <v>31.606999999999999</v>
      </c>
      <c r="D80" s="87" t="s">
        <v>83</v>
      </c>
      <c r="E80" s="87" t="s">
        <v>73</v>
      </c>
      <c r="F80" s="87">
        <v>8.7884999999999991</v>
      </c>
      <c r="G80" s="87"/>
      <c r="H80" s="47"/>
      <c r="I80" s="120">
        <v>0</v>
      </c>
      <c r="J80" s="120">
        <v>0</v>
      </c>
    </row>
    <row r="81" spans="1:10" ht="15" customHeight="1">
      <c r="A81" s="46" t="s">
        <v>156</v>
      </c>
      <c r="B81" s="46" t="s">
        <v>155</v>
      </c>
      <c r="C81" s="47">
        <v>32.791200000000003</v>
      </c>
      <c r="D81" s="87" t="s">
        <v>5488</v>
      </c>
      <c r="E81" s="87" t="s">
        <v>5488</v>
      </c>
      <c r="F81" s="87">
        <v>2.5846127999999999</v>
      </c>
      <c r="G81" s="87"/>
      <c r="H81" s="47"/>
      <c r="I81" s="120">
        <v>0</v>
      </c>
      <c r="J81" s="120">
        <v>0</v>
      </c>
    </row>
    <row r="82" spans="1:10" ht="15" customHeight="1">
      <c r="A82" s="46" t="s">
        <v>34435</v>
      </c>
      <c r="B82" s="46" t="s">
        <v>34595</v>
      </c>
      <c r="C82" s="47">
        <v>9.5641999999999996</v>
      </c>
      <c r="D82" s="87" t="s">
        <v>5602</v>
      </c>
      <c r="E82" s="87" t="s">
        <v>5602</v>
      </c>
      <c r="F82" s="87">
        <v>4.8461490000000005</v>
      </c>
      <c r="G82" s="87"/>
      <c r="H82" s="47"/>
      <c r="I82" s="120">
        <v>0</v>
      </c>
      <c r="J82" s="120">
        <v>0</v>
      </c>
    </row>
    <row r="83" spans="1:10" ht="15" customHeight="1">
      <c r="A83" s="46" t="s">
        <v>154</v>
      </c>
      <c r="B83" s="46" t="s">
        <v>155</v>
      </c>
      <c r="C83" s="47">
        <v>21.314399999999999</v>
      </c>
      <c r="D83" s="87" t="s">
        <v>86</v>
      </c>
      <c r="E83" s="87" t="s">
        <v>86</v>
      </c>
      <c r="F83" s="87">
        <v>24.239249999999998</v>
      </c>
      <c r="G83" s="87"/>
      <c r="H83" s="47"/>
      <c r="I83" s="120">
        <v>0</v>
      </c>
      <c r="J83" s="120">
        <v>0</v>
      </c>
    </row>
    <row r="84" spans="1:10" ht="15" customHeight="1">
      <c r="A84" s="46" t="s">
        <v>34439</v>
      </c>
      <c r="B84" s="46" t="s">
        <v>152</v>
      </c>
      <c r="C84" s="47">
        <v>33.565399999999997</v>
      </c>
      <c r="D84" s="87" t="s">
        <v>91</v>
      </c>
      <c r="E84" s="87" t="s">
        <v>86</v>
      </c>
      <c r="F84" s="87">
        <v>21.815325000000001</v>
      </c>
      <c r="G84" s="87"/>
      <c r="H84" s="47"/>
      <c r="I84" s="120">
        <v>0</v>
      </c>
      <c r="J84" s="120">
        <v>0</v>
      </c>
    </row>
    <row r="85" spans="1:10" ht="15" customHeight="1">
      <c r="A85" s="46" t="s">
        <v>151</v>
      </c>
      <c r="B85" s="46" t="s">
        <v>152</v>
      </c>
      <c r="C85" s="47">
        <v>32.262999999999998</v>
      </c>
      <c r="D85" s="87" t="s">
        <v>96</v>
      </c>
      <c r="E85" s="87" t="s">
        <v>86</v>
      </c>
      <c r="F85" s="87">
        <v>20.667150000000003</v>
      </c>
      <c r="G85" s="87"/>
      <c r="H85" s="47"/>
      <c r="I85" s="120">
        <v>0</v>
      </c>
      <c r="J85" s="120">
        <v>0</v>
      </c>
    </row>
    <row r="86" spans="1:10" ht="15" customHeight="1">
      <c r="A86" s="46" t="s">
        <v>160</v>
      </c>
      <c r="B86" s="46" t="s">
        <v>161</v>
      </c>
      <c r="C86" s="47">
        <v>11.3858</v>
      </c>
      <c r="D86" s="87" t="s">
        <v>101</v>
      </c>
      <c r="E86" s="87" t="s">
        <v>86</v>
      </c>
      <c r="F86" s="87">
        <v>22.9635</v>
      </c>
      <c r="G86" s="87"/>
      <c r="H86" s="47"/>
      <c r="I86" s="120">
        <v>24</v>
      </c>
      <c r="J86" s="120">
        <v>0</v>
      </c>
    </row>
    <row r="87" spans="1:10" ht="15" customHeight="1">
      <c r="A87" s="46" t="s">
        <v>34505</v>
      </c>
      <c r="B87" s="46" t="s">
        <v>34661</v>
      </c>
      <c r="C87" s="47">
        <v>5.21</v>
      </c>
      <c r="D87" s="87" t="s">
        <v>105</v>
      </c>
      <c r="E87" s="87" t="s">
        <v>105</v>
      </c>
      <c r="F87" s="87">
        <v>52.356779999999993</v>
      </c>
      <c r="G87" s="87"/>
      <c r="H87" s="47"/>
      <c r="I87" s="120">
        <v>0</v>
      </c>
      <c r="J87" s="120">
        <v>0</v>
      </c>
    </row>
    <row r="88" spans="1:10" ht="15" customHeight="1">
      <c r="A88" s="46" t="s">
        <v>34507</v>
      </c>
      <c r="B88" s="46" t="s">
        <v>34663</v>
      </c>
      <c r="C88" s="47">
        <v>5.21</v>
      </c>
      <c r="D88" s="87" t="s">
        <v>108</v>
      </c>
      <c r="E88" s="87" t="s">
        <v>105</v>
      </c>
      <c r="F88" s="87">
        <v>47.121101999999993</v>
      </c>
      <c r="G88" s="87"/>
      <c r="H88" s="47"/>
      <c r="I88" s="120">
        <v>0</v>
      </c>
      <c r="J88" s="120">
        <v>0</v>
      </c>
    </row>
    <row r="89" spans="1:10" ht="15" customHeight="1">
      <c r="A89" s="46" t="s">
        <v>34508</v>
      </c>
      <c r="B89" s="46" t="s">
        <v>34663</v>
      </c>
      <c r="C89" s="47">
        <v>5.21</v>
      </c>
      <c r="D89" s="87" t="s">
        <v>111</v>
      </c>
      <c r="E89" s="87" t="s">
        <v>105</v>
      </c>
      <c r="F89" s="87">
        <v>41.560170491803291</v>
      </c>
      <c r="G89" s="87"/>
      <c r="H89" s="47"/>
      <c r="I89" s="120">
        <v>0</v>
      </c>
      <c r="J89" s="120">
        <v>0</v>
      </c>
    </row>
    <row r="90" spans="1:10" ht="15" customHeight="1">
      <c r="A90" s="46" t="s">
        <v>147</v>
      </c>
      <c r="B90" s="46" t="s">
        <v>148</v>
      </c>
      <c r="C90" s="47">
        <v>58.040399999999998</v>
      </c>
      <c r="D90" s="87" t="s">
        <v>114</v>
      </c>
      <c r="E90" s="87" t="s">
        <v>105</v>
      </c>
      <c r="F90" s="87">
        <v>49.601159999999993</v>
      </c>
      <c r="G90" s="87"/>
      <c r="H90" s="47"/>
      <c r="I90" s="120">
        <v>1</v>
      </c>
      <c r="J90" s="120">
        <v>0</v>
      </c>
    </row>
    <row r="91" spans="1:10" ht="15" customHeight="1">
      <c r="A91" s="46" t="s">
        <v>144</v>
      </c>
      <c r="B91" s="46" t="s">
        <v>145</v>
      </c>
      <c r="C91" s="47">
        <v>46.290199999999999</v>
      </c>
      <c r="D91" s="87" t="s">
        <v>117</v>
      </c>
      <c r="E91" s="87" t="s">
        <v>117</v>
      </c>
      <c r="F91" s="87">
        <v>47.470027499999993</v>
      </c>
      <c r="G91" s="87"/>
      <c r="H91" s="47"/>
      <c r="I91" s="120">
        <v>1</v>
      </c>
      <c r="J91" s="120">
        <v>0</v>
      </c>
    </row>
    <row r="92" spans="1:10" ht="15" customHeight="1">
      <c r="A92" s="46" t="s">
        <v>141</v>
      </c>
      <c r="B92" s="46" t="s">
        <v>142</v>
      </c>
      <c r="C92" s="47">
        <v>26.561</v>
      </c>
      <c r="D92" s="87" t="s">
        <v>120</v>
      </c>
      <c r="E92" s="87" t="s">
        <v>117</v>
      </c>
      <c r="F92" s="87">
        <v>42.723024749999993</v>
      </c>
      <c r="G92" s="87"/>
      <c r="H92" s="47"/>
      <c r="I92" s="120">
        <v>1</v>
      </c>
      <c r="J92" s="120">
        <v>0</v>
      </c>
    </row>
    <row r="93" spans="1:10" ht="15" customHeight="1">
      <c r="A93" s="46" t="s">
        <v>138</v>
      </c>
      <c r="B93" s="46" t="s">
        <v>139</v>
      </c>
      <c r="C93" s="47">
        <v>40.078200000000002</v>
      </c>
      <c r="D93" s="87" t="s">
        <v>123</v>
      </c>
      <c r="E93" s="87" t="s">
        <v>117</v>
      </c>
      <c r="F93" s="87">
        <v>37.681126229508216</v>
      </c>
      <c r="G93" s="87"/>
      <c r="H93" s="47"/>
      <c r="I93" s="120">
        <v>3</v>
      </c>
      <c r="J93" s="120">
        <v>0</v>
      </c>
    </row>
    <row r="94" spans="1:10" ht="15" customHeight="1">
      <c r="A94" s="46" t="s">
        <v>158</v>
      </c>
      <c r="B94" s="46" t="s">
        <v>159</v>
      </c>
      <c r="C94" s="47">
        <v>84.710800000000006</v>
      </c>
      <c r="D94" s="87" t="s">
        <v>126</v>
      </c>
      <c r="E94" s="87" t="s">
        <v>117</v>
      </c>
      <c r="F94" s="87">
        <v>44.97160499999999</v>
      </c>
      <c r="G94" s="87"/>
      <c r="H94" s="47"/>
      <c r="I94" s="120">
        <v>1</v>
      </c>
      <c r="J94" s="120">
        <v>0</v>
      </c>
    </row>
    <row r="95" spans="1:10" ht="15" customHeight="1">
      <c r="A95" s="46" t="s">
        <v>34434</v>
      </c>
      <c r="B95" s="46" t="s">
        <v>34594</v>
      </c>
      <c r="C95" s="47">
        <v>32.791200000000003</v>
      </c>
      <c r="D95" s="87" t="s">
        <v>867</v>
      </c>
      <c r="E95" s="87" t="s">
        <v>867</v>
      </c>
      <c r="F95" s="87">
        <v>9.3398508000000007</v>
      </c>
      <c r="G95" s="87"/>
      <c r="H95" s="47"/>
      <c r="I95" s="120">
        <v>0</v>
      </c>
      <c r="J95" s="120">
        <v>0</v>
      </c>
    </row>
    <row r="96" spans="1:10" ht="15" customHeight="1">
      <c r="A96" s="46" t="s">
        <v>34436</v>
      </c>
      <c r="B96" s="46" t="s">
        <v>34596</v>
      </c>
      <c r="C96" s="47">
        <v>12.7522</v>
      </c>
      <c r="D96" s="87" t="s">
        <v>30337</v>
      </c>
      <c r="E96" s="87" t="s">
        <v>30337</v>
      </c>
      <c r="F96" s="87">
        <v>1.6657199999999999</v>
      </c>
      <c r="G96" s="87"/>
      <c r="H96" s="47"/>
      <c r="I96" s="120">
        <v>0</v>
      </c>
      <c r="J96" s="120">
        <v>0</v>
      </c>
    </row>
    <row r="97" spans="1:10" ht="15" customHeight="1">
      <c r="A97" s="46" t="s">
        <v>34437</v>
      </c>
      <c r="B97" s="46" t="s">
        <v>34594</v>
      </c>
      <c r="C97" s="47">
        <v>21.314399999999999</v>
      </c>
      <c r="D97" s="87" t="s">
        <v>129</v>
      </c>
      <c r="E97" s="87" t="s">
        <v>129</v>
      </c>
      <c r="F97" s="87">
        <v>442.91016000000002</v>
      </c>
      <c r="G97" s="87"/>
      <c r="H97" s="47"/>
      <c r="I97" s="120">
        <v>0</v>
      </c>
      <c r="J97" s="120">
        <v>0</v>
      </c>
    </row>
    <row r="98" spans="1:10" ht="15" customHeight="1">
      <c r="A98" s="46" t="s">
        <v>177</v>
      </c>
      <c r="B98" s="46" t="s">
        <v>31900</v>
      </c>
      <c r="C98" s="47">
        <v>26.061</v>
      </c>
      <c r="D98" s="87" t="s">
        <v>131</v>
      </c>
      <c r="E98" s="87" t="s">
        <v>131</v>
      </c>
      <c r="F98" s="87">
        <v>22.062600000000003</v>
      </c>
      <c r="G98" s="87"/>
      <c r="H98" s="47"/>
      <c r="I98" s="120">
        <v>14</v>
      </c>
      <c r="J98" s="120">
        <v>0</v>
      </c>
    </row>
    <row r="99" spans="1:10" ht="15" customHeight="1">
      <c r="A99" s="46" t="s">
        <v>176</v>
      </c>
      <c r="B99" s="46" t="s">
        <v>31900</v>
      </c>
      <c r="C99" s="47">
        <v>26.301400000000001</v>
      </c>
      <c r="D99" s="87" t="s">
        <v>134</v>
      </c>
      <c r="E99" s="87" t="s">
        <v>134</v>
      </c>
      <c r="F99" s="87">
        <v>12.751200000000001</v>
      </c>
      <c r="G99" s="87"/>
      <c r="H99" s="47"/>
      <c r="I99" s="120">
        <v>7</v>
      </c>
      <c r="J99" s="120">
        <v>0</v>
      </c>
    </row>
    <row r="100" spans="1:10" ht="15" customHeight="1">
      <c r="A100" s="46" t="s">
        <v>34463</v>
      </c>
      <c r="B100" s="46" t="s">
        <v>34619</v>
      </c>
      <c r="C100" s="47">
        <v>0</v>
      </c>
      <c r="D100" s="87" t="s">
        <v>137</v>
      </c>
      <c r="E100" s="87" t="s">
        <v>137</v>
      </c>
      <c r="F100" s="87">
        <v>25.855199999999996</v>
      </c>
      <c r="G100" s="87"/>
      <c r="H100" s="47"/>
      <c r="I100" s="120">
        <v>0</v>
      </c>
      <c r="J100" s="120">
        <v>0</v>
      </c>
    </row>
    <row r="101" spans="1:10" ht="15" customHeight="1">
      <c r="A101" s="46" t="s">
        <v>172</v>
      </c>
      <c r="B101" s="46" t="s">
        <v>173</v>
      </c>
      <c r="C101" s="47">
        <v>0.31879999999999997</v>
      </c>
      <c r="D101" s="87" t="s">
        <v>140</v>
      </c>
      <c r="E101" s="87" t="s">
        <v>140</v>
      </c>
      <c r="F101" s="87">
        <v>15.0822</v>
      </c>
      <c r="G101" s="87"/>
      <c r="H101" s="47"/>
      <c r="I101" s="120">
        <v>1490</v>
      </c>
      <c r="J101" s="120">
        <v>0</v>
      </c>
    </row>
    <row r="102" spans="1:10" ht="15" customHeight="1">
      <c r="A102" s="46" t="s">
        <v>34509</v>
      </c>
      <c r="B102" s="46" t="s">
        <v>34664</v>
      </c>
      <c r="C102" s="47">
        <v>0.68320000000000003</v>
      </c>
      <c r="D102" s="87" t="s">
        <v>143</v>
      </c>
      <c r="E102" s="87" t="s">
        <v>143</v>
      </c>
      <c r="F102" s="87">
        <v>13.2867</v>
      </c>
      <c r="G102" s="87"/>
      <c r="H102" s="47"/>
      <c r="I102" s="120">
        <v>0</v>
      </c>
      <c r="J102" s="120">
        <v>0</v>
      </c>
    </row>
    <row r="103" spans="1:10" ht="15" customHeight="1">
      <c r="A103" s="46" t="s">
        <v>170</v>
      </c>
      <c r="B103" s="46" t="s">
        <v>171</v>
      </c>
      <c r="C103" s="47">
        <v>83.180400000000006</v>
      </c>
      <c r="D103" s="87" t="s">
        <v>146</v>
      </c>
      <c r="E103" s="87" t="s">
        <v>146</v>
      </c>
      <c r="F103" s="87">
        <v>13.573980000000002</v>
      </c>
      <c r="G103" s="87"/>
      <c r="H103" s="47"/>
      <c r="I103" s="120">
        <v>1</v>
      </c>
      <c r="J103" s="120">
        <v>0</v>
      </c>
    </row>
    <row r="104" spans="1:10" ht="15" customHeight="1">
      <c r="A104" s="46" t="s">
        <v>167</v>
      </c>
      <c r="B104" s="46" t="s">
        <v>168</v>
      </c>
      <c r="C104" s="47">
        <v>33.228400000000001</v>
      </c>
      <c r="D104" s="87" t="s">
        <v>149</v>
      </c>
      <c r="E104" s="87" t="s">
        <v>149</v>
      </c>
      <c r="F104" s="87">
        <v>13.358519999999999</v>
      </c>
      <c r="G104" s="87"/>
      <c r="H104" s="47"/>
      <c r="I104" s="120">
        <v>1</v>
      </c>
      <c r="J104" s="120">
        <v>0</v>
      </c>
    </row>
    <row r="105" spans="1:10" ht="15" customHeight="1">
      <c r="A105" s="46" t="s">
        <v>164</v>
      </c>
      <c r="B105" s="46" t="s">
        <v>165</v>
      </c>
      <c r="C105" s="47">
        <v>25.185600000000001</v>
      </c>
      <c r="D105" s="87" t="s">
        <v>150</v>
      </c>
      <c r="E105" s="87" t="s">
        <v>150</v>
      </c>
      <c r="F105" s="87">
        <v>11.844000000000001</v>
      </c>
      <c r="G105" s="87"/>
      <c r="H105" s="47"/>
      <c r="I105" s="120">
        <v>1</v>
      </c>
      <c r="J105" s="120">
        <v>0</v>
      </c>
    </row>
    <row r="106" spans="1:10" ht="15" customHeight="1">
      <c r="A106" s="46" t="s">
        <v>231</v>
      </c>
      <c r="B106" s="46" t="s">
        <v>232</v>
      </c>
      <c r="C106" s="47">
        <v>44.632599999999996</v>
      </c>
      <c r="D106" s="87" t="s">
        <v>153</v>
      </c>
      <c r="E106" s="87" t="s">
        <v>153</v>
      </c>
      <c r="F106" s="87">
        <v>124.00289999999998</v>
      </c>
      <c r="G106" s="87"/>
      <c r="H106" s="47"/>
      <c r="I106" s="120">
        <v>1</v>
      </c>
      <c r="J106" s="120">
        <v>0</v>
      </c>
    </row>
    <row r="107" spans="1:10" ht="15" customHeight="1">
      <c r="A107" s="46" t="s">
        <v>34438</v>
      </c>
      <c r="B107" s="46" t="s">
        <v>34597</v>
      </c>
      <c r="C107" s="47">
        <v>59.206400000000002</v>
      </c>
      <c r="D107" s="87" t="s">
        <v>35358</v>
      </c>
      <c r="E107" s="87" t="s">
        <v>153</v>
      </c>
      <c r="F107" s="87">
        <v>111.60261</v>
      </c>
      <c r="G107" s="87"/>
      <c r="H107" s="47"/>
      <c r="I107" s="120">
        <v>0</v>
      </c>
      <c r="J107" s="120">
        <v>0</v>
      </c>
    </row>
    <row r="108" spans="1:10" ht="15" customHeight="1">
      <c r="A108" s="46" t="s">
        <v>230</v>
      </c>
      <c r="B108" s="46" t="s">
        <v>226</v>
      </c>
      <c r="C108" s="47">
        <v>47.091799999999999</v>
      </c>
      <c r="D108" s="87" t="s">
        <v>157</v>
      </c>
      <c r="E108" s="87" t="s">
        <v>157</v>
      </c>
      <c r="F108" s="87">
        <v>60.480000000000004</v>
      </c>
      <c r="G108" s="87"/>
      <c r="H108" s="47"/>
      <c r="I108" s="120">
        <v>16</v>
      </c>
      <c r="J108" s="120">
        <v>0</v>
      </c>
    </row>
    <row r="109" spans="1:10" ht="15" customHeight="1">
      <c r="A109" s="46" t="s">
        <v>228</v>
      </c>
      <c r="B109" s="46" t="s">
        <v>229</v>
      </c>
      <c r="C109" s="47">
        <v>52.101599999999998</v>
      </c>
      <c r="D109" s="87" t="s">
        <v>163</v>
      </c>
      <c r="E109" s="87" t="s">
        <v>163</v>
      </c>
      <c r="F109" s="87">
        <v>15.256999999999998</v>
      </c>
      <c r="G109" s="87"/>
      <c r="H109" s="47"/>
      <c r="I109" s="120">
        <v>18</v>
      </c>
      <c r="J109" s="120">
        <v>0</v>
      </c>
    </row>
    <row r="110" spans="1:10" ht="15" customHeight="1">
      <c r="A110" s="46" t="s">
        <v>34440</v>
      </c>
      <c r="B110" s="46" t="s">
        <v>34598</v>
      </c>
      <c r="C110" s="47">
        <v>40.078200000000002</v>
      </c>
      <c r="D110" s="87" t="s">
        <v>166</v>
      </c>
      <c r="E110" s="87" t="s">
        <v>166</v>
      </c>
      <c r="F110" s="87">
        <v>12.706400000000002</v>
      </c>
      <c r="G110" s="87"/>
      <c r="H110" s="47"/>
      <c r="I110" s="120">
        <v>0</v>
      </c>
      <c r="J110" s="120">
        <v>0</v>
      </c>
    </row>
    <row r="111" spans="1:10" ht="15" customHeight="1">
      <c r="A111" s="46" t="s">
        <v>225</v>
      </c>
      <c r="B111" s="46" t="s">
        <v>226</v>
      </c>
      <c r="C111" s="47">
        <v>48.394399999999997</v>
      </c>
      <c r="D111" s="87" t="s">
        <v>169</v>
      </c>
      <c r="E111" s="87" t="s">
        <v>169</v>
      </c>
      <c r="F111" s="87">
        <v>6.2619479999999994</v>
      </c>
      <c r="G111" s="87"/>
      <c r="H111" s="47"/>
      <c r="I111" s="120">
        <v>7</v>
      </c>
      <c r="J111" s="120">
        <v>0</v>
      </c>
    </row>
    <row r="112" spans="1:10" ht="15" customHeight="1">
      <c r="A112" s="46" t="s">
        <v>34441</v>
      </c>
      <c r="B112" s="46" t="s">
        <v>34599</v>
      </c>
      <c r="C112" s="47">
        <v>49.085599999999999</v>
      </c>
      <c r="D112" s="87" t="s">
        <v>35251</v>
      </c>
      <c r="E112" s="87" t="s">
        <v>169</v>
      </c>
      <c r="F112" s="87">
        <v>5.6357531999999999</v>
      </c>
      <c r="G112" s="87"/>
      <c r="H112" s="47"/>
      <c r="I112" s="120">
        <v>0</v>
      </c>
      <c r="J112" s="120">
        <v>0</v>
      </c>
    </row>
    <row r="113" spans="1:10" ht="15" customHeight="1">
      <c r="A113" s="46" t="s">
        <v>218</v>
      </c>
      <c r="B113" s="46" t="s">
        <v>219</v>
      </c>
      <c r="C113" s="47">
        <v>12.651</v>
      </c>
      <c r="D113" s="87" t="s">
        <v>174</v>
      </c>
      <c r="E113" s="87" t="s">
        <v>174</v>
      </c>
      <c r="F113" s="87">
        <v>84.42</v>
      </c>
      <c r="G113" s="87"/>
      <c r="H113" s="47"/>
      <c r="I113" s="120">
        <v>22</v>
      </c>
      <c r="J113" s="120">
        <v>0</v>
      </c>
    </row>
    <row r="114" spans="1:10" ht="15" customHeight="1">
      <c r="A114" s="46" t="s">
        <v>34462</v>
      </c>
      <c r="B114" s="46" t="s">
        <v>34618</v>
      </c>
      <c r="C114" s="47">
        <v>0</v>
      </c>
      <c r="D114" s="87" t="s">
        <v>175</v>
      </c>
      <c r="E114" s="87" t="s">
        <v>175</v>
      </c>
      <c r="F114" s="87">
        <v>42.84</v>
      </c>
      <c r="G114" s="87"/>
      <c r="H114" s="47"/>
      <c r="I114" s="120">
        <v>0</v>
      </c>
      <c r="J114" s="120">
        <v>0</v>
      </c>
    </row>
    <row r="115" spans="1:10" ht="15" customHeight="1">
      <c r="A115" s="46" t="s">
        <v>34464</v>
      </c>
      <c r="B115" s="46" t="s">
        <v>34620</v>
      </c>
      <c r="C115" s="47">
        <v>16.446200000000001</v>
      </c>
      <c r="D115" s="87" t="s">
        <v>178</v>
      </c>
      <c r="E115" s="87" t="s">
        <v>178</v>
      </c>
      <c r="F115" s="87">
        <v>155.26728</v>
      </c>
      <c r="G115" s="87"/>
      <c r="H115" s="47"/>
      <c r="I115" s="120">
        <v>0</v>
      </c>
      <c r="J115" s="120">
        <v>0</v>
      </c>
    </row>
    <row r="116" spans="1:10" ht="15" customHeight="1">
      <c r="A116" s="46" t="s">
        <v>216</v>
      </c>
      <c r="B116" s="46" t="s">
        <v>217</v>
      </c>
      <c r="C116" s="47">
        <v>21.506599999999999</v>
      </c>
      <c r="D116" s="87" t="s">
        <v>35505</v>
      </c>
      <c r="E116" s="87" t="s">
        <v>178</v>
      </c>
      <c r="F116" s="87">
        <v>140.47991999999999</v>
      </c>
      <c r="G116" s="87"/>
      <c r="H116" s="47"/>
      <c r="I116" s="120">
        <v>22</v>
      </c>
      <c r="J116" s="120">
        <v>0</v>
      </c>
    </row>
    <row r="117" spans="1:10" ht="15" customHeight="1">
      <c r="A117" s="46" t="s">
        <v>34465</v>
      </c>
      <c r="B117" s="46" t="s">
        <v>34621</v>
      </c>
      <c r="C117" s="47">
        <v>15.1812</v>
      </c>
      <c r="D117" s="87" t="s">
        <v>181</v>
      </c>
      <c r="E117" s="87" t="s">
        <v>181</v>
      </c>
      <c r="F117" s="87">
        <v>20.884500000000003</v>
      </c>
      <c r="G117" s="87"/>
      <c r="H117" s="47"/>
      <c r="I117" s="120">
        <v>0</v>
      </c>
      <c r="J117" s="120">
        <v>0</v>
      </c>
    </row>
    <row r="118" spans="1:10" ht="15" customHeight="1">
      <c r="A118" s="46" t="s">
        <v>34500</v>
      </c>
      <c r="B118" s="46" t="s">
        <v>34656</v>
      </c>
      <c r="C118" s="47">
        <v>1.1841999999999999</v>
      </c>
      <c r="D118" s="87" t="s">
        <v>35506</v>
      </c>
      <c r="E118" s="87" t="s">
        <v>181</v>
      </c>
      <c r="F118" s="87">
        <v>19.656000000000002</v>
      </c>
      <c r="G118" s="87"/>
      <c r="H118" s="47"/>
      <c r="I118" s="120">
        <v>0</v>
      </c>
      <c r="J118" s="120">
        <v>0</v>
      </c>
    </row>
    <row r="119" spans="1:10" ht="15" customHeight="1">
      <c r="A119" s="46" t="s">
        <v>213</v>
      </c>
      <c r="B119" s="46" t="s">
        <v>214</v>
      </c>
      <c r="C119" s="47">
        <v>48.276000000000003</v>
      </c>
      <c r="D119" s="87" t="s">
        <v>184</v>
      </c>
      <c r="E119" s="87" t="s">
        <v>184</v>
      </c>
      <c r="F119" s="87">
        <v>8.0640000000000001</v>
      </c>
      <c r="G119" s="87"/>
      <c r="H119" s="47"/>
      <c r="I119" s="120">
        <v>1</v>
      </c>
      <c r="J119" s="120">
        <v>0</v>
      </c>
    </row>
    <row r="120" spans="1:10" ht="15" customHeight="1">
      <c r="A120" s="46" t="s">
        <v>211</v>
      </c>
      <c r="B120" s="46" t="s">
        <v>212</v>
      </c>
      <c r="C120" s="47">
        <v>63.605800000000002</v>
      </c>
      <c r="D120" s="87" t="s">
        <v>35241</v>
      </c>
      <c r="E120" s="87" t="s">
        <v>35241</v>
      </c>
      <c r="F120" s="87">
        <v>35.635950000000001</v>
      </c>
      <c r="G120" s="87"/>
      <c r="H120" s="47"/>
      <c r="I120" s="120">
        <v>2</v>
      </c>
      <c r="J120" s="120">
        <v>0</v>
      </c>
    </row>
    <row r="121" spans="1:10" ht="15" customHeight="1">
      <c r="A121" s="46" t="s">
        <v>208</v>
      </c>
      <c r="B121" s="46" t="s">
        <v>209</v>
      </c>
      <c r="C121" s="47">
        <v>97.663200000000003</v>
      </c>
      <c r="D121" s="87" t="s">
        <v>35241</v>
      </c>
      <c r="E121" s="87" t="s">
        <v>35241</v>
      </c>
      <c r="F121" s="87">
        <v>35.635950000000001</v>
      </c>
      <c r="G121" s="87"/>
      <c r="H121" s="47"/>
      <c r="I121" s="120">
        <v>1</v>
      </c>
      <c r="J121" s="120">
        <v>0</v>
      </c>
    </row>
    <row r="122" spans="1:10" ht="15" customHeight="1">
      <c r="A122" s="46" t="s">
        <v>206</v>
      </c>
      <c r="B122" s="46" t="s">
        <v>192</v>
      </c>
      <c r="C122" s="47">
        <v>133.6516</v>
      </c>
      <c r="D122" s="87" t="s">
        <v>35271</v>
      </c>
      <c r="E122" s="87" t="s">
        <v>35241</v>
      </c>
      <c r="F122" s="87">
        <v>33.260220000000004</v>
      </c>
      <c r="G122" s="87"/>
      <c r="H122" s="47"/>
      <c r="I122" s="120">
        <v>1</v>
      </c>
      <c r="J122" s="120">
        <v>0</v>
      </c>
    </row>
    <row r="123" spans="1:10" ht="15" customHeight="1">
      <c r="A123" s="46" t="s">
        <v>203</v>
      </c>
      <c r="B123" s="46" t="s">
        <v>204</v>
      </c>
      <c r="C123" s="47">
        <v>159.01920000000001</v>
      </c>
      <c r="D123" s="87" t="s">
        <v>35269</v>
      </c>
      <c r="E123" s="87" t="s">
        <v>35269</v>
      </c>
      <c r="F123" s="87">
        <v>32.130000000000003</v>
      </c>
      <c r="G123" s="87"/>
      <c r="H123" s="47"/>
      <c r="I123" s="120">
        <v>1</v>
      </c>
      <c r="J123" s="120">
        <v>0</v>
      </c>
    </row>
    <row r="124" spans="1:10" ht="15" customHeight="1">
      <c r="A124" s="46" t="s">
        <v>200</v>
      </c>
      <c r="B124" s="46" t="s">
        <v>201</v>
      </c>
      <c r="C124" s="47">
        <v>170.0772</v>
      </c>
      <c r="D124" s="87" t="s">
        <v>35507</v>
      </c>
      <c r="E124" s="87" t="s">
        <v>35269</v>
      </c>
      <c r="F124" s="87">
        <v>30.240000000000002</v>
      </c>
      <c r="G124" s="87"/>
      <c r="H124" s="47"/>
      <c r="I124" s="120">
        <v>1</v>
      </c>
      <c r="J124" s="120">
        <v>0</v>
      </c>
    </row>
    <row r="125" spans="1:10" ht="15" customHeight="1">
      <c r="A125" s="46" t="s">
        <v>198</v>
      </c>
      <c r="B125" s="46" t="s">
        <v>199</v>
      </c>
      <c r="C125" s="47">
        <v>90.075800000000001</v>
      </c>
      <c r="D125" s="87" t="s">
        <v>35270</v>
      </c>
      <c r="E125" s="87" t="s">
        <v>35270</v>
      </c>
      <c r="F125" s="87">
        <v>32.130000000000003</v>
      </c>
      <c r="G125" s="87"/>
      <c r="H125" s="47"/>
      <c r="I125" s="120">
        <v>1</v>
      </c>
      <c r="J125" s="120">
        <v>0</v>
      </c>
    </row>
    <row r="126" spans="1:10" ht="15" customHeight="1">
      <c r="A126" s="46" t="s">
        <v>196</v>
      </c>
      <c r="B126" s="46" t="s">
        <v>197</v>
      </c>
      <c r="C126" s="47">
        <v>159.01300000000001</v>
      </c>
      <c r="D126" s="87" t="s">
        <v>35508</v>
      </c>
      <c r="E126" s="87" t="s">
        <v>35270</v>
      </c>
      <c r="F126" s="87">
        <v>30.240000000000002</v>
      </c>
      <c r="G126" s="87"/>
      <c r="H126" s="47"/>
      <c r="I126" s="120">
        <v>1</v>
      </c>
      <c r="J126" s="120">
        <v>0</v>
      </c>
    </row>
    <row r="127" spans="1:10" ht="15" customHeight="1">
      <c r="A127" s="46" t="s">
        <v>194</v>
      </c>
      <c r="B127" s="46" t="s">
        <v>195</v>
      </c>
      <c r="C127" s="47">
        <v>170.0772</v>
      </c>
      <c r="D127" s="87" t="s">
        <v>193</v>
      </c>
      <c r="E127" s="87" t="s">
        <v>193</v>
      </c>
      <c r="F127" s="87">
        <v>32.130000000000003</v>
      </c>
      <c r="G127" s="87"/>
      <c r="H127" s="47"/>
      <c r="I127" s="120">
        <v>1</v>
      </c>
      <c r="J127" s="120">
        <v>0</v>
      </c>
    </row>
    <row r="128" spans="1:10" ht="15" customHeight="1">
      <c r="A128" s="46" t="s">
        <v>191</v>
      </c>
      <c r="B128" s="46" t="s">
        <v>192</v>
      </c>
      <c r="C128" s="47">
        <v>90.075800000000001</v>
      </c>
      <c r="D128" s="87" t="s">
        <v>35509</v>
      </c>
      <c r="E128" s="87" t="s">
        <v>193</v>
      </c>
      <c r="F128" s="87">
        <v>30.240000000000002</v>
      </c>
      <c r="G128" s="87"/>
      <c r="H128" s="47"/>
      <c r="I128" s="120">
        <v>1</v>
      </c>
      <c r="J128" s="120">
        <v>0</v>
      </c>
    </row>
    <row r="129" spans="1:10" ht="15" customHeight="1">
      <c r="A129" s="46" t="s">
        <v>189</v>
      </c>
      <c r="B129" s="46" t="s">
        <v>190</v>
      </c>
      <c r="C129" s="47">
        <v>46.636200000000002</v>
      </c>
      <c r="D129" s="87" t="s">
        <v>202</v>
      </c>
      <c r="E129" s="87" t="s">
        <v>202</v>
      </c>
      <c r="F129" s="87">
        <v>32.130000000000003</v>
      </c>
      <c r="G129" s="87"/>
      <c r="H129" s="47"/>
      <c r="I129" s="120">
        <v>1</v>
      </c>
      <c r="J129" s="120">
        <v>0</v>
      </c>
    </row>
    <row r="130" spans="1:10" ht="15" customHeight="1">
      <c r="A130" s="46" t="s">
        <v>187</v>
      </c>
      <c r="B130" s="46" t="s">
        <v>188</v>
      </c>
      <c r="C130" s="47">
        <v>36.434800000000003</v>
      </c>
      <c r="D130" s="87" t="s">
        <v>35510</v>
      </c>
      <c r="E130" s="87" t="s">
        <v>202</v>
      </c>
      <c r="F130" s="87">
        <v>30.240000000000002</v>
      </c>
      <c r="G130" s="87"/>
      <c r="H130" s="47"/>
      <c r="I130" s="120">
        <v>1</v>
      </c>
      <c r="J130" s="120">
        <v>0</v>
      </c>
    </row>
    <row r="131" spans="1:10" ht="15" customHeight="1">
      <c r="A131" s="46" t="s">
        <v>185</v>
      </c>
      <c r="B131" s="46" t="s">
        <v>186</v>
      </c>
      <c r="C131" s="47">
        <v>47.365200000000002</v>
      </c>
      <c r="D131" s="87" t="s">
        <v>205</v>
      </c>
      <c r="E131" s="87" t="s">
        <v>205</v>
      </c>
      <c r="F131" s="87">
        <v>32.130000000000003</v>
      </c>
      <c r="G131" s="87"/>
      <c r="H131" s="47"/>
      <c r="I131" s="120">
        <v>1</v>
      </c>
      <c r="J131" s="120">
        <v>0</v>
      </c>
    </row>
    <row r="132" spans="1:10" ht="15" customHeight="1">
      <c r="A132" s="46" t="s">
        <v>182</v>
      </c>
      <c r="B132" s="46" t="s">
        <v>183</v>
      </c>
      <c r="C132" s="47">
        <v>44.085999999999999</v>
      </c>
      <c r="D132" s="87" t="s">
        <v>35511</v>
      </c>
      <c r="E132" s="87" t="s">
        <v>205</v>
      </c>
      <c r="F132" s="87">
        <v>30.240000000000002</v>
      </c>
      <c r="G132" s="87"/>
      <c r="H132" s="47"/>
      <c r="I132" s="120">
        <v>2</v>
      </c>
      <c r="J132" s="120">
        <v>0</v>
      </c>
    </row>
    <row r="133" spans="1:10" ht="15" customHeight="1">
      <c r="A133" s="46" t="s">
        <v>179</v>
      </c>
      <c r="B133" s="46" t="s">
        <v>180</v>
      </c>
      <c r="C133" s="47">
        <v>38.3748</v>
      </c>
      <c r="D133" s="87" t="s">
        <v>207</v>
      </c>
      <c r="E133" s="87" t="s">
        <v>207</v>
      </c>
      <c r="F133" s="87">
        <v>55.44</v>
      </c>
      <c r="G133" s="87"/>
      <c r="H133" s="47"/>
      <c r="I133" s="120">
        <v>1</v>
      </c>
      <c r="J133" s="120">
        <v>0</v>
      </c>
    </row>
    <row r="134" spans="1:10" ht="15" customHeight="1">
      <c r="A134" s="46" t="s">
        <v>34442</v>
      </c>
      <c r="B134" s="46" t="s">
        <v>34600</v>
      </c>
      <c r="C134" s="47">
        <v>32.262999999999998</v>
      </c>
      <c r="D134" s="87" t="s">
        <v>35512</v>
      </c>
      <c r="E134" s="87" t="s">
        <v>207</v>
      </c>
      <c r="F134" s="87">
        <v>55.44</v>
      </c>
      <c r="G134" s="87"/>
      <c r="H134" s="47"/>
      <c r="I134" s="120">
        <v>0</v>
      </c>
      <c r="J134" s="120">
        <v>0</v>
      </c>
    </row>
    <row r="135" spans="1:10" ht="15" customHeight="1">
      <c r="A135" s="46" t="s">
        <v>271</v>
      </c>
      <c r="B135" s="46" t="s">
        <v>272</v>
      </c>
      <c r="C135" s="47">
        <v>10.120799999999999</v>
      </c>
      <c r="D135" s="87" t="s">
        <v>210</v>
      </c>
      <c r="E135" s="87" t="s">
        <v>210</v>
      </c>
      <c r="F135" s="87">
        <v>34.807500000000005</v>
      </c>
      <c r="G135" s="87"/>
      <c r="H135" s="47"/>
      <c r="I135" s="120">
        <v>24</v>
      </c>
      <c r="J135" s="120">
        <v>0</v>
      </c>
    </row>
    <row r="136" spans="1:10" ht="15" customHeight="1">
      <c r="A136" s="46" t="s">
        <v>269</v>
      </c>
      <c r="B136" s="46" t="s">
        <v>270</v>
      </c>
      <c r="C136" s="47">
        <v>7.5906000000000002</v>
      </c>
      <c r="D136" s="87" t="s">
        <v>35513</v>
      </c>
      <c r="E136" s="87" t="s">
        <v>210</v>
      </c>
      <c r="F136" s="87">
        <v>32.760000000000005</v>
      </c>
      <c r="G136" s="87"/>
      <c r="H136" s="47"/>
      <c r="I136" s="120">
        <v>24</v>
      </c>
      <c r="J136" s="120">
        <v>0</v>
      </c>
    </row>
    <row r="137" spans="1:10" ht="15" customHeight="1">
      <c r="A137" s="46" t="s">
        <v>266</v>
      </c>
      <c r="B137" s="46" t="s">
        <v>267</v>
      </c>
      <c r="C137" s="47">
        <v>11.3858</v>
      </c>
      <c r="D137" s="87" t="s">
        <v>215</v>
      </c>
      <c r="E137" s="87" t="s">
        <v>215</v>
      </c>
      <c r="F137" s="87">
        <v>116.42400000000001</v>
      </c>
      <c r="G137" s="87"/>
      <c r="H137" s="47"/>
      <c r="I137" s="120">
        <v>24</v>
      </c>
      <c r="J137" s="120">
        <v>0</v>
      </c>
    </row>
    <row r="138" spans="1:10" ht="15" customHeight="1">
      <c r="A138" s="46" t="s">
        <v>34506</v>
      </c>
      <c r="B138" s="46" t="s">
        <v>34662</v>
      </c>
      <c r="C138" s="47">
        <v>5.21</v>
      </c>
      <c r="D138" s="87" t="s">
        <v>35514</v>
      </c>
      <c r="E138" s="87" t="s">
        <v>215</v>
      </c>
      <c r="F138" s="87">
        <v>110.88</v>
      </c>
      <c r="G138" s="87"/>
      <c r="H138" s="47"/>
      <c r="I138" s="120">
        <v>0</v>
      </c>
      <c r="J138" s="120">
        <v>0</v>
      </c>
    </row>
    <row r="139" spans="1:10" ht="15" customHeight="1">
      <c r="A139" s="46" t="s">
        <v>263</v>
      </c>
      <c r="B139" s="46" t="s">
        <v>264</v>
      </c>
      <c r="C139" s="47">
        <v>27.098199999999999</v>
      </c>
      <c r="D139" s="87" t="s">
        <v>220</v>
      </c>
      <c r="E139" s="87" t="s">
        <v>220</v>
      </c>
      <c r="F139" s="87">
        <v>47.88000000000001</v>
      </c>
      <c r="G139" s="87"/>
      <c r="H139" s="47"/>
      <c r="I139" s="120">
        <v>1</v>
      </c>
      <c r="J139" s="120">
        <v>0</v>
      </c>
    </row>
    <row r="140" spans="1:10" ht="15" customHeight="1">
      <c r="A140" s="46" t="s">
        <v>260</v>
      </c>
      <c r="B140" s="46" t="s">
        <v>261</v>
      </c>
      <c r="C140" s="47">
        <v>28.200399999999998</v>
      </c>
      <c r="D140" s="87" t="s">
        <v>223</v>
      </c>
      <c r="E140" s="87" t="s">
        <v>223</v>
      </c>
      <c r="F140" s="87">
        <v>124.68960000000001</v>
      </c>
      <c r="G140" s="87"/>
      <c r="H140" s="47"/>
      <c r="I140" s="120">
        <v>1</v>
      </c>
      <c r="J140" s="120">
        <v>0</v>
      </c>
    </row>
    <row r="141" spans="1:10" ht="15" customHeight="1">
      <c r="A141" s="46" t="s">
        <v>258</v>
      </c>
      <c r="B141" s="46" t="s">
        <v>259</v>
      </c>
      <c r="C141" s="47">
        <v>35.068399999999997</v>
      </c>
      <c r="D141" s="87" t="s">
        <v>227</v>
      </c>
      <c r="E141" s="87" t="s">
        <v>227</v>
      </c>
      <c r="F141" s="87">
        <v>90.72</v>
      </c>
      <c r="G141" s="87"/>
      <c r="H141" s="47"/>
      <c r="I141" s="120">
        <v>1</v>
      </c>
      <c r="J141" s="120">
        <v>0</v>
      </c>
    </row>
    <row r="142" spans="1:10" ht="15" customHeight="1">
      <c r="A142" s="46" t="s">
        <v>256</v>
      </c>
      <c r="B142" s="46" t="s">
        <v>257</v>
      </c>
      <c r="C142" s="47">
        <v>90.677000000000007</v>
      </c>
      <c r="D142" s="87" t="s">
        <v>233</v>
      </c>
      <c r="E142" s="87" t="s">
        <v>233</v>
      </c>
      <c r="F142" s="87">
        <v>78.12</v>
      </c>
      <c r="G142" s="87"/>
      <c r="H142" s="47"/>
      <c r="I142" s="120">
        <v>1</v>
      </c>
      <c r="J142" s="120">
        <v>0</v>
      </c>
    </row>
    <row r="143" spans="1:10" ht="15" customHeight="1">
      <c r="A143" s="46" t="s">
        <v>253</v>
      </c>
      <c r="B143" s="46" t="s">
        <v>254</v>
      </c>
      <c r="C143" s="47">
        <v>71.293599999999998</v>
      </c>
      <c r="D143" s="87" t="s">
        <v>234</v>
      </c>
      <c r="E143" s="87" t="s">
        <v>234</v>
      </c>
      <c r="F143" s="87">
        <v>155.21436</v>
      </c>
      <c r="G143" s="87"/>
      <c r="H143" s="47"/>
      <c r="I143" s="120">
        <v>1</v>
      </c>
      <c r="J143" s="120">
        <v>0</v>
      </c>
    </row>
    <row r="144" spans="1:10" ht="15" customHeight="1">
      <c r="A144" s="46" t="s">
        <v>251</v>
      </c>
      <c r="B144" s="46" t="s">
        <v>252</v>
      </c>
      <c r="C144" s="47">
        <v>22.116</v>
      </c>
      <c r="D144" s="87" t="s">
        <v>35515</v>
      </c>
      <c r="E144" s="87" t="s">
        <v>234</v>
      </c>
      <c r="F144" s="87">
        <v>140.43204</v>
      </c>
      <c r="G144" s="87"/>
      <c r="H144" s="47"/>
      <c r="I144" s="120">
        <v>1</v>
      </c>
      <c r="J144" s="120">
        <v>0</v>
      </c>
    </row>
    <row r="145" spans="1:10" ht="15" customHeight="1">
      <c r="A145" s="46" t="s">
        <v>249</v>
      </c>
      <c r="B145" s="46" t="s">
        <v>250</v>
      </c>
      <c r="C145" s="47">
        <v>30.513999999999999</v>
      </c>
      <c r="D145" s="87" t="s">
        <v>235</v>
      </c>
      <c r="E145" s="87" t="s">
        <v>235</v>
      </c>
      <c r="F145" s="87">
        <v>155.21436</v>
      </c>
      <c r="G145" s="87"/>
      <c r="H145" s="47"/>
      <c r="I145" s="120">
        <v>1</v>
      </c>
      <c r="J145" s="120">
        <v>0</v>
      </c>
    </row>
    <row r="146" spans="1:10" ht="15" customHeight="1">
      <c r="A146" s="46" t="s">
        <v>244</v>
      </c>
      <c r="B146" s="46" t="s">
        <v>245</v>
      </c>
      <c r="C146" s="47">
        <v>58.040399999999998</v>
      </c>
      <c r="D146" s="87" t="s">
        <v>35516</v>
      </c>
      <c r="E146" s="87" t="s">
        <v>235</v>
      </c>
      <c r="F146" s="87">
        <v>140.43204</v>
      </c>
      <c r="G146" s="87"/>
      <c r="H146" s="47"/>
      <c r="I146" s="120">
        <v>2</v>
      </c>
      <c r="J146" s="120">
        <v>0</v>
      </c>
    </row>
    <row r="147" spans="1:10" ht="15" customHeight="1">
      <c r="A147" s="46" t="s">
        <v>241</v>
      </c>
      <c r="B147" s="46" t="s">
        <v>242</v>
      </c>
      <c r="C147" s="47">
        <v>58.040399999999998</v>
      </c>
      <c r="D147" s="87" t="s">
        <v>240</v>
      </c>
      <c r="E147" s="87" t="s">
        <v>240</v>
      </c>
      <c r="F147" s="87">
        <v>165.72502800000004</v>
      </c>
      <c r="G147" s="87"/>
      <c r="H147" s="47"/>
      <c r="I147" s="120">
        <v>1</v>
      </c>
      <c r="J147" s="120">
        <v>0</v>
      </c>
    </row>
    <row r="148" spans="1:10" ht="15" customHeight="1">
      <c r="A148" s="46" t="s">
        <v>238</v>
      </c>
      <c r="B148" s="46" t="s">
        <v>239</v>
      </c>
      <c r="C148" s="47">
        <v>44.632599999999996</v>
      </c>
      <c r="D148" s="87" t="s">
        <v>243</v>
      </c>
      <c r="E148" s="87" t="s">
        <v>243</v>
      </c>
      <c r="F148" s="87">
        <v>165.72502800000004</v>
      </c>
      <c r="G148" s="87"/>
      <c r="H148" s="47"/>
      <c r="I148" s="120">
        <v>2</v>
      </c>
      <c r="J148" s="120">
        <v>0</v>
      </c>
    </row>
    <row r="149" spans="1:10" ht="15" customHeight="1">
      <c r="A149" s="46" t="s">
        <v>236</v>
      </c>
      <c r="B149" s="46" t="s">
        <v>237</v>
      </c>
      <c r="C149" s="47">
        <v>26.561</v>
      </c>
      <c r="D149" s="87" t="s">
        <v>246</v>
      </c>
      <c r="E149" s="87" t="s">
        <v>246</v>
      </c>
      <c r="F149" s="87">
        <v>20.588400000000004</v>
      </c>
      <c r="G149" s="87"/>
      <c r="H149" s="47"/>
      <c r="I149" s="120">
        <v>2</v>
      </c>
      <c r="J149" s="120">
        <v>0</v>
      </c>
    </row>
    <row r="150" spans="1:10" ht="15" customHeight="1">
      <c r="A150" s="46" t="s">
        <v>150</v>
      </c>
      <c r="B150" s="46" t="s">
        <v>31901</v>
      </c>
      <c r="C150" s="47">
        <v>11.891999999999999</v>
      </c>
      <c r="D150" s="87" t="s">
        <v>247</v>
      </c>
      <c r="E150" s="87" t="s">
        <v>247</v>
      </c>
      <c r="F150" s="87">
        <v>24.393599999999999</v>
      </c>
      <c r="G150" s="87"/>
      <c r="H150" s="47"/>
      <c r="I150" s="120">
        <v>0</v>
      </c>
      <c r="J150" s="120">
        <v>0</v>
      </c>
    </row>
    <row r="151" spans="1:10" ht="15" customHeight="1">
      <c r="A151" s="46" t="s">
        <v>335</v>
      </c>
      <c r="B151" s="46" t="s">
        <v>336</v>
      </c>
      <c r="C151" s="47">
        <v>9.0630000000000006</v>
      </c>
      <c r="D151" s="87" t="s">
        <v>248</v>
      </c>
      <c r="E151" s="87" t="s">
        <v>248</v>
      </c>
      <c r="F151" s="87">
        <v>18.7425</v>
      </c>
      <c r="G151" s="87"/>
      <c r="H151" s="47"/>
      <c r="I151" s="120">
        <v>23</v>
      </c>
      <c r="J151" s="120">
        <v>0</v>
      </c>
    </row>
    <row r="152" spans="1:10" ht="15" customHeight="1">
      <c r="A152" s="46" t="s">
        <v>332</v>
      </c>
      <c r="B152" s="46" t="s">
        <v>333</v>
      </c>
      <c r="C152" s="47">
        <v>9.0630000000000006</v>
      </c>
      <c r="D152" s="87" t="s">
        <v>35517</v>
      </c>
      <c r="E152" s="87" t="s">
        <v>248</v>
      </c>
      <c r="F152" s="87">
        <v>17.639999999999997</v>
      </c>
      <c r="G152" s="87"/>
      <c r="H152" s="47"/>
      <c r="I152" s="120">
        <v>23</v>
      </c>
      <c r="J152" s="120">
        <v>0</v>
      </c>
    </row>
    <row r="153" spans="1:10" ht="15" customHeight="1">
      <c r="A153" s="46" t="s">
        <v>411</v>
      </c>
      <c r="B153" s="46" t="s">
        <v>330</v>
      </c>
      <c r="C153" s="47">
        <v>2.3681999999999999</v>
      </c>
      <c r="D153" s="87" t="s">
        <v>255</v>
      </c>
      <c r="E153" s="87" t="s">
        <v>255</v>
      </c>
      <c r="F153" s="87">
        <v>24.633000000000003</v>
      </c>
      <c r="G153" s="87"/>
      <c r="H153" s="47"/>
      <c r="I153" s="120">
        <v>13</v>
      </c>
      <c r="J153" s="120">
        <v>0</v>
      </c>
    </row>
    <row r="154" spans="1:10" ht="15" customHeight="1">
      <c r="A154" s="46" t="s">
        <v>329</v>
      </c>
      <c r="B154" s="46" t="s">
        <v>330</v>
      </c>
      <c r="C154" s="47">
        <v>3.6434000000000002</v>
      </c>
      <c r="D154" s="87" t="s">
        <v>35518</v>
      </c>
      <c r="E154" s="87" t="s">
        <v>255</v>
      </c>
      <c r="F154" s="87">
        <v>23.183999999999997</v>
      </c>
      <c r="G154" s="87"/>
      <c r="H154" s="47"/>
      <c r="I154" s="120">
        <v>30</v>
      </c>
      <c r="J154" s="120">
        <v>0</v>
      </c>
    </row>
    <row r="155" spans="1:10" ht="15" customHeight="1">
      <c r="A155" s="46" t="s">
        <v>34412</v>
      </c>
      <c r="B155" s="46" t="s">
        <v>34571</v>
      </c>
      <c r="C155" s="47">
        <v>0.86</v>
      </c>
      <c r="D155" s="87" t="s">
        <v>262</v>
      </c>
      <c r="E155" s="87" t="s">
        <v>262</v>
      </c>
      <c r="F155" s="87">
        <v>22.223250000000004</v>
      </c>
      <c r="G155" s="87"/>
      <c r="H155" s="47"/>
      <c r="I155" s="120">
        <v>0</v>
      </c>
      <c r="J155" s="120">
        <v>0</v>
      </c>
    </row>
    <row r="156" spans="1:10" ht="15" customHeight="1">
      <c r="A156" s="46" t="s">
        <v>322</v>
      </c>
      <c r="B156" s="46" t="s">
        <v>320</v>
      </c>
      <c r="C156" s="47">
        <v>54.095399999999998</v>
      </c>
      <c r="D156" s="87" t="s">
        <v>35519</v>
      </c>
      <c r="E156" s="87" t="s">
        <v>262</v>
      </c>
      <c r="F156" s="87">
        <v>20.916000000000004</v>
      </c>
      <c r="G156" s="87"/>
      <c r="H156" s="47"/>
      <c r="I156" s="120">
        <v>1</v>
      </c>
      <c r="J156" s="120">
        <v>0</v>
      </c>
    </row>
    <row r="157" spans="1:10" ht="15" customHeight="1">
      <c r="A157" s="46" t="s">
        <v>34443</v>
      </c>
      <c r="B157" s="46" t="s">
        <v>320</v>
      </c>
      <c r="C157" s="47">
        <v>51.099600000000002</v>
      </c>
      <c r="D157" s="87" t="s">
        <v>265</v>
      </c>
      <c r="E157" s="87" t="s">
        <v>265</v>
      </c>
      <c r="F157" s="87">
        <v>28.381500000000003</v>
      </c>
      <c r="G157" s="87"/>
      <c r="H157" s="47"/>
      <c r="I157" s="120">
        <v>0</v>
      </c>
      <c r="J157" s="120">
        <v>0</v>
      </c>
    </row>
    <row r="158" spans="1:10" ht="15" customHeight="1">
      <c r="A158" s="46" t="s">
        <v>318</v>
      </c>
      <c r="B158" s="46" t="s">
        <v>319</v>
      </c>
      <c r="C158" s="47">
        <v>6.9104000000000001</v>
      </c>
      <c r="D158" s="87" t="s">
        <v>35520</v>
      </c>
      <c r="E158" s="87" t="s">
        <v>265</v>
      </c>
      <c r="F158" s="87">
        <v>26.712000000000003</v>
      </c>
      <c r="G158" s="87"/>
      <c r="H158" s="47"/>
      <c r="I158" s="120">
        <v>0</v>
      </c>
      <c r="J158" s="120">
        <v>0</v>
      </c>
    </row>
    <row r="159" spans="1:10" ht="15" customHeight="1">
      <c r="A159" s="46" t="s">
        <v>316</v>
      </c>
      <c r="B159" s="46" t="s">
        <v>317</v>
      </c>
      <c r="C159" s="47">
        <v>6.9104000000000001</v>
      </c>
      <c r="D159" s="87" t="s">
        <v>268</v>
      </c>
      <c r="E159" s="87" t="s">
        <v>268</v>
      </c>
      <c r="F159" s="87">
        <v>24.900750000000002</v>
      </c>
      <c r="G159" s="87"/>
      <c r="H159" s="47"/>
      <c r="I159" s="120">
        <v>36</v>
      </c>
      <c r="J159" s="120">
        <v>0</v>
      </c>
    </row>
    <row r="160" spans="1:10" ht="15" customHeight="1">
      <c r="A160" s="46" t="s">
        <v>313</v>
      </c>
      <c r="B160" s="46" t="s">
        <v>314</v>
      </c>
      <c r="C160" s="47">
        <v>6.9104000000000001</v>
      </c>
      <c r="D160" s="86" t="s">
        <v>35521</v>
      </c>
      <c r="E160" s="86" t="s">
        <v>268</v>
      </c>
      <c r="F160" s="86">
        <v>23.436</v>
      </c>
      <c r="G160" s="86"/>
      <c r="H160" s="47"/>
      <c r="I160" s="120">
        <v>24</v>
      </c>
      <c r="J160" s="120">
        <v>0</v>
      </c>
    </row>
    <row r="161" spans="1:10" ht="15" customHeight="1">
      <c r="A161" s="46" t="s">
        <v>310</v>
      </c>
      <c r="B161" s="46" t="s">
        <v>311</v>
      </c>
      <c r="C161" s="47">
        <v>6.9104000000000001</v>
      </c>
      <c r="D161" s="87" t="s">
        <v>273</v>
      </c>
      <c r="E161" s="87" t="s">
        <v>273</v>
      </c>
      <c r="F161" s="87">
        <v>32.130000000000003</v>
      </c>
      <c r="G161" s="87"/>
      <c r="H161" s="47"/>
      <c r="I161" s="120">
        <v>7</v>
      </c>
      <c r="J161" s="120">
        <v>0</v>
      </c>
    </row>
    <row r="162" spans="1:10" ht="15" customHeight="1">
      <c r="A162" s="46" t="s">
        <v>308</v>
      </c>
      <c r="B162" s="46" t="s">
        <v>309</v>
      </c>
      <c r="C162" s="47">
        <v>6.9104000000000001</v>
      </c>
      <c r="D162" s="87" t="s">
        <v>35522</v>
      </c>
      <c r="E162" s="87" t="s">
        <v>273</v>
      </c>
      <c r="F162" s="87">
        <v>30.240000000000002</v>
      </c>
      <c r="G162" s="87"/>
      <c r="H162" s="47"/>
      <c r="I162" s="120">
        <v>10</v>
      </c>
      <c r="J162" s="120">
        <v>0</v>
      </c>
    </row>
    <row r="163" spans="1:10" ht="15" customHeight="1">
      <c r="A163" s="46" t="s">
        <v>306</v>
      </c>
      <c r="B163" s="46" t="s">
        <v>307</v>
      </c>
      <c r="C163" s="47">
        <v>6.9104000000000001</v>
      </c>
      <c r="D163" s="87" t="s">
        <v>274</v>
      </c>
      <c r="E163" s="87" t="s">
        <v>274</v>
      </c>
      <c r="F163" s="87">
        <v>47.88000000000001</v>
      </c>
      <c r="G163" s="87"/>
      <c r="H163" s="47"/>
      <c r="I163" s="120">
        <v>19</v>
      </c>
      <c r="J163" s="120">
        <v>0</v>
      </c>
    </row>
    <row r="164" spans="1:10" ht="15" customHeight="1">
      <c r="A164" s="46" t="s">
        <v>34499</v>
      </c>
      <c r="B164" s="46" t="s">
        <v>34655</v>
      </c>
      <c r="D164" s="87" t="s">
        <v>278</v>
      </c>
      <c r="E164" s="87" t="s">
        <v>278</v>
      </c>
      <c r="F164" s="87">
        <v>98.361080999999999</v>
      </c>
      <c r="G164" s="87"/>
      <c r="H164" s="47"/>
      <c r="I164" s="120">
        <v>0</v>
      </c>
      <c r="J164" s="120">
        <v>0</v>
      </c>
    </row>
    <row r="165" spans="1:10" ht="15" customHeight="1">
      <c r="A165" s="46" t="s">
        <v>305</v>
      </c>
      <c r="B165" s="46" t="s">
        <v>31902</v>
      </c>
      <c r="C165" s="47">
        <v>10.247199999999999</v>
      </c>
      <c r="D165" s="87" t="s">
        <v>281</v>
      </c>
      <c r="E165" s="87" t="s">
        <v>278</v>
      </c>
      <c r="F165" s="87">
        <v>88.524972900000009</v>
      </c>
      <c r="G165" s="87"/>
      <c r="H165" s="47"/>
      <c r="I165" s="120">
        <v>25</v>
      </c>
      <c r="J165" s="120">
        <v>0</v>
      </c>
    </row>
    <row r="166" spans="1:10" ht="15" customHeight="1">
      <c r="A166" s="46" t="s">
        <v>294</v>
      </c>
      <c r="B166" s="46" t="s">
        <v>295</v>
      </c>
      <c r="C166" s="47">
        <v>48.877200000000002</v>
      </c>
      <c r="D166" s="87" t="s">
        <v>284</v>
      </c>
      <c r="E166" s="87" t="s">
        <v>278</v>
      </c>
      <c r="F166" s="87">
        <v>83.865763800000011</v>
      </c>
      <c r="G166" s="87"/>
      <c r="H166" s="47"/>
      <c r="I166" s="120">
        <v>1</v>
      </c>
      <c r="J166" s="120">
        <v>0</v>
      </c>
    </row>
    <row r="167" spans="1:10" ht="15" customHeight="1">
      <c r="A167" s="46" t="s">
        <v>291</v>
      </c>
      <c r="B167" s="46" t="s">
        <v>292</v>
      </c>
      <c r="C167" s="47">
        <v>103.839</v>
      </c>
      <c r="D167" s="87" t="s">
        <v>287</v>
      </c>
      <c r="E167" s="87" t="s">
        <v>278</v>
      </c>
      <c r="F167" s="87">
        <v>93.184181999999993</v>
      </c>
      <c r="G167" s="87"/>
      <c r="H167" s="47"/>
      <c r="I167" s="120">
        <v>1</v>
      </c>
      <c r="J167" s="120">
        <v>0</v>
      </c>
    </row>
    <row r="168" spans="1:10" ht="15" customHeight="1">
      <c r="A168" s="46" t="s">
        <v>288</v>
      </c>
      <c r="B168" s="46" t="s">
        <v>289</v>
      </c>
      <c r="C168" s="47">
        <v>103.839</v>
      </c>
      <c r="D168" s="87" t="s">
        <v>290</v>
      </c>
      <c r="E168" s="87" t="s">
        <v>290</v>
      </c>
      <c r="F168" s="87">
        <v>15.446088</v>
      </c>
      <c r="G168" s="87"/>
      <c r="H168" s="47"/>
      <c r="I168" s="120">
        <v>1</v>
      </c>
      <c r="J168" s="120">
        <v>0</v>
      </c>
    </row>
    <row r="169" spans="1:10" ht="15" customHeight="1">
      <c r="A169" s="46" t="s">
        <v>285</v>
      </c>
      <c r="B169" s="46" t="s">
        <v>286</v>
      </c>
      <c r="C169" s="47">
        <v>106.3348</v>
      </c>
      <c r="D169" s="87" t="s">
        <v>293</v>
      </c>
      <c r="E169" s="87" t="s">
        <v>290</v>
      </c>
      <c r="F169" s="87">
        <v>13.901479199999997</v>
      </c>
      <c r="G169" s="87"/>
      <c r="H169" s="47"/>
      <c r="I169" s="120">
        <v>1</v>
      </c>
      <c r="J169" s="120">
        <v>0</v>
      </c>
    </row>
    <row r="170" spans="1:10" ht="15" customHeight="1">
      <c r="A170" s="46" t="s">
        <v>282</v>
      </c>
      <c r="B170" s="46" t="s">
        <v>283</v>
      </c>
      <c r="C170" s="47">
        <v>29.056799999999999</v>
      </c>
      <c r="D170" s="87" t="s">
        <v>296</v>
      </c>
      <c r="E170" s="87" t="s">
        <v>290</v>
      </c>
      <c r="F170" s="87">
        <v>13.169822400000001</v>
      </c>
      <c r="G170" s="87"/>
      <c r="H170" s="47"/>
      <c r="I170" s="120">
        <v>1</v>
      </c>
      <c r="J170" s="120">
        <v>0</v>
      </c>
    </row>
    <row r="171" spans="1:10" ht="15" customHeight="1">
      <c r="A171" s="46" t="s">
        <v>279</v>
      </c>
      <c r="B171" s="46" t="s">
        <v>280</v>
      </c>
      <c r="C171" s="47">
        <v>31.6526</v>
      </c>
      <c r="D171" s="87" t="s">
        <v>297</v>
      </c>
      <c r="E171" s="87" t="s">
        <v>290</v>
      </c>
      <c r="F171" s="87">
        <v>14.633135999999997</v>
      </c>
      <c r="G171" s="87"/>
      <c r="H171" s="47"/>
      <c r="I171" s="120">
        <v>1</v>
      </c>
      <c r="J171" s="120">
        <v>0</v>
      </c>
    </row>
    <row r="172" spans="1:10" ht="15" customHeight="1">
      <c r="A172" s="46" t="s">
        <v>380</v>
      </c>
      <c r="B172" s="46" t="s">
        <v>381</v>
      </c>
      <c r="C172" s="47">
        <v>30.9694</v>
      </c>
      <c r="D172" s="87" t="s">
        <v>298</v>
      </c>
      <c r="E172" s="87" t="s">
        <v>298</v>
      </c>
      <c r="F172" s="87">
        <v>36.415133999999995</v>
      </c>
      <c r="G172" s="87"/>
      <c r="H172" s="47"/>
      <c r="I172" s="120">
        <v>1</v>
      </c>
      <c r="J172" s="120">
        <v>0</v>
      </c>
    </row>
    <row r="173" spans="1:10" ht="15" customHeight="1">
      <c r="A173" s="46" t="s">
        <v>378</v>
      </c>
      <c r="B173" s="46" t="s">
        <v>379</v>
      </c>
      <c r="C173" s="47">
        <v>23.409199999999998</v>
      </c>
      <c r="D173" s="87" t="s">
        <v>299</v>
      </c>
      <c r="E173" s="87" t="s">
        <v>298</v>
      </c>
      <c r="F173" s="87">
        <v>32.773620599999994</v>
      </c>
      <c r="G173" s="87"/>
      <c r="H173" s="47"/>
      <c r="I173" s="120">
        <v>1</v>
      </c>
      <c r="J173" s="120">
        <v>0</v>
      </c>
    </row>
    <row r="174" spans="1:10" ht="15" customHeight="1">
      <c r="A174" s="46" t="s">
        <v>376</v>
      </c>
      <c r="B174" s="46" t="s">
        <v>377</v>
      </c>
      <c r="C174" s="47">
        <v>96.005600000000001</v>
      </c>
      <c r="D174" s="87" t="s">
        <v>300</v>
      </c>
      <c r="E174" s="87" t="s">
        <v>298</v>
      </c>
      <c r="F174" s="87">
        <v>31.048693200000002</v>
      </c>
      <c r="G174" s="87"/>
      <c r="H174" s="47"/>
      <c r="I174" s="120">
        <v>1</v>
      </c>
      <c r="J174" s="120">
        <v>0</v>
      </c>
    </row>
    <row r="175" spans="1:10" ht="15" customHeight="1">
      <c r="A175" s="46" t="s">
        <v>374</v>
      </c>
      <c r="B175" s="46" t="s">
        <v>375</v>
      </c>
      <c r="C175" s="47">
        <v>176.57159999999999</v>
      </c>
      <c r="D175" s="87" t="s">
        <v>301</v>
      </c>
      <c r="E175" s="87" t="s">
        <v>298</v>
      </c>
      <c r="F175" s="87">
        <v>34.498547999999992</v>
      </c>
      <c r="G175" s="87"/>
      <c r="H175" s="47"/>
      <c r="I175" s="120">
        <v>1</v>
      </c>
      <c r="J175" s="120">
        <v>0</v>
      </c>
    </row>
    <row r="176" spans="1:10" ht="15" customHeight="1">
      <c r="A176" s="46" t="s">
        <v>371</v>
      </c>
      <c r="B176" s="46" t="s">
        <v>372</v>
      </c>
      <c r="C176" s="47">
        <v>61.9938</v>
      </c>
      <c r="D176" s="87" t="s">
        <v>34339</v>
      </c>
      <c r="E176" s="87" t="s">
        <v>34339</v>
      </c>
      <c r="F176" s="87">
        <v>65.061999999999998</v>
      </c>
      <c r="G176" s="87"/>
      <c r="H176" s="47"/>
      <c r="I176" s="120">
        <v>1</v>
      </c>
      <c r="J176" s="120">
        <v>0</v>
      </c>
    </row>
    <row r="177" spans="1:10" ht="15" customHeight="1">
      <c r="A177" s="46" t="s">
        <v>369</v>
      </c>
      <c r="B177" s="46" t="s">
        <v>370</v>
      </c>
      <c r="C177" s="47">
        <v>62.376199999999997</v>
      </c>
      <c r="D177" s="87" t="s">
        <v>861</v>
      </c>
      <c r="E177" s="87" t="s">
        <v>861</v>
      </c>
      <c r="F177" s="87">
        <v>5.4507600000000016</v>
      </c>
      <c r="G177" s="87"/>
      <c r="H177" s="47"/>
      <c r="I177" s="120">
        <v>1</v>
      </c>
      <c r="J177" s="120">
        <v>0</v>
      </c>
    </row>
    <row r="178" spans="1:10" ht="15" customHeight="1">
      <c r="A178" s="46" t="s">
        <v>367</v>
      </c>
      <c r="B178" s="46" t="s">
        <v>368</v>
      </c>
      <c r="C178" s="47">
        <v>62.367199999999997</v>
      </c>
      <c r="D178" s="87" t="s">
        <v>858</v>
      </c>
      <c r="E178" s="87" t="s">
        <v>858</v>
      </c>
      <c r="F178" s="87">
        <v>12.264210000000002</v>
      </c>
      <c r="G178" s="87"/>
      <c r="H178" s="47"/>
      <c r="I178" s="120">
        <v>1</v>
      </c>
      <c r="J178" s="120">
        <v>0</v>
      </c>
    </row>
    <row r="179" spans="1:10" ht="15" customHeight="1">
      <c r="A179" s="46" t="s">
        <v>365</v>
      </c>
      <c r="B179" s="46" t="s">
        <v>366</v>
      </c>
      <c r="C179" s="47">
        <v>76.312600000000003</v>
      </c>
      <c r="D179" s="87" t="s">
        <v>302</v>
      </c>
      <c r="E179" s="87" t="s">
        <v>302</v>
      </c>
      <c r="F179" s="87">
        <v>38.975580000000008</v>
      </c>
      <c r="G179" s="87"/>
      <c r="H179" s="47"/>
      <c r="I179" s="120">
        <v>1</v>
      </c>
      <c r="J179" s="120">
        <v>0</v>
      </c>
    </row>
    <row r="180" spans="1:10" ht="15" customHeight="1">
      <c r="A180" s="46" t="s">
        <v>362</v>
      </c>
      <c r="B180" s="46" t="s">
        <v>363</v>
      </c>
      <c r="C180" s="47">
        <v>49.323399999999999</v>
      </c>
      <c r="D180" s="87" t="s">
        <v>303</v>
      </c>
      <c r="E180" s="87" t="s">
        <v>303</v>
      </c>
      <c r="F180" s="87">
        <v>59.085179999999994</v>
      </c>
      <c r="G180" s="87"/>
      <c r="H180" s="47"/>
      <c r="I180" s="120">
        <v>1</v>
      </c>
      <c r="J180" s="120">
        <v>0</v>
      </c>
    </row>
    <row r="181" spans="1:10" ht="15" customHeight="1">
      <c r="A181" s="46" t="s">
        <v>359</v>
      </c>
      <c r="B181" s="46" t="s">
        <v>360</v>
      </c>
      <c r="C181" s="47">
        <v>46.390599999999999</v>
      </c>
      <c r="D181" s="87" t="s">
        <v>15053</v>
      </c>
      <c r="E181" s="87" t="s">
        <v>15053</v>
      </c>
      <c r="F181" s="87">
        <v>4.989600000000001E-2</v>
      </c>
      <c r="G181" s="87"/>
      <c r="H181" s="47"/>
      <c r="I181" s="120">
        <v>1</v>
      </c>
      <c r="J181" s="120">
        <v>0</v>
      </c>
    </row>
    <row r="182" spans="1:10" ht="15" customHeight="1">
      <c r="A182" s="46" t="s">
        <v>356</v>
      </c>
      <c r="B182" s="46" t="s">
        <v>357</v>
      </c>
      <c r="C182" s="47">
        <v>39.713799999999999</v>
      </c>
      <c r="D182" s="87" t="s">
        <v>15051</v>
      </c>
      <c r="E182" s="87" t="s">
        <v>15051</v>
      </c>
      <c r="F182" s="87">
        <v>6.3504000000000005E-2</v>
      </c>
      <c r="G182" s="87"/>
      <c r="H182" s="47"/>
      <c r="I182" s="120">
        <v>1</v>
      </c>
      <c r="J182" s="120">
        <v>0</v>
      </c>
    </row>
    <row r="183" spans="1:10" ht="15" customHeight="1">
      <c r="A183" s="46" t="s">
        <v>353</v>
      </c>
      <c r="B183" s="46" t="s">
        <v>354</v>
      </c>
      <c r="C183" s="47">
        <v>30.058599999999998</v>
      </c>
      <c r="D183" s="87" t="s">
        <v>304</v>
      </c>
      <c r="E183" s="87" t="s">
        <v>304</v>
      </c>
      <c r="F183" s="87">
        <v>12.096</v>
      </c>
      <c r="G183" s="87"/>
      <c r="H183" s="47"/>
      <c r="I183" s="120">
        <v>1</v>
      </c>
      <c r="J183" s="120">
        <v>0</v>
      </c>
    </row>
    <row r="184" spans="1:10" ht="15" customHeight="1">
      <c r="A184" s="46" t="s">
        <v>350</v>
      </c>
      <c r="B184" s="46" t="s">
        <v>351</v>
      </c>
      <c r="C184" s="47">
        <v>61.783999999999999</v>
      </c>
      <c r="D184" s="87" t="s">
        <v>312</v>
      </c>
      <c r="E184" s="87" t="s">
        <v>312</v>
      </c>
      <c r="F184" s="87">
        <v>7.286999999999999</v>
      </c>
      <c r="G184" s="87"/>
      <c r="H184" s="47"/>
      <c r="I184" s="120">
        <v>1</v>
      </c>
      <c r="J184" s="120">
        <v>0</v>
      </c>
    </row>
    <row r="185" spans="1:10" ht="15" customHeight="1">
      <c r="A185" s="46" t="s">
        <v>347</v>
      </c>
      <c r="B185" s="46" t="s">
        <v>348</v>
      </c>
      <c r="C185" s="47">
        <v>29.266200000000001</v>
      </c>
      <c r="D185" s="87" t="s">
        <v>315</v>
      </c>
      <c r="E185" s="87" t="s">
        <v>315</v>
      </c>
      <c r="F185" s="87">
        <v>45.36</v>
      </c>
      <c r="G185" s="87"/>
      <c r="H185" s="47"/>
      <c r="I185" s="120">
        <v>1</v>
      </c>
      <c r="J185" s="120">
        <v>0</v>
      </c>
    </row>
    <row r="186" spans="1:10" ht="15" customHeight="1">
      <c r="A186" s="46" t="s">
        <v>344</v>
      </c>
      <c r="B186" s="46" t="s">
        <v>345</v>
      </c>
      <c r="C186" s="47">
        <v>17.3066</v>
      </c>
      <c r="D186" s="87" t="s">
        <v>10245</v>
      </c>
      <c r="E186" s="87" t="s">
        <v>10245</v>
      </c>
      <c r="F186" s="87">
        <v>22.758750000000003</v>
      </c>
      <c r="G186" s="87"/>
      <c r="H186" s="47"/>
      <c r="I186" s="120">
        <v>2</v>
      </c>
      <c r="J186" s="120">
        <v>0</v>
      </c>
    </row>
    <row r="187" spans="1:10" ht="15" customHeight="1">
      <c r="A187" s="46" t="s">
        <v>341</v>
      </c>
      <c r="B187" s="46" t="s">
        <v>342</v>
      </c>
      <c r="C187" s="47">
        <v>63.305399999999999</v>
      </c>
      <c r="D187" s="87" t="s">
        <v>35486</v>
      </c>
      <c r="E187" s="87" t="s">
        <v>10245</v>
      </c>
      <c r="F187" s="87">
        <v>21.42</v>
      </c>
      <c r="G187" s="87"/>
      <c r="H187" s="47"/>
      <c r="I187" s="120">
        <v>1</v>
      </c>
      <c r="J187" s="120">
        <v>0</v>
      </c>
    </row>
    <row r="188" spans="1:10" ht="15" customHeight="1">
      <c r="A188" s="46" t="s">
        <v>339</v>
      </c>
      <c r="B188" s="46" t="s">
        <v>340</v>
      </c>
      <c r="C188" s="47">
        <v>45.088000000000001</v>
      </c>
      <c r="D188" s="87" t="s">
        <v>10244</v>
      </c>
      <c r="E188" s="87" t="s">
        <v>10244</v>
      </c>
      <c r="F188" s="87">
        <v>32.130000000000003</v>
      </c>
      <c r="G188" s="87"/>
      <c r="H188" s="47"/>
      <c r="I188" s="120">
        <v>3</v>
      </c>
      <c r="J188" s="120">
        <v>0</v>
      </c>
    </row>
    <row r="189" spans="1:10" ht="15" customHeight="1">
      <c r="A189" s="46" t="s">
        <v>276</v>
      </c>
      <c r="B189" s="46" t="s">
        <v>277</v>
      </c>
      <c r="C189" s="47">
        <v>4.3517999999999999</v>
      </c>
      <c r="D189" s="87" t="s">
        <v>35487</v>
      </c>
      <c r="E189" s="87" t="s">
        <v>10244</v>
      </c>
      <c r="F189" s="87">
        <v>30.240000000000002</v>
      </c>
      <c r="G189" s="87"/>
      <c r="H189" s="47"/>
      <c r="I189" s="120">
        <v>10</v>
      </c>
      <c r="J189" s="120">
        <v>0</v>
      </c>
    </row>
    <row r="190" spans="1:10" ht="15" customHeight="1">
      <c r="A190" s="46" t="s">
        <v>162</v>
      </c>
      <c r="B190" s="46" t="s">
        <v>31903</v>
      </c>
      <c r="C190" s="47">
        <v>4.3517999999999999</v>
      </c>
      <c r="D190" s="87" t="s">
        <v>321</v>
      </c>
      <c r="E190" s="87" t="s">
        <v>321</v>
      </c>
      <c r="F190" s="87">
        <v>48.194999999999993</v>
      </c>
      <c r="G190" s="87"/>
      <c r="H190" s="47"/>
      <c r="I190" s="120">
        <v>10</v>
      </c>
      <c r="J190" s="120">
        <v>0</v>
      </c>
    </row>
    <row r="191" spans="1:10" ht="15" customHeight="1">
      <c r="A191" s="46" t="s">
        <v>157</v>
      </c>
      <c r="B191" s="46" t="s">
        <v>31909</v>
      </c>
      <c r="C191" s="47">
        <v>60.724600000000002</v>
      </c>
      <c r="D191" s="87" t="s">
        <v>323</v>
      </c>
      <c r="E191" s="87" t="s">
        <v>321</v>
      </c>
      <c r="F191" s="87">
        <v>44.981999999999999</v>
      </c>
      <c r="G191" s="87"/>
      <c r="H191" s="47"/>
      <c r="I191" s="120">
        <v>82</v>
      </c>
      <c r="J191" s="120">
        <v>0</v>
      </c>
    </row>
    <row r="192" spans="1:10" ht="15" customHeight="1">
      <c r="A192" s="46" t="s">
        <v>174</v>
      </c>
      <c r="B192" s="46" t="s">
        <v>31908</v>
      </c>
      <c r="C192" s="47">
        <v>84.761200000000002</v>
      </c>
      <c r="D192" s="87" t="s">
        <v>324</v>
      </c>
      <c r="E192" s="87" t="s">
        <v>321</v>
      </c>
      <c r="F192" s="87">
        <v>42.84</v>
      </c>
      <c r="G192" s="87"/>
      <c r="H192" s="47"/>
      <c r="I192" s="120">
        <v>4</v>
      </c>
      <c r="J192" s="120">
        <v>0</v>
      </c>
    </row>
    <row r="193" spans="1:10" ht="15" customHeight="1">
      <c r="A193" s="46" t="s">
        <v>227</v>
      </c>
      <c r="B193" s="46" t="s">
        <v>31907</v>
      </c>
      <c r="C193" s="47">
        <v>91.086799999999997</v>
      </c>
      <c r="D193" s="87" t="s">
        <v>325</v>
      </c>
      <c r="E193" s="87" t="s">
        <v>321</v>
      </c>
      <c r="F193" s="87">
        <v>39.626999999999995</v>
      </c>
      <c r="G193" s="87"/>
      <c r="H193" s="47"/>
      <c r="I193" s="120">
        <v>12</v>
      </c>
      <c r="J193" s="120">
        <v>0</v>
      </c>
    </row>
    <row r="194" spans="1:10" ht="15" customHeight="1">
      <c r="A194" s="46" t="s">
        <v>274</v>
      </c>
      <c r="B194" s="46" t="s">
        <v>31905</v>
      </c>
      <c r="C194" s="47">
        <v>48.073599999999999</v>
      </c>
      <c r="D194" s="87" t="s">
        <v>326</v>
      </c>
      <c r="E194" s="87" t="s">
        <v>326</v>
      </c>
      <c r="F194" s="87">
        <v>96.508124999999993</v>
      </c>
      <c r="G194" s="87"/>
      <c r="H194" s="47"/>
      <c r="I194" s="120">
        <v>23</v>
      </c>
      <c r="J194" s="120">
        <v>0</v>
      </c>
    </row>
    <row r="195" spans="1:10" ht="15" customHeight="1">
      <c r="A195" s="46" t="s">
        <v>315</v>
      </c>
      <c r="B195" s="46" t="s">
        <v>31906</v>
      </c>
      <c r="C195" s="47">
        <v>45.543399999999998</v>
      </c>
      <c r="D195" s="87" t="s">
        <v>327</v>
      </c>
      <c r="E195" s="87" t="s">
        <v>326</v>
      </c>
      <c r="F195" s="87">
        <v>82.285875000000004</v>
      </c>
      <c r="G195" s="87"/>
      <c r="H195" s="47"/>
      <c r="I195" s="120">
        <v>30</v>
      </c>
      <c r="J195" s="120">
        <v>0</v>
      </c>
    </row>
    <row r="196" spans="1:10" ht="15" customHeight="1">
      <c r="A196" s="46" t="s">
        <v>428</v>
      </c>
      <c r="B196" s="46" t="s">
        <v>429</v>
      </c>
      <c r="C196" s="47">
        <v>39.218000000000004</v>
      </c>
      <c r="D196" s="87" t="s">
        <v>328</v>
      </c>
      <c r="E196" s="87" t="s">
        <v>326</v>
      </c>
      <c r="F196" s="87">
        <v>91.42874999999998</v>
      </c>
      <c r="G196" s="87"/>
      <c r="H196" s="47"/>
      <c r="I196" s="120">
        <v>5</v>
      </c>
      <c r="J196" s="120">
        <v>0</v>
      </c>
    </row>
    <row r="197" spans="1:10" ht="15" customHeight="1">
      <c r="A197" s="46" t="s">
        <v>34410</v>
      </c>
      <c r="B197" s="46" t="s">
        <v>34549</v>
      </c>
      <c r="C197" s="47">
        <v>33.398400000000002</v>
      </c>
      <c r="D197" s="87" t="s">
        <v>331</v>
      </c>
      <c r="E197" s="87" t="s">
        <v>326</v>
      </c>
      <c r="F197" s="87">
        <v>86.857312499999992</v>
      </c>
      <c r="G197" s="87"/>
      <c r="H197" s="47"/>
      <c r="I197" s="120">
        <v>0</v>
      </c>
      <c r="J197" s="120">
        <v>0</v>
      </c>
    </row>
    <row r="198" spans="1:10" ht="15" customHeight="1">
      <c r="A198" s="46" t="s">
        <v>424</v>
      </c>
      <c r="B198" s="46" t="s">
        <v>425</v>
      </c>
      <c r="C198" s="47">
        <v>73.375399999999999</v>
      </c>
      <c r="D198" s="87" t="s">
        <v>334</v>
      </c>
      <c r="E198" s="87" t="s">
        <v>334</v>
      </c>
      <c r="F198" s="87">
        <v>23.940000000000005</v>
      </c>
      <c r="G198" s="87"/>
      <c r="H198" s="47"/>
      <c r="I198" s="120">
        <v>1</v>
      </c>
      <c r="J198" s="120">
        <v>0</v>
      </c>
    </row>
    <row r="199" spans="1:10" ht="15" customHeight="1">
      <c r="A199" s="46" t="s">
        <v>421</v>
      </c>
      <c r="B199" s="46" t="s">
        <v>422</v>
      </c>
      <c r="C199" s="47">
        <v>63.254600000000003</v>
      </c>
      <c r="D199" s="87" t="s">
        <v>337</v>
      </c>
      <c r="E199" s="87" t="s">
        <v>337</v>
      </c>
      <c r="F199" s="87">
        <v>31.0212</v>
      </c>
      <c r="G199" s="87"/>
      <c r="H199" s="47"/>
      <c r="I199" s="120">
        <v>1</v>
      </c>
      <c r="J199" s="120">
        <v>0</v>
      </c>
    </row>
    <row r="200" spans="1:10" ht="15" customHeight="1">
      <c r="A200" s="46" t="s">
        <v>418</v>
      </c>
      <c r="B200" s="46" t="s">
        <v>419</v>
      </c>
      <c r="C200" s="47">
        <v>70.845200000000006</v>
      </c>
      <c r="D200" s="87" t="s">
        <v>5411</v>
      </c>
      <c r="E200" s="87" t="s">
        <v>5411</v>
      </c>
      <c r="F200" s="87">
        <v>3.6125837999999995</v>
      </c>
      <c r="G200" s="87"/>
      <c r="H200" s="47"/>
      <c r="I200" s="120">
        <v>2</v>
      </c>
      <c r="J200" s="120">
        <v>0</v>
      </c>
    </row>
    <row r="201" spans="1:10" ht="15" customHeight="1">
      <c r="A201" s="46" t="s">
        <v>415</v>
      </c>
      <c r="B201" s="46" t="s">
        <v>35945</v>
      </c>
      <c r="C201" s="47">
        <v>9.0630000000000006</v>
      </c>
      <c r="D201" s="87" t="s">
        <v>5391</v>
      </c>
      <c r="E201" s="87" t="s">
        <v>5391</v>
      </c>
      <c r="F201" s="87">
        <v>3.9062897999999997</v>
      </c>
      <c r="G201" s="87"/>
      <c r="H201" s="47"/>
      <c r="I201" s="120">
        <v>22</v>
      </c>
      <c r="J201" s="120">
        <v>0</v>
      </c>
    </row>
    <row r="202" spans="1:10" ht="15" customHeight="1">
      <c r="A202" s="46" t="s">
        <v>413</v>
      </c>
      <c r="B202" s="46" t="s">
        <v>31904</v>
      </c>
      <c r="C202" s="47">
        <v>9.0630000000000006</v>
      </c>
      <c r="D202" s="87" t="s">
        <v>5487</v>
      </c>
      <c r="E202" s="87" t="s">
        <v>5487</v>
      </c>
      <c r="F202" s="87">
        <v>3.2013954</v>
      </c>
      <c r="G202" s="87"/>
      <c r="H202" s="47"/>
      <c r="I202" s="120">
        <v>24</v>
      </c>
      <c r="J202" s="120">
        <v>0</v>
      </c>
    </row>
    <row r="203" spans="1:10" ht="15" customHeight="1">
      <c r="A203" s="46" t="s">
        <v>406</v>
      </c>
      <c r="B203" s="46" t="s">
        <v>407</v>
      </c>
      <c r="C203" s="47">
        <v>25.0488</v>
      </c>
      <c r="D203" s="87" t="s">
        <v>5608</v>
      </c>
      <c r="E203" s="87" t="s">
        <v>5608</v>
      </c>
      <c r="F203" s="87">
        <v>5.8741200000000013</v>
      </c>
      <c r="G203" s="87"/>
      <c r="H203" s="47"/>
      <c r="I203" s="120">
        <v>37</v>
      </c>
      <c r="J203" s="120">
        <v>0</v>
      </c>
    </row>
    <row r="204" spans="1:10" ht="15" customHeight="1">
      <c r="A204" s="46" t="s">
        <v>403</v>
      </c>
      <c r="B204" s="46" t="s">
        <v>404</v>
      </c>
      <c r="C204" s="47">
        <v>36.687800000000003</v>
      </c>
      <c r="D204" s="87" t="s">
        <v>343</v>
      </c>
      <c r="E204" s="87" t="s">
        <v>343</v>
      </c>
      <c r="F204" s="87">
        <v>7.5145999999999997</v>
      </c>
      <c r="G204" s="87"/>
      <c r="H204" s="47"/>
      <c r="I204" s="120">
        <v>0</v>
      </c>
      <c r="J204" s="120">
        <v>0</v>
      </c>
    </row>
    <row r="205" spans="1:10" ht="15" customHeight="1">
      <c r="A205" s="46" t="s">
        <v>34511</v>
      </c>
      <c r="B205" s="46" t="s">
        <v>34665</v>
      </c>
      <c r="C205" s="47">
        <v>95.641199999999998</v>
      </c>
      <c r="D205" s="87" t="s">
        <v>346</v>
      </c>
      <c r="E205" s="87" t="s">
        <v>346</v>
      </c>
      <c r="F205" s="87">
        <v>4.5289999999999999</v>
      </c>
      <c r="G205" s="87"/>
      <c r="H205" s="47"/>
      <c r="I205" s="120">
        <v>0</v>
      </c>
      <c r="J205" s="120">
        <v>0</v>
      </c>
    </row>
    <row r="206" spans="1:10" ht="15" customHeight="1">
      <c r="A206" s="46" t="s">
        <v>34512</v>
      </c>
      <c r="B206" s="46" t="s">
        <v>34666</v>
      </c>
      <c r="C206" s="47">
        <v>86.532399999999996</v>
      </c>
      <c r="D206" s="87" t="s">
        <v>349</v>
      </c>
      <c r="E206" s="87" t="s">
        <v>349</v>
      </c>
      <c r="F206" s="87">
        <v>8.3244000000000025</v>
      </c>
      <c r="G206" s="87"/>
      <c r="H206" s="47"/>
      <c r="I206" s="120">
        <v>0</v>
      </c>
      <c r="J206" s="120">
        <v>0</v>
      </c>
    </row>
    <row r="207" spans="1:10" ht="15" customHeight="1">
      <c r="A207" s="46" t="s">
        <v>34513</v>
      </c>
      <c r="B207" s="46" t="s">
        <v>34667</v>
      </c>
      <c r="C207" s="47">
        <v>30.058599999999998</v>
      </c>
      <c r="D207" s="87" t="s">
        <v>30335</v>
      </c>
      <c r="E207" s="87" t="s">
        <v>30335</v>
      </c>
      <c r="F207" s="87">
        <v>9.3240000000000016</v>
      </c>
      <c r="G207" s="87"/>
      <c r="H207" s="47"/>
      <c r="I207" s="120">
        <v>0</v>
      </c>
      <c r="J207" s="120">
        <v>0</v>
      </c>
    </row>
    <row r="208" spans="1:10" ht="15" customHeight="1">
      <c r="A208" s="46" t="s">
        <v>383</v>
      </c>
      <c r="B208" s="46" t="s">
        <v>384</v>
      </c>
      <c r="C208" s="47">
        <v>45.543399999999998</v>
      </c>
      <c r="D208" s="87" t="s">
        <v>30333</v>
      </c>
      <c r="E208" s="87" t="s">
        <v>30333</v>
      </c>
      <c r="F208" s="87">
        <v>8.8199999999999985</v>
      </c>
      <c r="G208" s="87"/>
      <c r="H208" s="47"/>
      <c r="I208" s="120">
        <v>1</v>
      </c>
      <c r="J208" s="120">
        <v>0</v>
      </c>
    </row>
    <row r="209" spans="1:10" ht="15" customHeight="1">
      <c r="A209" s="46" t="s">
        <v>304</v>
      </c>
      <c r="B209" s="46" t="s">
        <v>31910</v>
      </c>
      <c r="C209" s="47">
        <v>12.145</v>
      </c>
      <c r="D209" s="87" t="s">
        <v>20073</v>
      </c>
      <c r="E209" s="87" t="s">
        <v>20073</v>
      </c>
      <c r="F209" s="87">
        <v>226.75237200000004</v>
      </c>
      <c r="G209" s="87"/>
      <c r="H209" s="47"/>
      <c r="I209" s="120">
        <v>28</v>
      </c>
      <c r="J209" s="120">
        <v>0</v>
      </c>
    </row>
    <row r="210" spans="1:10" ht="15" customHeight="1">
      <c r="A210" s="46" t="s">
        <v>490</v>
      </c>
      <c r="B210" s="46" t="s">
        <v>491</v>
      </c>
      <c r="C210" s="47">
        <v>7.2869999999999999</v>
      </c>
      <c r="D210" s="87" t="s">
        <v>26647</v>
      </c>
      <c r="E210" s="87" t="s">
        <v>26647</v>
      </c>
      <c r="F210" s="87">
        <v>7.1341200000000011</v>
      </c>
      <c r="G210" s="87"/>
      <c r="H210" s="47"/>
      <c r="I210" s="120">
        <v>18</v>
      </c>
      <c r="J210" s="120">
        <v>0</v>
      </c>
    </row>
    <row r="211" spans="1:10" ht="15" customHeight="1">
      <c r="A211" s="46" t="s">
        <v>487</v>
      </c>
      <c r="B211" s="46" t="s">
        <v>488</v>
      </c>
      <c r="C211" s="47">
        <v>7.2869999999999999</v>
      </c>
      <c r="D211" s="87" t="s">
        <v>26645</v>
      </c>
      <c r="E211" s="87" t="s">
        <v>26645</v>
      </c>
      <c r="F211" s="87">
        <v>7.2232965</v>
      </c>
      <c r="G211" s="87"/>
      <c r="H211" s="47"/>
      <c r="I211" s="120">
        <v>50</v>
      </c>
      <c r="J211" s="120">
        <v>0</v>
      </c>
    </row>
    <row r="212" spans="1:10" ht="15" customHeight="1">
      <c r="A212" s="46" t="s">
        <v>484</v>
      </c>
      <c r="B212" s="46" t="s">
        <v>485</v>
      </c>
      <c r="C212" s="47">
        <v>7.6879999999999997</v>
      </c>
      <c r="D212" s="87" t="s">
        <v>26643</v>
      </c>
      <c r="E212" s="87" t="s">
        <v>26643</v>
      </c>
      <c r="F212" s="87">
        <v>2.0663999999999998</v>
      </c>
      <c r="G212" s="87"/>
      <c r="H212" s="47"/>
      <c r="I212" s="120">
        <v>33</v>
      </c>
      <c r="J212" s="120">
        <v>0</v>
      </c>
    </row>
    <row r="213" spans="1:10" ht="15" customHeight="1">
      <c r="A213" s="46" t="s">
        <v>481</v>
      </c>
      <c r="B213" s="46" t="s">
        <v>482</v>
      </c>
      <c r="C213" s="47">
        <v>7.2869999999999999</v>
      </c>
      <c r="D213" s="87" t="s">
        <v>26641</v>
      </c>
      <c r="E213" s="87" t="s">
        <v>26641</v>
      </c>
      <c r="F213" s="87">
        <v>3.646093500000001</v>
      </c>
      <c r="G213" s="87"/>
      <c r="H213" s="47"/>
      <c r="I213" s="120">
        <v>45</v>
      </c>
      <c r="J213" s="120">
        <v>0</v>
      </c>
    </row>
    <row r="214" spans="1:10" ht="15" customHeight="1">
      <c r="A214" s="46" t="s">
        <v>478</v>
      </c>
      <c r="B214" s="46" t="s">
        <v>479</v>
      </c>
      <c r="C214" s="47">
        <v>7.6879999999999997</v>
      </c>
      <c r="D214" s="87" t="s">
        <v>26639</v>
      </c>
      <c r="E214" s="87" t="s">
        <v>26639</v>
      </c>
      <c r="F214" s="87">
        <v>1.4671124999999998</v>
      </c>
      <c r="G214" s="87"/>
      <c r="H214" s="47"/>
      <c r="I214" s="120">
        <v>12</v>
      </c>
      <c r="J214" s="120">
        <v>0</v>
      </c>
    </row>
    <row r="215" spans="1:10" ht="15" customHeight="1">
      <c r="A215" s="46" t="s">
        <v>475</v>
      </c>
      <c r="B215" s="46" t="s">
        <v>476</v>
      </c>
      <c r="C215" s="47">
        <v>7.2869999999999999</v>
      </c>
      <c r="D215" s="87" t="s">
        <v>26637</v>
      </c>
      <c r="E215" s="87" t="s">
        <v>26637</v>
      </c>
      <c r="F215" s="87">
        <v>1.3860000000000001</v>
      </c>
      <c r="G215" s="87"/>
      <c r="H215" s="47"/>
      <c r="I215" s="120">
        <v>60</v>
      </c>
      <c r="J215" s="120">
        <v>0</v>
      </c>
    </row>
    <row r="216" spans="1:10" ht="15" customHeight="1">
      <c r="A216" s="46" t="s">
        <v>472</v>
      </c>
      <c r="B216" s="46" t="s">
        <v>473</v>
      </c>
      <c r="C216" s="47">
        <v>5.0830000000000002</v>
      </c>
      <c r="D216" s="87" t="s">
        <v>352</v>
      </c>
      <c r="E216" s="87" t="s">
        <v>352</v>
      </c>
      <c r="F216" s="87">
        <v>12.119624999999999</v>
      </c>
      <c r="G216" s="87"/>
      <c r="H216" s="47"/>
      <c r="I216" s="120">
        <v>36</v>
      </c>
      <c r="J216" s="120">
        <v>0</v>
      </c>
    </row>
    <row r="217" spans="1:10" ht="15" customHeight="1">
      <c r="A217" s="46" t="s">
        <v>470</v>
      </c>
      <c r="B217" s="46" t="s">
        <v>467</v>
      </c>
      <c r="C217" s="47">
        <v>5.7434000000000003</v>
      </c>
      <c r="D217" s="87" t="s">
        <v>355</v>
      </c>
      <c r="E217" s="87" t="s">
        <v>352</v>
      </c>
      <c r="F217" s="87">
        <v>10.907662500000001</v>
      </c>
      <c r="G217" s="87"/>
      <c r="H217" s="47"/>
      <c r="I217" s="120">
        <v>62</v>
      </c>
      <c r="J217" s="120">
        <v>0</v>
      </c>
    </row>
    <row r="218" spans="1:10" ht="15" customHeight="1">
      <c r="A218" s="46" t="s">
        <v>463</v>
      </c>
      <c r="B218" s="46" t="s">
        <v>464</v>
      </c>
      <c r="C218" s="47">
        <v>8.6532</v>
      </c>
      <c r="D218" s="87" t="s">
        <v>358</v>
      </c>
      <c r="E218" s="87" t="s">
        <v>352</v>
      </c>
      <c r="F218" s="87">
        <v>10.333575000000002</v>
      </c>
      <c r="G218" s="87"/>
      <c r="H218" s="47"/>
      <c r="I218" s="120">
        <v>22</v>
      </c>
      <c r="J218" s="120">
        <v>0</v>
      </c>
    </row>
    <row r="219" spans="1:10" ht="15" customHeight="1">
      <c r="A219" s="46" t="s">
        <v>461</v>
      </c>
      <c r="B219" s="46" t="s">
        <v>35947</v>
      </c>
      <c r="C219" s="47">
        <v>8.9911999999999992</v>
      </c>
      <c r="D219" s="87" t="s">
        <v>361</v>
      </c>
      <c r="E219" s="87" t="s">
        <v>352</v>
      </c>
      <c r="F219" s="87">
        <v>11.48175</v>
      </c>
      <c r="G219" s="87"/>
      <c r="H219" s="47"/>
      <c r="I219" s="120">
        <v>20</v>
      </c>
      <c r="J219" s="120">
        <v>0</v>
      </c>
    </row>
    <row r="220" spans="1:10" ht="15" customHeight="1">
      <c r="A220" s="46" t="s">
        <v>459</v>
      </c>
      <c r="B220" s="46" t="s">
        <v>35946</v>
      </c>
      <c r="C220" s="47">
        <v>8.9911999999999992</v>
      </c>
      <c r="D220" s="87" t="s">
        <v>5405</v>
      </c>
      <c r="E220" s="87" t="s">
        <v>5405</v>
      </c>
      <c r="F220" s="87">
        <v>5.0517432000000007</v>
      </c>
      <c r="G220" s="87"/>
      <c r="H220" s="47"/>
      <c r="I220" s="120">
        <v>89</v>
      </c>
      <c r="J220" s="120">
        <v>0</v>
      </c>
    </row>
    <row r="221" spans="1:10" ht="15" customHeight="1">
      <c r="A221" s="46" t="s">
        <v>456</v>
      </c>
      <c r="B221" s="46" t="s">
        <v>457</v>
      </c>
      <c r="C221" s="47">
        <v>2.6061999999999999</v>
      </c>
      <c r="D221" s="87" t="s">
        <v>5615</v>
      </c>
      <c r="E221" s="87" t="s">
        <v>5615</v>
      </c>
      <c r="F221" s="87">
        <v>8.8939997999999996</v>
      </c>
      <c r="G221" s="87"/>
      <c r="H221" s="47"/>
      <c r="I221" s="120">
        <v>15</v>
      </c>
      <c r="J221" s="120">
        <v>0</v>
      </c>
    </row>
    <row r="222" spans="1:10" ht="15" customHeight="1">
      <c r="A222" s="46" t="s">
        <v>453</v>
      </c>
      <c r="B222" s="46" t="s">
        <v>454</v>
      </c>
      <c r="C222" s="47">
        <v>3.9091999999999998</v>
      </c>
      <c r="D222" s="87" t="s">
        <v>14677</v>
      </c>
      <c r="E222" s="87" t="s">
        <v>14677</v>
      </c>
      <c r="F222" s="87">
        <v>2.4543999999999997</v>
      </c>
      <c r="G222" s="87"/>
      <c r="H222" s="47"/>
      <c r="I222" s="120">
        <v>44</v>
      </c>
      <c r="J222" s="120">
        <v>0</v>
      </c>
    </row>
    <row r="223" spans="1:10" ht="15" customHeight="1">
      <c r="A223" s="46" t="s">
        <v>443</v>
      </c>
      <c r="B223" s="46" t="s">
        <v>444</v>
      </c>
      <c r="C223" s="47">
        <v>9.4494000000000007</v>
      </c>
      <c r="D223" s="87" t="s">
        <v>364</v>
      </c>
      <c r="E223" s="87" t="s">
        <v>364</v>
      </c>
      <c r="F223" s="87">
        <v>44.188199999999995</v>
      </c>
      <c r="G223" s="87"/>
      <c r="H223" s="47"/>
      <c r="I223" s="120">
        <v>1985</v>
      </c>
      <c r="J223" s="120">
        <v>0</v>
      </c>
    </row>
    <row r="224" spans="1:10" ht="15" customHeight="1">
      <c r="A224" s="46" t="s">
        <v>440</v>
      </c>
      <c r="B224" s="46" t="s">
        <v>441</v>
      </c>
      <c r="C224" s="47">
        <v>9.4494000000000007</v>
      </c>
      <c r="D224" s="87" t="s">
        <v>373</v>
      </c>
      <c r="E224" s="87" t="s">
        <v>373</v>
      </c>
      <c r="F224" s="87">
        <v>99.039780000000007</v>
      </c>
      <c r="G224" s="87"/>
      <c r="H224" s="47"/>
      <c r="I224" s="120">
        <v>1951</v>
      </c>
      <c r="J224" s="120">
        <v>0</v>
      </c>
    </row>
    <row r="225" spans="1:10" ht="15" customHeight="1">
      <c r="A225" s="46" t="s">
        <v>31911</v>
      </c>
      <c r="B225" s="46" t="s">
        <v>31912</v>
      </c>
      <c r="C225" s="47">
        <v>461.7568</v>
      </c>
      <c r="D225" s="87" t="s">
        <v>382</v>
      </c>
      <c r="E225" s="87" t="s">
        <v>382</v>
      </c>
      <c r="F225" s="87">
        <v>200.0376</v>
      </c>
      <c r="G225" s="87"/>
      <c r="H225" s="47"/>
      <c r="I225" s="120">
        <v>2</v>
      </c>
      <c r="J225" s="120">
        <v>0</v>
      </c>
    </row>
    <row r="226" spans="1:10" ht="15" customHeight="1">
      <c r="A226" s="46" t="s">
        <v>31913</v>
      </c>
      <c r="B226" s="46" t="s">
        <v>31914</v>
      </c>
      <c r="C226" s="47">
        <v>237.87899999999999</v>
      </c>
      <c r="D226" s="87" t="s">
        <v>385</v>
      </c>
      <c r="E226" s="87" t="s">
        <v>385</v>
      </c>
      <c r="F226" s="87">
        <v>209.78999999999996</v>
      </c>
      <c r="G226" s="87"/>
      <c r="H226" s="47"/>
      <c r="I226" s="120">
        <v>2</v>
      </c>
      <c r="J226" s="120">
        <v>0</v>
      </c>
    </row>
    <row r="227" spans="1:10" ht="15" customHeight="1">
      <c r="A227" s="46" t="s">
        <v>539</v>
      </c>
      <c r="B227" s="46" t="s">
        <v>540</v>
      </c>
      <c r="C227" s="47">
        <v>76.680199999999999</v>
      </c>
      <c r="D227" s="87" t="s">
        <v>386</v>
      </c>
      <c r="E227" s="87" t="s">
        <v>385</v>
      </c>
      <c r="F227" s="87">
        <v>209.78999999999996</v>
      </c>
      <c r="G227" s="87"/>
      <c r="H227" s="47"/>
      <c r="I227" s="120">
        <v>2</v>
      </c>
      <c r="J227" s="120">
        <v>0</v>
      </c>
    </row>
    <row r="228" spans="1:10" ht="15" customHeight="1">
      <c r="A228" s="46" t="s">
        <v>34444</v>
      </c>
      <c r="B228" s="46" t="s">
        <v>34601</v>
      </c>
      <c r="C228" s="47">
        <v>4.6622000000000003</v>
      </c>
      <c r="D228" s="87" t="s">
        <v>388</v>
      </c>
      <c r="E228" s="87" t="s">
        <v>388</v>
      </c>
      <c r="F228" s="87">
        <v>199.89584999999997</v>
      </c>
      <c r="G228" s="87"/>
      <c r="H228" s="47"/>
      <c r="I228" s="120">
        <v>0</v>
      </c>
      <c r="J228" s="120">
        <v>0</v>
      </c>
    </row>
    <row r="229" spans="1:10" ht="15" customHeight="1">
      <c r="A229" s="46" t="s">
        <v>34445</v>
      </c>
      <c r="B229" s="46" t="s">
        <v>34602</v>
      </c>
      <c r="C229" s="47">
        <v>5.3163999999999998</v>
      </c>
      <c r="D229" s="87" t="s">
        <v>389</v>
      </c>
      <c r="E229" s="87" t="s">
        <v>388</v>
      </c>
      <c r="F229" s="87">
        <v>177.68520000000001</v>
      </c>
      <c r="G229" s="87"/>
      <c r="H229" s="47"/>
      <c r="I229" s="120">
        <v>0</v>
      </c>
      <c r="J229" s="120">
        <v>0</v>
      </c>
    </row>
    <row r="230" spans="1:10" ht="15" customHeight="1">
      <c r="A230" s="46" t="s">
        <v>34446</v>
      </c>
      <c r="B230" s="46" t="s">
        <v>34603</v>
      </c>
      <c r="C230" s="47">
        <v>10.735200000000001</v>
      </c>
      <c r="D230" s="87" t="s">
        <v>390</v>
      </c>
      <c r="E230" s="87" t="s">
        <v>388</v>
      </c>
      <c r="F230" s="87">
        <v>164.35881000000001</v>
      </c>
      <c r="G230" s="87"/>
      <c r="H230" s="47"/>
      <c r="I230" s="120">
        <v>0</v>
      </c>
      <c r="J230" s="120">
        <v>0</v>
      </c>
    </row>
    <row r="231" spans="1:10" ht="15" customHeight="1">
      <c r="A231" s="46" t="s">
        <v>34447</v>
      </c>
      <c r="B231" s="46" t="s">
        <v>34604</v>
      </c>
      <c r="C231" s="47">
        <v>5.4904000000000002</v>
      </c>
      <c r="D231" s="87" t="s">
        <v>391</v>
      </c>
      <c r="E231" s="87" t="s">
        <v>388</v>
      </c>
      <c r="F231" s="87">
        <v>186.56945999999999</v>
      </c>
      <c r="G231" s="87"/>
      <c r="H231" s="47"/>
      <c r="I231" s="120">
        <v>0</v>
      </c>
      <c r="J231" s="120">
        <v>0</v>
      </c>
    </row>
    <row r="232" spans="1:10" ht="15" customHeight="1">
      <c r="A232" s="46" t="s">
        <v>34448</v>
      </c>
      <c r="B232" s="46" t="s">
        <v>34605</v>
      </c>
      <c r="C232" s="47">
        <v>8.3325999999999993</v>
      </c>
      <c r="D232" s="87" t="s">
        <v>2104</v>
      </c>
      <c r="E232" s="87" t="s">
        <v>2104</v>
      </c>
      <c r="F232" s="87">
        <v>29.937663000000008</v>
      </c>
      <c r="G232" s="87"/>
      <c r="H232" s="47"/>
      <c r="I232" s="120">
        <v>0</v>
      </c>
      <c r="J232" s="120">
        <v>0</v>
      </c>
    </row>
    <row r="233" spans="1:10" ht="15" customHeight="1">
      <c r="A233" s="46" t="s">
        <v>34449</v>
      </c>
      <c r="B233" s="46" t="s">
        <v>34606</v>
      </c>
      <c r="C233" s="47">
        <v>10.224</v>
      </c>
      <c r="D233" s="87" t="s">
        <v>35265</v>
      </c>
      <c r="E233" s="87" t="s">
        <v>2104</v>
      </c>
      <c r="F233" s="87">
        <v>26.767792800000002</v>
      </c>
      <c r="G233" s="87"/>
      <c r="H233" s="47"/>
      <c r="I233" s="120">
        <v>0</v>
      </c>
      <c r="J233" s="120">
        <v>0</v>
      </c>
    </row>
    <row r="234" spans="1:10" ht="15" customHeight="1">
      <c r="A234" s="46" t="s">
        <v>530</v>
      </c>
      <c r="B234" s="46" t="s">
        <v>531</v>
      </c>
      <c r="C234" s="47">
        <v>6.3798000000000004</v>
      </c>
      <c r="D234" s="87" t="s">
        <v>393</v>
      </c>
      <c r="E234" s="87" t="s">
        <v>393</v>
      </c>
      <c r="F234" s="87">
        <v>27.070399999999999</v>
      </c>
      <c r="G234" s="87"/>
      <c r="H234" s="47"/>
      <c r="I234" s="120">
        <v>3</v>
      </c>
      <c r="J234" s="120">
        <v>0</v>
      </c>
    </row>
    <row r="235" spans="1:10" ht="15" customHeight="1">
      <c r="A235" s="46" t="s">
        <v>34450</v>
      </c>
      <c r="B235" s="46" t="s">
        <v>34607</v>
      </c>
      <c r="C235" s="47">
        <v>10.7148</v>
      </c>
      <c r="D235" s="87" t="s">
        <v>394</v>
      </c>
      <c r="E235" s="87" t="s">
        <v>394</v>
      </c>
      <c r="F235" s="87">
        <v>29.487000000000002</v>
      </c>
      <c r="G235" s="87"/>
      <c r="H235" s="47"/>
      <c r="I235" s="120">
        <v>0</v>
      </c>
      <c r="J235" s="120">
        <v>0</v>
      </c>
    </row>
    <row r="236" spans="1:10" ht="15" customHeight="1">
      <c r="A236" s="46" t="s">
        <v>34451</v>
      </c>
      <c r="B236" s="46" t="s">
        <v>34608</v>
      </c>
      <c r="C236" s="47">
        <v>5.3163999999999998</v>
      </c>
      <c r="D236" s="87" t="s">
        <v>405</v>
      </c>
      <c r="E236" s="87" t="s">
        <v>405</v>
      </c>
      <c r="F236" s="87">
        <v>3.9871999999999996</v>
      </c>
      <c r="G236" s="87"/>
      <c r="H236" s="47"/>
      <c r="I236" s="120">
        <v>0</v>
      </c>
      <c r="J236" s="120">
        <v>0</v>
      </c>
    </row>
    <row r="237" spans="1:10" ht="15" customHeight="1">
      <c r="A237" s="46" t="s">
        <v>34452</v>
      </c>
      <c r="B237" s="46" t="s">
        <v>34609</v>
      </c>
      <c r="C237" s="47">
        <v>194.59379999999999</v>
      </c>
      <c r="D237" s="87" t="s">
        <v>408</v>
      </c>
      <c r="E237" s="87" t="s">
        <v>408</v>
      </c>
      <c r="F237" s="87">
        <v>6.7664000000000009</v>
      </c>
      <c r="G237" s="87"/>
      <c r="H237" s="47"/>
      <c r="I237" s="120">
        <v>0</v>
      </c>
      <c r="J237" s="120">
        <v>0</v>
      </c>
    </row>
    <row r="238" spans="1:10" ht="15" customHeight="1">
      <c r="A238" s="46" t="s">
        <v>34455</v>
      </c>
      <c r="B238" s="46" t="s">
        <v>34611</v>
      </c>
      <c r="C238" s="47">
        <v>5.7560000000000002</v>
      </c>
      <c r="D238" s="87" t="s">
        <v>409</v>
      </c>
      <c r="E238" s="87" t="s">
        <v>409</v>
      </c>
      <c r="F238" s="87">
        <v>295.52080000000007</v>
      </c>
      <c r="G238" s="87"/>
      <c r="H238" s="47"/>
      <c r="I238" s="120">
        <v>0</v>
      </c>
      <c r="J238" s="120">
        <v>0</v>
      </c>
    </row>
    <row r="239" spans="1:10" ht="15" customHeight="1">
      <c r="A239" s="46" t="s">
        <v>34456</v>
      </c>
      <c r="B239" s="46" t="s">
        <v>34612</v>
      </c>
      <c r="C239" s="47">
        <v>6.3693999999999997</v>
      </c>
      <c r="D239" s="87" t="s">
        <v>410</v>
      </c>
      <c r="E239" s="87" t="s">
        <v>410</v>
      </c>
      <c r="F239" s="87">
        <v>12.829800000000002</v>
      </c>
      <c r="G239" s="87"/>
      <c r="H239" s="47"/>
      <c r="I239" s="120">
        <v>0</v>
      </c>
      <c r="J239" s="120">
        <v>0</v>
      </c>
    </row>
    <row r="240" spans="1:10" ht="15" customHeight="1">
      <c r="A240" s="46" t="s">
        <v>34457</v>
      </c>
      <c r="B240" s="46" t="s">
        <v>34613</v>
      </c>
      <c r="C240" s="47">
        <v>4.6214000000000004</v>
      </c>
      <c r="D240" s="87" t="s">
        <v>410</v>
      </c>
      <c r="E240" s="87" t="s">
        <v>410</v>
      </c>
      <c r="F240" s="87">
        <v>12.829800000000002</v>
      </c>
      <c r="G240" s="87"/>
      <c r="H240" s="47"/>
      <c r="I240" s="120">
        <v>0</v>
      </c>
      <c r="J240" s="120">
        <v>0</v>
      </c>
    </row>
    <row r="241" spans="1:10" ht="15" customHeight="1">
      <c r="A241" s="46" t="s">
        <v>31915</v>
      </c>
      <c r="B241" s="46" t="s">
        <v>31916</v>
      </c>
      <c r="C241" s="47">
        <v>169.9744</v>
      </c>
      <c r="D241" s="87" t="s">
        <v>31478</v>
      </c>
      <c r="E241" s="87" t="s">
        <v>31478</v>
      </c>
      <c r="F241" s="87">
        <v>8.241344999999999</v>
      </c>
      <c r="G241" s="87"/>
      <c r="H241" s="47"/>
      <c r="I241" s="120">
        <v>3</v>
      </c>
      <c r="J241" s="120">
        <v>0</v>
      </c>
    </row>
    <row r="242" spans="1:10" ht="15" customHeight="1">
      <c r="A242" s="46" t="s">
        <v>521</v>
      </c>
      <c r="B242" s="46" t="s">
        <v>522</v>
      </c>
      <c r="C242" s="47">
        <v>61.344200000000001</v>
      </c>
      <c r="D242" s="87" t="s">
        <v>35583</v>
      </c>
      <c r="E242" s="87" t="s">
        <v>31478</v>
      </c>
      <c r="F242" s="87">
        <v>7.3622682000000008</v>
      </c>
      <c r="G242" s="87"/>
      <c r="H242" s="47"/>
      <c r="I242" s="120">
        <v>1</v>
      </c>
      <c r="J242" s="120">
        <v>0</v>
      </c>
    </row>
    <row r="243" spans="1:10" ht="15" customHeight="1">
      <c r="A243" s="46" t="s">
        <v>518</v>
      </c>
      <c r="B243" s="46" t="s">
        <v>519</v>
      </c>
      <c r="C243" s="47">
        <v>4.8360000000000003</v>
      </c>
      <c r="D243" s="87" t="s">
        <v>412</v>
      </c>
      <c r="E243" s="87" t="s">
        <v>412</v>
      </c>
      <c r="F243" s="87">
        <v>1.5623999999999999E-2</v>
      </c>
      <c r="G243" s="87"/>
      <c r="H243" s="47"/>
      <c r="I243" s="120">
        <v>6</v>
      </c>
      <c r="J243" s="120">
        <v>0</v>
      </c>
    </row>
    <row r="244" spans="1:10" ht="15" customHeight="1">
      <c r="A244" s="46" t="s">
        <v>515</v>
      </c>
      <c r="B244" s="46" t="s">
        <v>516</v>
      </c>
      <c r="C244" s="47">
        <v>2.423</v>
      </c>
      <c r="D244" s="87" t="s">
        <v>414</v>
      </c>
      <c r="E244" s="87" t="s">
        <v>414</v>
      </c>
      <c r="F244" s="87">
        <v>2.0160000000000001E-2</v>
      </c>
      <c r="G244" s="87"/>
      <c r="H244" s="47"/>
      <c r="I244" s="120">
        <v>7</v>
      </c>
      <c r="J244" s="120">
        <v>0</v>
      </c>
    </row>
    <row r="245" spans="1:10" ht="15" customHeight="1">
      <c r="A245" s="46" t="s">
        <v>512</v>
      </c>
      <c r="B245" s="46" t="s">
        <v>513</v>
      </c>
      <c r="C245" s="47">
        <v>4.5087999999999999</v>
      </c>
      <c r="D245" s="87" t="s">
        <v>416</v>
      </c>
      <c r="E245" s="87" t="s">
        <v>416</v>
      </c>
      <c r="F245" s="87">
        <v>2.4191999999999998E-2</v>
      </c>
      <c r="G245" s="87"/>
      <c r="H245" s="47"/>
      <c r="I245" s="120">
        <v>9</v>
      </c>
      <c r="J245" s="120">
        <v>0</v>
      </c>
    </row>
    <row r="246" spans="1:10" ht="15" customHeight="1">
      <c r="A246" s="46" t="s">
        <v>509</v>
      </c>
      <c r="B246" s="46" t="s">
        <v>510</v>
      </c>
      <c r="C246" s="47">
        <v>4.0895999999999999</v>
      </c>
      <c r="D246" s="87" t="s">
        <v>417</v>
      </c>
      <c r="E246" s="87" t="s">
        <v>417</v>
      </c>
      <c r="F246" s="87">
        <v>3.2003999999999998E-2</v>
      </c>
      <c r="G246" s="87"/>
      <c r="H246" s="47"/>
      <c r="I246" s="120">
        <v>6</v>
      </c>
      <c r="J246" s="120">
        <v>0</v>
      </c>
    </row>
    <row r="247" spans="1:10" ht="15" customHeight="1">
      <c r="A247" s="46" t="s">
        <v>34472</v>
      </c>
      <c r="B247" s="46" t="s">
        <v>34628</v>
      </c>
      <c r="C247" s="47">
        <v>5.6436000000000002</v>
      </c>
      <c r="D247" s="87" t="s">
        <v>420</v>
      </c>
      <c r="E247" s="87" t="s">
        <v>420</v>
      </c>
      <c r="F247" s="87">
        <v>5.5440000000000003E-2</v>
      </c>
      <c r="G247" s="87"/>
      <c r="H247" s="47"/>
      <c r="I247" s="120">
        <v>0</v>
      </c>
      <c r="J247" s="120">
        <v>0</v>
      </c>
    </row>
    <row r="248" spans="1:10" ht="15" customHeight="1">
      <c r="A248" s="46" t="s">
        <v>34473</v>
      </c>
      <c r="B248" s="46" t="s">
        <v>34629</v>
      </c>
      <c r="C248" s="47">
        <v>4.5598000000000001</v>
      </c>
      <c r="D248" s="87" t="s">
        <v>423</v>
      </c>
      <c r="E248" s="87" t="s">
        <v>423</v>
      </c>
      <c r="F248" s="87">
        <v>6.5771999999999997E-2</v>
      </c>
      <c r="G248" s="87"/>
      <c r="H248" s="47"/>
      <c r="I248" s="120">
        <v>0</v>
      </c>
      <c r="J248" s="120">
        <v>0</v>
      </c>
    </row>
    <row r="249" spans="1:10" ht="15" customHeight="1">
      <c r="A249" s="46" t="s">
        <v>34476</v>
      </c>
      <c r="B249" s="46" t="s">
        <v>34632</v>
      </c>
      <c r="C249" s="47">
        <v>12.5244</v>
      </c>
      <c r="D249" s="87" t="s">
        <v>15017</v>
      </c>
      <c r="E249" s="87" t="s">
        <v>15017</v>
      </c>
      <c r="F249" s="87">
        <v>0.38178000000000001</v>
      </c>
      <c r="G249" s="87"/>
      <c r="H249" s="47"/>
      <c r="I249" s="120">
        <v>0</v>
      </c>
      <c r="J249" s="120">
        <v>0</v>
      </c>
    </row>
    <row r="250" spans="1:10" ht="15" customHeight="1">
      <c r="A250" s="46" t="s">
        <v>34477</v>
      </c>
      <c r="B250" s="46" t="s">
        <v>34633</v>
      </c>
      <c r="C250" s="47">
        <v>15.325799999999999</v>
      </c>
      <c r="D250" s="87" t="s">
        <v>426</v>
      </c>
      <c r="E250" s="87" t="s">
        <v>426</v>
      </c>
      <c r="F250" s="87">
        <v>41.6584</v>
      </c>
      <c r="G250" s="87"/>
      <c r="H250" s="47"/>
      <c r="I250" s="120">
        <v>0</v>
      </c>
      <c r="J250" s="120">
        <v>0</v>
      </c>
    </row>
    <row r="251" spans="1:10" ht="15" customHeight="1">
      <c r="A251" s="46" t="s">
        <v>34491</v>
      </c>
      <c r="B251" s="46" t="s">
        <v>34647</v>
      </c>
      <c r="C251" s="47">
        <v>411.00599999999997</v>
      </c>
      <c r="D251" s="87" t="s">
        <v>27070</v>
      </c>
      <c r="E251" s="87" t="s">
        <v>27070</v>
      </c>
      <c r="F251" s="87">
        <v>68.059600000000017</v>
      </c>
      <c r="G251" s="87"/>
      <c r="H251" s="47"/>
      <c r="I251" s="120">
        <v>0</v>
      </c>
      <c r="J251" s="120">
        <v>0</v>
      </c>
    </row>
    <row r="252" spans="1:10" ht="15" customHeight="1">
      <c r="A252" s="46" t="s">
        <v>503</v>
      </c>
      <c r="B252" s="46" t="s">
        <v>31921</v>
      </c>
      <c r="C252" s="47">
        <v>61.316400000000002</v>
      </c>
      <c r="D252" s="87" t="s">
        <v>27070</v>
      </c>
      <c r="E252" s="87" t="s">
        <v>27070</v>
      </c>
      <c r="F252" s="87">
        <v>68.059600000000017</v>
      </c>
      <c r="G252" s="87"/>
      <c r="H252" s="47"/>
      <c r="I252" s="120">
        <v>4</v>
      </c>
      <c r="J252" s="120">
        <v>0</v>
      </c>
    </row>
    <row r="253" spans="1:10" ht="15" customHeight="1">
      <c r="A253" s="46" t="s">
        <v>501</v>
      </c>
      <c r="B253" s="46" t="s">
        <v>502</v>
      </c>
      <c r="C253" s="47">
        <v>270.93680000000001</v>
      </c>
      <c r="D253" s="87" t="s">
        <v>27068</v>
      </c>
      <c r="E253" s="87" t="s">
        <v>27068</v>
      </c>
      <c r="F253" s="87">
        <v>82.140800000000013</v>
      </c>
      <c r="G253" s="87"/>
      <c r="H253" s="47"/>
      <c r="I253" s="120">
        <v>2</v>
      </c>
      <c r="J253" s="120">
        <v>0</v>
      </c>
    </row>
    <row r="254" spans="1:10" ht="15" customHeight="1">
      <c r="A254" s="46" t="s">
        <v>34496</v>
      </c>
      <c r="B254" s="46" t="s">
        <v>34652</v>
      </c>
      <c r="C254" s="47">
        <v>117.57640000000001</v>
      </c>
      <c r="D254" s="87" t="s">
        <v>427</v>
      </c>
      <c r="E254" s="87" t="s">
        <v>427</v>
      </c>
      <c r="F254" s="87">
        <v>16.391970000000001</v>
      </c>
      <c r="G254" s="87"/>
      <c r="H254" s="47"/>
      <c r="I254" s="120">
        <v>0</v>
      </c>
      <c r="J254" s="120">
        <v>0</v>
      </c>
    </row>
    <row r="255" spans="1:10" ht="15" customHeight="1">
      <c r="A255" s="46" t="s">
        <v>11640</v>
      </c>
      <c r="B255" s="46" t="s">
        <v>11641</v>
      </c>
      <c r="C255" s="47">
        <v>1467.5096000000001</v>
      </c>
      <c r="D255" s="87" t="s">
        <v>10242</v>
      </c>
      <c r="E255" s="87" t="s">
        <v>10242</v>
      </c>
      <c r="F255" s="87">
        <v>70.4024055</v>
      </c>
      <c r="G255" s="87"/>
      <c r="H255" s="47"/>
      <c r="I255" s="120">
        <v>1</v>
      </c>
      <c r="J255" s="120">
        <v>0</v>
      </c>
    </row>
    <row r="256" spans="1:10" ht="15" customHeight="1">
      <c r="A256" s="46" t="s">
        <v>34501</v>
      </c>
      <c r="B256" s="46" t="s">
        <v>34657</v>
      </c>
      <c r="C256" s="47">
        <v>4.3861999999999997</v>
      </c>
      <c r="D256" s="87" t="s">
        <v>35298</v>
      </c>
      <c r="E256" s="87" t="s">
        <v>10242</v>
      </c>
      <c r="F256" s="87">
        <v>62.579916000000011</v>
      </c>
      <c r="G256" s="87"/>
      <c r="H256" s="47"/>
      <c r="I256" s="120">
        <v>0</v>
      </c>
      <c r="J256" s="120">
        <v>0</v>
      </c>
    </row>
    <row r="257" spans="1:10" ht="15" customHeight="1">
      <c r="A257" s="46" t="s">
        <v>34520</v>
      </c>
      <c r="B257" s="46" t="s">
        <v>34674</v>
      </c>
      <c r="C257" s="47">
        <v>7.3102</v>
      </c>
      <c r="D257" s="87" t="s">
        <v>35295</v>
      </c>
      <c r="E257" s="87" t="s">
        <v>10242</v>
      </c>
      <c r="F257" s="87">
        <v>59.450920199999999</v>
      </c>
      <c r="G257" s="87"/>
      <c r="H257" s="47"/>
      <c r="I257" s="120">
        <v>0</v>
      </c>
      <c r="J257" s="120">
        <v>0</v>
      </c>
    </row>
    <row r="258" spans="1:10" ht="15" customHeight="1">
      <c r="A258" s="46" t="s">
        <v>34521</v>
      </c>
      <c r="B258" s="46" t="s">
        <v>34675</v>
      </c>
      <c r="C258" s="47">
        <v>7.3102</v>
      </c>
      <c r="D258" s="87" t="s">
        <v>35301</v>
      </c>
      <c r="E258" s="87" t="s">
        <v>10242</v>
      </c>
      <c r="F258" s="87">
        <v>65.70891180000001</v>
      </c>
      <c r="G258" s="87"/>
      <c r="H258" s="47"/>
      <c r="I258" s="120">
        <v>0</v>
      </c>
      <c r="J258" s="120">
        <v>0</v>
      </c>
    </row>
    <row r="259" spans="1:10" ht="15" customHeight="1">
      <c r="A259" s="46" t="s">
        <v>496</v>
      </c>
      <c r="B259" s="46" t="s">
        <v>497</v>
      </c>
      <c r="C259" s="47">
        <v>4.8914</v>
      </c>
      <c r="D259" s="87" t="s">
        <v>26888</v>
      </c>
      <c r="E259" s="87" t="s">
        <v>26888</v>
      </c>
      <c r="F259" s="87">
        <v>0.2268</v>
      </c>
      <c r="G259" s="87"/>
      <c r="H259" s="47"/>
      <c r="I259" s="120">
        <v>5</v>
      </c>
      <c r="J259" s="120">
        <v>0</v>
      </c>
    </row>
    <row r="260" spans="1:10" ht="15" customHeight="1">
      <c r="A260" s="46" t="s">
        <v>31917</v>
      </c>
      <c r="B260" s="46" t="s">
        <v>31918</v>
      </c>
      <c r="C260" s="47">
        <v>17.75</v>
      </c>
      <c r="D260" s="87" t="s">
        <v>32463</v>
      </c>
      <c r="E260" s="87" t="s">
        <v>32463</v>
      </c>
      <c r="F260" s="87">
        <v>200.28960000000001</v>
      </c>
      <c r="G260" s="87"/>
      <c r="H260" s="47"/>
      <c r="I260" s="120">
        <v>8</v>
      </c>
      <c r="J260" s="120">
        <v>0</v>
      </c>
    </row>
    <row r="261" spans="1:10" ht="15" customHeight="1">
      <c r="A261" s="46" t="s">
        <v>31919</v>
      </c>
      <c r="B261" s="46" t="s">
        <v>31920</v>
      </c>
      <c r="C261" s="47">
        <v>24.7362</v>
      </c>
      <c r="D261" s="87" t="s">
        <v>431</v>
      </c>
      <c r="E261" s="87" t="s">
        <v>431</v>
      </c>
      <c r="F261" s="87">
        <v>0.2268</v>
      </c>
      <c r="G261" s="87"/>
      <c r="H261" s="47"/>
      <c r="I261" s="120">
        <v>7</v>
      </c>
      <c r="J261" s="120">
        <v>0</v>
      </c>
    </row>
    <row r="262" spans="1:10" ht="15" customHeight="1">
      <c r="A262" s="46" t="s">
        <v>546</v>
      </c>
      <c r="B262" s="46" t="s">
        <v>547</v>
      </c>
      <c r="C262" s="47">
        <v>69.941599999999994</v>
      </c>
      <c r="D262" s="87" t="s">
        <v>27064</v>
      </c>
      <c r="E262" s="87" t="s">
        <v>27064</v>
      </c>
      <c r="F262" s="87">
        <v>131.42519999999999</v>
      </c>
      <c r="G262" s="87"/>
      <c r="H262" s="47"/>
      <c r="I262" s="120">
        <v>47</v>
      </c>
      <c r="J262" s="120">
        <v>0</v>
      </c>
    </row>
    <row r="263" spans="1:10" ht="15" customHeight="1">
      <c r="A263" s="46" t="s">
        <v>34498</v>
      </c>
      <c r="B263" s="46" t="s">
        <v>34654</v>
      </c>
      <c r="C263" s="47">
        <v>166.86080000000001</v>
      </c>
      <c r="D263" s="87" t="s">
        <v>26915</v>
      </c>
      <c r="E263" s="87" t="s">
        <v>26915</v>
      </c>
      <c r="F263" s="87">
        <v>4.5360000000000005</v>
      </c>
      <c r="G263" s="87"/>
      <c r="H263" s="47"/>
      <c r="I263" s="120">
        <v>0</v>
      </c>
      <c r="J263" s="120">
        <v>0</v>
      </c>
    </row>
    <row r="264" spans="1:10" ht="15" customHeight="1">
      <c r="A264" s="46" t="s">
        <v>542</v>
      </c>
      <c r="B264" s="46" t="s">
        <v>543</v>
      </c>
      <c r="C264" s="47">
        <v>134.21360000000001</v>
      </c>
      <c r="D264" s="87" t="s">
        <v>26913</v>
      </c>
      <c r="E264" s="87" t="s">
        <v>26913</v>
      </c>
      <c r="F264" s="87">
        <v>4.49064</v>
      </c>
      <c r="G264" s="87"/>
      <c r="H264" s="47"/>
      <c r="I264" s="120">
        <v>2</v>
      </c>
      <c r="J264" s="120">
        <v>0</v>
      </c>
    </row>
    <row r="265" spans="1:10" ht="15" customHeight="1">
      <c r="A265" s="46" t="s">
        <v>565</v>
      </c>
      <c r="B265" s="46" t="s">
        <v>566</v>
      </c>
      <c r="C265" s="47">
        <v>0.9244</v>
      </c>
      <c r="D265" s="87" t="s">
        <v>432</v>
      </c>
      <c r="E265" s="87" t="s">
        <v>432</v>
      </c>
      <c r="F265" s="87">
        <v>3.7059119999999997</v>
      </c>
      <c r="G265" s="87"/>
      <c r="H265" s="47"/>
      <c r="I265" s="120">
        <v>261</v>
      </c>
      <c r="J265" s="120">
        <v>0</v>
      </c>
    </row>
    <row r="266" spans="1:10" ht="15" customHeight="1">
      <c r="A266" s="46" t="s">
        <v>562</v>
      </c>
      <c r="B266" s="46" t="s">
        <v>563</v>
      </c>
      <c r="C266" s="47">
        <v>1.3717999999999999</v>
      </c>
      <c r="D266" s="87" t="s">
        <v>433</v>
      </c>
      <c r="E266" s="87" t="s">
        <v>432</v>
      </c>
      <c r="F266" s="87">
        <v>3.3353207999999999</v>
      </c>
      <c r="G266" s="87"/>
      <c r="H266" s="47"/>
      <c r="I266" s="120">
        <v>23</v>
      </c>
      <c r="J266" s="120">
        <v>0</v>
      </c>
    </row>
    <row r="267" spans="1:10" ht="15" customHeight="1">
      <c r="A267" s="46" t="s">
        <v>559</v>
      </c>
      <c r="B267" s="46" t="s">
        <v>560</v>
      </c>
      <c r="C267" s="47">
        <v>1.6102000000000001</v>
      </c>
      <c r="D267" s="87" t="s">
        <v>434</v>
      </c>
      <c r="E267" s="87" t="s">
        <v>432</v>
      </c>
      <c r="F267" s="87">
        <v>3.1597776</v>
      </c>
      <c r="G267" s="87"/>
      <c r="H267" s="47"/>
      <c r="I267" s="120">
        <v>454</v>
      </c>
      <c r="J267" s="120">
        <v>0</v>
      </c>
    </row>
    <row r="268" spans="1:10" ht="15" customHeight="1">
      <c r="A268" s="46" t="s">
        <v>556</v>
      </c>
      <c r="B268" s="46" t="s">
        <v>557</v>
      </c>
      <c r="C268" s="47">
        <v>4.1100000000000003</v>
      </c>
      <c r="D268" s="87" t="s">
        <v>435</v>
      </c>
      <c r="E268" s="87" t="s">
        <v>432</v>
      </c>
      <c r="F268" s="87">
        <v>3.5108639999999989</v>
      </c>
      <c r="G268" s="87"/>
      <c r="H268" s="47"/>
      <c r="I268" s="120">
        <v>44</v>
      </c>
      <c r="J268" s="120">
        <v>0</v>
      </c>
    </row>
    <row r="269" spans="1:10" ht="15" customHeight="1">
      <c r="A269" s="46" t="s">
        <v>553</v>
      </c>
      <c r="B269" s="46" t="s">
        <v>554</v>
      </c>
      <c r="C269" s="47">
        <v>2.3923999999999999</v>
      </c>
      <c r="D269" s="87" t="s">
        <v>436</v>
      </c>
      <c r="E269" s="87" t="s">
        <v>436</v>
      </c>
      <c r="F269" s="87">
        <v>4.5246599999999999</v>
      </c>
      <c r="G269" s="87"/>
      <c r="H269" s="47"/>
      <c r="I269" s="120">
        <v>23</v>
      </c>
      <c r="J269" s="120">
        <v>0</v>
      </c>
    </row>
    <row r="270" spans="1:10" ht="15" customHeight="1">
      <c r="A270" s="46" t="s">
        <v>34417</v>
      </c>
      <c r="B270" s="46" t="s">
        <v>34579</v>
      </c>
      <c r="C270" s="47">
        <v>1.6552</v>
      </c>
      <c r="D270" s="87" t="s">
        <v>436</v>
      </c>
      <c r="E270" s="87" t="s">
        <v>436</v>
      </c>
      <c r="F270" s="87">
        <v>4.5246599999999999</v>
      </c>
      <c r="G270" s="87"/>
      <c r="H270" s="47"/>
      <c r="I270" s="120">
        <v>50</v>
      </c>
      <c r="J270" s="120">
        <v>0</v>
      </c>
    </row>
    <row r="271" spans="1:10" ht="15" customHeight="1">
      <c r="A271" s="46" t="s">
        <v>549</v>
      </c>
      <c r="B271" s="46" t="s">
        <v>550</v>
      </c>
      <c r="C271" s="47">
        <v>3.4817999999999998</v>
      </c>
      <c r="D271" s="87" t="s">
        <v>437</v>
      </c>
      <c r="E271" s="87" t="s">
        <v>436</v>
      </c>
      <c r="F271" s="87">
        <v>4.0721940000000005</v>
      </c>
      <c r="G271" s="87"/>
      <c r="H271" s="47"/>
      <c r="I271" s="120">
        <v>109</v>
      </c>
      <c r="J271" s="120">
        <v>0</v>
      </c>
    </row>
    <row r="272" spans="1:10" ht="15" customHeight="1">
      <c r="A272" s="46" t="s">
        <v>572</v>
      </c>
      <c r="B272" s="46" t="s">
        <v>31922</v>
      </c>
      <c r="C272" s="47">
        <v>82.360200000000006</v>
      </c>
      <c r="D272" s="87" t="s">
        <v>437</v>
      </c>
      <c r="E272" s="87" t="s">
        <v>436</v>
      </c>
      <c r="F272" s="87">
        <v>4.0721940000000005</v>
      </c>
      <c r="G272" s="87"/>
      <c r="H272" s="47"/>
      <c r="I272" s="120">
        <v>1</v>
      </c>
      <c r="J272" s="120">
        <v>0</v>
      </c>
    </row>
    <row r="273" spans="1:10" ht="15" customHeight="1">
      <c r="A273" s="46" t="s">
        <v>570</v>
      </c>
      <c r="B273" s="46" t="s">
        <v>31923</v>
      </c>
      <c r="C273" s="47">
        <v>82.360200000000006</v>
      </c>
      <c r="D273" s="87" t="s">
        <v>438</v>
      </c>
      <c r="E273" s="87" t="s">
        <v>436</v>
      </c>
      <c r="F273" s="87">
        <v>4.0721940000000005</v>
      </c>
      <c r="G273" s="87"/>
      <c r="H273" s="47"/>
      <c r="I273" s="120">
        <v>74</v>
      </c>
      <c r="J273" s="120">
        <v>0</v>
      </c>
    </row>
    <row r="274" spans="1:10" ht="15" customHeight="1">
      <c r="A274" s="46" t="s">
        <v>568</v>
      </c>
      <c r="B274" s="46" t="s">
        <v>31924</v>
      </c>
      <c r="C274" s="47">
        <v>28.480799999999999</v>
      </c>
      <c r="D274" s="87" t="s">
        <v>438</v>
      </c>
      <c r="E274" s="87" t="s">
        <v>436</v>
      </c>
      <c r="F274" s="87">
        <v>4.0721940000000005</v>
      </c>
      <c r="G274" s="87"/>
      <c r="H274" s="47"/>
      <c r="I274" s="120">
        <v>176</v>
      </c>
      <c r="J274" s="120">
        <v>0</v>
      </c>
    </row>
    <row r="275" spans="1:10" ht="15" customHeight="1">
      <c r="A275" s="46" t="s">
        <v>580</v>
      </c>
      <c r="B275" s="46" t="s">
        <v>581</v>
      </c>
      <c r="C275" s="47">
        <v>11.538</v>
      </c>
      <c r="D275" s="87" t="s">
        <v>439</v>
      </c>
      <c r="E275" s="87" t="s">
        <v>436</v>
      </c>
      <c r="F275" s="87">
        <v>4.2865200000000003</v>
      </c>
      <c r="G275" s="87"/>
      <c r="H275" s="47"/>
      <c r="I275" s="120">
        <v>0</v>
      </c>
      <c r="J275" s="120">
        <v>0</v>
      </c>
    </row>
    <row r="276" spans="1:10" ht="15" customHeight="1">
      <c r="A276" s="46" t="s">
        <v>577</v>
      </c>
      <c r="B276" s="46" t="s">
        <v>578</v>
      </c>
      <c r="C276" s="47">
        <v>2.5219999999999998</v>
      </c>
      <c r="D276" s="87" t="s">
        <v>439</v>
      </c>
      <c r="E276" s="87" t="s">
        <v>436</v>
      </c>
      <c r="F276" s="87">
        <v>4.2865200000000003</v>
      </c>
      <c r="G276" s="87"/>
      <c r="H276" s="47"/>
      <c r="I276" s="120">
        <v>0</v>
      </c>
      <c r="J276" s="120">
        <v>0</v>
      </c>
    </row>
    <row r="277" spans="1:10" ht="15" customHeight="1">
      <c r="A277" s="46" t="s">
        <v>574</v>
      </c>
      <c r="B277" s="46" t="s">
        <v>575</v>
      </c>
      <c r="C277" s="47">
        <v>4.2755999999999998</v>
      </c>
      <c r="D277" s="87" t="s">
        <v>442</v>
      </c>
      <c r="E277" s="87" t="s">
        <v>442</v>
      </c>
      <c r="F277" s="87">
        <v>162.32959999999997</v>
      </c>
      <c r="G277" s="87"/>
      <c r="H277" s="47"/>
      <c r="I277" s="120">
        <v>1072</v>
      </c>
      <c r="J277" s="120">
        <v>0</v>
      </c>
    </row>
    <row r="278" spans="1:10" ht="15" customHeight="1">
      <c r="A278" s="46" t="s">
        <v>34408</v>
      </c>
      <c r="B278" s="46" t="s">
        <v>34547</v>
      </c>
      <c r="C278" s="47">
        <v>52.281999999999996</v>
      </c>
      <c r="D278" s="87" t="s">
        <v>445</v>
      </c>
      <c r="E278" s="87" t="s">
        <v>445</v>
      </c>
      <c r="F278" s="87">
        <v>269.35659999999996</v>
      </c>
      <c r="G278" s="87"/>
      <c r="H278" s="47"/>
      <c r="I278" s="120">
        <v>0</v>
      </c>
      <c r="J278" s="120">
        <v>0</v>
      </c>
    </row>
    <row r="279" spans="1:10" ht="15" customHeight="1">
      <c r="A279" s="46" t="s">
        <v>34409</v>
      </c>
      <c r="B279" s="46" t="s">
        <v>34548</v>
      </c>
      <c r="C279" s="47">
        <v>165.1464</v>
      </c>
      <c r="D279" s="87" t="s">
        <v>446</v>
      </c>
      <c r="E279" s="87" t="s">
        <v>446</v>
      </c>
      <c r="F279" s="87">
        <v>165.94279999999998</v>
      </c>
      <c r="G279" s="87"/>
      <c r="H279" s="47"/>
      <c r="I279" s="120">
        <v>0</v>
      </c>
      <c r="J279" s="120">
        <v>0</v>
      </c>
    </row>
    <row r="280" spans="1:10" ht="15" customHeight="1">
      <c r="A280" s="46" t="s">
        <v>889</v>
      </c>
      <c r="B280" s="46" t="s">
        <v>35655</v>
      </c>
      <c r="C280" s="47">
        <v>0.98680000000000001</v>
      </c>
      <c r="D280" s="87" t="s">
        <v>447</v>
      </c>
      <c r="E280" s="87" t="s">
        <v>447</v>
      </c>
      <c r="F280" s="87">
        <v>20.278414800000004</v>
      </c>
      <c r="G280" s="87"/>
      <c r="H280" s="47"/>
      <c r="I280" s="120">
        <v>1421</v>
      </c>
      <c r="J280" s="120">
        <v>0</v>
      </c>
    </row>
    <row r="281" spans="1:10" ht="15" customHeight="1">
      <c r="A281" s="46" t="s">
        <v>887</v>
      </c>
      <c r="B281" s="46" t="s">
        <v>35656</v>
      </c>
      <c r="C281" s="47">
        <v>1.0246</v>
      </c>
      <c r="D281" s="87" t="s">
        <v>448</v>
      </c>
      <c r="E281" s="87" t="s">
        <v>448</v>
      </c>
      <c r="F281" s="87">
        <v>20.278414800000004</v>
      </c>
      <c r="G281" s="87"/>
      <c r="H281" s="47"/>
      <c r="I281" s="120">
        <v>2259</v>
      </c>
      <c r="J281" s="120">
        <v>0</v>
      </c>
    </row>
    <row r="282" spans="1:10" ht="15" customHeight="1">
      <c r="A282" s="46" t="s">
        <v>34492</v>
      </c>
      <c r="B282" s="46" t="s">
        <v>34648</v>
      </c>
      <c r="C282" s="47">
        <v>31.218399999999999</v>
      </c>
      <c r="D282" s="87" t="s">
        <v>449</v>
      </c>
      <c r="E282" s="87" t="s">
        <v>449</v>
      </c>
      <c r="F282" s="87">
        <v>20.278414800000004</v>
      </c>
      <c r="G282" s="87"/>
      <c r="H282" s="47"/>
      <c r="I282" s="120">
        <v>0</v>
      </c>
      <c r="J282" s="120">
        <v>0</v>
      </c>
    </row>
    <row r="283" spans="1:10" ht="15" customHeight="1">
      <c r="A283" s="46" t="s">
        <v>34493</v>
      </c>
      <c r="B283" s="46" t="s">
        <v>34649</v>
      </c>
      <c r="C283" s="47">
        <v>175.66739999999999</v>
      </c>
      <c r="D283" s="87" t="s">
        <v>30177</v>
      </c>
      <c r="E283" s="87" t="s">
        <v>30177</v>
      </c>
      <c r="F283" s="87">
        <v>5.98752</v>
      </c>
      <c r="G283" s="87"/>
      <c r="H283" s="47"/>
      <c r="I283" s="120">
        <v>0</v>
      </c>
      <c r="J283" s="120">
        <v>0</v>
      </c>
    </row>
    <row r="284" spans="1:10" ht="15" customHeight="1">
      <c r="A284" s="46" t="s">
        <v>34494</v>
      </c>
      <c r="B284" s="46" t="s">
        <v>34650</v>
      </c>
      <c r="C284" s="47">
        <v>55.828800000000001</v>
      </c>
      <c r="D284" s="87" t="s">
        <v>450</v>
      </c>
      <c r="E284" s="87" t="s">
        <v>450</v>
      </c>
      <c r="F284" s="87">
        <v>3.2545799999999998</v>
      </c>
      <c r="G284" s="87"/>
      <c r="H284" s="47"/>
      <c r="I284" s="120">
        <v>0</v>
      </c>
      <c r="J284" s="120">
        <v>0</v>
      </c>
    </row>
    <row r="285" spans="1:10" ht="15" customHeight="1">
      <c r="A285" s="46" t="s">
        <v>34495</v>
      </c>
      <c r="B285" s="46" t="s">
        <v>34651</v>
      </c>
      <c r="C285" s="47">
        <v>83.860200000000006</v>
      </c>
      <c r="D285" s="87" t="s">
        <v>30173</v>
      </c>
      <c r="E285" s="87" t="s">
        <v>30173</v>
      </c>
      <c r="F285" s="87">
        <v>3.78756</v>
      </c>
      <c r="G285" s="87"/>
      <c r="H285" s="47"/>
      <c r="I285" s="120">
        <v>0</v>
      </c>
      <c r="J285" s="120">
        <v>0</v>
      </c>
    </row>
    <row r="286" spans="1:10" ht="15" customHeight="1">
      <c r="A286" s="46" t="s">
        <v>622</v>
      </c>
      <c r="B286" s="46" t="s">
        <v>623</v>
      </c>
      <c r="C286" s="47">
        <v>404.31380000000001</v>
      </c>
      <c r="D286" s="87" t="s">
        <v>30171</v>
      </c>
      <c r="E286" s="87" t="s">
        <v>30171</v>
      </c>
      <c r="F286" s="87">
        <v>14.01624</v>
      </c>
      <c r="G286" s="87"/>
      <c r="H286" s="47"/>
      <c r="I286" s="120">
        <v>1</v>
      </c>
      <c r="J286" s="120">
        <v>0</v>
      </c>
    </row>
    <row r="287" spans="1:10" ht="15" customHeight="1">
      <c r="A287" s="46" t="s">
        <v>34522</v>
      </c>
      <c r="B287" s="46" t="s">
        <v>34676</v>
      </c>
      <c r="C287" s="47">
        <v>25.931799999999999</v>
      </c>
      <c r="D287" s="87" t="s">
        <v>451</v>
      </c>
      <c r="E287" s="87" t="s">
        <v>451</v>
      </c>
      <c r="F287" s="87">
        <v>3.78756</v>
      </c>
      <c r="G287" s="87"/>
      <c r="H287" s="47"/>
      <c r="I287" s="120">
        <v>0</v>
      </c>
      <c r="J287" s="120">
        <v>0</v>
      </c>
    </row>
    <row r="288" spans="1:10" ht="15" customHeight="1">
      <c r="A288" s="46" t="s">
        <v>618</v>
      </c>
      <c r="B288" s="46" t="s">
        <v>619</v>
      </c>
      <c r="C288" s="47">
        <v>172.32140000000001</v>
      </c>
      <c r="D288" s="87" t="s">
        <v>30167</v>
      </c>
      <c r="E288" s="87" t="s">
        <v>30167</v>
      </c>
      <c r="F288" s="87">
        <v>4.3999200000000007</v>
      </c>
      <c r="G288" s="87"/>
      <c r="H288" s="47"/>
      <c r="I288" s="120">
        <v>1</v>
      </c>
      <c r="J288" s="120">
        <v>0</v>
      </c>
    </row>
    <row r="289" spans="1:10" ht="15" customHeight="1">
      <c r="A289" s="46" t="s">
        <v>34523</v>
      </c>
      <c r="B289" s="46" t="s">
        <v>34677</v>
      </c>
      <c r="C289" s="47">
        <v>92.852800000000002</v>
      </c>
      <c r="D289" s="87" t="s">
        <v>30166</v>
      </c>
      <c r="E289" s="87" t="s">
        <v>30166</v>
      </c>
      <c r="F289" s="87">
        <v>15.490440000000003</v>
      </c>
      <c r="G289" s="87"/>
      <c r="H289" s="47"/>
      <c r="I289" s="120">
        <v>0</v>
      </c>
      <c r="J289" s="120">
        <v>0</v>
      </c>
    </row>
    <row r="290" spans="1:10" ht="15" customHeight="1">
      <c r="A290" s="46" t="s">
        <v>34524</v>
      </c>
      <c r="B290" s="46" t="s">
        <v>34678</v>
      </c>
      <c r="C290" s="47">
        <v>33.692799999999998</v>
      </c>
      <c r="D290" s="87" t="s">
        <v>452</v>
      </c>
      <c r="E290" s="87" t="s">
        <v>452</v>
      </c>
      <c r="F290" s="87">
        <v>4.0030200000000002</v>
      </c>
      <c r="G290" s="87"/>
      <c r="H290" s="47"/>
      <c r="I290" s="120">
        <v>0</v>
      </c>
      <c r="J290" s="120">
        <v>0</v>
      </c>
    </row>
    <row r="291" spans="1:10" ht="15" customHeight="1">
      <c r="A291" s="46" t="s">
        <v>34525</v>
      </c>
      <c r="B291" s="46" t="s">
        <v>34679</v>
      </c>
      <c r="C291" s="47">
        <v>41.180199999999999</v>
      </c>
      <c r="D291" s="87" t="s">
        <v>30161</v>
      </c>
      <c r="E291" s="87" t="s">
        <v>30161</v>
      </c>
      <c r="F291" s="87">
        <v>4.6494</v>
      </c>
      <c r="G291" s="87"/>
      <c r="H291" s="47"/>
      <c r="I291" s="120">
        <v>0</v>
      </c>
      <c r="J291" s="120">
        <v>0</v>
      </c>
    </row>
    <row r="292" spans="1:10" ht="15" customHeight="1">
      <c r="A292" s="46" t="s">
        <v>34526</v>
      </c>
      <c r="B292" s="46" t="s">
        <v>34680</v>
      </c>
      <c r="C292" s="47">
        <v>168.464</v>
      </c>
      <c r="D292" s="87" t="s">
        <v>30159</v>
      </c>
      <c r="E292" s="87" t="s">
        <v>30159</v>
      </c>
      <c r="F292" s="87">
        <v>11.06784</v>
      </c>
      <c r="G292" s="87"/>
      <c r="H292" s="47"/>
      <c r="I292" s="120">
        <v>0</v>
      </c>
      <c r="J292" s="120">
        <v>0</v>
      </c>
    </row>
    <row r="293" spans="1:10" ht="15" customHeight="1">
      <c r="A293" s="46" t="s">
        <v>611</v>
      </c>
      <c r="B293" s="46" t="s">
        <v>612</v>
      </c>
      <c r="C293" s="47">
        <v>303.23540000000003</v>
      </c>
      <c r="D293" s="87" t="s">
        <v>30155</v>
      </c>
      <c r="E293" s="87" t="s">
        <v>30155</v>
      </c>
      <c r="F293" s="87">
        <v>3.0517200000000004</v>
      </c>
      <c r="G293" s="87"/>
      <c r="H293" s="47"/>
      <c r="I293" s="120">
        <v>1</v>
      </c>
      <c r="J293" s="120">
        <v>0</v>
      </c>
    </row>
    <row r="294" spans="1:10" ht="15" customHeight="1">
      <c r="A294" s="46" t="s">
        <v>34527</v>
      </c>
      <c r="B294" s="46" t="s">
        <v>34681</v>
      </c>
      <c r="C294" s="47">
        <v>74.901200000000003</v>
      </c>
      <c r="D294" s="87" t="s">
        <v>30153</v>
      </c>
      <c r="E294" s="87" t="s">
        <v>30153</v>
      </c>
      <c r="F294" s="87">
        <v>3.4649999999999999</v>
      </c>
      <c r="G294" s="87"/>
      <c r="H294" s="47"/>
      <c r="I294" s="120">
        <v>0</v>
      </c>
      <c r="J294" s="120">
        <v>0</v>
      </c>
    </row>
    <row r="295" spans="1:10" ht="15" customHeight="1">
      <c r="A295" s="46" t="s">
        <v>34528</v>
      </c>
      <c r="B295" s="46" t="s">
        <v>34682</v>
      </c>
      <c r="C295" s="47">
        <v>46.426400000000001</v>
      </c>
      <c r="D295" s="87" t="s">
        <v>455</v>
      </c>
      <c r="E295" s="87" t="s">
        <v>455</v>
      </c>
      <c r="F295" s="87">
        <v>5.4651999999999994</v>
      </c>
      <c r="G295" s="87"/>
      <c r="H295" s="47"/>
      <c r="I295" s="120">
        <v>0</v>
      </c>
      <c r="J295" s="120">
        <v>0</v>
      </c>
    </row>
    <row r="296" spans="1:10" ht="15" customHeight="1">
      <c r="A296" s="46" t="s">
        <v>34529</v>
      </c>
      <c r="B296" s="46" t="s">
        <v>34683</v>
      </c>
      <c r="C296" s="47">
        <v>33.692799999999998</v>
      </c>
      <c r="D296" s="87" t="s">
        <v>458</v>
      </c>
      <c r="E296" s="87" t="s">
        <v>458</v>
      </c>
      <c r="F296" s="87">
        <v>8.0966000000000005</v>
      </c>
      <c r="G296" s="87"/>
      <c r="H296" s="47"/>
      <c r="I296" s="120">
        <v>0</v>
      </c>
      <c r="J296" s="120">
        <v>0</v>
      </c>
    </row>
    <row r="297" spans="1:10" ht="15" customHeight="1">
      <c r="A297" s="46" t="s">
        <v>34530</v>
      </c>
      <c r="B297" s="46" t="s">
        <v>34684</v>
      </c>
      <c r="C297" s="47">
        <v>364.99779999999998</v>
      </c>
      <c r="D297" s="87" t="s">
        <v>460</v>
      </c>
      <c r="E297" s="87" t="s">
        <v>460</v>
      </c>
      <c r="F297" s="87">
        <v>3.2885999999999997</v>
      </c>
      <c r="G297" s="87"/>
      <c r="H297" s="47"/>
      <c r="I297" s="120">
        <v>0</v>
      </c>
      <c r="J297" s="120">
        <v>0</v>
      </c>
    </row>
    <row r="298" spans="1:10" ht="15" customHeight="1">
      <c r="A298" s="46" t="s">
        <v>34531</v>
      </c>
      <c r="B298" s="46" t="s">
        <v>34685</v>
      </c>
      <c r="C298" s="47">
        <v>729.97239999999999</v>
      </c>
      <c r="D298" s="87" t="s">
        <v>30103</v>
      </c>
      <c r="E298" s="87" t="s">
        <v>30103</v>
      </c>
      <c r="F298" s="87">
        <v>3.8329200000000005</v>
      </c>
      <c r="G298" s="87"/>
      <c r="H298" s="47"/>
      <c r="I298" s="120">
        <v>0</v>
      </c>
      <c r="J298" s="120">
        <v>0</v>
      </c>
    </row>
    <row r="299" spans="1:10" ht="15" customHeight="1">
      <c r="A299" s="46" t="s">
        <v>34532</v>
      </c>
      <c r="B299" s="46" t="s">
        <v>34686</v>
      </c>
      <c r="C299" s="47">
        <v>933.40719999999999</v>
      </c>
      <c r="D299" s="87" t="s">
        <v>462</v>
      </c>
      <c r="E299" s="87" t="s">
        <v>462</v>
      </c>
      <c r="F299" s="87">
        <v>2.4192</v>
      </c>
      <c r="G299" s="87"/>
      <c r="H299" s="47"/>
      <c r="I299" s="120">
        <v>0</v>
      </c>
      <c r="J299" s="120">
        <v>0</v>
      </c>
    </row>
    <row r="300" spans="1:10" ht="15" customHeight="1">
      <c r="A300" s="46" t="s">
        <v>34533</v>
      </c>
      <c r="B300" s="46" t="s">
        <v>34687</v>
      </c>
      <c r="C300" s="47">
        <v>345.29520000000002</v>
      </c>
      <c r="D300" s="87" t="s">
        <v>30098</v>
      </c>
      <c r="E300" s="87" t="s">
        <v>30098</v>
      </c>
      <c r="F300" s="87">
        <v>4.4793000000000003</v>
      </c>
      <c r="G300" s="87"/>
      <c r="H300" s="47"/>
      <c r="I300" s="120">
        <v>0</v>
      </c>
      <c r="J300" s="120">
        <v>0</v>
      </c>
    </row>
    <row r="301" spans="1:10" ht="15" customHeight="1">
      <c r="A301" s="46" t="s">
        <v>605</v>
      </c>
      <c r="B301" s="46" t="s">
        <v>606</v>
      </c>
      <c r="C301" s="47">
        <v>565.71400000000006</v>
      </c>
      <c r="D301" s="87" t="s">
        <v>465</v>
      </c>
      <c r="E301" s="87" t="s">
        <v>465</v>
      </c>
      <c r="F301" s="87">
        <v>4.0483800000000008</v>
      </c>
      <c r="G301" s="87"/>
      <c r="H301" s="47"/>
      <c r="I301" s="120">
        <v>15</v>
      </c>
      <c r="J301" s="120">
        <v>0</v>
      </c>
    </row>
    <row r="302" spans="1:10" ht="15" customHeight="1">
      <c r="A302" s="46" t="s">
        <v>34534</v>
      </c>
      <c r="B302" s="46" t="s">
        <v>34688</v>
      </c>
      <c r="C302" s="47">
        <v>168.464</v>
      </c>
      <c r="D302" s="87" t="s">
        <v>30093</v>
      </c>
      <c r="E302" s="87" t="s">
        <v>30093</v>
      </c>
      <c r="F302" s="87">
        <v>4.6947599999999996</v>
      </c>
      <c r="G302" s="87"/>
      <c r="H302" s="47"/>
      <c r="I302" s="120">
        <v>0</v>
      </c>
      <c r="J302" s="120">
        <v>0</v>
      </c>
    </row>
    <row r="303" spans="1:10" ht="15" customHeight="1">
      <c r="A303" s="46" t="s">
        <v>34535</v>
      </c>
      <c r="B303" s="46" t="s">
        <v>34689</v>
      </c>
      <c r="C303" s="47">
        <v>33.692799999999998</v>
      </c>
      <c r="D303" s="87" t="s">
        <v>30089</v>
      </c>
      <c r="E303" s="87" t="s">
        <v>30089</v>
      </c>
      <c r="F303" s="87">
        <v>3.2256</v>
      </c>
      <c r="G303" s="87"/>
      <c r="H303" s="47"/>
      <c r="I303" s="120">
        <v>0</v>
      </c>
      <c r="J303" s="120">
        <v>0</v>
      </c>
    </row>
    <row r="304" spans="1:10" ht="15" customHeight="1">
      <c r="A304" s="46" t="s">
        <v>34536</v>
      </c>
      <c r="B304" s="46" t="s">
        <v>34690</v>
      </c>
      <c r="C304" s="47">
        <v>84.231999999999999</v>
      </c>
      <c r="D304" s="87" t="s">
        <v>30087</v>
      </c>
      <c r="E304" s="87" t="s">
        <v>30087</v>
      </c>
      <c r="F304" s="87">
        <v>8.9522999999999993</v>
      </c>
      <c r="G304" s="87"/>
      <c r="H304" s="47"/>
      <c r="I304" s="120">
        <v>0</v>
      </c>
      <c r="J304" s="120">
        <v>0</v>
      </c>
    </row>
    <row r="305" spans="1:10" ht="15" customHeight="1">
      <c r="A305" s="46" t="s">
        <v>34537</v>
      </c>
      <c r="B305" s="46" t="s">
        <v>34691</v>
      </c>
      <c r="C305" s="47">
        <v>758.69259999999997</v>
      </c>
      <c r="D305" s="87" t="s">
        <v>466</v>
      </c>
      <c r="E305" s="87" t="s">
        <v>466</v>
      </c>
      <c r="F305" s="87">
        <v>86.269049999999993</v>
      </c>
      <c r="G305" s="87"/>
      <c r="H305" s="47"/>
      <c r="I305" s="120">
        <v>0</v>
      </c>
      <c r="J305" s="120">
        <v>0</v>
      </c>
    </row>
    <row r="306" spans="1:10" ht="15" customHeight="1">
      <c r="A306" s="46" t="s">
        <v>598</v>
      </c>
      <c r="B306" s="46" t="s">
        <v>599</v>
      </c>
      <c r="C306" s="47">
        <v>336.9282</v>
      </c>
      <c r="D306" s="87" t="s">
        <v>35305</v>
      </c>
      <c r="E306" s="87" t="s">
        <v>466</v>
      </c>
      <c r="F306" s="87">
        <v>77.642144999999999</v>
      </c>
      <c r="G306" s="87"/>
      <c r="H306" s="47"/>
      <c r="I306" s="120">
        <v>0</v>
      </c>
      <c r="J306" s="120">
        <v>0</v>
      </c>
    </row>
    <row r="307" spans="1:10" ht="15" customHeight="1">
      <c r="A307" s="46" t="s">
        <v>34538</v>
      </c>
      <c r="B307" s="46" t="s">
        <v>34692</v>
      </c>
      <c r="C307" s="47">
        <v>168.464</v>
      </c>
      <c r="D307" s="87" t="s">
        <v>468</v>
      </c>
      <c r="E307" s="87" t="s">
        <v>466</v>
      </c>
      <c r="F307" s="87">
        <v>81.955597499999996</v>
      </c>
      <c r="G307" s="87"/>
      <c r="H307" s="47"/>
      <c r="I307" s="120">
        <v>0</v>
      </c>
      <c r="J307" s="120">
        <v>0</v>
      </c>
    </row>
    <row r="308" spans="1:10" ht="15" customHeight="1">
      <c r="A308" s="46" t="s">
        <v>34539</v>
      </c>
      <c r="B308" s="46" t="s">
        <v>34693</v>
      </c>
      <c r="C308" s="47">
        <v>84.231999999999999</v>
      </c>
      <c r="D308" s="87" t="s">
        <v>469</v>
      </c>
      <c r="E308" s="87" t="s">
        <v>466</v>
      </c>
      <c r="F308" s="87">
        <v>77.642144999999999</v>
      </c>
      <c r="G308" s="87"/>
      <c r="H308" s="47"/>
      <c r="I308" s="120">
        <v>0</v>
      </c>
      <c r="J308" s="120">
        <v>0</v>
      </c>
    </row>
    <row r="309" spans="1:10" ht="15" customHeight="1">
      <c r="A309" s="46" t="s">
        <v>34540</v>
      </c>
      <c r="B309" s="46" t="s">
        <v>34694</v>
      </c>
      <c r="C309" s="47">
        <v>86.444999999999993</v>
      </c>
      <c r="D309" s="87" t="s">
        <v>471</v>
      </c>
      <c r="E309" s="87" t="s">
        <v>471</v>
      </c>
      <c r="F309" s="87">
        <v>1550.1149999999998</v>
      </c>
      <c r="G309" s="87"/>
      <c r="H309" s="47"/>
      <c r="I309" s="120">
        <v>0</v>
      </c>
      <c r="J309" s="120">
        <v>0</v>
      </c>
    </row>
    <row r="310" spans="1:10" ht="15" customHeight="1">
      <c r="A310" s="46" t="s">
        <v>34541</v>
      </c>
      <c r="B310" s="46" t="s">
        <v>34695</v>
      </c>
      <c r="C310" s="47">
        <v>57.786200000000001</v>
      </c>
      <c r="D310" s="87" t="s">
        <v>30195</v>
      </c>
      <c r="E310" s="87" t="s">
        <v>30195</v>
      </c>
      <c r="F310" s="87">
        <v>6.5771999999999995</v>
      </c>
      <c r="G310" s="87"/>
      <c r="H310" s="47"/>
      <c r="I310" s="120">
        <v>0</v>
      </c>
      <c r="J310" s="120">
        <v>0</v>
      </c>
    </row>
    <row r="311" spans="1:10" ht="15" customHeight="1">
      <c r="A311" s="46" t="s">
        <v>34542</v>
      </c>
      <c r="B311" s="46" t="s">
        <v>34696</v>
      </c>
      <c r="C311" s="47">
        <v>97.778800000000004</v>
      </c>
      <c r="D311" s="87" t="s">
        <v>30193</v>
      </c>
      <c r="E311" s="87" t="s">
        <v>30193</v>
      </c>
      <c r="F311" s="87">
        <v>7.1316000000000006</v>
      </c>
      <c r="G311" s="87"/>
      <c r="H311" s="47"/>
      <c r="I311" s="120">
        <v>0</v>
      </c>
      <c r="J311" s="120">
        <v>0</v>
      </c>
    </row>
    <row r="312" spans="1:10" ht="15" customHeight="1">
      <c r="A312" s="46" t="s">
        <v>591</v>
      </c>
      <c r="B312" s="46" t="s">
        <v>589</v>
      </c>
      <c r="C312" s="47">
        <v>813.7396</v>
      </c>
      <c r="D312" s="87" t="s">
        <v>30191</v>
      </c>
      <c r="E312" s="87" t="s">
        <v>30191</v>
      </c>
      <c r="F312" s="87">
        <v>2.99376</v>
      </c>
      <c r="G312" s="87"/>
      <c r="H312" s="47"/>
      <c r="I312" s="120">
        <v>2</v>
      </c>
      <c r="J312" s="120">
        <v>0</v>
      </c>
    </row>
    <row r="313" spans="1:10" ht="15" customHeight="1">
      <c r="A313" s="46" t="s">
        <v>588</v>
      </c>
      <c r="B313" s="46" t="s">
        <v>589</v>
      </c>
      <c r="C313" s="47">
        <v>639.0018</v>
      </c>
      <c r="D313" s="87" t="s">
        <v>30189</v>
      </c>
      <c r="E313" s="87" t="s">
        <v>30189</v>
      </c>
      <c r="F313" s="87">
        <v>7.7905800000000003</v>
      </c>
      <c r="G313" s="87"/>
      <c r="H313" s="47"/>
      <c r="I313" s="120">
        <v>1</v>
      </c>
      <c r="J313" s="120">
        <v>0</v>
      </c>
    </row>
    <row r="314" spans="1:10" ht="15" customHeight="1">
      <c r="A314" s="46" t="s">
        <v>585</v>
      </c>
      <c r="B314" s="46" t="s">
        <v>586</v>
      </c>
      <c r="C314" s="47">
        <v>406.8698</v>
      </c>
      <c r="D314" s="87" t="s">
        <v>30187</v>
      </c>
      <c r="E314" s="87" t="s">
        <v>30187</v>
      </c>
      <c r="F314" s="87">
        <v>6.8833800000000007</v>
      </c>
      <c r="G314" s="87"/>
      <c r="H314" s="47"/>
      <c r="I314" s="120">
        <v>0</v>
      </c>
      <c r="J314" s="120">
        <v>0</v>
      </c>
    </row>
    <row r="315" spans="1:10" ht="15" customHeight="1">
      <c r="A315" s="46" t="s">
        <v>34405</v>
      </c>
      <c r="B315" s="46" t="s">
        <v>34544</v>
      </c>
      <c r="C315" s="47">
        <v>178.4462</v>
      </c>
      <c r="D315" s="87" t="s">
        <v>30185</v>
      </c>
      <c r="E315" s="87" t="s">
        <v>30185</v>
      </c>
      <c r="F315" s="87">
        <v>7.9944480000000002</v>
      </c>
      <c r="G315" s="87"/>
      <c r="H315" s="47"/>
      <c r="I315" s="120">
        <v>0</v>
      </c>
      <c r="J315" s="120">
        <v>0</v>
      </c>
    </row>
    <row r="316" spans="1:10" ht="15" customHeight="1">
      <c r="A316" s="46" t="s">
        <v>34453</v>
      </c>
      <c r="B316" s="46" t="s">
        <v>34610</v>
      </c>
      <c r="C316" s="47">
        <v>93.447599999999994</v>
      </c>
      <c r="D316" s="87" t="s">
        <v>30071</v>
      </c>
      <c r="E316" s="87" t="s">
        <v>30071</v>
      </c>
      <c r="F316" s="87">
        <v>4.7879999999999994</v>
      </c>
      <c r="G316" s="87"/>
      <c r="H316" s="47"/>
      <c r="I316" s="120">
        <v>0</v>
      </c>
      <c r="J316" s="120">
        <v>0</v>
      </c>
    </row>
    <row r="317" spans="1:10" ht="15" customHeight="1">
      <c r="A317" s="46" t="s">
        <v>34454</v>
      </c>
      <c r="B317" s="46" t="s">
        <v>34610</v>
      </c>
      <c r="C317" s="47">
        <v>93.447599999999994</v>
      </c>
      <c r="D317" s="87" t="s">
        <v>474</v>
      </c>
      <c r="E317" s="87" t="s">
        <v>474</v>
      </c>
      <c r="F317" s="87">
        <v>5.4432000000000009</v>
      </c>
      <c r="G317" s="87"/>
      <c r="H317" s="47"/>
      <c r="I317" s="120">
        <v>0</v>
      </c>
      <c r="J317" s="120">
        <v>0</v>
      </c>
    </row>
    <row r="318" spans="1:10" ht="15" customHeight="1">
      <c r="A318" s="46" t="s">
        <v>34458</v>
      </c>
      <c r="B318" s="46" t="s">
        <v>34614</v>
      </c>
      <c r="C318" s="47">
        <v>18.914400000000001</v>
      </c>
      <c r="D318" s="87" t="s">
        <v>474</v>
      </c>
      <c r="E318" s="87" t="s">
        <v>474</v>
      </c>
      <c r="F318" s="87">
        <v>5.4432000000000009</v>
      </c>
      <c r="G318" s="87"/>
      <c r="H318" s="47"/>
      <c r="I318" s="120">
        <v>0</v>
      </c>
      <c r="J318" s="120">
        <v>0</v>
      </c>
    </row>
    <row r="319" spans="1:10" ht="15" customHeight="1">
      <c r="A319" s="46" t="s">
        <v>34459</v>
      </c>
      <c r="B319" s="46" t="s">
        <v>34615</v>
      </c>
      <c r="C319" s="47">
        <v>18.914400000000001</v>
      </c>
      <c r="D319" s="87" t="s">
        <v>30068</v>
      </c>
      <c r="E319" s="87" t="s">
        <v>30068</v>
      </c>
      <c r="F319" s="87">
        <v>6.1991999999999994</v>
      </c>
      <c r="G319" s="87"/>
      <c r="H319" s="47"/>
      <c r="I319" s="120">
        <v>0</v>
      </c>
      <c r="J319" s="120">
        <v>0</v>
      </c>
    </row>
    <row r="320" spans="1:10" ht="15" customHeight="1">
      <c r="A320" s="46" t="s">
        <v>34460</v>
      </c>
      <c r="B320" s="46" t="s">
        <v>34616</v>
      </c>
      <c r="C320" s="47">
        <v>18.914400000000001</v>
      </c>
      <c r="D320" s="87" t="s">
        <v>477</v>
      </c>
      <c r="E320" s="87" t="s">
        <v>477</v>
      </c>
      <c r="F320" s="87">
        <v>2.8338000000000001</v>
      </c>
      <c r="G320" s="87"/>
      <c r="H320" s="47"/>
      <c r="I320" s="120">
        <v>0</v>
      </c>
      <c r="J320" s="120">
        <v>0</v>
      </c>
    </row>
    <row r="321" spans="1:10" ht="15" customHeight="1">
      <c r="A321" s="46" t="s">
        <v>34461</v>
      </c>
      <c r="B321" s="46" t="s">
        <v>34617</v>
      </c>
      <c r="C321" s="47">
        <v>18.914400000000001</v>
      </c>
      <c r="D321" s="87" t="s">
        <v>480</v>
      </c>
      <c r="E321" s="87" t="s">
        <v>480</v>
      </c>
      <c r="F321" s="87">
        <v>20.565399999999997</v>
      </c>
      <c r="G321" s="87"/>
      <c r="H321" s="47"/>
      <c r="I321" s="120">
        <v>0</v>
      </c>
      <c r="J321" s="120">
        <v>0</v>
      </c>
    </row>
    <row r="322" spans="1:10" ht="15" customHeight="1">
      <c r="A322" s="46" t="s">
        <v>31925</v>
      </c>
      <c r="B322" s="46" t="s">
        <v>31926</v>
      </c>
      <c r="C322" s="47">
        <v>81.110600000000005</v>
      </c>
      <c r="D322" s="87" t="s">
        <v>483</v>
      </c>
      <c r="E322" s="87" t="s">
        <v>483</v>
      </c>
      <c r="F322" s="87">
        <v>1170.7447499999998</v>
      </c>
      <c r="G322" s="87"/>
      <c r="H322" s="47"/>
      <c r="I322" s="120">
        <v>20</v>
      </c>
      <c r="J322" s="120">
        <v>0</v>
      </c>
    </row>
    <row r="323" spans="1:10" ht="15" customHeight="1">
      <c r="A323" s="46" t="s">
        <v>31927</v>
      </c>
      <c r="B323" s="46" t="s">
        <v>31928</v>
      </c>
      <c r="C323" s="47">
        <v>178.43780000000001</v>
      </c>
      <c r="D323" s="87" t="s">
        <v>486</v>
      </c>
      <c r="E323" s="87" t="s">
        <v>486</v>
      </c>
      <c r="F323" s="87">
        <v>34.334600000000009</v>
      </c>
      <c r="G323" s="87"/>
      <c r="H323" s="47"/>
      <c r="I323" s="120">
        <v>20</v>
      </c>
      <c r="J323" s="120">
        <v>0</v>
      </c>
    </row>
    <row r="324" spans="1:10" ht="15" customHeight="1">
      <c r="A324" s="46" t="s">
        <v>31929</v>
      </c>
      <c r="B324" s="46" t="s">
        <v>31930</v>
      </c>
      <c r="C324" s="47">
        <v>23.6572</v>
      </c>
      <c r="D324" s="87" t="s">
        <v>489</v>
      </c>
      <c r="E324" s="87" t="s">
        <v>489</v>
      </c>
      <c r="F324" s="87">
        <v>67.555999999999997</v>
      </c>
      <c r="G324" s="87"/>
      <c r="H324" s="47"/>
      <c r="I324" s="120">
        <v>6</v>
      </c>
      <c r="J324" s="120">
        <v>0</v>
      </c>
    </row>
    <row r="325" spans="1:10" ht="15" customHeight="1">
      <c r="A325" s="46" t="s">
        <v>31931</v>
      </c>
      <c r="B325" s="46" t="s">
        <v>31932</v>
      </c>
      <c r="C325" s="47">
        <v>23.6572</v>
      </c>
      <c r="D325" s="87" t="s">
        <v>492</v>
      </c>
      <c r="E325" s="87" t="s">
        <v>492</v>
      </c>
      <c r="F325" s="87">
        <v>1.5940000000000003</v>
      </c>
      <c r="G325" s="87"/>
      <c r="H325" s="47"/>
      <c r="I325" s="120">
        <v>5</v>
      </c>
      <c r="J325" s="120">
        <v>0</v>
      </c>
    </row>
    <row r="326" spans="1:10" ht="15" customHeight="1">
      <c r="A326" s="46" t="s">
        <v>34478</v>
      </c>
      <c r="B326" s="46" t="s">
        <v>34634</v>
      </c>
      <c r="C326" s="47">
        <v>34.700200000000002</v>
      </c>
      <c r="D326" s="87" t="s">
        <v>493</v>
      </c>
      <c r="E326" s="87" t="s">
        <v>493</v>
      </c>
      <c r="F326" s="87">
        <v>1.216</v>
      </c>
      <c r="G326" s="87"/>
      <c r="H326" s="47"/>
      <c r="I326" s="120">
        <v>0</v>
      </c>
      <c r="J326" s="120">
        <v>0</v>
      </c>
    </row>
    <row r="327" spans="1:10" ht="15" customHeight="1">
      <c r="A327" s="46" t="s">
        <v>34479</v>
      </c>
      <c r="B327" s="46" t="s">
        <v>34635</v>
      </c>
      <c r="C327" s="47">
        <v>34.597999999999999</v>
      </c>
      <c r="D327" s="87" t="s">
        <v>494</v>
      </c>
      <c r="E327" s="87" t="s">
        <v>494</v>
      </c>
      <c r="F327" s="87">
        <v>1.2305999999999999</v>
      </c>
      <c r="G327" s="87"/>
      <c r="H327" s="47"/>
      <c r="I327" s="120">
        <v>0</v>
      </c>
      <c r="J327" s="120">
        <v>0</v>
      </c>
    </row>
    <row r="328" spans="1:10" ht="15" customHeight="1">
      <c r="A328" s="46" t="s">
        <v>639</v>
      </c>
      <c r="B328" s="46" t="s">
        <v>640</v>
      </c>
      <c r="C328" s="47">
        <v>34.597999999999999</v>
      </c>
      <c r="D328" s="87" t="s">
        <v>495</v>
      </c>
      <c r="E328" s="87" t="s">
        <v>495</v>
      </c>
      <c r="F328" s="87">
        <v>2.2402000000000002</v>
      </c>
      <c r="G328" s="87"/>
      <c r="H328" s="47"/>
      <c r="I328" s="120">
        <v>3</v>
      </c>
      <c r="J328" s="120">
        <v>0</v>
      </c>
    </row>
    <row r="329" spans="1:10" ht="15" customHeight="1">
      <c r="A329" s="46" t="s">
        <v>34480</v>
      </c>
      <c r="B329" s="46" t="s">
        <v>34636</v>
      </c>
      <c r="C329" s="47">
        <v>34.598199999999999</v>
      </c>
      <c r="D329" s="87" t="s">
        <v>498</v>
      </c>
      <c r="E329" s="87" t="s">
        <v>498</v>
      </c>
      <c r="F329" s="87">
        <v>0.81659999999999999</v>
      </c>
      <c r="G329" s="87"/>
      <c r="H329" s="47">
        <v>0</v>
      </c>
      <c r="I329" s="120">
        <v>0</v>
      </c>
      <c r="J329" s="120">
        <v>0</v>
      </c>
    </row>
    <row r="330" spans="1:10" ht="15" customHeight="1">
      <c r="A330" s="46" t="s">
        <v>34481</v>
      </c>
      <c r="B330" s="46" t="s">
        <v>34637</v>
      </c>
      <c r="C330" s="47">
        <v>37.828800000000001</v>
      </c>
      <c r="D330" s="87" t="s">
        <v>499</v>
      </c>
      <c r="E330" s="87" t="s">
        <v>499</v>
      </c>
      <c r="F330" s="87">
        <v>1.0544</v>
      </c>
      <c r="G330" s="87"/>
      <c r="H330" s="47"/>
      <c r="I330" s="120">
        <v>0</v>
      </c>
      <c r="J330" s="120">
        <v>0</v>
      </c>
    </row>
    <row r="331" spans="1:10" ht="15" customHeight="1">
      <c r="A331" s="46" t="s">
        <v>34482</v>
      </c>
      <c r="B331" s="46" t="s">
        <v>34638</v>
      </c>
      <c r="C331" s="47">
        <v>32.471600000000002</v>
      </c>
      <c r="D331" s="87" t="s">
        <v>500</v>
      </c>
      <c r="E331" s="87" t="s">
        <v>500</v>
      </c>
      <c r="F331" s="87">
        <v>1.0768</v>
      </c>
      <c r="G331" s="87"/>
      <c r="H331" s="47"/>
      <c r="I331" s="120">
        <v>0</v>
      </c>
      <c r="J331" s="120">
        <v>0</v>
      </c>
    </row>
    <row r="332" spans="1:10" ht="15" customHeight="1">
      <c r="A332" s="46" t="s">
        <v>34483</v>
      </c>
      <c r="B332" s="46" t="s">
        <v>34639</v>
      </c>
      <c r="C332" s="47">
        <v>37.828800000000001</v>
      </c>
      <c r="D332" s="87" t="s">
        <v>504</v>
      </c>
      <c r="E332" s="87" t="s">
        <v>504</v>
      </c>
      <c r="F332" s="87">
        <v>2.5381999999999998</v>
      </c>
      <c r="G332" s="87"/>
      <c r="H332" s="47"/>
      <c r="I332" s="120">
        <v>0</v>
      </c>
      <c r="J332" s="120">
        <v>0</v>
      </c>
    </row>
    <row r="333" spans="1:10" ht="15" customHeight="1">
      <c r="A333" s="46" t="s">
        <v>34484</v>
      </c>
      <c r="B333" s="46" t="s">
        <v>34640</v>
      </c>
      <c r="C333" s="47">
        <v>32.471600000000002</v>
      </c>
      <c r="D333" s="87" t="s">
        <v>505</v>
      </c>
      <c r="E333" s="87" t="s">
        <v>505</v>
      </c>
      <c r="F333" s="87">
        <v>1.3218000000000001</v>
      </c>
      <c r="G333" s="87"/>
      <c r="H333" s="47"/>
      <c r="I333" s="120">
        <v>0</v>
      </c>
      <c r="J333" s="120">
        <v>0</v>
      </c>
    </row>
    <row r="334" spans="1:10" ht="15" customHeight="1">
      <c r="A334" s="46" t="s">
        <v>34485</v>
      </c>
      <c r="B334" s="46" t="s">
        <v>34641</v>
      </c>
      <c r="C334" s="47">
        <v>32.471600000000002</v>
      </c>
      <c r="D334" s="87" t="s">
        <v>506</v>
      </c>
      <c r="E334" s="87" t="s">
        <v>506</v>
      </c>
      <c r="F334" s="87">
        <v>1.5331999999999999</v>
      </c>
      <c r="G334" s="87"/>
      <c r="H334" s="47"/>
      <c r="I334" s="120">
        <v>0</v>
      </c>
      <c r="J334" s="120">
        <v>0</v>
      </c>
    </row>
    <row r="335" spans="1:10" ht="15" customHeight="1">
      <c r="A335" s="46" t="s">
        <v>632</v>
      </c>
      <c r="B335" s="46" t="s">
        <v>31933</v>
      </c>
      <c r="C335" s="47">
        <v>111.4418</v>
      </c>
      <c r="D335" s="87" t="s">
        <v>507</v>
      </c>
      <c r="E335" s="87" t="s">
        <v>507</v>
      </c>
      <c r="F335" s="87">
        <v>1.9563999999999999</v>
      </c>
      <c r="G335" s="87"/>
      <c r="H335" s="47"/>
      <c r="I335" s="120">
        <v>3</v>
      </c>
      <c r="J335" s="120">
        <v>0</v>
      </c>
    </row>
    <row r="336" spans="1:10" ht="15" customHeight="1">
      <c r="A336" s="46" t="s">
        <v>629</v>
      </c>
      <c r="B336" s="46" t="s">
        <v>35657</v>
      </c>
      <c r="C336" s="47">
        <v>119.6212</v>
      </c>
      <c r="D336" s="87" t="s">
        <v>508</v>
      </c>
      <c r="E336" s="87" t="s">
        <v>508</v>
      </c>
      <c r="F336" s="87">
        <v>4.2217999999999991</v>
      </c>
      <c r="G336" s="87"/>
      <c r="H336" s="47"/>
      <c r="I336" s="120">
        <v>2</v>
      </c>
      <c r="J336" s="120">
        <v>0</v>
      </c>
    </row>
    <row r="337" spans="1:10" ht="15" customHeight="1">
      <c r="A337" s="46" t="s">
        <v>326</v>
      </c>
      <c r="B337" s="46" t="s">
        <v>667</v>
      </c>
      <c r="C337" s="47">
        <v>74.937600000000003</v>
      </c>
      <c r="D337" s="87" t="s">
        <v>511</v>
      </c>
      <c r="E337" s="87" t="s">
        <v>511</v>
      </c>
      <c r="F337" s="87">
        <v>1.4927999999999999</v>
      </c>
      <c r="G337" s="87"/>
      <c r="H337" s="47"/>
      <c r="I337" s="120">
        <v>21</v>
      </c>
      <c r="J337" s="120">
        <v>0</v>
      </c>
    </row>
    <row r="338" spans="1:10" ht="15" customHeight="1">
      <c r="A338" s="46" t="s">
        <v>679</v>
      </c>
      <c r="B338" s="46" t="s">
        <v>680</v>
      </c>
      <c r="C338" s="47">
        <v>362.55239999999998</v>
      </c>
      <c r="D338" s="87" t="s">
        <v>514</v>
      </c>
      <c r="E338" s="87" t="s">
        <v>514</v>
      </c>
      <c r="F338" s="87">
        <v>1.6151999999999997</v>
      </c>
      <c r="G338" s="87"/>
      <c r="H338" s="47"/>
      <c r="I338" s="120">
        <v>1</v>
      </c>
      <c r="J338" s="120">
        <v>0</v>
      </c>
    </row>
    <row r="339" spans="1:10" ht="15" customHeight="1">
      <c r="A339" s="46" t="s">
        <v>677</v>
      </c>
      <c r="B339" s="46" t="s">
        <v>678</v>
      </c>
      <c r="C339" s="47">
        <v>330.41359999999997</v>
      </c>
      <c r="D339" s="87" t="s">
        <v>517</v>
      </c>
      <c r="E339" s="87" t="s">
        <v>517</v>
      </c>
      <c r="F339" s="87">
        <v>3.5423999999999998</v>
      </c>
      <c r="G339" s="87"/>
      <c r="H339" s="47"/>
      <c r="I339" s="120">
        <v>6</v>
      </c>
      <c r="J339" s="120">
        <v>0</v>
      </c>
    </row>
    <row r="340" spans="1:10" ht="15" customHeight="1">
      <c r="A340" s="46" t="s">
        <v>34487</v>
      </c>
      <c r="B340" s="46" t="s">
        <v>34643</v>
      </c>
      <c r="C340" s="47">
        <v>1186.3404</v>
      </c>
      <c r="D340" s="87" t="s">
        <v>520</v>
      </c>
      <c r="E340" s="87" t="s">
        <v>520</v>
      </c>
      <c r="F340" s="87">
        <v>4.6049999999999995</v>
      </c>
      <c r="G340" s="87"/>
      <c r="H340" s="47"/>
      <c r="I340" s="120">
        <v>0</v>
      </c>
      <c r="J340" s="120">
        <v>0</v>
      </c>
    </row>
    <row r="341" spans="1:10" ht="15" customHeight="1">
      <c r="A341" s="46" t="s">
        <v>34490</v>
      </c>
      <c r="B341" s="46" t="s">
        <v>34646</v>
      </c>
      <c r="C341" s="47">
        <v>77.377399999999994</v>
      </c>
      <c r="D341" s="87" t="s">
        <v>523</v>
      </c>
      <c r="E341" s="87" t="s">
        <v>523</v>
      </c>
      <c r="F341" s="87">
        <v>1.0627999999999997</v>
      </c>
      <c r="G341" s="87"/>
      <c r="H341" s="47"/>
      <c r="I341" s="120">
        <v>0</v>
      </c>
      <c r="J341" s="120">
        <v>0</v>
      </c>
    </row>
    <row r="342" spans="1:10" ht="15" customHeight="1">
      <c r="A342" s="46" t="s">
        <v>674</v>
      </c>
      <c r="B342" s="46" t="s">
        <v>675</v>
      </c>
      <c r="C342" s="47">
        <v>518.63699999999994</v>
      </c>
      <c r="D342" s="87" t="s">
        <v>524</v>
      </c>
      <c r="E342" s="87" t="s">
        <v>524</v>
      </c>
      <c r="F342" s="87">
        <v>1.2904000000000002</v>
      </c>
      <c r="G342" s="87"/>
      <c r="H342" s="47"/>
      <c r="I342" s="120">
        <v>1</v>
      </c>
      <c r="J342" s="120">
        <v>0</v>
      </c>
    </row>
    <row r="343" spans="1:10" ht="15" customHeight="1">
      <c r="A343" s="46" t="s">
        <v>34497</v>
      </c>
      <c r="B343" s="46" t="s">
        <v>34653</v>
      </c>
      <c r="C343" s="47">
        <v>158.93719999999999</v>
      </c>
      <c r="D343" s="87" t="s">
        <v>525</v>
      </c>
      <c r="E343" s="87" t="s">
        <v>525</v>
      </c>
      <c r="F343" s="87">
        <v>1.5940000000000003</v>
      </c>
      <c r="G343" s="87"/>
      <c r="H343" s="47"/>
      <c r="I343" s="120">
        <v>0</v>
      </c>
      <c r="J343" s="120">
        <v>0</v>
      </c>
    </row>
    <row r="344" spans="1:10" ht="15" customHeight="1">
      <c r="A344" s="46" t="s">
        <v>31934</v>
      </c>
      <c r="B344" s="46" t="s">
        <v>31935</v>
      </c>
      <c r="C344" s="47">
        <v>632.40260000000001</v>
      </c>
      <c r="D344" s="87" t="s">
        <v>526</v>
      </c>
      <c r="E344" s="87" t="s">
        <v>526</v>
      </c>
      <c r="F344" s="87">
        <v>2.6566000000000001</v>
      </c>
      <c r="G344" s="87"/>
      <c r="H344" s="47"/>
      <c r="I344" s="120">
        <v>2</v>
      </c>
      <c r="J344" s="120">
        <v>0</v>
      </c>
    </row>
    <row r="345" spans="1:10" ht="15" customHeight="1">
      <c r="A345" s="46" t="s">
        <v>31936</v>
      </c>
      <c r="B345" s="46" t="s">
        <v>31937</v>
      </c>
      <c r="C345" s="47">
        <v>286.71420000000001</v>
      </c>
      <c r="D345" s="87" t="s">
        <v>527</v>
      </c>
      <c r="E345" s="87" t="s">
        <v>527</v>
      </c>
      <c r="F345" s="87">
        <v>1.1385999999999998</v>
      </c>
      <c r="G345" s="87"/>
      <c r="H345" s="47"/>
      <c r="I345" s="120">
        <v>4</v>
      </c>
      <c r="J345" s="120">
        <v>0</v>
      </c>
    </row>
    <row r="346" spans="1:10" ht="15" customHeight="1">
      <c r="A346" s="46" t="s">
        <v>31938</v>
      </c>
      <c r="B346" s="46" t="s">
        <v>31939</v>
      </c>
      <c r="C346" s="47">
        <v>359.7</v>
      </c>
      <c r="D346" s="87" t="s">
        <v>528</v>
      </c>
      <c r="E346" s="87" t="s">
        <v>528</v>
      </c>
      <c r="F346" s="87">
        <v>1.2452000000000001</v>
      </c>
      <c r="G346" s="87"/>
      <c r="H346" s="47"/>
      <c r="I346" s="120">
        <v>2</v>
      </c>
      <c r="J346" s="120">
        <v>0</v>
      </c>
    </row>
    <row r="347" spans="1:10" ht="15" customHeight="1">
      <c r="A347" s="46" t="s">
        <v>31940</v>
      </c>
      <c r="B347" s="46" t="s">
        <v>31941</v>
      </c>
      <c r="C347" s="47">
        <v>542.84939999999995</v>
      </c>
      <c r="D347" s="87" t="s">
        <v>529</v>
      </c>
      <c r="E347" s="87" t="s">
        <v>529</v>
      </c>
      <c r="F347" s="87">
        <v>1.5528</v>
      </c>
      <c r="G347" s="87"/>
      <c r="H347" s="47"/>
      <c r="I347" s="120">
        <v>2</v>
      </c>
      <c r="J347" s="120">
        <v>0</v>
      </c>
    </row>
    <row r="348" spans="1:10" ht="15" customHeight="1">
      <c r="A348" s="46" t="s">
        <v>34502</v>
      </c>
      <c r="B348" s="46" t="s">
        <v>34658</v>
      </c>
      <c r="C348" s="47">
        <v>345.06099999999998</v>
      </c>
      <c r="D348" s="87" t="s">
        <v>532</v>
      </c>
      <c r="E348" s="87" t="s">
        <v>532</v>
      </c>
      <c r="F348" s="87">
        <v>3.0766</v>
      </c>
      <c r="G348" s="87"/>
      <c r="H348" s="47"/>
      <c r="I348" s="120">
        <v>0</v>
      </c>
      <c r="J348" s="120">
        <v>0</v>
      </c>
    </row>
    <row r="349" spans="1:10" ht="15" customHeight="1">
      <c r="A349" s="46" t="s">
        <v>34503</v>
      </c>
      <c r="B349" s="46" t="s">
        <v>34659</v>
      </c>
      <c r="C349" s="47">
        <v>606.26160000000004</v>
      </c>
      <c r="D349" s="87" t="s">
        <v>533</v>
      </c>
      <c r="E349" s="87" t="s">
        <v>533</v>
      </c>
      <c r="F349" s="87">
        <v>4.908599999999999</v>
      </c>
      <c r="G349" s="87"/>
      <c r="H349" s="47"/>
      <c r="I349" s="120">
        <v>0</v>
      </c>
      <c r="J349" s="120">
        <v>0</v>
      </c>
    </row>
    <row r="350" spans="1:10" ht="15" customHeight="1">
      <c r="A350" s="46" t="s">
        <v>669</v>
      </c>
      <c r="B350" s="46" t="s">
        <v>670</v>
      </c>
      <c r="C350" s="47">
        <v>458.41680000000002</v>
      </c>
      <c r="D350" s="87" t="s">
        <v>534</v>
      </c>
      <c r="E350" s="87" t="s">
        <v>534</v>
      </c>
      <c r="F350" s="87">
        <v>4.3772000000000002</v>
      </c>
      <c r="G350" s="87"/>
      <c r="H350" s="47"/>
      <c r="I350" s="120">
        <v>2</v>
      </c>
      <c r="J350" s="120">
        <v>0</v>
      </c>
    </row>
    <row r="351" spans="1:10" ht="15" customHeight="1">
      <c r="A351" s="46" t="s">
        <v>34515</v>
      </c>
      <c r="B351" s="46" t="s">
        <v>34669</v>
      </c>
      <c r="C351" s="47">
        <v>2.1776</v>
      </c>
      <c r="D351" s="87" t="s">
        <v>535</v>
      </c>
      <c r="E351" s="87" t="s">
        <v>535</v>
      </c>
      <c r="F351" s="87">
        <v>5.6655999999999995</v>
      </c>
      <c r="G351" s="87"/>
      <c r="H351" s="47"/>
      <c r="I351" s="120">
        <v>0</v>
      </c>
      <c r="J351" s="120">
        <v>0</v>
      </c>
    </row>
    <row r="352" spans="1:10" ht="15" customHeight="1">
      <c r="A352" s="46" t="s">
        <v>34516</v>
      </c>
      <c r="B352" s="46" t="s">
        <v>34670</v>
      </c>
      <c r="C352" s="47">
        <v>2.1776</v>
      </c>
      <c r="D352" s="87" t="s">
        <v>536</v>
      </c>
      <c r="E352" s="87" t="s">
        <v>536</v>
      </c>
      <c r="F352" s="87">
        <v>4.5543999999999993</v>
      </c>
      <c r="G352" s="87"/>
      <c r="H352" s="47"/>
      <c r="I352" s="120">
        <v>0</v>
      </c>
      <c r="J352" s="120">
        <v>0</v>
      </c>
    </row>
    <row r="353" spans="1:10" ht="15" customHeight="1">
      <c r="A353" s="46" t="s">
        <v>34517</v>
      </c>
      <c r="B353" s="46" t="s">
        <v>34671</v>
      </c>
      <c r="C353" s="47">
        <v>2.1776</v>
      </c>
      <c r="D353" s="87" t="s">
        <v>537</v>
      </c>
      <c r="E353" s="87" t="s">
        <v>537</v>
      </c>
      <c r="F353" s="87">
        <v>2.7325999999999997</v>
      </c>
      <c r="G353" s="87"/>
      <c r="H353" s="47"/>
      <c r="I353" s="120">
        <v>0</v>
      </c>
      <c r="J353" s="120">
        <v>0</v>
      </c>
    </row>
    <row r="354" spans="1:10" ht="15" customHeight="1">
      <c r="A354" s="46" t="s">
        <v>34518</v>
      </c>
      <c r="B354" s="46" t="s">
        <v>34672</v>
      </c>
      <c r="C354" s="47">
        <v>2.1776</v>
      </c>
      <c r="D354" s="87" t="s">
        <v>538</v>
      </c>
      <c r="E354" s="87" t="s">
        <v>538</v>
      </c>
      <c r="F354" s="87">
        <v>3.1880000000000006</v>
      </c>
      <c r="G354" s="87"/>
      <c r="H354" s="47"/>
      <c r="I354" s="120">
        <v>0</v>
      </c>
      <c r="J354" s="120">
        <v>0</v>
      </c>
    </row>
    <row r="355" spans="1:10" ht="15" customHeight="1">
      <c r="A355" s="46" t="s">
        <v>34406</v>
      </c>
      <c r="B355" s="46" t="s">
        <v>34545</v>
      </c>
      <c r="C355" s="47">
        <v>13.8354</v>
      </c>
      <c r="D355" s="87" t="s">
        <v>541</v>
      </c>
      <c r="E355" s="87" t="s">
        <v>541</v>
      </c>
      <c r="F355" s="87">
        <v>3.9977999999999989</v>
      </c>
      <c r="G355" s="87"/>
      <c r="H355" s="47"/>
      <c r="I355" s="120">
        <v>0</v>
      </c>
      <c r="J355" s="120">
        <v>0</v>
      </c>
    </row>
    <row r="356" spans="1:10" ht="15" customHeight="1">
      <c r="A356" s="46" t="s">
        <v>34407</v>
      </c>
      <c r="B356" s="46" t="s">
        <v>34546</v>
      </c>
      <c r="C356" s="47">
        <v>13.8354</v>
      </c>
      <c r="D356" s="87" t="s">
        <v>544</v>
      </c>
      <c r="E356" s="87" t="s">
        <v>544</v>
      </c>
      <c r="F356" s="87">
        <v>1.4709999999999996</v>
      </c>
      <c r="G356" s="87"/>
      <c r="H356" s="47"/>
      <c r="I356" s="120">
        <v>0</v>
      </c>
      <c r="J356" s="120">
        <v>0</v>
      </c>
    </row>
    <row r="357" spans="1:10" ht="15" customHeight="1">
      <c r="A357" s="46" t="s">
        <v>31944</v>
      </c>
      <c r="B357" s="46" t="s">
        <v>31945</v>
      </c>
      <c r="C357" s="47">
        <v>24.745999999999999</v>
      </c>
      <c r="D357" s="87" t="s">
        <v>545</v>
      </c>
      <c r="E357" s="87" t="s">
        <v>545</v>
      </c>
      <c r="F357" s="87">
        <v>1.8795999999999995</v>
      </c>
      <c r="G357" s="87"/>
      <c r="H357" s="47"/>
      <c r="I357" s="120">
        <v>0</v>
      </c>
      <c r="J357" s="120">
        <v>0</v>
      </c>
    </row>
    <row r="358" spans="1:10" ht="15" customHeight="1">
      <c r="A358" s="46" t="s">
        <v>34411</v>
      </c>
      <c r="B358" s="46" t="s">
        <v>34556</v>
      </c>
      <c r="C358" s="47">
        <v>4.3452000000000002</v>
      </c>
      <c r="D358" s="87" t="s">
        <v>548</v>
      </c>
      <c r="E358" s="87" t="s">
        <v>548</v>
      </c>
      <c r="F358" s="87">
        <v>2.9601999999999995</v>
      </c>
      <c r="G358" s="87"/>
      <c r="H358" s="47"/>
      <c r="I358" s="120">
        <v>0</v>
      </c>
      <c r="J358" s="120">
        <v>0</v>
      </c>
    </row>
    <row r="359" spans="1:10" ht="15" customHeight="1">
      <c r="A359" s="46" t="s">
        <v>34418</v>
      </c>
      <c r="B359" s="46" t="s">
        <v>34580</v>
      </c>
      <c r="C359" s="47">
        <v>0.255</v>
      </c>
      <c r="D359" s="87" t="s">
        <v>551</v>
      </c>
      <c r="E359" s="87" t="s">
        <v>551</v>
      </c>
      <c r="F359" s="87">
        <v>5.4398</v>
      </c>
      <c r="G359" s="87"/>
      <c r="H359" s="47"/>
      <c r="I359" s="120">
        <v>0</v>
      </c>
      <c r="J359" s="120">
        <v>0</v>
      </c>
    </row>
    <row r="360" spans="1:10" ht="15" customHeight="1">
      <c r="A360" s="46" t="s">
        <v>34419</v>
      </c>
      <c r="B360" s="46" t="s">
        <v>34581</v>
      </c>
      <c r="C360" s="47">
        <v>0.3644</v>
      </c>
      <c r="D360" s="87" t="s">
        <v>552</v>
      </c>
      <c r="E360" s="87" t="s">
        <v>552</v>
      </c>
      <c r="F360" s="87">
        <v>6.7050000000000001</v>
      </c>
      <c r="G360" s="87"/>
      <c r="H360" s="47"/>
      <c r="I360" s="120">
        <v>0</v>
      </c>
      <c r="J360" s="120">
        <v>0</v>
      </c>
    </row>
    <row r="361" spans="1:10" ht="15" customHeight="1">
      <c r="A361" s="46" t="s">
        <v>34420</v>
      </c>
      <c r="B361" s="46" t="s">
        <v>34582</v>
      </c>
      <c r="C361" s="47">
        <v>0.48280000000000001</v>
      </c>
      <c r="D361" s="87" t="s">
        <v>555</v>
      </c>
      <c r="E361" s="87" t="s">
        <v>555</v>
      </c>
      <c r="F361" s="87">
        <v>14.244999999999997</v>
      </c>
      <c r="G361" s="87"/>
      <c r="H361" s="47"/>
      <c r="I361" s="120">
        <v>0</v>
      </c>
      <c r="J361" s="120">
        <v>0</v>
      </c>
    </row>
    <row r="362" spans="1:10" ht="15" customHeight="1">
      <c r="A362" s="46" t="s">
        <v>34421</v>
      </c>
      <c r="B362" s="46" t="s">
        <v>34583</v>
      </c>
      <c r="C362" s="47">
        <v>1.6759999999999999</v>
      </c>
      <c r="D362" s="87" t="s">
        <v>558</v>
      </c>
      <c r="E362" s="87" t="s">
        <v>558</v>
      </c>
      <c r="F362" s="87">
        <v>9.6654</v>
      </c>
      <c r="G362" s="87"/>
      <c r="H362" s="47"/>
      <c r="I362" s="120">
        <v>0</v>
      </c>
      <c r="J362" s="120">
        <v>0</v>
      </c>
    </row>
    <row r="363" spans="1:10" ht="15" customHeight="1">
      <c r="A363" s="46" t="s">
        <v>34422</v>
      </c>
      <c r="B363" s="46" t="s">
        <v>34584</v>
      </c>
      <c r="C363" s="47">
        <v>0.501</v>
      </c>
      <c r="D363" s="87" t="s">
        <v>561</v>
      </c>
      <c r="E363" s="87" t="s">
        <v>561</v>
      </c>
      <c r="F363" s="87">
        <v>1.7307999999999999</v>
      </c>
      <c r="G363" s="87"/>
      <c r="H363" s="47"/>
      <c r="I363" s="120">
        <v>0</v>
      </c>
      <c r="J363" s="120">
        <v>0</v>
      </c>
    </row>
    <row r="364" spans="1:10" ht="15" customHeight="1">
      <c r="A364" s="46" t="s">
        <v>34423</v>
      </c>
      <c r="B364" s="46" t="s">
        <v>34585</v>
      </c>
      <c r="C364" s="47">
        <v>0.255</v>
      </c>
      <c r="D364" s="87" t="s">
        <v>564</v>
      </c>
      <c r="E364" s="87" t="s">
        <v>564</v>
      </c>
      <c r="F364" s="87">
        <v>17.761999999999997</v>
      </c>
      <c r="G364" s="87"/>
      <c r="H364" s="47"/>
      <c r="I364" s="120">
        <v>0</v>
      </c>
      <c r="J364" s="120">
        <v>0</v>
      </c>
    </row>
    <row r="365" spans="1:10" ht="15" customHeight="1">
      <c r="A365" s="46" t="s">
        <v>34424</v>
      </c>
      <c r="B365" s="46" t="s">
        <v>34586</v>
      </c>
      <c r="C365" s="47">
        <v>0.501</v>
      </c>
      <c r="D365" s="87" t="s">
        <v>567</v>
      </c>
      <c r="E365" s="87" t="s">
        <v>567</v>
      </c>
      <c r="F365" s="87">
        <v>2.2980000000000005</v>
      </c>
      <c r="G365" s="87"/>
      <c r="H365" s="47"/>
      <c r="I365" s="120">
        <v>0</v>
      </c>
      <c r="J365" s="120">
        <v>0</v>
      </c>
    </row>
    <row r="366" spans="1:10" ht="15" customHeight="1">
      <c r="A366" s="46" t="s">
        <v>34425</v>
      </c>
      <c r="B366" s="46" t="s">
        <v>34587</v>
      </c>
      <c r="C366" s="47">
        <v>0.5282</v>
      </c>
      <c r="D366" s="87" t="s">
        <v>569</v>
      </c>
      <c r="E366" s="87" t="s">
        <v>569</v>
      </c>
      <c r="F366" s="87">
        <v>12.119599999999998</v>
      </c>
      <c r="G366" s="87"/>
      <c r="H366" s="47"/>
      <c r="I366" s="120">
        <v>0</v>
      </c>
      <c r="J366" s="120">
        <v>0</v>
      </c>
    </row>
    <row r="367" spans="1:10" ht="15" customHeight="1">
      <c r="A367" s="46" t="s">
        <v>34426</v>
      </c>
      <c r="B367" s="46" t="s">
        <v>34588</v>
      </c>
      <c r="C367" s="47">
        <v>1.1568000000000001</v>
      </c>
      <c r="D367" s="87" t="s">
        <v>571</v>
      </c>
      <c r="E367" s="87" t="s">
        <v>571</v>
      </c>
      <c r="F367" s="87">
        <v>27.047800000000002</v>
      </c>
      <c r="G367" s="87"/>
      <c r="H367" s="47"/>
      <c r="I367" s="120">
        <v>0</v>
      </c>
      <c r="J367" s="120">
        <v>0</v>
      </c>
    </row>
    <row r="368" spans="1:10" ht="15" customHeight="1">
      <c r="A368" s="46" t="s">
        <v>34427</v>
      </c>
      <c r="B368" s="46" t="s">
        <v>34589</v>
      </c>
      <c r="C368" s="47">
        <v>0.5464</v>
      </c>
      <c r="D368" s="87" t="s">
        <v>573</v>
      </c>
      <c r="E368" s="87" t="s">
        <v>573</v>
      </c>
      <c r="F368" s="87">
        <v>2.9805999999999999</v>
      </c>
      <c r="G368" s="87"/>
      <c r="H368" s="47"/>
      <c r="I368" s="120">
        <v>0</v>
      </c>
      <c r="J368" s="120">
        <v>0</v>
      </c>
    </row>
    <row r="369" spans="1:10" ht="15" customHeight="1">
      <c r="A369" s="46" t="s">
        <v>34466</v>
      </c>
      <c r="B369" s="46" t="s">
        <v>34622</v>
      </c>
      <c r="C369" s="47">
        <v>3.5886</v>
      </c>
      <c r="D369" s="87" t="s">
        <v>576</v>
      </c>
      <c r="E369" s="87" t="s">
        <v>576</v>
      </c>
      <c r="F369" s="87">
        <v>21.076399999999996</v>
      </c>
      <c r="G369" s="87"/>
      <c r="H369" s="47"/>
      <c r="I369" s="120">
        <v>0</v>
      </c>
      <c r="J369" s="120">
        <v>0</v>
      </c>
    </row>
    <row r="370" spans="1:10" ht="15" customHeight="1">
      <c r="A370" s="46" t="s">
        <v>756</v>
      </c>
      <c r="B370" s="46" t="s">
        <v>757</v>
      </c>
      <c r="C370" s="47">
        <v>13.2912</v>
      </c>
      <c r="D370" s="87" t="s">
        <v>579</v>
      </c>
      <c r="E370" s="87" t="s">
        <v>579</v>
      </c>
      <c r="F370" s="87">
        <v>5.1917999999999997</v>
      </c>
      <c r="G370" s="87"/>
      <c r="H370" s="47"/>
      <c r="I370" s="120">
        <v>1</v>
      </c>
      <c r="J370" s="120">
        <v>0</v>
      </c>
    </row>
    <row r="371" spans="1:10" ht="15" customHeight="1">
      <c r="A371" s="46" t="s">
        <v>34467</v>
      </c>
      <c r="B371" s="46" t="s">
        <v>34623</v>
      </c>
      <c r="C371" s="47">
        <v>13.2912</v>
      </c>
      <c r="D371" s="87" t="s">
        <v>582</v>
      </c>
      <c r="E371" s="87" t="s">
        <v>582</v>
      </c>
      <c r="F371" s="87">
        <v>255.25219999999996</v>
      </c>
      <c r="G371" s="87"/>
      <c r="H371" s="47"/>
      <c r="I371" s="120">
        <v>0</v>
      </c>
      <c r="J371" s="120">
        <v>0</v>
      </c>
    </row>
    <row r="372" spans="1:10" ht="15" customHeight="1">
      <c r="A372" s="46" t="s">
        <v>34468</v>
      </c>
      <c r="B372" s="46" t="s">
        <v>34624</v>
      </c>
      <c r="C372" s="47">
        <v>9.6207999999999991</v>
      </c>
      <c r="D372" s="87" t="s">
        <v>582</v>
      </c>
      <c r="E372" s="87" t="s">
        <v>582</v>
      </c>
      <c r="F372" s="87">
        <v>255.25219999999996</v>
      </c>
      <c r="G372" s="87"/>
      <c r="H372" s="47"/>
      <c r="I372" s="120">
        <v>0</v>
      </c>
      <c r="J372" s="120">
        <v>0</v>
      </c>
    </row>
    <row r="373" spans="1:10" ht="15" customHeight="1">
      <c r="A373" s="46" t="s">
        <v>34469</v>
      </c>
      <c r="B373" s="46" t="s">
        <v>34625</v>
      </c>
      <c r="C373" s="47">
        <v>9.6207999999999991</v>
      </c>
      <c r="D373" s="87" t="s">
        <v>583</v>
      </c>
      <c r="E373" s="87" t="s">
        <v>583</v>
      </c>
      <c r="F373" s="87">
        <v>155.74180000000001</v>
      </c>
      <c r="G373" s="87"/>
      <c r="H373" s="47"/>
      <c r="I373" s="120">
        <v>0</v>
      </c>
      <c r="J373" s="120">
        <v>0</v>
      </c>
    </row>
    <row r="374" spans="1:10" ht="15" customHeight="1">
      <c r="A374" s="46" t="s">
        <v>34470</v>
      </c>
      <c r="B374" s="46" t="s">
        <v>34626</v>
      </c>
      <c r="C374" s="47">
        <v>11.0114</v>
      </c>
      <c r="D374" s="87" t="s">
        <v>583</v>
      </c>
      <c r="E374" s="87" t="s">
        <v>583</v>
      </c>
      <c r="F374" s="87">
        <v>155.74180000000001</v>
      </c>
      <c r="G374" s="87"/>
      <c r="H374" s="47"/>
      <c r="I374" s="120">
        <v>0</v>
      </c>
      <c r="J374" s="120">
        <v>0</v>
      </c>
    </row>
    <row r="375" spans="1:10" ht="15" customHeight="1">
      <c r="A375" s="46" t="s">
        <v>34471</v>
      </c>
      <c r="B375" s="46" t="s">
        <v>34627</v>
      </c>
      <c r="C375" s="47">
        <v>4.3554000000000004</v>
      </c>
      <c r="D375" s="87" t="s">
        <v>584</v>
      </c>
      <c r="E375" s="87" t="s">
        <v>584</v>
      </c>
      <c r="F375" s="87">
        <v>325.99622474999995</v>
      </c>
      <c r="G375" s="87"/>
      <c r="H375" s="47"/>
      <c r="I375" s="120">
        <v>0</v>
      </c>
      <c r="J375" s="120">
        <v>0</v>
      </c>
    </row>
    <row r="376" spans="1:10" ht="15" customHeight="1">
      <c r="A376" s="46" t="s">
        <v>34474</v>
      </c>
      <c r="B376" s="46" t="s">
        <v>34630</v>
      </c>
      <c r="C376" s="47">
        <v>3.8340000000000001</v>
      </c>
      <c r="D376" s="87" t="s">
        <v>14988</v>
      </c>
      <c r="E376" s="87" t="s">
        <v>14988</v>
      </c>
      <c r="F376" s="87">
        <v>43.2684</v>
      </c>
      <c r="G376" s="87"/>
      <c r="H376" s="47"/>
      <c r="I376" s="120">
        <v>0</v>
      </c>
      <c r="J376" s="120">
        <v>0</v>
      </c>
    </row>
    <row r="377" spans="1:10" ht="15" customHeight="1">
      <c r="A377" s="46" t="s">
        <v>34475</v>
      </c>
      <c r="B377" s="46" t="s">
        <v>34631</v>
      </c>
      <c r="C377" s="47">
        <v>8.6392000000000007</v>
      </c>
      <c r="D377" s="87" t="s">
        <v>35274</v>
      </c>
      <c r="E377" s="87" t="s">
        <v>14988</v>
      </c>
      <c r="F377" s="87">
        <v>40.723199999999999</v>
      </c>
      <c r="G377" s="87"/>
      <c r="H377" s="47"/>
      <c r="I377" s="120">
        <v>0</v>
      </c>
      <c r="J377" s="120">
        <v>0</v>
      </c>
    </row>
    <row r="378" spans="1:10" ht="15" customHeight="1">
      <c r="A378" s="46" t="s">
        <v>34486</v>
      </c>
      <c r="B378" s="46" t="s">
        <v>34642</v>
      </c>
      <c r="C378" s="47">
        <v>3.0672000000000001</v>
      </c>
      <c r="D378" s="87" t="s">
        <v>587</v>
      </c>
      <c r="E378" s="87" t="s">
        <v>587</v>
      </c>
      <c r="F378" s="87">
        <v>16.638299999999997</v>
      </c>
      <c r="G378" s="87"/>
      <c r="H378" s="47"/>
      <c r="I378" s="120">
        <v>0</v>
      </c>
      <c r="J378" s="120">
        <v>0</v>
      </c>
    </row>
    <row r="379" spans="1:10" ht="15" customHeight="1">
      <c r="A379" s="46" t="s">
        <v>34488</v>
      </c>
      <c r="B379" s="46" t="s">
        <v>34644</v>
      </c>
      <c r="C379" s="47">
        <v>28.872599999999998</v>
      </c>
      <c r="D379" s="87" t="s">
        <v>587</v>
      </c>
      <c r="E379" s="87" t="s">
        <v>587</v>
      </c>
      <c r="F379" s="87">
        <v>16.638299999999997</v>
      </c>
      <c r="G379" s="87"/>
      <c r="H379" s="47"/>
      <c r="I379" s="120">
        <v>0</v>
      </c>
      <c r="J379" s="120">
        <v>0</v>
      </c>
    </row>
    <row r="380" spans="1:10" ht="15" customHeight="1">
      <c r="A380" s="46" t="s">
        <v>34489</v>
      </c>
      <c r="B380" s="46" t="s">
        <v>34645</v>
      </c>
      <c r="C380" s="47">
        <v>20.448</v>
      </c>
      <c r="D380" s="87" t="s">
        <v>35259</v>
      </c>
      <c r="E380" s="87" t="s">
        <v>587</v>
      </c>
      <c r="F380" s="87">
        <v>15.762599999999999</v>
      </c>
      <c r="G380" s="87"/>
      <c r="H380" s="47"/>
      <c r="I380" s="120">
        <v>0</v>
      </c>
      <c r="J380" s="120">
        <v>0</v>
      </c>
    </row>
    <row r="381" spans="1:10" ht="15" customHeight="1">
      <c r="A381" s="46" t="s">
        <v>745</v>
      </c>
      <c r="B381" s="46" t="s">
        <v>746</v>
      </c>
      <c r="C381" s="47">
        <v>24.333400000000001</v>
      </c>
      <c r="D381" s="87" t="s">
        <v>590</v>
      </c>
      <c r="E381" s="87" t="s">
        <v>587</v>
      </c>
      <c r="F381" s="87">
        <v>14.97447</v>
      </c>
      <c r="G381" s="87"/>
      <c r="H381" s="47"/>
      <c r="I381" s="120">
        <v>0</v>
      </c>
      <c r="J381" s="120">
        <v>0</v>
      </c>
    </row>
    <row r="382" spans="1:10" ht="15" customHeight="1">
      <c r="A382" s="46" t="s">
        <v>743</v>
      </c>
      <c r="B382" s="46" t="s">
        <v>744</v>
      </c>
      <c r="C382" s="47">
        <v>28.882999999999999</v>
      </c>
      <c r="D382" s="87" t="s">
        <v>592</v>
      </c>
      <c r="E382" s="87" t="s">
        <v>587</v>
      </c>
      <c r="F382" s="87">
        <v>14.186340000000001</v>
      </c>
      <c r="G382" s="87"/>
      <c r="H382" s="47"/>
      <c r="I382" s="120">
        <v>22</v>
      </c>
      <c r="J382" s="120">
        <v>0</v>
      </c>
    </row>
    <row r="383" spans="1:10" ht="15" customHeight="1">
      <c r="A383" s="46" t="s">
        <v>740</v>
      </c>
      <c r="B383" s="46" t="s">
        <v>741</v>
      </c>
      <c r="C383" s="47">
        <v>20.713799999999999</v>
      </c>
      <c r="D383" s="87" t="s">
        <v>593</v>
      </c>
      <c r="E383" s="87" t="s">
        <v>587</v>
      </c>
      <c r="F383" s="87">
        <v>15.762599999999999</v>
      </c>
      <c r="G383" s="87"/>
      <c r="H383" s="47"/>
      <c r="I383" s="120">
        <v>0</v>
      </c>
      <c r="J383" s="120">
        <v>0</v>
      </c>
    </row>
    <row r="384" spans="1:10" ht="15" customHeight="1">
      <c r="A384" s="46" t="s">
        <v>737</v>
      </c>
      <c r="B384" s="46" t="s">
        <v>738</v>
      </c>
      <c r="C384" s="47">
        <v>24.333400000000001</v>
      </c>
      <c r="D384" s="87" t="s">
        <v>594</v>
      </c>
      <c r="E384" s="87" t="s">
        <v>594</v>
      </c>
      <c r="F384" s="87">
        <v>85.90049999999998</v>
      </c>
      <c r="G384" s="87"/>
      <c r="H384" s="47"/>
      <c r="I384" s="120">
        <v>13</v>
      </c>
      <c r="J384" s="120">
        <v>0</v>
      </c>
    </row>
    <row r="385" spans="1:10" ht="15" customHeight="1">
      <c r="A385" s="46" t="s">
        <v>734</v>
      </c>
      <c r="B385" s="46" t="s">
        <v>735</v>
      </c>
      <c r="C385" s="47">
        <v>28.872599999999998</v>
      </c>
      <c r="D385" s="87" t="s">
        <v>595</v>
      </c>
      <c r="E385" s="87" t="s">
        <v>594</v>
      </c>
      <c r="F385" s="87">
        <v>80.1738</v>
      </c>
      <c r="G385" s="87"/>
      <c r="H385" s="47"/>
      <c r="I385" s="120">
        <v>0</v>
      </c>
      <c r="J385" s="120">
        <v>0</v>
      </c>
    </row>
    <row r="386" spans="1:10" ht="15" customHeight="1">
      <c r="A386" s="46" t="s">
        <v>731</v>
      </c>
      <c r="B386" s="46" t="s">
        <v>732</v>
      </c>
      <c r="C386" s="47">
        <v>20.448</v>
      </c>
      <c r="D386" s="87" t="s">
        <v>596</v>
      </c>
      <c r="E386" s="87" t="s">
        <v>594</v>
      </c>
      <c r="F386" s="87">
        <v>76.355999999999995</v>
      </c>
      <c r="G386" s="87"/>
      <c r="H386" s="47"/>
      <c r="I386" s="120">
        <v>0</v>
      </c>
      <c r="J386" s="120">
        <v>0</v>
      </c>
    </row>
    <row r="387" spans="1:10" ht="15" customHeight="1">
      <c r="A387" s="46" t="s">
        <v>728</v>
      </c>
      <c r="B387" s="46" t="s">
        <v>729</v>
      </c>
      <c r="C387" s="47">
        <v>24.333400000000001</v>
      </c>
      <c r="D387" s="87" t="s">
        <v>597</v>
      </c>
      <c r="E387" s="87" t="s">
        <v>594</v>
      </c>
      <c r="F387" s="87">
        <v>70.629300000000001</v>
      </c>
      <c r="G387" s="87"/>
      <c r="H387" s="47"/>
      <c r="I387" s="120">
        <v>0</v>
      </c>
      <c r="J387" s="120">
        <v>0</v>
      </c>
    </row>
    <row r="388" spans="1:10" ht="15" customHeight="1">
      <c r="A388" s="46" t="s">
        <v>725</v>
      </c>
      <c r="B388" s="46" t="s">
        <v>726</v>
      </c>
      <c r="C388" s="47">
        <v>28.882999999999999</v>
      </c>
      <c r="D388" s="87" t="s">
        <v>600</v>
      </c>
      <c r="E388" s="87" t="s">
        <v>600</v>
      </c>
      <c r="F388" s="87">
        <v>220.13434799999993</v>
      </c>
      <c r="G388" s="87"/>
      <c r="H388" s="47"/>
      <c r="I388" s="120">
        <v>0</v>
      </c>
      <c r="J388" s="120">
        <v>0</v>
      </c>
    </row>
    <row r="389" spans="1:10" ht="15" customHeight="1">
      <c r="A389" s="46" t="s">
        <v>722</v>
      </c>
      <c r="B389" s="46" t="s">
        <v>723</v>
      </c>
      <c r="C389" s="47">
        <v>20.713799999999999</v>
      </c>
      <c r="D389" s="87" t="s">
        <v>601</v>
      </c>
      <c r="E389" s="87" t="s">
        <v>601</v>
      </c>
      <c r="F389" s="87">
        <v>205.45872479999997</v>
      </c>
      <c r="G389" s="87"/>
      <c r="H389" s="47"/>
      <c r="I389" s="120">
        <v>0</v>
      </c>
      <c r="J389" s="120">
        <v>0</v>
      </c>
    </row>
    <row r="390" spans="1:10" ht="15" customHeight="1">
      <c r="A390" s="46" t="s">
        <v>719</v>
      </c>
      <c r="B390" s="46" t="s">
        <v>720</v>
      </c>
      <c r="C390" s="47">
        <v>24.333400000000001</v>
      </c>
      <c r="D390" s="87" t="s">
        <v>602</v>
      </c>
      <c r="E390" s="87" t="s">
        <v>602</v>
      </c>
      <c r="F390" s="87">
        <v>195.67497599999996</v>
      </c>
      <c r="G390" s="87"/>
      <c r="H390" s="47"/>
      <c r="I390" s="120">
        <v>0</v>
      </c>
      <c r="J390" s="120">
        <v>0</v>
      </c>
    </row>
    <row r="391" spans="1:10" ht="15" customHeight="1">
      <c r="A391" s="46" t="s">
        <v>717</v>
      </c>
      <c r="B391" s="46" t="s">
        <v>718</v>
      </c>
      <c r="C391" s="47">
        <v>28.872599999999998</v>
      </c>
      <c r="D391" s="87" t="s">
        <v>603</v>
      </c>
      <c r="E391" s="87" t="s">
        <v>603</v>
      </c>
      <c r="F391" s="87">
        <v>180.9993528</v>
      </c>
      <c r="G391" s="87"/>
      <c r="H391" s="47"/>
      <c r="I391" s="120">
        <v>0</v>
      </c>
      <c r="J391" s="120">
        <v>0</v>
      </c>
    </row>
    <row r="392" spans="1:10" ht="15" customHeight="1">
      <c r="A392" s="46" t="s">
        <v>715</v>
      </c>
      <c r="B392" s="46" t="s">
        <v>716</v>
      </c>
      <c r="C392" s="47">
        <v>20.448</v>
      </c>
      <c r="D392" s="87" t="s">
        <v>604</v>
      </c>
      <c r="E392" s="87" t="s">
        <v>604</v>
      </c>
      <c r="F392" s="87">
        <v>76.355054999999993</v>
      </c>
      <c r="G392" s="87"/>
      <c r="H392" s="47"/>
      <c r="I392" s="120">
        <v>0</v>
      </c>
      <c r="J392" s="120">
        <v>0</v>
      </c>
    </row>
    <row r="393" spans="1:10" ht="15" customHeight="1">
      <c r="A393" s="46" t="s">
        <v>712</v>
      </c>
      <c r="B393" s="46" t="s">
        <v>713</v>
      </c>
      <c r="C393" s="47">
        <v>24.333400000000001</v>
      </c>
      <c r="D393" s="87" t="s">
        <v>607</v>
      </c>
      <c r="E393" s="87" t="s">
        <v>607</v>
      </c>
      <c r="F393" s="87">
        <v>71.264718000000002</v>
      </c>
      <c r="G393" s="87"/>
      <c r="H393" s="47"/>
      <c r="I393" s="120">
        <v>0</v>
      </c>
      <c r="J393" s="120">
        <v>0</v>
      </c>
    </row>
    <row r="394" spans="1:10" ht="15" customHeight="1">
      <c r="A394" s="46" t="s">
        <v>709</v>
      </c>
      <c r="B394" s="46" t="s">
        <v>710</v>
      </c>
      <c r="C394" s="47">
        <v>28.882999999999999</v>
      </c>
      <c r="D394" s="87" t="s">
        <v>608</v>
      </c>
      <c r="E394" s="87" t="s">
        <v>608</v>
      </c>
      <c r="F394" s="87">
        <v>67.871160000000003</v>
      </c>
      <c r="G394" s="87"/>
      <c r="H394" s="47"/>
      <c r="I394" s="120">
        <v>17</v>
      </c>
      <c r="J394" s="120">
        <v>0</v>
      </c>
    </row>
    <row r="395" spans="1:10" ht="15" customHeight="1">
      <c r="A395" s="46" t="s">
        <v>706</v>
      </c>
      <c r="B395" s="46" t="s">
        <v>707</v>
      </c>
      <c r="C395" s="47">
        <v>20.713799999999999</v>
      </c>
      <c r="D395" s="87" t="s">
        <v>609</v>
      </c>
      <c r="E395" s="87" t="s">
        <v>609</v>
      </c>
      <c r="F395" s="87">
        <v>62.780822999999998</v>
      </c>
      <c r="G395" s="87"/>
      <c r="H395" s="47"/>
      <c r="I395" s="120">
        <v>0</v>
      </c>
      <c r="J395" s="120">
        <v>0</v>
      </c>
    </row>
    <row r="396" spans="1:10" ht="15" customHeight="1">
      <c r="A396" s="46" t="s">
        <v>703</v>
      </c>
      <c r="B396" s="46" t="s">
        <v>704</v>
      </c>
      <c r="C396" s="47">
        <v>24.333400000000001</v>
      </c>
      <c r="D396" s="87" t="s">
        <v>610</v>
      </c>
      <c r="E396" s="87" t="s">
        <v>610</v>
      </c>
      <c r="F396" s="87">
        <v>59.188657499999991</v>
      </c>
      <c r="G396" s="87"/>
      <c r="H396" s="47"/>
      <c r="I396" s="120">
        <v>25</v>
      </c>
      <c r="J396" s="120">
        <v>0</v>
      </c>
    </row>
    <row r="397" spans="1:10" ht="15" customHeight="1">
      <c r="A397" s="46" t="s">
        <v>700</v>
      </c>
      <c r="B397" s="46" t="s">
        <v>701</v>
      </c>
      <c r="C397" s="47">
        <v>36.346600000000002</v>
      </c>
      <c r="D397" s="87" t="s">
        <v>613</v>
      </c>
      <c r="E397" s="87" t="s">
        <v>613</v>
      </c>
      <c r="F397" s="87">
        <v>56.073464999999999</v>
      </c>
      <c r="G397" s="87"/>
      <c r="H397" s="47"/>
      <c r="I397" s="120">
        <v>0</v>
      </c>
      <c r="J397" s="120">
        <v>0</v>
      </c>
    </row>
    <row r="398" spans="1:10" ht="15" customHeight="1">
      <c r="A398" s="46" t="s">
        <v>697</v>
      </c>
      <c r="B398" s="46" t="s">
        <v>698</v>
      </c>
      <c r="C398" s="47">
        <v>36.346600000000002</v>
      </c>
      <c r="D398" s="87" t="s">
        <v>614</v>
      </c>
      <c r="E398" s="87" t="s">
        <v>614</v>
      </c>
      <c r="F398" s="87">
        <v>53.269791749999996</v>
      </c>
      <c r="G398" s="87"/>
      <c r="H398" s="47"/>
      <c r="I398" s="120">
        <v>0</v>
      </c>
      <c r="J398" s="120">
        <v>0</v>
      </c>
    </row>
    <row r="399" spans="1:10" ht="15" customHeight="1">
      <c r="A399" s="46" t="s">
        <v>694</v>
      </c>
      <c r="B399" s="46" t="s">
        <v>695</v>
      </c>
      <c r="C399" s="47">
        <v>36.346600000000002</v>
      </c>
      <c r="D399" s="87" t="s">
        <v>615</v>
      </c>
      <c r="E399" s="87" t="s">
        <v>615</v>
      </c>
      <c r="F399" s="87">
        <v>50.466118500000007</v>
      </c>
      <c r="G399" s="87"/>
      <c r="H399" s="47"/>
      <c r="I399" s="120">
        <v>0</v>
      </c>
      <c r="J399" s="120">
        <v>0</v>
      </c>
    </row>
    <row r="400" spans="1:10" ht="15" customHeight="1">
      <c r="A400" s="46" t="s">
        <v>691</v>
      </c>
      <c r="B400" s="46" t="s">
        <v>692</v>
      </c>
      <c r="C400" s="47">
        <v>15.486599999999999</v>
      </c>
      <c r="D400" s="87" t="s">
        <v>616</v>
      </c>
      <c r="E400" s="87" t="s">
        <v>616</v>
      </c>
      <c r="F400" s="87">
        <v>251.65898099999998</v>
      </c>
      <c r="G400" s="87"/>
      <c r="H400" s="47"/>
      <c r="I400" s="120">
        <v>49</v>
      </c>
      <c r="J400" s="120">
        <v>0</v>
      </c>
    </row>
    <row r="401" spans="1:10" ht="15" customHeight="1">
      <c r="A401" s="46" t="s">
        <v>688</v>
      </c>
      <c r="B401" s="46" t="s">
        <v>689</v>
      </c>
      <c r="C401" s="47">
        <v>9.1305999999999994</v>
      </c>
      <c r="D401" s="87" t="s">
        <v>617</v>
      </c>
      <c r="E401" s="87" t="s">
        <v>616</v>
      </c>
      <c r="F401" s="87">
        <v>234.88171560000006</v>
      </c>
      <c r="G401" s="87"/>
      <c r="H401" s="47"/>
      <c r="I401" s="120">
        <v>25</v>
      </c>
      <c r="J401" s="120">
        <v>0</v>
      </c>
    </row>
    <row r="402" spans="1:10" ht="15" customHeight="1">
      <c r="A402" s="46" t="s">
        <v>686</v>
      </c>
      <c r="B402" s="46" t="s">
        <v>687</v>
      </c>
      <c r="C402" s="47">
        <v>11.3964</v>
      </c>
      <c r="D402" s="87" t="s">
        <v>620</v>
      </c>
      <c r="E402" s="87" t="s">
        <v>616</v>
      </c>
      <c r="F402" s="87">
        <v>223.69687200000004</v>
      </c>
      <c r="G402" s="87"/>
      <c r="H402" s="47"/>
      <c r="I402" s="120">
        <v>25</v>
      </c>
      <c r="J402" s="120">
        <v>0</v>
      </c>
    </row>
    <row r="403" spans="1:10" ht="15" customHeight="1">
      <c r="A403" s="46" t="s">
        <v>683</v>
      </c>
      <c r="B403" s="46" t="s">
        <v>684</v>
      </c>
      <c r="C403" s="47">
        <v>19.296199999999999</v>
      </c>
      <c r="D403" s="87" t="s">
        <v>621</v>
      </c>
      <c r="E403" s="87" t="s">
        <v>616</v>
      </c>
      <c r="F403" s="87">
        <v>206.91960660000001</v>
      </c>
      <c r="G403" s="87"/>
      <c r="H403" s="47"/>
      <c r="I403" s="120">
        <v>2</v>
      </c>
      <c r="J403" s="120">
        <v>0</v>
      </c>
    </row>
    <row r="404" spans="1:10" ht="15" customHeight="1">
      <c r="A404" s="46" t="s">
        <v>31943</v>
      </c>
      <c r="B404" s="46" t="s">
        <v>31942</v>
      </c>
      <c r="C404" s="47">
        <v>24.85</v>
      </c>
      <c r="D404" s="87" t="s">
        <v>624</v>
      </c>
      <c r="E404" s="87" t="s">
        <v>624</v>
      </c>
      <c r="F404" s="87">
        <v>82.64024999999998</v>
      </c>
      <c r="G404" s="87"/>
      <c r="H404" s="47"/>
      <c r="I404" s="120">
        <v>50</v>
      </c>
      <c r="J404" s="120">
        <v>0</v>
      </c>
    </row>
    <row r="405" spans="1:10" ht="15" customHeight="1">
      <c r="A405" s="46" t="s">
        <v>34504</v>
      </c>
      <c r="B405" s="46" t="s">
        <v>34660</v>
      </c>
      <c r="C405" s="47">
        <v>17.112400000000001</v>
      </c>
      <c r="D405" s="87" t="s">
        <v>625</v>
      </c>
      <c r="E405" s="87" t="s">
        <v>625</v>
      </c>
      <c r="F405" s="87">
        <v>77.130899999999997</v>
      </c>
      <c r="G405" s="87"/>
      <c r="H405" s="47"/>
      <c r="I405" s="120">
        <v>0</v>
      </c>
      <c r="J405" s="120">
        <v>0</v>
      </c>
    </row>
    <row r="406" spans="1:10" ht="15" customHeight="1">
      <c r="A406" s="46" t="s">
        <v>34510</v>
      </c>
      <c r="B406" s="46" t="s">
        <v>31942</v>
      </c>
      <c r="C406" s="47">
        <v>24.853999999999999</v>
      </c>
      <c r="D406" s="87" t="s">
        <v>626</v>
      </c>
      <c r="E406" s="87" t="s">
        <v>626</v>
      </c>
      <c r="F406" s="87">
        <v>73.457999999999998</v>
      </c>
      <c r="G406" s="87"/>
      <c r="H406" s="47"/>
      <c r="I406" s="120">
        <v>0</v>
      </c>
      <c r="J406" s="120">
        <v>0</v>
      </c>
    </row>
    <row r="407" spans="1:10" ht="15" customHeight="1">
      <c r="A407" s="46" t="s">
        <v>773</v>
      </c>
      <c r="B407" s="46" t="s">
        <v>31946</v>
      </c>
      <c r="C407" s="47">
        <v>1.1364000000000001</v>
      </c>
      <c r="D407" s="87" t="s">
        <v>627</v>
      </c>
      <c r="E407" s="87" t="s">
        <v>627</v>
      </c>
      <c r="F407" s="87">
        <v>67.948649999999986</v>
      </c>
      <c r="G407" s="87"/>
      <c r="H407" s="47"/>
      <c r="I407" s="120">
        <v>36</v>
      </c>
      <c r="J407" s="120">
        <v>0</v>
      </c>
    </row>
    <row r="408" spans="1:10" ht="15" customHeight="1">
      <c r="A408" s="46" t="s">
        <v>770</v>
      </c>
      <c r="B408" s="46" t="s">
        <v>771</v>
      </c>
      <c r="C408" s="47">
        <v>0.79100000000000004</v>
      </c>
      <c r="D408" s="87" t="s">
        <v>32735</v>
      </c>
      <c r="E408" s="87" t="s">
        <v>32735</v>
      </c>
      <c r="F408" s="87">
        <v>208.28272500000003</v>
      </c>
      <c r="G408" s="87"/>
      <c r="H408" s="47"/>
      <c r="I408" s="120">
        <v>403</v>
      </c>
      <c r="J408" s="120">
        <v>0</v>
      </c>
    </row>
    <row r="409" spans="1:10" ht="15" customHeight="1">
      <c r="A409" s="46" t="s">
        <v>819</v>
      </c>
      <c r="B409" s="46" t="s">
        <v>820</v>
      </c>
      <c r="C409" s="47">
        <v>2.4838</v>
      </c>
      <c r="D409" s="87" t="s">
        <v>35388</v>
      </c>
      <c r="E409" s="87" t="s">
        <v>32735</v>
      </c>
      <c r="F409" s="87">
        <v>196.0308</v>
      </c>
      <c r="G409" s="87"/>
      <c r="H409" s="47"/>
      <c r="I409" s="120">
        <v>1548</v>
      </c>
      <c r="J409" s="120">
        <v>0</v>
      </c>
    </row>
    <row r="410" spans="1:10" ht="15" customHeight="1">
      <c r="A410" s="46" t="s">
        <v>767</v>
      </c>
      <c r="B410" s="46" t="s">
        <v>768</v>
      </c>
      <c r="C410" s="47">
        <v>1.367</v>
      </c>
      <c r="D410" s="87" t="s">
        <v>32733</v>
      </c>
      <c r="E410" s="87" t="s">
        <v>32733</v>
      </c>
      <c r="F410" s="87">
        <v>208.28272500000003</v>
      </c>
      <c r="G410" s="87"/>
      <c r="H410" s="47"/>
      <c r="I410" s="120">
        <v>21</v>
      </c>
      <c r="J410" s="120">
        <v>0</v>
      </c>
    </row>
    <row r="411" spans="1:10" ht="15" customHeight="1">
      <c r="A411" s="46" t="s">
        <v>817</v>
      </c>
      <c r="B411" s="46" t="s">
        <v>35948</v>
      </c>
      <c r="C411" s="47">
        <v>54.102200000000003</v>
      </c>
      <c r="D411" s="87" t="s">
        <v>35389</v>
      </c>
      <c r="E411" s="87" t="s">
        <v>32733</v>
      </c>
      <c r="F411" s="87">
        <v>196.0308</v>
      </c>
      <c r="G411" s="87"/>
      <c r="H411" s="47"/>
      <c r="I411" s="120">
        <v>51</v>
      </c>
      <c r="J411" s="120">
        <v>0</v>
      </c>
    </row>
    <row r="412" spans="1:10" ht="15" customHeight="1">
      <c r="A412" s="46" t="s">
        <v>764</v>
      </c>
      <c r="B412" s="46" t="s">
        <v>765</v>
      </c>
      <c r="C412" s="47">
        <v>2.2902</v>
      </c>
      <c r="D412" s="87" t="s">
        <v>32737</v>
      </c>
      <c r="E412" s="87" t="s">
        <v>32737</v>
      </c>
      <c r="F412" s="87">
        <v>208.28272500000003</v>
      </c>
      <c r="G412" s="87"/>
      <c r="H412" s="47"/>
      <c r="I412" s="120">
        <v>0</v>
      </c>
      <c r="J412" s="120">
        <v>0</v>
      </c>
    </row>
    <row r="413" spans="1:10" ht="15" customHeight="1">
      <c r="A413" s="46" t="s">
        <v>761</v>
      </c>
      <c r="B413" s="46" t="s">
        <v>762</v>
      </c>
      <c r="C413" s="47">
        <v>6.2850000000000001</v>
      </c>
      <c r="D413" s="87" t="s">
        <v>35390</v>
      </c>
      <c r="E413" s="87" t="s">
        <v>32737</v>
      </c>
      <c r="F413" s="87">
        <v>196.0308</v>
      </c>
      <c r="G413" s="87"/>
      <c r="H413" s="47"/>
      <c r="I413" s="120">
        <v>0</v>
      </c>
      <c r="J413" s="120">
        <v>0</v>
      </c>
    </row>
    <row r="414" spans="1:10" ht="15" customHeight="1">
      <c r="A414" s="46" t="s">
        <v>30324</v>
      </c>
      <c r="B414" s="46" t="s">
        <v>31947</v>
      </c>
      <c r="C414" s="47">
        <v>3.5535999999999999</v>
      </c>
      <c r="D414" s="87" t="s">
        <v>32739</v>
      </c>
      <c r="E414" s="87" t="s">
        <v>32739</v>
      </c>
      <c r="F414" s="87">
        <v>225.83373749999998</v>
      </c>
      <c r="G414" s="87"/>
      <c r="H414" s="47"/>
      <c r="I414" s="120">
        <v>23</v>
      </c>
      <c r="J414" s="120">
        <v>0</v>
      </c>
    </row>
    <row r="415" spans="1:10" ht="15" customHeight="1">
      <c r="A415" s="46" t="s">
        <v>814</v>
      </c>
      <c r="B415" s="46" t="s">
        <v>31949</v>
      </c>
      <c r="C415" s="47">
        <v>1.0102</v>
      </c>
      <c r="D415" s="87" t="s">
        <v>35395</v>
      </c>
      <c r="E415" s="87" t="s">
        <v>32739</v>
      </c>
      <c r="F415" s="87">
        <v>212.54939999999999</v>
      </c>
      <c r="G415" s="87"/>
      <c r="H415" s="47"/>
      <c r="I415" s="120">
        <v>145</v>
      </c>
      <c r="J415" s="120">
        <v>0</v>
      </c>
    </row>
    <row r="416" spans="1:10" ht="15" customHeight="1">
      <c r="A416" s="46" t="s">
        <v>812</v>
      </c>
      <c r="B416" s="46" t="s">
        <v>813</v>
      </c>
      <c r="C416" s="47">
        <v>1.4258</v>
      </c>
      <c r="D416" s="87" t="s">
        <v>32731</v>
      </c>
      <c r="E416" s="87" t="s">
        <v>32731</v>
      </c>
      <c r="F416" s="87">
        <v>231.44309999999996</v>
      </c>
      <c r="G416" s="87"/>
      <c r="H416" s="47"/>
      <c r="I416" s="120">
        <v>28</v>
      </c>
      <c r="J416" s="120">
        <v>0</v>
      </c>
    </row>
    <row r="417" spans="1:10" ht="15" customHeight="1">
      <c r="A417" s="46" t="s">
        <v>809</v>
      </c>
      <c r="B417" s="46" t="s">
        <v>810</v>
      </c>
      <c r="C417" s="47">
        <v>2.2568000000000001</v>
      </c>
      <c r="D417" s="87" t="s">
        <v>35396</v>
      </c>
      <c r="E417" s="87" t="s">
        <v>32731</v>
      </c>
      <c r="F417" s="87">
        <v>217.82879999999994</v>
      </c>
      <c r="G417" s="87"/>
      <c r="H417" s="47"/>
      <c r="I417" s="120">
        <v>209</v>
      </c>
      <c r="J417" s="120">
        <v>0</v>
      </c>
    </row>
    <row r="418" spans="1:10" ht="15" customHeight="1">
      <c r="A418" s="46" t="s">
        <v>806</v>
      </c>
      <c r="B418" s="46" t="s">
        <v>807</v>
      </c>
      <c r="C418" s="47">
        <v>5.5617999999999999</v>
      </c>
      <c r="D418" s="87" t="s">
        <v>628</v>
      </c>
      <c r="E418" s="87" t="s">
        <v>628</v>
      </c>
      <c r="F418" s="87">
        <v>67.614749999999987</v>
      </c>
      <c r="G418" s="87"/>
      <c r="H418" s="47"/>
      <c r="I418" s="120">
        <v>0</v>
      </c>
      <c r="J418" s="120">
        <v>0</v>
      </c>
    </row>
    <row r="419" spans="1:10" ht="15" customHeight="1">
      <c r="A419" s="46" t="s">
        <v>804</v>
      </c>
      <c r="B419" s="46" t="s">
        <v>31948</v>
      </c>
      <c r="C419" s="47">
        <v>3.0514000000000001</v>
      </c>
      <c r="D419" s="87" t="s">
        <v>630</v>
      </c>
      <c r="E419" s="87" t="s">
        <v>630</v>
      </c>
      <c r="F419" s="87">
        <v>63.107100000000003</v>
      </c>
      <c r="G419" s="87"/>
      <c r="H419" s="47"/>
      <c r="I419" s="120">
        <v>5</v>
      </c>
      <c r="J419" s="120">
        <v>0</v>
      </c>
    </row>
    <row r="420" spans="1:10" ht="15" customHeight="1">
      <c r="A420" s="46" t="s">
        <v>802</v>
      </c>
      <c r="B420" s="46" t="s">
        <v>803</v>
      </c>
      <c r="C420" s="47">
        <v>1.7569999999999999</v>
      </c>
      <c r="D420" s="87" t="s">
        <v>631</v>
      </c>
      <c r="E420" s="87" t="s">
        <v>631</v>
      </c>
      <c r="F420" s="87">
        <v>60.102000000000004</v>
      </c>
      <c r="G420" s="87"/>
      <c r="H420" s="47"/>
      <c r="I420" s="120">
        <v>41</v>
      </c>
      <c r="J420" s="120">
        <v>0</v>
      </c>
    </row>
    <row r="421" spans="1:10" ht="15" customHeight="1">
      <c r="A421" s="46" t="s">
        <v>800</v>
      </c>
      <c r="B421" s="46" t="s">
        <v>801</v>
      </c>
      <c r="C421" s="47">
        <v>2.1112000000000002</v>
      </c>
      <c r="D421" s="87" t="s">
        <v>633</v>
      </c>
      <c r="E421" s="87" t="s">
        <v>633</v>
      </c>
      <c r="F421" s="87">
        <v>55.594349999999991</v>
      </c>
      <c r="G421" s="87"/>
      <c r="H421" s="47"/>
      <c r="I421" s="120">
        <v>0</v>
      </c>
      <c r="J421" s="120">
        <v>0</v>
      </c>
    </row>
    <row r="422" spans="1:10" ht="15" customHeight="1">
      <c r="A422" s="46" t="s">
        <v>797</v>
      </c>
      <c r="B422" s="46" t="s">
        <v>798</v>
      </c>
      <c r="C422" s="47">
        <v>2.9047999999999998</v>
      </c>
      <c r="D422" s="87" t="s">
        <v>634</v>
      </c>
      <c r="E422" s="87" t="s">
        <v>634</v>
      </c>
      <c r="F422" s="87">
        <v>148.92254999999997</v>
      </c>
      <c r="G422" s="87"/>
      <c r="H422" s="47"/>
      <c r="I422" s="120">
        <v>0</v>
      </c>
      <c r="J422" s="120">
        <v>0</v>
      </c>
    </row>
    <row r="423" spans="1:10" ht="15" customHeight="1">
      <c r="A423" s="46" t="s">
        <v>794</v>
      </c>
      <c r="B423" s="46" t="s">
        <v>795</v>
      </c>
      <c r="C423" s="47">
        <v>2.3094000000000001</v>
      </c>
      <c r="D423" s="87" t="s">
        <v>635</v>
      </c>
      <c r="E423" s="87" t="s">
        <v>635</v>
      </c>
      <c r="F423" s="87">
        <v>138.99438000000001</v>
      </c>
      <c r="G423" s="87"/>
      <c r="H423" s="47"/>
      <c r="I423" s="120">
        <v>6</v>
      </c>
      <c r="J423" s="120">
        <v>0</v>
      </c>
    </row>
    <row r="424" spans="1:10" ht="15" customHeight="1">
      <c r="A424" s="46" t="s">
        <v>791</v>
      </c>
      <c r="B424" s="46" t="s">
        <v>792</v>
      </c>
      <c r="C424" s="47">
        <v>3.2730000000000001</v>
      </c>
      <c r="D424" s="87" t="s">
        <v>636</v>
      </c>
      <c r="E424" s="87" t="s">
        <v>636</v>
      </c>
      <c r="F424" s="87">
        <v>132.37559999999999</v>
      </c>
      <c r="G424" s="87"/>
      <c r="H424" s="47"/>
      <c r="I424" s="120">
        <v>0</v>
      </c>
      <c r="J424" s="120">
        <v>0</v>
      </c>
    </row>
    <row r="425" spans="1:10" ht="15" customHeight="1">
      <c r="A425" s="46" t="s">
        <v>789</v>
      </c>
      <c r="B425" s="46" t="s">
        <v>790</v>
      </c>
      <c r="C425" s="47">
        <v>3.6484000000000001</v>
      </c>
      <c r="D425" s="87" t="s">
        <v>637</v>
      </c>
      <c r="E425" s="87" t="s">
        <v>637</v>
      </c>
      <c r="F425" s="87">
        <v>122.44743</v>
      </c>
      <c r="G425" s="87"/>
      <c r="H425" s="47"/>
      <c r="I425" s="120">
        <v>0</v>
      </c>
      <c r="J425" s="120">
        <v>0</v>
      </c>
    </row>
    <row r="426" spans="1:10" ht="15" customHeight="1">
      <c r="A426" s="46" t="s">
        <v>786</v>
      </c>
      <c r="B426" s="46" t="s">
        <v>787</v>
      </c>
      <c r="C426" s="47">
        <v>3.4643999999999999</v>
      </c>
      <c r="D426" s="87" t="s">
        <v>638</v>
      </c>
      <c r="E426" s="87" t="s">
        <v>638</v>
      </c>
      <c r="F426" s="87">
        <v>198.90379999999999</v>
      </c>
      <c r="G426" s="87"/>
      <c r="H426" s="47"/>
      <c r="I426" s="120">
        <v>0</v>
      </c>
      <c r="J426" s="120">
        <v>0</v>
      </c>
    </row>
    <row r="427" spans="1:10" ht="15" customHeight="1">
      <c r="A427" s="46" t="s">
        <v>784</v>
      </c>
      <c r="B427" s="46" t="s">
        <v>785</v>
      </c>
      <c r="C427" s="47">
        <v>4.5766</v>
      </c>
      <c r="D427" s="87" t="s">
        <v>641</v>
      </c>
      <c r="E427" s="87" t="s">
        <v>641</v>
      </c>
      <c r="F427" s="87">
        <v>214.39479999999998</v>
      </c>
      <c r="G427" s="87"/>
      <c r="H427" s="47"/>
      <c r="I427" s="120">
        <v>0</v>
      </c>
      <c r="J427" s="120">
        <v>0</v>
      </c>
    </row>
    <row r="428" spans="1:10" ht="15" customHeight="1">
      <c r="A428" s="46" t="s">
        <v>781</v>
      </c>
      <c r="B428" s="46" t="s">
        <v>782</v>
      </c>
      <c r="C428" s="47">
        <v>1.9481999999999999</v>
      </c>
      <c r="D428" s="87" t="s">
        <v>642</v>
      </c>
      <c r="E428" s="87" t="s">
        <v>642</v>
      </c>
      <c r="F428" s="87">
        <v>283.62079999999997</v>
      </c>
      <c r="G428" s="87"/>
      <c r="H428" s="47"/>
      <c r="I428" s="120">
        <v>100</v>
      </c>
      <c r="J428" s="120">
        <v>0</v>
      </c>
    </row>
    <row r="429" spans="1:10" ht="15" customHeight="1">
      <c r="A429" s="46" t="s">
        <v>778</v>
      </c>
      <c r="B429" s="46" t="s">
        <v>779</v>
      </c>
      <c r="C429" s="47">
        <v>2.7831999999999999</v>
      </c>
      <c r="D429" s="87" t="s">
        <v>643</v>
      </c>
      <c r="E429" s="87" t="s">
        <v>643</v>
      </c>
      <c r="F429" s="87">
        <v>450.25380000000007</v>
      </c>
      <c r="G429" s="87"/>
      <c r="H429" s="47"/>
      <c r="I429" s="120">
        <v>159</v>
      </c>
      <c r="J429" s="120">
        <v>0</v>
      </c>
    </row>
    <row r="430" spans="1:10" ht="15" customHeight="1">
      <c r="A430" s="46" t="s">
        <v>775</v>
      </c>
      <c r="B430" s="46" t="s">
        <v>776</v>
      </c>
      <c r="C430" s="47">
        <v>3.6055999999999999</v>
      </c>
      <c r="D430" s="87" t="s">
        <v>644</v>
      </c>
      <c r="E430" s="87" t="s">
        <v>644</v>
      </c>
      <c r="F430" s="87">
        <v>472.0154</v>
      </c>
      <c r="G430" s="87"/>
      <c r="H430" s="47"/>
      <c r="I430" s="120">
        <v>45</v>
      </c>
      <c r="J430" s="120">
        <v>0</v>
      </c>
    </row>
    <row r="431" spans="1:10" ht="15" customHeight="1">
      <c r="A431" s="46" t="s">
        <v>665</v>
      </c>
      <c r="B431" s="46" t="s">
        <v>666</v>
      </c>
      <c r="C431" s="47">
        <v>3.0979999999999999</v>
      </c>
      <c r="D431" s="87" t="s">
        <v>9778</v>
      </c>
      <c r="E431" s="87" t="s">
        <v>9778</v>
      </c>
      <c r="F431" s="87">
        <v>30.240000000000002</v>
      </c>
      <c r="G431" s="87"/>
      <c r="H431" s="47"/>
      <c r="I431" s="120">
        <v>0</v>
      </c>
      <c r="J431" s="120">
        <v>0</v>
      </c>
    </row>
    <row r="432" spans="1:10" ht="15" customHeight="1">
      <c r="A432" s="46" t="s">
        <v>662</v>
      </c>
      <c r="B432" s="46" t="s">
        <v>663</v>
      </c>
      <c r="C432" s="47">
        <v>4.4576000000000002</v>
      </c>
      <c r="D432" s="87" t="s">
        <v>9777</v>
      </c>
      <c r="E432" s="87" t="s">
        <v>9777</v>
      </c>
      <c r="F432" s="87">
        <v>30.240000000000002</v>
      </c>
      <c r="G432" s="87"/>
      <c r="H432" s="47"/>
      <c r="I432" s="120">
        <v>0</v>
      </c>
      <c r="J432" s="120">
        <v>0</v>
      </c>
    </row>
    <row r="433" spans="1:10" ht="15" customHeight="1">
      <c r="A433" s="46" t="s">
        <v>660</v>
      </c>
      <c r="B433" s="46" t="s">
        <v>661</v>
      </c>
      <c r="C433" s="47">
        <v>5.9912000000000001</v>
      </c>
      <c r="D433" s="87" t="s">
        <v>9776</v>
      </c>
      <c r="E433" s="87" t="s">
        <v>9776</v>
      </c>
      <c r="F433" s="87">
        <v>30.240000000000002</v>
      </c>
      <c r="G433" s="87"/>
      <c r="H433" s="47"/>
      <c r="I433" s="120">
        <v>0</v>
      </c>
      <c r="J433" s="120">
        <v>0</v>
      </c>
    </row>
    <row r="434" spans="1:10" ht="15" customHeight="1">
      <c r="A434" s="46" t="s">
        <v>657</v>
      </c>
      <c r="B434" s="46" t="s">
        <v>658</v>
      </c>
      <c r="C434" s="47">
        <v>8.2100000000000009</v>
      </c>
      <c r="D434" s="87" t="s">
        <v>9775</v>
      </c>
      <c r="E434" s="87" t="s">
        <v>9775</v>
      </c>
      <c r="F434" s="87">
        <v>30.240000000000002</v>
      </c>
      <c r="G434" s="87"/>
      <c r="H434" s="47"/>
      <c r="I434" s="120">
        <v>0</v>
      </c>
      <c r="J434" s="120">
        <v>0</v>
      </c>
    </row>
    <row r="435" spans="1:10" ht="15" customHeight="1">
      <c r="A435" s="46" t="s">
        <v>655</v>
      </c>
      <c r="B435" s="46" t="s">
        <v>656</v>
      </c>
      <c r="C435" s="47">
        <v>13.035600000000001</v>
      </c>
      <c r="D435" s="87" t="s">
        <v>645</v>
      </c>
      <c r="E435" s="87" t="s">
        <v>645</v>
      </c>
      <c r="F435" s="87">
        <v>10.3566</v>
      </c>
      <c r="G435" s="87"/>
      <c r="H435" s="47"/>
      <c r="I435" s="120">
        <v>0</v>
      </c>
      <c r="J435" s="120">
        <v>0</v>
      </c>
    </row>
    <row r="436" spans="1:10" ht="15" customHeight="1">
      <c r="A436" s="46" t="s">
        <v>815</v>
      </c>
      <c r="B436" s="46" t="s">
        <v>31950</v>
      </c>
      <c r="C436" s="47">
        <v>19.146799999999999</v>
      </c>
      <c r="D436" s="87" t="s">
        <v>646</v>
      </c>
      <c r="E436" s="87" t="s">
        <v>646</v>
      </c>
      <c r="F436" s="87">
        <v>8.9266000000000005</v>
      </c>
      <c r="G436" s="87"/>
      <c r="H436" s="47"/>
      <c r="I436" s="120">
        <v>2</v>
      </c>
      <c r="J436" s="120">
        <v>0</v>
      </c>
    </row>
    <row r="437" spans="1:10" ht="15" customHeight="1">
      <c r="A437" s="46" t="s">
        <v>35615</v>
      </c>
      <c r="B437" s="46" t="s">
        <v>35658</v>
      </c>
      <c r="C437" s="47">
        <v>10.8436</v>
      </c>
      <c r="D437" s="87" t="s">
        <v>647</v>
      </c>
      <c r="E437" s="87" t="s">
        <v>647</v>
      </c>
      <c r="F437" s="87">
        <v>14.741999999999997</v>
      </c>
      <c r="G437" s="87"/>
      <c r="H437" s="47"/>
      <c r="I437" s="120">
        <v>19</v>
      </c>
      <c r="J437" s="120">
        <v>0</v>
      </c>
    </row>
    <row r="438" spans="1:10" ht="15" customHeight="1">
      <c r="A438" s="46" t="s">
        <v>35616</v>
      </c>
      <c r="B438" s="46" t="s">
        <v>35659</v>
      </c>
      <c r="C438" s="47">
        <v>7.7455999999999996</v>
      </c>
      <c r="D438" s="87" t="s">
        <v>647</v>
      </c>
      <c r="E438" s="87" t="s">
        <v>647</v>
      </c>
      <c r="F438" s="87">
        <v>14.741999999999997</v>
      </c>
      <c r="G438" s="87"/>
      <c r="H438" s="47"/>
      <c r="I438" s="120">
        <v>19</v>
      </c>
      <c r="J438" s="120">
        <v>0</v>
      </c>
    </row>
    <row r="439" spans="1:10" ht="15" customHeight="1">
      <c r="A439" s="46" t="s">
        <v>883</v>
      </c>
      <c r="B439" s="46" t="s">
        <v>881</v>
      </c>
      <c r="C439" s="47">
        <v>0.97440000000000004</v>
      </c>
      <c r="D439" s="87" t="s">
        <v>35258</v>
      </c>
      <c r="E439" s="87" t="s">
        <v>647</v>
      </c>
      <c r="F439" s="87">
        <v>13.7592</v>
      </c>
      <c r="G439" s="87"/>
      <c r="H439" s="47"/>
      <c r="I439" s="120">
        <v>0</v>
      </c>
      <c r="J439" s="120">
        <v>0</v>
      </c>
    </row>
    <row r="440" spans="1:10" ht="15" customHeight="1">
      <c r="A440" s="46" t="s">
        <v>880</v>
      </c>
      <c r="B440" s="46" t="s">
        <v>881</v>
      </c>
      <c r="C440" s="47">
        <v>0.77359999999999995</v>
      </c>
      <c r="D440" s="87" t="s">
        <v>648</v>
      </c>
      <c r="E440" s="87" t="s">
        <v>647</v>
      </c>
      <c r="F440" s="87">
        <v>13.103999999999999</v>
      </c>
      <c r="G440" s="87"/>
      <c r="H440" s="47"/>
      <c r="I440" s="120">
        <v>0</v>
      </c>
      <c r="J440" s="120">
        <v>0</v>
      </c>
    </row>
    <row r="441" spans="1:10" ht="15" customHeight="1">
      <c r="A441" s="46" t="s">
        <v>879</v>
      </c>
      <c r="B441" s="46" t="s">
        <v>31957</v>
      </c>
      <c r="C441" s="47">
        <v>5.1360000000000001</v>
      </c>
      <c r="D441" s="87" t="s">
        <v>649</v>
      </c>
      <c r="E441" s="87" t="s">
        <v>647</v>
      </c>
      <c r="F441" s="87">
        <v>12.121199999999998</v>
      </c>
      <c r="G441" s="87"/>
      <c r="H441" s="47"/>
      <c r="I441" s="120">
        <v>277</v>
      </c>
      <c r="J441" s="120">
        <v>0</v>
      </c>
    </row>
    <row r="442" spans="1:10" ht="15" customHeight="1">
      <c r="A442" s="46" t="s">
        <v>876</v>
      </c>
      <c r="B442" s="46" t="s">
        <v>877</v>
      </c>
      <c r="C442" s="47">
        <v>2.8083999999999998</v>
      </c>
      <c r="D442" s="87" t="s">
        <v>650</v>
      </c>
      <c r="E442" s="87" t="s">
        <v>647</v>
      </c>
      <c r="F442" s="87">
        <v>13.7592</v>
      </c>
      <c r="G442" s="87"/>
      <c r="H442" s="47"/>
      <c r="I442" s="120">
        <v>0</v>
      </c>
      <c r="J442" s="120">
        <v>0</v>
      </c>
    </row>
    <row r="443" spans="1:10" ht="15" customHeight="1">
      <c r="A443" s="46" t="s">
        <v>875</v>
      </c>
      <c r="B443" s="46" t="s">
        <v>31956</v>
      </c>
      <c r="C443" s="47">
        <v>5.9458000000000002</v>
      </c>
      <c r="D443" s="87" t="s">
        <v>14984</v>
      </c>
      <c r="E443" s="87" t="s">
        <v>14984</v>
      </c>
      <c r="F443" s="87">
        <v>64.902600000000007</v>
      </c>
      <c r="G443" s="87"/>
      <c r="H443" s="47"/>
      <c r="I443" s="120">
        <v>141</v>
      </c>
      <c r="J443" s="120">
        <v>0</v>
      </c>
    </row>
    <row r="444" spans="1:10" ht="15" customHeight="1">
      <c r="A444" s="46" t="s">
        <v>872</v>
      </c>
      <c r="B444" s="46" t="s">
        <v>873</v>
      </c>
      <c r="C444" s="47">
        <v>3.2383999999999999</v>
      </c>
      <c r="D444" s="87" t="s">
        <v>35296</v>
      </c>
      <c r="E444" s="87" t="s">
        <v>14984</v>
      </c>
      <c r="F444" s="87">
        <v>61.084800000000001</v>
      </c>
      <c r="G444" s="87"/>
      <c r="H444" s="47"/>
      <c r="I444" s="120">
        <v>0</v>
      </c>
      <c r="J444" s="120">
        <v>0</v>
      </c>
    </row>
    <row r="445" spans="1:10" ht="15" customHeight="1">
      <c r="A445" s="46" t="s">
        <v>871</v>
      </c>
      <c r="B445" s="46" t="s">
        <v>869</v>
      </c>
      <c r="C445" s="47">
        <v>3.0266000000000002</v>
      </c>
      <c r="D445" s="87" t="s">
        <v>14982</v>
      </c>
      <c r="E445" s="87" t="s">
        <v>14982</v>
      </c>
      <c r="F445" s="87">
        <v>19.813500000000005</v>
      </c>
      <c r="G445" s="87"/>
      <c r="H445" s="47"/>
      <c r="I445" s="120">
        <v>28</v>
      </c>
      <c r="J445" s="120">
        <v>0</v>
      </c>
    </row>
    <row r="446" spans="1:10" ht="15" customHeight="1">
      <c r="A446" s="46" t="s">
        <v>868</v>
      </c>
      <c r="B446" s="46" t="s">
        <v>869</v>
      </c>
      <c r="C446" s="47">
        <v>0.50800000000000001</v>
      </c>
      <c r="D446" s="87" t="s">
        <v>35260</v>
      </c>
      <c r="E446" s="87" t="s">
        <v>14982</v>
      </c>
      <c r="F446" s="87">
        <v>18.648000000000003</v>
      </c>
      <c r="G446" s="87"/>
      <c r="H446" s="47"/>
      <c r="I446" s="120">
        <v>192</v>
      </c>
      <c r="J446" s="120">
        <v>0</v>
      </c>
    </row>
    <row r="447" spans="1:10" ht="15" customHeight="1">
      <c r="A447" s="46" t="s">
        <v>867</v>
      </c>
      <c r="B447" s="46" t="s">
        <v>865</v>
      </c>
      <c r="C447" s="47">
        <v>9.1134000000000004</v>
      </c>
      <c r="D447" s="87" t="s">
        <v>14981</v>
      </c>
      <c r="E447" s="87" t="s">
        <v>14981</v>
      </c>
      <c r="F447" s="87">
        <v>5.40855</v>
      </c>
      <c r="G447" s="87"/>
      <c r="H447" s="47"/>
      <c r="I447" s="120">
        <v>0</v>
      </c>
      <c r="J447" s="120">
        <v>0</v>
      </c>
    </row>
    <row r="448" spans="1:10" ht="15" customHeight="1">
      <c r="A448" s="46" t="s">
        <v>864</v>
      </c>
      <c r="B448" s="46" t="s">
        <v>865</v>
      </c>
      <c r="C448" s="47">
        <v>7.5369999999999999</v>
      </c>
      <c r="D448" s="87" t="s">
        <v>35247</v>
      </c>
      <c r="E448" s="87" t="s">
        <v>14981</v>
      </c>
      <c r="F448" s="87">
        <v>5.0903999999999998</v>
      </c>
      <c r="G448" s="87"/>
      <c r="H448" s="47"/>
      <c r="I448" s="120">
        <v>0</v>
      </c>
      <c r="J448" s="120">
        <v>0</v>
      </c>
    </row>
    <row r="449" spans="1:10" ht="15" customHeight="1">
      <c r="A449" s="46" t="s">
        <v>861</v>
      </c>
      <c r="B449" s="46" t="s">
        <v>862</v>
      </c>
      <c r="C449" s="47">
        <v>5.7439999999999998</v>
      </c>
      <c r="D449" s="87" t="s">
        <v>14979</v>
      </c>
      <c r="E449" s="87" t="s">
        <v>14979</v>
      </c>
      <c r="F449" s="87">
        <v>32.451300000000003</v>
      </c>
      <c r="G449" s="87"/>
      <c r="H449" s="47"/>
      <c r="I449" s="120">
        <v>0</v>
      </c>
      <c r="J449" s="120">
        <v>0</v>
      </c>
    </row>
    <row r="450" spans="1:10" ht="15" customHeight="1">
      <c r="A450" s="46" t="s">
        <v>858</v>
      </c>
      <c r="B450" s="46" t="s">
        <v>859</v>
      </c>
      <c r="C450" s="47">
        <v>12.923999999999999</v>
      </c>
      <c r="D450" s="87" t="s">
        <v>35267</v>
      </c>
      <c r="E450" s="87" t="s">
        <v>14979</v>
      </c>
      <c r="F450" s="87">
        <v>30.542400000000001</v>
      </c>
      <c r="G450" s="87"/>
      <c r="H450" s="47"/>
      <c r="I450" s="120">
        <v>0</v>
      </c>
      <c r="J450" s="120">
        <v>0</v>
      </c>
    </row>
    <row r="451" spans="1:10" ht="15" customHeight="1">
      <c r="A451" s="46" t="s">
        <v>855</v>
      </c>
      <c r="B451" s="46" t="s">
        <v>856</v>
      </c>
      <c r="C451" s="47">
        <v>19.38</v>
      </c>
      <c r="D451" s="87" t="s">
        <v>651</v>
      </c>
      <c r="E451" s="87" t="s">
        <v>651</v>
      </c>
      <c r="F451" s="87">
        <v>0.42336000000000007</v>
      </c>
      <c r="G451" s="87"/>
      <c r="H451" s="47"/>
      <c r="I451" s="120">
        <v>2</v>
      </c>
      <c r="J451" s="120">
        <v>0</v>
      </c>
    </row>
    <row r="452" spans="1:10" ht="15" customHeight="1">
      <c r="A452" s="46" t="s">
        <v>854</v>
      </c>
      <c r="B452" s="46" t="s">
        <v>31951</v>
      </c>
      <c r="C452" s="47">
        <v>22.273399999999999</v>
      </c>
      <c r="D452" s="87" t="s">
        <v>14978</v>
      </c>
      <c r="E452" s="87" t="s">
        <v>14978</v>
      </c>
      <c r="F452" s="87">
        <v>21.6342</v>
      </c>
      <c r="G452" s="87"/>
      <c r="H452" s="47"/>
      <c r="I452" s="120">
        <v>0</v>
      </c>
      <c r="J452" s="120">
        <v>0</v>
      </c>
    </row>
    <row r="453" spans="1:10" ht="15" customHeight="1">
      <c r="A453" s="46" t="s">
        <v>851</v>
      </c>
      <c r="B453" s="46" t="s">
        <v>852</v>
      </c>
      <c r="C453" s="47">
        <v>19.759399999999999</v>
      </c>
      <c r="D453" s="87" t="s">
        <v>14978</v>
      </c>
      <c r="E453" s="87" t="s">
        <v>14978</v>
      </c>
      <c r="F453" s="87">
        <v>21.6342</v>
      </c>
      <c r="G453" s="87"/>
      <c r="H453" s="47"/>
      <c r="I453" s="120">
        <v>0</v>
      </c>
      <c r="J453" s="120">
        <v>0</v>
      </c>
    </row>
    <row r="454" spans="1:10" ht="15" customHeight="1">
      <c r="A454" s="46" t="s">
        <v>850</v>
      </c>
      <c r="B454" s="46" t="s">
        <v>31952</v>
      </c>
      <c r="C454" s="47">
        <v>22.798200000000001</v>
      </c>
      <c r="D454" s="87" t="s">
        <v>35262</v>
      </c>
      <c r="E454" s="87" t="s">
        <v>14978</v>
      </c>
      <c r="F454" s="87">
        <v>20.361599999999999</v>
      </c>
      <c r="G454" s="87"/>
      <c r="H454" s="47"/>
      <c r="I454" s="120">
        <v>0</v>
      </c>
      <c r="J454" s="120">
        <v>0</v>
      </c>
    </row>
    <row r="455" spans="1:10" ht="15" customHeight="1">
      <c r="A455" s="46" t="s">
        <v>848</v>
      </c>
      <c r="B455" s="46" t="s">
        <v>36099</v>
      </c>
      <c r="C455" s="47">
        <v>18.090800000000002</v>
      </c>
      <c r="D455" s="87" t="s">
        <v>35262</v>
      </c>
      <c r="E455" s="87" t="s">
        <v>14978</v>
      </c>
      <c r="F455" s="87">
        <v>20.361599999999999</v>
      </c>
      <c r="G455" s="87"/>
      <c r="H455" s="47"/>
      <c r="I455" s="120">
        <v>1678</v>
      </c>
      <c r="J455" s="120">
        <v>0</v>
      </c>
    </row>
    <row r="456" spans="1:10" ht="15" customHeight="1">
      <c r="A456" s="46" t="s">
        <v>847</v>
      </c>
      <c r="B456" s="46" t="s">
        <v>36100</v>
      </c>
      <c r="C456" s="47">
        <v>19.267399999999999</v>
      </c>
      <c r="D456" s="87" t="s">
        <v>14976</v>
      </c>
      <c r="E456" s="87" t="s">
        <v>14976</v>
      </c>
      <c r="F456" s="87">
        <v>51.381225000000001</v>
      </c>
      <c r="G456" s="87"/>
      <c r="H456" s="47"/>
      <c r="I456" s="120">
        <v>321</v>
      </c>
      <c r="J456" s="120">
        <v>0</v>
      </c>
    </row>
    <row r="457" spans="1:10" ht="15" customHeight="1">
      <c r="A457" s="46" t="s">
        <v>36101</v>
      </c>
      <c r="B457" s="46" t="s">
        <v>36102</v>
      </c>
      <c r="C457" s="47">
        <v>19.267399999999999</v>
      </c>
      <c r="D457" s="87" t="s">
        <v>14976</v>
      </c>
      <c r="E457" s="87" t="s">
        <v>14976</v>
      </c>
      <c r="F457" s="87">
        <v>51.381225000000001</v>
      </c>
      <c r="G457" s="87"/>
      <c r="H457" s="47"/>
      <c r="I457" s="120">
        <v>500</v>
      </c>
      <c r="J457" s="120">
        <v>0</v>
      </c>
    </row>
    <row r="458" spans="1:10" ht="15" customHeight="1">
      <c r="A458" s="46" t="s">
        <v>36103</v>
      </c>
      <c r="B458" s="46" t="s">
        <v>36104</v>
      </c>
      <c r="C458" s="47">
        <v>19.267399999999999</v>
      </c>
      <c r="D458" s="87" t="s">
        <v>35279</v>
      </c>
      <c r="E458" s="87" t="s">
        <v>14976</v>
      </c>
      <c r="F458" s="87">
        <v>48.358800000000002</v>
      </c>
      <c r="G458" s="87"/>
      <c r="H458" s="47"/>
      <c r="I458" s="120">
        <v>250</v>
      </c>
      <c r="J458" s="120">
        <v>0</v>
      </c>
    </row>
    <row r="459" spans="1:10" ht="15" customHeight="1">
      <c r="A459" s="46" t="s">
        <v>845</v>
      </c>
      <c r="B459" s="46" t="s">
        <v>31953</v>
      </c>
      <c r="C459" s="47">
        <v>23.210799999999999</v>
      </c>
      <c r="D459" s="87" t="s">
        <v>35280</v>
      </c>
      <c r="E459" s="87" t="s">
        <v>14976</v>
      </c>
      <c r="F459" s="87">
        <v>48.358800000000002</v>
      </c>
      <c r="G459" s="87"/>
      <c r="H459" s="47"/>
      <c r="I459" s="120">
        <v>0</v>
      </c>
      <c r="J459" s="120">
        <v>0</v>
      </c>
    </row>
    <row r="460" spans="1:10" ht="15" customHeight="1">
      <c r="A460" s="46" t="s">
        <v>31954</v>
      </c>
      <c r="B460" s="46" t="s">
        <v>31955</v>
      </c>
      <c r="C460" s="47">
        <v>9.5489999999999995</v>
      </c>
      <c r="D460" s="87" t="s">
        <v>14974</v>
      </c>
      <c r="E460" s="87" t="s">
        <v>14974</v>
      </c>
      <c r="F460" s="87">
        <v>54.085499999999996</v>
      </c>
      <c r="G460" s="87"/>
      <c r="H460" s="47"/>
      <c r="I460" s="120">
        <v>10</v>
      </c>
      <c r="J460" s="120">
        <v>0</v>
      </c>
    </row>
    <row r="461" spans="1:10" ht="15" customHeight="1">
      <c r="A461" s="46" t="s">
        <v>842</v>
      </c>
      <c r="B461" s="46" t="s">
        <v>843</v>
      </c>
      <c r="C461" s="47">
        <v>10.953200000000001</v>
      </c>
      <c r="D461" s="87" t="s">
        <v>35287</v>
      </c>
      <c r="E461" s="87" t="s">
        <v>14974</v>
      </c>
      <c r="F461" s="87">
        <v>50.903999999999996</v>
      </c>
      <c r="G461" s="87"/>
      <c r="H461" s="47"/>
      <c r="I461" s="120">
        <v>10</v>
      </c>
      <c r="J461" s="120">
        <v>0</v>
      </c>
    </row>
    <row r="462" spans="1:10" ht="15" customHeight="1">
      <c r="A462" s="46" t="s">
        <v>839</v>
      </c>
      <c r="B462" s="46" t="s">
        <v>840</v>
      </c>
      <c r="C462" s="47">
        <v>3.024</v>
      </c>
      <c r="D462" s="87" t="s">
        <v>652</v>
      </c>
      <c r="E462" s="87" t="s">
        <v>652</v>
      </c>
      <c r="F462" s="87">
        <v>1.1132</v>
      </c>
      <c r="G462" s="87"/>
      <c r="H462" s="47"/>
      <c r="I462" s="120">
        <v>0</v>
      </c>
      <c r="J462" s="120">
        <v>0</v>
      </c>
    </row>
    <row r="463" spans="1:10" ht="15" customHeight="1">
      <c r="A463" s="46" t="s">
        <v>836</v>
      </c>
      <c r="B463" s="46" t="s">
        <v>837</v>
      </c>
      <c r="C463" s="47">
        <v>3.9348000000000001</v>
      </c>
      <c r="D463" s="87" t="s">
        <v>653</v>
      </c>
      <c r="E463" s="87" t="s">
        <v>653</v>
      </c>
      <c r="F463" s="87">
        <v>0.65779999999999994</v>
      </c>
      <c r="G463" s="87"/>
      <c r="H463" s="47"/>
      <c r="I463" s="120">
        <v>0</v>
      </c>
      <c r="J463" s="120">
        <v>0</v>
      </c>
    </row>
    <row r="464" spans="1:10" ht="15" customHeight="1">
      <c r="A464" s="46" t="s">
        <v>833</v>
      </c>
      <c r="B464" s="46" t="s">
        <v>834</v>
      </c>
      <c r="C464" s="47">
        <v>15.4848</v>
      </c>
      <c r="D464" s="87" t="s">
        <v>653</v>
      </c>
      <c r="E464" s="87" t="s">
        <v>653</v>
      </c>
      <c r="F464" s="87">
        <v>0.65779999999999994</v>
      </c>
      <c r="G464" s="87"/>
      <c r="H464" s="47"/>
      <c r="I464" s="120">
        <v>0</v>
      </c>
      <c r="J464" s="120">
        <v>0</v>
      </c>
    </row>
    <row r="465" spans="1:10" ht="15" customHeight="1">
      <c r="A465" s="46" t="s">
        <v>830</v>
      </c>
      <c r="B465" s="46" t="s">
        <v>831</v>
      </c>
      <c r="C465" s="47">
        <v>16.395600000000002</v>
      </c>
      <c r="D465" s="87" t="s">
        <v>654</v>
      </c>
      <c r="E465" s="87" t="s">
        <v>654</v>
      </c>
      <c r="F465" s="87">
        <v>0.91099999999999981</v>
      </c>
      <c r="G465" s="87"/>
      <c r="H465" s="47"/>
      <c r="I465" s="120">
        <v>0</v>
      </c>
      <c r="J465" s="120">
        <v>0</v>
      </c>
    </row>
    <row r="466" spans="1:10" ht="15" customHeight="1">
      <c r="A466" s="46" t="s">
        <v>827</v>
      </c>
      <c r="B466" s="46" t="s">
        <v>828</v>
      </c>
      <c r="C466" s="47">
        <v>11.841200000000001</v>
      </c>
      <c r="D466" s="87" t="s">
        <v>654</v>
      </c>
      <c r="E466" s="87" t="s">
        <v>654</v>
      </c>
      <c r="F466" s="87">
        <v>0.91099999999999981</v>
      </c>
      <c r="G466" s="87"/>
      <c r="H466" s="47"/>
      <c r="I466" s="120">
        <v>0</v>
      </c>
      <c r="J466" s="120">
        <v>0</v>
      </c>
    </row>
    <row r="467" spans="1:10" ht="15" customHeight="1">
      <c r="A467" s="46" t="s">
        <v>824</v>
      </c>
      <c r="B467" s="46" t="s">
        <v>825</v>
      </c>
      <c r="C467" s="47">
        <v>14.801600000000001</v>
      </c>
      <c r="D467" s="87" t="s">
        <v>659</v>
      </c>
      <c r="E467" s="87" t="s">
        <v>659</v>
      </c>
      <c r="F467" s="87">
        <v>1.2398000000000002</v>
      </c>
      <c r="G467" s="87"/>
      <c r="H467" s="47"/>
      <c r="I467" s="120">
        <v>0</v>
      </c>
      <c r="J467" s="120">
        <v>0</v>
      </c>
    </row>
    <row r="468" spans="1:10" ht="15" customHeight="1">
      <c r="A468" s="46" t="s">
        <v>884</v>
      </c>
      <c r="B468" s="46" t="s">
        <v>885</v>
      </c>
      <c r="C468" s="47">
        <v>39.066200000000002</v>
      </c>
      <c r="D468" s="87" t="s">
        <v>664</v>
      </c>
      <c r="E468" s="87" t="s">
        <v>664</v>
      </c>
      <c r="F468" s="87">
        <v>1.2398000000000002</v>
      </c>
      <c r="G468" s="87"/>
      <c r="H468" s="47"/>
      <c r="I468" s="120">
        <v>13</v>
      </c>
      <c r="J468" s="120">
        <v>0</v>
      </c>
    </row>
    <row r="469" spans="1:10" ht="15" customHeight="1">
      <c r="A469" s="46" t="s">
        <v>924</v>
      </c>
      <c r="B469" s="46" t="s">
        <v>925</v>
      </c>
      <c r="C469" s="47">
        <v>171.53120000000001</v>
      </c>
      <c r="D469" s="87" t="s">
        <v>668</v>
      </c>
      <c r="E469" s="87" t="s">
        <v>668</v>
      </c>
      <c r="F469" s="87">
        <v>0.96140000000000003</v>
      </c>
      <c r="G469" s="87"/>
      <c r="H469" s="47"/>
      <c r="I469" s="120">
        <v>12</v>
      </c>
      <c r="J469" s="120">
        <v>0</v>
      </c>
    </row>
    <row r="470" spans="1:10" ht="15" customHeight="1">
      <c r="A470" s="46" t="s">
        <v>904</v>
      </c>
      <c r="B470" s="46" t="s">
        <v>905</v>
      </c>
      <c r="C470" s="47">
        <v>3.4079999999999999</v>
      </c>
      <c r="D470" s="87" t="s">
        <v>671</v>
      </c>
      <c r="E470" s="87" t="s">
        <v>671</v>
      </c>
      <c r="F470" s="87">
        <v>3.9611999999999998</v>
      </c>
      <c r="G470" s="87"/>
      <c r="H470" s="47"/>
      <c r="I470" s="120">
        <v>245</v>
      </c>
      <c r="J470" s="120">
        <v>0</v>
      </c>
    </row>
    <row r="471" spans="1:10" ht="15" customHeight="1">
      <c r="A471" s="46" t="s">
        <v>901</v>
      </c>
      <c r="B471" s="46" t="s">
        <v>902</v>
      </c>
      <c r="C471" s="47">
        <v>4.26</v>
      </c>
      <c r="D471" s="87" t="s">
        <v>672</v>
      </c>
      <c r="E471" s="87" t="s">
        <v>672</v>
      </c>
      <c r="F471" s="87">
        <v>2.8576800000000002</v>
      </c>
      <c r="G471" s="87"/>
      <c r="H471" s="47"/>
      <c r="I471" s="120">
        <v>94</v>
      </c>
      <c r="J471" s="120">
        <v>0</v>
      </c>
    </row>
    <row r="472" spans="1:10" ht="15" customHeight="1">
      <c r="A472" s="46" t="s">
        <v>899</v>
      </c>
      <c r="B472" s="46" t="s">
        <v>900</v>
      </c>
      <c r="C472" s="47">
        <v>50.190600000000003</v>
      </c>
      <c r="D472" s="87" t="s">
        <v>673</v>
      </c>
      <c r="E472" s="87" t="s">
        <v>673</v>
      </c>
      <c r="F472" s="87">
        <v>5.6929999999999996</v>
      </c>
      <c r="G472" s="87"/>
      <c r="H472" s="47"/>
      <c r="I472" s="120">
        <v>0</v>
      </c>
      <c r="J472" s="120">
        <v>0</v>
      </c>
    </row>
    <row r="473" spans="1:10" ht="15" customHeight="1">
      <c r="A473" s="46" t="s">
        <v>896</v>
      </c>
      <c r="B473" s="46" t="s">
        <v>897</v>
      </c>
      <c r="C473" s="47">
        <v>48.308399999999999</v>
      </c>
      <c r="D473" s="87" t="s">
        <v>35311</v>
      </c>
      <c r="E473" s="87" t="s">
        <v>35311</v>
      </c>
      <c r="F473" s="87">
        <v>94.185000000000002</v>
      </c>
      <c r="G473" s="87"/>
      <c r="H473" s="47"/>
      <c r="I473" s="120">
        <v>0</v>
      </c>
      <c r="J473" s="120">
        <v>0</v>
      </c>
    </row>
    <row r="474" spans="1:10" ht="15" customHeight="1">
      <c r="A474" s="46" t="s">
        <v>988</v>
      </c>
      <c r="B474" s="46" t="s">
        <v>967</v>
      </c>
      <c r="C474" s="47">
        <v>59.973199999999999</v>
      </c>
      <c r="D474" s="87" t="s">
        <v>34051</v>
      </c>
      <c r="E474" s="87" t="s">
        <v>34051</v>
      </c>
      <c r="F474" s="87">
        <v>8.0325000000000006</v>
      </c>
      <c r="G474" s="87"/>
      <c r="H474" s="47"/>
      <c r="I474" s="120">
        <v>0</v>
      </c>
      <c r="J474" s="120">
        <v>0</v>
      </c>
    </row>
    <row r="475" spans="1:10" ht="15" customHeight="1">
      <c r="A475" s="46" t="s">
        <v>987</v>
      </c>
      <c r="B475" s="46" t="s">
        <v>967</v>
      </c>
      <c r="C475" s="47">
        <v>163.4682</v>
      </c>
      <c r="D475" s="87" t="s">
        <v>34051</v>
      </c>
      <c r="E475" s="87" t="s">
        <v>34051</v>
      </c>
      <c r="F475" s="87">
        <v>8.0325000000000006</v>
      </c>
      <c r="G475" s="87"/>
      <c r="H475" s="47"/>
      <c r="I475" s="120">
        <v>0</v>
      </c>
      <c r="J475" s="120">
        <v>0</v>
      </c>
    </row>
    <row r="476" spans="1:10" ht="15" customHeight="1">
      <c r="A476" s="46" t="s">
        <v>985</v>
      </c>
      <c r="B476" s="46" t="s">
        <v>986</v>
      </c>
      <c r="C476" s="47">
        <v>131.1652</v>
      </c>
      <c r="D476" s="87" t="s">
        <v>35494</v>
      </c>
      <c r="E476" s="87" t="s">
        <v>34051</v>
      </c>
      <c r="F476" s="87">
        <v>7.5600000000000005</v>
      </c>
      <c r="G476" s="87"/>
      <c r="H476" s="47"/>
      <c r="I476" s="120">
        <v>1</v>
      </c>
      <c r="J476" s="120">
        <v>0</v>
      </c>
    </row>
    <row r="477" spans="1:10" ht="15" customHeight="1">
      <c r="A477" s="46" t="s">
        <v>983</v>
      </c>
      <c r="B477" s="46" t="s">
        <v>967</v>
      </c>
      <c r="C477" s="47">
        <v>49.972200000000001</v>
      </c>
      <c r="D477" s="87" t="s">
        <v>676</v>
      </c>
      <c r="E477" s="87" t="s">
        <v>676</v>
      </c>
      <c r="F477" s="87">
        <v>14.812560000000001</v>
      </c>
      <c r="G477" s="87"/>
      <c r="H477" s="47"/>
      <c r="I477" s="120">
        <v>0</v>
      </c>
      <c r="J477" s="120">
        <v>0</v>
      </c>
    </row>
    <row r="478" spans="1:10" ht="15" customHeight="1">
      <c r="A478" s="46" t="s">
        <v>981</v>
      </c>
      <c r="B478" s="46" t="s">
        <v>967</v>
      </c>
      <c r="C478" s="47">
        <v>81.620199999999997</v>
      </c>
      <c r="D478" s="87" t="s">
        <v>34977</v>
      </c>
      <c r="E478" s="87" t="s">
        <v>34977</v>
      </c>
      <c r="F478" s="87">
        <v>41.618999999999993</v>
      </c>
      <c r="G478" s="87"/>
      <c r="H478" s="47"/>
      <c r="I478" s="120">
        <v>0</v>
      </c>
      <c r="J478" s="120">
        <v>0</v>
      </c>
    </row>
    <row r="479" spans="1:10" ht="15" customHeight="1">
      <c r="A479" s="46" t="s">
        <v>978</v>
      </c>
      <c r="B479" s="46" t="s">
        <v>979</v>
      </c>
      <c r="C479" s="47">
        <v>81.620199999999997</v>
      </c>
      <c r="D479" s="87" t="s">
        <v>681</v>
      </c>
      <c r="E479" s="87" t="s">
        <v>681</v>
      </c>
      <c r="F479" s="87">
        <v>20.671599999999998</v>
      </c>
      <c r="G479" s="87"/>
      <c r="H479" s="47"/>
      <c r="I479" s="120">
        <v>0</v>
      </c>
      <c r="J479" s="120">
        <v>0</v>
      </c>
    </row>
    <row r="480" spans="1:10" ht="15" customHeight="1">
      <c r="A480" s="46" t="s">
        <v>976</v>
      </c>
      <c r="B480" s="46" t="s">
        <v>967</v>
      </c>
      <c r="C480" s="47">
        <v>81.620199999999997</v>
      </c>
      <c r="D480" s="87" t="s">
        <v>682</v>
      </c>
      <c r="E480" s="87" t="s">
        <v>682</v>
      </c>
      <c r="F480" s="87">
        <v>31.425000000000004</v>
      </c>
      <c r="G480" s="87"/>
      <c r="H480" s="47"/>
      <c r="I480" s="120">
        <v>0</v>
      </c>
      <c r="J480" s="120">
        <v>0</v>
      </c>
    </row>
    <row r="481" spans="1:10" ht="15" customHeight="1">
      <c r="A481" s="46" t="s">
        <v>974</v>
      </c>
      <c r="B481" s="46" t="s">
        <v>972</v>
      </c>
      <c r="C481" s="47">
        <v>81.620199999999997</v>
      </c>
      <c r="D481" s="87" t="s">
        <v>685</v>
      </c>
      <c r="E481" s="87" t="s">
        <v>685</v>
      </c>
      <c r="F481" s="87">
        <v>8.9434799999999992</v>
      </c>
      <c r="G481" s="87"/>
      <c r="H481" s="47"/>
      <c r="I481" s="120">
        <v>0</v>
      </c>
      <c r="J481" s="120">
        <v>0</v>
      </c>
    </row>
    <row r="482" spans="1:10" ht="15" customHeight="1">
      <c r="A482" s="46" t="s">
        <v>971</v>
      </c>
      <c r="B482" s="46" t="s">
        <v>972</v>
      </c>
      <c r="C482" s="47">
        <v>50.190600000000003</v>
      </c>
      <c r="D482" s="87" t="s">
        <v>685</v>
      </c>
      <c r="E482" s="87" t="s">
        <v>685</v>
      </c>
      <c r="F482" s="87">
        <v>8.9434799999999992</v>
      </c>
      <c r="G482" s="87"/>
      <c r="H482" s="47"/>
      <c r="I482" s="120">
        <v>0</v>
      </c>
      <c r="J482" s="120">
        <v>0</v>
      </c>
    </row>
    <row r="483" spans="1:10" ht="15" customHeight="1">
      <c r="A483" s="46" t="s">
        <v>969</v>
      </c>
      <c r="B483" s="46" t="s">
        <v>967</v>
      </c>
      <c r="C483" s="47">
        <v>81.620199999999997</v>
      </c>
      <c r="D483" s="87" t="s">
        <v>690</v>
      </c>
      <c r="E483" s="87" t="s">
        <v>690</v>
      </c>
      <c r="F483" s="87">
        <v>24.758000000000003</v>
      </c>
      <c r="G483" s="87"/>
      <c r="H483" s="47"/>
      <c r="I483" s="120">
        <v>0</v>
      </c>
      <c r="J483" s="120">
        <v>0</v>
      </c>
    </row>
    <row r="484" spans="1:10" ht="15" customHeight="1">
      <c r="A484" s="46" t="s">
        <v>966</v>
      </c>
      <c r="B484" s="46" t="s">
        <v>967</v>
      </c>
      <c r="C484" s="47">
        <v>81.620199999999997</v>
      </c>
      <c r="D484" s="87" t="s">
        <v>693</v>
      </c>
      <c r="E484" s="87" t="s">
        <v>693</v>
      </c>
      <c r="F484" s="87">
        <v>17.009999999999998</v>
      </c>
      <c r="G484" s="87"/>
      <c r="H484" s="47"/>
      <c r="I484" s="120">
        <v>0</v>
      </c>
      <c r="J484" s="120">
        <v>0</v>
      </c>
    </row>
    <row r="485" spans="1:10" ht="15" customHeight="1">
      <c r="A485" s="46" t="s">
        <v>963</v>
      </c>
      <c r="B485" s="46" t="s">
        <v>964</v>
      </c>
      <c r="C485" s="47">
        <v>81.620199999999997</v>
      </c>
      <c r="D485" s="87" t="s">
        <v>693</v>
      </c>
      <c r="E485" s="87" t="s">
        <v>693</v>
      </c>
      <c r="F485" s="87">
        <v>17.009999999999998</v>
      </c>
      <c r="G485" s="87"/>
      <c r="H485" s="47"/>
      <c r="I485" s="120">
        <v>0</v>
      </c>
      <c r="J485" s="120">
        <v>0</v>
      </c>
    </row>
    <row r="486" spans="1:10" ht="15" customHeight="1">
      <c r="A486" s="46" t="s">
        <v>894</v>
      </c>
      <c r="B486" s="46" t="s">
        <v>895</v>
      </c>
      <c r="C486" s="47">
        <v>95.780600000000007</v>
      </c>
      <c r="D486" s="87" t="s">
        <v>696</v>
      </c>
      <c r="E486" s="87" t="s">
        <v>693</v>
      </c>
      <c r="F486" s="87">
        <v>15.120000000000001</v>
      </c>
      <c r="G486" s="87"/>
      <c r="H486" s="47"/>
      <c r="I486" s="120">
        <v>0</v>
      </c>
      <c r="J486" s="120">
        <v>0</v>
      </c>
    </row>
    <row r="487" spans="1:10" ht="15" customHeight="1">
      <c r="A487" s="46" t="s">
        <v>891</v>
      </c>
      <c r="B487" s="46" t="s">
        <v>892</v>
      </c>
      <c r="C487" s="47">
        <v>81.978200000000001</v>
      </c>
      <c r="D487" s="87" t="s">
        <v>696</v>
      </c>
      <c r="E487" s="87" t="s">
        <v>693</v>
      </c>
      <c r="F487" s="87">
        <v>15.120000000000001</v>
      </c>
      <c r="G487" s="87"/>
      <c r="H487" s="47"/>
      <c r="I487" s="120">
        <v>0</v>
      </c>
      <c r="J487" s="120">
        <v>0</v>
      </c>
    </row>
    <row r="488" spans="1:10" ht="15" customHeight="1">
      <c r="A488" s="46" t="s">
        <v>957</v>
      </c>
      <c r="B488" s="46" t="s">
        <v>958</v>
      </c>
      <c r="C488" s="47">
        <v>58.070399999999999</v>
      </c>
      <c r="D488" s="87" t="s">
        <v>699</v>
      </c>
      <c r="E488" s="87" t="s">
        <v>693</v>
      </c>
      <c r="F488" s="87">
        <v>14.364000000000001</v>
      </c>
      <c r="G488" s="87"/>
      <c r="H488" s="47"/>
      <c r="I488" s="120">
        <v>0</v>
      </c>
      <c r="J488" s="120">
        <v>0</v>
      </c>
    </row>
    <row r="489" spans="1:10" ht="15" customHeight="1">
      <c r="A489" s="46" t="s">
        <v>926</v>
      </c>
      <c r="B489" s="46" t="s">
        <v>927</v>
      </c>
      <c r="C489" s="47">
        <v>14.337</v>
      </c>
      <c r="D489" s="87" t="s">
        <v>699</v>
      </c>
      <c r="E489" s="87" t="s">
        <v>693</v>
      </c>
      <c r="F489" s="87">
        <v>14.364000000000001</v>
      </c>
      <c r="G489" s="87"/>
      <c r="H489" s="47"/>
      <c r="I489" s="120">
        <v>3</v>
      </c>
      <c r="J489" s="120">
        <v>0</v>
      </c>
    </row>
    <row r="490" spans="1:10" ht="15" customHeight="1">
      <c r="A490" s="46" t="s">
        <v>914</v>
      </c>
      <c r="B490" s="46" t="s">
        <v>915</v>
      </c>
      <c r="C490" s="47">
        <v>91.598399999999998</v>
      </c>
      <c r="D490" s="87" t="s">
        <v>702</v>
      </c>
      <c r="E490" s="87" t="s">
        <v>693</v>
      </c>
      <c r="F490" s="87">
        <v>15.309000000000001</v>
      </c>
      <c r="G490" s="87"/>
      <c r="H490" s="47"/>
      <c r="I490" s="120">
        <v>0</v>
      </c>
      <c r="J490" s="120">
        <v>0</v>
      </c>
    </row>
    <row r="491" spans="1:10" ht="15" customHeight="1">
      <c r="A491" s="46" t="s">
        <v>911</v>
      </c>
      <c r="B491" s="46" t="s">
        <v>912</v>
      </c>
      <c r="C491" s="47">
        <v>74.075199999999995</v>
      </c>
      <c r="D491" s="87" t="s">
        <v>702</v>
      </c>
      <c r="E491" s="87" t="s">
        <v>693</v>
      </c>
      <c r="F491" s="87">
        <v>15.309000000000001</v>
      </c>
      <c r="G491" s="87"/>
      <c r="H491" s="47"/>
      <c r="I491" s="120">
        <v>1</v>
      </c>
      <c r="J491" s="120">
        <v>0</v>
      </c>
    </row>
    <row r="492" spans="1:10" ht="15" customHeight="1">
      <c r="A492" s="46" t="s">
        <v>909</v>
      </c>
      <c r="B492" s="46" t="s">
        <v>910</v>
      </c>
      <c r="C492" s="47">
        <v>38.232199999999999</v>
      </c>
      <c r="D492" s="87" t="s">
        <v>705</v>
      </c>
      <c r="E492" s="87" t="s">
        <v>705</v>
      </c>
      <c r="F492" s="87">
        <v>29.637599999999992</v>
      </c>
      <c r="G492" s="87"/>
      <c r="H492" s="47"/>
      <c r="I492" s="120">
        <v>0</v>
      </c>
      <c r="J492" s="120">
        <v>0</v>
      </c>
    </row>
    <row r="493" spans="1:10" ht="15" customHeight="1">
      <c r="A493" s="46" t="s">
        <v>906</v>
      </c>
      <c r="B493" s="46" t="s">
        <v>907</v>
      </c>
      <c r="C493" s="47">
        <v>76.464799999999997</v>
      </c>
      <c r="D493" s="87" t="s">
        <v>708</v>
      </c>
      <c r="E493" s="87" t="s">
        <v>708</v>
      </c>
      <c r="F493" s="87">
        <v>17.433</v>
      </c>
      <c r="G493" s="87"/>
      <c r="H493" s="47"/>
      <c r="I493" s="120">
        <v>2</v>
      </c>
      <c r="J493" s="120">
        <v>0</v>
      </c>
    </row>
    <row r="494" spans="1:10" ht="15" customHeight="1">
      <c r="A494" s="46" t="s">
        <v>920</v>
      </c>
      <c r="B494" s="46" t="s">
        <v>31958</v>
      </c>
      <c r="C494" s="47">
        <v>100.25239999999999</v>
      </c>
      <c r="D494" s="87" t="s">
        <v>487</v>
      </c>
      <c r="E494" s="87" t="s">
        <v>487</v>
      </c>
      <c r="F494" s="87">
        <v>7.2576000000000001</v>
      </c>
      <c r="G494" s="87"/>
      <c r="H494" s="47"/>
      <c r="I494" s="120">
        <v>3</v>
      </c>
      <c r="J494" s="120">
        <v>0</v>
      </c>
    </row>
    <row r="495" spans="1:10" ht="15" customHeight="1">
      <c r="A495" s="46" t="s">
        <v>918</v>
      </c>
      <c r="B495" s="46" t="s">
        <v>919</v>
      </c>
      <c r="C495" s="47">
        <v>107.063</v>
      </c>
      <c r="D495" s="87" t="s">
        <v>484</v>
      </c>
      <c r="E495" s="87" t="s">
        <v>484</v>
      </c>
      <c r="F495" s="87">
        <v>7.657020000000001</v>
      </c>
      <c r="G495" s="87"/>
      <c r="H495" s="47"/>
      <c r="I495" s="120">
        <v>1</v>
      </c>
      <c r="J495" s="120">
        <v>0</v>
      </c>
    </row>
    <row r="496" spans="1:10" ht="15" customHeight="1">
      <c r="A496" s="46" t="s">
        <v>954</v>
      </c>
      <c r="B496" s="46" t="s">
        <v>955</v>
      </c>
      <c r="C496" s="47">
        <v>35.045999999999999</v>
      </c>
      <c r="D496" s="87" t="s">
        <v>481</v>
      </c>
      <c r="E496" s="87" t="s">
        <v>481</v>
      </c>
      <c r="F496" s="87">
        <v>7.2576000000000001</v>
      </c>
      <c r="G496" s="87"/>
      <c r="H496" s="47"/>
      <c r="I496" s="120">
        <v>0</v>
      </c>
      <c r="J496" s="120">
        <v>0</v>
      </c>
    </row>
    <row r="497" spans="1:10" ht="15" customHeight="1">
      <c r="A497" s="46" t="s">
        <v>922</v>
      </c>
      <c r="B497" s="46" t="s">
        <v>923</v>
      </c>
      <c r="C497" s="47">
        <v>23.4224</v>
      </c>
      <c r="D497" s="87" t="s">
        <v>711</v>
      </c>
      <c r="E497" s="87" t="s">
        <v>711</v>
      </c>
      <c r="F497" s="87">
        <v>11.850300000000001</v>
      </c>
      <c r="G497" s="87"/>
      <c r="H497" s="47"/>
      <c r="I497" s="120">
        <v>0</v>
      </c>
      <c r="J497" s="120">
        <v>0</v>
      </c>
    </row>
    <row r="498" spans="1:10" ht="15" customHeight="1">
      <c r="A498" s="46" t="s">
        <v>951</v>
      </c>
      <c r="B498" s="46" t="s">
        <v>952</v>
      </c>
      <c r="C498" s="47">
        <v>78.057599999999994</v>
      </c>
      <c r="D498" s="87" t="s">
        <v>714</v>
      </c>
      <c r="E498" s="87" t="s">
        <v>711</v>
      </c>
      <c r="F498" s="87">
        <v>11.226600000000001</v>
      </c>
      <c r="G498" s="87"/>
      <c r="H498" s="47"/>
      <c r="I498" s="120">
        <v>0</v>
      </c>
      <c r="J498" s="120">
        <v>0</v>
      </c>
    </row>
    <row r="499" spans="1:10" ht="15" customHeight="1">
      <c r="A499" s="46" t="s">
        <v>948</v>
      </c>
      <c r="B499" s="46" t="s">
        <v>949</v>
      </c>
      <c r="C499" s="47">
        <v>6.3621999999999996</v>
      </c>
      <c r="D499" s="87" t="s">
        <v>721</v>
      </c>
      <c r="E499" s="87" t="s">
        <v>721</v>
      </c>
      <c r="F499" s="87">
        <v>12.867749999999997</v>
      </c>
      <c r="G499" s="87"/>
      <c r="H499" s="47"/>
      <c r="I499" s="120">
        <v>0</v>
      </c>
      <c r="J499" s="120">
        <v>0</v>
      </c>
    </row>
    <row r="500" spans="1:10" ht="15" customHeight="1">
      <c r="A500" s="46" t="s">
        <v>945</v>
      </c>
      <c r="B500" s="46" t="s">
        <v>946</v>
      </c>
      <c r="C500" s="47">
        <v>11.9358</v>
      </c>
      <c r="D500" s="87" t="s">
        <v>724</v>
      </c>
      <c r="E500" s="87" t="s">
        <v>721</v>
      </c>
      <c r="F500" s="87">
        <v>11.580974999999999</v>
      </c>
      <c r="G500" s="87"/>
      <c r="H500" s="47"/>
      <c r="I500" s="120">
        <v>0</v>
      </c>
      <c r="J500" s="120">
        <v>0</v>
      </c>
    </row>
    <row r="501" spans="1:10" ht="15" customHeight="1">
      <c r="A501" s="46" t="s">
        <v>942</v>
      </c>
      <c r="B501" s="46" t="s">
        <v>943</v>
      </c>
      <c r="C501" s="47">
        <v>6.3621999999999996</v>
      </c>
      <c r="D501" s="87" t="s">
        <v>727</v>
      </c>
      <c r="E501" s="87" t="s">
        <v>721</v>
      </c>
      <c r="F501" s="87">
        <v>10.971450000000001</v>
      </c>
      <c r="G501" s="87"/>
      <c r="H501" s="47"/>
      <c r="I501" s="120">
        <v>0</v>
      </c>
      <c r="J501" s="120">
        <v>0</v>
      </c>
    </row>
    <row r="502" spans="1:10" ht="15" customHeight="1">
      <c r="A502" s="46" t="s">
        <v>939</v>
      </c>
      <c r="B502" s="46" t="s">
        <v>940</v>
      </c>
      <c r="C502" s="47">
        <v>19.912600000000001</v>
      </c>
      <c r="D502" s="87" t="s">
        <v>730</v>
      </c>
      <c r="E502" s="87" t="s">
        <v>721</v>
      </c>
      <c r="F502" s="87">
        <v>12.190499999999997</v>
      </c>
      <c r="G502" s="87"/>
      <c r="H502" s="47"/>
      <c r="I502" s="120">
        <v>0</v>
      </c>
      <c r="J502" s="120">
        <v>0</v>
      </c>
    </row>
    <row r="503" spans="1:10" ht="15" customHeight="1">
      <c r="A503" s="46" t="s">
        <v>936</v>
      </c>
      <c r="B503" s="46" t="s">
        <v>937</v>
      </c>
      <c r="C503" s="47">
        <v>78.057599999999994</v>
      </c>
      <c r="D503" s="87" t="s">
        <v>733</v>
      </c>
      <c r="E503" s="87" t="s">
        <v>733</v>
      </c>
      <c r="F503" s="87">
        <v>86.2072</v>
      </c>
      <c r="G503" s="87"/>
      <c r="H503" s="47"/>
      <c r="I503" s="120">
        <v>0</v>
      </c>
      <c r="J503" s="120">
        <v>0</v>
      </c>
    </row>
    <row r="504" spans="1:10" ht="15" customHeight="1">
      <c r="A504" s="46" t="s">
        <v>934</v>
      </c>
      <c r="B504" s="46" t="s">
        <v>935</v>
      </c>
      <c r="C504" s="47">
        <v>23.656400000000001</v>
      </c>
      <c r="D504" s="87" t="s">
        <v>34978</v>
      </c>
      <c r="E504" s="87" t="s">
        <v>34978</v>
      </c>
      <c r="F504" s="87">
        <v>49.674400000000006</v>
      </c>
      <c r="G504" s="87"/>
      <c r="H504" s="47"/>
      <c r="I504" s="120">
        <v>0</v>
      </c>
      <c r="J504" s="120">
        <v>0</v>
      </c>
    </row>
    <row r="505" spans="1:10" ht="15" customHeight="1">
      <c r="A505" s="46" t="s">
        <v>932</v>
      </c>
      <c r="B505" s="46" t="s">
        <v>933</v>
      </c>
      <c r="C505" s="47">
        <v>37.276600000000002</v>
      </c>
      <c r="D505" s="87" t="s">
        <v>33999</v>
      </c>
      <c r="E505" s="87" t="s">
        <v>33999</v>
      </c>
      <c r="F505" s="87">
        <v>48.331800000000001</v>
      </c>
      <c r="G505" s="87"/>
      <c r="H505" s="47"/>
      <c r="I505" s="120">
        <v>0</v>
      </c>
      <c r="J505" s="120">
        <v>0</v>
      </c>
    </row>
    <row r="506" spans="1:10" ht="15" customHeight="1">
      <c r="A506" s="46" t="s">
        <v>1020</v>
      </c>
      <c r="B506" s="46" t="s">
        <v>1021</v>
      </c>
      <c r="C506" s="47">
        <v>95.581000000000003</v>
      </c>
      <c r="D506" s="87" t="s">
        <v>33892</v>
      </c>
      <c r="E506" s="87" t="s">
        <v>33892</v>
      </c>
      <c r="F506" s="87">
        <v>1.8900000000000001</v>
      </c>
      <c r="G506" s="87"/>
      <c r="H506" s="47"/>
      <c r="I506" s="120">
        <v>0</v>
      </c>
      <c r="J506" s="120">
        <v>0</v>
      </c>
    </row>
    <row r="507" spans="1:10" ht="15" customHeight="1">
      <c r="A507" s="46" t="s">
        <v>1017</v>
      </c>
      <c r="B507" s="46" t="s">
        <v>1018</v>
      </c>
      <c r="C507" s="47">
        <v>95.581000000000003</v>
      </c>
      <c r="D507" s="87" t="s">
        <v>26480</v>
      </c>
      <c r="E507" s="87" t="s">
        <v>26480</v>
      </c>
      <c r="F507" s="87">
        <v>1.8900000000000001</v>
      </c>
      <c r="G507" s="87"/>
      <c r="H507" s="47"/>
      <c r="I507" s="120">
        <v>0</v>
      </c>
      <c r="J507" s="120">
        <v>0</v>
      </c>
    </row>
    <row r="508" spans="1:10" ht="15" customHeight="1">
      <c r="A508" s="46" t="s">
        <v>1014</v>
      </c>
      <c r="B508" s="46" t="s">
        <v>1015</v>
      </c>
      <c r="C508" s="47">
        <v>98.766800000000003</v>
      </c>
      <c r="D508" s="87" t="s">
        <v>26478</v>
      </c>
      <c r="E508" s="87" t="s">
        <v>26478</v>
      </c>
      <c r="F508" s="87">
        <v>2.016</v>
      </c>
      <c r="G508" s="87"/>
      <c r="H508" s="47"/>
      <c r="I508" s="120">
        <v>0</v>
      </c>
      <c r="J508" s="120">
        <v>0</v>
      </c>
    </row>
    <row r="509" spans="1:10" ht="15" customHeight="1">
      <c r="A509" s="46" t="s">
        <v>1013</v>
      </c>
      <c r="B509" s="46" t="s">
        <v>1011</v>
      </c>
      <c r="C509" s="47">
        <v>48.517600000000002</v>
      </c>
      <c r="D509" s="87" t="s">
        <v>35074</v>
      </c>
      <c r="E509" s="87" t="s">
        <v>35074</v>
      </c>
      <c r="F509" s="87">
        <v>3.7800000000000002</v>
      </c>
      <c r="G509" s="87"/>
      <c r="H509" s="47"/>
      <c r="I509" s="120">
        <v>0</v>
      </c>
      <c r="J509" s="120">
        <v>0</v>
      </c>
    </row>
    <row r="510" spans="1:10" ht="15" customHeight="1">
      <c r="A510" s="46" t="s">
        <v>1010</v>
      </c>
      <c r="B510" s="46" t="s">
        <v>1011</v>
      </c>
      <c r="C510" s="47">
        <v>57.254600000000003</v>
      </c>
      <c r="D510" s="87" t="s">
        <v>736</v>
      </c>
      <c r="E510" s="87" t="s">
        <v>736</v>
      </c>
      <c r="F510" s="87">
        <v>17.078600000000002</v>
      </c>
      <c r="G510" s="87"/>
      <c r="H510" s="47"/>
      <c r="I510" s="120">
        <v>0</v>
      </c>
      <c r="J510" s="120">
        <v>0</v>
      </c>
    </row>
    <row r="511" spans="1:10" ht="15" customHeight="1">
      <c r="A511" s="46" t="s">
        <v>1008</v>
      </c>
      <c r="B511" s="46" t="s">
        <v>1009</v>
      </c>
      <c r="C511" s="47">
        <v>63.720599999999997</v>
      </c>
      <c r="D511" s="87" t="s">
        <v>739</v>
      </c>
      <c r="E511" s="87" t="s">
        <v>739</v>
      </c>
      <c r="F511" s="87">
        <v>22.037999999999997</v>
      </c>
      <c r="G511" s="87"/>
      <c r="H511" s="47"/>
      <c r="I511" s="120">
        <v>0</v>
      </c>
      <c r="J511" s="120">
        <v>0</v>
      </c>
    </row>
    <row r="512" spans="1:10" ht="15" customHeight="1">
      <c r="A512" s="46" t="s">
        <v>1005</v>
      </c>
      <c r="B512" s="46" t="s">
        <v>1006</v>
      </c>
      <c r="C512" s="47">
        <v>30.1144</v>
      </c>
      <c r="D512" s="87" t="s">
        <v>742</v>
      </c>
      <c r="E512" s="87" t="s">
        <v>742</v>
      </c>
      <c r="F512" s="87">
        <v>13.359399999999997</v>
      </c>
      <c r="G512" s="87"/>
      <c r="H512" s="47"/>
      <c r="I512" s="120">
        <v>0</v>
      </c>
      <c r="J512" s="120">
        <v>0</v>
      </c>
    </row>
    <row r="513" spans="1:10" ht="15" customHeight="1">
      <c r="A513" s="46" t="s">
        <v>1003</v>
      </c>
      <c r="B513" s="46" t="s">
        <v>1004</v>
      </c>
      <c r="C513" s="47">
        <v>62.459600000000002</v>
      </c>
      <c r="D513" s="87" t="s">
        <v>747</v>
      </c>
      <c r="E513" s="87" t="s">
        <v>747</v>
      </c>
      <c r="F513" s="87">
        <v>8.5519999999999996</v>
      </c>
      <c r="G513" s="87"/>
      <c r="H513" s="47"/>
      <c r="I513" s="120">
        <v>1</v>
      </c>
      <c r="J513" s="120">
        <v>0</v>
      </c>
    </row>
    <row r="514" spans="1:10" ht="15" customHeight="1">
      <c r="A514" s="46" t="s">
        <v>1000</v>
      </c>
      <c r="B514" s="46" t="s">
        <v>1001</v>
      </c>
      <c r="C514" s="47">
        <v>76.464799999999997</v>
      </c>
      <c r="D514" s="87" t="s">
        <v>26476</v>
      </c>
      <c r="E514" s="87" t="s">
        <v>26476</v>
      </c>
      <c r="F514" s="87">
        <v>1.512</v>
      </c>
      <c r="G514" s="87"/>
      <c r="H514" s="47"/>
      <c r="I514" s="120">
        <v>0</v>
      </c>
      <c r="J514" s="120">
        <v>0</v>
      </c>
    </row>
    <row r="515" spans="1:10" ht="15" customHeight="1">
      <c r="A515" s="46" t="s">
        <v>999</v>
      </c>
      <c r="B515" s="46" t="s">
        <v>997</v>
      </c>
      <c r="C515" s="47">
        <v>53.3658</v>
      </c>
      <c r="D515" s="87" t="s">
        <v>34979</v>
      </c>
      <c r="E515" s="87" t="s">
        <v>34979</v>
      </c>
      <c r="F515" s="87">
        <v>44.304199999999994</v>
      </c>
      <c r="G515" s="87"/>
      <c r="H515" s="47"/>
      <c r="I515" s="120">
        <v>0</v>
      </c>
      <c r="J515" s="120">
        <v>0</v>
      </c>
    </row>
    <row r="516" spans="1:10" ht="15" customHeight="1">
      <c r="A516" s="46" t="s">
        <v>996</v>
      </c>
      <c r="B516" s="46" t="s">
        <v>997</v>
      </c>
      <c r="C516" s="47">
        <v>30.267399999999999</v>
      </c>
      <c r="D516" s="87" t="s">
        <v>34709</v>
      </c>
      <c r="E516" s="87" t="s">
        <v>34709</v>
      </c>
      <c r="F516" s="87">
        <v>253.56745260000002</v>
      </c>
      <c r="G516" s="87"/>
      <c r="H516" s="47"/>
      <c r="I516" s="120">
        <v>0</v>
      </c>
      <c r="J516" s="120">
        <v>0</v>
      </c>
    </row>
    <row r="517" spans="1:10" ht="15" customHeight="1">
      <c r="A517" s="46" t="s">
        <v>995</v>
      </c>
      <c r="B517" s="46" t="s">
        <v>994</v>
      </c>
      <c r="C517" s="47">
        <v>61.5672</v>
      </c>
      <c r="D517" s="87" t="s">
        <v>34728</v>
      </c>
      <c r="E517" s="87" t="s">
        <v>34728</v>
      </c>
      <c r="F517" s="87">
        <v>290.41973099999996</v>
      </c>
      <c r="G517" s="87"/>
      <c r="H517" s="47"/>
      <c r="I517" s="120">
        <v>0</v>
      </c>
      <c r="J517" s="120">
        <v>0</v>
      </c>
    </row>
    <row r="518" spans="1:10" ht="15" customHeight="1">
      <c r="A518" s="46" t="s">
        <v>993</v>
      </c>
      <c r="B518" s="46" t="s">
        <v>994</v>
      </c>
      <c r="C518" s="47">
        <v>86.253600000000006</v>
      </c>
      <c r="D518" s="87" t="s">
        <v>748</v>
      </c>
      <c r="E518" s="87" t="s">
        <v>748</v>
      </c>
      <c r="F518" s="87">
        <v>42.592199999999991</v>
      </c>
      <c r="G518" s="87"/>
      <c r="H518" s="47"/>
      <c r="I518" s="120">
        <v>0</v>
      </c>
      <c r="J518" s="120">
        <v>0</v>
      </c>
    </row>
    <row r="519" spans="1:10" ht="15" customHeight="1">
      <c r="A519" s="46" t="s">
        <v>991</v>
      </c>
      <c r="B519" s="46" t="s">
        <v>992</v>
      </c>
      <c r="C519" s="47">
        <v>97.970399999999998</v>
      </c>
      <c r="D519" s="87" t="s">
        <v>749</v>
      </c>
      <c r="E519" s="87" t="s">
        <v>749</v>
      </c>
      <c r="F519" s="87">
        <v>104.851</v>
      </c>
      <c r="G519" s="87"/>
      <c r="H519" s="47"/>
      <c r="I519" s="120">
        <v>0</v>
      </c>
      <c r="J519" s="120">
        <v>0</v>
      </c>
    </row>
    <row r="520" spans="1:10" ht="15" customHeight="1">
      <c r="A520" s="46" t="s">
        <v>989</v>
      </c>
      <c r="B520" s="46" t="s">
        <v>990</v>
      </c>
      <c r="C520" s="47">
        <v>63.574800000000003</v>
      </c>
      <c r="D520" s="87" t="s">
        <v>750</v>
      </c>
      <c r="E520" s="87" t="s">
        <v>750</v>
      </c>
      <c r="F520" s="87">
        <v>109.55860000000001</v>
      </c>
      <c r="G520" s="87"/>
      <c r="H520" s="47"/>
      <c r="I520" s="120">
        <v>0</v>
      </c>
      <c r="J520" s="120">
        <v>0</v>
      </c>
    </row>
    <row r="521" spans="1:10" ht="15" customHeight="1">
      <c r="A521" s="46" t="s">
        <v>916</v>
      </c>
      <c r="B521" s="46" t="s">
        <v>917</v>
      </c>
      <c r="C521" s="47">
        <v>66.921000000000006</v>
      </c>
      <c r="D521" s="87" t="s">
        <v>751</v>
      </c>
      <c r="E521" s="87" t="s">
        <v>751</v>
      </c>
      <c r="F521" s="87">
        <v>60.86099999999999</v>
      </c>
      <c r="G521" s="87"/>
      <c r="H521" s="47"/>
      <c r="I521" s="120">
        <v>0</v>
      </c>
      <c r="J521" s="120">
        <v>0</v>
      </c>
    </row>
    <row r="522" spans="1:10" ht="15" customHeight="1">
      <c r="A522" s="46" t="s">
        <v>931</v>
      </c>
      <c r="B522" s="46" t="s">
        <v>929</v>
      </c>
      <c r="C522" s="47">
        <v>15.930199999999999</v>
      </c>
      <c r="D522" s="87" t="s">
        <v>752</v>
      </c>
      <c r="E522" s="87" t="s">
        <v>752</v>
      </c>
      <c r="F522" s="87">
        <v>134.11019999999999</v>
      </c>
      <c r="G522" s="87"/>
      <c r="H522" s="47"/>
      <c r="I522" s="120">
        <v>0</v>
      </c>
      <c r="J522" s="120">
        <v>0</v>
      </c>
    </row>
    <row r="523" spans="1:10" ht="15" customHeight="1">
      <c r="A523" s="46" t="s">
        <v>928</v>
      </c>
      <c r="B523" s="46" t="s">
        <v>929</v>
      </c>
      <c r="C523" s="47">
        <v>22.084</v>
      </c>
      <c r="D523" s="87" t="s">
        <v>753</v>
      </c>
      <c r="E523" s="87" t="s">
        <v>753</v>
      </c>
      <c r="F523" s="87">
        <v>67.879599999999996</v>
      </c>
      <c r="G523" s="87"/>
      <c r="H523" s="47"/>
      <c r="I523" s="120">
        <v>0</v>
      </c>
      <c r="J523" s="120">
        <v>0</v>
      </c>
    </row>
    <row r="524" spans="1:10" ht="15" customHeight="1">
      <c r="A524" s="46" t="s">
        <v>960</v>
      </c>
      <c r="B524" s="46" t="s">
        <v>961</v>
      </c>
      <c r="C524" s="47">
        <v>34.808199999999999</v>
      </c>
      <c r="D524" s="87" t="s">
        <v>754</v>
      </c>
      <c r="E524" s="87" t="s">
        <v>754</v>
      </c>
      <c r="F524" s="87">
        <v>84.520399999999995</v>
      </c>
      <c r="G524" s="87"/>
      <c r="H524" s="47"/>
      <c r="I524" s="120">
        <v>9</v>
      </c>
      <c r="J524" s="120">
        <v>0</v>
      </c>
    </row>
    <row r="525" spans="1:10" ht="15" customHeight="1">
      <c r="A525" s="46" t="s">
        <v>31959</v>
      </c>
      <c r="B525" s="46" t="s">
        <v>31960</v>
      </c>
      <c r="C525" s="47">
        <v>3.5169999999999999</v>
      </c>
      <c r="D525" s="87" t="s">
        <v>755</v>
      </c>
      <c r="E525" s="87" t="s">
        <v>755</v>
      </c>
      <c r="F525" s="87">
        <v>77.456800000000015</v>
      </c>
      <c r="G525" s="87"/>
      <c r="H525" s="47"/>
      <c r="I525" s="120">
        <v>7</v>
      </c>
      <c r="J525" s="120">
        <v>0</v>
      </c>
    </row>
    <row r="526" spans="1:10" ht="15" customHeight="1">
      <c r="A526" s="46" t="s">
        <v>31961</v>
      </c>
      <c r="B526" s="46" t="s">
        <v>31962</v>
      </c>
      <c r="C526" s="47">
        <v>2.6819999999999999</v>
      </c>
      <c r="D526" s="87" t="s">
        <v>758</v>
      </c>
      <c r="E526" s="87" t="s">
        <v>758</v>
      </c>
      <c r="F526" s="87">
        <v>219.13300000000004</v>
      </c>
      <c r="G526" s="87"/>
      <c r="H526" s="47"/>
      <c r="I526" s="120">
        <v>34</v>
      </c>
      <c r="J526" s="120">
        <v>0</v>
      </c>
    </row>
    <row r="527" spans="1:10" ht="15" customHeight="1">
      <c r="A527" s="46" t="s">
        <v>1057</v>
      </c>
      <c r="B527" s="46" t="s">
        <v>1058</v>
      </c>
      <c r="C527" s="47">
        <v>28.802800000000001</v>
      </c>
      <c r="D527" s="87" t="s">
        <v>759</v>
      </c>
      <c r="E527" s="87" t="s">
        <v>759</v>
      </c>
      <c r="F527" s="87">
        <v>304.34279999999995</v>
      </c>
      <c r="G527" s="87"/>
      <c r="H527" s="47"/>
      <c r="I527" s="120">
        <v>0</v>
      </c>
      <c r="J527" s="120">
        <v>0</v>
      </c>
    </row>
    <row r="528" spans="1:10" ht="15" customHeight="1">
      <c r="A528" s="46" t="s">
        <v>1054</v>
      </c>
      <c r="B528" s="46" t="s">
        <v>1055</v>
      </c>
      <c r="C528" s="47">
        <v>14.6752</v>
      </c>
      <c r="D528" s="87" t="s">
        <v>760</v>
      </c>
      <c r="E528" s="87" t="s">
        <v>760</v>
      </c>
      <c r="F528" s="87">
        <v>92.510799999999989</v>
      </c>
      <c r="G528" s="87"/>
      <c r="H528" s="47"/>
      <c r="I528" s="120">
        <v>64</v>
      </c>
      <c r="J528" s="120">
        <v>0</v>
      </c>
    </row>
    <row r="529" spans="1:10" ht="15" customHeight="1">
      <c r="A529" s="46" t="s">
        <v>1052</v>
      </c>
      <c r="B529" s="46" t="s">
        <v>31963</v>
      </c>
      <c r="C529" s="47">
        <v>16.142600000000002</v>
      </c>
      <c r="D529" s="87" t="s">
        <v>763</v>
      </c>
      <c r="E529" s="87" t="s">
        <v>763</v>
      </c>
      <c r="F529" s="87">
        <v>98.604799999999983</v>
      </c>
      <c r="G529" s="87"/>
      <c r="H529" s="47"/>
      <c r="I529" s="120">
        <v>2</v>
      </c>
      <c r="J529" s="120">
        <v>0</v>
      </c>
    </row>
    <row r="530" spans="1:10" ht="15" customHeight="1">
      <c r="A530" s="46" t="s">
        <v>31964</v>
      </c>
      <c r="B530" s="46" t="s">
        <v>31965</v>
      </c>
      <c r="C530" s="47">
        <v>6.6037999999999997</v>
      </c>
      <c r="D530" s="87" t="s">
        <v>766</v>
      </c>
      <c r="E530" s="87" t="s">
        <v>766</v>
      </c>
      <c r="F530" s="87">
        <v>109.4898</v>
      </c>
      <c r="G530" s="87"/>
      <c r="H530" s="47"/>
      <c r="I530" s="120">
        <v>0</v>
      </c>
      <c r="J530" s="120">
        <v>0</v>
      </c>
    </row>
    <row r="531" spans="1:10" ht="15" customHeight="1">
      <c r="A531" s="46" t="s">
        <v>1136</v>
      </c>
      <c r="B531" s="46" t="s">
        <v>1137</v>
      </c>
      <c r="C531" s="47">
        <v>2.9512</v>
      </c>
      <c r="D531" s="87" t="s">
        <v>769</v>
      </c>
      <c r="E531" s="87" t="s">
        <v>769</v>
      </c>
      <c r="F531" s="87">
        <v>121.732</v>
      </c>
      <c r="G531" s="87"/>
      <c r="H531" s="47"/>
      <c r="I531" s="120">
        <v>7</v>
      </c>
      <c r="J531" s="120">
        <v>0</v>
      </c>
    </row>
    <row r="532" spans="1:10" ht="15" customHeight="1">
      <c r="A532" s="46" t="s">
        <v>1145</v>
      </c>
      <c r="B532" s="46" t="s">
        <v>1146</v>
      </c>
      <c r="C532" s="47">
        <v>3.117</v>
      </c>
      <c r="D532" s="87" t="s">
        <v>772</v>
      </c>
      <c r="E532" s="87" t="s">
        <v>772</v>
      </c>
      <c r="F532" s="87">
        <v>219.10759999999999</v>
      </c>
      <c r="G532" s="87"/>
      <c r="H532" s="47"/>
      <c r="I532" s="120">
        <v>100</v>
      </c>
      <c r="J532" s="120">
        <v>0</v>
      </c>
    </row>
    <row r="533" spans="1:10" ht="15" customHeight="1">
      <c r="A533" s="46" t="s">
        <v>1142</v>
      </c>
      <c r="B533" s="46" t="s">
        <v>1143</v>
      </c>
      <c r="C533" s="47">
        <v>7.7930000000000001</v>
      </c>
      <c r="D533" s="87" t="s">
        <v>774</v>
      </c>
      <c r="E533" s="87" t="s">
        <v>774</v>
      </c>
      <c r="F533" s="87">
        <v>170.42999999999998</v>
      </c>
      <c r="G533" s="87"/>
      <c r="H533" s="47"/>
      <c r="I533" s="120">
        <v>98</v>
      </c>
      <c r="J533" s="120">
        <v>0</v>
      </c>
    </row>
    <row r="534" spans="1:10" ht="15" customHeight="1">
      <c r="A534" s="46" t="s">
        <v>1139</v>
      </c>
      <c r="B534" s="46" t="s">
        <v>1140</v>
      </c>
      <c r="C534" s="47">
        <v>8.6633999999999993</v>
      </c>
      <c r="D534" s="87" t="s">
        <v>777</v>
      </c>
      <c r="E534" s="87" t="s">
        <v>777</v>
      </c>
      <c r="F534" s="87">
        <v>198.99720000000002</v>
      </c>
      <c r="G534" s="87"/>
      <c r="H534" s="47"/>
      <c r="I534" s="120">
        <v>222</v>
      </c>
      <c r="J534" s="120">
        <v>0</v>
      </c>
    </row>
    <row r="535" spans="1:10" ht="15" customHeight="1">
      <c r="A535" s="46" t="s">
        <v>1237</v>
      </c>
      <c r="B535" s="46" t="s">
        <v>1233</v>
      </c>
      <c r="C535" s="47">
        <v>516.91759999999999</v>
      </c>
      <c r="D535" s="87" t="s">
        <v>780</v>
      </c>
      <c r="E535" s="87" t="s">
        <v>780</v>
      </c>
      <c r="F535" s="87">
        <v>121.732</v>
      </c>
      <c r="G535" s="87"/>
      <c r="H535" s="47"/>
      <c r="I535" s="120">
        <v>0</v>
      </c>
      <c r="J535" s="120">
        <v>0</v>
      </c>
    </row>
    <row r="536" spans="1:10" ht="15" customHeight="1">
      <c r="A536" s="46" t="s">
        <v>1235</v>
      </c>
      <c r="B536" s="46" t="s">
        <v>1233</v>
      </c>
      <c r="C536" s="47">
        <v>411.80340000000001</v>
      </c>
      <c r="D536" s="87" t="s">
        <v>34708</v>
      </c>
      <c r="E536" s="87" t="s">
        <v>34708</v>
      </c>
      <c r="F536" s="87">
        <v>390.22200000000009</v>
      </c>
      <c r="G536" s="87"/>
      <c r="H536" s="47"/>
      <c r="I536" s="120">
        <v>0</v>
      </c>
      <c r="J536" s="120">
        <v>0</v>
      </c>
    </row>
    <row r="537" spans="1:10" ht="15" customHeight="1">
      <c r="A537" s="46" t="s">
        <v>1234</v>
      </c>
      <c r="B537" s="46" t="s">
        <v>1233</v>
      </c>
      <c r="C537" s="47">
        <v>563.64520000000005</v>
      </c>
      <c r="D537" s="87" t="s">
        <v>28645</v>
      </c>
      <c r="E537" s="87" t="s">
        <v>28645</v>
      </c>
      <c r="F537" s="87">
        <v>249.40439999999995</v>
      </c>
      <c r="G537" s="87"/>
      <c r="H537" s="47"/>
      <c r="I537" s="120">
        <v>0</v>
      </c>
      <c r="J537" s="120">
        <v>0</v>
      </c>
    </row>
    <row r="538" spans="1:10" ht="15" customHeight="1">
      <c r="A538" s="46" t="s">
        <v>1232</v>
      </c>
      <c r="B538" s="46" t="s">
        <v>1233</v>
      </c>
      <c r="C538" s="47">
        <v>458.53100000000001</v>
      </c>
      <c r="D538" s="87" t="s">
        <v>28643</v>
      </c>
      <c r="E538" s="87" t="s">
        <v>28643</v>
      </c>
      <c r="F538" s="87">
        <v>268.40660000000008</v>
      </c>
      <c r="G538" s="87"/>
      <c r="H538" s="47"/>
      <c r="I538" s="120">
        <v>0</v>
      </c>
      <c r="J538" s="120">
        <v>0</v>
      </c>
    </row>
    <row r="539" spans="1:10" ht="15" customHeight="1">
      <c r="A539" s="46" t="s">
        <v>1230</v>
      </c>
      <c r="B539" s="46" t="s">
        <v>1223</v>
      </c>
      <c r="C539" s="47">
        <v>540.28139999999996</v>
      </c>
      <c r="D539" s="87" t="s">
        <v>28642</v>
      </c>
      <c r="E539" s="87" t="s">
        <v>28642</v>
      </c>
      <c r="F539" s="87">
        <v>309.97400000000005</v>
      </c>
      <c r="G539" s="87"/>
      <c r="H539" s="47"/>
      <c r="I539" s="120">
        <v>0</v>
      </c>
      <c r="J539" s="120">
        <v>0</v>
      </c>
    </row>
    <row r="540" spans="1:10" ht="15" customHeight="1">
      <c r="A540" s="46" t="s">
        <v>1228</v>
      </c>
      <c r="B540" s="46" t="s">
        <v>1223</v>
      </c>
      <c r="C540" s="47">
        <v>435.21280000000002</v>
      </c>
      <c r="D540" s="87" t="s">
        <v>28640</v>
      </c>
      <c r="E540" s="87" t="s">
        <v>28640</v>
      </c>
      <c r="F540" s="87">
        <v>315.91219999999998</v>
      </c>
      <c r="G540" s="87"/>
      <c r="H540" s="47"/>
      <c r="I540" s="120">
        <v>0</v>
      </c>
      <c r="J540" s="120">
        <v>0</v>
      </c>
    </row>
    <row r="541" spans="1:10" ht="15" customHeight="1">
      <c r="A541" s="46" t="s">
        <v>1225</v>
      </c>
      <c r="B541" s="46" t="s">
        <v>1226</v>
      </c>
      <c r="C541" s="47">
        <v>924.80939999999998</v>
      </c>
      <c r="D541" s="87" t="s">
        <v>28638</v>
      </c>
      <c r="E541" s="87" t="s">
        <v>28638</v>
      </c>
      <c r="F541" s="87">
        <v>356.29179999999997</v>
      </c>
      <c r="G541" s="87"/>
      <c r="H541" s="47"/>
      <c r="I541" s="120">
        <v>1</v>
      </c>
      <c r="J541" s="120">
        <v>0</v>
      </c>
    </row>
    <row r="542" spans="1:10" ht="15" customHeight="1">
      <c r="A542" s="46" t="s">
        <v>1222</v>
      </c>
      <c r="B542" s="46" t="s">
        <v>1223</v>
      </c>
      <c r="C542" s="47">
        <v>480.91079999999999</v>
      </c>
      <c r="D542" s="87" t="s">
        <v>28636</v>
      </c>
      <c r="E542" s="87" t="s">
        <v>28636</v>
      </c>
      <c r="F542" s="87">
        <v>363.41780000000006</v>
      </c>
      <c r="G542" s="87"/>
      <c r="H542" s="47"/>
      <c r="I542" s="120">
        <v>0</v>
      </c>
      <c r="J542" s="120">
        <v>0</v>
      </c>
    </row>
    <row r="543" spans="1:10" ht="15" customHeight="1">
      <c r="A543" s="46" t="s">
        <v>1221</v>
      </c>
      <c r="B543" s="46" t="s">
        <v>1218</v>
      </c>
      <c r="C543" s="47">
        <v>621.08439999999996</v>
      </c>
      <c r="D543" s="87" t="s">
        <v>28634</v>
      </c>
      <c r="E543" s="87" t="s">
        <v>28634</v>
      </c>
      <c r="F543" s="87">
        <v>403.79740000000004</v>
      </c>
      <c r="G543" s="87"/>
      <c r="H543" s="47"/>
      <c r="I543" s="120">
        <v>0</v>
      </c>
      <c r="J543" s="120">
        <v>0</v>
      </c>
    </row>
    <row r="544" spans="1:10" ht="15" customHeight="1">
      <c r="A544" s="46" t="s">
        <v>1220</v>
      </c>
      <c r="B544" s="46" t="s">
        <v>1218</v>
      </c>
      <c r="C544" s="47">
        <v>515.96100000000001</v>
      </c>
      <c r="D544" s="87" t="s">
        <v>28632</v>
      </c>
      <c r="E544" s="87" t="s">
        <v>28632</v>
      </c>
      <c r="F544" s="87">
        <v>361.94740000000013</v>
      </c>
      <c r="G544" s="87"/>
      <c r="H544" s="47"/>
      <c r="I544" s="120">
        <v>0</v>
      </c>
      <c r="J544" s="120">
        <v>0</v>
      </c>
    </row>
    <row r="545" spans="1:10" ht="15" customHeight="1">
      <c r="A545" s="46" t="s">
        <v>1219</v>
      </c>
      <c r="B545" s="46" t="s">
        <v>1218</v>
      </c>
      <c r="C545" s="47">
        <v>666.84640000000002</v>
      </c>
      <c r="D545" s="87" t="s">
        <v>28630</v>
      </c>
      <c r="E545" s="87" t="s">
        <v>28630</v>
      </c>
      <c r="F545" s="87">
        <v>395.88059999999996</v>
      </c>
      <c r="G545" s="87"/>
      <c r="H545" s="47"/>
      <c r="I545" s="120">
        <v>0</v>
      </c>
      <c r="J545" s="120">
        <v>0</v>
      </c>
    </row>
    <row r="546" spans="1:10" ht="15" customHeight="1">
      <c r="A546" s="46" t="s">
        <v>1217</v>
      </c>
      <c r="B546" s="46" t="s">
        <v>1218</v>
      </c>
      <c r="C546" s="47">
        <v>561.70500000000004</v>
      </c>
      <c r="D546" s="87" t="s">
        <v>28628</v>
      </c>
      <c r="E546" s="87" t="s">
        <v>28628</v>
      </c>
      <c r="F546" s="87">
        <v>408.548</v>
      </c>
      <c r="G546" s="87"/>
      <c r="H546" s="47"/>
      <c r="I546" s="120">
        <v>0</v>
      </c>
      <c r="J546" s="120">
        <v>0</v>
      </c>
    </row>
    <row r="547" spans="1:10" ht="15" customHeight="1">
      <c r="A547" s="46" t="s">
        <v>1216</v>
      </c>
      <c r="B547" s="46" t="s">
        <v>1213</v>
      </c>
      <c r="C547" s="47">
        <v>643.48260000000005</v>
      </c>
      <c r="D547" s="87" t="s">
        <v>28627</v>
      </c>
      <c r="E547" s="87" t="s">
        <v>28627</v>
      </c>
      <c r="F547" s="87">
        <v>418.25580000000002</v>
      </c>
      <c r="G547" s="87"/>
      <c r="H547" s="47"/>
      <c r="I547" s="120">
        <v>0</v>
      </c>
      <c r="J547" s="120">
        <v>0</v>
      </c>
    </row>
    <row r="548" spans="1:10" ht="15" customHeight="1">
      <c r="A548" s="46" t="s">
        <v>1215</v>
      </c>
      <c r="B548" s="46" t="s">
        <v>1213</v>
      </c>
      <c r="C548" s="47">
        <v>538.34119999999996</v>
      </c>
      <c r="D548" s="87" t="s">
        <v>783</v>
      </c>
      <c r="E548" s="87" t="s">
        <v>783</v>
      </c>
      <c r="F548" s="87">
        <v>2.0448</v>
      </c>
      <c r="G548" s="87"/>
      <c r="H548" s="47"/>
      <c r="I548" s="120">
        <v>0</v>
      </c>
      <c r="J548" s="120">
        <v>0</v>
      </c>
    </row>
    <row r="549" spans="1:10" ht="15" customHeight="1">
      <c r="A549" s="46" t="s">
        <v>1214</v>
      </c>
      <c r="B549" s="46" t="s">
        <v>1213</v>
      </c>
      <c r="C549" s="47">
        <v>690.21019999999999</v>
      </c>
      <c r="D549" s="87" t="s">
        <v>788</v>
      </c>
      <c r="E549" s="87" t="s">
        <v>788</v>
      </c>
      <c r="F549" s="87">
        <v>2.0448</v>
      </c>
      <c r="G549" s="87"/>
      <c r="H549" s="47"/>
      <c r="I549" s="120">
        <v>0</v>
      </c>
      <c r="J549" s="120">
        <v>0</v>
      </c>
    </row>
    <row r="550" spans="1:10" ht="15" customHeight="1">
      <c r="A550" s="46" t="s">
        <v>1212</v>
      </c>
      <c r="B550" s="46" t="s">
        <v>1213</v>
      </c>
      <c r="C550" s="47">
        <v>585.06859999999995</v>
      </c>
      <c r="D550" s="87" t="s">
        <v>793</v>
      </c>
      <c r="E550" s="87" t="s">
        <v>793</v>
      </c>
      <c r="F550" s="87">
        <v>0.86020000000000008</v>
      </c>
      <c r="G550" s="87"/>
      <c r="H550" s="47"/>
      <c r="I550" s="120">
        <v>0</v>
      </c>
      <c r="J550" s="120">
        <v>0</v>
      </c>
    </row>
    <row r="551" spans="1:10" ht="15" customHeight="1">
      <c r="A551" s="46" t="s">
        <v>1211</v>
      </c>
      <c r="B551" s="46" t="s">
        <v>1208</v>
      </c>
      <c r="C551" s="47">
        <v>759.34519999999998</v>
      </c>
      <c r="D551" s="87" t="s">
        <v>796</v>
      </c>
      <c r="E551" s="87" t="s">
        <v>796</v>
      </c>
      <c r="F551" s="87">
        <v>0.91099999999999981</v>
      </c>
      <c r="G551" s="87"/>
      <c r="H551" s="47"/>
      <c r="I551" s="120">
        <v>0</v>
      </c>
      <c r="J551" s="120">
        <v>0</v>
      </c>
    </row>
    <row r="552" spans="1:10" ht="15" customHeight="1">
      <c r="A552" s="46" t="s">
        <v>1210</v>
      </c>
      <c r="B552" s="46" t="s">
        <v>1208</v>
      </c>
      <c r="C552" s="47">
        <v>654.18520000000001</v>
      </c>
      <c r="D552" s="87" t="s">
        <v>799</v>
      </c>
      <c r="E552" s="87" t="s">
        <v>799</v>
      </c>
      <c r="F552" s="87">
        <v>4.9640849999999999</v>
      </c>
      <c r="G552" s="87"/>
      <c r="H552" s="47"/>
      <c r="I552" s="120">
        <v>0</v>
      </c>
      <c r="J552" s="120">
        <v>0</v>
      </c>
    </row>
    <row r="553" spans="1:10" ht="15" customHeight="1">
      <c r="A553" s="46" t="s">
        <v>1209</v>
      </c>
      <c r="B553" s="46" t="s">
        <v>1208</v>
      </c>
      <c r="C553" s="47">
        <v>806.05460000000005</v>
      </c>
      <c r="D553" s="87" t="s">
        <v>805</v>
      </c>
      <c r="E553" s="87" t="s">
        <v>799</v>
      </c>
      <c r="F553" s="87">
        <v>4.6720800000000002</v>
      </c>
      <c r="G553" s="87"/>
      <c r="H553" s="47"/>
      <c r="I553" s="120">
        <v>0</v>
      </c>
      <c r="J553" s="120">
        <v>0</v>
      </c>
    </row>
    <row r="554" spans="1:10" ht="15" customHeight="1">
      <c r="A554" s="46" t="s">
        <v>1207</v>
      </c>
      <c r="B554" s="46" t="s">
        <v>1208</v>
      </c>
      <c r="C554" s="47">
        <v>700.91300000000001</v>
      </c>
      <c r="D554" s="87" t="s">
        <v>808</v>
      </c>
      <c r="E554" s="87" t="s">
        <v>808</v>
      </c>
      <c r="F554" s="87">
        <v>7.7219100000000012</v>
      </c>
      <c r="G554" s="87"/>
      <c r="H554" s="47"/>
      <c r="I554" s="120">
        <v>0</v>
      </c>
      <c r="J554" s="120">
        <v>0</v>
      </c>
    </row>
    <row r="555" spans="1:10" ht="15" customHeight="1">
      <c r="A555" s="46" t="s">
        <v>1206</v>
      </c>
      <c r="B555" s="46" t="s">
        <v>1203</v>
      </c>
      <c r="C555" s="47">
        <v>782.70899999999995</v>
      </c>
      <c r="D555" s="87" t="s">
        <v>811</v>
      </c>
      <c r="E555" s="87" t="s">
        <v>808</v>
      </c>
      <c r="F555" s="87">
        <v>7.2676800000000004</v>
      </c>
      <c r="G555" s="87"/>
      <c r="H555" s="47"/>
      <c r="I555" s="120">
        <v>0</v>
      </c>
      <c r="J555" s="120">
        <v>0</v>
      </c>
    </row>
    <row r="556" spans="1:10" ht="15" customHeight="1">
      <c r="A556" s="46" t="s">
        <v>1205</v>
      </c>
      <c r="B556" s="46" t="s">
        <v>1203</v>
      </c>
      <c r="C556" s="47">
        <v>677.54899999999998</v>
      </c>
      <c r="D556" s="87" t="s">
        <v>816</v>
      </c>
      <c r="E556" s="87" t="s">
        <v>816</v>
      </c>
      <c r="F556" s="87">
        <v>1.3664000000000001</v>
      </c>
      <c r="G556" s="87"/>
      <c r="H556" s="47"/>
      <c r="I556" s="120">
        <v>0</v>
      </c>
      <c r="J556" s="120">
        <v>0</v>
      </c>
    </row>
    <row r="557" spans="1:10" ht="15" customHeight="1">
      <c r="A557" s="46" t="s">
        <v>1204</v>
      </c>
      <c r="B557" s="46" t="s">
        <v>1203</v>
      </c>
      <c r="C557" s="47">
        <v>829.43640000000005</v>
      </c>
      <c r="D557" s="87" t="s">
        <v>818</v>
      </c>
      <c r="E557" s="87" t="s">
        <v>818</v>
      </c>
      <c r="F557" s="87">
        <v>1.2398000000000002</v>
      </c>
      <c r="G557" s="87"/>
      <c r="H557" s="47"/>
      <c r="I557" s="120">
        <v>0</v>
      </c>
      <c r="J557" s="120">
        <v>0</v>
      </c>
    </row>
    <row r="558" spans="1:10" ht="15" customHeight="1">
      <c r="A558" s="46" t="s">
        <v>1202</v>
      </c>
      <c r="B558" s="46" t="s">
        <v>1203</v>
      </c>
      <c r="C558" s="47">
        <v>724.32219999999995</v>
      </c>
      <c r="D558" s="87" t="s">
        <v>821</v>
      </c>
      <c r="E558" s="87" t="s">
        <v>821</v>
      </c>
      <c r="F558" s="87">
        <v>100.44404999999999</v>
      </c>
      <c r="G558" s="87"/>
      <c r="H558" s="47"/>
      <c r="I558" s="120">
        <v>0</v>
      </c>
      <c r="J558" s="120">
        <v>0</v>
      </c>
    </row>
    <row r="559" spans="1:10" ht="15" customHeight="1">
      <c r="A559" s="46" t="s">
        <v>1201</v>
      </c>
      <c r="B559" s="46" t="s">
        <v>1199</v>
      </c>
      <c r="C559" s="47">
        <v>697.04179999999997</v>
      </c>
      <c r="D559" s="87" t="s">
        <v>822</v>
      </c>
      <c r="E559" s="87" t="s">
        <v>821</v>
      </c>
      <c r="F559" s="87">
        <v>89.283600000000007</v>
      </c>
      <c r="G559" s="87"/>
      <c r="H559" s="47"/>
      <c r="I559" s="120">
        <v>0</v>
      </c>
      <c r="J559" s="120">
        <v>0</v>
      </c>
    </row>
    <row r="560" spans="1:10" ht="15" customHeight="1">
      <c r="A560" s="46" t="s">
        <v>1200</v>
      </c>
      <c r="B560" s="46" t="s">
        <v>1199</v>
      </c>
      <c r="C560" s="47">
        <v>591.88199999999995</v>
      </c>
      <c r="D560" s="87" t="s">
        <v>823</v>
      </c>
      <c r="E560" s="87" t="s">
        <v>821</v>
      </c>
      <c r="F560" s="87">
        <v>82.587330000000009</v>
      </c>
      <c r="G560" s="87"/>
      <c r="H560" s="47"/>
      <c r="I560" s="120">
        <v>0</v>
      </c>
      <c r="J560" s="120">
        <v>0</v>
      </c>
    </row>
    <row r="561" spans="1:10" ht="15" customHeight="1">
      <c r="A561" s="46" t="s">
        <v>1198</v>
      </c>
      <c r="B561" s="46" t="s">
        <v>1199</v>
      </c>
      <c r="C561" s="47">
        <v>708.79200000000003</v>
      </c>
      <c r="D561" s="87" t="s">
        <v>826</v>
      </c>
      <c r="E561" s="87" t="s">
        <v>821</v>
      </c>
      <c r="F561" s="87">
        <v>93.747780000000006</v>
      </c>
      <c r="G561" s="87"/>
      <c r="H561" s="47"/>
      <c r="I561" s="120">
        <v>0</v>
      </c>
      <c r="J561" s="120">
        <v>0</v>
      </c>
    </row>
    <row r="562" spans="1:10" ht="15" customHeight="1">
      <c r="A562" s="46" t="s">
        <v>1196</v>
      </c>
      <c r="B562" s="46" t="s">
        <v>1197</v>
      </c>
      <c r="C562" s="47">
        <v>603.5684</v>
      </c>
      <c r="D562" s="87" t="s">
        <v>829</v>
      </c>
      <c r="E562" s="87" t="s">
        <v>829</v>
      </c>
      <c r="F562" s="87">
        <v>155.78324999999998</v>
      </c>
      <c r="G562" s="87"/>
      <c r="H562" s="47"/>
      <c r="I562" s="120">
        <v>0</v>
      </c>
      <c r="J562" s="120">
        <v>0</v>
      </c>
    </row>
    <row r="563" spans="1:10" ht="15" customHeight="1">
      <c r="A563" s="46" t="s">
        <v>1195</v>
      </c>
      <c r="B563" s="46" t="s">
        <v>1192</v>
      </c>
      <c r="C563" s="47">
        <v>922.8732</v>
      </c>
      <c r="D563" s="87" t="s">
        <v>832</v>
      </c>
      <c r="E563" s="87" t="s">
        <v>829</v>
      </c>
      <c r="F563" s="87">
        <v>138.47400000000002</v>
      </c>
      <c r="G563" s="87"/>
      <c r="H563" s="47"/>
      <c r="I563" s="120">
        <v>0</v>
      </c>
      <c r="J563" s="120">
        <v>0</v>
      </c>
    </row>
    <row r="564" spans="1:10" ht="15" customHeight="1">
      <c r="A564" s="46" t="s">
        <v>1194</v>
      </c>
      <c r="B564" s="46" t="s">
        <v>1192</v>
      </c>
      <c r="C564" s="47">
        <v>808.9692</v>
      </c>
      <c r="D564" s="87" t="s">
        <v>835</v>
      </c>
      <c r="E564" s="87" t="s">
        <v>829</v>
      </c>
      <c r="F564" s="87">
        <v>128.08844999999999</v>
      </c>
      <c r="G564" s="87"/>
      <c r="H564" s="47"/>
      <c r="I564" s="120">
        <v>0</v>
      </c>
      <c r="J564" s="120">
        <v>0</v>
      </c>
    </row>
    <row r="565" spans="1:10" ht="15" customHeight="1">
      <c r="A565" s="46" t="s">
        <v>1193</v>
      </c>
      <c r="B565" s="46" t="s">
        <v>1192</v>
      </c>
      <c r="C565" s="47">
        <v>972.57939999999996</v>
      </c>
      <c r="D565" s="87" t="s">
        <v>838</v>
      </c>
      <c r="E565" s="87" t="s">
        <v>829</v>
      </c>
      <c r="F565" s="87">
        <v>145.39770000000001</v>
      </c>
      <c r="G565" s="87"/>
      <c r="H565" s="47"/>
      <c r="I565" s="120">
        <v>0</v>
      </c>
      <c r="J565" s="120">
        <v>0</v>
      </c>
    </row>
    <row r="566" spans="1:10" ht="15" customHeight="1">
      <c r="A566" s="46" t="s">
        <v>1191</v>
      </c>
      <c r="B566" s="46" t="s">
        <v>1192</v>
      </c>
      <c r="C566" s="47">
        <v>858.62980000000005</v>
      </c>
      <c r="D566" s="87" t="s">
        <v>841</v>
      </c>
      <c r="E566" s="87" t="s">
        <v>841</v>
      </c>
      <c r="F566" s="87">
        <v>5.5301999999999989</v>
      </c>
      <c r="G566" s="87"/>
      <c r="H566" s="47"/>
      <c r="I566" s="120">
        <v>0</v>
      </c>
      <c r="J566" s="120">
        <v>0</v>
      </c>
    </row>
    <row r="567" spans="1:10" ht="15" customHeight="1">
      <c r="A567" s="46" t="s">
        <v>1190</v>
      </c>
      <c r="B567" s="46" t="s">
        <v>1187</v>
      </c>
      <c r="C567" s="47">
        <v>959.86360000000002</v>
      </c>
      <c r="D567" s="87" t="s">
        <v>844</v>
      </c>
      <c r="E567" s="87" t="s">
        <v>844</v>
      </c>
      <c r="F567" s="87">
        <v>2.7325999999999997</v>
      </c>
      <c r="G567" s="87"/>
      <c r="H567" s="47"/>
      <c r="I567" s="120">
        <v>0</v>
      </c>
      <c r="J567" s="120">
        <v>0</v>
      </c>
    </row>
    <row r="568" spans="1:10" ht="15" customHeight="1">
      <c r="A568" s="46" t="s">
        <v>1189</v>
      </c>
      <c r="B568" s="46" t="s">
        <v>1187</v>
      </c>
      <c r="C568" s="47">
        <v>845.96860000000004</v>
      </c>
      <c r="D568" s="87" t="s">
        <v>846</v>
      </c>
      <c r="E568" s="87" t="s">
        <v>846</v>
      </c>
      <c r="F568" s="87">
        <v>3.6250200000000001</v>
      </c>
      <c r="G568" s="87"/>
      <c r="H568" s="47"/>
      <c r="I568" s="120">
        <v>0</v>
      </c>
      <c r="J568" s="120">
        <v>0</v>
      </c>
    </row>
    <row r="569" spans="1:10" ht="15" customHeight="1">
      <c r="A569" s="46" t="s">
        <v>1188</v>
      </c>
      <c r="B569" s="46" t="s">
        <v>1187</v>
      </c>
      <c r="C569" s="47">
        <v>1009.515</v>
      </c>
      <c r="D569" s="87" t="s">
        <v>846</v>
      </c>
      <c r="E569" s="87" t="s">
        <v>846</v>
      </c>
      <c r="F569" s="87">
        <v>3.6250200000000001</v>
      </c>
      <c r="G569" s="87"/>
      <c r="H569" s="47"/>
      <c r="I569" s="120">
        <v>0</v>
      </c>
      <c r="J569" s="120">
        <v>0</v>
      </c>
    </row>
    <row r="570" spans="1:10" ht="15" customHeight="1">
      <c r="A570" s="46" t="s">
        <v>1186</v>
      </c>
      <c r="B570" s="46" t="s">
        <v>1187</v>
      </c>
      <c r="C570" s="47">
        <v>895.65660000000003</v>
      </c>
      <c r="D570" s="87" t="s">
        <v>849</v>
      </c>
      <c r="E570" s="87" t="s">
        <v>849</v>
      </c>
      <c r="F570" s="87">
        <v>4.1542200000000005</v>
      </c>
      <c r="G570" s="87"/>
      <c r="H570" s="47"/>
      <c r="I570" s="120">
        <v>0</v>
      </c>
      <c r="J570" s="120">
        <v>0</v>
      </c>
    </row>
    <row r="571" spans="1:10" ht="15" customHeight="1">
      <c r="A571" s="46" t="s">
        <v>1184</v>
      </c>
      <c r="B571" s="46" t="s">
        <v>1178</v>
      </c>
      <c r="C571" s="47">
        <v>820.69200000000001</v>
      </c>
      <c r="D571" s="87" t="s">
        <v>849</v>
      </c>
      <c r="E571" s="87" t="s">
        <v>849</v>
      </c>
      <c r="F571" s="87">
        <v>4.1542200000000005</v>
      </c>
      <c r="G571" s="87"/>
      <c r="H571" s="47"/>
      <c r="I571" s="120">
        <v>0</v>
      </c>
      <c r="J571" s="120">
        <v>0</v>
      </c>
    </row>
    <row r="572" spans="1:10" ht="15" customHeight="1">
      <c r="A572" s="46" t="s">
        <v>1182</v>
      </c>
      <c r="B572" s="46" t="s">
        <v>1178</v>
      </c>
      <c r="C572" s="47">
        <v>706.76080000000002</v>
      </c>
      <c r="D572" s="87" t="s">
        <v>853</v>
      </c>
      <c r="E572" s="87" t="s">
        <v>853</v>
      </c>
      <c r="F572" s="87">
        <v>1.6828560000000001</v>
      </c>
      <c r="G572" s="87"/>
      <c r="H572" s="47"/>
      <c r="I572" s="120">
        <v>0</v>
      </c>
      <c r="J572" s="120">
        <v>0</v>
      </c>
    </row>
    <row r="573" spans="1:10" ht="15" customHeight="1">
      <c r="A573" s="46" t="s">
        <v>1180</v>
      </c>
      <c r="B573" s="46" t="s">
        <v>1178</v>
      </c>
      <c r="C573" s="47">
        <v>871.29079999999999</v>
      </c>
      <c r="D573" s="87" t="s">
        <v>853</v>
      </c>
      <c r="E573" s="87" t="s">
        <v>853</v>
      </c>
      <c r="F573" s="87">
        <v>1.6828560000000001</v>
      </c>
      <c r="G573" s="87"/>
      <c r="H573" s="47"/>
      <c r="I573" s="120">
        <v>0</v>
      </c>
      <c r="J573" s="120">
        <v>0</v>
      </c>
    </row>
    <row r="574" spans="1:10" ht="15" customHeight="1">
      <c r="A574" s="46" t="s">
        <v>1177</v>
      </c>
      <c r="B574" s="46" t="s">
        <v>1178</v>
      </c>
      <c r="C574" s="47">
        <v>757.38679999999999</v>
      </c>
      <c r="D574" s="87" t="s">
        <v>857</v>
      </c>
      <c r="E574" s="87" t="s">
        <v>857</v>
      </c>
      <c r="F574" s="87">
        <v>1.2378</v>
      </c>
      <c r="G574" s="87"/>
      <c r="H574" s="47"/>
      <c r="I574" s="120">
        <v>0</v>
      </c>
      <c r="J574" s="120">
        <v>0</v>
      </c>
    </row>
    <row r="575" spans="1:10" ht="15" customHeight="1">
      <c r="A575" s="46" t="s">
        <v>1175</v>
      </c>
      <c r="B575" s="46" t="s">
        <v>1169</v>
      </c>
      <c r="C575" s="47">
        <v>857.67319999999995</v>
      </c>
      <c r="D575" s="87" t="s">
        <v>860</v>
      </c>
      <c r="E575" s="87" t="s">
        <v>860</v>
      </c>
      <c r="F575" s="87">
        <v>4.1999999999999993</v>
      </c>
      <c r="G575" s="87"/>
      <c r="H575" s="47"/>
      <c r="I575" s="120">
        <v>0</v>
      </c>
      <c r="J575" s="120">
        <v>0</v>
      </c>
    </row>
    <row r="576" spans="1:10" ht="15" customHeight="1">
      <c r="A576" s="46" t="s">
        <v>1173</v>
      </c>
      <c r="B576" s="46" t="s">
        <v>1169</v>
      </c>
      <c r="C576" s="47">
        <v>743.76940000000002</v>
      </c>
      <c r="D576" s="87" t="s">
        <v>863</v>
      </c>
      <c r="E576" s="87" t="s">
        <v>863</v>
      </c>
      <c r="F576" s="87">
        <v>4.8276000000000012</v>
      </c>
      <c r="G576" s="87"/>
      <c r="H576" s="47"/>
      <c r="I576" s="120">
        <v>0</v>
      </c>
      <c r="J576" s="120">
        <v>0</v>
      </c>
    </row>
    <row r="577" spans="1:10" ht="15" customHeight="1">
      <c r="A577" s="46" t="s">
        <v>1171</v>
      </c>
      <c r="B577" s="46" t="s">
        <v>1169</v>
      </c>
      <c r="C577" s="47">
        <v>908.27200000000005</v>
      </c>
      <c r="D577" s="87" t="s">
        <v>866</v>
      </c>
      <c r="E577" s="87" t="s">
        <v>866</v>
      </c>
      <c r="F577" s="87">
        <v>1.2374000000000001</v>
      </c>
      <c r="G577" s="87"/>
      <c r="H577" s="47"/>
      <c r="I577" s="120">
        <v>0</v>
      </c>
      <c r="J577" s="120">
        <v>0</v>
      </c>
    </row>
    <row r="578" spans="1:10" ht="15" customHeight="1">
      <c r="A578" s="46" t="s">
        <v>1168</v>
      </c>
      <c r="B578" s="46" t="s">
        <v>1169</v>
      </c>
      <c r="C578" s="47">
        <v>794.36800000000005</v>
      </c>
      <c r="D578" s="87" t="s">
        <v>870</v>
      </c>
      <c r="E578" s="87" t="s">
        <v>870</v>
      </c>
      <c r="F578" s="87">
        <v>1.2374000000000001</v>
      </c>
      <c r="G578" s="87"/>
      <c r="H578" s="47"/>
      <c r="I578" s="120">
        <v>0</v>
      </c>
      <c r="J578" s="120">
        <v>0</v>
      </c>
    </row>
    <row r="579" spans="1:10" ht="15" customHeight="1">
      <c r="A579" s="46" t="s">
        <v>1166</v>
      </c>
      <c r="B579" s="46" t="s">
        <v>1161</v>
      </c>
      <c r="C579" s="47">
        <v>749.59879999999998</v>
      </c>
      <c r="D579" s="87" t="s">
        <v>874</v>
      </c>
      <c r="E579" s="87" t="s">
        <v>874</v>
      </c>
      <c r="F579" s="87">
        <v>1.2374000000000001</v>
      </c>
      <c r="G579" s="87"/>
      <c r="H579" s="47"/>
      <c r="I579" s="120">
        <v>0</v>
      </c>
      <c r="J579" s="120">
        <v>0</v>
      </c>
    </row>
    <row r="580" spans="1:10" ht="15" customHeight="1">
      <c r="A580" s="46" t="s">
        <v>1164</v>
      </c>
      <c r="B580" s="46" t="s">
        <v>1161</v>
      </c>
      <c r="C580" s="47">
        <v>652.27260000000001</v>
      </c>
      <c r="D580" s="87" t="s">
        <v>878</v>
      </c>
      <c r="E580" s="87" t="s">
        <v>878</v>
      </c>
      <c r="F580" s="87">
        <v>3.3880000000000008</v>
      </c>
      <c r="G580" s="87"/>
      <c r="H580" s="47"/>
      <c r="I580" s="120">
        <v>0</v>
      </c>
      <c r="J580" s="120">
        <v>0</v>
      </c>
    </row>
    <row r="581" spans="1:10" ht="15" customHeight="1">
      <c r="A581" s="46" t="s">
        <v>1162</v>
      </c>
      <c r="B581" s="46" t="s">
        <v>1161</v>
      </c>
      <c r="C581" s="47">
        <v>798.28459999999995</v>
      </c>
      <c r="D581" s="87" t="s">
        <v>882</v>
      </c>
      <c r="E581" s="87" t="s">
        <v>882</v>
      </c>
      <c r="F581" s="87">
        <v>9.7791999999999994</v>
      </c>
      <c r="G581" s="87"/>
      <c r="H581" s="47"/>
      <c r="I581" s="120">
        <v>0</v>
      </c>
      <c r="J581" s="120">
        <v>0</v>
      </c>
    </row>
    <row r="582" spans="1:10" ht="15" customHeight="1">
      <c r="A582" s="46" t="s">
        <v>1160</v>
      </c>
      <c r="B582" s="46" t="s">
        <v>1161</v>
      </c>
      <c r="C582" s="47">
        <v>696.05799999999999</v>
      </c>
      <c r="D582" s="87" t="s">
        <v>882</v>
      </c>
      <c r="E582" s="87" t="s">
        <v>882</v>
      </c>
      <c r="F582" s="87">
        <v>9.7791999999999994</v>
      </c>
      <c r="G582" s="87"/>
      <c r="H582" s="47"/>
      <c r="I582" s="120">
        <v>0</v>
      </c>
      <c r="J582" s="120">
        <v>0</v>
      </c>
    </row>
    <row r="583" spans="1:10" ht="15" customHeight="1">
      <c r="A583" s="46" t="s">
        <v>1158</v>
      </c>
      <c r="B583" s="46" t="s">
        <v>1155</v>
      </c>
      <c r="C583" s="47">
        <v>773.93719999999996</v>
      </c>
      <c r="D583" s="87" t="s">
        <v>886</v>
      </c>
      <c r="E583" s="87" t="s">
        <v>886</v>
      </c>
      <c r="F583" s="87">
        <v>1.2938940000000003</v>
      </c>
      <c r="G583" s="87"/>
      <c r="H583" s="47"/>
      <c r="I583" s="120">
        <v>0</v>
      </c>
      <c r="J583" s="120">
        <v>0</v>
      </c>
    </row>
    <row r="584" spans="1:10" ht="15" customHeight="1">
      <c r="A584" s="46" t="s">
        <v>1157</v>
      </c>
      <c r="B584" s="46" t="s">
        <v>1155</v>
      </c>
      <c r="C584" s="47">
        <v>671.71960000000001</v>
      </c>
      <c r="D584" s="87" t="s">
        <v>888</v>
      </c>
      <c r="E584" s="87" t="s">
        <v>888</v>
      </c>
      <c r="F584" s="87">
        <v>7.6390019999999996</v>
      </c>
      <c r="G584" s="87"/>
      <c r="H584" s="47"/>
      <c r="I584" s="120">
        <v>0</v>
      </c>
      <c r="J584" s="120">
        <v>0</v>
      </c>
    </row>
    <row r="585" spans="1:10" ht="15" customHeight="1">
      <c r="A585" s="46" t="s">
        <v>1156</v>
      </c>
      <c r="B585" s="46" t="s">
        <v>1155</v>
      </c>
      <c r="C585" s="47">
        <v>822.60479999999995</v>
      </c>
      <c r="D585" s="87" t="s">
        <v>890</v>
      </c>
      <c r="E585" s="87" t="s">
        <v>890</v>
      </c>
      <c r="F585" s="87">
        <v>2079.2286899999999</v>
      </c>
      <c r="G585" s="87"/>
      <c r="H585" s="47"/>
      <c r="I585" s="120">
        <v>0</v>
      </c>
      <c r="J585" s="120">
        <v>0</v>
      </c>
    </row>
    <row r="586" spans="1:10" ht="15" customHeight="1">
      <c r="A586" s="46" t="s">
        <v>1154</v>
      </c>
      <c r="B586" s="46" t="s">
        <v>1155</v>
      </c>
      <c r="C586" s="47">
        <v>720.40539999999999</v>
      </c>
      <c r="D586" s="87" t="s">
        <v>893</v>
      </c>
      <c r="E586" s="87" t="s">
        <v>893</v>
      </c>
      <c r="F586" s="87">
        <v>776.50099999999998</v>
      </c>
      <c r="G586" s="87"/>
      <c r="H586" s="47"/>
      <c r="I586" s="120">
        <v>0</v>
      </c>
      <c r="J586" s="120">
        <v>0</v>
      </c>
    </row>
    <row r="587" spans="1:10" ht="15" customHeight="1">
      <c r="A587" s="46" t="s">
        <v>1296</v>
      </c>
      <c r="B587" s="46" t="s">
        <v>1288</v>
      </c>
      <c r="C587" s="47">
        <v>30.741800000000001</v>
      </c>
      <c r="D587" s="87" t="s">
        <v>898</v>
      </c>
      <c r="E587" s="87" t="s">
        <v>898</v>
      </c>
      <c r="F587" s="87">
        <v>841.20880000000011</v>
      </c>
      <c r="G587" s="87"/>
      <c r="H587" s="47"/>
      <c r="I587" s="120">
        <v>0</v>
      </c>
      <c r="J587" s="120">
        <v>0</v>
      </c>
    </row>
    <row r="588" spans="1:10" ht="15" customHeight="1">
      <c r="A588" s="46" t="s">
        <v>1294</v>
      </c>
      <c r="B588" s="46" t="s">
        <v>1288</v>
      </c>
      <c r="C588" s="47">
        <v>33.820399999999999</v>
      </c>
      <c r="D588" s="87" t="s">
        <v>903</v>
      </c>
      <c r="E588" s="87" t="s">
        <v>903</v>
      </c>
      <c r="F588" s="87">
        <v>1369.6608000000006</v>
      </c>
      <c r="G588" s="87"/>
      <c r="H588" s="47"/>
      <c r="I588" s="120">
        <v>0</v>
      </c>
      <c r="J588" s="120">
        <v>0</v>
      </c>
    </row>
    <row r="589" spans="1:10" ht="15" customHeight="1">
      <c r="A589" s="46" t="s">
        <v>1292</v>
      </c>
      <c r="B589" s="46" t="s">
        <v>1288</v>
      </c>
      <c r="C589" s="47">
        <v>38.939599999999999</v>
      </c>
      <c r="D589" s="87" t="s">
        <v>908</v>
      </c>
      <c r="E589" s="87" t="s">
        <v>908</v>
      </c>
      <c r="F589" s="87">
        <v>1760.0432000000005</v>
      </c>
      <c r="G589" s="87"/>
      <c r="H589" s="47"/>
      <c r="I589" s="120">
        <v>0</v>
      </c>
      <c r="J589" s="120">
        <v>0</v>
      </c>
    </row>
    <row r="590" spans="1:10" ht="15" customHeight="1">
      <c r="A590" s="46" t="s">
        <v>1290</v>
      </c>
      <c r="B590" s="46" t="s">
        <v>1288</v>
      </c>
      <c r="C590" s="47">
        <v>35.869999999999997</v>
      </c>
      <c r="D590" s="87" t="s">
        <v>28851</v>
      </c>
      <c r="E590" s="87" t="s">
        <v>28851</v>
      </c>
      <c r="F590" s="87">
        <v>338.63130000000001</v>
      </c>
      <c r="G590" s="87"/>
      <c r="H590" s="47"/>
      <c r="I590" s="120">
        <v>0</v>
      </c>
      <c r="J590" s="120">
        <v>0</v>
      </c>
    </row>
    <row r="591" spans="1:10" ht="15" customHeight="1">
      <c r="A591" s="46" t="s">
        <v>1287</v>
      </c>
      <c r="B591" s="46" t="s">
        <v>1288</v>
      </c>
      <c r="C591" s="47">
        <v>40.988999999999997</v>
      </c>
      <c r="D591" s="87" t="s">
        <v>28849</v>
      </c>
      <c r="E591" s="87" t="s">
        <v>28849</v>
      </c>
      <c r="F591" s="87">
        <v>338.63130000000001</v>
      </c>
      <c r="G591" s="87"/>
      <c r="H591" s="47"/>
      <c r="I591" s="120">
        <v>0</v>
      </c>
      <c r="J591" s="120">
        <v>0</v>
      </c>
    </row>
    <row r="592" spans="1:10" ht="15" customHeight="1">
      <c r="A592" s="46" t="s">
        <v>1248</v>
      </c>
      <c r="B592" s="46" t="s">
        <v>1249</v>
      </c>
      <c r="C592" s="47">
        <v>95.641199999999998</v>
      </c>
      <c r="D592" s="87" t="s">
        <v>938</v>
      </c>
      <c r="E592" s="87" t="s">
        <v>938</v>
      </c>
      <c r="F592" s="87">
        <v>2489.7877199999994</v>
      </c>
      <c r="G592" s="87"/>
      <c r="H592" s="47"/>
      <c r="I592" s="120">
        <v>3</v>
      </c>
      <c r="J592" s="120">
        <v>0</v>
      </c>
    </row>
    <row r="593" spans="1:10" ht="15" customHeight="1">
      <c r="A593" s="46" t="s">
        <v>1245</v>
      </c>
      <c r="B593" s="46" t="s">
        <v>1246</v>
      </c>
      <c r="C593" s="47">
        <v>127.52160000000001</v>
      </c>
      <c r="D593" s="87" t="s">
        <v>941</v>
      </c>
      <c r="E593" s="87" t="s">
        <v>941</v>
      </c>
      <c r="F593" s="87">
        <v>2732.9774534999997</v>
      </c>
      <c r="G593" s="87"/>
      <c r="H593" s="47"/>
      <c r="I593" s="120">
        <v>0</v>
      </c>
      <c r="J593" s="120">
        <v>0</v>
      </c>
    </row>
    <row r="594" spans="1:10" ht="15" customHeight="1">
      <c r="A594" s="46" t="s">
        <v>1242</v>
      </c>
      <c r="B594" s="46" t="s">
        <v>1243</v>
      </c>
      <c r="C594" s="47">
        <v>104.74979999999999</v>
      </c>
      <c r="D594" s="87" t="s">
        <v>944</v>
      </c>
      <c r="E594" s="87" t="s">
        <v>944</v>
      </c>
      <c r="F594" s="87">
        <v>21.3078</v>
      </c>
      <c r="G594" s="87"/>
      <c r="H594" s="47"/>
      <c r="I594" s="120">
        <v>0</v>
      </c>
      <c r="J594" s="120">
        <v>0</v>
      </c>
    </row>
    <row r="595" spans="1:10" ht="15" customHeight="1">
      <c r="A595" s="46" t="s">
        <v>1239</v>
      </c>
      <c r="B595" s="46" t="s">
        <v>1240</v>
      </c>
      <c r="C595" s="47">
        <v>136.6302</v>
      </c>
      <c r="D595" s="87" t="s">
        <v>947</v>
      </c>
      <c r="E595" s="87" t="s">
        <v>947</v>
      </c>
      <c r="F595" s="87">
        <v>29.673000000000002</v>
      </c>
      <c r="G595" s="87"/>
      <c r="H595" s="47"/>
      <c r="I595" s="120">
        <v>0</v>
      </c>
      <c r="J595" s="120">
        <v>0</v>
      </c>
    </row>
    <row r="596" spans="1:10" ht="15" customHeight="1">
      <c r="A596" s="46" t="s">
        <v>1269</v>
      </c>
      <c r="B596" s="46" t="s">
        <v>1270</v>
      </c>
      <c r="C596" s="47">
        <v>105.943</v>
      </c>
      <c r="D596" s="87" t="s">
        <v>33048</v>
      </c>
      <c r="E596" s="87" t="s">
        <v>33048</v>
      </c>
      <c r="F596" s="87">
        <v>2.016</v>
      </c>
      <c r="G596" s="87"/>
      <c r="H596" s="47"/>
      <c r="I596" s="120">
        <v>1</v>
      </c>
      <c r="J596" s="120">
        <v>0</v>
      </c>
    </row>
    <row r="597" spans="1:10" ht="15" customHeight="1">
      <c r="A597" s="46" t="s">
        <v>1267</v>
      </c>
      <c r="B597" s="46" t="s">
        <v>1268</v>
      </c>
      <c r="C597" s="47">
        <v>99.521600000000007</v>
      </c>
      <c r="D597" s="87" t="s">
        <v>34980</v>
      </c>
      <c r="E597" s="87" t="s">
        <v>34980</v>
      </c>
      <c r="F597" s="87">
        <v>75.1828</v>
      </c>
      <c r="G597" s="87"/>
      <c r="H597" s="47"/>
      <c r="I597" s="120">
        <v>7</v>
      </c>
      <c r="J597" s="120">
        <v>0</v>
      </c>
    </row>
    <row r="598" spans="1:10" ht="15" customHeight="1">
      <c r="A598" s="46" t="s">
        <v>1266</v>
      </c>
      <c r="B598" s="46" t="s">
        <v>1252</v>
      </c>
      <c r="C598" s="47">
        <v>104.74979999999999</v>
      </c>
      <c r="D598" s="87" t="s">
        <v>34981</v>
      </c>
      <c r="E598" s="87" t="s">
        <v>34981</v>
      </c>
      <c r="F598" s="87">
        <v>51.016800000000018</v>
      </c>
      <c r="G598" s="87"/>
      <c r="H598" s="47"/>
      <c r="I598" s="120">
        <v>187</v>
      </c>
      <c r="J598" s="120">
        <v>0</v>
      </c>
    </row>
    <row r="599" spans="1:10" ht="15" customHeight="1">
      <c r="A599" s="46" t="s">
        <v>1263</v>
      </c>
      <c r="B599" s="46" t="s">
        <v>1264</v>
      </c>
      <c r="C599" s="47">
        <v>164.4622</v>
      </c>
      <c r="D599" s="87" t="s">
        <v>950</v>
      </c>
      <c r="E599" s="87" t="s">
        <v>950</v>
      </c>
      <c r="F599" s="87">
        <v>8.1725999999999992</v>
      </c>
      <c r="G599" s="87"/>
      <c r="H599" s="47"/>
      <c r="I599" s="120">
        <v>1</v>
      </c>
      <c r="J599" s="120">
        <v>0</v>
      </c>
    </row>
    <row r="600" spans="1:10" ht="15" customHeight="1">
      <c r="A600" s="46" t="s">
        <v>1260</v>
      </c>
      <c r="B600" s="46" t="s">
        <v>1261</v>
      </c>
      <c r="C600" s="47">
        <v>106.268</v>
      </c>
      <c r="D600" s="87" t="s">
        <v>953</v>
      </c>
      <c r="E600" s="87" t="s">
        <v>953</v>
      </c>
      <c r="F600" s="87">
        <v>10.905200000000001</v>
      </c>
      <c r="G600" s="87"/>
      <c r="H600" s="47"/>
      <c r="I600" s="120">
        <v>0</v>
      </c>
      <c r="J600" s="120">
        <v>0</v>
      </c>
    </row>
    <row r="601" spans="1:10" ht="15" customHeight="1">
      <c r="A601" s="46" t="s">
        <v>1257</v>
      </c>
      <c r="B601" s="46" t="s">
        <v>1258</v>
      </c>
      <c r="C601" s="47">
        <v>106.268</v>
      </c>
      <c r="D601" s="87" t="s">
        <v>956</v>
      </c>
      <c r="E601" s="87" t="s">
        <v>956</v>
      </c>
      <c r="F601" s="87">
        <v>14.5992</v>
      </c>
      <c r="G601" s="87"/>
      <c r="H601" s="47"/>
      <c r="I601" s="120">
        <v>0</v>
      </c>
      <c r="J601" s="120">
        <v>0</v>
      </c>
    </row>
    <row r="602" spans="1:10" ht="15" customHeight="1">
      <c r="A602" s="46" t="s">
        <v>36132</v>
      </c>
      <c r="B602" s="46" t="s">
        <v>1261</v>
      </c>
      <c r="C602" s="47">
        <v>411.91480000000001</v>
      </c>
      <c r="D602" s="87" t="s">
        <v>28865</v>
      </c>
      <c r="E602" s="87" t="s">
        <v>28865</v>
      </c>
      <c r="F602" s="87">
        <v>559.925478</v>
      </c>
      <c r="G602" s="87"/>
      <c r="H602" s="47"/>
      <c r="I602" s="120">
        <v>0</v>
      </c>
      <c r="J602" s="120">
        <v>0</v>
      </c>
    </row>
    <row r="603" spans="1:10" ht="15" customHeight="1">
      <c r="A603" s="46" t="s">
        <v>1254</v>
      </c>
      <c r="B603" s="46" t="s">
        <v>1255</v>
      </c>
      <c r="C603" s="47">
        <v>105.943</v>
      </c>
      <c r="D603" s="87" t="s">
        <v>28863</v>
      </c>
      <c r="E603" s="87" t="s">
        <v>28863</v>
      </c>
      <c r="F603" s="87">
        <v>559.925478</v>
      </c>
      <c r="G603" s="87"/>
      <c r="H603" s="47"/>
      <c r="I603" s="120">
        <v>2</v>
      </c>
      <c r="J603" s="120">
        <v>0</v>
      </c>
    </row>
    <row r="604" spans="1:10" ht="15" customHeight="1">
      <c r="A604" s="46" t="s">
        <v>1251</v>
      </c>
      <c r="B604" s="46" t="s">
        <v>1252</v>
      </c>
      <c r="C604" s="47">
        <v>1062.6794</v>
      </c>
      <c r="D604" s="87" t="s">
        <v>34714</v>
      </c>
      <c r="E604" s="87" t="s">
        <v>34714</v>
      </c>
      <c r="F604" s="87">
        <v>686.14098839999997</v>
      </c>
      <c r="G604" s="87"/>
      <c r="H604" s="47"/>
      <c r="I604" s="120">
        <v>0</v>
      </c>
      <c r="J604" s="120">
        <v>0</v>
      </c>
    </row>
    <row r="605" spans="1:10" ht="15" customHeight="1">
      <c r="A605" s="46" t="s">
        <v>1277</v>
      </c>
      <c r="B605" s="46" t="s">
        <v>1278</v>
      </c>
      <c r="C605" s="47">
        <v>199.85140000000001</v>
      </c>
      <c r="D605" s="87" t="s">
        <v>34715</v>
      </c>
      <c r="E605" s="87" t="s">
        <v>34715</v>
      </c>
      <c r="F605" s="87">
        <v>686.14098839999997</v>
      </c>
      <c r="G605" s="87"/>
      <c r="H605" s="47"/>
      <c r="I605" s="120">
        <v>0</v>
      </c>
      <c r="J605" s="120">
        <v>0</v>
      </c>
    </row>
    <row r="606" spans="1:10" ht="15" customHeight="1">
      <c r="A606" s="46" t="s">
        <v>1274</v>
      </c>
      <c r="B606" s="46" t="s">
        <v>1275</v>
      </c>
      <c r="C606" s="47">
        <v>286.44319999999999</v>
      </c>
      <c r="D606" s="87" t="s">
        <v>34716</v>
      </c>
      <c r="E606" s="87" t="s">
        <v>34716</v>
      </c>
      <c r="F606" s="87">
        <v>1775.3903999999998</v>
      </c>
      <c r="G606" s="87"/>
      <c r="H606" s="47"/>
      <c r="I606" s="120">
        <v>3</v>
      </c>
      <c r="J606" s="120">
        <v>0</v>
      </c>
    </row>
    <row r="607" spans="1:10" ht="15" customHeight="1">
      <c r="A607" s="46" t="s">
        <v>1271</v>
      </c>
      <c r="B607" s="46" t="s">
        <v>1272</v>
      </c>
      <c r="C607" s="47">
        <v>374.85820000000001</v>
      </c>
      <c r="D607" s="87" t="s">
        <v>34717</v>
      </c>
      <c r="E607" s="87" t="s">
        <v>34717</v>
      </c>
      <c r="F607" s="87">
        <v>2539.7946000000002</v>
      </c>
      <c r="G607" s="87"/>
      <c r="H607" s="47"/>
      <c r="I607" s="120">
        <v>3</v>
      </c>
      <c r="J607" s="120">
        <v>0</v>
      </c>
    </row>
    <row r="608" spans="1:10" ht="15" customHeight="1">
      <c r="A608" s="46" t="s">
        <v>1325</v>
      </c>
      <c r="B608" s="46" t="s">
        <v>1326</v>
      </c>
      <c r="C608" s="47">
        <v>86.001000000000005</v>
      </c>
      <c r="D608" s="87" t="s">
        <v>34718</v>
      </c>
      <c r="E608" s="87" t="s">
        <v>34718</v>
      </c>
      <c r="F608" s="87">
        <v>3032.9585999999999</v>
      </c>
      <c r="G608" s="87"/>
      <c r="H608" s="47"/>
      <c r="I608" s="120">
        <v>1</v>
      </c>
      <c r="J608" s="120">
        <v>0</v>
      </c>
    </row>
    <row r="609" spans="1:10" ht="15" customHeight="1">
      <c r="A609" s="46" t="s">
        <v>1323</v>
      </c>
      <c r="B609" s="46" t="s">
        <v>1324</v>
      </c>
      <c r="C609" s="47">
        <v>56.929200000000002</v>
      </c>
      <c r="D609" s="87" t="s">
        <v>959</v>
      </c>
      <c r="E609" s="87" t="s">
        <v>959</v>
      </c>
      <c r="F609" s="87">
        <v>38.340539999999997</v>
      </c>
      <c r="G609" s="87"/>
      <c r="H609" s="47"/>
      <c r="I609" s="120">
        <v>0</v>
      </c>
      <c r="J609" s="120">
        <v>0</v>
      </c>
    </row>
    <row r="610" spans="1:10" ht="15" customHeight="1">
      <c r="A610" s="46" t="s">
        <v>153</v>
      </c>
      <c r="B610" s="46" t="s">
        <v>1302</v>
      </c>
      <c r="C610" s="47">
        <v>110.6704</v>
      </c>
      <c r="D610" s="87" t="s">
        <v>962</v>
      </c>
      <c r="E610" s="87" t="s">
        <v>962</v>
      </c>
      <c r="F610" s="87">
        <v>38.340539999999997</v>
      </c>
      <c r="G610" s="87"/>
      <c r="H610" s="47"/>
      <c r="I610" s="120">
        <v>17</v>
      </c>
      <c r="J610" s="120">
        <v>0</v>
      </c>
    </row>
    <row r="611" spans="1:10" ht="15" customHeight="1">
      <c r="A611" s="46" t="s">
        <v>1321</v>
      </c>
      <c r="B611" s="46" t="s">
        <v>1322</v>
      </c>
      <c r="C611" s="47">
        <v>45.543399999999998</v>
      </c>
      <c r="D611" s="87" t="s">
        <v>965</v>
      </c>
      <c r="E611" s="87" t="s">
        <v>965</v>
      </c>
      <c r="F611" s="87">
        <v>38.340539999999997</v>
      </c>
      <c r="G611" s="87"/>
      <c r="H611" s="47"/>
      <c r="I611" s="120">
        <v>279</v>
      </c>
      <c r="J611" s="120">
        <v>0</v>
      </c>
    </row>
    <row r="612" spans="1:10" ht="15" customHeight="1">
      <c r="A612" s="46" t="s">
        <v>169</v>
      </c>
      <c r="B612" s="46" t="s">
        <v>1319</v>
      </c>
      <c r="C612" s="47">
        <v>5.5885999999999996</v>
      </c>
      <c r="D612" s="87" t="s">
        <v>968</v>
      </c>
      <c r="E612" s="87" t="s">
        <v>968</v>
      </c>
      <c r="F612" s="87">
        <v>38.340539999999997</v>
      </c>
      <c r="G612" s="87"/>
      <c r="H612" s="47"/>
      <c r="I612" s="120">
        <v>556</v>
      </c>
      <c r="J612" s="120">
        <v>0</v>
      </c>
    </row>
    <row r="613" spans="1:10" ht="15" customHeight="1">
      <c r="A613" s="46" t="s">
        <v>466</v>
      </c>
      <c r="B613" s="46" t="s">
        <v>1318</v>
      </c>
      <c r="C613" s="47">
        <v>76.993600000000001</v>
      </c>
      <c r="D613" s="87" t="s">
        <v>970</v>
      </c>
      <c r="E613" s="87" t="s">
        <v>970</v>
      </c>
      <c r="F613" s="87">
        <v>38.340539999999997</v>
      </c>
      <c r="G613" s="87"/>
      <c r="H613" s="47"/>
      <c r="I613" s="120">
        <v>43</v>
      </c>
      <c r="J613" s="120">
        <v>0</v>
      </c>
    </row>
    <row r="614" spans="1:10" ht="15" customHeight="1">
      <c r="A614" s="46" t="s">
        <v>1316</v>
      </c>
      <c r="B614" s="46" t="s">
        <v>1317</v>
      </c>
      <c r="C614" s="47">
        <v>151.43180000000001</v>
      </c>
      <c r="D614" s="87" t="s">
        <v>973</v>
      </c>
      <c r="E614" s="87" t="s">
        <v>973</v>
      </c>
      <c r="F614" s="87">
        <v>38.340539999999997</v>
      </c>
      <c r="G614" s="87"/>
      <c r="H614" s="47"/>
      <c r="I614" s="120">
        <v>0</v>
      </c>
      <c r="J614" s="120">
        <v>0</v>
      </c>
    </row>
    <row r="615" spans="1:10" ht="15" customHeight="1">
      <c r="A615" s="46" t="s">
        <v>1313</v>
      </c>
      <c r="B615" s="46" t="s">
        <v>1314</v>
      </c>
      <c r="C615" s="47">
        <v>59.988199999999999</v>
      </c>
      <c r="D615" s="87" t="s">
        <v>565</v>
      </c>
      <c r="E615" s="87" t="s">
        <v>565</v>
      </c>
      <c r="F615" s="87">
        <v>0.86127300000000018</v>
      </c>
      <c r="G615" s="87"/>
      <c r="H615" s="47"/>
      <c r="I615" s="120">
        <v>36</v>
      </c>
      <c r="J615" s="120">
        <v>0</v>
      </c>
    </row>
    <row r="616" spans="1:10" ht="15" customHeight="1">
      <c r="A616" s="46" t="s">
        <v>1310</v>
      </c>
      <c r="B616" s="46" t="s">
        <v>1311</v>
      </c>
      <c r="C616" s="47">
        <v>15.054600000000001</v>
      </c>
      <c r="D616" s="87" t="s">
        <v>562</v>
      </c>
      <c r="E616" s="87" t="s">
        <v>562</v>
      </c>
      <c r="F616" s="87">
        <v>1.2780179999999999</v>
      </c>
      <c r="G616" s="87"/>
      <c r="H616" s="47"/>
      <c r="I616" s="120">
        <v>6</v>
      </c>
      <c r="J616" s="120">
        <v>0</v>
      </c>
    </row>
    <row r="617" spans="1:10" ht="15" customHeight="1">
      <c r="A617" s="46" t="s">
        <v>1307</v>
      </c>
      <c r="B617" s="46" t="s">
        <v>1308</v>
      </c>
      <c r="C617" s="47">
        <v>37.446800000000003</v>
      </c>
      <c r="D617" s="87" t="s">
        <v>559</v>
      </c>
      <c r="E617" s="87" t="s">
        <v>559</v>
      </c>
      <c r="F617" s="87">
        <v>1.5002819999999999</v>
      </c>
      <c r="G617" s="87"/>
      <c r="H617" s="47"/>
      <c r="I617" s="120">
        <v>241</v>
      </c>
      <c r="J617" s="120">
        <v>0</v>
      </c>
    </row>
    <row r="618" spans="1:10" ht="15" customHeight="1">
      <c r="A618" s="46" t="s">
        <v>1304</v>
      </c>
      <c r="B618" s="46" t="s">
        <v>1305</v>
      </c>
      <c r="C618" s="47">
        <v>41.861800000000002</v>
      </c>
      <c r="D618" s="87" t="s">
        <v>814</v>
      </c>
      <c r="E618" s="87" t="s">
        <v>814</v>
      </c>
      <c r="F618" s="87">
        <v>1.0565477999999999</v>
      </c>
      <c r="G618" s="87"/>
      <c r="H618" s="47"/>
      <c r="I618" s="120">
        <v>210</v>
      </c>
      <c r="J618" s="120">
        <v>0</v>
      </c>
    </row>
    <row r="619" spans="1:10" ht="15" customHeight="1">
      <c r="A619" s="46" t="s">
        <v>1495</v>
      </c>
      <c r="B619" s="46" t="s">
        <v>1496</v>
      </c>
      <c r="C619" s="47">
        <v>47.712200000000003</v>
      </c>
      <c r="D619" s="87" t="s">
        <v>812</v>
      </c>
      <c r="E619" s="87" t="s">
        <v>812</v>
      </c>
      <c r="F619" s="87">
        <v>1.4910209999999999</v>
      </c>
      <c r="G619" s="87"/>
      <c r="H619" s="47"/>
      <c r="I619" s="120">
        <v>32</v>
      </c>
      <c r="J619" s="120">
        <v>0</v>
      </c>
    </row>
    <row r="620" spans="1:10" ht="15" customHeight="1">
      <c r="A620" s="46" t="s">
        <v>1301</v>
      </c>
      <c r="B620" s="46" t="s">
        <v>1302</v>
      </c>
      <c r="C620" s="47">
        <v>117.7312</v>
      </c>
      <c r="D620" s="87" t="s">
        <v>809</v>
      </c>
      <c r="E620" s="87" t="s">
        <v>809</v>
      </c>
      <c r="F620" s="87">
        <v>2.3602320000000003</v>
      </c>
      <c r="G620" s="87"/>
      <c r="H620" s="47"/>
      <c r="I620" s="120">
        <v>0</v>
      </c>
      <c r="J620" s="120">
        <v>0</v>
      </c>
    </row>
    <row r="621" spans="1:10" ht="15" customHeight="1">
      <c r="A621" s="46" t="s">
        <v>1298</v>
      </c>
      <c r="B621" s="46" t="s">
        <v>1299</v>
      </c>
      <c r="C621" s="47">
        <v>40.394399999999997</v>
      </c>
      <c r="D621" s="87" t="s">
        <v>31097</v>
      </c>
      <c r="E621" s="87" t="s">
        <v>31097</v>
      </c>
      <c r="F621" s="87">
        <v>24.314999999999998</v>
      </c>
      <c r="G621" s="87"/>
      <c r="H621" s="47"/>
      <c r="I621" s="120">
        <v>1</v>
      </c>
      <c r="J621" s="120">
        <v>0</v>
      </c>
    </row>
    <row r="622" spans="1:10" ht="15" customHeight="1">
      <c r="A622" s="46" t="s">
        <v>131</v>
      </c>
      <c r="B622" s="46" t="s">
        <v>1357</v>
      </c>
      <c r="C622" s="47">
        <v>22.151800000000001</v>
      </c>
      <c r="D622" s="87" t="s">
        <v>31095</v>
      </c>
      <c r="E622" s="87" t="s">
        <v>31095</v>
      </c>
      <c r="F622" s="87">
        <v>21.916399999999996</v>
      </c>
      <c r="G622" s="87"/>
      <c r="H622" s="47"/>
      <c r="I622" s="120">
        <v>0</v>
      </c>
      <c r="J622" s="120">
        <v>0</v>
      </c>
    </row>
    <row r="623" spans="1:10" ht="15" customHeight="1">
      <c r="A623" s="46" t="s">
        <v>134</v>
      </c>
      <c r="B623" s="46" t="s">
        <v>1355</v>
      </c>
      <c r="C623" s="47">
        <v>12.8028</v>
      </c>
      <c r="D623" s="87" t="s">
        <v>34430</v>
      </c>
      <c r="E623" s="87" t="s">
        <v>34430</v>
      </c>
      <c r="F623" s="87">
        <v>2887.5600000000004</v>
      </c>
      <c r="G623" s="87"/>
      <c r="H623" s="47"/>
      <c r="I623" s="120">
        <v>4</v>
      </c>
      <c r="J623" s="120">
        <v>0</v>
      </c>
    </row>
    <row r="624" spans="1:10" ht="15" customHeight="1">
      <c r="A624" s="46" t="s">
        <v>137</v>
      </c>
      <c r="B624" s="46" t="s">
        <v>1353</v>
      </c>
      <c r="C624" s="47">
        <v>25.959800000000001</v>
      </c>
      <c r="D624" s="87" t="s">
        <v>34431</v>
      </c>
      <c r="E624" s="87" t="s">
        <v>34431</v>
      </c>
      <c r="F624" s="87">
        <v>2844.6887999999999</v>
      </c>
      <c r="G624" s="87"/>
      <c r="H624" s="47"/>
      <c r="I624" s="120">
        <v>0</v>
      </c>
      <c r="J624" s="120">
        <v>0</v>
      </c>
    </row>
    <row r="625" spans="1:10" ht="15" customHeight="1">
      <c r="A625" s="46" t="s">
        <v>140</v>
      </c>
      <c r="B625" s="46" t="s">
        <v>1351</v>
      </c>
      <c r="C625" s="47">
        <v>15.1432</v>
      </c>
      <c r="D625" s="87" t="s">
        <v>34395</v>
      </c>
      <c r="E625" s="87" t="s">
        <v>34395</v>
      </c>
      <c r="F625" s="87">
        <v>2929.1841999999997</v>
      </c>
      <c r="G625" s="87"/>
      <c r="H625" s="47"/>
      <c r="I625" s="120">
        <v>3</v>
      </c>
      <c r="J625" s="120">
        <v>0</v>
      </c>
    </row>
    <row r="626" spans="1:10" ht="15" customHeight="1">
      <c r="A626" s="46" t="s">
        <v>143</v>
      </c>
      <c r="B626" s="46" t="s">
        <v>1350</v>
      </c>
      <c r="C626" s="47">
        <v>13.3406</v>
      </c>
      <c r="D626" s="87" t="s">
        <v>10366</v>
      </c>
      <c r="E626" s="87" t="s">
        <v>10366</v>
      </c>
      <c r="F626" s="87">
        <v>15.120000000000001</v>
      </c>
      <c r="G626" s="87"/>
      <c r="H626" s="47"/>
      <c r="I626" s="120">
        <v>13</v>
      </c>
      <c r="J626" s="120">
        <v>0</v>
      </c>
    </row>
    <row r="627" spans="1:10" ht="15" customHeight="1">
      <c r="A627" s="46" t="s">
        <v>146</v>
      </c>
      <c r="B627" s="46" t="s">
        <v>1349</v>
      </c>
      <c r="C627" s="47">
        <v>13.6288</v>
      </c>
      <c r="D627" s="87" t="s">
        <v>34710</v>
      </c>
      <c r="E627" s="87" t="s">
        <v>34710</v>
      </c>
      <c r="F627" s="87">
        <v>52.719470999999999</v>
      </c>
      <c r="G627" s="87"/>
      <c r="H627" s="47"/>
      <c r="I627" s="120">
        <v>9</v>
      </c>
      <c r="J627" s="120">
        <v>0</v>
      </c>
    </row>
    <row r="628" spans="1:10" ht="15" customHeight="1">
      <c r="A628" s="46" t="s">
        <v>149</v>
      </c>
      <c r="B628" s="46" t="s">
        <v>1347</v>
      </c>
      <c r="C628" s="47">
        <v>13.4124</v>
      </c>
      <c r="D628" s="87" t="s">
        <v>975</v>
      </c>
      <c r="E628" s="87" t="s">
        <v>975</v>
      </c>
      <c r="F628" s="87">
        <v>112.2064</v>
      </c>
      <c r="G628" s="87"/>
      <c r="H628" s="47"/>
      <c r="I628" s="120">
        <v>33</v>
      </c>
      <c r="J628" s="120">
        <v>0</v>
      </c>
    </row>
    <row r="629" spans="1:10" ht="15" customHeight="1">
      <c r="A629" s="46" t="s">
        <v>1345</v>
      </c>
      <c r="B629" s="46" t="s">
        <v>1346</v>
      </c>
      <c r="C629" s="47">
        <v>11.727399999999999</v>
      </c>
      <c r="D629" s="87" t="s">
        <v>977</v>
      </c>
      <c r="E629" s="87" t="s">
        <v>977</v>
      </c>
      <c r="F629" s="87">
        <v>99.738800000000026</v>
      </c>
      <c r="G629" s="87"/>
      <c r="H629" s="47"/>
      <c r="I629" s="120">
        <v>0</v>
      </c>
      <c r="J629" s="120">
        <v>0</v>
      </c>
    </row>
    <row r="630" spans="1:10" ht="15" customHeight="1">
      <c r="A630" s="46" t="s">
        <v>1343</v>
      </c>
      <c r="B630" s="46" t="s">
        <v>1344</v>
      </c>
      <c r="C630" s="47">
        <v>19.937999999999999</v>
      </c>
      <c r="D630" s="87" t="s">
        <v>980</v>
      </c>
      <c r="E630" s="87" t="s">
        <v>980</v>
      </c>
      <c r="F630" s="87">
        <v>99.738800000000026</v>
      </c>
      <c r="G630" s="87"/>
      <c r="H630" s="47"/>
      <c r="I630" s="120">
        <v>0</v>
      </c>
      <c r="J630" s="120">
        <v>0</v>
      </c>
    </row>
    <row r="631" spans="1:10" ht="15" customHeight="1">
      <c r="A631" s="46" t="s">
        <v>1341</v>
      </c>
      <c r="B631" s="46" t="s">
        <v>1342</v>
      </c>
      <c r="C631" s="47">
        <v>21.354800000000001</v>
      </c>
      <c r="D631" s="87" t="s">
        <v>34711</v>
      </c>
      <c r="E631" s="87" t="s">
        <v>34711</v>
      </c>
      <c r="F631" s="87">
        <v>87.699880800000017</v>
      </c>
      <c r="G631" s="87"/>
      <c r="H631" s="47"/>
      <c r="I631" s="120">
        <v>55</v>
      </c>
      <c r="J631" s="120">
        <v>0</v>
      </c>
    </row>
    <row r="632" spans="1:10" ht="15" customHeight="1">
      <c r="A632" s="46" t="s">
        <v>1338</v>
      </c>
      <c r="B632" s="46" t="s">
        <v>1339</v>
      </c>
      <c r="C632" s="47">
        <v>31.880400000000002</v>
      </c>
      <c r="D632" s="87" t="s">
        <v>982</v>
      </c>
      <c r="E632" s="87" t="s">
        <v>982</v>
      </c>
      <c r="F632" s="87">
        <v>124.6738</v>
      </c>
      <c r="G632" s="87"/>
      <c r="H632" s="47"/>
      <c r="I632" s="120">
        <v>0</v>
      </c>
      <c r="J632" s="120">
        <v>0</v>
      </c>
    </row>
    <row r="633" spans="1:10" ht="15" customHeight="1">
      <c r="A633" s="46" t="s">
        <v>1335</v>
      </c>
      <c r="B633" s="46" t="s">
        <v>1336</v>
      </c>
      <c r="C633" s="47">
        <v>12.567399999999999</v>
      </c>
      <c r="D633" s="87" t="s">
        <v>34707</v>
      </c>
      <c r="E633" s="87" t="s">
        <v>34707</v>
      </c>
      <c r="F633" s="87">
        <v>157.95109259999998</v>
      </c>
      <c r="G633" s="87"/>
      <c r="H633" s="47"/>
      <c r="I633" s="120">
        <v>53</v>
      </c>
      <c r="J633" s="120">
        <v>0</v>
      </c>
    </row>
    <row r="634" spans="1:10" ht="15" customHeight="1">
      <c r="A634" s="46" t="s">
        <v>1332</v>
      </c>
      <c r="B634" s="46" t="s">
        <v>1333</v>
      </c>
      <c r="C634" s="47">
        <v>8.6532</v>
      </c>
      <c r="D634" s="87" t="s">
        <v>34706</v>
      </c>
      <c r="E634" s="87" t="s">
        <v>34706</v>
      </c>
      <c r="F634" s="87">
        <v>69.79539419999999</v>
      </c>
      <c r="G634" s="87"/>
      <c r="H634" s="47"/>
      <c r="I634" s="120">
        <v>0</v>
      </c>
      <c r="J634" s="120">
        <v>0</v>
      </c>
    </row>
    <row r="635" spans="1:10" ht="15" customHeight="1">
      <c r="A635" s="46" t="s">
        <v>1330</v>
      </c>
      <c r="B635" s="46" t="s">
        <v>1331</v>
      </c>
      <c r="C635" s="47">
        <v>21.0764</v>
      </c>
      <c r="D635" s="87" t="s">
        <v>35523</v>
      </c>
      <c r="E635" s="87" t="s">
        <v>35523</v>
      </c>
      <c r="F635" s="87">
        <v>52.043370750000008</v>
      </c>
      <c r="G635" s="87"/>
      <c r="H635" s="47"/>
      <c r="I635" s="120">
        <v>1</v>
      </c>
      <c r="J635" s="120">
        <v>0</v>
      </c>
    </row>
    <row r="636" spans="1:10" ht="15" customHeight="1">
      <c r="A636" s="46" t="s">
        <v>1328</v>
      </c>
      <c r="B636" s="46" t="s">
        <v>1329</v>
      </c>
      <c r="C636" s="47">
        <v>63.786000000000001</v>
      </c>
      <c r="D636" s="87" t="s">
        <v>35524</v>
      </c>
      <c r="E636" s="87" t="s">
        <v>35523</v>
      </c>
      <c r="F636" s="87">
        <v>48.981995999999995</v>
      </c>
      <c r="G636" s="87"/>
      <c r="H636" s="47"/>
      <c r="I636" s="120">
        <v>0</v>
      </c>
      <c r="J636" s="120">
        <v>0</v>
      </c>
    </row>
    <row r="637" spans="1:10" ht="15" customHeight="1">
      <c r="A637" s="46" t="s">
        <v>1407</v>
      </c>
      <c r="B637" s="46" t="s">
        <v>1408</v>
      </c>
      <c r="C637" s="47">
        <v>3.5524</v>
      </c>
      <c r="D637" s="87" t="s">
        <v>35231</v>
      </c>
      <c r="E637" s="87" t="s">
        <v>35231</v>
      </c>
      <c r="F637" s="87">
        <v>52.043370750000008</v>
      </c>
      <c r="G637" s="87"/>
      <c r="H637" s="47"/>
      <c r="I637" s="120">
        <v>30</v>
      </c>
      <c r="J637" s="120">
        <v>0</v>
      </c>
    </row>
    <row r="638" spans="1:10" ht="15" customHeight="1">
      <c r="A638" s="46" t="s">
        <v>1404</v>
      </c>
      <c r="B638" s="46" t="s">
        <v>1405</v>
      </c>
      <c r="C638" s="47">
        <v>3.8155999999999999</v>
      </c>
      <c r="D638" s="87" t="s">
        <v>35525</v>
      </c>
      <c r="E638" s="87" t="s">
        <v>35231</v>
      </c>
      <c r="F638" s="87">
        <v>48.981995999999995</v>
      </c>
      <c r="G638" s="87"/>
      <c r="H638" s="47"/>
      <c r="I638" s="120">
        <v>3</v>
      </c>
      <c r="J638" s="120">
        <v>0</v>
      </c>
    </row>
    <row r="639" spans="1:10" ht="15" customHeight="1">
      <c r="A639" s="46" t="s">
        <v>1401</v>
      </c>
      <c r="B639" s="46" t="s">
        <v>1402</v>
      </c>
      <c r="C639" s="47">
        <v>6.6109999999999998</v>
      </c>
      <c r="D639" s="87" t="s">
        <v>34713</v>
      </c>
      <c r="E639" s="87" t="s">
        <v>34713</v>
      </c>
      <c r="F639" s="87">
        <v>25.078586399999999</v>
      </c>
      <c r="G639" s="87"/>
      <c r="H639" s="47"/>
      <c r="I639" s="120">
        <v>157</v>
      </c>
      <c r="J639" s="120">
        <v>0</v>
      </c>
    </row>
    <row r="640" spans="1:10" ht="15" customHeight="1">
      <c r="A640" s="46" t="s">
        <v>1398</v>
      </c>
      <c r="B640" s="46" t="s">
        <v>1399</v>
      </c>
      <c r="C640" s="47">
        <v>7.3273999999999999</v>
      </c>
      <c r="D640" s="87" t="s">
        <v>34705</v>
      </c>
      <c r="E640" s="87" t="s">
        <v>34705</v>
      </c>
      <c r="F640" s="87">
        <v>92.549167199999999</v>
      </c>
      <c r="G640" s="87"/>
      <c r="H640" s="47"/>
      <c r="I640" s="120">
        <v>192</v>
      </c>
      <c r="J640" s="120">
        <v>0</v>
      </c>
    </row>
    <row r="641" spans="1:10" ht="15" customHeight="1">
      <c r="A641" s="46" t="s">
        <v>1395</v>
      </c>
      <c r="B641" s="46" t="s">
        <v>1396</v>
      </c>
      <c r="C641" s="47">
        <v>8.0098000000000003</v>
      </c>
      <c r="D641" s="87" t="s">
        <v>34704</v>
      </c>
      <c r="E641" s="87" t="s">
        <v>34704</v>
      </c>
      <c r="F641" s="87">
        <v>62.87386140000001</v>
      </c>
      <c r="G641" s="87"/>
      <c r="H641" s="47"/>
      <c r="I641" s="120">
        <v>0</v>
      </c>
      <c r="J641" s="120">
        <v>0</v>
      </c>
    </row>
    <row r="642" spans="1:10" ht="15" customHeight="1">
      <c r="A642" s="46" t="s">
        <v>1392</v>
      </c>
      <c r="B642" s="46" t="s">
        <v>1393</v>
      </c>
      <c r="C642" s="47">
        <v>5.9206000000000003</v>
      </c>
      <c r="D642" s="87" t="s">
        <v>984</v>
      </c>
      <c r="E642" s="87" t="s">
        <v>984</v>
      </c>
      <c r="F642" s="87">
        <v>42.684199999999997</v>
      </c>
      <c r="G642" s="87"/>
      <c r="H642" s="47"/>
      <c r="I642" s="120">
        <v>0</v>
      </c>
      <c r="J642" s="120">
        <v>0</v>
      </c>
    </row>
    <row r="643" spans="1:10" ht="15" customHeight="1">
      <c r="A643" s="46" t="s">
        <v>1389</v>
      </c>
      <c r="B643" s="46" t="s">
        <v>1390</v>
      </c>
      <c r="C643" s="47">
        <v>6.194</v>
      </c>
      <c r="D643" s="87" t="s">
        <v>34712</v>
      </c>
      <c r="E643" s="87" t="s">
        <v>34712</v>
      </c>
      <c r="F643" s="87">
        <v>76.965424199999987</v>
      </c>
      <c r="G643" s="87"/>
      <c r="H643" s="47"/>
      <c r="I643" s="120">
        <v>0</v>
      </c>
      <c r="J643" s="120">
        <v>0</v>
      </c>
    </row>
    <row r="644" spans="1:10" ht="15" customHeight="1">
      <c r="A644" s="46" t="s">
        <v>1386</v>
      </c>
      <c r="B644" s="46" t="s">
        <v>1387</v>
      </c>
      <c r="C644" s="47">
        <v>7.0136000000000003</v>
      </c>
      <c r="D644" s="87" t="s">
        <v>998</v>
      </c>
      <c r="E644" s="87" t="s">
        <v>998</v>
      </c>
      <c r="F644" s="87">
        <v>0.36091439999999997</v>
      </c>
      <c r="G644" s="87"/>
      <c r="H644" s="47"/>
      <c r="I644" s="120">
        <v>0</v>
      </c>
      <c r="J644" s="120">
        <v>0</v>
      </c>
    </row>
    <row r="645" spans="1:10" ht="15" customHeight="1">
      <c r="A645" s="46" t="s">
        <v>1383</v>
      </c>
      <c r="B645" s="46" t="s">
        <v>1384</v>
      </c>
      <c r="C645" s="47">
        <v>7.9244000000000003</v>
      </c>
      <c r="D645" s="87" t="s">
        <v>998</v>
      </c>
      <c r="E645" s="87" t="s">
        <v>998</v>
      </c>
      <c r="F645" s="87">
        <v>0.36091439999999997</v>
      </c>
      <c r="G645" s="87"/>
      <c r="H645" s="47"/>
      <c r="I645" s="120">
        <v>0</v>
      </c>
      <c r="J645" s="120">
        <v>0</v>
      </c>
    </row>
    <row r="646" spans="1:10" ht="15" customHeight="1">
      <c r="A646" s="46" t="s">
        <v>1380</v>
      </c>
      <c r="B646" s="46" t="s">
        <v>1381</v>
      </c>
      <c r="C646" s="47">
        <v>8.6532</v>
      </c>
      <c r="D646" s="87" t="s">
        <v>1002</v>
      </c>
      <c r="E646" s="87" t="s">
        <v>1002</v>
      </c>
      <c r="F646" s="87">
        <v>0.36091439999999997</v>
      </c>
      <c r="G646" s="87"/>
      <c r="H646" s="47"/>
      <c r="I646" s="120">
        <v>0</v>
      </c>
      <c r="J646" s="120">
        <v>0</v>
      </c>
    </row>
    <row r="647" spans="1:10" ht="15" customHeight="1">
      <c r="A647" s="46" t="s">
        <v>1377</v>
      </c>
      <c r="B647" s="46" t="s">
        <v>1378</v>
      </c>
      <c r="C647" s="47">
        <v>9.2908000000000008</v>
      </c>
      <c r="D647" s="87" t="s">
        <v>1002</v>
      </c>
      <c r="E647" s="87" t="s">
        <v>1002</v>
      </c>
      <c r="F647" s="87">
        <v>0.36091439999999997</v>
      </c>
      <c r="G647" s="87"/>
      <c r="H647" s="47"/>
      <c r="I647" s="120">
        <v>0</v>
      </c>
      <c r="J647" s="120">
        <v>0</v>
      </c>
    </row>
    <row r="648" spans="1:10" ht="15" customHeight="1">
      <c r="A648" s="46" t="s">
        <v>1374</v>
      </c>
      <c r="B648" s="46" t="s">
        <v>1375</v>
      </c>
      <c r="C648" s="47">
        <v>5.9206000000000003</v>
      </c>
      <c r="D648" s="87" t="s">
        <v>1007</v>
      </c>
      <c r="E648" s="87" t="s">
        <v>1007</v>
      </c>
      <c r="F648" s="87">
        <v>0.61220000000000008</v>
      </c>
      <c r="G648" s="87"/>
      <c r="H648" s="47"/>
      <c r="I648" s="120">
        <v>0</v>
      </c>
      <c r="J648" s="120">
        <v>0</v>
      </c>
    </row>
    <row r="649" spans="1:10" ht="15" customHeight="1">
      <c r="A649" s="46" t="s">
        <v>1371</v>
      </c>
      <c r="B649" s="46" t="s">
        <v>1372</v>
      </c>
      <c r="C649" s="47">
        <v>6.194</v>
      </c>
      <c r="D649" s="87" t="s">
        <v>1007</v>
      </c>
      <c r="E649" s="87" t="s">
        <v>1007</v>
      </c>
      <c r="F649" s="87">
        <v>0.61220000000000008</v>
      </c>
      <c r="G649" s="87"/>
      <c r="H649" s="47"/>
      <c r="I649" s="120">
        <v>0</v>
      </c>
      <c r="J649" s="120">
        <v>0</v>
      </c>
    </row>
    <row r="650" spans="1:10" ht="15" customHeight="1">
      <c r="A650" s="46" t="s">
        <v>1368</v>
      </c>
      <c r="B650" s="46" t="s">
        <v>1369</v>
      </c>
      <c r="C650" s="47">
        <v>7.0136000000000003</v>
      </c>
      <c r="D650" s="87" t="s">
        <v>1012</v>
      </c>
      <c r="E650" s="87" t="s">
        <v>1012</v>
      </c>
      <c r="F650" s="87">
        <v>0.51226559999999999</v>
      </c>
      <c r="G650" s="87"/>
      <c r="H650" s="47"/>
      <c r="I650" s="120">
        <v>0</v>
      </c>
      <c r="J650" s="120">
        <v>0</v>
      </c>
    </row>
    <row r="651" spans="1:10" ht="15" customHeight="1">
      <c r="A651" s="46" t="s">
        <v>1365</v>
      </c>
      <c r="B651" s="46" t="s">
        <v>1366</v>
      </c>
      <c r="C651" s="47">
        <v>7.9244000000000003</v>
      </c>
      <c r="D651" s="87" t="s">
        <v>1012</v>
      </c>
      <c r="E651" s="87" t="s">
        <v>1012</v>
      </c>
      <c r="F651" s="87">
        <v>0.51226559999999999</v>
      </c>
      <c r="G651" s="87"/>
      <c r="H651" s="47"/>
      <c r="I651" s="120">
        <v>0</v>
      </c>
      <c r="J651" s="120">
        <v>0</v>
      </c>
    </row>
    <row r="652" spans="1:10" ht="15" customHeight="1">
      <c r="A652" s="46" t="s">
        <v>1362</v>
      </c>
      <c r="B652" s="46" t="s">
        <v>1363</v>
      </c>
      <c r="C652" s="47">
        <v>8.6532</v>
      </c>
      <c r="D652" s="87" t="s">
        <v>1016</v>
      </c>
      <c r="E652" s="87" t="s">
        <v>1016</v>
      </c>
      <c r="F652" s="87">
        <v>69.277319999999989</v>
      </c>
      <c r="G652" s="87"/>
      <c r="H652" s="47"/>
      <c r="I652" s="120">
        <v>0</v>
      </c>
      <c r="J652" s="120">
        <v>0</v>
      </c>
    </row>
    <row r="653" spans="1:10" ht="15" customHeight="1">
      <c r="A653" s="46" t="s">
        <v>1359</v>
      </c>
      <c r="B653" s="46" t="s">
        <v>1360</v>
      </c>
      <c r="C653" s="47">
        <v>9.2908000000000008</v>
      </c>
      <c r="D653" s="87" t="s">
        <v>1019</v>
      </c>
      <c r="E653" s="87" t="s">
        <v>1019</v>
      </c>
      <c r="F653" s="87">
        <v>76.177080000000018</v>
      </c>
      <c r="G653" s="87"/>
      <c r="H653" s="47"/>
      <c r="I653" s="120">
        <v>0</v>
      </c>
      <c r="J653" s="120">
        <v>0</v>
      </c>
    </row>
    <row r="654" spans="1:10" ht="15" customHeight="1">
      <c r="A654" s="46" t="s">
        <v>1493</v>
      </c>
      <c r="B654" s="46" t="s">
        <v>1494</v>
      </c>
      <c r="C654" s="47">
        <v>2.3092000000000001</v>
      </c>
      <c r="D654" s="87" t="s">
        <v>1022</v>
      </c>
      <c r="E654" s="87" t="s">
        <v>1022</v>
      </c>
      <c r="F654" s="87">
        <v>81.608309999999989</v>
      </c>
      <c r="G654" s="87"/>
      <c r="H654" s="47"/>
      <c r="I654" s="120">
        <v>0</v>
      </c>
      <c r="J654" s="120">
        <v>0</v>
      </c>
    </row>
    <row r="655" spans="1:10" ht="15" customHeight="1">
      <c r="A655" s="46" t="s">
        <v>1491</v>
      </c>
      <c r="B655" s="46" t="s">
        <v>1489</v>
      </c>
      <c r="C655" s="47">
        <v>2.2772000000000001</v>
      </c>
      <c r="D655" s="87" t="s">
        <v>1025</v>
      </c>
      <c r="E655" s="87" t="s">
        <v>1025</v>
      </c>
      <c r="F655" s="87">
        <v>88.601309999999984</v>
      </c>
      <c r="G655" s="87"/>
      <c r="H655" s="47"/>
      <c r="I655" s="120">
        <v>0</v>
      </c>
      <c r="J655" s="120">
        <v>0</v>
      </c>
    </row>
    <row r="656" spans="1:10" ht="15" customHeight="1">
      <c r="A656" s="46" t="s">
        <v>1488</v>
      </c>
      <c r="B656" s="46" t="s">
        <v>1489</v>
      </c>
      <c r="C656" s="47">
        <v>2.2772000000000001</v>
      </c>
      <c r="D656" s="87" t="s">
        <v>1028</v>
      </c>
      <c r="E656" s="87" t="s">
        <v>1028</v>
      </c>
      <c r="F656" s="87">
        <v>93.030209999999983</v>
      </c>
      <c r="G656" s="87"/>
      <c r="H656" s="47"/>
      <c r="I656" s="120">
        <v>189</v>
      </c>
      <c r="J656" s="120">
        <v>0</v>
      </c>
    </row>
    <row r="657" spans="1:10" ht="15" customHeight="1">
      <c r="A657" s="46" t="s">
        <v>1486</v>
      </c>
      <c r="B657" s="46" t="s">
        <v>1487</v>
      </c>
      <c r="C657" s="47">
        <v>6.9908000000000001</v>
      </c>
      <c r="D657" s="87" t="s">
        <v>1031</v>
      </c>
      <c r="E657" s="87" t="s">
        <v>1031</v>
      </c>
      <c r="F657" s="87">
        <v>102.00456</v>
      </c>
      <c r="G657" s="87"/>
      <c r="H657" s="47"/>
      <c r="I657" s="120">
        <v>29</v>
      </c>
      <c r="J657" s="120">
        <v>0</v>
      </c>
    </row>
    <row r="658" spans="1:10" ht="15" customHeight="1">
      <c r="A658" s="46" t="s">
        <v>1483</v>
      </c>
      <c r="B658" s="46" t="s">
        <v>1484</v>
      </c>
      <c r="C658" s="47">
        <v>6.3552</v>
      </c>
      <c r="D658" s="87" t="s">
        <v>1034</v>
      </c>
      <c r="E658" s="87" t="s">
        <v>1034</v>
      </c>
      <c r="F658" s="87">
        <v>4.7892599999999996</v>
      </c>
      <c r="G658" s="87"/>
      <c r="H658" s="47"/>
      <c r="I658" s="120">
        <v>33</v>
      </c>
      <c r="J658" s="120">
        <v>0</v>
      </c>
    </row>
    <row r="659" spans="1:10" ht="15" customHeight="1">
      <c r="A659" s="46" t="s">
        <v>1480</v>
      </c>
      <c r="B659" s="46" t="s">
        <v>1481</v>
      </c>
      <c r="C659" s="47">
        <v>6.39</v>
      </c>
      <c r="D659" s="87" t="s">
        <v>1036</v>
      </c>
      <c r="E659" s="87" t="s">
        <v>1036</v>
      </c>
      <c r="F659" s="87">
        <v>5.0803200000000004</v>
      </c>
      <c r="G659" s="87"/>
      <c r="H659" s="47"/>
      <c r="I659" s="120">
        <v>27</v>
      </c>
      <c r="J659" s="120">
        <v>0</v>
      </c>
    </row>
    <row r="660" spans="1:10" ht="15" customHeight="1">
      <c r="A660" s="46" t="s">
        <v>1477</v>
      </c>
      <c r="B660" s="46" t="s">
        <v>1478</v>
      </c>
      <c r="C660" s="47">
        <v>5.8091999999999997</v>
      </c>
      <c r="D660" s="87" t="s">
        <v>1038</v>
      </c>
      <c r="E660" s="87" t="s">
        <v>1038</v>
      </c>
      <c r="F660" s="87">
        <v>5.3713799999999994</v>
      </c>
      <c r="G660" s="87"/>
      <c r="H660" s="47"/>
      <c r="I660" s="120">
        <v>0</v>
      </c>
      <c r="J660" s="120">
        <v>0</v>
      </c>
    </row>
    <row r="661" spans="1:10" ht="15" customHeight="1">
      <c r="A661" s="46" t="s">
        <v>1474</v>
      </c>
      <c r="B661" s="46" t="s">
        <v>1475</v>
      </c>
      <c r="C661" s="47">
        <v>9.5595999999999997</v>
      </c>
      <c r="D661" s="87" t="s">
        <v>1040</v>
      </c>
      <c r="E661" s="87" t="s">
        <v>1040</v>
      </c>
      <c r="F661" s="87">
        <v>5.6888999999999994</v>
      </c>
      <c r="G661" s="87"/>
      <c r="H661" s="47"/>
      <c r="I661" s="120">
        <v>0</v>
      </c>
      <c r="J661" s="120">
        <v>0</v>
      </c>
    </row>
    <row r="662" spans="1:10" ht="15" customHeight="1">
      <c r="A662" s="46" t="s">
        <v>1472</v>
      </c>
      <c r="B662" s="46" t="s">
        <v>1473</v>
      </c>
      <c r="C662" s="47">
        <v>8.6904000000000003</v>
      </c>
      <c r="D662" s="87" t="s">
        <v>1042</v>
      </c>
      <c r="E662" s="87" t="s">
        <v>1042</v>
      </c>
      <c r="F662" s="87">
        <v>6.2974800000000002</v>
      </c>
      <c r="G662" s="87"/>
      <c r="H662" s="47"/>
      <c r="I662" s="120">
        <v>0</v>
      </c>
      <c r="J662" s="120">
        <v>0</v>
      </c>
    </row>
    <row r="663" spans="1:10" ht="15" customHeight="1">
      <c r="A663" s="46" t="s">
        <v>1469</v>
      </c>
      <c r="B663" s="46" t="s">
        <v>1470</v>
      </c>
      <c r="C663" s="47">
        <v>29.0456</v>
      </c>
      <c r="D663" s="87" t="s">
        <v>1045</v>
      </c>
      <c r="E663" s="87" t="s">
        <v>1045</v>
      </c>
      <c r="F663" s="87">
        <v>2.2234000000000003</v>
      </c>
      <c r="G663" s="87"/>
      <c r="H663" s="47"/>
      <c r="I663" s="120">
        <v>0</v>
      </c>
      <c r="J663" s="120">
        <v>0</v>
      </c>
    </row>
    <row r="664" spans="1:10" ht="15" customHeight="1">
      <c r="A664" s="46" t="s">
        <v>1466</v>
      </c>
      <c r="B664" s="46" t="s">
        <v>1467</v>
      </c>
      <c r="C664" s="47">
        <v>15.127000000000001</v>
      </c>
      <c r="D664" s="87" t="s">
        <v>1048</v>
      </c>
      <c r="E664" s="87" t="s">
        <v>1048</v>
      </c>
      <c r="F664" s="87">
        <v>3.1125999999999996</v>
      </c>
      <c r="G664" s="87"/>
      <c r="H664" s="47"/>
      <c r="I664" s="120">
        <v>144</v>
      </c>
      <c r="J664" s="120">
        <v>0</v>
      </c>
    </row>
    <row r="665" spans="1:10" ht="15" customHeight="1">
      <c r="A665" s="46" t="s">
        <v>1498</v>
      </c>
      <c r="B665" s="46" t="s">
        <v>1499</v>
      </c>
      <c r="C665" s="47">
        <v>41.957000000000001</v>
      </c>
      <c r="D665" s="87" t="s">
        <v>1051</v>
      </c>
      <c r="E665" s="87" t="s">
        <v>1051</v>
      </c>
      <c r="F665" s="87">
        <v>16.693614</v>
      </c>
      <c r="G665" s="87"/>
      <c r="H665" s="47"/>
      <c r="I665" s="120">
        <v>25</v>
      </c>
      <c r="J665" s="120">
        <v>0</v>
      </c>
    </row>
    <row r="666" spans="1:10" ht="15" customHeight="1">
      <c r="A666" s="46" t="s">
        <v>1606</v>
      </c>
      <c r="B666" s="46" t="s">
        <v>1607</v>
      </c>
      <c r="C666" s="47">
        <v>6.39</v>
      </c>
      <c r="D666" s="87" t="s">
        <v>1053</v>
      </c>
      <c r="E666" s="87" t="s">
        <v>1053</v>
      </c>
      <c r="F666" s="87">
        <v>18.421452000000002</v>
      </c>
      <c r="G666" s="87"/>
      <c r="H666" s="47"/>
      <c r="I666" s="120">
        <v>0</v>
      </c>
      <c r="J666" s="120">
        <v>0</v>
      </c>
    </row>
    <row r="667" spans="1:10" ht="15" customHeight="1">
      <c r="A667" s="46" t="s">
        <v>1602</v>
      </c>
      <c r="B667" s="46" t="s">
        <v>1603</v>
      </c>
      <c r="C667" s="47">
        <v>8.3558000000000003</v>
      </c>
      <c r="D667" s="87" t="s">
        <v>1056</v>
      </c>
      <c r="E667" s="87" t="s">
        <v>1056</v>
      </c>
      <c r="F667" s="87">
        <v>17.9195058</v>
      </c>
      <c r="G667" s="87"/>
      <c r="H667" s="47"/>
      <c r="I667" s="120">
        <v>3</v>
      </c>
      <c r="J667" s="120">
        <v>0</v>
      </c>
    </row>
    <row r="668" spans="1:10" ht="15" customHeight="1">
      <c r="A668" s="46" t="s">
        <v>1596</v>
      </c>
      <c r="B668" s="46" t="s">
        <v>1597</v>
      </c>
      <c r="C668" s="47">
        <v>7.5444000000000004</v>
      </c>
      <c r="D668" s="87" t="s">
        <v>1059</v>
      </c>
      <c r="E668" s="87" t="s">
        <v>1059</v>
      </c>
      <c r="F668" s="87">
        <v>21.459324599999999</v>
      </c>
      <c r="G668" s="87"/>
      <c r="H668" s="47"/>
      <c r="I668" s="120">
        <v>0</v>
      </c>
      <c r="J668" s="120">
        <v>0</v>
      </c>
    </row>
    <row r="669" spans="1:10" ht="15" customHeight="1">
      <c r="A669" s="46" t="s">
        <v>1593</v>
      </c>
      <c r="B669" s="46" t="s">
        <v>1594</v>
      </c>
      <c r="C669" s="47">
        <v>7.3272000000000004</v>
      </c>
      <c r="D669" s="87" t="s">
        <v>1062</v>
      </c>
      <c r="E669" s="87" t="s">
        <v>1062</v>
      </c>
      <c r="F669" s="87">
        <v>24.545619000000002</v>
      </c>
      <c r="G669" s="87"/>
      <c r="H669" s="47"/>
      <c r="I669" s="120">
        <v>1</v>
      </c>
      <c r="J669" s="120">
        <v>0</v>
      </c>
    </row>
    <row r="670" spans="1:10" ht="15" customHeight="1">
      <c r="A670" s="46" t="s">
        <v>1590</v>
      </c>
      <c r="B670" s="46" t="s">
        <v>1591</v>
      </c>
      <c r="C670" s="47">
        <v>7.3555999999999999</v>
      </c>
      <c r="D670" s="87" t="s">
        <v>1065</v>
      </c>
      <c r="E670" s="87" t="s">
        <v>1065</v>
      </c>
      <c r="F670" s="87">
        <v>3.1125999999999996</v>
      </c>
      <c r="G670" s="87"/>
      <c r="H670" s="47"/>
      <c r="I670" s="120">
        <v>0</v>
      </c>
      <c r="J670" s="120">
        <v>0</v>
      </c>
    </row>
    <row r="671" spans="1:10" ht="15" customHeight="1">
      <c r="A671" s="46" t="s">
        <v>1587</v>
      </c>
      <c r="B671" s="46" t="s">
        <v>1588</v>
      </c>
      <c r="C671" s="47">
        <v>7.9804000000000004</v>
      </c>
      <c r="D671" s="87" t="s">
        <v>1067</v>
      </c>
      <c r="E671" s="87" t="s">
        <v>1067</v>
      </c>
      <c r="F671" s="87">
        <v>120.6576</v>
      </c>
      <c r="G671" s="87"/>
      <c r="H671" s="47"/>
      <c r="I671" s="120">
        <v>0</v>
      </c>
      <c r="J671" s="120">
        <v>0</v>
      </c>
    </row>
    <row r="672" spans="1:10" ht="15" customHeight="1">
      <c r="A672" s="46" t="s">
        <v>1584</v>
      </c>
      <c r="B672" s="46" t="s">
        <v>1585</v>
      </c>
      <c r="C672" s="47">
        <v>7.9804000000000004</v>
      </c>
      <c r="D672" s="87" t="s">
        <v>1069</v>
      </c>
      <c r="E672" s="87" t="s">
        <v>1067</v>
      </c>
      <c r="F672" s="87">
        <v>106.2936</v>
      </c>
      <c r="G672" s="87"/>
      <c r="H672" s="47"/>
      <c r="I672" s="120">
        <v>0</v>
      </c>
      <c r="J672" s="120">
        <v>0</v>
      </c>
    </row>
    <row r="673" spans="1:10" ht="15" customHeight="1">
      <c r="A673" s="46" t="s">
        <v>1581</v>
      </c>
      <c r="B673" s="46" t="s">
        <v>1582</v>
      </c>
      <c r="C673" s="47">
        <v>7.9804000000000004</v>
      </c>
      <c r="D673" s="87" t="s">
        <v>1072</v>
      </c>
      <c r="E673" s="87" t="s">
        <v>1067</v>
      </c>
      <c r="F673" s="87">
        <v>96.526079999999979</v>
      </c>
      <c r="G673" s="87"/>
      <c r="H673" s="47"/>
      <c r="I673" s="120">
        <v>0</v>
      </c>
      <c r="J673" s="120">
        <v>0</v>
      </c>
    </row>
    <row r="674" spans="1:10" ht="15" customHeight="1">
      <c r="A674" s="46" t="s">
        <v>1578</v>
      </c>
      <c r="B674" s="46" t="s">
        <v>1579</v>
      </c>
      <c r="C674" s="47">
        <v>9.125</v>
      </c>
      <c r="D674" s="87" t="s">
        <v>1075</v>
      </c>
      <c r="E674" s="87" t="s">
        <v>1067</v>
      </c>
      <c r="F674" s="87">
        <v>114.91200000000001</v>
      </c>
      <c r="G674" s="87"/>
      <c r="H674" s="47"/>
      <c r="I674" s="120">
        <v>1</v>
      </c>
      <c r="J674" s="120">
        <v>0</v>
      </c>
    </row>
    <row r="675" spans="1:10" ht="15" customHeight="1">
      <c r="A675" s="46" t="s">
        <v>1575</v>
      </c>
      <c r="B675" s="46" t="s">
        <v>1576</v>
      </c>
      <c r="C675" s="47">
        <v>9.1731999999999996</v>
      </c>
      <c r="D675" s="87" t="s">
        <v>1078</v>
      </c>
      <c r="E675" s="87" t="s">
        <v>1078</v>
      </c>
      <c r="F675" s="87">
        <v>113.1165</v>
      </c>
      <c r="G675" s="87"/>
      <c r="H675" s="47"/>
      <c r="I675" s="120">
        <v>0</v>
      </c>
      <c r="J675" s="120">
        <v>0</v>
      </c>
    </row>
    <row r="676" spans="1:10" ht="15" customHeight="1">
      <c r="A676" s="46" t="s">
        <v>1572</v>
      </c>
      <c r="B676" s="46" t="s">
        <v>1573</v>
      </c>
      <c r="C676" s="47">
        <v>9.9684000000000008</v>
      </c>
      <c r="D676" s="87" t="s">
        <v>1081</v>
      </c>
      <c r="E676" s="87" t="s">
        <v>1078</v>
      </c>
      <c r="F676" s="87">
        <v>99.65025</v>
      </c>
      <c r="G676" s="87"/>
      <c r="H676" s="47"/>
      <c r="I676" s="120">
        <v>0</v>
      </c>
      <c r="J676" s="120">
        <v>0</v>
      </c>
    </row>
    <row r="677" spans="1:10" ht="15" customHeight="1">
      <c r="A677" s="46" t="s">
        <v>1569</v>
      </c>
      <c r="B677" s="46" t="s">
        <v>1570</v>
      </c>
      <c r="C677" s="47">
        <v>9.4855999999999998</v>
      </c>
      <c r="D677" s="87" t="s">
        <v>1084</v>
      </c>
      <c r="E677" s="87" t="s">
        <v>1078</v>
      </c>
      <c r="F677" s="87">
        <v>90.493199999999973</v>
      </c>
      <c r="G677" s="87"/>
      <c r="H677" s="47"/>
      <c r="I677" s="120">
        <v>1</v>
      </c>
      <c r="J677" s="120">
        <v>0</v>
      </c>
    </row>
    <row r="678" spans="1:10" ht="15" customHeight="1">
      <c r="A678" s="46" t="s">
        <v>1566</v>
      </c>
      <c r="B678" s="46" t="s">
        <v>1567</v>
      </c>
      <c r="C678" s="47">
        <v>6.9863999999999997</v>
      </c>
      <c r="D678" s="87" t="s">
        <v>1086</v>
      </c>
      <c r="E678" s="87" t="s">
        <v>1078</v>
      </c>
      <c r="F678" s="87">
        <v>107.72999999999999</v>
      </c>
      <c r="G678" s="87"/>
      <c r="H678" s="47"/>
      <c r="I678" s="120">
        <v>0</v>
      </c>
      <c r="J678" s="120">
        <v>0</v>
      </c>
    </row>
    <row r="679" spans="1:10" ht="15" customHeight="1">
      <c r="A679" s="46" t="s">
        <v>1563</v>
      </c>
      <c r="B679" s="46" t="s">
        <v>1564</v>
      </c>
      <c r="C679" s="47">
        <v>19.522200000000002</v>
      </c>
      <c r="D679" s="87" t="s">
        <v>1088</v>
      </c>
      <c r="E679" s="87" t="s">
        <v>1088</v>
      </c>
      <c r="F679" s="87">
        <v>4.0020000000000007</v>
      </c>
      <c r="G679" s="87"/>
      <c r="H679" s="47"/>
      <c r="I679" s="120">
        <v>0</v>
      </c>
      <c r="J679" s="120">
        <v>0</v>
      </c>
    </row>
    <row r="680" spans="1:10" ht="15" customHeight="1">
      <c r="A680" s="46" t="s">
        <v>1560</v>
      </c>
      <c r="B680" s="46" t="s">
        <v>1561</v>
      </c>
      <c r="C680" s="47">
        <v>8.1110000000000007</v>
      </c>
      <c r="D680" s="87" t="s">
        <v>1090</v>
      </c>
      <c r="E680" s="87" t="s">
        <v>1090</v>
      </c>
      <c r="F680" s="87">
        <v>6.2256</v>
      </c>
      <c r="G680" s="87"/>
      <c r="H680" s="47"/>
      <c r="I680" s="120">
        <v>2</v>
      </c>
      <c r="J680" s="120">
        <v>0</v>
      </c>
    </row>
    <row r="681" spans="1:10" ht="15" customHeight="1">
      <c r="A681" s="46" t="s">
        <v>1557</v>
      </c>
      <c r="B681" s="46" t="s">
        <v>1558</v>
      </c>
      <c r="C681" s="47">
        <v>8.1853999999999996</v>
      </c>
      <c r="D681" s="87" t="s">
        <v>1093</v>
      </c>
      <c r="E681" s="87" t="s">
        <v>1093</v>
      </c>
      <c r="F681" s="87">
        <v>8.5730400000000007</v>
      </c>
      <c r="G681" s="87"/>
      <c r="H681" s="47"/>
      <c r="I681" s="120">
        <v>6</v>
      </c>
      <c r="J681" s="120">
        <v>0</v>
      </c>
    </row>
    <row r="682" spans="1:10" ht="15" customHeight="1">
      <c r="A682" s="46" t="s">
        <v>1554</v>
      </c>
      <c r="B682" s="46" t="s">
        <v>1555</v>
      </c>
      <c r="C682" s="47">
        <v>6.4184000000000001</v>
      </c>
      <c r="D682" s="87" t="s">
        <v>1096</v>
      </c>
      <c r="E682" s="87" t="s">
        <v>1096</v>
      </c>
      <c r="F682" s="87">
        <v>11.377799999999999</v>
      </c>
      <c r="G682" s="87"/>
      <c r="H682" s="47"/>
      <c r="I682" s="120">
        <v>0</v>
      </c>
      <c r="J682" s="120">
        <v>0</v>
      </c>
    </row>
    <row r="683" spans="1:10" ht="15" customHeight="1">
      <c r="A683" s="46" t="s">
        <v>1551</v>
      </c>
      <c r="B683" s="46" t="s">
        <v>1552</v>
      </c>
      <c r="C683" s="47">
        <v>57.974800000000002</v>
      </c>
      <c r="D683" s="87" t="s">
        <v>1099</v>
      </c>
      <c r="E683" s="87" t="s">
        <v>1099</v>
      </c>
      <c r="F683" s="87">
        <v>9.3139199999999995</v>
      </c>
      <c r="G683" s="87"/>
      <c r="H683" s="47"/>
      <c r="I683" s="120">
        <v>0</v>
      </c>
      <c r="J683" s="120">
        <v>0</v>
      </c>
    </row>
    <row r="684" spans="1:10" ht="15" customHeight="1">
      <c r="A684" s="46" t="s">
        <v>1547</v>
      </c>
      <c r="B684" s="46" t="s">
        <v>1548</v>
      </c>
      <c r="C684" s="47">
        <v>178.7218</v>
      </c>
      <c r="D684" s="87" t="s">
        <v>1102</v>
      </c>
      <c r="E684" s="87" t="s">
        <v>1102</v>
      </c>
      <c r="F684" s="87">
        <v>11.621761200000002</v>
      </c>
      <c r="G684" s="87"/>
      <c r="H684" s="47"/>
      <c r="I684" s="120">
        <v>0</v>
      </c>
      <c r="J684" s="120">
        <v>0</v>
      </c>
    </row>
    <row r="685" spans="1:10" ht="15" customHeight="1">
      <c r="A685" s="46" t="s">
        <v>1544</v>
      </c>
      <c r="B685" s="46" t="s">
        <v>1545</v>
      </c>
      <c r="C685" s="47">
        <v>133.08279999999999</v>
      </c>
      <c r="D685" s="87" t="s">
        <v>1103</v>
      </c>
      <c r="E685" s="87" t="s">
        <v>1103</v>
      </c>
      <c r="F685" s="87">
        <v>13.388760000000001</v>
      </c>
      <c r="G685" s="87"/>
      <c r="H685" s="47"/>
      <c r="I685" s="120">
        <v>1</v>
      </c>
      <c r="J685" s="120">
        <v>0</v>
      </c>
    </row>
    <row r="686" spans="1:10" ht="15" customHeight="1">
      <c r="A686" s="46" t="s">
        <v>1542</v>
      </c>
      <c r="B686" s="46" t="s">
        <v>1543</v>
      </c>
      <c r="C686" s="47">
        <v>91.363</v>
      </c>
      <c r="D686" s="87" t="s">
        <v>1106</v>
      </c>
      <c r="E686" s="87" t="s">
        <v>1106</v>
      </c>
      <c r="F686" s="87">
        <v>38.559999999999995</v>
      </c>
      <c r="G686" s="87"/>
      <c r="H686" s="47"/>
      <c r="I686" s="120">
        <v>3</v>
      </c>
      <c r="J686" s="120">
        <v>0</v>
      </c>
    </row>
    <row r="687" spans="1:10" ht="15" customHeight="1">
      <c r="A687" s="46" t="s">
        <v>1539</v>
      </c>
      <c r="B687" s="46" t="s">
        <v>1540</v>
      </c>
      <c r="C687" s="47">
        <v>85.768199999999993</v>
      </c>
      <c r="D687" s="87" t="s">
        <v>1109</v>
      </c>
      <c r="E687" s="87" t="s">
        <v>1109</v>
      </c>
      <c r="F687" s="87">
        <v>5.6624400000000001</v>
      </c>
      <c r="G687" s="87"/>
      <c r="H687" s="47"/>
      <c r="I687" s="120">
        <v>3</v>
      </c>
      <c r="J687" s="120">
        <v>0</v>
      </c>
    </row>
    <row r="688" spans="1:10" ht="15" customHeight="1">
      <c r="A688" s="46" t="s">
        <v>1536</v>
      </c>
      <c r="B688" s="46" t="s">
        <v>1537</v>
      </c>
      <c r="C688" s="47">
        <v>153.93119999999999</v>
      </c>
      <c r="D688" s="87" t="s">
        <v>1112</v>
      </c>
      <c r="E688" s="87" t="s">
        <v>1112</v>
      </c>
      <c r="F688" s="87">
        <v>7.6204800000000006</v>
      </c>
      <c r="G688" s="87"/>
      <c r="H688" s="47"/>
      <c r="I688" s="120">
        <v>12</v>
      </c>
      <c r="J688" s="120">
        <v>0</v>
      </c>
    </row>
    <row r="689" spans="1:10" ht="15" customHeight="1">
      <c r="A689" s="46" t="s">
        <v>1533</v>
      </c>
      <c r="B689" s="46" t="s">
        <v>1534</v>
      </c>
      <c r="C689" s="47">
        <v>147.96440000000001</v>
      </c>
      <c r="D689" s="87" t="s">
        <v>1115</v>
      </c>
      <c r="E689" s="87" t="s">
        <v>1115</v>
      </c>
      <c r="F689" s="87">
        <v>6.2445599999999999</v>
      </c>
      <c r="G689" s="87"/>
      <c r="H689" s="47"/>
      <c r="I689" s="120">
        <v>0</v>
      </c>
      <c r="J689" s="120">
        <v>0</v>
      </c>
    </row>
    <row r="690" spans="1:10" ht="15" customHeight="1">
      <c r="A690" s="46" t="s">
        <v>1531</v>
      </c>
      <c r="B690" s="46" t="s">
        <v>1532</v>
      </c>
      <c r="C690" s="47">
        <v>150.4068</v>
      </c>
      <c r="D690" s="87" t="s">
        <v>1118</v>
      </c>
      <c r="E690" s="87" t="s">
        <v>1118</v>
      </c>
      <c r="F690" s="87">
        <v>8.5730400000000007</v>
      </c>
      <c r="G690" s="87"/>
      <c r="H690" s="47"/>
      <c r="I690" s="120">
        <v>0</v>
      </c>
      <c r="J690" s="120">
        <v>0</v>
      </c>
    </row>
    <row r="691" spans="1:10" ht="15" customHeight="1">
      <c r="A691" s="46" t="s">
        <v>1528</v>
      </c>
      <c r="B691" s="46" t="s">
        <v>1529</v>
      </c>
      <c r="C691" s="47">
        <v>147.96440000000001</v>
      </c>
      <c r="D691" s="87" t="s">
        <v>1118</v>
      </c>
      <c r="E691" s="87" t="s">
        <v>1118</v>
      </c>
      <c r="F691" s="87">
        <v>8.5730400000000007</v>
      </c>
      <c r="G691" s="87"/>
      <c r="H691" s="47"/>
      <c r="I691" s="120">
        <v>0</v>
      </c>
      <c r="J691" s="120">
        <v>0</v>
      </c>
    </row>
    <row r="692" spans="1:10" ht="15" customHeight="1">
      <c r="A692" s="46" t="s">
        <v>1525</v>
      </c>
      <c r="B692" s="46" t="s">
        <v>1526</v>
      </c>
      <c r="C692" s="47">
        <v>120.01860000000001</v>
      </c>
      <c r="D692" s="87" t="s">
        <v>1123</v>
      </c>
      <c r="E692" s="87" t="s">
        <v>1123</v>
      </c>
      <c r="F692" s="87">
        <v>0.44479999999999997</v>
      </c>
      <c r="G692" s="87"/>
      <c r="H692" s="47"/>
      <c r="I692" s="120">
        <v>0</v>
      </c>
      <c r="J692" s="120">
        <v>0</v>
      </c>
    </row>
    <row r="693" spans="1:10" ht="15" customHeight="1">
      <c r="A693" s="46" t="s">
        <v>1522</v>
      </c>
      <c r="B693" s="46" t="s">
        <v>1523</v>
      </c>
      <c r="C693" s="47">
        <v>147.96440000000001</v>
      </c>
      <c r="D693" s="87" t="s">
        <v>1126</v>
      </c>
      <c r="E693" s="87" t="s">
        <v>1126</v>
      </c>
      <c r="F693" s="87">
        <v>1.3340000000000003</v>
      </c>
      <c r="G693" s="87"/>
      <c r="H693" s="47"/>
      <c r="I693" s="120">
        <v>0</v>
      </c>
      <c r="J693" s="120">
        <v>0</v>
      </c>
    </row>
    <row r="694" spans="1:10" ht="15" customHeight="1">
      <c r="A694" s="46" t="s">
        <v>1519</v>
      </c>
      <c r="B694" s="46" t="s">
        <v>1520</v>
      </c>
      <c r="C694" s="47">
        <v>147.96440000000001</v>
      </c>
      <c r="D694" s="87" t="s">
        <v>1129</v>
      </c>
      <c r="E694" s="87" t="s">
        <v>1129</v>
      </c>
      <c r="F694" s="87">
        <v>0.71160000000000001</v>
      </c>
      <c r="G694" s="87"/>
      <c r="H694" s="47"/>
      <c r="I694" s="120">
        <v>0</v>
      </c>
      <c r="J694" s="120">
        <v>0</v>
      </c>
    </row>
    <row r="695" spans="1:10" ht="15" customHeight="1">
      <c r="A695" s="46" t="s">
        <v>1515</v>
      </c>
      <c r="B695" s="46" t="s">
        <v>1516</v>
      </c>
      <c r="C695" s="47">
        <v>147.96440000000001</v>
      </c>
      <c r="D695" s="87" t="s">
        <v>1132</v>
      </c>
      <c r="E695" s="87" t="s">
        <v>1132</v>
      </c>
      <c r="F695" s="87">
        <v>0.75600000000000001</v>
      </c>
      <c r="G695" s="87"/>
      <c r="H695" s="47"/>
      <c r="I695" s="120">
        <v>0</v>
      </c>
      <c r="J695" s="120">
        <v>0</v>
      </c>
    </row>
    <row r="696" spans="1:10" ht="15" customHeight="1">
      <c r="A696" s="46" t="s">
        <v>1615</v>
      </c>
      <c r="B696" s="46" t="s">
        <v>1616</v>
      </c>
      <c r="C696" s="47">
        <v>16.946000000000002</v>
      </c>
      <c r="D696" s="87" t="s">
        <v>1135</v>
      </c>
      <c r="E696" s="87" t="s">
        <v>1135</v>
      </c>
      <c r="F696" s="87">
        <v>1.0671999999999999</v>
      </c>
      <c r="G696" s="87"/>
      <c r="H696" s="47"/>
      <c r="I696" s="120">
        <v>0</v>
      </c>
      <c r="J696" s="120">
        <v>0</v>
      </c>
    </row>
    <row r="697" spans="1:10" ht="15" customHeight="1">
      <c r="A697" s="46" t="s">
        <v>1612</v>
      </c>
      <c r="B697" s="46" t="s">
        <v>1613</v>
      </c>
      <c r="C697" s="47">
        <v>3.5333999999999999</v>
      </c>
      <c r="D697" s="87" t="s">
        <v>1138</v>
      </c>
      <c r="E697" s="87" t="s">
        <v>1138</v>
      </c>
      <c r="F697" s="87">
        <v>1.3340000000000003</v>
      </c>
      <c r="G697" s="87"/>
      <c r="H697" s="47"/>
      <c r="I697" s="120">
        <v>137</v>
      </c>
      <c r="J697" s="120">
        <v>0</v>
      </c>
    </row>
    <row r="698" spans="1:10" ht="15" customHeight="1">
      <c r="A698" s="46" t="s">
        <v>1609</v>
      </c>
      <c r="B698" s="46" t="s">
        <v>1610</v>
      </c>
      <c r="C698" s="47">
        <v>25.405200000000001</v>
      </c>
      <c r="D698" s="87" t="s">
        <v>1141</v>
      </c>
      <c r="E698" s="87" t="s">
        <v>1141</v>
      </c>
      <c r="F698" s="87">
        <v>1.0671999999999999</v>
      </c>
      <c r="G698" s="87"/>
      <c r="H698" s="47"/>
      <c r="I698" s="120">
        <v>0</v>
      </c>
      <c r="J698" s="120">
        <v>0</v>
      </c>
    </row>
    <row r="699" spans="1:10" ht="15" customHeight="1">
      <c r="A699" s="46" t="s">
        <v>1631</v>
      </c>
      <c r="B699" s="46" t="s">
        <v>31966</v>
      </c>
      <c r="C699" s="47">
        <v>444.70100000000002</v>
      </c>
      <c r="D699" s="87" t="s">
        <v>1144</v>
      </c>
      <c r="E699" s="87" t="s">
        <v>1144</v>
      </c>
      <c r="F699" s="87">
        <v>32.4876</v>
      </c>
      <c r="G699" s="87"/>
      <c r="H699" s="47"/>
      <c r="I699" s="120">
        <v>3</v>
      </c>
      <c r="J699" s="120">
        <v>0</v>
      </c>
    </row>
    <row r="700" spans="1:10" ht="15" customHeight="1">
      <c r="A700" s="46" t="s">
        <v>129</v>
      </c>
      <c r="B700" s="46" t="s">
        <v>1629</v>
      </c>
      <c r="C700" s="47">
        <v>444.70100000000002</v>
      </c>
      <c r="D700" s="87" t="s">
        <v>1147</v>
      </c>
      <c r="E700" s="87" t="s">
        <v>1147</v>
      </c>
      <c r="F700" s="87">
        <v>1365.5697300000002</v>
      </c>
      <c r="G700" s="87"/>
      <c r="H700" s="47"/>
      <c r="I700" s="120">
        <v>0</v>
      </c>
      <c r="J700" s="120">
        <v>0</v>
      </c>
    </row>
    <row r="701" spans="1:10" ht="15" customHeight="1">
      <c r="A701" s="46" t="s">
        <v>1625</v>
      </c>
      <c r="B701" s="46" t="s">
        <v>1626</v>
      </c>
      <c r="C701" s="47">
        <v>414.74860000000001</v>
      </c>
      <c r="D701" s="87" t="s">
        <v>1150</v>
      </c>
      <c r="E701" s="87" t="s">
        <v>1150</v>
      </c>
      <c r="F701" s="87">
        <v>1.3342000000000003</v>
      </c>
      <c r="G701" s="87"/>
      <c r="H701" s="47"/>
      <c r="I701" s="120">
        <v>46</v>
      </c>
      <c r="J701" s="120">
        <v>0</v>
      </c>
    </row>
    <row r="702" spans="1:10" ht="15" customHeight="1">
      <c r="A702" s="46" t="s">
        <v>1621</v>
      </c>
      <c r="B702" s="46" t="s">
        <v>1622</v>
      </c>
      <c r="C702" s="47">
        <v>482.76</v>
      </c>
      <c r="D702" s="87" t="s">
        <v>1153</v>
      </c>
      <c r="E702" s="87" t="s">
        <v>1153</v>
      </c>
      <c r="F702" s="87">
        <v>72.921000000000006</v>
      </c>
      <c r="G702" s="87"/>
      <c r="H702" s="47"/>
      <c r="I702" s="120">
        <v>0</v>
      </c>
      <c r="J702" s="120">
        <v>0</v>
      </c>
    </row>
    <row r="703" spans="1:10" ht="15" customHeight="1">
      <c r="A703" s="46" t="s">
        <v>1452</v>
      </c>
      <c r="B703" s="46" t="s">
        <v>1453</v>
      </c>
      <c r="C703" s="47">
        <v>0.37359999999999999</v>
      </c>
      <c r="D703" s="87" t="s">
        <v>1159</v>
      </c>
      <c r="E703" s="87" t="s">
        <v>1159</v>
      </c>
      <c r="F703" s="87">
        <v>86.467499999999987</v>
      </c>
      <c r="G703" s="87"/>
      <c r="H703" s="47"/>
      <c r="I703" s="120">
        <v>0</v>
      </c>
      <c r="J703" s="120">
        <v>0</v>
      </c>
    </row>
    <row r="704" spans="1:10" ht="15" customHeight="1">
      <c r="A704" s="46" t="s">
        <v>1682</v>
      </c>
      <c r="B704" s="46" t="s">
        <v>31969</v>
      </c>
      <c r="C704" s="47">
        <v>3.6688000000000001</v>
      </c>
      <c r="D704" s="87" t="s">
        <v>1163</v>
      </c>
      <c r="E704" s="87" t="s">
        <v>1159</v>
      </c>
      <c r="F704" s="87">
        <v>76.860000000000014</v>
      </c>
      <c r="G704" s="87"/>
      <c r="H704" s="47"/>
      <c r="I704" s="120">
        <v>18</v>
      </c>
      <c r="J704" s="120">
        <v>0</v>
      </c>
    </row>
    <row r="705" spans="1:10" ht="15" customHeight="1">
      <c r="A705" s="46" t="s">
        <v>1680</v>
      </c>
      <c r="B705" s="46" t="s">
        <v>31968</v>
      </c>
      <c r="C705" s="47">
        <v>4.0481999999999996</v>
      </c>
      <c r="D705" s="87" t="s">
        <v>1165</v>
      </c>
      <c r="E705" s="87" t="s">
        <v>1159</v>
      </c>
      <c r="F705" s="87">
        <v>71.095500000000001</v>
      </c>
      <c r="G705" s="87"/>
      <c r="H705" s="47"/>
      <c r="I705" s="120">
        <v>5</v>
      </c>
      <c r="J705" s="120">
        <v>0</v>
      </c>
    </row>
    <row r="706" spans="1:10" ht="15" customHeight="1">
      <c r="A706" s="46" t="s">
        <v>1677</v>
      </c>
      <c r="B706" s="46" t="s">
        <v>1678</v>
      </c>
      <c r="C706" s="47">
        <v>1.7307999999999999</v>
      </c>
      <c r="D706" s="87" t="s">
        <v>1167</v>
      </c>
      <c r="E706" s="87" t="s">
        <v>1159</v>
      </c>
      <c r="F706" s="87">
        <v>80.703000000000017</v>
      </c>
      <c r="G706" s="87"/>
      <c r="H706" s="47"/>
      <c r="I706" s="120">
        <v>15</v>
      </c>
      <c r="J706" s="120">
        <v>0</v>
      </c>
    </row>
    <row r="707" spans="1:10" ht="15" customHeight="1">
      <c r="A707" s="46" t="s">
        <v>1674</v>
      </c>
      <c r="B707" s="46" t="s">
        <v>1675</v>
      </c>
      <c r="C707" s="47">
        <v>2.6415999999999999</v>
      </c>
      <c r="D707" s="87" t="s">
        <v>1170</v>
      </c>
      <c r="E707" s="87" t="s">
        <v>1170</v>
      </c>
      <c r="F707" s="87">
        <v>68.039999999999992</v>
      </c>
      <c r="G707" s="87"/>
      <c r="H707" s="47"/>
      <c r="I707" s="120">
        <v>2</v>
      </c>
      <c r="J707" s="120">
        <v>0</v>
      </c>
    </row>
    <row r="708" spans="1:10" ht="15" customHeight="1">
      <c r="A708" s="46" t="s">
        <v>1671</v>
      </c>
      <c r="B708" s="46" t="s">
        <v>1672</v>
      </c>
      <c r="C708" s="47">
        <v>2.1859999999999999</v>
      </c>
      <c r="D708" s="87" t="s">
        <v>1172</v>
      </c>
      <c r="E708" s="87" t="s">
        <v>1170</v>
      </c>
      <c r="F708" s="87">
        <v>60.480000000000004</v>
      </c>
      <c r="G708" s="87"/>
      <c r="H708" s="47"/>
      <c r="I708" s="120">
        <v>0</v>
      </c>
      <c r="J708" s="120">
        <v>0</v>
      </c>
    </row>
    <row r="709" spans="1:10" ht="15" customHeight="1">
      <c r="A709" s="46" t="s">
        <v>1668</v>
      </c>
      <c r="B709" s="46" t="s">
        <v>1669</v>
      </c>
      <c r="C709" s="47">
        <v>2.5506000000000002</v>
      </c>
      <c r="D709" s="87" t="s">
        <v>1174</v>
      </c>
      <c r="E709" s="87" t="s">
        <v>1170</v>
      </c>
      <c r="F709" s="87">
        <v>55.943999999999988</v>
      </c>
      <c r="G709" s="87"/>
      <c r="H709" s="47"/>
      <c r="I709" s="120">
        <v>0</v>
      </c>
      <c r="J709" s="120">
        <v>0</v>
      </c>
    </row>
    <row r="710" spans="1:10" ht="15" customHeight="1">
      <c r="A710" s="46" t="s">
        <v>1659</v>
      </c>
      <c r="B710" s="46" t="s">
        <v>1660</v>
      </c>
      <c r="C710" s="47">
        <v>0.33019999999999999</v>
      </c>
      <c r="D710" s="87" t="s">
        <v>1176</v>
      </c>
      <c r="E710" s="87" t="s">
        <v>1170</v>
      </c>
      <c r="F710" s="87">
        <v>63.504000000000005</v>
      </c>
      <c r="G710" s="87"/>
      <c r="H710" s="47"/>
      <c r="I710" s="120">
        <v>832</v>
      </c>
      <c r="J710" s="120">
        <v>0</v>
      </c>
    </row>
    <row r="711" spans="1:10" ht="15" customHeight="1">
      <c r="A711" s="46" t="s">
        <v>1656</v>
      </c>
      <c r="B711" s="46" t="s">
        <v>1657</v>
      </c>
      <c r="C711" s="47">
        <v>3.7951999999999999</v>
      </c>
      <c r="D711" s="87" t="s">
        <v>1179</v>
      </c>
      <c r="E711" s="87" t="s">
        <v>1179</v>
      </c>
      <c r="F711" s="87">
        <v>91.003500000000003</v>
      </c>
      <c r="G711" s="87"/>
      <c r="H711" s="47"/>
      <c r="I711" s="120">
        <v>574</v>
      </c>
      <c r="J711" s="120">
        <v>0</v>
      </c>
    </row>
    <row r="712" spans="1:10" ht="15" customHeight="1">
      <c r="A712" s="46" t="s">
        <v>1653</v>
      </c>
      <c r="B712" s="46" t="s">
        <v>1654</v>
      </c>
      <c r="C712" s="47">
        <v>4.782</v>
      </c>
      <c r="D712" s="87" t="s">
        <v>1181</v>
      </c>
      <c r="E712" s="87" t="s">
        <v>1179</v>
      </c>
      <c r="F712" s="87">
        <v>80.89200000000001</v>
      </c>
      <c r="G712" s="87"/>
      <c r="H712" s="47"/>
      <c r="I712" s="120">
        <v>0</v>
      </c>
      <c r="J712" s="120">
        <v>0</v>
      </c>
    </row>
    <row r="713" spans="1:10" ht="15" customHeight="1">
      <c r="A713" s="46" t="s">
        <v>1665</v>
      </c>
      <c r="B713" s="46" t="s">
        <v>1666</v>
      </c>
      <c r="C713" s="47">
        <v>8.0158000000000005</v>
      </c>
      <c r="D713" s="87" t="s">
        <v>1183</v>
      </c>
      <c r="E713" s="87" t="s">
        <v>1179</v>
      </c>
      <c r="F713" s="87">
        <v>74.825100000000006</v>
      </c>
      <c r="G713" s="87"/>
      <c r="H713" s="47"/>
      <c r="I713" s="120">
        <v>10</v>
      </c>
      <c r="J713" s="120">
        <v>0</v>
      </c>
    </row>
    <row r="714" spans="1:10" ht="15" customHeight="1">
      <c r="A714" s="46" t="s">
        <v>1650</v>
      </c>
      <c r="B714" s="46" t="s">
        <v>1651</v>
      </c>
      <c r="C714" s="47">
        <v>0.7288</v>
      </c>
      <c r="D714" s="87" t="s">
        <v>1185</v>
      </c>
      <c r="E714" s="87" t="s">
        <v>1179</v>
      </c>
      <c r="F714" s="87">
        <v>84.936600000000013</v>
      </c>
      <c r="G714" s="87"/>
      <c r="H714" s="47"/>
      <c r="I714" s="120">
        <v>2608</v>
      </c>
      <c r="J714" s="120">
        <v>0</v>
      </c>
    </row>
    <row r="715" spans="1:10" ht="15" customHeight="1">
      <c r="A715" s="46" t="s">
        <v>1648</v>
      </c>
      <c r="B715" s="46" t="s">
        <v>31967</v>
      </c>
      <c r="C715" s="47">
        <v>2.9148000000000001</v>
      </c>
      <c r="D715" s="87" t="s">
        <v>275</v>
      </c>
      <c r="E715" s="87" t="s">
        <v>275</v>
      </c>
      <c r="F715" s="87">
        <v>10.08</v>
      </c>
      <c r="G715" s="87"/>
      <c r="H715" s="47"/>
      <c r="I715" s="120">
        <v>0</v>
      </c>
      <c r="J715" s="120">
        <v>0</v>
      </c>
    </row>
    <row r="716" spans="1:10" ht="15" customHeight="1">
      <c r="A716" s="46" t="s">
        <v>1645</v>
      </c>
      <c r="B716" s="46" t="s">
        <v>1646</v>
      </c>
      <c r="C716" s="47">
        <v>0.79700000000000004</v>
      </c>
      <c r="D716" s="87" t="s">
        <v>62</v>
      </c>
      <c r="E716" s="87" t="s">
        <v>62</v>
      </c>
      <c r="F716" s="87">
        <v>12.600000000000001</v>
      </c>
      <c r="G716" s="87"/>
      <c r="H716" s="47"/>
      <c r="I716" s="120">
        <v>90</v>
      </c>
      <c r="J716" s="120">
        <v>0</v>
      </c>
    </row>
    <row r="717" spans="1:10" ht="15" customHeight="1">
      <c r="A717" s="46" t="s">
        <v>1642</v>
      </c>
      <c r="B717" s="46" t="s">
        <v>1643</v>
      </c>
      <c r="C717" s="47">
        <v>0.7742</v>
      </c>
      <c r="D717" s="87" t="s">
        <v>60</v>
      </c>
      <c r="E717" s="87" t="s">
        <v>60</v>
      </c>
      <c r="F717" s="87">
        <v>15.120000000000001</v>
      </c>
      <c r="G717" s="87"/>
      <c r="H717" s="47"/>
      <c r="I717" s="120">
        <v>914</v>
      </c>
      <c r="J717" s="120">
        <v>0</v>
      </c>
    </row>
    <row r="718" spans="1:10" ht="15" customHeight="1">
      <c r="A718" s="46" t="s">
        <v>1639</v>
      </c>
      <c r="B718" s="46" t="s">
        <v>1640</v>
      </c>
      <c r="C718" s="47">
        <v>0.95640000000000003</v>
      </c>
      <c r="D718" s="87" t="s">
        <v>57</v>
      </c>
      <c r="E718" s="87" t="s">
        <v>57</v>
      </c>
      <c r="F718" s="87">
        <v>12.600000000000001</v>
      </c>
      <c r="G718" s="87"/>
      <c r="H718" s="47"/>
      <c r="I718" s="120">
        <v>0</v>
      </c>
      <c r="J718" s="120">
        <v>0</v>
      </c>
    </row>
    <row r="719" spans="1:10" ht="15" customHeight="1">
      <c r="A719" s="46" t="s">
        <v>1636</v>
      </c>
      <c r="B719" s="46" t="s">
        <v>1637</v>
      </c>
      <c r="C719" s="47">
        <v>7.5518000000000001</v>
      </c>
      <c r="D719" s="87" t="s">
        <v>54</v>
      </c>
      <c r="E719" s="87" t="s">
        <v>54</v>
      </c>
      <c r="F719" s="87">
        <v>10.08</v>
      </c>
      <c r="G719" s="87"/>
      <c r="H719" s="47"/>
      <c r="I719" s="120">
        <v>4</v>
      </c>
      <c r="J719" s="120">
        <v>0</v>
      </c>
    </row>
    <row r="720" spans="1:10" ht="15" customHeight="1">
      <c r="A720" s="46" t="s">
        <v>1633</v>
      </c>
      <c r="B720" s="46" t="s">
        <v>1634</v>
      </c>
      <c r="C720" s="47">
        <v>9.7826000000000004</v>
      </c>
      <c r="D720" s="87" t="s">
        <v>1224</v>
      </c>
      <c r="E720" s="87" t="s">
        <v>1224</v>
      </c>
      <c r="F720" s="87">
        <v>21.025999999999996</v>
      </c>
      <c r="G720" s="87"/>
      <c r="H720" s="47"/>
      <c r="I720" s="120">
        <v>126</v>
      </c>
      <c r="J720" s="120">
        <v>0</v>
      </c>
    </row>
    <row r="721" spans="1:10" ht="15" customHeight="1">
      <c r="A721" s="46" t="s">
        <v>1684</v>
      </c>
      <c r="B721" s="46" t="s">
        <v>31974</v>
      </c>
      <c r="C721" s="47">
        <v>2.2772000000000001</v>
      </c>
      <c r="D721" s="87" t="s">
        <v>1227</v>
      </c>
      <c r="E721" s="87" t="s">
        <v>1227</v>
      </c>
      <c r="F721" s="87">
        <v>37.345599999999997</v>
      </c>
      <c r="G721" s="87"/>
      <c r="H721" s="47"/>
      <c r="I721" s="120">
        <v>3</v>
      </c>
      <c r="J721" s="120">
        <v>0</v>
      </c>
    </row>
    <row r="722" spans="1:10" ht="15" customHeight="1">
      <c r="A722" s="46" t="s">
        <v>31972</v>
      </c>
      <c r="B722" s="46" t="s">
        <v>31973</v>
      </c>
      <c r="C722" s="47">
        <v>13.8308</v>
      </c>
      <c r="D722" s="87" t="s">
        <v>26467</v>
      </c>
      <c r="E722" s="87" t="s">
        <v>26467</v>
      </c>
      <c r="F722" s="87">
        <v>0.378</v>
      </c>
      <c r="G722" s="87"/>
      <c r="H722" s="47"/>
      <c r="I722" s="120">
        <v>610</v>
      </c>
      <c r="J722" s="120">
        <v>0</v>
      </c>
    </row>
    <row r="723" spans="1:10" ht="15" customHeight="1">
      <c r="A723" s="46" t="s">
        <v>31970</v>
      </c>
      <c r="B723" s="46" t="s">
        <v>31971</v>
      </c>
      <c r="C723" s="47">
        <v>12.9504</v>
      </c>
      <c r="D723" s="87" t="s">
        <v>26465</v>
      </c>
      <c r="E723" s="87" t="s">
        <v>26465</v>
      </c>
      <c r="F723" s="87">
        <v>0.3024</v>
      </c>
      <c r="G723" s="87"/>
      <c r="H723" s="47"/>
      <c r="I723" s="120">
        <v>50</v>
      </c>
      <c r="J723" s="120">
        <v>0</v>
      </c>
    </row>
    <row r="724" spans="1:10" ht="15" customHeight="1">
      <c r="A724" s="46" t="s">
        <v>1741</v>
      </c>
      <c r="B724" s="46" t="s">
        <v>1742</v>
      </c>
      <c r="C724" s="47">
        <v>0.32219999999999999</v>
      </c>
      <c r="D724" s="87" t="s">
        <v>26464</v>
      </c>
      <c r="E724" s="87" t="s">
        <v>26464</v>
      </c>
      <c r="F724" s="87">
        <v>0.4536</v>
      </c>
      <c r="G724" s="87"/>
      <c r="H724" s="47"/>
      <c r="I724" s="120">
        <v>0</v>
      </c>
      <c r="J724" s="120">
        <v>0</v>
      </c>
    </row>
    <row r="725" spans="1:10" ht="15" customHeight="1">
      <c r="A725" s="46" t="s">
        <v>1738</v>
      </c>
      <c r="B725" s="46" t="s">
        <v>1739</v>
      </c>
      <c r="C725" s="47">
        <v>0.25040000000000001</v>
      </c>
      <c r="D725" s="87" t="s">
        <v>26462</v>
      </c>
      <c r="E725" s="87" t="s">
        <v>26462</v>
      </c>
      <c r="F725" s="87">
        <v>0.69400799999999996</v>
      </c>
      <c r="G725" s="87"/>
      <c r="H725" s="47"/>
      <c r="I725" s="120">
        <v>0</v>
      </c>
      <c r="J725" s="120">
        <v>0</v>
      </c>
    </row>
    <row r="726" spans="1:10" ht="15" customHeight="1">
      <c r="A726" s="46" t="s">
        <v>1735</v>
      </c>
      <c r="B726" s="46" t="s">
        <v>1736</v>
      </c>
      <c r="C726" s="47">
        <v>2.1859999999999999</v>
      </c>
      <c r="D726" s="87" t="s">
        <v>1229</v>
      </c>
      <c r="E726" s="87" t="s">
        <v>1229</v>
      </c>
      <c r="F726" s="87">
        <v>63.254599999999996</v>
      </c>
      <c r="G726" s="87"/>
      <c r="H726" s="47"/>
      <c r="I726" s="120">
        <v>0</v>
      </c>
      <c r="J726" s="120">
        <v>0</v>
      </c>
    </row>
    <row r="727" spans="1:10" ht="15" customHeight="1">
      <c r="A727" s="46" t="s">
        <v>1733</v>
      </c>
      <c r="B727" s="46" t="s">
        <v>31975</v>
      </c>
      <c r="C727" s="47">
        <v>0.2278</v>
      </c>
      <c r="D727" s="87" t="s">
        <v>1231</v>
      </c>
      <c r="E727" s="87" t="s">
        <v>1231</v>
      </c>
      <c r="F727" s="87">
        <v>63.254599999999996</v>
      </c>
      <c r="G727" s="87"/>
      <c r="H727" s="47"/>
      <c r="I727" s="120">
        <v>180</v>
      </c>
      <c r="J727" s="120">
        <v>0</v>
      </c>
    </row>
    <row r="728" spans="1:10" ht="15" customHeight="1">
      <c r="A728" s="46" t="s">
        <v>1730</v>
      </c>
      <c r="B728" s="46" t="s">
        <v>1731</v>
      </c>
      <c r="C728" s="47">
        <v>0.4496</v>
      </c>
      <c r="D728" s="87" t="s">
        <v>1231</v>
      </c>
      <c r="E728" s="87" t="s">
        <v>1231</v>
      </c>
      <c r="F728" s="87">
        <v>63.254599999999996</v>
      </c>
      <c r="G728" s="87"/>
      <c r="H728" s="47"/>
      <c r="I728" s="120">
        <v>0</v>
      </c>
      <c r="J728" s="120">
        <v>0</v>
      </c>
    </row>
    <row r="729" spans="1:10" ht="15" customHeight="1">
      <c r="A729" s="46" t="s">
        <v>1727</v>
      </c>
      <c r="B729" s="46" t="s">
        <v>1728</v>
      </c>
      <c r="C729" s="47">
        <v>1.7134</v>
      </c>
      <c r="D729" s="87" t="s">
        <v>30520</v>
      </c>
      <c r="E729" s="87" t="s">
        <v>30520</v>
      </c>
      <c r="F729" s="87">
        <v>2.3083200000000001</v>
      </c>
      <c r="G729" s="87"/>
      <c r="H729" s="47"/>
      <c r="I729" s="120">
        <v>0</v>
      </c>
      <c r="J729" s="120">
        <v>0</v>
      </c>
    </row>
    <row r="730" spans="1:10" ht="15" customHeight="1">
      <c r="A730" s="46" t="s">
        <v>1724</v>
      </c>
      <c r="B730" s="46" t="s">
        <v>1725</v>
      </c>
      <c r="C730" s="47">
        <v>1.7134</v>
      </c>
      <c r="D730" s="87" t="s">
        <v>30516</v>
      </c>
      <c r="E730" s="87" t="s">
        <v>30516</v>
      </c>
      <c r="F730" s="87">
        <v>1.827</v>
      </c>
      <c r="G730" s="87"/>
      <c r="H730" s="47"/>
      <c r="I730" s="120">
        <v>0</v>
      </c>
      <c r="J730" s="120">
        <v>0</v>
      </c>
    </row>
    <row r="731" spans="1:10" ht="15" customHeight="1">
      <c r="A731" s="46" t="s">
        <v>1721</v>
      </c>
      <c r="B731" s="46" t="s">
        <v>1722</v>
      </c>
      <c r="C731" s="47">
        <v>1.7134</v>
      </c>
      <c r="D731" s="87" t="s">
        <v>35397</v>
      </c>
      <c r="E731" s="87" t="s">
        <v>35397</v>
      </c>
      <c r="F731" s="87">
        <v>176.86024668992661</v>
      </c>
      <c r="G731" s="87"/>
      <c r="H731" s="47"/>
      <c r="I731" s="120">
        <v>0</v>
      </c>
      <c r="J731" s="120">
        <v>0</v>
      </c>
    </row>
    <row r="732" spans="1:10" ht="15" customHeight="1">
      <c r="A732" s="46" t="s">
        <v>1718</v>
      </c>
      <c r="B732" s="46" t="s">
        <v>1719</v>
      </c>
      <c r="C732" s="47">
        <v>1.7134</v>
      </c>
      <c r="D732" s="87" t="s">
        <v>35399</v>
      </c>
      <c r="E732" s="87" t="s">
        <v>35399</v>
      </c>
      <c r="F732" s="87">
        <v>201.15006597781354</v>
      </c>
      <c r="G732" s="87"/>
      <c r="H732" s="47"/>
      <c r="I732" s="120">
        <v>0</v>
      </c>
      <c r="J732" s="120">
        <v>0</v>
      </c>
    </row>
    <row r="733" spans="1:10" ht="15" customHeight="1">
      <c r="A733" s="46" t="s">
        <v>1716</v>
      </c>
      <c r="B733" s="46" t="s">
        <v>31976</v>
      </c>
      <c r="C733" s="47">
        <v>0.10539999999999999</v>
      </c>
      <c r="D733" s="87" t="s">
        <v>1236</v>
      </c>
      <c r="E733" s="87" t="s">
        <v>1236</v>
      </c>
      <c r="F733" s="87">
        <v>52.628</v>
      </c>
      <c r="G733" s="87"/>
      <c r="H733" s="47"/>
      <c r="I733" s="120">
        <v>3507</v>
      </c>
      <c r="J733" s="120">
        <v>0</v>
      </c>
    </row>
    <row r="734" spans="1:10" ht="15" customHeight="1">
      <c r="A734" s="46" t="s">
        <v>1713</v>
      </c>
      <c r="B734" s="46" t="s">
        <v>1714</v>
      </c>
      <c r="C734" s="47">
        <v>0.2984</v>
      </c>
      <c r="D734" s="87" t="s">
        <v>1238</v>
      </c>
      <c r="E734" s="87" t="s">
        <v>1238</v>
      </c>
      <c r="F734" s="87">
        <v>19.160820000000001</v>
      </c>
      <c r="G734" s="87"/>
      <c r="H734" s="47"/>
      <c r="I734" s="120">
        <v>608</v>
      </c>
      <c r="J734" s="120">
        <v>0</v>
      </c>
    </row>
    <row r="735" spans="1:10" ht="15" customHeight="1">
      <c r="A735" s="46" t="s">
        <v>1760</v>
      </c>
      <c r="B735" s="46" t="s">
        <v>31980</v>
      </c>
      <c r="C735" s="47">
        <v>50.6038</v>
      </c>
      <c r="D735" s="87" t="s">
        <v>1241</v>
      </c>
      <c r="E735" s="87" t="s">
        <v>1241</v>
      </c>
      <c r="F735" s="87">
        <v>20.279699999999998</v>
      </c>
      <c r="G735" s="87"/>
      <c r="H735" s="47"/>
      <c r="I735" s="120">
        <v>1</v>
      </c>
      <c r="J735" s="120">
        <v>0</v>
      </c>
    </row>
    <row r="736" spans="1:10" ht="15" customHeight="1">
      <c r="A736" s="46" t="s">
        <v>1758</v>
      </c>
      <c r="B736" s="46" t="s">
        <v>31977</v>
      </c>
      <c r="C736" s="47">
        <v>50.6038</v>
      </c>
      <c r="D736" s="87" t="s">
        <v>1244</v>
      </c>
      <c r="E736" s="87" t="s">
        <v>1244</v>
      </c>
      <c r="F736" s="87">
        <v>21.934710000000003</v>
      </c>
      <c r="G736" s="87"/>
      <c r="H736" s="47"/>
      <c r="I736" s="120">
        <v>0</v>
      </c>
      <c r="J736" s="120">
        <v>0</v>
      </c>
    </row>
    <row r="737" spans="1:10" ht="15" customHeight="1">
      <c r="A737" s="46" t="s">
        <v>1756</v>
      </c>
      <c r="B737" s="46" t="s">
        <v>31978</v>
      </c>
      <c r="C737" s="47">
        <v>137.8954</v>
      </c>
      <c r="D737" s="87" t="s">
        <v>1247</v>
      </c>
      <c r="E737" s="87" t="s">
        <v>1247</v>
      </c>
      <c r="F737" s="87">
        <v>23.496479999999998</v>
      </c>
      <c r="G737" s="87"/>
      <c r="H737" s="47"/>
      <c r="I737" s="120">
        <v>0</v>
      </c>
      <c r="J737" s="120">
        <v>0</v>
      </c>
    </row>
    <row r="738" spans="1:10" ht="15" customHeight="1">
      <c r="A738" s="46" t="s">
        <v>1754</v>
      </c>
      <c r="B738" s="46" t="s">
        <v>31984</v>
      </c>
      <c r="C738" s="47">
        <v>177.11320000000001</v>
      </c>
      <c r="D738" s="87" t="s">
        <v>1250</v>
      </c>
      <c r="E738" s="87" t="s">
        <v>1250</v>
      </c>
      <c r="F738" s="87">
        <v>25.384590000000003</v>
      </c>
      <c r="G738" s="87"/>
      <c r="H738" s="47"/>
      <c r="I738" s="120">
        <v>4</v>
      </c>
      <c r="J738" s="120">
        <v>0</v>
      </c>
    </row>
    <row r="739" spans="1:10" ht="15" customHeight="1">
      <c r="A739" s="46" t="s">
        <v>1752</v>
      </c>
      <c r="B739" s="46" t="s">
        <v>31983</v>
      </c>
      <c r="C739" s="47">
        <v>215.066</v>
      </c>
      <c r="D739" s="87" t="s">
        <v>35264</v>
      </c>
      <c r="E739" s="87" t="s">
        <v>35264</v>
      </c>
      <c r="F739" s="87">
        <v>17.070199999999996</v>
      </c>
      <c r="G739" s="87"/>
      <c r="H739" s="47"/>
      <c r="I739" s="120">
        <v>2</v>
      </c>
      <c r="J739" s="120">
        <v>0</v>
      </c>
    </row>
    <row r="740" spans="1:10" ht="15" customHeight="1">
      <c r="A740" s="46" t="s">
        <v>1750</v>
      </c>
      <c r="B740" s="46" t="s">
        <v>31981</v>
      </c>
      <c r="C740" s="47">
        <v>150.5462</v>
      </c>
      <c r="D740" s="87" t="s">
        <v>26437</v>
      </c>
      <c r="E740" s="87" t="s">
        <v>26437</v>
      </c>
      <c r="F740" s="87">
        <v>1.9908000000000001</v>
      </c>
      <c r="G740" s="87"/>
      <c r="H740" s="47"/>
      <c r="I740" s="120">
        <v>1</v>
      </c>
      <c r="J740" s="120">
        <v>0</v>
      </c>
    </row>
    <row r="741" spans="1:10" ht="15" customHeight="1">
      <c r="A741" s="46" t="s">
        <v>1748</v>
      </c>
      <c r="B741" s="46" t="s">
        <v>31985</v>
      </c>
      <c r="C741" s="47">
        <v>177.11320000000001</v>
      </c>
      <c r="D741" s="87" t="s">
        <v>26436</v>
      </c>
      <c r="E741" s="87" t="s">
        <v>26436</v>
      </c>
      <c r="F741" s="87">
        <v>3.9715199999999999</v>
      </c>
      <c r="G741" s="87"/>
      <c r="H741" s="47"/>
      <c r="I741" s="120">
        <v>6</v>
      </c>
      <c r="J741" s="120">
        <v>0</v>
      </c>
    </row>
    <row r="742" spans="1:10" ht="15" customHeight="1">
      <c r="A742" s="46" t="s">
        <v>1746</v>
      </c>
      <c r="B742" s="46" t="s">
        <v>31979</v>
      </c>
      <c r="C742" s="47">
        <v>222.6566</v>
      </c>
      <c r="D742" s="87" t="s">
        <v>33890</v>
      </c>
      <c r="E742" s="87" t="s">
        <v>33890</v>
      </c>
      <c r="F742" s="87">
        <v>5.5954080000000008</v>
      </c>
      <c r="G742" s="87"/>
      <c r="H742" s="47"/>
      <c r="I742" s="120">
        <v>0</v>
      </c>
      <c r="J742" s="120">
        <v>0</v>
      </c>
    </row>
    <row r="743" spans="1:10" ht="15" customHeight="1">
      <c r="A743" s="46" t="s">
        <v>1744</v>
      </c>
      <c r="B743" s="46" t="s">
        <v>31982</v>
      </c>
      <c r="C743" s="47">
        <v>268.2</v>
      </c>
      <c r="D743" s="87" t="s">
        <v>30646</v>
      </c>
      <c r="E743" s="87" t="s">
        <v>30646</v>
      </c>
      <c r="F743" s="87">
        <v>1.37592</v>
      </c>
      <c r="G743" s="87"/>
      <c r="H743" s="47"/>
      <c r="I743" s="120">
        <v>1</v>
      </c>
      <c r="J743" s="120">
        <v>0</v>
      </c>
    </row>
    <row r="744" spans="1:10" ht="15" customHeight="1">
      <c r="A744" s="46" t="s">
        <v>1771</v>
      </c>
      <c r="B744" s="46" t="s">
        <v>1772</v>
      </c>
      <c r="C744" s="47">
        <v>50.6038</v>
      </c>
      <c r="D744" s="87" t="s">
        <v>30646</v>
      </c>
      <c r="E744" s="87" t="s">
        <v>30646</v>
      </c>
      <c r="F744" s="87">
        <v>1.37592</v>
      </c>
      <c r="G744" s="87"/>
      <c r="H744" s="47"/>
      <c r="I744" s="120">
        <v>0</v>
      </c>
      <c r="J744" s="120">
        <v>0</v>
      </c>
    </row>
    <row r="745" spans="1:10" ht="15" customHeight="1">
      <c r="A745" s="46" t="s">
        <v>1768</v>
      </c>
      <c r="B745" s="46" t="s">
        <v>1769</v>
      </c>
      <c r="C745" s="47">
        <v>72.945400000000006</v>
      </c>
      <c r="D745" s="87" t="s">
        <v>26740</v>
      </c>
      <c r="E745" s="87" t="s">
        <v>26740</v>
      </c>
      <c r="F745" s="87">
        <v>55.314199999999985</v>
      </c>
      <c r="G745" s="87"/>
      <c r="H745" s="47"/>
      <c r="I745" s="120">
        <v>0</v>
      </c>
      <c r="J745" s="120">
        <v>0</v>
      </c>
    </row>
    <row r="746" spans="1:10" ht="15" customHeight="1">
      <c r="A746" s="46" t="s">
        <v>1765</v>
      </c>
      <c r="B746" s="46" t="s">
        <v>1766</v>
      </c>
      <c r="C746" s="47">
        <v>89.416799999999995</v>
      </c>
      <c r="D746" s="87" t="s">
        <v>26739</v>
      </c>
      <c r="E746" s="87" t="s">
        <v>26739</v>
      </c>
      <c r="F746" s="87">
        <v>92.597199999999987</v>
      </c>
      <c r="G746" s="87"/>
      <c r="H746" s="47"/>
      <c r="I746" s="120">
        <v>0</v>
      </c>
      <c r="J746" s="120">
        <v>0</v>
      </c>
    </row>
    <row r="747" spans="1:10" ht="15" customHeight="1">
      <c r="A747" s="46" t="s">
        <v>1762</v>
      </c>
      <c r="B747" s="46" t="s">
        <v>1763</v>
      </c>
      <c r="C747" s="47">
        <v>108.2414</v>
      </c>
      <c r="D747" s="87" t="s">
        <v>26806</v>
      </c>
      <c r="E747" s="87" t="s">
        <v>26806</v>
      </c>
      <c r="F747" s="87">
        <v>32.879399999999997</v>
      </c>
      <c r="G747" s="87"/>
      <c r="H747" s="47"/>
      <c r="I747" s="120">
        <v>0</v>
      </c>
      <c r="J747" s="120">
        <v>0</v>
      </c>
    </row>
    <row r="748" spans="1:10" ht="15" customHeight="1">
      <c r="A748" s="46" t="s">
        <v>1777</v>
      </c>
      <c r="B748" s="46" t="s">
        <v>1778</v>
      </c>
      <c r="C748" s="47">
        <v>85.575999999999993</v>
      </c>
      <c r="D748" s="87" t="s">
        <v>26803</v>
      </c>
      <c r="E748" s="87" t="s">
        <v>26803</v>
      </c>
      <c r="F748" s="87">
        <v>15.638200000000001</v>
      </c>
      <c r="G748" s="87"/>
      <c r="H748" s="47"/>
      <c r="I748" s="120">
        <v>0</v>
      </c>
      <c r="J748" s="120">
        <v>0</v>
      </c>
    </row>
    <row r="749" spans="1:10" ht="15" customHeight="1">
      <c r="A749" s="46" t="s">
        <v>1774</v>
      </c>
      <c r="B749" s="46" t="s">
        <v>1775</v>
      </c>
      <c r="C749" s="47">
        <v>108.3022</v>
      </c>
      <c r="D749" s="87" t="s">
        <v>26767</v>
      </c>
      <c r="E749" s="87" t="s">
        <v>26767</v>
      </c>
      <c r="F749" s="87">
        <v>30.853000000000002</v>
      </c>
      <c r="G749" s="87"/>
      <c r="H749" s="47"/>
      <c r="I749" s="120">
        <v>1</v>
      </c>
      <c r="J749" s="120">
        <v>0</v>
      </c>
    </row>
    <row r="750" spans="1:10" ht="15" customHeight="1">
      <c r="A750" s="46" t="s">
        <v>1825</v>
      </c>
      <c r="B750" s="46" t="s">
        <v>1826</v>
      </c>
      <c r="C750" s="47">
        <v>9.4276</v>
      </c>
      <c r="D750" s="87" t="s">
        <v>26755</v>
      </c>
      <c r="E750" s="87" t="s">
        <v>26755</v>
      </c>
      <c r="F750" s="87">
        <v>64.457799999999992</v>
      </c>
      <c r="G750" s="87"/>
      <c r="H750" s="47"/>
      <c r="I750" s="120">
        <v>0</v>
      </c>
      <c r="J750" s="120">
        <v>0</v>
      </c>
    </row>
    <row r="751" spans="1:10" ht="15" customHeight="1">
      <c r="A751" s="46" t="s">
        <v>1823</v>
      </c>
      <c r="B751" s="46" t="s">
        <v>1824</v>
      </c>
      <c r="C751" s="47">
        <v>32.386400000000002</v>
      </c>
      <c r="D751" s="87" t="s">
        <v>26795</v>
      </c>
      <c r="E751" s="87" t="s">
        <v>26795</v>
      </c>
      <c r="F751" s="87">
        <v>53.629599999999996</v>
      </c>
      <c r="G751" s="87"/>
      <c r="H751" s="47"/>
      <c r="I751" s="120">
        <v>9</v>
      </c>
      <c r="J751" s="120">
        <v>0</v>
      </c>
    </row>
    <row r="752" spans="1:10" ht="15" customHeight="1">
      <c r="A752" s="46" t="s">
        <v>1820</v>
      </c>
      <c r="B752" s="46" t="s">
        <v>1821</v>
      </c>
      <c r="C752" s="47">
        <v>32.386400000000002</v>
      </c>
      <c r="D752" s="87" t="s">
        <v>26738</v>
      </c>
      <c r="E752" s="87" t="s">
        <v>26738</v>
      </c>
      <c r="F752" s="87">
        <v>52.909399999999991</v>
      </c>
      <c r="G752" s="87"/>
      <c r="H752" s="47"/>
      <c r="I752" s="120">
        <v>12</v>
      </c>
      <c r="J752" s="120">
        <v>0</v>
      </c>
    </row>
    <row r="753" spans="1:10" ht="15" customHeight="1">
      <c r="A753" s="46" t="s">
        <v>1817</v>
      </c>
      <c r="B753" s="46" t="s">
        <v>1818</v>
      </c>
      <c r="C753" s="47">
        <v>32.386400000000002</v>
      </c>
      <c r="D753" s="87" t="s">
        <v>26737</v>
      </c>
      <c r="E753" s="87" t="s">
        <v>26737</v>
      </c>
      <c r="F753" s="87">
        <v>31.264599999999994</v>
      </c>
      <c r="G753" s="87"/>
      <c r="H753" s="47"/>
      <c r="I753" s="120">
        <v>0</v>
      </c>
      <c r="J753" s="120">
        <v>0</v>
      </c>
    </row>
    <row r="754" spans="1:10" ht="15" customHeight="1">
      <c r="A754" s="46" t="s">
        <v>1812</v>
      </c>
      <c r="B754" s="46" t="s">
        <v>1813</v>
      </c>
      <c r="C754" s="47">
        <v>15.940200000000001</v>
      </c>
      <c r="D754" s="87" t="s">
        <v>26790</v>
      </c>
      <c r="E754" s="87" t="s">
        <v>26790</v>
      </c>
      <c r="F754" s="87">
        <v>48.308400000000006</v>
      </c>
      <c r="G754" s="87"/>
      <c r="H754" s="47"/>
      <c r="I754" s="120">
        <v>44</v>
      </c>
      <c r="J754" s="120">
        <v>0</v>
      </c>
    </row>
    <row r="755" spans="1:10" ht="15" customHeight="1">
      <c r="A755" s="46" t="s">
        <v>1809</v>
      </c>
      <c r="B755" s="46" t="s">
        <v>1810</v>
      </c>
      <c r="C755" s="47">
        <v>12.3878</v>
      </c>
      <c r="D755" s="87" t="s">
        <v>26789</v>
      </c>
      <c r="E755" s="87" t="s">
        <v>26789</v>
      </c>
      <c r="F755" s="87">
        <v>42.801400000000001</v>
      </c>
      <c r="G755" s="87"/>
      <c r="H755" s="47"/>
      <c r="I755" s="120">
        <v>21</v>
      </c>
      <c r="J755" s="120">
        <v>0</v>
      </c>
    </row>
    <row r="756" spans="1:10" ht="15" customHeight="1">
      <c r="A756" s="46" t="s">
        <v>1806</v>
      </c>
      <c r="B756" s="46" t="s">
        <v>1807</v>
      </c>
      <c r="C756" s="47">
        <v>0.5282</v>
      </c>
      <c r="D756" s="87" t="s">
        <v>1253</v>
      </c>
      <c r="E756" s="87" t="s">
        <v>1253</v>
      </c>
      <c r="F756" s="87">
        <v>20.279699999999998</v>
      </c>
      <c r="G756" s="87"/>
      <c r="H756" s="47"/>
      <c r="I756" s="120">
        <v>1</v>
      </c>
      <c r="J756" s="120">
        <v>0</v>
      </c>
    </row>
    <row r="757" spans="1:10" ht="15" customHeight="1">
      <c r="A757" s="46" t="s">
        <v>1803</v>
      </c>
      <c r="B757" s="46" t="s">
        <v>1804</v>
      </c>
      <c r="C757" s="47">
        <v>4.1898</v>
      </c>
      <c r="D757" s="87" t="s">
        <v>1256</v>
      </c>
      <c r="E757" s="87" t="s">
        <v>1256</v>
      </c>
      <c r="F757" s="87">
        <v>21.934710000000003</v>
      </c>
      <c r="G757" s="87"/>
      <c r="H757" s="47"/>
      <c r="I757" s="120">
        <v>0</v>
      </c>
      <c r="J757" s="120">
        <v>0</v>
      </c>
    </row>
    <row r="758" spans="1:10" ht="15" customHeight="1">
      <c r="A758" s="46" t="s">
        <v>1800</v>
      </c>
      <c r="B758" s="46" t="s">
        <v>1801</v>
      </c>
      <c r="C758" s="47">
        <v>4.1898</v>
      </c>
      <c r="D758" s="87" t="s">
        <v>1259</v>
      </c>
      <c r="E758" s="87" t="s">
        <v>1259</v>
      </c>
      <c r="F758" s="87">
        <v>23.496479999999998</v>
      </c>
      <c r="G758" s="87"/>
      <c r="H758" s="47"/>
      <c r="I758" s="120">
        <v>6</v>
      </c>
      <c r="J758" s="120">
        <v>0</v>
      </c>
    </row>
    <row r="759" spans="1:10" ht="15" customHeight="1">
      <c r="A759" s="46" t="s">
        <v>1797</v>
      </c>
      <c r="B759" s="46" t="s">
        <v>1798</v>
      </c>
      <c r="C759" s="47">
        <v>4.2809999999999997</v>
      </c>
      <c r="D759" s="87" t="s">
        <v>26744</v>
      </c>
      <c r="E759" s="87" t="s">
        <v>26744</v>
      </c>
      <c r="F759" s="87">
        <v>31.392399999999995</v>
      </c>
      <c r="G759" s="87"/>
      <c r="H759" s="47"/>
      <c r="I759" s="120">
        <v>0</v>
      </c>
      <c r="J759" s="120">
        <v>0</v>
      </c>
    </row>
    <row r="760" spans="1:10" ht="15" customHeight="1">
      <c r="A760" s="46" t="s">
        <v>1794</v>
      </c>
      <c r="B760" s="46" t="s">
        <v>1795</v>
      </c>
      <c r="C760" s="47">
        <v>4.7363999999999997</v>
      </c>
      <c r="D760" s="87" t="s">
        <v>1262</v>
      </c>
      <c r="E760" s="87" t="s">
        <v>1262</v>
      </c>
      <c r="F760" s="87">
        <v>25.384590000000003</v>
      </c>
      <c r="G760" s="87"/>
      <c r="H760" s="47"/>
      <c r="I760" s="120">
        <v>4</v>
      </c>
      <c r="J760" s="120">
        <v>0</v>
      </c>
    </row>
    <row r="761" spans="1:10" ht="15" customHeight="1">
      <c r="A761" s="46" t="s">
        <v>1791</v>
      </c>
      <c r="B761" s="46" t="s">
        <v>1792</v>
      </c>
      <c r="C761" s="47">
        <v>8.0158000000000005</v>
      </c>
      <c r="D761" s="87" t="s">
        <v>30642</v>
      </c>
      <c r="E761" s="87" t="s">
        <v>30642</v>
      </c>
      <c r="F761" s="87">
        <v>0.17463600000000001</v>
      </c>
      <c r="G761" s="87"/>
      <c r="H761" s="47"/>
      <c r="I761" s="120">
        <v>78</v>
      </c>
      <c r="J761" s="120">
        <v>0</v>
      </c>
    </row>
    <row r="762" spans="1:10" ht="15" customHeight="1">
      <c r="A762" s="46" t="s">
        <v>1788</v>
      </c>
      <c r="B762" s="46" t="s">
        <v>1789</v>
      </c>
      <c r="C762" s="47">
        <v>6.194</v>
      </c>
      <c r="D762" s="87" t="s">
        <v>26432</v>
      </c>
      <c r="E762" s="87" t="s">
        <v>26432</v>
      </c>
      <c r="F762" s="87">
        <v>3.8102400000000003</v>
      </c>
      <c r="G762" s="87"/>
      <c r="H762" s="47"/>
      <c r="I762" s="120">
        <v>3</v>
      </c>
      <c r="J762" s="120">
        <v>0</v>
      </c>
    </row>
    <row r="763" spans="1:10" ht="15" customHeight="1">
      <c r="A763" s="46" t="s">
        <v>1785</v>
      </c>
      <c r="B763" s="46" t="s">
        <v>1786</v>
      </c>
      <c r="C763" s="47">
        <v>8.0158000000000005</v>
      </c>
      <c r="D763" s="87" t="s">
        <v>26430</v>
      </c>
      <c r="E763" s="87" t="s">
        <v>26430</v>
      </c>
      <c r="F763" s="87">
        <v>2.8224</v>
      </c>
      <c r="G763" s="87"/>
      <c r="H763" s="47"/>
      <c r="I763" s="120">
        <v>0</v>
      </c>
      <c r="J763" s="120">
        <v>0</v>
      </c>
    </row>
    <row r="764" spans="1:10" ht="15" customHeight="1">
      <c r="A764" s="46" t="s">
        <v>1782</v>
      </c>
      <c r="B764" s="46" t="s">
        <v>1783</v>
      </c>
      <c r="C764" s="47">
        <v>11.477</v>
      </c>
      <c r="D764" s="87" t="s">
        <v>1265</v>
      </c>
      <c r="E764" s="87" t="s">
        <v>1265</v>
      </c>
      <c r="F764" s="87">
        <v>6.5519999999999996</v>
      </c>
      <c r="G764" s="87"/>
      <c r="H764" s="47"/>
      <c r="I764" s="120">
        <v>6</v>
      </c>
      <c r="J764" s="120">
        <v>0</v>
      </c>
    </row>
    <row r="765" spans="1:10" ht="15" customHeight="1">
      <c r="A765" s="46" t="s">
        <v>31986</v>
      </c>
      <c r="B765" s="46" t="s">
        <v>31987</v>
      </c>
      <c r="C765" s="47">
        <v>34.053800000000003</v>
      </c>
      <c r="D765" s="87" t="s">
        <v>1273</v>
      </c>
      <c r="E765" s="87" t="s">
        <v>1273</v>
      </c>
      <c r="F765" s="87">
        <v>50.0976</v>
      </c>
      <c r="G765" s="87"/>
      <c r="H765" s="47"/>
      <c r="I765" s="120">
        <v>1</v>
      </c>
      <c r="J765" s="120">
        <v>0</v>
      </c>
    </row>
    <row r="766" spans="1:10" ht="15" customHeight="1">
      <c r="A766" s="46" t="s">
        <v>1903</v>
      </c>
      <c r="B766" s="46" t="s">
        <v>1904</v>
      </c>
      <c r="C766" s="47">
        <v>42.658999999999999</v>
      </c>
      <c r="D766" s="87" t="s">
        <v>1273</v>
      </c>
      <c r="E766" s="87" t="s">
        <v>1273</v>
      </c>
      <c r="F766" s="87">
        <v>50.0976</v>
      </c>
      <c r="G766" s="87"/>
      <c r="H766" s="47"/>
      <c r="I766" s="120">
        <v>1</v>
      </c>
      <c r="J766" s="120">
        <v>0</v>
      </c>
    </row>
    <row r="767" spans="1:10" ht="15" customHeight="1">
      <c r="A767" s="46" t="s">
        <v>1900</v>
      </c>
      <c r="B767" s="46" t="s">
        <v>1901</v>
      </c>
      <c r="C767" s="47">
        <v>26.061</v>
      </c>
      <c r="D767" s="87" t="s">
        <v>1276</v>
      </c>
      <c r="E767" s="87" t="s">
        <v>1276</v>
      </c>
      <c r="F767" s="87">
        <v>50.0976</v>
      </c>
      <c r="G767" s="87"/>
      <c r="H767" s="47"/>
      <c r="I767" s="120">
        <v>5</v>
      </c>
      <c r="J767" s="120">
        <v>0</v>
      </c>
    </row>
    <row r="768" spans="1:10" ht="15" customHeight="1">
      <c r="A768" s="46" t="s">
        <v>1897</v>
      </c>
      <c r="B768" s="46" t="s">
        <v>1898</v>
      </c>
      <c r="C768" s="47">
        <v>430.13200000000001</v>
      </c>
      <c r="D768" s="87" t="s">
        <v>1276</v>
      </c>
      <c r="E768" s="87" t="s">
        <v>1276</v>
      </c>
      <c r="F768" s="87">
        <v>50.0976</v>
      </c>
      <c r="G768" s="87"/>
      <c r="H768" s="47"/>
      <c r="I768" s="120">
        <v>1</v>
      </c>
      <c r="J768" s="120">
        <v>0</v>
      </c>
    </row>
    <row r="769" spans="1:10" ht="15" customHeight="1">
      <c r="A769" s="46" t="s">
        <v>1894</v>
      </c>
      <c r="B769" s="46" t="s">
        <v>1895</v>
      </c>
      <c r="C769" s="47">
        <v>43.721600000000002</v>
      </c>
      <c r="D769" s="87" t="s">
        <v>1279</v>
      </c>
      <c r="E769" s="87" t="s">
        <v>1279</v>
      </c>
      <c r="F769" s="87">
        <v>107.08362</v>
      </c>
      <c r="G769" s="87"/>
      <c r="H769" s="47"/>
      <c r="I769" s="120">
        <v>0</v>
      </c>
      <c r="J769" s="120">
        <v>0</v>
      </c>
    </row>
    <row r="770" spans="1:10" ht="15" customHeight="1">
      <c r="A770" s="46" t="s">
        <v>1891</v>
      </c>
      <c r="B770" s="46" t="s">
        <v>1892</v>
      </c>
      <c r="C770" s="47">
        <v>36.434800000000003</v>
      </c>
      <c r="D770" s="87" t="s">
        <v>1282</v>
      </c>
      <c r="E770" s="87" t="s">
        <v>1282</v>
      </c>
      <c r="F770" s="87">
        <v>185.24646000000001</v>
      </c>
      <c r="G770" s="87"/>
      <c r="H770" s="47"/>
      <c r="I770" s="120">
        <v>0</v>
      </c>
      <c r="J770" s="120">
        <v>0</v>
      </c>
    </row>
    <row r="771" spans="1:10" ht="15" customHeight="1">
      <c r="A771" s="46" t="s">
        <v>1889</v>
      </c>
      <c r="B771" s="46" t="s">
        <v>1509</v>
      </c>
      <c r="C771" s="47">
        <v>164.41159999999999</v>
      </c>
      <c r="D771" s="87" t="s">
        <v>1283</v>
      </c>
      <c r="E771" s="87" t="s">
        <v>1283</v>
      </c>
      <c r="F771" s="87">
        <v>188.31582000000003</v>
      </c>
      <c r="G771" s="87"/>
      <c r="H771" s="47"/>
      <c r="I771" s="120">
        <v>3</v>
      </c>
      <c r="J771" s="120">
        <v>0</v>
      </c>
    </row>
    <row r="772" spans="1:10" ht="15" customHeight="1">
      <c r="A772" s="46" t="s">
        <v>1886</v>
      </c>
      <c r="B772" s="46" t="s">
        <v>1887</v>
      </c>
      <c r="C772" s="47">
        <v>24.138000000000002</v>
      </c>
      <c r="D772" s="87" t="s">
        <v>1286</v>
      </c>
      <c r="E772" s="87" t="s">
        <v>1286</v>
      </c>
      <c r="F772" s="87">
        <v>51.86160000000001</v>
      </c>
      <c r="G772" s="87"/>
      <c r="H772" s="47"/>
      <c r="I772" s="120">
        <v>0</v>
      </c>
      <c r="J772" s="120">
        <v>0</v>
      </c>
    </row>
    <row r="773" spans="1:10" ht="15" customHeight="1">
      <c r="A773" s="46" t="s">
        <v>1815</v>
      </c>
      <c r="B773" s="46" t="s">
        <v>31998</v>
      </c>
      <c r="C773" s="47">
        <v>16.319800000000001</v>
      </c>
      <c r="D773" s="87" t="s">
        <v>1289</v>
      </c>
      <c r="E773" s="87" t="s">
        <v>1289</v>
      </c>
      <c r="F773" s="87">
        <v>127.684</v>
      </c>
      <c r="G773" s="87"/>
      <c r="H773" s="47"/>
      <c r="I773" s="120">
        <v>54</v>
      </c>
      <c r="J773" s="120">
        <v>0</v>
      </c>
    </row>
    <row r="774" spans="1:10" ht="15" customHeight="1">
      <c r="A774" s="46" t="s">
        <v>1884</v>
      </c>
      <c r="B774" s="46" t="s">
        <v>31997</v>
      </c>
      <c r="C774" s="47">
        <v>321.334</v>
      </c>
      <c r="D774" s="87" t="s">
        <v>1291</v>
      </c>
      <c r="E774" s="87" t="s">
        <v>1291</v>
      </c>
      <c r="F774" s="87">
        <v>128.72980000000001</v>
      </c>
      <c r="G774" s="87"/>
      <c r="H774" s="47"/>
      <c r="I774" s="120">
        <v>9</v>
      </c>
      <c r="J774" s="120">
        <v>0</v>
      </c>
    </row>
    <row r="775" spans="1:10" ht="15" customHeight="1">
      <c r="A775" s="46" t="s">
        <v>1882</v>
      </c>
      <c r="B775" s="46" t="s">
        <v>1840</v>
      </c>
      <c r="C775" s="47">
        <v>68.315200000000004</v>
      </c>
      <c r="D775" s="87" t="s">
        <v>1293</v>
      </c>
      <c r="E775" s="87" t="s">
        <v>1293</v>
      </c>
      <c r="F775" s="87">
        <v>143.78700000000001</v>
      </c>
      <c r="G775" s="87"/>
      <c r="H775" s="47"/>
      <c r="I775" s="120">
        <v>1</v>
      </c>
      <c r="J775" s="120">
        <v>0</v>
      </c>
    </row>
    <row r="776" spans="1:10" ht="15" customHeight="1">
      <c r="A776" s="46" t="s">
        <v>1879</v>
      </c>
      <c r="B776" s="46" t="s">
        <v>1880</v>
      </c>
      <c r="C776" s="47">
        <v>12.8432</v>
      </c>
      <c r="D776" s="87" t="s">
        <v>1295</v>
      </c>
      <c r="E776" s="87" t="s">
        <v>1295</v>
      </c>
      <c r="F776" s="87">
        <v>143.78700000000001</v>
      </c>
      <c r="G776" s="87"/>
      <c r="H776" s="47"/>
      <c r="I776" s="120">
        <v>0</v>
      </c>
      <c r="J776" s="120">
        <v>0</v>
      </c>
    </row>
    <row r="777" spans="1:10" ht="15" customHeight="1">
      <c r="A777" s="46" t="s">
        <v>1876</v>
      </c>
      <c r="B777" s="46" t="s">
        <v>1877</v>
      </c>
      <c r="C777" s="47">
        <v>73.397599999999997</v>
      </c>
      <c r="D777" s="87" t="s">
        <v>1297</v>
      </c>
      <c r="E777" s="87" t="s">
        <v>1297</v>
      </c>
      <c r="F777" s="87">
        <v>164.5138</v>
      </c>
      <c r="G777" s="87"/>
      <c r="H777" s="47"/>
      <c r="I777" s="120">
        <v>0</v>
      </c>
      <c r="J777" s="120">
        <v>0</v>
      </c>
    </row>
    <row r="778" spans="1:10" ht="15" customHeight="1">
      <c r="A778" s="46" t="s">
        <v>1874</v>
      </c>
      <c r="B778" s="46" t="s">
        <v>1842</v>
      </c>
      <c r="C778" s="47">
        <v>23.956</v>
      </c>
      <c r="D778" s="87" t="s">
        <v>1300</v>
      </c>
      <c r="E778" s="87" t="s">
        <v>1300</v>
      </c>
      <c r="F778" s="87">
        <v>131.35559999999998</v>
      </c>
      <c r="G778" s="87"/>
      <c r="H778" s="47"/>
      <c r="I778" s="120">
        <v>0</v>
      </c>
      <c r="J778" s="120">
        <v>0</v>
      </c>
    </row>
    <row r="779" spans="1:10" ht="15" customHeight="1">
      <c r="A779" s="46" t="s">
        <v>1871</v>
      </c>
      <c r="B779" s="46" t="s">
        <v>1872</v>
      </c>
      <c r="C779" s="47">
        <v>63.533000000000001</v>
      </c>
      <c r="D779" s="87" t="s">
        <v>1303</v>
      </c>
      <c r="E779" s="87" t="s">
        <v>1303</v>
      </c>
      <c r="F779" s="87">
        <v>133.958</v>
      </c>
      <c r="G779" s="87"/>
      <c r="H779" s="47"/>
      <c r="I779" s="120">
        <v>1</v>
      </c>
      <c r="J779" s="120">
        <v>0</v>
      </c>
    </row>
    <row r="780" spans="1:10" ht="15" customHeight="1">
      <c r="A780" s="46" t="s">
        <v>1868</v>
      </c>
      <c r="B780" s="46" t="s">
        <v>1869</v>
      </c>
      <c r="C780" s="47">
        <v>78.391199999999998</v>
      </c>
      <c r="D780" s="87" t="s">
        <v>1306</v>
      </c>
      <c r="E780" s="87" t="s">
        <v>1306</v>
      </c>
      <c r="F780" s="87">
        <v>206.80419999999998</v>
      </c>
      <c r="G780" s="87"/>
      <c r="H780" s="47"/>
      <c r="I780" s="120">
        <v>1</v>
      </c>
      <c r="J780" s="120">
        <v>0</v>
      </c>
    </row>
    <row r="781" spans="1:10" ht="15" customHeight="1">
      <c r="A781" s="46" t="s">
        <v>1865</v>
      </c>
      <c r="B781" s="46" t="s">
        <v>1866</v>
      </c>
      <c r="C781" s="47">
        <v>59.206400000000002</v>
      </c>
      <c r="D781" s="87" t="s">
        <v>1309</v>
      </c>
      <c r="E781" s="87" t="s">
        <v>1309</v>
      </c>
      <c r="F781" s="87">
        <v>8.9238</v>
      </c>
      <c r="G781" s="87"/>
      <c r="H781" s="47"/>
      <c r="I781" s="120">
        <v>0</v>
      </c>
      <c r="J781" s="120">
        <v>0</v>
      </c>
    </row>
    <row r="782" spans="1:10" ht="15" customHeight="1">
      <c r="A782" s="46" t="s">
        <v>1862</v>
      </c>
      <c r="B782" s="46" t="s">
        <v>1863</v>
      </c>
      <c r="C782" s="47">
        <v>59.206400000000002</v>
      </c>
      <c r="D782" s="87" t="s">
        <v>1312</v>
      </c>
      <c r="E782" s="87" t="s">
        <v>1312</v>
      </c>
      <c r="F782" s="87">
        <v>12.9558</v>
      </c>
      <c r="G782" s="87"/>
      <c r="H782" s="47"/>
      <c r="I782" s="120">
        <v>0</v>
      </c>
      <c r="J782" s="120">
        <v>0</v>
      </c>
    </row>
    <row r="783" spans="1:10" ht="15" customHeight="1">
      <c r="A783" s="46" t="s">
        <v>1860</v>
      </c>
      <c r="B783" s="46" t="s">
        <v>1858</v>
      </c>
      <c r="C783" s="47">
        <v>75.146600000000007</v>
      </c>
      <c r="D783" s="87" t="s">
        <v>1315</v>
      </c>
      <c r="E783" s="87" t="s">
        <v>1315</v>
      </c>
      <c r="F783" s="87">
        <v>12.247199999999999</v>
      </c>
      <c r="G783" s="87"/>
      <c r="H783" s="47"/>
      <c r="I783" s="120">
        <v>1</v>
      </c>
      <c r="J783" s="120">
        <v>0</v>
      </c>
    </row>
    <row r="784" spans="1:10" ht="15" customHeight="1">
      <c r="A784" s="46" t="s">
        <v>1857</v>
      </c>
      <c r="B784" s="46" t="s">
        <v>1858</v>
      </c>
      <c r="C784" s="47">
        <v>75.146600000000007</v>
      </c>
      <c r="D784" s="87" t="s">
        <v>1320</v>
      </c>
      <c r="E784" s="87" t="s">
        <v>1320</v>
      </c>
      <c r="F784" s="87">
        <v>14.033249999999999</v>
      </c>
      <c r="G784" s="87"/>
      <c r="H784" s="47"/>
      <c r="I784" s="120">
        <v>2</v>
      </c>
      <c r="J784" s="120">
        <v>0</v>
      </c>
    </row>
    <row r="785" spans="1:10" ht="15" customHeight="1">
      <c r="A785" s="46" t="s">
        <v>1854</v>
      </c>
      <c r="B785" s="46" t="s">
        <v>1855</v>
      </c>
      <c r="C785" s="47">
        <v>50.0976</v>
      </c>
      <c r="D785" s="87" t="s">
        <v>1327</v>
      </c>
      <c r="E785" s="87" t="s">
        <v>1327</v>
      </c>
      <c r="F785" s="87">
        <v>15.309000000000001</v>
      </c>
      <c r="G785" s="87"/>
      <c r="H785" s="47"/>
      <c r="I785" s="120">
        <v>0</v>
      </c>
      <c r="J785" s="120">
        <v>0</v>
      </c>
    </row>
    <row r="786" spans="1:10" ht="15" customHeight="1">
      <c r="A786" s="46" t="s">
        <v>1851</v>
      </c>
      <c r="B786" s="46" t="s">
        <v>1852</v>
      </c>
      <c r="C786" s="47">
        <v>50.0976</v>
      </c>
      <c r="D786" s="87" t="s">
        <v>9714</v>
      </c>
      <c r="E786" s="87" t="s">
        <v>9714</v>
      </c>
      <c r="F786" s="87">
        <v>63.702449999999985</v>
      </c>
      <c r="G786" s="87"/>
      <c r="H786" s="47"/>
      <c r="I786" s="120">
        <v>0</v>
      </c>
      <c r="J786" s="120">
        <v>0</v>
      </c>
    </row>
    <row r="787" spans="1:10" ht="15" customHeight="1">
      <c r="A787" s="46" t="s">
        <v>1848</v>
      </c>
      <c r="B787" s="46" t="s">
        <v>1849</v>
      </c>
      <c r="C787" s="47">
        <v>75.146600000000007</v>
      </c>
      <c r="D787" s="87" t="s">
        <v>35294</v>
      </c>
      <c r="E787" s="87" t="s">
        <v>9714</v>
      </c>
      <c r="F787" s="87">
        <v>57.332205000000002</v>
      </c>
      <c r="G787" s="87"/>
      <c r="H787" s="47"/>
      <c r="I787" s="120">
        <v>0</v>
      </c>
      <c r="J787" s="120">
        <v>0</v>
      </c>
    </row>
    <row r="788" spans="1:10" ht="15" customHeight="1">
      <c r="A788" s="46" t="s">
        <v>1284</v>
      </c>
      <c r="B788" s="46" t="s">
        <v>1285</v>
      </c>
      <c r="C788" s="47">
        <v>110.6452</v>
      </c>
      <c r="D788" s="87" t="s">
        <v>9687</v>
      </c>
      <c r="E788" s="87" t="s">
        <v>9687</v>
      </c>
      <c r="F788" s="87">
        <v>68.448239999999984</v>
      </c>
      <c r="G788" s="87"/>
      <c r="H788" s="47"/>
      <c r="I788" s="120">
        <v>4</v>
      </c>
      <c r="J788" s="120">
        <v>0</v>
      </c>
    </row>
    <row r="789" spans="1:10" ht="15" customHeight="1">
      <c r="A789" s="46" t="s">
        <v>1845</v>
      </c>
      <c r="B789" s="46" t="s">
        <v>1846</v>
      </c>
      <c r="C789" s="47">
        <v>56.322000000000003</v>
      </c>
      <c r="D789" s="87" t="s">
        <v>35297</v>
      </c>
      <c r="E789" s="87" t="s">
        <v>9687</v>
      </c>
      <c r="F789" s="87">
        <v>61.603415999999996</v>
      </c>
      <c r="G789" s="87"/>
      <c r="H789" s="47"/>
      <c r="I789" s="120">
        <v>0</v>
      </c>
      <c r="J789" s="120">
        <v>0</v>
      </c>
    </row>
    <row r="790" spans="1:10" ht="15" customHeight="1">
      <c r="A790" s="46" t="s">
        <v>1843</v>
      </c>
      <c r="B790" s="46" t="s">
        <v>1844</v>
      </c>
      <c r="C790" s="47">
        <v>18.217400000000001</v>
      </c>
      <c r="D790" s="87" t="s">
        <v>1334</v>
      </c>
      <c r="E790" s="87" t="s">
        <v>1334</v>
      </c>
      <c r="F790" s="87">
        <v>14.396800000000002</v>
      </c>
      <c r="G790" s="87"/>
      <c r="H790" s="47"/>
      <c r="I790" s="120">
        <v>0</v>
      </c>
      <c r="J790" s="120">
        <v>0</v>
      </c>
    </row>
    <row r="791" spans="1:10" ht="15" customHeight="1">
      <c r="A791" s="46" t="s">
        <v>31988</v>
      </c>
      <c r="B791" s="46" t="s">
        <v>31989</v>
      </c>
      <c r="C791" s="47">
        <v>74.311599999999999</v>
      </c>
      <c r="D791" s="87" t="s">
        <v>1337</v>
      </c>
      <c r="E791" s="87" t="s">
        <v>1337</v>
      </c>
      <c r="F791" s="87">
        <v>15.7944</v>
      </c>
      <c r="G791" s="87"/>
      <c r="H791" s="47"/>
      <c r="I791" s="120">
        <v>1</v>
      </c>
      <c r="J791" s="120">
        <v>0</v>
      </c>
    </row>
    <row r="792" spans="1:10" ht="15" customHeight="1">
      <c r="A792" s="46" t="s">
        <v>31994</v>
      </c>
      <c r="B792" s="46" t="s">
        <v>31995</v>
      </c>
      <c r="C792" s="47">
        <v>44.177199999999999</v>
      </c>
      <c r="D792" s="87" t="s">
        <v>31913</v>
      </c>
      <c r="E792" s="87" t="s">
        <v>31913</v>
      </c>
      <c r="F792" s="87">
        <v>211.0752</v>
      </c>
      <c r="G792" s="87"/>
      <c r="H792" s="47"/>
      <c r="I792" s="120">
        <v>1</v>
      </c>
      <c r="J792" s="120">
        <v>0</v>
      </c>
    </row>
    <row r="793" spans="1:10" ht="15" customHeight="1">
      <c r="A793" s="46" t="s">
        <v>31992</v>
      </c>
      <c r="B793" s="46" t="s">
        <v>31993</v>
      </c>
      <c r="C793" s="47">
        <v>66.290999999999997</v>
      </c>
      <c r="D793" s="87" t="s">
        <v>1348</v>
      </c>
      <c r="E793" s="87" t="s">
        <v>1348</v>
      </c>
      <c r="F793" s="87">
        <v>32.574149999999996</v>
      </c>
      <c r="G793" s="87"/>
      <c r="H793" s="47"/>
      <c r="I793" s="120">
        <v>1</v>
      </c>
      <c r="J793" s="120">
        <v>0</v>
      </c>
    </row>
    <row r="794" spans="1:10" ht="15" customHeight="1">
      <c r="A794" s="46" t="s">
        <v>1841</v>
      </c>
      <c r="B794" s="46" t="s">
        <v>1842</v>
      </c>
      <c r="C794" s="47">
        <v>23.956</v>
      </c>
      <c r="D794" s="87" t="s">
        <v>1348</v>
      </c>
      <c r="E794" s="87" t="s">
        <v>1348</v>
      </c>
      <c r="F794" s="87">
        <v>32.574149999999996</v>
      </c>
      <c r="G794" s="87"/>
      <c r="H794" s="47"/>
      <c r="I794" s="120">
        <v>29</v>
      </c>
      <c r="J794" s="120">
        <v>0</v>
      </c>
    </row>
    <row r="795" spans="1:10" ht="15" customHeight="1">
      <c r="A795" s="46" t="s">
        <v>1280</v>
      </c>
      <c r="B795" s="46" t="s">
        <v>1281</v>
      </c>
      <c r="C795" s="47">
        <v>494.60120000000001</v>
      </c>
      <c r="D795" s="87" t="s">
        <v>1352</v>
      </c>
      <c r="E795" s="87" t="s">
        <v>1348</v>
      </c>
      <c r="F795" s="87">
        <v>28.954799999999999</v>
      </c>
      <c r="G795" s="87"/>
      <c r="H795" s="47"/>
      <c r="I795" s="120">
        <v>0</v>
      </c>
      <c r="J795" s="120">
        <v>0</v>
      </c>
    </row>
    <row r="796" spans="1:10" ht="15" customHeight="1">
      <c r="A796" s="46" t="s">
        <v>1839</v>
      </c>
      <c r="B796" s="46" t="s">
        <v>1840</v>
      </c>
      <c r="C796" s="47">
        <v>0</v>
      </c>
      <c r="D796" s="87" t="s">
        <v>1352</v>
      </c>
      <c r="E796" s="87" t="s">
        <v>1348</v>
      </c>
      <c r="F796" s="87">
        <v>28.954799999999999</v>
      </c>
      <c r="G796" s="87"/>
      <c r="H796" s="47"/>
      <c r="I796" s="120">
        <v>2</v>
      </c>
      <c r="J796" s="120">
        <v>0</v>
      </c>
    </row>
    <row r="797" spans="1:10" ht="15" customHeight="1">
      <c r="A797" s="46" t="s">
        <v>1836</v>
      </c>
      <c r="B797" s="46" t="s">
        <v>1837</v>
      </c>
      <c r="C797" s="47">
        <v>19.482399999999998</v>
      </c>
      <c r="D797" s="87" t="s">
        <v>1354</v>
      </c>
      <c r="E797" s="87" t="s">
        <v>1354</v>
      </c>
      <c r="F797" s="87">
        <v>76.204800000000006</v>
      </c>
      <c r="G797" s="87"/>
      <c r="H797" s="47"/>
      <c r="I797" s="120">
        <v>27</v>
      </c>
      <c r="J797" s="120">
        <v>0</v>
      </c>
    </row>
    <row r="798" spans="1:10" ht="15" customHeight="1">
      <c r="A798" s="46" t="s">
        <v>1835</v>
      </c>
      <c r="B798" s="46" t="s">
        <v>35949</v>
      </c>
      <c r="C798" s="47">
        <v>5.5663999999999998</v>
      </c>
      <c r="D798" s="87" t="s">
        <v>1356</v>
      </c>
      <c r="E798" s="87" t="s">
        <v>1354</v>
      </c>
      <c r="F798" s="87">
        <v>68.947199999999995</v>
      </c>
      <c r="G798" s="87"/>
      <c r="H798" s="47"/>
      <c r="I798" s="120">
        <v>201</v>
      </c>
      <c r="J798" s="120">
        <v>0</v>
      </c>
    </row>
    <row r="799" spans="1:10" ht="15" customHeight="1">
      <c r="A799" s="46" t="s">
        <v>31996</v>
      </c>
      <c r="B799" s="46" t="s">
        <v>1834</v>
      </c>
      <c r="C799" s="47">
        <v>60.2438</v>
      </c>
      <c r="D799" s="87" t="s">
        <v>1358</v>
      </c>
      <c r="E799" s="87" t="s">
        <v>1354</v>
      </c>
      <c r="F799" s="87">
        <v>63.503999999999991</v>
      </c>
      <c r="G799" s="87"/>
      <c r="H799" s="47"/>
      <c r="I799" s="120">
        <v>3</v>
      </c>
      <c r="J799" s="120">
        <v>0</v>
      </c>
    </row>
    <row r="800" spans="1:10" ht="15" customHeight="1">
      <c r="A800" s="46" t="s">
        <v>1833</v>
      </c>
      <c r="B800" s="46" t="s">
        <v>1834</v>
      </c>
      <c r="C800" s="47">
        <v>18.217400000000001</v>
      </c>
      <c r="D800" s="87" t="s">
        <v>1361</v>
      </c>
      <c r="E800" s="87" t="s">
        <v>1354</v>
      </c>
      <c r="F800" s="87">
        <v>72.576000000000008</v>
      </c>
      <c r="G800" s="87"/>
      <c r="H800" s="47"/>
      <c r="I800" s="120">
        <v>0</v>
      </c>
      <c r="J800" s="120">
        <v>0</v>
      </c>
    </row>
    <row r="801" spans="1:10" ht="15" customHeight="1">
      <c r="A801" s="46" t="s">
        <v>1780</v>
      </c>
      <c r="B801" s="46" t="s">
        <v>31990</v>
      </c>
      <c r="C801" s="47">
        <v>28.692399999999999</v>
      </c>
      <c r="D801" s="87" t="s">
        <v>1364</v>
      </c>
      <c r="E801" s="87" t="s">
        <v>1364</v>
      </c>
      <c r="F801" s="87">
        <v>57.153599999999997</v>
      </c>
      <c r="G801" s="87"/>
      <c r="H801" s="47"/>
      <c r="I801" s="120">
        <v>1</v>
      </c>
      <c r="J801" s="120">
        <v>0</v>
      </c>
    </row>
    <row r="802" spans="1:10" ht="15" customHeight="1">
      <c r="A802" s="46" t="s">
        <v>1831</v>
      </c>
      <c r="B802" s="46" t="s">
        <v>1832</v>
      </c>
      <c r="C802" s="47">
        <v>20.747599999999998</v>
      </c>
      <c r="D802" s="87" t="s">
        <v>1367</v>
      </c>
      <c r="E802" s="87" t="s">
        <v>1364</v>
      </c>
      <c r="F802" s="87">
        <v>51.710399999999993</v>
      </c>
      <c r="G802" s="87"/>
      <c r="H802" s="47"/>
      <c r="I802" s="120">
        <v>25</v>
      </c>
      <c r="J802" s="120">
        <v>0</v>
      </c>
    </row>
    <row r="803" spans="1:10" ht="15" customHeight="1">
      <c r="A803" s="46" t="s">
        <v>1828</v>
      </c>
      <c r="B803" s="46" t="s">
        <v>1829</v>
      </c>
      <c r="C803" s="47">
        <v>17.964400000000001</v>
      </c>
      <c r="D803" s="87" t="s">
        <v>1370</v>
      </c>
      <c r="E803" s="87" t="s">
        <v>1364</v>
      </c>
      <c r="F803" s="87">
        <v>47.627999999999986</v>
      </c>
      <c r="G803" s="87"/>
      <c r="H803" s="47"/>
      <c r="I803" s="120">
        <v>12</v>
      </c>
      <c r="J803" s="120">
        <v>0</v>
      </c>
    </row>
    <row r="804" spans="1:10" ht="15" customHeight="1">
      <c r="A804" s="46" t="s">
        <v>1827</v>
      </c>
      <c r="B804" s="46" t="s">
        <v>31991</v>
      </c>
      <c r="C804" s="47">
        <v>15.1812</v>
      </c>
      <c r="D804" s="87" t="s">
        <v>1373</v>
      </c>
      <c r="E804" s="87" t="s">
        <v>1364</v>
      </c>
      <c r="F804" s="87">
        <v>54.432000000000002</v>
      </c>
      <c r="G804" s="87"/>
      <c r="H804" s="47"/>
      <c r="I804" s="120">
        <v>1</v>
      </c>
      <c r="J804" s="120">
        <v>0</v>
      </c>
    </row>
    <row r="805" spans="1:10" ht="15" customHeight="1">
      <c r="A805" s="46" t="s">
        <v>2141</v>
      </c>
      <c r="B805" s="46" t="s">
        <v>2142</v>
      </c>
      <c r="C805" s="47">
        <v>59.809800000000003</v>
      </c>
      <c r="D805" s="87" t="s">
        <v>35378</v>
      </c>
      <c r="E805" s="87" t="s">
        <v>35378</v>
      </c>
      <c r="F805" s="87">
        <v>172.30590557344783</v>
      </c>
      <c r="G805" s="87"/>
      <c r="H805" s="47"/>
      <c r="I805" s="120">
        <v>0</v>
      </c>
      <c r="J805" s="120">
        <v>0</v>
      </c>
    </row>
    <row r="806" spans="1:10" ht="15" customHeight="1">
      <c r="A806" s="46" t="s">
        <v>2139</v>
      </c>
      <c r="B806" s="46" t="s">
        <v>2140</v>
      </c>
      <c r="C806" s="47">
        <v>59.809800000000003</v>
      </c>
      <c r="D806" s="87" t="s">
        <v>35391</v>
      </c>
      <c r="E806" s="87" t="s">
        <v>35391</v>
      </c>
      <c r="F806" s="87">
        <v>197.35478171408118</v>
      </c>
      <c r="G806" s="87"/>
      <c r="H806" s="47"/>
      <c r="I806" s="120">
        <v>0</v>
      </c>
      <c r="J806" s="120">
        <v>0</v>
      </c>
    </row>
    <row r="807" spans="1:10" ht="15" customHeight="1">
      <c r="A807" s="46" t="s">
        <v>2137</v>
      </c>
      <c r="B807" s="46" t="s">
        <v>32000</v>
      </c>
      <c r="C807" s="47">
        <v>83.464200000000005</v>
      </c>
      <c r="D807" s="87" t="s">
        <v>1379</v>
      </c>
      <c r="E807" s="87" t="s">
        <v>1379</v>
      </c>
      <c r="F807" s="87">
        <v>10.806600000000003</v>
      </c>
      <c r="G807" s="87"/>
      <c r="H807" s="47"/>
      <c r="I807" s="120">
        <v>16</v>
      </c>
      <c r="J807" s="120">
        <v>0</v>
      </c>
    </row>
    <row r="808" spans="1:10" ht="15" customHeight="1">
      <c r="A808" s="46" t="s">
        <v>2135</v>
      </c>
      <c r="B808" s="46" t="s">
        <v>2136</v>
      </c>
      <c r="C808" s="47">
        <v>59.809800000000003</v>
      </c>
      <c r="D808" s="87" t="s">
        <v>1382</v>
      </c>
      <c r="E808" s="87" t="s">
        <v>1382</v>
      </c>
      <c r="F808" s="87">
        <v>6.6671999999999993</v>
      </c>
      <c r="G808" s="87"/>
      <c r="H808" s="47"/>
      <c r="I808" s="120">
        <v>17</v>
      </c>
      <c r="J808" s="120">
        <v>0</v>
      </c>
    </row>
    <row r="809" spans="1:10" ht="15" customHeight="1">
      <c r="A809" s="46" t="s">
        <v>2132</v>
      </c>
      <c r="B809" s="46" t="s">
        <v>2133</v>
      </c>
      <c r="C809" s="47">
        <v>28.706800000000001</v>
      </c>
      <c r="D809" s="87" t="s">
        <v>1385</v>
      </c>
      <c r="E809" s="87" t="s">
        <v>1385</v>
      </c>
      <c r="F809" s="87">
        <v>4.9075999999999995</v>
      </c>
      <c r="G809" s="87"/>
      <c r="H809" s="47"/>
      <c r="I809" s="120">
        <v>0</v>
      </c>
      <c r="J809" s="120">
        <v>0</v>
      </c>
    </row>
    <row r="810" spans="1:10" ht="15" customHeight="1">
      <c r="A810" s="46" t="s">
        <v>2130</v>
      </c>
      <c r="B810" s="46" t="s">
        <v>2131</v>
      </c>
      <c r="C810" s="47">
        <v>8.1978000000000009</v>
      </c>
      <c r="D810" s="87" t="s">
        <v>1388</v>
      </c>
      <c r="E810" s="87" t="s">
        <v>1388</v>
      </c>
      <c r="F810" s="87">
        <v>4.8986000000000001</v>
      </c>
      <c r="G810" s="87"/>
      <c r="H810" s="47"/>
      <c r="I810" s="120">
        <v>0</v>
      </c>
      <c r="J810" s="120">
        <v>0</v>
      </c>
    </row>
    <row r="811" spans="1:10" ht="15" customHeight="1">
      <c r="A811" s="46" t="s">
        <v>2128</v>
      </c>
      <c r="B811" s="46" t="s">
        <v>2129</v>
      </c>
      <c r="C811" s="47">
        <v>9.2908000000000008</v>
      </c>
      <c r="D811" s="87" t="s">
        <v>1391</v>
      </c>
      <c r="E811" s="87" t="s">
        <v>1391</v>
      </c>
      <c r="F811" s="87">
        <v>6.6474000000000011</v>
      </c>
      <c r="G811" s="87"/>
      <c r="H811" s="47"/>
      <c r="I811" s="120">
        <v>0</v>
      </c>
      <c r="J811" s="120">
        <v>0</v>
      </c>
    </row>
    <row r="812" spans="1:10" ht="15" customHeight="1">
      <c r="A812" s="46" t="s">
        <v>2126</v>
      </c>
      <c r="B812" s="46" t="s">
        <v>2127</v>
      </c>
      <c r="C812" s="47">
        <v>34.039000000000001</v>
      </c>
      <c r="D812" s="87" t="s">
        <v>1394</v>
      </c>
      <c r="E812" s="87" t="s">
        <v>1394</v>
      </c>
      <c r="F812" s="87">
        <v>9.5296000000000003</v>
      </c>
      <c r="G812" s="87"/>
      <c r="H812" s="47"/>
      <c r="I812" s="120">
        <v>38</v>
      </c>
      <c r="J812" s="120">
        <v>0</v>
      </c>
    </row>
    <row r="813" spans="1:10" ht="15" customHeight="1">
      <c r="A813" s="46" t="s">
        <v>2123</v>
      </c>
      <c r="B813" s="46" t="s">
        <v>2124</v>
      </c>
      <c r="C813" s="47">
        <v>33.5184</v>
      </c>
      <c r="D813" s="87" t="s">
        <v>1397</v>
      </c>
      <c r="E813" s="87" t="s">
        <v>1397</v>
      </c>
      <c r="F813" s="87">
        <v>2.2305999999999999</v>
      </c>
      <c r="G813" s="87"/>
      <c r="H813" s="47"/>
      <c r="I813" s="120">
        <v>20</v>
      </c>
      <c r="J813" s="120">
        <v>0</v>
      </c>
    </row>
    <row r="814" spans="1:10" ht="15" customHeight="1">
      <c r="A814" s="46" t="s">
        <v>2121</v>
      </c>
      <c r="B814" s="46" t="s">
        <v>2111</v>
      </c>
      <c r="C814" s="47">
        <v>74.387600000000006</v>
      </c>
      <c r="D814" s="87" t="s">
        <v>1400</v>
      </c>
      <c r="E814" s="87" t="s">
        <v>1400</v>
      </c>
      <c r="F814" s="87">
        <v>1.8442000000000003</v>
      </c>
      <c r="G814" s="87"/>
      <c r="H814" s="47"/>
      <c r="I814" s="120">
        <v>100</v>
      </c>
      <c r="J814" s="120">
        <v>0</v>
      </c>
    </row>
    <row r="815" spans="1:10" ht="15" customHeight="1">
      <c r="A815" s="46" t="s">
        <v>2118</v>
      </c>
      <c r="B815" s="46" t="s">
        <v>2119</v>
      </c>
      <c r="C815" s="47">
        <v>74.387600000000006</v>
      </c>
      <c r="D815" s="87" t="s">
        <v>1403</v>
      </c>
      <c r="E815" s="87" t="s">
        <v>1403</v>
      </c>
      <c r="F815" s="87">
        <v>2.2305999999999999</v>
      </c>
      <c r="G815" s="87"/>
      <c r="H815" s="47"/>
      <c r="I815" s="120">
        <v>13</v>
      </c>
      <c r="J815" s="120">
        <v>0</v>
      </c>
    </row>
    <row r="816" spans="1:10" ht="15" customHeight="1">
      <c r="A816" s="46" t="s">
        <v>2115</v>
      </c>
      <c r="B816" s="46" t="s">
        <v>2116</v>
      </c>
      <c r="C816" s="47">
        <v>63.071599999999997</v>
      </c>
      <c r="D816" s="87" t="s">
        <v>1406</v>
      </c>
      <c r="E816" s="87" t="s">
        <v>1406</v>
      </c>
      <c r="F816" s="87">
        <v>2.5529999999999999</v>
      </c>
      <c r="G816" s="87"/>
      <c r="H816" s="47"/>
      <c r="I816" s="120">
        <v>107</v>
      </c>
      <c r="J816" s="120">
        <v>0</v>
      </c>
    </row>
    <row r="817" spans="1:10" ht="15" customHeight="1">
      <c r="A817" s="46" t="s">
        <v>2113</v>
      </c>
      <c r="B817" s="46" t="s">
        <v>2108</v>
      </c>
      <c r="C817" s="47">
        <v>75.086799999999997</v>
      </c>
      <c r="D817" s="87" t="s">
        <v>1409</v>
      </c>
      <c r="E817" s="87" t="s">
        <v>1409</v>
      </c>
      <c r="F817" s="87">
        <v>3.4978000000000007</v>
      </c>
      <c r="G817" s="87"/>
      <c r="H817" s="47"/>
      <c r="I817" s="120">
        <v>0</v>
      </c>
      <c r="J817" s="120">
        <v>0</v>
      </c>
    </row>
    <row r="818" spans="1:10" ht="15" customHeight="1">
      <c r="A818" s="46" t="s">
        <v>31999</v>
      </c>
      <c r="B818" s="46" t="s">
        <v>2136</v>
      </c>
      <c r="C818" s="47">
        <v>54.561</v>
      </c>
      <c r="D818" s="87" t="s">
        <v>23193</v>
      </c>
      <c r="E818" s="87" t="s">
        <v>23193</v>
      </c>
      <c r="F818" s="87">
        <v>26.495800000000003</v>
      </c>
      <c r="G818" s="87"/>
      <c r="H818" s="47"/>
      <c r="I818" s="120">
        <v>0</v>
      </c>
      <c r="J818" s="120">
        <v>0</v>
      </c>
    </row>
    <row r="819" spans="1:10" ht="15" customHeight="1">
      <c r="A819" s="46" t="s">
        <v>2110</v>
      </c>
      <c r="B819" s="46" t="s">
        <v>2111</v>
      </c>
      <c r="C819" s="47">
        <v>81.329599999999999</v>
      </c>
      <c r="D819" s="87" t="s">
        <v>1412</v>
      </c>
      <c r="E819" s="87" t="s">
        <v>1412</v>
      </c>
      <c r="F819" s="87">
        <v>18.960999999999995</v>
      </c>
      <c r="G819" s="87"/>
      <c r="H819" s="47"/>
      <c r="I819" s="120">
        <v>111</v>
      </c>
      <c r="J819" s="120">
        <v>0</v>
      </c>
    </row>
    <row r="820" spans="1:10" ht="15" customHeight="1">
      <c r="A820" s="46" t="s">
        <v>2107</v>
      </c>
      <c r="B820" s="46" t="s">
        <v>2108</v>
      </c>
      <c r="C820" s="47">
        <v>75.086799999999997</v>
      </c>
      <c r="D820" s="87" t="s">
        <v>1415</v>
      </c>
      <c r="E820" s="87" t="s">
        <v>1415</v>
      </c>
      <c r="F820" s="87">
        <v>15.704000000000001</v>
      </c>
      <c r="G820" s="87"/>
      <c r="H820" s="47"/>
      <c r="I820" s="120">
        <v>0</v>
      </c>
      <c r="J820" s="120">
        <v>0</v>
      </c>
    </row>
    <row r="821" spans="1:10" ht="15" customHeight="1">
      <c r="A821" s="46" t="s">
        <v>2104</v>
      </c>
      <c r="B821" s="46" t="s">
        <v>2105</v>
      </c>
      <c r="C821" s="47">
        <v>28.290600000000001</v>
      </c>
      <c r="D821" s="87" t="s">
        <v>1418</v>
      </c>
      <c r="E821" s="87" t="s">
        <v>1418</v>
      </c>
      <c r="F821" s="87">
        <v>10.841200000000001</v>
      </c>
      <c r="G821" s="87"/>
      <c r="H821" s="47"/>
      <c r="I821" s="120">
        <v>0</v>
      </c>
      <c r="J821" s="120">
        <v>0</v>
      </c>
    </row>
    <row r="822" spans="1:10" ht="15" customHeight="1">
      <c r="A822" s="46" t="s">
        <v>2101</v>
      </c>
      <c r="B822" s="46" t="s">
        <v>2102</v>
      </c>
      <c r="C822" s="47">
        <v>35.757599999999996</v>
      </c>
      <c r="D822" s="87" t="s">
        <v>1421</v>
      </c>
      <c r="E822" s="87" t="s">
        <v>1421</v>
      </c>
      <c r="F822" s="87">
        <v>9.0388000000000019</v>
      </c>
      <c r="G822" s="87"/>
      <c r="H822" s="47"/>
      <c r="I822" s="120">
        <v>116</v>
      </c>
      <c r="J822" s="120">
        <v>0</v>
      </c>
    </row>
    <row r="823" spans="1:10" ht="15" customHeight="1">
      <c r="A823" s="46" t="s">
        <v>2098</v>
      </c>
      <c r="B823" s="46" t="s">
        <v>2099</v>
      </c>
      <c r="C823" s="47">
        <v>52.630800000000001</v>
      </c>
      <c r="D823" s="87" t="s">
        <v>1424</v>
      </c>
      <c r="E823" s="87" t="s">
        <v>1424</v>
      </c>
      <c r="F823" s="87">
        <v>12.866799999999998</v>
      </c>
      <c r="G823" s="87"/>
      <c r="H823" s="47"/>
      <c r="I823" s="120">
        <v>0</v>
      </c>
      <c r="J823" s="120">
        <v>0</v>
      </c>
    </row>
    <row r="824" spans="1:10" ht="15" customHeight="1">
      <c r="A824" s="46" t="s">
        <v>2095</v>
      </c>
      <c r="B824" s="46" t="s">
        <v>2096</v>
      </c>
      <c r="C824" s="47">
        <v>29.954999999999998</v>
      </c>
      <c r="D824" s="87" t="s">
        <v>1427</v>
      </c>
      <c r="E824" s="87" t="s">
        <v>1427</v>
      </c>
      <c r="F824" s="87">
        <v>15.661999999999999</v>
      </c>
      <c r="G824" s="87"/>
      <c r="H824" s="47"/>
      <c r="I824" s="120">
        <v>4</v>
      </c>
      <c r="J824" s="120">
        <v>0</v>
      </c>
    </row>
    <row r="825" spans="1:10" ht="15" customHeight="1">
      <c r="A825" s="46" t="s">
        <v>2092</v>
      </c>
      <c r="B825" s="46" t="s">
        <v>2093</v>
      </c>
      <c r="C825" s="47">
        <v>44.681199999999997</v>
      </c>
      <c r="D825" s="87" t="s">
        <v>1430</v>
      </c>
      <c r="E825" s="87" t="s">
        <v>1430</v>
      </c>
      <c r="F825" s="87">
        <v>3.8904000000000005</v>
      </c>
      <c r="G825" s="87"/>
      <c r="H825" s="47"/>
      <c r="I825" s="120">
        <v>39</v>
      </c>
      <c r="J825" s="120">
        <v>0</v>
      </c>
    </row>
    <row r="826" spans="1:10" ht="15" customHeight="1">
      <c r="A826" s="46" t="s">
        <v>2089</v>
      </c>
      <c r="B826" s="46" t="s">
        <v>2090</v>
      </c>
      <c r="C826" s="47">
        <v>29.954999999999998</v>
      </c>
      <c r="D826" s="87" t="s">
        <v>1433</v>
      </c>
      <c r="E826" s="87" t="s">
        <v>1433</v>
      </c>
      <c r="F826" s="87">
        <v>3.9815999999999994</v>
      </c>
      <c r="G826" s="87"/>
      <c r="H826" s="47"/>
      <c r="I826" s="120">
        <v>14</v>
      </c>
      <c r="J826" s="120">
        <v>0</v>
      </c>
    </row>
    <row r="827" spans="1:10" ht="15" customHeight="1">
      <c r="A827" s="46" t="s">
        <v>2086</v>
      </c>
      <c r="B827" s="46" t="s">
        <v>2087</v>
      </c>
      <c r="C827" s="47">
        <v>51.882599999999996</v>
      </c>
      <c r="D827" s="87" t="s">
        <v>1436</v>
      </c>
      <c r="E827" s="87" t="s">
        <v>1436</v>
      </c>
      <c r="F827" s="87">
        <v>4.4614000000000003</v>
      </c>
      <c r="G827" s="87"/>
      <c r="H827" s="47"/>
      <c r="I827" s="120">
        <v>85</v>
      </c>
      <c r="J827" s="120">
        <v>0</v>
      </c>
    </row>
    <row r="828" spans="1:10" ht="15" customHeight="1">
      <c r="A828" s="46" t="s">
        <v>2083</v>
      </c>
      <c r="B828" s="46" t="s">
        <v>2084</v>
      </c>
      <c r="C828" s="47">
        <v>54.148400000000002</v>
      </c>
      <c r="D828" s="87" t="s">
        <v>1439</v>
      </c>
      <c r="E828" s="87" t="s">
        <v>1439</v>
      </c>
      <c r="F828" s="87">
        <v>5.2294</v>
      </c>
      <c r="G828" s="87"/>
      <c r="H828" s="47"/>
      <c r="I828" s="120">
        <v>0</v>
      </c>
      <c r="J828" s="120">
        <v>0</v>
      </c>
    </row>
    <row r="829" spans="1:10" ht="15" customHeight="1">
      <c r="A829" s="46" t="s">
        <v>2080</v>
      </c>
      <c r="B829" s="46" t="s">
        <v>2081</v>
      </c>
      <c r="C829" s="47">
        <v>54.148400000000002</v>
      </c>
      <c r="D829" s="87" t="s">
        <v>23188</v>
      </c>
      <c r="E829" s="87" t="s">
        <v>23188</v>
      </c>
      <c r="F829" s="87">
        <v>40.276600000000002</v>
      </c>
      <c r="G829" s="87"/>
      <c r="H829" s="47"/>
      <c r="I829" s="120">
        <v>0</v>
      </c>
      <c r="J829" s="120">
        <v>0</v>
      </c>
    </row>
    <row r="830" spans="1:10" ht="15" customHeight="1">
      <c r="A830" s="46" t="s">
        <v>2077</v>
      </c>
      <c r="B830" s="46" t="s">
        <v>2078</v>
      </c>
      <c r="C830" s="47">
        <v>21.632999999999999</v>
      </c>
      <c r="D830" s="87" t="s">
        <v>1442</v>
      </c>
      <c r="E830" s="87" t="s">
        <v>1442</v>
      </c>
      <c r="F830" s="87">
        <v>8.4765999999999977</v>
      </c>
      <c r="G830" s="87"/>
      <c r="H830" s="47"/>
      <c r="I830" s="120">
        <v>63</v>
      </c>
      <c r="J830" s="120">
        <v>0</v>
      </c>
    </row>
    <row r="831" spans="1:10" ht="15" customHeight="1">
      <c r="A831" s="46" t="s">
        <v>2074</v>
      </c>
      <c r="B831" s="46" t="s">
        <v>2075</v>
      </c>
      <c r="C831" s="47">
        <v>21.632999999999999</v>
      </c>
      <c r="D831" s="87" t="s">
        <v>1445</v>
      </c>
      <c r="E831" s="87" t="s">
        <v>1445</v>
      </c>
      <c r="F831" s="87">
        <v>7.2274000000000012</v>
      </c>
      <c r="G831" s="87"/>
      <c r="H831" s="47"/>
      <c r="I831" s="120">
        <v>57</v>
      </c>
      <c r="J831" s="120">
        <v>0</v>
      </c>
    </row>
    <row r="832" spans="1:10" ht="15" customHeight="1">
      <c r="A832" s="46" t="s">
        <v>2071</v>
      </c>
      <c r="B832" s="46" t="s">
        <v>2072</v>
      </c>
      <c r="C832" s="47">
        <v>27.574000000000002</v>
      </c>
      <c r="D832" s="87" t="s">
        <v>1448</v>
      </c>
      <c r="E832" s="87" t="s">
        <v>1448</v>
      </c>
      <c r="F832" s="87">
        <v>5.4337999999999997</v>
      </c>
      <c r="G832" s="87"/>
      <c r="H832" s="47"/>
      <c r="I832" s="120">
        <v>127</v>
      </c>
      <c r="J832" s="120">
        <v>0</v>
      </c>
    </row>
    <row r="833" spans="1:10" ht="15" customHeight="1">
      <c r="A833" s="46" t="s">
        <v>2068</v>
      </c>
      <c r="B833" s="46" t="s">
        <v>2069</v>
      </c>
      <c r="C833" s="47">
        <v>27.574000000000002</v>
      </c>
      <c r="D833" s="87" t="s">
        <v>1451</v>
      </c>
      <c r="E833" s="87" t="s">
        <v>1451</v>
      </c>
      <c r="F833" s="87">
        <v>9.2797999999999981</v>
      </c>
      <c r="G833" s="87"/>
      <c r="H833" s="47"/>
      <c r="I833" s="120">
        <v>125</v>
      </c>
      <c r="J833" s="120">
        <v>0</v>
      </c>
    </row>
    <row r="834" spans="1:10" ht="15" customHeight="1">
      <c r="A834" s="46" t="s">
        <v>2065</v>
      </c>
      <c r="B834" s="46" t="s">
        <v>2066</v>
      </c>
      <c r="C834" s="47">
        <v>5.5469999999999997</v>
      </c>
      <c r="D834" s="87" t="s">
        <v>1454</v>
      </c>
      <c r="E834" s="87" t="s">
        <v>1454</v>
      </c>
      <c r="F834" s="87">
        <v>11.128799999999998</v>
      </c>
      <c r="G834" s="87"/>
      <c r="H834" s="47"/>
      <c r="I834" s="120">
        <v>0</v>
      </c>
      <c r="J834" s="120">
        <v>0</v>
      </c>
    </row>
    <row r="835" spans="1:10" ht="15" customHeight="1">
      <c r="A835" s="46" t="s">
        <v>2062</v>
      </c>
      <c r="B835" s="46" t="s">
        <v>2063</v>
      </c>
      <c r="C835" s="47">
        <v>9.5869999999999997</v>
      </c>
      <c r="D835" s="87" t="s">
        <v>1457</v>
      </c>
      <c r="E835" s="87" t="s">
        <v>1457</v>
      </c>
      <c r="F835" s="87">
        <v>2.9741999999999997</v>
      </c>
      <c r="G835" s="87"/>
      <c r="H835" s="47"/>
      <c r="I835" s="120">
        <v>0</v>
      </c>
      <c r="J835" s="120">
        <v>0</v>
      </c>
    </row>
    <row r="836" spans="1:10" ht="15" customHeight="1">
      <c r="A836" s="46" t="s">
        <v>2059</v>
      </c>
      <c r="B836" s="46" t="s">
        <v>2060</v>
      </c>
      <c r="C836" s="47">
        <v>7.2363999999999997</v>
      </c>
      <c r="D836" s="87" t="s">
        <v>1460</v>
      </c>
      <c r="E836" s="87" t="s">
        <v>1460</v>
      </c>
      <c r="F836" s="87">
        <v>2.9741999999999997</v>
      </c>
      <c r="G836" s="87"/>
      <c r="H836" s="47"/>
      <c r="I836" s="120">
        <v>0</v>
      </c>
      <c r="J836" s="120">
        <v>0</v>
      </c>
    </row>
    <row r="837" spans="1:10" ht="15" customHeight="1">
      <c r="A837" s="46" t="s">
        <v>2056</v>
      </c>
      <c r="B837" s="46" t="s">
        <v>2057</v>
      </c>
      <c r="C837" s="47">
        <v>4.1050000000000004</v>
      </c>
      <c r="D837" s="87" t="s">
        <v>1463</v>
      </c>
      <c r="E837" s="87" t="s">
        <v>1463</v>
      </c>
      <c r="F837" s="87">
        <v>3.2964000000000002</v>
      </c>
      <c r="G837" s="87"/>
      <c r="H837" s="47"/>
      <c r="I837" s="120">
        <v>0</v>
      </c>
      <c r="J837" s="120">
        <v>0</v>
      </c>
    </row>
    <row r="838" spans="1:10" ht="15" customHeight="1">
      <c r="A838" s="46" t="s">
        <v>2053</v>
      </c>
      <c r="B838" s="46" t="s">
        <v>2054</v>
      </c>
      <c r="C838" s="47">
        <v>1.5940000000000001</v>
      </c>
      <c r="D838" s="87" t="s">
        <v>1465</v>
      </c>
      <c r="E838" s="87" t="s">
        <v>1465</v>
      </c>
      <c r="F838" s="87">
        <v>3.8499999999999996</v>
      </c>
      <c r="G838" s="87"/>
      <c r="H838" s="47"/>
      <c r="I838" s="120">
        <v>0</v>
      </c>
      <c r="J838" s="120">
        <v>0</v>
      </c>
    </row>
    <row r="839" spans="1:10" ht="15" customHeight="1">
      <c r="A839" s="46" t="s">
        <v>2050</v>
      </c>
      <c r="B839" s="46" t="s">
        <v>2051</v>
      </c>
      <c r="C839" s="47">
        <v>9.2908000000000008</v>
      </c>
      <c r="D839" s="87" t="s">
        <v>1468</v>
      </c>
      <c r="E839" s="87" t="s">
        <v>1468</v>
      </c>
      <c r="F839" s="87">
        <v>174.20359999999999</v>
      </c>
      <c r="G839" s="87"/>
      <c r="H839" s="47"/>
      <c r="I839" s="120">
        <v>0</v>
      </c>
      <c r="J839" s="120">
        <v>0</v>
      </c>
    </row>
    <row r="840" spans="1:10" ht="15" customHeight="1">
      <c r="A840" s="46" t="s">
        <v>2047</v>
      </c>
      <c r="B840" s="46" t="s">
        <v>2048</v>
      </c>
      <c r="C840" s="47">
        <v>35.043199999999999</v>
      </c>
      <c r="D840" s="87" t="s">
        <v>1471</v>
      </c>
      <c r="E840" s="87" t="s">
        <v>1471</v>
      </c>
      <c r="F840" s="87">
        <v>193.58479999999997</v>
      </c>
      <c r="G840" s="87"/>
      <c r="H840" s="47"/>
      <c r="I840" s="120">
        <v>121</v>
      </c>
      <c r="J840" s="120">
        <v>0</v>
      </c>
    </row>
    <row r="841" spans="1:10" ht="15" customHeight="1">
      <c r="A841" s="46" t="s">
        <v>2044</v>
      </c>
      <c r="B841" s="46" t="s">
        <v>2045</v>
      </c>
      <c r="C841" s="47">
        <v>38.256399999999999</v>
      </c>
      <c r="D841" s="87" t="s">
        <v>1476</v>
      </c>
      <c r="E841" s="87" t="s">
        <v>1476</v>
      </c>
      <c r="F841" s="87">
        <v>164.88560000000001</v>
      </c>
      <c r="G841" s="87"/>
      <c r="H841" s="47"/>
      <c r="I841" s="120">
        <v>0</v>
      </c>
      <c r="J841" s="120">
        <v>0</v>
      </c>
    </row>
    <row r="842" spans="1:10" ht="15" customHeight="1">
      <c r="A842" s="46" t="s">
        <v>2041</v>
      </c>
      <c r="B842" s="46" t="s">
        <v>2042</v>
      </c>
      <c r="C842" s="47">
        <v>3.5249999999999999</v>
      </c>
      <c r="D842" s="87" t="s">
        <v>35584</v>
      </c>
      <c r="E842" s="87" t="s">
        <v>35584</v>
      </c>
      <c r="F842" s="87">
        <v>111.32809599999999</v>
      </c>
      <c r="G842" s="87"/>
      <c r="H842" s="47"/>
      <c r="I842" s="120">
        <v>2</v>
      </c>
      <c r="J842" s="120">
        <v>0</v>
      </c>
    </row>
    <row r="843" spans="1:10" ht="15" customHeight="1">
      <c r="A843" s="46" t="s">
        <v>2038</v>
      </c>
      <c r="B843" s="46" t="s">
        <v>2039</v>
      </c>
      <c r="C843" s="47">
        <v>1.7762</v>
      </c>
      <c r="D843" s="87" t="s">
        <v>35356</v>
      </c>
      <c r="E843" s="87" t="s">
        <v>35356</v>
      </c>
      <c r="F843" s="87">
        <v>111.32809599999999</v>
      </c>
      <c r="G843" s="87"/>
      <c r="H843" s="47"/>
      <c r="I843" s="120">
        <v>0</v>
      </c>
      <c r="J843" s="120">
        <v>0</v>
      </c>
    </row>
    <row r="844" spans="1:10" ht="15" customHeight="1">
      <c r="A844" s="46" t="s">
        <v>2035</v>
      </c>
      <c r="B844" s="46" t="s">
        <v>2036</v>
      </c>
      <c r="C844" s="47">
        <v>19.393999999999998</v>
      </c>
      <c r="D844" s="87" t="s">
        <v>35585</v>
      </c>
      <c r="E844" s="87" t="s">
        <v>35585</v>
      </c>
      <c r="F844" s="87">
        <v>111.32809599999999</v>
      </c>
      <c r="G844" s="87"/>
      <c r="H844" s="47"/>
      <c r="I844" s="120">
        <v>271</v>
      </c>
      <c r="J844" s="120">
        <v>0</v>
      </c>
    </row>
    <row r="845" spans="1:10" ht="15" customHeight="1">
      <c r="A845" s="46" t="s">
        <v>2032</v>
      </c>
      <c r="B845" s="46" t="s">
        <v>2033</v>
      </c>
      <c r="C845" s="47">
        <v>6.859</v>
      </c>
      <c r="D845" s="87" t="s">
        <v>35586</v>
      </c>
      <c r="E845" s="87" t="s">
        <v>35586</v>
      </c>
      <c r="F845" s="87">
        <v>111.32809599999999</v>
      </c>
      <c r="G845" s="87"/>
      <c r="H845" s="47"/>
      <c r="I845" s="120">
        <v>57</v>
      </c>
      <c r="J845" s="120">
        <v>0</v>
      </c>
    </row>
    <row r="846" spans="1:10" ht="15" customHeight="1">
      <c r="A846" s="46" t="s">
        <v>2029</v>
      </c>
      <c r="B846" s="46" t="s">
        <v>2030</v>
      </c>
      <c r="C846" s="47">
        <v>6.5309999999999997</v>
      </c>
      <c r="D846" s="87" t="s">
        <v>35587</v>
      </c>
      <c r="E846" s="87" t="s">
        <v>35587</v>
      </c>
      <c r="F846" s="87">
        <v>111.32809599999999</v>
      </c>
      <c r="G846" s="87"/>
      <c r="H846" s="47"/>
      <c r="I846" s="120">
        <v>64</v>
      </c>
      <c r="J846" s="120">
        <v>0</v>
      </c>
    </row>
    <row r="847" spans="1:10" ht="15" customHeight="1">
      <c r="A847" s="46" t="s">
        <v>36133</v>
      </c>
      <c r="B847" s="46" t="s">
        <v>36134</v>
      </c>
      <c r="C847" s="47">
        <v>6.3558000000000003</v>
      </c>
      <c r="D847" s="87" t="s">
        <v>35357</v>
      </c>
      <c r="E847" s="87" t="s">
        <v>35357</v>
      </c>
      <c r="F847" s="87">
        <v>111.32809599999999</v>
      </c>
      <c r="G847" s="87"/>
      <c r="H847" s="47"/>
      <c r="I847" s="120">
        <v>200</v>
      </c>
      <c r="J847" s="120">
        <v>0</v>
      </c>
    </row>
    <row r="848" spans="1:10" ht="15" customHeight="1">
      <c r="A848" s="46" t="s">
        <v>2026</v>
      </c>
      <c r="B848" s="46" t="s">
        <v>2027</v>
      </c>
      <c r="C848" s="47">
        <v>6.2775999999999996</v>
      </c>
      <c r="D848" s="87" t="s">
        <v>1479</v>
      </c>
      <c r="E848" s="87" t="s">
        <v>1479</v>
      </c>
      <c r="F848" s="87">
        <v>186.07740000000001</v>
      </c>
      <c r="G848" s="87"/>
      <c r="H848" s="47"/>
      <c r="I848" s="120">
        <v>0</v>
      </c>
      <c r="J848" s="120">
        <v>0</v>
      </c>
    </row>
    <row r="849" spans="1:10" ht="15" customHeight="1">
      <c r="A849" s="46" t="s">
        <v>2023</v>
      </c>
      <c r="B849" s="46" t="s">
        <v>2024</v>
      </c>
      <c r="C849" s="47">
        <v>5.0826000000000002</v>
      </c>
      <c r="D849" s="87" t="s">
        <v>1482</v>
      </c>
      <c r="E849" s="87" t="s">
        <v>1482</v>
      </c>
      <c r="F849" s="87">
        <v>329.77139999999997</v>
      </c>
      <c r="G849" s="87"/>
      <c r="H849" s="47"/>
      <c r="I849" s="120">
        <v>36</v>
      </c>
      <c r="J849" s="120">
        <v>0</v>
      </c>
    </row>
    <row r="850" spans="1:10" ht="15" customHeight="1">
      <c r="A850" s="46" t="s">
        <v>36135</v>
      </c>
      <c r="B850" s="46" t="s">
        <v>36136</v>
      </c>
      <c r="C850" s="47">
        <v>11.4366</v>
      </c>
      <c r="D850" s="87" t="s">
        <v>1485</v>
      </c>
      <c r="E850" s="87" t="s">
        <v>1485</v>
      </c>
      <c r="F850" s="87">
        <v>480.18080000000009</v>
      </c>
      <c r="G850" s="87"/>
      <c r="H850" s="47"/>
      <c r="I850" s="120">
        <v>200</v>
      </c>
      <c r="J850" s="120">
        <v>0</v>
      </c>
    </row>
    <row r="851" spans="1:10" ht="15" customHeight="1">
      <c r="A851" s="46" t="s">
        <v>2020</v>
      </c>
      <c r="B851" s="46" t="s">
        <v>2021</v>
      </c>
      <c r="C851" s="47">
        <v>1.7762</v>
      </c>
      <c r="D851" s="87" t="s">
        <v>1485</v>
      </c>
      <c r="E851" s="87" t="s">
        <v>1485</v>
      </c>
      <c r="F851" s="87">
        <v>480.18080000000009</v>
      </c>
      <c r="G851" s="87"/>
      <c r="H851" s="47"/>
      <c r="I851" s="120">
        <v>0</v>
      </c>
      <c r="J851" s="120">
        <v>0</v>
      </c>
    </row>
    <row r="852" spans="1:10" ht="15" customHeight="1">
      <c r="A852" s="46" t="s">
        <v>2017</v>
      </c>
      <c r="B852" s="46" t="s">
        <v>2018</v>
      </c>
      <c r="C852" s="47">
        <v>14.422000000000001</v>
      </c>
      <c r="D852" s="87" t="s">
        <v>1490</v>
      </c>
      <c r="E852" s="87" t="s">
        <v>1490</v>
      </c>
      <c r="F852" s="87">
        <v>461.56840000000011</v>
      </c>
      <c r="G852" s="87"/>
      <c r="H852" s="47"/>
      <c r="I852" s="120">
        <v>0</v>
      </c>
      <c r="J852" s="120">
        <v>0</v>
      </c>
    </row>
    <row r="853" spans="1:10" ht="15" customHeight="1">
      <c r="A853" s="46" t="s">
        <v>2014</v>
      </c>
      <c r="B853" s="46" t="s">
        <v>2015</v>
      </c>
      <c r="C853" s="47">
        <v>29.299600000000002</v>
      </c>
      <c r="D853" s="87" t="s">
        <v>1492</v>
      </c>
      <c r="E853" s="87" t="s">
        <v>1492</v>
      </c>
      <c r="F853" s="87">
        <v>362.20940000000007</v>
      </c>
      <c r="G853" s="87"/>
      <c r="H853" s="47"/>
      <c r="I853" s="120">
        <v>0</v>
      </c>
      <c r="J853" s="120">
        <v>0</v>
      </c>
    </row>
    <row r="854" spans="1:10" ht="15" customHeight="1">
      <c r="A854" s="46" t="s">
        <v>2011</v>
      </c>
      <c r="B854" s="46" t="s">
        <v>2012</v>
      </c>
      <c r="C854" s="47">
        <v>29.299600000000002</v>
      </c>
      <c r="D854" s="87" t="s">
        <v>1492</v>
      </c>
      <c r="E854" s="87" t="s">
        <v>1492</v>
      </c>
      <c r="F854" s="87">
        <v>362.20940000000007</v>
      </c>
      <c r="G854" s="87"/>
      <c r="H854" s="47"/>
      <c r="I854" s="120">
        <v>139</v>
      </c>
      <c r="J854" s="120">
        <v>0</v>
      </c>
    </row>
    <row r="855" spans="1:10" ht="15" customHeight="1">
      <c r="A855" s="46" t="s">
        <v>2008</v>
      </c>
      <c r="B855" s="46" t="s">
        <v>2009</v>
      </c>
      <c r="C855" s="47">
        <v>34.997399999999999</v>
      </c>
      <c r="D855" s="87" t="s">
        <v>4290</v>
      </c>
      <c r="E855" s="87" t="s">
        <v>4290</v>
      </c>
      <c r="F855" s="87">
        <v>95.786000000000001</v>
      </c>
      <c r="G855" s="87"/>
      <c r="H855" s="47"/>
      <c r="I855" s="120">
        <v>112</v>
      </c>
      <c r="J855" s="120">
        <v>0</v>
      </c>
    </row>
    <row r="856" spans="1:10" ht="15" customHeight="1">
      <c r="A856" s="46" t="s">
        <v>2005</v>
      </c>
      <c r="B856" s="46" t="s">
        <v>2006</v>
      </c>
      <c r="C856" s="47">
        <v>30.691199999999998</v>
      </c>
      <c r="D856" s="87" t="s">
        <v>4287</v>
      </c>
      <c r="E856" s="87" t="s">
        <v>4287</v>
      </c>
      <c r="F856" s="87">
        <v>106.27560000000003</v>
      </c>
      <c r="G856" s="87"/>
      <c r="H856" s="47"/>
      <c r="I856" s="120">
        <v>0</v>
      </c>
      <c r="J856" s="120">
        <v>0</v>
      </c>
    </row>
    <row r="857" spans="1:10" ht="15" customHeight="1">
      <c r="A857" s="46" t="s">
        <v>2002</v>
      </c>
      <c r="B857" s="46" t="s">
        <v>2003</v>
      </c>
      <c r="C857" s="47">
        <v>25.4132</v>
      </c>
      <c r="D857" s="87" t="s">
        <v>4284</v>
      </c>
      <c r="E857" s="87" t="s">
        <v>4284</v>
      </c>
      <c r="F857" s="87">
        <v>118.0334</v>
      </c>
      <c r="G857" s="87"/>
      <c r="H857" s="47"/>
      <c r="I857" s="120">
        <v>10</v>
      </c>
      <c r="J857" s="120">
        <v>0</v>
      </c>
    </row>
    <row r="858" spans="1:10" ht="15" customHeight="1">
      <c r="A858" s="46" t="s">
        <v>1999</v>
      </c>
      <c r="B858" s="46" t="s">
        <v>2000</v>
      </c>
      <c r="C858" s="47">
        <v>3.5146000000000002</v>
      </c>
      <c r="D858" s="87" t="s">
        <v>4278</v>
      </c>
      <c r="E858" s="87" t="s">
        <v>4278</v>
      </c>
      <c r="F858" s="87">
        <v>172.154</v>
      </c>
      <c r="G858" s="87"/>
      <c r="H858" s="47"/>
      <c r="I858" s="120">
        <v>0</v>
      </c>
      <c r="J858" s="120">
        <v>0</v>
      </c>
    </row>
    <row r="859" spans="1:10" ht="15" customHeight="1">
      <c r="A859" s="46" t="s">
        <v>1996</v>
      </c>
      <c r="B859" s="46" t="s">
        <v>1997</v>
      </c>
      <c r="C859" s="47">
        <v>3.1202000000000001</v>
      </c>
      <c r="D859" s="87" t="s">
        <v>4275</v>
      </c>
      <c r="E859" s="87" t="s">
        <v>4275</v>
      </c>
      <c r="F859" s="87">
        <v>155.68260000000001</v>
      </c>
      <c r="G859" s="87"/>
      <c r="H859" s="47"/>
      <c r="I859" s="120">
        <v>482</v>
      </c>
      <c r="J859" s="120">
        <v>0</v>
      </c>
    </row>
    <row r="860" spans="1:10" ht="15" customHeight="1">
      <c r="A860" s="46" t="s">
        <v>1993</v>
      </c>
      <c r="B860" s="46" t="s">
        <v>1994</v>
      </c>
      <c r="C860" s="47">
        <v>3.5146000000000002</v>
      </c>
      <c r="D860" s="87" t="s">
        <v>4272</v>
      </c>
      <c r="E860" s="87" t="s">
        <v>4272</v>
      </c>
      <c r="F860" s="87">
        <v>68.294399999999996</v>
      </c>
      <c r="G860" s="87"/>
      <c r="H860" s="47"/>
      <c r="I860" s="120">
        <v>0</v>
      </c>
      <c r="J860" s="120">
        <v>0</v>
      </c>
    </row>
    <row r="861" spans="1:10" ht="15" customHeight="1">
      <c r="A861" s="46" t="s">
        <v>1990</v>
      </c>
      <c r="B861" s="46" t="s">
        <v>1991</v>
      </c>
      <c r="C861" s="47">
        <v>3.3142</v>
      </c>
      <c r="D861" s="87" t="s">
        <v>4269</v>
      </c>
      <c r="E861" s="87" t="s">
        <v>4269</v>
      </c>
      <c r="F861" s="87">
        <v>72.558800000000005</v>
      </c>
      <c r="G861" s="87"/>
      <c r="H861" s="47"/>
      <c r="I861" s="120">
        <v>282</v>
      </c>
      <c r="J861" s="120">
        <v>0</v>
      </c>
    </row>
    <row r="862" spans="1:10" ht="15" customHeight="1">
      <c r="A862" s="46" t="s">
        <v>1987</v>
      </c>
      <c r="B862" s="46" t="s">
        <v>1988</v>
      </c>
      <c r="C862" s="47">
        <v>86.869</v>
      </c>
      <c r="D862" s="87" t="s">
        <v>4266</v>
      </c>
      <c r="E862" s="87" t="s">
        <v>4266</v>
      </c>
      <c r="F862" s="87">
        <v>77.540999999999997</v>
      </c>
      <c r="G862" s="87"/>
      <c r="H862" s="47"/>
      <c r="I862" s="120">
        <v>0</v>
      </c>
      <c r="J862" s="120">
        <v>0</v>
      </c>
    </row>
    <row r="863" spans="1:10" ht="15" customHeight="1">
      <c r="A863" s="46" t="s">
        <v>1984</v>
      </c>
      <c r="B863" s="46" t="s">
        <v>1985</v>
      </c>
      <c r="C863" s="47">
        <v>2.2772000000000001</v>
      </c>
      <c r="D863" s="87" t="s">
        <v>4331</v>
      </c>
      <c r="E863" s="87" t="s">
        <v>4331</v>
      </c>
      <c r="F863" s="87">
        <v>120.22740000000002</v>
      </c>
      <c r="G863" s="87"/>
      <c r="H863" s="47"/>
      <c r="I863" s="120">
        <v>0</v>
      </c>
      <c r="J863" s="120">
        <v>0</v>
      </c>
    </row>
    <row r="864" spans="1:10" ht="15" customHeight="1">
      <c r="A864" s="46" t="s">
        <v>1981</v>
      </c>
      <c r="B864" s="46" t="s">
        <v>1982</v>
      </c>
      <c r="C864" s="47">
        <v>16.395600000000002</v>
      </c>
      <c r="D864" s="87" t="s">
        <v>4328</v>
      </c>
      <c r="E864" s="87" t="s">
        <v>4328</v>
      </c>
      <c r="F864" s="87">
        <v>155.7928</v>
      </c>
      <c r="G864" s="87"/>
      <c r="H864" s="47"/>
      <c r="I864" s="120">
        <v>0</v>
      </c>
      <c r="J864" s="120">
        <v>0</v>
      </c>
    </row>
    <row r="865" spans="1:10" ht="15" customHeight="1">
      <c r="A865" s="46" t="s">
        <v>1978</v>
      </c>
      <c r="B865" s="46" t="s">
        <v>1979</v>
      </c>
      <c r="C865" s="47">
        <v>1.7254</v>
      </c>
      <c r="D865" s="87" t="s">
        <v>4325</v>
      </c>
      <c r="E865" s="87" t="s">
        <v>4325</v>
      </c>
      <c r="F865" s="87">
        <v>181.55119999999999</v>
      </c>
      <c r="G865" s="87"/>
      <c r="H865" s="47"/>
      <c r="I865" s="120">
        <v>0</v>
      </c>
      <c r="J865" s="120">
        <v>0</v>
      </c>
    </row>
    <row r="866" spans="1:10" ht="15" customHeight="1">
      <c r="A866" s="46" t="s">
        <v>1975</v>
      </c>
      <c r="B866" s="46" t="s">
        <v>1976</v>
      </c>
      <c r="C866" s="47">
        <v>1.248</v>
      </c>
      <c r="D866" s="87" t="s">
        <v>4367</v>
      </c>
      <c r="E866" s="87" t="s">
        <v>4367</v>
      </c>
      <c r="F866" s="87">
        <v>140.14240000000001</v>
      </c>
      <c r="G866" s="87"/>
      <c r="H866" s="47"/>
      <c r="I866" s="120">
        <v>0</v>
      </c>
      <c r="J866" s="120">
        <v>0</v>
      </c>
    </row>
    <row r="867" spans="1:10" ht="15" customHeight="1">
      <c r="A867" s="46" t="s">
        <v>1972</v>
      </c>
      <c r="B867" s="46" t="s">
        <v>1973</v>
      </c>
      <c r="C867" s="47">
        <v>2.1469999999999998</v>
      </c>
      <c r="D867" s="87" t="s">
        <v>4364</v>
      </c>
      <c r="E867" s="87" t="s">
        <v>4364</v>
      </c>
      <c r="F867" s="87">
        <v>147.96760000000003</v>
      </c>
      <c r="G867" s="87"/>
      <c r="H867" s="47"/>
      <c r="I867" s="120">
        <v>207</v>
      </c>
      <c r="J867" s="120">
        <v>0</v>
      </c>
    </row>
    <row r="868" spans="1:10" ht="15" customHeight="1">
      <c r="A868" s="46" t="s">
        <v>1969</v>
      </c>
      <c r="B868" s="46" t="s">
        <v>1970</v>
      </c>
      <c r="C868" s="47">
        <v>1.4850000000000001</v>
      </c>
      <c r="D868" s="87" t="s">
        <v>4260</v>
      </c>
      <c r="E868" s="87" t="s">
        <v>4260</v>
      </c>
      <c r="F868" s="87">
        <v>128.7636</v>
      </c>
      <c r="G868" s="87"/>
      <c r="H868" s="47"/>
      <c r="I868" s="120">
        <v>0</v>
      </c>
      <c r="J868" s="120">
        <v>0</v>
      </c>
    </row>
    <row r="869" spans="1:10" ht="15" customHeight="1">
      <c r="A869" s="46" t="s">
        <v>1966</v>
      </c>
      <c r="B869" s="46" t="s">
        <v>1967</v>
      </c>
      <c r="C869" s="47">
        <v>1.248</v>
      </c>
      <c r="D869" s="87" t="s">
        <v>4257</v>
      </c>
      <c r="E869" s="87" t="s">
        <v>4257</v>
      </c>
      <c r="F869" s="87">
        <v>113.113</v>
      </c>
      <c r="G869" s="87"/>
      <c r="H869" s="47"/>
      <c r="I869" s="120">
        <v>138</v>
      </c>
      <c r="J869" s="120">
        <v>0</v>
      </c>
    </row>
    <row r="870" spans="1:10" ht="15" customHeight="1">
      <c r="A870" s="46" t="s">
        <v>1963</v>
      </c>
      <c r="B870" s="46" t="s">
        <v>1964</v>
      </c>
      <c r="C870" s="47">
        <v>1.248</v>
      </c>
      <c r="D870" s="87" t="s">
        <v>4254</v>
      </c>
      <c r="E870" s="87" t="s">
        <v>4254</v>
      </c>
      <c r="F870" s="87">
        <v>124.49219999999997</v>
      </c>
      <c r="G870" s="87"/>
      <c r="H870" s="47"/>
      <c r="I870" s="120">
        <v>10</v>
      </c>
      <c r="J870" s="120">
        <v>0</v>
      </c>
    </row>
    <row r="871" spans="1:10" ht="15" customHeight="1">
      <c r="A871" s="46" t="s">
        <v>1960</v>
      </c>
      <c r="B871" s="46" t="s">
        <v>1961</v>
      </c>
      <c r="C871" s="47">
        <v>1.7265999999999999</v>
      </c>
      <c r="D871" s="87" t="s">
        <v>4251</v>
      </c>
      <c r="E871" s="87" t="s">
        <v>4251</v>
      </c>
      <c r="F871" s="87">
        <v>117.37780000000001</v>
      </c>
      <c r="G871" s="87"/>
      <c r="H871" s="47"/>
      <c r="I871" s="120">
        <v>300</v>
      </c>
      <c r="J871" s="120">
        <v>0</v>
      </c>
    </row>
    <row r="872" spans="1:10" ht="15" customHeight="1">
      <c r="A872" s="46" t="s">
        <v>1957</v>
      </c>
      <c r="B872" s="46" t="s">
        <v>1958</v>
      </c>
      <c r="C872" s="47">
        <v>1.7265999999999999</v>
      </c>
      <c r="D872" s="87" t="s">
        <v>4248</v>
      </c>
      <c r="E872" s="87" t="s">
        <v>4248</v>
      </c>
      <c r="F872" s="87">
        <v>153.06240000000003</v>
      </c>
      <c r="G872" s="87"/>
      <c r="H872" s="47"/>
      <c r="I872" s="120">
        <v>1230</v>
      </c>
      <c r="J872" s="120">
        <v>0</v>
      </c>
    </row>
    <row r="873" spans="1:10" ht="15" customHeight="1">
      <c r="A873" s="46" t="s">
        <v>1954</v>
      </c>
      <c r="B873" s="46" t="s">
        <v>1955</v>
      </c>
      <c r="C873" s="47">
        <v>1.9414</v>
      </c>
      <c r="D873" s="87" t="s">
        <v>4410</v>
      </c>
      <c r="E873" s="87" t="s">
        <v>4410</v>
      </c>
      <c r="F873" s="87">
        <v>148.10560000000001</v>
      </c>
      <c r="G873" s="87"/>
      <c r="H873" s="47"/>
      <c r="I873" s="120">
        <v>6</v>
      </c>
      <c r="J873" s="120">
        <v>0</v>
      </c>
    </row>
    <row r="874" spans="1:10" ht="15" customHeight="1">
      <c r="A874" s="46" t="s">
        <v>35950</v>
      </c>
      <c r="B874" s="46" t="s">
        <v>35951</v>
      </c>
      <c r="C874" s="47">
        <v>6.7809999999999997</v>
      </c>
      <c r="D874" s="87" t="s">
        <v>4407</v>
      </c>
      <c r="E874" s="87" t="s">
        <v>4407</v>
      </c>
      <c r="F874" s="87">
        <v>156.50360000000003</v>
      </c>
      <c r="G874" s="87"/>
      <c r="H874" s="47"/>
      <c r="I874" s="120">
        <v>16</v>
      </c>
      <c r="J874" s="120">
        <v>0</v>
      </c>
    </row>
    <row r="875" spans="1:10" ht="15" customHeight="1">
      <c r="A875" s="46" t="s">
        <v>1952</v>
      </c>
      <c r="B875" s="46" t="s">
        <v>32001</v>
      </c>
      <c r="C875" s="47">
        <v>10.7484</v>
      </c>
      <c r="D875" s="87" t="s">
        <v>4406</v>
      </c>
      <c r="E875" s="87" t="s">
        <v>4406</v>
      </c>
      <c r="F875" s="87">
        <v>165.04660000000001</v>
      </c>
      <c r="G875" s="87"/>
      <c r="H875" s="47"/>
      <c r="I875" s="120">
        <v>82</v>
      </c>
      <c r="J875" s="120">
        <v>0</v>
      </c>
    </row>
    <row r="876" spans="1:10" ht="15" customHeight="1">
      <c r="A876" s="46" t="s">
        <v>1949</v>
      </c>
      <c r="B876" s="46" t="s">
        <v>1950</v>
      </c>
      <c r="C876" s="47">
        <v>15.2492</v>
      </c>
      <c r="D876" s="87" t="s">
        <v>4403</v>
      </c>
      <c r="E876" s="87" t="s">
        <v>4403</v>
      </c>
      <c r="F876" s="87">
        <v>206.58499999999998</v>
      </c>
      <c r="G876" s="87"/>
      <c r="H876" s="47"/>
      <c r="I876" s="120">
        <v>96</v>
      </c>
      <c r="J876" s="120">
        <v>0</v>
      </c>
    </row>
    <row r="877" spans="1:10" ht="15" customHeight="1">
      <c r="A877" s="46" t="s">
        <v>1947</v>
      </c>
      <c r="B877" s="46" t="s">
        <v>1942</v>
      </c>
      <c r="C877" s="47">
        <v>18.971399999999999</v>
      </c>
      <c r="D877" s="87" t="s">
        <v>4358</v>
      </c>
      <c r="E877" s="87" t="s">
        <v>4358</v>
      </c>
      <c r="F877" s="87">
        <v>217.8614</v>
      </c>
      <c r="G877" s="87"/>
      <c r="H877" s="47"/>
      <c r="I877" s="120">
        <v>0</v>
      </c>
      <c r="J877" s="120">
        <v>0</v>
      </c>
    </row>
    <row r="878" spans="1:10" ht="15" customHeight="1">
      <c r="A878" s="46" t="s">
        <v>1944</v>
      </c>
      <c r="B878" s="46" t="s">
        <v>1945</v>
      </c>
      <c r="C878" s="47">
        <v>18.971399999999999</v>
      </c>
      <c r="D878" s="87" t="s">
        <v>4313</v>
      </c>
      <c r="E878" s="87" t="s">
        <v>4313</v>
      </c>
      <c r="F878" s="87">
        <v>118.08839999999998</v>
      </c>
      <c r="G878" s="87"/>
      <c r="H878" s="47"/>
      <c r="I878" s="120">
        <v>0</v>
      </c>
      <c r="J878" s="120">
        <v>0</v>
      </c>
    </row>
    <row r="879" spans="1:10" ht="15" customHeight="1">
      <c r="A879" s="46" t="s">
        <v>1941</v>
      </c>
      <c r="B879" s="46" t="s">
        <v>1942</v>
      </c>
      <c r="C879" s="47">
        <v>20.968399999999999</v>
      </c>
      <c r="D879" s="87" t="s">
        <v>4313</v>
      </c>
      <c r="E879" s="87" t="s">
        <v>4313</v>
      </c>
      <c r="F879" s="87">
        <v>118.08839999999998</v>
      </c>
      <c r="G879" s="87"/>
      <c r="H879" s="47"/>
      <c r="I879" s="120">
        <v>0</v>
      </c>
      <c r="J879" s="120">
        <v>0</v>
      </c>
    </row>
    <row r="880" spans="1:10" ht="15" customHeight="1">
      <c r="A880" s="46" t="s">
        <v>1938</v>
      </c>
      <c r="B880" s="46" t="s">
        <v>1939</v>
      </c>
      <c r="C880" s="47">
        <v>7.97</v>
      </c>
      <c r="D880" s="87" t="s">
        <v>4311</v>
      </c>
      <c r="E880" s="87" t="s">
        <v>4311</v>
      </c>
      <c r="F880" s="87">
        <v>110.3366</v>
      </c>
      <c r="G880" s="87"/>
      <c r="H880" s="47"/>
      <c r="I880" s="120">
        <v>0</v>
      </c>
      <c r="J880" s="120">
        <v>0</v>
      </c>
    </row>
    <row r="881" spans="1:10" ht="15" customHeight="1">
      <c r="A881" s="46" t="s">
        <v>1936</v>
      </c>
      <c r="B881" s="46" t="s">
        <v>1934</v>
      </c>
      <c r="C881" s="47">
        <v>10.6578</v>
      </c>
      <c r="D881" s="87" t="s">
        <v>4311</v>
      </c>
      <c r="E881" s="87" t="s">
        <v>4311</v>
      </c>
      <c r="F881" s="87">
        <v>110.3366</v>
      </c>
      <c r="G881" s="87"/>
      <c r="H881" s="47"/>
      <c r="I881" s="120">
        <v>89</v>
      </c>
      <c r="J881" s="120">
        <v>0</v>
      </c>
    </row>
    <row r="882" spans="1:10" ht="15" customHeight="1">
      <c r="A882" s="46" t="s">
        <v>1933</v>
      </c>
      <c r="B882" s="46" t="s">
        <v>1934</v>
      </c>
      <c r="C882" s="47">
        <v>8.6785999999999994</v>
      </c>
      <c r="D882" s="87" t="s">
        <v>4308</v>
      </c>
      <c r="E882" s="87" t="s">
        <v>4308</v>
      </c>
      <c r="F882" s="87">
        <v>102.43799999999999</v>
      </c>
      <c r="G882" s="87"/>
      <c r="H882" s="47"/>
      <c r="I882" s="120">
        <v>5</v>
      </c>
      <c r="J882" s="120">
        <v>0</v>
      </c>
    </row>
    <row r="883" spans="1:10" ht="15" customHeight="1">
      <c r="A883" s="46" t="s">
        <v>1930</v>
      </c>
      <c r="B883" s="46" t="s">
        <v>1931</v>
      </c>
      <c r="C883" s="47">
        <v>7.1143999999999998</v>
      </c>
      <c r="D883" s="87" t="s">
        <v>4308</v>
      </c>
      <c r="E883" s="87" t="s">
        <v>4308</v>
      </c>
      <c r="F883" s="87">
        <v>102.43799999999999</v>
      </c>
      <c r="G883" s="87"/>
      <c r="H883" s="47"/>
      <c r="I883" s="120">
        <v>0</v>
      </c>
      <c r="J883" s="120">
        <v>0</v>
      </c>
    </row>
    <row r="884" spans="1:10" ht="15" customHeight="1">
      <c r="A884" s="46" t="s">
        <v>1927</v>
      </c>
      <c r="B884" s="46" t="s">
        <v>1928</v>
      </c>
      <c r="C884" s="47">
        <v>38.256399999999999</v>
      </c>
      <c r="D884" s="87" t="s">
        <v>4305</v>
      </c>
      <c r="E884" s="87" t="s">
        <v>4305</v>
      </c>
      <c r="F884" s="87">
        <v>106.35059999999999</v>
      </c>
      <c r="G884" s="87"/>
      <c r="H884" s="47"/>
      <c r="I884" s="120">
        <v>0</v>
      </c>
      <c r="J884" s="120">
        <v>0</v>
      </c>
    </row>
    <row r="885" spans="1:10" ht="15" customHeight="1">
      <c r="A885" s="46" t="s">
        <v>1924</v>
      </c>
      <c r="B885" s="46" t="s">
        <v>1925</v>
      </c>
      <c r="C885" s="47">
        <v>10.2928</v>
      </c>
      <c r="D885" s="87" t="s">
        <v>4305</v>
      </c>
      <c r="E885" s="87" t="s">
        <v>4305</v>
      </c>
      <c r="F885" s="87">
        <v>106.35059999999999</v>
      </c>
      <c r="G885" s="87"/>
      <c r="H885" s="47"/>
      <c r="I885" s="120">
        <v>0</v>
      </c>
      <c r="J885" s="120">
        <v>0</v>
      </c>
    </row>
    <row r="886" spans="1:10" ht="15" customHeight="1">
      <c r="A886" s="46" t="s">
        <v>1921</v>
      </c>
      <c r="B886" s="46" t="s">
        <v>1922</v>
      </c>
      <c r="C886" s="47">
        <v>8.8455999999999992</v>
      </c>
      <c r="D886" s="87" t="s">
        <v>4299</v>
      </c>
      <c r="E886" s="87" t="s">
        <v>4299</v>
      </c>
      <c r="F886" s="87">
        <v>168.45580000000001</v>
      </c>
      <c r="G886" s="87"/>
      <c r="H886" s="47"/>
      <c r="I886" s="120">
        <v>158</v>
      </c>
      <c r="J886" s="120">
        <v>0</v>
      </c>
    </row>
    <row r="887" spans="1:10" ht="15" customHeight="1">
      <c r="A887" s="46" t="s">
        <v>1918</v>
      </c>
      <c r="B887" s="46" t="s">
        <v>1919</v>
      </c>
      <c r="C887" s="47">
        <v>18.217400000000001</v>
      </c>
      <c r="D887" s="87" t="s">
        <v>4299</v>
      </c>
      <c r="E887" s="87" t="s">
        <v>4299</v>
      </c>
      <c r="F887" s="87">
        <v>168.45580000000001</v>
      </c>
      <c r="G887" s="87"/>
      <c r="H887" s="47"/>
      <c r="I887" s="120">
        <v>0</v>
      </c>
      <c r="J887" s="120">
        <v>0</v>
      </c>
    </row>
    <row r="888" spans="1:10" ht="15" customHeight="1">
      <c r="A888" s="46" t="s">
        <v>1915</v>
      </c>
      <c r="B888" s="46" t="s">
        <v>1916</v>
      </c>
      <c r="C888" s="47">
        <v>18.217400000000001</v>
      </c>
      <c r="D888" s="87" t="s">
        <v>4296</v>
      </c>
      <c r="E888" s="87" t="s">
        <v>4296</v>
      </c>
      <c r="F888" s="87">
        <v>182.49239999999998</v>
      </c>
      <c r="G888" s="87"/>
      <c r="H888" s="47"/>
      <c r="I888" s="120">
        <v>0</v>
      </c>
      <c r="J888" s="120">
        <v>0</v>
      </c>
    </row>
    <row r="889" spans="1:10" ht="15" customHeight="1">
      <c r="A889" s="46" t="s">
        <v>1912</v>
      </c>
      <c r="B889" s="46" t="s">
        <v>1913</v>
      </c>
      <c r="C889" s="47">
        <v>35.043199999999999</v>
      </c>
      <c r="D889" s="87" t="s">
        <v>4296</v>
      </c>
      <c r="E889" s="87" t="s">
        <v>4296</v>
      </c>
      <c r="F889" s="87">
        <v>182.49239999999998</v>
      </c>
      <c r="G889" s="87"/>
      <c r="H889" s="47"/>
      <c r="I889" s="120">
        <v>5</v>
      </c>
      <c r="J889" s="120">
        <v>0</v>
      </c>
    </row>
    <row r="890" spans="1:10" ht="15" customHeight="1">
      <c r="A890" s="46" t="s">
        <v>1909</v>
      </c>
      <c r="B890" s="46" t="s">
        <v>1910</v>
      </c>
      <c r="C890" s="47">
        <v>35.043199999999999</v>
      </c>
      <c r="D890" s="87" t="s">
        <v>4293</v>
      </c>
      <c r="E890" s="87" t="s">
        <v>4293</v>
      </c>
      <c r="F890" s="87">
        <v>108.08959999999999</v>
      </c>
      <c r="G890" s="87"/>
      <c r="H890" s="47"/>
      <c r="I890" s="120">
        <v>14</v>
      </c>
      <c r="J890" s="120">
        <v>0</v>
      </c>
    </row>
    <row r="891" spans="1:10" ht="15" customHeight="1">
      <c r="A891" s="46" t="s">
        <v>1906</v>
      </c>
      <c r="B891" s="46" t="s">
        <v>1907</v>
      </c>
      <c r="C891" s="47">
        <v>19.1282</v>
      </c>
      <c r="D891" s="87" t="s">
        <v>4293</v>
      </c>
      <c r="E891" s="87" t="s">
        <v>4293</v>
      </c>
      <c r="F891" s="87">
        <v>108.08959999999999</v>
      </c>
      <c r="G891" s="87"/>
      <c r="H891" s="47"/>
      <c r="I891" s="120">
        <v>0</v>
      </c>
      <c r="J891" s="120">
        <v>0</v>
      </c>
    </row>
    <row r="892" spans="1:10" ht="15" customHeight="1">
      <c r="A892" s="46" t="s">
        <v>2145</v>
      </c>
      <c r="B892" s="46" t="s">
        <v>32003</v>
      </c>
      <c r="C892" s="47">
        <v>6.0472000000000001</v>
      </c>
      <c r="D892" s="87" t="s">
        <v>1497</v>
      </c>
      <c r="E892" s="87" t="s">
        <v>1497</v>
      </c>
      <c r="F892" s="87">
        <v>8.8182000000000009</v>
      </c>
      <c r="G892" s="87"/>
      <c r="H892" s="47"/>
      <c r="I892" s="120">
        <v>66</v>
      </c>
      <c r="J892" s="120">
        <v>0</v>
      </c>
    </row>
    <row r="893" spans="1:10" ht="15" customHeight="1">
      <c r="A893" s="46" t="s">
        <v>2144</v>
      </c>
      <c r="B893" s="46" t="s">
        <v>32002</v>
      </c>
      <c r="C893" s="47">
        <v>3.8258000000000001</v>
      </c>
      <c r="D893" s="87" t="s">
        <v>1502</v>
      </c>
      <c r="E893" s="87" t="s">
        <v>1502</v>
      </c>
      <c r="F893" s="87">
        <v>9.7980000000000018</v>
      </c>
      <c r="G893" s="87"/>
      <c r="H893" s="47"/>
      <c r="I893" s="120">
        <v>33</v>
      </c>
      <c r="J893" s="120">
        <v>0</v>
      </c>
    </row>
    <row r="894" spans="1:10" ht="15" customHeight="1">
      <c r="A894" s="46" t="s">
        <v>2229</v>
      </c>
      <c r="B894" s="46" t="s">
        <v>2179</v>
      </c>
      <c r="C894" s="47">
        <v>47.820599999999999</v>
      </c>
      <c r="D894" s="87" t="s">
        <v>1507</v>
      </c>
      <c r="E894" s="87" t="s">
        <v>1507</v>
      </c>
      <c r="F894" s="87">
        <v>8.8182000000000009</v>
      </c>
      <c r="G894" s="87"/>
      <c r="H894" s="47"/>
      <c r="I894" s="120">
        <v>0</v>
      </c>
      <c r="J894" s="120">
        <v>0</v>
      </c>
    </row>
    <row r="895" spans="1:10" ht="15" customHeight="1">
      <c r="A895" s="46" t="s">
        <v>2227</v>
      </c>
      <c r="B895" s="46" t="s">
        <v>2203</v>
      </c>
      <c r="C895" s="47">
        <v>51.008600000000001</v>
      </c>
      <c r="D895" s="87" t="s">
        <v>1512</v>
      </c>
      <c r="E895" s="87" t="s">
        <v>1512</v>
      </c>
      <c r="F895" s="87">
        <v>18.277799999999999</v>
      </c>
      <c r="G895" s="87"/>
      <c r="H895" s="47"/>
      <c r="I895" s="120">
        <v>0</v>
      </c>
      <c r="J895" s="120">
        <v>0</v>
      </c>
    </row>
    <row r="896" spans="1:10" ht="15" customHeight="1">
      <c r="A896" s="46" t="s">
        <v>2225</v>
      </c>
      <c r="B896" s="46" t="s">
        <v>2196</v>
      </c>
      <c r="C896" s="47">
        <v>57.384599999999999</v>
      </c>
      <c r="D896" s="87" t="s">
        <v>1517</v>
      </c>
      <c r="E896" s="87" t="s">
        <v>1517</v>
      </c>
      <c r="F896" s="87">
        <v>5.1109999999999989</v>
      </c>
      <c r="G896" s="87"/>
      <c r="H896" s="47"/>
      <c r="I896" s="120">
        <v>0</v>
      </c>
      <c r="J896" s="120">
        <v>0</v>
      </c>
    </row>
    <row r="897" spans="1:10" ht="15" customHeight="1">
      <c r="A897" s="46" t="s">
        <v>2223</v>
      </c>
      <c r="B897" s="46" t="s">
        <v>2188</v>
      </c>
      <c r="C897" s="47">
        <v>58.9786</v>
      </c>
      <c r="D897" s="87" t="s">
        <v>1518</v>
      </c>
      <c r="E897" s="87" t="s">
        <v>1518</v>
      </c>
      <c r="F897" s="87">
        <v>8.4507999999999974</v>
      </c>
      <c r="G897" s="87"/>
      <c r="H897" s="47"/>
      <c r="I897" s="120">
        <v>0</v>
      </c>
      <c r="J897" s="120">
        <v>0</v>
      </c>
    </row>
    <row r="898" spans="1:10" ht="15" customHeight="1">
      <c r="A898" s="46" t="s">
        <v>2220</v>
      </c>
      <c r="B898" s="46" t="s">
        <v>2221</v>
      </c>
      <c r="C898" s="47">
        <v>57.384599999999999</v>
      </c>
      <c r="D898" s="87" t="s">
        <v>1521</v>
      </c>
      <c r="E898" s="87" t="s">
        <v>1521</v>
      </c>
      <c r="F898" s="87">
        <v>235.91480000000001</v>
      </c>
      <c r="G898" s="87"/>
      <c r="H898" s="47"/>
      <c r="I898" s="120">
        <v>0</v>
      </c>
      <c r="J898" s="120">
        <v>0</v>
      </c>
    </row>
    <row r="899" spans="1:10" ht="15" customHeight="1">
      <c r="A899" s="46" t="s">
        <v>2218</v>
      </c>
      <c r="B899" s="46" t="s">
        <v>2203</v>
      </c>
      <c r="C899" s="47">
        <v>58.9786</v>
      </c>
      <c r="D899" s="87" t="s">
        <v>1524</v>
      </c>
      <c r="E899" s="87" t="s">
        <v>1524</v>
      </c>
      <c r="F899" s="87">
        <v>238.6474</v>
      </c>
      <c r="G899" s="87"/>
      <c r="H899" s="47"/>
      <c r="I899" s="120">
        <v>0</v>
      </c>
      <c r="J899" s="120">
        <v>0</v>
      </c>
    </row>
    <row r="900" spans="1:10" ht="15" customHeight="1">
      <c r="A900" s="46" t="s">
        <v>2216</v>
      </c>
      <c r="B900" s="46" t="s">
        <v>2196</v>
      </c>
      <c r="C900" s="47">
        <v>60.572800000000001</v>
      </c>
      <c r="D900" s="87" t="s">
        <v>1527</v>
      </c>
      <c r="E900" s="87" t="s">
        <v>1527</v>
      </c>
      <c r="F900" s="87">
        <v>9.4765999999999977</v>
      </c>
      <c r="G900" s="87"/>
      <c r="H900" s="47"/>
      <c r="I900" s="120">
        <v>0</v>
      </c>
      <c r="J900" s="120">
        <v>0</v>
      </c>
    </row>
    <row r="901" spans="1:10" ht="15" customHeight="1">
      <c r="A901" s="46" t="s">
        <v>2214</v>
      </c>
      <c r="B901" s="46" t="s">
        <v>2188</v>
      </c>
      <c r="C901" s="47">
        <v>63.760800000000003</v>
      </c>
      <c r="D901" s="87" t="s">
        <v>1530</v>
      </c>
      <c r="E901" s="87" t="s">
        <v>1530</v>
      </c>
      <c r="F901" s="87">
        <v>8.8261999999999983</v>
      </c>
      <c r="G901" s="87"/>
      <c r="H901" s="47"/>
      <c r="I901" s="120">
        <v>0</v>
      </c>
      <c r="J901" s="120">
        <v>0</v>
      </c>
    </row>
    <row r="902" spans="1:10" ht="15" customHeight="1">
      <c r="A902" s="46" t="s">
        <v>2211</v>
      </c>
      <c r="B902" s="46" t="s">
        <v>2212</v>
      </c>
      <c r="C902" s="47">
        <v>65.354799999999997</v>
      </c>
      <c r="D902" s="87" t="s">
        <v>848</v>
      </c>
      <c r="E902" s="87" t="s">
        <v>848</v>
      </c>
      <c r="F902" s="87">
        <v>21.396374999999999</v>
      </c>
      <c r="G902" s="87"/>
      <c r="H902" s="47"/>
      <c r="I902" s="120">
        <v>0</v>
      </c>
      <c r="J902" s="120">
        <v>0</v>
      </c>
    </row>
    <row r="903" spans="1:10" ht="15" customHeight="1">
      <c r="A903" s="46" t="s">
        <v>2209</v>
      </c>
      <c r="B903" s="46" t="s">
        <v>2185</v>
      </c>
      <c r="C903" s="47">
        <v>71.730800000000002</v>
      </c>
      <c r="D903" s="87" t="s">
        <v>1535</v>
      </c>
      <c r="E903" s="87" t="s">
        <v>848</v>
      </c>
      <c r="F903" s="87">
        <v>20.270249999999997</v>
      </c>
      <c r="G903" s="87"/>
      <c r="H903" s="47"/>
      <c r="I903" s="120">
        <v>0</v>
      </c>
      <c r="J903" s="120">
        <v>0</v>
      </c>
    </row>
    <row r="904" spans="1:10" ht="15" customHeight="1">
      <c r="A904" s="46" t="s">
        <v>2207</v>
      </c>
      <c r="B904" s="46" t="s">
        <v>2179</v>
      </c>
      <c r="C904" s="47">
        <v>63.760800000000003</v>
      </c>
      <c r="D904" s="87" t="s">
        <v>1538</v>
      </c>
      <c r="E904" s="87" t="s">
        <v>848</v>
      </c>
      <c r="F904" s="87">
        <v>18.243225000000002</v>
      </c>
      <c r="G904" s="87"/>
      <c r="H904" s="47"/>
      <c r="I904" s="120">
        <v>0</v>
      </c>
      <c r="J904" s="120">
        <v>0</v>
      </c>
    </row>
    <row r="905" spans="1:10" ht="15" customHeight="1">
      <c r="A905" s="46" t="s">
        <v>2205</v>
      </c>
      <c r="B905" s="46" t="s">
        <v>2203</v>
      </c>
      <c r="C905" s="47">
        <v>65.354799999999997</v>
      </c>
      <c r="D905" s="87" t="s">
        <v>1541</v>
      </c>
      <c r="E905" s="87" t="s">
        <v>848</v>
      </c>
      <c r="F905" s="87">
        <v>19.2567375</v>
      </c>
      <c r="G905" s="87"/>
      <c r="H905" s="47"/>
      <c r="I905" s="120">
        <v>0</v>
      </c>
      <c r="J905" s="120">
        <v>0</v>
      </c>
    </row>
    <row r="906" spans="1:10" ht="15" customHeight="1">
      <c r="A906" s="46" t="s">
        <v>2202</v>
      </c>
      <c r="B906" s="46" t="s">
        <v>2203</v>
      </c>
      <c r="C906" s="47">
        <v>60.572800000000001</v>
      </c>
      <c r="D906" s="87" t="s">
        <v>847</v>
      </c>
      <c r="E906" s="87" t="s">
        <v>847</v>
      </c>
      <c r="F906" s="87">
        <v>22.787887500000004</v>
      </c>
      <c r="G906" s="87"/>
      <c r="H906" s="47"/>
      <c r="I906" s="120">
        <v>0</v>
      </c>
      <c r="J906" s="120">
        <v>0</v>
      </c>
    </row>
    <row r="907" spans="1:10" ht="15" customHeight="1">
      <c r="A907" s="46" t="s">
        <v>2200</v>
      </c>
      <c r="B907" s="46" t="s">
        <v>2196</v>
      </c>
      <c r="C907" s="47">
        <v>58.9786</v>
      </c>
      <c r="D907" s="87" t="s">
        <v>1546</v>
      </c>
      <c r="E907" s="87" t="s">
        <v>847</v>
      </c>
      <c r="F907" s="87">
        <v>21.588525000000001</v>
      </c>
      <c r="G907" s="87"/>
      <c r="H907" s="47"/>
      <c r="I907" s="120">
        <v>0</v>
      </c>
      <c r="J907" s="120">
        <v>0</v>
      </c>
    </row>
    <row r="908" spans="1:10" ht="15" customHeight="1">
      <c r="A908" s="46" t="s">
        <v>2198</v>
      </c>
      <c r="B908" s="46" t="s">
        <v>2179</v>
      </c>
      <c r="C908" s="47">
        <v>65.354799999999997</v>
      </c>
      <c r="D908" s="87" t="s">
        <v>1549</v>
      </c>
      <c r="E908" s="87" t="s">
        <v>847</v>
      </c>
      <c r="F908" s="87">
        <v>19.429672500000002</v>
      </c>
      <c r="G908" s="87"/>
      <c r="H908" s="47"/>
      <c r="I908" s="120">
        <v>0</v>
      </c>
      <c r="J908" s="120">
        <v>0</v>
      </c>
    </row>
    <row r="909" spans="1:10" ht="15" customHeight="1">
      <c r="A909" s="46" t="s">
        <v>2195</v>
      </c>
      <c r="B909" s="46" t="s">
        <v>2196</v>
      </c>
      <c r="C909" s="47">
        <v>78.106800000000007</v>
      </c>
      <c r="D909" s="87" t="s">
        <v>1550</v>
      </c>
      <c r="E909" s="87" t="s">
        <v>847</v>
      </c>
      <c r="F909" s="87">
        <v>20.509098750000003</v>
      </c>
      <c r="G909" s="87"/>
      <c r="H909" s="47"/>
      <c r="I909" s="120">
        <v>0</v>
      </c>
      <c r="J909" s="120">
        <v>0</v>
      </c>
    </row>
    <row r="910" spans="1:10" ht="15" customHeight="1">
      <c r="A910" s="46" t="s">
        <v>2193</v>
      </c>
      <c r="B910" s="46" t="s">
        <v>2188</v>
      </c>
      <c r="C910" s="47">
        <v>79.700999999999993</v>
      </c>
      <c r="D910" s="87" t="s">
        <v>1553</v>
      </c>
      <c r="E910" s="87" t="s">
        <v>1553</v>
      </c>
      <c r="F910" s="87">
        <v>207.22239999999999</v>
      </c>
      <c r="G910" s="87"/>
      <c r="H910" s="47"/>
      <c r="I910" s="120">
        <v>0</v>
      </c>
      <c r="J910" s="120">
        <v>0</v>
      </c>
    </row>
    <row r="911" spans="1:10" ht="15" customHeight="1">
      <c r="A911" s="46" t="s">
        <v>2190</v>
      </c>
      <c r="B911" s="46" t="s">
        <v>2191</v>
      </c>
      <c r="C911" s="47">
        <v>68.5428</v>
      </c>
      <c r="D911" s="87" t="s">
        <v>1556</v>
      </c>
      <c r="E911" s="87" t="s">
        <v>1556</v>
      </c>
      <c r="F911" s="87">
        <v>213.59859999999998</v>
      </c>
      <c r="G911" s="87"/>
      <c r="H911" s="47"/>
      <c r="I911" s="120">
        <v>0</v>
      </c>
      <c r="J911" s="120">
        <v>0</v>
      </c>
    </row>
    <row r="912" spans="1:10" ht="15" customHeight="1">
      <c r="A912" s="46" t="s">
        <v>2187</v>
      </c>
      <c r="B912" s="46" t="s">
        <v>2188</v>
      </c>
      <c r="C912" s="47">
        <v>119.5514</v>
      </c>
      <c r="D912" s="87" t="s">
        <v>1559</v>
      </c>
      <c r="E912" s="87" t="s">
        <v>1559</v>
      </c>
      <c r="F912" s="87">
        <v>229.53880000000004</v>
      </c>
      <c r="G912" s="87"/>
      <c r="H912" s="47"/>
      <c r="I912" s="120">
        <v>0</v>
      </c>
      <c r="J912" s="120">
        <v>0</v>
      </c>
    </row>
    <row r="913" spans="1:10" ht="15" customHeight="1">
      <c r="A913" s="46" t="s">
        <v>2184</v>
      </c>
      <c r="B913" s="46" t="s">
        <v>2185</v>
      </c>
      <c r="C913" s="47">
        <v>124.3334</v>
      </c>
      <c r="D913" s="87" t="s">
        <v>1562</v>
      </c>
      <c r="E913" s="87" t="s">
        <v>1562</v>
      </c>
      <c r="F913" s="87">
        <v>242.29079999999999</v>
      </c>
      <c r="G913" s="87"/>
      <c r="H913" s="47"/>
      <c r="I913" s="120">
        <v>0</v>
      </c>
      <c r="J913" s="120">
        <v>0</v>
      </c>
    </row>
    <row r="914" spans="1:10" ht="15" customHeight="1">
      <c r="A914" s="46" t="s">
        <v>2181</v>
      </c>
      <c r="B914" s="46" t="s">
        <v>2182</v>
      </c>
      <c r="C914" s="47">
        <v>140.27359999999999</v>
      </c>
      <c r="D914" s="87" t="s">
        <v>1565</v>
      </c>
      <c r="E914" s="87" t="s">
        <v>1565</v>
      </c>
      <c r="F914" s="87">
        <v>3.5574000000000003</v>
      </c>
      <c r="G914" s="87"/>
      <c r="H914" s="47"/>
      <c r="I914" s="120">
        <v>0</v>
      </c>
      <c r="J914" s="120">
        <v>0</v>
      </c>
    </row>
    <row r="915" spans="1:10" ht="15" customHeight="1">
      <c r="A915" s="46" t="s">
        <v>2178</v>
      </c>
      <c r="B915" s="46" t="s">
        <v>2179</v>
      </c>
      <c r="C915" s="47">
        <v>89.265000000000001</v>
      </c>
      <c r="D915" s="87" t="s">
        <v>1568</v>
      </c>
      <c r="E915" s="87" t="s">
        <v>1568</v>
      </c>
      <c r="F915" s="87">
        <v>6.2256</v>
      </c>
      <c r="G915" s="87"/>
      <c r="H915" s="47"/>
      <c r="I915" s="120">
        <v>0</v>
      </c>
      <c r="J915" s="120">
        <v>0</v>
      </c>
    </row>
    <row r="916" spans="1:10" ht="15" customHeight="1">
      <c r="A916" s="46" t="s">
        <v>2175</v>
      </c>
      <c r="B916" s="46" t="s">
        <v>2176</v>
      </c>
      <c r="C916" s="47">
        <v>74.868200000000002</v>
      </c>
      <c r="D916" s="87" t="s">
        <v>1571</v>
      </c>
      <c r="E916" s="87" t="s">
        <v>1571</v>
      </c>
      <c r="F916" s="87">
        <v>8.4488000000000021</v>
      </c>
      <c r="G916" s="87"/>
      <c r="H916" s="47"/>
      <c r="I916" s="120">
        <v>0</v>
      </c>
      <c r="J916" s="120">
        <v>0</v>
      </c>
    </row>
    <row r="917" spans="1:10" ht="15" customHeight="1">
      <c r="A917" s="46" t="s">
        <v>2172</v>
      </c>
      <c r="B917" s="46" t="s">
        <v>2173</v>
      </c>
      <c r="C917" s="47">
        <v>43.559600000000003</v>
      </c>
      <c r="D917" s="87" t="s">
        <v>1574</v>
      </c>
      <c r="E917" s="87" t="s">
        <v>1574</v>
      </c>
      <c r="F917" s="87">
        <v>10.6724</v>
      </c>
      <c r="G917" s="87"/>
      <c r="H917" s="47"/>
      <c r="I917" s="120">
        <v>0</v>
      </c>
      <c r="J917" s="120">
        <v>0</v>
      </c>
    </row>
    <row r="918" spans="1:10" ht="15" customHeight="1">
      <c r="A918" s="46" t="s">
        <v>2169</v>
      </c>
      <c r="B918" s="46" t="s">
        <v>2170</v>
      </c>
      <c r="C918" s="47">
        <v>39.475999999999999</v>
      </c>
      <c r="D918" s="87" t="s">
        <v>1577</v>
      </c>
      <c r="E918" s="87" t="s">
        <v>1577</v>
      </c>
      <c r="F918" s="87">
        <v>21.344600000000003</v>
      </c>
      <c r="G918" s="87"/>
      <c r="H918" s="47"/>
      <c r="I918" s="120">
        <v>0</v>
      </c>
      <c r="J918" s="120">
        <v>0</v>
      </c>
    </row>
    <row r="919" spans="1:10" ht="15" customHeight="1">
      <c r="A919" s="46" t="s">
        <v>2166</v>
      </c>
      <c r="B919" s="46" t="s">
        <v>2167</v>
      </c>
      <c r="C919" s="47">
        <v>83.035799999999995</v>
      </c>
      <c r="D919" s="87" t="s">
        <v>1580</v>
      </c>
      <c r="E919" s="87" t="s">
        <v>1580</v>
      </c>
      <c r="F919" s="87">
        <v>0.80040000000000022</v>
      </c>
      <c r="G919" s="87"/>
      <c r="H919" s="47"/>
      <c r="I919" s="120">
        <v>10</v>
      </c>
      <c r="J919" s="120">
        <v>0</v>
      </c>
    </row>
    <row r="920" spans="1:10" ht="15" customHeight="1">
      <c r="A920" s="46" t="s">
        <v>2163</v>
      </c>
      <c r="B920" s="46" t="s">
        <v>2164</v>
      </c>
      <c r="C920" s="47">
        <v>47.6434</v>
      </c>
      <c r="D920" s="87" t="s">
        <v>1583</v>
      </c>
      <c r="E920" s="87" t="s">
        <v>1583</v>
      </c>
      <c r="F920" s="87">
        <v>0.88920000000000021</v>
      </c>
      <c r="G920" s="87"/>
      <c r="H920" s="47"/>
      <c r="I920" s="120">
        <v>0</v>
      </c>
      <c r="J920" s="120">
        <v>0</v>
      </c>
    </row>
    <row r="921" spans="1:10" ht="15" customHeight="1">
      <c r="A921" s="46" t="s">
        <v>2160</v>
      </c>
      <c r="B921" s="46" t="s">
        <v>2161</v>
      </c>
      <c r="C921" s="47">
        <v>43.559600000000003</v>
      </c>
      <c r="D921" s="87" t="s">
        <v>1586</v>
      </c>
      <c r="E921" s="87" t="s">
        <v>1586</v>
      </c>
      <c r="F921" s="87">
        <v>1.1559999999999999</v>
      </c>
      <c r="G921" s="87"/>
      <c r="H921" s="47"/>
      <c r="I921" s="120">
        <v>0</v>
      </c>
      <c r="J921" s="120">
        <v>0</v>
      </c>
    </row>
    <row r="922" spans="1:10" ht="15" customHeight="1">
      <c r="A922" s="46" t="s">
        <v>2158</v>
      </c>
      <c r="B922" s="46" t="s">
        <v>2159</v>
      </c>
      <c r="C922" s="47">
        <v>92.564599999999999</v>
      </c>
      <c r="D922" s="87" t="s">
        <v>1589</v>
      </c>
      <c r="E922" s="87" t="s">
        <v>1589</v>
      </c>
      <c r="F922" s="87">
        <v>143.78700000000001</v>
      </c>
      <c r="G922" s="87"/>
      <c r="H922" s="47"/>
      <c r="I922" s="120">
        <v>0</v>
      </c>
      <c r="J922" s="120">
        <v>0</v>
      </c>
    </row>
    <row r="923" spans="1:10" ht="15" customHeight="1">
      <c r="A923" s="46" t="s">
        <v>2156</v>
      </c>
      <c r="B923" s="46" t="s">
        <v>2157</v>
      </c>
      <c r="C923" s="47">
        <v>51.727200000000003</v>
      </c>
      <c r="D923" s="87" t="s">
        <v>1592</v>
      </c>
      <c r="E923" s="87" t="s">
        <v>1592</v>
      </c>
      <c r="F923" s="87">
        <v>143.78700000000001</v>
      </c>
      <c r="G923" s="87"/>
      <c r="H923" s="47"/>
      <c r="I923" s="120">
        <v>0</v>
      </c>
      <c r="J923" s="120">
        <v>0</v>
      </c>
    </row>
    <row r="924" spans="1:10" ht="15" customHeight="1">
      <c r="A924" s="46" t="s">
        <v>2154</v>
      </c>
      <c r="B924" s="46" t="s">
        <v>2155</v>
      </c>
      <c r="C924" s="47">
        <v>47.6434</v>
      </c>
      <c r="D924" s="87" t="s">
        <v>1595</v>
      </c>
      <c r="E924" s="87" t="s">
        <v>1595</v>
      </c>
      <c r="F924" s="87">
        <v>2.2234000000000003</v>
      </c>
      <c r="G924" s="87"/>
      <c r="H924" s="47"/>
      <c r="I924" s="120">
        <v>0</v>
      </c>
      <c r="J924" s="120">
        <v>0</v>
      </c>
    </row>
    <row r="925" spans="1:10" ht="15" customHeight="1">
      <c r="A925" s="46" t="s">
        <v>2152</v>
      </c>
      <c r="B925" s="46" t="s">
        <v>2153</v>
      </c>
      <c r="C925" s="47">
        <v>106.1768</v>
      </c>
      <c r="D925" s="87" t="s">
        <v>1598</v>
      </c>
      <c r="E925" s="87" t="s">
        <v>1598</v>
      </c>
      <c r="F925" s="87">
        <v>3.2018000000000004</v>
      </c>
      <c r="G925" s="87"/>
      <c r="H925" s="47"/>
      <c r="I925" s="120">
        <v>0</v>
      </c>
      <c r="J925" s="120">
        <v>0</v>
      </c>
    </row>
    <row r="926" spans="1:10" ht="15" customHeight="1">
      <c r="A926" s="46" t="s">
        <v>2150</v>
      </c>
      <c r="B926" s="46" t="s">
        <v>2151</v>
      </c>
      <c r="C926" s="47">
        <v>57.172199999999997</v>
      </c>
      <c r="D926" s="87" t="s">
        <v>1601</v>
      </c>
      <c r="E926" s="87" t="s">
        <v>1601</v>
      </c>
      <c r="F926" s="87">
        <v>3.1125999999999996</v>
      </c>
      <c r="G926" s="87"/>
      <c r="H926" s="47"/>
      <c r="I926" s="120">
        <v>0</v>
      </c>
      <c r="J926" s="120">
        <v>0</v>
      </c>
    </row>
    <row r="927" spans="1:10" ht="15" customHeight="1">
      <c r="A927" s="46" t="s">
        <v>2148</v>
      </c>
      <c r="B927" s="46" t="s">
        <v>2149</v>
      </c>
      <c r="C927" s="47">
        <v>51.727200000000003</v>
      </c>
      <c r="D927" s="87" t="s">
        <v>1604</v>
      </c>
      <c r="E927" s="87" t="s">
        <v>1604</v>
      </c>
      <c r="F927" s="87">
        <v>3.1125999999999996</v>
      </c>
      <c r="G927" s="87"/>
      <c r="H927" s="47"/>
      <c r="I927" s="120">
        <v>10</v>
      </c>
      <c r="J927" s="120">
        <v>0</v>
      </c>
    </row>
    <row r="928" spans="1:10" ht="15" customHeight="1">
      <c r="A928" s="46" t="s">
        <v>1410</v>
      </c>
      <c r="B928" s="46" t="s">
        <v>1411</v>
      </c>
      <c r="C928" s="47">
        <v>111.4652</v>
      </c>
      <c r="D928" s="87" t="s">
        <v>1605</v>
      </c>
      <c r="E928" s="87" t="s">
        <v>1605</v>
      </c>
      <c r="F928" s="87">
        <v>3.1125999999999996</v>
      </c>
      <c r="G928" s="87"/>
      <c r="H928" s="47"/>
      <c r="I928" s="120">
        <v>0</v>
      </c>
      <c r="J928" s="120">
        <v>0</v>
      </c>
    </row>
    <row r="929" spans="1:10" ht="15" customHeight="1">
      <c r="A929" s="46" t="s">
        <v>2146</v>
      </c>
      <c r="B929" s="46" t="s">
        <v>2147</v>
      </c>
      <c r="C929" s="47">
        <v>36.753599999999999</v>
      </c>
      <c r="D929" s="87" t="s">
        <v>1608</v>
      </c>
      <c r="E929" s="87" t="s">
        <v>1608</v>
      </c>
      <c r="F929" s="87">
        <v>3.1125999999999996</v>
      </c>
      <c r="G929" s="87"/>
      <c r="H929" s="47"/>
      <c r="I929" s="120">
        <v>18</v>
      </c>
      <c r="J929" s="120">
        <v>0</v>
      </c>
    </row>
    <row r="930" spans="1:10" ht="15" customHeight="1">
      <c r="A930" s="46" t="s">
        <v>2257</v>
      </c>
      <c r="B930" s="46" t="s">
        <v>2258</v>
      </c>
      <c r="C930" s="47">
        <v>3.7951999999999999</v>
      </c>
      <c r="D930" s="87" t="s">
        <v>1611</v>
      </c>
      <c r="E930" s="87" t="s">
        <v>1611</v>
      </c>
      <c r="F930" s="87">
        <v>7.1148000000000007</v>
      </c>
      <c r="G930" s="87"/>
      <c r="H930" s="47"/>
      <c r="I930" s="120">
        <v>36</v>
      </c>
      <c r="J930" s="120">
        <v>0</v>
      </c>
    </row>
    <row r="931" spans="1:10" ht="15" customHeight="1">
      <c r="A931" s="46" t="s">
        <v>2254</v>
      </c>
      <c r="B931" s="46" t="s">
        <v>2255</v>
      </c>
      <c r="C931" s="47">
        <v>1.2145999999999999</v>
      </c>
      <c r="D931" s="87" t="s">
        <v>1614</v>
      </c>
      <c r="E931" s="87" t="s">
        <v>1614</v>
      </c>
      <c r="F931" s="87">
        <v>7.1148000000000007</v>
      </c>
      <c r="G931" s="87"/>
      <c r="H931" s="47"/>
      <c r="I931" s="120">
        <v>1920</v>
      </c>
      <c r="J931" s="120">
        <v>0</v>
      </c>
    </row>
    <row r="932" spans="1:10" ht="15" customHeight="1">
      <c r="A932" s="46" t="s">
        <v>2251</v>
      </c>
      <c r="B932" s="46" t="s">
        <v>2252</v>
      </c>
      <c r="C932" s="47">
        <v>1.1637999999999999</v>
      </c>
      <c r="D932" s="87" t="s">
        <v>1617</v>
      </c>
      <c r="E932" s="87" t="s">
        <v>1617</v>
      </c>
      <c r="F932" s="87">
        <v>7.1148000000000007</v>
      </c>
      <c r="G932" s="87"/>
      <c r="H932" s="47"/>
      <c r="I932" s="120">
        <v>0</v>
      </c>
      <c r="J932" s="120">
        <v>0</v>
      </c>
    </row>
    <row r="933" spans="1:10" ht="15" customHeight="1">
      <c r="A933" s="46" t="s">
        <v>2249</v>
      </c>
      <c r="B933" s="46" t="s">
        <v>32004</v>
      </c>
      <c r="C933" s="47">
        <v>1.2145999999999999</v>
      </c>
      <c r="D933" s="87" t="s">
        <v>1618</v>
      </c>
      <c r="E933" s="87" t="s">
        <v>1618</v>
      </c>
      <c r="F933" s="87">
        <v>7.1148000000000007</v>
      </c>
      <c r="G933" s="87"/>
      <c r="H933" s="47"/>
      <c r="I933" s="120">
        <v>282</v>
      </c>
      <c r="J933" s="120">
        <v>0</v>
      </c>
    </row>
    <row r="934" spans="1:10" ht="15" customHeight="1">
      <c r="A934" s="46" t="s">
        <v>2246</v>
      </c>
      <c r="B934" s="46" t="s">
        <v>2247</v>
      </c>
      <c r="C934" s="47">
        <v>1.2145999999999999</v>
      </c>
      <c r="D934" s="87" t="s">
        <v>1619</v>
      </c>
      <c r="E934" s="87" t="s">
        <v>1619</v>
      </c>
      <c r="F934" s="87">
        <v>7.1148000000000007</v>
      </c>
      <c r="G934" s="87"/>
      <c r="H934" s="47"/>
      <c r="I934" s="120">
        <v>0</v>
      </c>
      <c r="J934" s="120">
        <v>0</v>
      </c>
    </row>
    <row r="935" spans="1:10" ht="15" customHeight="1">
      <c r="A935" s="46" t="s">
        <v>2243</v>
      </c>
      <c r="B935" s="46" t="s">
        <v>2244</v>
      </c>
      <c r="C935" s="47">
        <v>0.58199999999999996</v>
      </c>
      <c r="D935" s="87" t="s">
        <v>1620</v>
      </c>
      <c r="E935" s="87" t="s">
        <v>1620</v>
      </c>
      <c r="F935" s="87">
        <v>219.97460000000001</v>
      </c>
      <c r="G935" s="87"/>
      <c r="H935" s="47"/>
      <c r="I935" s="120">
        <v>6</v>
      </c>
      <c r="J935" s="120">
        <v>0</v>
      </c>
    </row>
    <row r="936" spans="1:10" ht="15" customHeight="1">
      <c r="A936" s="46" t="s">
        <v>2240</v>
      </c>
      <c r="B936" s="46" t="s">
        <v>2241</v>
      </c>
      <c r="C936" s="47">
        <v>1.1386000000000001</v>
      </c>
      <c r="D936" s="87" t="s">
        <v>1623</v>
      </c>
      <c r="E936" s="87" t="s">
        <v>1623</v>
      </c>
      <c r="F936" s="87">
        <v>223.1626</v>
      </c>
      <c r="G936" s="87"/>
      <c r="H936" s="47"/>
      <c r="I936" s="120">
        <v>0</v>
      </c>
      <c r="J936" s="120">
        <v>0</v>
      </c>
    </row>
    <row r="937" spans="1:10" ht="15" customHeight="1">
      <c r="A937" s="46" t="s">
        <v>2237</v>
      </c>
      <c r="B937" s="46" t="s">
        <v>2238</v>
      </c>
      <c r="C937" s="47">
        <v>0.17199999999999999</v>
      </c>
      <c r="D937" s="87" t="s">
        <v>35588</v>
      </c>
      <c r="E937" s="87" t="s">
        <v>35588</v>
      </c>
      <c r="F937" s="87">
        <v>50.60383415886993</v>
      </c>
      <c r="G937" s="87"/>
      <c r="H937" s="47"/>
      <c r="I937" s="120">
        <v>1900</v>
      </c>
      <c r="J937" s="120">
        <v>0</v>
      </c>
    </row>
    <row r="938" spans="1:10" ht="15" customHeight="1">
      <c r="A938" s="46" t="s">
        <v>2234</v>
      </c>
      <c r="B938" s="46" t="s">
        <v>2235</v>
      </c>
      <c r="C938" s="47">
        <v>4.0481999999999996</v>
      </c>
      <c r="D938" s="87" t="s">
        <v>1624</v>
      </c>
      <c r="E938" s="87" t="s">
        <v>1624</v>
      </c>
      <c r="F938" s="87">
        <v>3.5574000000000003</v>
      </c>
      <c r="G938" s="87"/>
      <c r="H938" s="47"/>
      <c r="I938" s="120">
        <v>0</v>
      </c>
      <c r="J938" s="120">
        <v>0</v>
      </c>
    </row>
    <row r="939" spans="1:10" ht="15" customHeight="1">
      <c r="A939" s="46" t="s">
        <v>2298</v>
      </c>
      <c r="B939" s="46" t="s">
        <v>2299</v>
      </c>
      <c r="C939" s="47">
        <v>8.2989999999999995</v>
      </c>
      <c r="D939" s="87" t="s">
        <v>1627</v>
      </c>
      <c r="E939" s="87" t="s">
        <v>1627</v>
      </c>
      <c r="F939" s="87">
        <v>6.2256</v>
      </c>
      <c r="G939" s="87"/>
      <c r="H939" s="47"/>
      <c r="I939" s="120">
        <v>0</v>
      </c>
      <c r="J939" s="120">
        <v>0</v>
      </c>
    </row>
    <row r="940" spans="1:10" ht="15" customHeight="1">
      <c r="A940" s="46" t="s">
        <v>2295</v>
      </c>
      <c r="B940" s="46" t="s">
        <v>2296</v>
      </c>
      <c r="C940" s="47">
        <v>8.5774000000000008</v>
      </c>
      <c r="D940" s="87" t="s">
        <v>1628</v>
      </c>
      <c r="E940" s="87" t="s">
        <v>1628</v>
      </c>
      <c r="F940" s="87">
        <v>8.4488000000000021</v>
      </c>
      <c r="G940" s="87"/>
      <c r="H940" s="47"/>
      <c r="I940" s="120">
        <v>0</v>
      </c>
      <c r="J940" s="120">
        <v>0</v>
      </c>
    </row>
    <row r="941" spans="1:10" ht="15" customHeight="1">
      <c r="A941" s="46" t="s">
        <v>2293</v>
      </c>
      <c r="B941" s="46" t="s">
        <v>2288</v>
      </c>
      <c r="C941" s="47">
        <v>8.2230000000000008</v>
      </c>
      <c r="D941" s="87" t="s">
        <v>1630</v>
      </c>
      <c r="E941" s="87" t="s">
        <v>1630</v>
      </c>
      <c r="F941" s="87">
        <v>10.6724</v>
      </c>
      <c r="G941" s="87"/>
      <c r="H941" s="47"/>
      <c r="I941" s="120">
        <v>0</v>
      </c>
      <c r="J941" s="120">
        <v>0</v>
      </c>
    </row>
    <row r="942" spans="1:10" ht="15" customHeight="1">
      <c r="A942" s="46" t="s">
        <v>2290</v>
      </c>
      <c r="B942" s="46" t="s">
        <v>2291</v>
      </c>
      <c r="C942" s="47">
        <v>8.5774000000000008</v>
      </c>
      <c r="D942" s="87" t="s">
        <v>1632</v>
      </c>
      <c r="E942" s="87" t="s">
        <v>1632</v>
      </c>
      <c r="F942" s="87">
        <v>21.344600000000003</v>
      </c>
      <c r="G942" s="87"/>
      <c r="H942" s="47"/>
      <c r="I942" s="120">
        <v>0</v>
      </c>
      <c r="J942" s="120">
        <v>0</v>
      </c>
    </row>
    <row r="943" spans="1:10" ht="15" customHeight="1">
      <c r="A943" s="46" t="s">
        <v>2287</v>
      </c>
      <c r="B943" s="46" t="s">
        <v>2288</v>
      </c>
      <c r="C943" s="47">
        <v>9.3086000000000002</v>
      </c>
      <c r="D943" s="87" t="s">
        <v>1635</v>
      </c>
      <c r="E943" s="87" t="s">
        <v>1635</v>
      </c>
      <c r="F943" s="87">
        <v>0.80040000000000022</v>
      </c>
      <c r="G943" s="87"/>
      <c r="H943" s="47"/>
      <c r="I943" s="120">
        <v>2</v>
      </c>
      <c r="J943" s="120">
        <v>0</v>
      </c>
    </row>
    <row r="944" spans="1:10" ht="15" customHeight="1">
      <c r="A944" s="46" t="s">
        <v>2284</v>
      </c>
      <c r="B944" s="46" t="s">
        <v>2285</v>
      </c>
      <c r="C944" s="47">
        <v>8.5774000000000008</v>
      </c>
      <c r="D944" s="87" t="s">
        <v>1638</v>
      </c>
      <c r="E944" s="87" t="s">
        <v>1638</v>
      </c>
      <c r="F944" s="87">
        <v>0.88920000000000021</v>
      </c>
      <c r="G944" s="87"/>
      <c r="H944" s="47"/>
      <c r="I944" s="120">
        <v>0</v>
      </c>
      <c r="J944" s="120">
        <v>0</v>
      </c>
    </row>
    <row r="945" spans="1:10" ht="15" customHeight="1">
      <c r="A945" s="46" t="s">
        <v>2281</v>
      </c>
      <c r="B945" s="46" t="s">
        <v>2282</v>
      </c>
      <c r="C945" s="47">
        <v>9.3618000000000006</v>
      </c>
      <c r="D945" s="87" t="s">
        <v>1641</v>
      </c>
      <c r="E945" s="87" t="s">
        <v>1641</v>
      </c>
      <c r="F945" s="87">
        <v>1.1559999999999999</v>
      </c>
      <c r="G945" s="87"/>
      <c r="H945" s="47"/>
      <c r="I945" s="120">
        <v>339</v>
      </c>
      <c r="J945" s="120">
        <v>0</v>
      </c>
    </row>
    <row r="946" spans="1:10" ht="15" customHeight="1">
      <c r="A946" s="46" t="s">
        <v>2278</v>
      </c>
      <c r="B946" s="46" t="s">
        <v>2279</v>
      </c>
      <c r="C946" s="47">
        <v>8.3070000000000004</v>
      </c>
      <c r="D946" s="87" t="s">
        <v>1644</v>
      </c>
      <c r="E946" s="87" t="s">
        <v>1644</v>
      </c>
      <c r="F946" s="87">
        <v>2.2234000000000003</v>
      </c>
      <c r="G946" s="87"/>
      <c r="H946" s="47"/>
      <c r="I946" s="120">
        <v>90</v>
      </c>
      <c r="J946" s="120">
        <v>0</v>
      </c>
    </row>
    <row r="947" spans="1:10" ht="15" customHeight="1">
      <c r="A947" s="46" t="s">
        <v>2275</v>
      </c>
      <c r="B947" s="46" t="s">
        <v>2276</v>
      </c>
      <c r="C947" s="47">
        <v>9.3618000000000006</v>
      </c>
      <c r="D947" s="87" t="s">
        <v>1647</v>
      </c>
      <c r="E947" s="87" t="s">
        <v>1647</v>
      </c>
      <c r="F947" s="87">
        <v>3.2018000000000004</v>
      </c>
      <c r="G947" s="87"/>
      <c r="H947" s="47"/>
      <c r="I947" s="120">
        <v>384</v>
      </c>
      <c r="J947" s="120">
        <v>0</v>
      </c>
    </row>
    <row r="948" spans="1:10" ht="15" customHeight="1">
      <c r="A948" s="46" t="s">
        <v>2272</v>
      </c>
      <c r="B948" s="46" t="s">
        <v>2273</v>
      </c>
      <c r="C948" s="47">
        <v>10.7118</v>
      </c>
      <c r="D948" s="87" t="s">
        <v>1649</v>
      </c>
      <c r="E948" s="87" t="s">
        <v>1649</v>
      </c>
      <c r="F948" s="87">
        <v>10.6724</v>
      </c>
      <c r="G948" s="87"/>
      <c r="H948" s="47"/>
      <c r="I948" s="120">
        <v>0</v>
      </c>
      <c r="J948" s="120">
        <v>0</v>
      </c>
    </row>
    <row r="949" spans="1:10" ht="15" customHeight="1">
      <c r="A949" s="46" t="s">
        <v>2269</v>
      </c>
      <c r="B949" s="46" t="s">
        <v>2270</v>
      </c>
      <c r="C949" s="47">
        <v>9.7411999999999992</v>
      </c>
      <c r="D949" s="87" t="s">
        <v>1652</v>
      </c>
      <c r="E949" s="87" t="s">
        <v>1652</v>
      </c>
      <c r="F949" s="87">
        <v>16.008400000000002</v>
      </c>
      <c r="G949" s="87"/>
      <c r="H949" s="47"/>
      <c r="I949" s="120">
        <v>142</v>
      </c>
      <c r="J949" s="120">
        <v>0</v>
      </c>
    </row>
    <row r="950" spans="1:10" ht="15" customHeight="1">
      <c r="A950" s="46" t="s">
        <v>2266</v>
      </c>
      <c r="B950" s="46" t="s">
        <v>2267</v>
      </c>
      <c r="C950" s="47">
        <v>10.7118</v>
      </c>
      <c r="D950" s="87" t="s">
        <v>1655</v>
      </c>
      <c r="E950" s="87" t="s">
        <v>1655</v>
      </c>
      <c r="F950" s="87">
        <v>3.1125999999999996</v>
      </c>
      <c r="G950" s="87"/>
      <c r="H950" s="47"/>
      <c r="I950" s="120">
        <v>0</v>
      </c>
      <c r="J950" s="120">
        <v>0</v>
      </c>
    </row>
    <row r="951" spans="1:10" ht="15" customHeight="1">
      <c r="A951" s="46" t="s">
        <v>35245</v>
      </c>
      <c r="B951" s="46" t="s">
        <v>35246</v>
      </c>
      <c r="C951" s="47">
        <v>18.976400000000002</v>
      </c>
      <c r="D951" s="87" t="s">
        <v>1658</v>
      </c>
      <c r="E951" s="87" t="s">
        <v>1658</v>
      </c>
      <c r="F951" s="87">
        <v>3.1125999999999996</v>
      </c>
      <c r="G951" s="87"/>
      <c r="H951" s="47"/>
      <c r="I951" s="120">
        <v>0</v>
      </c>
      <c r="J951" s="120">
        <v>0</v>
      </c>
    </row>
    <row r="952" spans="1:10" ht="15" customHeight="1">
      <c r="A952" s="46" t="s">
        <v>2263</v>
      </c>
      <c r="B952" s="46" t="s">
        <v>2264</v>
      </c>
      <c r="C952" s="47">
        <v>14.523400000000001</v>
      </c>
      <c r="D952" s="87" t="s">
        <v>1661</v>
      </c>
      <c r="E952" s="87" t="s">
        <v>1661</v>
      </c>
      <c r="F952" s="87">
        <v>3.1125999999999996</v>
      </c>
      <c r="G952" s="87"/>
      <c r="H952" s="47"/>
      <c r="I952" s="120">
        <v>0</v>
      </c>
      <c r="J952" s="120">
        <v>0</v>
      </c>
    </row>
    <row r="953" spans="1:10" ht="15" customHeight="1">
      <c r="A953" s="46" t="s">
        <v>2260</v>
      </c>
      <c r="B953" s="46" t="s">
        <v>2261</v>
      </c>
      <c r="C953" s="47">
        <v>10.930400000000001</v>
      </c>
      <c r="D953" s="87" t="s">
        <v>1664</v>
      </c>
      <c r="E953" s="87" t="s">
        <v>1664</v>
      </c>
      <c r="F953" s="87">
        <v>3.1125999999999996</v>
      </c>
      <c r="G953" s="87"/>
      <c r="H953" s="47"/>
      <c r="I953" s="120">
        <v>0</v>
      </c>
      <c r="J953" s="120">
        <v>0</v>
      </c>
    </row>
    <row r="954" spans="1:10" ht="15" customHeight="1">
      <c r="A954" s="46" t="s">
        <v>2231</v>
      </c>
      <c r="B954" s="46" t="s">
        <v>2232</v>
      </c>
      <c r="C954" s="47">
        <v>1.5686</v>
      </c>
      <c r="D954" s="87" t="s">
        <v>1667</v>
      </c>
      <c r="E954" s="87" t="s">
        <v>1667</v>
      </c>
      <c r="F954" s="87">
        <v>7.1148000000000007</v>
      </c>
      <c r="G954" s="87"/>
      <c r="H954" s="47"/>
      <c r="I954" s="120">
        <v>0</v>
      </c>
      <c r="J954" s="120">
        <v>0</v>
      </c>
    </row>
    <row r="955" spans="1:10" ht="15" customHeight="1">
      <c r="A955" s="46" t="s">
        <v>2337</v>
      </c>
      <c r="B955" s="46" t="s">
        <v>2338</v>
      </c>
      <c r="C955" s="47">
        <v>7.4134000000000002</v>
      </c>
      <c r="D955" s="87" t="s">
        <v>1670</v>
      </c>
      <c r="E955" s="87" t="s">
        <v>1670</v>
      </c>
      <c r="F955" s="87">
        <v>7.1148000000000007</v>
      </c>
      <c r="G955" s="87"/>
      <c r="H955" s="47"/>
      <c r="I955" s="120">
        <v>0</v>
      </c>
      <c r="J955" s="120">
        <v>0</v>
      </c>
    </row>
    <row r="956" spans="1:10" ht="15" customHeight="1">
      <c r="A956" s="46" t="s">
        <v>2334</v>
      </c>
      <c r="B956" s="46" t="s">
        <v>2335</v>
      </c>
      <c r="C956" s="47">
        <v>7.54</v>
      </c>
      <c r="D956" s="87" t="s">
        <v>1673</v>
      </c>
      <c r="E956" s="87" t="s">
        <v>1673</v>
      </c>
      <c r="F956" s="87">
        <v>7.1148000000000007</v>
      </c>
      <c r="G956" s="87"/>
      <c r="H956" s="47"/>
      <c r="I956" s="120">
        <v>1</v>
      </c>
      <c r="J956" s="120">
        <v>0</v>
      </c>
    </row>
    <row r="957" spans="1:10" ht="15" customHeight="1">
      <c r="A957" s="46" t="s">
        <v>2332</v>
      </c>
      <c r="B957" s="46" t="s">
        <v>2333</v>
      </c>
      <c r="C957" s="47">
        <v>9.0833999999999993</v>
      </c>
      <c r="D957" s="87" t="s">
        <v>1676</v>
      </c>
      <c r="E957" s="87" t="s">
        <v>1676</v>
      </c>
      <c r="F957" s="87">
        <v>7.1148000000000007</v>
      </c>
      <c r="G957" s="87"/>
      <c r="H957" s="47"/>
      <c r="I957" s="120">
        <v>0</v>
      </c>
      <c r="J957" s="120">
        <v>0</v>
      </c>
    </row>
    <row r="958" spans="1:10" ht="15" customHeight="1">
      <c r="A958" s="46" t="s">
        <v>2330</v>
      </c>
      <c r="B958" s="46" t="s">
        <v>2331</v>
      </c>
      <c r="C958" s="47">
        <v>7.54</v>
      </c>
      <c r="D958" s="87" t="s">
        <v>1679</v>
      </c>
      <c r="E958" s="87" t="s">
        <v>1679</v>
      </c>
      <c r="F958" s="87">
        <v>7.1148000000000007</v>
      </c>
      <c r="G958" s="87"/>
      <c r="H958" s="47"/>
      <c r="I958" s="120">
        <v>0</v>
      </c>
      <c r="J958" s="120">
        <v>0</v>
      </c>
    </row>
    <row r="959" spans="1:10" ht="15" customHeight="1">
      <c r="A959" s="46" t="s">
        <v>2328</v>
      </c>
      <c r="B959" s="46" t="s">
        <v>2329</v>
      </c>
      <c r="C959" s="47">
        <v>7.54</v>
      </c>
      <c r="D959" s="87" t="s">
        <v>1681</v>
      </c>
      <c r="E959" s="87" t="s">
        <v>1681</v>
      </c>
      <c r="F959" s="87">
        <v>18.308399999999999</v>
      </c>
      <c r="G959" s="87"/>
      <c r="H959" s="47"/>
      <c r="I959" s="120">
        <v>0</v>
      </c>
      <c r="J959" s="120">
        <v>0</v>
      </c>
    </row>
    <row r="960" spans="1:10" ht="15" customHeight="1">
      <c r="A960" s="46" t="s">
        <v>2325</v>
      </c>
      <c r="B960" s="46" t="s">
        <v>2326</v>
      </c>
      <c r="C960" s="47">
        <v>8.9819999999999993</v>
      </c>
      <c r="D960" s="87" t="s">
        <v>1683</v>
      </c>
      <c r="E960" s="87" t="s">
        <v>1683</v>
      </c>
      <c r="F960" s="87">
        <v>27.326000000000001</v>
      </c>
      <c r="G960" s="87"/>
      <c r="H960" s="47"/>
      <c r="I960" s="120">
        <v>0</v>
      </c>
      <c r="J960" s="120">
        <v>0</v>
      </c>
    </row>
    <row r="961" spans="1:10" ht="15" customHeight="1">
      <c r="A961" s="46" t="s">
        <v>2322</v>
      </c>
      <c r="B961" s="46" t="s">
        <v>2323</v>
      </c>
      <c r="C961" s="47">
        <v>8.8303999999999991</v>
      </c>
      <c r="D961" s="87" t="s">
        <v>1685</v>
      </c>
      <c r="E961" s="87" t="s">
        <v>1685</v>
      </c>
      <c r="F961" s="87">
        <v>4.2964000000000002</v>
      </c>
      <c r="G961" s="87"/>
      <c r="H961" s="47"/>
      <c r="I961" s="120">
        <v>10</v>
      </c>
      <c r="J961" s="120">
        <v>0</v>
      </c>
    </row>
    <row r="962" spans="1:10" ht="15" customHeight="1">
      <c r="A962" s="46" t="s">
        <v>2319</v>
      </c>
      <c r="B962" s="46" t="s">
        <v>2320</v>
      </c>
      <c r="C962" s="47">
        <v>8.8303999999999991</v>
      </c>
      <c r="D962" s="87" t="s">
        <v>1688</v>
      </c>
      <c r="E962" s="87" t="s">
        <v>1688</v>
      </c>
      <c r="F962" s="87">
        <v>2.9071999999999996</v>
      </c>
      <c r="G962" s="87"/>
      <c r="H962" s="47"/>
      <c r="I962" s="120">
        <v>0</v>
      </c>
      <c r="J962" s="120">
        <v>0</v>
      </c>
    </row>
    <row r="963" spans="1:10" ht="15" customHeight="1">
      <c r="A963" s="46" t="s">
        <v>2316</v>
      </c>
      <c r="B963" s="46" t="s">
        <v>2317</v>
      </c>
      <c r="C963" s="47">
        <v>15.4848</v>
      </c>
      <c r="D963" s="87" t="s">
        <v>1691</v>
      </c>
      <c r="E963" s="87" t="s">
        <v>1691</v>
      </c>
      <c r="F963" s="87">
        <v>1.4066000000000001</v>
      </c>
      <c r="G963" s="87"/>
      <c r="H963" s="47"/>
      <c r="I963" s="120">
        <v>0</v>
      </c>
      <c r="J963" s="120">
        <v>0</v>
      </c>
    </row>
    <row r="964" spans="1:10" ht="15" customHeight="1">
      <c r="A964" s="46" t="s">
        <v>2313</v>
      </c>
      <c r="B964" s="46" t="s">
        <v>2314</v>
      </c>
      <c r="C964" s="47">
        <v>10.120799999999999</v>
      </c>
      <c r="D964" s="87" t="s">
        <v>1694</v>
      </c>
      <c r="E964" s="87" t="s">
        <v>1694</v>
      </c>
      <c r="F964" s="87">
        <v>11.1328</v>
      </c>
      <c r="G964" s="87"/>
      <c r="H964" s="47"/>
      <c r="I964" s="120">
        <v>0</v>
      </c>
      <c r="J964" s="120">
        <v>0</v>
      </c>
    </row>
    <row r="965" spans="1:10" ht="15" customHeight="1">
      <c r="A965" s="46" t="s">
        <v>2310</v>
      </c>
      <c r="B965" s="46" t="s">
        <v>2311</v>
      </c>
      <c r="C965" s="47">
        <v>36.434800000000003</v>
      </c>
      <c r="D965" s="87" t="s">
        <v>1697</v>
      </c>
      <c r="E965" s="87" t="s">
        <v>1697</v>
      </c>
      <c r="F965" s="87">
        <v>1.8825999999999996</v>
      </c>
      <c r="G965" s="87"/>
      <c r="H965" s="47"/>
      <c r="I965" s="120">
        <v>0</v>
      </c>
      <c r="J965" s="120">
        <v>0</v>
      </c>
    </row>
    <row r="966" spans="1:10" ht="15" customHeight="1">
      <c r="A966" s="46" t="s">
        <v>2307</v>
      </c>
      <c r="B966" s="46" t="s">
        <v>2308</v>
      </c>
      <c r="C966" s="47">
        <v>3.8206000000000002</v>
      </c>
      <c r="D966" s="87" t="s">
        <v>1700</v>
      </c>
      <c r="E966" s="87" t="s">
        <v>1700</v>
      </c>
      <c r="F966" s="87">
        <v>1.2145999999999999</v>
      </c>
      <c r="G966" s="87"/>
      <c r="H966" s="47"/>
      <c r="I966" s="120">
        <v>0</v>
      </c>
      <c r="J966" s="120">
        <v>0</v>
      </c>
    </row>
    <row r="967" spans="1:10" ht="15" customHeight="1">
      <c r="A967" s="46" t="s">
        <v>2304</v>
      </c>
      <c r="B967" s="46" t="s">
        <v>2305</v>
      </c>
      <c r="C967" s="47">
        <v>4.8074000000000003</v>
      </c>
      <c r="D967" s="87" t="s">
        <v>1703</v>
      </c>
      <c r="E967" s="87" t="s">
        <v>1703</v>
      </c>
      <c r="F967" s="87">
        <v>1.2853999999999999</v>
      </c>
      <c r="G967" s="87"/>
      <c r="H967" s="47"/>
      <c r="I967" s="120">
        <v>322</v>
      </c>
      <c r="J967" s="120">
        <v>0</v>
      </c>
    </row>
    <row r="968" spans="1:10" ht="15" customHeight="1">
      <c r="A968" s="46" t="s">
        <v>2301</v>
      </c>
      <c r="B968" s="46" t="s">
        <v>2302</v>
      </c>
      <c r="C968" s="47">
        <v>11.4062</v>
      </c>
      <c r="D968" s="87" t="s">
        <v>1706</v>
      </c>
      <c r="E968" s="87" t="s">
        <v>1706</v>
      </c>
      <c r="F968" s="87">
        <v>1.5686</v>
      </c>
      <c r="G968" s="87"/>
      <c r="H968" s="47"/>
      <c r="I968" s="120">
        <v>1</v>
      </c>
      <c r="J968" s="120">
        <v>0</v>
      </c>
    </row>
    <row r="969" spans="1:10" ht="15" customHeight="1">
      <c r="A969" s="46" t="s">
        <v>2364</v>
      </c>
      <c r="B969" s="46" t="s">
        <v>2365</v>
      </c>
      <c r="C969" s="47">
        <v>13.663</v>
      </c>
      <c r="D969" s="87" t="s">
        <v>1709</v>
      </c>
      <c r="E969" s="87" t="s">
        <v>1709</v>
      </c>
      <c r="F969" s="87">
        <v>1.6282000000000005</v>
      </c>
      <c r="G969" s="87"/>
      <c r="H969" s="47"/>
      <c r="I969" s="120">
        <v>75</v>
      </c>
      <c r="J969" s="120">
        <v>0</v>
      </c>
    </row>
    <row r="970" spans="1:10" ht="15" customHeight="1">
      <c r="A970" s="46" t="s">
        <v>2361</v>
      </c>
      <c r="B970" s="46" t="s">
        <v>2362</v>
      </c>
      <c r="C970" s="47">
        <v>1.6194</v>
      </c>
      <c r="D970" s="87" t="s">
        <v>1712</v>
      </c>
      <c r="E970" s="87" t="s">
        <v>1712</v>
      </c>
      <c r="F970" s="87">
        <v>1.7711999999999999</v>
      </c>
      <c r="G970" s="87"/>
      <c r="H970" s="47"/>
      <c r="I970" s="120">
        <v>783</v>
      </c>
      <c r="J970" s="120">
        <v>0</v>
      </c>
    </row>
    <row r="971" spans="1:10" ht="15" customHeight="1">
      <c r="A971" s="46" t="s">
        <v>2358</v>
      </c>
      <c r="B971" s="46" t="s">
        <v>2359</v>
      </c>
      <c r="C971" s="47">
        <v>1.6194</v>
      </c>
      <c r="D971" s="87" t="s">
        <v>1715</v>
      </c>
      <c r="E971" s="87" t="s">
        <v>1715</v>
      </c>
      <c r="F971" s="87">
        <v>4.8276000000000012</v>
      </c>
      <c r="G971" s="87"/>
      <c r="H971" s="47"/>
      <c r="I971" s="120">
        <v>0</v>
      </c>
      <c r="J971" s="120">
        <v>0</v>
      </c>
    </row>
    <row r="972" spans="1:10" ht="15" customHeight="1">
      <c r="A972" s="46" t="s">
        <v>2355</v>
      </c>
      <c r="B972" s="46" t="s">
        <v>2356</v>
      </c>
      <c r="C972" s="47">
        <v>1.6214</v>
      </c>
      <c r="D972" s="87" t="s">
        <v>1717</v>
      </c>
      <c r="E972" s="87" t="s">
        <v>1717</v>
      </c>
      <c r="F972" s="87">
        <v>5.7687999999999988</v>
      </c>
      <c r="G972" s="87"/>
      <c r="H972" s="47"/>
      <c r="I972" s="120">
        <v>0</v>
      </c>
      <c r="J972" s="120">
        <v>0</v>
      </c>
    </row>
    <row r="973" spans="1:10" ht="15" customHeight="1">
      <c r="A973" s="46" t="s">
        <v>2353</v>
      </c>
      <c r="B973" s="46" t="s">
        <v>2354</v>
      </c>
      <c r="C973" s="47">
        <v>1.8218000000000001</v>
      </c>
      <c r="D973" s="87" t="s">
        <v>1720</v>
      </c>
      <c r="E973" s="87" t="s">
        <v>1720</v>
      </c>
      <c r="F973" s="87">
        <v>3.4409999999999998</v>
      </c>
      <c r="G973" s="87"/>
      <c r="H973" s="47"/>
      <c r="I973" s="120">
        <v>0</v>
      </c>
      <c r="J973" s="120">
        <v>0</v>
      </c>
    </row>
    <row r="974" spans="1:10" ht="15" customHeight="1">
      <c r="A974" s="46" t="s">
        <v>2351</v>
      </c>
      <c r="B974" s="46" t="s">
        <v>2352</v>
      </c>
      <c r="C974" s="47">
        <v>2.2772000000000001</v>
      </c>
      <c r="D974" s="87" t="s">
        <v>1723</v>
      </c>
      <c r="E974" s="87" t="s">
        <v>1723</v>
      </c>
      <c r="F974" s="87">
        <v>4.5543999999999993</v>
      </c>
      <c r="G974" s="87"/>
      <c r="H974" s="47"/>
      <c r="I974" s="120">
        <v>0</v>
      </c>
      <c r="J974" s="120">
        <v>0</v>
      </c>
    </row>
    <row r="975" spans="1:10" ht="15" customHeight="1">
      <c r="A975" s="46" t="s">
        <v>2349</v>
      </c>
      <c r="B975" s="46" t="s">
        <v>2350</v>
      </c>
      <c r="C975" s="47">
        <v>2.7326000000000001</v>
      </c>
      <c r="D975" s="87" t="s">
        <v>1726</v>
      </c>
      <c r="E975" s="87" t="s">
        <v>1726</v>
      </c>
      <c r="F975" s="87">
        <v>6.533199999999999</v>
      </c>
      <c r="G975" s="87"/>
      <c r="H975" s="47"/>
      <c r="I975" s="120">
        <v>0</v>
      </c>
      <c r="J975" s="120">
        <v>0</v>
      </c>
    </row>
    <row r="976" spans="1:10" ht="15" customHeight="1">
      <c r="A976" s="46" t="s">
        <v>2346</v>
      </c>
      <c r="B976" s="46" t="s">
        <v>2347</v>
      </c>
      <c r="C976" s="47">
        <v>2.0242</v>
      </c>
      <c r="D976" s="87" t="s">
        <v>1729</v>
      </c>
      <c r="E976" s="87" t="s">
        <v>1729</v>
      </c>
      <c r="F976" s="87">
        <v>1.6193999999999997</v>
      </c>
      <c r="G976" s="87"/>
      <c r="H976" s="47"/>
      <c r="I976" s="120">
        <v>12</v>
      </c>
      <c r="J976" s="120">
        <v>0</v>
      </c>
    </row>
    <row r="977" spans="1:10" ht="15" customHeight="1">
      <c r="A977" s="46" t="s">
        <v>2343</v>
      </c>
      <c r="B977" s="46" t="s">
        <v>2344</v>
      </c>
      <c r="C977" s="47">
        <v>8.4154</v>
      </c>
      <c r="D977" s="87" t="s">
        <v>1732</v>
      </c>
      <c r="E977" s="87" t="s">
        <v>1732</v>
      </c>
      <c r="F977" s="87">
        <v>2.1759999999999997</v>
      </c>
      <c r="G977" s="87"/>
      <c r="H977" s="47"/>
      <c r="I977" s="120">
        <v>851</v>
      </c>
      <c r="J977" s="120">
        <v>1200</v>
      </c>
    </row>
    <row r="978" spans="1:10" ht="15" customHeight="1">
      <c r="A978" s="46" t="s">
        <v>2341</v>
      </c>
      <c r="B978" s="46" t="s">
        <v>2342</v>
      </c>
      <c r="C978" s="47">
        <v>2.5301999999999998</v>
      </c>
      <c r="D978" s="87" t="s">
        <v>1734</v>
      </c>
      <c r="E978" s="87" t="s">
        <v>1734</v>
      </c>
      <c r="F978" s="87">
        <v>2.9601999999999995</v>
      </c>
      <c r="G978" s="87"/>
      <c r="H978" s="47"/>
      <c r="I978" s="120">
        <v>3960</v>
      </c>
      <c r="J978" s="120">
        <v>0</v>
      </c>
    </row>
    <row r="979" spans="1:10" ht="15" customHeight="1">
      <c r="A979" s="46" t="s">
        <v>2339</v>
      </c>
      <c r="B979" s="46" t="s">
        <v>2340</v>
      </c>
      <c r="C979" s="47">
        <v>3.0362</v>
      </c>
      <c r="D979" s="87" t="s">
        <v>1737</v>
      </c>
      <c r="E979" s="87" t="s">
        <v>1737</v>
      </c>
      <c r="F979" s="87">
        <v>3.8661999999999992</v>
      </c>
      <c r="G979" s="87"/>
      <c r="H979" s="47"/>
      <c r="I979" s="120">
        <v>7051</v>
      </c>
      <c r="J979" s="120">
        <v>0</v>
      </c>
    </row>
    <row r="980" spans="1:10" ht="15" customHeight="1">
      <c r="A980" s="46" t="s">
        <v>2384</v>
      </c>
      <c r="B980" s="46" t="s">
        <v>2385</v>
      </c>
      <c r="C980" s="47">
        <v>48.082599999999999</v>
      </c>
      <c r="D980" s="87" t="s">
        <v>1740</v>
      </c>
      <c r="E980" s="87" t="s">
        <v>1740</v>
      </c>
      <c r="F980" s="87">
        <v>3.8205999999999998</v>
      </c>
      <c r="G980" s="87"/>
      <c r="H980" s="47"/>
      <c r="I980" s="120">
        <v>0</v>
      </c>
      <c r="J980" s="120">
        <v>0</v>
      </c>
    </row>
    <row r="981" spans="1:10" ht="15" customHeight="1">
      <c r="A981" s="46" t="s">
        <v>2382</v>
      </c>
      <c r="B981" s="46" t="s">
        <v>2383</v>
      </c>
      <c r="C981" s="47">
        <v>57.050800000000002</v>
      </c>
      <c r="D981" s="87" t="s">
        <v>1743</v>
      </c>
      <c r="E981" s="87" t="s">
        <v>1743</v>
      </c>
      <c r="F981" s="87">
        <v>3.6434000000000006</v>
      </c>
      <c r="G981" s="87"/>
      <c r="H981" s="47"/>
      <c r="I981" s="120">
        <v>15</v>
      </c>
      <c r="J981" s="120">
        <v>0</v>
      </c>
    </row>
    <row r="982" spans="1:10" ht="15" customHeight="1">
      <c r="A982" s="46" t="s">
        <v>2379</v>
      </c>
      <c r="B982" s="46" t="s">
        <v>2380</v>
      </c>
      <c r="C982" s="47">
        <v>104.49679999999999</v>
      </c>
      <c r="D982" s="87" t="s">
        <v>1745</v>
      </c>
      <c r="E982" s="87" t="s">
        <v>1745</v>
      </c>
      <c r="F982" s="87">
        <v>4.1999999999999993</v>
      </c>
      <c r="G982" s="87"/>
      <c r="H982" s="47"/>
      <c r="I982" s="120">
        <v>3</v>
      </c>
      <c r="J982" s="120">
        <v>0</v>
      </c>
    </row>
    <row r="983" spans="1:10" ht="15" customHeight="1">
      <c r="A983" s="46" t="s">
        <v>2376</v>
      </c>
      <c r="B983" s="46" t="s">
        <v>2377</v>
      </c>
      <c r="C983" s="47">
        <v>73.415999999999997</v>
      </c>
      <c r="D983" s="87" t="s">
        <v>1747</v>
      </c>
      <c r="E983" s="87" t="s">
        <v>1747</v>
      </c>
      <c r="F983" s="87">
        <v>5.8447999999999993</v>
      </c>
      <c r="G983" s="87"/>
      <c r="H983" s="47"/>
      <c r="I983" s="120">
        <v>0</v>
      </c>
      <c r="J983" s="120">
        <v>0</v>
      </c>
    </row>
    <row r="984" spans="1:10" ht="15" customHeight="1">
      <c r="A984" s="46" t="s">
        <v>2373</v>
      </c>
      <c r="B984" s="46" t="s">
        <v>2374</v>
      </c>
      <c r="C984" s="47">
        <v>115.77119999999999</v>
      </c>
      <c r="D984" s="87" t="s">
        <v>1749</v>
      </c>
      <c r="E984" s="87" t="s">
        <v>1749</v>
      </c>
      <c r="F984" s="87">
        <v>6.7303999999999995</v>
      </c>
      <c r="G984" s="87"/>
      <c r="H984" s="47"/>
      <c r="I984" s="120">
        <v>0</v>
      </c>
      <c r="J984" s="120">
        <v>0</v>
      </c>
    </row>
    <row r="985" spans="1:10" ht="15" customHeight="1">
      <c r="A985" s="46" t="s">
        <v>2370</v>
      </c>
      <c r="B985" s="46" t="s">
        <v>2371</v>
      </c>
      <c r="C985" s="47">
        <v>71.047799999999995</v>
      </c>
      <c r="D985" s="87" t="s">
        <v>1751</v>
      </c>
      <c r="E985" s="87" t="s">
        <v>1751</v>
      </c>
      <c r="F985" s="87">
        <v>1.1638000000000002</v>
      </c>
      <c r="G985" s="87"/>
      <c r="H985" s="47"/>
      <c r="I985" s="120">
        <v>0</v>
      </c>
      <c r="J985" s="120">
        <v>0</v>
      </c>
    </row>
    <row r="986" spans="1:10" ht="15" customHeight="1">
      <c r="A986" s="46" t="s">
        <v>2367</v>
      </c>
      <c r="B986" s="46" t="s">
        <v>2368</v>
      </c>
      <c r="C986" s="47">
        <v>61.293999999999997</v>
      </c>
      <c r="D986" s="87" t="s">
        <v>1753</v>
      </c>
      <c r="E986" s="87" t="s">
        <v>1753</v>
      </c>
      <c r="F986" s="87">
        <v>10.221999999999998</v>
      </c>
      <c r="G986" s="87"/>
      <c r="H986" s="47"/>
      <c r="I986" s="120">
        <v>0</v>
      </c>
      <c r="J986" s="120">
        <v>0</v>
      </c>
    </row>
    <row r="987" spans="1:10" ht="15" customHeight="1">
      <c r="A987" s="46" t="s">
        <v>2503</v>
      </c>
      <c r="B987" s="46" t="s">
        <v>2504</v>
      </c>
      <c r="C987" s="47">
        <v>23.682600000000001</v>
      </c>
      <c r="D987" s="87" t="s">
        <v>1755</v>
      </c>
      <c r="E987" s="87" t="s">
        <v>1755</v>
      </c>
      <c r="F987" s="87">
        <v>1.6446000000000001</v>
      </c>
      <c r="G987" s="87"/>
      <c r="H987" s="47"/>
      <c r="I987" s="120">
        <v>0</v>
      </c>
      <c r="J987" s="120">
        <v>0</v>
      </c>
    </row>
    <row r="988" spans="1:10" ht="15" customHeight="1">
      <c r="A988" s="46" t="s">
        <v>2500</v>
      </c>
      <c r="B988" s="46" t="s">
        <v>2501</v>
      </c>
      <c r="C988" s="47">
        <v>20.95</v>
      </c>
      <c r="D988" s="87" t="s">
        <v>1757</v>
      </c>
      <c r="E988" s="87" t="s">
        <v>1757</v>
      </c>
      <c r="F988" s="87">
        <v>2.1253999999999995</v>
      </c>
      <c r="G988" s="87"/>
      <c r="H988" s="47"/>
      <c r="I988" s="120">
        <v>0</v>
      </c>
      <c r="J988" s="120">
        <v>0</v>
      </c>
    </row>
    <row r="989" spans="1:10" ht="15" customHeight="1">
      <c r="A989" s="46" t="s">
        <v>2497</v>
      </c>
      <c r="B989" s="46" t="s">
        <v>2498</v>
      </c>
      <c r="C989" s="47">
        <v>42.8108</v>
      </c>
      <c r="D989" s="87" t="s">
        <v>1759</v>
      </c>
      <c r="E989" s="87" t="s">
        <v>1759</v>
      </c>
      <c r="F989" s="87">
        <v>2.9325999999999999</v>
      </c>
      <c r="G989" s="87"/>
      <c r="H989" s="47"/>
      <c r="I989" s="120">
        <v>0</v>
      </c>
      <c r="J989" s="120">
        <v>0</v>
      </c>
    </row>
    <row r="990" spans="1:10" ht="15" customHeight="1">
      <c r="A990" s="46" t="s">
        <v>2494</v>
      </c>
      <c r="B990" s="46" t="s">
        <v>2495</v>
      </c>
      <c r="C990" s="47">
        <v>24.593399999999999</v>
      </c>
      <c r="D990" s="87" t="s">
        <v>1761</v>
      </c>
      <c r="E990" s="87" t="s">
        <v>1761</v>
      </c>
      <c r="F990" s="87">
        <v>2.8843999999999994</v>
      </c>
      <c r="G990" s="87"/>
      <c r="H990" s="47"/>
      <c r="I990" s="120">
        <v>0</v>
      </c>
      <c r="J990" s="120">
        <v>0</v>
      </c>
    </row>
    <row r="991" spans="1:10" ht="15" customHeight="1">
      <c r="A991" s="46" t="s">
        <v>2491</v>
      </c>
      <c r="B991" s="46" t="s">
        <v>2492</v>
      </c>
      <c r="C991" s="47">
        <v>44.632599999999996</v>
      </c>
      <c r="D991" s="87" t="s">
        <v>1764</v>
      </c>
      <c r="E991" s="87" t="s">
        <v>1764</v>
      </c>
      <c r="F991" s="87">
        <v>2.7325999999999997</v>
      </c>
      <c r="G991" s="87"/>
      <c r="H991" s="47"/>
      <c r="I991" s="120">
        <v>2</v>
      </c>
      <c r="J991" s="120">
        <v>0</v>
      </c>
    </row>
    <row r="992" spans="1:10" ht="15" customHeight="1">
      <c r="A992" s="46" t="s">
        <v>2489</v>
      </c>
      <c r="B992" s="46" t="s">
        <v>2490</v>
      </c>
      <c r="C992" s="47">
        <v>44.632599999999996</v>
      </c>
      <c r="D992" s="87" t="s">
        <v>1767</v>
      </c>
      <c r="E992" s="87" t="s">
        <v>1767</v>
      </c>
      <c r="F992" s="87">
        <v>3.2640000000000002</v>
      </c>
      <c r="G992" s="87"/>
      <c r="H992" s="47"/>
      <c r="I992" s="120">
        <v>0</v>
      </c>
      <c r="J992" s="120">
        <v>0</v>
      </c>
    </row>
    <row r="993" spans="1:10" ht="15" customHeight="1">
      <c r="A993" s="46" t="s">
        <v>2487</v>
      </c>
      <c r="B993" s="46" t="s">
        <v>2488</v>
      </c>
      <c r="C993" s="47">
        <v>57.384599999999999</v>
      </c>
      <c r="D993" s="87" t="s">
        <v>1770</v>
      </c>
      <c r="E993" s="87" t="s">
        <v>1770</v>
      </c>
      <c r="F993" s="87">
        <v>7.6006</v>
      </c>
      <c r="G993" s="87"/>
      <c r="H993" s="47"/>
      <c r="I993" s="120">
        <v>0</v>
      </c>
      <c r="J993" s="120">
        <v>0</v>
      </c>
    </row>
    <row r="994" spans="1:10" ht="15" customHeight="1">
      <c r="A994" s="46" t="s">
        <v>2484</v>
      </c>
      <c r="B994" s="46" t="s">
        <v>2485</v>
      </c>
      <c r="C994" s="47">
        <v>86.532399999999996</v>
      </c>
      <c r="D994" s="87" t="s">
        <v>1773</v>
      </c>
      <c r="E994" s="87" t="s">
        <v>1773</v>
      </c>
      <c r="F994" s="87">
        <v>7.8309999999999995</v>
      </c>
      <c r="G994" s="87"/>
      <c r="H994" s="47"/>
      <c r="I994" s="120">
        <v>0</v>
      </c>
      <c r="J994" s="120">
        <v>0</v>
      </c>
    </row>
    <row r="995" spans="1:10" ht="15" customHeight="1">
      <c r="A995" s="46" t="s">
        <v>2481</v>
      </c>
      <c r="B995" s="46" t="s">
        <v>2482</v>
      </c>
      <c r="C995" s="47">
        <v>70.136799999999994</v>
      </c>
      <c r="D995" s="87" t="s">
        <v>1776</v>
      </c>
      <c r="E995" s="87" t="s">
        <v>1776</v>
      </c>
      <c r="F995" s="87">
        <v>4.8326000000000011</v>
      </c>
      <c r="G995" s="87"/>
      <c r="H995" s="47"/>
      <c r="I995" s="120">
        <v>0</v>
      </c>
      <c r="J995" s="120">
        <v>0</v>
      </c>
    </row>
    <row r="996" spans="1:10" ht="15" customHeight="1">
      <c r="A996" s="46" t="s">
        <v>2478</v>
      </c>
      <c r="B996" s="46" t="s">
        <v>2479</v>
      </c>
      <c r="C996" s="47">
        <v>101.10639999999999</v>
      </c>
      <c r="D996" s="87" t="s">
        <v>1779</v>
      </c>
      <c r="E996" s="87" t="s">
        <v>1779</v>
      </c>
      <c r="F996" s="87">
        <v>6.0217999999999989</v>
      </c>
      <c r="G996" s="87"/>
      <c r="H996" s="47"/>
      <c r="I996" s="120">
        <v>0</v>
      </c>
      <c r="J996" s="120">
        <v>0</v>
      </c>
    </row>
    <row r="997" spans="1:10" ht="15" customHeight="1">
      <c r="A997" s="46" t="s">
        <v>2476</v>
      </c>
      <c r="B997" s="46" t="s">
        <v>2477</v>
      </c>
      <c r="C997" s="47">
        <v>82.888999999999996</v>
      </c>
      <c r="D997" s="87" t="s">
        <v>1781</v>
      </c>
      <c r="E997" s="87" t="s">
        <v>1781</v>
      </c>
      <c r="F997" s="87">
        <v>3.2925999999999993</v>
      </c>
      <c r="G997" s="87"/>
      <c r="H997" s="47"/>
      <c r="I997" s="120">
        <v>0</v>
      </c>
      <c r="J997" s="120">
        <v>0</v>
      </c>
    </row>
    <row r="998" spans="1:10" ht="15" customHeight="1">
      <c r="A998" s="46" t="s">
        <v>2473</v>
      </c>
      <c r="B998" s="46" t="s">
        <v>2474</v>
      </c>
      <c r="C998" s="47">
        <v>95.641199999999998</v>
      </c>
      <c r="D998" s="87" t="s">
        <v>1784</v>
      </c>
      <c r="E998" s="87" t="s">
        <v>1784</v>
      </c>
      <c r="F998" s="87">
        <v>0.94340000000000002</v>
      </c>
      <c r="G998" s="87"/>
      <c r="H998" s="47"/>
      <c r="I998" s="120">
        <v>0</v>
      </c>
      <c r="J998" s="120">
        <v>0</v>
      </c>
    </row>
    <row r="999" spans="1:10" ht="15" customHeight="1">
      <c r="A999" s="46" t="s">
        <v>2470</v>
      </c>
      <c r="B999" s="46" t="s">
        <v>2471</v>
      </c>
      <c r="C999" s="47">
        <v>207.67779999999999</v>
      </c>
      <c r="D999" s="87" t="s">
        <v>1787</v>
      </c>
      <c r="E999" s="87" t="s">
        <v>1787</v>
      </c>
      <c r="F999" s="87">
        <v>6.8821999999999992</v>
      </c>
      <c r="G999" s="87"/>
      <c r="H999" s="47"/>
      <c r="I999" s="120">
        <v>0</v>
      </c>
      <c r="J999" s="120">
        <v>0</v>
      </c>
    </row>
    <row r="1000" spans="1:10" ht="15" customHeight="1">
      <c r="A1000" s="46" t="s">
        <v>2467</v>
      </c>
      <c r="B1000" s="46" t="s">
        <v>2468</v>
      </c>
      <c r="C1000" s="47">
        <v>48.276000000000003</v>
      </c>
      <c r="D1000" s="87" t="s">
        <v>1790</v>
      </c>
      <c r="E1000" s="87" t="s">
        <v>1790</v>
      </c>
      <c r="F1000" s="87">
        <v>1.2347999999999999</v>
      </c>
      <c r="G1000" s="87"/>
      <c r="H1000" s="47"/>
      <c r="I1000" s="120">
        <v>0</v>
      </c>
      <c r="J1000" s="120">
        <v>0</v>
      </c>
    </row>
    <row r="1001" spans="1:10" ht="15" customHeight="1">
      <c r="A1001" s="46" t="s">
        <v>2465</v>
      </c>
      <c r="B1001" s="46" t="s">
        <v>2466</v>
      </c>
      <c r="C1001" s="47">
        <v>60.117400000000004</v>
      </c>
      <c r="D1001" s="87" t="s">
        <v>1793</v>
      </c>
      <c r="E1001" s="87" t="s">
        <v>1793</v>
      </c>
      <c r="F1001" s="87">
        <v>1.5686</v>
      </c>
      <c r="G1001" s="87"/>
      <c r="H1001" s="47"/>
      <c r="I1001" s="120">
        <v>0</v>
      </c>
      <c r="J1001" s="120">
        <v>0</v>
      </c>
    </row>
    <row r="1002" spans="1:10" ht="15" customHeight="1">
      <c r="A1002" s="46" t="s">
        <v>2463</v>
      </c>
      <c r="B1002" s="46" t="s">
        <v>2464</v>
      </c>
      <c r="C1002" s="47">
        <v>49.186799999999998</v>
      </c>
      <c r="D1002" s="87" t="s">
        <v>1796</v>
      </c>
      <c r="E1002" s="87" t="s">
        <v>1796</v>
      </c>
      <c r="F1002" s="87">
        <v>1.4676</v>
      </c>
      <c r="G1002" s="87"/>
      <c r="H1002" s="47"/>
      <c r="I1002" s="120">
        <v>3</v>
      </c>
      <c r="J1002" s="120">
        <v>0</v>
      </c>
    </row>
    <row r="1003" spans="1:10" ht="15" customHeight="1">
      <c r="A1003" s="46" t="s">
        <v>2462</v>
      </c>
      <c r="B1003" s="46" t="s">
        <v>2455</v>
      </c>
      <c r="C1003" s="47">
        <v>166.68879999999999</v>
      </c>
      <c r="D1003" s="87" t="s">
        <v>1799</v>
      </c>
      <c r="E1003" s="87" t="s">
        <v>1799</v>
      </c>
      <c r="F1003" s="87">
        <v>1.5864000000000003</v>
      </c>
      <c r="G1003" s="87"/>
      <c r="H1003" s="47"/>
      <c r="I1003" s="120">
        <v>0</v>
      </c>
      <c r="J1003" s="120">
        <v>0</v>
      </c>
    </row>
    <row r="1004" spans="1:10" ht="15" customHeight="1">
      <c r="A1004" s="46" t="s">
        <v>2460</v>
      </c>
      <c r="B1004" s="46" t="s">
        <v>2455</v>
      </c>
      <c r="C1004" s="47">
        <v>168.51060000000001</v>
      </c>
      <c r="D1004" s="87" t="s">
        <v>1802</v>
      </c>
      <c r="E1004" s="87" t="s">
        <v>1802</v>
      </c>
      <c r="F1004" s="87">
        <v>1.8217999999999996</v>
      </c>
      <c r="G1004" s="87"/>
      <c r="H1004" s="47"/>
      <c r="I1004" s="120">
        <v>0</v>
      </c>
      <c r="J1004" s="120">
        <v>0</v>
      </c>
    </row>
    <row r="1005" spans="1:10" ht="15" customHeight="1">
      <c r="A1005" s="46" t="s">
        <v>2457</v>
      </c>
      <c r="B1005" s="46" t="s">
        <v>2458</v>
      </c>
      <c r="C1005" s="47">
        <v>180.3518</v>
      </c>
      <c r="D1005" s="87" t="s">
        <v>1805</v>
      </c>
      <c r="E1005" s="87" t="s">
        <v>1805</v>
      </c>
      <c r="F1005" s="87">
        <v>2.1507999999999994</v>
      </c>
      <c r="G1005" s="87"/>
      <c r="H1005" s="47"/>
      <c r="I1005" s="120">
        <v>0</v>
      </c>
      <c r="J1005" s="120">
        <v>0</v>
      </c>
    </row>
    <row r="1006" spans="1:10" ht="15" customHeight="1">
      <c r="A1006" s="46" t="s">
        <v>2454</v>
      </c>
      <c r="B1006" s="46" t="s">
        <v>2455</v>
      </c>
      <c r="C1006" s="47">
        <v>155.75839999999999</v>
      </c>
      <c r="D1006" s="87" t="s">
        <v>1808</v>
      </c>
      <c r="E1006" s="87" t="s">
        <v>1808</v>
      </c>
      <c r="F1006" s="87">
        <v>6.0422000000000011</v>
      </c>
      <c r="G1006" s="87"/>
      <c r="H1006" s="47"/>
      <c r="I1006" s="120">
        <v>0</v>
      </c>
      <c r="J1006" s="120">
        <v>0</v>
      </c>
    </row>
    <row r="1007" spans="1:10" ht="15" customHeight="1">
      <c r="A1007" s="46" t="s">
        <v>2451</v>
      </c>
      <c r="B1007" s="46" t="s">
        <v>2452</v>
      </c>
      <c r="C1007" s="47">
        <v>20.95</v>
      </c>
      <c r="D1007" s="87" t="s">
        <v>1811</v>
      </c>
      <c r="E1007" s="87" t="s">
        <v>1811</v>
      </c>
      <c r="F1007" s="87">
        <v>7.1756000000000011</v>
      </c>
      <c r="G1007" s="87"/>
      <c r="H1007" s="47"/>
      <c r="I1007" s="120">
        <v>4</v>
      </c>
      <c r="J1007" s="120">
        <v>0</v>
      </c>
    </row>
    <row r="1008" spans="1:10" ht="15" customHeight="1">
      <c r="A1008" s="46" t="s">
        <v>2448</v>
      </c>
      <c r="B1008" s="46" t="s">
        <v>2449</v>
      </c>
      <c r="C1008" s="47">
        <v>29.1478</v>
      </c>
      <c r="D1008" s="87" t="s">
        <v>1814</v>
      </c>
      <c r="E1008" s="87" t="s">
        <v>1814</v>
      </c>
      <c r="F1008" s="87">
        <v>14.406599999999997</v>
      </c>
      <c r="G1008" s="87"/>
      <c r="H1008" s="47"/>
      <c r="I1008" s="120">
        <v>6</v>
      </c>
      <c r="J1008" s="120">
        <v>0</v>
      </c>
    </row>
    <row r="1009" spans="1:10" ht="15" customHeight="1">
      <c r="A1009" s="46" t="s">
        <v>2445</v>
      </c>
      <c r="B1009" s="46" t="s">
        <v>2446</v>
      </c>
      <c r="C1009" s="47">
        <v>30.9694</v>
      </c>
      <c r="D1009" s="87" t="s">
        <v>1816</v>
      </c>
      <c r="E1009" s="87" t="s">
        <v>1816</v>
      </c>
      <c r="F1009" s="87">
        <v>21.61</v>
      </c>
      <c r="G1009" s="87"/>
      <c r="H1009" s="47"/>
      <c r="I1009" s="120">
        <v>0</v>
      </c>
      <c r="J1009" s="120">
        <v>0</v>
      </c>
    </row>
    <row r="1010" spans="1:10" ht="15" customHeight="1">
      <c r="A1010" s="46" t="s">
        <v>2442</v>
      </c>
      <c r="B1010" s="46" t="s">
        <v>2443</v>
      </c>
      <c r="C1010" s="47">
        <v>33.702199999999998</v>
      </c>
      <c r="D1010" s="87" t="s">
        <v>1819</v>
      </c>
      <c r="E1010" s="87" t="s">
        <v>1819</v>
      </c>
      <c r="F1010" s="87">
        <v>28.813199999999995</v>
      </c>
      <c r="G1010" s="87"/>
      <c r="H1010" s="47"/>
      <c r="I1010" s="120">
        <v>0</v>
      </c>
      <c r="J1010" s="120">
        <v>0</v>
      </c>
    </row>
    <row r="1011" spans="1:10" ht="15" customHeight="1">
      <c r="A1011" s="46" t="s">
        <v>2440</v>
      </c>
      <c r="B1011" s="46" t="s">
        <v>2441</v>
      </c>
      <c r="C1011" s="47">
        <v>35.523800000000001</v>
      </c>
      <c r="D1011" s="87" t="s">
        <v>1847</v>
      </c>
      <c r="E1011" s="87" t="s">
        <v>1847</v>
      </c>
      <c r="F1011" s="87">
        <v>5.5899900000000002</v>
      </c>
      <c r="G1011" s="87"/>
      <c r="H1011" s="47"/>
      <c r="I1011" s="120">
        <v>0</v>
      </c>
      <c r="J1011" s="120">
        <v>0</v>
      </c>
    </row>
    <row r="1012" spans="1:10" ht="15" customHeight="1">
      <c r="A1012" s="46" t="s">
        <v>2437</v>
      </c>
      <c r="B1012" s="46" t="s">
        <v>2438</v>
      </c>
      <c r="C1012" s="47">
        <v>35.523800000000001</v>
      </c>
      <c r="D1012" s="87" t="s">
        <v>1850</v>
      </c>
      <c r="E1012" s="87" t="s">
        <v>1847</v>
      </c>
      <c r="F1012" s="87">
        <v>4.7662020000000007</v>
      </c>
      <c r="G1012" s="87"/>
      <c r="H1012" s="47"/>
      <c r="I1012" s="120">
        <v>0</v>
      </c>
      <c r="J1012" s="120">
        <v>0</v>
      </c>
    </row>
    <row r="1013" spans="1:10" ht="15" customHeight="1">
      <c r="A1013" s="46" t="s">
        <v>2434</v>
      </c>
      <c r="B1013" s="46" t="s">
        <v>2435</v>
      </c>
      <c r="C1013" s="47">
        <v>217.69739999999999</v>
      </c>
      <c r="D1013" s="87" t="s">
        <v>1853</v>
      </c>
      <c r="E1013" s="87" t="s">
        <v>1847</v>
      </c>
      <c r="F1013" s="87">
        <v>5.2957800000000006</v>
      </c>
      <c r="G1013" s="87"/>
      <c r="H1013" s="47"/>
      <c r="I1013" s="120">
        <v>0</v>
      </c>
      <c r="J1013" s="120">
        <v>0</v>
      </c>
    </row>
    <row r="1014" spans="1:10" ht="15" customHeight="1">
      <c r="A1014" s="46" t="s">
        <v>2431</v>
      </c>
      <c r="B1014" s="46" t="s">
        <v>2432</v>
      </c>
      <c r="C1014" s="47">
        <v>246.84520000000001</v>
      </c>
      <c r="D1014" s="86" t="s">
        <v>1856</v>
      </c>
      <c r="E1014" s="86" t="s">
        <v>1847</v>
      </c>
      <c r="F1014" s="86">
        <v>5.0309910000000002</v>
      </c>
      <c r="G1014" s="86"/>
      <c r="H1014" s="47"/>
      <c r="I1014" s="120">
        <v>1</v>
      </c>
      <c r="J1014" s="120">
        <v>0</v>
      </c>
    </row>
    <row r="1015" spans="1:10" ht="15" customHeight="1">
      <c r="A1015" s="46" t="s">
        <v>2428</v>
      </c>
      <c r="B1015" s="46" t="s">
        <v>2429</v>
      </c>
      <c r="C1015" s="47">
        <v>323.35820000000001</v>
      </c>
      <c r="D1015" s="87" t="s">
        <v>1859</v>
      </c>
      <c r="E1015" s="87" t="s">
        <v>1859</v>
      </c>
      <c r="F1015" s="87">
        <v>2.2813999999999997</v>
      </c>
      <c r="G1015" s="87"/>
      <c r="H1015" s="47"/>
      <c r="I1015" s="120">
        <v>1</v>
      </c>
      <c r="J1015" s="120">
        <v>0</v>
      </c>
    </row>
    <row r="1016" spans="1:10" ht="15" customHeight="1">
      <c r="A1016" s="46" t="s">
        <v>2425</v>
      </c>
      <c r="B1016" s="46" t="s">
        <v>2426</v>
      </c>
      <c r="C1016" s="47">
        <v>232.2714</v>
      </c>
      <c r="D1016" s="87" t="s">
        <v>1861</v>
      </c>
      <c r="E1016" s="87" t="s">
        <v>1861</v>
      </c>
      <c r="F1016" s="87">
        <v>4.4026000000000005</v>
      </c>
      <c r="G1016" s="87"/>
      <c r="H1016" s="47"/>
      <c r="I1016" s="120">
        <v>0</v>
      </c>
      <c r="J1016" s="120">
        <v>0</v>
      </c>
    </row>
    <row r="1017" spans="1:10" ht="15" customHeight="1">
      <c r="A1017" s="46" t="s">
        <v>2422</v>
      </c>
      <c r="B1017" s="46" t="s">
        <v>2423</v>
      </c>
      <c r="C1017" s="47">
        <v>181.2628</v>
      </c>
      <c r="D1017" s="87" t="s">
        <v>1864</v>
      </c>
      <c r="E1017" s="87" t="s">
        <v>1864</v>
      </c>
      <c r="F1017" s="87">
        <v>4.6049999999999995</v>
      </c>
      <c r="G1017" s="87"/>
      <c r="H1017" s="47"/>
      <c r="I1017" s="120">
        <v>0</v>
      </c>
      <c r="J1017" s="120">
        <v>0</v>
      </c>
    </row>
    <row r="1018" spans="1:10" ht="15" customHeight="1">
      <c r="A1018" s="46" t="s">
        <v>2419</v>
      </c>
      <c r="B1018" s="46" t="s">
        <v>2420</v>
      </c>
      <c r="C1018" s="47">
        <v>218.60839999999999</v>
      </c>
      <c r="D1018" s="87" t="s">
        <v>1867</v>
      </c>
      <c r="E1018" s="87" t="s">
        <v>1867</v>
      </c>
      <c r="F1018" s="87">
        <v>5.0857999999999999</v>
      </c>
      <c r="G1018" s="87"/>
      <c r="H1018" s="47"/>
      <c r="I1018" s="120">
        <v>0</v>
      </c>
      <c r="J1018" s="120">
        <v>0</v>
      </c>
    </row>
    <row r="1019" spans="1:10" ht="15" customHeight="1">
      <c r="A1019" s="46" t="s">
        <v>2416</v>
      </c>
      <c r="B1019" s="46" t="s">
        <v>2417</v>
      </c>
      <c r="C1019" s="47">
        <v>181.2628</v>
      </c>
      <c r="D1019" s="87" t="s">
        <v>1870</v>
      </c>
      <c r="E1019" s="87" t="s">
        <v>1870</v>
      </c>
      <c r="F1019" s="87">
        <v>6.4398000000000017</v>
      </c>
      <c r="G1019" s="87"/>
      <c r="H1019" s="47"/>
      <c r="I1019" s="120">
        <v>0</v>
      </c>
      <c r="J1019" s="120">
        <v>0</v>
      </c>
    </row>
    <row r="1020" spans="1:10" ht="15" customHeight="1">
      <c r="A1020" s="46" t="s">
        <v>2413</v>
      </c>
      <c r="B1020" s="46" t="s">
        <v>2414</v>
      </c>
      <c r="C1020" s="47">
        <v>218.60839999999999</v>
      </c>
      <c r="D1020" s="87" t="s">
        <v>1873</v>
      </c>
      <c r="E1020" s="87" t="s">
        <v>1873</v>
      </c>
      <c r="F1020" s="87">
        <v>70.875</v>
      </c>
      <c r="G1020" s="87"/>
      <c r="H1020" s="47"/>
      <c r="I1020" s="120">
        <v>0</v>
      </c>
      <c r="J1020" s="120">
        <v>0</v>
      </c>
    </row>
    <row r="1021" spans="1:10" ht="15" customHeight="1">
      <c r="A1021" s="46" t="s">
        <v>2410</v>
      </c>
      <c r="B1021" s="46" t="s">
        <v>2411</v>
      </c>
      <c r="C1021" s="47">
        <v>254.13220000000001</v>
      </c>
      <c r="D1021" s="87" t="s">
        <v>1875</v>
      </c>
      <c r="E1021" s="87" t="s">
        <v>1873</v>
      </c>
      <c r="F1021" s="87">
        <v>63</v>
      </c>
      <c r="G1021" s="87"/>
      <c r="H1021" s="47"/>
      <c r="I1021" s="120">
        <v>0</v>
      </c>
      <c r="J1021" s="120">
        <v>0</v>
      </c>
    </row>
    <row r="1022" spans="1:10" ht="15" customHeight="1">
      <c r="A1022" s="46" t="s">
        <v>2506</v>
      </c>
      <c r="B1022" s="46" t="s">
        <v>2507</v>
      </c>
      <c r="C1022" s="47">
        <v>167.1036</v>
      </c>
      <c r="D1022" s="87" t="s">
        <v>1878</v>
      </c>
      <c r="E1022" s="87" t="s">
        <v>1873</v>
      </c>
      <c r="F1022" s="87">
        <v>58.275000000000006</v>
      </c>
      <c r="G1022" s="87"/>
      <c r="H1022" s="47"/>
      <c r="I1022" s="120">
        <v>0</v>
      </c>
      <c r="J1022" s="120">
        <v>0</v>
      </c>
    </row>
    <row r="1023" spans="1:10" ht="15" customHeight="1">
      <c r="A1023" s="46" t="s">
        <v>32005</v>
      </c>
      <c r="B1023" s="46" t="s">
        <v>32006</v>
      </c>
      <c r="D1023" s="87" t="s">
        <v>1881</v>
      </c>
      <c r="E1023" s="87" t="s">
        <v>1873</v>
      </c>
      <c r="F1023" s="87">
        <v>66.150000000000006</v>
      </c>
      <c r="G1023" s="87"/>
      <c r="H1023" s="47"/>
      <c r="I1023" s="120">
        <v>0</v>
      </c>
      <c r="J1023" s="120">
        <v>0</v>
      </c>
    </row>
    <row r="1024" spans="1:10" ht="15" customHeight="1">
      <c r="A1024" s="46" t="s">
        <v>2613</v>
      </c>
      <c r="B1024" s="46" t="s">
        <v>2614</v>
      </c>
      <c r="C1024" s="47">
        <v>73.194800000000001</v>
      </c>
      <c r="D1024" s="87" t="s">
        <v>9467</v>
      </c>
      <c r="E1024" s="87" t="s">
        <v>9467</v>
      </c>
      <c r="F1024" s="87">
        <v>12.023400000000002</v>
      </c>
      <c r="G1024" s="87"/>
      <c r="H1024" s="47"/>
      <c r="I1024" s="120">
        <v>0</v>
      </c>
      <c r="J1024" s="120">
        <v>0</v>
      </c>
    </row>
    <row r="1025" spans="1:10" ht="15" customHeight="1">
      <c r="A1025" s="46" t="s">
        <v>2610</v>
      </c>
      <c r="B1025" s="46" t="s">
        <v>2611</v>
      </c>
      <c r="C1025" s="47">
        <v>268.38080000000002</v>
      </c>
      <c r="D1025" s="87" t="s">
        <v>1883</v>
      </c>
      <c r="E1025" s="87" t="s">
        <v>1883</v>
      </c>
      <c r="F1025" s="87">
        <v>6.7555999999999994</v>
      </c>
      <c r="G1025" s="87"/>
      <c r="H1025" s="47"/>
      <c r="I1025" s="120">
        <v>0</v>
      </c>
      <c r="J1025" s="120">
        <v>0</v>
      </c>
    </row>
    <row r="1026" spans="1:10" ht="15" customHeight="1">
      <c r="A1026" s="46" t="s">
        <v>2607</v>
      </c>
      <c r="B1026" s="46" t="s">
        <v>2608</v>
      </c>
      <c r="C1026" s="47">
        <v>16.981200000000001</v>
      </c>
      <c r="D1026" s="87" t="s">
        <v>1885</v>
      </c>
      <c r="E1026" s="87" t="s">
        <v>1885</v>
      </c>
      <c r="F1026" s="87">
        <v>3.3904000000000005</v>
      </c>
      <c r="G1026" s="87"/>
      <c r="H1026" s="47"/>
      <c r="I1026" s="120">
        <v>54</v>
      </c>
      <c r="J1026" s="120">
        <v>0</v>
      </c>
    </row>
    <row r="1027" spans="1:10" ht="15" customHeight="1">
      <c r="A1027" s="46" t="s">
        <v>2605</v>
      </c>
      <c r="B1027" s="46" t="s">
        <v>2606</v>
      </c>
      <c r="C1027" s="47">
        <v>13.894399999999999</v>
      </c>
      <c r="D1027" s="87" t="s">
        <v>1888</v>
      </c>
      <c r="E1027" s="87" t="s">
        <v>1888</v>
      </c>
      <c r="F1027" s="87">
        <v>3.3904000000000005</v>
      </c>
      <c r="G1027" s="87"/>
      <c r="H1027" s="47"/>
      <c r="I1027" s="120">
        <v>78</v>
      </c>
      <c r="J1027" s="120">
        <v>0</v>
      </c>
    </row>
    <row r="1028" spans="1:10" ht="15" customHeight="1">
      <c r="A1028" s="46" t="s">
        <v>2603</v>
      </c>
      <c r="B1028" s="46" t="s">
        <v>2604</v>
      </c>
      <c r="C1028" s="47">
        <v>33.042200000000001</v>
      </c>
      <c r="D1028" s="87" t="s">
        <v>1890</v>
      </c>
      <c r="E1028" s="87" t="s">
        <v>1890</v>
      </c>
      <c r="F1028" s="87">
        <v>20.367999999999999</v>
      </c>
      <c r="G1028" s="87"/>
      <c r="H1028" s="47"/>
      <c r="I1028" s="120">
        <v>35</v>
      </c>
      <c r="J1028" s="120">
        <v>0</v>
      </c>
    </row>
    <row r="1029" spans="1:10" ht="15" customHeight="1">
      <c r="A1029" s="46" t="s">
        <v>2601</v>
      </c>
      <c r="B1029" s="46" t="s">
        <v>35095</v>
      </c>
      <c r="C1029" s="47">
        <v>104.5638</v>
      </c>
      <c r="D1029" s="87" t="s">
        <v>1893</v>
      </c>
      <c r="E1029" s="87" t="s">
        <v>1893</v>
      </c>
      <c r="F1029" s="87">
        <v>23.277799999999999</v>
      </c>
      <c r="G1029" s="87"/>
      <c r="H1029" s="47"/>
      <c r="I1029" s="120">
        <v>72</v>
      </c>
      <c r="J1029" s="120">
        <v>0</v>
      </c>
    </row>
    <row r="1030" spans="1:10" ht="15" customHeight="1">
      <c r="A1030" s="46" t="s">
        <v>2599</v>
      </c>
      <c r="B1030" s="46" t="s">
        <v>2600</v>
      </c>
      <c r="C1030" s="47">
        <v>258.11020000000002</v>
      </c>
      <c r="D1030" s="87" t="s">
        <v>9465</v>
      </c>
      <c r="E1030" s="87" t="s">
        <v>9465</v>
      </c>
      <c r="F1030" s="87">
        <v>14.118400000000001</v>
      </c>
      <c r="G1030" s="87"/>
      <c r="H1030" s="47"/>
      <c r="I1030" s="120">
        <v>0</v>
      </c>
      <c r="J1030" s="120">
        <v>0</v>
      </c>
    </row>
    <row r="1031" spans="1:10" ht="15" customHeight="1">
      <c r="A1031" s="46" t="s">
        <v>2597</v>
      </c>
      <c r="B1031" s="46" t="s">
        <v>2598</v>
      </c>
      <c r="C1031" s="47">
        <v>322.9864</v>
      </c>
      <c r="D1031" s="87" t="s">
        <v>1896</v>
      </c>
      <c r="E1031" s="87" t="s">
        <v>1896</v>
      </c>
      <c r="F1031" s="87">
        <v>3.3904000000000005</v>
      </c>
      <c r="G1031" s="87"/>
      <c r="H1031" s="47"/>
      <c r="I1031" s="120">
        <v>0</v>
      </c>
      <c r="J1031" s="120">
        <v>0</v>
      </c>
    </row>
    <row r="1032" spans="1:10" ht="15" customHeight="1">
      <c r="A1032" s="46" t="s">
        <v>2595</v>
      </c>
      <c r="B1032" s="46" t="s">
        <v>2596</v>
      </c>
      <c r="C1032" s="47">
        <v>258.11020000000002</v>
      </c>
      <c r="D1032" s="87" t="s">
        <v>1899</v>
      </c>
      <c r="E1032" s="87" t="s">
        <v>1899</v>
      </c>
      <c r="F1032" s="87">
        <v>3.3904000000000005</v>
      </c>
      <c r="G1032" s="87"/>
      <c r="H1032" s="47"/>
      <c r="I1032" s="120">
        <v>0</v>
      </c>
      <c r="J1032" s="120">
        <v>0</v>
      </c>
    </row>
    <row r="1033" spans="1:10" ht="15" customHeight="1">
      <c r="A1033" s="46" t="s">
        <v>2592</v>
      </c>
      <c r="B1033" s="46" t="s">
        <v>2593</v>
      </c>
      <c r="C1033" s="47">
        <v>38.596600000000002</v>
      </c>
      <c r="D1033" s="87" t="s">
        <v>1902</v>
      </c>
      <c r="E1033" s="87" t="s">
        <v>1902</v>
      </c>
      <c r="F1033" s="87">
        <v>7.8436000000000003</v>
      </c>
      <c r="G1033" s="87"/>
      <c r="H1033" s="47"/>
      <c r="I1033" s="120">
        <v>31</v>
      </c>
      <c r="J1033" s="120">
        <v>0</v>
      </c>
    </row>
    <row r="1034" spans="1:10" ht="15" customHeight="1">
      <c r="A1034" s="46" t="s">
        <v>2590</v>
      </c>
      <c r="B1034" s="46" t="s">
        <v>2591</v>
      </c>
      <c r="C1034" s="47">
        <v>38.596600000000002</v>
      </c>
      <c r="D1034" s="87" t="s">
        <v>1905</v>
      </c>
      <c r="E1034" s="87" t="s">
        <v>1905</v>
      </c>
      <c r="F1034" s="87">
        <v>19.6812</v>
      </c>
      <c r="G1034" s="87"/>
      <c r="H1034" s="47"/>
      <c r="I1034" s="120">
        <v>0</v>
      </c>
      <c r="J1034" s="120">
        <v>0</v>
      </c>
    </row>
    <row r="1035" spans="1:10" ht="15" customHeight="1">
      <c r="A1035" s="46" t="s">
        <v>2588</v>
      </c>
      <c r="B1035" s="46" t="s">
        <v>2589</v>
      </c>
      <c r="C1035" s="47">
        <v>114.2422</v>
      </c>
      <c r="D1035" s="87" t="s">
        <v>1908</v>
      </c>
      <c r="E1035" s="87" t="s">
        <v>1908</v>
      </c>
      <c r="F1035" s="87">
        <v>20.991600000000002</v>
      </c>
      <c r="G1035" s="87"/>
      <c r="H1035" s="47"/>
      <c r="I1035" s="120">
        <v>32</v>
      </c>
      <c r="J1035" s="120">
        <v>0</v>
      </c>
    </row>
    <row r="1036" spans="1:10" ht="15" customHeight="1">
      <c r="A1036" s="46" t="s">
        <v>2586</v>
      </c>
      <c r="B1036" s="46" t="s">
        <v>2587</v>
      </c>
      <c r="C1036" s="47">
        <v>38.906199999999998</v>
      </c>
      <c r="D1036" s="87" t="s">
        <v>1911</v>
      </c>
      <c r="E1036" s="87" t="s">
        <v>1911</v>
      </c>
      <c r="F1036" s="87">
        <v>17.6904</v>
      </c>
      <c r="G1036" s="87"/>
      <c r="H1036" s="47"/>
      <c r="I1036" s="120">
        <v>3</v>
      </c>
      <c r="J1036" s="120">
        <v>0</v>
      </c>
    </row>
    <row r="1037" spans="1:10" ht="15" customHeight="1">
      <c r="A1037" s="46" t="s">
        <v>2583</v>
      </c>
      <c r="B1037" s="46" t="s">
        <v>2584</v>
      </c>
      <c r="C1037" s="47">
        <v>365.2534</v>
      </c>
      <c r="D1037" s="87" t="s">
        <v>1914</v>
      </c>
      <c r="E1037" s="87" t="s">
        <v>1914</v>
      </c>
      <c r="F1037" s="87">
        <v>19.897919999999999</v>
      </c>
      <c r="G1037" s="87"/>
      <c r="H1037" s="47"/>
      <c r="I1037" s="120">
        <v>7</v>
      </c>
      <c r="J1037" s="120">
        <v>0</v>
      </c>
    </row>
    <row r="1038" spans="1:10" ht="15" customHeight="1">
      <c r="A1038" s="46" t="s">
        <v>2581</v>
      </c>
      <c r="B1038" s="46" t="s">
        <v>2582</v>
      </c>
      <c r="C1038" s="47">
        <v>327.5872</v>
      </c>
      <c r="D1038" s="87" t="s">
        <v>1917</v>
      </c>
      <c r="E1038" s="87" t="s">
        <v>1917</v>
      </c>
      <c r="F1038" s="87">
        <v>21.540960000000005</v>
      </c>
      <c r="G1038" s="87"/>
      <c r="H1038" s="47"/>
      <c r="I1038" s="120">
        <v>11</v>
      </c>
      <c r="J1038" s="120">
        <v>0</v>
      </c>
    </row>
    <row r="1039" spans="1:10" ht="15" customHeight="1">
      <c r="A1039" s="46" t="s">
        <v>2578</v>
      </c>
      <c r="B1039" s="46" t="s">
        <v>2579</v>
      </c>
      <c r="C1039" s="47">
        <v>95.722200000000001</v>
      </c>
      <c r="D1039" s="87" t="s">
        <v>1920</v>
      </c>
      <c r="E1039" s="87" t="s">
        <v>1920</v>
      </c>
      <c r="F1039" s="87">
        <v>30.567599999999999</v>
      </c>
      <c r="G1039" s="87"/>
      <c r="H1039" s="47"/>
      <c r="I1039" s="120">
        <v>0</v>
      </c>
      <c r="J1039" s="120">
        <v>0</v>
      </c>
    </row>
    <row r="1040" spans="1:10" ht="15" customHeight="1">
      <c r="A1040" s="46" t="s">
        <v>2575</v>
      </c>
      <c r="B1040" s="46" t="s">
        <v>2576</v>
      </c>
      <c r="C1040" s="47">
        <v>114.2422</v>
      </c>
      <c r="D1040" s="87" t="s">
        <v>9463</v>
      </c>
      <c r="E1040" s="87" t="s">
        <v>9463</v>
      </c>
      <c r="F1040" s="87">
        <v>16.031199999999998</v>
      </c>
      <c r="G1040" s="87"/>
      <c r="H1040" s="47"/>
      <c r="I1040" s="120">
        <v>26</v>
      </c>
      <c r="J1040" s="120">
        <v>0</v>
      </c>
    </row>
    <row r="1041" spans="1:10" ht="15" customHeight="1">
      <c r="A1041" s="46" t="s">
        <v>2572</v>
      </c>
      <c r="B1041" s="46" t="s">
        <v>2573</v>
      </c>
      <c r="C1041" s="47">
        <v>327.5872</v>
      </c>
      <c r="D1041" s="87" t="s">
        <v>1923</v>
      </c>
      <c r="E1041" s="87" t="s">
        <v>1923</v>
      </c>
      <c r="F1041" s="87">
        <v>10.677399999999999</v>
      </c>
      <c r="G1041" s="87"/>
      <c r="H1041" s="47"/>
      <c r="I1041" s="120">
        <v>11</v>
      </c>
      <c r="J1041" s="120">
        <v>0</v>
      </c>
    </row>
    <row r="1042" spans="1:10" ht="15" customHeight="1">
      <c r="A1042" s="46" t="s">
        <v>2569</v>
      </c>
      <c r="B1042" s="46" t="s">
        <v>2570</v>
      </c>
      <c r="C1042" s="47">
        <v>261.68860000000001</v>
      </c>
      <c r="D1042" s="87" t="s">
        <v>9461</v>
      </c>
      <c r="E1042" s="87" t="s">
        <v>9461</v>
      </c>
      <c r="F1042" s="87">
        <v>18.672799999999999</v>
      </c>
      <c r="G1042" s="87"/>
      <c r="H1042" s="47"/>
      <c r="I1042" s="120">
        <v>20</v>
      </c>
      <c r="J1042" s="120">
        <v>0</v>
      </c>
    </row>
    <row r="1043" spans="1:10" ht="15" customHeight="1">
      <c r="A1043" s="46" t="s">
        <v>2567</v>
      </c>
      <c r="B1043" s="46" t="s">
        <v>32009</v>
      </c>
      <c r="C1043" s="47">
        <v>141.20779999999999</v>
      </c>
      <c r="D1043" s="87" t="s">
        <v>1926</v>
      </c>
      <c r="E1043" s="87" t="s">
        <v>1926</v>
      </c>
      <c r="F1043" s="87">
        <v>26.111600000000003</v>
      </c>
      <c r="G1043" s="87"/>
      <c r="H1043" s="47"/>
      <c r="I1043" s="120">
        <v>25</v>
      </c>
      <c r="J1043" s="120">
        <v>0</v>
      </c>
    </row>
    <row r="1044" spans="1:10" ht="15" customHeight="1">
      <c r="A1044" s="46" t="s">
        <v>2566</v>
      </c>
      <c r="B1044" s="46" t="s">
        <v>32008</v>
      </c>
      <c r="C1044" s="47">
        <v>141.20779999999999</v>
      </c>
      <c r="D1044" s="87" t="s">
        <v>1929</v>
      </c>
      <c r="E1044" s="87" t="s">
        <v>1929</v>
      </c>
      <c r="F1044" s="87">
        <v>27.123600000000003</v>
      </c>
      <c r="G1044" s="87"/>
      <c r="H1044" s="47"/>
      <c r="I1044" s="120">
        <v>25</v>
      </c>
      <c r="J1044" s="120">
        <v>0</v>
      </c>
    </row>
    <row r="1045" spans="1:10" ht="15" customHeight="1">
      <c r="A1045" s="46" t="s">
        <v>2563</v>
      </c>
      <c r="B1045" s="46" t="s">
        <v>2564</v>
      </c>
      <c r="C1045" s="47">
        <v>38.906199999999998</v>
      </c>
      <c r="D1045" s="87" t="s">
        <v>1932</v>
      </c>
      <c r="E1045" s="87" t="s">
        <v>1932</v>
      </c>
      <c r="F1045" s="87">
        <v>29.0212</v>
      </c>
      <c r="G1045" s="87"/>
      <c r="H1045" s="47"/>
      <c r="I1045" s="120">
        <v>0</v>
      </c>
      <c r="J1045" s="120">
        <v>0</v>
      </c>
    </row>
    <row r="1046" spans="1:10" ht="15" customHeight="1">
      <c r="A1046" s="46" t="s">
        <v>2560</v>
      </c>
      <c r="B1046" s="46" t="s">
        <v>2561</v>
      </c>
      <c r="C1046" s="47">
        <v>94.130799999999994</v>
      </c>
      <c r="D1046" s="87" t="s">
        <v>1935</v>
      </c>
      <c r="E1046" s="87" t="s">
        <v>1935</v>
      </c>
      <c r="F1046" s="87">
        <v>25.747199999999999</v>
      </c>
      <c r="G1046" s="87"/>
      <c r="H1046" s="47"/>
      <c r="I1046" s="120">
        <v>0</v>
      </c>
      <c r="J1046" s="120">
        <v>0</v>
      </c>
    </row>
    <row r="1047" spans="1:10" ht="15" customHeight="1">
      <c r="A1047" s="46" t="s">
        <v>2558</v>
      </c>
      <c r="B1047" s="46" t="s">
        <v>32011</v>
      </c>
      <c r="C1047" s="47">
        <v>199.57759999999999</v>
      </c>
      <c r="D1047" s="87" t="s">
        <v>1937</v>
      </c>
      <c r="E1047" s="87" t="s">
        <v>1937</v>
      </c>
      <c r="F1047" s="87">
        <v>43.974600000000009</v>
      </c>
      <c r="G1047" s="87"/>
      <c r="H1047" s="47"/>
      <c r="I1047" s="120">
        <v>5</v>
      </c>
      <c r="J1047" s="120">
        <v>0</v>
      </c>
    </row>
    <row r="1048" spans="1:10" ht="15" customHeight="1">
      <c r="A1048" s="46" t="s">
        <v>2556</v>
      </c>
      <c r="B1048" s="46" t="s">
        <v>32010</v>
      </c>
      <c r="C1048" s="47">
        <v>229.69200000000001</v>
      </c>
      <c r="D1048" s="87" t="s">
        <v>1940</v>
      </c>
      <c r="E1048" s="87" t="s">
        <v>1940</v>
      </c>
      <c r="F1048" s="87">
        <v>54.348399999999998</v>
      </c>
      <c r="G1048" s="87"/>
      <c r="H1048" s="47"/>
      <c r="I1048" s="120">
        <v>4</v>
      </c>
      <c r="J1048" s="120">
        <v>0</v>
      </c>
    </row>
    <row r="1049" spans="1:10" ht="15" customHeight="1">
      <c r="A1049" s="46" t="s">
        <v>2553</v>
      </c>
      <c r="B1049" s="46" t="s">
        <v>2554</v>
      </c>
      <c r="C1049" s="47">
        <v>28.232199999999999</v>
      </c>
      <c r="D1049" s="87" t="s">
        <v>1943</v>
      </c>
      <c r="E1049" s="87" t="s">
        <v>1943</v>
      </c>
      <c r="F1049" s="87">
        <v>1.6898</v>
      </c>
      <c r="G1049" s="87"/>
      <c r="H1049" s="47"/>
      <c r="I1049" s="120">
        <v>8</v>
      </c>
      <c r="J1049" s="120">
        <v>0</v>
      </c>
    </row>
    <row r="1050" spans="1:10" ht="15" customHeight="1">
      <c r="A1050" s="46" t="s">
        <v>2550</v>
      </c>
      <c r="B1050" s="46" t="s">
        <v>2551</v>
      </c>
      <c r="C1050" s="47">
        <v>92.248599999999996</v>
      </c>
      <c r="D1050" s="87" t="s">
        <v>1946</v>
      </c>
      <c r="E1050" s="87" t="s">
        <v>1946</v>
      </c>
      <c r="F1050" s="87">
        <v>2.6681999999999997</v>
      </c>
      <c r="G1050" s="87"/>
      <c r="H1050" s="47"/>
      <c r="I1050" s="120">
        <v>0</v>
      </c>
      <c r="J1050" s="120">
        <v>0</v>
      </c>
    </row>
    <row r="1051" spans="1:10" ht="15" customHeight="1">
      <c r="A1051" s="46" t="s">
        <v>2548</v>
      </c>
      <c r="B1051" s="46" t="s">
        <v>32007</v>
      </c>
      <c r="C1051" s="47">
        <v>199.57759999999999</v>
      </c>
      <c r="D1051" s="87" t="s">
        <v>1948</v>
      </c>
      <c r="E1051" s="87" t="s">
        <v>1948</v>
      </c>
      <c r="F1051" s="87">
        <v>4.0020000000000007</v>
      </c>
      <c r="G1051" s="87"/>
      <c r="H1051" s="47"/>
      <c r="I1051" s="120">
        <v>10</v>
      </c>
      <c r="J1051" s="120">
        <v>0</v>
      </c>
    </row>
    <row r="1052" spans="1:10" ht="15" customHeight="1">
      <c r="A1052" s="46" t="s">
        <v>2546</v>
      </c>
      <c r="B1052" s="46" t="s">
        <v>32012</v>
      </c>
      <c r="C1052" s="47">
        <v>128.03280000000001</v>
      </c>
      <c r="D1052" s="87" t="s">
        <v>1951</v>
      </c>
      <c r="E1052" s="87" t="s">
        <v>1951</v>
      </c>
      <c r="F1052" s="87">
        <v>5.3361999999999998</v>
      </c>
      <c r="G1052" s="87"/>
      <c r="H1052" s="47"/>
      <c r="I1052" s="120">
        <v>5</v>
      </c>
      <c r="J1052" s="120">
        <v>0</v>
      </c>
    </row>
    <row r="1053" spans="1:10" ht="15" customHeight="1">
      <c r="A1053" s="46" t="s">
        <v>2636</v>
      </c>
      <c r="B1053" s="46" t="s">
        <v>2637</v>
      </c>
      <c r="C1053" s="47">
        <v>51.956600000000002</v>
      </c>
      <c r="D1053" s="87" t="s">
        <v>1953</v>
      </c>
      <c r="E1053" s="87" t="s">
        <v>1953</v>
      </c>
      <c r="F1053" s="87">
        <v>8.8936000000000011</v>
      </c>
      <c r="G1053" s="87"/>
      <c r="H1053" s="47"/>
      <c r="I1053" s="120">
        <v>47</v>
      </c>
      <c r="J1053" s="120">
        <v>0</v>
      </c>
    </row>
    <row r="1054" spans="1:10" ht="15" customHeight="1">
      <c r="A1054" s="46" t="s">
        <v>2633</v>
      </c>
      <c r="B1054" s="46" t="s">
        <v>2634</v>
      </c>
      <c r="C1054" s="47">
        <v>51.956600000000002</v>
      </c>
      <c r="D1054" s="87" t="s">
        <v>1956</v>
      </c>
      <c r="E1054" s="87" t="s">
        <v>1956</v>
      </c>
      <c r="F1054" s="87">
        <v>0.44460000000000011</v>
      </c>
      <c r="G1054" s="87"/>
      <c r="H1054" s="47"/>
      <c r="I1054" s="120">
        <v>33</v>
      </c>
      <c r="J1054" s="120">
        <v>0</v>
      </c>
    </row>
    <row r="1055" spans="1:10" ht="15" customHeight="1">
      <c r="A1055" s="46" t="s">
        <v>2630</v>
      </c>
      <c r="B1055" s="46" t="s">
        <v>2631</v>
      </c>
      <c r="C1055" s="47">
        <v>331.35140000000001</v>
      </c>
      <c r="D1055" s="87" t="s">
        <v>1959</v>
      </c>
      <c r="E1055" s="87" t="s">
        <v>1959</v>
      </c>
      <c r="F1055" s="87">
        <v>0.53359999999999996</v>
      </c>
      <c r="G1055" s="87"/>
      <c r="H1055" s="47"/>
      <c r="I1055" s="120">
        <v>6</v>
      </c>
      <c r="J1055" s="120">
        <v>0</v>
      </c>
    </row>
    <row r="1056" spans="1:10" ht="15" customHeight="1">
      <c r="A1056" s="46" t="s">
        <v>2627</v>
      </c>
      <c r="B1056" s="46" t="s">
        <v>2628</v>
      </c>
      <c r="C1056" s="47">
        <v>598.70979999999997</v>
      </c>
      <c r="D1056" s="87" t="s">
        <v>1962</v>
      </c>
      <c r="E1056" s="87" t="s">
        <v>1962</v>
      </c>
      <c r="F1056" s="87">
        <v>0.80040000000000022</v>
      </c>
      <c r="G1056" s="87"/>
      <c r="H1056" s="47"/>
      <c r="I1056" s="120">
        <v>0</v>
      </c>
      <c r="J1056" s="120">
        <v>0</v>
      </c>
    </row>
    <row r="1057" spans="1:10" ht="15" customHeight="1">
      <c r="A1057" s="46" t="s">
        <v>2624</v>
      </c>
      <c r="B1057" s="46" t="s">
        <v>2625</v>
      </c>
      <c r="C1057" s="47">
        <v>662.72619999999995</v>
      </c>
      <c r="D1057" s="87" t="s">
        <v>1965</v>
      </c>
      <c r="E1057" s="87" t="s">
        <v>1965</v>
      </c>
      <c r="F1057" s="87">
        <v>1.2452000000000001</v>
      </c>
      <c r="G1057" s="87"/>
      <c r="H1057" s="47"/>
      <c r="I1057" s="120">
        <v>0</v>
      </c>
      <c r="J1057" s="120">
        <v>0</v>
      </c>
    </row>
    <row r="1058" spans="1:10" ht="15" customHeight="1">
      <c r="A1058" s="46" t="s">
        <v>2621</v>
      </c>
      <c r="B1058" s="46" t="s">
        <v>2622</v>
      </c>
      <c r="C1058" s="47">
        <v>207.1062</v>
      </c>
      <c r="D1058" s="87" t="s">
        <v>1968</v>
      </c>
      <c r="E1058" s="87" t="s">
        <v>1968</v>
      </c>
      <c r="F1058" s="87">
        <v>1.512</v>
      </c>
      <c r="G1058" s="87"/>
      <c r="H1058" s="47"/>
      <c r="I1058" s="120">
        <v>0</v>
      </c>
      <c r="J1058" s="120">
        <v>0</v>
      </c>
    </row>
    <row r="1059" spans="1:10" ht="15" customHeight="1">
      <c r="A1059" s="46" t="s">
        <v>2618</v>
      </c>
      <c r="B1059" s="46" t="s">
        <v>2619</v>
      </c>
      <c r="C1059" s="47">
        <v>257.92439999999999</v>
      </c>
      <c r="D1059" s="87" t="s">
        <v>1971</v>
      </c>
      <c r="E1059" s="87" t="s">
        <v>1971</v>
      </c>
      <c r="F1059" s="87">
        <v>0.54580000000000006</v>
      </c>
      <c r="G1059" s="87"/>
      <c r="H1059" s="47"/>
      <c r="I1059" s="120">
        <v>0</v>
      </c>
      <c r="J1059" s="120">
        <v>0</v>
      </c>
    </row>
    <row r="1060" spans="1:10" ht="15" customHeight="1">
      <c r="A1060" s="46" t="s">
        <v>2616</v>
      </c>
      <c r="B1060" s="46" t="s">
        <v>32013</v>
      </c>
      <c r="C1060" s="47">
        <v>523.40060000000005</v>
      </c>
      <c r="D1060" s="87" t="s">
        <v>1974</v>
      </c>
      <c r="E1060" s="87" t="s">
        <v>1974</v>
      </c>
      <c r="F1060" s="87">
        <v>0.7911999999999999</v>
      </c>
      <c r="G1060" s="87"/>
      <c r="H1060" s="47"/>
      <c r="I1060" s="120">
        <v>5</v>
      </c>
      <c r="J1060" s="120">
        <v>0</v>
      </c>
    </row>
    <row r="1061" spans="1:10" ht="15" customHeight="1">
      <c r="A1061" s="46" t="s">
        <v>2780</v>
      </c>
      <c r="B1061" s="46" t="s">
        <v>32037</v>
      </c>
      <c r="C1061" s="47">
        <v>3.1444000000000001</v>
      </c>
      <c r="D1061" s="87" t="s">
        <v>1977</v>
      </c>
      <c r="E1061" s="87" t="s">
        <v>1977</v>
      </c>
      <c r="F1061" s="87">
        <v>1.2474000000000003</v>
      </c>
      <c r="G1061" s="87"/>
      <c r="H1061" s="47"/>
      <c r="I1061" s="120">
        <v>120</v>
      </c>
      <c r="J1061" s="120">
        <v>0</v>
      </c>
    </row>
    <row r="1062" spans="1:10" ht="15" customHeight="1">
      <c r="A1062" s="46" t="s">
        <v>2778</v>
      </c>
      <c r="B1062" s="46" t="s">
        <v>32035</v>
      </c>
      <c r="C1062" s="47">
        <v>4.1647999999999996</v>
      </c>
      <c r="D1062" s="87" t="s">
        <v>1980</v>
      </c>
      <c r="E1062" s="87" t="s">
        <v>1980</v>
      </c>
      <c r="F1062" s="87">
        <v>2.0461999999999998</v>
      </c>
      <c r="G1062" s="87"/>
      <c r="H1062" s="47"/>
      <c r="I1062" s="120">
        <v>72</v>
      </c>
      <c r="J1062" s="120">
        <v>0</v>
      </c>
    </row>
    <row r="1063" spans="1:10" ht="15" customHeight="1">
      <c r="A1063" s="46" t="s">
        <v>2776</v>
      </c>
      <c r="B1063" s="46" t="s">
        <v>32039</v>
      </c>
      <c r="C1063" s="47">
        <v>5.7923999999999998</v>
      </c>
      <c r="D1063" s="87" t="s">
        <v>1983</v>
      </c>
      <c r="E1063" s="87" t="s">
        <v>1983</v>
      </c>
      <c r="F1063" s="87">
        <v>4.6302000000000012</v>
      </c>
      <c r="G1063" s="87"/>
      <c r="H1063" s="47"/>
      <c r="I1063" s="120">
        <v>120</v>
      </c>
      <c r="J1063" s="120">
        <v>0</v>
      </c>
    </row>
    <row r="1064" spans="1:10" ht="15" customHeight="1">
      <c r="A1064" s="46" t="s">
        <v>2774</v>
      </c>
      <c r="B1064" s="46" t="s">
        <v>32023</v>
      </c>
      <c r="C1064" s="47">
        <v>18.4252</v>
      </c>
      <c r="D1064" s="87" t="s">
        <v>1986</v>
      </c>
      <c r="E1064" s="87" t="s">
        <v>1986</v>
      </c>
      <c r="F1064" s="87">
        <v>7.7012</v>
      </c>
      <c r="G1064" s="87"/>
      <c r="H1064" s="47"/>
      <c r="I1064" s="120">
        <v>46</v>
      </c>
      <c r="J1064" s="120">
        <v>0</v>
      </c>
    </row>
    <row r="1065" spans="1:10" ht="15" customHeight="1">
      <c r="A1065" s="46" t="s">
        <v>2773</v>
      </c>
      <c r="B1065" s="46" t="s">
        <v>32022</v>
      </c>
      <c r="C1065" s="47">
        <v>18.4252</v>
      </c>
      <c r="D1065" s="87" t="s">
        <v>1989</v>
      </c>
      <c r="E1065" s="87" t="s">
        <v>1989</v>
      </c>
      <c r="F1065" s="87">
        <v>9.8171999999999979</v>
      </c>
      <c r="G1065" s="87"/>
      <c r="H1065" s="47"/>
      <c r="I1065" s="120">
        <v>46</v>
      </c>
      <c r="J1065" s="120">
        <v>0</v>
      </c>
    </row>
    <row r="1066" spans="1:10" ht="15" customHeight="1">
      <c r="A1066" s="46" t="s">
        <v>2771</v>
      </c>
      <c r="B1066" s="46" t="s">
        <v>2772</v>
      </c>
      <c r="C1066" s="47">
        <v>1.1921999999999999</v>
      </c>
      <c r="D1066" s="87" t="s">
        <v>1992</v>
      </c>
      <c r="E1066" s="87" t="s">
        <v>1992</v>
      </c>
      <c r="F1066" s="87">
        <v>30.463649999999994</v>
      </c>
      <c r="G1066" s="87"/>
      <c r="H1066" s="47"/>
      <c r="I1066" s="120">
        <v>215</v>
      </c>
      <c r="J1066" s="120">
        <v>0</v>
      </c>
    </row>
    <row r="1067" spans="1:10" ht="15" customHeight="1">
      <c r="A1067" s="46" t="s">
        <v>2769</v>
      </c>
      <c r="B1067" s="46" t="s">
        <v>2770</v>
      </c>
      <c r="C1067" s="47">
        <v>4.3487999999999998</v>
      </c>
      <c r="D1067" s="87" t="s">
        <v>1995</v>
      </c>
      <c r="E1067" s="87" t="s">
        <v>1992</v>
      </c>
      <c r="F1067" s="87">
        <v>27.417284999999993</v>
      </c>
      <c r="G1067" s="87"/>
      <c r="H1067" s="47"/>
      <c r="I1067" s="120">
        <v>1</v>
      </c>
      <c r="J1067" s="120">
        <v>0</v>
      </c>
    </row>
    <row r="1068" spans="1:10" ht="15" customHeight="1">
      <c r="A1068" s="46" t="s">
        <v>2768</v>
      </c>
      <c r="B1068" s="46" t="s">
        <v>32034</v>
      </c>
      <c r="C1068" s="47">
        <v>4.7165999999999997</v>
      </c>
      <c r="D1068" s="87" t="s">
        <v>1998</v>
      </c>
      <c r="E1068" s="87" t="s">
        <v>1992</v>
      </c>
      <c r="F1068" s="87">
        <v>24.18167213114755</v>
      </c>
      <c r="G1068" s="87"/>
      <c r="H1068" s="47"/>
      <c r="I1068" s="120">
        <v>3</v>
      </c>
      <c r="J1068" s="120">
        <v>0</v>
      </c>
    </row>
    <row r="1069" spans="1:10" ht="15" customHeight="1">
      <c r="A1069" s="46" t="s">
        <v>2766</v>
      </c>
      <c r="B1069" s="46" t="s">
        <v>2767</v>
      </c>
      <c r="C1069" s="47">
        <v>0.83879999999999999</v>
      </c>
      <c r="D1069" s="87" t="s">
        <v>2001</v>
      </c>
      <c r="E1069" s="87" t="s">
        <v>1992</v>
      </c>
      <c r="F1069" s="87">
        <v>28.860299999999988</v>
      </c>
      <c r="G1069" s="87"/>
      <c r="H1069" s="47"/>
      <c r="I1069" s="120">
        <v>358</v>
      </c>
      <c r="J1069" s="120">
        <v>0</v>
      </c>
    </row>
    <row r="1070" spans="1:10" ht="15" customHeight="1">
      <c r="A1070" s="46" t="s">
        <v>2764</v>
      </c>
      <c r="B1070" s="46" t="s">
        <v>2765</v>
      </c>
      <c r="C1070" s="47">
        <v>0.99339999999999995</v>
      </c>
      <c r="D1070" s="87" t="s">
        <v>35288</v>
      </c>
      <c r="E1070" s="87" t="s">
        <v>35288</v>
      </c>
      <c r="F1070" s="87">
        <v>53.133966666666666</v>
      </c>
      <c r="G1070" s="87"/>
      <c r="H1070" s="47"/>
      <c r="I1070" s="120">
        <v>565</v>
      </c>
      <c r="J1070" s="120">
        <v>0</v>
      </c>
    </row>
    <row r="1071" spans="1:10" ht="15" customHeight="1">
      <c r="A1071" s="46" t="s">
        <v>2763</v>
      </c>
      <c r="B1071" s="46" t="s">
        <v>32021</v>
      </c>
      <c r="C1071" s="47">
        <v>17.239000000000001</v>
      </c>
      <c r="D1071" s="87" t="s">
        <v>35289</v>
      </c>
      <c r="E1071" s="87" t="s">
        <v>35289</v>
      </c>
      <c r="F1071" s="87">
        <v>53.133966666666666</v>
      </c>
      <c r="G1071" s="87"/>
      <c r="H1071" s="47"/>
      <c r="I1071" s="120">
        <v>47</v>
      </c>
      <c r="J1071" s="120">
        <v>0</v>
      </c>
    </row>
    <row r="1072" spans="1:10" ht="15" customHeight="1">
      <c r="A1072" s="46" t="s">
        <v>2760</v>
      </c>
      <c r="B1072" s="46" t="s">
        <v>2761</v>
      </c>
      <c r="C1072" s="47">
        <v>3.3111999999999999</v>
      </c>
      <c r="D1072" s="87" t="s">
        <v>35290</v>
      </c>
      <c r="E1072" s="87" t="s">
        <v>35290</v>
      </c>
      <c r="F1072" s="87">
        <v>53.133966666666666</v>
      </c>
      <c r="G1072" s="87"/>
      <c r="H1072" s="47"/>
      <c r="I1072" s="120">
        <v>42</v>
      </c>
      <c r="J1072" s="120">
        <v>0</v>
      </c>
    </row>
    <row r="1073" spans="1:10" ht="15" customHeight="1">
      <c r="A1073" s="46" t="s">
        <v>2758</v>
      </c>
      <c r="B1073" s="46" t="s">
        <v>32033</v>
      </c>
      <c r="C1073" s="47">
        <v>3.1168</v>
      </c>
      <c r="D1073" s="87" t="s">
        <v>35291</v>
      </c>
      <c r="E1073" s="87" t="s">
        <v>35291</v>
      </c>
      <c r="F1073" s="87">
        <v>53.133966666666666</v>
      </c>
      <c r="G1073" s="87"/>
      <c r="H1073" s="47"/>
      <c r="I1073" s="120">
        <v>72</v>
      </c>
      <c r="J1073" s="120">
        <v>0</v>
      </c>
    </row>
    <row r="1074" spans="1:10" ht="15" customHeight="1">
      <c r="A1074" s="46" t="s">
        <v>2756</v>
      </c>
      <c r="B1074" s="46" t="s">
        <v>32030</v>
      </c>
      <c r="C1074" s="47">
        <v>4.6062000000000003</v>
      </c>
      <c r="D1074" s="87" t="s">
        <v>35292</v>
      </c>
      <c r="E1074" s="87" t="s">
        <v>35292</v>
      </c>
      <c r="F1074" s="87">
        <v>53.133966666666666</v>
      </c>
      <c r="G1074" s="87"/>
      <c r="H1074" s="47"/>
      <c r="I1074" s="120">
        <v>60</v>
      </c>
      <c r="J1074" s="120">
        <v>0</v>
      </c>
    </row>
    <row r="1075" spans="1:10" ht="15" customHeight="1">
      <c r="A1075" s="46" t="s">
        <v>2755</v>
      </c>
      <c r="B1075" s="46" t="s">
        <v>32017</v>
      </c>
      <c r="C1075" s="47">
        <v>15.4186</v>
      </c>
      <c r="D1075" s="87" t="s">
        <v>35293</v>
      </c>
      <c r="E1075" s="87" t="s">
        <v>35293</v>
      </c>
      <c r="F1075" s="87">
        <v>53.133966666666666</v>
      </c>
      <c r="G1075" s="87"/>
      <c r="H1075" s="47"/>
      <c r="I1075" s="120">
        <v>19</v>
      </c>
      <c r="J1075" s="120">
        <v>0</v>
      </c>
    </row>
    <row r="1076" spans="1:10" ht="15" customHeight="1">
      <c r="A1076" s="46" t="s">
        <v>2752</v>
      </c>
      <c r="B1076" s="46" t="s">
        <v>2753</v>
      </c>
      <c r="C1076" s="47">
        <v>1.2582</v>
      </c>
      <c r="D1076" s="87" t="s">
        <v>35281</v>
      </c>
      <c r="E1076" s="87" t="s">
        <v>35281</v>
      </c>
      <c r="F1076" s="87">
        <v>50.603777777777779</v>
      </c>
      <c r="G1076" s="87"/>
      <c r="H1076" s="47"/>
      <c r="I1076" s="120">
        <v>330</v>
      </c>
      <c r="J1076" s="120">
        <v>0</v>
      </c>
    </row>
    <row r="1077" spans="1:10" ht="15" customHeight="1">
      <c r="A1077" s="46" t="s">
        <v>2749</v>
      </c>
      <c r="B1077" s="46" t="s">
        <v>2750</v>
      </c>
      <c r="C1077" s="47">
        <v>0.68440000000000001</v>
      </c>
      <c r="D1077" s="87" t="s">
        <v>35282</v>
      </c>
      <c r="E1077" s="87" t="s">
        <v>35282</v>
      </c>
      <c r="F1077" s="87">
        <v>50.603777777777779</v>
      </c>
      <c r="G1077" s="87"/>
      <c r="H1077" s="47"/>
      <c r="I1077" s="120">
        <v>625</v>
      </c>
      <c r="J1077" s="120">
        <v>0</v>
      </c>
    </row>
    <row r="1078" spans="1:10" ht="15" customHeight="1">
      <c r="A1078" s="46" t="s">
        <v>2746</v>
      </c>
      <c r="B1078" s="46" t="s">
        <v>2747</v>
      </c>
      <c r="C1078" s="47">
        <v>8.8263999999999996</v>
      </c>
      <c r="D1078" s="87" t="s">
        <v>35283</v>
      </c>
      <c r="E1078" s="87" t="s">
        <v>35283</v>
      </c>
      <c r="F1078" s="87">
        <v>50.603777777777779</v>
      </c>
      <c r="G1078" s="87"/>
      <c r="H1078" s="47"/>
      <c r="I1078" s="120">
        <v>72</v>
      </c>
      <c r="J1078" s="120">
        <v>0</v>
      </c>
    </row>
    <row r="1079" spans="1:10" ht="15" customHeight="1">
      <c r="A1079" s="46" t="s">
        <v>2743</v>
      </c>
      <c r="B1079" s="46" t="s">
        <v>2744</v>
      </c>
      <c r="C1079" s="47">
        <v>3.4655999999999998</v>
      </c>
      <c r="D1079" s="87" t="s">
        <v>35284</v>
      </c>
      <c r="E1079" s="87" t="s">
        <v>35284</v>
      </c>
      <c r="F1079" s="87">
        <v>50.603777777777779</v>
      </c>
      <c r="G1079" s="87"/>
      <c r="H1079" s="47"/>
      <c r="I1079" s="120">
        <v>14</v>
      </c>
      <c r="J1079" s="120">
        <v>0</v>
      </c>
    </row>
    <row r="1080" spans="1:10" ht="15" customHeight="1">
      <c r="A1080" s="46" t="s">
        <v>2741</v>
      </c>
      <c r="B1080" s="46" t="s">
        <v>2742</v>
      </c>
      <c r="C1080" s="47">
        <v>4.2826000000000004</v>
      </c>
      <c r="D1080" s="87" t="s">
        <v>35285</v>
      </c>
      <c r="E1080" s="87" t="s">
        <v>35285</v>
      </c>
      <c r="F1080" s="87">
        <v>50.603777777777779</v>
      </c>
      <c r="G1080" s="87"/>
      <c r="H1080" s="47"/>
      <c r="I1080" s="120">
        <v>0</v>
      </c>
      <c r="J1080" s="120">
        <v>0</v>
      </c>
    </row>
    <row r="1081" spans="1:10" ht="15" customHeight="1">
      <c r="A1081" s="46" t="s">
        <v>2739</v>
      </c>
      <c r="B1081" s="46" t="s">
        <v>2740</v>
      </c>
      <c r="C1081" s="47">
        <v>39.966799999999999</v>
      </c>
      <c r="D1081" s="87" t="s">
        <v>35286</v>
      </c>
      <c r="E1081" s="87" t="s">
        <v>35286</v>
      </c>
      <c r="F1081" s="87">
        <v>50.603777777777779</v>
      </c>
      <c r="G1081" s="87"/>
      <c r="H1081" s="47"/>
      <c r="I1081" s="120">
        <v>48</v>
      </c>
      <c r="J1081" s="120">
        <v>0</v>
      </c>
    </row>
    <row r="1082" spans="1:10" ht="15" customHeight="1">
      <c r="A1082" s="46" t="s">
        <v>2738</v>
      </c>
      <c r="B1082" s="46" t="s">
        <v>32032</v>
      </c>
      <c r="C1082" s="47">
        <v>17.2666</v>
      </c>
      <c r="D1082" s="87" t="s">
        <v>2004</v>
      </c>
      <c r="E1082" s="87" t="s">
        <v>2004</v>
      </c>
      <c r="F1082" s="87">
        <v>273.65699999999998</v>
      </c>
      <c r="G1082" s="87"/>
      <c r="H1082" s="47"/>
      <c r="I1082" s="120">
        <v>64</v>
      </c>
      <c r="J1082" s="120">
        <v>0</v>
      </c>
    </row>
    <row r="1083" spans="1:10" ht="15" customHeight="1">
      <c r="A1083" s="46" t="s">
        <v>2735</v>
      </c>
      <c r="B1083" s="46" t="s">
        <v>2736</v>
      </c>
      <c r="C1083" s="47">
        <v>2.34</v>
      </c>
      <c r="D1083" s="87" t="s">
        <v>2007</v>
      </c>
      <c r="E1083" s="87" t="s">
        <v>2007</v>
      </c>
      <c r="F1083" s="87">
        <v>345.14299999999992</v>
      </c>
      <c r="G1083" s="87"/>
      <c r="H1083" s="47"/>
      <c r="I1083" s="120">
        <v>86</v>
      </c>
      <c r="J1083" s="120">
        <v>0</v>
      </c>
    </row>
    <row r="1084" spans="1:10" ht="15" customHeight="1">
      <c r="A1084" s="46" t="s">
        <v>2732</v>
      </c>
      <c r="B1084" s="46" t="s">
        <v>2733</v>
      </c>
      <c r="C1084" s="47">
        <v>10.5726</v>
      </c>
      <c r="D1084" s="87" t="s">
        <v>2010</v>
      </c>
      <c r="E1084" s="87" t="s">
        <v>2010</v>
      </c>
      <c r="F1084" s="87">
        <v>258.13799999999998</v>
      </c>
      <c r="G1084" s="87"/>
      <c r="H1084" s="47"/>
      <c r="I1084" s="120">
        <v>0</v>
      </c>
      <c r="J1084" s="120">
        <v>0</v>
      </c>
    </row>
    <row r="1085" spans="1:10" ht="15" customHeight="1">
      <c r="A1085" s="46" t="s">
        <v>2729</v>
      </c>
      <c r="B1085" s="46" t="s">
        <v>2730</v>
      </c>
      <c r="C1085" s="47">
        <v>5.1871999999999998</v>
      </c>
      <c r="D1085" s="87" t="s">
        <v>2013</v>
      </c>
      <c r="E1085" s="87" t="s">
        <v>2013</v>
      </c>
      <c r="F1085" s="87">
        <v>301.72500000000002</v>
      </c>
      <c r="G1085" s="87"/>
      <c r="H1085" s="47"/>
      <c r="I1085" s="120">
        <v>0</v>
      </c>
      <c r="J1085" s="120">
        <v>0</v>
      </c>
    </row>
    <row r="1086" spans="1:10" ht="15" customHeight="1">
      <c r="A1086" s="46" t="s">
        <v>2726</v>
      </c>
      <c r="B1086" s="46" t="s">
        <v>2727</v>
      </c>
      <c r="C1086" s="47">
        <v>14.8392</v>
      </c>
      <c r="D1086" s="87" t="s">
        <v>2016</v>
      </c>
      <c r="E1086" s="87" t="s">
        <v>2016</v>
      </c>
      <c r="F1086" s="87">
        <v>318.91999999999996</v>
      </c>
      <c r="G1086" s="87"/>
      <c r="H1086" s="47"/>
      <c r="I1086" s="120">
        <v>59</v>
      </c>
      <c r="J1086" s="120">
        <v>0</v>
      </c>
    </row>
    <row r="1087" spans="1:10" ht="15" customHeight="1">
      <c r="A1087" s="46" t="s">
        <v>2723</v>
      </c>
      <c r="B1087" s="46" t="s">
        <v>2724</v>
      </c>
      <c r="C1087" s="47">
        <v>53.481999999999999</v>
      </c>
      <c r="D1087" s="87" t="s">
        <v>2019</v>
      </c>
      <c r="E1087" s="87" t="s">
        <v>2019</v>
      </c>
      <c r="F1087" s="87">
        <v>33.221400000000003</v>
      </c>
      <c r="G1087" s="87"/>
      <c r="H1087" s="47"/>
      <c r="I1087" s="120">
        <v>60</v>
      </c>
      <c r="J1087" s="120">
        <v>0</v>
      </c>
    </row>
    <row r="1088" spans="1:10" ht="15" customHeight="1">
      <c r="A1088" s="46" t="s">
        <v>2721</v>
      </c>
      <c r="B1088" s="46" t="s">
        <v>32028</v>
      </c>
      <c r="C1088" s="47">
        <v>14.5358</v>
      </c>
      <c r="D1088" s="87" t="s">
        <v>2022</v>
      </c>
      <c r="E1088" s="87" t="s">
        <v>2022</v>
      </c>
      <c r="F1088" s="87">
        <v>39.850399999999993</v>
      </c>
      <c r="G1088" s="87"/>
      <c r="H1088" s="47"/>
      <c r="I1088" s="120">
        <v>59</v>
      </c>
      <c r="J1088" s="120">
        <v>0</v>
      </c>
    </row>
    <row r="1089" spans="1:10" ht="15" customHeight="1">
      <c r="A1089" s="46" t="s">
        <v>2719</v>
      </c>
      <c r="B1089" s="46" t="s">
        <v>32026</v>
      </c>
      <c r="C1089" s="47">
        <v>38.532400000000003</v>
      </c>
      <c r="D1089" s="87" t="s">
        <v>2025</v>
      </c>
      <c r="E1089" s="87" t="s">
        <v>2025</v>
      </c>
      <c r="F1089" s="87">
        <v>60.117400000000004</v>
      </c>
      <c r="G1089" s="87"/>
      <c r="H1089" s="47"/>
      <c r="I1089" s="120">
        <v>54</v>
      </c>
      <c r="J1089" s="120">
        <v>0</v>
      </c>
    </row>
    <row r="1090" spans="1:10" ht="15" customHeight="1">
      <c r="A1090" s="46" t="s">
        <v>2718</v>
      </c>
      <c r="B1090" s="46" t="s">
        <v>32029</v>
      </c>
      <c r="C1090" s="47">
        <v>62.722200000000001</v>
      </c>
      <c r="D1090" s="87" t="s">
        <v>2028</v>
      </c>
      <c r="E1090" s="87" t="s">
        <v>2028</v>
      </c>
      <c r="F1090" s="87">
        <v>83.622799999999998</v>
      </c>
      <c r="G1090" s="87"/>
      <c r="H1090" s="47"/>
      <c r="I1090" s="120">
        <v>60</v>
      </c>
      <c r="J1090" s="120">
        <v>0</v>
      </c>
    </row>
    <row r="1091" spans="1:10" ht="15" customHeight="1">
      <c r="A1091" s="46" t="s">
        <v>2717</v>
      </c>
      <c r="B1091" s="46" t="s">
        <v>32025</v>
      </c>
      <c r="C1091" s="47">
        <v>23.389800000000001</v>
      </c>
      <c r="D1091" s="87" t="s">
        <v>35589</v>
      </c>
      <c r="E1091" s="87" t="s">
        <v>35589</v>
      </c>
      <c r="F1091" s="87">
        <v>37.952875619152451</v>
      </c>
      <c r="G1091" s="87"/>
      <c r="H1091" s="47"/>
      <c r="I1091" s="120">
        <v>54</v>
      </c>
      <c r="J1091" s="120">
        <v>0</v>
      </c>
    </row>
    <row r="1092" spans="1:10" ht="15" customHeight="1">
      <c r="A1092" s="46" t="s">
        <v>2716</v>
      </c>
      <c r="B1092" s="46" t="s">
        <v>32027</v>
      </c>
      <c r="C1092" s="47">
        <v>26.3688</v>
      </c>
      <c r="D1092" s="87" t="s">
        <v>2031</v>
      </c>
      <c r="E1092" s="87" t="s">
        <v>2031</v>
      </c>
      <c r="F1092" s="87">
        <v>30.388000000000005</v>
      </c>
      <c r="G1092" s="87"/>
      <c r="H1092" s="47"/>
      <c r="I1092" s="120">
        <v>60</v>
      </c>
      <c r="J1092" s="120">
        <v>0</v>
      </c>
    </row>
    <row r="1093" spans="1:10" ht="15" customHeight="1">
      <c r="A1093" s="46" t="s">
        <v>2714</v>
      </c>
      <c r="B1093" s="46" t="s">
        <v>32036</v>
      </c>
      <c r="C1093" s="47">
        <v>14.784000000000001</v>
      </c>
      <c r="D1093" s="87" t="s">
        <v>2034</v>
      </c>
      <c r="E1093" s="87" t="s">
        <v>2034</v>
      </c>
      <c r="F1093" s="87">
        <v>32.659999999999997</v>
      </c>
      <c r="G1093" s="87"/>
      <c r="H1093" s="47"/>
      <c r="I1093" s="120">
        <v>120</v>
      </c>
      <c r="J1093" s="120">
        <v>0</v>
      </c>
    </row>
    <row r="1094" spans="1:10" ht="15" customHeight="1">
      <c r="A1094" s="46" t="s">
        <v>2713</v>
      </c>
      <c r="B1094" s="46" t="s">
        <v>32024</v>
      </c>
      <c r="C1094" s="47">
        <v>20.1904</v>
      </c>
      <c r="D1094" s="87" t="s">
        <v>2037</v>
      </c>
      <c r="E1094" s="87" t="s">
        <v>2037</v>
      </c>
      <c r="F1094" s="87">
        <v>43.3386</v>
      </c>
      <c r="G1094" s="87"/>
      <c r="H1094" s="47"/>
      <c r="I1094" s="120">
        <v>60</v>
      </c>
      <c r="J1094" s="120">
        <v>0</v>
      </c>
    </row>
    <row r="1095" spans="1:10" ht="15" customHeight="1">
      <c r="A1095" s="46" t="s">
        <v>2711</v>
      </c>
      <c r="B1095" s="46" t="s">
        <v>2712</v>
      </c>
      <c r="C1095" s="47">
        <v>4.7442000000000002</v>
      </c>
      <c r="D1095" s="87" t="s">
        <v>2040</v>
      </c>
      <c r="E1095" s="87" t="s">
        <v>2040</v>
      </c>
      <c r="F1095" s="87">
        <v>1.6193999999999997</v>
      </c>
      <c r="G1095" s="87"/>
      <c r="H1095" s="47"/>
      <c r="I1095" s="120">
        <v>163</v>
      </c>
      <c r="J1095" s="120">
        <v>0</v>
      </c>
    </row>
    <row r="1096" spans="1:10" ht="15" customHeight="1">
      <c r="A1096" s="46" t="s">
        <v>2709</v>
      </c>
      <c r="B1096" s="46" t="s">
        <v>2710</v>
      </c>
      <c r="C1096" s="47">
        <v>6.4268000000000001</v>
      </c>
      <c r="D1096" s="87" t="s">
        <v>2043</v>
      </c>
      <c r="E1096" s="87" t="s">
        <v>2043</v>
      </c>
      <c r="F1096" s="87">
        <v>1.9481999999999995</v>
      </c>
      <c r="G1096" s="87"/>
      <c r="H1096" s="47"/>
      <c r="I1096" s="120">
        <v>216</v>
      </c>
      <c r="J1096" s="120">
        <v>0</v>
      </c>
    </row>
    <row r="1097" spans="1:10" ht="15" customHeight="1">
      <c r="A1097" s="46" t="s">
        <v>2708</v>
      </c>
      <c r="B1097" s="46" t="s">
        <v>32031</v>
      </c>
      <c r="C1097" s="47">
        <v>37.0154</v>
      </c>
      <c r="D1097" s="87" t="s">
        <v>2046</v>
      </c>
      <c r="E1097" s="87" t="s">
        <v>2046</v>
      </c>
      <c r="F1097" s="87">
        <v>2.4036000000000004</v>
      </c>
      <c r="G1097" s="87"/>
      <c r="H1097" s="47"/>
      <c r="I1097" s="120">
        <v>60</v>
      </c>
      <c r="J1097" s="120">
        <v>0</v>
      </c>
    </row>
    <row r="1098" spans="1:10" ht="15" customHeight="1">
      <c r="A1098" s="46" t="s">
        <v>2706</v>
      </c>
      <c r="B1098" s="46" t="s">
        <v>2707</v>
      </c>
      <c r="C1098" s="47">
        <v>7.1437999999999997</v>
      </c>
      <c r="D1098" s="87" t="s">
        <v>2049</v>
      </c>
      <c r="E1098" s="87" t="s">
        <v>2049</v>
      </c>
      <c r="F1098" s="87">
        <v>80.561199999999999</v>
      </c>
      <c r="G1098" s="87"/>
      <c r="H1098" s="47"/>
      <c r="I1098" s="120">
        <v>102</v>
      </c>
      <c r="J1098" s="120">
        <v>0</v>
      </c>
    </row>
    <row r="1099" spans="1:10" ht="15" customHeight="1">
      <c r="A1099" s="46" t="s">
        <v>2704</v>
      </c>
      <c r="B1099" s="46" t="s">
        <v>2705</v>
      </c>
      <c r="C1099" s="47">
        <v>10.529199999999999</v>
      </c>
      <c r="D1099" s="87" t="s">
        <v>2052</v>
      </c>
      <c r="E1099" s="87" t="s">
        <v>2052</v>
      </c>
      <c r="F1099" s="87">
        <v>85.140799999999999</v>
      </c>
      <c r="G1099" s="87"/>
      <c r="H1099" s="47"/>
      <c r="I1099" s="120">
        <v>36</v>
      </c>
      <c r="J1099" s="120">
        <v>0</v>
      </c>
    </row>
    <row r="1100" spans="1:10" ht="15" customHeight="1">
      <c r="A1100" s="46" t="s">
        <v>2702</v>
      </c>
      <c r="B1100" s="46" t="s">
        <v>2703</v>
      </c>
      <c r="C1100" s="47">
        <v>0.94940000000000002</v>
      </c>
      <c r="D1100" s="87" t="s">
        <v>2055</v>
      </c>
      <c r="E1100" s="87" t="s">
        <v>2055</v>
      </c>
      <c r="F1100" s="87">
        <v>50.173600000000008</v>
      </c>
      <c r="G1100" s="87"/>
      <c r="H1100" s="47"/>
      <c r="I1100" s="120">
        <v>67</v>
      </c>
      <c r="J1100" s="120">
        <v>0</v>
      </c>
    </row>
    <row r="1101" spans="1:10" ht="15" customHeight="1">
      <c r="A1101" s="46" t="s">
        <v>2700</v>
      </c>
      <c r="B1101" s="46" t="s">
        <v>2701</v>
      </c>
      <c r="C1101" s="47">
        <v>9.7466000000000008</v>
      </c>
      <c r="D1101" s="87" t="s">
        <v>2058</v>
      </c>
      <c r="E1101" s="87" t="s">
        <v>2058</v>
      </c>
      <c r="F1101" s="87">
        <v>107.55840000000001</v>
      </c>
      <c r="G1101" s="87"/>
      <c r="H1101" s="47"/>
      <c r="I1101" s="120">
        <v>105</v>
      </c>
      <c r="J1101" s="120">
        <v>0</v>
      </c>
    </row>
    <row r="1102" spans="1:10" ht="15" customHeight="1">
      <c r="A1102" s="46" t="s">
        <v>2697</v>
      </c>
      <c r="B1102" s="46" t="s">
        <v>2698</v>
      </c>
      <c r="C1102" s="47">
        <v>20.603999999999999</v>
      </c>
      <c r="D1102" s="87" t="s">
        <v>2061</v>
      </c>
      <c r="E1102" s="87" t="s">
        <v>2061</v>
      </c>
      <c r="F1102" s="87">
        <v>110.46800000000002</v>
      </c>
      <c r="G1102" s="87"/>
      <c r="H1102" s="47"/>
      <c r="I1102" s="120">
        <v>42</v>
      </c>
      <c r="J1102" s="120">
        <v>0</v>
      </c>
    </row>
    <row r="1103" spans="1:10" ht="15" customHeight="1">
      <c r="A1103" s="46" t="s">
        <v>2694</v>
      </c>
      <c r="B1103" s="46" t="s">
        <v>2695</v>
      </c>
      <c r="C1103" s="47">
        <v>15.8322</v>
      </c>
      <c r="D1103" s="87" t="s">
        <v>2064</v>
      </c>
      <c r="E1103" s="87" t="s">
        <v>2064</v>
      </c>
      <c r="F1103" s="87">
        <v>1.67</v>
      </c>
      <c r="G1103" s="87"/>
      <c r="H1103" s="47"/>
      <c r="I1103" s="120">
        <v>40</v>
      </c>
      <c r="J1103" s="120">
        <v>0</v>
      </c>
    </row>
    <row r="1104" spans="1:10" ht="15" customHeight="1">
      <c r="A1104" s="46" t="s">
        <v>2692</v>
      </c>
      <c r="B1104" s="46" t="s">
        <v>32018</v>
      </c>
      <c r="C1104" s="47">
        <v>24.217199999999998</v>
      </c>
      <c r="D1104" s="87" t="s">
        <v>2070</v>
      </c>
      <c r="E1104" s="87" t="s">
        <v>2070</v>
      </c>
      <c r="F1104" s="87">
        <v>82.219536000000005</v>
      </c>
      <c r="G1104" s="87"/>
      <c r="H1104" s="47"/>
      <c r="I1104" s="120">
        <v>48</v>
      </c>
      <c r="J1104" s="120">
        <v>0</v>
      </c>
    </row>
    <row r="1105" spans="1:10" ht="15" customHeight="1">
      <c r="A1105" s="46" t="s">
        <v>2689</v>
      </c>
      <c r="B1105" s="46" t="s">
        <v>2690</v>
      </c>
      <c r="C1105" s="47">
        <v>36.047800000000002</v>
      </c>
      <c r="D1105" s="87" t="s">
        <v>2073</v>
      </c>
      <c r="E1105" s="87" t="s">
        <v>2073</v>
      </c>
      <c r="F1105" s="87">
        <v>6.3441000000000001</v>
      </c>
      <c r="G1105" s="87"/>
      <c r="H1105" s="47"/>
      <c r="I1105" s="120">
        <v>0</v>
      </c>
      <c r="J1105" s="120">
        <v>0</v>
      </c>
    </row>
    <row r="1106" spans="1:10" ht="15" customHeight="1">
      <c r="A1106" s="46" t="s">
        <v>2686</v>
      </c>
      <c r="B1106" s="46" t="s">
        <v>2687</v>
      </c>
      <c r="C1106" s="47">
        <v>35.939799999999998</v>
      </c>
      <c r="D1106" s="87" t="s">
        <v>2076</v>
      </c>
      <c r="E1106" s="87" t="s">
        <v>2073</v>
      </c>
      <c r="F1106" s="87">
        <v>5.7096900000000002</v>
      </c>
      <c r="G1106" s="87"/>
      <c r="H1106" s="47"/>
      <c r="I1106" s="120">
        <v>48</v>
      </c>
      <c r="J1106" s="120">
        <v>0</v>
      </c>
    </row>
    <row r="1107" spans="1:10" ht="15" customHeight="1">
      <c r="A1107" s="46" t="s">
        <v>2684</v>
      </c>
      <c r="B1107" s="46" t="s">
        <v>32015</v>
      </c>
      <c r="C1107" s="47">
        <v>28.2166</v>
      </c>
      <c r="D1107" s="87" t="s">
        <v>2079</v>
      </c>
      <c r="E1107" s="87" t="s">
        <v>2073</v>
      </c>
      <c r="F1107" s="87">
        <v>5.7096900000000002</v>
      </c>
      <c r="G1107" s="87"/>
      <c r="H1107" s="47"/>
      <c r="I1107" s="120">
        <v>47</v>
      </c>
      <c r="J1107" s="120">
        <v>0</v>
      </c>
    </row>
    <row r="1108" spans="1:10" ht="15" customHeight="1">
      <c r="A1108" s="46" t="s">
        <v>2682</v>
      </c>
      <c r="B1108" s="46" t="s">
        <v>2683</v>
      </c>
      <c r="C1108" s="47">
        <v>55.744</v>
      </c>
      <c r="D1108" s="87" t="s">
        <v>2082</v>
      </c>
      <c r="E1108" s="87" t="s">
        <v>2073</v>
      </c>
      <c r="F1108" s="87">
        <v>6.0101999999999993</v>
      </c>
      <c r="G1108" s="87"/>
      <c r="H1108" s="47"/>
      <c r="I1108" s="120">
        <v>45</v>
      </c>
      <c r="J1108" s="120">
        <v>0</v>
      </c>
    </row>
    <row r="1109" spans="1:10" ht="15" customHeight="1">
      <c r="A1109" s="46" t="s">
        <v>2680</v>
      </c>
      <c r="B1109" s="46" t="s">
        <v>2681</v>
      </c>
      <c r="C1109" s="47">
        <v>66.777000000000001</v>
      </c>
      <c r="D1109" s="87" t="s">
        <v>2085</v>
      </c>
      <c r="E1109" s="87" t="s">
        <v>2085</v>
      </c>
      <c r="F1109" s="87">
        <v>37.952800000000011</v>
      </c>
      <c r="G1109" s="87"/>
      <c r="H1109" s="47"/>
      <c r="I1109" s="120">
        <v>110</v>
      </c>
      <c r="J1109" s="120">
        <v>0</v>
      </c>
    </row>
    <row r="1110" spans="1:10" ht="15" customHeight="1">
      <c r="A1110" s="46" t="s">
        <v>2679</v>
      </c>
      <c r="B1110" s="46" t="s">
        <v>32016</v>
      </c>
      <c r="C1110" s="47">
        <v>71.989800000000002</v>
      </c>
      <c r="D1110" s="87" t="s">
        <v>2088</v>
      </c>
      <c r="E1110" s="87" t="s">
        <v>2088</v>
      </c>
      <c r="F1110" s="87">
        <v>1.9563999999999999</v>
      </c>
      <c r="G1110" s="87"/>
      <c r="H1110" s="47"/>
      <c r="I1110" s="120">
        <v>48</v>
      </c>
      <c r="J1110" s="120">
        <v>0</v>
      </c>
    </row>
    <row r="1111" spans="1:10" ht="15" customHeight="1">
      <c r="A1111" s="46" t="s">
        <v>2677</v>
      </c>
      <c r="B1111" s="46" t="s">
        <v>32019</v>
      </c>
      <c r="C1111" s="47">
        <v>61.149799999999999</v>
      </c>
      <c r="D1111" s="87" t="s">
        <v>2091</v>
      </c>
      <c r="E1111" s="87" t="s">
        <v>2091</v>
      </c>
      <c r="F1111" s="87">
        <v>3.1125999999999996</v>
      </c>
      <c r="G1111" s="87"/>
      <c r="H1111" s="47"/>
      <c r="I1111" s="120">
        <v>48</v>
      </c>
      <c r="J1111" s="120">
        <v>0</v>
      </c>
    </row>
    <row r="1112" spans="1:10" ht="15" customHeight="1">
      <c r="A1112" s="46" t="s">
        <v>2675</v>
      </c>
      <c r="B1112" s="46" t="s">
        <v>32020</v>
      </c>
      <c r="C1112" s="47">
        <v>62.391199999999998</v>
      </c>
      <c r="D1112" s="87" t="s">
        <v>2094</v>
      </c>
      <c r="E1112" s="87" t="s">
        <v>2094</v>
      </c>
      <c r="F1112" s="87">
        <v>4.8916000000000004</v>
      </c>
      <c r="G1112" s="87"/>
      <c r="H1112" s="47"/>
      <c r="I1112" s="120">
        <v>47</v>
      </c>
      <c r="J1112" s="120">
        <v>0</v>
      </c>
    </row>
    <row r="1113" spans="1:10" ht="15" customHeight="1">
      <c r="A1113" s="46" t="s">
        <v>2672</v>
      </c>
      <c r="B1113" s="46" t="s">
        <v>2673</v>
      </c>
      <c r="C1113" s="47">
        <v>5.298</v>
      </c>
      <c r="D1113" s="87" t="s">
        <v>2097</v>
      </c>
      <c r="E1113" s="87" t="s">
        <v>2097</v>
      </c>
      <c r="F1113" s="87">
        <v>5.7809999999999988</v>
      </c>
      <c r="G1113" s="87"/>
      <c r="H1113" s="47"/>
      <c r="I1113" s="120">
        <v>0</v>
      </c>
      <c r="J1113" s="120">
        <v>0</v>
      </c>
    </row>
    <row r="1114" spans="1:10" ht="15" customHeight="1">
      <c r="A1114" s="46" t="s">
        <v>2661</v>
      </c>
      <c r="B1114" s="46" t="s">
        <v>32014</v>
      </c>
      <c r="C1114" s="47">
        <v>47.552</v>
      </c>
      <c r="D1114" s="87" t="s">
        <v>2100</v>
      </c>
      <c r="E1114" s="87" t="s">
        <v>2100</v>
      </c>
      <c r="F1114" s="87">
        <v>10.6724</v>
      </c>
      <c r="G1114" s="87"/>
      <c r="H1114" s="47"/>
      <c r="I1114" s="120">
        <v>24</v>
      </c>
      <c r="J1114" s="120">
        <v>0</v>
      </c>
    </row>
    <row r="1115" spans="1:10" ht="15" customHeight="1">
      <c r="A1115" s="46" t="s">
        <v>2659</v>
      </c>
      <c r="B1115" s="46" t="s">
        <v>32038</v>
      </c>
      <c r="C1115" s="47">
        <v>5.0476000000000001</v>
      </c>
      <c r="D1115" s="87" t="s">
        <v>2103</v>
      </c>
      <c r="E1115" s="87" t="s">
        <v>2103</v>
      </c>
      <c r="F1115" s="87">
        <v>0.53359999999999996</v>
      </c>
      <c r="G1115" s="87"/>
      <c r="H1115" s="47"/>
      <c r="I1115" s="120">
        <v>108</v>
      </c>
      <c r="J1115" s="120">
        <v>0</v>
      </c>
    </row>
    <row r="1116" spans="1:10" ht="15" customHeight="1">
      <c r="A1116" s="46" t="s">
        <v>2656</v>
      </c>
      <c r="B1116" s="46" t="s">
        <v>2657</v>
      </c>
      <c r="C1116" s="47">
        <v>7.0334000000000003</v>
      </c>
      <c r="D1116" s="87" t="s">
        <v>2106</v>
      </c>
      <c r="E1116" s="87" t="s">
        <v>2106</v>
      </c>
      <c r="F1116" s="87">
        <v>0.62259999999999993</v>
      </c>
      <c r="G1116" s="87"/>
      <c r="H1116" s="47"/>
      <c r="I1116" s="120">
        <v>108</v>
      </c>
      <c r="J1116" s="120">
        <v>0</v>
      </c>
    </row>
    <row r="1117" spans="1:10" ht="15" customHeight="1">
      <c r="A1117" s="46" t="s">
        <v>2653</v>
      </c>
      <c r="B1117" s="46" t="s">
        <v>2654</v>
      </c>
      <c r="C1117" s="47">
        <v>1.3011999999999999</v>
      </c>
      <c r="D1117" s="87" t="s">
        <v>2109</v>
      </c>
      <c r="E1117" s="87" t="s">
        <v>2109</v>
      </c>
      <c r="F1117" s="87">
        <v>0.88920000000000021</v>
      </c>
      <c r="G1117" s="87"/>
      <c r="H1117" s="47"/>
      <c r="I1117" s="120">
        <v>75</v>
      </c>
      <c r="J1117" s="120">
        <v>0</v>
      </c>
    </row>
    <row r="1118" spans="1:10" ht="15" customHeight="1">
      <c r="A1118" s="46" t="s">
        <v>2650</v>
      </c>
      <c r="B1118" s="46" t="s">
        <v>2651</v>
      </c>
      <c r="C1118" s="47">
        <v>13.4602</v>
      </c>
      <c r="D1118" s="87" t="s">
        <v>2112</v>
      </c>
      <c r="E1118" s="87" t="s">
        <v>2112</v>
      </c>
      <c r="F1118" s="87">
        <v>1.3340000000000003</v>
      </c>
      <c r="G1118" s="87"/>
      <c r="H1118" s="47"/>
      <c r="I1118" s="120">
        <v>190</v>
      </c>
      <c r="J1118" s="120">
        <v>0</v>
      </c>
    </row>
    <row r="1119" spans="1:10" ht="15" customHeight="1">
      <c r="A1119" s="46" t="s">
        <v>2647</v>
      </c>
      <c r="B1119" s="46" t="s">
        <v>2648</v>
      </c>
      <c r="C1119" s="47">
        <v>21.017800000000001</v>
      </c>
      <c r="D1119" s="87" t="s">
        <v>2114</v>
      </c>
      <c r="E1119" s="87" t="s">
        <v>2114</v>
      </c>
      <c r="F1119" s="87">
        <v>1.6898</v>
      </c>
      <c r="G1119" s="87"/>
      <c r="H1119" s="47"/>
      <c r="I1119" s="120">
        <v>108</v>
      </c>
      <c r="J1119" s="120">
        <v>0</v>
      </c>
    </row>
    <row r="1120" spans="1:10" ht="15" customHeight="1">
      <c r="A1120" s="46" t="s">
        <v>2644</v>
      </c>
      <c r="B1120" s="46" t="s">
        <v>2645</v>
      </c>
      <c r="C1120" s="47">
        <v>1.3464</v>
      </c>
      <c r="D1120" s="87" t="s">
        <v>2117</v>
      </c>
      <c r="E1120" s="87" t="s">
        <v>2117</v>
      </c>
      <c r="F1120" s="87">
        <v>16.825800000000001</v>
      </c>
      <c r="G1120" s="87"/>
      <c r="H1120" s="47"/>
      <c r="I1120" s="120">
        <v>52</v>
      </c>
      <c r="J1120" s="120">
        <v>0</v>
      </c>
    </row>
    <row r="1121" spans="1:10" ht="15" customHeight="1">
      <c r="A1121" s="46" t="s">
        <v>2642</v>
      </c>
      <c r="B1121" s="46" t="s">
        <v>2643</v>
      </c>
      <c r="C1121" s="47">
        <v>25.540199999999999</v>
      </c>
      <c r="D1121" s="87" t="s">
        <v>2120</v>
      </c>
      <c r="E1121" s="87" t="s">
        <v>2120</v>
      </c>
      <c r="F1121" s="87">
        <v>130.6404</v>
      </c>
      <c r="G1121" s="87"/>
      <c r="H1121" s="47"/>
      <c r="I1121" s="120">
        <v>24</v>
      </c>
      <c r="J1121" s="120">
        <v>0</v>
      </c>
    </row>
    <row r="1122" spans="1:10" ht="15" customHeight="1">
      <c r="A1122" s="46" t="s">
        <v>2639</v>
      </c>
      <c r="B1122" s="46" t="s">
        <v>2640</v>
      </c>
      <c r="C1122" s="47">
        <v>19.712800000000001</v>
      </c>
      <c r="D1122" s="87" t="s">
        <v>2122</v>
      </c>
      <c r="E1122" s="87" t="s">
        <v>2122</v>
      </c>
      <c r="F1122" s="87">
        <v>120.69</v>
      </c>
      <c r="G1122" s="87"/>
      <c r="H1122" s="47"/>
      <c r="I1122" s="120">
        <v>0</v>
      </c>
      <c r="J1122" s="120">
        <v>0</v>
      </c>
    </row>
    <row r="1123" spans="1:10" ht="15" customHeight="1">
      <c r="A1123" s="46" t="s">
        <v>2993</v>
      </c>
      <c r="B1123" s="46" t="s">
        <v>2994</v>
      </c>
      <c r="C1123" s="47">
        <v>170.8758</v>
      </c>
      <c r="D1123" s="87" t="s">
        <v>2134</v>
      </c>
      <c r="E1123" s="87" t="s">
        <v>2134</v>
      </c>
      <c r="F1123" s="87">
        <v>4.9088592000000002</v>
      </c>
      <c r="G1123" s="87"/>
      <c r="H1123" s="47"/>
      <c r="I1123" s="120">
        <v>0</v>
      </c>
      <c r="J1123" s="120">
        <v>0</v>
      </c>
    </row>
    <row r="1124" spans="1:10" ht="15" customHeight="1">
      <c r="A1124" s="46" t="s">
        <v>2990</v>
      </c>
      <c r="B1124" s="46" t="s">
        <v>2991</v>
      </c>
      <c r="C1124" s="47">
        <v>205.55699999999999</v>
      </c>
      <c r="D1124" s="87" t="s">
        <v>2138</v>
      </c>
      <c r="E1124" s="87" t="s">
        <v>2138</v>
      </c>
      <c r="F1124" s="87">
        <v>20.480040000000002</v>
      </c>
      <c r="G1124" s="87"/>
      <c r="H1124" s="47"/>
      <c r="I1124" s="120">
        <v>0</v>
      </c>
      <c r="J1124" s="120">
        <v>0</v>
      </c>
    </row>
    <row r="1125" spans="1:10" ht="15" customHeight="1">
      <c r="A1125" s="46" t="s">
        <v>2987</v>
      </c>
      <c r="B1125" s="46" t="s">
        <v>2988</v>
      </c>
      <c r="C1125" s="47">
        <v>77.194800000000001</v>
      </c>
      <c r="D1125" s="87" t="s">
        <v>2162</v>
      </c>
      <c r="E1125" s="87" t="s">
        <v>2162</v>
      </c>
      <c r="F1125" s="87">
        <v>9.4500000000000011</v>
      </c>
      <c r="G1125" s="87"/>
      <c r="H1125" s="47"/>
      <c r="I1125" s="120">
        <v>0</v>
      </c>
      <c r="J1125" s="120">
        <v>0</v>
      </c>
    </row>
    <row r="1126" spans="1:10" ht="15" customHeight="1">
      <c r="A1126" s="46" t="s">
        <v>2984</v>
      </c>
      <c r="B1126" s="46" t="s">
        <v>2985</v>
      </c>
      <c r="C1126" s="47">
        <v>7.8536000000000001</v>
      </c>
      <c r="D1126" s="87" t="s">
        <v>2165</v>
      </c>
      <c r="E1126" s="87" t="s">
        <v>2165</v>
      </c>
      <c r="F1126" s="87">
        <v>11.113200000000003</v>
      </c>
      <c r="G1126" s="87"/>
      <c r="H1126" s="47"/>
      <c r="I1126" s="120">
        <v>90</v>
      </c>
      <c r="J1126" s="120">
        <v>0</v>
      </c>
    </row>
    <row r="1127" spans="1:10" ht="15" customHeight="1">
      <c r="A1127" s="46" t="s">
        <v>2981</v>
      </c>
      <c r="B1127" s="46" t="s">
        <v>2982</v>
      </c>
      <c r="C1127" s="47">
        <v>41.9724</v>
      </c>
      <c r="D1127" s="87" t="s">
        <v>2168</v>
      </c>
      <c r="E1127" s="87" t="s">
        <v>2168</v>
      </c>
      <c r="F1127" s="87">
        <v>11.6676</v>
      </c>
      <c r="G1127" s="87"/>
      <c r="H1127" s="47"/>
      <c r="I1127" s="120">
        <v>30</v>
      </c>
      <c r="J1127" s="120">
        <v>0</v>
      </c>
    </row>
    <row r="1128" spans="1:10" ht="15" customHeight="1">
      <c r="A1128" s="46" t="s">
        <v>2978</v>
      </c>
      <c r="B1128" s="46" t="s">
        <v>2979</v>
      </c>
      <c r="C1128" s="47">
        <v>30.079599999999999</v>
      </c>
      <c r="D1128" s="87" t="s">
        <v>2171</v>
      </c>
      <c r="E1128" s="87" t="s">
        <v>2171</v>
      </c>
      <c r="F1128" s="87">
        <v>13.3308</v>
      </c>
      <c r="G1128" s="87"/>
      <c r="H1128" s="47"/>
      <c r="I1128" s="120">
        <v>0</v>
      </c>
      <c r="J1128" s="120">
        <v>0</v>
      </c>
    </row>
    <row r="1129" spans="1:10" ht="15" customHeight="1">
      <c r="A1129" s="46" t="s">
        <v>2975</v>
      </c>
      <c r="B1129" s="46" t="s">
        <v>2976</v>
      </c>
      <c r="C1129" s="47">
        <v>33.383400000000002</v>
      </c>
      <c r="D1129" s="87" t="s">
        <v>2174</v>
      </c>
      <c r="E1129" s="87" t="s">
        <v>2174</v>
      </c>
      <c r="F1129" s="87">
        <v>14.439600000000002</v>
      </c>
      <c r="G1129" s="87"/>
      <c r="H1129" s="47"/>
      <c r="I1129" s="120">
        <v>0</v>
      </c>
      <c r="J1129" s="120">
        <v>0</v>
      </c>
    </row>
    <row r="1130" spans="1:10" ht="15" customHeight="1">
      <c r="A1130" s="46" t="s">
        <v>2972</v>
      </c>
      <c r="B1130" s="46" t="s">
        <v>2973</v>
      </c>
      <c r="C1130" s="47">
        <v>48.441400000000002</v>
      </c>
      <c r="D1130" s="87" t="s">
        <v>2177</v>
      </c>
      <c r="E1130" s="87" t="s">
        <v>2177</v>
      </c>
      <c r="F1130" s="87">
        <v>15.548399999999997</v>
      </c>
      <c r="G1130" s="87"/>
      <c r="H1130" s="47"/>
      <c r="I1130" s="120">
        <v>1</v>
      </c>
      <c r="J1130" s="120">
        <v>0</v>
      </c>
    </row>
    <row r="1131" spans="1:10" ht="15" customHeight="1">
      <c r="A1131" s="46" t="s">
        <v>2969</v>
      </c>
      <c r="B1131" s="46" t="s">
        <v>2970</v>
      </c>
      <c r="C1131" s="47">
        <v>37.364199999999997</v>
      </c>
      <c r="D1131" s="87" t="s">
        <v>35382</v>
      </c>
      <c r="E1131" s="87" t="s">
        <v>35382</v>
      </c>
      <c r="F1131" s="87">
        <v>194.82416799999999</v>
      </c>
      <c r="G1131" s="87"/>
      <c r="H1131" s="47"/>
      <c r="I1131" s="120">
        <v>8</v>
      </c>
      <c r="J1131" s="120">
        <v>0</v>
      </c>
    </row>
    <row r="1132" spans="1:10" ht="15" customHeight="1">
      <c r="A1132" s="46" t="s">
        <v>2966</v>
      </c>
      <c r="B1132" s="46" t="s">
        <v>2967</v>
      </c>
      <c r="C1132" s="47">
        <v>42.296999999999997</v>
      </c>
      <c r="D1132" s="87" t="s">
        <v>35383</v>
      </c>
      <c r="E1132" s="87" t="s">
        <v>35383</v>
      </c>
      <c r="F1132" s="87">
        <v>194.82416799999999</v>
      </c>
      <c r="G1132" s="87"/>
      <c r="H1132" s="47"/>
      <c r="I1132" s="120">
        <v>2</v>
      </c>
      <c r="J1132" s="120">
        <v>0</v>
      </c>
    </row>
    <row r="1133" spans="1:10" ht="15" customHeight="1">
      <c r="A1133" s="46" t="s">
        <v>2963</v>
      </c>
      <c r="B1133" s="46" t="s">
        <v>2964</v>
      </c>
      <c r="C1133" s="47">
        <v>10.255000000000001</v>
      </c>
      <c r="D1133" s="87" t="s">
        <v>35384</v>
      </c>
      <c r="E1133" s="87" t="s">
        <v>35384</v>
      </c>
      <c r="F1133" s="87">
        <v>194.82416799999999</v>
      </c>
      <c r="G1133" s="87"/>
      <c r="H1133" s="47"/>
      <c r="I1133" s="120">
        <v>116</v>
      </c>
      <c r="J1133" s="120">
        <v>0</v>
      </c>
    </row>
    <row r="1134" spans="1:10" ht="15" customHeight="1">
      <c r="A1134" s="46" t="s">
        <v>2960</v>
      </c>
      <c r="B1134" s="46" t="s">
        <v>2961</v>
      </c>
      <c r="C1134" s="47">
        <v>10.082000000000001</v>
      </c>
      <c r="D1134" s="87" t="s">
        <v>35385</v>
      </c>
      <c r="E1134" s="87" t="s">
        <v>35385</v>
      </c>
      <c r="F1134" s="87">
        <v>194.82416799999999</v>
      </c>
      <c r="G1134" s="87"/>
      <c r="H1134" s="47"/>
      <c r="I1134" s="120">
        <v>120</v>
      </c>
      <c r="J1134" s="120">
        <v>0</v>
      </c>
    </row>
    <row r="1135" spans="1:10" ht="15" customHeight="1">
      <c r="A1135" s="46" t="s">
        <v>2958</v>
      </c>
      <c r="B1135" s="46" t="s">
        <v>2959</v>
      </c>
      <c r="C1135" s="47">
        <v>2.3797999999999999</v>
      </c>
      <c r="D1135" s="87" t="s">
        <v>35386</v>
      </c>
      <c r="E1135" s="87" t="s">
        <v>35386</v>
      </c>
      <c r="F1135" s="87">
        <v>194.82416799999999</v>
      </c>
      <c r="G1135" s="87"/>
      <c r="H1135" s="47"/>
      <c r="I1135" s="120">
        <v>41</v>
      </c>
      <c r="J1135" s="120">
        <v>0</v>
      </c>
    </row>
    <row r="1136" spans="1:10" ht="15" customHeight="1">
      <c r="A1136" s="46" t="s">
        <v>2956</v>
      </c>
      <c r="B1136" s="46" t="s">
        <v>2957</v>
      </c>
      <c r="C1136" s="47">
        <v>6.7286000000000001</v>
      </c>
      <c r="D1136" s="87" t="s">
        <v>35387</v>
      </c>
      <c r="E1136" s="87" t="s">
        <v>35387</v>
      </c>
      <c r="F1136" s="87">
        <v>194.82416799999999</v>
      </c>
      <c r="G1136" s="87"/>
      <c r="H1136" s="47"/>
      <c r="I1136" s="120">
        <v>0</v>
      </c>
      <c r="J1136" s="120">
        <v>0</v>
      </c>
    </row>
    <row r="1137" spans="1:10" ht="15" customHeight="1">
      <c r="A1137" s="46" t="s">
        <v>2954</v>
      </c>
      <c r="B1137" s="46" t="s">
        <v>2955</v>
      </c>
      <c r="C1137" s="47">
        <v>21.137599999999999</v>
      </c>
      <c r="D1137" s="87" t="s">
        <v>35359</v>
      </c>
      <c r="E1137" s="87" t="s">
        <v>35359</v>
      </c>
      <c r="F1137" s="87">
        <v>116.38846399999997</v>
      </c>
      <c r="G1137" s="87"/>
      <c r="H1137" s="47"/>
      <c r="I1137" s="120">
        <v>4</v>
      </c>
      <c r="J1137" s="120">
        <v>0</v>
      </c>
    </row>
    <row r="1138" spans="1:10" ht="15" customHeight="1">
      <c r="A1138" s="46" t="s">
        <v>2951</v>
      </c>
      <c r="B1138" s="46" t="s">
        <v>2952</v>
      </c>
      <c r="C1138" s="47">
        <v>14.2362</v>
      </c>
      <c r="D1138" s="87" t="s">
        <v>35360</v>
      </c>
      <c r="E1138" s="87" t="s">
        <v>35360</v>
      </c>
      <c r="F1138" s="87">
        <v>116.38846399999997</v>
      </c>
      <c r="G1138" s="87"/>
      <c r="H1138" s="47"/>
      <c r="I1138" s="120">
        <v>5</v>
      </c>
      <c r="J1138" s="120">
        <v>0</v>
      </c>
    </row>
    <row r="1139" spans="1:10" ht="15" customHeight="1">
      <c r="A1139" s="46" t="s">
        <v>2948</v>
      </c>
      <c r="B1139" s="46" t="s">
        <v>2949</v>
      </c>
      <c r="C1139" s="47">
        <v>2.8239999999999998</v>
      </c>
      <c r="D1139" s="87" t="s">
        <v>35361</v>
      </c>
      <c r="E1139" s="87" t="s">
        <v>35361</v>
      </c>
      <c r="F1139" s="87">
        <v>116.38846399999997</v>
      </c>
      <c r="G1139" s="87"/>
      <c r="H1139" s="47"/>
      <c r="I1139" s="120">
        <v>5</v>
      </c>
      <c r="J1139" s="120">
        <v>0</v>
      </c>
    </row>
    <row r="1140" spans="1:10" ht="15" customHeight="1">
      <c r="A1140" s="46" t="s">
        <v>2945</v>
      </c>
      <c r="B1140" s="46" t="s">
        <v>2946</v>
      </c>
      <c r="C1140" s="47">
        <v>99.998199999999997</v>
      </c>
      <c r="D1140" s="87" t="s">
        <v>35362</v>
      </c>
      <c r="E1140" s="87" t="s">
        <v>35362</v>
      </c>
      <c r="F1140" s="87">
        <v>116.38846399999997</v>
      </c>
      <c r="G1140" s="87"/>
      <c r="H1140" s="47"/>
      <c r="I1140" s="120">
        <v>4</v>
      </c>
      <c r="J1140" s="120">
        <v>0</v>
      </c>
    </row>
    <row r="1141" spans="1:10" ht="15" customHeight="1">
      <c r="A1141" s="46" t="s">
        <v>2942</v>
      </c>
      <c r="B1141" s="46" t="s">
        <v>2943</v>
      </c>
      <c r="C1141" s="47">
        <v>15.5776</v>
      </c>
      <c r="D1141" s="87" t="s">
        <v>35363</v>
      </c>
      <c r="E1141" s="87" t="s">
        <v>35363</v>
      </c>
      <c r="F1141" s="87">
        <v>116.38846399999997</v>
      </c>
      <c r="G1141" s="87"/>
      <c r="H1141" s="47"/>
      <c r="I1141" s="120">
        <v>48</v>
      </c>
      <c r="J1141" s="120">
        <v>0</v>
      </c>
    </row>
    <row r="1142" spans="1:10" ht="15" customHeight="1">
      <c r="A1142" s="46" t="s">
        <v>2939</v>
      </c>
      <c r="B1142" s="46" t="s">
        <v>2940</v>
      </c>
      <c r="C1142" s="47">
        <v>13.976599999999999</v>
      </c>
      <c r="D1142" s="87" t="s">
        <v>35364</v>
      </c>
      <c r="E1142" s="87" t="s">
        <v>35364</v>
      </c>
      <c r="F1142" s="87">
        <v>116.38868888888885</v>
      </c>
      <c r="G1142" s="87"/>
      <c r="H1142" s="47"/>
      <c r="I1142" s="120">
        <v>2</v>
      </c>
      <c r="J1142" s="120">
        <v>0</v>
      </c>
    </row>
    <row r="1143" spans="1:10" ht="15" customHeight="1">
      <c r="A1143" s="46" t="s">
        <v>2936</v>
      </c>
      <c r="B1143" s="46" t="s">
        <v>2937</v>
      </c>
      <c r="C1143" s="47">
        <v>1.9474</v>
      </c>
      <c r="D1143" s="87" t="s">
        <v>35312</v>
      </c>
      <c r="E1143" s="87" t="s">
        <v>35312</v>
      </c>
      <c r="F1143" s="87">
        <v>96.147177777777785</v>
      </c>
      <c r="G1143" s="87"/>
      <c r="H1143" s="47"/>
      <c r="I1143" s="120">
        <v>78</v>
      </c>
      <c r="J1143" s="120">
        <v>0</v>
      </c>
    </row>
    <row r="1144" spans="1:10" ht="15" customHeight="1">
      <c r="A1144" s="46" t="s">
        <v>2933</v>
      </c>
      <c r="B1144" s="46" t="s">
        <v>2934</v>
      </c>
      <c r="C1144" s="47">
        <v>6.3823999999999996</v>
      </c>
      <c r="D1144" s="87" t="s">
        <v>35313</v>
      </c>
      <c r="E1144" s="87" t="s">
        <v>35313</v>
      </c>
      <c r="F1144" s="87">
        <v>96.147177777777785</v>
      </c>
      <c r="G1144" s="87"/>
      <c r="H1144" s="47"/>
      <c r="I1144" s="120">
        <v>9</v>
      </c>
      <c r="J1144" s="120">
        <v>0</v>
      </c>
    </row>
    <row r="1145" spans="1:10" ht="15" customHeight="1">
      <c r="A1145" s="46" t="s">
        <v>2930</v>
      </c>
      <c r="B1145" s="46" t="s">
        <v>2931</v>
      </c>
      <c r="C1145" s="47">
        <v>8.3079999999999998</v>
      </c>
      <c r="D1145" s="87" t="s">
        <v>35314</v>
      </c>
      <c r="E1145" s="87" t="s">
        <v>35314</v>
      </c>
      <c r="F1145" s="87">
        <v>96.147177777777785</v>
      </c>
      <c r="G1145" s="87"/>
      <c r="H1145" s="47"/>
      <c r="I1145" s="120">
        <v>23</v>
      </c>
      <c r="J1145" s="120">
        <v>0</v>
      </c>
    </row>
    <row r="1146" spans="1:10" ht="15" customHeight="1">
      <c r="A1146" s="46" t="s">
        <v>2927</v>
      </c>
      <c r="B1146" s="46" t="s">
        <v>2928</v>
      </c>
      <c r="C1146" s="47">
        <v>11.466799999999999</v>
      </c>
      <c r="D1146" s="87" t="s">
        <v>35315</v>
      </c>
      <c r="E1146" s="87" t="s">
        <v>35315</v>
      </c>
      <c r="F1146" s="87">
        <v>96.147177777777785</v>
      </c>
      <c r="G1146" s="87"/>
      <c r="H1146" s="47"/>
      <c r="I1146" s="120">
        <v>97</v>
      </c>
      <c r="J1146" s="120">
        <v>0</v>
      </c>
    </row>
    <row r="1147" spans="1:10" ht="15" customHeight="1">
      <c r="A1147" s="46" t="s">
        <v>2924</v>
      </c>
      <c r="B1147" s="46" t="s">
        <v>2925</v>
      </c>
      <c r="C1147" s="47">
        <v>3.1156000000000001</v>
      </c>
      <c r="D1147" s="87" t="s">
        <v>35316</v>
      </c>
      <c r="E1147" s="87" t="s">
        <v>35316</v>
      </c>
      <c r="F1147" s="87">
        <v>96.147177777777785</v>
      </c>
      <c r="G1147" s="87"/>
      <c r="H1147" s="47"/>
      <c r="I1147" s="120">
        <v>108</v>
      </c>
      <c r="J1147" s="120">
        <v>0</v>
      </c>
    </row>
    <row r="1148" spans="1:10" ht="15" customHeight="1">
      <c r="A1148" s="46" t="s">
        <v>2921</v>
      </c>
      <c r="B1148" s="46" t="s">
        <v>2922</v>
      </c>
      <c r="C1148" s="47">
        <v>3.0503999999999998</v>
      </c>
      <c r="D1148" s="87" t="s">
        <v>35317</v>
      </c>
      <c r="E1148" s="87" t="s">
        <v>35317</v>
      </c>
      <c r="F1148" s="87">
        <v>96.147177777777785</v>
      </c>
      <c r="G1148" s="87"/>
      <c r="H1148" s="47"/>
      <c r="I1148" s="120">
        <v>67</v>
      </c>
      <c r="J1148" s="120">
        <v>0</v>
      </c>
    </row>
    <row r="1149" spans="1:10" ht="15" customHeight="1">
      <c r="A1149" s="46" t="s">
        <v>2918</v>
      </c>
      <c r="B1149" s="46" t="s">
        <v>2919</v>
      </c>
      <c r="C1149" s="47">
        <v>3.1156000000000001</v>
      </c>
      <c r="D1149" s="87" t="s">
        <v>35331</v>
      </c>
      <c r="E1149" s="87" t="s">
        <v>35331</v>
      </c>
      <c r="F1149" s="87">
        <v>98.677366666666643</v>
      </c>
      <c r="G1149" s="87"/>
      <c r="H1149" s="47"/>
      <c r="I1149" s="120">
        <v>37</v>
      </c>
      <c r="J1149" s="120">
        <v>0</v>
      </c>
    </row>
    <row r="1150" spans="1:10" ht="15" customHeight="1">
      <c r="A1150" s="46" t="s">
        <v>2915</v>
      </c>
      <c r="B1150" s="46" t="s">
        <v>2916</v>
      </c>
      <c r="C1150" s="47">
        <v>5.0843999999999996</v>
      </c>
      <c r="D1150" s="87" t="s">
        <v>35332</v>
      </c>
      <c r="E1150" s="87" t="s">
        <v>35332</v>
      </c>
      <c r="F1150" s="87">
        <v>98.677366666666643</v>
      </c>
      <c r="G1150" s="87"/>
      <c r="H1150" s="47"/>
      <c r="I1150" s="120">
        <v>2</v>
      </c>
      <c r="J1150" s="120">
        <v>0</v>
      </c>
    </row>
    <row r="1151" spans="1:10" ht="15" customHeight="1">
      <c r="A1151" s="46" t="s">
        <v>2912</v>
      </c>
      <c r="B1151" s="46" t="s">
        <v>2913</v>
      </c>
      <c r="C1151" s="47">
        <v>3.0072000000000001</v>
      </c>
      <c r="D1151" s="87" t="s">
        <v>35333</v>
      </c>
      <c r="E1151" s="87" t="s">
        <v>35333</v>
      </c>
      <c r="F1151" s="87">
        <v>98.677366666666643</v>
      </c>
      <c r="G1151" s="87"/>
      <c r="H1151" s="47"/>
      <c r="I1151" s="120">
        <v>396</v>
      </c>
      <c r="J1151" s="120">
        <v>0</v>
      </c>
    </row>
    <row r="1152" spans="1:10" ht="15" customHeight="1">
      <c r="A1152" s="46" t="s">
        <v>2909</v>
      </c>
      <c r="B1152" s="46" t="s">
        <v>2910</v>
      </c>
      <c r="C1152" s="47">
        <v>1.5793999999999999</v>
      </c>
      <c r="D1152" s="87" t="s">
        <v>35334</v>
      </c>
      <c r="E1152" s="87" t="s">
        <v>35334</v>
      </c>
      <c r="F1152" s="87">
        <v>98.677366666666643</v>
      </c>
      <c r="G1152" s="87"/>
      <c r="H1152" s="47"/>
      <c r="I1152" s="120">
        <v>74</v>
      </c>
      <c r="J1152" s="120">
        <v>0</v>
      </c>
    </row>
    <row r="1153" spans="1:10" ht="15" customHeight="1">
      <c r="A1153" s="46" t="s">
        <v>2906</v>
      </c>
      <c r="B1153" s="46" t="s">
        <v>2907</v>
      </c>
      <c r="C1153" s="47">
        <v>40.284999999999997</v>
      </c>
      <c r="D1153" s="87" t="s">
        <v>35335</v>
      </c>
      <c r="E1153" s="87" t="s">
        <v>35335</v>
      </c>
      <c r="F1153" s="87">
        <v>98.677366666666643</v>
      </c>
      <c r="G1153" s="87"/>
      <c r="H1153" s="47"/>
      <c r="I1153" s="120">
        <v>28</v>
      </c>
      <c r="J1153" s="120">
        <v>0</v>
      </c>
    </row>
    <row r="1154" spans="1:10" ht="15" customHeight="1">
      <c r="A1154" s="46" t="s">
        <v>2903</v>
      </c>
      <c r="B1154" s="46" t="s">
        <v>2904</v>
      </c>
      <c r="C1154" s="47">
        <v>8.3943999999999992</v>
      </c>
      <c r="D1154" s="87" t="s">
        <v>35336</v>
      </c>
      <c r="E1154" s="87" t="s">
        <v>35336</v>
      </c>
      <c r="F1154" s="87">
        <v>98.677366666666643</v>
      </c>
      <c r="G1154" s="87"/>
      <c r="H1154" s="47"/>
      <c r="I1154" s="120">
        <v>0</v>
      </c>
      <c r="J1154" s="120">
        <v>0</v>
      </c>
    </row>
    <row r="1155" spans="1:10" ht="15" customHeight="1">
      <c r="A1155" s="46" t="s">
        <v>2900</v>
      </c>
      <c r="B1155" s="46" t="s">
        <v>2901</v>
      </c>
      <c r="C1155" s="47">
        <v>13.543799999999999</v>
      </c>
      <c r="D1155" s="87" t="s">
        <v>30064</v>
      </c>
      <c r="E1155" s="87" t="s">
        <v>30064</v>
      </c>
      <c r="F1155" s="87">
        <v>164.53200000000004</v>
      </c>
      <c r="G1155" s="87"/>
      <c r="H1155" s="47"/>
      <c r="I1155" s="120">
        <v>0</v>
      </c>
      <c r="J1155" s="120">
        <v>0</v>
      </c>
    </row>
    <row r="1156" spans="1:10" ht="15" customHeight="1">
      <c r="A1156" s="46" t="s">
        <v>2897</v>
      </c>
      <c r="B1156" s="46" t="s">
        <v>2898</v>
      </c>
      <c r="C1156" s="47">
        <v>9.1300000000000008</v>
      </c>
      <c r="D1156" s="87" t="s">
        <v>30062</v>
      </c>
      <c r="E1156" s="87" t="s">
        <v>30062</v>
      </c>
      <c r="F1156" s="87">
        <v>181.42959999999999</v>
      </c>
      <c r="G1156" s="87"/>
      <c r="H1156" s="47"/>
      <c r="I1156" s="120">
        <v>0</v>
      </c>
      <c r="J1156" s="120">
        <v>0</v>
      </c>
    </row>
    <row r="1157" spans="1:10" ht="15" customHeight="1">
      <c r="A1157" s="46" t="s">
        <v>2894</v>
      </c>
      <c r="B1157" s="46" t="s">
        <v>2895</v>
      </c>
      <c r="C1157" s="47">
        <v>4.9189999999999996</v>
      </c>
      <c r="D1157" s="87" t="s">
        <v>30060</v>
      </c>
      <c r="E1157" s="87" t="s">
        <v>30060</v>
      </c>
      <c r="F1157" s="87">
        <v>156.56820000000002</v>
      </c>
      <c r="G1157" s="87"/>
      <c r="H1157" s="47"/>
      <c r="I1157" s="120">
        <v>2</v>
      </c>
      <c r="J1157" s="120">
        <v>0</v>
      </c>
    </row>
    <row r="1158" spans="1:10" ht="15" customHeight="1">
      <c r="A1158" s="46" t="s">
        <v>2891</v>
      </c>
      <c r="B1158" s="46" t="s">
        <v>2892</v>
      </c>
      <c r="C1158" s="47">
        <v>5.9211999999999998</v>
      </c>
      <c r="D1158" s="87" t="s">
        <v>30058</v>
      </c>
      <c r="E1158" s="87" t="s">
        <v>30058</v>
      </c>
      <c r="F1158" s="87">
        <v>167.75159999999997</v>
      </c>
      <c r="G1158" s="87"/>
      <c r="H1158" s="47"/>
      <c r="I1158" s="120">
        <v>3</v>
      </c>
      <c r="J1158" s="120">
        <v>0</v>
      </c>
    </row>
    <row r="1159" spans="1:10" ht="15" customHeight="1">
      <c r="A1159" s="46" t="s">
        <v>2888</v>
      </c>
      <c r="B1159" s="46" t="s">
        <v>2889</v>
      </c>
      <c r="C1159" s="47">
        <v>1.8388</v>
      </c>
      <c r="D1159" s="87" t="s">
        <v>2180</v>
      </c>
      <c r="E1159" s="87" t="s">
        <v>2180</v>
      </c>
      <c r="F1159" s="87">
        <v>4.4026000000000005</v>
      </c>
      <c r="G1159" s="87"/>
      <c r="H1159" s="47"/>
      <c r="I1159" s="120">
        <v>210</v>
      </c>
      <c r="J1159" s="120">
        <v>0</v>
      </c>
    </row>
    <row r="1160" spans="1:10" ht="15" customHeight="1">
      <c r="A1160" s="46" t="s">
        <v>2885</v>
      </c>
      <c r="B1160" s="46" t="s">
        <v>2886</v>
      </c>
      <c r="C1160" s="47">
        <v>10.212199999999999</v>
      </c>
      <c r="D1160" s="87" t="s">
        <v>2183</v>
      </c>
      <c r="E1160" s="87" t="s">
        <v>2183</v>
      </c>
      <c r="F1160" s="87">
        <v>4.6049999999999995</v>
      </c>
      <c r="G1160" s="87"/>
      <c r="H1160" s="47"/>
      <c r="I1160" s="120">
        <v>27</v>
      </c>
      <c r="J1160" s="120">
        <v>0</v>
      </c>
    </row>
    <row r="1161" spans="1:10" ht="15" customHeight="1">
      <c r="A1161" s="46" t="s">
        <v>2882</v>
      </c>
      <c r="B1161" s="46" t="s">
        <v>2883</v>
      </c>
      <c r="C1161" s="47">
        <v>10.59</v>
      </c>
      <c r="D1161" s="87" t="s">
        <v>2186</v>
      </c>
      <c r="E1161" s="87" t="s">
        <v>2186</v>
      </c>
      <c r="F1161" s="87">
        <v>5.0857999999999999</v>
      </c>
      <c r="G1161" s="87"/>
      <c r="H1161" s="47"/>
      <c r="I1161" s="120">
        <v>3</v>
      </c>
      <c r="J1161" s="120">
        <v>0</v>
      </c>
    </row>
    <row r="1162" spans="1:10" ht="15" customHeight="1">
      <c r="A1162" s="46" t="s">
        <v>2879</v>
      </c>
      <c r="B1162" s="46" t="s">
        <v>2880</v>
      </c>
      <c r="C1162" s="47">
        <v>20.704999999999998</v>
      </c>
      <c r="D1162" s="87" t="s">
        <v>2189</v>
      </c>
      <c r="E1162" s="87" t="s">
        <v>2189</v>
      </c>
      <c r="F1162" s="87">
        <v>74.418749999999989</v>
      </c>
      <c r="G1162" s="87"/>
      <c r="H1162" s="47"/>
      <c r="I1162" s="120">
        <v>8</v>
      </c>
      <c r="J1162" s="120">
        <v>0</v>
      </c>
    </row>
    <row r="1163" spans="1:10" ht="15" customHeight="1">
      <c r="A1163" s="46" t="s">
        <v>2876</v>
      </c>
      <c r="B1163" s="46" t="s">
        <v>2877</v>
      </c>
      <c r="C1163" s="47">
        <v>99.306200000000004</v>
      </c>
      <c r="D1163" s="87" t="s">
        <v>2192</v>
      </c>
      <c r="E1163" s="87" t="s">
        <v>2189</v>
      </c>
      <c r="F1163" s="87">
        <v>66.150000000000006</v>
      </c>
      <c r="G1163" s="87"/>
      <c r="H1163" s="47"/>
      <c r="I1163" s="120">
        <v>0</v>
      </c>
      <c r="J1163" s="120">
        <v>0</v>
      </c>
    </row>
    <row r="1164" spans="1:10" ht="15" customHeight="1">
      <c r="A1164" s="46" t="s">
        <v>2873</v>
      </c>
      <c r="B1164" s="46" t="s">
        <v>2874</v>
      </c>
      <c r="C1164" s="47">
        <v>30.614000000000001</v>
      </c>
      <c r="D1164" s="87" t="s">
        <v>2194</v>
      </c>
      <c r="E1164" s="87" t="s">
        <v>2189</v>
      </c>
      <c r="F1164" s="87">
        <v>62.842500000000001</v>
      </c>
      <c r="G1164" s="87"/>
      <c r="H1164" s="47"/>
      <c r="I1164" s="120">
        <v>0</v>
      </c>
      <c r="J1164" s="120">
        <v>0</v>
      </c>
    </row>
    <row r="1165" spans="1:10" ht="15" customHeight="1">
      <c r="A1165" s="46" t="s">
        <v>2870</v>
      </c>
      <c r="B1165" s="46" t="s">
        <v>2871</v>
      </c>
      <c r="C1165" s="47">
        <v>40.025399999999998</v>
      </c>
      <c r="D1165" s="87" t="s">
        <v>2197</v>
      </c>
      <c r="E1165" s="87" t="s">
        <v>2189</v>
      </c>
      <c r="F1165" s="87">
        <v>66.976875000000007</v>
      </c>
      <c r="G1165" s="87"/>
      <c r="H1165" s="47"/>
      <c r="I1165" s="120">
        <v>34</v>
      </c>
      <c r="J1165" s="120">
        <v>0</v>
      </c>
    </row>
    <row r="1166" spans="1:10" ht="15" customHeight="1">
      <c r="A1166" s="46" t="s">
        <v>2867</v>
      </c>
      <c r="B1166" s="46" t="s">
        <v>2868</v>
      </c>
      <c r="C1166" s="47">
        <v>6.4905999999999997</v>
      </c>
      <c r="D1166" s="87" t="s">
        <v>30056</v>
      </c>
      <c r="E1166" s="87" t="s">
        <v>30056</v>
      </c>
      <c r="F1166" s="87">
        <v>135.18299999999996</v>
      </c>
      <c r="G1166" s="87"/>
      <c r="H1166" s="47"/>
      <c r="I1166" s="120">
        <v>1</v>
      </c>
      <c r="J1166" s="120">
        <v>0</v>
      </c>
    </row>
    <row r="1167" spans="1:10" ht="15" customHeight="1">
      <c r="A1167" s="46" t="s">
        <v>2864</v>
      </c>
      <c r="B1167" s="46" t="s">
        <v>2865</v>
      </c>
      <c r="C1167" s="47">
        <v>9.2235999999999994</v>
      </c>
      <c r="D1167" s="87" t="s">
        <v>30054</v>
      </c>
      <c r="E1167" s="87" t="s">
        <v>30054</v>
      </c>
      <c r="F1167" s="87">
        <v>126.3828</v>
      </c>
      <c r="G1167" s="87"/>
      <c r="H1167" s="47"/>
      <c r="I1167" s="120">
        <v>0</v>
      </c>
      <c r="J1167" s="120">
        <v>0</v>
      </c>
    </row>
    <row r="1168" spans="1:10" ht="15" customHeight="1">
      <c r="A1168" s="46" t="s">
        <v>2861</v>
      </c>
      <c r="B1168" s="46" t="s">
        <v>2862</v>
      </c>
      <c r="C1168" s="47">
        <v>26.33</v>
      </c>
      <c r="D1168" s="87" t="s">
        <v>30052</v>
      </c>
      <c r="E1168" s="87" t="s">
        <v>30052</v>
      </c>
      <c r="F1168" s="87">
        <v>167.75159999999997</v>
      </c>
      <c r="G1168" s="87"/>
      <c r="H1168" s="47"/>
      <c r="I1168" s="120">
        <v>64</v>
      </c>
      <c r="J1168" s="120">
        <v>0</v>
      </c>
    </row>
    <row r="1169" spans="1:10" ht="15" customHeight="1">
      <c r="A1169" s="46" t="s">
        <v>2858</v>
      </c>
      <c r="B1169" s="46" t="s">
        <v>2859</v>
      </c>
      <c r="C1169" s="47">
        <v>14.452199999999999</v>
      </c>
      <c r="D1169" s="87" t="s">
        <v>30050</v>
      </c>
      <c r="E1169" s="87" t="s">
        <v>30050</v>
      </c>
      <c r="F1169" s="87">
        <v>180.65539999999993</v>
      </c>
      <c r="G1169" s="87"/>
      <c r="H1169" s="47"/>
      <c r="I1169" s="120">
        <v>13</v>
      </c>
      <c r="J1169" s="120">
        <v>0</v>
      </c>
    </row>
    <row r="1170" spans="1:10" ht="15" customHeight="1">
      <c r="A1170" s="46" t="s">
        <v>2856</v>
      </c>
      <c r="B1170" s="46" t="s">
        <v>2857</v>
      </c>
      <c r="C1170" s="47">
        <v>13.8034</v>
      </c>
      <c r="D1170" s="87" t="s">
        <v>9810</v>
      </c>
      <c r="E1170" s="87" t="s">
        <v>9810</v>
      </c>
      <c r="F1170" s="87">
        <v>607.25699999999995</v>
      </c>
      <c r="G1170" s="87"/>
      <c r="H1170" s="47"/>
      <c r="I1170" s="120">
        <v>0</v>
      </c>
      <c r="J1170" s="120">
        <v>0</v>
      </c>
    </row>
    <row r="1171" spans="1:10" ht="15" customHeight="1">
      <c r="A1171" s="46" t="s">
        <v>2853</v>
      </c>
      <c r="B1171" s="46" t="s">
        <v>2854</v>
      </c>
      <c r="C1171" s="47">
        <v>1.8388</v>
      </c>
      <c r="D1171" s="87" t="s">
        <v>9810</v>
      </c>
      <c r="E1171" s="87" t="s">
        <v>9810</v>
      </c>
      <c r="F1171" s="87">
        <v>607.25699999999995</v>
      </c>
      <c r="G1171" s="87"/>
      <c r="H1171" s="47"/>
      <c r="I1171" s="120">
        <v>340</v>
      </c>
      <c r="J1171" s="120">
        <v>0</v>
      </c>
    </row>
    <row r="1172" spans="1:10" ht="15" customHeight="1">
      <c r="A1172" s="46" t="s">
        <v>2851</v>
      </c>
      <c r="B1172" s="46" t="s">
        <v>2852</v>
      </c>
      <c r="C1172" s="47">
        <v>16.572800000000001</v>
      </c>
      <c r="D1172" s="87" t="s">
        <v>35409</v>
      </c>
      <c r="E1172" s="87" t="s">
        <v>9810</v>
      </c>
      <c r="F1172" s="87">
        <v>546.5313000000001</v>
      </c>
      <c r="G1172" s="87"/>
      <c r="H1172" s="47"/>
      <c r="I1172" s="120">
        <v>33</v>
      </c>
      <c r="J1172" s="120">
        <v>0</v>
      </c>
    </row>
    <row r="1173" spans="1:10" ht="15" customHeight="1">
      <c r="A1173" s="46" t="s">
        <v>2848</v>
      </c>
      <c r="B1173" s="46" t="s">
        <v>2849</v>
      </c>
      <c r="C1173" s="47">
        <v>5.0103999999999997</v>
      </c>
      <c r="D1173" s="87" t="s">
        <v>35408</v>
      </c>
      <c r="E1173" s="87" t="s">
        <v>9810</v>
      </c>
      <c r="F1173" s="87">
        <v>539.78399999999999</v>
      </c>
      <c r="G1173" s="87"/>
      <c r="H1173" s="47"/>
      <c r="I1173" s="120">
        <v>101</v>
      </c>
      <c r="J1173" s="120">
        <v>0</v>
      </c>
    </row>
    <row r="1174" spans="1:10" ht="15" customHeight="1">
      <c r="A1174" s="46" t="s">
        <v>2846</v>
      </c>
      <c r="B1174" s="46" t="s">
        <v>2847</v>
      </c>
      <c r="C1174" s="47">
        <v>4.8246000000000002</v>
      </c>
      <c r="D1174" s="87" t="s">
        <v>35407</v>
      </c>
      <c r="E1174" s="87" t="s">
        <v>9810</v>
      </c>
      <c r="F1174" s="87">
        <v>512.79480000000001</v>
      </c>
      <c r="G1174" s="87"/>
      <c r="H1174" s="47"/>
      <c r="I1174" s="120">
        <v>113</v>
      </c>
      <c r="J1174" s="120">
        <v>0</v>
      </c>
    </row>
    <row r="1175" spans="1:10" ht="15" customHeight="1">
      <c r="A1175" s="46" t="s">
        <v>2843</v>
      </c>
      <c r="B1175" s="46" t="s">
        <v>2844</v>
      </c>
      <c r="C1175" s="47">
        <v>9.9521999999999995</v>
      </c>
      <c r="D1175" s="87" t="s">
        <v>2199</v>
      </c>
      <c r="E1175" s="87" t="s">
        <v>2199</v>
      </c>
      <c r="F1175" s="87">
        <v>1123.8191999999999</v>
      </c>
      <c r="G1175" s="87"/>
      <c r="H1175" s="47"/>
      <c r="I1175" s="120">
        <v>2</v>
      </c>
      <c r="J1175" s="120">
        <v>0</v>
      </c>
    </row>
    <row r="1176" spans="1:10" ht="15" customHeight="1">
      <c r="A1176" s="46" t="s">
        <v>2841</v>
      </c>
      <c r="B1176" s="46" t="s">
        <v>2842</v>
      </c>
      <c r="C1176" s="47">
        <v>14.106199999999999</v>
      </c>
      <c r="D1176" s="87" t="s">
        <v>2201</v>
      </c>
      <c r="E1176" s="87" t="s">
        <v>2201</v>
      </c>
      <c r="F1176" s="87">
        <v>1.2492000000000001</v>
      </c>
      <c r="G1176" s="87"/>
      <c r="H1176" s="47"/>
      <c r="I1176" s="120">
        <v>13</v>
      </c>
      <c r="J1176" s="120">
        <v>0</v>
      </c>
    </row>
    <row r="1177" spans="1:10" ht="15" customHeight="1">
      <c r="A1177" s="46" t="s">
        <v>2838</v>
      </c>
      <c r="B1177" s="46" t="s">
        <v>2839</v>
      </c>
      <c r="C1177" s="47">
        <v>23.214600000000001</v>
      </c>
      <c r="D1177" s="87" t="s">
        <v>2204</v>
      </c>
      <c r="E1177" s="87" t="s">
        <v>2204</v>
      </c>
      <c r="F1177" s="87">
        <v>0.78820000000000001</v>
      </c>
      <c r="G1177" s="87"/>
      <c r="H1177" s="47"/>
      <c r="I1177" s="120">
        <v>1</v>
      </c>
      <c r="J1177" s="120">
        <v>0</v>
      </c>
    </row>
    <row r="1178" spans="1:10" ht="15" customHeight="1">
      <c r="A1178" s="46" t="s">
        <v>2836</v>
      </c>
      <c r="B1178" s="46" t="s">
        <v>2837</v>
      </c>
      <c r="C1178" s="47">
        <v>7.0532000000000004</v>
      </c>
      <c r="D1178" s="87" t="s">
        <v>2206</v>
      </c>
      <c r="E1178" s="87" t="s">
        <v>2206</v>
      </c>
      <c r="F1178" s="87">
        <v>1.4573999999999998</v>
      </c>
      <c r="G1178" s="87"/>
      <c r="H1178" s="47"/>
      <c r="I1178" s="120">
        <v>18</v>
      </c>
      <c r="J1178" s="120">
        <v>0</v>
      </c>
    </row>
    <row r="1179" spans="1:10" ht="15" customHeight="1">
      <c r="A1179" s="46" t="s">
        <v>2833</v>
      </c>
      <c r="B1179" s="46" t="s">
        <v>2834</v>
      </c>
      <c r="C1179" s="47">
        <v>4.8464</v>
      </c>
      <c r="D1179" s="87" t="s">
        <v>2208</v>
      </c>
      <c r="E1179" s="87" t="s">
        <v>2208</v>
      </c>
      <c r="F1179" s="87">
        <v>1.0410000000000001</v>
      </c>
      <c r="G1179" s="87"/>
      <c r="H1179" s="47"/>
      <c r="I1179" s="120">
        <v>9</v>
      </c>
      <c r="J1179" s="120">
        <v>0</v>
      </c>
    </row>
    <row r="1180" spans="1:10" ht="15" customHeight="1">
      <c r="A1180" s="46" t="s">
        <v>2831</v>
      </c>
      <c r="B1180" s="46" t="s">
        <v>2832</v>
      </c>
      <c r="C1180" s="47">
        <v>3.202</v>
      </c>
      <c r="D1180" s="87" t="s">
        <v>2210</v>
      </c>
      <c r="E1180" s="87" t="s">
        <v>2210</v>
      </c>
      <c r="F1180" s="87">
        <v>3.6434000000000006</v>
      </c>
      <c r="G1180" s="87"/>
      <c r="H1180" s="47"/>
      <c r="I1180" s="120">
        <v>27</v>
      </c>
      <c r="J1180" s="120">
        <v>0</v>
      </c>
    </row>
    <row r="1181" spans="1:10" ht="15" customHeight="1">
      <c r="A1181" s="46" t="s">
        <v>2828</v>
      </c>
      <c r="B1181" s="46" t="s">
        <v>2829</v>
      </c>
      <c r="C1181" s="47">
        <v>8.8488000000000007</v>
      </c>
      <c r="D1181" s="87" t="s">
        <v>2213</v>
      </c>
      <c r="E1181" s="87" t="s">
        <v>2213</v>
      </c>
      <c r="F1181" s="87">
        <v>1.7101999999999999</v>
      </c>
      <c r="G1181" s="87"/>
      <c r="H1181" s="47"/>
      <c r="I1181" s="120">
        <v>30</v>
      </c>
      <c r="J1181" s="120">
        <v>0</v>
      </c>
    </row>
    <row r="1182" spans="1:10" ht="15" customHeight="1">
      <c r="A1182" s="46" t="s">
        <v>2825</v>
      </c>
      <c r="B1182" s="46" t="s">
        <v>2826</v>
      </c>
      <c r="C1182" s="47">
        <v>15.0364</v>
      </c>
      <c r="D1182" s="87" t="s">
        <v>35590</v>
      </c>
      <c r="E1182" s="87" t="s">
        <v>2213</v>
      </c>
      <c r="F1182" s="87">
        <v>1.5904859999999998</v>
      </c>
      <c r="G1182" s="87"/>
      <c r="H1182" s="47"/>
      <c r="I1182" s="120">
        <v>41</v>
      </c>
      <c r="J1182" s="120">
        <v>0</v>
      </c>
    </row>
    <row r="1183" spans="1:10" ht="15" customHeight="1">
      <c r="A1183" s="46" t="s">
        <v>2822</v>
      </c>
      <c r="B1183" s="46" t="s">
        <v>2823</v>
      </c>
      <c r="C1183" s="47">
        <v>8.8488000000000007</v>
      </c>
      <c r="D1183" s="87" t="s">
        <v>35591</v>
      </c>
      <c r="E1183" s="87" t="s">
        <v>2213</v>
      </c>
      <c r="F1183" s="87">
        <v>1.6588940000000001</v>
      </c>
      <c r="G1183" s="87"/>
      <c r="H1183" s="47"/>
      <c r="I1183" s="120">
        <v>12</v>
      </c>
      <c r="J1183" s="120">
        <v>0</v>
      </c>
    </row>
    <row r="1184" spans="1:10" ht="15" customHeight="1">
      <c r="A1184" s="46" t="s">
        <v>2819</v>
      </c>
      <c r="B1184" s="46" t="s">
        <v>2820</v>
      </c>
      <c r="C1184" s="47">
        <v>36.174199999999999</v>
      </c>
      <c r="D1184" s="87" t="s">
        <v>35592</v>
      </c>
      <c r="E1184" s="87" t="s">
        <v>2213</v>
      </c>
      <c r="F1184" s="87">
        <v>1.6246900000000002</v>
      </c>
      <c r="G1184" s="87"/>
      <c r="H1184" s="47"/>
      <c r="I1184" s="120">
        <v>36</v>
      </c>
      <c r="J1184" s="120">
        <v>0</v>
      </c>
    </row>
    <row r="1185" spans="1:10" ht="15" customHeight="1">
      <c r="A1185" s="46" t="s">
        <v>2816</v>
      </c>
      <c r="B1185" s="46" t="s">
        <v>2817</v>
      </c>
      <c r="C1185" s="47">
        <v>21.916399999999999</v>
      </c>
      <c r="D1185" s="87" t="s">
        <v>2215</v>
      </c>
      <c r="E1185" s="87" t="s">
        <v>2215</v>
      </c>
      <c r="F1185" s="87">
        <v>26.932499999999997</v>
      </c>
      <c r="G1185" s="87"/>
      <c r="H1185" s="47"/>
      <c r="I1185" s="120">
        <v>0</v>
      </c>
      <c r="J1185" s="120">
        <v>0</v>
      </c>
    </row>
    <row r="1186" spans="1:10" ht="15" customHeight="1">
      <c r="A1186" s="46" t="s">
        <v>2813</v>
      </c>
      <c r="B1186" s="46" t="s">
        <v>2814</v>
      </c>
      <c r="C1186" s="47">
        <v>8.3727999999999998</v>
      </c>
      <c r="D1186" s="87" t="s">
        <v>2217</v>
      </c>
      <c r="E1186" s="87" t="s">
        <v>2217</v>
      </c>
      <c r="F1186" s="87">
        <v>7.1047999999999991</v>
      </c>
      <c r="G1186" s="87"/>
      <c r="H1186" s="47"/>
      <c r="I1186" s="120">
        <v>521</v>
      </c>
      <c r="J1186" s="120">
        <v>0</v>
      </c>
    </row>
    <row r="1187" spans="1:10" ht="15" customHeight="1">
      <c r="A1187" s="46" t="s">
        <v>2810</v>
      </c>
      <c r="B1187" s="46" t="s">
        <v>2811</v>
      </c>
      <c r="C1187" s="47">
        <v>27.001000000000001</v>
      </c>
      <c r="D1187" s="87" t="s">
        <v>2219</v>
      </c>
      <c r="E1187" s="87" t="s">
        <v>2219</v>
      </c>
      <c r="F1187" s="87">
        <v>10.930399999999999</v>
      </c>
      <c r="G1187" s="87"/>
      <c r="H1187" s="47"/>
      <c r="I1187" s="120">
        <v>0</v>
      </c>
      <c r="J1187" s="120">
        <v>0</v>
      </c>
    </row>
    <row r="1188" spans="1:10" ht="15" customHeight="1">
      <c r="A1188" s="46" t="s">
        <v>2807</v>
      </c>
      <c r="B1188" s="46" t="s">
        <v>2808</v>
      </c>
      <c r="C1188" s="47">
        <v>3.8262</v>
      </c>
      <c r="D1188" s="87" t="s">
        <v>30252</v>
      </c>
      <c r="E1188" s="87" t="s">
        <v>30252</v>
      </c>
      <c r="F1188" s="87">
        <v>3.7446000000000002</v>
      </c>
      <c r="G1188" s="87"/>
      <c r="H1188" s="47"/>
      <c r="I1188" s="120">
        <v>237</v>
      </c>
      <c r="J1188" s="120">
        <v>0</v>
      </c>
    </row>
    <row r="1189" spans="1:10" ht="15" customHeight="1">
      <c r="A1189" s="46" t="s">
        <v>2805</v>
      </c>
      <c r="B1189" s="46" t="s">
        <v>2806</v>
      </c>
      <c r="C1189" s="47">
        <v>3.302</v>
      </c>
      <c r="D1189" s="87" t="s">
        <v>30251</v>
      </c>
      <c r="E1189" s="87" t="s">
        <v>30251</v>
      </c>
      <c r="F1189" s="87">
        <v>9.3618000000000006</v>
      </c>
      <c r="G1189" s="87"/>
      <c r="H1189" s="47"/>
      <c r="I1189" s="120">
        <v>3</v>
      </c>
      <c r="J1189" s="120">
        <v>0</v>
      </c>
    </row>
    <row r="1190" spans="1:10" ht="15" customHeight="1">
      <c r="A1190" s="46" t="s">
        <v>2803</v>
      </c>
      <c r="B1190" s="46" t="s">
        <v>2804</v>
      </c>
      <c r="C1190" s="47">
        <v>4.1222000000000003</v>
      </c>
      <c r="D1190" s="87" t="s">
        <v>2222</v>
      </c>
      <c r="E1190" s="87" t="s">
        <v>2222</v>
      </c>
      <c r="F1190" s="87">
        <v>243.65719999999993</v>
      </c>
      <c r="G1190" s="87"/>
      <c r="H1190" s="47"/>
      <c r="I1190" s="120">
        <v>107</v>
      </c>
      <c r="J1190" s="120">
        <v>0</v>
      </c>
    </row>
    <row r="1191" spans="1:10" ht="15" customHeight="1">
      <c r="A1191" s="46" t="s">
        <v>2801</v>
      </c>
      <c r="B1191" s="46" t="s">
        <v>2802</v>
      </c>
      <c r="C1191" s="47">
        <v>21.354199999999999</v>
      </c>
      <c r="D1191" s="87" t="s">
        <v>2224</v>
      </c>
      <c r="E1191" s="87" t="s">
        <v>2224</v>
      </c>
      <c r="F1191" s="87">
        <v>9.3557999999999986</v>
      </c>
      <c r="G1191" s="87"/>
      <c r="H1191" s="47"/>
      <c r="I1191" s="120">
        <v>18</v>
      </c>
      <c r="J1191" s="120">
        <v>0</v>
      </c>
    </row>
    <row r="1192" spans="1:10" ht="15" customHeight="1">
      <c r="A1192" s="46" t="s">
        <v>2798</v>
      </c>
      <c r="B1192" s="46" t="s">
        <v>2799</v>
      </c>
      <c r="C1192" s="47">
        <v>6.4409999999999998</v>
      </c>
      <c r="D1192" s="87" t="s">
        <v>2226</v>
      </c>
      <c r="E1192" s="87" t="s">
        <v>2226</v>
      </c>
      <c r="F1192" s="87">
        <v>14.040400000000002</v>
      </c>
      <c r="G1192" s="87"/>
      <c r="H1192" s="47"/>
      <c r="I1192" s="120">
        <v>27</v>
      </c>
      <c r="J1192" s="120">
        <v>0</v>
      </c>
    </row>
    <row r="1193" spans="1:10" ht="15" customHeight="1">
      <c r="A1193" s="46" t="s">
        <v>2796</v>
      </c>
      <c r="B1193" s="46" t="s">
        <v>2797</v>
      </c>
      <c r="C1193" s="47">
        <v>1.3632</v>
      </c>
      <c r="D1193" s="87" t="s">
        <v>2228</v>
      </c>
      <c r="E1193" s="87" t="s">
        <v>2228</v>
      </c>
      <c r="F1193" s="87">
        <v>18.711799999999997</v>
      </c>
      <c r="G1193" s="87"/>
      <c r="H1193" s="47"/>
      <c r="I1193" s="120">
        <v>0</v>
      </c>
      <c r="J1193" s="120">
        <v>0</v>
      </c>
    </row>
    <row r="1194" spans="1:10" ht="15" customHeight="1">
      <c r="A1194" s="46" t="s">
        <v>2794</v>
      </c>
      <c r="B1194" s="46" t="s">
        <v>2795</v>
      </c>
      <c r="C1194" s="47">
        <v>1.4712000000000001</v>
      </c>
      <c r="D1194" s="87" t="s">
        <v>2230</v>
      </c>
      <c r="E1194" s="87" t="s">
        <v>2230</v>
      </c>
      <c r="F1194" s="87">
        <v>21.331000000000003</v>
      </c>
      <c r="G1194" s="87"/>
      <c r="H1194" s="47"/>
      <c r="I1194" s="120">
        <v>162</v>
      </c>
      <c r="J1194" s="120">
        <v>0</v>
      </c>
    </row>
    <row r="1195" spans="1:10" ht="15" customHeight="1">
      <c r="A1195" s="46" t="s">
        <v>2792</v>
      </c>
      <c r="B1195" s="46" t="s">
        <v>2793</v>
      </c>
      <c r="C1195" s="47">
        <v>43.076000000000001</v>
      </c>
      <c r="D1195" s="87" t="s">
        <v>2233</v>
      </c>
      <c r="E1195" s="87" t="s">
        <v>2233</v>
      </c>
      <c r="F1195" s="87">
        <v>7.379505</v>
      </c>
      <c r="G1195" s="87"/>
      <c r="H1195" s="47"/>
      <c r="I1195" s="120">
        <v>84</v>
      </c>
      <c r="J1195" s="120">
        <v>0</v>
      </c>
    </row>
    <row r="1196" spans="1:10" ht="15" customHeight="1">
      <c r="A1196" s="46" t="s">
        <v>2789</v>
      </c>
      <c r="B1196" s="46" t="s">
        <v>2790</v>
      </c>
      <c r="C1196" s="47">
        <v>48.181800000000003</v>
      </c>
      <c r="D1196" s="87" t="s">
        <v>2236</v>
      </c>
      <c r="E1196" s="87" t="s">
        <v>2233</v>
      </c>
      <c r="F1196" s="87">
        <v>6.6415544999999998</v>
      </c>
      <c r="G1196" s="87"/>
      <c r="H1196" s="47"/>
      <c r="I1196" s="120">
        <v>74</v>
      </c>
      <c r="J1196" s="120">
        <v>0</v>
      </c>
    </row>
    <row r="1197" spans="1:10" ht="15" customHeight="1">
      <c r="A1197" s="46" t="s">
        <v>2787</v>
      </c>
      <c r="B1197" s="46" t="s">
        <v>2788</v>
      </c>
      <c r="C1197" s="47">
        <v>42.794800000000002</v>
      </c>
      <c r="D1197" s="87" t="s">
        <v>2239</v>
      </c>
      <c r="E1197" s="87" t="s">
        <v>2233</v>
      </c>
      <c r="F1197" s="87">
        <v>6.2919990000000006</v>
      </c>
      <c r="G1197" s="87"/>
      <c r="H1197" s="47"/>
      <c r="I1197" s="120">
        <v>90</v>
      </c>
      <c r="J1197" s="120">
        <v>0</v>
      </c>
    </row>
    <row r="1198" spans="1:10" ht="15" customHeight="1">
      <c r="A1198" s="46" t="s">
        <v>2785</v>
      </c>
      <c r="B1198" s="46" t="s">
        <v>2786</v>
      </c>
      <c r="C1198" s="47">
        <v>15.6912</v>
      </c>
      <c r="D1198" s="87" t="s">
        <v>2242</v>
      </c>
      <c r="E1198" s="87" t="s">
        <v>2233</v>
      </c>
      <c r="F1198" s="87">
        <v>6.991109999999999</v>
      </c>
      <c r="G1198" s="87"/>
      <c r="H1198" s="47"/>
      <c r="I1198" s="120">
        <v>8</v>
      </c>
      <c r="J1198" s="120">
        <v>0</v>
      </c>
    </row>
    <row r="1199" spans="1:10" ht="15" customHeight="1">
      <c r="A1199" s="46" t="s">
        <v>2783</v>
      </c>
      <c r="B1199" s="46" t="s">
        <v>2784</v>
      </c>
      <c r="C1199" s="47">
        <v>10.8178</v>
      </c>
      <c r="D1199" s="87" t="s">
        <v>2245</v>
      </c>
      <c r="E1199" s="87" t="s">
        <v>2245</v>
      </c>
      <c r="F1199" s="87">
        <v>0.87140000000000017</v>
      </c>
      <c r="G1199" s="87"/>
      <c r="H1199" s="47"/>
      <c r="I1199" s="120">
        <v>74</v>
      </c>
      <c r="J1199" s="120">
        <v>0</v>
      </c>
    </row>
    <row r="1200" spans="1:10" ht="15" customHeight="1">
      <c r="A1200" s="46" t="s">
        <v>32040</v>
      </c>
      <c r="B1200" s="46" t="s">
        <v>3029</v>
      </c>
      <c r="C1200" s="47">
        <v>85.393799999999999</v>
      </c>
      <c r="D1200" s="87" t="s">
        <v>2248</v>
      </c>
      <c r="E1200" s="87" t="s">
        <v>2248</v>
      </c>
      <c r="F1200" s="87">
        <v>238.63820000000004</v>
      </c>
      <c r="G1200" s="87"/>
      <c r="H1200" s="47"/>
      <c r="I1200" s="120">
        <v>0</v>
      </c>
      <c r="J1200" s="120">
        <v>0</v>
      </c>
    </row>
    <row r="1201" spans="1:10" ht="15" customHeight="1">
      <c r="A1201" s="46" t="s">
        <v>3030</v>
      </c>
      <c r="B1201" s="46" t="s">
        <v>3021</v>
      </c>
      <c r="C1201" s="47">
        <v>72.107200000000006</v>
      </c>
      <c r="D1201" s="87" t="s">
        <v>2250</v>
      </c>
      <c r="E1201" s="87" t="s">
        <v>2250</v>
      </c>
      <c r="F1201" s="87">
        <v>257.22719999999998</v>
      </c>
      <c r="G1201" s="87"/>
      <c r="H1201" s="47"/>
      <c r="I1201" s="120">
        <v>0</v>
      </c>
      <c r="J1201" s="120">
        <v>0</v>
      </c>
    </row>
    <row r="1202" spans="1:10" ht="15" customHeight="1">
      <c r="A1202" s="46" t="s">
        <v>3028</v>
      </c>
      <c r="B1202" s="46" t="s">
        <v>3029</v>
      </c>
      <c r="C1202" s="47">
        <v>85.393799999999999</v>
      </c>
      <c r="D1202" s="87" t="s">
        <v>2253</v>
      </c>
      <c r="E1202" s="87" t="s">
        <v>2253</v>
      </c>
      <c r="F1202" s="87">
        <v>257.22719999999998</v>
      </c>
      <c r="G1202" s="87"/>
      <c r="H1202" s="47"/>
      <c r="I1202" s="120">
        <v>0</v>
      </c>
      <c r="J1202" s="120">
        <v>0</v>
      </c>
    </row>
    <row r="1203" spans="1:10" ht="15" customHeight="1">
      <c r="A1203" s="46" t="s">
        <v>3026</v>
      </c>
      <c r="B1203" s="46" t="s">
        <v>3027</v>
      </c>
      <c r="C1203" s="47">
        <v>89.785600000000002</v>
      </c>
      <c r="D1203" s="87" t="s">
        <v>2256</v>
      </c>
      <c r="E1203" s="87" t="s">
        <v>2256</v>
      </c>
      <c r="F1203" s="87">
        <v>257.22719999999998</v>
      </c>
      <c r="G1203" s="87"/>
      <c r="H1203" s="47"/>
      <c r="I1203" s="120">
        <v>0</v>
      </c>
      <c r="J1203" s="120">
        <v>0</v>
      </c>
    </row>
    <row r="1204" spans="1:10" ht="15" customHeight="1">
      <c r="A1204" s="46" t="s">
        <v>3023</v>
      </c>
      <c r="B1204" s="46" t="s">
        <v>3024</v>
      </c>
      <c r="C1204" s="47">
        <v>89.785600000000002</v>
      </c>
      <c r="D1204" s="87" t="s">
        <v>2259</v>
      </c>
      <c r="E1204" s="87" t="s">
        <v>2259</v>
      </c>
      <c r="F1204" s="87">
        <v>257.22719999999998</v>
      </c>
      <c r="G1204" s="87"/>
      <c r="H1204" s="47"/>
      <c r="I1204" s="120">
        <v>0</v>
      </c>
      <c r="J1204" s="120">
        <v>0</v>
      </c>
    </row>
    <row r="1205" spans="1:10" ht="15" customHeight="1">
      <c r="A1205" s="46" t="s">
        <v>3020</v>
      </c>
      <c r="B1205" s="46" t="s">
        <v>3021</v>
      </c>
      <c r="C1205" s="47">
        <v>72.107200000000006</v>
      </c>
      <c r="D1205" s="87" t="s">
        <v>2262</v>
      </c>
      <c r="E1205" s="87" t="s">
        <v>2262</v>
      </c>
      <c r="F1205" s="87">
        <v>238.63820000000004</v>
      </c>
      <c r="G1205" s="87"/>
      <c r="H1205" s="47"/>
      <c r="I1205" s="120">
        <v>0</v>
      </c>
      <c r="J1205" s="120">
        <v>0</v>
      </c>
    </row>
    <row r="1206" spans="1:10" ht="15" customHeight="1">
      <c r="A1206" s="46" t="s">
        <v>3018</v>
      </c>
      <c r="B1206" s="46" t="s">
        <v>3019</v>
      </c>
      <c r="C1206" s="47">
        <v>72.107200000000006</v>
      </c>
      <c r="D1206" s="87" t="s">
        <v>2265</v>
      </c>
      <c r="E1206" s="87" t="s">
        <v>2265</v>
      </c>
      <c r="F1206" s="87">
        <v>0.95899999999999985</v>
      </c>
      <c r="G1206" s="87"/>
      <c r="H1206" s="47"/>
      <c r="I1206" s="120">
        <v>0</v>
      </c>
      <c r="J1206" s="120">
        <v>0</v>
      </c>
    </row>
    <row r="1207" spans="1:10" ht="15" customHeight="1">
      <c r="A1207" s="46" t="s">
        <v>3016</v>
      </c>
      <c r="B1207" s="46" t="s">
        <v>3017</v>
      </c>
      <c r="C1207" s="47">
        <v>113.6048</v>
      </c>
      <c r="D1207" s="87" t="s">
        <v>2268</v>
      </c>
      <c r="E1207" s="87" t="s">
        <v>2268</v>
      </c>
      <c r="F1207" s="87">
        <v>0.88559999999999994</v>
      </c>
      <c r="G1207" s="87"/>
      <c r="H1207" s="47"/>
      <c r="I1207" s="120">
        <v>49</v>
      </c>
      <c r="J1207" s="120">
        <v>0</v>
      </c>
    </row>
    <row r="1208" spans="1:10" ht="15" customHeight="1">
      <c r="A1208" s="46" t="s">
        <v>3014</v>
      </c>
      <c r="B1208" s="46" t="s">
        <v>3015</v>
      </c>
      <c r="C1208" s="47">
        <v>113.6048</v>
      </c>
      <c r="D1208" s="87" t="s">
        <v>2271</v>
      </c>
      <c r="E1208" s="87" t="s">
        <v>2271</v>
      </c>
      <c r="F1208" s="87">
        <v>0.96140000000000003</v>
      </c>
      <c r="G1208" s="87"/>
      <c r="H1208" s="47"/>
      <c r="I1208" s="120">
        <v>39</v>
      </c>
      <c r="J1208" s="120">
        <v>0</v>
      </c>
    </row>
    <row r="1209" spans="1:10" ht="15" customHeight="1">
      <c r="A1209" s="46" t="s">
        <v>3092</v>
      </c>
      <c r="B1209" s="46" t="s">
        <v>3093</v>
      </c>
      <c r="C1209" s="47">
        <v>48.796399999999998</v>
      </c>
      <c r="D1209" s="87" t="s">
        <v>2274</v>
      </c>
      <c r="E1209" s="87" t="s">
        <v>2274</v>
      </c>
      <c r="F1209" s="87">
        <v>4.0735999999999999</v>
      </c>
      <c r="G1209" s="87"/>
      <c r="H1209" s="47"/>
      <c r="I1209" s="120">
        <v>1</v>
      </c>
      <c r="J1209" s="120">
        <v>0</v>
      </c>
    </row>
    <row r="1210" spans="1:10" ht="15" customHeight="1">
      <c r="A1210" s="46" t="s">
        <v>32041</v>
      </c>
      <c r="B1210" s="46" t="s">
        <v>32042</v>
      </c>
      <c r="C1210" s="47">
        <v>16.819199999999999</v>
      </c>
      <c r="D1210" s="87" t="s">
        <v>2277</v>
      </c>
      <c r="E1210" s="87" t="s">
        <v>2277</v>
      </c>
      <c r="F1210" s="87">
        <v>0.54599999999999993</v>
      </c>
      <c r="G1210" s="87"/>
      <c r="H1210" s="47"/>
      <c r="I1210" s="120">
        <v>0</v>
      </c>
      <c r="J1210" s="120">
        <v>0</v>
      </c>
    </row>
    <row r="1211" spans="1:10" ht="15" customHeight="1">
      <c r="A1211" s="46" t="s">
        <v>3090</v>
      </c>
      <c r="B1211" s="46" t="s">
        <v>3091</v>
      </c>
      <c r="C1211" s="47">
        <v>1.673</v>
      </c>
      <c r="D1211" s="87" t="s">
        <v>2280</v>
      </c>
      <c r="E1211" s="87" t="s">
        <v>2280</v>
      </c>
      <c r="F1211" s="87">
        <v>0.7589999999999999</v>
      </c>
      <c r="G1211" s="87"/>
      <c r="H1211" s="47"/>
      <c r="I1211" s="120">
        <v>0</v>
      </c>
      <c r="J1211" s="120">
        <v>0</v>
      </c>
    </row>
    <row r="1212" spans="1:10" ht="15" customHeight="1">
      <c r="A1212" s="46" t="s">
        <v>3088</v>
      </c>
      <c r="B1212" s="46" t="s">
        <v>3089</v>
      </c>
      <c r="C1212" s="47">
        <v>12.965999999999999</v>
      </c>
      <c r="D1212" s="87" t="s">
        <v>2283</v>
      </c>
      <c r="E1212" s="87" t="s">
        <v>2283</v>
      </c>
      <c r="F1212" s="87">
        <v>0.69579999999999997</v>
      </c>
      <c r="G1212" s="87"/>
      <c r="H1212" s="47"/>
      <c r="I1212" s="120">
        <v>1</v>
      </c>
      <c r="J1212" s="120">
        <v>0</v>
      </c>
    </row>
    <row r="1213" spans="1:10" ht="15" customHeight="1">
      <c r="A1213" s="46" t="s">
        <v>3085</v>
      </c>
      <c r="B1213" s="46" t="s">
        <v>3086</v>
      </c>
      <c r="C1213" s="47">
        <v>58.648800000000001</v>
      </c>
      <c r="D1213" s="87" t="s">
        <v>2286</v>
      </c>
      <c r="E1213" s="87" t="s">
        <v>2286</v>
      </c>
      <c r="F1213" s="87">
        <v>0.84179999999999988</v>
      </c>
      <c r="G1213" s="87"/>
      <c r="H1213" s="47"/>
      <c r="I1213" s="120">
        <v>1</v>
      </c>
      <c r="J1213" s="120">
        <v>0</v>
      </c>
    </row>
    <row r="1214" spans="1:10" ht="15" customHeight="1">
      <c r="A1214" s="46" t="s">
        <v>3322</v>
      </c>
      <c r="B1214" s="46" t="s">
        <v>3323</v>
      </c>
      <c r="C1214" s="47">
        <v>15.0572</v>
      </c>
      <c r="D1214" s="87" t="s">
        <v>2289</v>
      </c>
      <c r="E1214" s="87" t="s">
        <v>2289</v>
      </c>
      <c r="F1214" s="87">
        <v>229.87799999999999</v>
      </c>
      <c r="G1214" s="87"/>
      <c r="H1214" s="47"/>
      <c r="I1214" s="120">
        <v>16</v>
      </c>
      <c r="J1214" s="120">
        <v>0</v>
      </c>
    </row>
    <row r="1215" spans="1:10" ht="15" customHeight="1">
      <c r="A1215" s="46" t="s">
        <v>3082</v>
      </c>
      <c r="B1215" s="46" t="s">
        <v>3083</v>
      </c>
      <c r="C1215" s="47">
        <v>12.059799999999999</v>
      </c>
      <c r="D1215" s="87" t="s">
        <v>2292</v>
      </c>
      <c r="E1215" s="87" t="s">
        <v>2292</v>
      </c>
      <c r="F1215" s="87">
        <v>229.87799999999999</v>
      </c>
      <c r="G1215" s="87"/>
      <c r="H1215" s="47"/>
      <c r="I1215" s="120">
        <v>156</v>
      </c>
      <c r="J1215" s="120">
        <v>0</v>
      </c>
    </row>
    <row r="1216" spans="1:10" ht="15" customHeight="1">
      <c r="A1216" s="46" t="s">
        <v>3079</v>
      </c>
      <c r="B1216" s="46" t="s">
        <v>3080</v>
      </c>
      <c r="C1216" s="47">
        <v>36.5276</v>
      </c>
      <c r="D1216" s="87" t="s">
        <v>2294</v>
      </c>
      <c r="E1216" s="87" t="s">
        <v>2294</v>
      </c>
      <c r="F1216" s="87">
        <v>243.98259999999999</v>
      </c>
      <c r="G1216" s="87"/>
      <c r="H1216" s="47"/>
      <c r="I1216" s="120">
        <v>80</v>
      </c>
      <c r="J1216" s="120">
        <v>0</v>
      </c>
    </row>
    <row r="1217" spans="1:10" ht="15" customHeight="1">
      <c r="A1217" s="46" t="s">
        <v>3076</v>
      </c>
      <c r="B1217" s="46" t="s">
        <v>3077</v>
      </c>
      <c r="C1217" s="47">
        <v>16.567599999999999</v>
      </c>
      <c r="D1217" s="87" t="s">
        <v>2297</v>
      </c>
      <c r="E1217" s="87" t="s">
        <v>2297</v>
      </c>
      <c r="F1217" s="87">
        <v>243.98259999999999</v>
      </c>
      <c r="G1217" s="87"/>
      <c r="H1217" s="47"/>
      <c r="I1217" s="120">
        <v>63</v>
      </c>
      <c r="J1217" s="120">
        <v>0</v>
      </c>
    </row>
    <row r="1218" spans="1:10" ht="15" customHeight="1">
      <c r="A1218" s="46" t="s">
        <v>3073</v>
      </c>
      <c r="B1218" s="46" t="s">
        <v>3074</v>
      </c>
      <c r="C1218" s="47">
        <v>48.5642</v>
      </c>
      <c r="D1218" s="87" t="s">
        <v>2300</v>
      </c>
      <c r="E1218" s="87" t="s">
        <v>2300</v>
      </c>
      <c r="F1218" s="87">
        <v>0.84179999999999988</v>
      </c>
      <c r="G1218" s="87"/>
      <c r="H1218" s="47"/>
      <c r="I1218" s="120">
        <v>81</v>
      </c>
      <c r="J1218" s="120">
        <v>0</v>
      </c>
    </row>
    <row r="1219" spans="1:10" ht="15" customHeight="1">
      <c r="A1219" s="46" t="s">
        <v>3070</v>
      </c>
      <c r="B1219" s="46" t="s">
        <v>3071</v>
      </c>
      <c r="C1219" s="47">
        <v>8.6671999999999993</v>
      </c>
      <c r="D1219" s="87" t="s">
        <v>2303</v>
      </c>
      <c r="E1219" s="87" t="s">
        <v>2303</v>
      </c>
      <c r="F1219" s="87">
        <v>186.07740000000001</v>
      </c>
      <c r="G1219" s="87"/>
      <c r="H1219" s="47"/>
      <c r="I1219" s="120">
        <v>0</v>
      </c>
      <c r="J1219" s="120">
        <v>0</v>
      </c>
    </row>
    <row r="1220" spans="1:10" ht="15" customHeight="1">
      <c r="A1220" s="46" t="s">
        <v>3067</v>
      </c>
      <c r="B1220" s="46" t="s">
        <v>3068</v>
      </c>
      <c r="C1220" s="47">
        <v>48.5642</v>
      </c>
      <c r="D1220" s="87" t="s">
        <v>2306</v>
      </c>
      <c r="E1220" s="87" t="s">
        <v>2306</v>
      </c>
      <c r="F1220" s="87">
        <v>220.04140000000001</v>
      </c>
      <c r="G1220" s="87"/>
      <c r="H1220" s="47"/>
      <c r="I1220" s="120">
        <v>0</v>
      </c>
      <c r="J1220" s="120">
        <v>0</v>
      </c>
    </row>
    <row r="1221" spans="1:10" ht="15" customHeight="1">
      <c r="A1221" s="46" t="s">
        <v>3064</v>
      </c>
      <c r="B1221" s="46" t="s">
        <v>3065</v>
      </c>
      <c r="C1221" s="47">
        <v>29.370799999999999</v>
      </c>
      <c r="D1221" s="87" t="s">
        <v>2309</v>
      </c>
      <c r="E1221" s="87" t="s">
        <v>2309</v>
      </c>
      <c r="F1221" s="87">
        <v>220.04140000000001</v>
      </c>
      <c r="G1221" s="87"/>
      <c r="H1221" s="47"/>
      <c r="I1221" s="120">
        <v>0</v>
      </c>
      <c r="J1221" s="120">
        <v>0</v>
      </c>
    </row>
    <row r="1222" spans="1:10" ht="15" customHeight="1">
      <c r="A1222" s="46" t="s">
        <v>3061</v>
      </c>
      <c r="B1222" s="46" t="s">
        <v>3062</v>
      </c>
      <c r="C1222" s="47">
        <v>2.8348</v>
      </c>
      <c r="D1222" s="87" t="s">
        <v>2312</v>
      </c>
      <c r="E1222" s="87" t="s">
        <v>2312</v>
      </c>
      <c r="F1222" s="87">
        <v>220.04140000000001</v>
      </c>
      <c r="G1222" s="87"/>
      <c r="H1222" s="47"/>
      <c r="I1222" s="120">
        <v>219</v>
      </c>
      <c r="J1222" s="120">
        <v>0</v>
      </c>
    </row>
    <row r="1223" spans="1:10" ht="15" customHeight="1">
      <c r="A1223" s="46" t="s">
        <v>3058</v>
      </c>
      <c r="B1223" s="46" t="s">
        <v>3059</v>
      </c>
      <c r="C1223" s="47">
        <v>1.673</v>
      </c>
      <c r="D1223" s="87" t="s">
        <v>2315</v>
      </c>
      <c r="E1223" s="87" t="s">
        <v>2315</v>
      </c>
      <c r="F1223" s="87">
        <v>220.04140000000001</v>
      </c>
      <c r="G1223" s="87"/>
      <c r="H1223" s="47"/>
      <c r="I1223" s="120">
        <v>52</v>
      </c>
      <c r="J1223" s="120">
        <v>0</v>
      </c>
    </row>
    <row r="1224" spans="1:10" ht="15" customHeight="1">
      <c r="A1224" s="46" t="s">
        <v>3055</v>
      </c>
      <c r="B1224" s="46" t="s">
        <v>3056</v>
      </c>
      <c r="C1224" s="47">
        <v>85.974800000000002</v>
      </c>
      <c r="D1224" s="87" t="s">
        <v>2318</v>
      </c>
      <c r="E1224" s="87" t="s">
        <v>2318</v>
      </c>
      <c r="F1224" s="87">
        <v>186.07740000000001</v>
      </c>
      <c r="G1224" s="87"/>
      <c r="H1224" s="47"/>
      <c r="I1224" s="120">
        <v>30</v>
      </c>
      <c r="J1224" s="120">
        <v>0</v>
      </c>
    </row>
    <row r="1225" spans="1:10" ht="15" customHeight="1">
      <c r="A1225" s="46" t="s">
        <v>3052</v>
      </c>
      <c r="B1225" s="46" t="s">
        <v>3053</v>
      </c>
      <c r="C1225" s="47">
        <v>12.268800000000001</v>
      </c>
      <c r="D1225" s="87" t="s">
        <v>17111</v>
      </c>
      <c r="E1225" s="87" t="s">
        <v>17111</v>
      </c>
      <c r="F1225" s="87">
        <v>5.3141760000000007</v>
      </c>
      <c r="G1225" s="87"/>
      <c r="H1225" s="47"/>
      <c r="I1225" s="120">
        <v>0</v>
      </c>
      <c r="J1225" s="120">
        <v>0</v>
      </c>
    </row>
    <row r="1226" spans="1:10" ht="15" customHeight="1">
      <c r="A1226" s="46" t="s">
        <v>3049</v>
      </c>
      <c r="B1226" s="46" t="s">
        <v>3050</v>
      </c>
      <c r="C1226" s="47">
        <v>22.957599999999999</v>
      </c>
      <c r="D1226" s="87" t="s">
        <v>35593</v>
      </c>
      <c r="E1226" s="87" t="s">
        <v>35593</v>
      </c>
      <c r="F1226" s="87">
        <v>50.60383415886993</v>
      </c>
      <c r="G1226" s="87"/>
      <c r="H1226" s="47"/>
      <c r="I1226" s="120">
        <v>9</v>
      </c>
      <c r="J1226" s="120">
        <v>0</v>
      </c>
    </row>
    <row r="1227" spans="1:10" ht="15" customHeight="1">
      <c r="A1227" s="46" t="s">
        <v>3046</v>
      </c>
      <c r="B1227" s="46" t="s">
        <v>3047</v>
      </c>
      <c r="C1227" s="47">
        <v>113.8584</v>
      </c>
      <c r="D1227" s="87" t="s">
        <v>2321</v>
      </c>
      <c r="E1227" s="87" t="s">
        <v>2321</v>
      </c>
      <c r="F1227" s="87">
        <v>102.0172</v>
      </c>
      <c r="G1227" s="87"/>
      <c r="H1227" s="47"/>
      <c r="I1227" s="120">
        <v>0</v>
      </c>
      <c r="J1227" s="120">
        <v>0</v>
      </c>
    </row>
    <row r="1228" spans="1:10" ht="15" customHeight="1">
      <c r="A1228" s="46" t="s">
        <v>3043</v>
      </c>
      <c r="B1228" s="46" t="s">
        <v>3044</v>
      </c>
      <c r="C1228" s="47">
        <v>282.36900000000003</v>
      </c>
      <c r="D1228" s="87" t="s">
        <v>2321</v>
      </c>
      <c r="E1228" s="87" t="s">
        <v>2321</v>
      </c>
      <c r="F1228" s="87">
        <v>102.0172</v>
      </c>
      <c r="G1228" s="87"/>
      <c r="H1228" s="47"/>
      <c r="I1228" s="120">
        <v>7</v>
      </c>
      <c r="J1228" s="120">
        <v>0</v>
      </c>
    </row>
    <row r="1229" spans="1:10" ht="15" customHeight="1">
      <c r="A1229" s="46" t="s">
        <v>3040</v>
      </c>
      <c r="B1229" s="46" t="s">
        <v>3041</v>
      </c>
      <c r="C1229" s="47">
        <v>116.7398</v>
      </c>
      <c r="D1229" s="87" t="s">
        <v>2324</v>
      </c>
      <c r="E1229" s="87" t="s">
        <v>2324</v>
      </c>
      <c r="F1229" s="87">
        <v>102.0172</v>
      </c>
      <c r="G1229" s="87"/>
      <c r="H1229" s="47"/>
      <c r="I1229" s="120">
        <v>20</v>
      </c>
      <c r="J1229" s="120">
        <v>0</v>
      </c>
    </row>
    <row r="1230" spans="1:10" ht="15" customHeight="1">
      <c r="A1230" s="46" t="s">
        <v>3037</v>
      </c>
      <c r="B1230" s="46" t="s">
        <v>3038</v>
      </c>
      <c r="C1230" s="47">
        <v>103.5414</v>
      </c>
      <c r="D1230" s="87" t="s">
        <v>2324</v>
      </c>
      <c r="E1230" s="87" t="s">
        <v>2324</v>
      </c>
      <c r="F1230" s="87">
        <v>102.0172</v>
      </c>
      <c r="G1230" s="87"/>
      <c r="H1230" s="47"/>
      <c r="I1230" s="120">
        <v>17</v>
      </c>
      <c r="J1230" s="120">
        <v>0</v>
      </c>
    </row>
    <row r="1231" spans="1:10" ht="15" customHeight="1">
      <c r="A1231" s="46" t="s">
        <v>3035</v>
      </c>
      <c r="B1231" s="46" t="s">
        <v>3036</v>
      </c>
      <c r="C1231" s="47">
        <v>65.898600000000002</v>
      </c>
      <c r="D1231" s="87" t="s">
        <v>2345</v>
      </c>
      <c r="E1231" s="87" t="s">
        <v>2345</v>
      </c>
      <c r="F1231" s="87">
        <v>21.37968</v>
      </c>
      <c r="G1231" s="87"/>
      <c r="H1231" s="47"/>
      <c r="I1231" s="120">
        <v>29</v>
      </c>
      <c r="J1231" s="120">
        <v>0</v>
      </c>
    </row>
    <row r="1232" spans="1:10" ht="15" customHeight="1">
      <c r="A1232" s="46" t="s">
        <v>3033</v>
      </c>
      <c r="B1232" s="46" t="s">
        <v>3034</v>
      </c>
      <c r="C1232" s="47">
        <v>97.523200000000003</v>
      </c>
      <c r="D1232" s="87" t="s">
        <v>2348</v>
      </c>
      <c r="E1232" s="87" t="s">
        <v>2348</v>
      </c>
      <c r="F1232" s="87">
        <v>1.9731599999999996</v>
      </c>
      <c r="G1232" s="87"/>
      <c r="H1232" s="47"/>
      <c r="I1232" s="120">
        <v>9</v>
      </c>
      <c r="J1232" s="120">
        <v>0</v>
      </c>
    </row>
    <row r="1233" spans="1:10" ht="15" customHeight="1">
      <c r="A1233" s="46" t="s">
        <v>3031</v>
      </c>
      <c r="B1233" s="46" t="s">
        <v>3032</v>
      </c>
      <c r="C1233" s="47">
        <v>161.91139999999999</v>
      </c>
      <c r="D1233" s="87" t="s">
        <v>35243</v>
      </c>
      <c r="E1233" s="87" t="s">
        <v>2348</v>
      </c>
      <c r="F1233" s="87">
        <v>1.7758439999999998</v>
      </c>
      <c r="G1233" s="87"/>
      <c r="H1233" s="47"/>
      <c r="I1233" s="120">
        <v>6</v>
      </c>
      <c r="J1233" s="120">
        <v>0</v>
      </c>
    </row>
    <row r="1234" spans="1:10" ht="15" customHeight="1">
      <c r="A1234" s="46" t="s">
        <v>3100</v>
      </c>
      <c r="B1234" s="46" t="s">
        <v>3101</v>
      </c>
      <c r="C1234" s="47">
        <v>73.403999999999996</v>
      </c>
      <c r="D1234" s="87" t="s">
        <v>2357</v>
      </c>
      <c r="E1234" s="87" t="s">
        <v>2357</v>
      </c>
      <c r="F1234" s="87">
        <v>54.838000000000008</v>
      </c>
      <c r="G1234" s="87"/>
      <c r="H1234" s="47"/>
      <c r="I1234" s="120">
        <v>40</v>
      </c>
      <c r="J1234" s="120">
        <v>0</v>
      </c>
    </row>
    <row r="1235" spans="1:10" ht="15" customHeight="1">
      <c r="A1235" s="46" t="s">
        <v>3097</v>
      </c>
      <c r="B1235" s="46" t="s">
        <v>3098</v>
      </c>
      <c r="C1235" s="47">
        <v>80.769800000000004</v>
      </c>
      <c r="D1235" s="87" t="s">
        <v>2360</v>
      </c>
      <c r="E1235" s="87" t="s">
        <v>2360</v>
      </c>
      <c r="F1235" s="87">
        <v>65.222399999999993</v>
      </c>
      <c r="G1235" s="87"/>
      <c r="H1235" s="47"/>
      <c r="I1235" s="120">
        <v>33</v>
      </c>
      <c r="J1235" s="120">
        <v>0</v>
      </c>
    </row>
    <row r="1236" spans="1:10" ht="15" customHeight="1">
      <c r="A1236" s="46" t="s">
        <v>3094</v>
      </c>
      <c r="B1236" s="46" t="s">
        <v>3095</v>
      </c>
      <c r="C1236" s="47">
        <v>81.350800000000007</v>
      </c>
      <c r="D1236" s="87" t="s">
        <v>2363</v>
      </c>
      <c r="E1236" s="87" t="s">
        <v>2363</v>
      </c>
      <c r="F1236" s="87">
        <v>99.916600000000017</v>
      </c>
      <c r="G1236" s="87"/>
      <c r="H1236" s="47"/>
      <c r="I1236" s="120">
        <v>5</v>
      </c>
      <c r="J1236" s="120">
        <v>0</v>
      </c>
    </row>
    <row r="1237" spans="1:10" ht="15" customHeight="1">
      <c r="A1237" s="46" t="s">
        <v>3106</v>
      </c>
      <c r="B1237" s="46" t="s">
        <v>3107</v>
      </c>
      <c r="C1237" s="47">
        <v>365.97379999999998</v>
      </c>
      <c r="D1237" s="87" t="s">
        <v>2363</v>
      </c>
      <c r="E1237" s="87" t="s">
        <v>2363</v>
      </c>
      <c r="F1237" s="87">
        <v>99.916600000000017</v>
      </c>
      <c r="G1237" s="87"/>
      <c r="H1237" s="47"/>
      <c r="I1237" s="120">
        <v>1</v>
      </c>
      <c r="J1237" s="120">
        <v>0</v>
      </c>
    </row>
    <row r="1238" spans="1:10" ht="15" customHeight="1">
      <c r="A1238" s="46" t="s">
        <v>3103</v>
      </c>
      <c r="B1238" s="46" t="s">
        <v>3104</v>
      </c>
      <c r="C1238" s="47">
        <v>142.20699999999999</v>
      </c>
      <c r="D1238" s="87" t="s">
        <v>2366</v>
      </c>
      <c r="E1238" s="87" t="s">
        <v>2366</v>
      </c>
      <c r="F1238" s="87">
        <v>99.916600000000017</v>
      </c>
      <c r="G1238" s="87"/>
      <c r="H1238" s="47"/>
      <c r="I1238" s="120">
        <v>1</v>
      </c>
      <c r="J1238" s="120">
        <v>0</v>
      </c>
    </row>
    <row r="1239" spans="1:10" ht="15" customHeight="1">
      <c r="A1239" s="46" t="s">
        <v>3280</v>
      </c>
      <c r="B1239" s="46" t="s">
        <v>3281</v>
      </c>
      <c r="C1239" s="47">
        <v>4.5254000000000003</v>
      </c>
      <c r="D1239" s="87" t="s">
        <v>2366</v>
      </c>
      <c r="E1239" s="87" t="s">
        <v>2366</v>
      </c>
      <c r="F1239" s="87">
        <v>99.916600000000017</v>
      </c>
      <c r="G1239" s="87"/>
      <c r="H1239" s="47"/>
      <c r="I1239" s="120">
        <v>0</v>
      </c>
      <c r="J1239" s="120">
        <v>0</v>
      </c>
    </row>
    <row r="1240" spans="1:10" ht="15" customHeight="1">
      <c r="A1240" s="46" t="s">
        <v>3277</v>
      </c>
      <c r="B1240" s="46" t="s">
        <v>3278</v>
      </c>
      <c r="C1240" s="47">
        <v>1.8764000000000001</v>
      </c>
      <c r="D1240" s="87" t="s">
        <v>2369</v>
      </c>
      <c r="E1240" s="87" t="s">
        <v>2369</v>
      </c>
      <c r="F1240" s="87">
        <v>99.916600000000017</v>
      </c>
      <c r="G1240" s="87"/>
      <c r="H1240" s="47"/>
      <c r="I1240" s="120">
        <v>78</v>
      </c>
      <c r="J1240" s="120">
        <v>0</v>
      </c>
    </row>
    <row r="1241" spans="1:10" ht="15" customHeight="1">
      <c r="A1241" s="46" t="s">
        <v>3274</v>
      </c>
      <c r="B1241" s="46" t="s">
        <v>3275</v>
      </c>
      <c r="C1241" s="47">
        <v>13.730399999999999</v>
      </c>
      <c r="D1241" s="87" t="s">
        <v>2369</v>
      </c>
      <c r="E1241" s="87" t="s">
        <v>2369</v>
      </c>
      <c r="F1241" s="87">
        <v>99.916600000000017</v>
      </c>
      <c r="G1241" s="87"/>
      <c r="H1241" s="47"/>
      <c r="I1241" s="120">
        <v>1</v>
      </c>
      <c r="J1241" s="120">
        <v>0</v>
      </c>
    </row>
    <row r="1242" spans="1:10" ht="15" customHeight="1">
      <c r="A1242" s="46" t="s">
        <v>3271</v>
      </c>
      <c r="B1242" s="46" t="s">
        <v>3272</v>
      </c>
      <c r="C1242" s="47">
        <v>50.255200000000002</v>
      </c>
      <c r="D1242" s="87" t="s">
        <v>2372</v>
      </c>
      <c r="E1242" s="87" t="s">
        <v>2372</v>
      </c>
      <c r="F1242" s="87">
        <v>99.916600000000017</v>
      </c>
      <c r="G1242" s="87"/>
      <c r="H1242" s="47"/>
      <c r="I1242" s="120">
        <v>68</v>
      </c>
      <c r="J1242" s="120">
        <v>0</v>
      </c>
    </row>
    <row r="1243" spans="1:10" ht="15" customHeight="1">
      <c r="A1243" s="46" t="s">
        <v>3268</v>
      </c>
      <c r="B1243" s="46" t="s">
        <v>3269</v>
      </c>
      <c r="C1243" s="47">
        <v>25.4514</v>
      </c>
      <c r="D1243" s="87" t="s">
        <v>2372</v>
      </c>
      <c r="E1243" s="87" t="s">
        <v>2372</v>
      </c>
      <c r="F1243" s="87">
        <v>99.916600000000017</v>
      </c>
      <c r="G1243" s="87"/>
      <c r="H1243" s="47"/>
      <c r="I1243" s="120">
        <v>0</v>
      </c>
      <c r="J1243" s="120">
        <v>0</v>
      </c>
    </row>
    <row r="1244" spans="1:10" ht="15" customHeight="1">
      <c r="A1244" s="46" t="s">
        <v>3265</v>
      </c>
      <c r="B1244" s="46" t="s">
        <v>3266</v>
      </c>
      <c r="C1244" s="47">
        <v>34.753799999999998</v>
      </c>
      <c r="D1244" s="87" t="s">
        <v>2375</v>
      </c>
      <c r="E1244" s="87" t="s">
        <v>2375</v>
      </c>
      <c r="F1244" s="87">
        <v>99.916600000000017</v>
      </c>
      <c r="G1244" s="87"/>
      <c r="H1244" s="47"/>
      <c r="I1244" s="120">
        <v>80</v>
      </c>
      <c r="J1244" s="120">
        <v>0</v>
      </c>
    </row>
    <row r="1245" spans="1:10" ht="15" customHeight="1">
      <c r="A1245" s="46" t="s">
        <v>3263</v>
      </c>
      <c r="B1245" s="46" t="s">
        <v>35096</v>
      </c>
      <c r="C1245" s="47">
        <v>1613.8452</v>
      </c>
      <c r="D1245" s="87" t="s">
        <v>2375</v>
      </c>
      <c r="E1245" s="87" t="s">
        <v>2375</v>
      </c>
      <c r="F1245" s="87">
        <v>99.916600000000017</v>
      </c>
      <c r="G1245" s="87"/>
      <c r="H1245" s="47"/>
      <c r="I1245" s="120">
        <v>7</v>
      </c>
      <c r="J1245" s="120">
        <v>0</v>
      </c>
    </row>
    <row r="1246" spans="1:10" ht="15" customHeight="1">
      <c r="A1246" s="46" t="s">
        <v>3260</v>
      </c>
      <c r="B1246" s="46" t="s">
        <v>3261</v>
      </c>
      <c r="C1246" s="47">
        <v>289.3098</v>
      </c>
      <c r="D1246" s="87" t="s">
        <v>2378</v>
      </c>
      <c r="E1246" s="87" t="s">
        <v>2378</v>
      </c>
      <c r="F1246" s="87">
        <v>99.916600000000017</v>
      </c>
      <c r="G1246" s="87"/>
      <c r="H1246" s="47"/>
      <c r="I1246" s="120">
        <v>76</v>
      </c>
      <c r="J1246" s="120">
        <v>0</v>
      </c>
    </row>
    <row r="1247" spans="1:10" ht="15" customHeight="1">
      <c r="A1247" s="46" t="s">
        <v>3257</v>
      </c>
      <c r="B1247" s="46" t="s">
        <v>3258</v>
      </c>
      <c r="C1247" s="47">
        <v>151.24799999999999</v>
      </c>
      <c r="D1247" s="87" t="s">
        <v>2378</v>
      </c>
      <c r="E1247" s="87" t="s">
        <v>2378</v>
      </c>
      <c r="F1247" s="87">
        <v>99.916600000000017</v>
      </c>
      <c r="G1247" s="87"/>
      <c r="H1247" s="47"/>
      <c r="I1247" s="120">
        <v>0</v>
      </c>
      <c r="J1247" s="120">
        <v>0</v>
      </c>
    </row>
    <row r="1248" spans="1:10" ht="15" customHeight="1">
      <c r="A1248" s="46" t="s">
        <v>3254</v>
      </c>
      <c r="B1248" s="46" t="s">
        <v>3255</v>
      </c>
      <c r="C1248" s="47">
        <v>220.54040000000001</v>
      </c>
      <c r="D1248" s="87" t="s">
        <v>2381</v>
      </c>
      <c r="E1248" s="87" t="s">
        <v>2381</v>
      </c>
      <c r="F1248" s="87">
        <v>13.41</v>
      </c>
      <c r="G1248" s="87"/>
      <c r="H1248" s="47"/>
      <c r="I1248" s="120">
        <v>0</v>
      </c>
      <c r="J1248" s="120">
        <v>0</v>
      </c>
    </row>
    <row r="1249" spans="1:10" ht="15" customHeight="1">
      <c r="A1249" s="46" t="s">
        <v>3251</v>
      </c>
      <c r="B1249" s="46" t="s">
        <v>3252</v>
      </c>
      <c r="C1249" s="47">
        <v>415.49340000000001</v>
      </c>
      <c r="D1249" s="87" t="s">
        <v>574</v>
      </c>
      <c r="E1249" s="87" t="s">
        <v>574</v>
      </c>
      <c r="F1249" s="87">
        <v>5.5061999999999998</v>
      </c>
      <c r="G1249" s="87"/>
      <c r="H1249" s="47"/>
      <c r="I1249" s="120">
        <v>0</v>
      </c>
      <c r="J1249" s="120">
        <v>0</v>
      </c>
    </row>
    <row r="1250" spans="1:10" ht="15" customHeight="1">
      <c r="A1250" s="46" t="s">
        <v>3249</v>
      </c>
      <c r="B1250" s="46" t="s">
        <v>3250</v>
      </c>
      <c r="C1250" s="47">
        <v>336.48340000000002</v>
      </c>
      <c r="D1250" s="87" t="s">
        <v>35248</v>
      </c>
      <c r="E1250" s="87" t="s">
        <v>574</v>
      </c>
      <c r="F1250" s="87">
        <v>5.1004799999999992</v>
      </c>
      <c r="G1250" s="87"/>
      <c r="H1250" s="47"/>
      <c r="I1250" s="120">
        <v>0</v>
      </c>
      <c r="J1250" s="120">
        <v>0</v>
      </c>
    </row>
    <row r="1251" spans="1:10" ht="15" customHeight="1">
      <c r="A1251" s="46" t="s">
        <v>3246</v>
      </c>
      <c r="B1251" s="46" t="s">
        <v>3247</v>
      </c>
      <c r="C1251" s="47">
        <v>766.45360000000005</v>
      </c>
      <c r="D1251" s="87" t="s">
        <v>2386</v>
      </c>
      <c r="E1251" s="87" t="s">
        <v>2386</v>
      </c>
      <c r="F1251" s="87">
        <v>30.362200000000001</v>
      </c>
      <c r="G1251" s="87"/>
      <c r="H1251" s="47"/>
      <c r="I1251" s="120">
        <v>0</v>
      </c>
      <c r="J1251" s="120">
        <v>0</v>
      </c>
    </row>
    <row r="1252" spans="1:10" ht="15" customHeight="1">
      <c r="A1252" s="46" t="s">
        <v>3243</v>
      </c>
      <c r="B1252" s="46" t="s">
        <v>3244</v>
      </c>
      <c r="C1252" s="47">
        <v>1264.3846000000001</v>
      </c>
      <c r="D1252" s="87" t="s">
        <v>2392</v>
      </c>
      <c r="E1252" s="87" t="s">
        <v>2392</v>
      </c>
      <c r="F1252" s="87">
        <v>75.410999999999987</v>
      </c>
      <c r="G1252" s="87"/>
      <c r="H1252" s="47"/>
      <c r="I1252" s="120">
        <v>0</v>
      </c>
      <c r="J1252" s="120">
        <v>0</v>
      </c>
    </row>
    <row r="1253" spans="1:10" ht="15" customHeight="1">
      <c r="A1253" s="46" t="s">
        <v>3240</v>
      </c>
      <c r="B1253" s="46" t="s">
        <v>3241</v>
      </c>
      <c r="C1253" s="47">
        <v>1925.9772</v>
      </c>
      <c r="D1253" s="87" t="s">
        <v>2394</v>
      </c>
      <c r="E1253" s="87" t="s">
        <v>2392</v>
      </c>
      <c r="F1253" s="87">
        <v>67.869900000000001</v>
      </c>
      <c r="G1253" s="87"/>
      <c r="H1253" s="47"/>
      <c r="I1253" s="120">
        <v>5</v>
      </c>
      <c r="J1253" s="120">
        <v>0</v>
      </c>
    </row>
    <row r="1254" spans="1:10" ht="15" customHeight="1">
      <c r="A1254" s="46" t="s">
        <v>3237</v>
      </c>
      <c r="B1254" s="46" t="s">
        <v>3238</v>
      </c>
      <c r="C1254" s="47">
        <v>2303.125</v>
      </c>
      <c r="D1254" s="87" t="s">
        <v>2397</v>
      </c>
      <c r="E1254" s="87" t="s">
        <v>2392</v>
      </c>
      <c r="F1254" s="87">
        <v>64.297799999999995</v>
      </c>
      <c r="G1254" s="87"/>
      <c r="H1254" s="47"/>
      <c r="I1254" s="120">
        <v>38</v>
      </c>
      <c r="J1254" s="120">
        <v>0</v>
      </c>
    </row>
    <row r="1255" spans="1:10" ht="15" customHeight="1">
      <c r="A1255" s="46" t="s">
        <v>3234</v>
      </c>
      <c r="B1255" s="46" t="s">
        <v>3235</v>
      </c>
      <c r="C1255" s="47">
        <v>196.37559999999999</v>
      </c>
      <c r="D1255" s="87" t="s">
        <v>2400</v>
      </c>
      <c r="E1255" s="87" t="s">
        <v>2392</v>
      </c>
      <c r="F1255" s="87">
        <v>71.441999999999993</v>
      </c>
      <c r="G1255" s="87"/>
      <c r="H1255" s="47"/>
      <c r="I1255" s="120">
        <v>0</v>
      </c>
      <c r="J1255" s="120">
        <v>0</v>
      </c>
    </row>
    <row r="1256" spans="1:10" ht="15" customHeight="1">
      <c r="A1256" s="46" t="s">
        <v>3231</v>
      </c>
      <c r="B1256" s="46" t="s">
        <v>3232</v>
      </c>
      <c r="C1256" s="47">
        <v>539.19420000000002</v>
      </c>
      <c r="D1256" s="87" t="s">
        <v>35497</v>
      </c>
      <c r="E1256" s="87" t="s">
        <v>35497</v>
      </c>
      <c r="F1256" s="87">
        <v>16.2118</v>
      </c>
      <c r="G1256" s="87"/>
      <c r="H1256" s="47"/>
      <c r="I1256" s="120">
        <v>0</v>
      </c>
      <c r="J1256" s="120">
        <v>0</v>
      </c>
    </row>
    <row r="1257" spans="1:10" ht="15" customHeight="1">
      <c r="A1257" s="46" t="s">
        <v>3228</v>
      </c>
      <c r="B1257" s="46" t="s">
        <v>3229</v>
      </c>
      <c r="C1257" s="47">
        <v>737.76700000000005</v>
      </c>
      <c r="D1257" s="87" t="s">
        <v>17182</v>
      </c>
      <c r="E1257" s="87" t="s">
        <v>17182</v>
      </c>
      <c r="F1257" s="87">
        <v>0.78724800000000017</v>
      </c>
      <c r="G1257" s="87"/>
      <c r="H1257" s="47"/>
      <c r="I1257" s="120">
        <v>0</v>
      </c>
      <c r="J1257" s="120">
        <v>0</v>
      </c>
    </row>
    <row r="1258" spans="1:10" ht="15" customHeight="1">
      <c r="A1258" s="46" t="s">
        <v>3226</v>
      </c>
      <c r="B1258" s="46" t="s">
        <v>32052</v>
      </c>
      <c r="C1258" s="47">
        <v>1306.1178</v>
      </c>
      <c r="D1258" s="87" t="s">
        <v>2403</v>
      </c>
      <c r="E1258" s="87" t="s">
        <v>2403</v>
      </c>
      <c r="F1258" s="87">
        <v>19.533000000000001</v>
      </c>
      <c r="G1258" s="87"/>
      <c r="H1258" s="47"/>
      <c r="I1258" s="120">
        <v>37</v>
      </c>
      <c r="J1258" s="120">
        <v>0</v>
      </c>
    </row>
    <row r="1259" spans="1:10" ht="15" customHeight="1">
      <c r="A1259" s="46" t="s">
        <v>3223</v>
      </c>
      <c r="B1259" s="46" t="s">
        <v>3224</v>
      </c>
      <c r="C1259" s="47">
        <v>33.251399999999997</v>
      </c>
      <c r="D1259" s="87" t="s">
        <v>2406</v>
      </c>
      <c r="E1259" s="87" t="s">
        <v>2406</v>
      </c>
      <c r="F1259" s="87">
        <v>21.6584</v>
      </c>
      <c r="G1259" s="87"/>
      <c r="H1259" s="47"/>
      <c r="I1259" s="120">
        <v>69</v>
      </c>
      <c r="J1259" s="120">
        <v>0</v>
      </c>
    </row>
    <row r="1260" spans="1:10" ht="15" customHeight="1">
      <c r="A1260" s="46" t="s">
        <v>3221</v>
      </c>
      <c r="B1260" s="46" t="s">
        <v>3222</v>
      </c>
      <c r="C1260" s="47">
        <v>47.190800000000003</v>
      </c>
      <c r="D1260" s="87" t="s">
        <v>2409</v>
      </c>
      <c r="E1260" s="87" t="s">
        <v>2409</v>
      </c>
      <c r="F1260" s="87">
        <v>20.1706</v>
      </c>
      <c r="G1260" s="87"/>
      <c r="H1260" s="47"/>
      <c r="I1260" s="120">
        <v>91</v>
      </c>
      <c r="J1260" s="120">
        <v>0</v>
      </c>
    </row>
    <row r="1261" spans="1:10" ht="15" customHeight="1">
      <c r="A1261" s="46" t="s">
        <v>3219</v>
      </c>
      <c r="B1261" s="46" t="s">
        <v>32059</v>
      </c>
      <c r="C1261" s="47">
        <v>106.7248</v>
      </c>
      <c r="D1261" s="87" t="s">
        <v>2412</v>
      </c>
      <c r="E1261" s="87" t="s">
        <v>2412</v>
      </c>
      <c r="F1261" s="87">
        <v>23.581400000000002</v>
      </c>
      <c r="G1261" s="87"/>
      <c r="H1261" s="47"/>
      <c r="I1261" s="120">
        <v>263</v>
      </c>
      <c r="J1261" s="120">
        <v>0</v>
      </c>
    </row>
    <row r="1262" spans="1:10" ht="15" customHeight="1">
      <c r="A1262" s="46" t="s">
        <v>3218</v>
      </c>
      <c r="B1262" s="46" t="s">
        <v>32056</v>
      </c>
      <c r="C1262" s="47">
        <v>139.1746</v>
      </c>
      <c r="D1262" s="87" t="s">
        <v>2415</v>
      </c>
      <c r="E1262" s="87" t="s">
        <v>2415</v>
      </c>
      <c r="F1262" s="87">
        <v>29.944800000000001</v>
      </c>
      <c r="G1262" s="87"/>
      <c r="H1262" s="47"/>
      <c r="I1262" s="120">
        <v>156</v>
      </c>
      <c r="J1262" s="120">
        <v>0</v>
      </c>
    </row>
    <row r="1263" spans="1:10" ht="15" customHeight="1">
      <c r="A1263" s="46" t="s">
        <v>3215</v>
      </c>
      <c r="B1263" s="46" t="s">
        <v>3216</v>
      </c>
      <c r="C1263" s="47">
        <v>147.5488</v>
      </c>
      <c r="D1263" s="87" t="s">
        <v>2418</v>
      </c>
      <c r="E1263" s="87" t="s">
        <v>2418</v>
      </c>
      <c r="F1263" s="87">
        <v>0.63739999999999997</v>
      </c>
      <c r="G1263" s="87"/>
      <c r="H1263" s="47"/>
      <c r="I1263" s="120">
        <v>30</v>
      </c>
      <c r="J1263" s="120">
        <v>0</v>
      </c>
    </row>
    <row r="1264" spans="1:10" ht="15" customHeight="1">
      <c r="A1264" s="46" t="s">
        <v>3213</v>
      </c>
      <c r="B1264" s="46" t="s">
        <v>3214</v>
      </c>
      <c r="C1264" s="47">
        <v>110.373</v>
      </c>
      <c r="D1264" s="87" t="s">
        <v>2421</v>
      </c>
      <c r="E1264" s="87" t="s">
        <v>2421</v>
      </c>
      <c r="F1264" s="87">
        <v>0.57940000000000003</v>
      </c>
      <c r="G1264" s="87"/>
      <c r="H1264" s="47"/>
      <c r="I1264" s="120">
        <v>0</v>
      </c>
      <c r="J1264" s="120">
        <v>0</v>
      </c>
    </row>
    <row r="1265" spans="1:10" ht="15" customHeight="1">
      <c r="A1265" s="46" t="s">
        <v>3211</v>
      </c>
      <c r="B1265" s="46" t="s">
        <v>32058</v>
      </c>
      <c r="C1265" s="47">
        <v>44.195599999999999</v>
      </c>
      <c r="D1265" s="87" t="s">
        <v>2424</v>
      </c>
      <c r="E1265" s="87" t="s">
        <v>2424</v>
      </c>
      <c r="F1265" s="87">
        <v>0.71599999999999997</v>
      </c>
      <c r="G1265" s="87"/>
      <c r="H1265" s="47"/>
      <c r="I1265" s="120">
        <v>241</v>
      </c>
      <c r="J1265" s="120">
        <v>0</v>
      </c>
    </row>
    <row r="1266" spans="1:10" ht="15" customHeight="1">
      <c r="A1266" s="46" t="s">
        <v>3209</v>
      </c>
      <c r="B1266" s="46" t="s">
        <v>35097</v>
      </c>
      <c r="C1266" s="47">
        <v>63.435400000000001</v>
      </c>
      <c r="D1266" s="87" t="s">
        <v>2427</v>
      </c>
      <c r="E1266" s="87" t="s">
        <v>2427</v>
      </c>
      <c r="F1266" s="87">
        <v>0.67819999999999991</v>
      </c>
      <c r="G1266" s="87"/>
      <c r="H1266" s="47"/>
      <c r="I1266" s="120">
        <v>300</v>
      </c>
      <c r="J1266" s="120">
        <v>0</v>
      </c>
    </row>
    <row r="1267" spans="1:10" ht="15" customHeight="1">
      <c r="A1267" s="46" t="s">
        <v>3206</v>
      </c>
      <c r="B1267" s="46" t="s">
        <v>3207</v>
      </c>
      <c r="C1267" s="47">
        <v>5.7615999999999996</v>
      </c>
      <c r="D1267" s="87" t="s">
        <v>2430</v>
      </c>
      <c r="E1267" s="87" t="s">
        <v>2430</v>
      </c>
      <c r="F1267" s="87">
        <v>0.8223999999999998</v>
      </c>
      <c r="G1267" s="87"/>
      <c r="H1267" s="47"/>
      <c r="I1267" s="120">
        <v>204</v>
      </c>
      <c r="J1267" s="120">
        <v>0</v>
      </c>
    </row>
    <row r="1268" spans="1:10" ht="15" customHeight="1">
      <c r="A1268" s="46" t="s">
        <v>3203</v>
      </c>
      <c r="B1268" s="46" t="s">
        <v>3204</v>
      </c>
      <c r="C1268" s="47">
        <v>10.220599999999999</v>
      </c>
      <c r="D1268" s="87" t="s">
        <v>2433</v>
      </c>
      <c r="E1268" s="87" t="s">
        <v>2433</v>
      </c>
      <c r="F1268" s="87">
        <v>0.61739999999999995</v>
      </c>
      <c r="G1268" s="87"/>
      <c r="H1268" s="47"/>
      <c r="I1268" s="120">
        <v>119</v>
      </c>
      <c r="J1268" s="120">
        <v>0</v>
      </c>
    </row>
    <row r="1269" spans="1:10" ht="15" customHeight="1">
      <c r="A1269" s="46" t="s">
        <v>3200</v>
      </c>
      <c r="B1269" s="46" t="s">
        <v>3201</v>
      </c>
      <c r="C1269" s="47">
        <v>13.5098</v>
      </c>
      <c r="D1269" s="87" t="s">
        <v>2436</v>
      </c>
      <c r="E1269" s="87" t="s">
        <v>2436</v>
      </c>
      <c r="F1269" s="87">
        <v>84.206304000000003</v>
      </c>
      <c r="G1269" s="87"/>
      <c r="H1269" s="47"/>
      <c r="I1269" s="120">
        <v>44</v>
      </c>
      <c r="J1269" s="120">
        <v>0</v>
      </c>
    </row>
    <row r="1270" spans="1:10" ht="15" customHeight="1">
      <c r="A1270" s="46" t="s">
        <v>3197</v>
      </c>
      <c r="B1270" s="46" t="s">
        <v>3198</v>
      </c>
      <c r="C1270" s="47">
        <v>3.5581999999999998</v>
      </c>
      <c r="D1270" s="87" t="s">
        <v>2439</v>
      </c>
      <c r="E1270" s="87" t="s">
        <v>2439</v>
      </c>
      <c r="F1270" s="87">
        <v>122.96719999999999</v>
      </c>
      <c r="G1270" s="87"/>
      <c r="H1270" s="47"/>
      <c r="I1270" s="120">
        <v>0</v>
      </c>
      <c r="J1270" s="120">
        <v>0</v>
      </c>
    </row>
    <row r="1271" spans="1:10" ht="15" customHeight="1">
      <c r="A1271" s="46" t="s">
        <v>3194</v>
      </c>
      <c r="B1271" s="46" t="s">
        <v>3195</v>
      </c>
      <c r="C1271" s="47">
        <v>5.298</v>
      </c>
      <c r="D1271" s="87" t="s">
        <v>14013</v>
      </c>
      <c r="E1271" s="87" t="s">
        <v>14013</v>
      </c>
      <c r="F1271" s="87">
        <v>122.96719999999999</v>
      </c>
      <c r="G1271" s="87"/>
      <c r="H1271" s="47"/>
      <c r="I1271" s="120">
        <v>0</v>
      </c>
      <c r="J1271" s="120">
        <v>0</v>
      </c>
    </row>
    <row r="1272" spans="1:10" ht="15" customHeight="1">
      <c r="A1272" s="46" t="s">
        <v>3191</v>
      </c>
      <c r="B1272" s="46" t="s">
        <v>3192</v>
      </c>
      <c r="C1272" s="47">
        <v>8.9844000000000008</v>
      </c>
      <c r="D1272" s="87" t="s">
        <v>2444</v>
      </c>
      <c r="E1272" s="87" t="s">
        <v>2444</v>
      </c>
      <c r="F1272" s="87">
        <v>126.43360000000001</v>
      </c>
      <c r="G1272" s="87"/>
      <c r="H1272" s="47"/>
      <c r="I1272" s="120">
        <v>0</v>
      </c>
      <c r="J1272" s="120">
        <v>0</v>
      </c>
    </row>
    <row r="1273" spans="1:10" ht="15" customHeight="1">
      <c r="A1273" s="46" t="s">
        <v>3188</v>
      </c>
      <c r="B1273" s="46" t="s">
        <v>3189</v>
      </c>
      <c r="C1273" s="47">
        <v>13.360799999999999</v>
      </c>
      <c r="D1273" s="87" t="s">
        <v>2447</v>
      </c>
      <c r="E1273" s="87" t="s">
        <v>2447</v>
      </c>
      <c r="F1273" s="87">
        <v>143.38579999999999</v>
      </c>
      <c r="G1273" s="87"/>
      <c r="H1273" s="47"/>
      <c r="I1273" s="120">
        <v>27</v>
      </c>
      <c r="J1273" s="120">
        <v>0</v>
      </c>
    </row>
    <row r="1274" spans="1:10" ht="15" customHeight="1">
      <c r="A1274" s="46" t="s">
        <v>3185</v>
      </c>
      <c r="B1274" s="46" t="s">
        <v>3186</v>
      </c>
      <c r="C1274" s="47">
        <v>8.4814000000000007</v>
      </c>
      <c r="D1274" s="87" t="s">
        <v>2450</v>
      </c>
      <c r="E1274" s="87" t="s">
        <v>2450</v>
      </c>
      <c r="F1274" s="87">
        <v>151.53300000000002</v>
      </c>
      <c r="G1274" s="87"/>
      <c r="H1274" s="47"/>
      <c r="I1274" s="120">
        <v>185</v>
      </c>
      <c r="J1274" s="120">
        <v>0</v>
      </c>
    </row>
    <row r="1275" spans="1:10" ht="15" customHeight="1">
      <c r="A1275" s="46" t="s">
        <v>3182</v>
      </c>
      <c r="B1275" s="46" t="s">
        <v>3183</v>
      </c>
      <c r="C1275" s="47">
        <v>8.6292000000000009</v>
      </c>
      <c r="D1275" s="87" t="s">
        <v>2480</v>
      </c>
      <c r="E1275" s="87" t="s">
        <v>2480</v>
      </c>
      <c r="F1275" s="87">
        <v>293.94080000000008</v>
      </c>
      <c r="G1275" s="87"/>
      <c r="H1275" s="47"/>
      <c r="I1275" s="120">
        <v>78</v>
      </c>
      <c r="J1275" s="120">
        <v>0</v>
      </c>
    </row>
    <row r="1276" spans="1:10" ht="15" customHeight="1">
      <c r="A1276" s="46" t="s">
        <v>3181</v>
      </c>
      <c r="B1276" s="46" t="s">
        <v>32047</v>
      </c>
      <c r="C1276" s="47">
        <v>10.5366</v>
      </c>
      <c r="D1276" s="87" t="s">
        <v>2483</v>
      </c>
      <c r="E1276" s="87" t="s">
        <v>2483</v>
      </c>
      <c r="F1276" s="87">
        <v>9.7134000000000018</v>
      </c>
      <c r="G1276" s="87"/>
      <c r="H1276" s="47"/>
      <c r="I1276" s="120">
        <v>16</v>
      </c>
      <c r="J1276" s="120">
        <v>0</v>
      </c>
    </row>
    <row r="1277" spans="1:10" ht="15" customHeight="1">
      <c r="A1277" s="46" t="s">
        <v>3180</v>
      </c>
      <c r="B1277" s="46" t="s">
        <v>32049</v>
      </c>
      <c r="C1277" s="47">
        <v>11.281000000000001</v>
      </c>
      <c r="D1277" s="87" t="s">
        <v>26651</v>
      </c>
      <c r="E1277" s="87" t="s">
        <v>26651</v>
      </c>
      <c r="F1277" s="87">
        <v>8.8179840000000009</v>
      </c>
      <c r="G1277" s="87"/>
      <c r="H1277" s="47"/>
      <c r="I1277" s="120">
        <v>30</v>
      </c>
      <c r="J1277" s="120">
        <v>0</v>
      </c>
    </row>
    <row r="1278" spans="1:10" ht="15" customHeight="1">
      <c r="A1278" s="46" t="s">
        <v>3179</v>
      </c>
      <c r="B1278" s="46" t="s">
        <v>32050</v>
      </c>
      <c r="C1278" s="47">
        <v>15.942600000000001</v>
      </c>
      <c r="D1278" s="87" t="s">
        <v>2486</v>
      </c>
      <c r="E1278" s="87" t="s">
        <v>2486</v>
      </c>
      <c r="F1278" s="87">
        <v>292.779</v>
      </c>
      <c r="G1278" s="87"/>
      <c r="H1278" s="47"/>
      <c r="I1278" s="120">
        <v>17</v>
      </c>
      <c r="J1278" s="120">
        <v>0</v>
      </c>
    </row>
    <row r="1279" spans="1:10" ht="15" customHeight="1">
      <c r="A1279" s="46" t="s">
        <v>3176</v>
      </c>
      <c r="B1279" s="46" t="s">
        <v>3177</v>
      </c>
      <c r="C1279" s="47">
        <v>6.4131999999999998</v>
      </c>
      <c r="D1279" s="87" t="s">
        <v>2486</v>
      </c>
      <c r="E1279" s="87" t="s">
        <v>2486</v>
      </c>
      <c r="F1279" s="87">
        <v>292.779</v>
      </c>
      <c r="G1279" s="87"/>
      <c r="H1279" s="47"/>
      <c r="I1279" s="120">
        <v>310</v>
      </c>
      <c r="J1279" s="120">
        <v>0</v>
      </c>
    </row>
    <row r="1280" spans="1:10" ht="15" customHeight="1">
      <c r="A1280" s="46" t="s">
        <v>3174</v>
      </c>
      <c r="B1280" s="46" t="s">
        <v>3175</v>
      </c>
      <c r="C1280" s="47">
        <v>41.456000000000003</v>
      </c>
      <c r="D1280" s="87" t="s">
        <v>2486</v>
      </c>
      <c r="E1280" s="87" t="s">
        <v>2486</v>
      </c>
      <c r="F1280" s="87">
        <v>292.779</v>
      </c>
      <c r="G1280" s="87"/>
      <c r="H1280" s="47"/>
      <c r="I1280" s="120">
        <v>69</v>
      </c>
      <c r="J1280" s="120">
        <v>0</v>
      </c>
    </row>
    <row r="1281" spans="1:10" ht="15" customHeight="1">
      <c r="A1281" s="46" t="s">
        <v>3172</v>
      </c>
      <c r="B1281" s="46" t="s">
        <v>3173</v>
      </c>
      <c r="C1281" s="47">
        <v>47.965600000000002</v>
      </c>
      <c r="D1281" s="87" t="s">
        <v>2493</v>
      </c>
      <c r="E1281" s="87" t="s">
        <v>2493</v>
      </c>
      <c r="F1281" s="87">
        <v>4.3013999999999992</v>
      </c>
      <c r="G1281" s="87"/>
      <c r="H1281" s="47"/>
      <c r="I1281" s="120">
        <v>79</v>
      </c>
      <c r="J1281" s="120">
        <v>0</v>
      </c>
    </row>
    <row r="1282" spans="1:10" ht="15" customHeight="1">
      <c r="A1282" s="46" t="s">
        <v>3170</v>
      </c>
      <c r="B1282" s="46" t="s">
        <v>3171</v>
      </c>
      <c r="C1282" s="47">
        <v>14.287599999999999</v>
      </c>
      <c r="D1282" s="87" t="s">
        <v>2496</v>
      </c>
      <c r="E1282" s="87" t="s">
        <v>2496</v>
      </c>
      <c r="F1282" s="87">
        <v>1.4117999999999995</v>
      </c>
      <c r="G1282" s="87"/>
      <c r="H1282" s="47"/>
      <c r="I1282" s="120">
        <v>240</v>
      </c>
      <c r="J1282" s="120">
        <v>0</v>
      </c>
    </row>
    <row r="1283" spans="1:10" ht="15" customHeight="1">
      <c r="A1283" s="46" t="s">
        <v>3168</v>
      </c>
      <c r="B1283" s="46" t="s">
        <v>32060</v>
      </c>
      <c r="C1283" s="47">
        <v>16.384</v>
      </c>
      <c r="D1283" s="87" t="s">
        <v>2499</v>
      </c>
      <c r="E1283" s="87" t="s">
        <v>2499</v>
      </c>
      <c r="F1283" s="87">
        <v>2.2498</v>
      </c>
      <c r="G1283" s="87"/>
      <c r="H1283" s="47"/>
      <c r="I1283" s="120">
        <v>379</v>
      </c>
      <c r="J1283" s="120">
        <v>0</v>
      </c>
    </row>
    <row r="1284" spans="1:10" ht="15" customHeight="1">
      <c r="A1284" s="46" t="s">
        <v>3167</v>
      </c>
      <c r="B1284" s="46" t="s">
        <v>32054</v>
      </c>
      <c r="C1284" s="47">
        <v>8.9640000000000004</v>
      </c>
      <c r="D1284" s="87" t="s">
        <v>2502</v>
      </c>
      <c r="E1284" s="87" t="s">
        <v>2502</v>
      </c>
      <c r="F1284" s="87">
        <v>13.116599999999998</v>
      </c>
      <c r="G1284" s="87"/>
      <c r="H1284" s="47"/>
      <c r="I1284" s="120">
        <v>120</v>
      </c>
      <c r="J1284" s="120">
        <v>0</v>
      </c>
    </row>
    <row r="1285" spans="1:10" ht="15" customHeight="1">
      <c r="A1285" s="46" t="s">
        <v>3166</v>
      </c>
      <c r="B1285" s="46" t="s">
        <v>32051</v>
      </c>
      <c r="C1285" s="47">
        <v>82.029799999999994</v>
      </c>
      <c r="D1285" s="87" t="s">
        <v>2505</v>
      </c>
      <c r="E1285" s="87" t="s">
        <v>2505</v>
      </c>
      <c r="F1285" s="87">
        <v>7.9699999999999989</v>
      </c>
      <c r="G1285" s="87"/>
      <c r="H1285" s="47"/>
      <c r="I1285" s="120">
        <v>30</v>
      </c>
      <c r="J1285" s="120">
        <v>0</v>
      </c>
    </row>
    <row r="1286" spans="1:10" ht="15" customHeight="1">
      <c r="A1286" s="46" t="s">
        <v>3164</v>
      </c>
      <c r="B1286" s="46" t="s">
        <v>3165</v>
      </c>
      <c r="C1286" s="47">
        <v>4.6062000000000003</v>
      </c>
      <c r="D1286" s="87" t="s">
        <v>2508</v>
      </c>
      <c r="E1286" s="87" t="s">
        <v>2508</v>
      </c>
      <c r="F1286" s="87">
        <v>8.3496000000000006</v>
      </c>
      <c r="G1286" s="87"/>
      <c r="H1286" s="47"/>
      <c r="I1286" s="120">
        <v>238</v>
      </c>
      <c r="J1286" s="120">
        <v>0</v>
      </c>
    </row>
    <row r="1287" spans="1:10" ht="15" customHeight="1">
      <c r="A1287" s="46" t="s">
        <v>3161</v>
      </c>
      <c r="B1287" s="46" t="s">
        <v>3162</v>
      </c>
      <c r="C1287" s="47">
        <v>18.9376</v>
      </c>
      <c r="D1287" s="87" t="s">
        <v>2509</v>
      </c>
      <c r="E1287" s="87" t="s">
        <v>2509</v>
      </c>
      <c r="F1287" s="87">
        <v>18.791199999999996</v>
      </c>
      <c r="G1287" s="87"/>
      <c r="H1287" s="47"/>
      <c r="I1287" s="120">
        <v>287</v>
      </c>
      <c r="J1287" s="120">
        <v>0</v>
      </c>
    </row>
    <row r="1288" spans="1:10" ht="15" customHeight="1">
      <c r="A1288" s="46" t="s">
        <v>3159</v>
      </c>
      <c r="B1288" s="46" t="s">
        <v>3160</v>
      </c>
      <c r="C1288" s="47">
        <v>5.5716000000000001</v>
      </c>
      <c r="D1288" s="87" t="s">
        <v>2512</v>
      </c>
      <c r="E1288" s="87" t="s">
        <v>2512</v>
      </c>
      <c r="F1288" s="87">
        <v>11.928599999999999</v>
      </c>
      <c r="G1288" s="87"/>
      <c r="H1288" s="47"/>
      <c r="I1288" s="120">
        <v>429</v>
      </c>
      <c r="J1288" s="120">
        <v>0</v>
      </c>
    </row>
    <row r="1289" spans="1:10" ht="15" customHeight="1">
      <c r="A1289" s="46" t="s">
        <v>3157</v>
      </c>
      <c r="B1289" s="46" t="s">
        <v>3158</v>
      </c>
      <c r="C1289" s="47">
        <v>11.115600000000001</v>
      </c>
      <c r="D1289" s="87" t="s">
        <v>2515</v>
      </c>
      <c r="E1289" s="87" t="s">
        <v>2515</v>
      </c>
      <c r="F1289" s="87">
        <v>11.284599999999998</v>
      </c>
      <c r="G1289" s="87"/>
      <c r="H1289" s="47"/>
      <c r="I1289" s="120">
        <v>48</v>
      </c>
      <c r="J1289" s="120">
        <v>0</v>
      </c>
    </row>
    <row r="1290" spans="1:10" ht="15" customHeight="1">
      <c r="A1290" s="46" t="s">
        <v>3155</v>
      </c>
      <c r="B1290" s="46" t="s">
        <v>3156</v>
      </c>
      <c r="C1290" s="47">
        <v>8.4103999999999992</v>
      </c>
      <c r="D1290" s="87" t="s">
        <v>2518</v>
      </c>
      <c r="E1290" s="87" t="s">
        <v>2518</v>
      </c>
      <c r="F1290" s="87">
        <v>24.475000000000001</v>
      </c>
      <c r="G1290" s="87"/>
      <c r="H1290" s="47"/>
      <c r="I1290" s="120">
        <v>1</v>
      </c>
      <c r="J1290" s="120">
        <v>0</v>
      </c>
    </row>
    <row r="1291" spans="1:10" ht="15" customHeight="1">
      <c r="A1291" s="46" t="s">
        <v>3152</v>
      </c>
      <c r="B1291" s="46" t="s">
        <v>3153</v>
      </c>
      <c r="C1291" s="47">
        <v>98.266800000000003</v>
      </c>
      <c r="D1291" s="87" t="s">
        <v>2520</v>
      </c>
      <c r="E1291" s="87" t="s">
        <v>2520</v>
      </c>
      <c r="F1291" s="87">
        <v>15.940200000000001</v>
      </c>
      <c r="G1291" s="87"/>
      <c r="H1291" s="47"/>
      <c r="I1291" s="120">
        <v>23</v>
      </c>
      <c r="J1291" s="120">
        <v>0</v>
      </c>
    </row>
    <row r="1292" spans="1:10" ht="15" customHeight="1">
      <c r="A1292" s="46" t="s">
        <v>3150</v>
      </c>
      <c r="B1292" s="46" t="s">
        <v>3151</v>
      </c>
      <c r="C1292" s="47">
        <v>119.2726</v>
      </c>
      <c r="D1292" s="87" t="s">
        <v>2523</v>
      </c>
      <c r="E1292" s="87" t="s">
        <v>2523</v>
      </c>
      <c r="F1292" s="87">
        <v>14.219799999999999</v>
      </c>
      <c r="G1292" s="87"/>
      <c r="H1292" s="47"/>
      <c r="I1292" s="120">
        <v>56</v>
      </c>
      <c r="J1292" s="120">
        <v>0</v>
      </c>
    </row>
    <row r="1293" spans="1:10" ht="15" customHeight="1">
      <c r="A1293" s="46" t="s">
        <v>3147</v>
      </c>
      <c r="B1293" s="46" t="s">
        <v>3148</v>
      </c>
      <c r="C1293" s="47">
        <v>137.97800000000001</v>
      </c>
      <c r="D1293" s="87" t="s">
        <v>15625</v>
      </c>
      <c r="E1293" s="87" t="s">
        <v>15625</v>
      </c>
      <c r="F1293" s="87">
        <v>1.0886400000000001</v>
      </c>
      <c r="G1293" s="87"/>
      <c r="H1293" s="47"/>
      <c r="I1293" s="120">
        <v>40</v>
      </c>
      <c r="J1293" s="120">
        <v>0</v>
      </c>
    </row>
    <row r="1294" spans="1:10" ht="15" customHeight="1">
      <c r="A1294" s="46" t="s">
        <v>3145</v>
      </c>
      <c r="B1294" s="46" t="s">
        <v>3146</v>
      </c>
      <c r="C1294" s="47">
        <v>117.194</v>
      </c>
      <c r="D1294" s="87" t="s">
        <v>2526</v>
      </c>
      <c r="E1294" s="87" t="s">
        <v>2526</v>
      </c>
      <c r="F1294" s="87">
        <v>30.539400000000001</v>
      </c>
      <c r="G1294" s="87"/>
      <c r="H1294" s="47"/>
      <c r="I1294" s="120">
        <v>3</v>
      </c>
      <c r="J1294" s="120">
        <v>0</v>
      </c>
    </row>
    <row r="1295" spans="1:10" ht="15" customHeight="1">
      <c r="A1295" s="46" t="s">
        <v>3143</v>
      </c>
      <c r="B1295" s="46" t="s">
        <v>32055</v>
      </c>
      <c r="C1295" s="47">
        <v>19.0868</v>
      </c>
      <c r="D1295" s="87" t="s">
        <v>35318</v>
      </c>
      <c r="E1295" s="87" t="s">
        <v>35318</v>
      </c>
      <c r="F1295" s="87">
        <v>96.147177777777785</v>
      </c>
      <c r="G1295" s="87"/>
      <c r="H1295" s="47"/>
      <c r="I1295" s="120">
        <v>0</v>
      </c>
      <c r="J1295" s="120">
        <v>0</v>
      </c>
    </row>
    <row r="1296" spans="1:10" ht="15" customHeight="1">
      <c r="A1296" s="46" t="s">
        <v>3142</v>
      </c>
      <c r="B1296" s="46" t="s">
        <v>2664</v>
      </c>
      <c r="C1296" s="47">
        <v>37.570999999999998</v>
      </c>
      <c r="D1296" s="87" t="s">
        <v>35319</v>
      </c>
      <c r="E1296" s="87" t="s">
        <v>35319</v>
      </c>
      <c r="F1296" s="87">
        <v>96.147177777777785</v>
      </c>
      <c r="G1296" s="87"/>
      <c r="H1296" s="47"/>
      <c r="I1296" s="120">
        <v>0</v>
      </c>
      <c r="J1296" s="120">
        <v>0</v>
      </c>
    </row>
    <row r="1297" spans="1:10" ht="15" customHeight="1">
      <c r="A1297" s="46" t="s">
        <v>3134</v>
      </c>
      <c r="B1297" s="46" t="s">
        <v>3135</v>
      </c>
      <c r="C1297" s="47">
        <v>393.56259999999997</v>
      </c>
      <c r="D1297" s="87" t="s">
        <v>35320</v>
      </c>
      <c r="E1297" s="87" t="s">
        <v>35320</v>
      </c>
      <c r="F1297" s="87">
        <v>96.147177777777785</v>
      </c>
      <c r="G1297" s="87"/>
      <c r="H1297" s="47"/>
      <c r="I1297" s="120">
        <v>39</v>
      </c>
      <c r="J1297" s="120">
        <v>0</v>
      </c>
    </row>
    <row r="1298" spans="1:10" ht="15" customHeight="1">
      <c r="A1298" s="46" t="s">
        <v>3132</v>
      </c>
      <c r="B1298" s="46" t="s">
        <v>3133</v>
      </c>
      <c r="C1298" s="47">
        <v>268.05540000000002</v>
      </c>
      <c r="D1298" s="87" t="s">
        <v>35321</v>
      </c>
      <c r="E1298" s="87" t="s">
        <v>35321</v>
      </c>
      <c r="F1298" s="87">
        <v>96.147177777777785</v>
      </c>
      <c r="G1298" s="87"/>
      <c r="H1298" s="47"/>
      <c r="I1298" s="120">
        <v>115</v>
      </c>
      <c r="J1298" s="120">
        <v>0</v>
      </c>
    </row>
    <row r="1299" spans="1:10" ht="15" customHeight="1">
      <c r="A1299" s="46" t="s">
        <v>3129</v>
      </c>
      <c r="B1299" s="46" t="s">
        <v>3130</v>
      </c>
      <c r="C1299" s="47">
        <v>283.74</v>
      </c>
      <c r="D1299" s="87" t="s">
        <v>35322</v>
      </c>
      <c r="E1299" s="87" t="s">
        <v>35322</v>
      </c>
      <c r="F1299" s="87">
        <v>96.147177777777785</v>
      </c>
      <c r="G1299" s="87"/>
      <c r="H1299" s="47"/>
      <c r="I1299" s="120">
        <v>3</v>
      </c>
      <c r="J1299" s="120">
        <v>0</v>
      </c>
    </row>
    <row r="1300" spans="1:10" ht="15" customHeight="1">
      <c r="A1300" s="46" t="s">
        <v>3127</v>
      </c>
      <c r="B1300" s="46" t="s">
        <v>32048</v>
      </c>
      <c r="C1300" s="47">
        <v>261.28739999999999</v>
      </c>
      <c r="D1300" s="86" t="s">
        <v>35323</v>
      </c>
      <c r="E1300" s="86" t="s">
        <v>35323</v>
      </c>
      <c r="F1300" s="86">
        <v>96.147177777777785</v>
      </c>
      <c r="G1300" s="86"/>
      <c r="H1300" s="47"/>
      <c r="I1300" s="120">
        <v>19</v>
      </c>
      <c r="J1300" s="120">
        <v>0</v>
      </c>
    </row>
    <row r="1301" spans="1:10" ht="15" customHeight="1">
      <c r="A1301" s="46" t="s">
        <v>3124</v>
      </c>
      <c r="B1301" s="46" t="s">
        <v>3125</v>
      </c>
      <c r="C1301" s="47">
        <v>446.55779999999999</v>
      </c>
      <c r="D1301" s="87" t="s">
        <v>35338</v>
      </c>
      <c r="E1301" s="87" t="s">
        <v>35338</v>
      </c>
      <c r="F1301" s="87">
        <v>101.20735999999999</v>
      </c>
      <c r="G1301" s="87"/>
      <c r="H1301" s="47"/>
      <c r="I1301" s="120">
        <v>8</v>
      </c>
      <c r="J1301" s="120">
        <v>0</v>
      </c>
    </row>
    <row r="1302" spans="1:10" ht="15" customHeight="1">
      <c r="A1302" s="46" t="s">
        <v>3122</v>
      </c>
      <c r="B1302" s="46" t="s">
        <v>32057</v>
      </c>
      <c r="C1302" s="47">
        <v>12.4674</v>
      </c>
      <c r="D1302" s="87" t="s">
        <v>35339</v>
      </c>
      <c r="E1302" s="87" t="s">
        <v>35339</v>
      </c>
      <c r="F1302" s="87">
        <v>101.20735999999999</v>
      </c>
      <c r="G1302" s="87"/>
      <c r="H1302" s="47"/>
      <c r="I1302" s="120">
        <v>240</v>
      </c>
      <c r="J1302" s="120">
        <v>0</v>
      </c>
    </row>
    <row r="1303" spans="1:10" ht="15" customHeight="1">
      <c r="A1303" s="46" t="s">
        <v>3120</v>
      </c>
      <c r="B1303" s="46" t="s">
        <v>32053</v>
      </c>
      <c r="C1303" s="47">
        <v>95.158799999999999</v>
      </c>
      <c r="D1303" s="87" t="s">
        <v>35340</v>
      </c>
      <c r="E1303" s="87" t="s">
        <v>35340</v>
      </c>
      <c r="F1303" s="87">
        <v>101.20735999999999</v>
      </c>
      <c r="G1303" s="87"/>
      <c r="H1303" s="47"/>
      <c r="I1303" s="120">
        <v>28</v>
      </c>
      <c r="J1303" s="120">
        <v>0</v>
      </c>
    </row>
    <row r="1304" spans="1:10" ht="15" customHeight="1">
      <c r="A1304" s="46" t="s">
        <v>3118</v>
      </c>
      <c r="B1304" s="46" t="s">
        <v>32044</v>
      </c>
      <c r="C1304" s="47">
        <v>801.29380000000003</v>
      </c>
      <c r="D1304" s="87" t="s">
        <v>35341</v>
      </c>
      <c r="E1304" s="87" t="s">
        <v>35341</v>
      </c>
      <c r="F1304" s="87">
        <v>101.20735999999999</v>
      </c>
      <c r="G1304" s="87"/>
      <c r="H1304" s="47"/>
      <c r="I1304" s="120">
        <v>2</v>
      </c>
      <c r="J1304" s="120">
        <v>0</v>
      </c>
    </row>
    <row r="1305" spans="1:10" ht="15" customHeight="1">
      <c r="A1305" s="46" t="s">
        <v>3116</v>
      </c>
      <c r="B1305" s="46" t="s">
        <v>32046</v>
      </c>
      <c r="C1305" s="47">
        <v>832.71019999999999</v>
      </c>
      <c r="D1305" s="87" t="s">
        <v>35342</v>
      </c>
      <c r="E1305" s="87" t="s">
        <v>35342</v>
      </c>
      <c r="F1305" s="87">
        <v>101.20735999999999</v>
      </c>
      <c r="G1305" s="87"/>
      <c r="H1305" s="47"/>
      <c r="I1305" s="120">
        <v>3</v>
      </c>
      <c r="J1305" s="120">
        <v>0</v>
      </c>
    </row>
    <row r="1306" spans="1:10" ht="15" customHeight="1">
      <c r="A1306" s="46" t="s">
        <v>3114</v>
      </c>
      <c r="B1306" s="46" t="s">
        <v>32043</v>
      </c>
      <c r="C1306" s="47">
        <v>925.77279999999996</v>
      </c>
      <c r="D1306" s="87" t="s">
        <v>35343</v>
      </c>
      <c r="E1306" s="87" t="s">
        <v>35343</v>
      </c>
      <c r="F1306" s="87">
        <v>101.20735999999999</v>
      </c>
      <c r="G1306" s="87"/>
      <c r="H1306" s="47"/>
      <c r="I1306" s="120">
        <v>2</v>
      </c>
      <c r="J1306" s="120">
        <v>0</v>
      </c>
    </row>
    <row r="1307" spans="1:10" ht="15" customHeight="1">
      <c r="A1307" s="46" t="s">
        <v>3112</v>
      </c>
      <c r="B1307" s="46" t="s">
        <v>32045</v>
      </c>
      <c r="C1307" s="47">
        <v>801.29380000000003</v>
      </c>
      <c r="D1307" s="87" t="s">
        <v>35344</v>
      </c>
      <c r="E1307" s="87" t="s">
        <v>35344</v>
      </c>
      <c r="F1307" s="87">
        <v>101.20755555555556</v>
      </c>
      <c r="G1307" s="87"/>
      <c r="H1307" s="47"/>
      <c r="I1307" s="120">
        <v>3</v>
      </c>
      <c r="J1307" s="120">
        <v>0</v>
      </c>
    </row>
    <row r="1308" spans="1:10" ht="15" customHeight="1">
      <c r="A1308" s="46" t="s">
        <v>3110</v>
      </c>
      <c r="B1308" s="46" t="s">
        <v>3111</v>
      </c>
      <c r="C1308" s="47">
        <v>1.2547999999999999</v>
      </c>
      <c r="D1308" s="87" t="s">
        <v>35345</v>
      </c>
      <c r="E1308" s="87" t="s">
        <v>35345</v>
      </c>
      <c r="F1308" s="87">
        <v>101.20755555555556</v>
      </c>
      <c r="G1308" s="87"/>
      <c r="H1308" s="47"/>
      <c r="I1308" s="120">
        <v>644</v>
      </c>
      <c r="J1308" s="120">
        <v>0</v>
      </c>
    </row>
    <row r="1309" spans="1:10" ht="15" customHeight="1">
      <c r="A1309" s="46" t="s">
        <v>3108</v>
      </c>
      <c r="B1309" s="46" t="s">
        <v>3109</v>
      </c>
      <c r="C1309" s="47">
        <v>2.0912000000000002</v>
      </c>
      <c r="D1309" s="87" t="s">
        <v>35346</v>
      </c>
      <c r="E1309" s="87" t="s">
        <v>35346</v>
      </c>
      <c r="F1309" s="87">
        <v>101.20755555555556</v>
      </c>
      <c r="G1309" s="87"/>
      <c r="H1309" s="47"/>
      <c r="I1309" s="120">
        <v>628</v>
      </c>
      <c r="J1309" s="120">
        <v>0</v>
      </c>
    </row>
    <row r="1310" spans="1:10" ht="15" customHeight="1">
      <c r="A1310" s="46" t="s">
        <v>32061</v>
      </c>
      <c r="B1310" s="46" t="s">
        <v>32062</v>
      </c>
      <c r="D1310" s="87" t="s">
        <v>35347</v>
      </c>
      <c r="E1310" s="87" t="s">
        <v>35347</v>
      </c>
      <c r="F1310" s="87">
        <v>101.20755555555556</v>
      </c>
      <c r="G1310" s="87"/>
      <c r="H1310" s="47"/>
      <c r="I1310" s="120">
        <v>0</v>
      </c>
      <c r="J1310" s="120">
        <v>0</v>
      </c>
    </row>
    <row r="1311" spans="1:10" ht="15" customHeight="1">
      <c r="A1311" s="46" t="s">
        <v>3582</v>
      </c>
      <c r="B1311" s="46" t="s">
        <v>32066</v>
      </c>
      <c r="C1311" s="47">
        <v>90.273600000000002</v>
      </c>
      <c r="D1311" s="87" t="s">
        <v>35348</v>
      </c>
      <c r="E1311" s="87" t="s">
        <v>35348</v>
      </c>
      <c r="F1311" s="87">
        <v>101.20755555555556</v>
      </c>
      <c r="G1311" s="87"/>
      <c r="H1311" s="47"/>
      <c r="I1311" s="120">
        <v>0</v>
      </c>
      <c r="J1311" s="120">
        <v>0</v>
      </c>
    </row>
    <row r="1312" spans="1:10" ht="15" customHeight="1">
      <c r="A1312" s="46" t="s">
        <v>14937</v>
      </c>
      <c r="B1312" s="46" t="s">
        <v>14938</v>
      </c>
      <c r="C1312" s="47">
        <v>91.086799999999997</v>
      </c>
      <c r="D1312" s="87" t="s">
        <v>35349</v>
      </c>
      <c r="E1312" s="87" t="s">
        <v>35349</v>
      </c>
      <c r="F1312" s="87">
        <v>101.20755555555556</v>
      </c>
      <c r="G1312" s="87"/>
      <c r="H1312" s="47"/>
      <c r="I1312" s="120">
        <v>2</v>
      </c>
      <c r="J1312" s="120">
        <v>0</v>
      </c>
    </row>
    <row r="1313" spans="1:10" ht="15" customHeight="1">
      <c r="A1313" s="46" t="s">
        <v>3555</v>
      </c>
      <c r="B1313" s="46" t="s">
        <v>32065</v>
      </c>
      <c r="C1313" s="47">
        <v>89.667000000000002</v>
      </c>
      <c r="D1313" s="87" t="s">
        <v>35324</v>
      </c>
      <c r="E1313" s="87" t="s">
        <v>35324</v>
      </c>
      <c r="F1313" s="87">
        <v>96.147177777777785</v>
      </c>
      <c r="G1313" s="87"/>
      <c r="H1313" s="47"/>
      <c r="I1313" s="120">
        <v>0</v>
      </c>
      <c r="J1313" s="120">
        <v>0</v>
      </c>
    </row>
    <row r="1314" spans="1:10" ht="15" customHeight="1">
      <c r="A1314" s="46" t="s">
        <v>14935</v>
      </c>
      <c r="B1314" s="46" t="s">
        <v>14936</v>
      </c>
      <c r="C1314" s="47">
        <v>101.2076</v>
      </c>
      <c r="D1314" s="87" t="s">
        <v>35325</v>
      </c>
      <c r="E1314" s="87" t="s">
        <v>35325</v>
      </c>
      <c r="F1314" s="87">
        <v>96.147177777777785</v>
      </c>
      <c r="G1314" s="87"/>
      <c r="H1314" s="47"/>
      <c r="I1314" s="120">
        <v>0</v>
      </c>
      <c r="J1314" s="120">
        <v>0</v>
      </c>
    </row>
    <row r="1315" spans="1:10" ht="15" customHeight="1">
      <c r="A1315" s="46" t="s">
        <v>14933</v>
      </c>
      <c r="B1315" s="46" t="s">
        <v>14934</v>
      </c>
      <c r="C1315" s="47">
        <v>196.14019999999999</v>
      </c>
      <c r="D1315" s="87" t="s">
        <v>35326</v>
      </c>
      <c r="E1315" s="87" t="s">
        <v>35326</v>
      </c>
      <c r="F1315" s="87">
        <v>96.147177777777785</v>
      </c>
      <c r="G1315" s="87"/>
      <c r="H1315" s="47"/>
      <c r="I1315" s="120">
        <v>9</v>
      </c>
      <c r="J1315" s="120">
        <v>0</v>
      </c>
    </row>
    <row r="1316" spans="1:10" ht="15" customHeight="1">
      <c r="A1316" s="46" t="s">
        <v>14931</v>
      </c>
      <c r="B1316" s="46" t="s">
        <v>14932</v>
      </c>
      <c r="C1316" s="47">
        <v>177.11320000000001</v>
      </c>
      <c r="D1316" s="87" t="s">
        <v>35327</v>
      </c>
      <c r="E1316" s="87" t="s">
        <v>35327</v>
      </c>
      <c r="F1316" s="87">
        <v>96.147177777777785</v>
      </c>
      <c r="G1316" s="87"/>
      <c r="H1316" s="47"/>
      <c r="I1316" s="120">
        <v>0</v>
      </c>
      <c r="J1316" s="120">
        <v>0</v>
      </c>
    </row>
    <row r="1317" spans="1:10" ht="15" customHeight="1">
      <c r="A1317" s="46" t="s">
        <v>3309</v>
      </c>
      <c r="B1317" s="46" t="s">
        <v>32067</v>
      </c>
      <c r="C1317" s="47">
        <v>64.766999999999996</v>
      </c>
      <c r="D1317" s="87" t="s">
        <v>35328</v>
      </c>
      <c r="E1317" s="87" t="s">
        <v>35328</v>
      </c>
      <c r="F1317" s="87">
        <v>96.147177777777785</v>
      </c>
      <c r="G1317" s="87"/>
      <c r="H1317" s="47"/>
      <c r="I1317" s="120">
        <v>4</v>
      </c>
      <c r="J1317" s="120">
        <v>0</v>
      </c>
    </row>
    <row r="1318" spans="1:10" ht="15" customHeight="1">
      <c r="A1318" s="46" t="s">
        <v>3306</v>
      </c>
      <c r="B1318" s="46" t="s">
        <v>3307</v>
      </c>
      <c r="C1318" s="47">
        <v>71.521799999999999</v>
      </c>
      <c r="D1318" s="87" t="s">
        <v>35329</v>
      </c>
      <c r="E1318" s="87" t="s">
        <v>35329</v>
      </c>
      <c r="F1318" s="87">
        <v>96.147177777777785</v>
      </c>
      <c r="G1318" s="87"/>
      <c r="H1318" s="47"/>
      <c r="I1318" s="120">
        <v>5</v>
      </c>
      <c r="J1318" s="120">
        <v>0</v>
      </c>
    </row>
    <row r="1319" spans="1:10" ht="15" customHeight="1">
      <c r="A1319" s="46" t="s">
        <v>3301</v>
      </c>
      <c r="B1319" s="46" t="s">
        <v>3302</v>
      </c>
      <c r="C1319" s="47">
        <v>119.0706</v>
      </c>
      <c r="D1319" s="87" t="s">
        <v>35350</v>
      </c>
      <c r="E1319" s="87" t="s">
        <v>35350</v>
      </c>
      <c r="F1319" s="87">
        <v>103.73774444444442</v>
      </c>
      <c r="G1319" s="87"/>
      <c r="H1319" s="47"/>
      <c r="I1319" s="120">
        <v>6</v>
      </c>
      <c r="J1319" s="120">
        <v>0</v>
      </c>
    </row>
    <row r="1320" spans="1:10" ht="15" customHeight="1">
      <c r="A1320" s="46" t="s">
        <v>32063</v>
      </c>
      <c r="B1320" s="46" t="s">
        <v>32064</v>
      </c>
      <c r="C1320" s="47">
        <v>119.0706</v>
      </c>
      <c r="D1320" s="87" t="s">
        <v>35351</v>
      </c>
      <c r="E1320" s="87" t="s">
        <v>35351</v>
      </c>
      <c r="F1320" s="87">
        <v>103.73774444444442</v>
      </c>
      <c r="G1320" s="87"/>
      <c r="H1320" s="47"/>
      <c r="I1320" s="120">
        <v>0</v>
      </c>
      <c r="J1320" s="120">
        <v>0</v>
      </c>
    </row>
    <row r="1321" spans="1:10" ht="15" customHeight="1">
      <c r="A1321" s="46" t="s">
        <v>32069</v>
      </c>
      <c r="B1321" s="46" t="s">
        <v>3509</v>
      </c>
      <c r="C1321" s="47">
        <v>48.1736</v>
      </c>
      <c r="D1321" s="87" t="s">
        <v>35352</v>
      </c>
      <c r="E1321" s="87" t="s">
        <v>35352</v>
      </c>
      <c r="F1321" s="87">
        <v>103.73774444444442</v>
      </c>
      <c r="G1321" s="87"/>
      <c r="H1321" s="47"/>
      <c r="I1321" s="120">
        <v>0</v>
      </c>
      <c r="J1321" s="120">
        <v>0</v>
      </c>
    </row>
    <row r="1322" spans="1:10" ht="15" customHeight="1">
      <c r="A1322" s="46" t="s">
        <v>3578</v>
      </c>
      <c r="B1322" s="46" t="s">
        <v>3579</v>
      </c>
      <c r="C1322" s="47">
        <v>58.648800000000001</v>
      </c>
      <c r="D1322" s="87" t="s">
        <v>35353</v>
      </c>
      <c r="E1322" s="87" t="s">
        <v>35353</v>
      </c>
      <c r="F1322" s="87">
        <v>103.73774444444442</v>
      </c>
      <c r="G1322" s="87"/>
      <c r="H1322" s="47"/>
      <c r="I1322" s="120">
        <v>0</v>
      </c>
      <c r="J1322" s="120">
        <v>0</v>
      </c>
    </row>
    <row r="1323" spans="1:10" ht="15" customHeight="1">
      <c r="A1323" s="46" t="s">
        <v>3575</v>
      </c>
      <c r="B1323" s="46" t="s">
        <v>3576</v>
      </c>
      <c r="C1323" s="47">
        <v>25.130199999999999</v>
      </c>
      <c r="D1323" s="87" t="s">
        <v>35354</v>
      </c>
      <c r="E1323" s="87" t="s">
        <v>35354</v>
      </c>
      <c r="F1323" s="87">
        <v>103.73774444444442</v>
      </c>
      <c r="G1323" s="87"/>
      <c r="H1323" s="47"/>
      <c r="I1323" s="120">
        <v>56</v>
      </c>
      <c r="J1323" s="120">
        <v>0</v>
      </c>
    </row>
    <row r="1324" spans="1:10" ht="15" customHeight="1">
      <c r="A1324" s="46" t="s">
        <v>3572</v>
      </c>
      <c r="B1324" s="46" t="s">
        <v>3573</v>
      </c>
      <c r="C1324" s="47">
        <v>45.473599999999998</v>
      </c>
      <c r="D1324" s="87" t="s">
        <v>35355</v>
      </c>
      <c r="E1324" s="87" t="s">
        <v>35355</v>
      </c>
      <c r="F1324" s="87">
        <v>103.73774444444442</v>
      </c>
      <c r="G1324" s="87"/>
      <c r="H1324" s="47"/>
      <c r="I1324" s="120">
        <v>6</v>
      </c>
      <c r="J1324" s="120">
        <v>0</v>
      </c>
    </row>
    <row r="1325" spans="1:10" ht="15" customHeight="1">
      <c r="A1325" s="46" t="s">
        <v>3569</v>
      </c>
      <c r="B1325" s="46" t="s">
        <v>3570</v>
      </c>
      <c r="C1325" s="47">
        <v>219.53399999999999</v>
      </c>
      <c r="D1325" s="87" t="s">
        <v>570</v>
      </c>
      <c r="E1325" s="87" t="s">
        <v>570</v>
      </c>
      <c r="F1325" s="87">
        <v>73.08</v>
      </c>
      <c r="G1325" s="87"/>
      <c r="H1325" s="47"/>
      <c r="I1325" s="120">
        <v>0</v>
      </c>
      <c r="J1325" s="120">
        <v>0</v>
      </c>
    </row>
    <row r="1326" spans="1:10" ht="15" customHeight="1">
      <c r="A1326" s="46" t="s">
        <v>3566</v>
      </c>
      <c r="B1326" s="46" t="s">
        <v>3567</v>
      </c>
      <c r="C1326" s="47">
        <v>353.40280000000001</v>
      </c>
      <c r="D1326" s="87" t="s">
        <v>2532</v>
      </c>
      <c r="E1326" s="87" t="s">
        <v>2532</v>
      </c>
      <c r="F1326" s="87">
        <v>141.26580000000001</v>
      </c>
      <c r="G1326" s="87"/>
      <c r="H1326" s="47"/>
      <c r="I1326" s="120">
        <v>0</v>
      </c>
      <c r="J1326" s="120">
        <v>0</v>
      </c>
    </row>
    <row r="1327" spans="1:10" ht="15" customHeight="1">
      <c r="A1327" s="46" t="s">
        <v>32072</v>
      </c>
      <c r="B1327" s="46" t="s">
        <v>32073</v>
      </c>
      <c r="C1327" s="47">
        <v>181.8948</v>
      </c>
      <c r="D1327" s="87" t="s">
        <v>2534</v>
      </c>
      <c r="E1327" s="87" t="s">
        <v>2534</v>
      </c>
      <c r="F1327" s="87">
        <v>90.719999999999985</v>
      </c>
      <c r="G1327" s="87"/>
      <c r="H1327" s="47"/>
      <c r="I1327" s="120">
        <v>16</v>
      </c>
      <c r="J1327" s="120">
        <v>0</v>
      </c>
    </row>
    <row r="1328" spans="1:10" ht="15" customHeight="1">
      <c r="A1328" s="46" t="s">
        <v>32074</v>
      </c>
      <c r="B1328" s="46" t="s">
        <v>32075</v>
      </c>
      <c r="C1328" s="47">
        <v>217.214</v>
      </c>
      <c r="D1328" s="87" t="s">
        <v>2536</v>
      </c>
      <c r="E1328" s="87" t="s">
        <v>2534</v>
      </c>
      <c r="F1328" s="87">
        <v>80.64</v>
      </c>
      <c r="G1328" s="87"/>
      <c r="H1328" s="47"/>
      <c r="I1328" s="120">
        <v>10</v>
      </c>
      <c r="J1328" s="120">
        <v>0</v>
      </c>
    </row>
    <row r="1329" spans="1:10" ht="15" customHeight="1">
      <c r="A1329" s="46" t="s">
        <v>3563</v>
      </c>
      <c r="B1329" s="46" t="s">
        <v>3564</v>
      </c>
      <c r="C1329" s="47">
        <v>150.24680000000001</v>
      </c>
      <c r="D1329" s="87" t="s">
        <v>2539</v>
      </c>
      <c r="E1329" s="87" t="s">
        <v>2534</v>
      </c>
      <c r="F1329" s="87">
        <v>74.591999999999999</v>
      </c>
      <c r="G1329" s="87"/>
      <c r="H1329" s="47"/>
      <c r="I1329" s="120">
        <v>0</v>
      </c>
      <c r="J1329" s="120">
        <v>0</v>
      </c>
    </row>
    <row r="1330" spans="1:10" ht="15" customHeight="1">
      <c r="A1330" s="46" t="s">
        <v>3560</v>
      </c>
      <c r="B1330" s="46" t="s">
        <v>3561</v>
      </c>
      <c r="C1330" s="47">
        <v>37.2712</v>
      </c>
      <c r="D1330" s="87" t="s">
        <v>2542</v>
      </c>
      <c r="E1330" s="87" t="s">
        <v>2534</v>
      </c>
      <c r="F1330" s="87">
        <v>84.672000000000011</v>
      </c>
      <c r="G1330" s="87"/>
      <c r="H1330" s="47"/>
      <c r="I1330" s="120">
        <v>0</v>
      </c>
      <c r="J1330" s="120">
        <v>0</v>
      </c>
    </row>
    <row r="1331" spans="1:10" ht="15" customHeight="1">
      <c r="A1331" s="46" t="s">
        <v>3558</v>
      </c>
      <c r="B1331" s="46" t="s">
        <v>32083</v>
      </c>
      <c r="C1331" s="47">
        <v>244.74940000000001</v>
      </c>
      <c r="D1331" s="87" t="s">
        <v>17421</v>
      </c>
      <c r="E1331" s="87" t="s">
        <v>17421</v>
      </c>
      <c r="F1331" s="87">
        <v>57.858800000000002</v>
      </c>
      <c r="G1331" s="87"/>
      <c r="H1331" s="47"/>
      <c r="I1331" s="120">
        <v>8</v>
      </c>
      <c r="J1331" s="120">
        <v>0</v>
      </c>
    </row>
    <row r="1332" spans="1:10" ht="15" customHeight="1">
      <c r="A1332" s="46" t="s">
        <v>3557</v>
      </c>
      <c r="B1332" s="46" t="s">
        <v>32084</v>
      </c>
      <c r="C1332" s="47">
        <v>244.74940000000001</v>
      </c>
      <c r="D1332" s="87" t="s">
        <v>2545</v>
      </c>
      <c r="E1332" s="87" t="s">
        <v>2545</v>
      </c>
      <c r="F1332" s="87">
        <v>57.858800000000002</v>
      </c>
      <c r="G1332" s="87"/>
      <c r="H1332" s="47"/>
      <c r="I1332" s="120">
        <v>6</v>
      </c>
      <c r="J1332" s="120">
        <v>0</v>
      </c>
    </row>
    <row r="1333" spans="1:10" ht="15" customHeight="1">
      <c r="A1333" s="46" t="s">
        <v>3552</v>
      </c>
      <c r="B1333" s="46" t="s">
        <v>3553</v>
      </c>
      <c r="C1333" s="47">
        <v>22.7196</v>
      </c>
      <c r="D1333" s="87" t="s">
        <v>2547</v>
      </c>
      <c r="E1333" s="87" t="s">
        <v>2547</v>
      </c>
      <c r="F1333" s="87">
        <v>57.858800000000002</v>
      </c>
      <c r="G1333" s="87"/>
      <c r="H1333" s="47"/>
      <c r="I1333" s="120">
        <v>0</v>
      </c>
      <c r="J1333" s="120">
        <v>0</v>
      </c>
    </row>
    <row r="1334" spans="1:10" ht="15" customHeight="1">
      <c r="A1334" s="46" t="s">
        <v>3549</v>
      </c>
      <c r="B1334" s="46" t="s">
        <v>3550</v>
      </c>
      <c r="C1334" s="47">
        <v>11.3858</v>
      </c>
      <c r="D1334" s="87" t="s">
        <v>2549</v>
      </c>
      <c r="E1334" s="87" t="s">
        <v>2549</v>
      </c>
      <c r="F1334" s="87">
        <v>57.858800000000002</v>
      </c>
      <c r="G1334" s="87"/>
      <c r="H1334" s="47"/>
      <c r="I1334" s="120">
        <v>18</v>
      </c>
      <c r="J1334" s="120">
        <v>0</v>
      </c>
    </row>
    <row r="1335" spans="1:10" ht="15" customHeight="1">
      <c r="A1335" s="46" t="s">
        <v>3546</v>
      </c>
      <c r="B1335" s="46" t="s">
        <v>3547</v>
      </c>
      <c r="C1335" s="47">
        <v>22.0746</v>
      </c>
      <c r="D1335" s="87" t="s">
        <v>2552</v>
      </c>
      <c r="E1335" s="87" t="s">
        <v>2552</v>
      </c>
      <c r="F1335" s="87">
        <v>57.858800000000002</v>
      </c>
      <c r="G1335" s="87"/>
      <c r="H1335" s="47"/>
      <c r="I1335" s="120">
        <v>43</v>
      </c>
      <c r="J1335" s="120">
        <v>0</v>
      </c>
    </row>
    <row r="1336" spans="1:10" ht="15" customHeight="1">
      <c r="A1336" s="46" t="s">
        <v>3543</v>
      </c>
      <c r="B1336" s="46" t="s">
        <v>3544</v>
      </c>
      <c r="C1336" s="47">
        <v>38.874600000000001</v>
      </c>
      <c r="D1336" s="87" t="s">
        <v>2555</v>
      </c>
      <c r="E1336" s="87" t="s">
        <v>2555</v>
      </c>
      <c r="F1336" s="87">
        <v>57.858800000000002</v>
      </c>
      <c r="G1336" s="87"/>
      <c r="H1336" s="47"/>
      <c r="I1336" s="120">
        <v>0</v>
      </c>
      <c r="J1336" s="120">
        <v>0</v>
      </c>
    </row>
    <row r="1337" spans="1:10" ht="15" customHeight="1">
      <c r="A1337" s="46" t="s">
        <v>3540</v>
      </c>
      <c r="B1337" s="46" t="s">
        <v>3541</v>
      </c>
      <c r="C1337" s="47">
        <v>38.874600000000001</v>
      </c>
      <c r="D1337" s="87" t="s">
        <v>568</v>
      </c>
      <c r="E1337" s="87" t="s">
        <v>568</v>
      </c>
      <c r="F1337" s="87">
        <v>30.887639999999998</v>
      </c>
      <c r="G1337" s="87"/>
      <c r="H1337" s="47"/>
      <c r="I1337" s="120">
        <v>0</v>
      </c>
      <c r="J1337" s="120">
        <v>0</v>
      </c>
    </row>
    <row r="1338" spans="1:10" ht="15" customHeight="1">
      <c r="A1338" s="46" t="s">
        <v>3537</v>
      </c>
      <c r="B1338" s="46" t="s">
        <v>3538</v>
      </c>
      <c r="C1338" s="47">
        <v>53.386600000000001</v>
      </c>
      <c r="D1338" s="87" t="s">
        <v>2557</v>
      </c>
      <c r="E1338" s="87" t="s">
        <v>2557</v>
      </c>
      <c r="F1338" s="87">
        <v>6.91866</v>
      </c>
      <c r="G1338" s="87"/>
      <c r="H1338" s="47"/>
      <c r="I1338" s="120">
        <v>0</v>
      </c>
      <c r="J1338" s="120">
        <v>0</v>
      </c>
    </row>
    <row r="1339" spans="1:10" ht="15" customHeight="1">
      <c r="A1339" s="46" t="s">
        <v>3534</v>
      </c>
      <c r="B1339" s="46" t="s">
        <v>3535</v>
      </c>
      <c r="C1339" s="47">
        <v>38.874600000000001</v>
      </c>
      <c r="D1339" s="87" t="s">
        <v>2559</v>
      </c>
      <c r="E1339" s="87" t="s">
        <v>2557</v>
      </c>
      <c r="F1339" s="87">
        <v>6.2267939999999999</v>
      </c>
      <c r="G1339" s="87"/>
      <c r="H1339" s="47"/>
      <c r="I1339" s="120">
        <v>0</v>
      </c>
      <c r="J1339" s="120">
        <v>0</v>
      </c>
    </row>
    <row r="1340" spans="1:10" ht="15" customHeight="1">
      <c r="A1340" s="46" t="s">
        <v>3531</v>
      </c>
      <c r="B1340" s="46" t="s">
        <v>3532</v>
      </c>
      <c r="C1340" s="47">
        <v>48.796399999999998</v>
      </c>
      <c r="D1340" s="87" t="s">
        <v>2562</v>
      </c>
      <c r="E1340" s="87" t="s">
        <v>2557</v>
      </c>
      <c r="F1340" s="87">
        <v>5.8990679999999998</v>
      </c>
      <c r="G1340" s="87"/>
      <c r="H1340" s="47"/>
      <c r="I1340" s="120">
        <v>0</v>
      </c>
      <c r="J1340" s="120">
        <v>0</v>
      </c>
    </row>
    <row r="1341" spans="1:10" ht="15" customHeight="1">
      <c r="A1341" s="46" t="s">
        <v>3528</v>
      </c>
      <c r="B1341" s="46" t="s">
        <v>3529</v>
      </c>
      <c r="C1341" s="47">
        <v>48.796399999999998</v>
      </c>
      <c r="D1341" s="87" t="s">
        <v>2565</v>
      </c>
      <c r="E1341" s="87" t="s">
        <v>2557</v>
      </c>
      <c r="F1341" s="87">
        <v>6.5545200000000001</v>
      </c>
      <c r="G1341" s="87"/>
      <c r="H1341" s="47"/>
      <c r="I1341" s="120">
        <v>2</v>
      </c>
      <c r="J1341" s="120">
        <v>0</v>
      </c>
    </row>
    <row r="1342" spans="1:10" ht="15" customHeight="1">
      <c r="A1342" s="46" t="s">
        <v>3525</v>
      </c>
      <c r="B1342" s="46" t="s">
        <v>3526</v>
      </c>
      <c r="C1342" s="47">
        <v>38.588200000000001</v>
      </c>
      <c r="D1342" s="87" t="s">
        <v>2568</v>
      </c>
      <c r="E1342" s="87" t="s">
        <v>2568</v>
      </c>
      <c r="F1342" s="87">
        <v>7.6159124999999985</v>
      </c>
      <c r="G1342" s="87"/>
      <c r="H1342" s="47"/>
      <c r="I1342" s="120">
        <v>0</v>
      </c>
      <c r="J1342" s="120">
        <v>0</v>
      </c>
    </row>
    <row r="1343" spans="1:10" ht="15" customHeight="1">
      <c r="A1343" s="46" t="s">
        <v>3522</v>
      </c>
      <c r="B1343" s="46" t="s">
        <v>3523</v>
      </c>
      <c r="C1343" s="47">
        <v>10.4564</v>
      </c>
      <c r="D1343" s="87" t="s">
        <v>2571</v>
      </c>
      <c r="E1343" s="87" t="s">
        <v>2568</v>
      </c>
      <c r="F1343" s="87">
        <v>6.8543212499999981</v>
      </c>
      <c r="G1343" s="87"/>
      <c r="H1343" s="47"/>
      <c r="I1343" s="120">
        <v>0</v>
      </c>
      <c r="J1343" s="120">
        <v>0</v>
      </c>
    </row>
    <row r="1344" spans="1:10" ht="15" customHeight="1">
      <c r="A1344" s="46" t="s">
        <v>3519</v>
      </c>
      <c r="B1344" s="46" t="s">
        <v>3520</v>
      </c>
      <c r="C1344" s="47">
        <v>15.1038</v>
      </c>
      <c r="D1344" s="87" t="s">
        <v>2574</v>
      </c>
      <c r="E1344" s="87" t="s">
        <v>2568</v>
      </c>
      <c r="F1344" s="87">
        <v>6.4935674999999993</v>
      </c>
      <c r="G1344" s="87"/>
      <c r="H1344" s="47"/>
      <c r="I1344" s="120">
        <v>0</v>
      </c>
      <c r="J1344" s="120">
        <v>0</v>
      </c>
    </row>
    <row r="1345" spans="1:10" ht="15" customHeight="1">
      <c r="A1345" s="46" t="s">
        <v>3516</v>
      </c>
      <c r="B1345" s="46" t="s">
        <v>3517</v>
      </c>
      <c r="C1345" s="47">
        <v>23.631399999999999</v>
      </c>
      <c r="D1345" s="87" t="s">
        <v>2577</v>
      </c>
      <c r="E1345" s="87" t="s">
        <v>2568</v>
      </c>
      <c r="F1345" s="87">
        <v>7.215074999999997</v>
      </c>
      <c r="G1345" s="87"/>
      <c r="H1345" s="47"/>
      <c r="I1345" s="120">
        <v>0</v>
      </c>
      <c r="J1345" s="120">
        <v>0</v>
      </c>
    </row>
    <row r="1346" spans="1:10" ht="15" customHeight="1">
      <c r="A1346" s="46" t="s">
        <v>3513</v>
      </c>
      <c r="B1346" s="46" t="s">
        <v>3514</v>
      </c>
      <c r="C1346" s="47">
        <v>25.7562</v>
      </c>
      <c r="D1346" s="87" t="s">
        <v>2580</v>
      </c>
      <c r="E1346" s="87" t="s">
        <v>2580</v>
      </c>
      <c r="F1346" s="87">
        <v>1289.7882</v>
      </c>
      <c r="G1346" s="87"/>
      <c r="H1346" s="47"/>
      <c r="I1346" s="120">
        <v>0</v>
      </c>
      <c r="J1346" s="120">
        <v>0</v>
      </c>
    </row>
    <row r="1347" spans="1:10" ht="15" customHeight="1">
      <c r="A1347" s="46" t="s">
        <v>3511</v>
      </c>
      <c r="B1347" s="46" t="s">
        <v>32088</v>
      </c>
      <c r="C1347" s="47">
        <v>64.281199999999998</v>
      </c>
      <c r="D1347" s="87" t="s">
        <v>30269</v>
      </c>
      <c r="E1347" s="87" t="s">
        <v>30269</v>
      </c>
      <c r="F1347" s="87">
        <v>44.100000000000009</v>
      </c>
      <c r="G1347" s="87"/>
      <c r="H1347" s="47"/>
      <c r="I1347" s="120">
        <v>50</v>
      </c>
      <c r="J1347" s="120">
        <v>0</v>
      </c>
    </row>
    <row r="1348" spans="1:10" ht="15" customHeight="1">
      <c r="A1348" s="46" t="s">
        <v>3508</v>
      </c>
      <c r="B1348" s="46" t="s">
        <v>3509</v>
      </c>
      <c r="C1348" s="47">
        <v>48.1736</v>
      </c>
      <c r="D1348" s="87" t="s">
        <v>2585</v>
      </c>
      <c r="E1348" s="87" t="s">
        <v>2585</v>
      </c>
      <c r="F1348" s="87">
        <v>38.102399999999996</v>
      </c>
      <c r="G1348" s="87"/>
      <c r="H1348" s="47"/>
      <c r="I1348" s="120">
        <v>8</v>
      </c>
      <c r="J1348" s="120">
        <v>0</v>
      </c>
    </row>
    <row r="1349" spans="1:10" ht="15" customHeight="1">
      <c r="A1349" s="46" t="s">
        <v>3507</v>
      </c>
      <c r="B1349" s="46" t="s">
        <v>32086</v>
      </c>
      <c r="C1349" s="47">
        <v>48.1736</v>
      </c>
      <c r="D1349" s="87" t="s">
        <v>2594</v>
      </c>
      <c r="E1349" s="87" t="s">
        <v>2594</v>
      </c>
      <c r="F1349" s="87">
        <v>58.0608</v>
      </c>
      <c r="G1349" s="87"/>
      <c r="H1349" s="47"/>
      <c r="I1349" s="120">
        <v>30</v>
      </c>
      <c r="J1349" s="120">
        <v>0</v>
      </c>
    </row>
    <row r="1350" spans="1:10" ht="15" customHeight="1">
      <c r="A1350" s="46" t="s">
        <v>3504</v>
      </c>
      <c r="B1350" s="46" t="s">
        <v>3505</v>
      </c>
      <c r="C1350" s="47">
        <v>28.784400000000002</v>
      </c>
      <c r="D1350" s="87" t="s">
        <v>30265</v>
      </c>
      <c r="E1350" s="87" t="s">
        <v>30265</v>
      </c>
      <c r="F1350" s="87">
        <v>49.612499999999997</v>
      </c>
      <c r="G1350" s="87"/>
      <c r="H1350" s="47"/>
      <c r="I1350" s="120">
        <v>0</v>
      </c>
      <c r="J1350" s="120">
        <v>0</v>
      </c>
    </row>
    <row r="1351" spans="1:10" ht="15" customHeight="1">
      <c r="A1351" s="46" t="s">
        <v>3503</v>
      </c>
      <c r="B1351" s="46" t="s">
        <v>32091</v>
      </c>
      <c r="C1351" s="47">
        <v>76.507000000000005</v>
      </c>
      <c r="D1351" s="87" t="s">
        <v>2609</v>
      </c>
      <c r="E1351" s="87" t="s">
        <v>2609</v>
      </c>
      <c r="F1351" s="87">
        <v>4.8832000000000004</v>
      </c>
      <c r="G1351" s="87"/>
      <c r="H1351" s="47"/>
      <c r="I1351" s="120">
        <v>53</v>
      </c>
      <c r="J1351" s="120">
        <v>0</v>
      </c>
    </row>
    <row r="1352" spans="1:10" ht="15" customHeight="1">
      <c r="A1352" s="46" t="s">
        <v>3501</v>
      </c>
      <c r="B1352" s="46" t="s">
        <v>32092</v>
      </c>
      <c r="C1352" s="47">
        <v>76.507000000000005</v>
      </c>
      <c r="D1352" s="87" t="s">
        <v>2612</v>
      </c>
      <c r="E1352" s="87" t="s">
        <v>2612</v>
      </c>
      <c r="F1352" s="87">
        <v>2.6313999999999997</v>
      </c>
      <c r="G1352" s="87"/>
      <c r="H1352" s="47"/>
      <c r="I1352" s="120">
        <v>53</v>
      </c>
      <c r="J1352" s="120">
        <v>0</v>
      </c>
    </row>
    <row r="1353" spans="1:10" ht="15" customHeight="1">
      <c r="A1353" s="46" t="s">
        <v>3500</v>
      </c>
      <c r="B1353" s="46" t="s">
        <v>32093</v>
      </c>
      <c r="C1353" s="47">
        <v>22.213999999999999</v>
      </c>
      <c r="D1353" s="87" t="s">
        <v>2615</v>
      </c>
      <c r="E1353" s="87" t="s">
        <v>2615</v>
      </c>
      <c r="F1353" s="87">
        <v>6.5532000000000004</v>
      </c>
      <c r="G1353" s="87"/>
      <c r="H1353" s="47"/>
      <c r="I1353" s="120">
        <v>82</v>
      </c>
      <c r="J1353" s="120">
        <v>0</v>
      </c>
    </row>
    <row r="1354" spans="1:10" ht="15" customHeight="1">
      <c r="A1354" s="46" t="s">
        <v>3497</v>
      </c>
      <c r="B1354" s="46" t="s">
        <v>3498</v>
      </c>
      <c r="C1354" s="47">
        <v>12.78</v>
      </c>
      <c r="D1354" s="87" t="s">
        <v>2617</v>
      </c>
      <c r="E1354" s="87" t="s">
        <v>2617</v>
      </c>
      <c r="F1354" s="87">
        <v>49.006077749999996</v>
      </c>
      <c r="G1354" s="87"/>
      <c r="H1354" s="47"/>
      <c r="I1354" s="120">
        <v>13</v>
      </c>
      <c r="J1354" s="120">
        <v>0</v>
      </c>
    </row>
    <row r="1355" spans="1:10" ht="15" customHeight="1">
      <c r="A1355" s="46" t="s">
        <v>3495</v>
      </c>
      <c r="B1355" s="46" t="s">
        <v>3496</v>
      </c>
      <c r="C1355" s="47">
        <v>78.113799999999998</v>
      </c>
      <c r="D1355" s="87" t="s">
        <v>2620</v>
      </c>
      <c r="E1355" s="87" t="s">
        <v>2617</v>
      </c>
      <c r="F1355" s="87">
        <v>44.105469974999998</v>
      </c>
      <c r="G1355" s="87"/>
      <c r="H1355" s="47"/>
      <c r="I1355" s="120">
        <v>60</v>
      </c>
      <c r="J1355" s="120">
        <v>0</v>
      </c>
    </row>
    <row r="1356" spans="1:10" ht="15" customHeight="1">
      <c r="A1356" s="46" t="s">
        <v>3492</v>
      </c>
      <c r="B1356" s="46" t="s">
        <v>3493</v>
      </c>
      <c r="C1356" s="47">
        <v>78.113799999999998</v>
      </c>
      <c r="D1356" s="87" t="s">
        <v>2623</v>
      </c>
      <c r="E1356" s="87" t="s">
        <v>2617</v>
      </c>
      <c r="F1356" s="87">
        <v>38.900424098360673</v>
      </c>
      <c r="G1356" s="87"/>
      <c r="H1356" s="47"/>
      <c r="I1356" s="120">
        <v>30</v>
      </c>
      <c r="J1356" s="120">
        <v>0</v>
      </c>
    </row>
    <row r="1357" spans="1:10" ht="15" customHeight="1">
      <c r="A1357" s="46" t="s">
        <v>3490</v>
      </c>
      <c r="B1357" s="46" t="s">
        <v>3491</v>
      </c>
      <c r="C1357" s="47">
        <v>78.113799999999998</v>
      </c>
      <c r="D1357" s="87" t="s">
        <v>2626</v>
      </c>
      <c r="E1357" s="87" t="s">
        <v>2617</v>
      </c>
      <c r="F1357" s="87">
        <v>46.426810499999995</v>
      </c>
      <c r="G1357" s="87"/>
      <c r="H1357" s="47"/>
      <c r="I1357" s="120">
        <v>30</v>
      </c>
      <c r="J1357" s="120">
        <v>0</v>
      </c>
    </row>
    <row r="1358" spans="1:10" ht="15" customHeight="1">
      <c r="A1358" s="46" t="s">
        <v>3487</v>
      </c>
      <c r="B1358" s="46" t="s">
        <v>3488</v>
      </c>
      <c r="C1358" s="47">
        <v>47.873600000000003</v>
      </c>
      <c r="D1358" s="87" t="s">
        <v>2629</v>
      </c>
      <c r="E1358" s="87" t="s">
        <v>2629</v>
      </c>
      <c r="F1358" s="87">
        <v>3.9470000000000001</v>
      </c>
      <c r="G1358" s="87"/>
      <c r="H1358" s="47"/>
      <c r="I1358" s="120">
        <v>0</v>
      </c>
      <c r="J1358" s="120">
        <v>0</v>
      </c>
    </row>
    <row r="1359" spans="1:10" ht="15" customHeight="1">
      <c r="A1359" s="46" t="s">
        <v>3486</v>
      </c>
      <c r="B1359" s="46" t="s">
        <v>32087</v>
      </c>
      <c r="C1359" s="47">
        <v>59.917400000000001</v>
      </c>
      <c r="D1359" s="87" t="s">
        <v>2632</v>
      </c>
      <c r="E1359" s="87" t="s">
        <v>2632</v>
      </c>
      <c r="F1359" s="87">
        <v>34.520582249999997</v>
      </c>
      <c r="G1359" s="87"/>
      <c r="H1359" s="47"/>
      <c r="I1359" s="120">
        <v>49</v>
      </c>
      <c r="J1359" s="120">
        <v>0</v>
      </c>
    </row>
    <row r="1360" spans="1:10" ht="15" customHeight="1">
      <c r="A1360" s="46" t="s">
        <v>3483</v>
      </c>
      <c r="B1360" s="46" t="s">
        <v>3484</v>
      </c>
      <c r="C1360" s="47">
        <v>14.823</v>
      </c>
      <c r="D1360" s="87" t="s">
        <v>2635</v>
      </c>
      <c r="E1360" s="87" t="s">
        <v>2632</v>
      </c>
      <c r="F1360" s="87">
        <v>31.068524024999995</v>
      </c>
      <c r="G1360" s="87"/>
      <c r="H1360" s="47"/>
      <c r="I1360" s="120">
        <v>4</v>
      </c>
      <c r="J1360" s="120">
        <v>0</v>
      </c>
    </row>
    <row r="1361" spans="1:10" ht="15" customHeight="1">
      <c r="A1361" s="46" t="s">
        <v>3481</v>
      </c>
      <c r="B1361" s="46" t="s">
        <v>3482</v>
      </c>
      <c r="C1361" s="47">
        <v>15.282999999999999</v>
      </c>
      <c r="D1361" s="87" t="s">
        <v>2638</v>
      </c>
      <c r="E1361" s="87" t="s">
        <v>2632</v>
      </c>
      <c r="F1361" s="87">
        <v>27.402015245901651</v>
      </c>
      <c r="G1361" s="87"/>
      <c r="H1361" s="47"/>
      <c r="I1361" s="120">
        <v>0</v>
      </c>
      <c r="J1361" s="120">
        <v>0</v>
      </c>
    </row>
    <row r="1362" spans="1:10" ht="15" customHeight="1">
      <c r="A1362" s="46" t="s">
        <v>3478</v>
      </c>
      <c r="B1362" s="46" t="s">
        <v>3479</v>
      </c>
      <c r="C1362" s="47">
        <v>29.026800000000001</v>
      </c>
      <c r="D1362" s="87" t="s">
        <v>2641</v>
      </c>
      <c r="E1362" s="87" t="s">
        <v>2632</v>
      </c>
      <c r="F1362" s="87">
        <v>32.703709499999995</v>
      </c>
      <c r="G1362" s="87"/>
      <c r="H1362" s="47"/>
      <c r="I1362" s="120">
        <v>2</v>
      </c>
      <c r="J1362" s="120">
        <v>0</v>
      </c>
    </row>
    <row r="1363" spans="1:10" ht="15" customHeight="1">
      <c r="A1363" s="46" t="s">
        <v>3476</v>
      </c>
      <c r="B1363" s="46" t="s">
        <v>3477</v>
      </c>
      <c r="C1363" s="47">
        <v>33.652799999999999</v>
      </c>
      <c r="D1363" s="87" t="s">
        <v>2387</v>
      </c>
      <c r="E1363" s="87" t="s">
        <v>2387</v>
      </c>
      <c r="F1363" s="87">
        <v>34.618752000000001</v>
      </c>
      <c r="G1363" s="87"/>
      <c r="H1363" s="47"/>
      <c r="I1363" s="120">
        <v>7</v>
      </c>
      <c r="J1363" s="120">
        <v>0</v>
      </c>
    </row>
    <row r="1364" spans="1:10" ht="15" customHeight="1">
      <c r="A1364" s="46" t="s">
        <v>3473</v>
      </c>
      <c r="B1364" s="46" t="s">
        <v>3474</v>
      </c>
      <c r="C1364" s="47">
        <v>14.823</v>
      </c>
      <c r="D1364" s="87" t="s">
        <v>2646</v>
      </c>
      <c r="E1364" s="87" t="s">
        <v>2646</v>
      </c>
      <c r="F1364" s="87">
        <v>34.904519999999998</v>
      </c>
      <c r="G1364" s="87"/>
      <c r="H1364" s="47"/>
      <c r="I1364" s="120">
        <v>0</v>
      </c>
      <c r="J1364" s="120">
        <v>0</v>
      </c>
    </row>
    <row r="1365" spans="1:10" ht="15" customHeight="1">
      <c r="A1365" s="46" t="s">
        <v>3470</v>
      </c>
      <c r="B1365" s="46" t="s">
        <v>3471</v>
      </c>
      <c r="C1365" s="47">
        <v>15.282999999999999</v>
      </c>
      <c r="D1365" s="87" t="s">
        <v>2649</v>
      </c>
      <c r="E1365" s="87" t="s">
        <v>2646</v>
      </c>
      <c r="F1365" s="87">
        <v>31.414068</v>
      </c>
      <c r="G1365" s="87"/>
      <c r="H1365" s="47"/>
      <c r="I1365" s="120">
        <v>0</v>
      </c>
      <c r="J1365" s="120">
        <v>0</v>
      </c>
    </row>
    <row r="1366" spans="1:10" ht="15" customHeight="1">
      <c r="A1366" s="46" t="s">
        <v>3467</v>
      </c>
      <c r="B1366" s="46" t="s">
        <v>3468</v>
      </c>
      <c r="C1366" s="47">
        <v>29.026800000000001</v>
      </c>
      <c r="D1366" s="87" t="s">
        <v>2652</v>
      </c>
      <c r="E1366" s="87" t="s">
        <v>2646</v>
      </c>
      <c r="F1366" s="87">
        <v>27.706780327868863</v>
      </c>
      <c r="G1366" s="87"/>
      <c r="H1366" s="47"/>
      <c r="I1366" s="120">
        <v>2</v>
      </c>
      <c r="J1366" s="120">
        <v>0</v>
      </c>
    </row>
    <row r="1367" spans="1:10" ht="15" customHeight="1">
      <c r="A1367" s="46" t="s">
        <v>3464</v>
      </c>
      <c r="B1367" s="46" t="s">
        <v>3465</v>
      </c>
      <c r="C1367" s="47">
        <v>33.652799999999999</v>
      </c>
      <c r="D1367" s="87" t="s">
        <v>2655</v>
      </c>
      <c r="E1367" s="87" t="s">
        <v>2646</v>
      </c>
      <c r="F1367" s="87">
        <v>33.067439999999998</v>
      </c>
      <c r="G1367" s="87"/>
      <c r="H1367" s="47"/>
      <c r="I1367" s="120">
        <v>0</v>
      </c>
      <c r="J1367" s="120">
        <v>0</v>
      </c>
    </row>
    <row r="1368" spans="1:10" ht="15" customHeight="1">
      <c r="A1368" s="46" t="s">
        <v>3462</v>
      </c>
      <c r="B1368" s="46" t="s">
        <v>32077</v>
      </c>
      <c r="C1368" s="47">
        <v>18.4498</v>
      </c>
      <c r="D1368" s="87" t="s">
        <v>2658</v>
      </c>
      <c r="E1368" s="87" t="s">
        <v>2658</v>
      </c>
      <c r="F1368" s="87">
        <v>48.028727250000003</v>
      </c>
      <c r="G1368" s="87"/>
      <c r="H1368" s="47"/>
      <c r="I1368" s="120">
        <v>116</v>
      </c>
      <c r="J1368" s="120">
        <v>0</v>
      </c>
    </row>
    <row r="1369" spans="1:10" ht="15" customHeight="1">
      <c r="A1369" s="46" t="s">
        <v>3460</v>
      </c>
      <c r="B1369" s="46" t="s">
        <v>32076</v>
      </c>
      <c r="C1369" s="47">
        <v>19.9602</v>
      </c>
      <c r="D1369" s="87" t="s">
        <v>2660</v>
      </c>
      <c r="E1369" s="87" t="s">
        <v>2658</v>
      </c>
      <c r="F1369" s="87">
        <v>43.225854525000003</v>
      </c>
      <c r="G1369" s="87"/>
      <c r="H1369" s="47"/>
      <c r="I1369" s="120">
        <v>12</v>
      </c>
      <c r="J1369" s="120">
        <v>0</v>
      </c>
    </row>
    <row r="1370" spans="1:10" ht="15" customHeight="1">
      <c r="A1370" s="46" t="s">
        <v>3457</v>
      </c>
      <c r="B1370" s="46" t="s">
        <v>3458</v>
      </c>
      <c r="C1370" s="47">
        <v>31.253</v>
      </c>
      <c r="D1370" s="87" t="s">
        <v>2662</v>
      </c>
      <c r="E1370" s="87" t="s">
        <v>2658</v>
      </c>
      <c r="F1370" s="87">
        <v>38.124615245901659</v>
      </c>
      <c r="G1370" s="87"/>
      <c r="H1370" s="47"/>
      <c r="I1370" s="120">
        <v>47</v>
      </c>
      <c r="J1370" s="120">
        <v>0</v>
      </c>
    </row>
    <row r="1371" spans="1:10" ht="15" customHeight="1">
      <c r="A1371" s="46" t="s">
        <v>3454</v>
      </c>
      <c r="B1371" s="46" t="s">
        <v>3455</v>
      </c>
      <c r="C1371" s="47">
        <v>22.213999999999999</v>
      </c>
      <c r="D1371" s="87" t="s">
        <v>2665</v>
      </c>
      <c r="E1371" s="87" t="s">
        <v>2658</v>
      </c>
      <c r="F1371" s="87">
        <v>45.500899499999996</v>
      </c>
      <c r="G1371" s="87"/>
      <c r="H1371" s="47"/>
      <c r="I1371" s="120">
        <v>0</v>
      </c>
      <c r="J1371" s="120">
        <v>0</v>
      </c>
    </row>
    <row r="1372" spans="1:10" ht="15" customHeight="1">
      <c r="A1372" s="46" t="s">
        <v>3452</v>
      </c>
      <c r="B1372" s="46" t="s">
        <v>3453</v>
      </c>
      <c r="C1372" s="47">
        <v>22.213999999999999</v>
      </c>
      <c r="D1372" s="87" t="s">
        <v>2668</v>
      </c>
      <c r="E1372" s="87" t="s">
        <v>2668</v>
      </c>
      <c r="F1372" s="87">
        <v>34.206369749999993</v>
      </c>
      <c r="G1372" s="87"/>
      <c r="H1372" s="47"/>
      <c r="I1372" s="120">
        <v>0</v>
      </c>
      <c r="J1372" s="120">
        <v>0</v>
      </c>
    </row>
    <row r="1373" spans="1:10" ht="15" customHeight="1">
      <c r="A1373" s="46" t="s">
        <v>3449</v>
      </c>
      <c r="B1373" s="46" t="s">
        <v>3450</v>
      </c>
      <c r="C1373" s="47">
        <v>38.781599999999997</v>
      </c>
      <c r="D1373" s="87" t="s">
        <v>2671</v>
      </c>
      <c r="E1373" s="87" t="s">
        <v>2668</v>
      </c>
      <c r="F1373" s="87">
        <v>30.785732775</v>
      </c>
      <c r="G1373" s="87"/>
      <c r="H1373" s="47"/>
      <c r="I1373" s="120">
        <v>0</v>
      </c>
      <c r="J1373" s="120">
        <v>0</v>
      </c>
    </row>
    <row r="1374" spans="1:10" ht="15" customHeight="1">
      <c r="A1374" s="46" t="s">
        <v>3447</v>
      </c>
      <c r="B1374" s="46" t="s">
        <v>3448</v>
      </c>
      <c r="C1374" s="47">
        <v>135.56139999999999</v>
      </c>
      <c r="D1374" s="87" t="s">
        <v>2674</v>
      </c>
      <c r="E1374" s="87" t="s">
        <v>2668</v>
      </c>
      <c r="F1374" s="87">
        <v>27.152597213114767</v>
      </c>
      <c r="G1374" s="87"/>
      <c r="H1374" s="47"/>
      <c r="I1374" s="120">
        <v>5</v>
      </c>
      <c r="J1374" s="120">
        <v>0</v>
      </c>
    </row>
    <row r="1375" spans="1:10" ht="15" customHeight="1">
      <c r="A1375" s="46" t="s">
        <v>3444</v>
      </c>
      <c r="B1375" s="46" t="s">
        <v>3445</v>
      </c>
      <c r="C1375" s="47">
        <v>135.56139999999999</v>
      </c>
      <c r="D1375" s="87" t="s">
        <v>2676</v>
      </c>
      <c r="E1375" s="87" t="s">
        <v>2668</v>
      </c>
      <c r="F1375" s="87">
        <v>32.406034499999997</v>
      </c>
      <c r="G1375" s="87"/>
      <c r="H1375" s="47"/>
      <c r="I1375" s="120">
        <v>0</v>
      </c>
      <c r="J1375" s="120">
        <v>0</v>
      </c>
    </row>
    <row r="1376" spans="1:10" ht="15" customHeight="1">
      <c r="A1376" s="46" t="s">
        <v>3442</v>
      </c>
      <c r="B1376" s="46" t="s">
        <v>3443</v>
      </c>
      <c r="C1376" s="47">
        <v>29.336400000000001</v>
      </c>
      <c r="D1376" s="87" t="s">
        <v>2678</v>
      </c>
      <c r="E1376" s="87" t="s">
        <v>2678</v>
      </c>
      <c r="F1376" s="87">
        <v>2.1419999999999999</v>
      </c>
      <c r="G1376" s="87"/>
      <c r="H1376" s="47"/>
      <c r="I1376" s="120">
        <v>0</v>
      </c>
      <c r="J1376" s="120">
        <v>0</v>
      </c>
    </row>
    <row r="1377" spans="1:10" ht="15" customHeight="1">
      <c r="A1377" s="46" t="s">
        <v>3439</v>
      </c>
      <c r="B1377" s="46" t="s">
        <v>3440</v>
      </c>
      <c r="C1377" s="47">
        <v>71.545000000000002</v>
      </c>
      <c r="D1377" s="87" t="s">
        <v>2685</v>
      </c>
      <c r="E1377" s="87" t="s">
        <v>2685</v>
      </c>
      <c r="F1377" s="87">
        <v>1620.6277500000001</v>
      </c>
      <c r="G1377" s="87"/>
      <c r="H1377" s="47"/>
      <c r="I1377" s="120">
        <v>34</v>
      </c>
      <c r="J1377" s="120">
        <v>0</v>
      </c>
    </row>
    <row r="1378" spans="1:10" ht="15" customHeight="1">
      <c r="A1378" s="46" t="s">
        <v>3437</v>
      </c>
      <c r="B1378" s="46" t="s">
        <v>3438</v>
      </c>
      <c r="C1378" s="47">
        <v>71.545000000000002</v>
      </c>
      <c r="D1378" s="87" t="s">
        <v>2688</v>
      </c>
      <c r="E1378" s="87" t="s">
        <v>2688</v>
      </c>
      <c r="F1378" s="87">
        <v>1733.4714599999998</v>
      </c>
      <c r="G1378" s="87"/>
      <c r="H1378" s="47"/>
      <c r="I1378" s="120">
        <v>0</v>
      </c>
      <c r="J1378" s="120">
        <v>0</v>
      </c>
    </row>
    <row r="1379" spans="1:10" ht="15" customHeight="1">
      <c r="A1379" s="46" t="s">
        <v>3434</v>
      </c>
      <c r="B1379" s="46" t="s">
        <v>3435</v>
      </c>
      <c r="C1379" s="47">
        <v>71.545000000000002</v>
      </c>
      <c r="D1379" s="87" t="s">
        <v>30446</v>
      </c>
      <c r="E1379" s="87" t="s">
        <v>30446</v>
      </c>
      <c r="F1379" s="87">
        <v>2.9685600000000001</v>
      </c>
      <c r="G1379" s="87"/>
      <c r="H1379" s="47"/>
      <c r="I1379" s="120">
        <v>12</v>
      </c>
      <c r="J1379" s="120">
        <v>0</v>
      </c>
    </row>
    <row r="1380" spans="1:10" ht="15" customHeight="1">
      <c r="A1380" s="46" t="s">
        <v>3432</v>
      </c>
      <c r="B1380" s="46" t="s">
        <v>3433</v>
      </c>
      <c r="C1380" s="47">
        <v>29.336400000000001</v>
      </c>
      <c r="D1380" s="87" t="s">
        <v>30444</v>
      </c>
      <c r="E1380" s="87" t="s">
        <v>30444</v>
      </c>
      <c r="F1380" s="87">
        <v>7.9959600000000002</v>
      </c>
      <c r="G1380" s="87"/>
      <c r="H1380" s="47"/>
      <c r="I1380" s="120">
        <v>0</v>
      </c>
      <c r="J1380" s="120">
        <v>0</v>
      </c>
    </row>
    <row r="1381" spans="1:10" ht="15" customHeight="1">
      <c r="A1381" s="46" t="s">
        <v>3429</v>
      </c>
      <c r="B1381" s="46" t="s">
        <v>3430</v>
      </c>
      <c r="C1381" s="47">
        <v>35.509799999999998</v>
      </c>
      <c r="D1381" s="87" t="s">
        <v>30442</v>
      </c>
      <c r="E1381" s="87" t="s">
        <v>30442</v>
      </c>
      <c r="F1381" s="87">
        <v>6.4637999999999991</v>
      </c>
      <c r="G1381" s="87"/>
      <c r="H1381" s="47"/>
      <c r="I1381" s="120">
        <v>0</v>
      </c>
      <c r="J1381" s="120">
        <v>0</v>
      </c>
    </row>
    <row r="1382" spans="1:10" ht="15" customHeight="1">
      <c r="A1382" s="46" t="s">
        <v>3426</v>
      </c>
      <c r="B1382" s="46" t="s">
        <v>3427</v>
      </c>
      <c r="C1382" s="47">
        <v>35.509799999999998</v>
      </c>
      <c r="D1382" s="87" t="s">
        <v>2691</v>
      </c>
      <c r="E1382" s="87" t="s">
        <v>2691</v>
      </c>
      <c r="F1382" s="87">
        <v>34.019999999999996</v>
      </c>
      <c r="G1382" s="87"/>
      <c r="H1382" s="47"/>
      <c r="I1382" s="120">
        <v>0</v>
      </c>
      <c r="J1382" s="120">
        <v>0</v>
      </c>
    </row>
    <row r="1383" spans="1:10" ht="15" customHeight="1">
      <c r="A1383" s="46" t="s">
        <v>3423</v>
      </c>
      <c r="B1383" s="46" t="s">
        <v>3424</v>
      </c>
      <c r="C1383" s="47">
        <v>135.56139999999999</v>
      </c>
      <c r="D1383" s="87" t="s">
        <v>2693</v>
      </c>
      <c r="E1383" s="87" t="s">
        <v>2691</v>
      </c>
      <c r="F1383" s="87">
        <v>30.240000000000002</v>
      </c>
      <c r="G1383" s="87"/>
      <c r="H1383" s="47"/>
      <c r="I1383" s="120">
        <v>0</v>
      </c>
      <c r="J1383" s="120">
        <v>0</v>
      </c>
    </row>
    <row r="1384" spans="1:10" ht="15" customHeight="1">
      <c r="A1384" s="46" t="s">
        <v>3420</v>
      </c>
      <c r="B1384" s="46" t="s">
        <v>3421</v>
      </c>
      <c r="C1384" s="47">
        <v>34.854599999999998</v>
      </c>
      <c r="D1384" s="87" t="s">
        <v>2696</v>
      </c>
      <c r="E1384" s="87" t="s">
        <v>2691</v>
      </c>
      <c r="F1384" s="87">
        <v>28.728000000000002</v>
      </c>
      <c r="G1384" s="87"/>
      <c r="H1384" s="47"/>
      <c r="I1384" s="120">
        <v>64</v>
      </c>
      <c r="J1384" s="120">
        <v>0</v>
      </c>
    </row>
    <row r="1385" spans="1:10" ht="15" customHeight="1">
      <c r="A1385" s="46" t="s">
        <v>3417</v>
      </c>
      <c r="B1385" s="46" t="s">
        <v>3418</v>
      </c>
      <c r="C1385" s="47">
        <v>29.336400000000001</v>
      </c>
      <c r="D1385" s="87" t="s">
        <v>2699</v>
      </c>
      <c r="E1385" s="87" t="s">
        <v>2691</v>
      </c>
      <c r="F1385" s="87">
        <v>30.618000000000002</v>
      </c>
      <c r="G1385" s="87"/>
      <c r="H1385" s="47"/>
      <c r="I1385" s="120">
        <v>0</v>
      </c>
      <c r="J1385" s="120">
        <v>0</v>
      </c>
    </row>
    <row r="1386" spans="1:10" ht="15" customHeight="1">
      <c r="A1386" s="46" t="s">
        <v>3414</v>
      </c>
      <c r="B1386" s="46" t="s">
        <v>3415</v>
      </c>
      <c r="C1386" s="47">
        <v>34.854599999999998</v>
      </c>
      <c r="D1386" s="87" t="s">
        <v>1307</v>
      </c>
      <c r="E1386" s="87" t="s">
        <v>1307</v>
      </c>
      <c r="F1386" s="87">
        <v>41.957999999999998</v>
      </c>
      <c r="G1386" s="87"/>
      <c r="H1386" s="47"/>
      <c r="I1386" s="120">
        <v>64</v>
      </c>
      <c r="J1386" s="120">
        <v>0</v>
      </c>
    </row>
    <row r="1387" spans="1:10" ht="15" customHeight="1">
      <c r="A1387" s="46" t="s">
        <v>3411</v>
      </c>
      <c r="B1387" s="46" t="s">
        <v>3412</v>
      </c>
      <c r="C1387" s="47">
        <v>34.854599999999998</v>
      </c>
      <c r="D1387" s="87" t="s">
        <v>35273</v>
      </c>
      <c r="E1387" s="87" t="s">
        <v>1307</v>
      </c>
      <c r="F1387" s="87">
        <v>37.762200000000007</v>
      </c>
      <c r="G1387" s="87"/>
      <c r="H1387" s="47"/>
      <c r="I1387" s="120">
        <v>66</v>
      </c>
      <c r="J1387" s="120">
        <v>0</v>
      </c>
    </row>
    <row r="1388" spans="1:10" ht="15" customHeight="1">
      <c r="A1388" s="46" t="s">
        <v>3408</v>
      </c>
      <c r="B1388" s="46" t="s">
        <v>3409</v>
      </c>
      <c r="C1388" s="47">
        <v>35.509799999999998</v>
      </c>
      <c r="D1388" s="87" t="s">
        <v>1304</v>
      </c>
      <c r="E1388" s="87" t="s">
        <v>1304</v>
      </c>
      <c r="F1388" s="87">
        <v>41.787899999999993</v>
      </c>
      <c r="G1388" s="87"/>
      <c r="H1388" s="47"/>
      <c r="I1388" s="120">
        <v>3</v>
      </c>
      <c r="J1388" s="120">
        <v>0</v>
      </c>
    </row>
    <row r="1389" spans="1:10" ht="15" customHeight="1">
      <c r="A1389" s="46" t="s">
        <v>3406</v>
      </c>
      <c r="B1389" s="46" t="s">
        <v>3395</v>
      </c>
      <c r="C1389" s="47">
        <v>48.796399999999998</v>
      </c>
      <c r="D1389" s="87" t="s">
        <v>35272</v>
      </c>
      <c r="E1389" s="87" t="s">
        <v>1304</v>
      </c>
      <c r="F1389" s="87">
        <v>37.609110000000001</v>
      </c>
      <c r="G1389" s="87"/>
      <c r="H1389" s="47"/>
      <c r="I1389" s="120">
        <v>62</v>
      </c>
      <c r="J1389" s="120">
        <v>0</v>
      </c>
    </row>
    <row r="1390" spans="1:10" ht="15" customHeight="1">
      <c r="A1390" s="46" t="s">
        <v>3403</v>
      </c>
      <c r="B1390" s="46" t="s">
        <v>3404</v>
      </c>
      <c r="C1390" s="47">
        <v>48.796399999999998</v>
      </c>
      <c r="D1390" s="87" t="s">
        <v>9958</v>
      </c>
      <c r="E1390" s="87" t="s">
        <v>9958</v>
      </c>
      <c r="F1390" s="87">
        <v>16.573721849999998</v>
      </c>
      <c r="G1390" s="87"/>
      <c r="H1390" s="47"/>
      <c r="I1390" s="120">
        <v>468</v>
      </c>
      <c r="J1390" s="120">
        <v>0</v>
      </c>
    </row>
    <row r="1391" spans="1:10" ht="15" customHeight="1">
      <c r="A1391" s="46" t="s">
        <v>3400</v>
      </c>
      <c r="B1391" s="46" t="s">
        <v>3401</v>
      </c>
      <c r="C1391" s="47">
        <v>48.796399999999998</v>
      </c>
      <c r="D1391" s="87" t="s">
        <v>9956</v>
      </c>
      <c r="E1391" s="87" t="s">
        <v>9956</v>
      </c>
      <c r="F1391" s="87">
        <v>20.054475</v>
      </c>
      <c r="G1391" s="87"/>
      <c r="H1391" s="47"/>
      <c r="I1391" s="120">
        <v>452</v>
      </c>
      <c r="J1391" s="120">
        <v>0</v>
      </c>
    </row>
    <row r="1392" spans="1:10" ht="15" customHeight="1">
      <c r="A1392" s="46" t="s">
        <v>3397</v>
      </c>
      <c r="B1392" s="46" t="s">
        <v>3398</v>
      </c>
      <c r="C1392" s="47">
        <v>56.116</v>
      </c>
      <c r="D1392" s="87" t="s">
        <v>10104</v>
      </c>
      <c r="E1392" s="87" t="s">
        <v>10104</v>
      </c>
      <c r="F1392" s="87">
        <v>3.6288</v>
      </c>
      <c r="G1392" s="87"/>
      <c r="H1392" s="47"/>
      <c r="I1392" s="120">
        <v>0</v>
      </c>
      <c r="J1392" s="120">
        <v>0</v>
      </c>
    </row>
    <row r="1393" spans="1:10" ht="15" customHeight="1">
      <c r="A1393" s="46" t="s">
        <v>3394</v>
      </c>
      <c r="B1393" s="46" t="s">
        <v>3395</v>
      </c>
      <c r="C1393" s="47">
        <v>48.796399999999998</v>
      </c>
      <c r="D1393" s="87" t="s">
        <v>9948</v>
      </c>
      <c r="E1393" s="87" t="s">
        <v>9948</v>
      </c>
      <c r="F1393" s="87">
        <v>4.4821350000000004</v>
      </c>
      <c r="G1393" s="87"/>
      <c r="H1393" s="47"/>
      <c r="I1393" s="120">
        <v>86</v>
      </c>
      <c r="J1393" s="120">
        <v>0</v>
      </c>
    </row>
    <row r="1394" spans="1:10" ht="15" customHeight="1">
      <c r="A1394" s="46" t="s">
        <v>3391</v>
      </c>
      <c r="B1394" s="46" t="s">
        <v>3392</v>
      </c>
      <c r="C1394" s="47">
        <v>48.796399999999998</v>
      </c>
      <c r="D1394" s="87" t="s">
        <v>9946</v>
      </c>
      <c r="E1394" s="87" t="s">
        <v>9946</v>
      </c>
      <c r="F1394" s="87">
        <v>14.408887499999999</v>
      </c>
      <c r="G1394" s="87"/>
      <c r="H1394" s="47"/>
      <c r="I1394" s="120">
        <v>150</v>
      </c>
      <c r="J1394" s="120">
        <v>0</v>
      </c>
    </row>
    <row r="1395" spans="1:10" ht="15" customHeight="1">
      <c r="A1395" s="46" t="s">
        <v>3388</v>
      </c>
      <c r="B1395" s="46" t="s">
        <v>3389</v>
      </c>
      <c r="C1395" s="47">
        <v>43.684399999999997</v>
      </c>
      <c r="D1395" s="87" t="s">
        <v>9944</v>
      </c>
      <c r="E1395" s="87" t="s">
        <v>9944</v>
      </c>
      <c r="F1395" s="87">
        <v>16.159499999999998</v>
      </c>
      <c r="G1395" s="87"/>
      <c r="H1395" s="47"/>
      <c r="I1395" s="120">
        <v>96</v>
      </c>
      <c r="J1395" s="120">
        <v>0</v>
      </c>
    </row>
    <row r="1396" spans="1:10" ht="15" customHeight="1">
      <c r="A1396" s="46" t="s">
        <v>3385</v>
      </c>
      <c r="B1396" s="46" t="s">
        <v>3386</v>
      </c>
      <c r="C1396" s="47">
        <v>48.773200000000003</v>
      </c>
      <c r="D1396" s="87" t="s">
        <v>2720</v>
      </c>
      <c r="E1396" s="87" t="s">
        <v>2720</v>
      </c>
      <c r="F1396" s="87">
        <v>7.3709999999999987</v>
      </c>
      <c r="G1396" s="87"/>
      <c r="H1396" s="47"/>
      <c r="I1396" s="120">
        <v>0</v>
      </c>
      <c r="J1396" s="120">
        <v>0</v>
      </c>
    </row>
    <row r="1397" spans="1:10" ht="15" customHeight="1">
      <c r="A1397" s="46" t="s">
        <v>3383</v>
      </c>
      <c r="B1397" s="46" t="s">
        <v>32085</v>
      </c>
      <c r="C1397" s="47">
        <v>42.987400000000001</v>
      </c>
      <c r="D1397" s="87" t="s">
        <v>2722</v>
      </c>
      <c r="E1397" s="87" t="s">
        <v>2720</v>
      </c>
      <c r="F1397" s="87">
        <v>6.5519999999999996</v>
      </c>
      <c r="G1397" s="87"/>
      <c r="H1397" s="47"/>
      <c r="I1397" s="120">
        <v>0</v>
      </c>
      <c r="J1397" s="120">
        <v>0</v>
      </c>
    </row>
    <row r="1398" spans="1:10" ht="15" customHeight="1">
      <c r="A1398" s="46" t="s">
        <v>3380</v>
      </c>
      <c r="B1398" s="46" t="s">
        <v>3381</v>
      </c>
      <c r="C1398" s="47">
        <v>48.773200000000003</v>
      </c>
      <c r="D1398" s="87" t="s">
        <v>2725</v>
      </c>
      <c r="E1398" s="87" t="s">
        <v>2720</v>
      </c>
      <c r="F1398" s="87">
        <v>6.2243999999999993</v>
      </c>
      <c r="G1398" s="87"/>
      <c r="H1398" s="47"/>
      <c r="I1398" s="120">
        <v>0</v>
      </c>
      <c r="J1398" s="120">
        <v>0</v>
      </c>
    </row>
    <row r="1399" spans="1:10" ht="15" customHeight="1">
      <c r="A1399" s="46" t="s">
        <v>3377</v>
      </c>
      <c r="B1399" s="46" t="s">
        <v>3378</v>
      </c>
      <c r="C1399" s="47">
        <v>51.120199999999997</v>
      </c>
      <c r="D1399" s="87" t="s">
        <v>2728</v>
      </c>
      <c r="E1399" s="87" t="s">
        <v>2720</v>
      </c>
      <c r="F1399" s="87">
        <v>6.6339000000000006</v>
      </c>
      <c r="G1399" s="87"/>
      <c r="H1399" s="47"/>
      <c r="I1399" s="120">
        <v>93</v>
      </c>
      <c r="J1399" s="120">
        <v>0</v>
      </c>
    </row>
    <row r="1400" spans="1:10" ht="15" customHeight="1">
      <c r="A1400" s="46" t="s">
        <v>3374</v>
      </c>
      <c r="B1400" s="46" t="s">
        <v>3375</v>
      </c>
      <c r="C1400" s="47">
        <v>78.701800000000006</v>
      </c>
      <c r="D1400" s="87" t="s">
        <v>2731</v>
      </c>
      <c r="E1400" s="87" t="s">
        <v>2731</v>
      </c>
      <c r="F1400" s="87">
        <v>9.7918000000000021</v>
      </c>
      <c r="G1400" s="87"/>
      <c r="H1400" s="47"/>
      <c r="I1400" s="120">
        <v>0</v>
      </c>
      <c r="J1400" s="120">
        <v>0</v>
      </c>
    </row>
    <row r="1401" spans="1:10" ht="15" customHeight="1">
      <c r="A1401" s="46" t="s">
        <v>3372</v>
      </c>
      <c r="B1401" s="46" t="s">
        <v>32089</v>
      </c>
      <c r="C1401" s="47">
        <v>65.061999999999998</v>
      </c>
      <c r="D1401" s="87" t="s">
        <v>2734</v>
      </c>
      <c r="E1401" s="87" t="s">
        <v>2734</v>
      </c>
      <c r="F1401" s="87">
        <v>3.2885999999999997</v>
      </c>
      <c r="G1401" s="87"/>
      <c r="H1401" s="47"/>
      <c r="I1401" s="120">
        <v>50</v>
      </c>
      <c r="J1401" s="120">
        <v>0</v>
      </c>
    </row>
    <row r="1402" spans="1:10" ht="15" customHeight="1">
      <c r="A1402" s="46" t="s">
        <v>3370</v>
      </c>
      <c r="B1402" s="46" t="s">
        <v>32090</v>
      </c>
      <c r="C1402" s="47">
        <v>65.061999999999998</v>
      </c>
      <c r="D1402" s="87" t="s">
        <v>2737</v>
      </c>
      <c r="E1402" s="87" t="s">
        <v>2737</v>
      </c>
      <c r="F1402" s="87">
        <v>7.8120000000000012</v>
      </c>
      <c r="G1402" s="87"/>
      <c r="H1402" s="47"/>
      <c r="I1402" s="120">
        <v>48</v>
      </c>
      <c r="J1402" s="120">
        <v>0</v>
      </c>
    </row>
    <row r="1403" spans="1:10" ht="15" customHeight="1">
      <c r="A1403" s="46" t="s">
        <v>3367</v>
      </c>
      <c r="B1403" s="46" t="s">
        <v>3368</v>
      </c>
      <c r="C1403" s="47">
        <v>50.190600000000003</v>
      </c>
      <c r="D1403" s="87" t="s">
        <v>13212</v>
      </c>
      <c r="E1403" s="87" t="s">
        <v>13212</v>
      </c>
      <c r="F1403" s="87">
        <v>13.113576000000002</v>
      </c>
      <c r="G1403" s="87"/>
      <c r="H1403" s="47"/>
      <c r="I1403" s="120">
        <v>10</v>
      </c>
      <c r="J1403" s="120">
        <v>0</v>
      </c>
    </row>
    <row r="1404" spans="1:10" ht="15" customHeight="1">
      <c r="A1404" s="46" t="s">
        <v>3364</v>
      </c>
      <c r="B1404" s="46" t="s">
        <v>3365</v>
      </c>
      <c r="C1404" s="47">
        <v>12.3804</v>
      </c>
      <c r="D1404" s="87" t="s">
        <v>2745</v>
      </c>
      <c r="E1404" s="87" t="s">
        <v>2745</v>
      </c>
      <c r="F1404" s="87">
        <v>18.881099999999996</v>
      </c>
      <c r="G1404" s="87"/>
      <c r="H1404" s="47"/>
      <c r="I1404" s="120">
        <v>0</v>
      </c>
      <c r="J1404" s="120">
        <v>0</v>
      </c>
    </row>
    <row r="1405" spans="1:10" ht="15" customHeight="1">
      <c r="A1405" s="46" t="s">
        <v>3361</v>
      </c>
      <c r="B1405" s="46" t="s">
        <v>3362</v>
      </c>
      <c r="C1405" s="47">
        <v>12.3804</v>
      </c>
      <c r="D1405" s="87" t="s">
        <v>2748</v>
      </c>
      <c r="E1405" s="87" t="s">
        <v>2745</v>
      </c>
      <c r="F1405" s="87">
        <v>16.783200000000001</v>
      </c>
      <c r="G1405" s="87"/>
      <c r="H1405" s="47"/>
      <c r="I1405" s="120">
        <v>0</v>
      </c>
      <c r="J1405" s="120">
        <v>0</v>
      </c>
    </row>
    <row r="1406" spans="1:10" ht="15" customHeight="1">
      <c r="A1406" s="46" t="s">
        <v>3358</v>
      </c>
      <c r="B1406" s="46" t="s">
        <v>3359</v>
      </c>
      <c r="C1406" s="47">
        <v>30.951000000000001</v>
      </c>
      <c r="D1406" s="87" t="s">
        <v>2751</v>
      </c>
      <c r="E1406" s="87" t="s">
        <v>2745</v>
      </c>
      <c r="F1406" s="87">
        <v>15.944040000000001</v>
      </c>
      <c r="G1406" s="87"/>
      <c r="H1406" s="47"/>
      <c r="I1406" s="120">
        <v>1</v>
      </c>
      <c r="J1406" s="120">
        <v>0</v>
      </c>
    </row>
    <row r="1407" spans="1:10" ht="15" customHeight="1">
      <c r="A1407" s="46" t="s">
        <v>3355</v>
      </c>
      <c r="B1407" s="46" t="s">
        <v>3356</v>
      </c>
      <c r="C1407" s="47">
        <v>30.951000000000001</v>
      </c>
      <c r="D1407" s="87" t="s">
        <v>2754</v>
      </c>
      <c r="E1407" s="87" t="s">
        <v>2745</v>
      </c>
      <c r="F1407" s="87">
        <v>16.992989999999999</v>
      </c>
      <c r="G1407" s="87"/>
      <c r="H1407" s="47"/>
      <c r="I1407" s="120">
        <v>1</v>
      </c>
      <c r="J1407" s="120">
        <v>0</v>
      </c>
    </row>
    <row r="1408" spans="1:10" ht="15" customHeight="1">
      <c r="A1408" s="46" t="s">
        <v>3352</v>
      </c>
      <c r="B1408" s="46" t="s">
        <v>3353</v>
      </c>
      <c r="C1408" s="47">
        <v>13.3842</v>
      </c>
      <c r="D1408" s="87" t="s">
        <v>35377</v>
      </c>
      <c r="E1408" s="87" t="s">
        <v>35377</v>
      </c>
      <c r="F1408" s="87">
        <v>165.22137494781416</v>
      </c>
      <c r="G1408" s="87"/>
      <c r="H1408" s="47"/>
      <c r="I1408" s="120">
        <v>5</v>
      </c>
      <c r="J1408" s="120">
        <v>0</v>
      </c>
    </row>
    <row r="1409" spans="1:10" ht="15" customHeight="1">
      <c r="A1409" s="46" t="s">
        <v>3349</v>
      </c>
      <c r="B1409" s="46" t="s">
        <v>3350</v>
      </c>
      <c r="C1409" s="47">
        <v>69.709400000000002</v>
      </c>
      <c r="D1409" s="87" t="s">
        <v>35393</v>
      </c>
      <c r="E1409" s="87" t="s">
        <v>35393</v>
      </c>
      <c r="F1409" s="87">
        <v>201.15006597781354</v>
      </c>
      <c r="G1409" s="87"/>
      <c r="H1409" s="47"/>
      <c r="I1409" s="120">
        <v>40</v>
      </c>
      <c r="J1409" s="120">
        <v>0</v>
      </c>
    </row>
    <row r="1410" spans="1:10" ht="15" customHeight="1">
      <c r="A1410" s="46" t="s">
        <v>3346</v>
      </c>
      <c r="B1410" s="46" t="s">
        <v>3347</v>
      </c>
      <c r="C1410" s="47">
        <v>69.709400000000002</v>
      </c>
      <c r="D1410" s="87" t="s">
        <v>1054</v>
      </c>
      <c r="E1410" s="87" t="s">
        <v>1054</v>
      </c>
      <c r="F1410" s="87">
        <v>14.616</v>
      </c>
      <c r="G1410" s="87"/>
      <c r="H1410" s="47"/>
      <c r="I1410" s="120">
        <v>36</v>
      </c>
      <c r="J1410" s="120">
        <v>0</v>
      </c>
    </row>
    <row r="1411" spans="1:10" ht="15" customHeight="1">
      <c r="A1411" s="46" t="s">
        <v>3343</v>
      </c>
      <c r="B1411" s="46" t="s">
        <v>3344</v>
      </c>
      <c r="C1411" s="47">
        <v>69.709400000000002</v>
      </c>
      <c r="D1411" s="87" t="s">
        <v>9783</v>
      </c>
      <c r="E1411" s="87" t="s">
        <v>9783</v>
      </c>
      <c r="F1411" s="87">
        <v>5.67</v>
      </c>
      <c r="G1411" s="87"/>
      <c r="H1411" s="47"/>
      <c r="I1411" s="120">
        <v>42</v>
      </c>
      <c r="J1411" s="120">
        <v>0</v>
      </c>
    </row>
    <row r="1412" spans="1:10" ht="15" customHeight="1">
      <c r="A1412" s="46" t="s">
        <v>3341</v>
      </c>
      <c r="B1412" s="46" t="s">
        <v>32068</v>
      </c>
      <c r="C1412" s="47">
        <v>960.17579999999998</v>
      </c>
      <c r="D1412" s="87" t="s">
        <v>9781</v>
      </c>
      <c r="E1412" s="87" t="s">
        <v>9781</v>
      </c>
      <c r="F1412" s="87">
        <v>5.67</v>
      </c>
      <c r="G1412" s="87"/>
      <c r="H1412" s="47"/>
      <c r="I1412" s="120">
        <v>4</v>
      </c>
      <c r="J1412" s="120">
        <v>0</v>
      </c>
    </row>
    <row r="1413" spans="1:10" ht="15" customHeight="1">
      <c r="A1413" s="46" t="s">
        <v>3338</v>
      </c>
      <c r="B1413" s="46" t="s">
        <v>3339</v>
      </c>
      <c r="C1413" s="47">
        <v>199.57759999999999</v>
      </c>
      <c r="D1413" s="87" t="s">
        <v>9779</v>
      </c>
      <c r="E1413" s="87" t="s">
        <v>9779</v>
      </c>
      <c r="F1413" s="87">
        <v>5.67</v>
      </c>
      <c r="G1413" s="87"/>
      <c r="H1413" s="47"/>
      <c r="I1413" s="120">
        <v>0</v>
      </c>
      <c r="J1413" s="120">
        <v>0</v>
      </c>
    </row>
    <row r="1414" spans="1:10" ht="15" customHeight="1">
      <c r="A1414" s="46" t="s">
        <v>3335</v>
      </c>
      <c r="B1414" s="46" t="s">
        <v>3336</v>
      </c>
      <c r="C1414" s="47">
        <v>199.57759999999999</v>
      </c>
      <c r="D1414" s="87" t="s">
        <v>2757</v>
      </c>
      <c r="E1414" s="87" t="s">
        <v>2757</v>
      </c>
      <c r="F1414" s="87">
        <v>5.9849999999999994</v>
      </c>
      <c r="G1414" s="87"/>
      <c r="H1414" s="47"/>
      <c r="I1414" s="120">
        <v>43</v>
      </c>
      <c r="J1414" s="120">
        <v>0</v>
      </c>
    </row>
    <row r="1415" spans="1:10" ht="15" customHeight="1">
      <c r="A1415" s="46" t="s">
        <v>3333</v>
      </c>
      <c r="B1415" s="46" t="s">
        <v>32070</v>
      </c>
      <c r="C1415" s="47">
        <v>158.1472</v>
      </c>
      <c r="D1415" s="87" t="s">
        <v>2759</v>
      </c>
      <c r="E1415" s="87" t="s">
        <v>2759</v>
      </c>
      <c r="F1415" s="87">
        <v>5.9849999999999994</v>
      </c>
      <c r="G1415" s="87"/>
      <c r="H1415" s="47"/>
      <c r="I1415" s="120">
        <v>15</v>
      </c>
      <c r="J1415" s="120">
        <v>0</v>
      </c>
    </row>
    <row r="1416" spans="1:10" ht="15" customHeight="1">
      <c r="A1416" s="46" t="s">
        <v>3331</v>
      </c>
      <c r="B1416" s="46" t="s">
        <v>32071</v>
      </c>
      <c r="C1416" s="47">
        <v>158.1472</v>
      </c>
      <c r="D1416" s="87" t="s">
        <v>2762</v>
      </c>
      <c r="E1416" s="87" t="s">
        <v>2762</v>
      </c>
      <c r="F1416" s="87">
        <v>4.250799999999999</v>
      </c>
      <c r="G1416" s="87"/>
      <c r="H1416" s="47"/>
      <c r="I1416" s="120">
        <v>15</v>
      </c>
      <c r="J1416" s="120">
        <v>0</v>
      </c>
    </row>
    <row r="1417" spans="1:10" ht="15" customHeight="1">
      <c r="A1417" s="46" t="s">
        <v>3328</v>
      </c>
      <c r="B1417" s="46" t="s">
        <v>3329</v>
      </c>
      <c r="C1417" s="47">
        <v>666.49040000000002</v>
      </c>
      <c r="D1417" s="87" t="s">
        <v>2775</v>
      </c>
      <c r="E1417" s="87" t="s">
        <v>2775</v>
      </c>
      <c r="F1417" s="87">
        <v>177.77119999999996</v>
      </c>
      <c r="G1417" s="87"/>
      <c r="H1417" s="47"/>
      <c r="I1417" s="120">
        <v>0</v>
      </c>
      <c r="J1417" s="120">
        <v>0</v>
      </c>
    </row>
    <row r="1418" spans="1:10" ht="15" customHeight="1">
      <c r="A1418" s="46" t="s">
        <v>3325</v>
      </c>
      <c r="B1418" s="46" t="s">
        <v>3326</v>
      </c>
      <c r="C1418" s="47">
        <v>824.63760000000002</v>
      </c>
      <c r="D1418" s="87" t="s">
        <v>2777</v>
      </c>
      <c r="E1418" s="87" t="s">
        <v>2777</v>
      </c>
      <c r="F1418" s="87">
        <v>231.91700000000003</v>
      </c>
      <c r="G1418" s="87"/>
      <c r="H1418" s="47"/>
      <c r="I1418" s="120">
        <v>0</v>
      </c>
      <c r="J1418" s="120">
        <v>0</v>
      </c>
    </row>
    <row r="1419" spans="1:10" ht="15" customHeight="1">
      <c r="A1419" s="46" t="s">
        <v>3319</v>
      </c>
      <c r="B1419" s="46" t="s">
        <v>3320</v>
      </c>
      <c r="C1419" s="47">
        <v>0</v>
      </c>
      <c r="D1419" s="87" t="s">
        <v>2779</v>
      </c>
      <c r="E1419" s="87" t="s">
        <v>2779</v>
      </c>
      <c r="F1419" s="87">
        <v>382.96940000000006</v>
      </c>
      <c r="G1419" s="87"/>
      <c r="H1419" s="47"/>
      <c r="I1419" s="120">
        <v>0</v>
      </c>
      <c r="J1419" s="120">
        <v>0</v>
      </c>
    </row>
    <row r="1420" spans="1:10" ht="15" customHeight="1">
      <c r="A1420" s="46" t="s">
        <v>3316</v>
      </c>
      <c r="B1420" s="46" t="s">
        <v>3317</v>
      </c>
      <c r="C1420" s="47">
        <v>0</v>
      </c>
      <c r="D1420" s="87" t="s">
        <v>2781</v>
      </c>
      <c r="E1420" s="87" t="s">
        <v>2781</v>
      </c>
      <c r="F1420" s="87">
        <v>308.2276</v>
      </c>
      <c r="G1420" s="87"/>
      <c r="H1420" s="47"/>
      <c r="I1420" s="120">
        <v>0</v>
      </c>
      <c r="J1420" s="120">
        <v>0</v>
      </c>
    </row>
    <row r="1421" spans="1:10" ht="15" customHeight="1">
      <c r="A1421" s="46" t="s">
        <v>3313</v>
      </c>
      <c r="B1421" s="46" t="s">
        <v>3314</v>
      </c>
      <c r="C1421" s="47">
        <v>0</v>
      </c>
      <c r="D1421" s="87" t="s">
        <v>2782</v>
      </c>
      <c r="E1421" s="87" t="s">
        <v>2782</v>
      </c>
      <c r="F1421" s="87">
        <v>1.0773000000000001</v>
      </c>
      <c r="G1421" s="87"/>
      <c r="H1421" s="47"/>
      <c r="I1421" s="120">
        <v>0</v>
      </c>
      <c r="J1421" s="120">
        <v>0</v>
      </c>
    </row>
    <row r="1422" spans="1:10" ht="15" customHeight="1">
      <c r="A1422" s="46" t="s">
        <v>3311</v>
      </c>
      <c r="B1422" s="46" t="s">
        <v>3312</v>
      </c>
      <c r="C1422" s="47">
        <v>51.584800000000001</v>
      </c>
      <c r="D1422" s="87" t="s">
        <v>2791</v>
      </c>
      <c r="E1422" s="87" t="s">
        <v>2791</v>
      </c>
      <c r="F1422" s="87">
        <v>5.7153600000000004</v>
      </c>
      <c r="G1422" s="87"/>
      <c r="H1422" s="47"/>
      <c r="I1422" s="120">
        <v>0</v>
      </c>
      <c r="J1422" s="120">
        <v>0</v>
      </c>
    </row>
    <row r="1423" spans="1:10" ht="15" customHeight="1">
      <c r="A1423" s="46" t="s">
        <v>3304</v>
      </c>
      <c r="B1423" s="46" t="s">
        <v>32082</v>
      </c>
      <c r="C1423" s="47">
        <v>63.644599999999997</v>
      </c>
      <c r="D1423" s="87" t="s">
        <v>2800</v>
      </c>
      <c r="E1423" s="87" t="s">
        <v>2800</v>
      </c>
      <c r="F1423" s="87">
        <v>4.1436360000000008</v>
      </c>
      <c r="G1423" s="87"/>
      <c r="H1423" s="47"/>
      <c r="I1423" s="120">
        <v>36</v>
      </c>
      <c r="J1423" s="120">
        <v>0</v>
      </c>
    </row>
    <row r="1424" spans="1:10" ht="15" customHeight="1">
      <c r="A1424" s="46" t="s">
        <v>32078</v>
      </c>
      <c r="B1424" s="46" t="s">
        <v>32079</v>
      </c>
      <c r="C1424" s="47">
        <v>115.67100000000001</v>
      </c>
      <c r="D1424" s="87" t="s">
        <v>10005</v>
      </c>
      <c r="E1424" s="87" t="s">
        <v>10005</v>
      </c>
      <c r="F1424" s="87">
        <v>31.865399999999994</v>
      </c>
      <c r="G1424" s="87"/>
      <c r="H1424" s="47"/>
      <c r="I1424" s="120">
        <v>25</v>
      </c>
      <c r="J1424" s="120">
        <v>0</v>
      </c>
    </row>
    <row r="1425" spans="1:10" ht="15" customHeight="1">
      <c r="A1425" s="46" t="s">
        <v>32080</v>
      </c>
      <c r="B1425" s="46" t="s">
        <v>32081</v>
      </c>
      <c r="C1425" s="47">
        <v>101.3108</v>
      </c>
      <c r="D1425" s="87" t="s">
        <v>35266</v>
      </c>
      <c r="E1425" s="87" t="s">
        <v>10005</v>
      </c>
      <c r="F1425" s="87">
        <v>28.67886</v>
      </c>
      <c r="G1425" s="87"/>
      <c r="H1425" s="47"/>
      <c r="I1425" s="120">
        <v>20</v>
      </c>
      <c r="J1425" s="120">
        <v>0</v>
      </c>
    </row>
    <row r="1426" spans="1:10" ht="15" customHeight="1">
      <c r="A1426" s="46" t="s">
        <v>3298</v>
      </c>
      <c r="B1426" s="46" t="s">
        <v>3299</v>
      </c>
      <c r="C1426" s="47">
        <v>114.3464</v>
      </c>
      <c r="D1426" s="87" t="s">
        <v>35594</v>
      </c>
      <c r="E1426" s="87" t="s">
        <v>10005</v>
      </c>
      <c r="F1426" s="87" t="e">
        <v>#N/A</v>
      </c>
      <c r="G1426" s="87"/>
      <c r="H1426" s="47"/>
      <c r="I1426" s="120">
        <v>0</v>
      </c>
      <c r="J1426" s="120">
        <v>0</v>
      </c>
    </row>
    <row r="1427" spans="1:10" ht="15" customHeight="1">
      <c r="A1427" s="46" t="s">
        <v>3295</v>
      </c>
      <c r="B1427" s="46" t="s">
        <v>3296</v>
      </c>
      <c r="C1427" s="47">
        <v>372.78199999999998</v>
      </c>
      <c r="D1427" s="87" t="s">
        <v>35595</v>
      </c>
      <c r="E1427" s="87" t="s">
        <v>10005</v>
      </c>
      <c r="F1427" s="87" t="e">
        <v>#N/A</v>
      </c>
      <c r="G1427" s="87"/>
      <c r="H1427" s="47"/>
      <c r="I1427" s="120">
        <v>0</v>
      </c>
      <c r="J1427" s="120">
        <v>0</v>
      </c>
    </row>
    <row r="1428" spans="1:10" ht="15" customHeight="1">
      <c r="A1428" s="46" t="s">
        <v>3292</v>
      </c>
      <c r="B1428" s="46" t="s">
        <v>3293</v>
      </c>
      <c r="C1428" s="47">
        <v>372.78199999999998</v>
      </c>
      <c r="D1428" s="87" t="s">
        <v>9996</v>
      </c>
      <c r="E1428" s="87" t="s">
        <v>9996</v>
      </c>
      <c r="F1428" s="87">
        <v>35.040599999999998</v>
      </c>
      <c r="G1428" s="87"/>
      <c r="H1428" s="47"/>
      <c r="I1428" s="120">
        <v>0</v>
      </c>
      <c r="J1428" s="120">
        <v>0</v>
      </c>
    </row>
    <row r="1429" spans="1:10" ht="15" customHeight="1">
      <c r="A1429" s="46" t="s">
        <v>3289</v>
      </c>
      <c r="B1429" s="46" t="s">
        <v>3290</v>
      </c>
      <c r="C1429" s="47">
        <v>66.270399999999995</v>
      </c>
      <c r="D1429" s="87" t="s">
        <v>35268</v>
      </c>
      <c r="E1429" s="87" t="s">
        <v>9996</v>
      </c>
      <c r="F1429" s="87">
        <v>31.536540000000002</v>
      </c>
      <c r="G1429" s="87"/>
      <c r="H1429" s="47"/>
      <c r="I1429" s="120">
        <v>19</v>
      </c>
      <c r="J1429" s="120">
        <v>0</v>
      </c>
    </row>
    <row r="1430" spans="1:10" ht="15" customHeight="1">
      <c r="A1430" s="46" t="s">
        <v>3286</v>
      </c>
      <c r="B1430" s="46" t="s">
        <v>3287</v>
      </c>
      <c r="C1430" s="47">
        <v>150.61859999999999</v>
      </c>
      <c r="D1430" s="87" t="s">
        <v>2809</v>
      </c>
      <c r="E1430" s="87" t="s">
        <v>2809</v>
      </c>
      <c r="F1430" s="87">
        <v>20.039200000000001</v>
      </c>
      <c r="G1430" s="87"/>
      <c r="H1430" s="47"/>
      <c r="I1430" s="120">
        <v>5</v>
      </c>
      <c r="J1430" s="120">
        <v>0</v>
      </c>
    </row>
    <row r="1431" spans="1:10" ht="15" customHeight="1">
      <c r="A1431" s="46" t="s">
        <v>3283</v>
      </c>
      <c r="B1431" s="46" t="s">
        <v>3284</v>
      </c>
      <c r="C1431" s="47">
        <v>16.939399999999999</v>
      </c>
      <c r="D1431" s="87" t="s">
        <v>34719</v>
      </c>
      <c r="E1431" s="87" t="s">
        <v>34719</v>
      </c>
      <c r="F1431" s="87">
        <v>385.2972004430768</v>
      </c>
      <c r="G1431" s="87"/>
      <c r="H1431" s="47"/>
      <c r="I1431" s="120">
        <v>52</v>
      </c>
      <c r="J1431" s="120">
        <v>0</v>
      </c>
    </row>
    <row r="1432" spans="1:10" ht="15" customHeight="1">
      <c r="A1432" s="46" t="s">
        <v>3644</v>
      </c>
      <c r="B1432" s="46" t="s">
        <v>3645</v>
      </c>
      <c r="C1432" s="47">
        <v>5.0259999999999998</v>
      </c>
      <c r="D1432" s="87" t="s">
        <v>2827</v>
      </c>
      <c r="E1432" s="87" t="s">
        <v>2827</v>
      </c>
      <c r="F1432" s="87">
        <v>278.8372</v>
      </c>
      <c r="G1432" s="87"/>
      <c r="H1432" s="47"/>
      <c r="I1432" s="120">
        <v>30</v>
      </c>
      <c r="J1432" s="120">
        <v>0</v>
      </c>
    </row>
    <row r="1433" spans="1:10" ht="15" customHeight="1">
      <c r="A1433" s="46" t="s">
        <v>3641</v>
      </c>
      <c r="B1433" s="46" t="s">
        <v>3642</v>
      </c>
      <c r="C1433" s="47">
        <v>11.734400000000001</v>
      </c>
      <c r="D1433" s="87" t="s">
        <v>2855</v>
      </c>
      <c r="E1433" s="87" t="s">
        <v>2855</v>
      </c>
      <c r="F1433" s="87">
        <v>243.98259999999999</v>
      </c>
      <c r="G1433" s="87"/>
      <c r="H1433" s="47"/>
      <c r="I1433" s="120">
        <v>40</v>
      </c>
      <c r="J1433" s="120">
        <v>0</v>
      </c>
    </row>
    <row r="1434" spans="1:10" ht="15" customHeight="1">
      <c r="A1434" s="46" t="s">
        <v>3638</v>
      </c>
      <c r="B1434" s="46" t="s">
        <v>3639</v>
      </c>
      <c r="C1434" s="47">
        <v>50.260399999999997</v>
      </c>
      <c r="D1434" s="87" t="s">
        <v>17448</v>
      </c>
      <c r="E1434" s="87" t="s">
        <v>17448</v>
      </c>
      <c r="F1434" s="87">
        <v>302.07360000000006</v>
      </c>
      <c r="G1434" s="87"/>
      <c r="H1434" s="47"/>
      <c r="I1434" s="120">
        <v>8</v>
      </c>
      <c r="J1434" s="120">
        <v>0</v>
      </c>
    </row>
    <row r="1435" spans="1:10" ht="15" customHeight="1">
      <c r="A1435" s="46" t="s">
        <v>3601</v>
      </c>
      <c r="B1435" s="46" t="s">
        <v>3602</v>
      </c>
      <c r="C1435" s="47">
        <v>31.578399999999998</v>
      </c>
      <c r="D1435" s="87" t="s">
        <v>17460</v>
      </c>
      <c r="E1435" s="87" t="s">
        <v>17460</v>
      </c>
      <c r="F1435" s="87">
        <v>267.21899999999999</v>
      </c>
      <c r="G1435" s="87"/>
      <c r="H1435" s="47"/>
      <c r="I1435" s="120">
        <v>0</v>
      </c>
      <c r="J1435" s="120">
        <v>0</v>
      </c>
    </row>
    <row r="1436" spans="1:10" ht="15" customHeight="1">
      <c r="A1436" s="46" t="s">
        <v>3598</v>
      </c>
      <c r="B1436" s="46" t="s">
        <v>3599</v>
      </c>
      <c r="C1436" s="47">
        <v>47.2164</v>
      </c>
      <c r="D1436" s="87" t="s">
        <v>2860</v>
      </c>
      <c r="E1436" s="87" t="s">
        <v>2860</v>
      </c>
      <c r="F1436" s="87">
        <v>2.7034560000000001</v>
      </c>
      <c r="G1436" s="87"/>
      <c r="H1436" s="47"/>
      <c r="I1436" s="120">
        <v>8</v>
      </c>
      <c r="J1436" s="120">
        <v>0</v>
      </c>
    </row>
    <row r="1437" spans="1:10" ht="15" customHeight="1">
      <c r="A1437" s="46" t="s">
        <v>3595</v>
      </c>
      <c r="B1437" s="46" t="s">
        <v>3596</v>
      </c>
      <c r="C1437" s="47">
        <v>232.36420000000001</v>
      </c>
      <c r="D1437" s="87" t="s">
        <v>2863</v>
      </c>
      <c r="E1437" s="87" t="s">
        <v>2863</v>
      </c>
      <c r="F1437" s="87">
        <v>2.7034560000000001</v>
      </c>
      <c r="G1437" s="87"/>
      <c r="H1437" s="47"/>
      <c r="I1437" s="120">
        <v>0</v>
      </c>
      <c r="J1437" s="120">
        <v>0</v>
      </c>
    </row>
    <row r="1438" spans="1:10" ht="15" customHeight="1">
      <c r="A1438" s="46" t="s">
        <v>3592</v>
      </c>
      <c r="B1438" s="46" t="s">
        <v>3593</v>
      </c>
      <c r="C1438" s="47">
        <v>116.18219999999999</v>
      </c>
      <c r="D1438" s="87" t="s">
        <v>30048</v>
      </c>
      <c r="E1438" s="87" t="s">
        <v>30048</v>
      </c>
      <c r="F1438" s="87">
        <v>1.8554759999999999</v>
      </c>
      <c r="G1438" s="87"/>
      <c r="H1438" s="47"/>
      <c r="I1438" s="120">
        <v>0</v>
      </c>
      <c r="J1438" s="120">
        <v>0</v>
      </c>
    </row>
    <row r="1439" spans="1:10" ht="15" customHeight="1">
      <c r="A1439" s="46" t="s">
        <v>3590</v>
      </c>
      <c r="B1439" s="46" t="s">
        <v>32094</v>
      </c>
      <c r="C1439" s="47">
        <v>326.178</v>
      </c>
      <c r="D1439" s="87" t="s">
        <v>32574</v>
      </c>
      <c r="E1439" s="87" t="s">
        <v>32574</v>
      </c>
      <c r="F1439" s="87">
        <v>126.73080000000002</v>
      </c>
      <c r="G1439" s="87"/>
      <c r="H1439" s="47"/>
      <c r="I1439" s="120">
        <v>10</v>
      </c>
      <c r="J1439" s="120">
        <v>0</v>
      </c>
    </row>
    <row r="1440" spans="1:10" ht="15" customHeight="1">
      <c r="A1440" s="46" t="s">
        <v>3588</v>
      </c>
      <c r="B1440" s="46" t="s">
        <v>32097</v>
      </c>
      <c r="C1440" s="47">
        <v>652.38059999999996</v>
      </c>
      <c r="D1440" s="87" t="s">
        <v>32574</v>
      </c>
      <c r="E1440" s="87" t="s">
        <v>32574</v>
      </c>
      <c r="F1440" s="87">
        <v>126.73080000000002</v>
      </c>
      <c r="G1440" s="87"/>
      <c r="H1440" s="47"/>
      <c r="I1440" s="120">
        <v>11</v>
      </c>
      <c r="J1440" s="120">
        <v>0</v>
      </c>
    </row>
    <row r="1441" spans="1:10" ht="15" customHeight="1">
      <c r="A1441" s="46" t="s">
        <v>3586</v>
      </c>
      <c r="B1441" s="46" t="s">
        <v>32095</v>
      </c>
      <c r="C1441" s="47">
        <v>388.3202</v>
      </c>
      <c r="D1441" s="87" t="s">
        <v>2866</v>
      </c>
      <c r="E1441" s="87" t="s">
        <v>2866</v>
      </c>
      <c r="F1441" s="87">
        <v>1.4244300000000001</v>
      </c>
      <c r="G1441" s="87"/>
      <c r="H1441" s="47"/>
      <c r="I1441" s="120">
        <v>10</v>
      </c>
      <c r="J1441" s="120">
        <v>0</v>
      </c>
    </row>
    <row r="1442" spans="1:10" ht="15" customHeight="1">
      <c r="A1442" s="46" t="s">
        <v>3584</v>
      </c>
      <c r="B1442" s="46" t="s">
        <v>32096</v>
      </c>
      <c r="C1442" s="47">
        <v>776.61720000000003</v>
      </c>
      <c r="D1442" s="87" t="s">
        <v>2869</v>
      </c>
      <c r="E1442" s="87" t="s">
        <v>2869</v>
      </c>
      <c r="F1442" s="87">
        <v>1.4507639999999999</v>
      </c>
      <c r="G1442" s="87"/>
      <c r="H1442" s="47"/>
      <c r="I1442" s="120">
        <v>9</v>
      </c>
      <c r="J1442" s="120">
        <v>0</v>
      </c>
    </row>
    <row r="1443" spans="1:10" ht="15" customHeight="1">
      <c r="A1443" s="46" t="s">
        <v>32098</v>
      </c>
      <c r="B1443" s="46" t="s">
        <v>32099</v>
      </c>
      <c r="C1443" s="47">
        <v>38.762999999999998</v>
      </c>
      <c r="D1443" s="87" t="s">
        <v>2872</v>
      </c>
      <c r="E1443" s="87" t="s">
        <v>2872</v>
      </c>
      <c r="F1443" s="87">
        <v>18.108165600000003</v>
      </c>
      <c r="G1443" s="87"/>
      <c r="H1443" s="47"/>
      <c r="I1443" s="120">
        <v>0</v>
      </c>
      <c r="J1443" s="120">
        <v>0</v>
      </c>
    </row>
    <row r="1444" spans="1:10" ht="15" customHeight="1">
      <c r="A1444" s="46" t="s">
        <v>2669</v>
      </c>
      <c r="B1444" s="46" t="s">
        <v>2670</v>
      </c>
      <c r="C1444" s="47">
        <v>5.7324000000000002</v>
      </c>
      <c r="D1444" s="87" t="s">
        <v>2875</v>
      </c>
      <c r="E1444" s="87" t="s">
        <v>2875</v>
      </c>
      <c r="F1444" s="87">
        <v>18.108165600000003</v>
      </c>
      <c r="G1444" s="87"/>
      <c r="H1444" s="47"/>
      <c r="I1444" s="120">
        <v>129</v>
      </c>
      <c r="J1444" s="120">
        <v>0</v>
      </c>
    </row>
    <row r="1445" spans="1:10" ht="15" customHeight="1">
      <c r="A1445" s="46" t="s">
        <v>2666</v>
      </c>
      <c r="B1445" s="46" t="s">
        <v>2667</v>
      </c>
      <c r="C1445" s="47">
        <v>47.866999999999997</v>
      </c>
      <c r="D1445" s="87" t="s">
        <v>2878</v>
      </c>
      <c r="E1445" s="87" t="s">
        <v>2878</v>
      </c>
      <c r="F1445" s="87">
        <v>18.654300000000003</v>
      </c>
      <c r="G1445" s="87"/>
      <c r="H1445" s="47"/>
      <c r="I1445" s="120">
        <v>130</v>
      </c>
      <c r="J1445" s="120">
        <v>0</v>
      </c>
    </row>
    <row r="1446" spans="1:10" ht="15" customHeight="1">
      <c r="A1446" s="46" t="s">
        <v>2663</v>
      </c>
      <c r="B1446" s="46" t="s">
        <v>2664</v>
      </c>
      <c r="C1446" s="47">
        <v>51.409799999999997</v>
      </c>
      <c r="D1446" s="87" t="s">
        <v>2881</v>
      </c>
      <c r="E1446" s="87" t="s">
        <v>2881</v>
      </c>
      <c r="F1446" s="87">
        <v>18.936892799999999</v>
      </c>
      <c r="G1446" s="87"/>
      <c r="H1446" s="47"/>
      <c r="I1446" s="120">
        <v>68</v>
      </c>
      <c r="J1446" s="120">
        <v>0</v>
      </c>
    </row>
    <row r="1447" spans="1:10" ht="15" customHeight="1">
      <c r="A1447" s="46" t="s">
        <v>3139</v>
      </c>
      <c r="B1447" s="46" t="s">
        <v>3140</v>
      </c>
      <c r="C1447" s="47">
        <v>14.513</v>
      </c>
      <c r="D1447" s="87" t="s">
        <v>2884</v>
      </c>
      <c r="E1447" s="87" t="s">
        <v>2884</v>
      </c>
      <c r="F1447" s="87">
        <v>1.2755232000000003</v>
      </c>
      <c r="G1447" s="87"/>
      <c r="H1447" s="47"/>
      <c r="I1447" s="120">
        <v>21</v>
      </c>
      <c r="J1447" s="120">
        <v>0</v>
      </c>
    </row>
    <row r="1448" spans="1:10" ht="15" customHeight="1">
      <c r="A1448" s="46" t="s">
        <v>3137</v>
      </c>
      <c r="B1448" s="46" t="s">
        <v>3138</v>
      </c>
      <c r="C1448" s="47">
        <v>21.284600000000001</v>
      </c>
      <c r="D1448" s="87" t="s">
        <v>2887</v>
      </c>
      <c r="E1448" s="87" t="s">
        <v>2887</v>
      </c>
      <c r="F1448" s="87">
        <v>1.5201899999999999</v>
      </c>
      <c r="G1448" s="87"/>
      <c r="H1448" s="47"/>
      <c r="I1448" s="120">
        <v>334</v>
      </c>
      <c r="J1448" s="120">
        <v>0</v>
      </c>
    </row>
    <row r="1449" spans="1:10" ht="15" customHeight="1">
      <c r="A1449" s="46" t="s">
        <v>3690</v>
      </c>
      <c r="B1449" s="46" t="s">
        <v>3691</v>
      </c>
      <c r="C1449" s="47">
        <v>22.306999999999999</v>
      </c>
      <c r="D1449" s="87" t="s">
        <v>34720</v>
      </c>
      <c r="E1449" s="87" t="s">
        <v>34720</v>
      </c>
      <c r="F1449" s="87">
        <v>479.21325335066967</v>
      </c>
      <c r="G1449" s="87"/>
      <c r="H1449" s="47"/>
      <c r="I1449" s="120">
        <v>0</v>
      </c>
      <c r="J1449" s="120">
        <v>0</v>
      </c>
    </row>
    <row r="1450" spans="1:10" ht="15" customHeight="1">
      <c r="A1450" s="46" t="s">
        <v>3688</v>
      </c>
      <c r="B1450" s="46" t="s">
        <v>3689</v>
      </c>
      <c r="C1450" s="47">
        <v>24.630600000000001</v>
      </c>
      <c r="D1450" s="87" t="s">
        <v>34721</v>
      </c>
      <c r="E1450" s="87" t="s">
        <v>34721</v>
      </c>
      <c r="F1450" s="87">
        <v>385.29714766344807</v>
      </c>
      <c r="G1450" s="87"/>
      <c r="H1450" s="47"/>
      <c r="I1450" s="120">
        <v>1</v>
      </c>
      <c r="J1450" s="120">
        <v>0</v>
      </c>
    </row>
    <row r="1451" spans="1:10" ht="15" customHeight="1">
      <c r="A1451" s="46" t="s">
        <v>3685</v>
      </c>
      <c r="B1451" s="46" t="s">
        <v>3686</v>
      </c>
      <c r="C1451" s="47">
        <v>24.0962</v>
      </c>
      <c r="D1451" s="87" t="s">
        <v>2905</v>
      </c>
      <c r="E1451" s="87" t="s">
        <v>2905</v>
      </c>
      <c r="F1451" s="87">
        <v>290.45539999999994</v>
      </c>
      <c r="G1451" s="87"/>
      <c r="H1451" s="47"/>
      <c r="I1451" s="120">
        <v>29</v>
      </c>
      <c r="J1451" s="120">
        <v>0</v>
      </c>
    </row>
    <row r="1452" spans="1:10" ht="15" customHeight="1">
      <c r="A1452" s="46" t="s">
        <v>3683</v>
      </c>
      <c r="B1452" s="46" t="s">
        <v>3684</v>
      </c>
      <c r="C1452" s="47">
        <v>6.2042000000000002</v>
      </c>
      <c r="D1452" s="87" t="s">
        <v>2923</v>
      </c>
      <c r="E1452" s="87" t="s">
        <v>2923</v>
      </c>
      <c r="F1452" s="87">
        <v>398.96939999999995</v>
      </c>
      <c r="G1452" s="87"/>
      <c r="H1452" s="47"/>
      <c r="I1452" s="120">
        <v>5</v>
      </c>
      <c r="J1452" s="120">
        <v>0</v>
      </c>
    </row>
    <row r="1453" spans="1:10" ht="15" customHeight="1">
      <c r="A1453" s="46" t="s">
        <v>3680</v>
      </c>
      <c r="B1453" s="46" t="s">
        <v>3681</v>
      </c>
      <c r="C1453" s="47">
        <v>10.41</v>
      </c>
      <c r="D1453" s="87" t="s">
        <v>17480</v>
      </c>
      <c r="E1453" s="87" t="s">
        <v>17480</v>
      </c>
      <c r="F1453" s="87">
        <v>336.92819999999995</v>
      </c>
      <c r="G1453" s="87"/>
      <c r="H1453" s="47"/>
      <c r="I1453" s="120">
        <v>29</v>
      </c>
      <c r="J1453" s="120">
        <v>0</v>
      </c>
    </row>
    <row r="1454" spans="1:10" ht="15" customHeight="1">
      <c r="A1454" s="46" t="s">
        <v>3678</v>
      </c>
      <c r="B1454" s="46" t="s">
        <v>3679</v>
      </c>
      <c r="C1454" s="47">
        <v>3.4622000000000002</v>
      </c>
      <c r="D1454" s="87" t="s">
        <v>2926</v>
      </c>
      <c r="E1454" s="87" t="s">
        <v>2926</v>
      </c>
      <c r="F1454" s="87">
        <v>359.41559999999993</v>
      </c>
      <c r="G1454" s="87"/>
      <c r="H1454" s="47"/>
      <c r="I1454" s="120">
        <v>154</v>
      </c>
      <c r="J1454" s="120">
        <v>0</v>
      </c>
    </row>
    <row r="1455" spans="1:10" ht="15" customHeight="1">
      <c r="A1455" s="46" t="s">
        <v>35533</v>
      </c>
      <c r="B1455" s="46" t="s">
        <v>35660</v>
      </c>
      <c r="C1455" s="47">
        <v>21.2348</v>
      </c>
      <c r="D1455" s="87" t="s">
        <v>2929</v>
      </c>
      <c r="E1455" s="87" t="s">
        <v>2929</v>
      </c>
      <c r="F1455" s="87">
        <v>365.94859999999994</v>
      </c>
      <c r="G1455" s="87"/>
      <c r="H1455" s="47"/>
      <c r="I1455" s="120">
        <v>10</v>
      </c>
      <c r="J1455" s="120">
        <v>0</v>
      </c>
    </row>
    <row r="1456" spans="1:10" ht="15" customHeight="1">
      <c r="A1456" s="46" t="s">
        <v>35534</v>
      </c>
      <c r="B1456" s="46" t="s">
        <v>35661</v>
      </c>
      <c r="C1456" s="47">
        <v>6.7210000000000001</v>
      </c>
      <c r="D1456" s="87" t="s">
        <v>2932</v>
      </c>
      <c r="E1456" s="87" t="s">
        <v>2932</v>
      </c>
      <c r="F1456" s="87">
        <v>386.7192</v>
      </c>
      <c r="G1456" s="87"/>
      <c r="H1456" s="47"/>
      <c r="I1456" s="120">
        <v>12</v>
      </c>
      <c r="J1456" s="120">
        <v>0</v>
      </c>
    </row>
    <row r="1457" spans="1:10" ht="15" customHeight="1">
      <c r="A1457" s="46" t="s">
        <v>35531</v>
      </c>
      <c r="B1457" s="46" t="s">
        <v>35662</v>
      </c>
      <c r="C1457" s="47">
        <v>15.4634</v>
      </c>
      <c r="D1457" s="87" t="s">
        <v>2935</v>
      </c>
      <c r="E1457" s="87" t="s">
        <v>2935</v>
      </c>
      <c r="F1457" s="87">
        <v>12.144999999999996</v>
      </c>
      <c r="G1457" s="87"/>
      <c r="H1457" s="47"/>
      <c r="I1457" s="120">
        <v>5</v>
      </c>
      <c r="J1457" s="120">
        <v>0</v>
      </c>
    </row>
    <row r="1458" spans="1:10" ht="15" customHeight="1">
      <c r="A1458" s="46" t="s">
        <v>35537</v>
      </c>
      <c r="B1458" s="46" t="s">
        <v>35663</v>
      </c>
      <c r="C1458" s="47">
        <v>5.3571999999999997</v>
      </c>
      <c r="D1458" s="87" t="s">
        <v>2938</v>
      </c>
      <c r="E1458" s="87" t="s">
        <v>2938</v>
      </c>
      <c r="F1458" s="87">
        <v>17.331799999999998</v>
      </c>
      <c r="G1458" s="87"/>
      <c r="H1458" s="47"/>
      <c r="I1458" s="120">
        <v>12</v>
      </c>
      <c r="J1458" s="120">
        <v>0</v>
      </c>
    </row>
    <row r="1459" spans="1:10" ht="15" customHeight="1">
      <c r="A1459" s="46" t="s">
        <v>3676</v>
      </c>
      <c r="B1459" s="46" t="s">
        <v>3677</v>
      </c>
      <c r="C1459" s="47">
        <v>13.198399999999999</v>
      </c>
      <c r="D1459" s="87" t="s">
        <v>2941</v>
      </c>
      <c r="E1459" s="87" t="s">
        <v>2941</v>
      </c>
      <c r="F1459" s="87">
        <v>21.000599999999999</v>
      </c>
      <c r="G1459" s="87"/>
      <c r="H1459" s="47"/>
      <c r="I1459" s="120">
        <v>15</v>
      </c>
      <c r="J1459" s="120">
        <v>0</v>
      </c>
    </row>
    <row r="1460" spans="1:10" ht="15" customHeight="1">
      <c r="A1460" s="46" t="s">
        <v>3674</v>
      </c>
      <c r="B1460" s="46" t="s">
        <v>3675</v>
      </c>
      <c r="C1460" s="47">
        <v>18.240600000000001</v>
      </c>
      <c r="D1460" s="87" t="s">
        <v>2944</v>
      </c>
      <c r="E1460" s="87" t="s">
        <v>2944</v>
      </c>
      <c r="F1460" s="87" t="e">
        <v>#N/A</v>
      </c>
      <c r="G1460" s="87"/>
      <c r="H1460" s="47"/>
      <c r="I1460" s="120">
        <v>1</v>
      </c>
      <c r="J1460" s="120">
        <v>0</v>
      </c>
    </row>
    <row r="1461" spans="1:10" ht="15" customHeight="1">
      <c r="A1461" s="46" t="s">
        <v>3672</v>
      </c>
      <c r="B1461" s="46" t="s">
        <v>35664</v>
      </c>
      <c r="C1461" s="47">
        <v>13.058999999999999</v>
      </c>
      <c r="D1461" s="87" t="s">
        <v>2947</v>
      </c>
      <c r="E1461" s="87" t="s">
        <v>2947</v>
      </c>
      <c r="F1461" s="87">
        <v>47.3204025</v>
      </c>
      <c r="G1461" s="87"/>
      <c r="H1461" s="47"/>
      <c r="I1461" s="120">
        <v>72</v>
      </c>
      <c r="J1461" s="120">
        <v>0</v>
      </c>
    </row>
    <row r="1462" spans="1:10" ht="15" customHeight="1">
      <c r="A1462" s="46" t="s">
        <v>3669</v>
      </c>
      <c r="B1462" s="46" t="s">
        <v>3670</v>
      </c>
      <c r="C1462" s="47">
        <v>3.1368</v>
      </c>
      <c r="D1462" s="87" t="s">
        <v>2950</v>
      </c>
      <c r="E1462" s="87" t="s">
        <v>2950</v>
      </c>
      <c r="F1462" s="87">
        <v>42.499485</v>
      </c>
      <c r="G1462" s="87"/>
      <c r="H1462" s="47"/>
      <c r="I1462" s="120">
        <v>219</v>
      </c>
      <c r="J1462" s="120">
        <v>0</v>
      </c>
    </row>
    <row r="1463" spans="1:10" ht="15" customHeight="1">
      <c r="A1463" s="46" t="s">
        <v>3667</v>
      </c>
      <c r="B1463" s="46" t="s">
        <v>3668</v>
      </c>
      <c r="C1463" s="47">
        <v>79.995599999999996</v>
      </c>
      <c r="D1463" s="87" t="s">
        <v>2962</v>
      </c>
      <c r="E1463" s="87" t="s">
        <v>2962</v>
      </c>
      <c r="F1463" s="87">
        <v>5.2376000000000005</v>
      </c>
      <c r="G1463" s="87"/>
      <c r="H1463" s="47"/>
      <c r="I1463" s="120">
        <v>18</v>
      </c>
      <c r="J1463" s="120">
        <v>0</v>
      </c>
    </row>
    <row r="1464" spans="1:10" ht="15" customHeight="1">
      <c r="A1464" s="46" t="s">
        <v>35535</v>
      </c>
      <c r="B1464" s="46" t="s">
        <v>35665</v>
      </c>
      <c r="C1464" s="47">
        <v>16.145199999999999</v>
      </c>
      <c r="D1464" s="87" t="s">
        <v>2965</v>
      </c>
      <c r="E1464" s="87" t="s">
        <v>2965</v>
      </c>
      <c r="F1464" s="87">
        <v>6.1989999999999998</v>
      </c>
      <c r="G1464" s="87"/>
      <c r="H1464" s="47"/>
      <c r="I1464" s="120">
        <v>12</v>
      </c>
      <c r="J1464" s="120">
        <v>0</v>
      </c>
    </row>
    <row r="1465" spans="1:10" ht="15" customHeight="1">
      <c r="A1465" s="46" t="s">
        <v>35532</v>
      </c>
      <c r="B1465" s="46" t="s">
        <v>35666</v>
      </c>
      <c r="C1465" s="47">
        <v>14.367599999999999</v>
      </c>
      <c r="D1465" s="87" t="s">
        <v>2968</v>
      </c>
      <c r="E1465" s="87" t="s">
        <v>2968</v>
      </c>
      <c r="F1465" s="87">
        <v>7.286999999999999</v>
      </c>
      <c r="G1465" s="87"/>
      <c r="H1465" s="47"/>
      <c r="I1465" s="120">
        <v>2</v>
      </c>
      <c r="J1465" s="120">
        <v>0</v>
      </c>
    </row>
    <row r="1466" spans="1:10" ht="15" customHeight="1">
      <c r="A1466" s="46" t="s">
        <v>35536</v>
      </c>
      <c r="B1466" s="46" t="s">
        <v>35667</v>
      </c>
      <c r="C1466" s="47">
        <v>4.7241999999999997</v>
      </c>
      <c r="D1466" s="87" t="s">
        <v>2971</v>
      </c>
      <c r="E1466" s="87" t="s">
        <v>2971</v>
      </c>
      <c r="F1466" s="87">
        <v>9.235199999999999</v>
      </c>
      <c r="G1466" s="87"/>
      <c r="H1466" s="47"/>
      <c r="I1466" s="120">
        <v>0</v>
      </c>
      <c r="J1466" s="120">
        <v>0</v>
      </c>
    </row>
    <row r="1467" spans="1:10" ht="15" customHeight="1">
      <c r="A1467" s="46" t="s">
        <v>3665</v>
      </c>
      <c r="B1467" s="46" t="s">
        <v>3666</v>
      </c>
      <c r="C1467" s="47">
        <v>34.506</v>
      </c>
      <c r="D1467" s="87" t="s">
        <v>2974</v>
      </c>
      <c r="E1467" s="87" t="s">
        <v>2974</v>
      </c>
      <c r="F1467" s="87">
        <v>6.831511895910781</v>
      </c>
      <c r="G1467" s="87"/>
      <c r="H1467" s="47"/>
      <c r="I1467" s="120">
        <v>28</v>
      </c>
      <c r="J1467" s="120">
        <v>0</v>
      </c>
    </row>
    <row r="1468" spans="1:10" ht="15" customHeight="1">
      <c r="A1468" s="46" t="s">
        <v>3662</v>
      </c>
      <c r="B1468" s="46" t="s">
        <v>3663</v>
      </c>
      <c r="C1468" s="47">
        <v>191.16159999999999</v>
      </c>
      <c r="D1468" s="87" t="s">
        <v>2977</v>
      </c>
      <c r="E1468" s="87" t="s">
        <v>2977</v>
      </c>
      <c r="F1468" s="87">
        <v>97.589400000000012</v>
      </c>
      <c r="G1468" s="87"/>
      <c r="H1468" s="47"/>
      <c r="I1468" s="120">
        <v>2</v>
      </c>
      <c r="J1468" s="120">
        <v>0</v>
      </c>
    </row>
    <row r="1469" spans="1:10" ht="15" customHeight="1">
      <c r="A1469" s="46" t="s">
        <v>3660</v>
      </c>
      <c r="B1469" s="46" t="s">
        <v>3661</v>
      </c>
      <c r="C1469" s="47">
        <v>79.630200000000002</v>
      </c>
      <c r="D1469" s="87" t="s">
        <v>2980</v>
      </c>
      <c r="E1469" s="87" t="s">
        <v>2980</v>
      </c>
      <c r="F1469" s="87">
        <v>15.940194423791823</v>
      </c>
      <c r="G1469" s="87"/>
      <c r="H1469" s="47"/>
      <c r="I1469" s="120">
        <v>79</v>
      </c>
      <c r="J1469" s="120">
        <v>0</v>
      </c>
    </row>
    <row r="1470" spans="1:10" ht="15" customHeight="1">
      <c r="A1470" s="46" t="s">
        <v>3658</v>
      </c>
      <c r="B1470" s="46" t="s">
        <v>3659</v>
      </c>
      <c r="C1470" s="47">
        <v>8.7910000000000004</v>
      </c>
      <c r="D1470" s="87" t="s">
        <v>2983</v>
      </c>
      <c r="E1470" s="87" t="s">
        <v>2983</v>
      </c>
      <c r="F1470" s="87">
        <v>97.589400000000012</v>
      </c>
      <c r="G1470" s="87"/>
      <c r="H1470" s="47"/>
      <c r="I1470" s="120">
        <v>58</v>
      </c>
      <c r="J1470" s="120">
        <v>0</v>
      </c>
    </row>
    <row r="1471" spans="1:10" ht="15" customHeight="1">
      <c r="A1471" s="46" t="s">
        <v>3656</v>
      </c>
      <c r="B1471" s="46" t="s">
        <v>3657</v>
      </c>
      <c r="C1471" s="47">
        <v>15.452199999999999</v>
      </c>
      <c r="D1471" s="87" t="s">
        <v>2986</v>
      </c>
      <c r="E1471" s="87" t="s">
        <v>2986</v>
      </c>
      <c r="F1471" s="87">
        <v>3.5531999999999995</v>
      </c>
      <c r="G1471" s="87"/>
      <c r="H1471" s="47"/>
      <c r="I1471" s="120">
        <v>0</v>
      </c>
      <c r="J1471" s="120">
        <v>0</v>
      </c>
    </row>
    <row r="1472" spans="1:10" ht="15" customHeight="1">
      <c r="A1472" s="46" t="s">
        <v>3653</v>
      </c>
      <c r="B1472" s="46" t="s">
        <v>3654</v>
      </c>
      <c r="C1472" s="47">
        <v>25.745999999999999</v>
      </c>
      <c r="D1472" s="87" t="s">
        <v>2989</v>
      </c>
      <c r="E1472" s="87" t="s">
        <v>2989</v>
      </c>
      <c r="F1472" s="87">
        <v>3.8807999999999998</v>
      </c>
      <c r="G1472" s="87"/>
      <c r="H1472" s="47"/>
      <c r="I1472" s="120">
        <v>1</v>
      </c>
      <c r="J1472" s="120">
        <v>0</v>
      </c>
    </row>
    <row r="1473" spans="1:10" ht="15" customHeight="1">
      <c r="A1473" s="46" t="s">
        <v>35530</v>
      </c>
      <c r="B1473" s="46" t="s">
        <v>35668</v>
      </c>
      <c r="C1473" s="47">
        <v>59.174799999999998</v>
      </c>
      <c r="D1473" s="87" t="s">
        <v>2992</v>
      </c>
      <c r="E1473" s="87" t="s">
        <v>2992</v>
      </c>
      <c r="F1473" s="87">
        <v>4.1075999999999997</v>
      </c>
      <c r="G1473" s="87"/>
      <c r="H1473" s="47"/>
      <c r="I1473" s="120">
        <v>0</v>
      </c>
      <c r="J1473" s="120">
        <v>0</v>
      </c>
    </row>
    <row r="1474" spans="1:10" ht="15" customHeight="1">
      <c r="A1474" s="46" t="s">
        <v>3748</v>
      </c>
      <c r="B1474" s="46" t="s">
        <v>3749</v>
      </c>
      <c r="C1474" s="47">
        <v>13.8452</v>
      </c>
      <c r="D1474" s="87" t="s">
        <v>2995</v>
      </c>
      <c r="E1474" s="87" t="s">
        <v>2995</v>
      </c>
      <c r="F1474" s="87">
        <v>4.5611999999999995</v>
      </c>
      <c r="G1474" s="87"/>
      <c r="H1474" s="47"/>
      <c r="I1474" s="120">
        <v>0</v>
      </c>
      <c r="J1474" s="120">
        <v>0</v>
      </c>
    </row>
    <row r="1475" spans="1:10" ht="15" customHeight="1">
      <c r="A1475" s="46" t="s">
        <v>3745</v>
      </c>
      <c r="B1475" s="46" t="s">
        <v>3746</v>
      </c>
      <c r="C1475" s="47">
        <v>11.1076</v>
      </c>
      <c r="D1475" s="87" t="s">
        <v>2998</v>
      </c>
      <c r="E1475" s="87" t="s">
        <v>2998</v>
      </c>
      <c r="F1475" s="87">
        <v>4.9896000000000003</v>
      </c>
      <c r="G1475" s="87"/>
      <c r="H1475" s="47"/>
      <c r="I1475" s="120">
        <v>0</v>
      </c>
      <c r="J1475" s="120">
        <v>0</v>
      </c>
    </row>
    <row r="1476" spans="1:10" ht="15" customHeight="1">
      <c r="A1476" s="46" t="s">
        <v>3742</v>
      </c>
      <c r="B1476" s="46" t="s">
        <v>3743</v>
      </c>
      <c r="C1476" s="47">
        <v>7.7423999999999999</v>
      </c>
      <c r="D1476" s="87" t="s">
        <v>3001</v>
      </c>
      <c r="E1476" s="87" t="s">
        <v>3001</v>
      </c>
      <c r="F1476" s="87">
        <v>5.4432000000000009</v>
      </c>
      <c r="G1476" s="87"/>
      <c r="H1476" s="47"/>
      <c r="I1476" s="120">
        <v>0</v>
      </c>
      <c r="J1476" s="120">
        <v>0</v>
      </c>
    </row>
    <row r="1477" spans="1:10" ht="15" customHeight="1">
      <c r="A1477" s="46" t="s">
        <v>3739</v>
      </c>
      <c r="B1477" s="46" t="s">
        <v>3740</v>
      </c>
      <c r="C1477" s="47">
        <v>38.711799999999997</v>
      </c>
      <c r="D1477" s="87" t="s">
        <v>3003</v>
      </c>
      <c r="E1477" s="87" t="s">
        <v>3003</v>
      </c>
      <c r="F1477" s="87">
        <v>388.08620000000008</v>
      </c>
      <c r="G1477" s="87"/>
      <c r="H1477" s="47"/>
      <c r="I1477" s="120">
        <v>0</v>
      </c>
      <c r="J1477" s="120">
        <v>0</v>
      </c>
    </row>
    <row r="1478" spans="1:10" ht="15" customHeight="1">
      <c r="A1478" s="46" t="s">
        <v>3736</v>
      </c>
      <c r="B1478" s="46" t="s">
        <v>3737</v>
      </c>
      <c r="C1478" s="47">
        <v>35.979399999999998</v>
      </c>
      <c r="D1478" s="87" t="s">
        <v>3006</v>
      </c>
      <c r="E1478" s="87" t="s">
        <v>3006</v>
      </c>
      <c r="F1478" s="87">
        <v>3.0844800000000001</v>
      </c>
      <c r="G1478" s="87"/>
      <c r="H1478" s="47"/>
      <c r="I1478" s="120">
        <v>0</v>
      </c>
      <c r="J1478" s="120">
        <v>0</v>
      </c>
    </row>
    <row r="1479" spans="1:10" ht="15" customHeight="1">
      <c r="A1479" s="46" t="s">
        <v>3733</v>
      </c>
      <c r="B1479" s="46" t="s">
        <v>3734</v>
      </c>
      <c r="C1479" s="47">
        <v>14.3918</v>
      </c>
      <c r="D1479" s="87" t="s">
        <v>3008</v>
      </c>
      <c r="E1479" s="87" t="s">
        <v>3008</v>
      </c>
      <c r="F1479" s="87">
        <v>3.6792000000000007</v>
      </c>
      <c r="G1479" s="87"/>
      <c r="H1479" s="47"/>
      <c r="I1479" s="120">
        <v>0</v>
      </c>
      <c r="J1479" s="120">
        <v>0</v>
      </c>
    </row>
    <row r="1480" spans="1:10" ht="15" customHeight="1">
      <c r="A1480" s="46" t="s">
        <v>3731</v>
      </c>
      <c r="B1480" s="46" t="s">
        <v>3732</v>
      </c>
      <c r="C1480" s="47">
        <v>12.5878</v>
      </c>
      <c r="D1480" s="87" t="s">
        <v>3022</v>
      </c>
      <c r="E1480" s="87" t="s">
        <v>3022</v>
      </c>
      <c r="F1480" s="87">
        <v>4.3545600000000002</v>
      </c>
      <c r="G1480" s="87"/>
      <c r="H1480" s="47"/>
      <c r="I1480" s="120">
        <v>76</v>
      </c>
      <c r="J1480" s="120">
        <v>0</v>
      </c>
    </row>
    <row r="1481" spans="1:10" ht="15" customHeight="1">
      <c r="A1481" s="46" t="s">
        <v>3728</v>
      </c>
      <c r="B1481" s="46" t="s">
        <v>3729</v>
      </c>
      <c r="C1481" s="47">
        <v>8.1658000000000008</v>
      </c>
      <c r="D1481" s="87" t="s">
        <v>3025</v>
      </c>
      <c r="E1481" s="87" t="s">
        <v>3025</v>
      </c>
      <c r="F1481" s="87">
        <v>4.5360000000000005</v>
      </c>
      <c r="G1481" s="87"/>
      <c r="H1481" s="47"/>
      <c r="I1481" s="120">
        <v>31</v>
      </c>
      <c r="J1481" s="120">
        <v>0</v>
      </c>
    </row>
    <row r="1482" spans="1:10" ht="15" customHeight="1">
      <c r="A1482" s="46" t="s">
        <v>3725</v>
      </c>
      <c r="B1482" s="46" t="s">
        <v>3726</v>
      </c>
      <c r="C1482" s="47">
        <v>23.8596</v>
      </c>
      <c r="D1482" s="87" t="s">
        <v>10045</v>
      </c>
      <c r="E1482" s="87" t="s">
        <v>10045</v>
      </c>
      <c r="F1482" s="87">
        <v>6.9079499999999996</v>
      </c>
      <c r="G1482" s="87"/>
      <c r="H1482" s="47"/>
      <c r="I1482" s="120">
        <v>4</v>
      </c>
      <c r="J1482" s="120">
        <v>0</v>
      </c>
    </row>
    <row r="1483" spans="1:10" ht="15" customHeight="1">
      <c r="A1483" s="46" t="s">
        <v>3722</v>
      </c>
      <c r="B1483" s="46" t="s">
        <v>3723</v>
      </c>
      <c r="C1483" s="47">
        <v>18.296399999999998</v>
      </c>
      <c r="D1483" s="87" t="s">
        <v>3039</v>
      </c>
      <c r="E1483" s="87" t="s">
        <v>3039</v>
      </c>
      <c r="F1483" s="87">
        <v>44.034637500000002</v>
      </c>
      <c r="G1483" s="87"/>
      <c r="H1483" s="47"/>
      <c r="I1483" s="120">
        <v>11</v>
      </c>
      <c r="J1483" s="120">
        <v>0</v>
      </c>
    </row>
    <row r="1484" spans="1:10" ht="15" customHeight="1">
      <c r="A1484" s="46" t="s">
        <v>3719</v>
      </c>
      <c r="B1484" s="46" t="s">
        <v>3720</v>
      </c>
      <c r="C1484" s="47">
        <v>41.398800000000001</v>
      </c>
      <c r="D1484" s="87" t="s">
        <v>3042</v>
      </c>
      <c r="E1484" s="87" t="s">
        <v>3042</v>
      </c>
      <c r="F1484" s="87">
        <v>42.0954975</v>
      </c>
      <c r="G1484" s="87"/>
      <c r="H1484" s="47"/>
      <c r="I1484" s="120">
        <v>2</v>
      </c>
      <c r="J1484" s="120">
        <v>0</v>
      </c>
    </row>
    <row r="1485" spans="1:10" ht="15" customHeight="1">
      <c r="A1485" s="46" t="s">
        <v>3716</v>
      </c>
      <c r="B1485" s="46" t="s">
        <v>3717</v>
      </c>
      <c r="C1485" s="47">
        <v>11.2836</v>
      </c>
      <c r="D1485" s="87" t="s">
        <v>3045</v>
      </c>
      <c r="E1485" s="87" t="s">
        <v>3045</v>
      </c>
      <c r="F1485" s="87">
        <v>6.274799999999999</v>
      </c>
      <c r="G1485" s="87"/>
      <c r="H1485" s="47"/>
      <c r="I1485" s="120">
        <v>148</v>
      </c>
      <c r="J1485" s="120">
        <v>0</v>
      </c>
    </row>
    <row r="1486" spans="1:10" ht="15" customHeight="1">
      <c r="A1486" s="46" t="s">
        <v>3713</v>
      </c>
      <c r="B1486" s="46" t="s">
        <v>3714</v>
      </c>
      <c r="C1486" s="47">
        <v>6.9328000000000003</v>
      </c>
      <c r="D1486" s="87" t="s">
        <v>3048</v>
      </c>
      <c r="E1486" s="87" t="s">
        <v>3048</v>
      </c>
      <c r="F1486" s="87">
        <v>7.286999999999999</v>
      </c>
      <c r="G1486" s="87"/>
      <c r="H1486" s="47"/>
      <c r="I1486" s="120">
        <v>13</v>
      </c>
      <c r="J1486" s="120">
        <v>0</v>
      </c>
    </row>
    <row r="1487" spans="1:10" ht="15" customHeight="1">
      <c r="A1487" s="46" t="s">
        <v>3710</v>
      </c>
      <c r="B1487" s="46" t="s">
        <v>3711</v>
      </c>
      <c r="C1487" s="47">
        <v>12.5878</v>
      </c>
      <c r="D1487" s="87" t="s">
        <v>3051</v>
      </c>
      <c r="E1487" s="87" t="s">
        <v>3051</v>
      </c>
      <c r="F1487" s="87">
        <v>8.7037999999999975</v>
      </c>
      <c r="G1487" s="87"/>
      <c r="H1487" s="47"/>
      <c r="I1487" s="120">
        <v>9</v>
      </c>
      <c r="J1487" s="120">
        <v>0</v>
      </c>
    </row>
    <row r="1488" spans="1:10" ht="15" customHeight="1">
      <c r="A1488" s="46" t="s">
        <v>3707</v>
      </c>
      <c r="B1488" s="46" t="s">
        <v>3708</v>
      </c>
      <c r="C1488" s="47">
        <v>8.0304000000000002</v>
      </c>
      <c r="D1488" s="87" t="s">
        <v>3054</v>
      </c>
      <c r="E1488" s="87" t="s">
        <v>3054</v>
      </c>
      <c r="F1488" s="87">
        <v>10.584200000000001</v>
      </c>
      <c r="G1488" s="87"/>
      <c r="H1488" s="47"/>
      <c r="I1488" s="120">
        <v>37</v>
      </c>
      <c r="J1488" s="120">
        <v>0</v>
      </c>
    </row>
    <row r="1489" spans="1:10" ht="15" customHeight="1">
      <c r="A1489" s="46" t="s">
        <v>3705</v>
      </c>
      <c r="B1489" s="46" t="s">
        <v>3706</v>
      </c>
      <c r="C1489" s="47">
        <v>23.8596</v>
      </c>
      <c r="D1489" s="87" t="s">
        <v>3057</v>
      </c>
      <c r="E1489" s="87" t="s">
        <v>3057</v>
      </c>
      <c r="F1489" s="87">
        <v>3.0862944000000008</v>
      </c>
      <c r="G1489" s="87"/>
      <c r="H1489" s="47"/>
      <c r="I1489" s="120">
        <v>4</v>
      </c>
      <c r="J1489" s="120">
        <v>0</v>
      </c>
    </row>
    <row r="1490" spans="1:10" ht="15" customHeight="1">
      <c r="A1490" s="46" t="s">
        <v>3703</v>
      </c>
      <c r="B1490" s="46" t="s">
        <v>3704</v>
      </c>
      <c r="C1490" s="47">
        <v>17.8688</v>
      </c>
      <c r="D1490" s="87" t="s">
        <v>3060</v>
      </c>
      <c r="E1490" s="87" t="s">
        <v>3060</v>
      </c>
      <c r="F1490" s="87">
        <v>2.6433540000000004</v>
      </c>
      <c r="G1490" s="87"/>
      <c r="H1490" s="47"/>
      <c r="I1490" s="120">
        <v>38</v>
      </c>
      <c r="J1490" s="120">
        <v>0</v>
      </c>
    </row>
    <row r="1491" spans="1:10" ht="15" customHeight="1">
      <c r="A1491" s="46" t="s">
        <v>3700</v>
      </c>
      <c r="B1491" s="46" t="s">
        <v>3701</v>
      </c>
      <c r="C1491" s="47">
        <v>40.634799999999998</v>
      </c>
      <c r="D1491" s="87" t="s">
        <v>3063</v>
      </c>
      <c r="E1491" s="87" t="s">
        <v>3063</v>
      </c>
      <c r="F1491" s="87">
        <v>2.1168</v>
      </c>
      <c r="G1491" s="87"/>
      <c r="H1491" s="47"/>
      <c r="I1491" s="120">
        <v>4</v>
      </c>
      <c r="J1491" s="120">
        <v>0</v>
      </c>
    </row>
    <row r="1492" spans="1:10" ht="15" customHeight="1">
      <c r="A1492" s="46" t="s">
        <v>3698</v>
      </c>
      <c r="B1492" s="46" t="s">
        <v>3699</v>
      </c>
      <c r="C1492" s="47">
        <v>112.3506</v>
      </c>
      <c r="D1492" s="87" t="s">
        <v>3066</v>
      </c>
      <c r="E1492" s="87" t="s">
        <v>3066</v>
      </c>
      <c r="F1492" s="87">
        <v>2.9291220000000004</v>
      </c>
      <c r="G1492" s="87"/>
      <c r="H1492" s="47"/>
      <c r="I1492" s="120">
        <v>2</v>
      </c>
      <c r="J1492" s="120">
        <v>0</v>
      </c>
    </row>
    <row r="1493" spans="1:10" ht="15" customHeight="1">
      <c r="A1493" s="46" t="s">
        <v>3695</v>
      </c>
      <c r="B1493" s="46" t="s">
        <v>3696</v>
      </c>
      <c r="C1493" s="47">
        <v>11.2836</v>
      </c>
      <c r="D1493" s="87" t="s">
        <v>3069</v>
      </c>
      <c r="E1493" s="87" t="s">
        <v>3069</v>
      </c>
      <c r="F1493" s="87">
        <v>3.072006</v>
      </c>
      <c r="G1493" s="87"/>
      <c r="H1493" s="47"/>
      <c r="I1493" s="120">
        <v>10</v>
      </c>
      <c r="J1493" s="120">
        <v>0</v>
      </c>
    </row>
    <row r="1494" spans="1:10" ht="15" customHeight="1">
      <c r="A1494" s="46" t="s">
        <v>3693</v>
      </c>
      <c r="B1494" s="46" t="s">
        <v>3694</v>
      </c>
      <c r="C1494" s="47">
        <v>6.9328000000000003</v>
      </c>
      <c r="D1494" s="87" t="s">
        <v>3072</v>
      </c>
      <c r="E1494" s="87" t="s">
        <v>3072</v>
      </c>
      <c r="F1494" s="87">
        <v>2.6460000000000004</v>
      </c>
      <c r="G1494" s="87"/>
      <c r="H1494" s="47"/>
      <c r="I1494" s="120">
        <v>5</v>
      </c>
      <c r="J1494" s="120">
        <v>0</v>
      </c>
    </row>
    <row r="1495" spans="1:10" ht="15" customHeight="1">
      <c r="A1495" s="46" t="s">
        <v>9</v>
      </c>
      <c r="B1495" s="46" t="s">
        <v>32103</v>
      </c>
      <c r="C1495" s="47">
        <v>55.767400000000002</v>
      </c>
      <c r="D1495" s="87" t="s">
        <v>3075</v>
      </c>
      <c r="E1495" s="87" t="s">
        <v>3075</v>
      </c>
      <c r="F1495" s="87">
        <v>2.0638800000000002</v>
      </c>
      <c r="G1495" s="87"/>
      <c r="H1495" s="47"/>
      <c r="I1495" s="120">
        <v>4</v>
      </c>
      <c r="J1495" s="120">
        <v>0</v>
      </c>
    </row>
    <row r="1496" spans="1:10" ht="15" customHeight="1">
      <c r="A1496" s="46" t="s">
        <v>10</v>
      </c>
      <c r="B1496" s="46" t="s">
        <v>32104</v>
      </c>
      <c r="C1496" s="47">
        <v>31.369199999999999</v>
      </c>
      <c r="D1496" s="87" t="s">
        <v>3078</v>
      </c>
      <c r="E1496" s="87" t="s">
        <v>3078</v>
      </c>
      <c r="F1496" s="87">
        <v>2.9291220000000004</v>
      </c>
      <c r="G1496" s="87"/>
      <c r="H1496" s="47"/>
      <c r="I1496" s="120">
        <v>102</v>
      </c>
      <c r="J1496" s="120">
        <v>0</v>
      </c>
    </row>
    <row r="1497" spans="1:10" ht="15" customHeight="1">
      <c r="A1497" s="46" t="s">
        <v>11</v>
      </c>
      <c r="B1497" s="46" t="s">
        <v>4058</v>
      </c>
      <c r="C1497" s="47">
        <v>41.825600000000001</v>
      </c>
      <c r="D1497" s="87" t="s">
        <v>3081</v>
      </c>
      <c r="E1497" s="87" t="s">
        <v>3081</v>
      </c>
      <c r="F1497" s="87">
        <v>3.072006</v>
      </c>
      <c r="G1497" s="87"/>
      <c r="H1497" s="47"/>
      <c r="I1497" s="120">
        <v>1</v>
      </c>
      <c r="J1497" s="120">
        <v>0</v>
      </c>
    </row>
    <row r="1498" spans="1:10" ht="15" customHeight="1">
      <c r="A1498" s="46" t="s">
        <v>4055</v>
      </c>
      <c r="B1498" s="46" t="s">
        <v>4056</v>
      </c>
      <c r="C1498" s="47">
        <v>27.883800000000001</v>
      </c>
      <c r="D1498" s="87" t="s">
        <v>3084</v>
      </c>
      <c r="E1498" s="87" t="s">
        <v>3084</v>
      </c>
      <c r="F1498" s="87">
        <v>2.3284799999999999</v>
      </c>
      <c r="G1498" s="87"/>
      <c r="H1498" s="47"/>
      <c r="I1498" s="120">
        <v>1</v>
      </c>
      <c r="J1498" s="120">
        <v>0</v>
      </c>
    </row>
    <row r="1499" spans="1:10" ht="15" customHeight="1">
      <c r="A1499" s="46" t="s">
        <v>4052</v>
      </c>
      <c r="B1499" s="46" t="s">
        <v>4053</v>
      </c>
      <c r="C1499" s="47">
        <v>127.8004</v>
      </c>
      <c r="D1499" s="87" t="s">
        <v>17492</v>
      </c>
      <c r="E1499" s="87" t="s">
        <v>17492</v>
      </c>
      <c r="F1499" s="87">
        <v>487.96500000000003</v>
      </c>
      <c r="G1499" s="87"/>
      <c r="H1499" s="47"/>
      <c r="I1499" s="120">
        <v>5</v>
      </c>
      <c r="J1499" s="120">
        <v>0</v>
      </c>
    </row>
    <row r="1500" spans="1:10" ht="15" customHeight="1">
      <c r="A1500" s="46" t="s">
        <v>34339</v>
      </c>
      <c r="B1500" s="46" t="s">
        <v>34340</v>
      </c>
      <c r="C1500" s="47">
        <v>65.061999999999998</v>
      </c>
      <c r="D1500" s="87" t="s">
        <v>3087</v>
      </c>
      <c r="E1500" s="87" t="s">
        <v>3087</v>
      </c>
      <c r="F1500" s="87">
        <v>5.04</v>
      </c>
      <c r="G1500" s="87"/>
      <c r="H1500" s="47"/>
      <c r="I1500" s="120">
        <v>28</v>
      </c>
      <c r="J1500" s="120">
        <v>0</v>
      </c>
    </row>
    <row r="1501" spans="1:10" ht="15" customHeight="1">
      <c r="A1501" s="46" t="s">
        <v>4050</v>
      </c>
      <c r="B1501" s="46" t="s">
        <v>32100</v>
      </c>
      <c r="C1501" s="47">
        <v>71.521799999999999</v>
      </c>
      <c r="D1501" s="87" t="s">
        <v>3096</v>
      </c>
      <c r="E1501" s="87" t="s">
        <v>3096</v>
      </c>
      <c r="F1501" s="87">
        <v>2.7624240000000002</v>
      </c>
      <c r="G1501" s="87"/>
      <c r="H1501" s="47"/>
      <c r="I1501" s="120">
        <v>0</v>
      </c>
      <c r="J1501" s="120">
        <v>0</v>
      </c>
    </row>
    <row r="1502" spans="1:10" ht="15" customHeight="1">
      <c r="A1502" s="46" t="s">
        <v>32101</v>
      </c>
      <c r="B1502" s="46" t="s">
        <v>32102</v>
      </c>
      <c r="C1502" s="47">
        <v>16.7302</v>
      </c>
      <c r="D1502" s="87" t="s">
        <v>3099</v>
      </c>
      <c r="E1502" s="87" t="s">
        <v>3099</v>
      </c>
      <c r="F1502" s="87">
        <v>2.8767312</v>
      </c>
      <c r="G1502" s="87"/>
      <c r="H1502" s="47"/>
      <c r="I1502" s="120">
        <v>5</v>
      </c>
      <c r="J1502" s="120">
        <v>0</v>
      </c>
    </row>
    <row r="1503" spans="1:10" ht="15" customHeight="1">
      <c r="A1503" s="46" t="s">
        <v>34341</v>
      </c>
      <c r="B1503" s="46" t="s">
        <v>34342</v>
      </c>
      <c r="C1503" s="47">
        <v>83.651200000000003</v>
      </c>
      <c r="D1503" s="87" t="s">
        <v>3102</v>
      </c>
      <c r="E1503" s="87" t="s">
        <v>3102</v>
      </c>
      <c r="F1503" s="87">
        <v>2.3020200000000002</v>
      </c>
      <c r="G1503" s="87"/>
      <c r="H1503" s="47"/>
      <c r="I1503" s="120">
        <v>29</v>
      </c>
      <c r="J1503" s="120">
        <v>0</v>
      </c>
    </row>
    <row r="1504" spans="1:10" ht="15" customHeight="1">
      <c r="A1504" s="46" t="s">
        <v>4118</v>
      </c>
      <c r="B1504" s="46" t="s">
        <v>4119</v>
      </c>
      <c r="C1504" s="47">
        <v>127.8004</v>
      </c>
      <c r="D1504" s="87" t="s">
        <v>3105</v>
      </c>
      <c r="E1504" s="87" t="s">
        <v>3105</v>
      </c>
      <c r="F1504" s="87">
        <v>53.893000000000001</v>
      </c>
      <c r="G1504" s="87"/>
      <c r="H1504" s="47"/>
      <c r="I1504" s="120">
        <v>1</v>
      </c>
      <c r="J1504" s="120">
        <v>0</v>
      </c>
    </row>
    <row r="1505" spans="1:10" ht="15" customHeight="1">
      <c r="A1505" s="46" t="s">
        <v>4115</v>
      </c>
      <c r="B1505" s="46" t="s">
        <v>4116</v>
      </c>
      <c r="C1505" s="47">
        <v>146.3896</v>
      </c>
      <c r="D1505" s="87" t="s">
        <v>3113</v>
      </c>
      <c r="E1505" s="87" t="s">
        <v>3113</v>
      </c>
      <c r="F1505" s="87">
        <v>48.194999999999993</v>
      </c>
      <c r="G1505" s="87"/>
      <c r="H1505" s="47"/>
      <c r="I1505" s="120">
        <v>0</v>
      </c>
      <c r="J1505" s="120">
        <v>0</v>
      </c>
    </row>
    <row r="1506" spans="1:10" ht="15" customHeight="1">
      <c r="A1506" s="46" t="s">
        <v>4109</v>
      </c>
      <c r="B1506" s="46" t="s">
        <v>4110</v>
      </c>
      <c r="C1506" s="47">
        <v>29.2546</v>
      </c>
      <c r="D1506" s="87" t="s">
        <v>3115</v>
      </c>
      <c r="E1506" s="87" t="s">
        <v>3113</v>
      </c>
      <c r="F1506" s="87">
        <v>42.84</v>
      </c>
      <c r="G1506" s="87"/>
      <c r="H1506" s="47"/>
      <c r="I1506" s="120">
        <v>0</v>
      </c>
      <c r="J1506" s="120">
        <v>0</v>
      </c>
    </row>
    <row r="1507" spans="1:10" ht="15" customHeight="1">
      <c r="A1507" s="46" t="s">
        <v>4106</v>
      </c>
      <c r="B1507" s="46" t="s">
        <v>4107</v>
      </c>
      <c r="C1507" s="47">
        <v>58.091000000000001</v>
      </c>
      <c r="D1507" s="87" t="s">
        <v>3117</v>
      </c>
      <c r="E1507" s="87" t="s">
        <v>3113</v>
      </c>
      <c r="F1507" s="87">
        <v>39.626999999999995</v>
      </c>
      <c r="G1507" s="87"/>
      <c r="H1507" s="47"/>
      <c r="I1507" s="120">
        <v>0</v>
      </c>
      <c r="J1507" s="120">
        <v>0</v>
      </c>
    </row>
    <row r="1508" spans="1:10" ht="15" customHeight="1">
      <c r="A1508" s="46" t="s">
        <v>4103</v>
      </c>
      <c r="B1508" s="46" t="s">
        <v>4104</v>
      </c>
      <c r="C1508" s="47">
        <v>32.530999999999999</v>
      </c>
      <c r="D1508" s="87" t="s">
        <v>3119</v>
      </c>
      <c r="E1508" s="87" t="s">
        <v>3113</v>
      </c>
      <c r="F1508" s="87">
        <v>44.981999999999999</v>
      </c>
      <c r="G1508" s="87"/>
      <c r="H1508" s="47"/>
      <c r="I1508" s="120">
        <v>0</v>
      </c>
      <c r="J1508" s="120">
        <v>0</v>
      </c>
    </row>
    <row r="1509" spans="1:10" ht="15" customHeight="1">
      <c r="A1509" s="46" t="s">
        <v>4100</v>
      </c>
      <c r="B1509" s="46" t="s">
        <v>4101</v>
      </c>
      <c r="C1509" s="47">
        <v>174.2732</v>
      </c>
      <c r="D1509" s="87" t="s">
        <v>3121</v>
      </c>
      <c r="E1509" s="87" t="s">
        <v>3121</v>
      </c>
      <c r="F1509" s="87">
        <v>189.76420000000002</v>
      </c>
      <c r="G1509" s="87"/>
      <c r="H1509" s="47"/>
      <c r="I1509" s="120">
        <v>0</v>
      </c>
      <c r="J1509" s="120">
        <v>0</v>
      </c>
    </row>
    <row r="1510" spans="1:10" ht="15" customHeight="1">
      <c r="A1510" s="46" t="s">
        <v>4097</v>
      </c>
      <c r="B1510" s="46" t="s">
        <v>4098</v>
      </c>
      <c r="C1510" s="47">
        <v>185.8914</v>
      </c>
      <c r="D1510" s="87" t="s">
        <v>3123</v>
      </c>
      <c r="E1510" s="87" t="s">
        <v>3123</v>
      </c>
      <c r="F1510" s="87">
        <v>86.78540000000001</v>
      </c>
      <c r="G1510" s="87"/>
      <c r="H1510" s="47"/>
      <c r="I1510" s="120">
        <v>0</v>
      </c>
      <c r="J1510" s="120">
        <v>0</v>
      </c>
    </row>
    <row r="1511" spans="1:10" ht="15" customHeight="1">
      <c r="A1511" s="46" t="s">
        <v>4094</v>
      </c>
      <c r="B1511" s="46" t="s">
        <v>4095</v>
      </c>
      <c r="C1511" s="47">
        <v>173.1114</v>
      </c>
      <c r="D1511" s="87" t="s">
        <v>3126</v>
      </c>
      <c r="E1511" s="87" t="s">
        <v>3126</v>
      </c>
      <c r="F1511" s="87">
        <v>140.364</v>
      </c>
      <c r="G1511" s="87"/>
      <c r="H1511" s="47"/>
      <c r="I1511" s="120">
        <v>0</v>
      </c>
      <c r="J1511" s="120">
        <v>0</v>
      </c>
    </row>
    <row r="1512" spans="1:10" ht="15" customHeight="1">
      <c r="A1512" s="46" t="s">
        <v>4091</v>
      </c>
      <c r="B1512" s="46" t="s">
        <v>4092</v>
      </c>
      <c r="C1512" s="47">
        <v>572.48339999999996</v>
      </c>
      <c r="D1512" s="87" t="s">
        <v>3128</v>
      </c>
      <c r="E1512" s="87" t="s">
        <v>3128</v>
      </c>
      <c r="F1512" s="87">
        <v>86.78540000000001</v>
      </c>
      <c r="G1512" s="87"/>
      <c r="H1512" s="47"/>
      <c r="I1512" s="120">
        <v>0</v>
      </c>
      <c r="J1512" s="120">
        <v>0</v>
      </c>
    </row>
    <row r="1513" spans="1:10" ht="15" customHeight="1">
      <c r="A1513" s="46" t="s">
        <v>4088</v>
      </c>
      <c r="B1513" s="46" t="s">
        <v>4089</v>
      </c>
      <c r="C1513" s="47">
        <v>748.78639999999996</v>
      </c>
      <c r="D1513" s="87" t="s">
        <v>3131</v>
      </c>
      <c r="E1513" s="87" t="s">
        <v>3131</v>
      </c>
      <c r="F1513" s="87">
        <v>2.8291032</v>
      </c>
      <c r="G1513" s="87"/>
      <c r="H1513" s="47"/>
      <c r="I1513" s="120">
        <v>0</v>
      </c>
      <c r="J1513" s="120">
        <v>0</v>
      </c>
    </row>
    <row r="1514" spans="1:10" ht="15" customHeight="1">
      <c r="A1514" s="46" t="s">
        <v>4086</v>
      </c>
      <c r="B1514" s="46" t="s">
        <v>32105</v>
      </c>
      <c r="C1514" s="47">
        <v>1232.4602</v>
      </c>
      <c r="D1514" s="87" t="s">
        <v>3136</v>
      </c>
      <c r="E1514" s="87" t="s">
        <v>3136</v>
      </c>
      <c r="F1514" s="87">
        <v>2.9434104000000003</v>
      </c>
      <c r="G1514" s="87"/>
      <c r="H1514" s="47"/>
      <c r="I1514" s="120">
        <v>0</v>
      </c>
      <c r="J1514" s="120">
        <v>0</v>
      </c>
    </row>
    <row r="1515" spans="1:10" ht="15" customHeight="1">
      <c r="A1515" s="46" t="s">
        <v>4083</v>
      </c>
      <c r="B1515" s="46" t="s">
        <v>4084</v>
      </c>
      <c r="C1515" s="47">
        <v>854.59360000000004</v>
      </c>
      <c r="D1515" s="87" t="s">
        <v>3141</v>
      </c>
      <c r="E1515" s="87" t="s">
        <v>3141</v>
      </c>
      <c r="F1515" s="87">
        <v>3.0672432000000009</v>
      </c>
      <c r="G1515" s="87"/>
      <c r="H1515" s="47"/>
      <c r="I1515" s="120">
        <v>0</v>
      </c>
      <c r="J1515" s="120">
        <v>0</v>
      </c>
    </row>
    <row r="1516" spans="1:10" ht="15" customHeight="1">
      <c r="A1516" s="46" t="s">
        <v>4081</v>
      </c>
      <c r="B1516" s="46" t="s">
        <v>32106</v>
      </c>
      <c r="C1516" s="47">
        <v>724.97659999999996</v>
      </c>
      <c r="D1516" s="87" t="s">
        <v>3144</v>
      </c>
      <c r="E1516" s="87" t="s">
        <v>3144</v>
      </c>
      <c r="F1516" s="87">
        <v>3.7245096000000002</v>
      </c>
      <c r="G1516" s="87"/>
      <c r="H1516" s="47"/>
      <c r="I1516" s="120">
        <v>0</v>
      </c>
      <c r="J1516" s="120">
        <v>0</v>
      </c>
    </row>
    <row r="1517" spans="1:10" ht="15" customHeight="1">
      <c r="A1517" s="46" t="s">
        <v>409</v>
      </c>
      <c r="B1517" s="46" t="s">
        <v>35669</v>
      </c>
      <c r="C1517" s="47">
        <v>295.52080000000001</v>
      </c>
      <c r="D1517" s="87" t="s">
        <v>3149</v>
      </c>
      <c r="E1517" s="87" t="s">
        <v>3149</v>
      </c>
      <c r="F1517" s="87">
        <v>3.8483423999999999</v>
      </c>
      <c r="G1517" s="87"/>
      <c r="H1517" s="47"/>
      <c r="I1517" s="120">
        <v>18</v>
      </c>
      <c r="J1517" s="120">
        <v>0</v>
      </c>
    </row>
    <row r="1518" spans="1:10" ht="15" customHeight="1">
      <c r="A1518" s="46" t="s">
        <v>4079</v>
      </c>
      <c r="B1518" s="46" t="s">
        <v>4080</v>
      </c>
      <c r="C1518" s="47">
        <v>125.4768</v>
      </c>
      <c r="D1518" s="87" t="s">
        <v>35500</v>
      </c>
      <c r="E1518" s="87" t="s">
        <v>35500</v>
      </c>
      <c r="F1518" s="87">
        <v>19.715199999999999</v>
      </c>
      <c r="G1518" s="87"/>
      <c r="H1518" s="47"/>
      <c r="I1518" s="120">
        <v>1</v>
      </c>
      <c r="J1518" s="120">
        <v>0</v>
      </c>
    </row>
    <row r="1519" spans="1:10" ht="15" customHeight="1">
      <c r="A1519" s="46" t="s">
        <v>446</v>
      </c>
      <c r="B1519" s="46" t="s">
        <v>32108</v>
      </c>
      <c r="C1519" s="47">
        <v>165.94280000000001</v>
      </c>
      <c r="D1519" s="87" t="s">
        <v>35501</v>
      </c>
      <c r="E1519" s="87" t="s">
        <v>35501</v>
      </c>
      <c r="F1519" s="87">
        <v>24.552999999999997</v>
      </c>
      <c r="G1519" s="87"/>
      <c r="H1519" s="47"/>
      <c r="I1519" s="120">
        <v>0</v>
      </c>
      <c r="J1519" s="120">
        <v>0</v>
      </c>
    </row>
    <row r="1520" spans="1:10" ht="15" customHeight="1">
      <c r="A1520" s="46" t="s">
        <v>4078</v>
      </c>
      <c r="B1520" s="46" t="s">
        <v>32107</v>
      </c>
      <c r="C1520" s="47">
        <v>126.2668</v>
      </c>
      <c r="D1520" s="87" t="s">
        <v>3163</v>
      </c>
      <c r="E1520" s="87" t="s">
        <v>3163</v>
      </c>
      <c r="F1520" s="87">
        <v>19.735399999999995</v>
      </c>
      <c r="G1520" s="87"/>
      <c r="H1520" s="47"/>
      <c r="I1520" s="120">
        <v>5</v>
      </c>
      <c r="J1520" s="120">
        <v>0</v>
      </c>
    </row>
    <row r="1521" spans="1:10" ht="15" customHeight="1">
      <c r="A1521" s="46" t="s">
        <v>4076</v>
      </c>
      <c r="B1521" s="46" t="s">
        <v>4077</v>
      </c>
      <c r="C1521" s="47">
        <v>316.57319999999999</v>
      </c>
      <c r="D1521" s="87" t="s">
        <v>35596</v>
      </c>
      <c r="E1521" s="87" t="s">
        <v>3163</v>
      </c>
      <c r="F1521" s="87">
        <v>18.748629999999995</v>
      </c>
      <c r="G1521" s="87"/>
      <c r="H1521" s="47"/>
      <c r="I1521" s="120">
        <v>0</v>
      </c>
      <c r="J1521" s="120">
        <v>0</v>
      </c>
    </row>
    <row r="1522" spans="1:10" ht="15" customHeight="1">
      <c r="A1522" s="46" t="s">
        <v>4074</v>
      </c>
      <c r="B1522" s="46" t="s">
        <v>4075</v>
      </c>
      <c r="C1522" s="47">
        <v>18.152200000000001</v>
      </c>
      <c r="D1522" s="87" t="s">
        <v>3184</v>
      </c>
      <c r="E1522" s="87" t="s">
        <v>3184</v>
      </c>
      <c r="F1522" s="87">
        <v>342.94176000000004</v>
      </c>
      <c r="G1522" s="87"/>
      <c r="H1522" s="47"/>
      <c r="I1522" s="120">
        <v>0</v>
      </c>
      <c r="J1522" s="120">
        <v>0</v>
      </c>
    </row>
    <row r="1523" spans="1:10" ht="15" customHeight="1">
      <c r="A1523" s="46" t="s">
        <v>4072</v>
      </c>
      <c r="B1523" s="46" t="s">
        <v>4073</v>
      </c>
      <c r="C1523" s="47">
        <v>21.247399999999999</v>
      </c>
      <c r="D1523" s="87" t="s">
        <v>3187</v>
      </c>
      <c r="E1523" s="87" t="s">
        <v>3187</v>
      </c>
      <c r="F1523" s="87">
        <v>357.00588000000005</v>
      </c>
      <c r="G1523" s="87"/>
      <c r="H1523" s="47"/>
      <c r="I1523" s="120">
        <v>0</v>
      </c>
      <c r="J1523" s="120">
        <v>0</v>
      </c>
    </row>
    <row r="1524" spans="1:10" ht="15" customHeight="1">
      <c r="A1524" s="46" t="s">
        <v>4070</v>
      </c>
      <c r="B1524" s="46" t="s">
        <v>4071</v>
      </c>
      <c r="C1524" s="47">
        <v>461.38240000000002</v>
      </c>
      <c r="D1524" s="87" t="s">
        <v>3190</v>
      </c>
      <c r="E1524" s="87" t="s">
        <v>3190</v>
      </c>
      <c r="F1524" s="87">
        <v>394.87013999999999</v>
      </c>
      <c r="G1524" s="87"/>
      <c r="H1524" s="47"/>
      <c r="I1524" s="120">
        <v>0</v>
      </c>
      <c r="J1524" s="120">
        <v>0</v>
      </c>
    </row>
    <row r="1525" spans="1:10" ht="15" customHeight="1">
      <c r="A1525" s="46" t="s">
        <v>4068</v>
      </c>
      <c r="B1525" s="46" t="s">
        <v>4069</v>
      </c>
      <c r="C1525" s="47">
        <v>509.9932</v>
      </c>
      <c r="D1525" s="87" t="s">
        <v>3193</v>
      </c>
      <c r="E1525" s="87" t="s">
        <v>3193</v>
      </c>
      <c r="F1525" s="87">
        <v>481.41702000000009</v>
      </c>
      <c r="G1525" s="87"/>
      <c r="H1525" s="47"/>
      <c r="I1525" s="120">
        <v>1</v>
      </c>
      <c r="J1525" s="120">
        <v>0</v>
      </c>
    </row>
    <row r="1526" spans="1:10" ht="15" customHeight="1">
      <c r="A1526" s="46" t="s">
        <v>4065</v>
      </c>
      <c r="B1526" s="46" t="s">
        <v>4066</v>
      </c>
      <c r="C1526" s="47">
        <v>171.48480000000001</v>
      </c>
      <c r="D1526" s="87" t="s">
        <v>3196</v>
      </c>
      <c r="E1526" s="87" t="s">
        <v>3196</v>
      </c>
      <c r="F1526" s="87">
        <v>40.584199999999996</v>
      </c>
      <c r="G1526" s="87"/>
      <c r="H1526" s="47"/>
      <c r="I1526" s="120">
        <v>0</v>
      </c>
      <c r="J1526" s="120">
        <v>0</v>
      </c>
    </row>
    <row r="1527" spans="1:10" ht="15" customHeight="1">
      <c r="A1527" s="46" t="s">
        <v>4062</v>
      </c>
      <c r="B1527" s="46" t="s">
        <v>4063</v>
      </c>
      <c r="C1527" s="47">
        <v>126.4804</v>
      </c>
      <c r="D1527" s="87" t="s">
        <v>3199</v>
      </c>
      <c r="E1527" s="87" t="s">
        <v>3199</v>
      </c>
      <c r="F1527" s="87">
        <v>31.787400000000005</v>
      </c>
      <c r="G1527" s="87"/>
      <c r="H1527" s="47"/>
      <c r="I1527" s="120">
        <v>0</v>
      </c>
      <c r="J1527" s="120">
        <v>0</v>
      </c>
    </row>
    <row r="1528" spans="1:10" ht="15" customHeight="1">
      <c r="A1528" s="46" t="s">
        <v>442</v>
      </c>
      <c r="B1528" s="46" t="s">
        <v>32110</v>
      </c>
      <c r="C1528" s="47">
        <v>162.3296</v>
      </c>
      <c r="D1528" s="87" t="s">
        <v>7354</v>
      </c>
      <c r="E1528" s="87" t="s">
        <v>7354</v>
      </c>
      <c r="F1528" s="87">
        <v>41.732600000000005</v>
      </c>
      <c r="G1528" s="87"/>
      <c r="H1528" s="47"/>
      <c r="I1528" s="120">
        <v>8</v>
      </c>
      <c r="J1528" s="120">
        <v>0</v>
      </c>
    </row>
    <row r="1529" spans="1:10" ht="15" customHeight="1">
      <c r="A1529" s="46" t="s">
        <v>4122</v>
      </c>
      <c r="B1529" s="46" t="s">
        <v>4123</v>
      </c>
      <c r="C1529" s="47">
        <v>259.3186</v>
      </c>
      <c r="D1529" s="87" t="s">
        <v>3202</v>
      </c>
      <c r="E1529" s="87" t="s">
        <v>3202</v>
      </c>
      <c r="F1529" s="87">
        <v>4.4163619672131169</v>
      </c>
      <c r="G1529" s="87"/>
      <c r="H1529" s="47"/>
      <c r="I1529" s="120">
        <v>0</v>
      </c>
      <c r="J1529" s="120">
        <v>0</v>
      </c>
    </row>
    <row r="1530" spans="1:10" ht="15" customHeight="1">
      <c r="A1530" s="46" t="s">
        <v>445</v>
      </c>
      <c r="B1530" s="46" t="s">
        <v>32109</v>
      </c>
      <c r="C1530" s="47">
        <v>269.35660000000001</v>
      </c>
      <c r="D1530" s="87" t="s">
        <v>3205</v>
      </c>
      <c r="E1530" s="87" t="s">
        <v>3205</v>
      </c>
      <c r="F1530" s="87">
        <v>6.3584970491803308</v>
      </c>
      <c r="G1530" s="87"/>
      <c r="H1530" s="47"/>
      <c r="I1530" s="120">
        <v>2</v>
      </c>
      <c r="J1530" s="120">
        <v>0</v>
      </c>
    </row>
    <row r="1531" spans="1:10" ht="15" customHeight="1">
      <c r="A1531" s="46" t="s">
        <v>4112</v>
      </c>
      <c r="B1531" s="46" t="s">
        <v>4113</v>
      </c>
      <c r="C1531" s="47">
        <v>13.058999999999999</v>
      </c>
      <c r="D1531" s="87" t="s">
        <v>3208</v>
      </c>
      <c r="E1531" s="87" t="s">
        <v>3208</v>
      </c>
      <c r="F1531" s="87">
        <v>59.282399999999996</v>
      </c>
      <c r="G1531" s="87"/>
      <c r="H1531" s="47"/>
      <c r="I1531" s="120">
        <v>2</v>
      </c>
      <c r="J1531" s="120">
        <v>0</v>
      </c>
    </row>
    <row r="1532" spans="1:10" ht="15" customHeight="1">
      <c r="A1532" s="46" t="s">
        <v>4047</v>
      </c>
      <c r="B1532" s="46" t="s">
        <v>4048</v>
      </c>
      <c r="C1532" s="47">
        <v>7.4356</v>
      </c>
      <c r="D1532" s="87" t="s">
        <v>3210</v>
      </c>
      <c r="E1532" s="87" t="s">
        <v>3210</v>
      </c>
      <c r="F1532" s="87">
        <v>11.240439344262299</v>
      </c>
      <c r="G1532" s="87"/>
      <c r="H1532" s="47"/>
      <c r="I1532" s="120">
        <v>50</v>
      </c>
      <c r="J1532" s="120">
        <v>0</v>
      </c>
    </row>
    <row r="1533" spans="1:10" ht="15" customHeight="1">
      <c r="A1533" s="46" t="s">
        <v>4044</v>
      </c>
      <c r="B1533" s="46" t="s">
        <v>4045</v>
      </c>
      <c r="C1533" s="47">
        <v>9.2946000000000009</v>
      </c>
      <c r="D1533" s="87" t="s">
        <v>3212</v>
      </c>
      <c r="E1533" s="87" t="s">
        <v>3212</v>
      </c>
      <c r="F1533" s="87">
        <v>2.6272000000000002</v>
      </c>
      <c r="G1533" s="87"/>
      <c r="H1533" s="47"/>
      <c r="I1533" s="120">
        <v>0</v>
      </c>
      <c r="J1533" s="120">
        <v>0</v>
      </c>
    </row>
    <row r="1534" spans="1:10" ht="15" customHeight="1">
      <c r="A1534" s="46" t="s">
        <v>4042</v>
      </c>
      <c r="B1534" s="46" t="s">
        <v>4043</v>
      </c>
      <c r="C1534" s="47">
        <v>34.557200000000002</v>
      </c>
      <c r="D1534" s="87" t="s">
        <v>3217</v>
      </c>
      <c r="E1534" s="87" t="s">
        <v>3217</v>
      </c>
      <c r="F1534" s="87">
        <v>18.477600000000002</v>
      </c>
      <c r="G1534" s="87"/>
      <c r="H1534" s="47"/>
      <c r="I1534" s="120">
        <v>2</v>
      </c>
      <c r="J1534" s="120">
        <v>0</v>
      </c>
    </row>
    <row r="1535" spans="1:10" ht="15" customHeight="1">
      <c r="A1535" s="46" t="s">
        <v>4040</v>
      </c>
      <c r="B1535" s="46" t="s">
        <v>4041</v>
      </c>
      <c r="C1535" s="47">
        <v>53.164999999999999</v>
      </c>
      <c r="D1535" s="87" t="s">
        <v>3220</v>
      </c>
      <c r="E1535" s="87" t="s">
        <v>3220</v>
      </c>
      <c r="F1535" s="87">
        <v>12.1326</v>
      </c>
      <c r="G1535" s="87"/>
      <c r="H1535" s="47"/>
      <c r="I1535" s="120">
        <v>3</v>
      </c>
      <c r="J1535" s="120">
        <v>0</v>
      </c>
    </row>
    <row r="1536" spans="1:10" ht="15" customHeight="1">
      <c r="A1536" s="46" t="s">
        <v>4038</v>
      </c>
      <c r="B1536" s="46" t="s">
        <v>4039</v>
      </c>
      <c r="C1536" s="47">
        <v>37.057600000000001</v>
      </c>
      <c r="D1536" s="87" t="s">
        <v>3225</v>
      </c>
      <c r="E1536" s="87" t="s">
        <v>3225</v>
      </c>
      <c r="F1536" s="87">
        <v>18.462199999999999</v>
      </c>
      <c r="G1536" s="87"/>
      <c r="H1536" s="47"/>
      <c r="I1536" s="120">
        <v>0</v>
      </c>
      <c r="J1536" s="120">
        <v>0</v>
      </c>
    </row>
    <row r="1537" spans="1:10" ht="15" customHeight="1">
      <c r="A1537" s="46" t="s">
        <v>4036</v>
      </c>
      <c r="B1537" s="46" t="s">
        <v>4037</v>
      </c>
      <c r="C1537" s="47">
        <v>53.164999999999999</v>
      </c>
      <c r="D1537" s="87" t="s">
        <v>3227</v>
      </c>
      <c r="E1537" s="87" t="s">
        <v>3227</v>
      </c>
      <c r="F1537" s="87">
        <v>14.9282</v>
      </c>
      <c r="G1537" s="87"/>
      <c r="H1537" s="47"/>
      <c r="I1537" s="120">
        <v>6</v>
      </c>
      <c r="J1537" s="120">
        <v>0</v>
      </c>
    </row>
    <row r="1538" spans="1:10" ht="15" customHeight="1">
      <c r="A1538" s="46" t="s">
        <v>4035</v>
      </c>
      <c r="B1538" s="46" t="s">
        <v>4028</v>
      </c>
      <c r="C1538" s="47">
        <v>141.6122</v>
      </c>
      <c r="D1538" s="87" t="s">
        <v>3230</v>
      </c>
      <c r="E1538" s="87" t="s">
        <v>3230</v>
      </c>
      <c r="F1538" s="87">
        <v>11.310000000000002</v>
      </c>
      <c r="G1538" s="87"/>
      <c r="H1538" s="47"/>
      <c r="I1538" s="120">
        <v>0</v>
      </c>
      <c r="J1538" s="120">
        <v>0</v>
      </c>
    </row>
    <row r="1539" spans="1:10" ht="15" customHeight="1">
      <c r="A1539" s="46" t="s">
        <v>4033</v>
      </c>
      <c r="B1539" s="46" t="s">
        <v>4034</v>
      </c>
      <c r="C1539" s="47">
        <v>11.116400000000001</v>
      </c>
      <c r="D1539" s="87" t="s">
        <v>3233</v>
      </c>
      <c r="E1539" s="87" t="s">
        <v>3233</v>
      </c>
      <c r="F1539" s="87">
        <v>61.73660000000001</v>
      </c>
      <c r="G1539" s="87"/>
      <c r="H1539" s="47"/>
      <c r="I1539" s="120">
        <v>0</v>
      </c>
      <c r="J1539" s="120">
        <v>0</v>
      </c>
    </row>
    <row r="1540" spans="1:10" ht="15" customHeight="1">
      <c r="A1540" s="46" t="s">
        <v>4031</v>
      </c>
      <c r="B1540" s="46" t="s">
        <v>4032</v>
      </c>
      <c r="C1540" s="47">
        <v>5.2030000000000003</v>
      </c>
      <c r="D1540" s="87" t="s">
        <v>3236</v>
      </c>
      <c r="E1540" s="87" t="s">
        <v>3236</v>
      </c>
      <c r="F1540" s="87">
        <v>31.020199999999996</v>
      </c>
      <c r="G1540" s="87"/>
      <c r="H1540" s="47"/>
      <c r="I1540" s="120">
        <v>26</v>
      </c>
      <c r="J1540" s="120">
        <v>0</v>
      </c>
    </row>
    <row r="1541" spans="1:10" ht="15" customHeight="1">
      <c r="A1541" s="46" t="s">
        <v>4029</v>
      </c>
      <c r="B1541" s="46" t="s">
        <v>4030</v>
      </c>
      <c r="C1541" s="47">
        <v>38.4238</v>
      </c>
      <c r="D1541" s="87" t="s">
        <v>3239</v>
      </c>
      <c r="E1541" s="87" t="s">
        <v>3239</v>
      </c>
      <c r="F1541" s="87">
        <v>35.683399999999992</v>
      </c>
      <c r="G1541" s="87"/>
      <c r="H1541" s="47"/>
      <c r="I1541" s="120">
        <v>0</v>
      </c>
      <c r="J1541" s="120">
        <v>0</v>
      </c>
    </row>
    <row r="1542" spans="1:10" ht="15" customHeight="1">
      <c r="A1542" s="46" t="s">
        <v>4027</v>
      </c>
      <c r="B1542" s="46" t="s">
        <v>4028</v>
      </c>
      <c r="C1542" s="47">
        <v>112.2784</v>
      </c>
      <c r="D1542" s="87" t="s">
        <v>3242</v>
      </c>
      <c r="E1542" s="87" t="s">
        <v>3242</v>
      </c>
      <c r="F1542" s="87">
        <v>13.663</v>
      </c>
      <c r="G1542" s="87"/>
      <c r="H1542" s="47"/>
      <c r="I1542" s="120">
        <v>0</v>
      </c>
      <c r="J1542" s="120">
        <v>0</v>
      </c>
    </row>
    <row r="1543" spans="1:10" ht="15" customHeight="1">
      <c r="A1543" s="46" t="s">
        <v>4025</v>
      </c>
      <c r="B1543" s="46" t="s">
        <v>4026</v>
      </c>
      <c r="C1543" s="47">
        <v>8.8764000000000003</v>
      </c>
      <c r="D1543" s="87" t="s">
        <v>3245</v>
      </c>
      <c r="E1543" s="87" t="s">
        <v>3245</v>
      </c>
      <c r="F1543" s="87">
        <v>7.286999999999999</v>
      </c>
      <c r="G1543" s="87"/>
      <c r="H1543" s="47"/>
      <c r="I1543" s="120">
        <v>6</v>
      </c>
      <c r="J1543" s="120">
        <v>0</v>
      </c>
    </row>
    <row r="1544" spans="1:10" ht="15" customHeight="1">
      <c r="A1544" s="46" t="s">
        <v>4023</v>
      </c>
      <c r="B1544" s="46" t="s">
        <v>4024</v>
      </c>
      <c r="C1544" s="47">
        <v>6.4598000000000004</v>
      </c>
      <c r="D1544" s="87" t="s">
        <v>3248</v>
      </c>
      <c r="E1544" s="87" t="s">
        <v>3248</v>
      </c>
      <c r="F1544" s="87">
        <v>189.12599999999998</v>
      </c>
      <c r="G1544" s="87"/>
      <c r="H1544" s="47"/>
      <c r="I1544" s="120">
        <v>13</v>
      </c>
      <c r="J1544" s="120">
        <v>0</v>
      </c>
    </row>
    <row r="1545" spans="1:10" ht="15" customHeight="1">
      <c r="A1545" s="46" t="s">
        <v>4021</v>
      </c>
      <c r="B1545" s="46" t="s">
        <v>4022</v>
      </c>
      <c r="C1545" s="47">
        <v>3.1831999999999998</v>
      </c>
      <c r="D1545" s="87" t="s">
        <v>3248</v>
      </c>
      <c r="E1545" s="87" t="s">
        <v>3248</v>
      </c>
      <c r="F1545" s="87">
        <v>189.12599999999998</v>
      </c>
      <c r="G1545" s="87"/>
      <c r="H1545" s="47"/>
      <c r="I1545" s="120">
        <v>12</v>
      </c>
      <c r="J1545" s="120">
        <v>0</v>
      </c>
    </row>
    <row r="1546" spans="1:10" ht="15" customHeight="1">
      <c r="A1546" s="46" t="s">
        <v>4019</v>
      </c>
      <c r="B1546" s="46" t="s">
        <v>4020</v>
      </c>
      <c r="C1546" s="47">
        <v>9.8585999999999991</v>
      </c>
      <c r="D1546" s="87" t="s">
        <v>3253</v>
      </c>
      <c r="E1546" s="87" t="s">
        <v>3253</v>
      </c>
      <c r="F1546" s="87">
        <v>0.43859999999999999</v>
      </c>
      <c r="G1546" s="87"/>
      <c r="H1546" s="47"/>
      <c r="I1546" s="120">
        <v>9</v>
      </c>
      <c r="J1546" s="120">
        <v>0</v>
      </c>
    </row>
    <row r="1547" spans="1:10" ht="15" customHeight="1">
      <c r="A1547" s="46" t="s">
        <v>4017</v>
      </c>
      <c r="B1547" s="46" t="s">
        <v>4018</v>
      </c>
      <c r="C1547" s="47">
        <v>3.59</v>
      </c>
      <c r="D1547" s="87" t="s">
        <v>3256</v>
      </c>
      <c r="E1547" s="87" t="s">
        <v>3256</v>
      </c>
      <c r="F1547" s="87">
        <v>0.57520000000000004</v>
      </c>
      <c r="G1547" s="87"/>
      <c r="H1547" s="47"/>
      <c r="I1547" s="120">
        <v>9</v>
      </c>
      <c r="J1547" s="120">
        <v>0</v>
      </c>
    </row>
    <row r="1548" spans="1:10" ht="15" customHeight="1">
      <c r="A1548" s="46" t="s">
        <v>4015</v>
      </c>
      <c r="B1548" s="46" t="s">
        <v>4016</v>
      </c>
      <c r="C1548" s="47">
        <v>4.3498000000000001</v>
      </c>
      <c r="D1548" s="87" t="s">
        <v>3259</v>
      </c>
      <c r="E1548" s="87" t="s">
        <v>3259</v>
      </c>
      <c r="F1548" s="87">
        <v>0.8772000000000002</v>
      </c>
      <c r="G1548" s="87"/>
      <c r="H1548" s="47"/>
      <c r="I1548" s="120">
        <v>144</v>
      </c>
      <c r="J1548" s="120">
        <v>0</v>
      </c>
    </row>
    <row r="1549" spans="1:10" ht="15" customHeight="1">
      <c r="A1549" s="46" t="s">
        <v>4012</v>
      </c>
      <c r="B1549" s="46" t="s">
        <v>4013</v>
      </c>
      <c r="C1549" s="47">
        <v>1.2398</v>
      </c>
      <c r="D1549" s="87" t="s">
        <v>3262</v>
      </c>
      <c r="E1549" s="87" t="s">
        <v>3262</v>
      </c>
      <c r="F1549" s="87">
        <v>2.0958000000000001</v>
      </c>
      <c r="G1549" s="87"/>
      <c r="H1549" s="47"/>
      <c r="I1549" s="120">
        <v>16</v>
      </c>
      <c r="J1549" s="120">
        <v>0</v>
      </c>
    </row>
    <row r="1550" spans="1:10" ht="15" customHeight="1">
      <c r="A1550" s="46" t="s">
        <v>4010</v>
      </c>
      <c r="B1550" s="46" t="s">
        <v>4011</v>
      </c>
      <c r="C1550" s="47">
        <v>1.2398</v>
      </c>
      <c r="D1550" s="87" t="s">
        <v>3264</v>
      </c>
      <c r="E1550" s="87" t="s">
        <v>3264</v>
      </c>
      <c r="F1550" s="87">
        <v>3.9964000000000004</v>
      </c>
      <c r="G1550" s="87"/>
      <c r="H1550" s="47"/>
      <c r="I1550" s="120">
        <v>83</v>
      </c>
      <c r="J1550" s="120">
        <v>0</v>
      </c>
    </row>
    <row r="1551" spans="1:10" ht="15" customHeight="1">
      <c r="A1551" s="46" t="s">
        <v>4008</v>
      </c>
      <c r="B1551" s="46" t="s">
        <v>4009</v>
      </c>
      <c r="C1551" s="47">
        <v>11.3626</v>
      </c>
      <c r="D1551" s="87" t="s">
        <v>3267</v>
      </c>
      <c r="E1551" s="87" t="s">
        <v>3267</v>
      </c>
      <c r="F1551" s="87">
        <v>8.9786000000000001</v>
      </c>
      <c r="G1551" s="87"/>
      <c r="H1551" s="47"/>
      <c r="I1551" s="120">
        <v>38</v>
      </c>
      <c r="J1551" s="120">
        <v>0</v>
      </c>
    </row>
    <row r="1552" spans="1:10" ht="15" customHeight="1">
      <c r="A1552" s="46" t="s">
        <v>4006</v>
      </c>
      <c r="B1552" s="46" t="s">
        <v>4007</v>
      </c>
      <c r="C1552" s="47">
        <v>15.632400000000001</v>
      </c>
      <c r="D1552" s="87" t="s">
        <v>3270</v>
      </c>
      <c r="E1552" s="87" t="s">
        <v>3270</v>
      </c>
      <c r="F1552" s="87">
        <v>14.4758</v>
      </c>
      <c r="G1552" s="87"/>
      <c r="H1552" s="47"/>
      <c r="I1552" s="120">
        <v>0</v>
      </c>
      <c r="J1552" s="120">
        <v>0</v>
      </c>
    </row>
    <row r="1553" spans="1:10" ht="15" customHeight="1">
      <c r="A1553" s="46" t="s">
        <v>4138</v>
      </c>
      <c r="B1553" s="46" t="s">
        <v>4129</v>
      </c>
      <c r="C1553" s="47">
        <v>98.113399999999999</v>
      </c>
      <c r="D1553" s="87" t="s">
        <v>3273</v>
      </c>
      <c r="E1553" s="87" t="s">
        <v>3273</v>
      </c>
      <c r="F1553" s="87">
        <v>2.8756000000000004</v>
      </c>
      <c r="G1553" s="87"/>
      <c r="H1553" s="47"/>
      <c r="I1553" s="120">
        <v>0</v>
      </c>
      <c r="J1553" s="120">
        <v>0</v>
      </c>
    </row>
    <row r="1554" spans="1:10" ht="15" customHeight="1">
      <c r="A1554" s="46" t="s">
        <v>4136</v>
      </c>
      <c r="B1554" s="46" t="s">
        <v>4137</v>
      </c>
      <c r="C1554" s="47">
        <v>42.0486</v>
      </c>
      <c r="D1554" s="87" t="s">
        <v>3276</v>
      </c>
      <c r="E1554" s="87" t="s">
        <v>3276</v>
      </c>
      <c r="F1554" s="87">
        <v>4.873800000000001</v>
      </c>
      <c r="G1554" s="87"/>
      <c r="H1554" s="47"/>
      <c r="I1554" s="120">
        <v>1</v>
      </c>
      <c r="J1554" s="120">
        <v>0</v>
      </c>
    </row>
    <row r="1555" spans="1:10" ht="15" customHeight="1">
      <c r="A1555" s="46" t="s">
        <v>4126</v>
      </c>
      <c r="B1555" s="46" t="s">
        <v>4127</v>
      </c>
      <c r="C1555" s="47">
        <v>80.165599999999998</v>
      </c>
      <c r="D1555" s="87" t="s">
        <v>3279</v>
      </c>
      <c r="E1555" s="87" t="s">
        <v>3279</v>
      </c>
      <c r="F1555" s="87">
        <v>12.184200000000001</v>
      </c>
      <c r="G1555" s="87"/>
      <c r="H1555" s="47"/>
      <c r="I1555" s="120">
        <v>0</v>
      </c>
      <c r="J1555" s="120">
        <v>0</v>
      </c>
    </row>
    <row r="1556" spans="1:10" ht="15" customHeight="1">
      <c r="A1556" s="46" t="s">
        <v>4199</v>
      </c>
      <c r="B1556" s="46" t="s">
        <v>4200</v>
      </c>
      <c r="C1556" s="47">
        <v>11.153600000000001</v>
      </c>
      <c r="D1556" s="87" t="s">
        <v>3282</v>
      </c>
      <c r="E1556" s="87" t="s">
        <v>3282</v>
      </c>
      <c r="F1556" s="87">
        <v>5.2145999999999999</v>
      </c>
      <c r="G1556" s="87"/>
      <c r="H1556" s="47"/>
      <c r="I1556" s="120">
        <v>0</v>
      </c>
      <c r="J1556" s="120">
        <v>0</v>
      </c>
    </row>
    <row r="1557" spans="1:10" ht="15" customHeight="1">
      <c r="A1557" s="46" t="s">
        <v>4196</v>
      </c>
      <c r="B1557" s="46" t="s">
        <v>4197</v>
      </c>
      <c r="C1557" s="47">
        <v>13.0124</v>
      </c>
      <c r="D1557" s="87" t="s">
        <v>3285</v>
      </c>
      <c r="E1557" s="87" t="s">
        <v>3285</v>
      </c>
      <c r="F1557" s="87">
        <v>5.2635999999999994</v>
      </c>
      <c r="G1557" s="87"/>
      <c r="H1557" s="47"/>
      <c r="I1557" s="120">
        <v>0</v>
      </c>
      <c r="J1557" s="120">
        <v>0</v>
      </c>
    </row>
    <row r="1558" spans="1:10" ht="15" customHeight="1">
      <c r="A1558" s="46" t="s">
        <v>4193</v>
      </c>
      <c r="B1558" s="46" t="s">
        <v>4194</v>
      </c>
      <c r="C1558" s="47">
        <v>16.7302</v>
      </c>
      <c r="D1558" s="87" t="s">
        <v>3288</v>
      </c>
      <c r="E1558" s="87" t="s">
        <v>3288</v>
      </c>
      <c r="F1558" s="87">
        <v>9.7472000000000012</v>
      </c>
      <c r="G1558" s="87"/>
      <c r="H1558" s="47"/>
      <c r="I1558" s="120">
        <v>1</v>
      </c>
      <c r="J1558" s="120">
        <v>0</v>
      </c>
    </row>
    <row r="1559" spans="1:10" ht="15" customHeight="1">
      <c r="A1559" s="46" t="s">
        <v>4191</v>
      </c>
      <c r="B1559" s="46" t="s">
        <v>4192</v>
      </c>
      <c r="C1559" s="47">
        <v>6.5061999999999998</v>
      </c>
      <c r="D1559" s="87" t="s">
        <v>3291</v>
      </c>
      <c r="E1559" s="87" t="s">
        <v>3291</v>
      </c>
      <c r="F1559" s="87">
        <v>4.1391999999999998</v>
      </c>
      <c r="G1559" s="87"/>
      <c r="H1559" s="47"/>
      <c r="I1559" s="120">
        <v>40</v>
      </c>
      <c r="J1559" s="120">
        <v>0</v>
      </c>
    </row>
    <row r="1560" spans="1:10" ht="15" customHeight="1">
      <c r="A1560" s="46" t="s">
        <v>4188</v>
      </c>
      <c r="B1560" s="46" t="s">
        <v>4189</v>
      </c>
      <c r="C1560" s="47">
        <v>11.153600000000001</v>
      </c>
      <c r="D1560" s="87" t="s">
        <v>3294</v>
      </c>
      <c r="E1560" s="87" t="s">
        <v>3294</v>
      </c>
      <c r="F1560" s="87">
        <v>2.1505999999999998</v>
      </c>
      <c r="G1560" s="87"/>
      <c r="H1560" s="47"/>
      <c r="I1560" s="120">
        <v>22</v>
      </c>
      <c r="J1560" s="120">
        <v>0</v>
      </c>
    </row>
    <row r="1561" spans="1:10" ht="15" customHeight="1">
      <c r="A1561" s="46" t="s">
        <v>4185</v>
      </c>
      <c r="B1561" s="46" t="s">
        <v>4186</v>
      </c>
      <c r="C1561" s="47">
        <v>14.8714</v>
      </c>
      <c r="D1561" s="87" t="s">
        <v>3297</v>
      </c>
      <c r="E1561" s="87" t="s">
        <v>3297</v>
      </c>
      <c r="F1561" s="87">
        <v>2.1067999999999998</v>
      </c>
      <c r="G1561" s="87"/>
      <c r="H1561" s="47"/>
      <c r="I1561" s="120">
        <v>0</v>
      </c>
      <c r="J1561" s="120">
        <v>0</v>
      </c>
    </row>
    <row r="1562" spans="1:10" ht="15" customHeight="1">
      <c r="A1562" s="46" t="s">
        <v>4182</v>
      </c>
      <c r="B1562" s="46" t="s">
        <v>4183</v>
      </c>
      <c r="C1562" s="47">
        <v>6.5061999999999998</v>
      </c>
      <c r="D1562" s="87" t="s">
        <v>3300</v>
      </c>
      <c r="E1562" s="87" t="s">
        <v>3300</v>
      </c>
      <c r="F1562" s="87">
        <v>6.7560000000000002</v>
      </c>
      <c r="G1562" s="87"/>
      <c r="H1562" s="47"/>
      <c r="I1562" s="120">
        <v>0</v>
      </c>
      <c r="J1562" s="120">
        <v>0</v>
      </c>
    </row>
    <row r="1563" spans="1:10" ht="15" customHeight="1">
      <c r="A1563" s="46" t="s">
        <v>4179</v>
      </c>
      <c r="B1563" s="46" t="s">
        <v>4180</v>
      </c>
      <c r="C1563" s="47">
        <v>5.5768000000000004</v>
      </c>
      <c r="D1563" s="87" t="s">
        <v>3303</v>
      </c>
      <c r="E1563" s="87" t="s">
        <v>3303</v>
      </c>
      <c r="F1563" s="87">
        <v>2.5282</v>
      </c>
      <c r="G1563" s="87"/>
      <c r="H1563" s="47"/>
      <c r="I1563" s="120">
        <v>8</v>
      </c>
      <c r="J1563" s="120">
        <v>0</v>
      </c>
    </row>
    <row r="1564" spans="1:10" ht="15" customHeight="1">
      <c r="A1564" s="46" t="s">
        <v>4176</v>
      </c>
      <c r="B1564" s="46" t="s">
        <v>4177</v>
      </c>
      <c r="C1564" s="47">
        <v>10.224</v>
      </c>
      <c r="D1564" s="87" t="s">
        <v>3305</v>
      </c>
      <c r="E1564" s="87" t="s">
        <v>3305</v>
      </c>
      <c r="F1564" s="87">
        <v>2.9496000000000002</v>
      </c>
      <c r="G1564" s="87"/>
      <c r="H1564" s="47"/>
      <c r="I1564" s="120">
        <v>0</v>
      </c>
      <c r="J1564" s="120">
        <v>0</v>
      </c>
    </row>
    <row r="1565" spans="1:10" ht="15" customHeight="1">
      <c r="A1565" s="46" t="s">
        <v>4173</v>
      </c>
      <c r="B1565" s="46" t="s">
        <v>4174</v>
      </c>
      <c r="C1565" s="47">
        <v>13.942</v>
      </c>
      <c r="D1565" s="87" t="s">
        <v>3308</v>
      </c>
      <c r="E1565" s="87" t="s">
        <v>3308</v>
      </c>
      <c r="F1565" s="87">
        <v>1.7400000000000002</v>
      </c>
      <c r="G1565" s="87"/>
      <c r="H1565" s="47"/>
      <c r="I1565" s="120">
        <v>0</v>
      </c>
      <c r="J1565" s="120">
        <v>0</v>
      </c>
    </row>
    <row r="1566" spans="1:10" ht="15" customHeight="1">
      <c r="A1566" s="46" t="s">
        <v>4170</v>
      </c>
      <c r="B1566" s="46" t="s">
        <v>4171</v>
      </c>
      <c r="C1566" s="47">
        <v>5.5768000000000004</v>
      </c>
      <c r="D1566" s="87" t="s">
        <v>3310</v>
      </c>
      <c r="E1566" s="87" t="s">
        <v>3310</v>
      </c>
      <c r="F1566" s="87">
        <v>1.7400000000000002</v>
      </c>
      <c r="G1566" s="87"/>
      <c r="H1566" s="47"/>
      <c r="I1566" s="120">
        <v>0</v>
      </c>
      <c r="J1566" s="120">
        <v>0</v>
      </c>
    </row>
    <row r="1567" spans="1:10" ht="15" customHeight="1">
      <c r="A1567" s="46" t="s">
        <v>4168</v>
      </c>
      <c r="B1567" s="46" t="s">
        <v>4169</v>
      </c>
      <c r="C1567" s="47">
        <v>8.3651999999999997</v>
      </c>
      <c r="D1567" s="87" t="s">
        <v>2249</v>
      </c>
      <c r="E1567" s="87" t="s">
        <v>2249</v>
      </c>
      <c r="F1567" s="87">
        <v>1.2145999999999999</v>
      </c>
      <c r="G1567" s="87"/>
      <c r="H1567" s="47"/>
      <c r="I1567" s="120">
        <v>0</v>
      </c>
      <c r="J1567" s="120">
        <v>0</v>
      </c>
    </row>
    <row r="1568" spans="1:10" ht="15" customHeight="1">
      <c r="A1568" s="46" t="s">
        <v>4165</v>
      </c>
      <c r="B1568" s="46" t="s">
        <v>4166</v>
      </c>
      <c r="C1568" s="47">
        <v>9.2946000000000009</v>
      </c>
      <c r="D1568" s="87" t="s">
        <v>2249</v>
      </c>
      <c r="E1568" s="87" t="s">
        <v>2249</v>
      </c>
      <c r="F1568" s="87">
        <v>1.2145999999999999</v>
      </c>
      <c r="G1568" s="87"/>
      <c r="H1568" s="47"/>
      <c r="I1568" s="120">
        <v>11</v>
      </c>
      <c r="J1568" s="120">
        <v>0</v>
      </c>
    </row>
    <row r="1569" spans="1:10" ht="15" customHeight="1">
      <c r="A1569" s="46" t="s">
        <v>4163</v>
      </c>
      <c r="B1569" s="46" t="s">
        <v>4164</v>
      </c>
      <c r="C1569" s="47">
        <v>11.153600000000001</v>
      </c>
      <c r="D1569" s="87" t="s">
        <v>2249</v>
      </c>
      <c r="E1569" s="87" t="s">
        <v>2249</v>
      </c>
      <c r="F1569" s="87">
        <v>1.2145999999999999</v>
      </c>
      <c r="G1569" s="87"/>
      <c r="H1569" s="47"/>
      <c r="I1569" s="120">
        <v>0</v>
      </c>
      <c r="J1569" s="120">
        <v>0</v>
      </c>
    </row>
    <row r="1570" spans="1:10" ht="15" customHeight="1">
      <c r="A1570" s="46" t="s">
        <v>4160</v>
      </c>
      <c r="B1570" s="46" t="s">
        <v>4161</v>
      </c>
      <c r="C1570" s="47">
        <v>16.7302</v>
      </c>
      <c r="D1570" s="87" t="s">
        <v>3315</v>
      </c>
      <c r="E1570" s="87" t="s">
        <v>3315</v>
      </c>
      <c r="F1570" s="87">
        <v>0.35506800000000005</v>
      </c>
      <c r="G1570" s="87"/>
      <c r="H1570" s="47"/>
      <c r="I1570" s="120">
        <v>0</v>
      </c>
      <c r="J1570" s="120">
        <v>0</v>
      </c>
    </row>
    <row r="1571" spans="1:10" ht="15" customHeight="1">
      <c r="A1571" s="46" t="s">
        <v>4157</v>
      </c>
      <c r="B1571" s="46" t="s">
        <v>4158</v>
      </c>
      <c r="C1571" s="47">
        <v>55.767400000000002</v>
      </c>
      <c r="D1571" s="87" t="s">
        <v>3318</v>
      </c>
      <c r="E1571" s="87" t="s">
        <v>3318</v>
      </c>
      <c r="F1571" s="87">
        <v>0.15976800000000002</v>
      </c>
      <c r="G1571" s="87"/>
      <c r="H1571" s="47"/>
      <c r="I1571" s="120">
        <v>10</v>
      </c>
      <c r="J1571" s="120">
        <v>0</v>
      </c>
    </row>
    <row r="1572" spans="1:10" ht="15" customHeight="1">
      <c r="A1572" s="46" t="s">
        <v>4154</v>
      </c>
      <c r="B1572" s="46" t="s">
        <v>4155</v>
      </c>
      <c r="C1572" s="47">
        <v>7.4356</v>
      </c>
      <c r="D1572" s="87" t="s">
        <v>3321</v>
      </c>
      <c r="E1572" s="87" t="s">
        <v>3321</v>
      </c>
      <c r="F1572" s="87">
        <v>0.36414000000000002</v>
      </c>
      <c r="G1572" s="87"/>
      <c r="H1572" s="47"/>
      <c r="I1572" s="120">
        <v>10</v>
      </c>
      <c r="J1572" s="120">
        <v>0</v>
      </c>
    </row>
    <row r="1573" spans="1:10" ht="15" customHeight="1">
      <c r="A1573" s="46" t="s">
        <v>4151</v>
      </c>
      <c r="B1573" s="46" t="s">
        <v>4152</v>
      </c>
      <c r="C1573" s="47">
        <v>13.0124</v>
      </c>
      <c r="D1573" s="87" t="s">
        <v>3324</v>
      </c>
      <c r="E1573" s="87" t="s">
        <v>3324</v>
      </c>
      <c r="F1573" s="87">
        <v>0.4536</v>
      </c>
      <c r="G1573" s="87"/>
      <c r="H1573" s="47"/>
      <c r="I1573" s="120">
        <v>10</v>
      </c>
      <c r="J1573" s="120">
        <v>0</v>
      </c>
    </row>
    <row r="1574" spans="1:10" ht="15" customHeight="1">
      <c r="A1574" s="46" t="s">
        <v>4148</v>
      </c>
      <c r="B1574" s="46" t="s">
        <v>4149</v>
      </c>
      <c r="C1574" s="47">
        <v>0.9294</v>
      </c>
      <c r="D1574" s="87" t="s">
        <v>3327</v>
      </c>
      <c r="E1574" s="87" t="s">
        <v>3327</v>
      </c>
      <c r="F1574" s="87">
        <v>0.27442800000000001</v>
      </c>
      <c r="G1574" s="87"/>
      <c r="H1574" s="47"/>
      <c r="I1574" s="120">
        <v>376</v>
      </c>
      <c r="J1574" s="120">
        <v>0</v>
      </c>
    </row>
    <row r="1575" spans="1:10" ht="15" customHeight="1">
      <c r="A1575" s="46" t="s">
        <v>4145</v>
      </c>
      <c r="B1575" s="46" t="s">
        <v>4146</v>
      </c>
      <c r="C1575" s="47">
        <v>3.3460000000000001</v>
      </c>
      <c r="D1575" s="87" t="s">
        <v>3330</v>
      </c>
      <c r="E1575" s="87" t="s">
        <v>3330</v>
      </c>
      <c r="F1575" s="87">
        <v>8.7034499999999984</v>
      </c>
      <c r="G1575" s="87"/>
      <c r="H1575" s="47"/>
      <c r="I1575" s="120">
        <v>146</v>
      </c>
      <c r="J1575" s="120">
        <v>0</v>
      </c>
    </row>
    <row r="1576" spans="1:10" ht="15" customHeight="1">
      <c r="A1576" s="46" t="s">
        <v>4142</v>
      </c>
      <c r="B1576" s="46" t="s">
        <v>4143</v>
      </c>
      <c r="C1576" s="47">
        <v>5.5768000000000004</v>
      </c>
      <c r="D1576" s="87" t="s">
        <v>3332</v>
      </c>
      <c r="E1576" s="87" t="s">
        <v>3330</v>
      </c>
      <c r="F1576" s="87">
        <v>7.8331049999999998</v>
      </c>
      <c r="G1576" s="87"/>
      <c r="H1576" s="47"/>
      <c r="I1576" s="120">
        <v>3</v>
      </c>
      <c r="J1576" s="120">
        <v>0</v>
      </c>
    </row>
    <row r="1577" spans="1:10" ht="15" customHeight="1">
      <c r="A1577" s="46" t="s">
        <v>4139</v>
      </c>
      <c r="B1577" s="46" t="s">
        <v>4140</v>
      </c>
      <c r="C1577" s="47">
        <v>7.8074000000000003</v>
      </c>
      <c r="D1577" s="87" t="s">
        <v>3334</v>
      </c>
      <c r="E1577" s="87" t="s">
        <v>3330</v>
      </c>
      <c r="F1577" s="87">
        <v>7.7363999999999997</v>
      </c>
      <c r="G1577" s="87"/>
      <c r="H1577" s="47"/>
      <c r="I1577" s="120">
        <v>5</v>
      </c>
      <c r="J1577" s="120">
        <v>0</v>
      </c>
    </row>
    <row r="1578" spans="1:10" ht="15" customHeight="1">
      <c r="A1578" s="46" t="s">
        <v>34354</v>
      </c>
      <c r="B1578" s="46" t="s">
        <v>34355</v>
      </c>
      <c r="C1578" s="47">
        <v>17.195</v>
      </c>
      <c r="D1578" s="87" t="s">
        <v>3337</v>
      </c>
      <c r="E1578" s="87" t="s">
        <v>3330</v>
      </c>
      <c r="F1578" s="87">
        <v>8.2682774999999982</v>
      </c>
      <c r="G1578" s="87"/>
      <c r="H1578" s="47"/>
      <c r="I1578" s="120">
        <v>25</v>
      </c>
      <c r="J1578" s="120">
        <v>0</v>
      </c>
    </row>
    <row r="1579" spans="1:10" ht="15" customHeight="1">
      <c r="A1579" s="46" t="s">
        <v>34356</v>
      </c>
      <c r="B1579" s="46" t="s">
        <v>34357</v>
      </c>
      <c r="C1579" s="47">
        <v>19.518599999999999</v>
      </c>
      <c r="D1579" s="87" t="s">
        <v>14313</v>
      </c>
      <c r="E1579" s="87" t="s">
        <v>14313</v>
      </c>
      <c r="F1579" s="87">
        <v>6.4297799999999983</v>
      </c>
      <c r="G1579" s="87"/>
      <c r="H1579" s="47"/>
      <c r="I1579" s="120">
        <v>20</v>
      </c>
      <c r="J1579" s="120">
        <v>0</v>
      </c>
    </row>
    <row r="1580" spans="1:10" ht="15" customHeight="1">
      <c r="A1580" s="46" t="s">
        <v>34346</v>
      </c>
      <c r="B1580" s="46" t="s">
        <v>34347</v>
      </c>
      <c r="C1580" s="47">
        <v>11.6182</v>
      </c>
      <c r="D1580" s="87" t="s">
        <v>34701</v>
      </c>
      <c r="E1580" s="87" t="s">
        <v>14313</v>
      </c>
      <c r="F1580" s="87">
        <v>5.7868019999999998</v>
      </c>
      <c r="G1580" s="87"/>
      <c r="H1580" s="47"/>
      <c r="I1580" s="120">
        <v>70</v>
      </c>
      <c r="J1580" s="120">
        <v>0</v>
      </c>
    </row>
    <row r="1581" spans="1:10" ht="15" customHeight="1">
      <c r="A1581" s="46" t="s">
        <v>34348</v>
      </c>
      <c r="B1581" s="46" t="s">
        <v>34349</v>
      </c>
      <c r="C1581" s="47">
        <v>8.8298000000000005</v>
      </c>
      <c r="D1581" s="87" t="s">
        <v>34702</v>
      </c>
      <c r="E1581" s="87" t="s">
        <v>14313</v>
      </c>
      <c r="F1581" s="87">
        <v>6.7869899999999985</v>
      </c>
      <c r="G1581" s="87"/>
      <c r="H1581" s="47"/>
      <c r="I1581" s="120">
        <v>50</v>
      </c>
      <c r="J1581" s="120">
        <v>0</v>
      </c>
    </row>
    <row r="1582" spans="1:10" ht="15" customHeight="1">
      <c r="A1582" s="46" t="s">
        <v>34350</v>
      </c>
      <c r="B1582" s="46" t="s">
        <v>34351</v>
      </c>
      <c r="C1582" s="47">
        <v>10.224</v>
      </c>
      <c r="D1582" s="87" t="s">
        <v>34700</v>
      </c>
      <c r="E1582" s="87" t="s">
        <v>14313</v>
      </c>
      <c r="F1582" s="87">
        <v>6.1082909999999995</v>
      </c>
      <c r="G1582" s="87"/>
      <c r="H1582" s="47"/>
      <c r="I1582" s="120">
        <v>70</v>
      </c>
      <c r="J1582" s="120">
        <v>0</v>
      </c>
    </row>
    <row r="1583" spans="1:10" ht="15" customHeight="1">
      <c r="A1583" s="46" t="s">
        <v>34352</v>
      </c>
      <c r="B1583" s="46" t="s">
        <v>34353</v>
      </c>
      <c r="C1583" s="47">
        <v>11.3858</v>
      </c>
      <c r="D1583" s="87" t="s">
        <v>3340</v>
      </c>
      <c r="E1583" s="87" t="s">
        <v>3340</v>
      </c>
      <c r="F1583" s="87">
        <v>3.3440000000000003</v>
      </c>
      <c r="G1583" s="87"/>
      <c r="H1583" s="47"/>
      <c r="I1583" s="120">
        <v>70</v>
      </c>
      <c r="J1583" s="120">
        <v>0</v>
      </c>
    </row>
    <row r="1584" spans="1:10" ht="15" customHeight="1">
      <c r="A1584" s="46" t="s">
        <v>34344</v>
      </c>
      <c r="B1584" s="46" t="s">
        <v>34345</v>
      </c>
      <c r="C1584" s="47">
        <v>10.4564</v>
      </c>
      <c r="D1584" s="87" t="s">
        <v>3342</v>
      </c>
      <c r="E1584" s="87" t="s">
        <v>3342</v>
      </c>
      <c r="F1584" s="87">
        <v>1.7086000000000001</v>
      </c>
      <c r="G1584" s="87"/>
      <c r="H1584" s="47"/>
      <c r="I1584" s="120">
        <v>120</v>
      </c>
      <c r="J1584" s="120">
        <v>0</v>
      </c>
    </row>
    <row r="1585" spans="1:10" ht="15" customHeight="1">
      <c r="A1585" s="46" t="s">
        <v>32111</v>
      </c>
      <c r="B1585" s="46" t="s">
        <v>34343</v>
      </c>
      <c r="C1585" s="47">
        <v>9.0622000000000007</v>
      </c>
      <c r="D1585" s="87" t="s">
        <v>3345</v>
      </c>
      <c r="E1585" s="87" t="s">
        <v>3345</v>
      </c>
      <c r="F1585" s="87">
        <v>3.4318</v>
      </c>
      <c r="G1585" s="87"/>
      <c r="H1585" s="47"/>
      <c r="I1585" s="120">
        <v>60</v>
      </c>
      <c r="J1585" s="120">
        <v>0</v>
      </c>
    </row>
    <row r="1586" spans="1:10" ht="15" customHeight="1">
      <c r="A1586" s="46" t="s">
        <v>4222</v>
      </c>
      <c r="B1586" s="46" t="s">
        <v>4223</v>
      </c>
      <c r="C1586" s="47">
        <v>39.873600000000003</v>
      </c>
      <c r="D1586" s="87" t="s">
        <v>3348</v>
      </c>
      <c r="E1586" s="87" t="s">
        <v>3348</v>
      </c>
      <c r="F1586" s="87">
        <v>5.4260000000000002</v>
      </c>
      <c r="G1586" s="87"/>
      <c r="H1586" s="47"/>
      <c r="I1586" s="120">
        <v>0</v>
      </c>
      <c r="J1586" s="120">
        <v>0</v>
      </c>
    </row>
    <row r="1587" spans="1:10" ht="15" customHeight="1">
      <c r="A1587" s="46" t="s">
        <v>393</v>
      </c>
      <c r="B1587" s="46" t="s">
        <v>4220</v>
      </c>
      <c r="C1587" s="47">
        <v>27.070399999999999</v>
      </c>
      <c r="D1587" s="87" t="s">
        <v>3351</v>
      </c>
      <c r="E1587" s="87" t="s">
        <v>3351</v>
      </c>
      <c r="F1587" s="87">
        <v>2.9820000000000002</v>
      </c>
      <c r="G1587" s="87"/>
      <c r="H1587" s="47"/>
      <c r="I1587" s="120">
        <v>17</v>
      </c>
      <c r="J1587" s="120">
        <v>0</v>
      </c>
    </row>
    <row r="1588" spans="1:10" ht="15" customHeight="1">
      <c r="A1588" s="46" t="s">
        <v>394</v>
      </c>
      <c r="B1588" s="46" t="s">
        <v>4218</v>
      </c>
      <c r="C1588" s="47">
        <v>29.486999999999998</v>
      </c>
      <c r="D1588" s="87" t="s">
        <v>3354</v>
      </c>
      <c r="E1588" s="87" t="s">
        <v>3354</v>
      </c>
      <c r="F1588" s="87">
        <v>5.5147999999999993</v>
      </c>
      <c r="G1588" s="87"/>
      <c r="H1588" s="47"/>
      <c r="I1588" s="120">
        <v>0</v>
      </c>
      <c r="J1588" s="120">
        <v>0</v>
      </c>
    </row>
    <row r="1589" spans="1:10" ht="15" customHeight="1">
      <c r="A1589" s="46" t="s">
        <v>4215</v>
      </c>
      <c r="B1589" s="46" t="s">
        <v>4216</v>
      </c>
      <c r="C1589" s="47">
        <v>29.724</v>
      </c>
      <c r="D1589" s="87" t="s">
        <v>3357</v>
      </c>
      <c r="E1589" s="87" t="s">
        <v>3357</v>
      </c>
      <c r="F1589" s="87">
        <v>8.2487999999999975</v>
      </c>
      <c r="G1589" s="87"/>
      <c r="H1589" s="47"/>
      <c r="I1589" s="120">
        <v>0</v>
      </c>
      <c r="J1589" s="120">
        <v>0</v>
      </c>
    </row>
    <row r="1590" spans="1:10" ht="15" customHeight="1">
      <c r="A1590" s="46" t="s">
        <v>32112</v>
      </c>
      <c r="B1590" s="46" t="s">
        <v>4216</v>
      </c>
      <c r="C1590" s="47">
        <v>27.070399999999999</v>
      </c>
      <c r="D1590" s="87" t="s">
        <v>3360</v>
      </c>
      <c r="E1590" s="87" t="s">
        <v>3360</v>
      </c>
      <c r="F1590" s="87">
        <v>9.5086000000000013</v>
      </c>
      <c r="G1590" s="87"/>
      <c r="H1590" s="47"/>
      <c r="I1590" s="120">
        <v>0</v>
      </c>
      <c r="J1590" s="120">
        <v>0</v>
      </c>
    </row>
    <row r="1591" spans="1:10" ht="15" customHeight="1">
      <c r="A1591" s="46" t="s">
        <v>405</v>
      </c>
      <c r="B1591" s="46" t="s">
        <v>4213</v>
      </c>
      <c r="C1591" s="47">
        <v>3.9872000000000001</v>
      </c>
      <c r="D1591" s="87" t="s">
        <v>3363</v>
      </c>
      <c r="E1591" s="87" t="s">
        <v>3363</v>
      </c>
      <c r="F1591" s="87">
        <v>7.1562000000000001</v>
      </c>
      <c r="G1591" s="87"/>
      <c r="H1591" s="47"/>
      <c r="I1591" s="120">
        <v>4</v>
      </c>
      <c r="J1591" s="120">
        <v>0</v>
      </c>
    </row>
    <row r="1592" spans="1:10" ht="15" customHeight="1">
      <c r="A1592" s="46" t="s">
        <v>408</v>
      </c>
      <c r="B1592" s="46" t="s">
        <v>4212</v>
      </c>
      <c r="C1592" s="47">
        <v>6.7664</v>
      </c>
      <c r="D1592" s="87" t="s">
        <v>3366</v>
      </c>
      <c r="E1592" s="87" t="s">
        <v>3366</v>
      </c>
      <c r="F1592" s="87">
        <v>14.209</v>
      </c>
      <c r="G1592" s="87"/>
      <c r="H1592" s="47"/>
      <c r="I1592" s="120">
        <v>174</v>
      </c>
      <c r="J1592" s="120">
        <v>0</v>
      </c>
    </row>
    <row r="1593" spans="1:10" ht="15" customHeight="1">
      <c r="A1593" s="46" t="s">
        <v>4210</v>
      </c>
      <c r="B1593" s="46" t="s">
        <v>4211</v>
      </c>
      <c r="C1593" s="47">
        <v>23.933599999999998</v>
      </c>
      <c r="D1593" s="87" t="s">
        <v>3369</v>
      </c>
      <c r="E1593" s="87" t="s">
        <v>3369</v>
      </c>
      <c r="F1593" s="87">
        <v>11.6388</v>
      </c>
      <c r="G1593" s="87"/>
      <c r="H1593" s="47"/>
      <c r="I1593" s="120">
        <v>1</v>
      </c>
      <c r="J1593" s="120">
        <v>0</v>
      </c>
    </row>
    <row r="1594" spans="1:10" ht="15" customHeight="1">
      <c r="A1594" s="46" t="s">
        <v>4207</v>
      </c>
      <c r="B1594" s="46" t="s">
        <v>4208</v>
      </c>
      <c r="C1594" s="47">
        <v>20.057600000000001</v>
      </c>
      <c r="D1594" s="87" t="s">
        <v>3371</v>
      </c>
      <c r="E1594" s="87" t="s">
        <v>3371</v>
      </c>
      <c r="F1594" s="87">
        <v>28.702600000000004</v>
      </c>
      <c r="G1594" s="87"/>
      <c r="H1594" s="47"/>
      <c r="I1594" s="120">
        <v>0</v>
      </c>
      <c r="J1594" s="120">
        <v>0</v>
      </c>
    </row>
    <row r="1595" spans="1:10" ht="15" customHeight="1">
      <c r="A1595" s="46" t="s">
        <v>2213</v>
      </c>
      <c r="B1595" s="46" t="s">
        <v>4205</v>
      </c>
      <c r="C1595" s="47">
        <v>1.7101999999999999</v>
      </c>
      <c r="D1595" s="87" t="s">
        <v>3373</v>
      </c>
      <c r="E1595" s="87" t="s">
        <v>3373</v>
      </c>
      <c r="F1595" s="87">
        <v>18.723400000000002</v>
      </c>
      <c r="G1595" s="87"/>
      <c r="H1595" s="47"/>
      <c r="I1595" s="120">
        <v>4154</v>
      </c>
      <c r="J1595" s="120">
        <v>0</v>
      </c>
    </row>
    <row r="1596" spans="1:10" ht="15" customHeight="1">
      <c r="A1596" s="46" t="s">
        <v>4202</v>
      </c>
      <c r="B1596" s="46" t="s">
        <v>4203</v>
      </c>
      <c r="C1596" s="47">
        <v>27.604800000000001</v>
      </c>
      <c r="D1596" s="87" t="s">
        <v>3376</v>
      </c>
      <c r="E1596" s="87" t="s">
        <v>3376</v>
      </c>
      <c r="F1596" s="87">
        <v>14.6752</v>
      </c>
      <c r="G1596" s="87"/>
      <c r="H1596" s="47"/>
      <c r="I1596" s="120">
        <v>0</v>
      </c>
      <c r="J1596" s="120">
        <v>0</v>
      </c>
    </row>
    <row r="1597" spans="1:10" ht="15" customHeight="1">
      <c r="A1597" s="46" t="s">
        <v>35497</v>
      </c>
      <c r="B1597" s="46" t="s">
        <v>35670</v>
      </c>
      <c r="C1597" s="47">
        <v>16.2118</v>
      </c>
      <c r="D1597" s="87" t="s">
        <v>3379</v>
      </c>
      <c r="E1597" s="87" t="s">
        <v>3379</v>
      </c>
      <c r="F1597" s="87">
        <v>18.723400000000002</v>
      </c>
      <c r="G1597" s="87"/>
      <c r="H1597" s="47"/>
      <c r="I1597" s="120">
        <v>264</v>
      </c>
      <c r="J1597" s="120">
        <v>0</v>
      </c>
    </row>
    <row r="1598" spans="1:10" ht="15" customHeight="1">
      <c r="A1598" s="46" t="s">
        <v>4227</v>
      </c>
      <c r="B1598" s="46" t="s">
        <v>4228</v>
      </c>
      <c r="C1598" s="47">
        <v>546.52080000000001</v>
      </c>
      <c r="D1598" s="87" t="s">
        <v>3382</v>
      </c>
      <c r="E1598" s="87" t="s">
        <v>3382</v>
      </c>
      <c r="F1598" s="87">
        <v>23.277799999999999</v>
      </c>
      <c r="G1598" s="87"/>
      <c r="H1598" s="47"/>
      <c r="I1598" s="120">
        <v>2</v>
      </c>
      <c r="J1598" s="120">
        <v>0</v>
      </c>
    </row>
    <row r="1599" spans="1:10" ht="15" customHeight="1">
      <c r="A1599" s="46" t="s">
        <v>4225</v>
      </c>
      <c r="B1599" s="46" t="s">
        <v>32113</v>
      </c>
      <c r="C1599" s="47">
        <v>579.40099999999995</v>
      </c>
      <c r="D1599" s="87" t="s">
        <v>3384</v>
      </c>
      <c r="E1599" s="87" t="s">
        <v>3384</v>
      </c>
      <c r="F1599" s="87">
        <v>76.386399999999995</v>
      </c>
      <c r="G1599" s="87"/>
      <c r="H1599" s="47"/>
      <c r="I1599" s="120">
        <v>1</v>
      </c>
      <c r="J1599" s="120">
        <v>0</v>
      </c>
    </row>
    <row r="1600" spans="1:10" ht="15" customHeight="1">
      <c r="A1600" s="46" t="s">
        <v>4234</v>
      </c>
      <c r="B1600" s="46" t="s">
        <v>32116</v>
      </c>
      <c r="C1600" s="47">
        <v>460.08120000000002</v>
      </c>
      <c r="D1600" s="87" t="s">
        <v>19179</v>
      </c>
      <c r="E1600" s="87" t="s">
        <v>19179</v>
      </c>
      <c r="F1600" s="87">
        <v>782.83519999999976</v>
      </c>
      <c r="G1600" s="87"/>
      <c r="H1600" s="47">
        <v>1.5</v>
      </c>
      <c r="I1600" s="120">
        <v>4</v>
      </c>
      <c r="J1600" s="120">
        <v>0</v>
      </c>
    </row>
    <row r="1601" spans="1:10" ht="15" customHeight="1">
      <c r="A1601" s="46" t="s">
        <v>4232</v>
      </c>
      <c r="B1601" s="46" t="s">
        <v>32114</v>
      </c>
      <c r="C1601" s="47">
        <v>395.01920000000001</v>
      </c>
      <c r="D1601" s="87" t="s">
        <v>19177</v>
      </c>
      <c r="E1601" s="87" t="s">
        <v>19177</v>
      </c>
      <c r="F1601" s="87">
        <v>815.37779999999998</v>
      </c>
      <c r="G1601" s="87"/>
      <c r="H1601" s="47">
        <v>1.5</v>
      </c>
      <c r="I1601" s="120">
        <v>13</v>
      </c>
      <c r="J1601" s="120">
        <v>0</v>
      </c>
    </row>
    <row r="1602" spans="1:10" ht="15" customHeight="1">
      <c r="A1602" s="46" t="s">
        <v>4230</v>
      </c>
      <c r="B1602" s="46" t="s">
        <v>32115</v>
      </c>
      <c r="C1602" s="47">
        <v>418.25580000000002</v>
      </c>
      <c r="D1602" s="87" t="s">
        <v>19176</v>
      </c>
      <c r="E1602" s="87" t="s">
        <v>19176</v>
      </c>
      <c r="F1602" s="87">
        <v>741.67899999999986</v>
      </c>
      <c r="G1602" s="87"/>
      <c r="H1602" s="47">
        <v>1.5</v>
      </c>
      <c r="I1602" s="120">
        <v>7</v>
      </c>
      <c r="J1602" s="120">
        <v>0</v>
      </c>
    </row>
    <row r="1603" spans="1:10" ht="15" customHeight="1">
      <c r="A1603" s="46" t="s">
        <v>4243</v>
      </c>
      <c r="B1603" s="46" t="s">
        <v>32118</v>
      </c>
      <c r="C1603" s="47">
        <v>431.56079999999997</v>
      </c>
      <c r="D1603" s="87" t="s">
        <v>14648</v>
      </c>
      <c r="E1603" s="87" t="s">
        <v>14648</v>
      </c>
      <c r="F1603" s="87">
        <v>1.9128000000000003</v>
      </c>
      <c r="G1603" s="87"/>
      <c r="H1603" s="47"/>
      <c r="I1603" s="120">
        <v>0</v>
      </c>
      <c r="J1603" s="120">
        <v>0</v>
      </c>
    </row>
    <row r="1604" spans="1:10" ht="15" customHeight="1">
      <c r="A1604" s="46" t="s">
        <v>4242</v>
      </c>
      <c r="B1604" s="46" t="s">
        <v>32117</v>
      </c>
      <c r="C1604" s="47">
        <v>556.48919999999998</v>
      </c>
      <c r="D1604" s="87" t="s">
        <v>14646</v>
      </c>
      <c r="E1604" s="87" t="s">
        <v>14646</v>
      </c>
      <c r="F1604" s="87">
        <v>2.2315999999999998</v>
      </c>
      <c r="G1604" s="87"/>
      <c r="H1604" s="47"/>
      <c r="I1604" s="120">
        <v>0</v>
      </c>
      <c r="J1604" s="120">
        <v>0</v>
      </c>
    </row>
    <row r="1605" spans="1:10" ht="15" customHeight="1">
      <c r="A1605" s="46" t="s">
        <v>4239</v>
      </c>
      <c r="B1605" s="46" t="s">
        <v>4240</v>
      </c>
      <c r="C1605" s="47">
        <v>420.20299999999997</v>
      </c>
      <c r="D1605" s="87" t="s">
        <v>3387</v>
      </c>
      <c r="E1605" s="87" t="s">
        <v>3387</v>
      </c>
      <c r="F1605" s="87">
        <v>2.6024000000000003</v>
      </c>
      <c r="G1605" s="87"/>
      <c r="H1605" s="47"/>
      <c r="I1605" s="120">
        <v>0</v>
      </c>
      <c r="J1605" s="120">
        <v>0</v>
      </c>
    </row>
    <row r="1606" spans="1:10" ht="15" customHeight="1">
      <c r="A1606" s="46" t="s">
        <v>4237</v>
      </c>
      <c r="B1606" s="46" t="s">
        <v>4238</v>
      </c>
      <c r="C1606" s="47">
        <v>442.9212</v>
      </c>
      <c r="D1606" s="87" t="s">
        <v>3390</v>
      </c>
      <c r="E1606" s="87" t="s">
        <v>3390</v>
      </c>
      <c r="F1606" s="87">
        <v>2.5894000000000004</v>
      </c>
      <c r="G1606" s="87"/>
      <c r="H1606" s="47"/>
      <c r="I1606" s="120">
        <v>0</v>
      </c>
      <c r="J1606" s="120">
        <v>0</v>
      </c>
    </row>
    <row r="1607" spans="1:10" ht="15" customHeight="1">
      <c r="A1607" s="46" t="s">
        <v>18970</v>
      </c>
      <c r="B1607" s="46" t="s">
        <v>18971</v>
      </c>
      <c r="C1607" s="47">
        <v>520.07780000000002</v>
      </c>
      <c r="D1607" s="87" t="s">
        <v>3393</v>
      </c>
      <c r="E1607" s="87" t="s">
        <v>3393</v>
      </c>
      <c r="F1607" s="87">
        <v>4.0876000000000001</v>
      </c>
      <c r="G1607" s="87"/>
      <c r="H1607" s="47"/>
      <c r="I1607" s="120">
        <v>0</v>
      </c>
      <c r="J1607" s="120">
        <v>0</v>
      </c>
    </row>
    <row r="1608" spans="1:10" ht="15" customHeight="1">
      <c r="A1608" s="46" t="s">
        <v>18968</v>
      </c>
      <c r="B1608" s="46" t="s">
        <v>18969</v>
      </c>
      <c r="C1608" s="47">
        <v>607.81859999999995</v>
      </c>
      <c r="D1608" s="87" t="s">
        <v>3396</v>
      </c>
      <c r="E1608" s="87" t="s">
        <v>3396</v>
      </c>
      <c r="F1608" s="87">
        <v>4.1193999999999997</v>
      </c>
      <c r="G1608" s="87"/>
      <c r="H1608" s="47"/>
      <c r="I1608" s="120">
        <v>0</v>
      </c>
      <c r="J1608" s="120">
        <v>0</v>
      </c>
    </row>
    <row r="1609" spans="1:10" ht="15" customHeight="1">
      <c r="A1609" s="46" t="s">
        <v>18966</v>
      </c>
      <c r="B1609" s="46" t="s">
        <v>18967</v>
      </c>
      <c r="C1609" s="47">
        <v>672.60159999999996</v>
      </c>
      <c r="D1609" s="87" t="s">
        <v>3399</v>
      </c>
      <c r="E1609" s="87" t="s">
        <v>3399</v>
      </c>
      <c r="F1609" s="87">
        <v>3.3534000000000006</v>
      </c>
      <c r="G1609" s="87"/>
      <c r="H1609" s="47"/>
      <c r="I1609" s="120">
        <v>0</v>
      </c>
      <c r="J1609" s="120">
        <v>0</v>
      </c>
    </row>
    <row r="1610" spans="1:10" ht="15" customHeight="1">
      <c r="A1610" s="46" t="s">
        <v>18964</v>
      </c>
      <c r="B1610" s="46" t="s">
        <v>18965</v>
      </c>
      <c r="C1610" s="47">
        <v>858.63239999999996</v>
      </c>
      <c r="D1610" s="87" t="s">
        <v>3402</v>
      </c>
      <c r="E1610" s="87" t="s">
        <v>3402</v>
      </c>
      <c r="F1610" s="87">
        <v>3.8460000000000001</v>
      </c>
      <c r="G1610" s="87"/>
      <c r="H1610" s="47"/>
      <c r="I1610" s="120">
        <v>0</v>
      </c>
      <c r="J1610" s="120">
        <v>0</v>
      </c>
    </row>
    <row r="1611" spans="1:10" ht="15" customHeight="1">
      <c r="A1611" s="46" t="s">
        <v>18962</v>
      </c>
      <c r="B1611" s="46" t="s">
        <v>18963</v>
      </c>
      <c r="C1611" s="47">
        <v>2303.7523999999999</v>
      </c>
      <c r="D1611" s="87" t="s">
        <v>3405</v>
      </c>
      <c r="E1611" s="87" t="s">
        <v>3405</v>
      </c>
      <c r="F1611" s="87">
        <v>3.2590622950819697</v>
      </c>
      <c r="G1611" s="87"/>
      <c r="H1611" s="47"/>
      <c r="I1611" s="120">
        <v>0</v>
      </c>
      <c r="J1611" s="120">
        <v>0</v>
      </c>
    </row>
    <row r="1612" spans="1:10" ht="15" customHeight="1">
      <c r="A1612" s="46" t="s">
        <v>18960</v>
      </c>
      <c r="B1612" s="46" t="s">
        <v>18961</v>
      </c>
      <c r="C1612" s="47">
        <v>1152.4803999999999</v>
      </c>
      <c r="D1612" s="87" t="s">
        <v>3407</v>
      </c>
      <c r="E1612" s="87" t="s">
        <v>3407</v>
      </c>
      <c r="F1612" s="87">
        <v>5.227801967213118</v>
      </c>
      <c r="G1612" s="87"/>
      <c r="H1612" s="47"/>
      <c r="I1612" s="120">
        <v>4</v>
      </c>
      <c r="J1612" s="120">
        <v>0</v>
      </c>
    </row>
    <row r="1613" spans="1:10" ht="15" customHeight="1">
      <c r="A1613" s="46" t="s">
        <v>18958</v>
      </c>
      <c r="B1613" s="46" t="s">
        <v>18959</v>
      </c>
      <c r="C1613" s="47">
        <v>1376.4564</v>
      </c>
      <c r="D1613" s="87" t="s">
        <v>3410</v>
      </c>
      <c r="E1613" s="87" t="s">
        <v>3410</v>
      </c>
      <c r="F1613" s="87">
        <v>3.5132000000000003</v>
      </c>
      <c r="G1613" s="87"/>
      <c r="H1613" s="47"/>
      <c r="I1613" s="120">
        <v>0</v>
      </c>
      <c r="J1613" s="120">
        <v>0</v>
      </c>
    </row>
    <row r="1614" spans="1:10" ht="15" customHeight="1">
      <c r="A1614" s="46" t="s">
        <v>18956</v>
      </c>
      <c r="B1614" s="46" t="s">
        <v>18957</v>
      </c>
      <c r="C1614" s="47">
        <v>1664.5414000000001</v>
      </c>
      <c r="D1614" s="87" t="s">
        <v>3413</v>
      </c>
      <c r="E1614" s="87" t="s">
        <v>3413</v>
      </c>
      <c r="F1614" s="87">
        <v>3.5169999999999995</v>
      </c>
      <c r="G1614" s="87"/>
      <c r="H1614" s="47"/>
      <c r="I1614" s="120">
        <v>1</v>
      </c>
      <c r="J1614" s="120">
        <v>0</v>
      </c>
    </row>
    <row r="1615" spans="1:10" ht="15" customHeight="1">
      <c r="A1615" s="46" t="s">
        <v>18954</v>
      </c>
      <c r="B1615" s="46" t="s">
        <v>18955</v>
      </c>
      <c r="C1615" s="47">
        <v>1781.9087999999999</v>
      </c>
      <c r="D1615" s="87" t="s">
        <v>3416</v>
      </c>
      <c r="E1615" s="87" t="s">
        <v>3416</v>
      </c>
      <c r="F1615" s="87">
        <v>4.6898</v>
      </c>
      <c r="G1615" s="87"/>
      <c r="H1615" s="47"/>
      <c r="I1615" s="120">
        <v>0</v>
      </c>
      <c r="J1615" s="120">
        <v>0</v>
      </c>
    </row>
    <row r="1616" spans="1:10" ht="15" customHeight="1">
      <c r="A1616" s="46" t="s">
        <v>18952</v>
      </c>
      <c r="B1616" s="46" t="s">
        <v>18953</v>
      </c>
      <c r="C1616" s="47">
        <v>1024.336</v>
      </c>
      <c r="D1616" s="87" t="s">
        <v>3419</v>
      </c>
      <c r="E1616" s="87" t="s">
        <v>3419</v>
      </c>
      <c r="F1616" s="87">
        <v>4.4066000000000001</v>
      </c>
      <c r="G1616" s="87"/>
      <c r="H1616" s="47"/>
      <c r="I1616" s="120">
        <v>0</v>
      </c>
      <c r="J1616" s="120">
        <v>0</v>
      </c>
    </row>
    <row r="1617" spans="1:10" ht="15" customHeight="1">
      <c r="A1617" s="46" t="s">
        <v>18950</v>
      </c>
      <c r="B1617" s="46" t="s">
        <v>18951</v>
      </c>
      <c r="C1617" s="47">
        <v>1195.0588</v>
      </c>
      <c r="D1617" s="87" t="s">
        <v>3422</v>
      </c>
      <c r="E1617" s="87" t="s">
        <v>3422</v>
      </c>
      <c r="F1617" s="87">
        <v>4.2266000000000004</v>
      </c>
      <c r="G1617" s="87"/>
      <c r="H1617" s="47"/>
      <c r="I1617" s="120">
        <v>5</v>
      </c>
      <c r="J1617" s="120">
        <v>0</v>
      </c>
    </row>
    <row r="1618" spans="1:10" ht="15" customHeight="1">
      <c r="A1618" s="46" t="s">
        <v>18948</v>
      </c>
      <c r="B1618" s="46" t="s">
        <v>18949</v>
      </c>
      <c r="C1618" s="47">
        <v>1483.1579999999999</v>
      </c>
      <c r="D1618" s="87" t="s">
        <v>3425</v>
      </c>
      <c r="E1618" s="87" t="s">
        <v>3425</v>
      </c>
      <c r="F1618" s="87">
        <v>7.7153311475409883</v>
      </c>
      <c r="G1618" s="87"/>
      <c r="H1618" s="47"/>
      <c r="I1618" s="120">
        <v>2</v>
      </c>
      <c r="J1618" s="120">
        <v>0</v>
      </c>
    </row>
    <row r="1619" spans="1:10" ht="15" customHeight="1">
      <c r="A1619" s="46" t="s">
        <v>18946</v>
      </c>
      <c r="B1619" s="46" t="s">
        <v>18947</v>
      </c>
      <c r="C1619" s="47">
        <v>1557.8398</v>
      </c>
      <c r="D1619" s="87" t="s">
        <v>3428</v>
      </c>
      <c r="E1619" s="87" t="s">
        <v>3428</v>
      </c>
      <c r="F1619" s="87">
        <v>14.721600000000002</v>
      </c>
      <c r="G1619" s="87"/>
      <c r="H1619" s="47"/>
      <c r="I1619" s="120">
        <v>0</v>
      </c>
      <c r="J1619" s="120">
        <v>0</v>
      </c>
    </row>
    <row r="1620" spans="1:10" ht="15" customHeight="1">
      <c r="A1620" s="46" t="s">
        <v>4235</v>
      </c>
      <c r="B1620" s="46" t="s">
        <v>32119</v>
      </c>
      <c r="C1620" s="47">
        <v>1147.0429999999999</v>
      </c>
      <c r="D1620" s="87" t="s">
        <v>3431</v>
      </c>
      <c r="E1620" s="87" t="s">
        <v>3431</v>
      </c>
      <c r="F1620" s="87">
        <v>2.4365999999999999</v>
      </c>
      <c r="G1620" s="87"/>
      <c r="H1620" s="47"/>
      <c r="I1620" s="120">
        <v>0</v>
      </c>
      <c r="J1620" s="120">
        <v>0</v>
      </c>
    </row>
    <row r="1621" spans="1:10" ht="15" customHeight="1">
      <c r="A1621" s="46" t="s">
        <v>4245</v>
      </c>
      <c r="B1621" s="46" t="s">
        <v>4246</v>
      </c>
      <c r="C1621" s="47">
        <v>888.18740000000003</v>
      </c>
      <c r="D1621" s="87" t="s">
        <v>3431</v>
      </c>
      <c r="E1621" s="87" t="s">
        <v>3431</v>
      </c>
      <c r="F1621" s="87">
        <v>2.4365999999999999</v>
      </c>
      <c r="G1621" s="87"/>
      <c r="H1621" s="47"/>
      <c r="I1621" s="120">
        <v>2</v>
      </c>
      <c r="J1621" s="120">
        <v>0</v>
      </c>
    </row>
    <row r="1622" spans="1:10" ht="15" customHeight="1">
      <c r="A1622" s="46" t="s">
        <v>4263</v>
      </c>
      <c r="B1622" s="46" t="s">
        <v>4264</v>
      </c>
      <c r="C1622" s="47">
        <v>116.59099999999999</v>
      </c>
      <c r="D1622" s="87" t="s">
        <v>3436</v>
      </c>
      <c r="E1622" s="87" t="s">
        <v>3436</v>
      </c>
      <c r="F1622" s="87">
        <v>9.7472000000000012</v>
      </c>
      <c r="G1622" s="87"/>
      <c r="H1622" s="47"/>
      <c r="I1622" s="120">
        <v>0</v>
      </c>
      <c r="J1622" s="120">
        <v>0</v>
      </c>
    </row>
    <row r="1623" spans="1:10" ht="15" customHeight="1">
      <c r="A1623" s="46" t="s">
        <v>4260</v>
      </c>
      <c r="B1623" s="46" t="s">
        <v>4261</v>
      </c>
      <c r="C1623" s="47">
        <v>128.7636</v>
      </c>
      <c r="D1623" s="87" t="s">
        <v>3436</v>
      </c>
      <c r="E1623" s="87" t="s">
        <v>3436</v>
      </c>
      <c r="F1623" s="87">
        <v>9.7472000000000012</v>
      </c>
      <c r="G1623" s="87"/>
      <c r="H1623" s="47"/>
      <c r="I1623" s="120">
        <v>0</v>
      </c>
      <c r="J1623" s="120">
        <v>0</v>
      </c>
    </row>
    <row r="1624" spans="1:10" ht="15" customHeight="1">
      <c r="A1624" s="46" t="s">
        <v>4257</v>
      </c>
      <c r="B1624" s="46" t="s">
        <v>4258</v>
      </c>
      <c r="C1624" s="47">
        <v>113.113</v>
      </c>
      <c r="D1624" s="87" t="s">
        <v>3441</v>
      </c>
      <c r="E1624" s="87" t="s">
        <v>3441</v>
      </c>
      <c r="F1624" s="87">
        <v>3.6554000000000002</v>
      </c>
      <c r="G1624" s="87"/>
      <c r="H1624" s="47"/>
      <c r="I1624" s="120">
        <v>0</v>
      </c>
      <c r="J1624" s="120">
        <v>0</v>
      </c>
    </row>
    <row r="1625" spans="1:10" ht="15" customHeight="1">
      <c r="A1625" s="46" t="s">
        <v>4254</v>
      </c>
      <c r="B1625" s="46" t="s">
        <v>4255</v>
      </c>
      <c r="C1625" s="47">
        <v>124.4922</v>
      </c>
      <c r="D1625" s="87" t="s">
        <v>3441</v>
      </c>
      <c r="E1625" s="87" t="s">
        <v>3441</v>
      </c>
      <c r="F1625" s="87">
        <v>3.6554000000000002</v>
      </c>
      <c r="G1625" s="87"/>
      <c r="H1625" s="47"/>
      <c r="I1625" s="120">
        <v>0</v>
      </c>
      <c r="J1625" s="120">
        <v>0</v>
      </c>
    </row>
    <row r="1626" spans="1:10" ht="15" customHeight="1">
      <c r="A1626" s="46" t="s">
        <v>4251</v>
      </c>
      <c r="B1626" s="46" t="s">
        <v>4252</v>
      </c>
      <c r="C1626" s="47">
        <v>117.37779999999999</v>
      </c>
      <c r="D1626" s="87" t="s">
        <v>3446</v>
      </c>
      <c r="E1626" s="87" t="s">
        <v>3446</v>
      </c>
      <c r="F1626" s="87">
        <v>4.3862000000000005</v>
      </c>
      <c r="G1626" s="87"/>
      <c r="H1626" s="47"/>
      <c r="I1626" s="120">
        <v>0</v>
      </c>
      <c r="J1626" s="120">
        <v>0</v>
      </c>
    </row>
    <row r="1627" spans="1:10" ht="15" customHeight="1">
      <c r="A1627" s="46" t="s">
        <v>4248</v>
      </c>
      <c r="B1627" s="46" t="s">
        <v>4249</v>
      </c>
      <c r="C1627" s="47">
        <v>153.0624</v>
      </c>
      <c r="D1627" s="87" t="s">
        <v>3446</v>
      </c>
      <c r="E1627" s="87" t="s">
        <v>3446</v>
      </c>
      <c r="F1627" s="87">
        <v>4.3862000000000005</v>
      </c>
      <c r="G1627" s="87"/>
      <c r="H1627" s="47"/>
      <c r="I1627" s="120">
        <v>0</v>
      </c>
      <c r="J1627" s="120">
        <v>0</v>
      </c>
    </row>
    <row r="1628" spans="1:10" ht="15" customHeight="1">
      <c r="A1628" s="46" t="s">
        <v>4290</v>
      </c>
      <c r="B1628" s="46" t="s">
        <v>4291</v>
      </c>
      <c r="C1628" s="47">
        <v>95.786000000000001</v>
      </c>
      <c r="D1628" s="87" t="s">
        <v>3451</v>
      </c>
      <c r="E1628" s="87" t="s">
        <v>3451</v>
      </c>
      <c r="F1628" s="87">
        <v>5.6538000000000004</v>
      </c>
      <c r="G1628" s="87"/>
      <c r="H1628" s="47"/>
      <c r="I1628" s="120">
        <v>30</v>
      </c>
      <c r="J1628" s="120">
        <v>0</v>
      </c>
    </row>
    <row r="1629" spans="1:10" ht="15" customHeight="1">
      <c r="A1629" s="46" t="s">
        <v>4287</v>
      </c>
      <c r="B1629" s="46" t="s">
        <v>4288</v>
      </c>
      <c r="C1629" s="47">
        <v>106.2756</v>
      </c>
      <c r="D1629" s="87" t="s">
        <v>3451</v>
      </c>
      <c r="E1629" s="87" t="s">
        <v>3451</v>
      </c>
      <c r="F1629" s="87">
        <v>5.6538000000000004</v>
      </c>
      <c r="G1629" s="87"/>
      <c r="H1629" s="47"/>
      <c r="I1629" s="120">
        <v>18</v>
      </c>
      <c r="J1629" s="120">
        <v>0</v>
      </c>
    </row>
    <row r="1630" spans="1:10" ht="15" customHeight="1">
      <c r="A1630" s="46" t="s">
        <v>4284</v>
      </c>
      <c r="B1630" s="46" t="s">
        <v>4285</v>
      </c>
      <c r="C1630" s="47">
        <v>118.0334</v>
      </c>
      <c r="D1630" s="87" t="s">
        <v>3456</v>
      </c>
      <c r="E1630" s="87" t="s">
        <v>3456</v>
      </c>
      <c r="F1630" s="87">
        <v>3.4222000000000001</v>
      </c>
      <c r="G1630" s="87"/>
      <c r="H1630" s="47"/>
      <c r="I1630" s="120">
        <v>27</v>
      </c>
      <c r="J1630" s="120">
        <v>0</v>
      </c>
    </row>
    <row r="1631" spans="1:10" ht="15" customHeight="1">
      <c r="A1631" s="46" t="s">
        <v>4281</v>
      </c>
      <c r="B1631" s="46" t="s">
        <v>4282</v>
      </c>
      <c r="C1631" s="47">
        <v>141.18459999999999</v>
      </c>
      <c r="D1631" s="87" t="s">
        <v>3459</v>
      </c>
      <c r="E1631" s="87" t="s">
        <v>3459</v>
      </c>
      <c r="F1631" s="87">
        <v>3.1229999999999993</v>
      </c>
      <c r="G1631" s="87"/>
      <c r="H1631" s="47"/>
      <c r="I1631" s="120">
        <v>0</v>
      </c>
      <c r="J1631" s="120">
        <v>0</v>
      </c>
    </row>
    <row r="1632" spans="1:10" ht="15" customHeight="1">
      <c r="A1632" s="46" t="s">
        <v>4278</v>
      </c>
      <c r="B1632" s="46" t="s">
        <v>4279</v>
      </c>
      <c r="C1632" s="47">
        <v>172.154</v>
      </c>
      <c r="D1632" s="87" t="s">
        <v>3461</v>
      </c>
      <c r="E1632" s="87" t="s">
        <v>3461</v>
      </c>
      <c r="F1632" s="87">
        <v>4.9122000000000003</v>
      </c>
      <c r="G1632" s="87"/>
      <c r="H1632" s="47"/>
      <c r="I1632" s="120">
        <v>0</v>
      </c>
      <c r="J1632" s="120">
        <v>0</v>
      </c>
    </row>
    <row r="1633" spans="1:10" ht="15" customHeight="1">
      <c r="A1633" s="46" t="s">
        <v>4275</v>
      </c>
      <c r="B1633" s="46" t="s">
        <v>4276</v>
      </c>
      <c r="C1633" s="47">
        <v>155.68260000000001</v>
      </c>
      <c r="D1633" s="87" t="s">
        <v>3463</v>
      </c>
      <c r="E1633" s="87" t="s">
        <v>3463</v>
      </c>
      <c r="F1633" s="87">
        <v>5.322000000000001</v>
      </c>
      <c r="G1633" s="87"/>
      <c r="H1633" s="47"/>
      <c r="I1633" s="120">
        <v>17</v>
      </c>
      <c r="J1633" s="120">
        <v>0</v>
      </c>
    </row>
    <row r="1634" spans="1:10" ht="15" customHeight="1">
      <c r="A1634" s="46" t="s">
        <v>4272</v>
      </c>
      <c r="B1634" s="46" t="s">
        <v>4273</v>
      </c>
      <c r="C1634" s="47">
        <v>68.294399999999996</v>
      </c>
      <c r="D1634" s="87" t="s">
        <v>3466</v>
      </c>
      <c r="E1634" s="87" t="s">
        <v>3466</v>
      </c>
      <c r="F1634" s="87">
        <v>3.6133999999999995</v>
      </c>
      <c r="G1634" s="87"/>
      <c r="H1634" s="47"/>
      <c r="I1634" s="120">
        <v>3</v>
      </c>
      <c r="J1634" s="120">
        <v>0</v>
      </c>
    </row>
    <row r="1635" spans="1:10" ht="15" customHeight="1">
      <c r="A1635" s="46" t="s">
        <v>4269</v>
      </c>
      <c r="B1635" s="46" t="s">
        <v>4270</v>
      </c>
      <c r="C1635" s="47">
        <v>72.558800000000005</v>
      </c>
      <c r="D1635" s="87" t="s">
        <v>3469</v>
      </c>
      <c r="E1635" s="87" t="s">
        <v>3469</v>
      </c>
      <c r="F1635" s="87">
        <v>5.3132217357713118</v>
      </c>
      <c r="G1635" s="87"/>
      <c r="H1635" s="47"/>
      <c r="I1635" s="120">
        <v>0</v>
      </c>
      <c r="J1635" s="120">
        <v>0</v>
      </c>
    </row>
    <row r="1636" spans="1:10" ht="15" customHeight="1">
      <c r="A1636" s="46" t="s">
        <v>4266</v>
      </c>
      <c r="B1636" s="46" t="s">
        <v>4267</v>
      </c>
      <c r="C1636" s="47">
        <v>77.540999999999997</v>
      </c>
      <c r="D1636" s="87" t="s">
        <v>3472</v>
      </c>
      <c r="E1636" s="87" t="s">
        <v>3472</v>
      </c>
      <c r="F1636" s="87">
        <v>2.9241999999999999</v>
      </c>
      <c r="G1636" s="87"/>
      <c r="H1636" s="47"/>
      <c r="I1636" s="120">
        <v>0</v>
      </c>
      <c r="J1636" s="120">
        <v>0</v>
      </c>
    </row>
    <row r="1637" spans="1:10" ht="15" customHeight="1">
      <c r="A1637" s="46" t="s">
        <v>4322</v>
      </c>
      <c r="B1637" s="46" t="s">
        <v>4323</v>
      </c>
      <c r="C1637" s="47">
        <v>118.4128</v>
      </c>
      <c r="D1637" s="87" t="s">
        <v>3475</v>
      </c>
      <c r="E1637" s="87" t="s">
        <v>3475</v>
      </c>
      <c r="F1637" s="87">
        <v>4.7291999999999987</v>
      </c>
      <c r="G1637" s="87"/>
      <c r="H1637" s="47"/>
      <c r="I1637" s="120">
        <v>0</v>
      </c>
      <c r="J1637" s="120">
        <v>0</v>
      </c>
    </row>
    <row r="1638" spans="1:10" ht="15" customHeight="1">
      <c r="A1638" s="46" t="s">
        <v>4319</v>
      </c>
      <c r="B1638" s="46" t="s">
        <v>4320</v>
      </c>
      <c r="C1638" s="47">
        <v>121.1454</v>
      </c>
      <c r="D1638" s="87" t="s">
        <v>3480</v>
      </c>
      <c r="E1638" s="87" t="s">
        <v>3480</v>
      </c>
      <c r="F1638" s="87">
        <v>1.6110000000000002</v>
      </c>
      <c r="G1638" s="87"/>
      <c r="H1638" s="47"/>
      <c r="I1638" s="120">
        <v>0</v>
      </c>
      <c r="J1638" s="120">
        <v>0</v>
      </c>
    </row>
    <row r="1639" spans="1:10" ht="15" customHeight="1">
      <c r="A1639" s="46" t="s">
        <v>4316</v>
      </c>
      <c r="B1639" s="46" t="s">
        <v>4317</v>
      </c>
      <c r="C1639" s="47">
        <v>134.75380000000001</v>
      </c>
      <c r="D1639" s="87" t="s">
        <v>3485</v>
      </c>
      <c r="E1639" s="87" t="s">
        <v>3485</v>
      </c>
      <c r="F1639" s="87">
        <v>2.5776000000000003</v>
      </c>
      <c r="G1639" s="87"/>
      <c r="H1639" s="47"/>
      <c r="I1639" s="120">
        <v>0</v>
      </c>
      <c r="J1639" s="120">
        <v>0</v>
      </c>
    </row>
    <row r="1640" spans="1:10" ht="15" customHeight="1">
      <c r="A1640" s="46" t="s">
        <v>4313</v>
      </c>
      <c r="B1640" s="46" t="s">
        <v>4314</v>
      </c>
      <c r="C1640" s="47">
        <v>118.08839999999999</v>
      </c>
      <c r="D1640" s="87" t="s">
        <v>3489</v>
      </c>
      <c r="E1640" s="87" t="s">
        <v>3489</v>
      </c>
      <c r="F1640" s="87">
        <v>7.4504000000000019</v>
      </c>
      <c r="G1640" s="87"/>
      <c r="H1640" s="47"/>
      <c r="I1640" s="120">
        <v>22</v>
      </c>
      <c r="J1640" s="120">
        <v>0</v>
      </c>
    </row>
    <row r="1641" spans="1:10" ht="15" customHeight="1">
      <c r="A1641" s="46" t="s">
        <v>4311</v>
      </c>
      <c r="B1641" s="46" t="s">
        <v>32121</v>
      </c>
      <c r="C1641" s="47">
        <v>110.3366</v>
      </c>
      <c r="D1641" s="87" t="s">
        <v>3494</v>
      </c>
      <c r="E1641" s="87" t="s">
        <v>3494</v>
      </c>
      <c r="F1641" s="87">
        <v>8.5837999999999983</v>
      </c>
      <c r="G1641" s="87"/>
      <c r="H1641" s="47"/>
      <c r="I1641" s="120">
        <v>32</v>
      </c>
      <c r="J1641" s="120">
        <v>0</v>
      </c>
    </row>
    <row r="1642" spans="1:10" ht="15" customHeight="1">
      <c r="A1642" s="46" t="s">
        <v>4308</v>
      </c>
      <c r="B1642" s="46" t="s">
        <v>4309</v>
      </c>
      <c r="C1642" s="47">
        <v>102.438</v>
      </c>
      <c r="D1642" s="87" t="s">
        <v>3499</v>
      </c>
      <c r="E1642" s="87" t="s">
        <v>3499</v>
      </c>
      <c r="F1642" s="87">
        <v>6.3946000000000005</v>
      </c>
      <c r="G1642" s="87"/>
      <c r="H1642" s="47"/>
      <c r="I1642" s="120">
        <v>6</v>
      </c>
      <c r="J1642" s="120">
        <v>0</v>
      </c>
    </row>
    <row r="1643" spans="1:10" ht="15" customHeight="1">
      <c r="A1643" s="46" t="s">
        <v>4305</v>
      </c>
      <c r="B1643" s="46" t="s">
        <v>4306</v>
      </c>
      <c r="C1643" s="47">
        <v>106.3506</v>
      </c>
      <c r="D1643" s="87" t="s">
        <v>3502</v>
      </c>
      <c r="E1643" s="87" t="s">
        <v>3502</v>
      </c>
      <c r="F1643" s="87">
        <v>3.6682000000000006</v>
      </c>
      <c r="G1643" s="87"/>
      <c r="H1643" s="47"/>
      <c r="I1643" s="120">
        <v>8</v>
      </c>
      <c r="J1643" s="120">
        <v>0</v>
      </c>
    </row>
    <row r="1644" spans="1:10" ht="15" customHeight="1">
      <c r="A1644" s="46" t="s">
        <v>32120</v>
      </c>
      <c r="B1644" s="46" t="s">
        <v>4303</v>
      </c>
      <c r="C1644" s="47">
        <v>113.732</v>
      </c>
      <c r="D1644" s="87" t="s">
        <v>3506</v>
      </c>
      <c r="E1644" s="87" t="s">
        <v>3506</v>
      </c>
      <c r="F1644" s="87">
        <v>3.3460000000000001</v>
      </c>
      <c r="G1644" s="87"/>
      <c r="H1644" s="47"/>
      <c r="I1644" s="120">
        <v>0</v>
      </c>
      <c r="J1644" s="120">
        <v>0</v>
      </c>
    </row>
    <row r="1645" spans="1:10" ht="15" customHeight="1">
      <c r="A1645" s="46" t="s">
        <v>4302</v>
      </c>
      <c r="B1645" s="46" t="s">
        <v>4303</v>
      </c>
      <c r="C1645" s="47">
        <v>113.732</v>
      </c>
      <c r="D1645" s="87" t="s">
        <v>3510</v>
      </c>
      <c r="E1645" s="87" t="s">
        <v>3510</v>
      </c>
      <c r="F1645" s="87">
        <v>2.0496000000000003</v>
      </c>
      <c r="G1645" s="87"/>
      <c r="H1645" s="47"/>
      <c r="I1645" s="120">
        <v>0</v>
      </c>
      <c r="J1645" s="120">
        <v>0</v>
      </c>
    </row>
    <row r="1646" spans="1:10" ht="15" customHeight="1">
      <c r="A1646" s="46" t="s">
        <v>4299</v>
      </c>
      <c r="B1646" s="46" t="s">
        <v>4300</v>
      </c>
      <c r="C1646" s="47">
        <v>168.45580000000001</v>
      </c>
      <c r="D1646" s="87" t="s">
        <v>3512</v>
      </c>
      <c r="E1646" s="87" t="s">
        <v>3512</v>
      </c>
      <c r="F1646" s="87">
        <v>7.3115999999999985</v>
      </c>
      <c r="G1646" s="87"/>
      <c r="H1646" s="47"/>
      <c r="I1646" s="120">
        <v>8</v>
      </c>
      <c r="J1646" s="120">
        <v>0</v>
      </c>
    </row>
    <row r="1647" spans="1:10" ht="15" customHeight="1">
      <c r="A1647" s="46" t="s">
        <v>4296</v>
      </c>
      <c r="B1647" s="46" t="s">
        <v>4297</v>
      </c>
      <c r="C1647" s="47">
        <v>182.4924</v>
      </c>
      <c r="D1647" s="87" t="s">
        <v>3515</v>
      </c>
      <c r="E1647" s="87" t="s">
        <v>3515</v>
      </c>
      <c r="F1647" s="87">
        <v>3.6483999999999996</v>
      </c>
      <c r="G1647" s="87"/>
      <c r="H1647" s="47"/>
      <c r="I1647" s="120">
        <v>0</v>
      </c>
      <c r="J1647" s="120">
        <v>0</v>
      </c>
    </row>
    <row r="1648" spans="1:10" ht="15" customHeight="1">
      <c r="A1648" s="46" t="s">
        <v>4293</v>
      </c>
      <c r="B1648" s="46" t="s">
        <v>4294</v>
      </c>
      <c r="C1648" s="47">
        <v>108.0896</v>
      </c>
      <c r="D1648" s="87" t="s">
        <v>35597</v>
      </c>
      <c r="E1648" s="87" t="s">
        <v>35597</v>
      </c>
      <c r="F1648" s="87">
        <v>130.37901639344273</v>
      </c>
      <c r="G1648" s="87"/>
      <c r="H1648" s="47"/>
      <c r="I1648" s="120">
        <v>15</v>
      </c>
      <c r="J1648" s="120">
        <v>0</v>
      </c>
    </row>
    <row r="1649" spans="1:10" ht="15" customHeight="1">
      <c r="A1649" s="46" t="s">
        <v>4331</v>
      </c>
      <c r="B1649" s="46" t="s">
        <v>4332</v>
      </c>
      <c r="C1649" s="47">
        <v>120.2274</v>
      </c>
      <c r="D1649" s="87" t="s">
        <v>3518</v>
      </c>
      <c r="E1649" s="87" t="s">
        <v>3518</v>
      </c>
      <c r="F1649" s="87">
        <v>8.3496000000000006</v>
      </c>
      <c r="G1649" s="87"/>
      <c r="H1649" s="47"/>
      <c r="I1649" s="120">
        <v>0</v>
      </c>
      <c r="J1649" s="120">
        <v>0</v>
      </c>
    </row>
    <row r="1650" spans="1:10" ht="15" customHeight="1">
      <c r="A1650" s="46" t="s">
        <v>4328</v>
      </c>
      <c r="B1650" s="46" t="s">
        <v>4329</v>
      </c>
      <c r="C1650" s="47">
        <v>155.7928</v>
      </c>
      <c r="D1650" s="87" t="s">
        <v>3521</v>
      </c>
      <c r="E1650" s="87" t="s">
        <v>3521</v>
      </c>
      <c r="F1650" s="87">
        <v>9.4276</v>
      </c>
      <c r="G1650" s="87"/>
      <c r="H1650" s="47"/>
      <c r="I1650" s="120">
        <v>2</v>
      </c>
      <c r="J1650" s="120">
        <v>0</v>
      </c>
    </row>
    <row r="1651" spans="1:10" ht="15" customHeight="1">
      <c r="A1651" s="46" t="s">
        <v>4325</v>
      </c>
      <c r="B1651" s="46" t="s">
        <v>4326</v>
      </c>
      <c r="C1651" s="47">
        <v>181.55119999999999</v>
      </c>
      <c r="D1651" s="87" t="s">
        <v>3524</v>
      </c>
      <c r="E1651" s="87" t="s">
        <v>3524</v>
      </c>
      <c r="F1651" s="87">
        <v>8.8556000000000026</v>
      </c>
      <c r="G1651" s="87"/>
      <c r="H1651" s="47"/>
      <c r="I1651" s="120">
        <v>19</v>
      </c>
      <c r="J1651" s="120">
        <v>0</v>
      </c>
    </row>
    <row r="1652" spans="1:10" ht="15" customHeight="1">
      <c r="A1652" s="46" t="s">
        <v>4346</v>
      </c>
      <c r="B1652" s="46" t="s">
        <v>4347</v>
      </c>
      <c r="C1652" s="47">
        <v>120.05500000000001</v>
      </c>
      <c r="D1652" s="87" t="s">
        <v>16999</v>
      </c>
      <c r="E1652" s="87" t="s">
        <v>16999</v>
      </c>
      <c r="F1652" s="87">
        <v>0.54432000000000003</v>
      </c>
      <c r="G1652" s="87"/>
      <c r="H1652" s="47"/>
      <c r="I1652" s="120">
        <v>0</v>
      </c>
      <c r="J1652" s="120">
        <v>0</v>
      </c>
    </row>
    <row r="1653" spans="1:10" ht="15" customHeight="1">
      <c r="A1653" s="46" t="s">
        <v>4343</v>
      </c>
      <c r="B1653" s="46" t="s">
        <v>4344</v>
      </c>
      <c r="C1653" s="47">
        <v>126.169</v>
      </c>
      <c r="D1653" s="87" t="s">
        <v>3527</v>
      </c>
      <c r="E1653" s="87" t="s">
        <v>3527</v>
      </c>
      <c r="F1653" s="87">
        <v>166.5822</v>
      </c>
      <c r="G1653" s="87"/>
      <c r="H1653" s="47"/>
      <c r="I1653" s="120">
        <v>0</v>
      </c>
      <c r="J1653" s="120">
        <v>0</v>
      </c>
    </row>
    <row r="1654" spans="1:10" ht="15" customHeight="1">
      <c r="A1654" s="46" t="s">
        <v>4340</v>
      </c>
      <c r="B1654" s="46" t="s">
        <v>4341</v>
      </c>
      <c r="C1654" s="47">
        <v>127.1832</v>
      </c>
      <c r="D1654" s="87" t="s">
        <v>3530</v>
      </c>
      <c r="E1654" s="87" t="s">
        <v>3530</v>
      </c>
      <c r="F1654" s="87">
        <v>157.065</v>
      </c>
      <c r="G1654" s="87"/>
      <c r="H1654" s="47"/>
      <c r="I1654" s="120">
        <v>0</v>
      </c>
      <c r="J1654" s="120">
        <v>0</v>
      </c>
    </row>
    <row r="1655" spans="1:10" ht="15" customHeight="1">
      <c r="A1655" s="46" t="s">
        <v>4337</v>
      </c>
      <c r="B1655" s="46" t="s">
        <v>4338</v>
      </c>
      <c r="C1655" s="47">
        <v>118.4464</v>
      </c>
      <c r="D1655" s="87" t="s">
        <v>3533</v>
      </c>
      <c r="E1655" s="87" t="s">
        <v>3533</v>
      </c>
      <c r="F1655" s="87">
        <v>206.25020000000001</v>
      </c>
      <c r="G1655" s="87"/>
      <c r="H1655" s="47"/>
      <c r="I1655" s="120">
        <v>0</v>
      </c>
      <c r="J1655" s="120">
        <v>0</v>
      </c>
    </row>
    <row r="1656" spans="1:10" ht="15" customHeight="1">
      <c r="A1656" s="46" t="s">
        <v>4334</v>
      </c>
      <c r="B1656" s="46" t="s">
        <v>4335</v>
      </c>
      <c r="C1656" s="47">
        <v>125.2444</v>
      </c>
      <c r="D1656" s="87" t="s">
        <v>3536</v>
      </c>
      <c r="E1656" s="87" t="s">
        <v>3536</v>
      </c>
      <c r="F1656" s="87">
        <v>103.09200000000001</v>
      </c>
      <c r="G1656" s="87"/>
      <c r="H1656" s="47"/>
      <c r="I1656" s="120">
        <v>0</v>
      </c>
      <c r="J1656" s="120">
        <v>0</v>
      </c>
    </row>
    <row r="1657" spans="1:10" ht="15" customHeight="1">
      <c r="A1657" s="46" t="s">
        <v>4355</v>
      </c>
      <c r="B1657" s="46" t="s">
        <v>4356</v>
      </c>
      <c r="C1657" s="47">
        <v>123.8986</v>
      </c>
      <c r="D1657" s="87" t="s">
        <v>3539</v>
      </c>
      <c r="E1657" s="87" t="s">
        <v>3539</v>
      </c>
      <c r="F1657" s="87">
        <v>143.64379999999997</v>
      </c>
      <c r="G1657" s="87"/>
      <c r="H1657" s="47"/>
      <c r="I1657" s="120">
        <v>0</v>
      </c>
      <c r="J1657" s="120">
        <v>0</v>
      </c>
    </row>
    <row r="1658" spans="1:10" ht="15" customHeight="1">
      <c r="A1658" s="46" t="s">
        <v>4352</v>
      </c>
      <c r="B1658" s="46" t="s">
        <v>4353</v>
      </c>
      <c r="C1658" s="47">
        <v>132.15860000000001</v>
      </c>
      <c r="D1658" s="87" t="s">
        <v>3542</v>
      </c>
      <c r="E1658" s="87" t="s">
        <v>3542</v>
      </c>
      <c r="F1658" s="87">
        <v>107.09280000000001</v>
      </c>
      <c r="G1658" s="87"/>
      <c r="H1658" s="47"/>
      <c r="I1658" s="120">
        <v>0</v>
      </c>
      <c r="J1658" s="120">
        <v>0</v>
      </c>
    </row>
    <row r="1659" spans="1:10" ht="15" customHeight="1">
      <c r="A1659" s="46" t="s">
        <v>4349</v>
      </c>
      <c r="B1659" s="46" t="s">
        <v>4350</v>
      </c>
      <c r="C1659" s="47">
        <v>140.41839999999999</v>
      </c>
      <c r="D1659" s="87" t="s">
        <v>3545</v>
      </c>
      <c r="E1659" s="87" t="s">
        <v>3545</v>
      </c>
      <c r="F1659" s="87">
        <v>71.821799999999996</v>
      </c>
      <c r="G1659" s="87"/>
      <c r="H1659" s="47"/>
      <c r="I1659" s="120">
        <v>0</v>
      </c>
      <c r="J1659" s="120">
        <v>0</v>
      </c>
    </row>
    <row r="1660" spans="1:10" ht="15" customHeight="1">
      <c r="A1660" s="46" t="s">
        <v>4367</v>
      </c>
      <c r="B1660" s="46" t="s">
        <v>4365</v>
      </c>
      <c r="C1660" s="47">
        <v>140.14240000000001</v>
      </c>
      <c r="D1660" s="87" t="s">
        <v>3548</v>
      </c>
      <c r="E1660" s="87" t="s">
        <v>3548</v>
      </c>
      <c r="F1660" s="87">
        <v>107.09280000000001</v>
      </c>
      <c r="G1660" s="87"/>
      <c r="H1660" s="47"/>
      <c r="I1660" s="120">
        <v>0</v>
      </c>
      <c r="J1660" s="120">
        <v>0</v>
      </c>
    </row>
    <row r="1661" spans="1:10" ht="15" customHeight="1">
      <c r="A1661" s="46" t="s">
        <v>4364</v>
      </c>
      <c r="B1661" s="46" t="s">
        <v>35257</v>
      </c>
      <c r="C1661" s="47">
        <v>147.9676</v>
      </c>
      <c r="D1661" s="87" t="s">
        <v>3551</v>
      </c>
      <c r="E1661" s="87" t="s">
        <v>3551</v>
      </c>
      <c r="F1661" s="87">
        <v>39.14</v>
      </c>
      <c r="G1661" s="87"/>
      <c r="H1661" s="47"/>
      <c r="I1661" s="120">
        <v>2</v>
      </c>
      <c r="J1661" s="120">
        <v>0</v>
      </c>
    </row>
    <row r="1662" spans="1:10" ht="15" customHeight="1">
      <c r="A1662" s="46" t="s">
        <v>4361</v>
      </c>
      <c r="B1662" s="46" t="s">
        <v>4362</v>
      </c>
      <c r="C1662" s="47">
        <v>74.691199999999995</v>
      </c>
      <c r="D1662" s="87" t="s">
        <v>3554</v>
      </c>
      <c r="E1662" s="87" t="s">
        <v>3554</v>
      </c>
      <c r="F1662" s="87">
        <v>46.455897599999986</v>
      </c>
      <c r="G1662" s="87"/>
      <c r="H1662" s="47"/>
      <c r="I1662" s="120">
        <v>0</v>
      </c>
      <c r="J1662" s="120">
        <v>0</v>
      </c>
    </row>
    <row r="1663" spans="1:10" ht="15" customHeight="1">
      <c r="A1663" s="46" t="s">
        <v>4403</v>
      </c>
      <c r="B1663" s="46" t="s">
        <v>4404</v>
      </c>
      <c r="C1663" s="47">
        <v>206.58500000000001</v>
      </c>
      <c r="D1663" s="87" t="s">
        <v>3556</v>
      </c>
      <c r="E1663" s="87" t="s">
        <v>3556</v>
      </c>
      <c r="F1663" s="87">
        <v>36.789794999999998</v>
      </c>
      <c r="G1663" s="87"/>
      <c r="H1663" s="47"/>
      <c r="I1663" s="120">
        <v>0</v>
      </c>
      <c r="J1663" s="120">
        <v>0</v>
      </c>
    </row>
    <row r="1664" spans="1:10" ht="15" customHeight="1">
      <c r="A1664" s="46" t="s">
        <v>4358</v>
      </c>
      <c r="B1664" s="46" t="s">
        <v>4359</v>
      </c>
      <c r="C1664" s="47">
        <v>217.8614</v>
      </c>
      <c r="D1664" s="87" t="s">
        <v>3559</v>
      </c>
      <c r="E1664" s="87" t="s">
        <v>3556</v>
      </c>
      <c r="F1664" s="87">
        <v>33.110815500000001</v>
      </c>
      <c r="G1664" s="87"/>
      <c r="H1664" s="47"/>
      <c r="I1664" s="120">
        <v>0</v>
      </c>
      <c r="J1664" s="120">
        <v>0</v>
      </c>
    </row>
    <row r="1665" spans="1:10" ht="15" customHeight="1">
      <c r="A1665" s="46" t="s">
        <v>4379</v>
      </c>
      <c r="B1665" s="46" t="s">
        <v>4380</v>
      </c>
      <c r="C1665" s="47">
        <v>74.277000000000001</v>
      </c>
      <c r="D1665" s="87" t="s">
        <v>3562</v>
      </c>
      <c r="E1665" s="87" t="s">
        <v>3556</v>
      </c>
      <c r="F1665" s="87">
        <v>31.368141000000001</v>
      </c>
      <c r="G1665" s="87"/>
      <c r="H1665" s="47"/>
      <c r="I1665" s="120">
        <v>0</v>
      </c>
      <c r="J1665" s="120">
        <v>0</v>
      </c>
    </row>
    <row r="1666" spans="1:10" ht="15" customHeight="1">
      <c r="A1666" s="46" t="s">
        <v>4376</v>
      </c>
      <c r="B1666" s="46" t="s">
        <v>4377</v>
      </c>
      <c r="C1666" s="47">
        <v>105.8124</v>
      </c>
      <c r="D1666" s="87" t="s">
        <v>3565</v>
      </c>
      <c r="E1666" s="87" t="s">
        <v>3556</v>
      </c>
      <c r="F1666" s="87">
        <v>34.853490000000001</v>
      </c>
      <c r="G1666" s="87"/>
      <c r="H1666" s="47"/>
      <c r="I1666" s="120">
        <v>0</v>
      </c>
      <c r="J1666" s="120">
        <v>0</v>
      </c>
    </row>
    <row r="1667" spans="1:10" ht="15" customHeight="1">
      <c r="A1667" s="46" t="s">
        <v>4374</v>
      </c>
      <c r="B1667" s="46" t="s">
        <v>4375</v>
      </c>
      <c r="C1667" s="47">
        <v>143.33420000000001</v>
      </c>
      <c r="D1667" s="87" t="s">
        <v>3568</v>
      </c>
      <c r="E1667" s="87" t="s">
        <v>3568</v>
      </c>
      <c r="F1667" s="87">
        <v>166.26959999999997</v>
      </c>
      <c r="G1667" s="87"/>
      <c r="H1667" s="47"/>
      <c r="I1667" s="120">
        <v>0</v>
      </c>
      <c r="J1667" s="120">
        <v>0</v>
      </c>
    </row>
    <row r="1668" spans="1:10" ht="15" customHeight="1">
      <c r="A1668" s="46" t="s">
        <v>4371</v>
      </c>
      <c r="B1668" s="46" t="s">
        <v>4372</v>
      </c>
      <c r="C1668" s="47">
        <v>114.9692</v>
      </c>
      <c r="D1668" s="87" t="s">
        <v>3571</v>
      </c>
      <c r="E1668" s="87" t="s">
        <v>3571</v>
      </c>
      <c r="F1668" s="87">
        <v>113.85839999999999</v>
      </c>
      <c r="G1668" s="87"/>
      <c r="H1668" s="47"/>
      <c r="I1668" s="120">
        <v>0</v>
      </c>
      <c r="J1668" s="120">
        <v>0</v>
      </c>
    </row>
    <row r="1669" spans="1:10" ht="15" customHeight="1">
      <c r="A1669" s="46" t="s">
        <v>4369</v>
      </c>
      <c r="B1669" s="46" t="s">
        <v>4370</v>
      </c>
      <c r="C1669" s="47">
        <v>115.9838</v>
      </c>
      <c r="D1669" s="87" t="s">
        <v>3574</v>
      </c>
      <c r="E1669" s="87" t="s">
        <v>3574</v>
      </c>
      <c r="F1669" s="87">
        <v>76.239599999999996</v>
      </c>
      <c r="G1669" s="87"/>
      <c r="H1669" s="47"/>
      <c r="I1669" s="120">
        <v>0</v>
      </c>
      <c r="J1669" s="120">
        <v>0</v>
      </c>
    </row>
    <row r="1670" spans="1:10" ht="15" customHeight="1">
      <c r="A1670" s="46" t="s">
        <v>4401</v>
      </c>
      <c r="B1670" s="46" t="s">
        <v>4402</v>
      </c>
      <c r="C1670" s="47">
        <v>62.966999999999999</v>
      </c>
      <c r="D1670" s="87" t="s">
        <v>3577</v>
      </c>
      <c r="E1670" s="87" t="s">
        <v>3577</v>
      </c>
      <c r="F1670" s="87">
        <v>95.18980000000002</v>
      </c>
      <c r="G1670" s="87"/>
      <c r="H1670" s="47"/>
      <c r="I1670" s="120">
        <v>0</v>
      </c>
      <c r="J1670" s="120">
        <v>0</v>
      </c>
    </row>
    <row r="1671" spans="1:10" ht="15" customHeight="1">
      <c r="A1671" s="46" t="s">
        <v>4398</v>
      </c>
      <c r="B1671" s="46" t="s">
        <v>4399</v>
      </c>
      <c r="C1671" s="47">
        <v>64.098799999999997</v>
      </c>
      <c r="D1671" s="87" t="s">
        <v>3580</v>
      </c>
      <c r="E1671" s="87" t="s">
        <v>3580</v>
      </c>
      <c r="F1671" s="87">
        <v>95.18980000000002</v>
      </c>
      <c r="G1671" s="87"/>
      <c r="H1671" s="47"/>
      <c r="I1671" s="120">
        <v>0</v>
      </c>
      <c r="J1671" s="120">
        <v>0</v>
      </c>
    </row>
    <row r="1672" spans="1:10" ht="15" customHeight="1">
      <c r="A1672" s="46" t="s">
        <v>4395</v>
      </c>
      <c r="B1672" s="46" t="s">
        <v>4396</v>
      </c>
      <c r="C1672" s="47">
        <v>64.098799999999997</v>
      </c>
      <c r="D1672" s="87" t="s">
        <v>3581</v>
      </c>
      <c r="E1672" s="87" t="s">
        <v>3581</v>
      </c>
      <c r="F1672" s="87">
        <v>101.65280000000001</v>
      </c>
      <c r="G1672" s="87"/>
      <c r="H1672" s="47"/>
      <c r="I1672" s="120">
        <v>0</v>
      </c>
      <c r="J1672" s="120">
        <v>0</v>
      </c>
    </row>
    <row r="1673" spans="1:10" ht="15" customHeight="1">
      <c r="A1673" s="46" t="s">
        <v>4393</v>
      </c>
      <c r="B1673" s="46" t="s">
        <v>4394</v>
      </c>
      <c r="C1673" s="47">
        <v>67.148799999999994</v>
      </c>
      <c r="D1673" s="87" t="s">
        <v>3583</v>
      </c>
      <c r="E1673" s="87" t="s">
        <v>3583</v>
      </c>
      <c r="F1673" s="87">
        <v>63.254599999999996</v>
      </c>
      <c r="G1673" s="87"/>
      <c r="H1673" s="47"/>
      <c r="I1673" s="120">
        <v>0</v>
      </c>
      <c r="J1673" s="120">
        <v>0</v>
      </c>
    </row>
    <row r="1674" spans="1:10" ht="15" customHeight="1">
      <c r="A1674" s="46" t="s">
        <v>4391</v>
      </c>
      <c r="B1674" s="46" t="s">
        <v>4392</v>
      </c>
      <c r="C1674" s="47">
        <v>66.134399999999999</v>
      </c>
      <c r="D1674" s="87" t="s">
        <v>3585</v>
      </c>
      <c r="E1674" s="87" t="s">
        <v>3585</v>
      </c>
      <c r="F1674" s="87">
        <v>63.254599999999996</v>
      </c>
      <c r="G1674" s="87"/>
      <c r="H1674" s="47"/>
      <c r="I1674" s="120">
        <v>0</v>
      </c>
      <c r="J1674" s="120">
        <v>0</v>
      </c>
    </row>
    <row r="1675" spans="1:10" ht="15" customHeight="1">
      <c r="A1675" s="46" t="s">
        <v>4389</v>
      </c>
      <c r="B1675" s="46" t="s">
        <v>4390</v>
      </c>
      <c r="C1675" s="47">
        <v>70.198800000000006</v>
      </c>
      <c r="D1675" s="87" t="s">
        <v>3587</v>
      </c>
      <c r="E1675" s="87" t="s">
        <v>3587</v>
      </c>
      <c r="F1675" s="87">
        <v>40.482999999999997</v>
      </c>
      <c r="G1675" s="87"/>
      <c r="H1675" s="47"/>
      <c r="I1675" s="120">
        <v>0</v>
      </c>
      <c r="J1675" s="120">
        <v>0</v>
      </c>
    </row>
    <row r="1676" spans="1:10" ht="15" customHeight="1">
      <c r="A1676" s="46" t="s">
        <v>4386</v>
      </c>
      <c r="B1676" s="46" t="s">
        <v>4387</v>
      </c>
      <c r="C1676" s="47">
        <v>69.184399999999997</v>
      </c>
      <c r="D1676" s="87" t="s">
        <v>3589</v>
      </c>
      <c r="E1676" s="87" t="s">
        <v>3589</v>
      </c>
      <c r="F1676" s="87">
        <v>62.212399999999988</v>
      </c>
      <c r="G1676" s="87"/>
      <c r="H1676" s="47"/>
      <c r="I1676" s="120">
        <v>0</v>
      </c>
      <c r="J1676" s="120">
        <v>0</v>
      </c>
    </row>
    <row r="1677" spans="1:10" ht="15" customHeight="1">
      <c r="A1677" s="46" t="s">
        <v>4384</v>
      </c>
      <c r="B1677" s="46" t="s">
        <v>4385</v>
      </c>
      <c r="C1677" s="47">
        <v>73.248999999999995</v>
      </c>
      <c r="D1677" s="87" t="s">
        <v>3591</v>
      </c>
      <c r="E1677" s="87" t="s">
        <v>3591</v>
      </c>
      <c r="F1677" s="87">
        <v>166.94180000000003</v>
      </c>
      <c r="G1677" s="87"/>
      <c r="H1677" s="47"/>
      <c r="I1677" s="120">
        <v>0</v>
      </c>
      <c r="J1677" s="120">
        <v>0</v>
      </c>
    </row>
    <row r="1678" spans="1:10" ht="15" customHeight="1">
      <c r="A1678" s="46" t="s">
        <v>4381</v>
      </c>
      <c r="B1678" s="46" t="s">
        <v>4382</v>
      </c>
      <c r="C1678" s="47">
        <v>70.198800000000006</v>
      </c>
      <c r="D1678" s="87" t="s">
        <v>3591</v>
      </c>
      <c r="E1678" s="87" t="s">
        <v>3591</v>
      </c>
      <c r="F1678" s="87">
        <v>166.94180000000003</v>
      </c>
      <c r="G1678" s="87"/>
      <c r="H1678" s="47"/>
      <c r="I1678" s="120">
        <v>6</v>
      </c>
      <c r="J1678" s="120">
        <v>0</v>
      </c>
    </row>
    <row r="1679" spans="1:10" ht="15" customHeight="1">
      <c r="A1679" s="46" t="s">
        <v>4414</v>
      </c>
      <c r="B1679" s="46" t="s">
        <v>4415</v>
      </c>
      <c r="C1679" s="47">
        <v>0</v>
      </c>
      <c r="D1679" s="87" t="s">
        <v>3594</v>
      </c>
      <c r="E1679" s="87" t="s">
        <v>3594</v>
      </c>
      <c r="F1679" s="87">
        <v>166.92919999999998</v>
      </c>
      <c r="G1679" s="87"/>
      <c r="H1679" s="47"/>
      <c r="I1679" s="120">
        <v>1</v>
      </c>
      <c r="J1679" s="120">
        <v>0</v>
      </c>
    </row>
    <row r="1680" spans="1:10" ht="15" customHeight="1">
      <c r="A1680" s="46" t="s">
        <v>4412</v>
      </c>
      <c r="B1680" s="46" t="s">
        <v>32122</v>
      </c>
      <c r="C1680" s="47">
        <v>154.8476</v>
      </c>
      <c r="D1680" s="87" t="s">
        <v>3594</v>
      </c>
      <c r="E1680" s="87" t="s">
        <v>3594</v>
      </c>
      <c r="F1680" s="87">
        <v>166.92919999999998</v>
      </c>
      <c r="G1680" s="87"/>
      <c r="H1680" s="47"/>
      <c r="I1680" s="120">
        <v>0</v>
      </c>
      <c r="J1680" s="120">
        <v>0</v>
      </c>
    </row>
    <row r="1681" spans="1:10" ht="15" customHeight="1">
      <c r="A1681" s="46" t="s">
        <v>4410</v>
      </c>
      <c r="B1681" s="46" t="s">
        <v>4411</v>
      </c>
      <c r="C1681" s="47">
        <v>148.10560000000001</v>
      </c>
      <c r="D1681" s="87" t="s">
        <v>3597</v>
      </c>
      <c r="E1681" s="87" t="s">
        <v>3597</v>
      </c>
      <c r="F1681" s="87">
        <v>2.1253999999999995</v>
      </c>
      <c r="G1681" s="87"/>
      <c r="H1681" s="47"/>
      <c r="I1681" s="120">
        <v>5</v>
      </c>
      <c r="J1681" s="120">
        <v>0</v>
      </c>
    </row>
    <row r="1682" spans="1:10" ht="15" customHeight="1">
      <c r="A1682" s="46" t="s">
        <v>4407</v>
      </c>
      <c r="B1682" s="46" t="s">
        <v>4408</v>
      </c>
      <c r="C1682" s="47">
        <v>156.50360000000001</v>
      </c>
      <c r="D1682" s="87" t="s">
        <v>14643</v>
      </c>
      <c r="E1682" s="87" t="s">
        <v>14643</v>
      </c>
      <c r="F1682" s="87">
        <v>2.5506000000000002</v>
      </c>
      <c r="G1682" s="87"/>
      <c r="H1682" s="47"/>
      <c r="I1682" s="120">
        <v>7</v>
      </c>
      <c r="J1682" s="120">
        <v>0</v>
      </c>
    </row>
    <row r="1683" spans="1:10" ht="15" customHeight="1">
      <c r="A1683" s="46" t="s">
        <v>4406</v>
      </c>
      <c r="B1683" s="46" t="s">
        <v>32123</v>
      </c>
      <c r="C1683" s="47">
        <v>165.04660000000001</v>
      </c>
      <c r="D1683" s="87" t="s">
        <v>3600</v>
      </c>
      <c r="E1683" s="87" t="s">
        <v>3600</v>
      </c>
      <c r="F1683" s="87">
        <v>2.6414000000000009</v>
      </c>
      <c r="G1683" s="87"/>
      <c r="H1683" s="47"/>
      <c r="I1683" s="120">
        <v>1</v>
      </c>
      <c r="J1683" s="120">
        <v>0</v>
      </c>
    </row>
    <row r="1684" spans="1:10" ht="15" customHeight="1">
      <c r="A1684" s="46" t="s">
        <v>4454</v>
      </c>
      <c r="B1684" s="46" t="s">
        <v>4455</v>
      </c>
      <c r="C1684" s="47">
        <v>68.315200000000004</v>
      </c>
      <c r="D1684" s="87" t="s">
        <v>3603</v>
      </c>
      <c r="E1684" s="87" t="s">
        <v>3603</v>
      </c>
      <c r="F1684" s="87">
        <v>3.0817999999999994</v>
      </c>
      <c r="G1684" s="87"/>
      <c r="H1684" s="47"/>
      <c r="I1684" s="120">
        <v>0</v>
      </c>
      <c r="J1684" s="120">
        <v>0</v>
      </c>
    </row>
    <row r="1685" spans="1:10" ht="15" customHeight="1">
      <c r="A1685" s="46" t="s">
        <v>4451</v>
      </c>
      <c r="B1685" s="46" t="s">
        <v>4452</v>
      </c>
      <c r="C1685" s="47">
        <v>72.869399999999999</v>
      </c>
      <c r="D1685" s="87" t="s">
        <v>3605</v>
      </c>
      <c r="E1685" s="87" t="s">
        <v>3605</v>
      </c>
      <c r="F1685" s="87">
        <v>3.0943999999999994</v>
      </c>
      <c r="G1685" s="87"/>
      <c r="H1685" s="47"/>
      <c r="I1685" s="120">
        <v>0</v>
      </c>
      <c r="J1685" s="120">
        <v>0</v>
      </c>
    </row>
    <row r="1686" spans="1:10" ht="15" customHeight="1">
      <c r="A1686" s="46" t="s">
        <v>4448</v>
      </c>
      <c r="B1686" s="46" t="s">
        <v>4449</v>
      </c>
      <c r="C1686" s="47">
        <v>109.78700000000001</v>
      </c>
      <c r="D1686" s="87" t="s">
        <v>3607</v>
      </c>
      <c r="E1686" s="87" t="s">
        <v>3607</v>
      </c>
      <c r="F1686" s="87">
        <v>4.0338000000000012</v>
      </c>
      <c r="G1686" s="87"/>
      <c r="H1686" s="47"/>
      <c r="I1686" s="120">
        <v>0</v>
      </c>
      <c r="J1686" s="120">
        <v>0</v>
      </c>
    </row>
    <row r="1687" spans="1:10" ht="15" customHeight="1">
      <c r="A1687" s="46" t="s">
        <v>4445</v>
      </c>
      <c r="B1687" s="46" t="s">
        <v>4446</v>
      </c>
      <c r="C1687" s="47">
        <v>121.1454</v>
      </c>
      <c r="D1687" s="87" t="s">
        <v>3610</v>
      </c>
      <c r="E1687" s="87" t="s">
        <v>3610</v>
      </c>
      <c r="F1687" s="87">
        <v>3.2922000000000002</v>
      </c>
      <c r="G1687" s="87"/>
      <c r="H1687" s="47"/>
      <c r="I1687" s="120">
        <v>0</v>
      </c>
      <c r="J1687" s="120">
        <v>0</v>
      </c>
    </row>
    <row r="1688" spans="1:10" ht="15" customHeight="1">
      <c r="A1688" s="46" t="s">
        <v>4442</v>
      </c>
      <c r="B1688" s="46" t="s">
        <v>4443</v>
      </c>
      <c r="C1688" s="47">
        <v>132.50399999999999</v>
      </c>
      <c r="D1688" s="87" t="s">
        <v>3613</v>
      </c>
      <c r="E1688" s="87" t="s">
        <v>3613</v>
      </c>
      <c r="F1688" s="87">
        <v>4.0170000000000012</v>
      </c>
      <c r="G1688" s="87"/>
      <c r="H1688" s="47"/>
      <c r="I1688" s="120">
        <v>0</v>
      </c>
      <c r="J1688" s="120">
        <v>0</v>
      </c>
    </row>
    <row r="1689" spans="1:10" ht="15" customHeight="1">
      <c r="A1689" s="46" t="s">
        <v>4439</v>
      </c>
      <c r="B1689" s="46" t="s">
        <v>4440</v>
      </c>
      <c r="C1689" s="47">
        <v>143.86240000000001</v>
      </c>
      <c r="D1689" s="87" t="s">
        <v>3616</v>
      </c>
      <c r="E1689" s="87" t="s">
        <v>3616</v>
      </c>
      <c r="F1689" s="87">
        <v>3.2989691803278705</v>
      </c>
      <c r="G1689" s="87"/>
      <c r="H1689" s="47"/>
      <c r="I1689" s="120">
        <v>0</v>
      </c>
      <c r="J1689" s="120">
        <v>0</v>
      </c>
    </row>
    <row r="1690" spans="1:10" ht="15" customHeight="1">
      <c r="A1690" s="46" t="s">
        <v>4436</v>
      </c>
      <c r="B1690" s="46" t="s">
        <v>4437</v>
      </c>
      <c r="C1690" s="47">
        <v>123.878</v>
      </c>
      <c r="D1690" s="87" t="s">
        <v>3619</v>
      </c>
      <c r="E1690" s="87" t="s">
        <v>3619</v>
      </c>
      <c r="F1690" s="87">
        <v>5.1612904918032818</v>
      </c>
      <c r="G1690" s="87"/>
      <c r="H1690" s="47"/>
      <c r="I1690" s="120">
        <v>0</v>
      </c>
      <c r="J1690" s="120">
        <v>0</v>
      </c>
    </row>
    <row r="1691" spans="1:10" ht="15" customHeight="1">
      <c r="A1691" s="46" t="s">
        <v>4433</v>
      </c>
      <c r="B1691" s="46" t="s">
        <v>4434</v>
      </c>
      <c r="C1691" s="47">
        <v>99.949600000000004</v>
      </c>
      <c r="D1691" s="87" t="s">
        <v>3622</v>
      </c>
      <c r="E1691" s="87" t="s">
        <v>3622</v>
      </c>
      <c r="F1691" s="87">
        <v>2.6128</v>
      </c>
      <c r="G1691" s="87"/>
      <c r="H1691" s="47"/>
      <c r="I1691" s="120">
        <v>0</v>
      </c>
      <c r="J1691" s="120">
        <v>0</v>
      </c>
    </row>
    <row r="1692" spans="1:10" ht="15" customHeight="1">
      <c r="A1692" s="46" t="s">
        <v>4431</v>
      </c>
      <c r="B1692" s="46" t="s">
        <v>4432</v>
      </c>
      <c r="C1692" s="47">
        <v>103.7296</v>
      </c>
      <c r="D1692" s="87" t="s">
        <v>3625</v>
      </c>
      <c r="E1692" s="87" t="s">
        <v>3625</v>
      </c>
      <c r="F1692" s="87">
        <v>3.4155999999999995</v>
      </c>
      <c r="G1692" s="87"/>
      <c r="H1692" s="47"/>
      <c r="I1692" s="120">
        <v>0</v>
      </c>
      <c r="J1692" s="120">
        <v>0</v>
      </c>
    </row>
    <row r="1693" spans="1:10" ht="15" customHeight="1">
      <c r="A1693" s="46" t="s">
        <v>4429</v>
      </c>
      <c r="B1693" s="46" t="s">
        <v>4430</v>
      </c>
      <c r="C1693" s="47">
        <v>108.27500000000001</v>
      </c>
      <c r="D1693" s="87" t="s">
        <v>3628</v>
      </c>
      <c r="E1693" s="87" t="s">
        <v>3628</v>
      </c>
      <c r="F1693" s="87">
        <v>4.6196000000000002</v>
      </c>
      <c r="G1693" s="87"/>
      <c r="H1693" s="47"/>
      <c r="I1693" s="120">
        <v>0</v>
      </c>
      <c r="J1693" s="120">
        <v>0</v>
      </c>
    </row>
    <row r="1694" spans="1:10" ht="15" customHeight="1">
      <c r="A1694" s="46" t="s">
        <v>4427</v>
      </c>
      <c r="B1694" s="46" t="s">
        <v>4428</v>
      </c>
      <c r="C1694" s="47">
        <v>96.160200000000003</v>
      </c>
      <c r="D1694" s="87" t="s">
        <v>3631</v>
      </c>
      <c r="E1694" s="87" t="s">
        <v>3631</v>
      </c>
      <c r="F1694" s="87">
        <v>4.3074000000000003</v>
      </c>
      <c r="G1694" s="87"/>
      <c r="H1694" s="47"/>
      <c r="I1694" s="120">
        <v>0</v>
      </c>
      <c r="J1694" s="120">
        <v>0</v>
      </c>
    </row>
    <row r="1695" spans="1:10" ht="15" customHeight="1">
      <c r="A1695" s="46" t="s">
        <v>4424</v>
      </c>
      <c r="B1695" s="46" t="s">
        <v>4425</v>
      </c>
      <c r="C1695" s="47">
        <v>108.27500000000001</v>
      </c>
      <c r="D1695" s="87" t="s">
        <v>3634</v>
      </c>
      <c r="E1695" s="87" t="s">
        <v>3634</v>
      </c>
      <c r="F1695" s="87">
        <v>4.4420000000000002</v>
      </c>
      <c r="G1695" s="87"/>
      <c r="H1695" s="47"/>
      <c r="I1695" s="120">
        <v>0</v>
      </c>
      <c r="J1695" s="120">
        <v>0</v>
      </c>
    </row>
    <row r="1696" spans="1:10" ht="15" customHeight="1">
      <c r="A1696" s="46" t="s">
        <v>4422</v>
      </c>
      <c r="B1696" s="46" t="s">
        <v>4423</v>
      </c>
      <c r="C1696" s="47">
        <v>113.5762</v>
      </c>
      <c r="D1696" s="87" t="s">
        <v>3637</v>
      </c>
      <c r="E1696" s="87" t="s">
        <v>3637</v>
      </c>
      <c r="F1696" s="87">
        <v>8.89923540983607</v>
      </c>
      <c r="G1696" s="87"/>
      <c r="H1696" s="47"/>
      <c r="I1696" s="120">
        <v>0</v>
      </c>
      <c r="J1696" s="120">
        <v>0</v>
      </c>
    </row>
    <row r="1697" spans="1:10" ht="15" customHeight="1">
      <c r="A1697" s="46" t="s">
        <v>4419</v>
      </c>
      <c r="B1697" s="46" t="s">
        <v>4420</v>
      </c>
      <c r="C1697" s="47">
        <v>70.419399999999996</v>
      </c>
      <c r="D1697" s="87" t="s">
        <v>3640</v>
      </c>
      <c r="E1697" s="87" t="s">
        <v>3640</v>
      </c>
      <c r="F1697" s="87">
        <v>15.940200000000001</v>
      </c>
      <c r="G1697" s="87"/>
      <c r="H1697" s="47"/>
      <c r="I1697" s="120">
        <v>0</v>
      </c>
      <c r="J1697" s="120">
        <v>0</v>
      </c>
    </row>
    <row r="1698" spans="1:10" ht="15" customHeight="1">
      <c r="A1698" s="46" t="s">
        <v>4417</v>
      </c>
      <c r="B1698" s="46" t="s">
        <v>4418</v>
      </c>
      <c r="C1698" s="47">
        <v>103.839</v>
      </c>
      <c r="D1698" s="87" t="s">
        <v>3643</v>
      </c>
      <c r="E1698" s="87" t="s">
        <v>3643</v>
      </c>
      <c r="F1698" s="87">
        <v>1.7057249999999995</v>
      </c>
      <c r="G1698" s="87"/>
      <c r="H1698" s="47"/>
      <c r="I1698" s="120">
        <v>0</v>
      </c>
      <c r="J1698" s="120">
        <v>0</v>
      </c>
    </row>
    <row r="1699" spans="1:10" ht="15" customHeight="1">
      <c r="A1699" s="46" t="s">
        <v>4705</v>
      </c>
      <c r="B1699" s="46" t="s">
        <v>4706</v>
      </c>
      <c r="C1699" s="47">
        <v>239.1028</v>
      </c>
      <c r="D1699" s="87" t="s">
        <v>3646</v>
      </c>
      <c r="E1699" s="87" t="s">
        <v>3643</v>
      </c>
      <c r="F1699" s="87">
        <v>1.6159499999999996</v>
      </c>
      <c r="G1699" s="87"/>
      <c r="H1699" s="47"/>
      <c r="I1699" s="120">
        <v>1</v>
      </c>
      <c r="J1699" s="120">
        <v>0</v>
      </c>
    </row>
    <row r="1700" spans="1:10" ht="15" customHeight="1">
      <c r="A1700" s="46" t="s">
        <v>1521</v>
      </c>
      <c r="B1700" s="46" t="s">
        <v>4703</v>
      </c>
      <c r="C1700" s="47">
        <v>235.91480000000001</v>
      </c>
      <c r="D1700" s="87" t="s">
        <v>3649</v>
      </c>
      <c r="E1700" s="87" t="s">
        <v>3643</v>
      </c>
      <c r="F1700" s="87">
        <v>1.5351524999999997</v>
      </c>
      <c r="G1700" s="87"/>
      <c r="H1700" s="47"/>
      <c r="I1700" s="120">
        <v>9</v>
      </c>
      <c r="J1700" s="120">
        <v>0</v>
      </c>
    </row>
    <row r="1701" spans="1:10" ht="15" customHeight="1">
      <c r="A1701" s="46" t="s">
        <v>4700</v>
      </c>
      <c r="B1701" s="46" t="s">
        <v>4701</v>
      </c>
      <c r="C1701" s="47">
        <v>261.41919999999999</v>
      </c>
      <c r="D1701" s="87" t="s">
        <v>3652</v>
      </c>
      <c r="E1701" s="87" t="s">
        <v>3643</v>
      </c>
      <c r="F1701" s="87">
        <v>1.4543549999999996</v>
      </c>
      <c r="G1701" s="87"/>
      <c r="H1701" s="47"/>
      <c r="I1701" s="120">
        <v>0</v>
      </c>
      <c r="J1701" s="120">
        <v>0</v>
      </c>
    </row>
    <row r="1702" spans="1:10" ht="15" customHeight="1">
      <c r="A1702" s="46" t="s">
        <v>4697</v>
      </c>
      <c r="B1702" s="46" t="s">
        <v>4698</v>
      </c>
      <c r="C1702" s="47">
        <v>247.756</v>
      </c>
      <c r="D1702" s="87" t="s">
        <v>3655</v>
      </c>
      <c r="E1702" s="87" t="s">
        <v>3643</v>
      </c>
      <c r="F1702" s="87">
        <v>208.18223999999998</v>
      </c>
      <c r="G1702" s="87"/>
      <c r="H1702" s="47"/>
      <c r="I1702" s="120">
        <v>0</v>
      </c>
      <c r="J1702" s="120">
        <v>0</v>
      </c>
    </row>
    <row r="1703" spans="1:10" ht="15" customHeight="1">
      <c r="A1703" s="46" t="s">
        <v>4694</v>
      </c>
      <c r="B1703" s="46" t="s">
        <v>4695</v>
      </c>
      <c r="C1703" s="47">
        <v>245.93440000000001</v>
      </c>
      <c r="D1703" s="87" t="s">
        <v>3664</v>
      </c>
      <c r="E1703" s="87" t="s">
        <v>3664</v>
      </c>
      <c r="F1703" s="87">
        <v>195.51460000000003</v>
      </c>
      <c r="G1703" s="87"/>
      <c r="H1703" s="47"/>
      <c r="I1703" s="120">
        <v>5</v>
      </c>
      <c r="J1703" s="120">
        <v>0</v>
      </c>
    </row>
    <row r="1704" spans="1:10" ht="15" customHeight="1">
      <c r="A1704" s="46" t="s">
        <v>1524</v>
      </c>
      <c r="B1704" s="46" t="s">
        <v>4692</v>
      </c>
      <c r="C1704" s="47">
        <v>238.6474</v>
      </c>
      <c r="D1704" s="87" t="s">
        <v>3671</v>
      </c>
      <c r="E1704" s="87" t="s">
        <v>3664</v>
      </c>
      <c r="F1704" s="87">
        <v>181.82857800000005</v>
      </c>
      <c r="G1704" s="87"/>
      <c r="H1704" s="47"/>
      <c r="I1704" s="120">
        <v>17</v>
      </c>
      <c r="J1704" s="120">
        <v>0</v>
      </c>
    </row>
    <row r="1705" spans="1:10" ht="15" customHeight="1">
      <c r="A1705" s="46" t="s">
        <v>4689</v>
      </c>
      <c r="B1705" s="46" t="s">
        <v>4690</v>
      </c>
      <c r="C1705" s="47">
        <v>250.48859999999999</v>
      </c>
      <c r="D1705" s="87" t="s">
        <v>3673</v>
      </c>
      <c r="E1705" s="87" t="s">
        <v>3673</v>
      </c>
      <c r="F1705" s="87">
        <v>195.51460000000003</v>
      </c>
      <c r="G1705" s="87"/>
      <c r="H1705" s="47"/>
      <c r="I1705" s="120">
        <v>0</v>
      </c>
      <c r="J1705" s="120">
        <v>0</v>
      </c>
    </row>
    <row r="1706" spans="1:10" ht="15" customHeight="1">
      <c r="A1706" s="46" t="s">
        <v>4686</v>
      </c>
      <c r="B1706" s="46" t="s">
        <v>4687</v>
      </c>
      <c r="C1706" s="47">
        <v>242.29079999999999</v>
      </c>
      <c r="D1706" s="87" t="s">
        <v>34703</v>
      </c>
      <c r="E1706" s="87" t="s">
        <v>3673</v>
      </c>
      <c r="F1706" s="87">
        <v>181.82857800000005</v>
      </c>
      <c r="G1706" s="87"/>
      <c r="H1706" s="47"/>
      <c r="I1706" s="120">
        <v>0</v>
      </c>
      <c r="J1706" s="120">
        <v>0</v>
      </c>
    </row>
    <row r="1707" spans="1:10" ht="15" customHeight="1">
      <c r="A1707" s="46" t="s">
        <v>4683</v>
      </c>
      <c r="B1707" s="46" t="s">
        <v>4684</v>
      </c>
      <c r="C1707" s="47">
        <v>250.48859999999999</v>
      </c>
      <c r="D1707" s="87" t="s">
        <v>19113</v>
      </c>
      <c r="E1707" s="87" t="s">
        <v>19113</v>
      </c>
      <c r="F1707" s="87">
        <v>209.31540000000001</v>
      </c>
      <c r="G1707" s="87"/>
      <c r="H1707" s="47"/>
      <c r="I1707" s="120">
        <v>4</v>
      </c>
      <c r="J1707" s="120">
        <v>0</v>
      </c>
    </row>
    <row r="1708" spans="1:10" ht="15" customHeight="1">
      <c r="A1708" s="46" t="s">
        <v>4680</v>
      </c>
      <c r="B1708" s="46" t="s">
        <v>4681</v>
      </c>
      <c r="C1708" s="47">
        <v>242.29079999999999</v>
      </c>
      <c r="D1708" s="87" t="s">
        <v>34697</v>
      </c>
      <c r="E1708" s="87" t="s">
        <v>19113</v>
      </c>
      <c r="F1708" s="87">
        <v>194.66332200000005</v>
      </c>
      <c r="G1708" s="87"/>
      <c r="H1708" s="47"/>
      <c r="I1708" s="120">
        <v>0</v>
      </c>
      <c r="J1708" s="120">
        <v>0</v>
      </c>
    </row>
    <row r="1709" spans="1:10" ht="15" customHeight="1">
      <c r="A1709" s="46" t="s">
        <v>4677</v>
      </c>
      <c r="B1709" s="46" t="s">
        <v>4678</v>
      </c>
      <c r="C1709" s="47">
        <v>270.52780000000001</v>
      </c>
      <c r="D1709" s="87" t="s">
        <v>3682</v>
      </c>
      <c r="E1709" s="87" t="s">
        <v>3682</v>
      </c>
      <c r="F1709" s="87">
        <v>234.61739999999998</v>
      </c>
      <c r="G1709" s="87"/>
      <c r="H1709" s="47"/>
      <c r="I1709" s="120">
        <v>0</v>
      </c>
      <c r="J1709" s="120">
        <v>0</v>
      </c>
    </row>
    <row r="1710" spans="1:10" ht="15" customHeight="1">
      <c r="A1710" s="46" t="s">
        <v>4674</v>
      </c>
      <c r="B1710" s="46" t="s">
        <v>4675</v>
      </c>
      <c r="C1710" s="47">
        <v>255.04300000000001</v>
      </c>
      <c r="D1710" s="87" t="s">
        <v>3687</v>
      </c>
      <c r="E1710" s="87" t="s">
        <v>3682</v>
      </c>
      <c r="F1710" s="87">
        <v>218.19418200000001</v>
      </c>
      <c r="G1710" s="87"/>
      <c r="H1710" s="47"/>
      <c r="I1710" s="120">
        <v>0</v>
      </c>
      <c r="J1710" s="120">
        <v>0</v>
      </c>
    </row>
    <row r="1711" spans="1:10" ht="15" customHeight="1">
      <c r="A1711" s="46" t="s">
        <v>4671</v>
      </c>
      <c r="B1711" s="46" t="s">
        <v>4672</v>
      </c>
      <c r="C1711" s="47">
        <v>270.52780000000001</v>
      </c>
      <c r="D1711" s="87" t="s">
        <v>3692</v>
      </c>
      <c r="E1711" s="87" t="s">
        <v>3692</v>
      </c>
      <c r="F1711" s="87">
        <v>215.06599999999997</v>
      </c>
      <c r="G1711" s="87"/>
      <c r="H1711" s="47"/>
      <c r="I1711" s="120">
        <v>8</v>
      </c>
      <c r="J1711" s="120">
        <v>0</v>
      </c>
    </row>
    <row r="1712" spans="1:10" ht="15" customHeight="1">
      <c r="A1712" s="46" t="s">
        <v>4668</v>
      </c>
      <c r="B1712" s="46" t="s">
        <v>4669</v>
      </c>
      <c r="C1712" s="47">
        <v>248.667</v>
      </c>
      <c r="D1712" s="87" t="s">
        <v>3697</v>
      </c>
      <c r="E1712" s="87" t="s">
        <v>3692</v>
      </c>
      <c r="F1712" s="87">
        <v>200.01137999999997</v>
      </c>
      <c r="G1712" s="87"/>
      <c r="H1712" s="47"/>
      <c r="I1712" s="120">
        <v>2</v>
      </c>
      <c r="J1712" s="120">
        <v>0</v>
      </c>
    </row>
    <row r="1713" spans="1:10" ht="15" customHeight="1">
      <c r="A1713" s="46" t="s">
        <v>4642</v>
      </c>
      <c r="B1713" s="46" t="s">
        <v>4643</v>
      </c>
      <c r="C1713" s="47">
        <v>123.97920000000001</v>
      </c>
      <c r="D1713" s="87" t="s">
        <v>19111</v>
      </c>
      <c r="E1713" s="87" t="s">
        <v>19111</v>
      </c>
      <c r="F1713" s="87">
        <v>265.66980000000001</v>
      </c>
      <c r="G1713" s="87"/>
      <c r="H1713" s="47"/>
      <c r="I1713" s="120">
        <v>36</v>
      </c>
      <c r="J1713" s="120">
        <v>0</v>
      </c>
    </row>
    <row r="1714" spans="1:10" ht="15" customHeight="1">
      <c r="A1714" s="46" t="s">
        <v>4640</v>
      </c>
      <c r="B1714" s="46" t="s">
        <v>32124</v>
      </c>
      <c r="C1714" s="47">
        <v>129.03960000000001</v>
      </c>
      <c r="D1714" s="87" t="s">
        <v>34698</v>
      </c>
      <c r="E1714" s="87" t="s">
        <v>19111</v>
      </c>
      <c r="F1714" s="87">
        <v>247.07291399999997</v>
      </c>
      <c r="G1714" s="87"/>
      <c r="H1714" s="47"/>
      <c r="I1714" s="120">
        <v>32</v>
      </c>
      <c r="J1714" s="120">
        <v>0</v>
      </c>
    </row>
    <row r="1715" spans="1:10" ht="15" customHeight="1">
      <c r="A1715" s="46" t="s">
        <v>4637</v>
      </c>
      <c r="B1715" s="46" t="s">
        <v>4638</v>
      </c>
      <c r="C1715" s="47">
        <v>136.6302</v>
      </c>
      <c r="D1715" s="87" t="s">
        <v>3702</v>
      </c>
      <c r="E1715" s="87" t="s">
        <v>3702</v>
      </c>
      <c r="F1715" s="87">
        <v>240.36799999999999</v>
      </c>
      <c r="G1715" s="87"/>
      <c r="H1715" s="47"/>
      <c r="I1715" s="120">
        <v>34</v>
      </c>
      <c r="J1715" s="120">
        <v>0</v>
      </c>
    </row>
    <row r="1716" spans="1:10" ht="15" customHeight="1">
      <c r="A1716" s="46" t="s">
        <v>4634</v>
      </c>
      <c r="B1716" s="46" t="s">
        <v>4635</v>
      </c>
      <c r="C1716" s="47">
        <v>113.8584</v>
      </c>
      <c r="D1716" s="87" t="s">
        <v>3709</v>
      </c>
      <c r="E1716" s="87" t="s">
        <v>3702</v>
      </c>
      <c r="F1716" s="87">
        <v>223.54224000000005</v>
      </c>
      <c r="G1716" s="87"/>
      <c r="H1716" s="47"/>
      <c r="I1716" s="120">
        <v>39</v>
      </c>
      <c r="J1716" s="120">
        <v>0</v>
      </c>
    </row>
    <row r="1717" spans="1:10" ht="15" customHeight="1">
      <c r="A1717" s="46" t="s">
        <v>4631</v>
      </c>
      <c r="B1717" s="46" t="s">
        <v>4632</v>
      </c>
      <c r="C1717" s="47">
        <v>124.3334</v>
      </c>
      <c r="D1717" s="87" t="s">
        <v>3712</v>
      </c>
      <c r="E1717" s="87" t="s">
        <v>3712</v>
      </c>
      <c r="F1717" s="87">
        <v>319.72379999999998</v>
      </c>
      <c r="G1717" s="87"/>
      <c r="H1717" s="47"/>
      <c r="I1717" s="120">
        <v>0</v>
      </c>
      <c r="J1717" s="120">
        <v>0</v>
      </c>
    </row>
    <row r="1718" spans="1:10" ht="15" customHeight="1">
      <c r="A1718" s="46" t="s">
        <v>4628</v>
      </c>
      <c r="B1718" s="46" t="s">
        <v>4629</v>
      </c>
      <c r="C1718" s="47">
        <v>118.9188</v>
      </c>
      <c r="D1718" s="87" t="s">
        <v>34699</v>
      </c>
      <c r="E1718" s="87" t="s">
        <v>3712</v>
      </c>
      <c r="F1718" s="87">
        <v>303.73760999999996</v>
      </c>
      <c r="G1718" s="87"/>
      <c r="H1718" s="47"/>
      <c r="I1718" s="120">
        <v>15</v>
      </c>
      <c r="J1718" s="120">
        <v>0</v>
      </c>
    </row>
    <row r="1719" spans="1:10" ht="15" customHeight="1">
      <c r="A1719" s="46" t="s">
        <v>4625</v>
      </c>
      <c r="B1719" s="46" t="s">
        <v>4626</v>
      </c>
      <c r="C1719" s="47">
        <v>121.449</v>
      </c>
      <c r="D1719" s="87" t="s">
        <v>3715</v>
      </c>
      <c r="E1719" s="87" t="s">
        <v>3715</v>
      </c>
      <c r="F1719" s="87">
        <v>164.82380000000001</v>
      </c>
      <c r="G1719" s="87"/>
      <c r="H1719" s="47"/>
      <c r="I1719" s="120">
        <v>39</v>
      </c>
      <c r="J1719" s="120">
        <v>0</v>
      </c>
    </row>
    <row r="1720" spans="1:10" ht="15" customHeight="1">
      <c r="A1720" s="46" t="s">
        <v>4478</v>
      </c>
      <c r="B1720" s="46" t="s">
        <v>4479</v>
      </c>
      <c r="C1720" s="47">
        <v>293.29939999999999</v>
      </c>
      <c r="D1720" s="87" t="s">
        <v>3718</v>
      </c>
      <c r="E1720" s="87" t="s">
        <v>3718</v>
      </c>
      <c r="F1720" s="87">
        <v>178.92059999999998</v>
      </c>
      <c r="G1720" s="87"/>
      <c r="H1720" s="47"/>
      <c r="I1720" s="120">
        <v>0</v>
      </c>
      <c r="J1720" s="120">
        <v>0</v>
      </c>
    </row>
    <row r="1721" spans="1:10" ht="15" customHeight="1">
      <c r="A1721" s="46" t="s">
        <v>4476</v>
      </c>
      <c r="B1721" s="46" t="s">
        <v>4477</v>
      </c>
      <c r="C1721" s="47">
        <v>280.54739999999998</v>
      </c>
      <c r="D1721" s="87" t="s">
        <v>3721</v>
      </c>
      <c r="E1721" s="87" t="s">
        <v>3721</v>
      </c>
      <c r="F1721" s="87">
        <v>220.74600000000004</v>
      </c>
      <c r="G1721" s="87"/>
      <c r="H1721" s="47"/>
      <c r="I1721" s="120">
        <v>0</v>
      </c>
      <c r="J1721" s="120">
        <v>0</v>
      </c>
    </row>
    <row r="1722" spans="1:10" ht="15" customHeight="1">
      <c r="A1722" s="46" t="s">
        <v>4474</v>
      </c>
      <c r="B1722" s="46" t="s">
        <v>4475</v>
      </c>
      <c r="C1722" s="47">
        <v>267.79520000000002</v>
      </c>
      <c r="D1722" s="87" t="s">
        <v>3724</v>
      </c>
      <c r="E1722" s="87" t="s">
        <v>3724</v>
      </c>
      <c r="F1722" s="87">
        <v>348.12379999999996</v>
      </c>
      <c r="G1722" s="87"/>
      <c r="H1722" s="47"/>
      <c r="I1722" s="120">
        <v>0</v>
      </c>
      <c r="J1722" s="120">
        <v>0</v>
      </c>
    </row>
    <row r="1723" spans="1:10" ht="15" customHeight="1">
      <c r="A1723" s="46" t="s">
        <v>4472</v>
      </c>
      <c r="B1723" s="46" t="s">
        <v>4473</v>
      </c>
      <c r="C1723" s="47">
        <v>255.04300000000001</v>
      </c>
      <c r="D1723" s="87" t="s">
        <v>33589</v>
      </c>
      <c r="E1723" s="87" t="s">
        <v>33589</v>
      </c>
      <c r="F1723" s="87">
        <v>399.58240000000001</v>
      </c>
      <c r="G1723" s="87"/>
      <c r="H1723" s="47"/>
      <c r="I1723" s="120">
        <v>0</v>
      </c>
      <c r="J1723" s="120">
        <v>0</v>
      </c>
    </row>
    <row r="1724" spans="1:10" ht="15" customHeight="1">
      <c r="A1724" s="46" t="s">
        <v>4469</v>
      </c>
      <c r="B1724" s="46" t="s">
        <v>4470</v>
      </c>
      <c r="C1724" s="47">
        <v>270.98320000000001</v>
      </c>
      <c r="D1724" s="87" t="s">
        <v>3727</v>
      </c>
      <c r="E1724" s="87" t="s">
        <v>3727</v>
      </c>
      <c r="F1724" s="87">
        <v>7.1148000000000007</v>
      </c>
      <c r="G1724" s="87"/>
      <c r="H1724" s="47"/>
      <c r="I1724" s="120">
        <v>0</v>
      </c>
      <c r="J1724" s="120">
        <v>0</v>
      </c>
    </row>
    <row r="1725" spans="1:10" ht="15" customHeight="1">
      <c r="A1725" s="46" t="s">
        <v>4467</v>
      </c>
      <c r="B1725" s="46" t="s">
        <v>4468</v>
      </c>
      <c r="C1725" s="47">
        <v>258.23099999999999</v>
      </c>
      <c r="D1725" s="87" t="s">
        <v>3730</v>
      </c>
      <c r="E1725" s="87" t="s">
        <v>3730</v>
      </c>
      <c r="F1725" s="87">
        <v>10.6724</v>
      </c>
      <c r="G1725" s="87"/>
      <c r="H1725" s="47"/>
      <c r="I1725" s="120">
        <v>0</v>
      </c>
      <c r="J1725" s="120">
        <v>0</v>
      </c>
    </row>
    <row r="1726" spans="1:10" ht="15" customHeight="1">
      <c r="A1726" s="46" t="s">
        <v>4465</v>
      </c>
      <c r="B1726" s="46" t="s">
        <v>4466</v>
      </c>
      <c r="C1726" s="47">
        <v>277.35939999999999</v>
      </c>
      <c r="D1726" s="87" t="s">
        <v>2237</v>
      </c>
      <c r="E1726" s="87" t="s">
        <v>2237</v>
      </c>
      <c r="F1726" s="87">
        <v>0.17199999999999999</v>
      </c>
      <c r="G1726" s="87"/>
      <c r="H1726" s="47"/>
      <c r="I1726" s="120">
        <v>0</v>
      </c>
      <c r="J1726" s="120">
        <v>0</v>
      </c>
    </row>
    <row r="1727" spans="1:10" ht="15" customHeight="1">
      <c r="A1727" s="46" t="s">
        <v>4463</v>
      </c>
      <c r="B1727" s="46" t="s">
        <v>4464</v>
      </c>
      <c r="C1727" s="47">
        <v>264.60719999999998</v>
      </c>
      <c r="D1727" s="87"/>
      <c r="E1727" s="87"/>
      <c r="F1727" s="87">
        <v>0.17199999999999999</v>
      </c>
      <c r="G1727" s="87"/>
      <c r="H1727" s="47"/>
      <c r="I1727" s="120">
        <v>0</v>
      </c>
      <c r="J1727" s="120">
        <v>0</v>
      </c>
    </row>
    <row r="1728" spans="1:10" ht="15" customHeight="1">
      <c r="A1728" s="46" t="s">
        <v>4460</v>
      </c>
      <c r="B1728" s="46" t="s">
        <v>4461</v>
      </c>
      <c r="C1728" s="47">
        <v>283.73540000000003</v>
      </c>
      <c r="D1728" s="87"/>
      <c r="E1728" s="87"/>
      <c r="F1728" s="87">
        <v>0.17199999999999999</v>
      </c>
      <c r="G1728" s="87"/>
      <c r="H1728" s="47"/>
      <c r="I1728" s="120">
        <v>0</v>
      </c>
      <c r="J1728" s="120">
        <v>0</v>
      </c>
    </row>
    <row r="1729" spans="1:10" ht="15" customHeight="1">
      <c r="A1729" s="46" t="s">
        <v>4458</v>
      </c>
      <c r="B1729" s="46" t="s">
        <v>4459</v>
      </c>
      <c r="C1729" s="47">
        <v>270.98320000000001</v>
      </c>
      <c r="D1729" s="87" t="s">
        <v>3735</v>
      </c>
      <c r="E1729" s="87" t="s">
        <v>3735</v>
      </c>
      <c r="F1729" s="87">
        <v>2.7720000000000002</v>
      </c>
      <c r="G1729" s="87"/>
      <c r="H1729" s="47"/>
      <c r="I1729" s="120">
        <v>0</v>
      </c>
      <c r="J1729" s="120">
        <v>0</v>
      </c>
    </row>
    <row r="1730" spans="1:10" ht="15" customHeight="1">
      <c r="A1730" s="46" t="s">
        <v>4456</v>
      </c>
      <c r="B1730" s="46" t="s">
        <v>4457</v>
      </c>
      <c r="C1730" s="47">
        <v>111.5814</v>
      </c>
      <c r="D1730" s="87" t="s">
        <v>3738</v>
      </c>
      <c r="E1730" s="87" t="s">
        <v>3738</v>
      </c>
      <c r="F1730" s="87">
        <v>3.3264000000000005</v>
      </c>
      <c r="G1730" s="87"/>
      <c r="H1730" s="47"/>
      <c r="I1730" s="120">
        <v>1</v>
      </c>
      <c r="J1730" s="120">
        <v>0</v>
      </c>
    </row>
    <row r="1731" spans="1:10" ht="15" customHeight="1">
      <c r="A1731" s="46" t="s">
        <v>4486</v>
      </c>
      <c r="B1731" s="46" t="s">
        <v>4487</v>
      </c>
      <c r="C1731" s="47">
        <v>704.55640000000005</v>
      </c>
      <c r="D1731" s="87" t="s">
        <v>3741</v>
      </c>
      <c r="E1731" s="87" t="s">
        <v>3741</v>
      </c>
      <c r="F1731" s="87">
        <v>4.4352</v>
      </c>
      <c r="G1731" s="87"/>
      <c r="H1731" s="47"/>
      <c r="I1731" s="120">
        <v>0</v>
      </c>
      <c r="J1731" s="120">
        <v>0</v>
      </c>
    </row>
    <row r="1732" spans="1:10" ht="15" customHeight="1">
      <c r="A1732" s="46" t="s">
        <v>4484</v>
      </c>
      <c r="B1732" s="46" t="s">
        <v>4485</v>
      </c>
      <c r="C1732" s="47">
        <v>749.18899999999996</v>
      </c>
      <c r="D1732" s="87" t="s">
        <v>3744</v>
      </c>
      <c r="E1732" s="87" t="s">
        <v>3744</v>
      </c>
      <c r="F1732" s="87">
        <v>4.9896000000000003</v>
      </c>
      <c r="G1732" s="87"/>
      <c r="H1732" s="47"/>
      <c r="I1732" s="120">
        <v>8</v>
      </c>
      <c r="J1732" s="120">
        <v>0</v>
      </c>
    </row>
    <row r="1733" spans="1:10" ht="15" customHeight="1">
      <c r="A1733" s="46" t="s">
        <v>4482</v>
      </c>
      <c r="B1733" s="46" t="s">
        <v>4483</v>
      </c>
      <c r="C1733" s="47">
        <v>1354.9161999999999</v>
      </c>
      <c r="D1733" s="87" t="s">
        <v>3747</v>
      </c>
      <c r="E1733" s="87" t="s">
        <v>3747</v>
      </c>
      <c r="F1733" s="87">
        <v>5.5692000000000004</v>
      </c>
      <c r="G1733" s="87"/>
      <c r="H1733" s="47"/>
      <c r="I1733" s="120">
        <v>0</v>
      </c>
      <c r="J1733" s="120">
        <v>0</v>
      </c>
    </row>
    <row r="1734" spans="1:10" ht="15" customHeight="1">
      <c r="A1734" s="46" t="s">
        <v>4480</v>
      </c>
      <c r="B1734" s="46" t="s">
        <v>4481</v>
      </c>
      <c r="C1734" s="47">
        <v>1354.9161999999999</v>
      </c>
      <c r="D1734" s="87" t="s">
        <v>3750</v>
      </c>
      <c r="E1734" s="87" t="s">
        <v>3750</v>
      </c>
      <c r="F1734" s="87">
        <v>2.2176</v>
      </c>
      <c r="G1734" s="87"/>
      <c r="H1734" s="47"/>
      <c r="I1734" s="120">
        <v>3</v>
      </c>
      <c r="J1734" s="120">
        <v>0</v>
      </c>
    </row>
    <row r="1735" spans="1:10" ht="15" customHeight="1">
      <c r="A1735" s="46" t="s">
        <v>4665</v>
      </c>
      <c r="B1735" s="46" t="s">
        <v>4666</v>
      </c>
      <c r="C1735" s="47">
        <v>242.29079999999999</v>
      </c>
      <c r="D1735" s="87" t="s">
        <v>3750</v>
      </c>
      <c r="E1735" s="87" t="s">
        <v>3750</v>
      </c>
      <c r="F1735" s="87">
        <v>2.2176</v>
      </c>
      <c r="G1735" s="87"/>
      <c r="H1735" s="47"/>
      <c r="I1735" s="120">
        <v>0</v>
      </c>
      <c r="J1735" s="120">
        <v>0</v>
      </c>
    </row>
    <row r="1736" spans="1:10" ht="15" customHeight="1">
      <c r="A1736" s="46" t="s">
        <v>1559</v>
      </c>
      <c r="B1736" s="46" t="s">
        <v>4663</v>
      </c>
      <c r="C1736" s="47">
        <v>229.53880000000001</v>
      </c>
      <c r="D1736" s="87" t="s">
        <v>10119</v>
      </c>
      <c r="E1736" s="87" t="s">
        <v>10119</v>
      </c>
      <c r="F1736" s="87">
        <v>1.8724000000000003</v>
      </c>
      <c r="G1736" s="87"/>
      <c r="H1736" s="47"/>
      <c r="I1736" s="120">
        <v>1</v>
      </c>
      <c r="J1736" s="120">
        <v>0</v>
      </c>
    </row>
    <row r="1737" spans="1:10" ht="15" customHeight="1">
      <c r="A1737" s="46" t="s">
        <v>4660</v>
      </c>
      <c r="B1737" s="46" t="s">
        <v>4661</v>
      </c>
      <c r="C1737" s="47">
        <v>255.04300000000001</v>
      </c>
      <c r="D1737" s="87" t="s">
        <v>3753</v>
      </c>
      <c r="E1737" s="87" t="s">
        <v>3753</v>
      </c>
      <c r="F1737" s="87">
        <v>7.1148000000000007</v>
      </c>
      <c r="G1737" s="87"/>
      <c r="H1737" s="47"/>
      <c r="I1737" s="120">
        <v>0</v>
      </c>
      <c r="J1737" s="120">
        <v>0</v>
      </c>
    </row>
    <row r="1738" spans="1:10" ht="15" customHeight="1">
      <c r="A1738" s="46" t="s">
        <v>1562</v>
      </c>
      <c r="B1738" s="46" t="s">
        <v>4658</v>
      </c>
      <c r="C1738" s="47">
        <v>242.29079999999999</v>
      </c>
      <c r="D1738" s="87" t="s">
        <v>3755</v>
      </c>
      <c r="E1738" s="87" t="s">
        <v>3755</v>
      </c>
      <c r="F1738" s="87">
        <v>10.6724</v>
      </c>
      <c r="G1738" s="87"/>
      <c r="H1738" s="47"/>
      <c r="I1738" s="120">
        <v>0</v>
      </c>
      <c r="J1738" s="120">
        <v>0</v>
      </c>
    </row>
    <row r="1739" spans="1:10" ht="15" customHeight="1">
      <c r="A1739" s="46" t="s">
        <v>4498</v>
      </c>
      <c r="B1739" s="46" t="s">
        <v>4499</v>
      </c>
      <c r="C1739" s="47">
        <v>223.1626</v>
      </c>
      <c r="D1739" s="87" t="s">
        <v>3757</v>
      </c>
      <c r="E1739" s="87" t="s">
        <v>3757</v>
      </c>
      <c r="F1739" s="87">
        <v>6.2256</v>
      </c>
      <c r="G1739" s="87"/>
      <c r="H1739" s="47"/>
      <c r="I1739" s="120">
        <v>1</v>
      </c>
      <c r="J1739" s="120">
        <v>0</v>
      </c>
    </row>
    <row r="1740" spans="1:10" ht="15" customHeight="1">
      <c r="A1740" s="46" t="s">
        <v>4495</v>
      </c>
      <c r="B1740" s="46" t="s">
        <v>4496</v>
      </c>
      <c r="C1740" s="47">
        <v>234.09299999999999</v>
      </c>
      <c r="D1740" s="87" t="s">
        <v>7972</v>
      </c>
      <c r="E1740" s="87" t="s">
        <v>7972</v>
      </c>
      <c r="F1740" s="87">
        <v>19.516896000000003</v>
      </c>
      <c r="G1740" s="87"/>
      <c r="H1740" s="47"/>
      <c r="I1740" s="120">
        <v>0</v>
      </c>
      <c r="J1740" s="120">
        <v>0</v>
      </c>
    </row>
    <row r="1741" spans="1:10" ht="15" customHeight="1">
      <c r="A1741" s="46" t="s">
        <v>4493</v>
      </c>
      <c r="B1741" s="46" t="s">
        <v>4494</v>
      </c>
      <c r="C1741" s="47">
        <v>242.29079999999999</v>
      </c>
      <c r="D1741" s="87" t="s">
        <v>3760</v>
      </c>
      <c r="E1741" s="87" t="s">
        <v>3760</v>
      </c>
      <c r="F1741" s="87">
        <v>0.307944</v>
      </c>
      <c r="G1741" s="87"/>
      <c r="H1741" s="47"/>
      <c r="I1741" s="120">
        <v>0</v>
      </c>
      <c r="J1741" s="120">
        <v>0</v>
      </c>
    </row>
    <row r="1742" spans="1:10" ht="15" customHeight="1">
      <c r="A1742" s="46" t="s">
        <v>4491</v>
      </c>
      <c r="B1742" s="46" t="s">
        <v>4492</v>
      </c>
      <c r="C1742" s="47">
        <v>204.03440000000001</v>
      </c>
      <c r="D1742" s="87" t="s">
        <v>3763</v>
      </c>
      <c r="E1742" s="87" t="s">
        <v>3763</v>
      </c>
      <c r="F1742" s="87">
        <v>0.24192000000000002</v>
      </c>
      <c r="G1742" s="87"/>
      <c r="H1742" s="47"/>
      <c r="I1742" s="120">
        <v>0</v>
      </c>
      <c r="J1742" s="120">
        <v>0</v>
      </c>
    </row>
    <row r="1743" spans="1:10" ht="15" customHeight="1">
      <c r="A1743" s="46" t="s">
        <v>4489</v>
      </c>
      <c r="B1743" s="46" t="s">
        <v>4490</v>
      </c>
      <c r="C1743" s="47">
        <v>213.14320000000001</v>
      </c>
      <c r="D1743" s="87" t="s">
        <v>3766</v>
      </c>
      <c r="E1743" s="87" t="s">
        <v>3766</v>
      </c>
      <c r="F1743" s="87">
        <v>0.33919200000000005</v>
      </c>
      <c r="G1743" s="87"/>
      <c r="H1743" s="47"/>
      <c r="I1743" s="120">
        <v>0</v>
      </c>
      <c r="J1743" s="120">
        <v>0</v>
      </c>
    </row>
    <row r="1744" spans="1:10" ht="15" customHeight="1">
      <c r="A1744" s="46" t="s">
        <v>4521</v>
      </c>
      <c r="B1744" s="46" t="s">
        <v>4522</v>
      </c>
      <c r="C1744" s="47">
        <v>124.3334</v>
      </c>
      <c r="D1744" s="87" t="s">
        <v>3768</v>
      </c>
      <c r="E1744" s="87" t="s">
        <v>3768</v>
      </c>
      <c r="F1744" s="87">
        <v>0.39916800000000008</v>
      </c>
      <c r="G1744" s="87"/>
      <c r="H1744" s="47"/>
      <c r="I1744" s="120">
        <v>0</v>
      </c>
      <c r="J1744" s="120">
        <v>0</v>
      </c>
    </row>
    <row r="1745" spans="1:10" ht="15" customHeight="1">
      <c r="A1745" s="46" t="s">
        <v>4519</v>
      </c>
      <c r="B1745" s="46" t="s">
        <v>4520</v>
      </c>
      <c r="C1745" s="47">
        <v>197.6584</v>
      </c>
      <c r="D1745" s="87" t="s">
        <v>3771</v>
      </c>
      <c r="E1745" s="87" t="s">
        <v>3771</v>
      </c>
      <c r="F1745" s="87">
        <v>0.34549200000000002</v>
      </c>
      <c r="G1745" s="87"/>
      <c r="H1745" s="47"/>
      <c r="I1745" s="120">
        <v>2</v>
      </c>
      <c r="J1745" s="120">
        <v>0</v>
      </c>
    </row>
    <row r="1746" spans="1:10" ht="15" customHeight="1">
      <c r="A1746" s="46" t="s">
        <v>4517</v>
      </c>
      <c r="B1746" s="46" t="s">
        <v>4518</v>
      </c>
      <c r="C1746" s="47">
        <v>127.52160000000001</v>
      </c>
      <c r="D1746" s="87" t="s">
        <v>33591</v>
      </c>
      <c r="E1746" s="87" t="s">
        <v>33591</v>
      </c>
      <c r="F1746" s="87">
        <v>274.98899999999998</v>
      </c>
      <c r="G1746" s="87"/>
      <c r="H1746" s="47"/>
      <c r="I1746" s="120">
        <v>0</v>
      </c>
      <c r="J1746" s="120">
        <v>0</v>
      </c>
    </row>
    <row r="1747" spans="1:10" ht="15" customHeight="1">
      <c r="A1747" s="46" t="s">
        <v>4514</v>
      </c>
      <c r="B1747" s="46" t="s">
        <v>4515</v>
      </c>
      <c r="C1747" s="47">
        <v>201.15</v>
      </c>
      <c r="D1747" s="87" t="s">
        <v>33595</v>
      </c>
      <c r="E1747" s="87" t="s">
        <v>33595</v>
      </c>
      <c r="F1747" s="87">
        <v>324.45940000000002</v>
      </c>
      <c r="G1747" s="87"/>
      <c r="H1747" s="47"/>
      <c r="I1747" s="120">
        <v>0</v>
      </c>
      <c r="J1747" s="120">
        <v>0</v>
      </c>
    </row>
    <row r="1748" spans="1:10" ht="15" customHeight="1">
      <c r="A1748" s="46" t="s">
        <v>4512</v>
      </c>
      <c r="B1748" s="46" t="s">
        <v>4513</v>
      </c>
      <c r="C1748" s="47">
        <v>130.70959999999999</v>
      </c>
      <c r="D1748" s="87" t="s">
        <v>19173</v>
      </c>
      <c r="E1748" s="87" t="s">
        <v>19173</v>
      </c>
      <c r="F1748" s="87">
        <v>388.1662</v>
      </c>
      <c r="G1748" s="87"/>
      <c r="H1748" s="47"/>
      <c r="I1748" s="120">
        <v>0</v>
      </c>
      <c r="J1748" s="120">
        <v>0</v>
      </c>
    </row>
    <row r="1749" spans="1:10" ht="15" customHeight="1">
      <c r="A1749" s="46" t="s">
        <v>4510</v>
      </c>
      <c r="B1749" s="46" t="s">
        <v>4511</v>
      </c>
      <c r="C1749" s="47">
        <v>210.41059999999999</v>
      </c>
      <c r="D1749" s="87" t="s">
        <v>19171</v>
      </c>
      <c r="E1749" s="87" t="s">
        <v>19171</v>
      </c>
      <c r="F1749" s="87">
        <v>300.06099999999998</v>
      </c>
      <c r="G1749" s="87"/>
      <c r="H1749" s="47"/>
      <c r="I1749" s="120">
        <v>0</v>
      </c>
      <c r="J1749" s="120">
        <v>0</v>
      </c>
    </row>
    <row r="1750" spans="1:10" ht="15" customHeight="1">
      <c r="A1750" s="46" t="s">
        <v>4509</v>
      </c>
      <c r="B1750" s="46" t="s">
        <v>32125</v>
      </c>
      <c r="C1750" s="47">
        <v>130.70959999999999</v>
      </c>
      <c r="D1750" s="87" t="s">
        <v>3774</v>
      </c>
      <c r="E1750" s="87" t="s">
        <v>3774</v>
      </c>
      <c r="F1750" s="87">
        <v>2.0906000000000002</v>
      </c>
      <c r="G1750" s="87"/>
      <c r="H1750" s="47"/>
      <c r="I1750" s="120">
        <v>0</v>
      </c>
      <c r="J1750" s="120">
        <v>0</v>
      </c>
    </row>
    <row r="1751" spans="1:10" ht="15" customHeight="1">
      <c r="A1751" s="46" t="s">
        <v>4508</v>
      </c>
      <c r="B1751" s="46" t="s">
        <v>32126</v>
      </c>
      <c r="C1751" s="47">
        <v>117.95740000000001</v>
      </c>
      <c r="D1751" s="87" t="s">
        <v>3777</v>
      </c>
      <c r="E1751" s="87" t="s">
        <v>3777</v>
      </c>
      <c r="F1751" s="87">
        <v>0.75819999999999976</v>
      </c>
      <c r="G1751" s="87"/>
      <c r="H1751" s="47"/>
      <c r="I1751" s="120">
        <v>0</v>
      </c>
      <c r="J1751" s="120">
        <v>0</v>
      </c>
    </row>
    <row r="1752" spans="1:10" ht="15" customHeight="1">
      <c r="A1752" s="46" t="s">
        <v>4507</v>
      </c>
      <c r="B1752" s="46" t="s">
        <v>32127</v>
      </c>
      <c r="C1752" s="47">
        <v>133.89760000000001</v>
      </c>
      <c r="D1752" s="87" t="s">
        <v>3780</v>
      </c>
      <c r="E1752" s="87" t="s">
        <v>3780</v>
      </c>
      <c r="F1752" s="87">
        <v>0.68199999999999994</v>
      </c>
      <c r="G1752" s="87"/>
      <c r="H1752" s="47"/>
      <c r="I1752" s="120">
        <v>0</v>
      </c>
      <c r="J1752" s="120">
        <v>0</v>
      </c>
    </row>
    <row r="1753" spans="1:10" ht="15" customHeight="1">
      <c r="A1753" s="46" t="s">
        <v>4504</v>
      </c>
      <c r="B1753" s="46" t="s">
        <v>4505</v>
      </c>
      <c r="C1753" s="47">
        <v>121.1454</v>
      </c>
      <c r="D1753" s="87" t="s">
        <v>3783</v>
      </c>
      <c r="E1753" s="87" t="s">
        <v>3783</v>
      </c>
      <c r="F1753" s="87">
        <v>3.6297999999999995</v>
      </c>
      <c r="G1753" s="87"/>
      <c r="H1753" s="47"/>
      <c r="I1753" s="120">
        <v>1</v>
      </c>
      <c r="J1753" s="120">
        <v>0</v>
      </c>
    </row>
    <row r="1754" spans="1:10" ht="15" customHeight="1">
      <c r="A1754" s="46" t="s">
        <v>4502</v>
      </c>
      <c r="B1754" s="46" t="s">
        <v>4503</v>
      </c>
      <c r="C1754" s="47">
        <v>137.0856</v>
      </c>
      <c r="D1754" s="87" t="s">
        <v>3786</v>
      </c>
      <c r="E1754" s="87" t="s">
        <v>3786</v>
      </c>
      <c r="F1754" s="87">
        <v>3.331599999999999</v>
      </c>
      <c r="G1754" s="87"/>
      <c r="H1754" s="47"/>
      <c r="I1754" s="120">
        <v>0</v>
      </c>
      <c r="J1754" s="120">
        <v>0</v>
      </c>
    </row>
    <row r="1755" spans="1:10" ht="15" customHeight="1">
      <c r="A1755" s="46" t="s">
        <v>4500</v>
      </c>
      <c r="B1755" s="46" t="s">
        <v>4501</v>
      </c>
      <c r="C1755" s="47">
        <v>124.3334</v>
      </c>
      <c r="D1755" s="87" t="s">
        <v>3788</v>
      </c>
      <c r="E1755" s="87" t="s">
        <v>3788</v>
      </c>
      <c r="F1755" s="87">
        <v>1.9406000000000003</v>
      </c>
      <c r="G1755" s="87"/>
      <c r="H1755" s="47"/>
      <c r="I1755" s="120">
        <v>0</v>
      </c>
      <c r="J1755" s="120">
        <v>0</v>
      </c>
    </row>
    <row r="1756" spans="1:10" ht="15" customHeight="1">
      <c r="A1756" s="46" t="s">
        <v>4654</v>
      </c>
      <c r="B1756" s="46" t="s">
        <v>4655</v>
      </c>
      <c r="C1756" s="47">
        <v>136.6302</v>
      </c>
      <c r="D1756" s="87" t="s">
        <v>3791</v>
      </c>
      <c r="E1756" s="87" t="s">
        <v>3791</v>
      </c>
      <c r="F1756" s="87">
        <v>1.3754</v>
      </c>
      <c r="G1756" s="87"/>
      <c r="H1756" s="47"/>
      <c r="I1756" s="120">
        <v>0</v>
      </c>
      <c r="J1756" s="120">
        <v>0</v>
      </c>
    </row>
    <row r="1757" spans="1:10" ht="15" customHeight="1">
      <c r="A1757" s="46" t="s">
        <v>4651</v>
      </c>
      <c r="B1757" s="46" t="s">
        <v>4652</v>
      </c>
      <c r="C1757" s="47">
        <v>148.01599999999999</v>
      </c>
      <c r="D1757" s="87" t="s">
        <v>3794</v>
      </c>
      <c r="E1757" s="87" t="s">
        <v>3794</v>
      </c>
      <c r="F1757" s="87">
        <v>1.3754</v>
      </c>
      <c r="G1757" s="87"/>
      <c r="H1757" s="47"/>
      <c r="I1757" s="120">
        <v>2</v>
      </c>
      <c r="J1757" s="120">
        <v>0</v>
      </c>
    </row>
    <row r="1758" spans="1:10" ht="15" customHeight="1">
      <c r="A1758" s="46" t="s">
        <v>4584</v>
      </c>
      <c r="B1758" s="46" t="s">
        <v>4585</v>
      </c>
      <c r="C1758" s="47">
        <v>223.1626</v>
      </c>
      <c r="D1758" s="87" t="s">
        <v>3797</v>
      </c>
      <c r="E1758" s="87" t="s">
        <v>3797</v>
      </c>
      <c r="F1758" s="87">
        <v>5.2157999999999998</v>
      </c>
      <c r="G1758" s="87"/>
      <c r="H1758" s="47"/>
      <c r="I1758" s="120">
        <v>9</v>
      </c>
      <c r="J1758" s="120">
        <v>0</v>
      </c>
    </row>
    <row r="1759" spans="1:10" ht="15" customHeight="1">
      <c r="A1759" s="46" t="s">
        <v>4582</v>
      </c>
      <c r="B1759" s="46" t="s">
        <v>32132</v>
      </c>
      <c r="C1759" s="47">
        <v>223.1626</v>
      </c>
      <c r="D1759" s="87" t="s">
        <v>3800</v>
      </c>
      <c r="E1759" s="87" t="s">
        <v>3800</v>
      </c>
      <c r="F1759" s="87">
        <v>2.4653999999999998</v>
      </c>
      <c r="G1759" s="87"/>
      <c r="H1759" s="47"/>
      <c r="I1759" s="120">
        <v>2</v>
      </c>
      <c r="J1759" s="120">
        <v>0</v>
      </c>
    </row>
    <row r="1760" spans="1:10" ht="15" customHeight="1">
      <c r="A1760" s="46" t="s">
        <v>4580</v>
      </c>
      <c r="B1760" s="46" t="s">
        <v>32128</v>
      </c>
      <c r="C1760" s="47">
        <v>240.36799999999999</v>
      </c>
      <c r="D1760" s="87" t="s">
        <v>3803</v>
      </c>
      <c r="E1760" s="87" t="s">
        <v>3803</v>
      </c>
      <c r="F1760" s="87">
        <v>9.2498000000000005</v>
      </c>
      <c r="G1760" s="87"/>
      <c r="H1760" s="47"/>
      <c r="I1760" s="120">
        <v>0</v>
      </c>
      <c r="J1760" s="120">
        <v>0</v>
      </c>
    </row>
    <row r="1761" spans="1:10" ht="15" customHeight="1">
      <c r="A1761" s="46" t="s">
        <v>4577</v>
      </c>
      <c r="B1761" s="46" t="s">
        <v>4578</v>
      </c>
      <c r="C1761" s="47">
        <v>250.48859999999999</v>
      </c>
      <c r="D1761" s="87" t="s">
        <v>3806</v>
      </c>
      <c r="E1761" s="87" t="s">
        <v>3806</v>
      </c>
      <c r="F1761" s="87">
        <v>3.9494000000000007</v>
      </c>
      <c r="G1761" s="87"/>
      <c r="H1761" s="47"/>
      <c r="I1761" s="120">
        <v>0</v>
      </c>
      <c r="J1761" s="120">
        <v>0</v>
      </c>
    </row>
    <row r="1762" spans="1:10" ht="15" customHeight="1">
      <c r="A1762" s="46" t="s">
        <v>4574</v>
      </c>
      <c r="B1762" s="46" t="s">
        <v>4575</v>
      </c>
      <c r="C1762" s="47">
        <v>204.03440000000001</v>
      </c>
      <c r="D1762" s="87" t="s">
        <v>443</v>
      </c>
      <c r="E1762" s="87" t="s">
        <v>443</v>
      </c>
      <c r="F1762" s="87">
        <v>8.3789999999999996</v>
      </c>
      <c r="G1762" s="87"/>
      <c r="H1762" s="47"/>
      <c r="I1762" s="120">
        <v>0</v>
      </c>
      <c r="J1762" s="120">
        <v>0</v>
      </c>
    </row>
    <row r="1763" spans="1:10" ht="15" customHeight="1">
      <c r="A1763" s="46" t="s">
        <v>4571</v>
      </c>
      <c r="B1763" s="46" t="s">
        <v>4572</v>
      </c>
      <c r="C1763" s="47">
        <v>191.28219999999999</v>
      </c>
      <c r="D1763" s="87" t="s">
        <v>440</v>
      </c>
      <c r="E1763" s="87" t="s">
        <v>440</v>
      </c>
      <c r="F1763" s="87">
        <v>8.3789999999999996</v>
      </c>
      <c r="G1763" s="87"/>
      <c r="H1763" s="47"/>
      <c r="I1763" s="120">
        <v>0</v>
      </c>
      <c r="J1763" s="120">
        <v>0</v>
      </c>
    </row>
    <row r="1764" spans="1:10" ht="15" customHeight="1">
      <c r="A1764" s="46" t="s">
        <v>4568</v>
      </c>
      <c r="B1764" s="46" t="s">
        <v>4569</v>
      </c>
      <c r="C1764" s="47">
        <v>210.41059999999999</v>
      </c>
      <c r="D1764" s="87" t="s">
        <v>3808</v>
      </c>
      <c r="E1764" s="87" t="s">
        <v>3808</v>
      </c>
      <c r="F1764" s="87">
        <v>37.178400000000003</v>
      </c>
      <c r="G1764" s="87"/>
      <c r="H1764" s="47"/>
      <c r="I1764" s="120">
        <v>0</v>
      </c>
      <c r="J1764" s="120">
        <v>0</v>
      </c>
    </row>
    <row r="1765" spans="1:10" ht="15" customHeight="1">
      <c r="A1765" s="46" t="s">
        <v>4565</v>
      </c>
      <c r="B1765" s="46" t="s">
        <v>4566</v>
      </c>
      <c r="C1765" s="47">
        <v>197.6584</v>
      </c>
      <c r="D1765" s="87" t="s">
        <v>3808</v>
      </c>
      <c r="E1765" s="87" t="s">
        <v>3808</v>
      </c>
      <c r="F1765" s="87">
        <v>37.178400000000003</v>
      </c>
      <c r="G1765" s="87"/>
      <c r="H1765" s="47"/>
      <c r="I1765" s="120">
        <v>18</v>
      </c>
      <c r="J1765" s="120">
        <v>0</v>
      </c>
    </row>
    <row r="1766" spans="1:10" ht="15" customHeight="1">
      <c r="A1766" s="46" t="s">
        <v>4562</v>
      </c>
      <c r="B1766" s="46" t="s">
        <v>4563</v>
      </c>
      <c r="C1766" s="47">
        <v>216.78659999999999</v>
      </c>
      <c r="D1766" s="87" t="s">
        <v>3811</v>
      </c>
      <c r="E1766" s="87" t="s">
        <v>3811</v>
      </c>
      <c r="F1766" s="87">
        <v>47.09259999999999</v>
      </c>
      <c r="G1766" s="87"/>
      <c r="H1766" s="47"/>
      <c r="I1766" s="120">
        <v>0</v>
      </c>
      <c r="J1766" s="120">
        <v>0</v>
      </c>
    </row>
    <row r="1767" spans="1:10" ht="15" customHeight="1">
      <c r="A1767" s="46" t="s">
        <v>4559</v>
      </c>
      <c r="B1767" s="46" t="s">
        <v>4560</v>
      </c>
      <c r="C1767" s="47">
        <v>204.03440000000001</v>
      </c>
      <c r="D1767" s="87" t="s">
        <v>3811</v>
      </c>
      <c r="E1767" s="87" t="s">
        <v>3811</v>
      </c>
      <c r="F1767" s="87">
        <v>47.09259999999999</v>
      </c>
      <c r="G1767" s="87"/>
      <c r="H1767" s="47"/>
      <c r="I1767" s="120">
        <v>0</v>
      </c>
      <c r="J1767" s="120">
        <v>0</v>
      </c>
    </row>
    <row r="1768" spans="1:10" ht="15" customHeight="1">
      <c r="A1768" s="46" t="s">
        <v>4557</v>
      </c>
      <c r="B1768" s="46" t="s">
        <v>4558</v>
      </c>
      <c r="C1768" s="47">
        <v>226.35059999999999</v>
      </c>
      <c r="D1768" s="87" t="s">
        <v>3814</v>
      </c>
      <c r="E1768" s="87" t="s">
        <v>3814</v>
      </c>
      <c r="F1768" s="87">
        <v>47.09259999999999</v>
      </c>
      <c r="G1768" s="87"/>
      <c r="H1768" s="47"/>
      <c r="I1768" s="120">
        <v>0</v>
      </c>
      <c r="J1768" s="120">
        <v>0</v>
      </c>
    </row>
    <row r="1769" spans="1:10" ht="15" customHeight="1">
      <c r="A1769" s="46" t="s">
        <v>4554</v>
      </c>
      <c r="B1769" s="46" t="s">
        <v>4555</v>
      </c>
      <c r="C1769" s="47">
        <v>213.5986</v>
      </c>
      <c r="D1769" s="87" t="s">
        <v>3814</v>
      </c>
      <c r="E1769" s="87" t="s">
        <v>3814</v>
      </c>
      <c r="F1769" s="87">
        <v>47.09259999999999</v>
      </c>
      <c r="G1769" s="87"/>
      <c r="H1769" s="47"/>
      <c r="I1769" s="120">
        <v>0</v>
      </c>
      <c r="J1769" s="120">
        <v>0</v>
      </c>
    </row>
    <row r="1770" spans="1:10" ht="15" customHeight="1">
      <c r="A1770" s="46" t="s">
        <v>4647</v>
      </c>
      <c r="B1770" s="46" t="s">
        <v>32130</v>
      </c>
      <c r="C1770" s="47">
        <v>191.28219999999999</v>
      </c>
      <c r="D1770" s="87" t="s">
        <v>3817</v>
      </c>
      <c r="E1770" s="87" t="s">
        <v>3817</v>
      </c>
      <c r="F1770" s="87">
        <v>762.79840000000013</v>
      </c>
      <c r="G1770" s="87"/>
      <c r="H1770" s="47"/>
      <c r="I1770" s="120">
        <v>2</v>
      </c>
      <c r="J1770" s="120">
        <v>0</v>
      </c>
    </row>
    <row r="1771" spans="1:10" ht="15" customHeight="1">
      <c r="A1771" s="46" t="s">
        <v>4645</v>
      </c>
      <c r="B1771" s="46" t="s">
        <v>32131</v>
      </c>
      <c r="C1771" s="47">
        <v>200.39099999999999</v>
      </c>
      <c r="D1771" s="87" t="s">
        <v>3822</v>
      </c>
      <c r="E1771" s="87" t="s">
        <v>3822</v>
      </c>
      <c r="F1771" s="87">
        <v>922.74180000000001</v>
      </c>
      <c r="G1771" s="87"/>
      <c r="H1771" s="47"/>
      <c r="I1771" s="120">
        <v>2</v>
      </c>
      <c r="J1771" s="120">
        <v>0</v>
      </c>
    </row>
    <row r="1772" spans="1:10" ht="15" customHeight="1">
      <c r="A1772" s="46" t="s">
        <v>4552</v>
      </c>
      <c r="B1772" s="46" t="s">
        <v>4553</v>
      </c>
      <c r="C1772" s="47">
        <v>210.41059999999999</v>
      </c>
      <c r="D1772" s="87" t="s">
        <v>3827</v>
      </c>
      <c r="E1772" s="87" t="s">
        <v>3827</v>
      </c>
      <c r="F1772" s="87">
        <v>1181.3452</v>
      </c>
      <c r="G1772" s="87"/>
      <c r="H1772" s="47"/>
      <c r="I1772" s="120">
        <v>1</v>
      </c>
      <c r="J1772" s="120">
        <v>0</v>
      </c>
    </row>
    <row r="1773" spans="1:10" ht="15" customHeight="1">
      <c r="A1773" s="46" t="s">
        <v>4550</v>
      </c>
      <c r="B1773" s="46" t="s">
        <v>32129</v>
      </c>
      <c r="C1773" s="47">
        <v>204.03440000000001</v>
      </c>
      <c r="D1773" s="87" t="s">
        <v>3830</v>
      </c>
      <c r="E1773" s="87" t="s">
        <v>3830</v>
      </c>
      <c r="F1773" s="87">
        <v>1181.3452</v>
      </c>
      <c r="G1773" s="87"/>
      <c r="H1773" s="47"/>
      <c r="I1773" s="120">
        <v>1</v>
      </c>
      <c r="J1773" s="120">
        <v>0</v>
      </c>
    </row>
    <row r="1774" spans="1:10" ht="15" customHeight="1">
      <c r="A1774" s="46" t="s">
        <v>4548</v>
      </c>
      <c r="B1774" s="46" t="s">
        <v>4549</v>
      </c>
      <c r="C1774" s="47">
        <v>325.1798</v>
      </c>
      <c r="D1774" s="87" t="s">
        <v>1495</v>
      </c>
      <c r="E1774" s="87" t="s">
        <v>1495</v>
      </c>
      <c r="F1774" s="87">
        <v>47.628</v>
      </c>
      <c r="G1774" s="87"/>
      <c r="H1774" s="47"/>
      <c r="I1774" s="120">
        <v>0</v>
      </c>
      <c r="J1774" s="120">
        <v>0</v>
      </c>
    </row>
    <row r="1775" spans="1:10" ht="15" customHeight="1">
      <c r="A1775" s="46" t="s">
        <v>4545</v>
      </c>
      <c r="B1775" s="46" t="s">
        <v>4546</v>
      </c>
      <c r="C1775" s="47">
        <v>312.42779999999999</v>
      </c>
      <c r="D1775" s="87" t="s">
        <v>35277</v>
      </c>
      <c r="E1775" s="87" t="s">
        <v>1495</v>
      </c>
      <c r="F1775" s="87">
        <v>42.865200000000002</v>
      </c>
      <c r="G1775" s="87"/>
      <c r="H1775" s="47"/>
      <c r="I1775" s="120">
        <v>0</v>
      </c>
      <c r="J1775" s="120">
        <v>0</v>
      </c>
    </row>
    <row r="1776" spans="1:10" ht="15" customHeight="1">
      <c r="A1776" s="46" t="s">
        <v>4543</v>
      </c>
      <c r="B1776" s="46" t="s">
        <v>4544</v>
      </c>
      <c r="C1776" s="47">
        <v>337.93200000000002</v>
      </c>
      <c r="D1776" s="87" t="s">
        <v>26610</v>
      </c>
      <c r="E1776" s="87" t="s">
        <v>26610</v>
      </c>
      <c r="F1776" s="87">
        <v>1.6698149999999998</v>
      </c>
      <c r="G1776" s="87"/>
      <c r="H1776" s="47"/>
      <c r="I1776" s="120">
        <v>0</v>
      </c>
      <c r="J1776" s="120">
        <v>0</v>
      </c>
    </row>
    <row r="1777" spans="1:10" ht="15" customHeight="1">
      <c r="A1777" s="46" t="s">
        <v>4540</v>
      </c>
      <c r="B1777" s="46" t="s">
        <v>4541</v>
      </c>
      <c r="C1777" s="47">
        <v>325.1798</v>
      </c>
      <c r="D1777" s="87" t="s">
        <v>26610</v>
      </c>
      <c r="E1777" s="87" t="s">
        <v>26610</v>
      </c>
      <c r="F1777" s="87">
        <v>1.6698149999999998</v>
      </c>
      <c r="G1777" s="87"/>
      <c r="H1777" s="47"/>
      <c r="I1777" s="120">
        <v>2</v>
      </c>
      <c r="J1777" s="120">
        <v>0</v>
      </c>
    </row>
    <row r="1778" spans="1:10" ht="15" customHeight="1">
      <c r="A1778" s="46" t="s">
        <v>4538</v>
      </c>
      <c r="B1778" s="46" t="s">
        <v>4539</v>
      </c>
      <c r="C1778" s="47">
        <v>350.68419999999998</v>
      </c>
      <c r="D1778" s="87" t="s">
        <v>26608</v>
      </c>
      <c r="E1778" s="87" t="s">
        <v>26608</v>
      </c>
      <c r="F1778" s="87">
        <v>0.72717750000000003</v>
      </c>
      <c r="G1778" s="87"/>
      <c r="H1778" s="47"/>
      <c r="I1778" s="120">
        <v>0</v>
      </c>
      <c r="J1778" s="120">
        <v>0</v>
      </c>
    </row>
    <row r="1779" spans="1:10" ht="15" customHeight="1">
      <c r="A1779" s="46" t="s">
        <v>4536</v>
      </c>
      <c r="B1779" s="46" t="s">
        <v>4537</v>
      </c>
      <c r="C1779" s="47">
        <v>337.93200000000002</v>
      </c>
      <c r="D1779" s="87" t="s">
        <v>26608</v>
      </c>
      <c r="E1779" s="87" t="s">
        <v>26608</v>
      </c>
      <c r="F1779" s="87">
        <v>0.72717750000000003</v>
      </c>
      <c r="G1779" s="87"/>
      <c r="H1779" s="47"/>
      <c r="I1779" s="120">
        <v>1</v>
      </c>
      <c r="J1779" s="120">
        <v>0</v>
      </c>
    </row>
    <row r="1780" spans="1:10" ht="15" customHeight="1">
      <c r="A1780" s="46" t="s">
        <v>4534</v>
      </c>
      <c r="B1780" s="46" t="s">
        <v>4535</v>
      </c>
      <c r="C1780" s="47">
        <v>364.34719999999999</v>
      </c>
      <c r="D1780" s="87" t="s">
        <v>3841</v>
      </c>
      <c r="E1780" s="87" t="s">
        <v>3841</v>
      </c>
      <c r="F1780" s="87">
        <v>13.915125</v>
      </c>
      <c r="G1780" s="87"/>
      <c r="H1780" s="47"/>
      <c r="I1780" s="120">
        <v>0</v>
      </c>
      <c r="J1780" s="120">
        <v>0</v>
      </c>
    </row>
    <row r="1781" spans="1:10" ht="15" customHeight="1">
      <c r="A1781" s="46" t="s">
        <v>4532</v>
      </c>
      <c r="B1781" s="46" t="s">
        <v>4533</v>
      </c>
      <c r="C1781" s="47">
        <v>229.53880000000001</v>
      </c>
      <c r="D1781" s="87" t="s">
        <v>3843</v>
      </c>
      <c r="E1781" s="87" t="s">
        <v>3841</v>
      </c>
      <c r="F1781" s="87">
        <v>12.523612499999999</v>
      </c>
      <c r="G1781" s="87"/>
      <c r="H1781" s="47"/>
      <c r="I1781" s="120">
        <v>0</v>
      </c>
      <c r="J1781" s="120">
        <v>0</v>
      </c>
    </row>
    <row r="1782" spans="1:10" ht="15" customHeight="1">
      <c r="A1782" s="46" t="s">
        <v>4530</v>
      </c>
      <c r="B1782" s="46" t="s">
        <v>4531</v>
      </c>
      <c r="C1782" s="47">
        <v>191.28219999999999</v>
      </c>
      <c r="D1782" s="87" t="s">
        <v>3846</v>
      </c>
      <c r="E1782" s="87" t="s">
        <v>3841</v>
      </c>
      <c r="F1782" s="87">
        <v>11.864475000000002</v>
      </c>
      <c r="G1782" s="87"/>
      <c r="H1782" s="47"/>
      <c r="I1782" s="120">
        <v>1</v>
      </c>
      <c r="J1782" s="120">
        <v>0</v>
      </c>
    </row>
    <row r="1783" spans="1:10" ht="15" customHeight="1">
      <c r="A1783" s="46" t="s">
        <v>4528</v>
      </c>
      <c r="B1783" s="46" t="s">
        <v>4529</v>
      </c>
      <c r="C1783" s="47">
        <v>200.84639999999999</v>
      </c>
      <c r="D1783" s="87" t="s">
        <v>3848</v>
      </c>
      <c r="E1783" s="87" t="s">
        <v>3841</v>
      </c>
      <c r="F1783" s="87">
        <v>13.182749999999999</v>
      </c>
      <c r="G1783" s="87"/>
      <c r="H1783" s="47"/>
      <c r="I1783" s="120">
        <v>0</v>
      </c>
      <c r="J1783" s="120">
        <v>0</v>
      </c>
    </row>
    <row r="1784" spans="1:10" ht="15" customHeight="1">
      <c r="A1784" s="46" t="s">
        <v>4526</v>
      </c>
      <c r="B1784" s="46" t="s">
        <v>4527</v>
      </c>
      <c r="C1784" s="47">
        <v>209.49959999999999</v>
      </c>
      <c r="D1784" s="87" t="s">
        <v>26484</v>
      </c>
      <c r="E1784" s="87" t="s">
        <v>26484</v>
      </c>
      <c r="F1784" s="87">
        <v>12.658275</v>
      </c>
      <c r="G1784" s="87"/>
      <c r="H1784" s="47"/>
      <c r="I1784" s="120">
        <v>12</v>
      </c>
      <c r="J1784" s="120">
        <v>0</v>
      </c>
    </row>
    <row r="1785" spans="1:10" ht="15" customHeight="1">
      <c r="A1785" s="46" t="s">
        <v>4523</v>
      </c>
      <c r="B1785" s="46" t="s">
        <v>4524</v>
      </c>
      <c r="C1785" s="47">
        <v>220.43</v>
      </c>
      <c r="D1785" s="87" t="s">
        <v>34726</v>
      </c>
      <c r="E1785" s="87" t="s">
        <v>26484</v>
      </c>
      <c r="F1785" s="87">
        <v>11.392447499999999</v>
      </c>
      <c r="G1785" s="87"/>
      <c r="H1785" s="47"/>
      <c r="I1785" s="120">
        <v>0</v>
      </c>
      <c r="J1785" s="120">
        <v>0</v>
      </c>
    </row>
    <row r="1786" spans="1:10" ht="15" customHeight="1">
      <c r="A1786" s="46" t="s">
        <v>4620</v>
      </c>
      <c r="B1786" s="46" t="s">
        <v>4621</v>
      </c>
      <c r="C1786" s="47">
        <v>239.1028</v>
      </c>
      <c r="D1786" s="87" t="s">
        <v>34727</v>
      </c>
      <c r="E1786" s="87" t="s">
        <v>26484</v>
      </c>
      <c r="F1786" s="87">
        <v>10.792845000000002</v>
      </c>
      <c r="G1786" s="87"/>
      <c r="H1786" s="47"/>
      <c r="I1786" s="120">
        <v>0</v>
      </c>
      <c r="J1786" s="120">
        <v>0</v>
      </c>
    </row>
    <row r="1787" spans="1:10" ht="15" customHeight="1">
      <c r="A1787" s="46" t="s">
        <v>1556</v>
      </c>
      <c r="B1787" s="46" t="s">
        <v>4618</v>
      </c>
      <c r="C1787" s="47">
        <v>213.5986</v>
      </c>
      <c r="D1787" s="87" t="s">
        <v>34725</v>
      </c>
      <c r="E1787" s="87" t="s">
        <v>26484</v>
      </c>
      <c r="F1787" s="87">
        <v>11.992049999999999</v>
      </c>
      <c r="G1787" s="87"/>
      <c r="H1787" s="47"/>
      <c r="I1787" s="120">
        <v>0</v>
      </c>
      <c r="J1787" s="120">
        <v>0</v>
      </c>
    </row>
    <row r="1788" spans="1:10" ht="15" customHeight="1">
      <c r="A1788" s="46" t="s">
        <v>4615</v>
      </c>
      <c r="B1788" s="46" t="s">
        <v>4616</v>
      </c>
      <c r="C1788" s="47">
        <v>223.1626</v>
      </c>
      <c r="D1788" s="87" t="s">
        <v>3851</v>
      </c>
      <c r="E1788" s="87" t="s">
        <v>3851</v>
      </c>
      <c r="F1788" s="87">
        <v>10.054799999999998</v>
      </c>
      <c r="G1788" s="87"/>
      <c r="H1788" s="47"/>
      <c r="I1788" s="120">
        <v>0</v>
      </c>
      <c r="J1788" s="120">
        <v>0</v>
      </c>
    </row>
    <row r="1789" spans="1:10" ht="15" customHeight="1">
      <c r="A1789" s="46" t="s">
        <v>4612</v>
      </c>
      <c r="B1789" s="46" t="s">
        <v>4613</v>
      </c>
      <c r="C1789" s="47">
        <v>219.97460000000001</v>
      </c>
      <c r="D1789" s="87" t="s">
        <v>3855</v>
      </c>
      <c r="E1789" s="87" t="s">
        <v>3851</v>
      </c>
      <c r="F1789" s="87">
        <v>9.0493199999999998</v>
      </c>
      <c r="G1789" s="87"/>
      <c r="H1789" s="47"/>
      <c r="I1789" s="120">
        <v>0</v>
      </c>
      <c r="J1789" s="120">
        <v>0</v>
      </c>
    </row>
    <row r="1790" spans="1:10" ht="15" customHeight="1">
      <c r="A1790" s="46" t="s">
        <v>4609</v>
      </c>
      <c r="B1790" s="46" t="s">
        <v>4610</v>
      </c>
      <c r="C1790" s="47">
        <v>250.48859999999999</v>
      </c>
      <c r="D1790" s="87" t="s">
        <v>3862</v>
      </c>
      <c r="E1790" s="87" t="s">
        <v>3851</v>
      </c>
      <c r="F1790" s="87">
        <v>8.5730400000000007</v>
      </c>
      <c r="G1790" s="87"/>
      <c r="H1790" s="47"/>
      <c r="I1790" s="120">
        <v>0</v>
      </c>
      <c r="J1790" s="120">
        <v>0</v>
      </c>
    </row>
    <row r="1791" spans="1:10" ht="15" customHeight="1">
      <c r="A1791" s="46" t="s">
        <v>4606</v>
      </c>
      <c r="B1791" s="46" t="s">
        <v>4607</v>
      </c>
      <c r="C1791" s="47">
        <v>223.1626</v>
      </c>
      <c r="D1791" s="87" t="s">
        <v>3865</v>
      </c>
      <c r="E1791" s="87" t="s">
        <v>3851</v>
      </c>
      <c r="F1791" s="87">
        <v>9.525599999999999</v>
      </c>
      <c r="G1791" s="87"/>
      <c r="H1791" s="47"/>
      <c r="I1791" s="120">
        <v>0</v>
      </c>
      <c r="J1791" s="120">
        <v>0</v>
      </c>
    </row>
    <row r="1792" spans="1:10" ht="15" customHeight="1">
      <c r="A1792" s="46" t="s">
        <v>1620</v>
      </c>
      <c r="B1792" s="46" t="s">
        <v>4604</v>
      </c>
      <c r="C1792" s="47">
        <v>219.97460000000001</v>
      </c>
      <c r="D1792" s="87" t="s">
        <v>3870</v>
      </c>
      <c r="E1792" s="87" t="s">
        <v>3870</v>
      </c>
      <c r="F1792" s="87">
        <v>12.826799999999999</v>
      </c>
      <c r="G1792" s="87"/>
      <c r="H1792" s="47"/>
      <c r="I1792" s="120">
        <v>0</v>
      </c>
      <c r="J1792" s="120">
        <v>0</v>
      </c>
    </row>
    <row r="1793" spans="1:10" ht="15" customHeight="1">
      <c r="A1793" s="46" t="s">
        <v>1623</v>
      </c>
      <c r="B1793" s="46" t="s">
        <v>4602</v>
      </c>
      <c r="C1793" s="47">
        <v>223.1626</v>
      </c>
      <c r="D1793" s="87" t="s">
        <v>3873</v>
      </c>
      <c r="E1793" s="87" t="s">
        <v>3873</v>
      </c>
      <c r="F1793" s="87">
        <v>39.866399999999999</v>
      </c>
      <c r="G1793" s="87"/>
      <c r="H1793" s="47"/>
      <c r="I1793" s="120">
        <v>0</v>
      </c>
      <c r="J1793" s="120">
        <v>0</v>
      </c>
    </row>
    <row r="1794" spans="1:10" ht="15" customHeight="1">
      <c r="A1794" s="46" t="s">
        <v>4596</v>
      </c>
      <c r="B1794" s="46" t="s">
        <v>4597</v>
      </c>
      <c r="C1794" s="47">
        <v>108.39319999999999</v>
      </c>
      <c r="D1794" s="87" t="s">
        <v>3876</v>
      </c>
      <c r="E1794" s="87" t="s">
        <v>3876</v>
      </c>
      <c r="F1794" s="87">
        <v>30.002804999999995</v>
      </c>
      <c r="G1794" s="87"/>
      <c r="H1794" s="47"/>
      <c r="I1794" s="120">
        <v>0</v>
      </c>
      <c r="J1794" s="120">
        <v>0</v>
      </c>
    </row>
    <row r="1795" spans="1:10" ht="15" customHeight="1">
      <c r="A1795" s="46" t="s">
        <v>4593</v>
      </c>
      <c r="B1795" s="46" t="s">
        <v>4594</v>
      </c>
      <c r="C1795" s="47">
        <v>111.5814</v>
      </c>
      <c r="D1795" s="87" t="s">
        <v>3879</v>
      </c>
      <c r="E1795" s="87" t="s">
        <v>3876</v>
      </c>
      <c r="F1795" s="87">
        <v>27.0025245</v>
      </c>
      <c r="G1795" s="87"/>
      <c r="H1795" s="47"/>
      <c r="I1795" s="120">
        <v>0</v>
      </c>
      <c r="J1795" s="120">
        <v>0</v>
      </c>
    </row>
    <row r="1796" spans="1:10" ht="15" customHeight="1">
      <c r="A1796" s="46" t="s">
        <v>4792</v>
      </c>
      <c r="B1796" s="46" t="s">
        <v>4793</v>
      </c>
      <c r="C1796" s="47">
        <v>0.99280000000000002</v>
      </c>
      <c r="D1796" s="87" t="s">
        <v>3881</v>
      </c>
      <c r="E1796" s="87" t="s">
        <v>3876</v>
      </c>
      <c r="F1796" s="87">
        <v>25.581339</v>
      </c>
      <c r="G1796" s="87"/>
      <c r="H1796" s="47"/>
      <c r="I1796" s="120">
        <v>0</v>
      </c>
      <c r="J1796" s="120">
        <v>0</v>
      </c>
    </row>
    <row r="1797" spans="1:10" ht="15" customHeight="1">
      <c r="A1797" s="46" t="s">
        <v>4789</v>
      </c>
      <c r="B1797" s="46" t="s">
        <v>4790</v>
      </c>
      <c r="C1797" s="47">
        <v>0.99280000000000002</v>
      </c>
      <c r="D1797" s="87" t="s">
        <v>3884</v>
      </c>
      <c r="E1797" s="87" t="s">
        <v>3876</v>
      </c>
      <c r="F1797" s="87">
        <v>28.423709999999993</v>
      </c>
      <c r="G1797" s="87"/>
      <c r="H1797" s="47"/>
      <c r="I1797" s="120">
        <v>0</v>
      </c>
      <c r="J1797" s="120">
        <v>0</v>
      </c>
    </row>
    <row r="1798" spans="1:10" ht="15" customHeight="1">
      <c r="A1798" s="46" t="s">
        <v>4786</v>
      </c>
      <c r="B1798" s="46" t="s">
        <v>4787</v>
      </c>
      <c r="C1798" s="47">
        <v>1.0202</v>
      </c>
      <c r="D1798" s="87" t="s">
        <v>3886</v>
      </c>
      <c r="E1798" s="87" t="s">
        <v>3886</v>
      </c>
      <c r="F1798" s="87">
        <v>1.4184000000000001</v>
      </c>
      <c r="G1798" s="87"/>
      <c r="H1798" s="47"/>
      <c r="I1798" s="120">
        <v>0</v>
      </c>
      <c r="J1798" s="120">
        <v>0</v>
      </c>
    </row>
    <row r="1799" spans="1:10" ht="15" customHeight="1">
      <c r="A1799" s="46" t="s">
        <v>4783</v>
      </c>
      <c r="B1799" s="46" t="s">
        <v>4784</v>
      </c>
      <c r="C1799" s="47">
        <v>12.7522</v>
      </c>
      <c r="D1799" s="87" t="s">
        <v>3889</v>
      </c>
      <c r="E1799" s="87" t="s">
        <v>3889</v>
      </c>
      <c r="F1799" s="87">
        <v>141.7422</v>
      </c>
      <c r="G1799" s="87"/>
      <c r="H1799" s="47"/>
      <c r="I1799" s="120">
        <v>0</v>
      </c>
      <c r="J1799" s="120">
        <v>0</v>
      </c>
    </row>
    <row r="1800" spans="1:10" ht="15" customHeight="1">
      <c r="A1800" s="46" t="s">
        <v>4780</v>
      </c>
      <c r="B1800" s="46" t="s">
        <v>4781</v>
      </c>
      <c r="C1800" s="47">
        <v>25.5044</v>
      </c>
      <c r="D1800" s="87" t="s">
        <v>3892</v>
      </c>
      <c r="E1800" s="87" t="s">
        <v>3892</v>
      </c>
      <c r="F1800" s="87">
        <v>50.126199999999997</v>
      </c>
      <c r="G1800" s="87"/>
      <c r="H1800" s="47"/>
      <c r="I1800" s="120">
        <v>0</v>
      </c>
      <c r="J1800" s="120">
        <v>0</v>
      </c>
    </row>
    <row r="1801" spans="1:10" ht="15" customHeight="1">
      <c r="A1801" s="46" t="s">
        <v>4777</v>
      </c>
      <c r="B1801" s="46" t="s">
        <v>4778</v>
      </c>
      <c r="C1801" s="47">
        <v>6.3760000000000003</v>
      </c>
      <c r="D1801" s="87" t="s">
        <v>3895</v>
      </c>
      <c r="E1801" s="87" t="s">
        <v>3895</v>
      </c>
      <c r="F1801" s="87">
        <v>47.286200000000001</v>
      </c>
      <c r="G1801" s="87"/>
      <c r="H1801" s="47"/>
      <c r="I1801" s="120">
        <v>0</v>
      </c>
      <c r="J1801" s="120">
        <v>0</v>
      </c>
    </row>
    <row r="1802" spans="1:10" ht="15" customHeight="1">
      <c r="A1802" s="46" t="s">
        <v>4774</v>
      </c>
      <c r="B1802" s="46" t="s">
        <v>4775</v>
      </c>
      <c r="C1802" s="47">
        <v>6.3760000000000003</v>
      </c>
      <c r="D1802" s="87" t="s">
        <v>3897</v>
      </c>
      <c r="E1802" s="87" t="s">
        <v>3897</v>
      </c>
      <c r="F1802" s="87">
        <v>141.7422</v>
      </c>
      <c r="G1802" s="87"/>
      <c r="H1802" s="47"/>
      <c r="I1802" s="120">
        <v>0</v>
      </c>
      <c r="J1802" s="120">
        <v>0</v>
      </c>
    </row>
    <row r="1803" spans="1:10" ht="15" customHeight="1">
      <c r="A1803" s="46" t="s">
        <v>4771</v>
      </c>
      <c r="B1803" s="46" t="s">
        <v>4772</v>
      </c>
      <c r="C1803" s="47">
        <v>3.6434000000000002</v>
      </c>
      <c r="D1803" s="87" t="s">
        <v>3899</v>
      </c>
      <c r="E1803" s="87" t="s">
        <v>3899</v>
      </c>
      <c r="F1803" s="87">
        <v>287.93540000000002</v>
      </c>
      <c r="G1803" s="87"/>
      <c r="H1803" s="47"/>
      <c r="I1803" s="120">
        <v>0</v>
      </c>
      <c r="J1803" s="120">
        <v>0</v>
      </c>
    </row>
    <row r="1804" spans="1:10" ht="15" customHeight="1">
      <c r="A1804" s="46" t="s">
        <v>4768</v>
      </c>
      <c r="B1804" s="46" t="s">
        <v>4769</v>
      </c>
      <c r="C1804" s="47">
        <v>3.6434000000000002</v>
      </c>
      <c r="D1804" s="87" t="s">
        <v>3902</v>
      </c>
      <c r="E1804" s="87" t="s">
        <v>3899</v>
      </c>
      <c r="F1804" s="87">
        <v>279.29733800000002</v>
      </c>
      <c r="G1804" s="87"/>
      <c r="H1804" s="47"/>
      <c r="I1804" s="120">
        <v>0</v>
      </c>
      <c r="J1804" s="120">
        <v>0</v>
      </c>
    </row>
    <row r="1805" spans="1:10" ht="15" customHeight="1">
      <c r="A1805" s="46" t="s">
        <v>4765</v>
      </c>
      <c r="B1805" s="46" t="s">
        <v>4766</v>
      </c>
      <c r="C1805" s="47">
        <v>3.6434000000000002</v>
      </c>
      <c r="D1805" s="87" t="s">
        <v>3905</v>
      </c>
      <c r="E1805" s="87" t="s">
        <v>3899</v>
      </c>
      <c r="F1805" s="87">
        <v>273.53863000000001</v>
      </c>
      <c r="G1805" s="87"/>
      <c r="H1805" s="47"/>
      <c r="I1805" s="120">
        <v>0</v>
      </c>
      <c r="J1805" s="120">
        <v>0</v>
      </c>
    </row>
    <row r="1806" spans="1:10" ht="15" customHeight="1">
      <c r="A1806" s="46" t="s">
        <v>4762</v>
      </c>
      <c r="B1806" s="46" t="s">
        <v>4763</v>
      </c>
      <c r="C1806" s="47">
        <v>3.6434000000000002</v>
      </c>
      <c r="D1806" s="87" t="s">
        <v>3908</v>
      </c>
      <c r="E1806" s="87" t="s">
        <v>3899</v>
      </c>
      <c r="F1806" s="87">
        <v>267.77992200000006</v>
      </c>
      <c r="G1806" s="87"/>
      <c r="H1806" s="47"/>
      <c r="I1806" s="120">
        <v>0</v>
      </c>
      <c r="J1806" s="120">
        <v>0</v>
      </c>
    </row>
    <row r="1807" spans="1:10" ht="15" customHeight="1">
      <c r="A1807" s="46" t="s">
        <v>4759</v>
      </c>
      <c r="B1807" s="46" t="s">
        <v>4760</v>
      </c>
      <c r="C1807" s="47">
        <v>2.9148000000000001</v>
      </c>
      <c r="D1807" s="87" t="s">
        <v>3910</v>
      </c>
      <c r="E1807" s="87" t="s">
        <v>3910</v>
      </c>
      <c r="F1807" s="87">
        <v>272.2484</v>
      </c>
      <c r="G1807" s="87"/>
      <c r="H1807" s="47"/>
      <c r="I1807" s="120">
        <v>0</v>
      </c>
      <c r="J1807" s="120">
        <v>0</v>
      </c>
    </row>
    <row r="1808" spans="1:10" ht="15" customHeight="1">
      <c r="A1808" s="46" t="s">
        <v>4756</v>
      </c>
      <c r="B1808" s="46" t="s">
        <v>4757</v>
      </c>
      <c r="C1808" s="47">
        <v>2.9148000000000001</v>
      </c>
      <c r="D1808" s="87" t="s">
        <v>3913</v>
      </c>
      <c r="E1808" s="87" t="s">
        <v>3910</v>
      </c>
      <c r="F1808" s="87">
        <v>264.08094800000003</v>
      </c>
      <c r="G1808" s="87"/>
      <c r="H1808" s="47"/>
      <c r="I1808" s="120">
        <v>0</v>
      </c>
      <c r="J1808" s="120">
        <v>0</v>
      </c>
    </row>
    <row r="1809" spans="1:10" ht="15" customHeight="1">
      <c r="A1809" s="46" t="s">
        <v>4753</v>
      </c>
      <c r="B1809" s="46" t="s">
        <v>4754</v>
      </c>
      <c r="C1809" s="47">
        <v>2.9148000000000001</v>
      </c>
      <c r="D1809" s="87" t="s">
        <v>3916</v>
      </c>
      <c r="E1809" s="87" t="s">
        <v>3910</v>
      </c>
      <c r="F1809" s="87">
        <v>258.63598000000002</v>
      </c>
      <c r="G1809" s="87"/>
      <c r="H1809" s="47"/>
      <c r="I1809" s="120">
        <v>2</v>
      </c>
      <c r="J1809" s="120">
        <v>0</v>
      </c>
    </row>
    <row r="1810" spans="1:10" ht="15" customHeight="1">
      <c r="A1810" s="46" t="s">
        <v>4750</v>
      </c>
      <c r="B1810" s="46" t="s">
        <v>4751</v>
      </c>
      <c r="C1810" s="47">
        <v>1.4117999999999999</v>
      </c>
      <c r="D1810" s="87" t="s">
        <v>3919</v>
      </c>
      <c r="E1810" s="87" t="s">
        <v>3910</v>
      </c>
      <c r="F1810" s="87">
        <v>253.19101200000006</v>
      </c>
      <c r="G1810" s="87"/>
      <c r="H1810" s="47"/>
      <c r="I1810" s="120">
        <v>0</v>
      </c>
      <c r="J1810" s="120">
        <v>0</v>
      </c>
    </row>
    <row r="1811" spans="1:10" ht="15" customHeight="1">
      <c r="A1811" s="46" t="s">
        <v>4747</v>
      </c>
      <c r="B1811" s="46" t="s">
        <v>4748</v>
      </c>
      <c r="C1811" s="47">
        <v>1.4117999999999999</v>
      </c>
      <c r="D1811" s="87" t="s">
        <v>3922</v>
      </c>
      <c r="E1811" s="87" t="s">
        <v>3922</v>
      </c>
      <c r="F1811" s="87">
        <v>42.6006</v>
      </c>
      <c r="G1811" s="87"/>
      <c r="H1811" s="47"/>
      <c r="I1811" s="120">
        <v>0</v>
      </c>
      <c r="J1811" s="120">
        <v>0</v>
      </c>
    </row>
    <row r="1812" spans="1:10" ht="15" customHeight="1">
      <c r="A1812" s="46" t="s">
        <v>4744</v>
      </c>
      <c r="B1812" s="46" t="s">
        <v>4745</v>
      </c>
      <c r="C1812" s="47">
        <v>1.8582000000000001</v>
      </c>
      <c r="D1812" s="87" t="s">
        <v>3925</v>
      </c>
      <c r="E1812" s="87" t="s">
        <v>3925</v>
      </c>
      <c r="F1812" s="87">
        <v>26.980379999999997</v>
      </c>
      <c r="G1812" s="87"/>
      <c r="H1812" s="47"/>
      <c r="I1812" s="120">
        <v>0</v>
      </c>
      <c r="J1812" s="120">
        <v>0</v>
      </c>
    </row>
    <row r="1813" spans="1:10" ht="15" customHeight="1">
      <c r="A1813" s="46" t="s">
        <v>4741</v>
      </c>
      <c r="B1813" s="46" t="s">
        <v>4742</v>
      </c>
      <c r="C1813" s="47">
        <v>1.8582000000000001</v>
      </c>
      <c r="D1813" s="87" t="s">
        <v>3927</v>
      </c>
      <c r="E1813" s="87" t="s">
        <v>3927</v>
      </c>
      <c r="F1813" s="87">
        <v>34.080479999999994</v>
      </c>
      <c r="G1813" s="87"/>
      <c r="H1813" s="47"/>
      <c r="I1813" s="120">
        <v>0</v>
      </c>
      <c r="J1813" s="120">
        <v>0</v>
      </c>
    </row>
    <row r="1814" spans="1:10" ht="15" customHeight="1">
      <c r="A1814" s="46" t="s">
        <v>4738</v>
      </c>
      <c r="B1814" s="46" t="s">
        <v>4739</v>
      </c>
      <c r="C1814" s="47">
        <v>1.931</v>
      </c>
      <c r="D1814" s="87" t="s">
        <v>3930</v>
      </c>
      <c r="E1814" s="87" t="s">
        <v>3930</v>
      </c>
      <c r="F1814" s="87">
        <v>24.140339999999998</v>
      </c>
      <c r="G1814" s="87"/>
      <c r="H1814" s="47"/>
      <c r="I1814" s="120">
        <v>0</v>
      </c>
      <c r="J1814" s="120">
        <v>0</v>
      </c>
    </row>
    <row r="1815" spans="1:10" ht="15" customHeight="1">
      <c r="A1815" s="46" t="s">
        <v>4735</v>
      </c>
      <c r="B1815" s="46" t="s">
        <v>4736</v>
      </c>
      <c r="C1815" s="47">
        <v>0.49180000000000001</v>
      </c>
      <c r="D1815" s="87" t="s">
        <v>3933</v>
      </c>
      <c r="E1815" s="87" t="s">
        <v>3933</v>
      </c>
      <c r="F1815" s="87">
        <v>38.340539999999997</v>
      </c>
      <c r="G1815" s="87"/>
      <c r="H1815" s="47"/>
      <c r="I1815" s="120">
        <v>0</v>
      </c>
      <c r="J1815" s="120">
        <v>0</v>
      </c>
    </row>
    <row r="1816" spans="1:10" ht="15" customHeight="1">
      <c r="A1816" s="46" t="s">
        <v>4732</v>
      </c>
      <c r="B1816" s="46" t="s">
        <v>4733</v>
      </c>
      <c r="C1816" s="47">
        <v>4.7455999999999996</v>
      </c>
      <c r="D1816" s="87" t="s">
        <v>3936</v>
      </c>
      <c r="E1816" s="87" t="s">
        <v>3936</v>
      </c>
      <c r="F1816" s="87">
        <v>35.500499999999995</v>
      </c>
      <c r="G1816" s="87"/>
      <c r="H1816" s="47"/>
      <c r="I1816" s="120">
        <v>0</v>
      </c>
      <c r="J1816" s="120">
        <v>0</v>
      </c>
    </row>
    <row r="1817" spans="1:10" ht="15" customHeight="1">
      <c r="A1817" s="46" t="s">
        <v>4729</v>
      </c>
      <c r="B1817" s="46" t="s">
        <v>4730</v>
      </c>
      <c r="C1817" s="47">
        <v>2.0312000000000001</v>
      </c>
      <c r="D1817" s="87" t="s">
        <v>3939</v>
      </c>
      <c r="E1817" s="87" t="s">
        <v>3939</v>
      </c>
      <c r="F1817" s="87">
        <v>36.920520000000003</v>
      </c>
      <c r="G1817" s="87"/>
      <c r="H1817" s="47"/>
      <c r="I1817" s="120">
        <v>0</v>
      </c>
      <c r="J1817" s="120">
        <v>0</v>
      </c>
    </row>
    <row r="1818" spans="1:10" ht="15" customHeight="1">
      <c r="A1818" s="46" t="s">
        <v>4726</v>
      </c>
      <c r="B1818" s="46" t="s">
        <v>4727</v>
      </c>
      <c r="C1818" s="47">
        <v>2.0312000000000001</v>
      </c>
      <c r="D1818" s="87" t="s">
        <v>3941</v>
      </c>
      <c r="E1818" s="87" t="s">
        <v>3941</v>
      </c>
      <c r="F1818" s="87">
        <v>34.080479999999994</v>
      </c>
      <c r="G1818" s="87"/>
      <c r="H1818" s="47"/>
      <c r="I1818" s="120">
        <v>0</v>
      </c>
      <c r="J1818" s="120">
        <v>0</v>
      </c>
    </row>
    <row r="1819" spans="1:10" ht="15" customHeight="1">
      <c r="A1819" s="46" t="s">
        <v>4723</v>
      </c>
      <c r="B1819" s="46" t="s">
        <v>4724</v>
      </c>
      <c r="C1819" s="47">
        <v>2.0038</v>
      </c>
      <c r="D1819" s="87" t="s">
        <v>3944</v>
      </c>
      <c r="E1819" s="87" t="s">
        <v>3944</v>
      </c>
      <c r="F1819" s="87">
        <v>39.760559999999991</v>
      </c>
      <c r="G1819" s="87"/>
      <c r="H1819" s="47"/>
      <c r="I1819" s="120">
        <v>0</v>
      </c>
      <c r="J1819" s="120">
        <v>0</v>
      </c>
    </row>
    <row r="1820" spans="1:10" ht="15" customHeight="1">
      <c r="A1820" s="46" t="s">
        <v>4720</v>
      </c>
      <c r="B1820" s="46" t="s">
        <v>4721</v>
      </c>
      <c r="C1820" s="47">
        <v>4.7455999999999996</v>
      </c>
      <c r="D1820" s="87" t="s">
        <v>3947</v>
      </c>
      <c r="E1820" s="87" t="s">
        <v>3947</v>
      </c>
      <c r="F1820" s="87">
        <v>36.920520000000003</v>
      </c>
      <c r="G1820" s="87"/>
      <c r="H1820" s="47"/>
      <c r="I1820" s="120">
        <v>0</v>
      </c>
      <c r="J1820" s="120">
        <v>0</v>
      </c>
    </row>
    <row r="1821" spans="1:10" ht="15" customHeight="1">
      <c r="A1821" s="46" t="s">
        <v>4717</v>
      </c>
      <c r="B1821" s="46" t="s">
        <v>4718</v>
      </c>
      <c r="C1821" s="47">
        <v>5.0190000000000001</v>
      </c>
      <c r="D1821" s="87" t="s">
        <v>3950</v>
      </c>
      <c r="E1821" s="87" t="s">
        <v>3950</v>
      </c>
      <c r="F1821" s="87">
        <v>42.6006</v>
      </c>
      <c r="G1821" s="87"/>
      <c r="H1821" s="47"/>
      <c r="I1821" s="120">
        <v>0</v>
      </c>
      <c r="J1821" s="120">
        <v>0</v>
      </c>
    </row>
    <row r="1822" spans="1:10" ht="15" customHeight="1">
      <c r="A1822" s="46" t="s">
        <v>4714</v>
      </c>
      <c r="B1822" s="46" t="s">
        <v>4715</v>
      </c>
      <c r="C1822" s="47">
        <v>3.3792</v>
      </c>
      <c r="D1822" s="87" t="s">
        <v>3953</v>
      </c>
      <c r="E1822" s="87" t="s">
        <v>3953</v>
      </c>
      <c r="F1822" s="87">
        <v>79.729271999999995</v>
      </c>
      <c r="G1822" s="87"/>
      <c r="H1822" s="47"/>
      <c r="I1822" s="120">
        <v>0</v>
      </c>
      <c r="J1822" s="120">
        <v>0</v>
      </c>
    </row>
    <row r="1823" spans="1:10" ht="15" customHeight="1">
      <c r="A1823" s="46" t="s">
        <v>4711</v>
      </c>
      <c r="B1823" s="46" t="s">
        <v>4712</v>
      </c>
      <c r="C1823" s="47">
        <v>31.789400000000001</v>
      </c>
      <c r="D1823" s="87" t="s">
        <v>35303</v>
      </c>
      <c r="E1823" s="87" t="s">
        <v>3953</v>
      </c>
      <c r="F1823" s="87">
        <v>70.870464000000013</v>
      </c>
      <c r="G1823" s="87"/>
      <c r="H1823" s="47"/>
      <c r="I1823" s="120">
        <v>0</v>
      </c>
      <c r="J1823" s="120">
        <v>0</v>
      </c>
    </row>
    <row r="1824" spans="1:10" ht="15" customHeight="1">
      <c r="A1824" s="46" t="s">
        <v>4708</v>
      </c>
      <c r="B1824" s="46" t="s">
        <v>4709</v>
      </c>
      <c r="C1824" s="47">
        <v>4.7455999999999996</v>
      </c>
      <c r="D1824" s="87" t="s">
        <v>35300</v>
      </c>
      <c r="E1824" s="87" t="s">
        <v>3953</v>
      </c>
      <c r="F1824" s="87">
        <v>65.555179199999998</v>
      </c>
      <c r="G1824" s="87"/>
      <c r="H1824" s="47"/>
      <c r="I1824" s="120">
        <v>0</v>
      </c>
      <c r="J1824" s="120">
        <v>0</v>
      </c>
    </row>
    <row r="1825" spans="1:10" ht="15" customHeight="1">
      <c r="A1825" s="46" t="s">
        <v>1089</v>
      </c>
      <c r="B1825" s="46" t="s">
        <v>32134</v>
      </c>
      <c r="C1825" s="47">
        <v>32.021000000000001</v>
      </c>
      <c r="D1825" s="87" t="s">
        <v>35304</v>
      </c>
      <c r="E1825" s="87" t="s">
        <v>3953</v>
      </c>
      <c r="F1825" s="87">
        <v>74.413987200000008</v>
      </c>
      <c r="G1825" s="87"/>
      <c r="H1825" s="47"/>
      <c r="I1825" s="120">
        <v>28</v>
      </c>
      <c r="J1825" s="120">
        <v>0</v>
      </c>
    </row>
    <row r="1826" spans="1:10" ht="15" customHeight="1">
      <c r="A1826" s="46" t="s">
        <v>1087</v>
      </c>
      <c r="B1826" s="46" t="s">
        <v>32133</v>
      </c>
      <c r="C1826" s="47">
        <v>31.288399999999999</v>
      </c>
      <c r="D1826" s="87" t="s">
        <v>3961</v>
      </c>
      <c r="E1826" s="87" t="s">
        <v>3961</v>
      </c>
      <c r="F1826" s="87">
        <v>89.460199999999986</v>
      </c>
      <c r="G1826" s="87"/>
      <c r="H1826" s="47"/>
      <c r="I1826" s="120">
        <v>0</v>
      </c>
      <c r="J1826" s="120">
        <v>0</v>
      </c>
    </row>
    <row r="1827" spans="1:10" ht="15" customHeight="1">
      <c r="A1827" s="46" t="s">
        <v>13676</v>
      </c>
      <c r="B1827" s="46" t="s">
        <v>13677</v>
      </c>
      <c r="C1827" s="47">
        <v>51.919600000000003</v>
      </c>
      <c r="D1827" s="87" t="s">
        <v>3963</v>
      </c>
      <c r="E1827" s="87" t="s">
        <v>3963</v>
      </c>
      <c r="F1827" s="87">
        <v>89.460199999999986</v>
      </c>
      <c r="G1827" s="87"/>
      <c r="H1827" s="47"/>
      <c r="I1827" s="120">
        <v>0</v>
      </c>
      <c r="J1827" s="120">
        <v>0</v>
      </c>
    </row>
    <row r="1828" spans="1:10" ht="15" customHeight="1">
      <c r="A1828" s="46" t="s">
        <v>1085</v>
      </c>
      <c r="B1828" s="46" t="s">
        <v>35954</v>
      </c>
      <c r="C1828" s="47">
        <v>167.8528</v>
      </c>
      <c r="D1828" s="87" t="s">
        <v>3966</v>
      </c>
      <c r="E1828" s="87" t="s">
        <v>3966</v>
      </c>
      <c r="F1828" s="87">
        <v>89.460199999999986</v>
      </c>
      <c r="G1828" s="87"/>
      <c r="H1828" s="47"/>
      <c r="I1828" s="120">
        <v>8</v>
      </c>
      <c r="J1828" s="120">
        <v>0</v>
      </c>
    </row>
    <row r="1829" spans="1:10" ht="15" customHeight="1">
      <c r="A1829" s="46" t="s">
        <v>1082</v>
      </c>
      <c r="B1829" s="46" t="s">
        <v>1083</v>
      </c>
      <c r="C1829" s="47">
        <v>23.8596</v>
      </c>
      <c r="D1829" s="87" t="s">
        <v>3968</v>
      </c>
      <c r="E1829" s="87" t="s">
        <v>3968</v>
      </c>
      <c r="F1829" s="87">
        <v>89.460199999999986</v>
      </c>
      <c r="G1829" s="87"/>
      <c r="H1829" s="47"/>
      <c r="I1829" s="120">
        <v>11</v>
      </c>
      <c r="J1829" s="120">
        <v>0</v>
      </c>
    </row>
    <row r="1830" spans="1:10" ht="15" customHeight="1">
      <c r="A1830" s="46" t="s">
        <v>13674</v>
      </c>
      <c r="B1830" s="46" t="s">
        <v>13675</v>
      </c>
      <c r="C1830" s="47">
        <v>38.3324</v>
      </c>
      <c r="D1830" s="87" t="s">
        <v>3971</v>
      </c>
      <c r="E1830" s="87" t="s">
        <v>3971</v>
      </c>
      <c r="F1830" s="87">
        <v>89.460199999999986</v>
      </c>
      <c r="G1830" s="87"/>
      <c r="H1830" s="47"/>
      <c r="I1830" s="120">
        <v>0</v>
      </c>
      <c r="J1830" s="120">
        <v>0</v>
      </c>
    </row>
    <row r="1831" spans="1:10" ht="15" customHeight="1">
      <c r="A1831" s="46" t="s">
        <v>1079</v>
      </c>
      <c r="B1831" s="46" t="s">
        <v>1080</v>
      </c>
      <c r="C1831" s="47">
        <v>183.36279999999999</v>
      </c>
      <c r="D1831" s="87" t="s">
        <v>3974</v>
      </c>
      <c r="E1831" s="87" t="s">
        <v>3974</v>
      </c>
      <c r="F1831" s="87">
        <v>89.460199999999986</v>
      </c>
      <c r="G1831" s="87"/>
      <c r="H1831" s="47"/>
      <c r="I1831" s="120">
        <v>0</v>
      </c>
      <c r="J1831" s="120">
        <v>0</v>
      </c>
    </row>
    <row r="1832" spans="1:10" ht="15" customHeight="1">
      <c r="A1832" s="46" t="s">
        <v>1076</v>
      </c>
      <c r="B1832" s="46" t="s">
        <v>1077</v>
      </c>
      <c r="C1832" s="47">
        <v>2.5554000000000001</v>
      </c>
      <c r="D1832" s="87" t="s">
        <v>3977</v>
      </c>
      <c r="E1832" s="87" t="s">
        <v>3977</v>
      </c>
      <c r="F1832" s="87">
        <v>202.41500000000002</v>
      </c>
      <c r="G1832" s="87"/>
      <c r="H1832" s="47"/>
      <c r="I1832" s="120">
        <v>0</v>
      </c>
      <c r="J1832" s="120">
        <v>0</v>
      </c>
    </row>
    <row r="1833" spans="1:10" ht="15" customHeight="1">
      <c r="A1833" s="46" t="s">
        <v>35952</v>
      </c>
      <c r="B1833" s="46" t="s">
        <v>35953</v>
      </c>
      <c r="C1833" s="47">
        <v>14.5176</v>
      </c>
      <c r="D1833" s="87" t="s">
        <v>3977</v>
      </c>
      <c r="E1833" s="87" t="s">
        <v>3977</v>
      </c>
      <c r="F1833" s="87">
        <v>202.41500000000002</v>
      </c>
      <c r="G1833" s="87"/>
      <c r="H1833" s="47"/>
      <c r="I1833" s="120">
        <v>18</v>
      </c>
      <c r="J1833" s="120">
        <v>0</v>
      </c>
    </row>
    <row r="1834" spans="1:10" ht="15" customHeight="1">
      <c r="A1834" s="46" t="s">
        <v>1073</v>
      </c>
      <c r="B1834" s="46" t="s">
        <v>1074</v>
      </c>
      <c r="C1834" s="47">
        <v>152.11500000000001</v>
      </c>
      <c r="D1834" s="87" t="s">
        <v>3979</v>
      </c>
      <c r="E1834" s="87" t="s">
        <v>3979</v>
      </c>
      <c r="F1834" s="87">
        <v>202.41500000000002</v>
      </c>
      <c r="G1834" s="87"/>
      <c r="H1834" s="47"/>
      <c r="I1834" s="120">
        <v>3</v>
      </c>
      <c r="J1834" s="120">
        <v>0</v>
      </c>
    </row>
    <row r="1835" spans="1:10" ht="15" customHeight="1">
      <c r="A1835" s="46" t="s">
        <v>1070</v>
      </c>
      <c r="B1835" s="46" t="s">
        <v>1071</v>
      </c>
      <c r="C1835" s="47">
        <v>90.327799999999996</v>
      </c>
      <c r="D1835" s="87" t="s">
        <v>3979</v>
      </c>
      <c r="E1835" s="87" t="s">
        <v>3979</v>
      </c>
      <c r="F1835" s="87">
        <v>202.41500000000002</v>
      </c>
      <c r="G1835" s="87"/>
      <c r="H1835" s="47"/>
      <c r="I1835" s="120">
        <v>2</v>
      </c>
      <c r="J1835" s="120">
        <v>0</v>
      </c>
    </row>
    <row r="1836" spans="1:10" ht="15" customHeight="1">
      <c r="A1836" s="46" t="s">
        <v>1133</v>
      </c>
      <c r="B1836" s="46" t="s">
        <v>1134</v>
      </c>
      <c r="C1836" s="47">
        <v>100.19540000000001</v>
      </c>
      <c r="D1836" s="87" t="s">
        <v>3981</v>
      </c>
      <c r="E1836" s="87" t="s">
        <v>3981</v>
      </c>
      <c r="F1836" s="87">
        <v>900.69200000000012</v>
      </c>
      <c r="G1836" s="87"/>
      <c r="H1836" s="47"/>
      <c r="I1836" s="120">
        <v>10</v>
      </c>
      <c r="J1836" s="120">
        <v>0</v>
      </c>
    </row>
    <row r="1837" spans="1:10" ht="15" customHeight="1">
      <c r="A1837" s="46" t="s">
        <v>1130</v>
      </c>
      <c r="B1837" s="46" t="s">
        <v>1131</v>
      </c>
      <c r="C1837" s="47">
        <v>245.24879999999999</v>
      </c>
      <c r="D1837" s="87" t="s">
        <v>3984</v>
      </c>
      <c r="E1837" s="87" t="s">
        <v>3984</v>
      </c>
      <c r="F1837" s="87">
        <v>1220.6896000000002</v>
      </c>
      <c r="G1837" s="87"/>
      <c r="H1837" s="47"/>
      <c r="I1837" s="120">
        <v>18</v>
      </c>
      <c r="J1837" s="120">
        <v>0</v>
      </c>
    </row>
    <row r="1838" spans="1:10" ht="15" customHeight="1">
      <c r="A1838" s="46" t="s">
        <v>1127</v>
      </c>
      <c r="B1838" s="46" t="s">
        <v>1128</v>
      </c>
      <c r="C1838" s="47">
        <v>284.5532</v>
      </c>
      <c r="D1838" s="87" t="s">
        <v>3987</v>
      </c>
      <c r="E1838" s="87" t="s">
        <v>3987</v>
      </c>
      <c r="F1838" s="87">
        <v>503.99119999999994</v>
      </c>
      <c r="G1838" s="87"/>
      <c r="H1838" s="47"/>
      <c r="I1838" s="120">
        <v>0</v>
      </c>
      <c r="J1838" s="120">
        <v>0</v>
      </c>
    </row>
    <row r="1839" spans="1:10" ht="15" customHeight="1">
      <c r="A1839" s="46" t="s">
        <v>1121</v>
      </c>
      <c r="B1839" s="46" t="s">
        <v>1122</v>
      </c>
      <c r="C1839" s="47">
        <v>228.27359999999999</v>
      </c>
      <c r="D1839" s="87" t="s">
        <v>3990</v>
      </c>
      <c r="E1839" s="87" t="s">
        <v>3990</v>
      </c>
      <c r="F1839" s="87">
        <v>987.38499999999999</v>
      </c>
      <c r="G1839" s="87"/>
      <c r="H1839" s="47"/>
      <c r="I1839" s="120">
        <v>0</v>
      </c>
      <c r="J1839" s="120">
        <v>0</v>
      </c>
    </row>
    <row r="1840" spans="1:10" ht="15" customHeight="1">
      <c r="A1840" s="46" t="s">
        <v>1119</v>
      </c>
      <c r="B1840" s="46" t="s">
        <v>1120</v>
      </c>
      <c r="C1840" s="47">
        <v>29.425999999999998</v>
      </c>
      <c r="D1840" s="87" t="s">
        <v>3993</v>
      </c>
      <c r="E1840" s="87" t="s">
        <v>3993</v>
      </c>
      <c r="F1840" s="87">
        <v>45.926999999999992</v>
      </c>
      <c r="G1840" s="87"/>
      <c r="H1840" s="47"/>
      <c r="I1840" s="120">
        <v>0</v>
      </c>
      <c r="J1840" s="120">
        <v>0</v>
      </c>
    </row>
    <row r="1841" spans="1:10" ht="15" customHeight="1">
      <c r="A1841" s="46" t="s">
        <v>1116</v>
      </c>
      <c r="B1841" s="46" t="s">
        <v>1117</v>
      </c>
      <c r="C1841" s="47">
        <v>916.91520000000003</v>
      </c>
      <c r="D1841" s="87" t="s">
        <v>3996</v>
      </c>
      <c r="E1841" s="87" t="s">
        <v>3993</v>
      </c>
      <c r="F1841" s="87">
        <v>45.36</v>
      </c>
      <c r="G1841" s="87"/>
      <c r="H1841" s="47"/>
      <c r="I1841" s="120">
        <v>0</v>
      </c>
      <c r="J1841" s="120">
        <v>0</v>
      </c>
    </row>
    <row r="1842" spans="1:10" ht="15" customHeight="1">
      <c r="A1842" s="46" t="s">
        <v>4801</v>
      </c>
      <c r="B1842" s="46" t="s">
        <v>4802</v>
      </c>
      <c r="C1842" s="47">
        <v>239.31200000000001</v>
      </c>
      <c r="D1842" s="87" t="s">
        <v>3999</v>
      </c>
      <c r="E1842" s="87" t="s">
        <v>3993</v>
      </c>
      <c r="F1842" s="87">
        <v>43.091999999999999</v>
      </c>
      <c r="G1842" s="87"/>
      <c r="H1842" s="47"/>
      <c r="I1842" s="120">
        <v>0</v>
      </c>
      <c r="J1842" s="120">
        <v>0</v>
      </c>
    </row>
    <row r="1843" spans="1:10" ht="15" customHeight="1">
      <c r="A1843" s="46" t="s">
        <v>1113</v>
      </c>
      <c r="B1843" s="46" t="s">
        <v>1114</v>
      </c>
      <c r="C1843" s="47">
        <v>70.516400000000004</v>
      </c>
      <c r="D1843" s="87" t="s">
        <v>4002</v>
      </c>
      <c r="E1843" s="87" t="s">
        <v>3993</v>
      </c>
      <c r="F1843" s="87">
        <v>43.091999999999999</v>
      </c>
      <c r="G1843" s="87"/>
      <c r="H1843" s="47"/>
      <c r="I1843" s="120">
        <v>0</v>
      </c>
      <c r="J1843" s="120">
        <v>0</v>
      </c>
    </row>
    <row r="1844" spans="1:10" ht="15" customHeight="1">
      <c r="A1844" s="46" t="s">
        <v>1110</v>
      </c>
      <c r="B1844" s="46" t="s">
        <v>1111</v>
      </c>
      <c r="C1844" s="47">
        <v>115.9838</v>
      </c>
      <c r="D1844" s="87" t="s">
        <v>4005</v>
      </c>
      <c r="E1844" s="87" t="s">
        <v>3993</v>
      </c>
      <c r="F1844" s="87">
        <v>34.904519999999998</v>
      </c>
      <c r="G1844" s="87"/>
      <c r="H1844" s="47"/>
      <c r="I1844" s="120">
        <v>0</v>
      </c>
      <c r="J1844" s="120">
        <v>0</v>
      </c>
    </row>
    <row r="1845" spans="1:10" ht="15" customHeight="1">
      <c r="A1845" s="46" t="s">
        <v>1107</v>
      </c>
      <c r="B1845" s="46" t="s">
        <v>1108</v>
      </c>
      <c r="C1845" s="47">
        <v>67.697599999999994</v>
      </c>
      <c r="D1845" s="87" t="s">
        <v>3731</v>
      </c>
      <c r="E1845" s="87" t="s">
        <v>3731</v>
      </c>
      <c r="F1845" s="87">
        <v>11.461724818369362</v>
      </c>
      <c r="G1845" s="87"/>
      <c r="H1845" s="47"/>
      <c r="I1845" s="120">
        <v>0</v>
      </c>
      <c r="J1845" s="120">
        <v>0</v>
      </c>
    </row>
    <row r="1846" spans="1:10" ht="15" customHeight="1">
      <c r="A1846" s="46" t="s">
        <v>1104</v>
      </c>
      <c r="B1846" s="46" t="s">
        <v>1105</v>
      </c>
      <c r="C1846" s="47">
        <v>76.6648</v>
      </c>
      <c r="D1846" s="87" t="s">
        <v>3728</v>
      </c>
      <c r="E1846" s="87" t="s">
        <v>3728</v>
      </c>
      <c r="F1846" s="87">
        <v>8.1658000000000008</v>
      </c>
      <c r="G1846" s="87"/>
      <c r="H1846" s="47"/>
      <c r="I1846" s="120">
        <v>2</v>
      </c>
      <c r="J1846" s="120">
        <v>0</v>
      </c>
    </row>
    <row r="1847" spans="1:10" ht="15" customHeight="1">
      <c r="A1847" s="46" t="s">
        <v>1100</v>
      </c>
      <c r="B1847" s="46" t="s">
        <v>1101</v>
      </c>
      <c r="C1847" s="47">
        <v>149.61940000000001</v>
      </c>
      <c r="D1847" s="87" t="s">
        <v>3716</v>
      </c>
      <c r="E1847" s="87" t="s">
        <v>3716</v>
      </c>
      <c r="F1847" s="87">
        <v>11.2836</v>
      </c>
      <c r="G1847" s="87"/>
      <c r="H1847" s="47"/>
      <c r="I1847" s="120">
        <v>0</v>
      </c>
      <c r="J1847" s="120">
        <v>0</v>
      </c>
    </row>
    <row r="1848" spans="1:10" ht="15" customHeight="1">
      <c r="A1848" s="46" t="s">
        <v>1097</v>
      </c>
      <c r="B1848" s="46" t="s">
        <v>1098</v>
      </c>
      <c r="C1848" s="47">
        <v>46.472799999999999</v>
      </c>
      <c r="D1848" s="87" t="s">
        <v>3713</v>
      </c>
      <c r="E1848" s="87" t="s">
        <v>3713</v>
      </c>
      <c r="F1848" s="87">
        <v>6.9328000000000003</v>
      </c>
      <c r="G1848" s="87"/>
      <c r="H1848" s="47"/>
      <c r="I1848" s="120">
        <v>0</v>
      </c>
      <c r="J1848" s="120">
        <v>0</v>
      </c>
    </row>
    <row r="1849" spans="1:10" ht="15" customHeight="1">
      <c r="A1849" s="46" t="s">
        <v>1094</v>
      </c>
      <c r="B1849" s="46" t="s">
        <v>1095</v>
      </c>
      <c r="C1849" s="47">
        <v>990.58979999999997</v>
      </c>
      <c r="D1849" s="87" t="s">
        <v>4046</v>
      </c>
      <c r="E1849" s="87" t="s">
        <v>4046</v>
      </c>
      <c r="F1849" s="87">
        <v>2145.2892299999999</v>
      </c>
      <c r="G1849" s="87"/>
      <c r="H1849" s="47"/>
      <c r="I1849" s="120">
        <v>0</v>
      </c>
      <c r="J1849" s="120">
        <v>0</v>
      </c>
    </row>
    <row r="1850" spans="1:10" ht="15" customHeight="1">
      <c r="A1850" s="46" t="s">
        <v>4798</v>
      </c>
      <c r="B1850" s="46" t="s">
        <v>4799</v>
      </c>
      <c r="C1850" s="47">
        <v>161.09819999999999</v>
      </c>
      <c r="D1850" s="87" t="s">
        <v>20562</v>
      </c>
      <c r="E1850" s="87" t="s">
        <v>20562</v>
      </c>
      <c r="F1850" s="87">
        <v>4.2524999999999995</v>
      </c>
      <c r="G1850" s="87"/>
      <c r="H1850" s="47"/>
      <c r="I1850" s="120">
        <v>0</v>
      </c>
      <c r="J1850" s="120">
        <v>0</v>
      </c>
    </row>
    <row r="1851" spans="1:10" ht="15" customHeight="1">
      <c r="A1851" s="46" t="s">
        <v>4795</v>
      </c>
      <c r="B1851" s="46" t="s">
        <v>4796</v>
      </c>
      <c r="C1851" s="47">
        <v>146.11060000000001</v>
      </c>
      <c r="D1851" s="87" t="s">
        <v>4049</v>
      </c>
      <c r="E1851" s="87" t="s">
        <v>20562</v>
      </c>
      <c r="F1851" s="87">
        <v>255.43349999999992</v>
      </c>
      <c r="G1851" s="87"/>
      <c r="H1851" s="47"/>
      <c r="I1851" s="120">
        <v>0</v>
      </c>
      <c r="J1851" s="120">
        <v>0</v>
      </c>
    </row>
    <row r="1852" spans="1:10" ht="15" customHeight="1">
      <c r="A1852" s="46" t="s">
        <v>13694</v>
      </c>
      <c r="B1852" s="46" t="s">
        <v>13695</v>
      </c>
      <c r="C1852" s="47">
        <v>26.82</v>
      </c>
      <c r="D1852" s="87" t="s">
        <v>4051</v>
      </c>
      <c r="E1852" s="87" t="s">
        <v>20562</v>
      </c>
      <c r="F1852" s="87">
        <v>227.05199999999996</v>
      </c>
      <c r="G1852" s="87"/>
      <c r="H1852" s="47"/>
      <c r="I1852" s="120">
        <v>31</v>
      </c>
      <c r="J1852" s="120">
        <v>0</v>
      </c>
    </row>
    <row r="1853" spans="1:10" ht="15" customHeight="1">
      <c r="A1853" s="46" t="s">
        <v>13692</v>
      </c>
      <c r="B1853" s="46" t="s">
        <v>13693</v>
      </c>
      <c r="C1853" s="47">
        <v>25.0488</v>
      </c>
      <c r="D1853" s="87" t="s">
        <v>4054</v>
      </c>
      <c r="E1853" s="87" t="s">
        <v>20562</v>
      </c>
      <c r="F1853" s="87">
        <v>210.02309999999994</v>
      </c>
      <c r="G1853" s="87"/>
      <c r="H1853" s="47"/>
      <c r="I1853" s="120">
        <v>2</v>
      </c>
      <c r="J1853" s="120">
        <v>0</v>
      </c>
    </row>
    <row r="1854" spans="1:10" ht="15" customHeight="1">
      <c r="A1854" s="46" t="s">
        <v>13690</v>
      </c>
      <c r="B1854" s="46" t="s">
        <v>13691</v>
      </c>
      <c r="C1854" s="47">
        <v>30.058599999999998</v>
      </c>
      <c r="D1854" s="87" t="s">
        <v>4057</v>
      </c>
      <c r="E1854" s="87" t="s">
        <v>20562</v>
      </c>
      <c r="F1854" s="87">
        <v>238.40459999999996</v>
      </c>
      <c r="G1854" s="87"/>
      <c r="H1854" s="47"/>
      <c r="I1854" s="120">
        <v>0</v>
      </c>
      <c r="J1854" s="120">
        <v>0</v>
      </c>
    </row>
    <row r="1855" spans="1:10" ht="15" customHeight="1">
      <c r="A1855" s="46" t="s">
        <v>13688</v>
      </c>
      <c r="B1855" s="46" t="s">
        <v>13689</v>
      </c>
      <c r="C1855" s="47">
        <v>13.663</v>
      </c>
      <c r="D1855" s="87" t="s">
        <v>4059</v>
      </c>
      <c r="E1855" s="87" t="s">
        <v>4059</v>
      </c>
      <c r="F1855" s="87">
        <v>48.457999999999998</v>
      </c>
      <c r="G1855" s="87"/>
      <c r="H1855" s="47"/>
      <c r="I1855" s="120">
        <v>105</v>
      </c>
      <c r="J1855" s="120">
        <v>0</v>
      </c>
    </row>
    <row r="1856" spans="1:10" ht="15" customHeight="1">
      <c r="A1856" s="46" t="s">
        <v>13686</v>
      </c>
      <c r="B1856" s="46" t="s">
        <v>13687</v>
      </c>
      <c r="C1856" s="47">
        <v>15.402799999999999</v>
      </c>
      <c r="D1856" s="87" t="s">
        <v>4060</v>
      </c>
      <c r="E1856" s="87" t="s">
        <v>4060</v>
      </c>
      <c r="F1856" s="87">
        <v>85.570999999999998</v>
      </c>
      <c r="G1856" s="87"/>
      <c r="H1856" s="47"/>
      <c r="I1856" s="120">
        <v>13</v>
      </c>
      <c r="J1856" s="120">
        <v>0</v>
      </c>
    </row>
    <row r="1857" spans="1:10" ht="15" customHeight="1">
      <c r="A1857" s="46" t="s">
        <v>13684</v>
      </c>
      <c r="B1857" s="46" t="s">
        <v>13685</v>
      </c>
      <c r="C1857" s="47">
        <v>13.663</v>
      </c>
      <c r="D1857" s="87" t="s">
        <v>4061</v>
      </c>
      <c r="E1857" s="87" t="s">
        <v>4060</v>
      </c>
      <c r="F1857" s="87">
        <v>83.003870000000006</v>
      </c>
      <c r="G1857" s="87"/>
      <c r="H1857" s="47"/>
      <c r="I1857" s="120">
        <v>97</v>
      </c>
      <c r="J1857" s="120">
        <v>0</v>
      </c>
    </row>
    <row r="1858" spans="1:10" ht="15" customHeight="1">
      <c r="A1858" s="46" t="s">
        <v>13682</v>
      </c>
      <c r="B1858" s="46" t="s">
        <v>13683</v>
      </c>
      <c r="C1858" s="47">
        <v>14.8774</v>
      </c>
      <c r="D1858" s="87" t="s">
        <v>4064</v>
      </c>
      <c r="E1858" s="87" t="s">
        <v>4060</v>
      </c>
      <c r="F1858" s="87">
        <v>81.292450000000002</v>
      </c>
      <c r="G1858" s="87"/>
      <c r="H1858" s="47"/>
      <c r="I1858" s="120">
        <v>10</v>
      </c>
      <c r="J1858" s="120">
        <v>0</v>
      </c>
    </row>
    <row r="1859" spans="1:10" ht="15" customHeight="1">
      <c r="A1859" s="46" t="s">
        <v>13680</v>
      </c>
      <c r="B1859" s="46" t="s">
        <v>13681</v>
      </c>
      <c r="C1859" s="47">
        <v>12.5168</v>
      </c>
      <c r="D1859" s="87" t="s">
        <v>4067</v>
      </c>
      <c r="E1859" s="87" t="s">
        <v>4060</v>
      </c>
      <c r="F1859" s="87">
        <v>79.581030000000013</v>
      </c>
      <c r="G1859" s="87"/>
      <c r="H1859" s="47"/>
      <c r="I1859" s="120">
        <v>5</v>
      </c>
      <c r="J1859" s="120">
        <v>0</v>
      </c>
    </row>
    <row r="1860" spans="1:10" ht="15" customHeight="1">
      <c r="A1860" s="46" t="s">
        <v>13678</v>
      </c>
      <c r="B1860" s="46" t="s">
        <v>13679</v>
      </c>
      <c r="C1860" s="47">
        <v>12.5168</v>
      </c>
      <c r="D1860" s="87" t="s">
        <v>3945</v>
      </c>
      <c r="E1860" s="87" t="s">
        <v>3945</v>
      </c>
      <c r="F1860" s="87">
        <v>12.212</v>
      </c>
      <c r="G1860" s="87"/>
      <c r="H1860" s="47"/>
      <c r="I1860" s="120">
        <v>0</v>
      </c>
      <c r="J1860" s="120">
        <v>0</v>
      </c>
    </row>
    <row r="1861" spans="1:10" ht="15" customHeight="1">
      <c r="A1861" s="46" t="s">
        <v>1091</v>
      </c>
      <c r="B1861" s="46" t="s">
        <v>1092</v>
      </c>
      <c r="C1861" s="47">
        <v>127.77460000000001</v>
      </c>
      <c r="D1861" s="87" t="s">
        <v>35598</v>
      </c>
      <c r="E1861" s="87" t="s">
        <v>3945</v>
      </c>
      <c r="F1861" s="87">
        <v>11.601399999999998</v>
      </c>
      <c r="G1861" s="87"/>
      <c r="H1861" s="47"/>
      <c r="I1861" s="120">
        <v>0</v>
      </c>
      <c r="J1861" s="120">
        <v>0</v>
      </c>
    </row>
    <row r="1862" spans="1:10" ht="15" customHeight="1">
      <c r="A1862" s="46" t="s">
        <v>4995</v>
      </c>
      <c r="B1862" s="46" t="s">
        <v>4996</v>
      </c>
      <c r="C1862" s="47">
        <v>134.7714</v>
      </c>
      <c r="D1862" s="87" t="s">
        <v>3710</v>
      </c>
      <c r="E1862" s="87" t="s">
        <v>3710</v>
      </c>
      <c r="F1862" s="87">
        <v>11.4618</v>
      </c>
      <c r="G1862" s="87"/>
      <c r="H1862" s="47"/>
      <c r="I1862" s="120">
        <v>1</v>
      </c>
      <c r="J1862" s="120">
        <v>0</v>
      </c>
    </row>
    <row r="1863" spans="1:10" ht="15" customHeight="1">
      <c r="A1863" s="46" t="s">
        <v>4984</v>
      </c>
      <c r="B1863" s="46" t="s">
        <v>4976</v>
      </c>
      <c r="C1863" s="47">
        <v>41.825600000000001</v>
      </c>
      <c r="D1863" s="87" t="s">
        <v>3707</v>
      </c>
      <c r="E1863" s="87" t="s">
        <v>3707</v>
      </c>
      <c r="F1863" s="87">
        <v>8.0303999999999984</v>
      </c>
      <c r="G1863" s="87"/>
      <c r="H1863" s="47"/>
      <c r="I1863" s="120">
        <v>8</v>
      </c>
      <c r="J1863" s="120">
        <v>0</v>
      </c>
    </row>
    <row r="1864" spans="1:10" ht="15" customHeight="1">
      <c r="A1864" s="46" t="s">
        <v>4975</v>
      </c>
      <c r="B1864" s="46" t="s">
        <v>4976</v>
      </c>
      <c r="C1864" s="47">
        <v>41.825600000000001</v>
      </c>
      <c r="D1864" s="87" t="s">
        <v>3695</v>
      </c>
      <c r="E1864" s="87" t="s">
        <v>3695</v>
      </c>
      <c r="F1864" s="87">
        <v>11.2836</v>
      </c>
      <c r="G1864" s="87"/>
      <c r="H1864" s="47"/>
      <c r="I1864" s="120">
        <v>0</v>
      </c>
      <c r="J1864" s="120">
        <v>0</v>
      </c>
    </row>
    <row r="1865" spans="1:10" ht="15" customHeight="1">
      <c r="A1865" s="46" t="s">
        <v>5033</v>
      </c>
      <c r="B1865" s="46" t="s">
        <v>5034</v>
      </c>
      <c r="C1865" s="47">
        <v>76.331599999999995</v>
      </c>
      <c r="D1865" s="87" t="s">
        <v>3693</v>
      </c>
      <c r="E1865" s="87" t="s">
        <v>3693</v>
      </c>
      <c r="F1865" s="87">
        <v>6.9328000000000003</v>
      </c>
      <c r="G1865" s="87"/>
      <c r="H1865" s="47"/>
      <c r="I1865" s="120">
        <v>1</v>
      </c>
      <c r="J1865" s="120">
        <v>0</v>
      </c>
    </row>
    <row r="1866" spans="1:10" ht="15" customHeight="1">
      <c r="A1866" s="46" t="s">
        <v>5027</v>
      </c>
      <c r="B1866" s="46" t="s">
        <v>5028</v>
      </c>
      <c r="C1866" s="47">
        <v>195.74359999999999</v>
      </c>
      <c r="D1866" s="87" t="s">
        <v>4082</v>
      </c>
      <c r="E1866" s="87" t="s">
        <v>4082</v>
      </c>
      <c r="F1866" s="87">
        <v>33.7742</v>
      </c>
      <c r="G1866" s="87"/>
      <c r="H1866" s="47"/>
      <c r="I1866" s="120">
        <v>0</v>
      </c>
      <c r="J1866" s="120">
        <v>0</v>
      </c>
    </row>
    <row r="1867" spans="1:10" ht="15" customHeight="1">
      <c r="A1867" s="46" t="s">
        <v>5024</v>
      </c>
      <c r="B1867" s="46" t="s">
        <v>5025</v>
      </c>
      <c r="C1867" s="47">
        <v>70.476200000000006</v>
      </c>
      <c r="D1867" s="87" t="s">
        <v>4085</v>
      </c>
      <c r="E1867" s="87" t="s">
        <v>4085</v>
      </c>
      <c r="F1867" s="87">
        <v>38.603249999999996</v>
      </c>
      <c r="G1867" s="87"/>
      <c r="H1867" s="47"/>
      <c r="I1867" s="120">
        <v>2</v>
      </c>
      <c r="J1867" s="120">
        <v>0</v>
      </c>
    </row>
    <row r="1868" spans="1:10" ht="15" customHeight="1">
      <c r="A1868" s="46" t="s">
        <v>5021</v>
      </c>
      <c r="B1868" s="46" t="s">
        <v>5022</v>
      </c>
      <c r="C1868" s="47">
        <v>41.105200000000004</v>
      </c>
      <c r="D1868" s="87" t="s">
        <v>4087</v>
      </c>
      <c r="E1868" s="87" t="s">
        <v>4085</v>
      </c>
      <c r="F1868" s="87">
        <v>34.742925</v>
      </c>
      <c r="G1868" s="87"/>
      <c r="H1868" s="47"/>
      <c r="I1868" s="120">
        <v>0</v>
      </c>
      <c r="J1868" s="120">
        <v>0</v>
      </c>
    </row>
    <row r="1869" spans="1:10" ht="15" customHeight="1">
      <c r="A1869" s="46" t="s">
        <v>5018</v>
      </c>
      <c r="B1869" s="46" t="s">
        <v>5019</v>
      </c>
      <c r="C1869" s="47">
        <v>146.80779999999999</v>
      </c>
      <c r="D1869" s="87" t="s">
        <v>4090</v>
      </c>
      <c r="E1869" s="87" t="s">
        <v>4085</v>
      </c>
      <c r="F1869" s="87">
        <v>32.914349999999999</v>
      </c>
      <c r="G1869" s="87"/>
      <c r="H1869" s="47"/>
      <c r="I1869" s="120">
        <v>0</v>
      </c>
      <c r="J1869" s="120">
        <v>0</v>
      </c>
    </row>
    <row r="1870" spans="1:10" ht="15" customHeight="1">
      <c r="A1870" s="46" t="s">
        <v>5015</v>
      </c>
      <c r="B1870" s="46" t="s">
        <v>5016</v>
      </c>
      <c r="C1870" s="47">
        <v>99.823599999999999</v>
      </c>
      <c r="D1870" s="87" t="s">
        <v>4093</v>
      </c>
      <c r="E1870" s="87" t="s">
        <v>4085</v>
      </c>
      <c r="F1870" s="87">
        <v>36.571499999999993</v>
      </c>
      <c r="G1870" s="87"/>
      <c r="H1870" s="47"/>
      <c r="I1870" s="120">
        <v>0</v>
      </c>
      <c r="J1870" s="120">
        <v>0</v>
      </c>
    </row>
    <row r="1871" spans="1:10" ht="15" customHeight="1">
      <c r="A1871" s="46" t="s">
        <v>5012</v>
      </c>
      <c r="B1871" s="46" t="s">
        <v>5013</v>
      </c>
      <c r="C1871" s="47">
        <v>55.581600000000002</v>
      </c>
      <c r="D1871" s="87" t="s">
        <v>4096</v>
      </c>
      <c r="E1871" s="87" t="s">
        <v>4096</v>
      </c>
      <c r="F1871" s="87">
        <v>82.293750000000003</v>
      </c>
      <c r="G1871" s="87"/>
      <c r="H1871" s="47"/>
      <c r="I1871" s="120">
        <v>2</v>
      </c>
      <c r="J1871" s="120">
        <v>0</v>
      </c>
    </row>
    <row r="1872" spans="1:10" ht="15" customHeight="1">
      <c r="A1872" s="46" t="s">
        <v>1464</v>
      </c>
      <c r="B1872" s="46" t="s">
        <v>1496</v>
      </c>
      <c r="C1872" s="47">
        <v>102.51900000000001</v>
      </c>
      <c r="D1872" s="87" t="s">
        <v>4099</v>
      </c>
      <c r="E1872" s="87" t="s">
        <v>4096</v>
      </c>
      <c r="F1872" s="87">
        <v>74.064374999999998</v>
      </c>
      <c r="G1872" s="87"/>
      <c r="H1872" s="47"/>
      <c r="I1872" s="120">
        <v>0</v>
      </c>
      <c r="J1872" s="120">
        <v>0</v>
      </c>
    </row>
    <row r="1873" spans="1:10" ht="15" customHeight="1">
      <c r="A1873" s="46" t="s">
        <v>1458</v>
      </c>
      <c r="B1873" s="46" t="s">
        <v>1459</v>
      </c>
      <c r="C1873" s="47">
        <v>125.2444</v>
      </c>
      <c r="D1873" s="87" t="s">
        <v>4102</v>
      </c>
      <c r="E1873" s="87" t="s">
        <v>4096</v>
      </c>
      <c r="F1873" s="87">
        <v>70.166250000000005</v>
      </c>
      <c r="G1873" s="87"/>
      <c r="H1873" s="47"/>
      <c r="I1873" s="120">
        <v>0</v>
      </c>
      <c r="J1873" s="120">
        <v>0</v>
      </c>
    </row>
    <row r="1874" spans="1:10" ht="15" customHeight="1">
      <c r="A1874" s="46" t="s">
        <v>1455</v>
      </c>
      <c r="B1874" s="46" t="s">
        <v>1456</v>
      </c>
      <c r="C1874" s="47">
        <v>116.2984</v>
      </c>
      <c r="D1874" s="87" t="s">
        <v>4105</v>
      </c>
      <c r="E1874" s="87" t="s">
        <v>4096</v>
      </c>
      <c r="F1874" s="87">
        <v>77.962499999999991</v>
      </c>
      <c r="G1874" s="87"/>
      <c r="H1874" s="47"/>
      <c r="I1874" s="120">
        <v>0</v>
      </c>
      <c r="J1874" s="120">
        <v>0</v>
      </c>
    </row>
    <row r="1875" spans="1:10" ht="15" customHeight="1">
      <c r="A1875" s="46" t="s">
        <v>1461</v>
      </c>
      <c r="B1875" s="46" t="s">
        <v>1462</v>
      </c>
      <c r="C1875" s="47">
        <v>43.847200000000001</v>
      </c>
      <c r="D1875" s="87" t="s">
        <v>4108</v>
      </c>
      <c r="E1875" s="87" t="s">
        <v>4108</v>
      </c>
      <c r="F1875" s="87">
        <v>49.076999999999991</v>
      </c>
      <c r="G1875" s="87"/>
      <c r="H1875" s="47"/>
      <c r="I1875" s="120">
        <v>0</v>
      </c>
      <c r="J1875" s="120">
        <v>0</v>
      </c>
    </row>
    <row r="1876" spans="1:10" ht="15" customHeight="1">
      <c r="A1876" s="46" t="s">
        <v>13885</v>
      </c>
      <c r="B1876" s="46" t="s">
        <v>13886</v>
      </c>
      <c r="C1876" s="47">
        <v>52.397799999999997</v>
      </c>
      <c r="D1876" s="87" t="s">
        <v>4111</v>
      </c>
      <c r="E1876" s="87" t="s">
        <v>4108</v>
      </c>
      <c r="F1876" s="87">
        <v>44.169299999999993</v>
      </c>
      <c r="G1876" s="87"/>
      <c r="H1876" s="47"/>
      <c r="I1876" s="120">
        <v>6</v>
      </c>
      <c r="J1876" s="120">
        <v>0</v>
      </c>
    </row>
    <row r="1877" spans="1:10" ht="15" customHeight="1">
      <c r="A1877" s="46" t="s">
        <v>13883</v>
      </c>
      <c r="B1877" s="46" t="s">
        <v>13884</v>
      </c>
      <c r="C1877" s="47">
        <v>63.254600000000003</v>
      </c>
      <c r="D1877" s="87" t="s">
        <v>4114</v>
      </c>
      <c r="E1877" s="87" t="s">
        <v>4108</v>
      </c>
      <c r="F1877" s="87">
        <v>41.8446</v>
      </c>
      <c r="G1877" s="87"/>
      <c r="H1877" s="47"/>
      <c r="I1877" s="120">
        <v>18</v>
      </c>
      <c r="J1877" s="120">
        <v>0</v>
      </c>
    </row>
    <row r="1878" spans="1:10" ht="15" customHeight="1">
      <c r="A1878" s="46" t="s">
        <v>13782</v>
      </c>
      <c r="B1878" s="46" t="s">
        <v>13783</v>
      </c>
      <c r="C1878" s="47">
        <v>39.167400000000001</v>
      </c>
      <c r="D1878" s="87" t="s">
        <v>4117</v>
      </c>
      <c r="E1878" s="87" t="s">
        <v>4108</v>
      </c>
      <c r="F1878" s="87">
        <v>46.493999999999993</v>
      </c>
      <c r="G1878" s="87"/>
      <c r="H1878" s="47"/>
      <c r="I1878" s="120">
        <v>0</v>
      </c>
      <c r="J1878" s="120">
        <v>0</v>
      </c>
    </row>
    <row r="1879" spans="1:10" ht="15" customHeight="1">
      <c r="A1879" s="46" t="s">
        <v>13780</v>
      </c>
      <c r="B1879" s="46" t="s">
        <v>13781</v>
      </c>
      <c r="C1879" s="47">
        <v>44.495800000000003</v>
      </c>
      <c r="D1879" s="87" t="s">
        <v>4120</v>
      </c>
      <c r="E1879" s="87" t="s">
        <v>4120</v>
      </c>
      <c r="F1879" s="87">
        <v>49.076999999999991</v>
      </c>
      <c r="G1879" s="87"/>
      <c r="H1879" s="47"/>
      <c r="I1879" s="120">
        <v>13</v>
      </c>
      <c r="J1879" s="120">
        <v>0</v>
      </c>
    </row>
    <row r="1880" spans="1:10" ht="15" customHeight="1">
      <c r="A1880" s="46" t="s">
        <v>13779</v>
      </c>
      <c r="B1880" s="46" t="s">
        <v>32135</v>
      </c>
      <c r="C1880" s="47">
        <v>44.495800000000003</v>
      </c>
      <c r="D1880" s="87" t="s">
        <v>4121</v>
      </c>
      <c r="E1880" s="87" t="s">
        <v>4120</v>
      </c>
      <c r="F1880" s="87">
        <v>44.169299999999993</v>
      </c>
      <c r="G1880" s="87"/>
      <c r="H1880" s="47"/>
      <c r="I1880" s="120">
        <v>16</v>
      </c>
      <c r="J1880" s="120">
        <v>0</v>
      </c>
    </row>
    <row r="1881" spans="1:10" ht="15" customHeight="1">
      <c r="A1881" s="46" t="s">
        <v>4828</v>
      </c>
      <c r="B1881" s="46" t="s">
        <v>4829</v>
      </c>
      <c r="C1881" s="47">
        <v>109.583</v>
      </c>
      <c r="D1881" s="87" t="s">
        <v>4124</v>
      </c>
      <c r="E1881" s="87" t="s">
        <v>4120</v>
      </c>
      <c r="F1881" s="87">
        <v>41.8446</v>
      </c>
      <c r="G1881" s="87"/>
      <c r="H1881" s="47"/>
      <c r="I1881" s="120">
        <v>0</v>
      </c>
      <c r="J1881" s="120">
        <v>0</v>
      </c>
    </row>
    <row r="1882" spans="1:10" ht="15" customHeight="1">
      <c r="A1882" s="46" t="s">
        <v>13881</v>
      </c>
      <c r="B1882" s="46" t="s">
        <v>13882</v>
      </c>
      <c r="C1882" s="47">
        <v>69.225999999999999</v>
      </c>
      <c r="D1882" s="87" t="s">
        <v>4125</v>
      </c>
      <c r="E1882" s="87" t="s">
        <v>4120</v>
      </c>
      <c r="F1882" s="87">
        <v>46.493999999999993</v>
      </c>
      <c r="G1882" s="87"/>
      <c r="H1882" s="47"/>
      <c r="I1882" s="120">
        <v>10</v>
      </c>
      <c r="J1882" s="120">
        <v>0</v>
      </c>
    </row>
    <row r="1883" spans="1:10" ht="15" customHeight="1">
      <c r="A1883" s="46" t="s">
        <v>13879</v>
      </c>
      <c r="B1883" s="46" t="s">
        <v>13880</v>
      </c>
      <c r="C1883" s="47">
        <v>71.389200000000002</v>
      </c>
      <c r="D1883" s="87" t="s">
        <v>13725</v>
      </c>
      <c r="E1883" s="87" t="s">
        <v>13725</v>
      </c>
      <c r="F1883" s="87">
        <v>50.136974999999993</v>
      </c>
      <c r="G1883" s="87"/>
      <c r="H1883" s="47"/>
      <c r="I1883" s="120">
        <v>4</v>
      </c>
      <c r="J1883" s="120">
        <v>0</v>
      </c>
    </row>
    <row r="1884" spans="1:10" ht="15" customHeight="1">
      <c r="A1884" s="46" t="s">
        <v>13877</v>
      </c>
      <c r="B1884" s="46" t="s">
        <v>13878</v>
      </c>
      <c r="C1884" s="47">
        <v>44.708399999999997</v>
      </c>
      <c r="D1884" s="87" t="s">
        <v>4128</v>
      </c>
      <c r="E1884" s="87" t="s">
        <v>4128</v>
      </c>
      <c r="F1884" s="87">
        <v>9.2373750000000001</v>
      </c>
      <c r="G1884" s="87"/>
      <c r="H1884" s="47"/>
      <c r="I1884" s="120">
        <v>8</v>
      </c>
      <c r="J1884" s="120">
        <v>0</v>
      </c>
    </row>
    <row r="1885" spans="1:10" ht="15" customHeight="1">
      <c r="A1885" s="46" t="s">
        <v>4825</v>
      </c>
      <c r="B1885" s="46" t="s">
        <v>4826</v>
      </c>
      <c r="C1885" s="47">
        <v>52.700200000000002</v>
      </c>
      <c r="D1885" s="87" t="s">
        <v>35489</v>
      </c>
      <c r="E1885" s="87" t="s">
        <v>4128</v>
      </c>
      <c r="F1885" s="87">
        <v>8.6940000000000008</v>
      </c>
      <c r="G1885" s="87"/>
      <c r="H1885" s="47"/>
      <c r="I1885" s="120">
        <v>18</v>
      </c>
      <c r="J1885" s="120">
        <v>0</v>
      </c>
    </row>
    <row r="1886" spans="1:10" ht="15" customHeight="1">
      <c r="A1886" s="46" t="s">
        <v>4822</v>
      </c>
      <c r="B1886" s="46" t="s">
        <v>4823</v>
      </c>
      <c r="C1886" s="47">
        <v>76.959000000000003</v>
      </c>
      <c r="D1886" s="87" t="s">
        <v>35233</v>
      </c>
      <c r="E1886" s="87" t="s">
        <v>35233</v>
      </c>
      <c r="F1886" s="87">
        <v>7.3631250000000001</v>
      </c>
      <c r="G1886" s="87"/>
      <c r="H1886" s="47"/>
      <c r="I1886" s="120">
        <v>0</v>
      </c>
      <c r="J1886" s="120">
        <v>0</v>
      </c>
    </row>
    <row r="1887" spans="1:10" ht="15" customHeight="1">
      <c r="A1887" s="46" t="s">
        <v>4998</v>
      </c>
      <c r="B1887" s="46" t="s">
        <v>4999</v>
      </c>
      <c r="C1887" s="47">
        <v>120.82940000000001</v>
      </c>
      <c r="D1887" s="87" t="s">
        <v>35490</v>
      </c>
      <c r="E1887" s="87" t="s">
        <v>35233</v>
      </c>
      <c r="F1887" s="87">
        <v>6.93</v>
      </c>
      <c r="G1887" s="87"/>
      <c r="H1887" s="47"/>
      <c r="I1887" s="120">
        <v>0</v>
      </c>
      <c r="J1887" s="120">
        <v>0</v>
      </c>
    </row>
    <row r="1888" spans="1:10" ht="15" customHeight="1">
      <c r="A1888" s="46" t="s">
        <v>4818</v>
      </c>
      <c r="B1888" s="46" t="s">
        <v>4819</v>
      </c>
      <c r="C1888" s="47">
        <v>46.008000000000003</v>
      </c>
      <c r="D1888" s="87" t="s">
        <v>4130</v>
      </c>
      <c r="E1888" s="87" t="s">
        <v>4130</v>
      </c>
      <c r="F1888" s="87">
        <v>1246.0593599999997</v>
      </c>
      <c r="G1888" s="87"/>
      <c r="H1888" s="47"/>
      <c r="I1888" s="120">
        <v>0</v>
      </c>
      <c r="J1888" s="120">
        <v>0</v>
      </c>
    </row>
    <row r="1889" spans="1:10" ht="15" customHeight="1">
      <c r="A1889" s="46" t="s">
        <v>1513</v>
      </c>
      <c r="B1889" s="46" t="s">
        <v>1514</v>
      </c>
      <c r="C1889" s="47">
        <v>67.808999999999997</v>
      </c>
      <c r="D1889" s="87" t="s">
        <v>4133</v>
      </c>
      <c r="E1889" s="87" t="s">
        <v>4133</v>
      </c>
      <c r="F1889" s="87">
        <v>19.171151999999999</v>
      </c>
      <c r="G1889" s="87"/>
      <c r="H1889" s="47"/>
      <c r="I1889" s="120">
        <v>5</v>
      </c>
      <c r="J1889" s="120">
        <v>0</v>
      </c>
    </row>
    <row r="1890" spans="1:10" ht="15" customHeight="1">
      <c r="A1890" s="46" t="s">
        <v>1510</v>
      </c>
      <c r="B1890" s="46" t="s">
        <v>1511</v>
      </c>
      <c r="C1890" s="47">
        <v>203.4272</v>
      </c>
      <c r="D1890" s="87" t="s">
        <v>4141</v>
      </c>
      <c r="E1890" s="87" t="s">
        <v>4141</v>
      </c>
      <c r="F1890" s="87">
        <v>151.73379999999997</v>
      </c>
      <c r="G1890" s="87"/>
      <c r="H1890" s="47"/>
      <c r="I1890" s="120">
        <v>3</v>
      </c>
      <c r="J1890" s="120">
        <v>0</v>
      </c>
    </row>
    <row r="1891" spans="1:10" ht="15" customHeight="1">
      <c r="A1891" s="46" t="s">
        <v>1508</v>
      </c>
      <c r="B1891" s="46" t="s">
        <v>1509</v>
      </c>
      <c r="C1891" s="47">
        <v>164.41159999999999</v>
      </c>
      <c r="D1891" s="87" t="s">
        <v>4144</v>
      </c>
      <c r="E1891" s="87" t="s">
        <v>4144</v>
      </c>
      <c r="F1891" s="87">
        <v>113.16139999999999</v>
      </c>
      <c r="G1891" s="87"/>
      <c r="H1891" s="47"/>
      <c r="I1891" s="120">
        <v>0</v>
      </c>
      <c r="J1891" s="120">
        <v>0</v>
      </c>
    </row>
    <row r="1892" spans="1:10" ht="15" customHeight="1">
      <c r="A1892" s="46" t="s">
        <v>1505</v>
      </c>
      <c r="B1892" s="46" t="s">
        <v>1506</v>
      </c>
      <c r="C1892" s="47">
        <v>360.55180000000001</v>
      </c>
      <c r="D1892" s="87" t="s">
        <v>4147</v>
      </c>
      <c r="E1892" s="87" t="s">
        <v>4147</v>
      </c>
      <c r="F1892" s="87">
        <v>15.533531999999997</v>
      </c>
      <c r="G1892" s="87"/>
      <c r="H1892" s="47"/>
      <c r="I1892" s="120">
        <v>0</v>
      </c>
      <c r="J1892" s="120">
        <v>0</v>
      </c>
    </row>
    <row r="1893" spans="1:10" ht="15" customHeight="1">
      <c r="A1893" s="46" t="s">
        <v>4815</v>
      </c>
      <c r="B1893" s="46" t="s">
        <v>4816</v>
      </c>
      <c r="C1893" s="47">
        <v>154.0342</v>
      </c>
      <c r="D1893" s="87" t="s">
        <v>4150</v>
      </c>
      <c r="E1893" s="87" t="s">
        <v>4147</v>
      </c>
      <c r="F1893" s="87">
        <v>13.807584000000002</v>
      </c>
      <c r="G1893" s="87"/>
      <c r="H1893" s="47"/>
      <c r="I1893" s="120">
        <v>0</v>
      </c>
      <c r="J1893" s="120">
        <v>0</v>
      </c>
    </row>
    <row r="1894" spans="1:10" ht="15" customHeight="1">
      <c r="A1894" s="46" t="s">
        <v>4812</v>
      </c>
      <c r="B1894" s="46" t="s">
        <v>4813</v>
      </c>
      <c r="C1894" s="47">
        <v>151.0368</v>
      </c>
      <c r="D1894" s="87" t="s">
        <v>4153</v>
      </c>
      <c r="E1894" s="87" t="s">
        <v>4147</v>
      </c>
      <c r="F1894" s="87">
        <v>12.772015199999998</v>
      </c>
      <c r="G1894" s="87"/>
      <c r="H1894" s="47"/>
      <c r="I1894" s="120">
        <v>2</v>
      </c>
      <c r="J1894" s="120">
        <v>0</v>
      </c>
    </row>
    <row r="1895" spans="1:10" ht="15" customHeight="1">
      <c r="A1895" s="46" t="s">
        <v>4809</v>
      </c>
      <c r="B1895" s="46" t="s">
        <v>4810</v>
      </c>
      <c r="C1895" s="47">
        <v>15.1038</v>
      </c>
      <c r="D1895" s="87" t="s">
        <v>4156</v>
      </c>
      <c r="E1895" s="87" t="s">
        <v>4147</v>
      </c>
      <c r="F1895" s="87">
        <v>14.497963200000001</v>
      </c>
      <c r="G1895" s="87"/>
      <c r="H1895" s="47"/>
      <c r="I1895" s="120">
        <v>0</v>
      </c>
      <c r="J1895" s="120">
        <v>0</v>
      </c>
    </row>
    <row r="1896" spans="1:10" ht="15" customHeight="1">
      <c r="A1896" s="46" t="s">
        <v>1503</v>
      </c>
      <c r="B1896" s="46" t="s">
        <v>1504</v>
      </c>
      <c r="C1896" s="47">
        <v>28.844200000000001</v>
      </c>
      <c r="D1896" s="87" t="s">
        <v>4159</v>
      </c>
      <c r="E1896" s="87" t="s">
        <v>4159</v>
      </c>
      <c r="F1896" s="87">
        <v>9.5256000000000007</v>
      </c>
      <c r="G1896" s="87"/>
      <c r="H1896" s="47"/>
      <c r="I1896" s="120">
        <v>1</v>
      </c>
      <c r="J1896" s="120">
        <v>0</v>
      </c>
    </row>
    <row r="1897" spans="1:10" ht="15" customHeight="1">
      <c r="A1897" s="46" t="s">
        <v>4807</v>
      </c>
      <c r="B1897" s="46" t="s">
        <v>32136</v>
      </c>
      <c r="C1897" s="47">
        <v>216.1414</v>
      </c>
      <c r="D1897" s="87" t="s">
        <v>4162</v>
      </c>
      <c r="E1897" s="87" t="s">
        <v>4159</v>
      </c>
      <c r="F1897" s="87">
        <v>8.6183999999999994</v>
      </c>
      <c r="G1897" s="87"/>
      <c r="H1897" s="47"/>
      <c r="I1897" s="120">
        <v>19</v>
      </c>
      <c r="J1897" s="120">
        <v>0</v>
      </c>
    </row>
    <row r="1898" spans="1:10" ht="15" customHeight="1">
      <c r="A1898" s="46" t="s">
        <v>4804</v>
      </c>
      <c r="B1898" s="46" t="s">
        <v>4805</v>
      </c>
      <c r="C1898" s="47">
        <v>71.568200000000004</v>
      </c>
      <c r="D1898" s="87" t="s">
        <v>4167</v>
      </c>
      <c r="E1898" s="87" t="s">
        <v>4159</v>
      </c>
      <c r="F1898" s="87">
        <v>9.072000000000001</v>
      </c>
      <c r="G1898" s="87"/>
      <c r="H1898" s="47"/>
      <c r="I1898" s="120">
        <v>1</v>
      </c>
      <c r="J1898" s="120">
        <v>0</v>
      </c>
    </row>
    <row r="1899" spans="1:10" ht="15" customHeight="1">
      <c r="A1899" s="46" t="s">
        <v>1500</v>
      </c>
      <c r="B1899" s="46" t="s">
        <v>1501</v>
      </c>
      <c r="C1899" s="47">
        <v>208.36099999999999</v>
      </c>
      <c r="D1899" s="87" t="s">
        <v>84</v>
      </c>
      <c r="E1899" s="87" t="s">
        <v>84</v>
      </c>
      <c r="F1899" s="87">
        <v>67.498704000000004</v>
      </c>
      <c r="G1899" s="87"/>
      <c r="H1899" s="47"/>
      <c r="I1899" s="120">
        <v>0</v>
      </c>
      <c r="J1899" s="120">
        <v>0</v>
      </c>
    </row>
    <row r="1900" spans="1:10" ht="15" customHeight="1">
      <c r="A1900" s="46" t="s">
        <v>13893</v>
      </c>
      <c r="B1900" s="46" t="s">
        <v>13894</v>
      </c>
      <c r="C1900" s="47">
        <v>84.963800000000006</v>
      </c>
      <c r="D1900" s="87" t="s">
        <v>35599</v>
      </c>
      <c r="E1900" s="87" t="s">
        <v>35599</v>
      </c>
      <c r="F1900" s="87">
        <v>211.91620000000006</v>
      </c>
      <c r="G1900" s="87"/>
      <c r="H1900" s="47"/>
      <c r="I1900" s="120">
        <v>10</v>
      </c>
      <c r="J1900" s="120">
        <v>0</v>
      </c>
    </row>
    <row r="1901" spans="1:10" ht="15" customHeight="1">
      <c r="A1901" s="46" t="s">
        <v>13891</v>
      </c>
      <c r="B1901" s="46" t="s">
        <v>13892</v>
      </c>
      <c r="C1901" s="47">
        <v>132.74080000000001</v>
      </c>
      <c r="D1901" s="87" t="s">
        <v>35600</v>
      </c>
      <c r="E1901" s="87" t="s">
        <v>35600</v>
      </c>
      <c r="F1901" s="87">
        <v>220.74600000000004</v>
      </c>
      <c r="G1901" s="87"/>
      <c r="H1901" s="47"/>
      <c r="I1901" s="120">
        <v>0</v>
      </c>
      <c r="J1901" s="120">
        <v>0</v>
      </c>
    </row>
    <row r="1902" spans="1:10" ht="15" customHeight="1">
      <c r="A1902" s="46" t="s">
        <v>5210</v>
      </c>
      <c r="B1902" s="46" t="s">
        <v>5211</v>
      </c>
      <c r="C1902" s="47">
        <v>213.96299999999999</v>
      </c>
      <c r="D1902" s="87" t="s">
        <v>4172</v>
      </c>
      <c r="E1902" s="87" t="s">
        <v>4172</v>
      </c>
      <c r="F1902" s="87">
        <v>251.65060000000005</v>
      </c>
      <c r="G1902" s="87"/>
      <c r="H1902" s="47"/>
      <c r="I1902" s="120">
        <v>0</v>
      </c>
      <c r="J1902" s="120">
        <v>0</v>
      </c>
    </row>
    <row r="1903" spans="1:10" ht="15" customHeight="1">
      <c r="A1903" s="46" t="s">
        <v>5205</v>
      </c>
      <c r="B1903" s="46" t="s">
        <v>5206</v>
      </c>
      <c r="C1903" s="47">
        <v>98.087400000000002</v>
      </c>
      <c r="D1903" s="87" t="s">
        <v>4175</v>
      </c>
      <c r="E1903" s="87" t="s">
        <v>4175</v>
      </c>
      <c r="F1903" s="87">
        <v>193.56880000000007</v>
      </c>
      <c r="G1903" s="87"/>
      <c r="H1903" s="47"/>
      <c r="I1903" s="120">
        <v>4</v>
      </c>
      <c r="J1903" s="120">
        <v>0</v>
      </c>
    </row>
    <row r="1904" spans="1:10" ht="15" customHeight="1">
      <c r="A1904" s="46" t="s">
        <v>5202</v>
      </c>
      <c r="B1904" s="46" t="s">
        <v>5203</v>
      </c>
      <c r="C1904" s="47">
        <v>131.1696</v>
      </c>
      <c r="D1904" s="87" t="s">
        <v>4178</v>
      </c>
      <c r="E1904" s="87" t="s">
        <v>4178</v>
      </c>
      <c r="F1904" s="87">
        <v>197.91859999999997</v>
      </c>
      <c r="G1904" s="87"/>
      <c r="H1904" s="47"/>
      <c r="I1904" s="120">
        <v>29</v>
      </c>
      <c r="J1904" s="120">
        <v>0</v>
      </c>
    </row>
    <row r="1905" spans="1:10" ht="15" customHeight="1">
      <c r="A1905" s="46" t="s">
        <v>5181</v>
      </c>
      <c r="B1905" s="46" t="s">
        <v>5182</v>
      </c>
      <c r="C1905" s="47">
        <v>69.941599999999994</v>
      </c>
      <c r="D1905" s="87" t="s">
        <v>4181</v>
      </c>
      <c r="E1905" s="87" t="s">
        <v>4181</v>
      </c>
      <c r="F1905" s="87">
        <v>206.61840000000001</v>
      </c>
      <c r="G1905" s="87"/>
      <c r="H1905" s="47"/>
      <c r="I1905" s="120">
        <v>4</v>
      </c>
      <c r="J1905" s="120">
        <v>0</v>
      </c>
    </row>
    <row r="1906" spans="1:10" ht="15" customHeight="1">
      <c r="A1906" s="46" t="s">
        <v>5164</v>
      </c>
      <c r="B1906" s="46" t="s">
        <v>5165</v>
      </c>
      <c r="C1906" s="47">
        <v>267.51639999999998</v>
      </c>
      <c r="D1906" s="87" t="s">
        <v>4184</v>
      </c>
      <c r="E1906" s="87" t="s">
        <v>4184</v>
      </c>
      <c r="F1906" s="87">
        <v>206.61840000000001</v>
      </c>
      <c r="G1906" s="87"/>
      <c r="H1906" s="47"/>
      <c r="I1906" s="120">
        <v>0</v>
      </c>
      <c r="J1906" s="120">
        <v>0</v>
      </c>
    </row>
    <row r="1907" spans="1:10" ht="15" customHeight="1">
      <c r="A1907" s="46" t="s">
        <v>5161</v>
      </c>
      <c r="B1907" s="46" t="s">
        <v>5162</v>
      </c>
      <c r="C1907" s="47">
        <v>208.268</v>
      </c>
      <c r="D1907" s="87" t="s">
        <v>4187</v>
      </c>
      <c r="E1907" s="87" t="s">
        <v>4187</v>
      </c>
      <c r="F1907" s="87">
        <v>225.161</v>
      </c>
      <c r="G1907" s="87"/>
      <c r="H1907" s="47"/>
      <c r="I1907" s="120">
        <v>0</v>
      </c>
      <c r="J1907" s="120">
        <v>0</v>
      </c>
    </row>
    <row r="1908" spans="1:10" ht="15" customHeight="1">
      <c r="A1908" s="46" t="s">
        <v>13889</v>
      </c>
      <c r="B1908" s="46" t="s">
        <v>13890</v>
      </c>
      <c r="C1908" s="47">
        <v>106.5386</v>
      </c>
      <c r="D1908" s="87" t="s">
        <v>4190</v>
      </c>
      <c r="E1908" s="87" t="s">
        <v>4190</v>
      </c>
      <c r="F1908" s="87">
        <v>219.6678</v>
      </c>
      <c r="G1908" s="87"/>
      <c r="H1908" s="47"/>
      <c r="I1908" s="120">
        <v>0</v>
      </c>
      <c r="J1908" s="120">
        <v>0</v>
      </c>
    </row>
    <row r="1909" spans="1:10" ht="15" customHeight="1">
      <c r="A1909" s="46" t="s">
        <v>13887</v>
      </c>
      <c r="B1909" s="46" t="s">
        <v>13888</v>
      </c>
      <c r="C1909" s="47">
        <v>92.271799999999999</v>
      </c>
      <c r="D1909" s="87" t="s">
        <v>4190</v>
      </c>
      <c r="E1909" s="87" t="s">
        <v>4190</v>
      </c>
      <c r="F1909" s="87">
        <v>219.6678</v>
      </c>
      <c r="G1909" s="87"/>
      <c r="H1909" s="47"/>
      <c r="I1909" s="120">
        <v>23</v>
      </c>
      <c r="J1909" s="120">
        <v>0</v>
      </c>
    </row>
    <row r="1910" spans="1:10" ht="15" customHeight="1">
      <c r="A1910" s="46" t="s">
        <v>5158</v>
      </c>
      <c r="B1910" s="46" t="s">
        <v>5159</v>
      </c>
      <c r="C1910" s="47">
        <v>432.47640000000001</v>
      </c>
      <c r="D1910" s="87" t="s">
        <v>4195</v>
      </c>
      <c r="E1910" s="87" t="s">
        <v>4195</v>
      </c>
      <c r="F1910" s="87">
        <v>238.4058</v>
      </c>
      <c r="G1910" s="87"/>
      <c r="H1910" s="47"/>
      <c r="I1910" s="120">
        <v>2</v>
      </c>
      <c r="J1910" s="120">
        <v>0</v>
      </c>
    </row>
    <row r="1911" spans="1:10" ht="15" customHeight="1">
      <c r="A1911" s="46" t="s">
        <v>5155</v>
      </c>
      <c r="B1911" s="46" t="s">
        <v>5156</v>
      </c>
      <c r="C1911" s="47">
        <v>405.70800000000003</v>
      </c>
      <c r="D1911" s="87" t="s">
        <v>4198</v>
      </c>
      <c r="E1911" s="87" t="s">
        <v>4198</v>
      </c>
      <c r="F1911" s="87">
        <v>34.019999999999996</v>
      </c>
      <c r="G1911" s="87"/>
      <c r="H1911" s="47"/>
      <c r="I1911" s="120">
        <v>0</v>
      </c>
      <c r="J1911" s="120">
        <v>0</v>
      </c>
    </row>
    <row r="1912" spans="1:10" ht="15" customHeight="1">
      <c r="A1912" s="46" t="s">
        <v>1151</v>
      </c>
      <c r="B1912" s="46" t="s">
        <v>1152</v>
      </c>
      <c r="C1912" s="47">
        <v>18.217400000000001</v>
      </c>
      <c r="D1912" s="87" t="s">
        <v>4201</v>
      </c>
      <c r="E1912" s="87" t="s">
        <v>4198</v>
      </c>
      <c r="F1912" s="87">
        <v>30.240000000000002</v>
      </c>
      <c r="G1912" s="87"/>
      <c r="H1912" s="47"/>
      <c r="I1912" s="120">
        <v>1</v>
      </c>
      <c r="J1912" s="120">
        <v>0</v>
      </c>
    </row>
    <row r="1913" spans="1:10" ht="15" customHeight="1">
      <c r="A1913" s="46" t="s">
        <v>1148</v>
      </c>
      <c r="B1913" s="46" t="s">
        <v>1149</v>
      </c>
      <c r="C1913" s="47">
        <v>18.217400000000001</v>
      </c>
      <c r="D1913" s="87" t="s">
        <v>4204</v>
      </c>
      <c r="E1913" s="87" t="s">
        <v>4198</v>
      </c>
      <c r="F1913" s="87">
        <v>28.728000000000002</v>
      </c>
      <c r="G1913" s="87"/>
      <c r="H1913" s="47"/>
      <c r="I1913" s="120">
        <v>1</v>
      </c>
      <c r="J1913" s="120">
        <v>0</v>
      </c>
    </row>
    <row r="1914" spans="1:10" ht="15" customHeight="1">
      <c r="A1914" s="46" t="s">
        <v>5152</v>
      </c>
      <c r="B1914" s="46" t="s">
        <v>5153</v>
      </c>
      <c r="C1914" s="47">
        <v>92.769199999999998</v>
      </c>
      <c r="D1914" s="87" t="s">
        <v>4206</v>
      </c>
      <c r="E1914" s="87" t="s">
        <v>4198</v>
      </c>
      <c r="F1914" s="87">
        <v>30.618000000000002</v>
      </c>
      <c r="G1914" s="87"/>
      <c r="H1914" s="47"/>
      <c r="I1914" s="120">
        <v>0</v>
      </c>
      <c r="J1914" s="120">
        <v>0</v>
      </c>
    </row>
    <row r="1915" spans="1:10" ht="15" customHeight="1">
      <c r="A1915" s="46" t="s">
        <v>5306</v>
      </c>
      <c r="B1915" s="46" t="s">
        <v>5307</v>
      </c>
      <c r="C1915" s="47">
        <v>136.06319999999999</v>
      </c>
      <c r="D1915" s="87" t="s">
        <v>33894</v>
      </c>
      <c r="E1915" s="87" t="s">
        <v>33894</v>
      </c>
      <c r="F1915" s="87">
        <v>16.380000000000003</v>
      </c>
      <c r="G1915" s="87"/>
      <c r="H1915" s="47"/>
      <c r="I1915" s="120">
        <v>0</v>
      </c>
      <c r="J1915" s="120">
        <v>0</v>
      </c>
    </row>
    <row r="1916" spans="1:10" ht="15" customHeight="1">
      <c r="A1916" s="46" t="s">
        <v>5303</v>
      </c>
      <c r="B1916" s="46" t="s">
        <v>5304</v>
      </c>
      <c r="C1916" s="47">
        <v>147.92320000000001</v>
      </c>
      <c r="D1916" s="87" t="s">
        <v>35601</v>
      </c>
      <c r="E1916" s="87" t="s">
        <v>35601</v>
      </c>
      <c r="F1916" s="87">
        <v>50.60383415886993</v>
      </c>
      <c r="G1916" s="87"/>
      <c r="H1916" s="47"/>
      <c r="I1916" s="120">
        <v>10</v>
      </c>
      <c r="J1916" s="120">
        <v>0</v>
      </c>
    </row>
    <row r="1917" spans="1:10" ht="15" customHeight="1">
      <c r="A1917" s="46" t="s">
        <v>5300</v>
      </c>
      <c r="B1917" s="46" t="s">
        <v>5301</v>
      </c>
      <c r="C1917" s="47">
        <v>100.93899999999999</v>
      </c>
      <c r="D1917" s="87" t="s">
        <v>35602</v>
      </c>
      <c r="E1917" s="87" t="s">
        <v>35602</v>
      </c>
      <c r="F1917" s="87">
        <v>50.60383415886993</v>
      </c>
      <c r="G1917" s="87"/>
      <c r="H1917" s="47"/>
      <c r="I1917" s="120">
        <v>0</v>
      </c>
      <c r="J1917" s="120">
        <v>0</v>
      </c>
    </row>
    <row r="1918" spans="1:10" ht="15" customHeight="1">
      <c r="A1918" s="46" t="s">
        <v>5297</v>
      </c>
      <c r="B1918" s="46" t="s">
        <v>5298</v>
      </c>
      <c r="C1918" s="47">
        <v>420.06819999999999</v>
      </c>
      <c r="D1918" s="87" t="s">
        <v>4209</v>
      </c>
      <c r="E1918" s="87" t="s">
        <v>4209</v>
      </c>
      <c r="F1918" s="87">
        <v>126.29924999999997</v>
      </c>
      <c r="G1918" s="87"/>
      <c r="H1918" s="47"/>
      <c r="I1918" s="120">
        <v>0</v>
      </c>
      <c r="J1918" s="120">
        <v>0</v>
      </c>
    </row>
    <row r="1919" spans="1:10" ht="15" customHeight="1">
      <c r="A1919" s="46" t="s">
        <v>5295</v>
      </c>
      <c r="B1919" s="46" t="s">
        <v>32137</v>
      </c>
      <c r="C1919" s="47">
        <v>268.47359999999998</v>
      </c>
      <c r="D1919" s="87" t="s">
        <v>4214</v>
      </c>
      <c r="E1919" s="87" t="s">
        <v>4209</v>
      </c>
      <c r="F1919" s="87">
        <v>117.8793</v>
      </c>
      <c r="G1919" s="87"/>
      <c r="H1919" s="47"/>
      <c r="I1919" s="120">
        <v>0</v>
      </c>
      <c r="J1919" s="120">
        <v>0</v>
      </c>
    </row>
    <row r="1920" spans="1:10" ht="15" customHeight="1">
      <c r="A1920" s="46" t="s">
        <v>5293</v>
      </c>
      <c r="B1920" s="46" t="s">
        <v>5264</v>
      </c>
      <c r="C1920" s="47">
        <v>1480.4394</v>
      </c>
      <c r="D1920" s="87" t="s">
        <v>4217</v>
      </c>
      <c r="E1920" s="87" t="s">
        <v>4217</v>
      </c>
      <c r="F1920" s="87">
        <v>0.33139999999999997</v>
      </c>
      <c r="G1920" s="87"/>
      <c r="H1920" s="47"/>
      <c r="I1920" s="120">
        <v>0</v>
      </c>
      <c r="J1920" s="120">
        <v>0</v>
      </c>
    </row>
    <row r="1921" spans="1:10" ht="15" customHeight="1">
      <c r="A1921" s="46" t="s">
        <v>5290</v>
      </c>
      <c r="B1921" s="46" t="s">
        <v>5291</v>
      </c>
      <c r="C1921" s="47">
        <v>51.282800000000002</v>
      </c>
      <c r="D1921" s="87" t="s">
        <v>4219</v>
      </c>
      <c r="E1921" s="87" t="s">
        <v>4219</v>
      </c>
      <c r="F1921" s="87">
        <v>0.49720000000000009</v>
      </c>
      <c r="G1921" s="87"/>
      <c r="H1921" s="47"/>
      <c r="I1921" s="120">
        <v>1</v>
      </c>
      <c r="J1921" s="120">
        <v>0</v>
      </c>
    </row>
    <row r="1922" spans="1:10" ht="15" customHeight="1">
      <c r="A1922" s="46" t="s">
        <v>5287</v>
      </c>
      <c r="B1922" s="46" t="s">
        <v>5288</v>
      </c>
      <c r="C1922" s="47">
        <v>357.16719999999998</v>
      </c>
      <c r="D1922" s="87" t="s">
        <v>4221</v>
      </c>
      <c r="E1922" s="87" t="s">
        <v>4221</v>
      </c>
      <c r="F1922" s="87">
        <v>0.73100000000000009</v>
      </c>
      <c r="G1922" s="87"/>
      <c r="H1922" s="47"/>
      <c r="I1922" s="120">
        <v>0</v>
      </c>
      <c r="J1922" s="120">
        <v>0</v>
      </c>
    </row>
    <row r="1923" spans="1:10" ht="15" customHeight="1">
      <c r="A1923" s="46" t="s">
        <v>5284</v>
      </c>
      <c r="B1923" s="46" t="s">
        <v>5285</v>
      </c>
      <c r="C1923" s="47">
        <v>161.58600000000001</v>
      </c>
      <c r="D1923" s="87" t="s">
        <v>4224</v>
      </c>
      <c r="E1923" s="87" t="s">
        <v>4224</v>
      </c>
      <c r="F1923" s="87">
        <v>1.8031999999999999</v>
      </c>
      <c r="G1923" s="87"/>
      <c r="H1923" s="47"/>
      <c r="I1923" s="120">
        <v>0</v>
      </c>
      <c r="J1923" s="120">
        <v>0</v>
      </c>
    </row>
    <row r="1924" spans="1:10" ht="15" customHeight="1">
      <c r="A1924" s="46" t="s">
        <v>5281</v>
      </c>
      <c r="B1924" s="46" t="s">
        <v>5282</v>
      </c>
      <c r="C1924" s="47">
        <v>116.85599999999999</v>
      </c>
      <c r="D1924" s="87" t="s">
        <v>4226</v>
      </c>
      <c r="E1924" s="87" t="s">
        <v>4226</v>
      </c>
      <c r="F1924" s="87">
        <v>2.5830000000000002</v>
      </c>
      <c r="G1924" s="87"/>
      <c r="H1924" s="47"/>
      <c r="I1924" s="120">
        <v>2</v>
      </c>
      <c r="J1924" s="120">
        <v>0</v>
      </c>
    </row>
    <row r="1925" spans="1:10" ht="15" customHeight="1">
      <c r="A1925" s="46" t="s">
        <v>5278</v>
      </c>
      <c r="B1925" s="46" t="s">
        <v>5279</v>
      </c>
      <c r="C1925" s="47">
        <v>317.06099999999998</v>
      </c>
      <c r="D1925" s="87" t="s">
        <v>4229</v>
      </c>
      <c r="E1925" s="87" t="s">
        <v>4229</v>
      </c>
      <c r="F1925" s="87">
        <v>5.8176000000000005</v>
      </c>
      <c r="G1925" s="87"/>
      <c r="H1925" s="47"/>
      <c r="I1925" s="120">
        <v>0</v>
      </c>
      <c r="J1925" s="120">
        <v>0</v>
      </c>
    </row>
    <row r="1926" spans="1:10" ht="15" customHeight="1">
      <c r="A1926" s="46" t="s">
        <v>5275</v>
      </c>
      <c r="B1926" s="46" t="s">
        <v>5276</v>
      </c>
      <c r="C1926" s="47">
        <v>204.541</v>
      </c>
      <c r="D1926" s="87" t="s">
        <v>4231</v>
      </c>
      <c r="E1926" s="87" t="s">
        <v>4231</v>
      </c>
      <c r="F1926" s="87">
        <v>10.536</v>
      </c>
      <c r="G1926" s="87"/>
      <c r="H1926" s="47"/>
      <c r="I1926" s="120">
        <v>0</v>
      </c>
      <c r="J1926" s="120">
        <v>0</v>
      </c>
    </row>
    <row r="1927" spans="1:10" ht="15" customHeight="1">
      <c r="A1927" s="46" t="s">
        <v>5273</v>
      </c>
      <c r="B1927" s="46" t="s">
        <v>32139</v>
      </c>
      <c r="C1927" s="47">
        <v>357.91079999999999</v>
      </c>
      <c r="D1927" s="87" t="s">
        <v>4233</v>
      </c>
      <c r="E1927" s="87" t="s">
        <v>4233</v>
      </c>
      <c r="F1927" s="87">
        <v>0.49215600000000004</v>
      </c>
      <c r="G1927" s="87"/>
      <c r="H1927" s="47"/>
      <c r="I1927" s="120">
        <v>1</v>
      </c>
      <c r="J1927" s="120">
        <v>0</v>
      </c>
    </row>
    <row r="1928" spans="1:10" ht="15" customHeight="1">
      <c r="A1928" s="46" t="s">
        <v>5271</v>
      </c>
      <c r="B1928" s="46" t="s">
        <v>32140</v>
      </c>
      <c r="C1928" s="47">
        <v>357.91079999999999</v>
      </c>
      <c r="D1928" s="87" t="s">
        <v>4233</v>
      </c>
      <c r="E1928" s="87" t="s">
        <v>4233</v>
      </c>
      <c r="F1928" s="87">
        <v>0.49215600000000004</v>
      </c>
      <c r="G1928" s="87"/>
      <c r="H1928" s="47"/>
      <c r="I1928" s="120">
        <v>1</v>
      </c>
      <c r="J1928" s="120">
        <v>0</v>
      </c>
    </row>
    <row r="1929" spans="1:10" ht="15" customHeight="1">
      <c r="A1929" s="46" t="s">
        <v>5268</v>
      </c>
      <c r="B1929" s="46" t="s">
        <v>5269</v>
      </c>
      <c r="C1929" s="47">
        <v>51.282800000000002</v>
      </c>
      <c r="D1929" s="87" t="s">
        <v>4236</v>
      </c>
      <c r="E1929" s="87" t="s">
        <v>4236</v>
      </c>
      <c r="F1929" s="87">
        <v>4.5543999999999993</v>
      </c>
      <c r="G1929" s="87"/>
      <c r="H1929" s="47"/>
      <c r="I1929" s="120">
        <v>0</v>
      </c>
      <c r="J1929" s="120">
        <v>0</v>
      </c>
    </row>
    <row r="1930" spans="1:10" ht="15" customHeight="1">
      <c r="A1930" s="46" t="s">
        <v>5266</v>
      </c>
      <c r="B1930" s="46" t="s">
        <v>5267</v>
      </c>
      <c r="C1930" s="47">
        <v>58.439599999999999</v>
      </c>
      <c r="D1930" s="87" t="s">
        <v>4241</v>
      </c>
      <c r="E1930" s="87" t="s">
        <v>4241</v>
      </c>
      <c r="F1930" s="87">
        <v>5.1110488888888881</v>
      </c>
      <c r="G1930" s="87"/>
      <c r="H1930" s="47"/>
      <c r="I1930" s="120">
        <v>0</v>
      </c>
      <c r="J1930" s="120">
        <v>0</v>
      </c>
    </row>
    <row r="1931" spans="1:10" ht="15" customHeight="1">
      <c r="A1931" s="46" t="s">
        <v>5265</v>
      </c>
      <c r="B1931" s="46" t="s">
        <v>32138</v>
      </c>
      <c r="C1931" s="47">
        <v>30.567599999999999</v>
      </c>
      <c r="D1931" s="87" t="s">
        <v>4244</v>
      </c>
      <c r="E1931" s="87" t="s">
        <v>4244</v>
      </c>
      <c r="F1931" s="87">
        <v>39.689999999999991</v>
      </c>
      <c r="G1931" s="87"/>
      <c r="H1931" s="47"/>
      <c r="I1931" s="120">
        <v>1</v>
      </c>
      <c r="J1931" s="120">
        <v>0</v>
      </c>
    </row>
    <row r="1932" spans="1:10" ht="15" customHeight="1">
      <c r="A1932" s="46" t="s">
        <v>5263</v>
      </c>
      <c r="B1932" s="46" t="s">
        <v>5264</v>
      </c>
      <c r="C1932" s="47">
        <v>1346.8764000000001</v>
      </c>
      <c r="D1932" s="87" t="s">
        <v>4247</v>
      </c>
      <c r="E1932" s="87" t="s">
        <v>4244</v>
      </c>
      <c r="F1932" s="87">
        <v>35.279999999999994</v>
      </c>
      <c r="G1932" s="87"/>
      <c r="H1932" s="47"/>
      <c r="I1932" s="120">
        <v>0</v>
      </c>
      <c r="J1932" s="120">
        <v>0</v>
      </c>
    </row>
    <row r="1933" spans="1:10" ht="15" customHeight="1">
      <c r="A1933" s="46" t="s">
        <v>5261</v>
      </c>
      <c r="B1933" s="46" t="s">
        <v>5262</v>
      </c>
      <c r="C1933" s="47">
        <v>30.5792</v>
      </c>
      <c r="D1933" s="87" t="s">
        <v>4250</v>
      </c>
      <c r="E1933" s="87" t="s">
        <v>4244</v>
      </c>
      <c r="F1933" s="87">
        <v>32.633999999999993</v>
      </c>
      <c r="G1933" s="87"/>
      <c r="H1933" s="47"/>
      <c r="I1933" s="120">
        <v>0</v>
      </c>
      <c r="J1933" s="120">
        <v>0</v>
      </c>
    </row>
    <row r="1934" spans="1:10" ht="15" customHeight="1">
      <c r="A1934" s="46" t="s">
        <v>4838</v>
      </c>
      <c r="B1934" s="46" t="s">
        <v>4839</v>
      </c>
      <c r="C1934" s="47">
        <v>16.3584</v>
      </c>
      <c r="D1934" s="87" t="s">
        <v>4253</v>
      </c>
      <c r="E1934" s="87" t="s">
        <v>4244</v>
      </c>
      <c r="F1934" s="87">
        <v>37.043999999999997</v>
      </c>
      <c r="G1934" s="87"/>
      <c r="H1934" s="47"/>
      <c r="I1934" s="120">
        <v>0</v>
      </c>
      <c r="J1934" s="120">
        <v>0</v>
      </c>
    </row>
    <row r="1935" spans="1:10" ht="15" customHeight="1">
      <c r="A1935" s="46" t="s">
        <v>4835</v>
      </c>
      <c r="B1935" s="46" t="s">
        <v>4836</v>
      </c>
      <c r="C1935" s="47">
        <v>89.739000000000004</v>
      </c>
      <c r="D1935" s="87" t="s">
        <v>4256</v>
      </c>
      <c r="E1935" s="87" t="s">
        <v>4256</v>
      </c>
      <c r="F1935" s="87">
        <v>39.689999999999991</v>
      </c>
      <c r="G1935" s="87"/>
      <c r="H1935" s="47"/>
      <c r="I1935" s="120">
        <v>0</v>
      </c>
      <c r="J1935" s="120">
        <v>0</v>
      </c>
    </row>
    <row r="1936" spans="1:10" ht="15" customHeight="1">
      <c r="A1936" s="46" t="s">
        <v>1023</v>
      </c>
      <c r="B1936" s="46" t="s">
        <v>1024</v>
      </c>
      <c r="C1936" s="47">
        <v>18.217400000000001</v>
      </c>
      <c r="D1936" s="87" t="s">
        <v>4259</v>
      </c>
      <c r="E1936" s="87" t="s">
        <v>4256</v>
      </c>
      <c r="F1936" s="87">
        <v>35.279999999999994</v>
      </c>
      <c r="G1936" s="87"/>
      <c r="H1936" s="47"/>
      <c r="I1936" s="120">
        <v>1</v>
      </c>
      <c r="J1936" s="120">
        <v>0</v>
      </c>
    </row>
    <row r="1937" spans="1:10" ht="15" customHeight="1">
      <c r="A1937" s="46" t="s">
        <v>4832</v>
      </c>
      <c r="B1937" s="46" t="s">
        <v>4833</v>
      </c>
      <c r="C1937" s="47">
        <v>23.678000000000001</v>
      </c>
      <c r="D1937" s="87" t="s">
        <v>4262</v>
      </c>
      <c r="E1937" s="87" t="s">
        <v>4256</v>
      </c>
      <c r="F1937" s="87">
        <v>32.633999999999993</v>
      </c>
      <c r="G1937" s="87"/>
      <c r="H1937" s="47"/>
      <c r="I1937" s="120">
        <v>0</v>
      </c>
      <c r="J1937" s="120">
        <v>0</v>
      </c>
    </row>
    <row r="1938" spans="1:10" ht="15" customHeight="1">
      <c r="A1938" s="46" t="s">
        <v>4913</v>
      </c>
      <c r="B1938" s="46" t="s">
        <v>4914</v>
      </c>
      <c r="C1938" s="47">
        <v>1752.2126000000001</v>
      </c>
      <c r="D1938" s="87" t="s">
        <v>4265</v>
      </c>
      <c r="E1938" s="87" t="s">
        <v>4256</v>
      </c>
      <c r="F1938" s="87">
        <v>37.043999999999997</v>
      </c>
      <c r="G1938" s="87"/>
      <c r="H1938" s="47"/>
      <c r="I1938" s="120">
        <v>0</v>
      </c>
      <c r="J1938" s="120">
        <v>0</v>
      </c>
    </row>
    <row r="1939" spans="1:10" ht="15" customHeight="1">
      <c r="A1939" s="46" t="s">
        <v>4910</v>
      </c>
      <c r="B1939" s="46" t="s">
        <v>4911</v>
      </c>
      <c r="C1939" s="47">
        <v>1898.8810000000001</v>
      </c>
      <c r="D1939" s="87" t="s">
        <v>29631</v>
      </c>
      <c r="E1939" s="87" t="s">
        <v>29631</v>
      </c>
      <c r="F1939" s="87">
        <v>96.663735217737667</v>
      </c>
      <c r="G1939" s="87"/>
      <c r="H1939" s="47"/>
      <c r="I1939" s="120">
        <v>0</v>
      </c>
      <c r="J1939" s="120">
        <v>0</v>
      </c>
    </row>
    <row r="1940" spans="1:10" ht="15" customHeight="1">
      <c r="A1940" s="46" t="s">
        <v>4908</v>
      </c>
      <c r="B1940" s="46" t="s">
        <v>4909</v>
      </c>
      <c r="C1940" s="47">
        <v>2036.9051999999999</v>
      </c>
      <c r="D1940" s="87" t="s">
        <v>4268</v>
      </c>
      <c r="E1940" s="87" t="s">
        <v>4268</v>
      </c>
      <c r="F1940" s="87">
        <v>17.506124999999997</v>
      </c>
      <c r="G1940" s="87"/>
      <c r="H1940" s="47"/>
      <c r="I1940" s="120">
        <v>0</v>
      </c>
      <c r="J1940" s="120">
        <v>0</v>
      </c>
    </row>
    <row r="1941" spans="1:10" ht="15" customHeight="1">
      <c r="A1941" s="46" t="s">
        <v>4906</v>
      </c>
      <c r="B1941" s="46" t="s">
        <v>4907</v>
      </c>
      <c r="C1941" s="47">
        <v>2166.5646000000002</v>
      </c>
      <c r="D1941" s="87" t="s">
        <v>4271</v>
      </c>
      <c r="E1941" s="87" t="s">
        <v>4268</v>
      </c>
      <c r="F1941" s="87">
        <v>15.755512499999998</v>
      </c>
      <c r="G1941" s="87"/>
      <c r="H1941" s="47"/>
      <c r="I1941" s="120">
        <v>0</v>
      </c>
      <c r="J1941" s="120">
        <v>0</v>
      </c>
    </row>
    <row r="1942" spans="1:10" ht="15" customHeight="1">
      <c r="A1942" s="46" t="s">
        <v>4904</v>
      </c>
      <c r="B1942" s="46" t="s">
        <v>4905</v>
      </c>
      <c r="C1942" s="47">
        <v>1775.8905999999999</v>
      </c>
      <c r="D1942" s="87" t="s">
        <v>4274</v>
      </c>
      <c r="E1942" s="87" t="s">
        <v>4268</v>
      </c>
      <c r="F1942" s="87">
        <v>14.926275</v>
      </c>
      <c r="G1942" s="87"/>
      <c r="H1942" s="47"/>
      <c r="I1942" s="120">
        <v>0</v>
      </c>
      <c r="J1942" s="120">
        <v>0</v>
      </c>
    </row>
    <row r="1943" spans="1:10" ht="15" customHeight="1">
      <c r="A1943" s="46" t="s">
        <v>4902</v>
      </c>
      <c r="B1943" s="46" t="s">
        <v>4903</v>
      </c>
      <c r="C1943" s="47">
        <v>1726.5596</v>
      </c>
      <c r="D1943" s="87" t="s">
        <v>4277</v>
      </c>
      <c r="E1943" s="87" t="s">
        <v>4268</v>
      </c>
      <c r="F1943" s="87">
        <v>16.584749999999996</v>
      </c>
      <c r="G1943" s="87"/>
      <c r="H1943" s="47"/>
      <c r="I1943" s="120">
        <v>0</v>
      </c>
      <c r="J1943" s="120">
        <v>0</v>
      </c>
    </row>
    <row r="1944" spans="1:10" ht="15" customHeight="1">
      <c r="A1944" s="46" t="s">
        <v>4899</v>
      </c>
      <c r="B1944" s="46" t="s">
        <v>4900</v>
      </c>
      <c r="C1944" s="47">
        <v>1591.1841999999999</v>
      </c>
      <c r="D1944" s="87" t="s">
        <v>4280</v>
      </c>
      <c r="E1944" s="87" t="s">
        <v>4280</v>
      </c>
      <c r="F1944" s="87">
        <v>43.062075</v>
      </c>
      <c r="G1944" s="87"/>
      <c r="H1944" s="47"/>
      <c r="I1944" s="120">
        <v>0</v>
      </c>
      <c r="J1944" s="120">
        <v>0</v>
      </c>
    </row>
    <row r="1945" spans="1:10" ht="15" customHeight="1">
      <c r="A1945" s="46" t="s">
        <v>4897</v>
      </c>
      <c r="B1945" s="46" t="s">
        <v>32141</v>
      </c>
      <c r="C1945" s="47">
        <v>1677.6458</v>
      </c>
      <c r="D1945" s="87" t="s">
        <v>4283</v>
      </c>
      <c r="E1945" s="87" t="s">
        <v>4280</v>
      </c>
      <c r="F1945" s="87">
        <v>38.755867500000001</v>
      </c>
      <c r="G1945" s="87"/>
      <c r="H1945" s="47"/>
      <c r="I1945" s="120">
        <v>0</v>
      </c>
      <c r="J1945" s="120">
        <v>0</v>
      </c>
    </row>
    <row r="1946" spans="1:10" ht="15" customHeight="1">
      <c r="A1946" s="46" t="s">
        <v>4895</v>
      </c>
      <c r="B1946" s="46" t="s">
        <v>32142</v>
      </c>
      <c r="C1946" s="47">
        <v>1893.9780000000001</v>
      </c>
      <c r="D1946" s="87" t="s">
        <v>4286</v>
      </c>
      <c r="E1946" s="87" t="s">
        <v>4280</v>
      </c>
      <c r="F1946" s="87">
        <v>36.716085000000007</v>
      </c>
      <c r="G1946" s="87"/>
      <c r="H1946" s="47"/>
      <c r="I1946" s="120">
        <v>0</v>
      </c>
      <c r="J1946" s="120">
        <v>0</v>
      </c>
    </row>
    <row r="1947" spans="1:10" ht="15" customHeight="1">
      <c r="A1947" s="46" t="s">
        <v>4892</v>
      </c>
      <c r="B1947" s="46" t="s">
        <v>4893</v>
      </c>
      <c r="C1947" s="47">
        <v>1677.1356000000001</v>
      </c>
      <c r="D1947" s="87" t="s">
        <v>4289</v>
      </c>
      <c r="E1947" s="87" t="s">
        <v>4280</v>
      </c>
      <c r="F1947" s="87">
        <v>40.795650000000002</v>
      </c>
      <c r="G1947" s="87"/>
      <c r="H1947" s="47"/>
      <c r="I1947" s="120">
        <v>0</v>
      </c>
      <c r="J1947" s="120">
        <v>0</v>
      </c>
    </row>
    <row r="1948" spans="1:10" ht="15" customHeight="1">
      <c r="A1948" s="46" t="s">
        <v>4889</v>
      </c>
      <c r="B1948" s="46" t="s">
        <v>4890</v>
      </c>
      <c r="C1948" s="47">
        <v>1977.2342000000001</v>
      </c>
      <c r="D1948" s="87" t="s">
        <v>4292</v>
      </c>
      <c r="E1948" s="87" t="s">
        <v>4292</v>
      </c>
      <c r="F1948" s="87">
        <v>52.368749999999999</v>
      </c>
      <c r="G1948" s="87"/>
      <c r="H1948" s="47"/>
      <c r="I1948" s="120">
        <v>0</v>
      </c>
      <c r="J1948" s="120">
        <v>0</v>
      </c>
    </row>
    <row r="1949" spans="1:10" ht="15" customHeight="1">
      <c r="A1949" s="46" t="s">
        <v>4887</v>
      </c>
      <c r="B1949" s="46" t="s">
        <v>4885</v>
      </c>
      <c r="C1949" s="47">
        <v>2104.7788</v>
      </c>
      <c r="D1949" s="87" t="s">
        <v>4295</v>
      </c>
      <c r="E1949" s="87" t="s">
        <v>4292</v>
      </c>
      <c r="F1949" s="87">
        <v>47.131875000000001</v>
      </c>
      <c r="G1949" s="87"/>
      <c r="H1949" s="47"/>
      <c r="I1949" s="120">
        <v>0</v>
      </c>
      <c r="J1949" s="120">
        <v>0</v>
      </c>
    </row>
    <row r="1950" spans="1:10" ht="15" customHeight="1">
      <c r="A1950" s="46" t="s">
        <v>4884</v>
      </c>
      <c r="B1950" s="46" t="s">
        <v>4885</v>
      </c>
      <c r="C1950" s="47">
        <v>2227.5834</v>
      </c>
      <c r="D1950" s="87" t="s">
        <v>4298</v>
      </c>
      <c r="E1950" s="87" t="s">
        <v>4292</v>
      </c>
      <c r="F1950" s="87">
        <v>44.651250000000005</v>
      </c>
      <c r="G1950" s="87"/>
      <c r="H1950" s="47"/>
      <c r="I1950" s="120">
        <v>0</v>
      </c>
      <c r="J1950" s="120">
        <v>0</v>
      </c>
    </row>
    <row r="1951" spans="1:10" ht="15" customHeight="1">
      <c r="A1951" s="46" t="s">
        <v>4881</v>
      </c>
      <c r="B1951" s="46" t="s">
        <v>4882</v>
      </c>
      <c r="C1951" s="47">
        <v>2028.2614000000001</v>
      </c>
      <c r="D1951" s="87" t="s">
        <v>4301</v>
      </c>
      <c r="E1951" s="87" t="s">
        <v>4292</v>
      </c>
      <c r="F1951" s="87">
        <v>49.612499999999997</v>
      </c>
      <c r="G1951" s="87"/>
      <c r="H1951" s="47"/>
      <c r="I1951" s="120">
        <v>0</v>
      </c>
      <c r="J1951" s="120">
        <v>0</v>
      </c>
    </row>
    <row r="1952" spans="1:10" ht="15" customHeight="1">
      <c r="A1952" s="46" t="s">
        <v>483</v>
      </c>
      <c r="B1952" s="46" t="s">
        <v>32144</v>
      </c>
      <c r="C1952" s="47">
        <v>1167.0496000000001</v>
      </c>
      <c r="D1952" s="87" t="s">
        <v>4304</v>
      </c>
      <c r="E1952" s="87" t="s">
        <v>4304</v>
      </c>
      <c r="F1952" s="87">
        <v>64.33874999999999</v>
      </c>
      <c r="G1952" s="87"/>
      <c r="H1952" s="47">
        <v>0.3</v>
      </c>
      <c r="I1952" s="120">
        <v>0</v>
      </c>
      <c r="J1952" s="120">
        <v>0</v>
      </c>
    </row>
    <row r="1953" spans="1:10" ht="15" customHeight="1">
      <c r="A1953" s="46" t="s">
        <v>4878</v>
      </c>
      <c r="B1953" s="46" t="s">
        <v>32146</v>
      </c>
      <c r="C1953" s="47">
        <v>1343.6314</v>
      </c>
      <c r="D1953" s="87" t="s">
        <v>4307</v>
      </c>
      <c r="E1953" s="87" t="s">
        <v>4304</v>
      </c>
      <c r="F1953" s="87">
        <v>57.90487499999999</v>
      </c>
      <c r="G1953" s="87"/>
      <c r="H1953" s="47">
        <v>0.3</v>
      </c>
      <c r="I1953" s="120">
        <v>1</v>
      </c>
      <c r="J1953" s="120">
        <v>0</v>
      </c>
    </row>
    <row r="1954" spans="1:10" ht="15" customHeight="1">
      <c r="A1954" s="46" t="s">
        <v>4876</v>
      </c>
      <c r="B1954" s="46" t="s">
        <v>32145</v>
      </c>
      <c r="C1954" s="47">
        <v>1710.5136</v>
      </c>
      <c r="D1954" s="87" t="s">
        <v>4310</v>
      </c>
      <c r="E1954" s="87" t="s">
        <v>4304</v>
      </c>
      <c r="F1954" s="87">
        <v>54.857249999999993</v>
      </c>
      <c r="G1954" s="87"/>
      <c r="H1954" s="47">
        <v>1</v>
      </c>
      <c r="I1954" s="120">
        <v>0</v>
      </c>
      <c r="J1954" s="120">
        <v>0</v>
      </c>
    </row>
    <row r="1955" spans="1:10" ht="15" customHeight="1">
      <c r="A1955" s="46" t="s">
        <v>4873</v>
      </c>
      <c r="B1955" s="46" t="s">
        <v>4874</v>
      </c>
      <c r="C1955" s="47">
        <v>2280.1527999999998</v>
      </c>
      <c r="D1955" s="87" t="s">
        <v>4312</v>
      </c>
      <c r="E1955" s="87" t="s">
        <v>4304</v>
      </c>
      <c r="F1955" s="87">
        <v>60.952499999999986</v>
      </c>
      <c r="G1955" s="87"/>
      <c r="H1955" s="47">
        <v>1</v>
      </c>
      <c r="I1955" s="120">
        <v>0</v>
      </c>
      <c r="J1955" s="120">
        <v>0</v>
      </c>
    </row>
    <row r="1956" spans="1:10" ht="15" customHeight="1">
      <c r="A1956" s="46" t="s">
        <v>4870</v>
      </c>
      <c r="B1956" s="46" t="s">
        <v>4871</v>
      </c>
      <c r="C1956" s="47">
        <v>2426.7723999999998</v>
      </c>
      <c r="D1956" s="87" t="s">
        <v>4315</v>
      </c>
      <c r="E1956" s="87" t="s">
        <v>4315</v>
      </c>
      <c r="F1956" s="87">
        <v>3.7029999999999994</v>
      </c>
      <c r="G1956" s="87"/>
      <c r="H1956" s="47">
        <v>1</v>
      </c>
      <c r="I1956" s="120">
        <v>0</v>
      </c>
      <c r="J1956" s="120">
        <v>0</v>
      </c>
    </row>
    <row r="1957" spans="1:10" ht="15" customHeight="1">
      <c r="A1957" s="46" t="s">
        <v>4867</v>
      </c>
      <c r="B1957" s="46" t="s">
        <v>4868</v>
      </c>
      <c r="C1957" s="47">
        <v>1236.9448</v>
      </c>
      <c r="D1957" s="87" t="s">
        <v>4318</v>
      </c>
      <c r="E1957" s="87" t="s">
        <v>4318</v>
      </c>
      <c r="F1957" s="87">
        <v>1.379</v>
      </c>
      <c r="G1957" s="87"/>
      <c r="H1957" s="47"/>
      <c r="I1957" s="120">
        <v>0</v>
      </c>
      <c r="J1957" s="120">
        <v>0</v>
      </c>
    </row>
    <row r="1958" spans="1:10" ht="15" customHeight="1">
      <c r="A1958" s="46" t="s">
        <v>4864</v>
      </c>
      <c r="B1958" s="46" t="s">
        <v>4865</v>
      </c>
      <c r="C1958" s="47">
        <v>1573.8032000000001</v>
      </c>
      <c r="D1958" s="87" t="s">
        <v>4321</v>
      </c>
      <c r="E1958" s="87" t="s">
        <v>4321</v>
      </c>
      <c r="F1958" s="87">
        <v>73.375399999999999</v>
      </c>
      <c r="G1958" s="87"/>
      <c r="H1958" s="47"/>
      <c r="I1958" s="120">
        <v>0</v>
      </c>
      <c r="J1958" s="120">
        <v>0</v>
      </c>
    </row>
    <row r="1959" spans="1:10" ht="15" customHeight="1">
      <c r="A1959" s="46" t="s">
        <v>4861</v>
      </c>
      <c r="B1959" s="46" t="s">
        <v>4862</v>
      </c>
      <c r="C1959" s="47">
        <v>1621.3217999999999</v>
      </c>
      <c r="D1959" s="87" t="s">
        <v>4324</v>
      </c>
      <c r="E1959" s="87" t="s">
        <v>4324</v>
      </c>
      <c r="F1959" s="87">
        <v>2.2753999999999999</v>
      </c>
      <c r="G1959" s="87"/>
      <c r="H1959" s="47"/>
      <c r="I1959" s="120">
        <v>0</v>
      </c>
      <c r="J1959" s="120">
        <v>0</v>
      </c>
    </row>
    <row r="1960" spans="1:10" ht="15" customHeight="1">
      <c r="A1960" s="46" t="s">
        <v>4858</v>
      </c>
      <c r="B1960" s="46" t="s">
        <v>4859</v>
      </c>
      <c r="C1960" s="47">
        <v>1870.393</v>
      </c>
      <c r="D1960" s="87" t="s">
        <v>4327</v>
      </c>
      <c r="E1960" s="87" t="s">
        <v>4327</v>
      </c>
      <c r="F1960" s="87">
        <v>1.2936000000000003</v>
      </c>
      <c r="G1960" s="87"/>
      <c r="H1960" s="47"/>
      <c r="I1960" s="120">
        <v>0</v>
      </c>
      <c r="J1960" s="120">
        <v>0</v>
      </c>
    </row>
    <row r="1961" spans="1:10" ht="15" customHeight="1">
      <c r="A1961" s="46" t="s">
        <v>4855</v>
      </c>
      <c r="B1961" s="46" t="s">
        <v>4856</v>
      </c>
      <c r="C1961" s="47">
        <v>1935.7804000000001</v>
      </c>
      <c r="D1961" s="87" t="s">
        <v>4330</v>
      </c>
      <c r="E1961" s="87" t="s">
        <v>4330</v>
      </c>
      <c r="F1961" s="87">
        <v>39.218000000000004</v>
      </c>
      <c r="G1961" s="87"/>
      <c r="H1961" s="47"/>
      <c r="I1961" s="120">
        <v>0</v>
      </c>
      <c r="J1961" s="120">
        <v>0</v>
      </c>
    </row>
    <row r="1962" spans="1:10" ht="15" customHeight="1">
      <c r="A1962" s="46" t="s">
        <v>4852</v>
      </c>
      <c r="B1962" s="46" t="s">
        <v>4853</v>
      </c>
      <c r="C1962" s="47">
        <v>2027.7965999999999</v>
      </c>
      <c r="D1962" s="87" t="s">
        <v>27125</v>
      </c>
      <c r="E1962" s="87" t="s">
        <v>27125</v>
      </c>
      <c r="F1962" s="87">
        <v>35.012250000000002</v>
      </c>
      <c r="G1962" s="87"/>
      <c r="H1962" s="47"/>
      <c r="I1962" s="120">
        <v>0</v>
      </c>
      <c r="J1962" s="120">
        <v>0</v>
      </c>
    </row>
    <row r="1963" spans="1:10" ht="15" customHeight="1">
      <c r="A1963" s="46" t="s">
        <v>4849</v>
      </c>
      <c r="B1963" s="46" t="s">
        <v>4850</v>
      </c>
      <c r="C1963" s="47">
        <v>1592.5552</v>
      </c>
      <c r="D1963" s="87" t="s">
        <v>4333</v>
      </c>
      <c r="E1963" s="87" t="s">
        <v>4333</v>
      </c>
      <c r="F1963" s="87">
        <v>83.789999999999992</v>
      </c>
      <c r="G1963" s="87"/>
      <c r="H1963" s="47"/>
      <c r="I1963" s="120">
        <v>0</v>
      </c>
      <c r="J1963" s="120">
        <v>0</v>
      </c>
    </row>
    <row r="1964" spans="1:10" ht="15" customHeight="1">
      <c r="A1964" s="46" t="s">
        <v>4846</v>
      </c>
      <c r="B1964" s="46" t="s">
        <v>4847</v>
      </c>
      <c r="C1964" s="47">
        <v>1672.1632</v>
      </c>
      <c r="D1964" s="87" t="s">
        <v>4336</v>
      </c>
      <c r="E1964" s="87" t="s">
        <v>4333</v>
      </c>
      <c r="F1964" s="87">
        <v>75.410999999999987</v>
      </c>
      <c r="G1964" s="87"/>
      <c r="H1964" s="47"/>
      <c r="I1964" s="120">
        <v>0</v>
      </c>
      <c r="J1964" s="120">
        <v>0</v>
      </c>
    </row>
    <row r="1965" spans="1:10" ht="15" customHeight="1">
      <c r="A1965" s="46" t="s">
        <v>4844</v>
      </c>
      <c r="B1965" s="46" t="s">
        <v>32143</v>
      </c>
      <c r="C1965" s="47">
        <v>1475.9408000000001</v>
      </c>
      <c r="D1965" s="87" t="s">
        <v>4339</v>
      </c>
      <c r="E1965" s="87" t="s">
        <v>4333</v>
      </c>
      <c r="F1965" s="87">
        <v>71.441999999999993</v>
      </c>
      <c r="G1965" s="87"/>
      <c r="H1965" s="47"/>
      <c r="I1965" s="120">
        <v>0</v>
      </c>
      <c r="J1965" s="120">
        <v>0</v>
      </c>
    </row>
    <row r="1966" spans="1:10" ht="15" customHeight="1">
      <c r="A1966" s="46" t="s">
        <v>4841</v>
      </c>
      <c r="B1966" s="46" t="s">
        <v>4842</v>
      </c>
      <c r="C1966" s="47">
        <v>1253.2570000000001</v>
      </c>
      <c r="D1966" s="87" t="s">
        <v>4342</v>
      </c>
      <c r="E1966" s="87" t="s">
        <v>4333</v>
      </c>
      <c r="F1966" s="87">
        <v>79.379999999999981</v>
      </c>
      <c r="G1966" s="87"/>
      <c r="H1966" s="47"/>
      <c r="I1966" s="120">
        <v>0</v>
      </c>
      <c r="J1966" s="120">
        <v>0</v>
      </c>
    </row>
    <row r="1967" spans="1:10" ht="15" customHeight="1">
      <c r="A1967" s="46" t="s">
        <v>4972</v>
      </c>
      <c r="B1967" s="46" t="s">
        <v>4973</v>
      </c>
      <c r="C1967" s="47">
        <v>2155.0857999999998</v>
      </c>
      <c r="D1967" s="87" t="s">
        <v>4345</v>
      </c>
      <c r="E1967" s="87" t="s">
        <v>4345</v>
      </c>
      <c r="F1967" s="87">
        <v>30.254174999999996</v>
      </c>
      <c r="G1967" s="87"/>
      <c r="H1967" s="47"/>
      <c r="I1967" s="120">
        <v>0</v>
      </c>
      <c r="J1967" s="120">
        <v>0</v>
      </c>
    </row>
    <row r="1968" spans="1:10" ht="15" customHeight="1">
      <c r="A1968" s="46" t="s">
        <v>4969</v>
      </c>
      <c r="B1968" s="46" t="s">
        <v>4970</v>
      </c>
      <c r="C1968" s="47">
        <v>2541.9025999999999</v>
      </c>
      <c r="D1968" s="87" t="s">
        <v>4348</v>
      </c>
      <c r="E1968" s="87" t="s">
        <v>4345</v>
      </c>
      <c r="F1968" s="87">
        <v>27.2287575</v>
      </c>
      <c r="G1968" s="87"/>
      <c r="H1968" s="47"/>
      <c r="I1968" s="120">
        <v>0</v>
      </c>
      <c r="J1968" s="120">
        <v>0</v>
      </c>
    </row>
    <row r="1969" spans="1:10" ht="15" customHeight="1">
      <c r="A1969" s="46" t="s">
        <v>4966</v>
      </c>
      <c r="B1969" s="46" t="s">
        <v>4967</v>
      </c>
      <c r="C1969" s="47">
        <v>1220.5398</v>
      </c>
      <c r="D1969" s="87" t="s">
        <v>4351</v>
      </c>
      <c r="E1969" s="87" t="s">
        <v>4345</v>
      </c>
      <c r="F1969" s="87">
        <v>25.795665</v>
      </c>
      <c r="G1969" s="87"/>
      <c r="H1969" s="47"/>
      <c r="I1969" s="120">
        <v>0</v>
      </c>
      <c r="J1969" s="120">
        <v>0</v>
      </c>
    </row>
    <row r="1970" spans="1:10" ht="15" customHeight="1">
      <c r="A1970" s="46" t="s">
        <v>4963</v>
      </c>
      <c r="B1970" s="46" t="s">
        <v>4964</v>
      </c>
      <c r="C1970" s="47">
        <v>1347.2945999999999</v>
      </c>
      <c r="D1970" s="87" t="s">
        <v>4354</v>
      </c>
      <c r="E1970" s="87" t="s">
        <v>4345</v>
      </c>
      <c r="F1970" s="87">
        <v>28.661849999999994</v>
      </c>
      <c r="G1970" s="87"/>
      <c r="H1970" s="47"/>
      <c r="I1970" s="120">
        <v>0</v>
      </c>
      <c r="J1970" s="120">
        <v>0</v>
      </c>
    </row>
    <row r="1971" spans="1:10" ht="15" customHeight="1">
      <c r="A1971" s="46" t="s">
        <v>4960</v>
      </c>
      <c r="B1971" s="46" t="s">
        <v>4961</v>
      </c>
      <c r="C1971" s="47">
        <v>1643.7914000000001</v>
      </c>
      <c r="D1971" s="87" t="s">
        <v>4357</v>
      </c>
      <c r="E1971" s="87" t="s">
        <v>4357</v>
      </c>
      <c r="F1971" s="87">
        <v>47.879999999999995</v>
      </c>
      <c r="G1971" s="87"/>
      <c r="H1971" s="47"/>
      <c r="I1971" s="120">
        <v>0</v>
      </c>
      <c r="J1971" s="120">
        <v>0</v>
      </c>
    </row>
    <row r="1972" spans="1:10" ht="15" customHeight="1">
      <c r="A1972" s="46" t="s">
        <v>4957</v>
      </c>
      <c r="B1972" s="46" t="s">
        <v>4958</v>
      </c>
      <c r="C1972" s="47">
        <v>1821.2711999999999</v>
      </c>
      <c r="D1972" s="87" t="s">
        <v>4360</v>
      </c>
      <c r="E1972" s="87" t="s">
        <v>4357</v>
      </c>
      <c r="F1972" s="87">
        <v>43.091999999999999</v>
      </c>
      <c r="G1972" s="87"/>
      <c r="H1972" s="47"/>
      <c r="I1972" s="120">
        <v>0</v>
      </c>
      <c r="J1972" s="120">
        <v>0</v>
      </c>
    </row>
    <row r="1973" spans="1:10" ht="15" customHeight="1">
      <c r="A1973" s="46" t="s">
        <v>4954</v>
      </c>
      <c r="B1973" s="46" t="s">
        <v>4955</v>
      </c>
      <c r="C1973" s="47">
        <v>2225.7244000000001</v>
      </c>
      <c r="D1973" s="87" t="s">
        <v>4363</v>
      </c>
      <c r="E1973" s="87" t="s">
        <v>4357</v>
      </c>
      <c r="F1973" s="87">
        <v>40.823999999999998</v>
      </c>
      <c r="G1973" s="87"/>
      <c r="H1973" s="47"/>
      <c r="I1973" s="120">
        <v>0</v>
      </c>
      <c r="J1973" s="120">
        <v>0</v>
      </c>
    </row>
    <row r="1974" spans="1:10" ht="15" customHeight="1">
      <c r="A1974" s="46" t="s">
        <v>4951</v>
      </c>
      <c r="B1974" s="46" t="s">
        <v>4952</v>
      </c>
      <c r="C1974" s="47">
        <v>3181.741</v>
      </c>
      <c r="D1974" s="87" t="s">
        <v>4366</v>
      </c>
      <c r="E1974" s="87" t="s">
        <v>4357</v>
      </c>
      <c r="F1974" s="87">
        <v>45.359999999999992</v>
      </c>
      <c r="G1974" s="87"/>
      <c r="H1974" s="47"/>
      <c r="I1974" s="120">
        <v>0</v>
      </c>
      <c r="J1974" s="120">
        <v>0</v>
      </c>
    </row>
    <row r="1975" spans="1:10" ht="15" customHeight="1">
      <c r="A1975" s="46" t="s">
        <v>4948</v>
      </c>
      <c r="B1975" s="46" t="s">
        <v>4949</v>
      </c>
      <c r="C1975" s="47">
        <v>1188.1017999999999</v>
      </c>
      <c r="D1975" s="87" t="s">
        <v>4368</v>
      </c>
      <c r="E1975" s="87" t="s">
        <v>4368</v>
      </c>
      <c r="F1975" s="87">
        <v>240.36799999999999</v>
      </c>
      <c r="G1975" s="87"/>
      <c r="H1975" s="47"/>
      <c r="I1975" s="120">
        <v>1</v>
      </c>
      <c r="J1975" s="120">
        <v>0</v>
      </c>
    </row>
    <row r="1976" spans="1:10" ht="15" customHeight="1">
      <c r="A1976" s="46" t="s">
        <v>4945</v>
      </c>
      <c r="B1976" s="46" t="s">
        <v>4946</v>
      </c>
      <c r="C1976" s="47">
        <v>1305.7013999999999</v>
      </c>
      <c r="D1976" s="87" t="s">
        <v>4373</v>
      </c>
      <c r="E1976" s="87" t="s">
        <v>4368</v>
      </c>
      <c r="F1976" s="87">
        <v>223.54224000000005</v>
      </c>
      <c r="G1976" s="87"/>
      <c r="H1976" s="47"/>
      <c r="I1976" s="120">
        <v>0</v>
      </c>
      <c r="J1976" s="120">
        <v>0</v>
      </c>
    </row>
    <row r="1977" spans="1:10" ht="15" customHeight="1">
      <c r="A1977" s="46" t="s">
        <v>4943</v>
      </c>
      <c r="B1977" s="46" t="s">
        <v>32147</v>
      </c>
      <c r="C1977" s="47">
        <v>2574.6426000000001</v>
      </c>
      <c r="D1977" s="87" t="s">
        <v>4378</v>
      </c>
      <c r="E1977" s="87" t="s">
        <v>4378</v>
      </c>
      <c r="F1977" s="87">
        <v>265.66980000000001</v>
      </c>
      <c r="G1977" s="87"/>
      <c r="H1977" s="47"/>
      <c r="I1977" s="120">
        <v>0</v>
      </c>
      <c r="J1977" s="120">
        <v>0</v>
      </c>
    </row>
    <row r="1978" spans="1:10" ht="15" customHeight="1">
      <c r="A1978" s="46" t="s">
        <v>4940</v>
      </c>
      <c r="B1978" s="46" t="s">
        <v>4941</v>
      </c>
      <c r="C1978" s="47">
        <v>1404.6188</v>
      </c>
      <c r="D1978" s="87" t="s">
        <v>4383</v>
      </c>
      <c r="E1978" s="87" t="s">
        <v>4378</v>
      </c>
      <c r="F1978" s="87">
        <v>247.07291399999997</v>
      </c>
      <c r="G1978" s="87"/>
      <c r="H1978" s="47"/>
      <c r="I1978" s="120">
        <v>1</v>
      </c>
      <c r="J1978" s="120">
        <v>0</v>
      </c>
    </row>
    <row r="1979" spans="1:10" ht="15" customHeight="1">
      <c r="A1979" s="46" t="s">
        <v>4938</v>
      </c>
      <c r="B1979" s="46" t="s">
        <v>4939</v>
      </c>
      <c r="C1979" s="47">
        <v>1945.5630000000001</v>
      </c>
      <c r="D1979" s="87" t="s">
        <v>17148</v>
      </c>
      <c r="E1979" s="87" t="s">
        <v>17148</v>
      </c>
      <c r="F1979" s="87">
        <v>0.32104800000000006</v>
      </c>
      <c r="G1979" s="87"/>
      <c r="H1979" s="47"/>
      <c r="I1979" s="120">
        <v>0</v>
      </c>
      <c r="J1979" s="120">
        <v>0</v>
      </c>
    </row>
    <row r="1980" spans="1:10" ht="15" customHeight="1">
      <c r="A1980" s="46" t="s">
        <v>4936</v>
      </c>
      <c r="B1980" s="46" t="s">
        <v>4937</v>
      </c>
      <c r="C1980" s="47">
        <v>1950.4657999999999</v>
      </c>
      <c r="D1980" s="87" t="s">
        <v>17144</v>
      </c>
      <c r="E1980" s="87" t="s">
        <v>17144</v>
      </c>
      <c r="F1980" s="87">
        <v>0.64260000000000006</v>
      </c>
      <c r="G1980" s="87"/>
      <c r="H1980" s="47"/>
      <c r="I1980" s="120">
        <v>0</v>
      </c>
      <c r="J1980" s="120">
        <v>0</v>
      </c>
    </row>
    <row r="1981" spans="1:10" ht="15" customHeight="1">
      <c r="A1981" s="46" t="s">
        <v>1147</v>
      </c>
      <c r="B1981" s="46" t="s">
        <v>4935</v>
      </c>
      <c r="C1981" s="47">
        <v>1361.2598</v>
      </c>
      <c r="D1981" s="87" t="s">
        <v>33599</v>
      </c>
      <c r="E1981" s="87" t="s">
        <v>33599</v>
      </c>
      <c r="F1981" s="87">
        <v>912.49459999999999</v>
      </c>
      <c r="G1981" s="87"/>
      <c r="H1981" s="47"/>
      <c r="I1981" s="120">
        <v>2</v>
      </c>
      <c r="J1981" s="120">
        <v>0</v>
      </c>
    </row>
    <row r="1982" spans="1:10" ht="15" customHeight="1">
      <c r="A1982" s="46" t="s">
        <v>4932</v>
      </c>
      <c r="B1982" s="46" t="s">
        <v>4933</v>
      </c>
      <c r="C1982" s="47">
        <v>1501.4864</v>
      </c>
      <c r="D1982" s="87" t="s">
        <v>33597</v>
      </c>
      <c r="E1982" s="87" t="s">
        <v>33597</v>
      </c>
      <c r="F1982" s="87">
        <v>770.28759999999988</v>
      </c>
      <c r="G1982" s="87"/>
      <c r="H1982" s="47"/>
      <c r="I1982" s="120">
        <v>1</v>
      </c>
      <c r="J1982" s="120">
        <v>0</v>
      </c>
    </row>
    <row r="1983" spans="1:10" ht="15" customHeight="1">
      <c r="A1983" s="46" t="s">
        <v>4930</v>
      </c>
      <c r="B1983" s="46" t="s">
        <v>4931</v>
      </c>
      <c r="C1983" s="47">
        <v>1543.9179999999999</v>
      </c>
      <c r="D1983" s="87" t="s">
        <v>29984</v>
      </c>
      <c r="E1983" s="87" t="s">
        <v>29984</v>
      </c>
      <c r="F1983" s="87">
        <v>1.9561499999999996</v>
      </c>
      <c r="G1983" s="87"/>
      <c r="H1983" s="47"/>
      <c r="I1983" s="120">
        <v>0</v>
      </c>
      <c r="J1983" s="120">
        <v>0</v>
      </c>
    </row>
    <row r="1984" spans="1:10" ht="15" customHeight="1">
      <c r="A1984" s="46" t="s">
        <v>4929</v>
      </c>
      <c r="B1984" s="46" t="s">
        <v>32148</v>
      </c>
      <c r="C1984" s="47">
        <v>1243.846</v>
      </c>
      <c r="D1984" s="87" t="s">
        <v>4400</v>
      </c>
      <c r="E1984" s="87" t="s">
        <v>4400</v>
      </c>
      <c r="F1984" s="87">
        <v>3.8341999999999992</v>
      </c>
      <c r="G1984" s="87"/>
      <c r="H1984" s="47"/>
      <c r="I1984" s="120">
        <v>1</v>
      </c>
      <c r="J1984" s="120">
        <v>0</v>
      </c>
    </row>
    <row r="1985" spans="1:10" ht="15" customHeight="1">
      <c r="A1985" s="46" t="s">
        <v>4927</v>
      </c>
      <c r="B1985" s="46" t="s">
        <v>4928</v>
      </c>
      <c r="C1985" s="47">
        <v>1525.8432</v>
      </c>
      <c r="D1985" s="87" t="s">
        <v>4405</v>
      </c>
      <c r="E1985" s="87" t="s">
        <v>4405</v>
      </c>
      <c r="F1985" s="87">
        <v>1.4276000000000004</v>
      </c>
      <c r="G1985" s="87"/>
      <c r="H1985" s="47"/>
      <c r="I1985" s="120">
        <v>0</v>
      </c>
      <c r="J1985" s="120">
        <v>0</v>
      </c>
    </row>
    <row r="1986" spans="1:10" ht="15" customHeight="1">
      <c r="A1986" s="46" t="s">
        <v>4924</v>
      </c>
      <c r="B1986" s="46" t="s">
        <v>4925</v>
      </c>
      <c r="C1986" s="47">
        <v>1576.4521999999999</v>
      </c>
      <c r="D1986" s="87" t="s">
        <v>4409</v>
      </c>
      <c r="E1986" s="87" t="s">
        <v>4409</v>
      </c>
      <c r="F1986" s="87">
        <v>4.6844000000000001</v>
      </c>
      <c r="G1986" s="87"/>
      <c r="H1986" s="47"/>
      <c r="I1986" s="120">
        <v>0</v>
      </c>
      <c r="J1986" s="120">
        <v>0</v>
      </c>
    </row>
    <row r="1987" spans="1:10" ht="15" customHeight="1">
      <c r="A1987" s="46" t="s">
        <v>4922</v>
      </c>
      <c r="B1987" s="46" t="s">
        <v>4923</v>
      </c>
      <c r="C1987" s="47">
        <v>1612.3525999999999</v>
      </c>
      <c r="D1987" s="87" t="s">
        <v>4413</v>
      </c>
      <c r="E1987" s="87" t="s">
        <v>4413</v>
      </c>
      <c r="F1987" s="87">
        <v>1.6766000000000005</v>
      </c>
      <c r="G1987" s="87"/>
      <c r="H1987" s="47"/>
      <c r="I1987" s="120">
        <v>1</v>
      </c>
      <c r="J1987" s="120">
        <v>0</v>
      </c>
    </row>
    <row r="1988" spans="1:10" ht="15" customHeight="1">
      <c r="A1988" s="46" t="s">
        <v>4920</v>
      </c>
      <c r="B1988" s="46" t="s">
        <v>4921</v>
      </c>
      <c r="C1988" s="47">
        <v>1741.3376000000001</v>
      </c>
      <c r="D1988" s="87" t="s">
        <v>4416</v>
      </c>
      <c r="E1988" s="87" t="s">
        <v>4416</v>
      </c>
      <c r="F1988" s="87">
        <v>92.351799999999997</v>
      </c>
      <c r="G1988" s="87"/>
      <c r="H1988" s="47"/>
      <c r="I1988" s="120">
        <v>0</v>
      </c>
      <c r="J1988" s="120">
        <v>0</v>
      </c>
    </row>
    <row r="1989" spans="1:10" ht="15" customHeight="1">
      <c r="A1989" s="46" t="s">
        <v>4918</v>
      </c>
      <c r="B1989" s="46" t="s">
        <v>4919</v>
      </c>
      <c r="C1989" s="47">
        <v>1823.5948000000001</v>
      </c>
      <c r="D1989" s="87" t="s">
        <v>4421</v>
      </c>
      <c r="E1989" s="87" t="s">
        <v>4421</v>
      </c>
      <c r="F1989" s="87">
        <v>117.09719999999999</v>
      </c>
      <c r="G1989" s="87"/>
      <c r="H1989" s="47"/>
      <c r="I1989" s="120">
        <v>0</v>
      </c>
      <c r="J1989" s="120">
        <v>0</v>
      </c>
    </row>
    <row r="1990" spans="1:10" ht="15" customHeight="1">
      <c r="A1990" s="46" t="s">
        <v>4915</v>
      </c>
      <c r="B1990" s="46" t="s">
        <v>4916</v>
      </c>
      <c r="C1990" s="47">
        <v>1713.8026</v>
      </c>
      <c r="D1990" s="87" t="s">
        <v>4421</v>
      </c>
      <c r="E1990" s="87" t="s">
        <v>4421</v>
      </c>
      <c r="F1990" s="87">
        <v>117.09719999999999</v>
      </c>
      <c r="G1990" s="87"/>
      <c r="H1990" s="47"/>
      <c r="I1990" s="120">
        <v>0</v>
      </c>
      <c r="J1990" s="120">
        <v>0</v>
      </c>
    </row>
    <row r="1991" spans="1:10" ht="15" customHeight="1">
      <c r="A1991" s="46" t="s">
        <v>4992</v>
      </c>
      <c r="B1991" s="46" t="s">
        <v>4993</v>
      </c>
      <c r="C1991" s="47">
        <v>1243.1489999999999</v>
      </c>
      <c r="D1991" s="87" t="s">
        <v>4435</v>
      </c>
      <c r="E1991" s="87" t="s">
        <v>4435</v>
      </c>
      <c r="F1991" s="87">
        <v>90.783199999999994</v>
      </c>
      <c r="G1991" s="87"/>
      <c r="H1991" s="47"/>
      <c r="I1991" s="120">
        <v>0</v>
      </c>
      <c r="J1991" s="120">
        <v>0</v>
      </c>
    </row>
    <row r="1992" spans="1:10" ht="15" customHeight="1">
      <c r="A1992" s="46" t="s">
        <v>4989</v>
      </c>
      <c r="B1992" s="46" t="s">
        <v>4990</v>
      </c>
      <c r="C1992" s="47">
        <v>1505.7206000000001</v>
      </c>
      <c r="D1992" s="87" t="s">
        <v>4438</v>
      </c>
      <c r="E1992" s="87" t="s">
        <v>4438</v>
      </c>
      <c r="F1992" s="87">
        <v>229.30880000000002</v>
      </c>
      <c r="G1992" s="87"/>
      <c r="H1992" s="47"/>
      <c r="I1992" s="120">
        <v>0</v>
      </c>
      <c r="J1992" s="120">
        <v>0</v>
      </c>
    </row>
    <row r="1993" spans="1:10" ht="15" customHeight="1">
      <c r="A1993" s="46" t="s">
        <v>4986</v>
      </c>
      <c r="B1993" s="46" t="s">
        <v>4987</v>
      </c>
      <c r="C1993" s="47">
        <v>1243.1489999999999</v>
      </c>
      <c r="D1993" s="87" t="s">
        <v>4441</v>
      </c>
      <c r="E1993" s="87" t="s">
        <v>4441</v>
      </c>
      <c r="F1993" s="87">
        <v>260.80759999999998</v>
      </c>
      <c r="G1993" s="87"/>
      <c r="H1993" s="47"/>
      <c r="I1993" s="120">
        <v>0</v>
      </c>
      <c r="J1993" s="120">
        <v>0</v>
      </c>
    </row>
    <row r="1994" spans="1:10" ht="15" customHeight="1">
      <c r="A1994" s="46" t="s">
        <v>4982</v>
      </c>
      <c r="B1994" s="46" t="s">
        <v>4983</v>
      </c>
      <c r="C1994" s="47">
        <v>1147.8796</v>
      </c>
      <c r="D1994" s="87" t="s">
        <v>4444</v>
      </c>
      <c r="E1994" s="87" t="s">
        <v>4444</v>
      </c>
      <c r="F1994" s="87">
        <v>304.53620000000001</v>
      </c>
      <c r="G1994" s="87"/>
      <c r="H1994" s="47"/>
      <c r="I1994" s="120">
        <v>0</v>
      </c>
      <c r="J1994" s="120">
        <v>0</v>
      </c>
    </row>
    <row r="1995" spans="1:10" ht="15" customHeight="1">
      <c r="A1995" s="46" t="s">
        <v>4980</v>
      </c>
      <c r="B1995" s="46" t="s">
        <v>4981</v>
      </c>
      <c r="C1995" s="47">
        <v>1410.4512</v>
      </c>
      <c r="D1995" s="87" t="s">
        <v>4447</v>
      </c>
      <c r="E1995" s="87" t="s">
        <v>4447</v>
      </c>
      <c r="F1995" s="87">
        <v>133.08120000000002</v>
      </c>
      <c r="G1995" s="87"/>
      <c r="H1995" s="47"/>
      <c r="I1995" s="120">
        <v>0</v>
      </c>
      <c r="J1995" s="120">
        <v>0</v>
      </c>
    </row>
    <row r="1996" spans="1:10" ht="15" customHeight="1">
      <c r="A1996" s="46" t="s">
        <v>4978</v>
      </c>
      <c r="B1996" s="46" t="s">
        <v>4979</v>
      </c>
      <c r="C1996" s="47">
        <v>1147.8796</v>
      </c>
      <c r="D1996" s="87" t="s">
        <v>4450</v>
      </c>
      <c r="E1996" s="87" t="s">
        <v>4450</v>
      </c>
      <c r="F1996" s="87">
        <v>137.30400000000003</v>
      </c>
      <c r="G1996" s="87"/>
      <c r="H1996" s="47"/>
      <c r="I1996" s="120">
        <v>0</v>
      </c>
      <c r="J1996" s="120">
        <v>0</v>
      </c>
    </row>
    <row r="1997" spans="1:10" ht="15" customHeight="1">
      <c r="A1997" s="46" t="s">
        <v>5003</v>
      </c>
      <c r="B1997" s="46" t="s">
        <v>5004</v>
      </c>
      <c r="C1997" s="47">
        <v>1864.2585999999999</v>
      </c>
      <c r="D1997" s="87" t="s">
        <v>17128</v>
      </c>
      <c r="E1997" s="87" t="s">
        <v>17128</v>
      </c>
      <c r="F1997" s="87">
        <v>0.32634000000000002</v>
      </c>
      <c r="G1997" s="87"/>
      <c r="H1997" s="47"/>
      <c r="I1997" s="120">
        <v>0</v>
      </c>
      <c r="J1997" s="120">
        <v>0</v>
      </c>
    </row>
    <row r="1998" spans="1:10" ht="15" customHeight="1">
      <c r="A1998" s="46" t="s">
        <v>5001</v>
      </c>
      <c r="B1998" s="46" t="s">
        <v>32149</v>
      </c>
      <c r="C1998" s="47">
        <v>1947.6541999999999</v>
      </c>
      <c r="D1998" s="87" t="s">
        <v>4453</v>
      </c>
      <c r="E1998" s="87" t="s">
        <v>4453</v>
      </c>
      <c r="F1998" s="87">
        <v>0.32508000000000004</v>
      </c>
      <c r="G1998" s="87"/>
      <c r="H1998" s="47"/>
      <c r="I1998" s="120">
        <v>0</v>
      </c>
      <c r="J1998" s="120">
        <v>0</v>
      </c>
    </row>
    <row r="1999" spans="1:10" ht="15" customHeight="1">
      <c r="A1999" s="46" t="s">
        <v>2685</v>
      </c>
      <c r="B1999" s="46" t="s">
        <v>32152</v>
      </c>
      <c r="C1999" s="47">
        <v>1615.5126</v>
      </c>
      <c r="D1999" s="87" t="s">
        <v>4462</v>
      </c>
      <c r="E1999" s="87" t="s">
        <v>4462</v>
      </c>
      <c r="F1999" s="87">
        <v>0.17816399999999999</v>
      </c>
      <c r="G1999" s="87"/>
      <c r="H1999" s="47"/>
      <c r="I1999" s="120">
        <v>1</v>
      </c>
      <c r="J1999" s="120">
        <v>0</v>
      </c>
    </row>
    <row r="2000" spans="1:10" ht="15" customHeight="1">
      <c r="A2000" s="46" t="s">
        <v>2688</v>
      </c>
      <c r="B2000" s="46" t="s">
        <v>32150</v>
      </c>
      <c r="C2000" s="47">
        <v>1728.0001999999999</v>
      </c>
      <c r="D2000" s="87" t="s">
        <v>4471</v>
      </c>
      <c r="E2000" s="87" t="s">
        <v>4471</v>
      </c>
      <c r="F2000" s="87">
        <v>0.33566400000000007</v>
      </c>
      <c r="G2000" s="87"/>
      <c r="H2000" s="47"/>
      <c r="I2000" s="120">
        <v>0</v>
      </c>
      <c r="J2000" s="120">
        <v>0</v>
      </c>
    </row>
    <row r="2001" spans="1:10" ht="15" customHeight="1">
      <c r="A2001" s="46" t="s">
        <v>5030</v>
      </c>
      <c r="B2001" s="46" t="s">
        <v>5031</v>
      </c>
      <c r="C2001" s="47">
        <v>1850.0612000000001</v>
      </c>
      <c r="D2001" s="87" t="s">
        <v>4488</v>
      </c>
      <c r="E2001" s="87" t="s">
        <v>4488</v>
      </c>
      <c r="F2001" s="87">
        <v>0.26989200000000002</v>
      </c>
      <c r="G2001" s="87"/>
      <c r="H2001" s="47"/>
      <c r="I2001" s="120">
        <v>0</v>
      </c>
      <c r="J2001" s="120">
        <v>0</v>
      </c>
    </row>
    <row r="2002" spans="1:10" ht="15" customHeight="1">
      <c r="A2002" s="46" t="s">
        <v>5009</v>
      </c>
      <c r="B2002" s="46" t="s">
        <v>5010</v>
      </c>
      <c r="C2002" s="47">
        <v>1796.9194</v>
      </c>
      <c r="D2002" s="87" t="s">
        <v>29738</v>
      </c>
      <c r="E2002" s="87" t="s">
        <v>29738</v>
      </c>
      <c r="F2002" s="87">
        <v>4.0481999999999996</v>
      </c>
      <c r="G2002" s="87"/>
      <c r="H2002" s="47"/>
      <c r="I2002" s="120">
        <v>0</v>
      </c>
      <c r="J2002" s="120">
        <v>0</v>
      </c>
    </row>
    <row r="2003" spans="1:10" ht="15" customHeight="1">
      <c r="A2003" s="46" t="s">
        <v>5007</v>
      </c>
      <c r="B2003" s="46" t="s">
        <v>32151</v>
      </c>
      <c r="C2003" s="47">
        <v>1914.31</v>
      </c>
      <c r="D2003" s="87" t="s">
        <v>4497</v>
      </c>
      <c r="E2003" s="87" t="s">
        <v>4497</v>
      </c>
      <c r="F2003" s="87">
        <v>95.823999999999984</v>
      </c>
      <c r="G2003" s="87"/>
      <c r="H2003" s="47"/>
      <c r="I2003" s="120">
        <v>0</v>
      </c>
      <c r="J2003" s="120">
        <v>0</v>
      </c>
    </row>
    <row r="2004" spans="1:10" ht="15" customHeight="1">
      <c r="A2004" s="46" t="s">
        <v>5065</v>
      </c>
      <c r="B2004" s="46" t="s">
        <v>5066</v>
      </c>
      <c r="C2004" s="47">
        <v>116.8104</v>
      </c>
      <c r="D2004" s="87" t="s">
        <v>4506</v>
      </c>
      <c r="E2004" s="87" t="s">
        <v>4506</v>
      </c>
      <c r="F2004" s="87">
        <v>85.520399999999995</v>
      </c>
      <c r="G2004" s="87"/>
      <c r="H2004" s="47"/>
      <c r="I2004" s="120">
        <v>0</v>
      </c>
      <c r="J2004" s="120">
        <v>0</v>
      </c>
    </row>
    <row r="2005" spans="1:10" ht="15" customHeight="1">
      <c r="A2005" s="46" t="s">
        <v>32156</v>
      </c>
      <c r="B2005" s="46" t="s">
        <v>32157</v>
      </c>
      <c r="C2005" s="47">
        <v>1582.134</v>
      </c>
      <c r="D2005" s="87" t="s">
        <v>4506</v>
      </c>
      <c r="E2005" s="87" t="s">
        <v>4506</v>
      </c>
      <c r="F2005" s="87">
        <v>85.520399999999995</v>
      </c>
      <c r="G2005" s="87"/>
      <c r="H2005" s="47">
        <v>1.5984</v>
      </c>
      <c r="I2005" s="120">
        <v>0</v>
      </c>
      <c r="J2005" s="120">
        <v>0</v>
      </c>
    </row>
    <row r="2006" spans="1:10" ht="15" customHeight="1">
      <c r="A2006" s="46" t="s">
        <v>32160</v>
      </c>
      <c r="B2006" s="46" t="s">
        <v>32161</v>
      </c>
      <c r="C2006" s="47">
        <v>1667.1566</v>
      </c>
      <c r="D2006" s="87" t="s">
        <v>4525</v>
      </c>
      <c r="E2006" s="87" t="s">
        <v>4525</v>
      </c>
      <c r="F2006" s="87">
        <v>46.827400000000011</v>
      </c>
      <c r="G2006" s="87"/>
      <c r="H2006" s="47">
        <v>1.5984</v>
      </c>
      <c r="I2006" s="120">
        <v>0</v>
      </c>
      <c r="J2006" s="120">
        <v>0</v>
      </c>
    </row>
    <row r="2007" spans="1:10" ht="15" customHeight="1">
      <c r="A2007" s="46" t="s">
        <v>4046</v>
      </c>
      <c r="B2007" s="46" t="s">
        <v>32164</v>
      </c>
      <c r="C2007" s="47">
        <v>2138.5182</v>
      </c>
      <c r="D2007" s="87" t="s">
        <v>3942</v>
      </c>
      <c r="E2007" s="87" t="s">
        <v>3942</v>
      </c>
      <c r="F2007" s="87">
        <v>7.4062000000000001</v>
      </c>
      <c r="G2007" s="87"/>
      <c r="H2007" s="47">
        <v>1.1060000000000001</v>
      </c>
      <c r="I2007" s="120">
        <v>0</v>
      </c>
      <c r="J2007" s="120">
        <v>0</v>
      </c>
    </row>
    <row r="2008" spans="1:10" ht="15" customHeight="1">
      <c r="A2008" s="46" t="s">
        <v>32158</v>
      </c>
      <c r="B2008" s="46" t="s">
        <v>32159</v>
      </c>
      <c r="C2008" s="47">
        <v>1582.134</v>
      </c>
      <c r="D2008" s="87" t="s">
        <v>35603</v>
      </c>
      <c r="E2008" s="87" t="s">
        <v>3942</v>
      </c>
      <c r="F2008" s="87">
        <v>7.035890000000002</v>
      </c>
      <c r="G2008" s="87"/>
      <c r="H2008" s="47"/>
      <c r="I2008" s="120">
        <v>0</v>
      </c>
      <c r="J2008" s="120">
        <v>0</v>
      </c>
    </row>
    <row r="2009" spans="1:10" ht="15" customHeight="1">
      <c r="A2009" s="46" t="s">
        <v>32162</v>
      </c>
      <c r="B2009" s="46" t="s">
        <v>32163</v>
      </c>
      <c r="C2009" s="47">
        <v>1667.1566</v>
      </c>
      <c r="D2009" s="87" t="s">
        <v>4542</v>
      </c>
      <c r="E2009" s="87" t="s">
        <v>4542</v>
      </c>
      <c r="F2009" s="87">
        <v>98.232749999999967</v>
      </c>
      <c r="G2009" s="87"/>
      <c r="H2009" s="47">
        <v>1.5984</v>
      </c>
      <c r="I2009" s="120">
        <v>0</v>
      </c>
      <c r="J2009" s="120">
        <v>0</v>
      </c>
    </row>
    <row r="2010" spans="1:10" ht="15" customHeight="1">
      <c r="A2010" s="46" t="s">
        <v>32165</v>
      </c>
      <c r="B2010" s="46" t="s">
        <v>32166</v>
      </c>
      <c r="C2010" s="47">
        <v>1752.8835999999999</v>
      </c>
      <c r="D2010" s="87" t="s">
        <v>4542</v>
      </c>
      <c r="E2010" s="87" t="s">
        <v>4542</v>
      </c>
      <c r="F2010" s="87">
        <v>98.232749999999967</v>
      </c>
      <c r="G2010" s="87"/>
      <c r="H2010" s="47">
        <v>1.5984</v>
      </c>
      <c r="I2010" s="120">
        <v>0</v>
      </c>
      <c r="J2010" s="120">
        <v>0</v>
      </c>
    </row>
    <row r="2011" spans="1:10" ht="15" customHeight="1">
      <c r="A2011" s="46" t="s">
        <v>5061</v>
      </c>
      <c r="B2011" s="46" t="s">
        <v>5062</v>
      </c>
      <c r="C2011" s="47">
        <v>1287.2982</v>
      </c>
      <c r="D2011" s="87" t="s">
        <v>4547</v>
      </c>
      <c r="E2011" s="87" t="s">
        <v>4542</v>
      </c>
      <c r="F2011" s="87">
        <v>87.317999999999984</v>
      </c>
      <c r="G2011" s="87"/>
      <c r="H2011" s="47"/>
      <c r="I2011" s="120">
        <v>0</v>
      </c>
      <c r="J2011" s="120">
        <v>0</v>
      </c>
    </row>
    <row r="2012" spans="1:10" ht="15" customHeight="1">
      <c r="A2012" s="46" t="s">
        <v>5058</v>
      </c>
      <c r="B2012" s="46" t="s">
        <v>5059</v>
      </c>
      <c r="C2012" s="47">
        <v>1345.1335999999999</v>
      </c>
      <c r="D2012" s="87" t="s">
        <v>4547</v>
      </c>
      <c r="E2012" s="87" t="s">
        <v>4542</v>
      </c>
      <c r="F2012" s="87">
        <v>87.317999999999984</v>
      </c>
      <c r="G2012" s="87"/>
      <c r="H2012" s="47"/>
      <c r="I2012" s="120">
        <v>0</v>
      </c>
      <c r="J2012" s="120">
        <v>0</v>
      </c>
    </row>
    <row r="2013" spans="1:10" ht="15" customHeight="1">
      <c r="A2013" s="46" t="s">
        <v>5056</v>
      </c>
      <c r="B2013" s="46" t="s">
        <v>5057</v>
      </c>
      <c r="C2013" s="47">
        <v>1287.2982</v>
      </c>
      <c r="D2013" s="87" t="s">
        <v>4551</v>
      </c>
      <c r="E2013" s="87" t="s">
        <v>4542</v>
      </c>
      <c r="F2013" s="87">
        <v>80.769149999999996</v>
      </c>
      <c r="G2013" s="87"/>
      <c r="H2013" s="47"/>
      <c r="I2013" s="120">
        <v>0</v>
      </c>
      <c r="J2013" s="120">
        <v>0</v>
      </c>
    </row>
    <row r="2014" spans="1:10" ht="15" customHeight="1">
      <c r="A2014" s="46" t="s">
        <v>5054</v>
      </c>
      <c r="B2014" s="46" t="s">
        <v>5055</v>
      </c>
      <c r="C2014" s="47">
        <v>1345.1335999999999</v>
      </c>
      <c r="D2014" s="87" t="s">
        <v>4551</v>
      </c>
      <c r="E2014" s="87" t="s">
        <v>4542</v>
      </c>
      <c r="F2014" s="87">
        <v>80.769149999999996</v>
      </c>
      <c r="G2014" s="87"/>
      <c r="H2014" s="47"/>
      <c r="I2014" s="120">
        <v>0</v>
      </c>
      <c r="J2014" s="120">
        <v>0</v>
      </c>
    </row>
    <row r="2015" spans="1:10" ht="15" customHeight="1">
      <c r="A2015" s="46" t="s">
        <v>5051</v>
      </c>
      <c r="B2015" s="46" t="s">
        <v>5052</v>
      </c>
      <c r="C2015" s="47">
        <v>3014.1365999999998</v>
      </c>
      <c r="D2015" s="87" t="s">
        <v>4556</v>
      </c>
      <c r="E2015" s="87" t="s">
        <v>4542</v>
      </c>
      <c r="F2015" s="87">
        <v>91.683899999999994</v>
      </c>
      <c r="G2015" s="87"/>
      <c r="H2015" s="47"/>
      <c r="I2015" s="120">
        <v>0</v>
      </c>
      <c r="J2015" s="120">
        <v>0</v>
      </c>
    </row>
    <row r="2016" spans="1:10" ht="15" customHeight="1">
      <c r="A2016" s="46" t="s">
        <v>5049</v>
      </c>
      <c r="B2016" s="46" t="s">
        <v>5050</v>
      </c>
      <c r="C2016" s="47">
        <v>3170.6106</v>
      </c>
      <c r="D2016" s="87" t="s">
        <v>4556</v>
      </c>
      <c r="E2016" s="87" t="s">
        <v>4542</v>
      </c>
      <c r="F2016" s="87">
        <v>91.683899999999994</v>
      </c>
      <c r="G2016" s="87"/>
      <c r="H2016" s="47"/>
      <c r="I2016" s="120">
        <v>0</v>
      </c>
      <c r="J2016" s="120">
        <v>0</v>
      </c>
    </row>
    <row r="2017" spans="1:10" ht="15" customHeight="1">
      <c r="A2017" s="46" t="s">
        <v>5046</v>
      </c>
      <c r="B2017" s="46" t="s">
        <v>5047</v>
      </c>
      <c r="C2017" s="47">
        <v>1123.5046</v>
      </c>
      <c r="D2017" s="87" t="s">
        <v>27687</v>
      </c>
      <c r="E2017" s="87" t="s">
        <v>27687</v>
      </c>
      <c r="F2017" s="87">
        <v>71.441999999999993</v>
      </c>
      <c r="G2017" s="87"/>
      <c r="H2017" s="47"/>
      <c r="I2017" s="120">
        <v>0</v>
      </c>
      <c r="J2017" s="120">
        <v>0</v>
      </c>
    </row>
    <row r="2018" spans="1:10" ht="15" customHeight="1">
      <c r="A2018" s="46" t="s">
        <v>5043</v>
      </c>
      <c r="B2018" s="46" t="s">
        <v>5044</v>
      </c>
      <c r="C2018" s="47">
        <v>1123.5046</v>
      </c>
      <c r="D2018" s="87" t="s">
        <v>34723</v>
      </c>
      <c r="E2018" s="87" t="s">
        <v>27687</v>
      </c>
      <c r="F2018" s="87">
        <v>63.504000000000005</v>
      </c>
      <c r="G2018" s="87"/>
      <c r="H2018" s="47"/>
      <c r="I2018" s="120">
        <v>0</v>
      </c>
      <c r="J2018" s="120">
        <v>0</v>
      </c>
    </row>
    <row r="2019" spans="1:10" ht="15" customHeight="1">
      <c r="A2019" s="46" t="s">
        <v>5040</v>
      </c>
      <c r="B2019" s="46" t="s">
        <v>5041</v>
      </c>
      <c r="C2019" s="47">
        <v>1119.1826000000001</v>
      </c>
      <c r="D2019" s="87" t="s">
        <v>34724</v>
      </c>
      <c r="E2019" s="87" t="s">
        <v>27687</v>
      </c>
      <c r="F2019" s="87">
        <v>58.741199999999992</v>
      </c>
      <c r="G2019" s="87"/>
      <c r="H2019" s="47"/>
      <c r="I2019" s="120">
        <v>0</v>
      </c>
      <c r="J2019" s="120">
        <v>0</v>
      </c>
    </row>
    <row r="2020" spans="1:10" ht="15" customHeight="1">
      <c r="A2020" s="46" t="s">
        <v>5037</v>
      </c>
      <c r="B2020" s="46" t="s">
        <v>5038</v>
      </c>
      <c r="C2020" s="47">
        <v>1119.1826000000001</v>
      </c>
      <c r="D2020" s="87" t="s">
        <v>34722</v>
      </c>
      <c r="E2020" s="87" t="s">
        <v>27687</v>
      </c>
      <c r="F2020" s="87">
        <v>66.679200000000009</v>
      </c>
      <c r="G2020" s="87"/>
      <c r="H2020" s="47"/>
      <c r="I2020" s="120">
        <v>0</v>
      </c>
      <c r="J2020" s="120">
        <v>0</v>
      </c>
    </row>
    <row r="2021" spans="1:10" ht="15" customHeight="1">
      <c r="A2021" s="46" t="s">
        <v>4130</v>
      </c>
      <c r="B2021" s="46" t="s">
        <v>32153</v>
      </c>
      <c r="C2021" s="47">
        <v>1242.1266000000001</v>
      </c>
      <c r="D2021" s="87" t="s">
        <v>4561</v>
      </c>
      <c r="E2021" s="87" t="s">
        <v>4561</v>
      </c>
      <c r="F2021" s="87">
        <v>35.720999999999997</v>
      </c>
      <c r="G2021" s="87"/>
      <c r="H2021" s="47">
        <v>0.9</v>
      </c>
      <c r="I2021" s="120">
        <v>0</v>
      </c>
      <c r="J2021" s="120">
        <v>0</v>
      </c>
    </row>
    <row r="2022" spans="1:10" ht="15" customHeight="1">
      <c r="A2022" s="46" t="s">
        <v>32154</v>
      </c>
      <c r="B2022" s="46" t="s">
        <v>32155</v>
      </c>
      <c r="C2022" s="47">
        <v>1242.1266000000001</v>
      </c>
      <c r="D2022" s="87" t="s">
        <v>4564</v>
      </c>
      <c r="E2022" s="87" t="s">
        <v>4561</v>
      </c>
      <c r="F2022" s="87">
        <v>31.752000000000002</v>
      </c>
      <c r="G2022" s="87"/>
      <c r="H2022" s="47"/>
      <c r="I2022" s="120">
        <v>0</v>
      </c>
      <c r="J2022" s="120">
        <v>0</v>
      </c>
    </row>
    <row r="2023" spans="1:10" ht="15" customHeight="1">
      <c r="A2023" s="46" t="s">
        <v>5146</v>
      </c>
      <c r="B2023" s="46" t="s">
        <v>5147</v>
      </c>
      <c r="C2023" s="47">
        <v>2699.7707999999998</v>
      </c>
      <c r="D2023" s="87" t="s">
        <v>4567</v>
      </c>
      <c r="E2023" s="87" t="s">
        <v>4561</v>
      </c>
      <c r="F2023" s="87">
        <v>29.370599999999996</v>
      </c>
      <c r="G2023" s="87"/>
      <c r="H2023" s="47"/>
      <c r="I2023" s="120">
        <v>0</v>
      </c>
      <c r="J2023" s="120">
        <v>0</v>
      </c>
    </row>
    <row r="2024" spans="1:10" ht="15" customHeight="1">
      <c r="A2024" s="46" t="s">
        <v>5143</v>
      </c>
      <c r="B2024" s="46" t="s">
        <v>5144</v>
      </c>
      <c r="C2024" s="47">
        <v>2944.799</v>
      </c>
      <c r="D2024" s="87" t="s">
        <v>4570</v>
      </c>
      <c r="E2024" s="87" t="s">
        <v>4561</v>
      </c>
      <c r="F2024" s="87">
        <v>33.339600000000004</v>
      </c>
      <c r="G2024" s="87"/>
      <c r="H2024" s="47"/>
      <c r="I2024" s="120">
        <v>0</v>
      </c>
      <c r="J2024" s="120">
        <v>0</v>
      </c>
    </row>
    <row r="2025" spans="1:10" ht="15" customHeight="1">
      <c r="A2025" s="46" t="s">
        <v>5140</v>
      </c>
      <c r="B2025" s="46" t="s">
        <v>5141</v>
      </c>
      <c r="C2025" s="47">
        <v>2874.6017999999999</v>
      </c>
      <c r="D2025" s="87" t="s">
        <v>4573</v>
      </c>
      <c r="E2025" s="87" t="s">
        <v>4573</v>
      </c>
      <c r="F2025" s="87">
        <v>49.754249999999992</v>
      </c>
      <c r="G2025" s="87"/>
      <c r="H2025" s="47"/>
      <c r="I2025" s="120">
        <v>0</v>
      </c>
      <c r="J2025" s="120">
        <v>0</v>
      </c>
    </row>
    <row r="2026" spans="1:10" ht="15" customHeight="1">
      <c r="A2026" s="46" t="s">
        <v>5137</v>
      </c>
      <c r="B2026" s="46" t="s">
        <v>5138</v>
      </c>
      <c r="C2026" s="47">
        <v>3355.3868000000002</v>
      </c>
      <c r="D2026" s="87" t="s">
        <v>4576</v>
      </c>
      <c r="E2026" s="87" t="s">
        <v>4573</v>
      </c>
      <c r="F2026" s="87">
        <v>44.225999999999999</v>
      </c>
      <c r="G2026" s="87"/>
      <c r="H2026" s="47"/>
      <c r="I2026" s="120">
        <v>0</v>
      </c>
      <c r="J2026" s="120">
        <v>0</v>
      </c>
    </row>
    <row r="2027" spans="1:10" ht="15" customHeight="1">
      <c r="A2027" s="46" t="s">
        <v>5134</v>
      </c>
      <c r="B2027" s="46" t="s">
        <v>5135</v>
      </c>
      <c r="C2027" s="47">
        <v>3691.9895999999999</v>
      </c>
      <c r="D2027" s="87" t="s">
        <v>4579</v>
      </c>
      <c r="E2027" s="87" t="s">
        <v>4573</v>
      </c>
      <c r="F2027" s="87">
        <v>40.909049999999993</v>
      </c>
      <c r="G2027" s="87"/>
      <c r="H2027" s="47"/>
      <c r="I2027" s="120">
        <v>0</v>
      </c>
      <c r="J2027" s="120">
        <v>0</v>
      </c>
    </row>
    <row r="2028" spans="1:10" ht="15" customHeight="1">
      <c r="A2028" s="46" t="s">
        <v>5132</v>
      </c>
      <c r="B2028" s="46" t="s">
        <v>5133</v>
      </c>
      <c r="C2028" s="47">
        <v>3291.8117999999999</v>
      </c>
      <c r="D2028" s="87" t="s">
        <v>4581</v>
      </c>
      <c r="E2028" s="87" t="s">
        <v>4573</v>
      </c>
      <c r="F2028" s="87">
        <v>46.437300000000008</v>
      </c>
      <c r="G2028" s="87"/>
      <c r="H2028" s="47"/>
      <c r="I2028" s="120">
        <v>0</v>
      </c>
      <c r="J2028" s="120">
        <v>0</v>
      </c>
    </row>
    <row r="2029" spans="1:10" ht="15" customHeight="1">
      <c r="A2029" s="46" t="s">
        <v>5130</v>
      </c>
      <c r="B2029" s="46" t="s">
        <v>5131</v>
      </c>
      <c r="C2029" s="47">
        <v>2300.4063999999998</v>
      </c>
      <c r="D2029" s="87" t="s">
        <v>4583</v>
      </c>
      <c r="E2029" s="87" t="s">
        <v>4583</v>
      </c>
      <c r="F2029" s="87">
        <v>88.026749999999979</v>
      </c>
      <c r="G2029" s="87"/>
      <c r="H2029" s="47"/>
      <c r="I2029" s="120">
        <v>0</v>
      </c>
      <c r="J2029" s="120">
        <v>0</v>
      </c>
    </row>
    <row r="2030" spans="1:10" ht="15" customHeight="1">
      <c r="A2030" s="46" t="s">
        <v>5128</v>
      </c>
      <c r="B2030" s="46" t="s">
        <v>5129</v>
      </c>
      <c r="C2030" s="47">
        <v>2590.8618000000001</v>
      </c>
      <c r="D2030" s="87" t="s">
        <v>4586</v>
      </c>
      <c r="E2030" s="87" t="s">
        <v>4583</v>
      </c>
      <c r="F2030" s="87">
        <v>78.245999999999995</v>
      </c>
      <c r="G2030" s="87"/>
      <c r="H2030" s="47"/>
      <c r="I2030" s="120">
        <v>0</v>
      </c>
      <c r="J2030" s="120">
        <v>0</v>
      </c>
    </row>
    <row r="2031" spans="1:10" ht="15" customHeight="1">
      <c r="A2031" s="46" t="s">
        <v>5126</v>
      </c>
      <c r="B2031" s="46" t="s">
        <v>5127</v>
      </c>
      <c r="C2031" s="47">
        <v>1951.86</v>
      </c>
      <c r="D2031" s="87" t="s">
        <v>4589</v>
      </c>
      <c r="E2031" s="87" t="s">
        <v>4583</v>
      </c>
      <c r="F2031" s="87">
        <v>72.377549999999985</v>
      </c>
      <c r="G2031" s="87"/>
      <c r="H2031" s="47"/>
      <c r="I2031" s="120">
        <v>0</v>
      </c>
      <c r="J2031" s="120">
        <v>0</v>
      </c>
    </row>
    <row r="2032" spans="1:10" ht="15" customHeight="1">
      <c r="A2032" s="46" t="s">
        <v>5123</v>
      </c>
      <c r="B2032" s="46" t="s">
        <v>5124</v>
      </c>
      <c r="C2032" s="47">
        <v>2184.2242000000001</v>
      </c>
      <c r="D2032" s="87" t="s">
        <v>4592</v>
      </c>
      <c r="E2032" s="87" t="s">
        <v>4583</v>
      </c>
      <c r="F2032" s="87">
        <v>82.158299999999997</v>
      </c>
      <c r="G2032" s="87"/>
      <c r="H2032" s="47"/>
      <c r="I2032" s="120">
        <v>0</v>
      </c>
      <c r="J2032" s="120">
        <v>0</v>
      </c>
    </row>
    <row r="2033" spans="1:10" ht="15" customHeight="1">
      <c r="A2033" s="46" t="s">
        <v>5120</v>
      </c>
      <c r="B2033" s="46" t="s">
        <v>5121</v>
      </c>
      <c r="C2033" s="47">
        <v>2358.4974000000002</v>
      </c>
      <c r="D2033" s="87" t="s">
        <v>4595</v>
      </c>
      <c r="E2033" s="87" t="s">
        <v>4595</v>
      </c>
      <c r="F2033" s="87">
        <v>43.375500000000002</v>
      </c>
      <c r="G2033" s="87"/>
      <c r="H2033" s="47"/>
      <c r="I2033" s="120">
        <v>0</v>
      </c>
      <c r="J2033" s="120">
        <v>0</v>
      </c>
    </row>
    <row r="2034" spans="1:10" ht="15" customHeight="1">
      <c r="A2034" s="46" t="s">
        <v>5118</v>
      </c>
      <c r="B2034" s="46" t="s">
        <v>5119</v>
      </c>
      <c r="C2034" s="47">
        <v>1847.296</v>
      </c>
      <c r="D2034" s="87" t="s">
        <v>4598</v>
      </c>
      <c r="E2034" s="87" t="s">
        <v>4595</v>
      </c>
      <c r="F2034" s="87">
        <v>38.556000000000012</v>
      </c>
      <c r="G2034" s="87"/>
      <c r="H2034" s="47"/>
      <c r="I2034" s="120">
        <v>0</v>
      </c>
      <c r="J2034" s="120">
        <v>0</v>
      </c>
    </row>
    <row r="2035" spans="1:10" ht="15" customHeight="1">
      <c r="A2035" s="46" t="s">
        <v>5116</v>
      </c>
      <c r="B2035" s="46" t="s">
        <v>5117</v>
      </c>
      <c r="C2035" s="47">
        <v>2141.2368000000001</v>
      </c>
      <c r="D2035" s="87" t="s">
        <v>4601</v>
      </c>
      <c r="E2035" s="87" t="s">
        <v>4595</v>
      </c>
      <c r="F2035" s="87">
        <v>35.664300000000004</v>
      </c>
      <c r="G2035" s="87"/>
      <c r="H2035" s="47"/>
      <c r="I2035" s="120">
        <v>0</v>
      </c>
      <c r="J2035" s="120">
        <v>0</v>
      </c>
    </row>
    <row r="2036" spans="1:10" ht="15" customHeight="1">
      <c r="A2036" s="46" t="s">
        <v>5114</v>
      </c>
      <c r="B2036" s="46" t="s">
        <v>5115</v>
      </c>
      <c r="C2036" s="47">
        <v>2357.3643999999999</v>
      </c>
      <c r="D2036" s="87" t="s">
        <v>4603</v>
      </c>
      <c r="E2036" s="87" t="s">
        <v>4595</v>
      </c>
      <c r="F2036" s="87">
        <v>40.483800000000009</v>
      </c>
      <c r="G2036" s="87"/>
      <c r="H2036" s="47"/>
      <c r="I2036" s="120">
        <v>0</v>
      </c>
      <c r="J2036" s="120">
        <v>0</v>
      </c>
    </row>
    <row r="2037" spans="1:10" ht="15" customHeight="1">
      <c r="A2037" s="46" t="s">
        <v>5111</v>
      </c>
      <c r="B2037" s="46" t="s">
        <v>5112</v>
      </c>
      <c r="C2037" s="47">
        <v>1940.9712</v>
      </c>
      <c r="D2037" s="87" t="s">
        <v>4605</v>
      </c>
      <c r="E2037" s="87" t="s">
        <v>4605</v>
      </c>
      <c r="F2037" s="87">
        <v>58.684499999999986</v>
      </c>
      <c r="G2037" s="87"/>
      <c r="H2037" s="47"/>
      <c r="I2037" s="120">
        <v>0</v>
      </c>
      <c r="J2037" s="120">
        <v>0</v>
      </c>
    </row>
    <row r="2038" spans="1:10" ht="15" customHeight="1">
      <c r="A2038" s="46" t="s">
        <v>5109</v>
      </c>
      <c r="B2038" s="46" t="s">
        <v>5110</v>
      </c>
      <c r="C2038" s="47">
        <v>2329.1653999999999</v>
      </c>
      <c r="D2038" s="87" t="s">
        <v>4608</v>
      </c>
      <c r="E2038" s="87" t="s">
        <v>4605</v>
      </c>
      <c r="F2038" s="87">
        <v>52.164000000000001</v>
      </c>
      <c r="G2038" s="87"/>
      <c r="H2038" s="47"/>
      <c r="I2038" s="120">
        <v>0</v>
      </c>
      <c r="J2038" s="120">
        <v>0</v>
      </c>
    </row>
    <row r="2039" spans="1:10" ht="15" customHeight="1">
      <c r="A2039" s="46" t="s">
        <v>5107</v>
      </c>
      <c r="B2039" s="46" t="s">
        <v>5108</v>
      </c>
      <c r="C2039" s="47">
        <v>2207.4605999999999</v>
      </c>
      <c r="D2039" s="87" t="s">
        <v>4611</v>
      </c>
      <c r="E2039" s="87" t="s">
        <v>4605</v>
      </c>
      <c r="F2039" s="87">
        <v>48.2517</v>
      </c>
      <c r="G2039" s="87"/>
      <c r="H2039" s="47"/>
      <c r="I2039" s="120">
        <v>0</v>
      </c>
      <c r="J2039" s="120">
        <v>0</v>
      </c>
    </row>
    <row r="2040" spans="1:10" ht="15" customHeight="1">
      <c r="A2040" s="46" t="s">
        <v>5105</v>
      </c>
      <c r="B2040" s="46" t="s">
        <v>5106</v>
      </c>
      <c r="C2040" s="47">
        <v>4496.2488000000003</v>
      </c>
      <c r="D2040" s="87" t="s">
        <v>4614</v>
      </c>
      <c r="E2040" s="87" t="s">
        <v>4605</v>
      </c>
      <c r="F2040" s="87">
        <v>54.772199999999998</v>
      </c>
      <c r="G2040" s="87"/>
      <c r="H2040" s="47"/>
      <c r="I2040" s="120">
        <v>0</v>
      </c>
      <c r="J2040" s="120">
        <v>0</v>
      </c>
    </row>
    <row r="2041" spans="1:10" ht="15" customHeight="1">
      <c r="A2041" s="46" t="s">
        <v>5102</v>
      </c>
      <c r="B2041" s="46" t="s">
        <v>5103</v>
      </c>
      <c r="C2041" s="47">
        <v>3229.9331999999999</v>
      </c>
      <c r="D2041" s="87" t="s">
        <v>4617</v>
      </c>
      <c r="E2041" s="87" t="s">
        <v>4617</v>
      </c>
      <c r="F2041" s="87">
        <v>57.408749999999998</v>
      </c>
      <c r="G2041" s="87"/>
      <c r="H2041" s="47"/>
      <c r="I2041" s="120">
        <v>0</v>
      </c>
      <c r="J2041" s="120">
        <v>0</v>
      </c>
    </row>
    <row r="2042" spans="1:10" ht="15" customHeight="1">
      <c r="A2042" s="46" t="s">
        <v>5100</v>
      </c>
      <c r="B2042" s="46" t="s">
        <v>5101</v>
      </c>
      <c r="C2042" s="47">
        <v>4461.3941999999997</v>
      </c>
      <c r="D2042" s="87" t="s">
        <v>4619</v>
      </c>
      <c r="E2042" s="87" t="s">
        <v>4617</v>
      </c>
      <c r="F2042" s="87">
        <v>51.03</v>
      </c>
      <c r="G2042" s="87"/>
      <c r="H2042" s="47"/>
      <c r="I2042" s="120">
        <v>0</v>
      </c>
      <c r="J2042" s="120">
        <v>0</v>
      </c>
    </row>
    <row r="2043" spans="1:10" ht="15" customHeight="1">
      <c r="A2043" s="46" t="s">
        <v>5098</v>
      </c>
      <c r="B2043" s="46" t="s">
        <v>5099</v>
      </c>
      <c r="C2043" s="47">
        <v>1475.5132000000001</v>
      </c>
      <c r="D2043" s="87" t="s">
        <v>4622</v>
      </c>
      <c r="E2043" s="87" t="s">
        <v>4617</v>
      </c>
      <c r="F2043" s="87">
        <v>47.202749999999995</v>
      </c>
      <c r="G2043" s="87"/>
      <c r="H2043" s="47"/>
      <c r="I2043" s="120">
        <v>0</v>
      </c>
      <c r="J2043" s="120">
        <v>0</v>
      </c>
    </row>
    <row r="2044" spans="1:10" ht="15" customHeight="1">
      <c r="A2044" s="46" t="s">
        <v>5096</v>
      </c>
      <c r="B2044" s="46" t="s">
        <v>5097</v>
      </c>
      <c r="C2044" s="47">
        <v>1475.5132000000001</v>
      </c>
      <c r="D2044" s="87" t="s">
        <v>4624</v>
      </c>
      <c r="E2044" s="87" t="s">
        <v>4617</v>
      </c>
      <c r="F2044" s="87">
        <v>53.581500000000005</v>
      </c>
      <c r="G2044" s="87"/>
      <c r="H2044" s="47"/>
      <c r="I2044" s="120">
        <v>0</v>
      </c>
      <c r="J2044" s="120">
        <v>0</v>
      </c>
    </row>
    <row r="2045" spans="1:10" ht="15" customHeight="1">
      <c r="A2045" s="46" t="s">
        <v>5093</v>
      </c>
      <c r="B2045" s="46" t="s">
        <v>5094</v>
      </c>
      <c r="C2045" s="47">
        <v>1638.1682000000001</v>
      </c>
      <c r="D2045" s="87" t="s">
        <v>4627</v>
      </c>
      <c r="E2045" s="87" t="s">
        <v>4627</v>
      </c>
      <c r="F2045" s="87">
        <v>43.375500000000002</v>
      </c>
      <c r="G2045" s="87"/>
      <c r="H2045" s="47"/>
      <c r="I2045" s="120">
        <v>0</v>
      </c>
      <c r="J2045" s="120">
        <v>0</v>
      </c>
    </row>
    <row r="2046" spans="1:10" ht="15" customHeight="1">
      <c r="A2046" s="46" t="s">
        <v>5091</v>
      </c>
      <c r="B2046" s="46" t="s">
        <v>5092</v>
      </c>
      <c r="C2046" s="47">
        <v>1638.1682000000001</v>
      </c>
      <c r="D2046" s="87" t="s">
        <v>4630</v>
      </c>
      <c r="E2046" s="87" t="s">
        <v>4627</v>
      </c>
      <c r="F2046" s="87">
        <v>38.556000000000012</v>
      </c>
      <c r="G2046" s="87"/>
      <c r="H2046" s="47"/>
      <c r="I2046" s="120">
        <v>0</v>
      </c>
      <c r="J2046" s="120">
        <v>0</v>
      </c>
    </row>
    <row r="2047" spans="1:10" ht="15" customHeight="1">
      <c r="A2047" s="46" t="s">
        <v>471</v>
      </c>
      <c r="B2047" s="46" t="s">
        <v>5090</v>
      </c>
      <c r="C2047" s="47">
        <v>1545.2226000000001</v>
      </c>
      <c r="D2047" s="87" t="s">
        <v>4633</v>
      </c>
      <c r="E2047" s="87" t="s">
        <v>4627</v>
      </c>
      <c r="F2047" s="87">
        <v>35.664300000000004</v>
      </c>
      <c r="G2047" s="87"/>
      <c r="H2047" s="47">
        <v>1.5</v>
      </c>
      <c r="I2047" s="120">
        <v>1</v>
      </c>
      <c r="J2047" s="120">
        <v>0</v>
      </c>
    </row>
    <row r="2048" spans="1:10" ht="15" customHeight="1">
      <c r="A2048" s="46" t="s">
        <v>5089</v>
      </c>
      <c r="B2048" s="46" t="s">
        <v>32167</v>
      </c>
      <c r="C2048" s="47">
        <v>1545.2226000000001</v>
      </c>
      <c r="D2048" s="87" t="s">
        <v>4636</v>
      </c>
      <c r="E2048" s="87" t="s">
        <v>4627</v>
      </c>
      <c r="F2048" s="87">
        <v>40.483800000000009</v>
      </c>
      <c r="G2048" s="87"/>
      <c r="H2048" s="47">
        <v>1.5</v>
      </c>
      <c r="I2048" s="120">
        <v>0</v>
      </c>
      <c r="J2048" s="120">
        <v>0</v>
      </c>
    </row>
    <row r="2049" spans="1:10" ht="15" customHeight="1">
      <c r="A2049" s="46" t="s">
        <v>5086</v>
      </c>
      <c r="B2049" s="46" t="s">
        <v>5087</v>
      </c>
      <c r="C2049" s="47">
        <v>1777.5868</v>
      </c>
      <c r="D2049" s="87" t="s">
        <v>4639</v>
      </c>
      <c r="E2049" s="87" t="s">
        <v>4639</v>
      </c>
      <c r="F2049" s="87">
        <v>63.787499999999994</v>
      </c>
      <c r="G2049" s="87"/>
      <c r="H2049" s="47"/>
      <c r="I2049" s="120">
        <v>0</v>
      </c>
      <c r="J2049" s="120">
        <v>0</v>
      </c>
    </row>
    <row r="2050" spans="1:10" ht="15" customHeight="1">
      <c r="A2050" s="46" t="s">
        <v>5084</v>
      </c>
      <c r="B2050" s="46" t="s">
        <v>5085</v>
      </c>
      <c r="C2050" s="47">
        <v>1777.5868</v>
      </c>
      <c r="D2050" s="87" t="s">
        <v>4641</v>
      </c>
      <c r="E2050" s="87" t="s">
        <v>4639</v>
      </c>
      <c r="F2050" s="87">
        <v>56.7</v>
      </c>
      <c r="G2050" s="87"/>
      <c r="H2050" s="47"/>
      <c r="I2050" s="120">
        <v>0</v>
      </c>
      <c r="J2050" s="120">
        <v>0</v>
      </c>
    </row>
    <row r="2051" spans="1:10" ht="15" customHeight="1">
      <c r="A2051" s="46" t="s">
        <v>5082</v>
      </c>
      <c r="B2051" s="46" t="s">
        <v>5083</v>
      </c>
      <c r="C2051" s="47">
        <v>1347.7128</v>
      </c>
      <c r="D2051" s="87" t="s">
        <v>4644</v>
      </c>
      <c r="E2051" s="87" t="s">
        <v>4639</v>
      </c>
      <c r="F2051" s="87">
        <v>52.447500000000005</v>
      </c>
      <c r="G2051" s="87"/>
      <c r="H2051" s="47"/>
      <c r="I2051" s="120">
        <v>0</v>
      </c>
      <c r="J2051" s="120">
        <v>0</v>
      </c>
    </row>
    <row r="2052" spans="1:10" ht="15" customHeight="1">
      <c r="A2052" s="46" t="s">
        <v>5080</v>
      </c>
      <c r="B2052" s="46" t="s">
        <v>5081</v>
      </c>
      <c r="C2052" s="47">
        <v>2891.7736</v>
      </c>
      <c r="D2052" s="87" t="s">
        <v>4646</v>
      </c>
      <c r="E2052" s="87" t="s">
        <v>4639</v>
      </c>
      <c r="F2052" s="87">
        <v>59.535000000000011</v>
      </c>
      <c r="G2052" s="87"/>
      <c r="H2052" s="47"/>
      <c r="I2052" s="120">
        <v>0</v>
      </c>
      <c r="J2052" s="120">
        <v>0</v>
      </c>
    </row>
    <row r="2053" spans="1:10" ht="15" customHeight="1">
      <c r="A2053" s="46" t="s">
        <v>5077</v>
      </c>
      <c r="B2053" s="46" t="s">
        <v>5078</v>
      </c>
      <c r="C2053" s="47">
        <v>4030.1725999999999</v>
      </c>
      <c r="D2053" s="87" t="s">
        <v>4648</v>
      </c>
      <c r="E2053" s="87" t="s">
        <v>4648</v>
      </c>
      <c r="F2053" s="87">
        <v>57.408749999999998</v>
      </c>
      <c r="G2053" s="87"/>
      <c r="H2053" s="47">
        <v>1.5</v>
      </c>
      <c r="I2053" s="120">
        <v>0</v>
      </c>
      <c r="J2053" s="120">
        <v>0</v>
      </c>
    </row>
    <row r="2054" spans="1:10" ht="15" customHeight="1">
      <c r="A2054" s="46" t="s">
        <v>5074</v>
      </c>
      <c r="B2054" s="46" t="s">
        <v>5075</v>
      </c>
      <c r="C2054" s="47">
        <v>2119.1622000000002</v>
      </c>
      <c r="D2054" s="87" t="s">
        <v>4649</v>
      </c>
      <c r="E2054" s="87" t="s">
        <v>4648</v>
      </c>
      <c r="F2054" s="87">
        <v>51.03</v>
      </c>
      <c r="G2054" s="87"/>
      <c r="H2054" s="47"/>
      <c r="I2054" s="120">
        <v>0</v>
      </c>
      <c r="J2054" s="120">
        <v>0</v>
      </c>
    </row>
    <row r="2055" spans="1:10" ht="15" customHeight="1">
      <c r="A2055" s="46" t="s">
        <v>5072</v>
      </c>
      <c r="B2055" s="46" t="s">
        <v>32170</v>
      </c>
      <c r="C2055" s="47">
        <v>9709.9341999999997</v>
      </c>
      <c r="D2055" s="87" t="s">
        <v>4650</v>
      </c>
      <c r="E2055" s="87" t="s">
        <v>4648</v>
      </c>
      <c r="F2055" s="87">
        <v>47.202749999999995</v>
      </c>
      <c r="G2055" s="87"/>
      <c r="H2055" s="47">
        <v>4</v>
      </c>
      <c r="I2055" s="120">
        <v>0</v>
      </c>
      <c r="J2055" s="120">
        <v>0</v>
      </c>
    </row>
    <row r="2056" spans="1:10" ht="15" customHeight="1">
      <c r="A2056" s="46" t="s">
        <v>5070</v>
      </c>
      <c r="B2056" s="46" t="s">
        <v>32168</v>
      </c>
      <c r="C2056" s="47">
        <v>5197.4081999999999</v>
      </c>
      <c r="D2056" s="87" t="s">
        <v>4653</v>
      </c>
      <c r="E2056" s="87" t="s">
        <v>4648</v>
      </c>
      <c r="F2056" s="87">
        <v>53.581500000000005</v>
      </c>
      <c r="G2056" s="87"/>
      <c r="H2056" s="47"/>
      <c r="I2056" s="120">
        <v>0</v>
      </c>
      <c r="J2056" s="120">
        <v>0</v>
      </c>
    </row>
    <row r="2057" spans="1:10" ht="15" customHeight="1">
      <c r="A2057" s="46" t="s">
        <v>5068</v>
      </c>
      <c r="B2057" s="46" t="s">
        <v>32169</v>
      </c>
      <c r="C2057" s="47">
        <v>11450.098599999999</v>
      </c>
      <c r="D2057" s="87" t="s">
        <v>4656</v>
      </c>
      <c r="E2057" s="87" t="s">
        <v>4656</v>
      </c>
      <c r="F2057" s="87">
        <v>43.375500000000002</v>
      </c>
      <c r="G2057" s="87"/>
      <c r="H2057" s="47">
        <v>4</v>
      </c>
      <c r="I2057" s="120">
        <v>0</v>
      </c>
      <c r="J2057" s="120">
        <v>0</v>
      </c>
    </row>
    <row r="2058" spans="1:10" ht="15" customHeight="1">
      <c r="A2058" s="46" t="s">
        <v>890</v>
      </c>
      <c r="B2058" s="46" t="s">
        <v>5208</v>
      </c>
      <c r="C2058" s="47">
        <v>2072.6662000000001</v>
      </c>
      <c r="D2058" s="87" t="s">
        <v>4657</v>
      </c>
      <c r="E2058" s="87" t="s">
        <v>4656</v>
      </c>
      <c r="F2058" s="87">
        <v>38.556000000000012</v>
      </c>
      <c r="G2058" s="87"/>
      <c r="H2058" s="47"/>
      <c r="I2058" s="120">
        <v>0</v>
      </c>
      <c r="J2058" s="120">
        <v>0</v>
      </c>
    </row>
    <row r="2059" spans="1:10" ht="15" customHeight="1">
      <c r="A2059" s="46" t="s">
        <v>5199</v>
      </c>
      <c r="B2059" s="46" t="s">
        <v>5200</v>
      </c>
      <c r="C2059" s="47">
        <v>2295.6550000000002</v>
      </c>
      <c r="D2059" s="87" t="s">
        <v>4659</v>
      </c>
      <c r="E2059" s="87" t="s">
        <v>4656</v>
      </c>
      <c r="F2059" s="87">
        <v>35.664300000000004</v>
      </c>
      <c r="G2059" s="87"/>
      <c r="H2059" s="47"/>
      <c r="I2059" s="120">
        <v>0</v>
      </c>
      <c r="J2059" s="120">
        <v>0</v>
      </c>
    </row>
    <row r="2060" spans="1:10" ht="15" customHeight="1">
      <c r="A2060" s="46" t="s">
        <v>5196</v>
      </c>
      <c r="B2060" s="46" t="s">
        <v>5197</v>
      </c>
      <c r="C2060" s="47">
        <v>2533.1406000000002</v>
      </c>
      <c r="D2060" s="87" t="s">
        <v>4662</v>
      </c>
      <c r="E2060" s="87" t="s">
        <v>4656</v>
      </c>
      <c r="F2060" s="87">
        <v>40.483800000000009</v>
      </c>
      <c r="G2060" s="87"/>
      <c r="H2060" s="47"/>
      <c r="I2060" s="120">
        <v>0</v>
      </c>
      <c r="J2060" s="120">
        <v>0</v>
      </c>
    </row>
    <row r="2061" spans="1:10" ht="15" customHeight="1">
      <c r="A2061" s="46" t="s">
        <v>5193</v>
      </c>
      <c r="B2061" s="46" t="s">
        <v>5194</v>
      </c>
      <c r="C2061" s="47">
        <v>2080.7885999999999</v>
      </c>
      <c r="D2061" s="87" t="s">
        <v>4664</v>
      </c>
      <c r="E2061" s="87" t="s">
        <v>4664</v>
      </c>
      <c r="F2061" s="87">
        <v>66.338999999999984</v>
      </c>
      <c r="G2061" s="87"/>
      <c r="H2061" s="47"/>
      <c r="I2061" s="120">
        <v>0</v>
      </c>
      <c r="J2061" s="120">
        <v>0</v>
      </c>
    </row>
    <row r="2062" spans="1:10" ht="15" customHeight="1">
      <c r="A2062" s="46" t="s">
        <v>5190</v>
      </c>
      <c r="B2062" s="46" t="s">
        <v>5191</v>
      </c>
      <c r="C2062" s="47">
        <v>2193.8768</v>
      </c>
      <c r="D2062" s="87" t="s">
        <v>4667</v>
      </c>
      <c r="E2062" s="87" t="s">
        <v>4664</v>
      </c>
      <c r="F2062" s="87">
        <v>58.968000000000004</v>
      </c>
      <c r="G2062" s="87"/>
      <c r="H2062" s="47"/>
      <c r="I2062" s="120">
        <v>0</v>
      </c>
      <c r="J2062" s="120">
        <v>0</v>
      </c>
    </row>
    <row r="2063" spans="1:10" ht="15" customHeight="1">
      <c r="A2063" s="46" t="s">
        <v>5187</v>
      </c>
      <c r="B2063" s="46" t="s">
        <v>5188</v>
      </c>
      <c r="C2063" s="47">
        <v>1928.6235999999999</v>
      </c>
      <c r="D2063" s="87" t="s">
        <v>4670</v>
      </c>
      <c r="E2063" s="87" t="s">
        <v>4664</v>
      </c>
      <c r="F2063" s="87">
        <v>54.545400000000001</v>
      </c>
      <c r="G2063" s="87"/>
      <c r="H2063" s="47"/>
      <c r="I2063" s="120">
        <v>0</v>
      </c>
      <c r="J2063" s="120">
        <v>0</v>
      </c>
    </row>
    <row r="2064" spans="1:10" ht="15" customHeight="1">
      <c r="A2064" s="46" t="s">
        <v>5184</v>
      </c>
      <c r="B2064" s="46" t="s">
        <v>5185</v>
      </c>
      <c r="C2064" s="47">
        <v>1823.9364</v>
      </c>
      <c r="D2064" s="87" t="s">
        <v>4673</v>
      </c>
      <c r="E2064" s="87" t="s">
        <v>4664</v>
      </c>
      <c r="F2064" s="87">
        <v>61.916399999999996</v>
      </c>
      <c r="G2064" s="87"/>
      <c r="H2064" s="47"/>
      <c r="I2064" s="120">
        <v>0</v>
      </c>
      <c r="J2064" s="120">
        <v>0</v>
      </c>
    </row>
    <row r="2065" spans="1:10" ht="15" customHeight="1">
      <c r="A2065" s="46" t="s">
        <v>5178</v>
      </c>
      <c r="B2065" s="46" t="s">
        <v>5179</v>
      </c>
      <c r="C2065" s="47">
        <v>2751.0434</v>
      </c>
      <c r="D2065" s="87" t="s">
        <v>4676</v>
      </c>
      <c r="E2065" s="87" t="s">
        <v>4676</v>
      </c>
      <c r="F2065" s="87">
        <v>47.202749999999988</v>
      </c>
      <c r="G2065" s="87"/>
      <c r="H2065" s="47"/>
      <c r="I2065" s="120">
        <v>0</v>
      </c>
      <c r="J2065" s="120">
        <v>0</v>
      </c>
    </row>
    <row r="2066" spans="1:10" ht="15" customHeight="1">
      <c r="A2066" s="46" t="s">
        <v>5175</v>
      </c>
      <c r="B2066" s="46" t="s">
        <v>5176</v>
      </c>
      <c r="C2066" s="47">
        <v>2545.7334000000001</v>
      </c>
      <c r="D2066" s="87" t="s">
        <v>4679</v>
      </c>
      <c r="E2066" s="87" t="s">
        <v>4676</v>
      </c>
      <c r="F2066" s="87">
        <v>41.957999999999998</v>
      </c>
      <c r="G2066" s="87"/>
      <c r="H2066" s="47"/>
      <c r="I2066" s="120">
        <v>0</v>
      </c>
      <c r="J2066" s="120">
        <v>0</v>
      </c>
    </row>
    <row r="2067" spans="1:10" ht="15" customHeight="1">
      <c r="A2067" s="46" t="s">
        <v>5172</v>
      </c>
      <c r="B2067" s="46" t="s">
        <v>5173</v>
      </c>
      <c r="C2067" s="47">
        <v>2751.0434</v>
      </c>
      <c r="D2067" s="87" t="s">
        <v>4682</v>
      </c>
      <c r="E2067" s="87" t="s">
        <v>4676</v>
      </c>
      <c r="F2067" s="87">
        <v>38.811149999999998</v>
      </c>
      <c r="G2067" s="87"/>
      <c r="H2067" s="47"/>
      <c r="I2067" s="120">
        <v>0</v>
      </c>
      <c r="J2067" s="120">
        <v>0</v>
      </c>
    </row>
    <row r="2068" spans="1:10" ht="15" customHeight="1">
      <c r="A2068" s="46" t="s">
        <v>5169</v>
      </c>
      <c r="B2068" s="46" t="s">
        <v>5170</v>
      </c>
      <c r="C2068" s="47">
        <v>1719.4957999999999</v>
      </c>
      <c r="D2068" s="87" t="s">
        <v>4685</v>
      </c>
      <c r="E2068" s="87" t="s">
        <v>4676</v>
      </c>
      <c r="F2068" s="87">
        <v>44.055899999999994</v>
      </c>
      <c r="G2068" s="87"/>
      <c r="H2068" s="47"/>
      <c r="I2068" s="120">
        <v>2</v>
      </c>
      <c r="J2068" s="120">
        <v>0</v>
      </c>
    </row>
    <row r="2069" spans="1:10" ht="15" customHeight="1">
      <c r="A2069" s="46" t="s">
        <v>938</v>
      </c>
      <c r="B2069" s="46" t="s">
        <v>32172</v>
      </c>
      <c r="C2069" s="47">
        <v>2481.9294</v>
      </c>
      <c r="D2069" s="87" t="s">
        <v>4688</v>
      </c>
      <c r="E2069" s="87" t="s">
        <v>4688</v>
      </c>
      <c r="F2069" s="87">
        <v>48.478499999999997</v>
      </c>
      <c r="G2069" s="87"/>
      <c r="H2069" s="47"/>
      <c r="I2069" s="120">
        <v>3</v>
      </c>
      <c r="J2069" s="120">
        <v>0</v>
      </c>
    </row>
    <row r="2070" spans="1:10" ht="15" customHeight="1">
      <c r="A2070" s="46" t="s">
        <v>941</v>
      </c>
      <c r="B2070" s="46" t="s">
        <v>32171</v>
      </c>
      <c r="C2070" s="47">
        <v>2724.3516</v>
      </c>
      <c r="D2070" s="87" t="s">
        <v>4691</v>
      </c>
      <c r="E2070" s="87" t="s">
        <v>4688</v>
      </c>
      <c r="F2070" s="87">
        <v>43.091999999999999</v>
      </c>
      <c r="G2070" s="87"/>
      <c r="H2070" s="47"/>
      <c r="I2070" s="120">
        <v>1</v>
      </c>
      <c r="J2070" s="120">
        <v>0</v>
      </c>
    </row>
    <row r="2071" spans="1:10" ht="15" customHeight="1">
      <c r="A2071" s="46" t="s">
        <v>5312</v>
      </c>
      <c r="B2071" s="46" t="s">
        <v>5313</v>
      </c>
      <c r="C2071" s="47">
        <v>2595.3683999999998</v>
      </c>
      <c r="D2071" s="87" t="s">
        <v>4693</v>
      </c>
      <c r="E2071" s="87" t="s">
        <v>4688</v>
      </c>
      <c r="F2071" s="87">
        <v>39.860100000000003</v>
      </c>
      <c r="G2071" s="87"/>
      <c r="H2071" s="47"/>
      <c r="I2071" s="120">
        <v>0</v>
      </c>
      <c r="J2071" s="120">
        <v>0</v>
      </c>
    </row>
    <row r="2072" spans="1:10" ht="15" customHeight="1">
      <c r="A2072" s="46" t="s">
        <v>5309</v>
      </c>
      <c r="B2072" s="46" t="s">
        <v>5310</v>
      </c>
      <c r="C2072" s="47">
        <v>2781.3076000000001</v>
      </c>
      <c r="D2072" s="87" t="s">
        <v>4696</v>
      </c>
      <c r="E2072" s="87" t="s">
        <v>4688</v>
      </c>
      <c r="F2072" s="87">
        <v>45.246600000000008</v>
      </c>
      <c r="G2072" s="87"/>
      <c r="H2072" s="47"/>
      <c r="I2072" s="120">
        <v>0</v>
      </c>
      <c r="J2072" s="120">
        <v>0</v>
      </c>
    </row>
    <row r="2073" spans="1:10" ht="15" customHeight="1">
      <c r="A2073" s="46" t="s">
        <v>5258</v>
      </c>
      <c r="B2073" s="46" t="s">
        <v>5259</v>
      </c>
      <c r="C2073" s="47">
        <v>3450.0054</v>
      </c>
      <c r="D2073" s="87" t="s">
        <v>4699</v>
      </c>
      <c r="E2073" s="87" t="s">
        <v>4699</v>
      </c>
      <c r="F2073" s="87">
        <v>63.787499999999994</v>
      </c>
      <c r="G2073" s="87"/>
      <c r="H2073" s="47"/>
      <c r="I2073" s="120">
        <v>0</v>
      </c>
      <c r="J2073" s="120">
        <v>0</v>
      </c>
    </row>
    <row r="2074" spans="1:10" ht="15" customHeight="1">
      <c r="A2074" s="46" t="s">
        <v>5255</v>
      </c>
      <c r="B2074" s="46" t="s">
        <v>5256</v>
      </c>
      <c r="C2074" s="47">
        <v>2775.5216</v>
      </c>
      <c r="D2074" s="87" t="s">
        <v>4702</v>
      </c>
      <c r="E2074" s="87" t="s">
        <v>4699</v>
      </c>
      <c r="F2074" s="87">
        <v>56.7</v>
      </c>
      <c r="G2074" s="87"/>
      <c r="H2074" s="47"/>
      <c r="I2074" s="120">
        <v>0</v>
      </c>
      <c r="J2074" s="120">
        <v>0</v>
      </c>
    </row>
    <row r="2075" spans="1:10" ht="15" customHeight="1">
      <c r="A2075" s="46" t="s">
        <v>5252</v>
      </c>
      <c r="B2075" s="46" t="s">
        <v>5253</v>
      </c>
      <c r="C2075" s="47">
        <v>3000.0320000000002</v>
      </c>
      <c r="D2075" s="87" t="s">
        <v>4704</v>
      </c>
      <c r="E2075" s="87" t="s">
        <v>4699</v>
      </c>
      <c r="F2075" s="87">
        <v>52.447500000000005</v>
      </c>
      <c r="G2075" s="87"/>
      <c r="H2075" s="47"/>
      <c r="I2075" s="120">
        <v>0</v>
      </c>
      <c r="J2075" s="120">
        <v>0</v>
      </c>
    </row>
    <row r="2076" spans="1:10" ht="15" customHeight="1">
      <c r="A2076" s="46" t="s">
        <v>5249</v>
      </c>
      <c r="B2076" s="46" t="s">
        <v>5250</v>
      </c>
      <c r="C2076" s="47">
        <v>1379.5468000000001</v>
      </c>
      <c r="D2076" s="87" t="s">
        <v>4707</v>
      </c>
      <c r="E2076" s="87" t="s">
        <v>4699</v>
      </c>
      <c r="F2076" s="87">
        <v>59.535000000000011</v>
      </c>
      <c r="G2076" s="87"/>
      <c r="H2076" s="47">
        <v>1.5</v>
      </c>
      <c r="I2076" s="120">
        <v>0</v>
      </c>
      <c r="J2076" s="120">
        <v>0</v>
      </c>
    </row>
    <row r="2077" spans="1:10" ht="15" customHeight="1">
      <c r="A2077" s="46" t="s">
        <v>5246</v>
      </c>
      <c r="B2077" s="46" t="s">
        <v>5247</v>
      </c>
      <c r="C2077" s="47">
        <v>1475.4978000000001</v>
      </c>
      <c r="D2077" s="87" t="s">
        <v>4710</v>
      </c>
      <c r="E2077" s="87" t="s">
        <v>4710</v>
      </c>
      <c r="F2077" s="87">
        <v>56.132999999999996</v>
      </c>
      <c r="G2077" s="87"/>
      <c r="H2077" s="47"/>
      <c r="I2077" s="120">
        <v>0</v>
      </c>
      <c r="J2077" s="120">
        <v>0</v>
      </c>
    </row>
    <row r="2078" spans="1:10" ht="15" customHeight="1">
      <c r="A2078" s="46" t="s">
        <v>5243</v>
      </c>
      <c r="B2078" s="46" t="s">
        <v>5244</v>
      </c>
      <c r="C2078" s="47">
        <v>1477.9066</v>
      </c>
      <c r="D2078" s="87" t="s">
        <v>4713</v>
      </c>
      <c r="E2078" s="87" t="s">
        <v>4710</v>
      </c>
      <c r="F2078" s="87">
        <v>49.896000000000001</v>
      </c>
      <c r="G2078" s="87"/>
      <c r="H2078" s="47">
        <v>1.5</v>
      </c>
      <c r="I2078" s="120">
        <v>0</v>
      </c>
      <c r="J2078" s="120">
        <v>0</v>
      </c>
    </row>
    <row r="2079" spans="1:10" ht="15" customHeight="1">
      <c r="A2079" s="46" t="s">
        <v>5240</v>
      </c>
      <c r="B2079" s="46" t="s">
        <v>5241</v>
      </c>
      <c r="C2079" s="47">
        <v>1559.2806</v>
      </c>
      <c r="D2079" s="87" t="s">
        <v>4716</v>
      </c>
      <c r="E2079" s="87" t="s">
        <v>4710</v>
      </c>
      <c r="F2079" s="87">
        <v>46.153800000000004</v>
      </c>
      <c r="G2079" s="87"/>
      <c r="H2079" s="47"/>
      <c r="I2079" s="120">
        <v>0</v>
      </c>
      <c r="J2079" s="120">
        <v>0</v>
      </c>
    </row>
    <row r="2080" spans="1:10" ht="15" customHeight="1">
      <c r="A2080" s="46" t="s">
        <v>5237</v>
      </c>
      <c r="B2080" s="46" t="s">
        <v>5238</v>
      </c>
      <c r="C2080" s="47">
        <v>2412.4292</v>
      </c>
      <c r="D2080" s="87" t="s">
        <v>4719</v>
      </c>
      <c r="E2080" s="87" t="s">
        <v>4710</v>
      </c>
      <c r="F2080" s="87">
        <v>52.390800000000013</v>
      </c>
      <c r="G2080" s="87"/>
      <c r="H2080" s="47"/>
      <c r="I2080" s="120">
        <v>0</v>
      </c>
      <c r="J2080" s="120">
        <v>0</v>
      </c>
    </row>
    <row r="2081" spans="1:10" ht="15" customHeight="1">
      <c r="A2081" s="46" t="s">
        <v>5234</v>
      </c>
      <c r="B2081" s="46" t="s">
        <v>5235</v>
      </c>
      <c r="C2081" s="47">
        <v>2079.1260000000002</v>
      </c>
      <c r="D2081" s="87" t="s">
        <v>4722</v>
      </c>
      <c r="E2081" s="87" t="s">
        <v>4722</v>
      </c>
      <c r="F2081" s="87">
        <v>38.272499999999994</v>
      </c>
      <c r="G2081" s="87"/>
      <c r="H2081" s="47"/>
      <c r="I2081" s="120">
        <v>0</v>
      </c>
      <c r="J2081" s="120">
        <v>0</v>
      </c>
    </row>
    <row r="2082" spans="1:10" ht="15" customHeight="1">
      <c r="A2082" s="46" t="s">
        <v>5231</v>
      </c>
      <c r="B2082" s="46" t="s">
        <v>5232</v>
      </c>
      <c r="C2082" s="47">
        <v>2341.4186</v>
      </c>
      <c r="D2082" s="87" t="s">
        <v>4725</v>
      </c>
      <c r="E2082" s="87" t="s">
        <v>4722</v>
      </c>
      <c r="F2082" s="87">
        <v>34.020000000000003</v>
      </c>
      <c r="G2082" s="87"/>
      <c r="H2082" s="47"/>
      <c r="I2082" s="120">
        <v>0</v>
      </c>
      <c r="J2082" s="120">
        <v>0</v>
      </c>
    </row>
    <row r="2083" spans="1:10" ht="15" customHeight="1">
      <c r="A2083" s="46" t="s">
        <v>5228</v>
      </c>
      <c r="B2083" s="46" t="s">
        <v>5229</v>
      </c>
      <c r="C2083" s="47">
        <v>2309.7793999999999</v>
      </c>
      <c r="D2083" s="87" t="s">
        <v>4728</v>
      </c>
      <c r="E2083" s="87" t="s">
        <v>4722</v>
      </c>
      <c r="F2083" s="87">
        <v>31.468499999999999</v>
      </c>
      <c r="G2083" s="87"/>
      <c r="H2083" s="47"/>
      <c r="I2083" s="120">
        <v>0</v>
      </c>
      <c r="J2083" s="120">
        <v>0</v>
      </c>
    </row>
    <row r="2084" spans="1:10" ht="15" customHeight="1">
      <c r="A2084" s="46" t="s">
        <v>5226</v>
      </c>
      <c r="B2084" s="46" t="s">
        <v>32173</v>
      </c>
      <c r="C2084" s="47">
        <v>1998.3327999999999</v>
      </c>
      <c r="D2084" s="87" t="s">
        <v>4731</v>
      </c>
      <c r="E2084" s="87" t="s">
        <v>4722</v>
      </c>
      <c r="F2084" s="87">
        <v>35.721000000000004</v>
      </c>
      <c r="G2084" s="87"/>
      <c r="H2084" s="47"/>
      <c r="I2084" s="120">
        <v>1</v>
      </c>
      <c r="J2084" s="120">
        <v>0</v>
      </c>
    </row>
    <row r="2085" spans="1:10" ht="15" customHeight="1">
      <c r="A2085" s="46" t="s">
        <v>5223</v>
      </c>
      <c r="B2085" s="46" t="s">
        <v>5224</v>
      </c>
      <c r="C2085" s="47">
        <v>2540.7175999999999</v>
      </c>
      <c r="D2085" s="87" t="s">
        <v>4734</v>
      </c>
      <c r="E2085" s="87" t="s">
        <v>4734</v>
      </c>
      <c r="F2085" s="87">
        <v>213.56054999999998</v>
      </c>
      <c r="G2085" s="87"/>
      <c r="H2085" s="47"/>
      <c r="I2085" s="120">
        <v>0</v>
      </c>
      <c r="J2085" s="120">
        <v>0</v>
      </c>
    </row>
    <row r="2086" spans="1:10" ht="15" customHeight="1">
      <c r="A2086" s="46" t="s">
        <v>5220</v>
      </c>
      <c r="B2086" s="46" t="s">
        <v>5221</v>
      </c>
      <c r="C2086" s="47">
        <v>2425.8186000000001</v>
      </c>
      <c r="D2086" s="87" t="s">
        <v>4737</v>
      </c>
      <c r="E2086" s="87" t="s">
        <v>4734</v>
      </c>
      <c r="F2086" s="87">
        <v>189.83159999999998</v>
      </c>
      <c r="G2086" s="87"/>
      <c r="H2086" s="47"/>
      <c r="I2086" s="120">
        <v>0</v>
      </c>
      <c r="J2086" s="120">
        <v>0</v>
      </c>
    </row>
    <row r="2087" spans="1:10" ht="15" customHeight="1">
      <c r="A2087" s="46" t="s">
        <v>5217</v>
      </c>
      <c r="B2087" s="46" t="s">
        <v>5218</v>
      </c>
      <c r="C2087" s="47">
        <v>2757.2114000000001</v>
      </c>
      <c r="D2087" s="87" t="s">
        <v>4740</v>
      </c>
      <c r="E2087" s="87" t="s">
        <v>4734</v>
      </c>
      <c r="F2087" s="87">
        <v>175.59422999999998</v>
      </c>
      <c r="G2087" s="87"/>
      <c r="H2087" s="47"/>
      <c r="I2087" s="120">
        <v>0</v>
      </c>
      <c r="J2087" s="120">
        <v>0</v>
      </c>
    </row>
    <row r="2088" spans="1:10" ht="15" customHeight="1">
      <c r="A2088" s="46" t="s">
        <v>5214</v>
      </c>
      <c r="B2088" s="46" t="s">
        <v>5215</v>
      </c>
      <c r="C2088" s="47">
        <v>2622.8852000000002</v>
      </c>
      <c r="D2088" s="87" t="s">
        <v>4743</v>
      </c>
      <c r="E2088" s="87" t="s">
        <v>4734</v>
      </c>
      <c r="F2088" s="87">
        <v>199.32317999999998</v>
      </c>
      <c r="G2088" s="87"/>
      <c r="H2088" s="47"/>
      <c r="I2088" s="120">
        <v>0</v>
      </c>
      <c r="J2088" s="120">
        <v>0</v>
      </c>
    </row>
    <row r="2089" spans="1:10" ht="15" customHeight="1">
      <c r="A2089" s="46" t="s">
        <v>5337</v>
      </c>
      <c r="B2089" s="46" t="s">
        <v>5329</v>
      </c>
      <c r="C2089" s="47">
        <v>1.9048</v>
      </c>
      <c r="D2089" s="87" t="s">
        <v>4746</v>
      </c>
      <c r="E2089" s="87" t="s">
        <v>4746</v>
      </c>
      <c r="F2089" s="87">
        <v>96.389999999999986</v>
      </c>
      <c r="G2089" s="87"/>
      <c r="H2089" s="47"/>
      <c r="I2089" s="120">
        <v>225</v>
      </c>
      <c r="J2089" s="120">
        <v>0</v>
      </c>
    </row>
    <row r="2090" spans="1:10" ht="15" customHeight="1">
      <c r="A2090" s="46" t="s">
        <v>5334</v>
      </c>
      <c r="B2090" s="46" t="s">
        <v>5335</v>
      </c>
      <c r="C2090" s="47">
        <v>1.9097999999999999</v>
      </c>
      <c r="D2090" s="87" t="s">
        <v>4749</v>
      </c>
      <c r="E2090" s="87" t="s">
        <v>4746</v>
      </c>
      <c r="F2090" s="87">
        <v>85.68</v>
      </c>
      <c r="G2090" s="87"/>
      <c r="H2090" s="47"/>
      <c r="I2090" s="120">
        <v>0</v>
      </c>
      <c r="J2090" s="120">
        <v>0</v>
      </c>
    </row>
    <row r="2091" spans="1:10" ht="15" customHeight="1">
      <c r="A2091" s="46" t="s">
        <v>5331</v>
      </c>
      <c r="B2091" s="46" t="s">
        <v>5332</v>
      </c>
      <c r="C2091" s="47">
        <v>1.7976000000000001</v>
      </c>
      <c r="D2091" s="87" t="s">
        <v>4752</v>
      </c>
      <c r="E2091" s="87" t="s">
        <v>4746</v>
      </c>
      <c r="F2091" s="87">
        <v>79.253999999999991</v>
      </c>
      <c r="G2091" s="87"/>
      <c r="H2091" s="47"/>
      <c r="I2091" s="120">
        <v>0</v>
      </c>
      <c r="J2091" s="120">
        <v>0</v>
      </c>
    </row>
    <row r="2092" spans="1:10" ht="15" customHeight="1">
      <c r="A2092" s="46" t="s">
        <v>5328</v>
      </c>
      <c r="B2092" s="46" t="s">
        <v>5329</v>
      </c>
      <c r="C2092" s="47">
        <v>2.1903999999999999</v>
      </c>
      <c r="D2092" s="87" t="s">
        <v>4755</v>
      </c>
      <c r="E2092" s="87" t="s">
        <v>4746</v>
      </c>
      <c r="F2092" s="87">
        <v>89.963999999999999</v>
      </c>
      <c r="G2092" s="87"/>
      <c r="H2092" s="47"/>
      <c r="I2092" s="120">
        <v>290</v>
      </c>
      <c r="J2092" s="120">
        <v>0</v>
      </c>
    </row>
    <row r="2093" spans="1:10" ht="15" customHeight="1">
      <c r="A2093" s="46" t="s">
        <v>5325</v>
      </c>
      <c r="B2093" s="46" t="s">
        <v>5326</v>
      </c>
      <c r="C2093" s="47">
        <v>2.1905999999999999</v>
      </c>
      <c r="D2093" s="87" t="s">
        <v>4758</v>
      </c>
      <c r="E2093" s="87" t="s">
        <v>4758</v>
      </c>
      <c r="F2093" s="87">
        <v>107.72999999999999</v>
      </c>
      <c r="G2093" s="87"/>
      <c r="H2093" s="47"/>
      <c r="I2093" s="120">
        <v>0</v>
      </c>
      <c r="J2093" s="120">
        <v>0</v>
      </c>
    </row>
    <row r="2094" spans="1:10" ht="15" customHeight="1">
      <c r="A2094" s="46" t="s">
        <v>5322</v>
      </c>
      <c r="B2094" s="46" t="s">
        <v>5323</v>
      </c>
      <c r="C2094" s="47">
        <v>2.0219999999999998</v>
      </c>
      <c r="D2094" s="87" t="s">
        <v>4761</v>
      </c>
      <c r="E2094" s="87" t="s">
        <v>4758</v>
      </c>
      <c r="F2094" s="87">
        <v>95.760000000000019</v>
      </c>
      <c r="G2094" s="87"/>
      <c r="H2094" s="47"/>
      <c r="I2094" s="120">
        <v>0</v>
      </c>
      <c r="J2094" s="120">
        <v>0</v>
      </c>
    </row>
    <row r="2095" spans="1:10" ht="15" customHeight="1">
      <c r="A2095" s="46" t="s">
        <v>5319</v>
      </c>
      <c r="B2095" s="46" t="s">
        <v>5320</v>
      </c>
      <c r="C2095" s="47">
        <v>2.3872</v>
      </c>
      <c r="D2095" s="87" t="s">
        <v>4764</v>
      </c>
      <c r="E2095" s="87" t="s">
        <v>4758</v>
      </c>
      <c r="F2095" s="87">
        <v>88.578000000000003</v>
      </c>
      <c r="G2095" s="87"/>
      <c r="H2095" s="47"/>
      <c r="I2095" s="120">
        <v>0</v>
      </c>
      <c r="J2095" s="120">
        <v>0</v>
      </c>
    </row>
    <row r="2096" spans="1:10" ht="15" customHeight="1">
      <c r="A2096" s="46" t="s">
        <v>5316</v>
      </c>
      <c r="B2096" s="46" t="s">
        <v>5317</v>
      </c>
      <c r="C2096" s="47">
        <v>3.1173999999999999</v>
      </c>
      <c r="D2096" s="87" t="s">
        <v>4767</v>
      </c>
      <c r="E2096" s="87" t="s">
        <v>4758</v>
      </c>
      <c r="F2096" s="87">
        <v>100.548</v>
      </c>
      <c r="G2096" s="87"/>
      <c r="H2096" s="47"/>
      <c r="I2096" s="120">
        <v>0</v>
      </c>
      <c r="J2096" s="120">
        <v>0</v>
      </c>
    </row>
    <row r="2097" spans="1:10" ht="15" customHeight="1">
      <c r="A2097" s="46" t="s">
        <v>5363</v>
      </c>
      <c r="B2097" s="46" t="s">
        <v>5356</v>
      </c>
      <c r="C2097" s="47">
        <v>1.9048</v>
      </c>
      <c r="D2097" s="87" t="s">
        <v>4770</v>
      </c>
      <c r="E2097" s="87" t="s">
        <v>4770</v>
      </c>
      <c r="F2097" s="87">
        <v>107.16299999999998</v>
      </c>
      <c r="G2097" s="87"/>
      <c r="H2097" s="47"/>
      <c r="I2097" s="120">
        <v>197</v>
      </c>
      <c r="J2097" s="120">
        <v>0</v>
      </c>
    </row>
    <row r="2098" spans="1:10" ht="15" customHeight="1">
      <c r="A2098" s="46" t="s">
        <v>5360</v>
      </c>
      <c r="B2098" s="46" t="s">
        <v>5361</v>
      </c>
      <c r="C2098" s="47">
        <v>1.9097999999999999</v>
      </c>
      <c r="D2098" s="87" t="s">
        <v>4770</v>
      </c>
      <c r="E2098" s="87" t="s">
        <v>4770</v>
      </c>
      <c r="F2098" s="87">
        <v>107.16299999999998</v>
      </c>
      <c r="G2098" s="87"/>
      <c r="H2098" s="47"/>
      <c r="I2098" s="120">
        <v>0</v>
      </c>
      <c r="J2098" s="120">
        <v>0</v>
      </c>
    </row>
    <row r="2099" spans="1:10" ht="15" customHeight="1">
      <c r="A2099" s="46" t="s">
        <v>5358</v>
      </c>
      <c r="B2099" s="46" t="s">
        <v>5359</v>
      </c>
      <c r="C2099" s="47">
        <v>1.7976000000000001</v>
      </c>
      <c r="D2099" s="87" t="s">
        <v>4773</v>
      </c>
      <c r="E2099" s="87" t="s">
        <v>4770</v>
      </c>
      <c r="F2099" s="87">
        <v>95.256</v>
      </c>
      <c r="G2099" s="87"/>
      <c r="H2099" s="47"/>
      <c r="I2099" s="120">
        <v>0</v>
      </c>
      <c r="J2099" s="120">
        <v>0</v>
      </c>
    </row>
    <row r="2100" spans="1:10" ht="15" customHeight="1">
      <c r="A2100" s="46" t="s">
        <v>5355</v>
      </c>
      <c r="B2100" s="46" t="s">
        <v>5356</v>
      </c>
      <c r="C2100" s="47">
        <v>2.1903999999999999</v>
      </c>
      <c r="D2100" s="87" t="s">
        <v>4776</v>
      </c>
      <c r="E2100" s="87" t="s">
        <v>4770</v>
      </c>
      <c r="F2100" s="87">
        <v>88.111799999999988</v>
      </c>
      <c r="G2100" s="87"/>
      <c r="H2100" s="47"/>
      <c r="I2100" s="120">
        <v>107</v>
      </c>
      <c r="J2100" s="120">
        <v>0</v>
      </c>
    </row>
    <row r="2101" spans="1:10" ht="15" customHeight="1">
      <c r="A2101" s="46" t="s">
        <v>5353</v>
      </c>
      <c r="B2101" s="46" t="s">
        <v>5354</v>
      </c>
      <c r="C2101" s="47">
        <v>2.1905999999999999</v>
      </c>
      <c r="D2101" s="87" t="s">
        <v>4779</v>
      </c>
      <c r="E2101" s="87" t="s">
        <v>4770</v>
      </c>
      <c r="F2101" s="87">
        <v>100.0188</v>
      </c>
      <c r="G2101" s="87"/>
      <c r="H2101" s="47"/>
      <c r="I2101" s="120">
        <v>12</v>
      </c>
      <c r="J2101" s="120">
        <v>0</v>
      </c>
    </row>
    <row r="2102" spans="1:10" ht="15" customHeight="1">
      <c r="A2102" s="46" t="s">
        <v>5350</v>
      </c>
      <c r="B2102" s="46" t="s">
        <v>5351</v>
      </c>
      <c r="C2102" s="47">
        <v>2.0219999999999998</v>
      </c>
      <c r="D2102" s="87" t="s">
        <v>4782</v>
      </c>
      <c r="E2102" s="87" t="s">
        <v>4782</v>
      </c>
      <c r="F2102" s="87">
        <v>153.77039999999997</v>
      </c>
      <c r="G2102" s="87"/>
      <c r="H2102" s="47"/>
      <c r="I2102" s="120">
        <v>0</v>
      </c>
      <c r="J2102" s="120">
        <v>0</v>
      </c>
    </row>
    <row r="2103" spans="1:10" ht="15" customHeight="1">
      <c r="A2103" s="46" t="s">
        <v>5348</v>
      </c>
      <c r="B2103" s="46" t="s">
        <v>5349</v>
      </c>
      <c r="C2103" s="47">
        <v>2.3872</v>
      </c>
      <c r="D2103" s="87" t="s">
        <v>4785</v>
      </c>
      <c r="E2103" s="87" t="s">
        <v>4782</v>
      </c>
      <c r="F2103" s="87">
        <v>136.6848</v>
      </c>
      <c r="G2103" s="87"/>
      <c r="H2103" s="47"/>
      <c r="I2103" s="120">
        <v>0</v>
      </c>
      <c r="J2103" s="120">
        <v>0</v>
      </c>
    </row>
    <row r="2104" spans="1:10" ht="15" customHeight="1">
      <c r="A2104" s="46" t="s">
        <v>5345</v>
      </c>
      <c r="B2104" s="46" t="s">
        <v>5346</v>
      </c>
      <c r="C2104" s="47">
        <v>3.1173999999999999</v>
      </c>
      <c r="D2104" s="87" t="s">
        <v>4788</v>
      </c>
      <c r="E2104" s="87" t="s">
        <v>4782</v>
      </c>
      <c r="F2104" s="87">
        <v>126.43343999999999</v>
      </c>
      <c r="G2104" s="87"/>
      <c r="H2104" s="47"/>
      <c r="I2104" s="120">
        <v>0</v>
      </c>
      <c r="J2104" s="120">
        <v>0</v>
      </c>
    </row>
    <row r="2105" spans="1:10" ht="15" customHeight="1">
      <c r="A2105" s="46" t="s">
        <v>5342</v>
      </c>
      <c r="B2105" s="46" t="s">
        <v>5343</v>
      </c>
      <c r="C2105" s="47">
        <v>2.9319999999999999</v>
      </c>
      <c r="D2105" s="87" t="s">
        <v>4791</v>
      </c>
      <c r="E2105" s="87" t="s">
        <v>4782</v>
      </c>
      <c r="F2105" s="87">
        <v>143.51904000000002</v>
      </c>
      <c r="G2105" s="87"/>
      <c r="H2105" s="47"/>
      <c r="I2105" s="120">
        <v>0</v>
      </c>
      <c r="J2105" s="120">
        <v>0</v>
      </c>
    </row>
    <row r="2106" spans="1:10" ht="15" customHeight="1">
      <c r="A2106" s="46" t="s">
        <v>5339</v>
      </c>
      <c r="B2106" s="46" t="s">
        <v>5340</v>
      </c>
      <c r="C2106" s="47">
        <v>3.1848000000000001</v>
      </c>
      <c r="D2106" s="87" t="s">
        <v>4794</v>
      </c>
      <c r="E2106" s="87" t="s">
        <v>4794</v>
      </c>
      <c r="F2106" s="87">
        <v>196.46549999999993</v>
      </c>
      <c r="G2106" s="87"/>
      <c r="H2106" s="47"/>
      <c r="I2106" s="120">
        <v>0</v>
      </c>
      <c r="J2106" s="120">
        <v>0</v>
      </c>
    </row>
    <row r="2107" spans="1:10" ht="15" customHeight="1">
      <c r="A2107" s="46" t="s">
        <v>5369</v>
      </c>
      <c r="B2107" s="46" t="s">
        <v>5370</v>
      </c>
      <c r="C2107" s="47">
        <v>1.5165999999999999</v>
      </c>
      <c r="D2107" s="87" t="s">
        <v>4797</v>
      </c>
      <c r="E2107" s="87" t="s">
        <v>4794</v>
      </c>
      <c r="F2107" s="87">
        <v>174.63599999999997</v>
      </c>
      <c r="G2107" s="87"/>
      <c r="H2107" s="47"/>
      <c r="I2107" s="120">
        <v>0</v>
      </c>
      <c r="J2107" s="120">
        <v>0</v>
      </c>
    </row>
    <row r="2108" spans="1:10" ht="15" customHeight="1">
      <c r="A2108" s="46" t="s">
        <v>5367</v>
      </c>
      <c r="B2108" s="46" t="s">
        <v>5368</v>
      </c>
      <c r="C2108" s="47">
        <v>1.6008</v>
      </c>
      <c r="D2108" s="87" t="s">
        <v>4800</v>
      </c>
      <c r="E2108" s="87" t="s">
        <v>4794</v>
      </c>
      <c r="F2108" s="87">
        <v>161.53829999999999</v>
      </c>
      <c r="G2108" s="87"/>
      <c r="H2108" s="47"/>
      <c r="I2108" s="120">
        <v>0</v>
      </c>
      <c r="J2108" s="120">
        <v>0</v>
      </c>
    </row>
    <row r="2109" spans="1:10" ht="15" customHeight="1">
      <c r="A2109" s="46" t="s">
        <v>5364</v>
      </c>
      <c r="B2109" s="46" t="s">
        <v>5365</v>
      </c>
      <c r="C2109" s="47">
        <v>1.7132000000000001</v>
      </c>
      <c r="D2109" s="87" t="s">
        <v>4803</v>
      </c>
      <c r="E2109" s="87" t="s">
        <v>4794</v>
      </c>
      <c r="F2109" s="87">
        <v>183.36779999999999</v>
      </c>
      <c r="G2109" s="87"/>
      <c r="H2109" s="47"/>
      <c r="I2109" s="120">
        <v>0</v>
      </c>
      <c r="J2109" s="120">
        <v>0</v>
      </c>
    </row>
    <row r="2110" spans="1:10" ht="15" customHeight="1">
      <c r="A2110" s="46" t="s">
        <v>5379</v>
      </c>
      <c r="B2110" s="46" t="s">
        <v>5380</v>
      </c>
      <c r="C2110" s="47">
        <v>3.5386000000000002</v>
      </c>
      <c r="D2110" s="87" t="s">
        <v>4806</v>
      </c>
      <c r="E2110" s="87" t="s">
        <v>4806</v>
      </c>
      <c r="F2110" s="87">
        <v>433.74660000000006</v>
      </c>
      <c r="G2110" s="87"/>
      <c r="H2110" s="47"/>
      <c r="I2110" s="120">
        <v>0</v>
      </c>
      <c r="J2110" s="120">
        <v>0</v>
      </c>
    </row>
    <row r="2111" spans="1:10" ht="15" customHeight="1">
      <c r="A2111" s="46" t="s">
        <v>5377</v>
      </c>
      <c r="B2111" s="46" t="s">
        <v>5378</v>
      </c>
      <c r="C2111" s="47">
        <v>3.5386000000000002</v>
      </c>
      <c r="D2111" s="87" t="s">
        <v>4808</v>
      </c>
      <c r="E2111" s="87" t="s">
        <v>4808</v>
      </c>
      <c r="F2111" s="87">
        <v>438.7038</v>
      </c>
      <c r="G2111" s="87"/>
      <c r="H2111" s="47"/>
      <c r="I2111" s="120">
        <v>0</v>
      </c>
      <c r="J2111" s="120">
        <v>0</v>
      </c>
    </row>
    <row r="2112" spans="1:10" ht="15" customHeight="1">
      <c r="A2112" s="46" t="s">
        <v>5374</v>
      </c>
      <c r="B2112" s="46" t="s">
        <v>5375</v>
      </c>
      <c r="C2112" s="47">
        <v>4.6901999999999999</v>
      </c>
      <c r="D2112" s="87" t="s">
        <v>4811</v>
      </c>
      <c r="E2112" s="87" t="s">
        <v>4811</v>
      </c>
      <c r="F2112" s="87">
        <v>23.461200000000005</v>
      </c>
      <c r="G2112" s="87"/>
      <c r="H2112" s="47"/>
      <c r="I2112" s="120">
        <v>0</v>
      </c>
      <c r="J2112" s="120">
        <v>0</v>
      </c>
    </row>
    <row r="2113" spans="1:10" ht="15" customHeight="1">
      <c r="A2113" s="46" t="s">
        <v>5372</v>
      </c>
      <c r="B2113" s="46" t="s">
        <v>5373</v>
      </c>
      <c r="C2113" s="47">
        <v>4.6901999999999999</v>
      </c>
      <c r="D2113" s="87" t="s">
        <v>4814</v>
      </c>
      <c r="E2113" s="87" t="s">
        <v>4814</v>
      </c>
      <c r="F2113" s="87">
        <v>26.157600000000002</v>
      </c>
      <c r="G2113" s="87"/>
      <c r="H2113" s="47"/>
      <c r="I2113" s="120">
        <v>0</v>
      </c>
      <c r="J2113" s="120">
        <v>0</v>
      </c>
    </row>
    <row r="2114" spans="1:10" ht="15" customHeight="1">
      <c r="A2114" s="46" t="s">
        <v>5388</v>
      </c>
      <c r="B2114" s="46" t="s">
        <v>5389</v>
      </c>
      <c r="C2114" s="47">
        <v>0.22459999999999999</v>
      </c>
      <c r="D2114" s="87" t="s">
        <v>4817</v>
      </c>
      <c r="E2114" s="87" t="s">
        <v>4817</v>
      </c>
      <c r="F2114" s="87">
        <v>25.326000000000001</v>
      </c>
      <c r="G2114" s="87"/>
      <c r="H2114" s="47"/>
      <c r="I2114" s="120">
        <v>0</v>
      </c>
      <c r="J2114" s="120">
        <v>0</v>
      </c>
    </row>
    <row r="2115" spans="1:10" ht="15" customHeight="1">
      <c r="A2115" s="46" t="s">
        <v>5385</v>
      </c>
      <c r="B2115" s="46" t="s">
        <v>5386</v>
      </c>
      <c r="C2115" s="47">
        <v>0.309</v>
      </c>
      <c r="D2115" s="87" t="s">
        <v>4820</v>
      </c>
      <c r="E2115" s="87" t="s">
        <v>4820</v>
      </c>
      <c r="F2115" s="87">
        <v>36.665999999999997</v>
      </c>
      <c r="G2115" s="87"/>
      <c r="H2115" s="47"/>
      <c r="I2115" s="120">
        <v>0</v>
      </c>
      <c r="J2115" s="120">
        <v>0</v>
      </c>
    </row>
    <row r="2116" spans="1:10" ht="15" customHeight="1">
      <c r="A2116" s="46" t="s">
        <v>5382</v>
      </c>
      <c r="B2116" s="46" t="s">
        <v>5383</v>
      </c>
      <c r="C2116" s="47">
        <v>0.42120000000000002</v>
      </c>
      <c r="D2116" s="87" t="s">
        <v>4821</v>
      </c>
      <c r="E2116" s="87" t="s">
        <v>4821</v>
      </c>
      <c r="F2116" s="87">
        <v>43.671599999999998</v>
      </c>
      <c r="G2116" s="87"/>
      <c r="H2116" s="47"/>
      <c r="I2116" s="120">
        <v>0</v>
      </c>
      <c r="J2116" s="120">
        <v>0</v>
      </c>
    </row>
    <row r="2117" spans="1:10" ht="15" customHeight="1">
      <c r="A2117" s="46" t="s">
        <v>5403</v>
      </c>
      <c r="B2117" s="46" t="s">
        <v>5398</v>
      </c>
      <c r="C2117" s="47">
        <v>2.7850000000000001</v>
      </c>
      <c r="D2117" s="87" t="s">
        <v>4824</v>
      </c>
      <c r="E2117" s="87" t="s">
        <v>4824</v>
      </c>
      <c r="F2117" s="87">
        <v>46.342799999999997</v>
      </c>
      <c r="G2117" s="87"/>
      <c r="H2117" s="47"/>
      <c r="I2117" s="120">
        <v>246</v>
      </c>
      <c r="J2117" s="120">
        <v>0</v>
      </c>
    </row>
    <row r="2118" spans="1:10" ht="15" customHeight="1">
      <c r="A2118" s="46" t="s">
        <v>5400</v>
      </c>
      <c r="B2118" s="46" t="s">
        <v>5401</v>
      </c>
      <c r="C2118" s="47">
        <v>2.5840000000000001</v>
      </c>
      <c r="D2118" s="87" t="s">
        <v>4827</v>
      </c>
      <c r="E2118" s="87" t="s">
        <v>4827</v>
      </c>
      <c r="F2118" s="87">
        <v>9.6768000000000001</v>
      </c>
      <c r="G2118" s="87"/>
      <c r="H2118" s="47"/>
      <c r="I2118" s="120">
        <v>0</v>
      </c>
      <c r="J2118" s="120">
        <v>0</v>
      </c>
    </row>
    <row r="2119" spans="1:10" ht="15" customHeight="1">
      <c r="A2119" s="46" t="s">
        <v>5397</v>
      </c>
      <c r="B2119" s="46" t="s">
        <v>5398</v>
      </c>
      <c r="C2119" s="47">
        <v>3.4548000000000001</v>
      </c>
      <c r="D2119" s="87" t="s">
        <v>4830</v>
      </c>
      <c r="E2119" s="87" t="s">
        <v>4830</v>
      </c>
      <c r="F2119" s="87">
        <v>10.5588</v>
      </c>
      <c r="G2119" s="87"/>
      <c r="H2119" s="47"/>
      <c r="I2119" s="120">
        <v>437</v>
      </c>
      <c r="J2119" s="120">
        <v>0</v>
      </c>
    </row>
    <row r="2120" spans="1:10" ht="15" customHeight="1">
      <c r="A2120" s="46" t="s">
        <v>5394</v>
      </c>
      <c r="B2120" s="46" t="s">
        <v>5395</v>
      </c>
      <c r="C2120" s="47">
        <v>3.2018</v>
      </c>
      <c r="D2120" s="87" t="s">
        <v>4831</v>
      </c>
      <c r="E2120" s="87" t="s">
        <v>4831</v>
      </c>
      <c r="F2120" s="87">
        <v>12.38832</v>
      </c>
      <c r="G2120" s="87"/>
      <c r="H2120" s="47"/>
      <c r="I2120" s="120">
        <v>0</v>
      </c>
      <c r="J2120" s="120">
        <v>0</v>
      </c>
    </row>
    <row r="2121" spans="1:10" ht="15" customHeight="1">
      <c r="A2121" s="46" t="s">
        <v>5391</v>
      </c>
      <c r="B2121" s="46" t="s">
        <v>5392</v>
      </c>
      <c r="C2121" s="47">
        <v>3.7353999999999998</v>
      </c>
      <c r="D2121" s="87" t="s">
        <v>4834</v>
      </c>
      <c r="E2121" s="87" t="s">
        <v>4834</v>
      </c>
      <c r="F2121" s="87">
        <v>15.220800000000001</v>
      </c>
      <c r="G2121" s="87"/>
      <c r="H2121" s="47"/>
      <c r="I2121" s="120">
        <v>0</v>
      </c>
      <c r="J2121" s="120">
        <v>0</v>
      </c>
    </row>
    <row r="2122" spans="1:10" ht="15" customHeight="1">
      <c r="A2122" s="46" t="s">
        <v>5429</v>
      </c>
      <c r="B2122" s="46" t="s">
        <v>5421</v>
      </c>
      <c r="C2122" s="47">
        <v>2.1903999999999999</v>
      </c>
      <c r="D2122" s="87" t="s">
        <v>4837</v>
      </c>
      <c r="E2122" s="87" t="s">
        <v>4837</v>
      </c>
      <c r="F2122" s="87">
        <v>16.001999999999999</v>
      </c>
      <c r="G2122" s="87"/>
      <c r="H2122" s="47"/>
      <c r="I2122" s="120">
        <v>323</v>
      </c>
      <c r="J2122" s="120">
        <v>0</v>
      </c>
    </row>
    <row r="2123" spans="1:10" ht="15" customHeight="1">
      <c r="A2123" s="46" t="s">
        <v>5426</v>
      </c>
      <c r="B2123" s="46" t="s">
        <v>5427</v>
      </c>
      <c r="C2123" s="47">
        <v>2.1905999999999999</v>
      </c>
      <c r="D2123" s="87" t="s">
        <v>4840</v>
      </c>
      <c r="E2123" s="87" t="s">
        <v>4840</v>
      </c>
      <c r="F2123" s="87">
        <v>8.6688000000000009</v>
      </c>
      <c r="G2123" s="87"/>
      <c r="H2123" s="47"/>
      <c r="I2123" s="120">
        <v>0</v>
      </c>
      <c r="J2123" s="120">
        <v>0</v>
      </c>
    </row>
    <row r="2124" spans="1:10" ht="15" customHeight="1">
      <c r="A2124" s="46" t="s">
        <v>5423</v>
      </c>
      <c r="B2124" s="46" t="s">
        <v>5424</v>
      </c>
      <c r="C2124" s="47">
        <v>2.0501999999999998</v>
      </c>
      <c r="D2124" s="87" t="s">
        <v>4843</v>
      </c>
      <c r="E2124" s="87" t="s">
        <v>4843</v>
      </c>
      <c r="F2124" s="87">
        <v>11.214000000000002</v>
      </c>
      <c r="G2124" s="87"/>
      <c r="H2124" s="47"/>
      <c r="I2124" s="120">
        <v>0</v>
      </c>
      <c r="J2124" s="120">
        <v>0</v>
      </c>
    </row>
    <row r="2125" spans="1:10" ht="15" customHeight="1">
      <c r="A2125" s="46" t="s">
        <v>5420</v>
      </c>
      <c r="B2125" s="46" t="s">
        <v>5421</v>
      </c>
      <c r="C2125" s="47">
        <v>3.0261999999999998</v>
      </c>
      <c r="D2125" s="87" t="s">
        <v>4845</v>
      </c>
      <c r="E2125" s="87" t="s">
        <v>4845</v>
      </c>
      <c r="F2125" s="87">
        <v>16.329599999999999</v>
      </c>
      <c r="G2125" s="87"/>
      <c r="H2125" s="47"/>
      <c r="I2125" s="120">
        <v>139</v>
      </c>
      <c r="J2125" s="120">
        <v>0</v>
      </c>
    </row>
    <row r="2126" spans="1:10" ht="15" customHeight="1">
      <c r="A2126" s="46" t="s">
        <v>5417</v>
      </c>
      <c r="B2126" s="46" t="s">
        <v>5418</v>
      </c>
      <c r="C2126" s="47">
        <v>3.0331999999999999</v>
      </c>
      <c r="D2126" s="87" t="s">
        <v>4848</v>
      </c>
      <c r="E2126" s="87" t="s">
        <v>4848</v>
      </c>
      <c r="F2126" s="87">
        <v>19.126799999999999</v>
      </c>
      <c r="G2126" s="87"/>
      <c r="H2126" s="47"/>
      <c r="I2126" s="120">
        <v>0</v>
      </c>
      <c r="J2126" s="120">
        <v>0</v>
      </c>
    </row>
    <row r="2127" spans="1:10" ht="15" customHeight="1">
      <c r="A2127" s="46" t="s">
        <v>5414</v>
      </c>
      <c r="B2127" s="46" t="s">
        <v>5415</v>
      </c>
      <c r="C2127" s="47">
        <v>2.8083999999999998</v>
      </c>
      <c r="D2127" s="87" t="s">
        <v>4851</v>
      </c>
      <c r="E2127" s="87" t="s">
        <v>4851</v>
      </c>
      <c r="F2127" s="87">
        <v>23.662800000000004</v>
      </c>
      <c r="G2127" s="87"/>
      <c r="H2127" s="47"/>
      <c r="I2127" s="120">
        <v>0</v>
      </c>
      <c r="J2127" s="120">
        <v>0</v>
      </c>
    </row>
    <row r="2128" spans="1:10" ht="15" customHeight="1">
      <c r="A2128" s="46" t="s">
        <v>5411</v>
      </c>
      <c r="B2128" s="46" t="s">
        <v>5412</v>
      </c>
      <c r="C2128" s="47">
        <v>3.4546000000000001</v>
      </c>
      <c r="D2128" s="87" t="s">
        <v>4854</v>
      </c>
      <c r="E2128" s="87" t="s">
        <v>4854</v>
      </c>
      <c r="F2128" s="87">
        <v>27.8964</v>
      </c>
      <c r="G2128" s="87"/>
      <c r="H2128" s="47"/>
      <c r="I2128" s="120">
        <v>0</v>
      </c>
      <c r="J2128" s="120">
        <v>0</v>
      </c>
    </row>
    <row r="2129" spans="1:10" ht="15" customHeight="1">
      <c r="A2129" s="46" t="s">
        <v>5408</v>
      </c>
      <c r="B2129" s="46" t="s">
        <v>5409</v>
      </c>
      <c r="C2129" s="47">
        <v>4.1003999999999996</v>
      </c>
      <c r="D2129" s="87" t="s">
        <v>4857</v>
      </c>
      <c r="E2129" s="87" t="s">
        <v>4857</v>
      </c>
      <c r="F2129" s="87">
        <v>28.904400000000003</v>
      </c>
      <c r="G2129" s="87"/>
      <c r="H2129" s="47"/>
      <c r="I2129" s="120">
        <v>0</v>
      </c>
      <c r="J2129" s="120">
        <v>0</v>
      </c>
    </row>
    <row r="2130" spans="1:10" ht="15" customHeight="1">
      <c r="A2130" s="46" t="s">
        <v>5405</v>
      </c>
      <c r="B2130" s="46" t="s">
        <v>5406</v>
      </c>
      <c r="C2130" s="47">
        <v>4.8305999999999996</v>
      </c>
      <c r="D2130" s="87" t="s">
        <v>4860</v>
      </c>
      <c r="E2130" s="87" t="s">
        <v>4860</v>
      </c>
      <c r="F2130" s="87">
        <v>43.062075</v>
      </c>
      <c r="G2130" s="87"/>
      <c r="H2130" s="47"/>
      <c r="I2130" s="120">
        <v>0</v>
      </c>
      <c r="J2130" s="120">
        <v>0</v>
      </c>
    </row>
    <row r="2131" spans="1:10" ht="15" customHeight="1">
      <c r="A2131" s="46" t="s">
        <v>5437</v>
      </c>
      <c r="B2131" s="46" t="s">
        <v>5438</v>
      </c>
      <c r="C2131" s="47">
        <v>1.5165999999999999</v>
      </c>
      <c r="D2131" s="87" t="s">
        <v>4863</v>
      </c>
      <c r="E2131" s="87" t="s">
        <v>4860</v>
      </c>
      <c r="F2131" s="87">
        <v>38.755867500000001</v>
      </c>
      <c r="G2131" s="87"/>
      <c r="H2131" s="47"/>
      <c r="I2131" s="120">
        <v>0</v>
      </c>
      <c r="J2131" s="120">
        <v>0</v>
      </c>
    </row>
    <row r="2132" spans="1:10" ht="15" customHeight="1">
      <c r="A2132" s="46" t="s">
        <v>5434</v>
      </c>
      <c r="B2132" s="46" t="s">
        <v>5435</v>
      </c>
      <c r="C2132" s="47">
        <v>1.6008</v>
      </c>
      <c r="D2132" s="87" t="s">
        <v>4866</v>
      </c>
      <c r="E2132" s="87" t="s">
        <v>4860</v>
      </c>
      <c r="F2132" s="87">
        <v>36.716085000000007</v>
      </c>
      <c r="G2132" s="87"/>
      <c r="H2132" s="47"/>
      <c r="I2132" s="120">
        <v>0</v>
      </c>
      <c r="J2132" s="120">
        <v>0</v>
      </c>
    </row>
    <row r="2133" spans="1:10" ht="15" customHeight="1">
      <c r="A2133" s="46" t="s">
        <v>5431</v>
      </c>
      <c r="B2133" s="46" t="s">
        <v>5432</v>
      </c>
      <c r="C2133" s="47">
        <v>1.7132000000000001</v>
      </c>
      <c r="D2133" s="87" t="s">
        <v>4869</v>
      </c>
      <c r="E2133" s="87" t="s">
        <v>4860</v>
      </c>
      <c r="F2133" s="87">
        <v>40.795650000000002</v>
      </c>
      <c r="G2133" s="87"/>
      <c r="H2133" s="47"/>
      <c r="I2133" s="120">
        <v>0</v>
      </c>
      <c r="J2133" s="120">
        <v>0</v>
      </c>
    </row>
    <row r="2134" spans="1:10" ht="15" customHeight="1">
      <c r="A2134" s="46" t="s">
        <v>5464</v>
      </c>
      <c r="B2134" s="46" t="s">
        <v>5465</v>
      </c>
      <c r="C2134" s="47">
        <v>0.87060000000000004</v>
      </c>
      <c r="D2134" s="87" t="s">
        <v>4872</v>
      </c>
      <c r="E2134" s="87" t="s">
        <v>4872</v>
      </c>
      <c r="F2134" s="87">
        <v>52.368749999999999</v>
      </c>
      <c r="G2134" s="87"/>
      <c r="H2134" s="47"/>
      <c r="I2134" s="120">
        <v>0</v>
      </c>
      <c r="J2134" s="120">
        <v>0</v>
      </c>
    </row>
    <row r="2135" spans="1:10" ht="15" customHeight="1">
      <c r="A2135" s="46" t="s">
        <v>5461</v>
      </c>
      <c r="B2135" s="46" t="s">
        <v>5462</v>
      </c>
      <c r="C2135" s="47">
        <v>4.2690000000000001</v>
      </c>
      <c r="D2135" s="87" t="s">
        <v>4875</v>
      </c>
      <c r="E2135" s="87" t="s">
        <v>4872</v>
      </c>
      <c r="F2135" s="87">
        <v>47.131875000000001</v>
      </c>
      <c r="G2135" s="87"/>
      <c r="H2135" s="47"/>
      <c r="I2135" s="120">
        <v>0</v>
      </c>
      <c r="J2135" s="120">
        <v>0</v>
      </c>
    </row>
    <row r="2136" spans="1:10" ht="15" customHeight="1">
      <c r="A2136" s="46" t="s">
        <v>5458</v>
      </c>
      <c r="B2136" s="46" t="s">
        <v>5459</v>
      </c>
      <c r="C2136" s="47">
        <v>0.95499999999999996</v>
      </c>
      <c r="D2136" s="87" t="s">
        <v>4877</v>
      </c>
      <c r="E2136" s="87" t="s">
        <v>4872</v>
      </c>
      <c r="F2136" s="87">
        <v>44.651250000000005</v>
      </c>
      <c r="G2136" s="87"/>
      <c r="H2136" s="47"/>
      <c r="I2136" s="120">
        <v>0</v>
      </c>
      <c r="J2136" s="120">
        <v>0</v>
      </c>
    </row>
    <row r="2137" spans="1:10" ht="15" customHeight="1">
      <c r="A2137" s="46" t="s">
        <v>5455</v>
      </c>
      <c r="B2137" s="46" t="s">
        <v>5456</v>
      </c>
      <c r="C2137" s="47">
        <v>1.1234</v>
      </c>
      <c r="D2137" s="87" t="s">
        <v>4879</v>
      </c>
      <c r="E2137" s="87" t="s">
        <v>4872</v>
      </c>
      <c r="F2137" s="87">
        <v>49.612499999999997</v>
      </c>
      <c r="G2137" s="87"/>
      <c r="H2137" s="47"/>
      <c r="I2137" s="120">
        <v>0</v>
      </c>
      <c r="J2137" s="120">
        <v>0</v>
      </c>
    </row>
    <row r="2138" spans="1:10" ht="15" customHeight="1">
      <c r="A2138" s="46" t="s">
        <v>5452</v>
      </c>
      <c r="B2138" s="46" t="s">
        <v>5453</v>
      </c>
      <c r="C2138" s="47">
        <v>4.8865999999999996</v>
      </c>
      <c r="D2138" s="87" t="s">
        <v>4880</v>
      </c>
      <c r="E2138" s="87" t="s">
        <v>4880</v>
      </c>
      <c r="F2138" s="87">
        <v>64.33874999999999</v>
      </c>
      <c r="G2138" s="87"/>
      <c r="H2138" s="47"/>
      <c r="I2138" s="120">
        <v>0</v>
      </c>
      <c r="J2138" s="120">
        <v>0</v>
      </c>
    </row>
    <row r="2139" spans="1:10" ht="15" customHeight="1">
      <c r="A2139" s="46" t="s">
        <v>5449</v>
      </c>
      <c r="B2139" s="46" t="s">
        <v>5450</v>
      </c>
      <c r="C2139" s="47">
        <v>1.2076</v>
      </c>
      <c r="D2139" s="87" t="s">
        <v>4883</v>
      </c>
      <c r="E2139" s="87" t="s">
        <v>4880</v>
      </c>
      <c r="F2139" s="87">
        <v>57.90487499999999</v>
      </c>
      <c r="G2139" s="87"/>
      <c r="H2139" s="47"/>
      <c r="I2139" s="120">
        <v>0</v>
      </c>
      <c r="J2139" s="120">
        <v>0</v>
      </c>
    </row>
    <row r="2140" spans="1:10" ht="15" customHeight="1">
      <c r="A2140" s="46" t="s">
        <v>5446</v>
      </c>
      <c r="B2140" s="46" t="s">
        <v>5447</v>
      </c>
      <c r="C2140" s="47">
        <v>1.2918000000000001</v>
      </c>
      <c r="D2140" s="87" t="s">
        <v>4886</v>
      </c>
      <c r="E2140" s="87" t="s">
        <v>4880</v>
      </c>
      <c r="F2140" s="87">
        <v>54.857249999999993</v>
      </c>
      <c r="G2140" s="87"/>
      <c r="H2140" s="47"/>
      <c r="I2140" s="120">
        <v>0</v>
      </c>
      <c r="J2140" s="120">
        <v>0</v>
      </c>
    </row>
    <row r="2141" spans="1:10" ht="15" customHeight="1">
      <c r="A2141" s="46" t="s">
        <v>5443</v>
      </c>
      <c r="B2141" s="46" t="s">
        <v>5444</v>
      </c>
      <c r="C2141" s="47">
        <v>1.6852</v>
      </c>
      <c r="D2141" s="87" t="s">
        <v>4888</v>
      </c>
      <c r="E2141" s="87" t="s">
        <v>4880</v>
      </c>
      <c r="F2141" s="87">
        <v>60.952499999999986</v>
      </c>
      <c r="G2141" s="87"/>
      <c r="H2141" s="47"/>
      <c r="I2141" s="120">
        <v>0</v>
      </c>
      <c r="J2141" s="120">
        <v>0</v>
      </c>
    </row>
    <row r="2142" spans="1:10" ht="15" customHeight="1">
      <c r="A2142" s="46" t="s">
        <v>5440</v>
      </c>
      <c r="B2142" s="46" t="s">
        <v>5441</v>
      </c>
      <c r="C2142" s="47">
        <v>0.3004</v>
      </c>
      <c r="D2142" s="87" t="s">
        <v>4891</v>
      </c>
      <c r="E2142" s="87" t="s">
        <v>4891</v>
      </c>
      <c r="F2142" s="87">
        <v>22.569434999999999</v>
      </c>
      <c r="G2142" s="87"/>
      <c r="H2142" s="47"/>
      <c r="I2142" s="120">
        <v>0</v>
      </c>
      <c r="J2142" s="120">
        <v>0</v>
      </c>
    </row>
    <row r="2143" spans="1:10" ht="15" customHeight="1">
      <c r="A2143" s="46" t="s">
        <v>5473</v>
      </c>
      <c r="B2143" s="46" t="s">
        <v>5474</v>
      </c>
      <c r="C2143" s="47">
        <v>1.4044000000000001</v>
      </c>
      <c r="D2143" s="87" t="s">
        <v>4894</v>
      </c>
      <c r="E2143" s="87" t="s">
        <v>4891</v>
      </c>
      <c r="F2143" s="87">
        <v>20.3124915</v>
      </c>
      <c r="G2143" s="87"/>
      <c r="H2143" s="47"/>
      <c r="I2143" s="120">
        <v>0</v>
      </c>
      <c r="J2143" s="120">
        <v>0</v>
      </c>
    </row>
    <row r="2144" spans="1:10" ht="15" customHeight="1">
      <c r="A2144" s="46" t="s">
        <v>5470</v>
      </c>
      <c r="B2144" s="46" t="s">
        <v>5471</v>
      </c>
      <c r="C2144" s="47">
        <v>1.5165999999999999</v>
      </c>
      <c r="D2144" s="87" t="s">
        <v>4896</v>
      </c>
      <c r="E2144" s="87" t="s">
        <v>4891</v>
      </c>
      <c r="F2144" s="87">
        <v>19.243413</v>
      </c>
      <c r="G2144" s="87"/>
      <c r="H2144" s="47"/>
      <c r="I2144" s="120">
        <v>0</v>
      </c>
      <c r="J2144" s="120">
        <v>0</v>
      </c>
    </row>
    <row r="2145" spans="1:10" ht="15" customHeight="1">
      <c r="A2145" s="46" t="s">
        <v>5467</v>
      </c>
      <c r="B2145" s="46" t="s">
        <v>5468</v>
      </c>
      <c r="C2145" s="47">
        <v>1.6008</v>
      </c>
      <c r="D2145" s="87" t="s">
        <v>4898</v>
      </c>
      <c r="E2145" s="87" t="s">
        <v>4891</v>
      </c>
      <c r="F2145" s="87">
        <v>21.38157</v>
      </c>
      <c r="G2145" s="87"/>
      <c r="H2145" s="47"/>
      <c r="I2145" s="120">
        <v>0</v>
      </c>
      <c r="J2145" s="120">
        <v>0</v>
      </c>
    </row>
    <row r="2146" spans="1:10" ht="15" customHeight="1">
      <c r="A2146" s="46" t="s">
        <v>5484</v>
      </c>
      <c r="B2146" s="46" t="s">
        <v>5485</v>
      </c>
      <c r="C2146" s="47">
        <v>0.99460000000000004</v>
      </c>
      <c r="D2146" s="87" t="s">
        <v>4901</v>
      </c>
      <c r="E2146" s="87" t="s">
        <v>4901</v>
      </c>
      <c r="F2146" s="87">
        <v>83.134799999999984</v>
      </c>
      <c r="G2146" s="87"/>
      <c r="H2146" s="47"/>
      <c r="I2146" s="120">
        <v>140</v>
      </c>
      <c r="J2146" s="120">
        <v>0</v>
      </c>
    </row>
    <row r="2147" spans="1:10" ht="15" customHeight="1">
      <c r="A2147" s="46" t="s">
        <v>5482</v>
      </c>
      <c r="B2147" s="46" t="s">
        <v>5483</v>
      </c>
      <c r="C2147" s="47">
        <v>1.6312</v>
      </c>
      <c r="D2147" s="87" t="s">
        <v>4912</v>
      </c>
      <c r="E2147" s="87" t="s">
        <v>4912</v>
      </c>
      <c r="F2147" s="87">
        <v>29.742600000000003</v>
      </c>
      <c r="G2147" s="87"/>
      <c r="H2147" s="47"/>
      <c r="I2147" s="120">
        <v>92</v>
      </c>
      <c r="J2147" s="120">
        <v>0</v>
      </c>
    </row>
    <row r="2148" spans="1:10" ht="15" customHeight="1">
      <c r="A2148" s="46" t="s">
        <v>5479</v>
      </c>
      <c r="B2148" s="46" t="s">
        <v>5480</v>
      </c>
      <c r="C2148" s="47">
        <v>1.5116000000000001</v>
      </c>
      <c r="D2148" s="87" t="s">
        <v>4912</v>
      </c>
      <c r="E2148" s="87" t="s">
        <v>4912</v>
      </c>
      <c r="F2148" s="87">
        <v>29.742600000000003</v>
      </c>
      <c r="G2148" s="87"/>
      <c r="H2148" s="47"/>
      <c r="I2148" s="120">
        <v>138</v>
      </c>
      <c r="J2148" s="120">
        <v>0</v>
      </c>
    </row>
    <row r="2149" spans="1:10" ht="15" customHeight="1">
      <c r="A2149" s="46" t="s">
        <v>5476</v>
      </c>
      <c r="B2149" s="46" t="s">
        <v>5477</v>
      </c>
      <c r="C2149" s="47">
        <v>1.2298</v>
      </c>
      <c r="D2149" s="87" t="s">
        <v>4912</v>
      </c>
      <c r="E2149" s="87" t="s">
        <v>4912</v>
      </c>
      <c r="F2149" s="87">
        <v>29.742600000000003</v>
      </c>
      <c r="G2149" s="87"/>
      <c r="H2149" s="47"/>
      <c r="I2149" s="120">
        <v>166</v>
      </c>
      <c r="J2149" s="120">
        <v>0</v>
      </c>
    </row>
    <row r="2150" spans="1:10" ht="15" customHeight="1">
      <c r="A2150" s="46" t="s">
        <v>5493</v>
      </c>
      <c r="B2150" s="46" t="s">
        <v>32177</v>
      </c>
      <c r="C2150" s="47">
        <v>2.0823999999999998</v>
      </c>
      <c r="D2150" s="87" t="s">
        <v>27795</v>
      </c>
      <c r="E2150" s="87" t="s">
        <v>27795</v>
      </c>
      <c r="F2150" s="87">
        <v>97.593000000000018</v>
      </c>
      <c r="G2150" s="87"/>
      <c r="H2150" s="47"/>
      <c r="I2150" s="120">
        <v>228</v>
      </c>
      <c r="J2150" s="120">
        <v>0</v>
      </c>
    </row>
    <row r="2151" spans="1:10" ht="15" customHeight="1">
      <c r="A2151" s="46" t="s">
        <v>5491</v>
      </c>
      <c r="B2151" s="46" t="s">
        <v>32174</v>
      </c>
      <c r="C2151" s="47">
        <v>1.9097999999999999</v>
      </c>
      <c r="D2151" s="87" t="s">
        <v>4942</v>
      </c>
      <c r="E2151" s="87" t="s">
        <v>4942</v>
      </c>
      <c r="F2151" s="87">
        <v>58.174199999999999</v>
      </c>
      <c r="G2151" s="87"/>
      <c r="H2151" s="47"/>
      <c r="I2151" s="120">
        <v>0</v>
      </c>
      <c r="J2151" s="120">
        <v>0</v>
      </c>
    </row>
    <row r="2152" spans="1:10" ht="15" customHeight="1">
      <c r="A2152" s="46" t="s">
        <v>5490</v>
      </c>
      <c r="B2152" s="46" t="s">
        <v>32177</v>
      </c>
      <c r="C2152" s="47">
        <v>2.6522000000000001</v>
      </c>
      <c r="D2152" s="87" t="s">
        <v>4944</v>
      </c>
      <c r="E2152" s="87" t="s">
        <v>4942</v>
      </c>
      <c r="F2152" s="87">
        <v>52.356780000000001</v>
      </c>
      <c r="G2152" s="87"/>
      <c r="H2152" s="47"/>
      <c r="I2152" s="120">
        <v>173</v>
      </c>
      <c r="J2152" s="120">
        <v>0</v>
      </c>
    </row>
    <row r="2153" spans="1:10" ht="15" customHeight="1">
      <c r="A2153" s="46" t="s">
        <v>5488</v>
      </c>
      <c r="B2153" s="46" t="s">
        <v>32175</v>
      </c>
      <c r="C2153" s="47">
        <v>2.4716</v>
      </c>
      <c r="D2153" s="87" t="s">
        <v>4947</v>
      </c>
      <c r="E2153" s="87" t="s">
        <v>4942</v>
      </c>
      <c r="F2153" s="87">
        <v>49.601160000000007</v>
      </c>
      <c r="G2153" s="87"/>
      <c r="H2153" s="47"/>
      <c r="I2153" s="120">
        <v>0</v>
      </c>
      <c r="J2153" s="120">
        <v>0</v>
      </c>
    </row>
    <row r="2154" spans="1:10" ht="15" customHeight="1">
      <c r="A2154" s="46" t="s">
        <v>5487</v>
      </c>
      <c r="B2154" s="46" t="s">
        <v>32176</v>
      </c>
      <c r="C2154" s="47">
        <v>3.0613999999999999</v>
      </c>
      <c r="D2154" s="87" t="s">
        <v>4950</v>
      </c>
      <c r="E2154" s="87" t="s">
        <v>4942</v>
      </c>
      <c r="F2154" s="87">
        <v>55.112399999999994</v>
      </c>
      <c r="G2154" s="87"/>
      <c r="H2154" s="47"/>
      <c r="I2154" s="120">
        <v>0</v>
      </c>
      <c r="J2154" s="120">
        <v>0</v>
      </c>
    </row>
    <row r="2155" spans="1:10" ht="15" customHeight="1">
      <c r="A2155" s="46" t="s">
        <v>5504</v>
      </c>
      <c r="B2155" s="46" t="s">
        <v>5505</v>
      </c>
      <c r="C2155" s="47">
        <v>5.2182000000000004</v>
      </c>
      <c r="D2155" s="87" t="s">
        <v>4953</v>
      </c>
      <c r="E2155" s="87" t="s">
        <v>4953</v>
      </c>
      <c r="F2155" s="87">
        <v>93.554999999999993</v>
      </c>
      <c r="G2155" s="87"/>
      <c r="H2155" s="47"/>
      <c r="I2155" s="120">
        <v>40</v>
      </c>
      <c r="J2155" s="120">
        <v>0</v>
      </c>
    </row>
    <row r="2156" spans="1:10" ht="15" customHeight="1">
      <c r="A2156" s="46" t="s">
        <v>5501</v>
      </c>
      <c r="B2156" s="46" t="s">
        <v>5502</v>
      </c>
      <c r="C2156" s="47">
        <v>4.9146000000000001</v>
      </c>
      <c r="D2156" s="87" t="s">
        <v>4956</v>
      </c>
      <c r="E2156" s="87" t="s">
        <v>4953</v>
      </c>
      <c r="F2156" s="87">
        <v>83.160000000000011</v>
      </c>
      <c r="G2156" s="87"/>
      <c r="H2156" s="47"/>
      <c r="I2156" s="120">
        <v>0</v>
      </c>
      <c r="J2156" s="120">
        <v>0</v>
      </c>
    </row>
    <row r="2157" spans="1:10" ht="15" customHeight="1">
      <c r="A2157" s="46" t="s">
        <v>5499</v>
      </c>
      <c r="B2157" s="46" t="s">
        <v>5500</v>
      </c>
      <c r="C2157" s="47">
        <v>5.7012</v>
      </c>
      <c r="D2157" s="87" t="s">
        <v>4959</v>
      </c>
      <c r="E2157" s="87" t="s">
        <v>4953</v>
      </c>
      <c r="F2157" s="87">
        <v>76.923000000000002</v>
      </c>
      <c r="G2157" s="87"/>
      <c r="H2157" s="47"/>
      <c r="I2157" s="120">
        <v>0</v>
      </c>
      <c r="J2157" s="120">
        <v>0</v>
      </c>
    </row>
    <row r="2158" spans="1:10" ht="15" customHeight="1">
      <c r="A2158" s="46" t="s">
        <v>5497</v>
      </c>
      <c r="B2158" s="46" t="s">
        <v>32178</v>
      </c>
      <c r="C2158" s="47">
        <v>2.0219999999999998</v>
      </c>
      <c r="D2158" s="87" t="s">
        <v>4962</v>
      </c>
      <c r="E2158" s="87" t="s">
        <v>4953</v>
      </c>
      <c r="F2158" s="87">
        <v>87.318000000000012</v>
      </c>
      <c r="G2158" s="87"/>
      <c r="H2158" s="47"/>
      <c r="I2158" s="120">
        <v>0</v>
      </c>
      <c r="J2158" s="120">
        <v>0</v>
      </c>
    </row>
    <row r="2159" spans="1:10" ht="15" customHeight="1">
      <c r="A2159" s="46" t="s">
        <v>5496</v>
      </c>
      <c r="B2159" s="46" t="s">
        <v>32179</v>
      </c>
      <c r="C2159" s="47">
        <v>2.1061999999999999</v>
      </c>
      <c r="D2159" s="87" t="s">
        <v>4965</v>
      </c>
      <c r="E2159" s="87" t="s">
        <v>4965</v>
      </c>
      <c r="F2159" s="87">
        <v>45.359999999999992</v>
      </c>
      <c r="G2159" s="87"/>
      <c r="H2159" s="47"/>
      <c r="I2159" s="120">
        <v>0</v>
      </c>
      <c r="J2159" s="120">
        <v>0</v>
      </c>
    </row>
    <row r="2160" spans="1:10" ht="15" customHeight="1">
      <c r="A2160" s="46" t="s">
        <v>5494</v>
      </c>
      <c r="B2160" s="46" t="s">
        <v>32180</v>
      </c>
      <c r="C2160" s="47">
        <v>2.2187999999999999</v>
      </c>
      <c r="D2160" s="87" t="s">
        <v>4968</v>
      </c>
      <c r="E2160" s="87" t="s">
        <v>4965</v>
      </c>
      <c r="F2160" s="87">
        <v>40.32</v>
      </c>
      <c r="G2160" s="87"/>
      <c r="H2160" s="47"/>
      <c r="I2160" s="120">
        <v>0</v>
      </c>
      <c r="J2160" s="120">
        <v>0</v>
      </c>
    </row>
    <row r="2161" spans="1:10" ht="15" customHeight="1">
      <c r="A2161" s="46" t="s">
        <v>5511</v>
      </c>
      <c r="B2161" s="46" t="s">
        <v>5512</v>
      </c>
      <c r="C2161" s="47">
        <v>0.53359999999999996</v>
      </c>
      <c r="D2161" s="87" t="s">
        <v>4971</v>
      </c>
      <c r="E2161" s="87" t="s">
        <v>4965</v>
      </c>
      <c r="F2161" s="87">
        <v>37.295999999999999</v>
      </c>
      <c r="G2161" s="87"/>
      <c r="H2161" s="47"/>
      <c r="I2161" s="120">
        <v>0</v>
      </c>
      <c r="J2161" s="120">
        <v>0</v>
      </c>
    </row>
    <row r="2162" spans="1:10" ht="15" customHeight="1">
      <c r="A2162" s="46" t="s">
        <v>5509</v>
      </c>
      <c r="B2162" s="46" t="s">
        <v>5510</v>
      </c>
      <c r="C2162" s="47">
        <v>0.56159999999999999</v>
      </c>
      <c r="D2162" s="87" t="s">
        <v>4974</v>
      </c>
      <c r="E2162" s="87" t="s">
        <v>4965</v>
      </c>
      <c r="F2162" s="87">
        <v>42.336000000000006</v>
      </c>
      <c r="G2162" s="87"/>
      <c r="H2162" s="47"/>
      <c r="I2162" s="120">
        <v>0</v>
      </c>
      <c r="J2162" s="120">
        <v>0</v>
      </c>
    </row>
    <row r="2163" spans="1:10" ht="15" customHeight="1">
      <c r="A2163" s="46" t="s">
        <v>5506</v>
      </c>
      <c r="B2163" s="46" t="s">
        <v>5507</v>
      </c>
      <c r="C2163" s="47">
        <v>0.58979999999999999</v>
      </c>
      <c r="D2163" s="87" t="s">
        <v>27790</v>
      </c>
      <c r="E2163" s="87" t="s">
        <v>27790</v>
      </c>
      <c r="F2163" s="87">
        <v>41.8874</v>
      </c>
      <c r="G2163" s="87"/>
      <c r="H2163" s="47"/>
      <c r="I2163" s="120">
        <v>0</v>
      </c>
      <c r="J2163" s="120">
        <v>0</v>
      </c>
    </row>
    <row r="2164" spans="1:10" ht="15" customHeight="1">
      <c r="A2164" s="46" t="s">
        <v>5524</v>
      </c>
      <c r="B2164" s="46" t="s">
        <v>5525</v>
      </c>
      <c r="C2164" s="47">
        <v>1.4885999999999999</v>
      </c>
      <c r="D2164" s="87" t="s">
        <v>4985</v>
      </c>
      <c r="E2164" s="87" t="s">
        <v>4985</v>
      </c>
      <c r="F2164" s="87">
        <v>79.759889999999984</v>
      </c>
      <c r="G2164" s="87"/>
      <c r="H2164" s="47"/>
      <c r="I2164" s="120">
        <v>0</v>
      </c>
      <c r="J2164" s="120">
        <v>0</v>
      </c>
    </row>
    <row r="2165" spans="1:10" ht="15" customHeight="1">
      <c r="A2165" s="46" t="s">
        <v>5522</v>
      </c>
      <c r="B2165" s="46" t="s">
        <v>5523</v>
      </c>
      <c r="C2165" s="47">
        <v>1.8535999999999999</v>
      </c>
      <c r="D2165" s="87" t="s">
        <v>4988</v>
      </c>
      <c r="E2165" s="87" t="s">
        <v>4985</v>
      </c>
      <c r="F2165" s="87">
        <v>70.897679999999994</v>
      </c>
      <c r="G2165" s="87"/>
      <c r="H2165" s="47"/>
      <c r="I2165" s="120">
        <v>0</v>
      </c>
      <c r="J2165" s="120">
        <v>0</v>
      </c>
    </row>
    <row r="2166" spans="1:10" ht="15" customHeight="1">
      <c r="A2166" s="46" t="s">
        <v>5520</v>
      </c>
      <c r="B2166" s="46" t="s">
        <v>5517</v>
      </c>
      <c r="C2166" s="47">
        <v>1.6284000000000001</v>
      </c>
      <c r="D2166" s="87" t="s">
        <v>4991</v>
      </c>
      <c r="E2166" s="87" t="s">
        <v>4985</v>
      </c>
      <c r="F2166" s="87">
        <v>65.580353999999986</v>
      </c>
      <c r="G2166" s="87"/>
      <c r="H2166" s="47"/>
      <c r="I2166" s="120">
        <v>60</v>
      </c>
      <c r="J2166" s="120">
        <v>0</v>
      </c>
    </row>
    <row r="2167" spans="1:10" ht="15" customHeight="1">
      <c r="A2167" s="46" t="s">
        <v>5519</v>
      </c>
      <c r="B2167" s="46" t="s">
        <v>5515</v>
      </c>
      <c r="C2167" s="47">
        <v>1.2918000000000001</v>
      </c>
      <c r="D2167" s="87" t="s">
        <v>4994</v>
      </c>
      <c r="E2167" s="87" t="s">
        <v>4985</v>
      </c>
      <c r="F2167" s="87">
        <v>74.442564000000004</v>
      </c>
      <c r="G2167" s="87"/>
      <c r="H2167" s="47"/>
      <c r="I2167" s="120">
        <v>0</v>
      </c>
      <c r="J2167" s="120">
        <v>0</v>
      </c>
    </row>
    <row r="2168" spans="1:10" ht="15" customHeight="1">
      <c r="A2168" s="46" t="s">
        <v>5516</v>
      </c>
      <c r="B2168" s="46" t="s">
        <v>5517</v>
      </c>
      <c r="C2168" s="47">
        <v>1.3762000000000001</v>
      </c>
      <c r="D2168" s="87" t="s">
        <v>27778</v>
      </c>
      <c r="E2168" s="87" t="s">
        <v>27778</v>
      </c>
      <c r="F2168" s="87">
        <v>44.614000000000004</v>
      </c>
      <c r="G2168" s="87"/>
      <c r="H2168" s="47"/>
      <c r="I2168" s="120">
        <v>0</v>
      </c>
      <c r="J2168" s="120">
        <v>0</v>
      </c>
    </row>
    <row r="2169" spans="1:10" ht="15" customHeight="1">
      <c r="A2169" s="46" t="s">
        <v>5514</v>
      </c>
      <c r="B2169" s="46" t="s">
        <v>5515</v>
      </c>
      <c r="C2169" s="47">
        <v>1.3762000000000001</v>
      </c>
      <c r="D2169" s="87" t="s">
        <v>4997</v>
      </c>
      <c r="E2169" s="87" t="s">
        <v>4997</v>
      </c>
      <c r="F2169" s="87">
        <v>110.22479999999999</v>
      </c>
      <c r="G2169" s="87"/>
      <c r="H2169" s="47"/>
      <c r="I2169" s="120">
        <v>0</v>
      </c>
      <c r="J2169" s="120">
        <v>0</v>
      </c>
    </row>
    <row r="2170" spans="1:10" ht="15" customHeight="1">
      <c r="A2170" s="46" t="s">
        <v>5537</v>
      </c>
      <c r="B2170" s="46" t="s">
        <v>5534</v>
      </c>
      <c r="C2170" s="47">
        <v>0.1736</v>
      </c>
      <c r="D2170" s="87" t="s">
        <v>5000</v>
      </c>
      <c r="E2170" s="87" t="s">
        <v>4997</v>
      </c>
      <c r="F2170" s="87">
        <v>97.977600000000024</v>
      </c>
      <c r="G2170" s="87"/>
      <c r="H2170" s="47"/>
      <c r="I2170" s="120">
        <v>0</v>
      </c>
      <c r="J2170" s="120">
        <v>0</v>
      </c>
    </row>
    <row r="2171" spans="1:10" ht="15" customHeight="1">
      <c r="A2171" s="46" t="s">
        <v>5535</v>
      </c>
      <c r="B2171" s="46" t="s">
        <v>5536</v>
      </c>
      <c r="C2171" s="47">
        <v>0.1966</v>
      </c>
      <c r="D2171" s="87" t="s">
        <v>5002</v>
      </c>
      <c r="E2171" s="87" t="s">
        <v>4997</v>
      </c>
      <c r="F2171" s="87">
        <v>90.629279999999994</v>
      </c>
      <c r="G2171" s="87"/>
      <c r="H2171" s="47"/>
      <c r="I2171" s="120">
        <v>0</v>
      </c>
      <c r="J2171" s="120">
        <v>0</v>
      </c>
    </row>
    <row r="2172" spans="1:10" ht="15" customHeight="1">
      <c r="A2172" s="46" t="s">
        <v>5533</v>
      </c>
      <c r="B2172" s="46" t="s">
        <v>5534</v>
      </c>
      <c r="C2172" s="47">
        <v>0.1966</v>
      </c>
      <c r="D2172" s="87" t="s">
        <v>5005</v>
      </c>
      <c r="E2172" s="87" t="s">
        <v>4997</v>
      </c>
      <c r="F2172" s="87">
        <v>102.87648000000002</v>
      </c>
      <c r="G2172" s="87"/>
      <c r="H2172" s="47"/>
      <c r="I2172" s="120">
        <v>0</v>
      </c>
      <c r="J2172" s="120">
        <v>0</v>
      </c>
    </row>
    <row r="2173" spans="1:10" ht="15" customHeight="1">
      <c r="A2173" s="46" t="s">
        <v>5530</v>
      </c>
      <c r="B2173" s="46" t="s">
        <v>5531</v>
      </c>
      <c r="C2173" s="47">
        <v>0.22459999999999999</v>
      </c>
      <c r="D2173" s="87" t="s">
        <v>27771</v>
      </c>
      <c r="E2173" s="87" t="s">
        <v>27771</v>
      </c>
      <c r="F2173" s="87">
        <v>100.71180000000001</v>
      </c>
      <c r="G2173" s="87"/>
      <c r="H2173" s="47"/>
      <c r="I2173" s="120">
        <v>0</v>
      </c>
      <c r="J2173" s="120">
        <v>0</v>
      </c>
    </row>
    <row r="2174" spans="1:10" ht="15" customHeight="1">
      <c r="A2174" s="46" t="s">
        <v>5528</v>
      </c>
      <c r="B2174" s="46" t="s">
        <v>5529</v>
      </c>
      <c r="C2174" s="47">
        <v>0.22459999999999999</v>
      </c>
      <c r="D2174" s="87" t="s">
        <v>27766</v>
      </c>
      <c r="E2174" s="87" t="s">
        <v>27766</v>
      </c>
      <c r="F2174" s="87">
        <v>71.820000000000007</v>
      </c>
      <c r="G2174" s="87"/>
      <c r="H2174" s="47"/>
      <c r="I2174" s="120">
        <v>0</v>
      </c>
      <c r="J2174" s="120">
        <v>0</v>
      </c>
    </row>
    <row r="2175" spans="1:10" ht="15" customHeight="1">
      <c r="A2175" s="46" t="s">
        <v>5526</v>
      </c>
      <c r="B2175" s="46" t="s">
        <v>5527</v>
      </c>
      <c r="C2175" s="47">
        <v>0.309</v>
      </c>
      <c r="D2175" s="87" t="s">
        <v>27764</v>
      </c>
      <c r="E2175" s="87" t="s">
        <v>27764</v>
      </c>
      <c r="F2175" s="87">
        <v>116.18219999999999</v>
      </c>
      <c r="G2175" s="87"/>
      <c r="H2175" s="47"/>
      <c r="I2175" s="120">
        <v>0</v>
      </c>
      <c r="J2175" s="120">
        <v>0</v>
      </c>
    </row>
    <row r="2176" spans="1:10" ht="15" customHeight="1">
      <c r="A2176" s="46" t="s">
        <v>5551</v>
      </c>
      <c r="B2176" s="46" t="s">
        <v>5552</v>
      </c>
      <c r="C2176" s="47">
        <v>1.7090000000000001</v>
      </c>
      <c r="D2176" s="87" t="s">
        <v>5006</v>
      </c>
      <c r="E2176" s="87" t="s">
        <v>5006</v>
      </c>
      <c r="F2176" s="87">
        <v>73.483199999999982</v>
      </c>
      <c r="G2176" s="87"/>
      <c r="H2176" s="47"/>
      <c r="I2176" s="120">
        <v>132</v>
      </c>
      <c r="J2176" s="120">
        <v>0</v>
      </c>
    </row>
    <row r="2177" spans="1:10" ht="15" customHeight="1">
      <c r="A2177" s="46" t="s">
        <v>5549</v>
      </c>
      <c r="B2177" s="46" t="s">
        <v>5541</v>
      </c>
      <c r="C2177" s="47">
        <v>1.8455999999999999</v>
      </c>
      <c r="D2177" s="87" t="s">
        <v>5008</v>
      </c>
      <c r="E2177" s="87" t="s">
        <v>5006</v>
      </c>
      <c r="F2177" s="87">
        <v>65.318399999999997</v>
      </c>
      <c r="G2177" s="87"/>
      <c r="H2177" s="47"/>
      <c r="I2177" s="120">
        <v>238</v>
      </c>
      <c r="J2177" s="120">
        <v>0</v>
      </c>
    </row>
    <row r="2178" spans="1:10" ht="15" customHeight="1">
      <c r="A2178" s="46" t="s">
        <v>5546</v>
      </c>
      <c r="B2178" s="46" t="s">
        <v>5547</v>
      </c>
      <c r="C2178" s="47">
        <v>1.657</v>
      </c>
      <c r="D2178" s="87" t="s">
        <v>5011</v>
      </c>
      <c r="E2178" s="87" t="s">
        <v>5006</v>
      </c>
      <c r="F2178" s="87">
        <v>60.419519999999991</v>
      </c>
      <c r="G2178" s="87"/>
      <c r="H2178" s="47"/>
      <c r="I2178" s="120">
        <v>0</v>
      </c>
      <c r="J2178" s="120">
        <v>0</v>
      </c>
    </row>
    <row r="2179" spans="1:10" ht="15" customHeight="1">
      <c r="A2179" s="46" t="s">
        <v>5543</v>
      </c>
      <c r="B2179" s="46" t="s">
        <v>5544</v>
      </c>
      <c r="C2179" s="47">
        <v>1.968</v>
      </c>
      <c r="D2179" s="87" t="s">
        <v>5014</v>
      </c>
      <c r="E2179" s="87" t="s">
        <v>5006</v>
      </c>
      <c r="F2179" s="87">
        <v>68.584320000000005</v>
      </c>
      <c r="G2179" s="87"/>
      <c r="H2179" s="47"/>
      <c r="I2179" s="120">
        <v>176</v>
      </c>
      <c r="J2179" s="120">
        <v>0</v>
      </c>
    </row>
    <row r="2180" spans="1:10" ht="15" customHeight="1">
      <c r="A2180" s="46" t="s">
        <v>5540</v>
      </c>
      <c r="B2180" s="46" t="s">
        <v>5541</v>
      </c>
      <c r="C2180" s="47">
        <v>2.1254</v>
      </c>
      <c r="D2180" s="87" t="s">
        <v>27757</v>
      </c>
      <c r="E2180" s="87" t="s">
        <v>27757</v>
      </c>
      <c r="F2180" s="87">
        <v>42.507200000000005</v>
      </c>
      <c r="G2180" s="87"/>
      <c r="H2180" s="47"/>
      <c r="I2180" s="120">
        <v>122</v>
      </c>
      <c r="J2180" s="120">
        <v>0</v>
      </c>
    </row>
    <row r="2181" spans="1:10" ht="15" customHeight="1">
      <c r="A2181" s="46" t="s">
        <v>5538</v>
      </c>
      <c r="B2181" s="46" t="s">
        <v>5539</v>
      </c>
      <c r="C2181" s="47">
        <v>1.9097999999999999</v>
      </c>
      <c r="D2181" s="87" t="s">
        <v>5017</v>
      </c>
      <c r="E2181" s="87" t="s">
        <v>5017</v>
      </c>
      <c r="F2181" s="87">
        <v>125.574624</v>
      </c>
      <c r="G2181" s="87"/>
      <c r="H2181" s="47"/>
      <c r="I2181" s="120">
        <v>0</v>
      </c>
      <c r="J2181" s="120">
        <v>0</v>
      </c>
    </row>
    <row r="2182" spans="1:10" ht="15" customHeight="1">
      <c r="A2182" s="46" t="s">
        <v>5558</v>
      </c>
      <c r="B2182" s="46" t="s">
        <v>5559</v>
      </c>
      <c r="C2182" s="47">
        <v>1.0109999999999999</v>
      </c>
      <c r="D2182" s="87" t="s">
        <v>5020</v>
      </c>
      <c r="E2182" s="87" t="s">
        <v>5017</v>
      </c>
      <c r="F2182" s="87">
        <v>103.25024640000001</v>
      </c>
      <c r="G2182" s="87"/>
      <c r="H2182" s="47"/>
      <c r="I2182" s="120">
        <v>0</v>
      </c>
      <c r="J2182" s="120">
        <v>0</v>
      </c>
    </row>
    <row r="2183" spans="1:10" ht="15" customHeight="1">
      <c r="A2183" s="46" t="s">
        <v>5556</v>
      </c>
      <c r="B2183" s="46" t="s">
        <v>5557</v>
      </c>
      <c r="C2183" s="47">
        <v>1.4885999999999999</v>
      </c>
      <c r="D2183" s="87" t="s">
        <v>5023</v>
      </c>
      <c r="E2183" s="87" t="s">
        <v>5017</v>
      </c>
      <c r="F2183" s="87">
        <v>111.62188800000001</v>
      </c>
      <c r="G2183" s="87"/>
      <c r="H2183" s="47"/>
      <c r="I2183" s="120">
        <v>0</v>
      </c>
      <c r="J2183" s="120">
        <v>0</v>
      </c>
    </row>
    <row r="2184" spans="1:10" ht="15" customHeight="1">
      <c r="A2184" s="46" t="s">
        <v>5554</v>
      </c>
      <c r="B2184" s="46" t="s">
        <v>5555</v>
      </c>
      <c r="C2184" s="47">
        <v>2.331</v>
      </c>
      <c r="D2184" s="87" t="s">
        <v>5026</v>
      </c>
      <c r="E2184" s="87" t="s">
        <v>5017</v>
      </c>
      <c r="F2184" s="87">
        <v>117.20298240000002</v>
      </c>
      <c r="G2184" s="87"/>
      <c r="H2184" s="47"/>
      <c r="I2184" s="120">
        <v>0</v>
      </c>
      <c r="J2184" s="120">
        <v>0</v>
      </c>
    </row>
    <row r="2185" spans="1:10" ht="15" customHeight="1">
      <c r="A2185" s="46" t="s">
        <v>5570</v>
      </c>
      <c r="B2185" s="46" t="s">
        <v>5561</v>
      </c>
      <c r="C2185" s="47">
        <v>0.58979999999999999</v>
      </c>
      <c r="D2185" s="87" t="s">
        <v>5029</v>
      </c>
      <c r="E2185" s="87" t="s">
        <v>5029</v>
      </c>
      <c r="F2185" s="87">
        <v>125.33535000000001</v>
      </c>
      <c r="G2185" s="87"/>
      <c r="H2185" s="47"/>
      <c r="I2185" s="120">
        <v>0</v>
      </c>
      <c r="J2185" s="120">
        <v>0</v>
      </c>
    </row>
    <row r="2186" spans="1:10" ht="15" customHeight="1">
      <c r="A2186" s="46" t="s">
        <v>5569</v>
      </c>
      <c r="B2186" s="46" t="s">
        <v>5561</v>
      </c>
      <c r="C2186" s="47">
        <v>0.58979999999999999</v>
      </c>
      <c r="D2186" s="87" t="s">
        <v>5032</v>
      </c>
      <c r="E2186" s="87" t="s">
        <v>5029</v>
      </c>
      <c r="F2186" s="87">
        <v>116.97966000000002</v>
      </c>
      <c r="G2186" s="87"/>
      <c r="H2186" s="47"/>
      <c r="I2186" s="120">
        <v>0</v>
      </c>
      <c r="J2186" s="120">
        <v>0</v>
      </c>
    </row>
    <row r="2187" spans="1:10" ht="15" customHeight="1">
      <c r="A2187" s="46" t="s">
        <v>5567</v>
      </c>
      <c r="B2187" s="46" t="s">
        <v>5561</v>
      </c>
      <c r="C2187" s="47">
        <v>0.58979999999999999</v>
      </c>
      <c r="D2187" s="87" t="s">
        <v>5035</v>
      </c>
      <c r="E2187" s="87" t="s">
        <v>5035</v>
      </c>
      <c r="F2187" s="87">
        <v>0.91940000000000022</v>
      </c>
      <c r="G2187" s="87"/>
      <c r="H2187" s="47"/>
      <c r="I2187" s="120">
        <v>0</v>
      </c>
      <c r="J2187" s="120">
        <v>0</v>
      </c>
    </row>
    <row r="2188" spans="1:10" ht="15" customHeight="1">
      <c r="A2188" s="46" t="s">
        <v>5566</v>
      </c>
      <c r="B2188" s="46" t="s">
        <v>5561</v>
      </c>
      <c r="C2188" s="47">
        <v>0.58979999999999999</v>
      </c>
      <c r="D2188" s="87" t="s">
        <v>5036</v>
      </c>
      <c r="E2188" s="87" t="s">
        <v>5036</v>
      </c>
      <c r="F2188" s="87">
        <v>2.1960000000000002</v>
      </c>
      <c r="G2188" s="87"/>
      <c r="H2188" s="47"/>
      <c r="I2188" s="120">
        <v>0</v>
      </c>
      <c r="J2188" s="120">
        <v>0</v>
      </c>
    </row>
    <row r="2189" spans="1:10" ht="15" customHeight="1">
      <c r="A2189" s="46" t="s">
        <v>5564</v>
      </c>
      <c r="B2189" s="46" t="s">
        <v>5561</v>
      </c>
      <c r="C2189" s="47">
        <v>0.58979999999999999</v>
      </c>
      <c r="D2189" s="87" t="s">
        <v>5039</v>
      </c>
      <c r="E2189" s="87" t="s">
        <v>5039</v>
      </c>
      <c r="F2189" s="87">
        <v>2.4314</v>
      </c>
      <c r="G2189" s="87"/>
      <c r="H2189" s="47"/>
      <c r="I2189" s="120">
        <v>0</v>
      </c>
      <c r="J2189" s="120">
        <v>0</v>
      </c>
    </row>
    <row r="2190" spans="1:10" ht="15" customHeight="1">
      <c r="A2190" s="46" t="s">
        <v>5563</v>
      </c>
      <c r="B2190" s="46" t="s">
        <v>5561</v>
      </c>
      <c r="C2190" s="47">
        <v>0.58979999999999999</v>
      </c>
      <c r="D2190" s="87" t="s">
        <v>5042</v>
      </c>
      <c r="E2190" s="87" t="s">
        <v>5042</v>
      </c>
      <c r="F2190" s="87">
        <v>1.4176000000000002</v>
      </c>
      <c r="G2190" s="87"/>
      <c r="H2190" s="47"/>
      <c r="I2190" s="120">
        <v>0</v>
      </c>
      <c r="J2190" s="120">
        <v>0</v>
      </c>
    </row>
    <row r="2191" spans="1:10" ht="15" customHeight="1">
      <c r="A2191" s="46" t="s">
        <v>5560</v>
      </c>
      <c r="B2191" s="46" t="s">
        <v>5561</v>
      </c>
      <c r="C2191" s="47">
        <v>1.0391999999999999</v>
      </c>
      <c r="D2191" s="87" t="s">
        <v>29978</v>
      </c>
      <c r="E2191" s="87" t="s">
        <v>29978</v>
      </c>
      <c r="F2191" s="87">
        <v>1.9561499999999996</v>
      </c>
      <c r="G2191" s="87"/>
      <c r="H2191" s="47"/>
      <c r="I2191" s="120">
        <v>0</v>
      </c>
      <c r="J2191" s="120">
        <v>0</v>
      </c>
    </row>
    <row r="2192" spans="1:10" ht="15" customHeight="1">
      <c r="A2192" s="46" t="s">
        <v>5585</v>
      </c>
      <c r="B2192" s="46" t="s">
        <v>5573</v>
      </c>
      <c r="C2192" s="47">
        <v>0.98299999999999998</v>
      </c>
      <c r="D2192" s="87" t="s">
        <v>17083</v>
      </c>
      <c r="E2192" s="87" t="s">
        <v>17083</v>
      </c>
      <c r="F2192" s="87">
        <v>0.84243599999999996</v>
      </c>
      <c r="G2192" s="87"/>
      <c r="H2192" s="47"/>
      <c r="I2192" s="120">
        <v>0</v>
      </c>
      <c r="J2192" s="120">
        <v>0</v>
      </c>
    </row>
    <row r="2193" spans="1:10" ht="15" customHeight="1">
      <c r="A2193" s="46" t="s">
        <v>5583</v>
      </c>
      <c r="B2193" s="46" t="s">
        <v>5573</v>
      </c>
      <c r="C2193" s="47">
        <v>0.98299999999999998</v>
      </c>
      <c r="D2193" s="87" t="s">
        <v>5003</v>
      </c>
      <c r="E2193" s="87" t="s">
        <v>5003</v>
      </c>
      <c r="F2193" s="87">
        <v>1870.1612999999998</v>
      </c>
      <c r="G2193" s="87"/>
      <c r="H2193" s="47"/>
      <c r="I2193" s="120">
        <v>0</v>
      </c>
      <c r="J2193" s="120">
        <v>0</v>
      </c>
    </row>
    <row r="2194" spans="1:10" ht="15" customHeight="1">
      <c r="A2194" s="46" t="s">
        <v>5581</v>
      </c>
      <c r="B2194" s="46" t="s">
        <v>5573</v>
      </c>
      <c r="C2194" s="47">
        <v>0.98299999999999998</v>
      </c>
      <c r="D2194" s="87" t="s">
        <v>5001</v>
      </c>
      <c r="E2194" s="87" t="s">
        <v>5001</v>
      </c>
      <c r="F2194" s="87">
        <v>1953.82089</v>
      </c>
      <c r="G2194" s="87"/>
      <c r="H2194" s="47"/>
      <c r="I2194" s="120">
        <v>0</v>
      </c>
      <c r="J2194" s="120">
        <v>0</v>
      </c>
    </row>
    <row r="2195" spans="1:10" ht="15" customHeight="1">
      <c r="A2195" s="46" t="s">
        <v>5579</v>
      </c>
      <c r="B2195" s="46" t="s">
        <v>5573</v>
      </c>
      <c r="C2195" s="47">
        <v>0.98299999999999998</v>
      </c>
      <c r="D2195" s="87" t="s">
        <v>5060</v>
      </c>
      <c r="E2195" s="87" t="s">
        <v>5060</v>
      </c>
      <c r="F2195" s="87">
        <v>56.49839999999999</v>
      </c>
      <c r="G2195" s="87"/>
      <c r="H2195" s="47"/>
      <c r="I2195" s="120">
        <v>0</v>
      </c>
      <c r="J2195" s="120">
        <v>0</v>
      </c>
    </row>
    <row r="2196" spans="1:10" ht="15" customHeight="1">
      <c r="A2196" s="46" t="s">
        <v>5577</v>
      </c>
      <c r="B2196" s="46" t="s">
        <v>5573</v>
      </c>
      <c r="C2196" s="47">
        <v>0.98299999999999998</v>
      </c>
      <c r="D2196" s="87" t="s">
        <v>5063</v>
      </c>
      <c r="E2196" s="87" t="s">
        <v>5060</v>
      </c>
      <c r="F2196" s="87">
        <v>50.848559999999992</v>
      </c>
      <c r="G2196" s="87"/>
      <c r="H2196" s="47"/>
      <c r="I2196" s="120">
        <v>0</v>
      </c>
      <c r="J2196" s="120">
        <v>0</v>
      </c>
    </row>
    <row r="2197" spans="1:10" ht="15" customHeight="1">
      <c r="A2197" s="46" t="s">
        <v>5575</v>
      </c>
      <c r="B2197" s="46" t="s">
        <v>5573</v>
      </c>
      <c r="C2197" s="47">
        <v>0.98299999999999998</v>
      </c>
      <c r="D2197" s="87" t="s">
        <v>5064</v>
      </c>
      <c r="E2197" s="87" t="s">
        <v>5060</v>
      </c>
      <c r="F2197" s="87">
        <v>48.172319999999999</v>
      </c>
      <c r="G2197" s="87"/>
      <c r="H2197" s="47"/>
      <c r="I2197" s="120">
        <v>0</v>
      </c>
      <c r="J2197" s="120">
        <v>0</v>
      </c>
    </row>
    <row r="2198" spans="1:10" ht="15" customHeight="1">
      <c r="A2198" s="46" t="s">
        <v>5572</v>
      </c>
      <c r="B2198" s="46" t="s">
        <v>5573</v>
      </c>
      <c r="C2198" s="47">
        <v>1.7976000000000001</v>
      </c>
      <c r="D2198" s="87" t="s">
        <v>5067</v>
      </c>
      <c r="E2198" s="87" t="s">
        <v>5060</v>
      </c>
      <c r="F2198" s="87">
        <v>53.524799999999985</v>
      </c>
      <c r="G2198" s="87"/>
      <c r="H2198" s="47"/>
      <c r="I2198" s="120">
        <v>0</v>
      </c>
      <c r="J2198" s="120">
        <v>0</v>
      </c>
    </row>
    <row r="2199" spans="1:10" ht="15" customHeight="1">
      <c r="A2199" s="46" t="s">
        <v>5590</v>
      </c>
      <c r="B2199" s="46" t="s">
        <v>5591</v>
      </c>
      <c r="C2199" s="47">
        <v>2.0828000000000002</v>
      </c>
      <c r="D2199" s="87" t="s">
        <v>5069</v>
      </c>
      <c r="E2199" s="87" t="s">
        <v>5069</v>
      </c>
      <c r="F2199" s="87">
        <v>83.789999999999992</v>
      </c>
      <c r="G2199" s="87"/>
      <c r="H2199" s="47"/>
      <c r="I2199" s="120">
        <v>0</v>
      </c>
      <c r="J2199" s="120">
        <v>0</v>
      </c>
    </row>
    <row r="2200" spans="1:10" ht="15" customHeight="1">
      <c r="A2200" s="46" t="s">
        <v>5587</v>
      </c>
      <c r="B2200" s="46" t="s">
        <v>5588</v>
      </c>
      <c r="C2200" s="47">
        <v>2.8816000000000002</v>
      </c>
      <c r="D2200" s="87" t="s">
        <v>5071</v>
      </c>
      <c r="E2200" s="87" t="s">
        <v>5069</v>
      </c>
      <c r="F2200" s="87">
        <v>75.410999999999987</v>
      </c>
      <c r="G2200" s="87"/>
      <c r="H2200" s="47"/>
      <c r="I2200" s="120">
        <v>0</v>
      </c>
      <c r="J2200" s="120">
        <v>0</v>
      </c>
    </row>
    <row r="2201" spans="1:10" ht="15" customHeight="1">
      <c r="A2201" s="46" t="s">
        <v>5593</v>
      </c>
      <c r="B2201" s="46" t="s">
        <v>5594</v>
      </c>
      <c r="C2201" s="47">
        <v>3.258</v>
      </c>
      <c r="D2201" s="87" t="s">
        <v>5073</v>
      </c>
      <c r="E2201" s="87" t="s">
        <v>5069</v>
      </c>
      <c r="F2201" s="87">
        <v>71.441999999999993</v>
      </c>
      <c r="G2201" s="87"/>
      <c r="H2201" s="47"/>
      <c r="I2201" s="120">
        <v>0</v>
      </c>
      <c r="J2201" s="120">
        <v>0</v>
      </c>
    </row>
    <row r="2202" spans="1:10" ht="15" customHeight="1">
      <c r="A2202" s="46" t="s">
        <v>5599</v>
      </c>
      <c r="B2202" s="46" t="s">
        <v>5600</v>
      </c>
      <c r="C2202" s="47">
        <v>3.1456</v>
      </c>
      <c r="D2202" s="87" t="s">
        <v>5076</v>
      </c>
      <c r="E2202" s="87" t="s">
        <v>5069</v>
      </c>
      <c r="F2202" s="87">
        <v>79.379999999999981</v>
      </c>
      <c r="G2202" s="87"/>
      <c r="H2202" s="47"/>
      <c r="I2202" s="120">
        <v>0</v>
      </c>
      <c r="J2202" s="120">
        <v>0</v>
      </c>
    </row>
    <row r="2203" spans="1:10" ht="15" customHeight="1">
      <c r="A2203" s="46" t="s">
        <v>5596</v>
      </c>
      <c r="B2203" s="46" t="s">
        <v>5597</v>
      </c>
      <c r="C2203" s="47">
        <v>7.5263999999999998</v>
      </c>
      <c r="D2203" s="87" t="s">
        <v>5079</v>
      </c>
      <c r="E2203" s="87" t="s">
        <v>5079</v>
      </c>
      <c r="F2203" s="87">
        <v>0.29105999999999999</v>
      </c>
      <c r="G2203" s="87"/>
      <c r="H2203" s="47"/>
      <c r="I2203" s="120">
        <v>0</v>
      </c>
      <c r="J2203" s="120">
        <v>0</v>
      </c>
    </row>
    <row r="2204" spans="1:10" ht="15" customHeight="1">
      <c r="A2204" s="46" t="s">
        <v>5602</v>
      </c>
      <c r="B2204" s="46" t="s">
        <v>5603</v>
      </c>
      <c r="C2204" s="47">
        <v>4.6340000000000003</v>
      </c>
      <c r="D2204" s="87" t="s">
        <v>5088</v>
      </c>
      <c r="E2204" s="87" t="s">
        <v>5088</v>
      </c>
      <c r="F2204" s="87">
        <v>0.54295920000000009</v>
      </c>
      <c r="G2204" s="87"/>
      <c r="H2204" s="47"/>
      <c r="I2204" s="120">
        <v>0</v>
      </c>
      <c r="J2204" s="120">
        <v>0</v>
      </c>
    </row>
    <row r="2205" spans="1:10" ht="15" customHeight="1">
      <c r="A2205" s="46" t="s">
        <v>5613</v>
      </c>
      <c r="B2205" s="46" t="s">
        <v>32181</v>
      </c>
      <c r="C2205" s="47">
        <v>3.1705999999999999</v>
      </c>
      <c r="D2205" s="87" t="s">
        <v>5095</v>
      </c>
      <c r="E2205" s="87" t="s">
        <v>5095</v>
      </c>
      <c r="F2205" s="87">
        <v>0.44855999999999996</v>
      </c>
      <c r="G2205" s="87"/>
      <c r="H2205" s="47"/>
      <c r="I2205" s="120">
        <v>534</v>
      </c>
      <c r="J2205" s="120">
        <v>0</v>
      </c>
    </row>
    <row r="2206" spans="1:10" ht="15" customHeight="1">
      <c r="A2206" s="46" t="s">
        <v>5611</v>
      </c>
      <c r="B2206" s="46" t="s">
        <v>32181</v>
      </c>
      <c r="C2206" s="47">
        <v>4.7560000000000002</v>
      </c>
      <c r="D2206" s="87" t="s">
        <v>5104</v>
      </c>
      <c r="E2206" s="87" t="s">
        <v>5104</v>
      </c>
      <c r="F2206" s="87">
        <v>0.49896000000000007</v>
      </c>
      <c r="G2206" s="87"/>
      <c r="H2206" s="47"/>
      <c r="I2206" s="120">
        <v>839</v>
      </c>
      <c r="J2206" s="120">
        <v>0</v>
      </c>
    </row>
    <row r="2207" spans="1:10" ht="15" customHeight="1">
      <c r="A2207" s="46" t="s">
        <v>5608</v>
      </c>
      <c r="B2207" s="46" t="s">
        <v>5609</v>
      </c>
      <c r="C2207" s="47">
        <v>5.617</v>
      </c>
      <c r="D2207" s="87" t="s">
        <v>5113</v>
      </c>
      <c r="E2207" s="87" t="s">
        <v>5113</v>
      </c>
      <c r="F2207" s="87">
        <v>1.4379120000000003</v>
      </c>
      <c r="G2207" s="87"/>
      <c r="H2207" s="47"/>
      <c r="I2207" s="120">
        <v>0</v>
      </c>
      <c r="J2207" s="120">
        <v>0</v>
      </c>
    </row>
    <row r="2208" spans="1:10" ht="15" customHeight="1">
      <c r="A2208" s="46" t="s">
        <v>5605</v>
      </c>
      <c r="B2208" s="46" t="s">
        <v>5606</v>
      </c>
      <c r="C2208" s="47">
        <v>4.4934000000000003</v>
      </c>
      <c r="D2208" s="87" t="s">
        <v>5122</v>
      </c>
      <c r="E2208" s="87" t="s">
        <v>5122</v>
      </c>
      <c r="F2208" s="87">
        <v>45.543399999999991</v>
      </c>
      <c r="G2208" s="87"/>
      <c r="H2208" s="47"/>
      <c r="I2208" s="120">
        <v>0</v>
      </c>
      <c r="J2208" s="120">
        <v>0</v>
      </c>
    </row>
    <row r="2209" spans="1:10" ht="15" customHeight="1">
      <c r="A2209" s="46" t="s">
        <v>5615</v>
      </c>
      <c r="B2209" s="46" t="s">
        <v>5616</v>
      </c>
      <c r="C2209" s="47">
        <v>8.5047999999999995</v>
      </c>
      <c r="D2209" s="87" t="s">
        <v>5136</v>
      </c>
      <c r="E2209" s="87" t="s">
        <v>5136</v>
      </c>
      <c r="F2209" s="87">
        <v>72.610020000000006</v>
      </c>
      <c r="G2209" s="87"/>
      <c r="H2209" s="47"/>
      <c r="I2209" s="120">
        <v>0</v>
      </c>
      <c r="J2209" s="120">
        <v>0</v>
      </c>
    </row>
    <row r="2210" spans="1:10" ht="15" customHeight="1">
      <c r="A2210" s="46" t="s">
        <v>5685</v>
      </c>
      <c r="B2210" s="46" t="s">
        <v>5686</v>
      </c>
      <c r="C2210" s="47">
        <v>1138.585</v>
      </c>
      <c r="D2210" s="87" t="s">
        <v>5139</v>
      </c>
      <c r="E2210" s="87" t="s">
        <v>5139</v>
      </c>
      <c r="F2210" s="87">
        <v>84.729644999999991</v>
      </c>
      <c r="G2210" s="87"/>
      <c r="H2210" s="47"/>
      <c r="I2210" s="120">
        <v>0</v>
      </c>
      <c r="J2210" s="120">
        <v>0</v>
      </c>
    </row>
    <row r="2211" spans="1:10" ht="15" customHeight="1">
      <c r="A2211" s="46" t="s">
        <v>5630</v>
      </c>
      <c r="B2211" s="46" t="s">
        <v>5631</v>
      </c>
      <c r="C2211" s="47">
        <v>215.82</v>
      </c>
      <c r="D2211" s="87" t="s">
        <v>5142</v>
      </c>
      <c r="E2211" s="87" t="s">
        <v>5142</v>
      </c>
      <c r="F2211" s="87">
        <v>72.610020000000006</v>
      </c>
      <c r="G2211" s="87"/>
      <c r="H2211" s="47"/>
      <c r="I2211" s="120">
        <v>0</v>
      </c>
      <c r="J2211" s="120">
        <v>0</v>
      </c>
    </row>
    <row r="2212" spans="1:10" ht="15" customHeight="1">
      <c r="A2212" s="46" t="s">
        <v>5627</v>
      </c>
      <c r="B2212" s="46" t="s">
        <v>5628</v>
      </c>
      <c r="C2212" s="47">
        <v>215.82</v>
      </c>
      <c r="D2212" s="87" t="s">
        <v>5145</v>
      </c>
      <c r="E2212" s="87" t="s">
        <v>5145</v>
      </c>
      <c r="F2212" s="87">
        <v>237.38099999999997</v>
      </c>
      <c r="G2212" s="87"/>
      <c r="H2212" s="47"/>
      <c r="I2212" s="120">
        <v>0</v>
      </c>
      <c r="J2212" s="120">
        <v>0</v>
      </c>
    </row>
    <row r="2213" spans="1:10" ht="15" customHeight="1">
      <c r="A2213" s="46" t="s">
        <v>5624</v>
      </c>
      <c r="B2213" s="46" t="s">
        <v>5625</v>
      </c>
      <c r="C2213" s="47">
        <v>221.6754</v>
      </c>
      <c r="D2213" s="87" t="s">
        <v>5148</v>
      </c>
      <c r="E2213" s="87" t="s">
        <v>5148</v>
      </c>
      <c r="F2213" s="87">
        <v>267.60239999999999</v>
      </c>
      <c r="G2213" s="87"/>
      <c r="H2213" s="47"/>
      <c r="I2213" s="120">
        <v>0</v>
      </c>
      <c r="J2213" s="120">
        <v>0</v>
      </c>
    </row>
    <row r="2214" spans="1:10" ht="15" customHeight="1">
      <c r="A2214" s="46" t="s">
        <v>5621</v>
      </c>
      <c r="B2214" s="46" t="s">
        <v>5622</v>
      </c>
      <c r="C2214" s="47">
        <v>221.6754</v>
      </c>
      <c r="D2214" s="87" t="s">
        <v>5151</v>
      </c>
      <c r="E2214" s="87" t="s">
        <v>5151</v>
      </c>
      <c r="F2214" s="87">
        <v>335.52239999999995</v>
      </c>
      <c r="G2214" s="87"/>
      <c r="H2214" s="47"/>
      <c r="I2214" s="120">
        <v>0</v>
      </c>
      <c r="J2214" s="120">
        <v>0</v>
      </c>
    </row>
    <row r="2215" spans="1:10" ht="15" customHeight="1">
      <c r="A2215" s="46" t="s">
        <v>5618</v>
      </c>
      <c r="B2215" s="46" t="s">
        <v>5619</v>
      </c>
      <c r="C2215" s="47">
        <v>260.24799999999999</v>
      </c>
      <c r="D2215" s="87" t="s">
        <v>5154</v>
      </c>
      <c r="E2215" s="87" t="s">
        <v>5154</v>
      </c>
      <c r="F2215" s="87">
        <v>348.04459999999995</v>
      </c>
      <c r="G2215" s="87"/>
      <c r="H2215" s="47"/>
      <c r="I2215" s="120">
        <v>0</v>
      </c>
      <c r="J2215" s="120">
        <v>0</v>
      </c>
    </row>
    <row r="2216" spans="1:10" ht="15" customHeight="1">
      <c r="A2216" s="46" t="s">
        <v>5633</v>
      </c>
      <c r="B2216" s="46" t="s">
        <v>5634</v>
      </c>
      <c r="C2216" s="47">
        <v>579.81859999999995</v>
      </c>
      <c r="D2216" s="87" t="s">
        <v>5157</v>
      </c>
      <c r="E2216" s="87" t="s">
        <v>5157</v>
      </c>
      <c r="F2216" s="87">
        <v>416.65959999999995</v>
      </c>
      <c r="G2216" s="87"/>
      <c r="H2216" s="47"/>
      <c r="I2216" s="120">
        <v>0</v>
      </c>
      <c r="J2216" s="120">
        <v>0</v>
      </c>
    </row>
    <row r="2217" spans="1:10" ht="15" customHeight="1">
      <c r="A2217" s="46" t="s">
        <v>5644</v>
      </c>
      <c r="B2217" s="46" t="s">
        <v>5645</v>
      </c>
      <c r="C2217" s="47">
        <v>980.94399999999996</v>
      </c>
      <c r="D2217" s="87" t="s">
        <v>5160</v>
      </c>
      <c r="E2217" s="87" t="s">
        <v>5160</v>
      </c>
      <c r="F2217" s="87">
        <v>86.183999999999997</v>
      </c>
      <c r="G2217" s="87"/>
      <c r="H2217" s="47"/>
      <c r="I2217" s="120">
        <v>1</v>
      </c>
      <c r="J2217" s="120">
        <v>0</v>
      </c>
    </row>
    <row r="2218" spans="1:10" ht="15" customHeight="1">
      <c r="A2218" s="46" t="s">
        <v>5641</v>
      </c>
      <c r="B2218" s="46" t="s">
        <v>5642</v>
      </c>
      <c r="C2218" s="47">
        <v>370.36540000000002</v>
      </c>
      <c r="D2218" s="87" t="s">
        <v>5163</v>
      </c>
      <c r="E2218" s="87" t="s">
        <v>5163</v>
      </c>
      <c r="F2218" s="87">
        <v>1.5711999999999997</v>
      </c>
      <c r="G2218" s="87"/>
      <c r="H2218" s="47">
        <v>0.3</v>
      </c>
      <c r="I2218" s="120">
        <v>3</v>
      </c>
      <c r="J2218" s="120">
        <v>0</v>
      </c>
    </row>
    <row r="2219" spans="1:10" ht="15" customHeight="1">
      <c r="A2219" s="46" t="s">
        <v>5639</v>
      </c>
      <c r="B2219" s="46" t="s">
        <v>32182</v>
      </c>
      <c r="C2219" s="47">
        <v>389.37279999999998</v>
      </c>
      <c r="D2219" s="87" t="s">
        <v>5166</v>
      </c>
      <c r="E2219" s="87" t="s">
        <v>5166</v>
      </c>
      <c r="F2219" s="87">
        <v>0.87220000000000009</v>
      </c>
      <c r="G2219" s="87"/>
      <c r="H2219" s="47">
        <v>0.3</v>
      </c>
      <c r="I2219" s="120">
        <v>19</v>
      </c>
      <c r="J2219" s="120">
        <v>0</v>
      </c>
    </row>
    <row r="2220" spans="1:10" ht="15" customHeight="1">
      <c r="A2220" s="46" t="s">
        <v>5636</v>
      </c>
      <c r="B2220" s="46" t="s">
        <v>5637</v>
      </c>
      <c r="C2220" s="47">
        <v>370.36540000000002</v>
      </c>
      <c r="D2220" s="87" t="s">
        <v>5167</v>
      </c>
      <c r="E2220" s="87" t="s">
        <v>5167</v>
      </c>
      <c r="F2220" s="87">
        <v>2.4638</v>
      </c>
      <c r="G2220" s="87"/>
      <c r="H2220" s="47">
        <v>0.3</v>
      </c>
      <c r="I2220" s="120">
        <v>14</v>
      </c>
      <c r="J2220" s="120">
        <v>0</v>
      </c>
    </row>
    <row r="2221" spans="1:10" ht="15" customHeight="1">
      <c r="A2221" s="46" t="s">
        <v>5650</v>
      </c>
      <c r="B2221" s="46" t="s">
        <v>5651</v>
      </c>
      <c r="C2221" s="47">
        <v>307.83620000000002</v>
      </c>
      <c r="D2221" s="87" t="s">
        <v>5168</v>
      </c>
      <c r="E2221" s="87" t="s">
        <v>5168</v>
      </c>
      <c r="F2221" s="87">
        <v>1.1841999999999999</v>
      </c>
      <c r="G2221" s="87"/>
      <c r="H2221" s="47">
        <v>0.3</v>
      </c>
      <c r="I2221" s="120">
        <v>11</v>
      </c>
      <c r="J2221" s="120">
        <v>0</v>
      </c>
    </row>
    <row r="2222" spans="1:10" ht="15" customHeight="1">
      <c r="A2222" s="46" t="s">
        <v>5647</v>
      </c>
      <c r="B2222" s="46" t="s">
        <v>5648</v>
      </c>
      <c r="C2222" s="47">
        <v>334.29079999999999</v>
      </c>
      <c r="D2222" s="87" t="s">
        <v>5171</v>
      </c>
      <c r="E2222" s="87" t="s">
        <v>5171</v>
      </c>
      <c r="F2222" s="87">
        <v>3.6581311475409857</v>
      </c>
      <c r="G2222" s="87"/>
      <c r="H2222" s="47">
        <v>0.3</v>
      </c>
      <c r="I2222" s="120">
        <v>8</v>
      </c>
      <c r="J2222" s="120">
        <v>0</v>
      </c>
    </row>
    <row r="2223" spans="1:10" ht="15" customHeight="1">
      <c r="A2223" s="46" t="s">
        <v>5653</v>
      </c>
      <c r="B2223" s="46" t="s">
        <v>5654</v>
      </c>
      <c r="C2223" s="47">
        <v>1073.5229999999999</v>
      </c>
      <c r="D2223" s="87" t="s">
        <v>5174</v>
      </c>
      <c r="E2223" s="87" t="s">
        <v>5174</v>
      </c>
      <c r="F2223" s="87">
        <v>5.5470570491803297</v>
      </c>
      <c r="G2223" s="87"/>
      <c r="H2223" s="47"/>
      <c r="I2223" s="120">
        <v>0</v>
      </c>
      <c r="J2223" s="120">
        <v>0</v>
      </c>
    </row>
    <row r="2224" spans="1:10" ht="15" customHeight="1">
      <c r="A2224" s="46" t="s">
        <v>5661</v>
      </c>
      <c r="B2224" s="46" t="s">
        <v>5662</v>
      </c>
      <c r="C2224" s="47">
        <v>141.7422</v>
      </c>
      <c r="D2224" s="87" t="s">
        <v>5177</v>
      </c>
      <c r="E2224" s="87" t="s">
        <v>5177</v>
      </c>
      <c r="F2224" s="87">
        <v>9.3515134426229558</v>
      </c>
      <c r="G2224" s="87"/>
      <c r="H2224" s="47"/>
      <c r="I2224" s="120">
        <v>0</v>
      </c>
      <c r="J2224" s="120">
        <v>0</v>
      </c>
    </row>
    <row r="2225" spans="1:10" ht="15" customHeight="1">
      <c r="A2225" s="46" t="s">
        <v>5659</v>
      </c>
      <c r="B2225" s="46" t="s">
        <v>5657</v>
      </c>
      <c r="C2225" s="47">
        <v>169.626</v>
      </c>
      <c r="D2225" s="87" t="s">
        <v>5180</v>
      </c>
      <c r="E2225" s="87" t="s">
        <v>5180</v>
      </c>
      <c r="F2225" s="87">
        <v>15.685000000000002</v>
      </c>
      <c r="G2225" s="87"/>
      <c r="H2225" s="47"/>
      <c r="I2225" s="120">
        <v>0</v>
      </c>
      <c r="J2225" s="120">
        <v>0</v>
      </c>
    </row>
    <row r="2226" spans="1:10" ht="15" customHeight="1">
      <c r="A2226" s="46" t="s">
        <v>5656</v>
      </c>
      <c r="B2226" s="46" t="s">
        <v>5657</v>
      </c>
      <c r="C2226" s="47">
        <v>271.86619999999999</v>
      </c>
      <c r="D2226" s="87" t="s">
        <v>5183</v>
      </c>
      <c r="E2226" s="87" t="s">
        <v>5183</v>
      </c>
      <c r="F2226" s="87">
        <v>2.7216000000000005</v>
      </c>
      <c r="G2226" s="87"/>
      <c r="H2226" s="47"/>
      <c r="I2226" s="120">
        <v>0</v>
      </c>
      <c r="J2226" s="120">
        <v>0</v>
      </c>
    </row>
    <row r="2227" spans="1:10" ht="15" customHeight="1">
      <c r="A2227" s="46" t="s">
        <v>5664</v>
      </c>
      <c r="B2227" s="46" t="s">
        <v>5665</v>
      </c>
      <c r="C2227" s="47">
        <v>553.77179999999998</v>
      </c>
      <c r="D2227" s="87" t="s">
        <v>5186</v>
      </c>
      <c r="E2227" s="87" t="s">
        <v>5186</v>
      </c>
      <c r="F2227" s="87">
        <v>1.1599999999999997</v>
      </c>
      <c r="G2227" s="87"/>
      <c r="H2227" s="47">
        <v>1.63</v>
      </c>
      <c r="I2227" s="120">
        <v>1</v>
      </c>
      <c r="J2227" s="120">
        <v>0</v>
      </c>
    </row>
    <row r="2228" spans="1:10" ht="15" customHeight="1">
      <c r="A2228" s="46" t="s">
        <v>5668</v>
      </c>
      <c r="B2228" s="46" t="s">
        <v>5669</v>
      </c>
      <c r="C2228" s="47">
        <v>1598.6664000000001</v>
      </c>
      <c r="D2228" s="87" t="s">
        <v>5189</v>
      </c>
      <c r="E2228" s="87" t="s">
        <v>5189</v>
      </c>
      <c r="F2228" s="87">
        <v>1.6581999999999999</v>
      </c>
      <c r="G2228" s="87"/>
      <c r="H2228" s="47"/>
      <c r="I2228" s="120">
        <v>0</v>
      </c>
      <c r="J2228" s="120">
        <v>0</v>
      </c>
    </row>
    <row r="2229" spans="1:10" ht="15" customHeight="1">
      <c r="A2229" s="46" t="s">
        <v>5677</v>
      </c>
      <c r="B2229" s="46" t="s">
        <v>32183</v>
      </c>
      <c r="C2229" s="47">
        <v>189.99260000000001</v>
      </c>
      <c r="D2229" s="87" t="s">
        <v>5192</v>
      </c>
      <c r="E2229" s="87" t="s">
        <v>5192</v>
      </c>
      <c r="F2229" s="87">
        <v>0.93700000000000006</v>
      </c>
      <c r="G2229" s="87"/>
      <c r="H2229" s="47">
        <v>0.3</v>
      </c>
      <c r="I2229" s="120">
        <v>0</v>
      </c>
      <c r="J2229" s="120">
        <v>0</v>
      </c>
    </row>
    <row r="2230" spans="1:10" ht="15" customHeight="1">
      <c r="A2230" s="46" t="s">
        <v>5674</v>
      </c>
      <c r="B2230" s="46" t="s">
        <v>5675</v>
      </c>
      <c r="C2230" s="47">
        <v>161.13300000000001</v>
      </c>
      <c r="D2230" s="87" t="s">
        <v>5195</v>
      </c>
      <c r="E2230" s="87" t="s">
        <v>5195</v>
      </c>
      <c r="F2230" s="87">
        <v>1889.9287999999997</v>
      </c>
      <c r="G2230" s="87"/>
      <c r="H2230" s="47">
        <v>0.3</v>
      </c>
      <c r="I2230" s="120">
        <v>16</v>
      </c>
      <c r="J2230" s="120">
        <v>0</v>
      </c>
    </row>
    <row r="2231" spans="1:10" ht="15" customHeight="1">
      <c r="A2231" s="46" t="s">
        <v>5671</v>
      </c>
      <c r="B2231" s="46" t="s">
        <v>5672</v>
      </c>
      <c r="C2231" s="47">
        <v>189.99260000000001</v>
      </c>
      <c r="D2231" s="87" t="s">
        <v>5198</v>
      </c>
      <c r="E2231" s="87" t="s">
        <v>5198</v>
      </c>
      <c r="F2231" s="87">
        <v>658.41499999999985</v>
      </c>
      <c r="G2231" s="87"/>
      <c r="H2231" s="47">
        <v>0.3</v>
      </c>
      <c r="I2231" s="120">
        <v>1</v>
      </c>
      <c r="J2231" s="120">
        <v>0</v>
      </c>
    </row>
    <row r="2232" spans="1:10" ht="15" customHeight="1">
      <c r="A2232" s="46" t="s">
        <v>5682</v>
      </c>
      <c r="B2232" s="46" t="s">
        <v>5683</v>
      </c>
      <c r="C2232" s="47">
        <v>67.664599999999993</v>
      </c>
      <c r="D2232" s="87" t="s">
        <v>5201</v>
      </c>
      <c r="E2232" s="87" t="s">
        <v>5201</v>
      </c>
      <c r="F2232" s="87">
        <v>676.93219999999997</v>
      </c>
      <c r="G2232" s="87"/>
      <c r="H2232" s="47"/>
      <c r="I2232" s="120">
        <v>3</v>
      </c>
      <c r="J2232" s="120">
        <v>0</v>
      </c>
    </row>
    <row r="2233" spans="1:10" ht="15" customHeight="1">
      <c r="A2233" s="46" t="s">
        <v>5679</v>
      </c>
      <c r="B2233" s="46" t="s">
        <v>5680</v>
      </c>
      <c r="C2233" s="47">
        <v>75.890199999999993</v>
      </c>
      <c r="D2233" s="87" t="s">
        <v>5204</v>
      </c>
      <c r="E2233" s="87" t="s">
        <v>5204</v>
      </c>
      <c r="F2233" s="87">
        <v>740.20439999999985</v>
      </c>
      <c r="G2233" s="87"/>
      <c r="H2233" s="47"/>
      <c r="I2233" s="120">
        <v>15</v>
      </c>
      <c r="J2233" s="120">
        <v>0</v>
      </c>
    </row>
    <row r="2234" spans="1:10" ht="15" customHeight="1">
      <c r="A2234" s="46" t="s">
        <v>5694</v>
      </c>
      <c r="B2234" s="46" t="s">
        <v>32186</v>
      </c>
      <c r="C2234" s="47">
        <v>65.108400000000003</v>
      </c>
      <c r="D2234" s="87" t="s">
        <v>5207</v>
      </c>
      <c r="E2234" s="87" t="s">
        <v>5207</v>
      </c>
      <c r="F2234" s="87">
        <v>1088.4405999999999</v>
      </c>
      <c r="G2234" s="87"/>
      <c r="H2234" s="47"/>
      <c r="I2234" s="120">
        <v>5</v>
      </c>
      <c r="J2234" s="120">
        <v>0</v>
      </c>
    </row>
    <row r="2235" spans="1:10" ht="15" customHeight="1">
      <c r="A2235" s="46" t="s">
        <v>5692</v>
      </c>
      <c r="B2235" s="46" t="s">
        <v>32184</v>
      </c>
      <c r="C2235" s="47">
        <v>74.426400000000001</v>
      </c>
      <c r="D2235" s="87" t="s">
        <v>5209</v>
      </c>
      <c r="E2235" s="87" t="s">
        <v>5209</v>
      </c>
      <c r="F2235" s="87">
        <v>553.29920000000004</v>
      </c>
      <c r="G2235" s="87"/>
      <c r="H2235" s="47"/>
      <c r="I2235" s="120">
        <v>1</v>
      </c>
      <c r="J2235" s="120">
        <v>0</v>
      </c>
    </row>
    <row r="2236" spans="1:10" ht="15" customHeight="1">
      <c r="A2236" s="46" t="s">
        <v>5690</v>
      </c>
      <c r="B2236" s="46" t="s">
        <v>32187</v>
      </c>
      <c r="C2236" s="47">
        <v>94.270200000000003</v>
      </c>
      <c r="D2236" s="87" t="s">
        <v>5212</v>
      </c>
      <c r="E2236" s="87" t="s">
        <v>5212</v>
      </c>
      <c r="F2236" s="87">
        <v>2.1598000000000002</v>
      </c>
      <c r="G2236" s="87"/>
      <c r="H2236" s="47"/>
      <c r="I2236" s="120">
        <v>6</v>
      </c>
      <c r="J2236" s="120">
        <v>0</v>
      </c>
    </row>
    <row r="2237" spans="1:10" ht="15" customHeight="1">
      <c r="A2237" s="46" t="s">
        <v>5688</v>
      </c>
      <c r="B2237" s="46" t="s">
        <v>32185</v>
      </c>
      <c r="C2237" s="47">
        <v>111.11660000000001</v>
      </c>
      <c r="D2237" s="87" t="s">
        <v>5213</v>
      </c>
      <c r="E2237" s="87" t="s">
        <v>5213</v>
      </c>
      <c r="F2237" s="87">
        <v>1.8485999999999998</v>
      </c>
      <c r="G2237" s="87"/>
      <c r="H2237" s="47"/>
      <c r="I2237" s="120">
        <v>2</v>
      </c>
      <c r="J2237" s="120">
        <v>0</v>
      </c>
    </row>
    <row r="2238" spans="1:10" ht="15" customHeight="1">
      <c r="A2238" s="46" t="s">
        <v>5696</v>
      </c>
      <c r="B2238" s="46" t="s">
        <v>32188</v>
      </c>
      <c r="C2238" s="47">
        <v>1152.5462</v>
      </c>
      <c r="D2238" s="87" t="s">
        <v>5213</v>
      </c>
      <c r="E2238" s="87" t="s">
        <v>5213</v>
      </c>
      <c r="F2238" s="87">
        <v>1.8485999999999998</v>
      </c>
      <c r="G2238" s="87"/>
      <c r="H2238" s="47">
        <v>1.63</v>
      </c>
      <c r="I2238" s="120">
        <v>0</v>
      </c>
      <c r="J2238" s="120">
        <v>0</v>
      </c>
    </row>
    <row r="2239" spans="1:10" ht="15" customHeight="1">
      <c r="A2239" s="46" t="s">
        <v>5701</v>
      </c>
      <c r="B2239" s="46" t="s">
        <v>5702</v>
      </c>
      <c r="C2239" s="47">
        <v>60.554200000000002</v>
      </c>
      <c r="D2239" s="87" t="s">
        <v>5216</v>
      </c>
      <c r="E2239" s="87" t="s">
        <v>5213</v>
      </c>
      <c r="F2239" s="87">
        <v>2.2555259999999997</v>
      </c>
      <c r="G2239" s="87"/>
      <c r="H2239" s="47"/>
      <c r="I2239" s="120">
        <v>0</v>
      </c>
      <c r="J2239" s="120">
        <v>0</v>
      </c>
    </row>
    <row r="2240" spans="1:10" ht="15" customHeight="1">
      <c r="A2240" s="46" t="s">
        <v>5698</v>
      </c>
      <c r="B2240" s="46" t="s">
        <v>5699</v>
      </c>
      <c r="C2240" s="47">
        <v>68.779799999999994</v>
      </c>
      <c r="D2240" s="87" t="s">
        <v>5219</v>
      </c>
      <c r="E2240" s="87" t="s">
        <v>5213</v>
      </c>
      <c r="F2240" s="87">
        <v>2.1427497</v>
      </c>
      <c r="G2240" s="87"/>
      <c r="H2240" s="47"/>
      <c r="I2240" s="120">
        <v>8</v>
      </c>
      <c r="J2240" s="120">
        <v>0</v>
      </c>
    </row>
    <row r="2241" spans="1:10" ht="15" customHeight="1">
      <c r="A2241" s="46" t="s">
        <v>5707</v>
      </c>
      <c r="B2241" s="46" t="s">
        <v>5708</v>
      </c>
      <c r="C2241" s="47">
        <v>102.4516</v>
      </c>
      <c r="D2241" s="87" t="s">
        <v>5222</v>
      </c>
      <c r="E2241" s="87" t="s">
        <v>5213</v>
      </c>
      <c r="F2241" s="87">
        <v>2.0299733999999998</v>
      </c>
      <c r="G2241" s="87"/>
      <c r="H2241" s="47">
        <v>0.3</v>
      </c>
      <c r="I2241" s="120">
        <v>19</v>
      </c>
      <c r="J2241" s="120">
        <v>0</v>
      </c>
    </row>
    <row r="2242" spans="1:10" ht="15" customHeight="1">
      <c r="A2242" s="46" t="s">
        <v>5704</v>
      </c>
      <c r="B2242" s="46" t="s">
        <v>5705</v>
      </c>
      <c r="C2242" s="47">
        <v>119.0458</v>
      </c>
      <c r="D2242" s="87" t="s">
        <v>5225</v>
      </c>
      <c r="E2242" s="87" t="s">
        <v>5225</v>
      </c>
      <c r="F2242" s="87">
        <v>1.512</v>
      </c>
      <c r="G2242" s="87"/>
      <c r="H2242" s="47">
        <v>0.3</v>
      </c>
      <c r="I2242" s="120">
        <v>13</v>
      </c>
      <c r="J2242" s="120">
        <v>0</v>
      </c>
    </row>
    <row r="2243" spans="1:10" ht="15" customHeight="1">
      <c r="A2243" s="46" t="s">
        <v>5718</v>
      </c>
      <c r="B2243" s="46" t="s">
        <v>5719</v>
      </c>
      <c r="C2243" s="47">
        <v>62.738399999999999</v>
      </c>
      <c r="D2243" s="87" t="s">
        <v>5227</v>
      </c>
      <c r="E2243" s="87" t="s">
        <v>5227</v>
      </c>
      <c r="F2243" s="87">
        <v>2.5484</v>
      </c>
      <c r="G2243" s="87"/>
      <c r="H2243" s="47"/>
      <c r="I2243" s="120">
        <v>16</v>
      </c>
      <c r="J2243" s="120">
        <v>0</v>
      </c>
    </row>
    <row r="2244" spans="1:10" ht="15" customHeight="1">
      <c r="A2244" s="46" t="s">
        <v>5727</v>
      </c>
      <c r="B2244" s="46" t="s">
        <v>5722</v>
      </c>
      <c r="C2244" s="47">
        <v>580.91060000000004</v>
      </c>
      <c r="D2244" s="87" t="s">
        <v>5230</v>
      </c>
      <c r="E2244" s="87" t="s">
        <v>5230</v>
      </c>
      <c r="F2244" s="87">
        <v>2.9798</v>
      </c>
      <c r="G2244" s="87"/>
      <c r="H2244" s="47"/>
      <c r="I2244" s="120">
        <v>0</v>
      </c>
      <c r="J2244" s="120">
        <v>0</v>
      </c>
    </row>
    <row r="2245" spans="1:10" ht="15" customHeight="1">
      <c r="A2245" s="46" t="s">
        <v>5724</v>
      </c>
      <c r="B2245" s="46" t="s">
        <v>5725</v>
      </c>
      <c r="C2245" s="47">
        <v>313.6918</v>
      </c>
      <c r="D2245" s="87" t="s">
        <v>5233</v>
      </c>
      <c r="E2245" s="87" t="s">
        <v>5233</v>
      </c>
      <c r="F2245" s="87">
        <v>1.8868</v>
      </c>
      <c r="G2245" s="87"/>
      <c r="H2245" s="47"/>
      <c r="I2245" s="120">
        <v>0</v>
      </c>
      <c r="J2245" s="120">
        <v>0</v>
      </c>
    </row>
    <row r="2246" spans="1:10" ht="15" customHeight="1">
      <c r="A2246" s="46" t="s">
        <v>5721</v>
      </c>
      <c r="B2246" s="46" t="s">
        <v>5722</v>
      </c>
      <c r="C2246" s="47">
        <v>336.9282</v>
      </c>
      <c r="D2246" s="87" t="s">
        <v>5236</v>
      </c>
      <c r="E2246" s="87" t="s">
        <v>5236</v>
      </c>
      <c r="F2246" s="87">
        <v>3.4729999999999999</v>
      </c>
      <c r="G2246" s="87"/>
      <c r="H2246" s="47"/>
      <c r="I2246" s="120">
        <v>0</v>
      </c>
      <c r="J2246" s="120">
        <v>0</v>
      </c>
    </row>
    <row r="2247" spans="1:10" ht="15" customHeight="1">
      <c r="A2247" s="46" t="s">
        <v>5740</v>
      </c>
      <c r="B2247" s="46" t="s">
        <v>5741</v>
      </c>
      <c r="C2247" s="47">
        <v>65.389600000000002</v>
      </c>
      <c r="D2247" s="87" t="s">
        <v>5239</v>
      </c>
      <c r="E2247" s="87" t="s">
        <v>5239</v>
      </c>
      <c r="F2247" s="87">
        <v>4.1429999999999998</v>
      </c>
      <c r="G2247" s="87"/>
      <c r="H2247" s="47"/>
      <c r="I2247" s="120">
        <v>0</v>
      </c>
      <c r="J2247" s="120">
        <v>0</v>
      </c>
    </row>
    <row r="2248" spans="1:10" ht="15" customHeight="1">
      <c r="A2248" s="46" t="s">
        <v>5737</v>
      </c>
      <c r="B2248" s="46" t="s">
        <v>5738</v>
      </c>
      <c r="C2248" s="47">
        <v>73.345799999999997</v>
      </c>
      <c r="D2248" s="87" t="s">
        <v>5242</v>
      </c>
      <c r="E2248" s="87" t="s">
        <v>5242</v>
      </c>
      <c r="F2248" s="87">
        <v>2.2888000000000002</v>
      </c>
      <c r="G2248" s="87"/>
      <c r="H2248" s="47">
        <v>0.3</v>
      </c>
      <c r="I2248" s="120">
        <v>12</v>
      </c>
      <c r="J2248" s="120">
        <v>0</v>
      </c>
    </row>
    <row r="2249" spans="1:10" ht="15" customHeight="1">
      <c r="A2249" s="46" t="s">
        <v>5734</v>
      </c>
      <c r="B2249" s="46" t="s">
        <v>5735</v>
      </c>
      <c r="C2249" s="47">
        <v>83.912400000000005</v>
      </c>
      <c r="D2249" s="87" t="s">
        <v>5245</v>
      </c>
      <c r="E2249" s="87" t="s">
        <v>5245</v>
      </c>
      <c r="F2249" s="87">
        <v>4.8537999999999988</v>
      </c>
      <c r="G2249" s="87"/>
      <c r="H2249" s="47">
        <v>0.3</v>
      </c>
      <c r="I2249" s="120">
        <v>0</v>
      </c>
      <c r="J2249" s="120">
        <v>0</v>
      </c>
    </row>
    <row r="2250" spans="1:10" ht="15" customHeight="1">
      <c r="A2250" s="46" t="s">
        <v>5731</v>
      </c>
      <c r="B2250" s="46" t="s">
        <v>5732</v>
      </c>
      <c r="C2250" s="47">
        <v>126.261</v>
      </c>
      <c r="D2250" s="87" t="s">
        <v>5248</v>
      </c>
      <c r="E2250" s="87" t="s">
        <v>5248</v>
      </c>
      <c r="F2250" s="87">
        <v>6.0692000000000004</v>
      </c>
      <c r="G2250" s="87"/>
      <c r="H2250" s="47">
        <v>0.3</v>
      </c>
      <c r="I2250" s="120">
        <v>12</v>
      </c>
      <c r="J2250" s="120">
        <v>0</v>
      </c>
    </row>
    <row r="2251" spans="1:10" ht="15" customHeight="1">
      <c r="A2251" s="46" t="s">
        <v>5729</v>
      </c>
      <c r="B2251" s="46" t="s">
        <v>32189</v>
      </c>
      <c r="C2251" s="47">
        <v>148.86760000000001</v>
      </c>
      <c r="D2251" s="87" t="s">
        <v>5251</v>
      </c>
      <c r="E2251" s="87" t="s">
        <v>5251</v>
      </c>
      <c r="F2251" s="87">
        <v>3.9390000000000009</v>
      </c>
      <c r="G2251" s="87"/>
      <c r="H2251" s="47">
        <v>0.3</v>
      </c>
      <c r="I2251" s="120">
        <v>21</v>
      </c>
      <c r="J2251" s="120">
        <v>0</v>
      </c>
    </row>
    <row r="2252" spans="1:10" ht="15" customHeight="1">
      <c r="A2252" s="46" t="s">
        <v>5752</v>
      </c>
      <c r="B2252" s="46" t="s">
        <v>5753</v>
      </c>
      <c r="C2252" s="47">
        <v>65.061999999999998</v>
      </c>
      <c r="D2252" s="87" t="s">
        <v>5254</v>
      </c>
      <c r="E2252" s="87" t="s">
        <v>5254</v>
      </c>
      <c r="F2252" s="87">
        <v>7.0289999999999981</v>
      </c>
      <c r="G2252" s="87"/>
      <c r="H2252" s="47"/>
      <c r="I2252" s="120">
        <v>0</v>
      </c>
      <c r="J2252" s="120">
        <v>0</v>
      </c>
    </row>
    <row r="2253" spans="1:10" ht="15" customHeight="1">
      <c r="A2253" s="46" t="s">
        <v>5749</v>
      </c>
      <c r="B2253" s="46" t="s">
        <v>5750</v>
      </c>
      <c r="C2253" s="47">
        <v>72.033000000000001</v>
      </c>
      <c r="D2253" s="87" t="s">
        <v>5257</v>
      </c>
      <c r="E2253" s="87" t="s">
        <v>5257</v>
      </c>
      <c r="F2253" s="87">
        <v>15.380600000000001</v>
      </c>
      <c r="G2253" s="87"/>
      <c r="H2253" s="47"/>
      <c r="I2253" s="120">
        <v>5</v>
      </c>
      <c r="J2253" s="120">
        <v>0</v>
      </c>
    </row>
    <row r="2254" spans="1:10" ht="15" customHeight="1">
      <c r="A2254" s="46" t="s">
        <v>5746</v>
      </c>
      <c r="B2254" s="46" t="s">
        <v>5747</v>
      </c>
      <c r="C2254" s="47">
        <v>62.738399999999999</v>
      </c>
      <c r="D2254" s="87" t="s">
        <v>5260</v>
      </c>
      <c r="E2254" s="87" t="s">
        <v>5260</v>
      </c>
      <c r="F2254" s="87">
        <v>5.8236000000000008</v>
      </c>
      <c r="G2254" s="87"/>
      <c r="H2254" s="47"/>
      <c r="I2254" s="120">
        <v>3</v>
      </c>
      <c r="J2254" s="120">
        <v>0</v>
      </c>
    </row>
    <row r="2255" spans="1:10" ht="15" customHeight="1">
      <c r="A2255" s="46" t="s">
        <v>5743</v>
      </c>
      <c r="B2255" s="46" t="s">
        <v>5744</v>
      </c>
      <c r="C2255" s="47">
        <v>69.709400000000002</v>
      </c>
      <c r="D2255" s="87" t="s">
        <v>1609</v>
      </c>
      <c r="E2255" s="87" t="s">
        <v>1609</v>
      </c>
      <c r="F2255" s="87">
        <v>23.246999999999996</v>
      </c>
      <c r="G2255" s="87"/>
      <c r="H2255" s="47"/>
      <c r="I2255" s="120">
        <v>0</v>
      </c>
      <c r="J2255" s="120">
        <v>0</v>
      </c>
    </row>
    <row r="2256" spans="1:10" ht="15" customHeight="1">
      <c r="A2256" s="46" t="s">
        <v>5755</v>
      </c>
      <c r="B2256" s="46" t="s">
        <v>5756</v>
      </c>
      <c r="C2256" s="47">
        <v>989.59299999999996</v>
      </c>
      <c r="D2256" s="87" t="s">
        <v>35263</v>
      </c>
      <c r="E2256" s="87" t="s">
        <v>1609</v>
      </c>
      <c r="F2256" s="87">
        <v>20.9223</v>
      </c>
      <c r="G2256" s="87"/>
      <c r="H2256" s="47"/>
      <c r="I2256" s="120">
        <v>1</v>
      </c>
      <c r="J2256" s="120">
        <v>0</v>
      </c>
    </row>
    <row r="2257" spans="1:10" ht="15" customHeight="1">
      <c r="A2257" s="46" t="s">
        <v>5758</v>
      </c>
      <c r="B2257" s="46" t="s">
        <v>5759</v>
      </c>
      <c r="C2257" s="47">
        <v>894.39340000000004</v>
      </c>
      <c r="D2257" s="87" t="s">
        <v>14637</v>
      </c>
      <c r="E2257" s="87" t="s">
        <v>14637</v>
      </c>
      <c r="F2257" s="87">
        <v>1.4062000000000001</v>
      </c>
      <c r="G2257" s="87"/>
      <c r="H2257" s="47"/>
      <c r="I2257" s="120">
        <v>0</v>
      </c>
      <c r="J2257" s="120">
        <v>0</v>
      </c>
    </row>
    <row r="2258" spans="1:10" ht="15" customHeight="1">
      <c r="A2258" s="46" t="s">
        <v>5782</v>
      </c>
      <c r="B2258" s="46" t="s">
        <v>5783</v>
      </c>
      <c r="C2258" s="47">
        <v>94.479200000000006</v>
      </c>
      <c r="D2258" s="87" t="s">
        <v>14635</v>
      </c>
      <c r="E2258" s="87" t="s">
        <v>14635</v>
      </c>
      <c r="F2258" s="87">
        <v>1.3637999999999999</v>
      </c>
      <c r="G2258" s="87"/>
      <c r="H2258" s="47"/>
      <c r="I2258" s="120">
        <v>0</v>
      </c>
      <c r="J2258" s="120">
        <v>0</v>
      </c>
    </row>
    <row r="2259" spans="1:10" ht="15" customHeight="1">
      <c r="A2259" s="46" t="s">
        <v>5779</v>
      </c>
      <c r="B2259" s="46" t="s">
        <v>5780</v>
      </c>
      <c r="C2259" s="47">
        <v>94.479200000000006</v>
      </c>
      <c r="D2259" s="87" t="s">
        <v>5270</v>
      </c>
      <c r="E2259" s="87" t="s">
        <v>5270</v>
      </c>
      <c r="F2259" s="87">
        <v>5.4549999999999983</v>
      </c>
      <c r="G2259" s="87"/>
      <c r="H2259" s="47"/>
      <c r="I2259" s="120">
        <v>0</v>
      </c>
      <c r="J2259" s="120">
        <v>0</v>
      </c>
    </row>
    <row r="2260" spans="1:10" ht="15" customHeight="1">
      <c r="A2260" s="46" t="s">
        <v>5776</v>
      </c>
      <c r="B2260" s="46" t="s">
        <v>5777</v>
      </c>
      <c r="C2260" s="47">
        <v>107.78100000000001</v>
      </c>
      <c r="D2260" s="87" t="s">
        <v>5272</v>
      </c>
      <c r="E2260" s="87" t="s">
        <v>5272</v>
      </c>
      <c r="F2260" s="87">
        <v>6.7606000000000002</v>
      </c>
      <c r="G2260" s="87"/>
      <c r="H2260" s="47"/>
      <c r="I2260" s="120">
        <v>0</v>
      </c>
      <c r="J2260" s="120">
        <v>0</v>
      </c>
    </row>
    <row r="2261" spans="1:10" ht="15" customHeight="1">
      <c r="A2261" s="46" t="s">
        <v>5773</v>
      </c>
      <c r="B2261" s="46" t="s">
        <v>5774</v>
      </c>
      <c r="C2261" s="47">
        <v>107.78100000000001</v>
      </c>
      <c r="D2261" s="87" t="s">
        <v>5274</v>
      </c>
      <c r="E2261" s="87" t="s">
        <v>5274</v>
      </c>
      <c r="F2261" s="87">
        <v>2.2626000000000004</v>
      </c>
      <c r="G2261" s="87"/>
      <c r="H2261" s="47"/>
      <c r="I2261" s="120">
        <v>1</v>
      </c>
      <c r="J2261" s="120">
        <v>0</v>
      </c>
    </row>
    <row r="2262" spans="1:10" ht="15" customHeight="1">
      <c r="A2262" s="46" t="s">
        <v>5770</v>
      </c>
      <c r="B2262" s="46" t="s">
        <v>5771</v>
      </c>
      <c r="C2262" s="47">
        <v>123.4198</v>
      </c>
      <c r="D2262" s="87" t="s">
        <v>5277</v>
      </c>
      <c r="E2262" s="87" t="s">
        <v>5277</v>
      </c>
      <c r="F2262" s="87">
        <v>1.9775999999999998</v>
      </c>
      <c r="G2262" s="87"/>
      <c r="H2262" s="47"/>
      <c r="I2262" s="120">
        <v>0</v>
      </c>
      <c r="J2262" s="120">
        <v>0</v>
      </c>
    </row>
    <row r="2263" spans="1:10" ht="15" customHeight="1">
      <c r="A2263" s="46" t="s">
        <v>5767</v>
      </c>
      <c r="B2263" s="46" t="s">
        <v>5768</v>
      </c>
      <c r="C2263" s="47">
        <v>123.4198</v>
      </c>
      <c r="D2263" s="87" t="s">
        <v>5280</v>
      </c>
      <c r="E2263" s="87" t="s">
        <v>5280</v>
      </c>
      <c r="F2263" s="87">
        <v>2.3391999999999995</v>
      </c>
      <c r="G2263" s="87"/>
      <c r="H2263" s="47"/>
      <c r="I2263" s="120">
        <v>0</v>
      </c>
      <c r="J2263" s="120">
        <v>0</v>
      </c>
    </row>
    <row r="2264" spans="1:10" ht="15" customHeight="1">
      <c r="A2264" s="46" t="s">
        <v>5764</v>
      </c>
      <c r="B2264" s="46" t="s">
        <v>5765</v>
      </c>
      <c r="C2264" s="47">
        <v>113.2758</v>
      </c>
      <c r="D2264" s="87" t="s">
        <v>5283</v>
      </c>
      <c r="E2264" s="87" t="s">
        <v>5283</v>
      </c>
      <c r="F2264" s="87">
        <v>3.3181999999999992</v>
      </c>
      <c r="G2264" s="87"/>
      <c r="H2264" s="47"/>
      <c r="I2264" s="120">
        <v>1</v>
      </c>
      <c r="J2264" s="120">
        <v>0</v>
      </c>
    </row>
    <row r="2265" spans="1:10" ht="15" customHeight="1">
      <c r="A2265" s="46" t="s">
        <v>5761</v>
      </c>
      <c r="B2265" s="46" t="s">
        <v>5762</v>
      </c>
      <c r="C2265" s="47">
        <v>107.78100000000001</v>
      </c>
      <c r="D2265" s="87" t="s">
        <v>5286</v>
      </c>
      <c r="E2265" s="87" t="s">
        <v>5286</v>
      </c>
      <c r="F2265" s="87">
        <v>1.7086000000000001</v>
      </c>
      <c r="G2265" s="87"/>
      <c r="H2265" s="47"/>
      <c r="I2265" s="120">
        <v>0</v>
      </c>
      <c r="J2265" s="120">
        <v>0</v>
      </c>
    </row>
    <row r="2266" spans="1:10" ht="15" customHeight="1">
      <c r="A2266" s="46" t="s">
        <v>5788</v>
      </c>
      <c r="B2266" s="46" t="s">
        <v>5789</v>
      </c>
      <c r="C2266" s="47">
        <v>134.7714</v>
      </c>
      <c r="D2266" s="87" t="s">
        <v>5289</v>
      </c>
      <c r="E2266" s="87" t="s">
        <v>5289</v>
      </c>
      <c r="F2266" s="87">
        <v>2.7047999999999996</v>
      </c>
      <c r="G2266" s="87"/>
      <c r="H2266" s="47"/>
      <c r="I2266" s="120">
        <v>0</v>
      </c>
      <c r="J2266" s="120">
        <v>0</v>
      </c>
    </row>
    <row r="2267" spans="1:10" ht="15" customHeight="1">
      <c r="A2267" s="46" t="s">
        <v>5785</v>
      </c>
      <c r="B2267" s="46" t="s">
        <v>5786</v>
      </c>
      <c r="C2267" s="47">
        <v>133.6096</v>
      </c>
      <c r="D2267" s="87" t="s">
        <v>5292</v>
      </c>
      <c r="E2267" s="87" t="s">
        <v>5292</v>
      </c>
      <c r="F2267" s="87">
        <v>5.0350000000000001</v>
      </c>
      <c r="G2267" s="87"/>
      <c r="H2267" s="47"/>
      <c r="I2267" s="120">
        <v>2</v>
      </c>
      <c r="J2267" s="120">
        <v>0</v>
      </c>
    </row>
    <row r="2268" spans="1:10" ht="15" customHeight="1">
      <c r="A2268" s="46" t="s">
        <v>5791</v>
      </c>
      <c r="B2268" s="46" t="s">
        <v>5792</v>
      </c>
      <c r="C2268" s="47">
        <v>429.87400000000002</v>
      </c>
      <c r="D2268" s="87" t="s">
        <v>5294</v>
      </c>
      <c r="E2268" s="87" t="s">
        <v>5294</v>
      </c>
      <c r="F2268" s="87">
        <v>3.3397999999999994</v>
      </c>
      <c r="G2268" s="87"/>
      <c r="H2268" s="47"/>
      <c r="I2268" s="120">
        <v>0</v>
      </c>
      <c r="J2268" s="120">
        <v>0</v>
      </c>
    </row>
    <row r="2269" spans="1:10" ht="15" customHeight="1">
      <c r="A2269" s="46" t="s">
        <v>5797</v>
      </c>
      <c r="B2269" s="46" t="s">
        <v>5798</v>
      </c>
      <c r="C2269" s="47">
        <v>247.0498</v>
      </c>
      <c r="D2269" s="87" t="s">
        <v>5296</v>
      </c>
      <c r="E2269" s="87" t="s">
        <v>5296</v>
      </c>
      <c r="F2269" s="87">
        <v>2.4077154098360669</v>
      </c>
      <c r="G2269" s="87"/>
      <c r="H2269" s="47"/>
      <c r="I2269" s="120">
        <v>4</v>
      </c>
      <c r="J2269" s="120">
        <v>0</v>
      </c>
    </row>
    <row r="2270" spans="1:10" ht="15" customHeight="1">
      <c r="A2270" s="46" t="s">
        <v>5794</v>
      </c>
      <c r="B2270" s="46" t="s">
        <v>5795</v>
      </c>
      <c r="C2270" s="47">
        <v>247.0498</v>
      </c>
      <c r="D2270" s="87" t="s">
        <v>5299</v>
      </c>
      <c r="E2270" s="87" t="s">
        <v>5299</v>
      </c>
      <c r="F2270" s="87">
        <v>3.5384104918032806</v>
      </c>
      <c r="G2270" s="87"/>
      <c r="H2270" s="47"/>
      <c r="I2270" s="120">
        <v>8</v>
      </c>
      <c r="J2270" s="120">
        <v>0</v>
      </c>
    </row>
    <row r="2271" spans="1:10" ht="15" customHeight="1">
      <c r="A2271" s="46" t="s">
        <v>5800</v>
      </c>
      <c r="B2271" s="46" t="s">
        <v>5801</v>
      </c>
      <c r="C2271" s="47">
        <v>99.916600000000003</v>
      </c>
      <c r="D2271" s="87" t="s">
        <v>5302</v>
      </c>
      <c r="E2271" s="87" t="s">
        <v>5302</v>
      </c>
      <c r="F2271" s="87">
        <v>6.0855999999999995</v>
      </c>
      <c r="G2271" s="87"/>
      <c r="H2271" s="47"/>
      <c r="I2271" s="120">
        <v>10</v>
      </c>
      <c r="J2271" s="120">
        <v>0</v>
      </c>
    </row>
    <row r="2272" spans="1:10" ht="15" customHeight="1">
      <c r="A2272" s="46" t="s">
        <v>5803</v>
      </c>
      <c r="B2272" s="46" t="s">
        <v>5804</v>
      </c>
      <c r="C2272" s="47">
        <v>562.32159999999999</v>
      </c>
      <c r="D2272" s="87" t="s">
        <v>5305</v>
      </c>
      <c r="E2272" s="87" t="s">
        <v>5305</v>
      </c>
      <c r="F2272" s="87">
        <v>6.2241999999999997</v>
      </c>
      <c r="G2272" s="87"/>
      <c r="H2272" s="47"/>
      <c r="I2272" s="120">
        <v>0</v>
      </c>
      <c r="J2272" s="120">
        <v>0</v>
      </c>
    </row>
    <row r="2273" spans="1:10" ht="15" customHeight="1">
      <c r="A2273" s="46" t="s">
        <v>5806</v>
      </c>
      <c r="B2273" s="46" t="s">
        <v>5807</v>
      </c>
      <c r="C2273" s="47">
        <v>508.87779999999998</v>
      </c>
      <c r="D2273" s="87" t="s">
        <v>5308</v>
      </c>
      <c r="E2273" s="87" t="s">
        <v>5308</v>
      </c>
      <c r="F2273" s="87">
        <v>2.5301999999999993</v>
      </c>
      <c r="G2273" s="87"/>
      <c r="H2273" s="47"/>
      <c r="I2273" s="120">
        <v>0</v>
      </c>
      <c r="J2273" s="120">
        <v>0</v>
      </c>
    </row>
    <row r="2274" spans="1:10" ht="15" customHeight="1">
      <c r="A2274" s="46" t="s">
        <v>5814</v>
      </c>
      <c r="B2274" s="46" t="s">
        <v>5815</v>
      </c>
      <c r="C2274" s="47">
        <v>308.57440000000003</v>
      </c>
      <c r="D2274" s="87" t="s">
        <v>5311</v>
      </c>
      <c r="E2274" s="87" t="s">
        <v>5311</v>
      </c>
      <c r="F2274" s="87">
        <v>2.7291999999999996</v>
      </c>
      <c r="G2274" s="87"/>
      <c r="H2274" s="47"/>
      <c r="I2274" s="120">
        <v>0</v>
      </c>
      <c r="J2274" s="120">
        <v>0</v>
      </c>
    </row>
    <row r="2275" spans="1:10" ht="15" customHeight="1">
      <c r="A2275" s="46" t="s">
        <v>5812</v>
      </c>
      <c r="B2275" s="46" t="s">
        <v>5813</v>
      </c>
      <c r="C2275" s="47">
        <v>198.90379999999999</v>
      </c>
      <c r="D2275" s="87" t="s">
        <v>5314</v>
      </c>
      <c r="E2275" s="87" t="s">
        <v>5314</v>
      </c>
      <c r="F2275" s="87">
        <v>4.0666000000000011</v>
      </c>
      <c r="G2275" s="87"/>
      <c r="H2275" s="47"/>
      <c r="I2275" s="120">
        <v>0</v>
      </c>
      <c r="J2275" s="120">
        <v>0</v>
      </c>
    </row>
    <row r="2276" spans="1:10" ht="15" customHeight="1">
      <c r="A2276" s="46" t="s">
        <v>5810</v>
      </c>
      <c r="B2276" s="46" t="s">
        <v>5811</v>
      </c>
      <c r="C2276" s="47">
        <v>231.22559999999999</v>
      </c>
      <c r="D2276" s="87" t="s">
        <v>5315</v>
      </c>
      <c r="E2276" s="87" t="s">
        <v>5315</v>
      </c>
      <c r="F2276" s="87">
        <v>3.3014000000000001</v>
      </c>
      <c r="G2276" s="87"/>
      <c r="H2276" s="47"/>
      <c r="I2276" s="120">
        <v>0</v>
      </c>
      <c r="J2276" s="120">
        <v>0</v>
      </c>
    </row>
    <row r="2277" spans="1:10" ht="15" customHeight="1">
      <c r="A2277" s="46" t="s">
        <v>5809</v>
      </c>
      <c r="B2277" s="46" t="s">
        <v>32190</v>
      </c>
      <c r="C2277" s="47">
        <v>703.59900000000005</v>
      </c>
      <c r="D2277" s="87" t="s">
        <v>5318</v>
      </c>
      <c r="E2277" s="87" t="s">
        <v>5318</v>
      </c>
      <c r="F2277" s="87">
        <v>3.2101999999999995</v>
      </c>
      <c r="G2277" s="87"/>
      <c r="H2277" s="47">
        <v>0.3</v>
      </c>
      <c r="I2277" s="120">
        <v>0</v>
      </c>
      <c r="J2277" s="120">
        <v>0</v>
      </c>
    </row>
    <row r="2278" spans="1:10" ht="15" customHeight="1">
      <c r="A2278" s="46" t="s">
        <v>5808</v>
      </c>
      <c r="B2278" s="46" t="s">
        <v>32191</v>
      </c>
      <c r="C2278" s="47">
        <v>509.85359999999997</v>
      </c>
      <c r="D2278" s="87" t="s">
        <v>5321</v>
      </c>
      <c r="E2278" s="87" t="s">
        <v>5321</v>
      </c>
      <c r="F2278" s="87">
        <v>5.8929167213114777</v>
      </c>
      <c r="G2278" s="87"/>
      <c r="H2278" s="47">
        <v>0.3</v>
      </c>
      <c r="I2278" s="120">
        <v>1</v>
      </c>
      <c r="J2278" s="120">
        <v>0</v>
      </c>
    </row>
    <row r="2279" spans="1:10" ht="15" customHeight="1">
      <c r="A2279" s="46" t="s">
        <v>5816</v>
      </c>
      <c r="B2279" s="46" t="s">
        <v>5817</v>
      </c>
      <c r="C2279" s="47">
        <v>428.80619999999999</v>
      </c>
      <c r="D2279" s="87" t="s">
        <v>5324</v>
      </c>
      <c r="E2279" s="87" t="s">
        <v>5324</v>
      </c>
      <c r="F2279" s="87">
        <v>10.456799999999999</v>
      </c>
      <c r="G2279" s="87"/>
      <c r="H2279" s="47">
        <v>0.3</v>
      </c>
      <c r="I2279" s="120">
        <v>10</v>
      </c>
      <c r="J2279" s="120">
        <v>0</v>
      </c>
    </row>
    <row r="2280" spans="1:10" ht="15" customHeight="1">
      <c r="A2280" s="46" t="s">
        <v>5825</v>
      </c>
      <c r="B2280" s="46" t="s">
        <v>5826</v>
      </c>
      <c r="C2280" s="47">
        <v>67.246200000000002</v>
      </c>
      <c r="D2280" s="87" t="s">
        <v>5327</v>
      </c>
      <c r="E2280" s="87" t="s">
        <v>5327</v>
      </c>
      <c r="F2280" s="87">
        <v>2.6313999999999997</v>
      </c>
      <c r="G2280" s="87"/>
      <c r="H2280" s="47"/>
      <c r="I2280" s="120">
        <v>0</v>
      </c>
      <c r="J2280" s="120">
        <v>0</v>
      </c>
    </row>
    <row r="2281" spans="1:10" ht="15" customHeight="1">
      <c r="A2281" s="46" t="s">
        <v>5822</v>
      </c>
      <c r="B2281" s="46" t="s">
        <v>5823</v>
      </c>
      <c r="C2281" s="47">
        <v>27.419</v>
      </c>
      <c r="D2281" s="87" t="s">
        <v>5330</v>
      </c>
      <c r="E2281" s="87" t="s">
        <v>5330</v>
      </c>
      <c r="F2281" s="87">
        <v>4.1912000000000003</v>
      </c>
      <c r="G2281" s="87"/>
      <c r="H2281" s="47"/>
      <c r="I2281" s="120">
        <v>0</v>
      </c>
      <c r="J2281" s="120">
        <v>0</v>
      </c>
    </row>
    <row r="2282" spans="1:10" ht="15" customHeight="1">
      <c r="A2282" s="46" t="s">
        <v>5819</v>
      </c>
      <c r="B2282" s="46" t="s">
        <v>5820</v>
      </c>
      <c r="C2282" s="47">
        <v>16.033200000000001</v>
      </c>
      <c r="D2282" s="87" t="s">
        <v>5333</v>
      </c>
      <c r="E2282" s="87" t="s">
        <v>5333</v>
      </c>
      <c r="F2282" s="87">
        <v>22.418799999999997</v>
      </c>
      <c r="G2282" s="87"/>
      <c r="H2282" s="47"/>
      <c r="I2282" s="120">
        <v>0</v>
      </c>
      <c r="J2282" s="120">
        <v>0</v>
      </c>
    </row>
    <row r="2283" spans="1:10" ht="15" customHeight="1">
      <c r="A2283" s="46" t="s">
        <v>5832</v>
      </c>
      <c r="B2283" s="46" t="s">
        <v>32193</v>
      </c>
      <c r="C2283" s="47">
        <v>38.479599999999998</v>
      </c>
      <c r="D2283" s="87" t="s">
        <v>5336</v>
      </c>
      <c r="E2283" s="87" t="s">
        <v>5336</v>
      </c>
      <c r="F2283" s="87">
        <v>19.982200000000002</v>
      </c>
      <c r="G2283" s="87"/>
      <c r="H2283" s="47"/>
      <c r="I2283" s="120">
        <v>16</v>
      </c>
      <c r="J2283" s="120">
        <v>0</v>
      </c>
    </row>
    <row r="2284" spans="1:10" ht="15" customHeight="1">
      <c r="A2284" s="46" t="s">
        <v>5830</v>
      </c>
      <c r="B2284" s="46" t="s">
        <v>32192</v>
      </c>
      <c r="C2284" s="47">
        <v>38.479599999999998</v>
      </c>
      <c r="D2284" s="87" t="s">
        <v>33394</v>
      </c>
      <c r="E2284" s="87" t="s">
        <v>33394</v>
      </c>
      <c r="F2284" s="87">
        <v>27.351399999999998</v>
      </c>
      <c r="G2284" s="87"/>
      <c r="H2284" s="47"/>
      <c r="I2284" s="120">
        <v>4</v>
      </c>
      <c r="J2284" s="120">
        <v>0</v>
      </c>
    </row>
    <row r="2285" spans="1:10" ht="15" customHeight="1">
      <c r="A2285" s="46" t="s">
        <v>5828</v>
      </c>
      <c r="B2285" s="46" t="s">
        <v>32193</v>
      </c>
      <c r="C2285" s="47">
        <v>38.479599999999998</v>
      </c>
      <c r="D2285" s="87" t="s">
        <v>5338</v>
      </c>
      <c r="E2285" s="87" t="s">
        <v>5338</v>
      </c>
      <c r="F2285" s="87">
        <v>36.06539999999999</v>
      </c>
      <c r="G2285" s="87"/>
      <c r="H2285" s="47"/>
      <c r="I2285" s="120">
        <v>15</v>
      </c>
      <c r="J2285" s="120">
        <v>0</v>
      </c>
    </row>
    <row r="2286" spans="1:10" ht="15" customHeight="1">
      <c r="A2286" s="46" t="s">
        <v>5837</v>
      </c>
      <c r="B2286" s="46" t="s">
        <v>5838</v>
      </c>
      <c r="C2286" s="47">
        <v>209.68559999999999</v>
      </c>
      <c r="D2286" s="87" t="s">
        <v>5341</v>
      </c>
      <c r="E2286" s="87" t="s">
        <v>5341</v>
      </c>
      <c r="F2286" s="87">
        <v>3.9475999999999996</v>
      </c>
      <c r="G2286" s="87"/>
      <c r="H2286" s="47"/>
      <c r="I2286" s="120">
        <v>0</v>
      </c>
      <c r="J2286" s="120">
        <v>0</v>
      </c>
    </row>
    <row r="2287" spans="1:10" ht="15" customHeight="1">
      <c r="A2287" s="46" t="s">
        <v>5834</v>
      </c>
      <c r="B2287" s="46" t="s">
        <v>5835</v>
      </c>
      <c r="C2287" s="47">
        <v>209.68559999999999</v>
      </c>
      <c r="D2287" s="87" t="s">
        <v>5344</v>
      </c>
      <c r="E2287" s="87" t="s">
        <v>5344</v>
      </c>
      <c r="F2287" s="87">
        <v>3.9964000000000004</v>
      </c>
      <c r="G2287" s="87"/>
      <c r="H2287" s="47"/>
      <c r="I2287" s="120">
        <v>6</v>
      </c>
      <c r="J2287" s="120">
        <v>0</v>
      </c>
    </row>
    <row r="2288" spans="1:10" ht="15" customHeight="1">
      <c r="A2288" s="46" t="s">
        <v>5840</v>
      </c>
      <c r="B2288" s="46" t="s">
        <v>5841</v>
      </c>
      <c r="C2288" s="47">
        <v>571.29079999999999</v>
      </c>
      <c r="D2288" s="87" t="s">
        <v>5347</v>
      </c>
      <c r="E2288" s="87" t="s">
        <v>5347</v>
      </c>
      <c r="F2288" s="87">
        <v>1.6446000000000001</v>
      </c>
      <c r="G2288" s="87"/>
      <c r="H2288" s="47"/>
      <c r="I2288" s="120">
        <v>5</v>
      </c>
      <c r="J2288" s="120">
        <v>0</v>
      </c>
    </row>
    <row r="2289" spans="1:10" ht="15" customHeight="1">
      <c r="A2289" s="46" t="s">
        <v>5846</v>
      </c>
      <c r="B2289" s="46" t="s">
        <v>5847</v>
      </c>
      <c r="C2289" s="47">
        <v>226.41579999999999</v>
      </c>
      <c r="D2289" s="87" t="s">
        <v>5352</v>
      </c>
      <c r="E2289" s="87" t="s">
        <v>5352</v>
      </c>
      <c r="F2289" s="87">
        <v>2.8275999999999994</v>
      </c>
      <c r="G2289" s="87"/>
      <c r="H2289" s="47"/>
      <c r="I2289" s="120">
        <v>9</v>
      </c>
      <c r="J2289" s="120">
        <v>0</v>
      </c>
    </row>
    <row r="2290" spans="1:10" ht="15" customHeight="1">
      <c r="A2290" s="46" t="s">
        <v>5843</v>
      </c>
      <c r="B2290" s="46" t="s">
        <v>5844</v>
      </c>
      <c r="C2290" s="47">
        <v>214.4024</v>
      </c>
      <c r="D2290" s="87" t="s">
        <v>5357</v>
      </c>
      <c r="E2290" s="87" t="s">
        <v>5357</v>
      </c>
      <c r="F2290" s="87">
        <v>1.0706</v>
      </c>
      <c r="G2290" s="87"/>
      <c r="H2290" s="47"/>
      <c r="I2290" s="120">
        <v>2</v>
      </c>
      <c r="J2290" s="120">
        <v>0</v>
      </c>
    </row>
    <row r="2291" spans="1:10" ht="15" customHeight="1">
      <c r="A2291" s="46" t="s">
        <v>5851</v>
      </c>
      <c r="B2291" s="46" t="s">
        <v>5852</v>
      </c>
      <c r="C2291" s="47">
        <v>39.710999999999999</v>
      </c>
      <c r="D2291" s="87" t="s">
        <v>14633</v>
      </c>
      <c r="E2291" s="87" t="s">
        <v>14633</v>
      </c>
      <c r="F2291" s="87">
        <v>1.8724000000000003</v>
      </c>
      <c r="G2291" s="87"/>
      <c r="H2291" s="47"/>
      <c r="I2291" s="120">
        <v>0</v>
      </c>
      <c r="J2291" s="120">
        <v>0</v>
      </c>
    </row>
    <row r="2292" spans="1:10" ht="15" customHeight="1">
      <c r="A2292" s="46" t="s">
        <v>5849</v>
      </c>
      <c r="B2292" s="46" t="s">
        <v>5850</v>
      </c>
      <c r="C2292" s="47">
        <v>43.707599999999999</v>
      </c>
      <c r="D2292" s="87" t="s">
        <v>14631</v>
      </c>
      <c r="E2292" s="87" t="s">
        <v>14631</v>
      </c>
      <c r="F2292" s="87">
        <v>4.4278000000000013</v>
      </c>
      <c r="G2292" s="87"/>
      <c r="H2292" s="47"/>
      <c r="I2292" s="120">
        <v>0</v>
      </c>
      <c r="J2292" s="120">
        <v>0</v>
      </c>
    </row>
    <row r="2293" spans="1:10" ht="15" customHeight="1">
      <c r="A2293" s="46" t="s">
        <v>5857</v>
      </c>
      <c r="B2293" s="46" t="s">
        <v>5858</v>
      </c>
      <c r="C2293" s="47">
        <v>75.831999999999994</v>
      </c>
      <c r="D2293" s="87" t="s">
        <v>5362</v>
      </c>
      <c r="E2293" s="87" t="s">
        <v>5362</v>
      </c>
      <c r="F2293" s="87">
        <v>0.39159999999999995</v>
      </c>
      <c r="G2293" s="87"/>
      <c r="H2293" s="47"/>
      <c r="I2293" s="120">
        <v>0</v>
      </c>
      <c r="J2293" s="120">
        <v>0</v>
      </c>
    </row>
    <row r="2294" spans="1:10" ht="15" customHeight="1">
      <c r="A2294" s="46" t="s">
        <v>5855</v>
      </c>
      <c r="B2294" s="46" t="s">
        <v>5856</v>
      </c>
      <c r="C2294" s="47">
        <v>106.5402</v>
      </c>
      <c r="D2294" s="87" t="s">
        <v>5366</v>
      </c>
      <c r="E2294" s="87" t="s">
        <v>5366</v>
      </c>
      <c r="F2294" s="87">
        <v>3.658199999999999</v>
      </c>
      <c r="G2294" s="87"/>
      <c r="H2294" s="47">
        <v>0.3</v>
      </c>
      <c r="I2294" s="120">
        <v>1</v>
      </c>
      <c r="J2294" s="120">
        <v>0</v>
      </c>
    </row>
    <row r="2295" spans="1:10" ht="15" customHeight="1">
      <c r="A2295" s="46" t="s">
        <v>5854</v>
      </c>
      <c r="B2295" s="46" t="s">
        <v>32195</v>
      </c>
      <c r="C2295" s="47">
        <v>112.0228</v>
      </c>
      <c r="D2295" s="87" t="s">
        <v>5371</v>
      </c>
      <c r="E2295" s="87" t="s">
        <v>5371</v>
      </c>
      <c r="F2295" s="87">
        <v>1.8614000000000002</v>
      </c>
      <c r="G2295" s="87"/>
      <c r="H2295" s="47">
        <v>0.3</v>
      </c>
      <c r="I2295" s="120">
        <v>10</v>
      </c>
      <c r="J2295" s="120">
        <v>0</v>
      </c>
    </row>
    <row r="2296" spans="1:10" ht="15" customHeight="1">
      <c r="A2296" s="46" t="s">
        <v>5713</v>
      </c>
      <c r="B2296" s="46" t="s">
        <v>5714</v>
      </c>
      <c r="C2296" s="47">
        <v>116.18219999999999</v>
      </c>
      <c r="D2296" s="87" t="s">
        <v>5376</v>
      </c>
      <c r="E2296" s="87" t="s">
        <v>5376</v>
      </c>
      <c r="F2296" s="87">
        <v>0.77619999999999978</v>
      </c>
      <c r="G2296" s="87"/>
      <c r="H2296" s="47">
        <v>0.3</v>
      </c>
      <c r="I2296" s="120">
        <v>8</v>
      </c>
      <c r="J2296" s="120">
        <v>0</v>
      </c>
    </row>
    <row r="2297" spans="1:10" ht="15" customHeight="1">
      <c r="A2297" s="46" t="s">
        <v>5710</v>
      </c>
      <c r="B2297" s="46" t="s">
        <v>5711</v>
      </c>
      <c r="C2297" s="47">
        <v>106.5402</v>
      </c>
      <c r="D2297" s="87" t="s">
        <v>5381</v>
      </c>
      <c r="E2297" s="87" t="s">
        <v>5381</v>
      </c>
      <c r="F2297" s="87">
        <v>199.06639999999999</v>
      </c>
      <c r="G2297" s="87"/>
      <c r="H2297" s="47">
        <v>0.3</v>
      </c>
      <c r="I2297" s="120">
        <v>13</v>
      </c>
      <c r="J2297" s="120">
        <v>0</v>
      </c>
    </row>
    <row r="2298" spans="1:10" ht="15" customHeight="1">
      <c r="A2298" s="46" t="s">
        <v>5853</v>
      </c>
      <c r="B2298" s="46" t="s">
        <v>32194</v>
      </c>
      <c r="C2298" s="47">
        <v>116.18219999999999</v>
      </c>
      <c r="D2298" s="87" t="s">
        <v>5384</v>
      </c>
      <c r="E2298" s="87" t="s">
        <v>5384</v>
      </c>
      <c r="F2298" s="87">
        <v>214.61160000000001</v>
      </c>
      <c r="G2298" s="87"/>
      <c r="H2298" s="47">
        <v>0.3</v>
      </c>
      <c r="I2298" s="120">
        <v>6</v>
      </c>
      <c r="J2298" s="120">
        <v>0</v>
      </c>
    </row>
    <row r="2299" spans="1:10" ht="15" customHeight="1">
      <c r="A2299" s="46" t="s">
        <v>5861</v>
      </c>
      <c r="B2299" s="46" t="s">
        <v>5862</v>
      </c>
      <c r="C2299" s="47">
        <v>72.149199999999993</v>
      </c>
      <c r="D2299" s="87" t="s">
        <v>5387</v>
      </c>
      <c r="E2299" s="87" t="s">
        <v>5387</v>
      </c>
      <c r="F2299" s="87">
        <v>230.18</v>
      </c>
      <c r="G2299" s="87"/>
      <c r="H2299" s="47">
        <v>1</v>
      </c>
      <c r="I2299" s="120">
        <v>2</v>
      </c>
      <c r="J2299" s="120">
        <v>0</v>
      </c>
    </row>
    <row r="2300" spans="1:10" ht="15" customHeight="1">
      <c r="A2300" s="46" t="s">
        <v>5859</v>
      </c>
      <c r="B2300" s="46" t="s">
        <v>5860</v>
      </c>
      <c r="C2300" s="47">
        <v>72.149199999999993</v>
      </c>
      <c r="D2300" s="87" t="s">
        <v>5390</v>
      </c>
      <c r="E2300" s="87" t="s">
        <v>5390</v>
      </c>
      <c r="F2300" s="87">
        <v>184.80860000000001</v>
      </c>
      <c r="G2300" s="87"/>
      <c r="H2300" s="47">
        <v>1</v>
      </c>
      <c r="I2300" s="120">
        <v>0</v>
      </c>
      <c r="J2300" s="120">
        <v>0</v>
      </c>
    </row>
    <row r="2301" spans="1:10" ht="15" customHeight="1">
      <c r="A2301" s="46" t="s">
        <v>5863</v>
      </c>
      <c r="B2301" s="46" t="s">
        <v>5864</v>
      </c>
      <c r="C2301" s="47">
        <v>675.64559999999994</v>
      </c>
      <c r="D2301" s="87" t="s">
        <v>5393</v>
      </c>
      <c r="E2301" s="87" t="s">
        <v>5393</v>
      </c>
      <c r="F2301" s="87">
        <v>210.67299999999994</v>
      </c>
      <c r="G2301" s="87"/>
      <c r="H2301" s="47"/>
      <c r="I2301" s="120">
        <v>0</v>
      </c>
      <c r="J2301" s="120">
        <v>0</v>
      </c>
    </row>
    <row r="2302" spans="1:10" ht="15" customHeight="1">
      <c r="A2302" s="46" t="s">
        <v>5867</v>
      </c>
      <c r="B2302" s="46" t="s">
        <v>5868</v>
      </c>
      <c r="C2302" s="47">
        <v>316.0154</v>
      </c>
      <c r="D2302" s="87" t="s">
        <v>5396</v>
      </c>
      <c r="E2302" s="87" t="s">
        <v>5396</v>
      </c>
      <c r="F2302" s="87">
        <v>231.22120000000007</v>
      </c>
      <c r="G2302" s="87"/>
      <c r="H2302" s="47"/>
      <c r="I2302" s="120">
        <v>0</v>
      </c>
      <c r="J2302" s="120">
        <v>0</v>
      </c>
    </row>
    <row r="2303" spans="1:10" ht="15" customHeight="1">
      <c r="A2303" s="46" t="s">
        <v>5865</v>
      </c>
      <c r="B2303" s="46" t="s">
        <v>5866</v>
      </c>
      <c r="C2303" s="47">
        <v>327.6336</v>
      </c>
      <c r="D2303" s="87" t="s">
        <v>14627</v>
      </c>
      <c r="E2303" s="87" t="s">
        <v>14627</v>
      </c>
      <c r="F2303" s="87">
        <v>1.2626000000000002</v>
      </c>
      <c r="G2303" s="87"/>
      <c r="H2303" s="47"/>
      <c r="I2303" s="120">
        <v>0</v>
      </c>
      <c r="J2303" s="120">
        <v>0</v>
      </c>
    </row>
    <row r="2304" spans="1:10" ht="15" customHeight="1">
      <c r="A2304" s="46" t="s">
        <v>5871</v>
      </c>
      <c r="B2304" s="46" t="s">
        <v>5870</v>
      </c>
      <c r="C2304" s="47">
        <v>806.39700000000005</v>
      </c>
      <c r="D2304" s="87" t="s">
        <v>14625</v>
      </c>
      <c r="E2304" s="87" t="s">
        <v>14625</v>
      </c>
      <c r="F2304" s="87">
        <v>1.3182</v>
      </c>
      <c r="G2304" s="87"/>
      <c r="H2304" s="47"/>
      <c r="I2304" s="120">
        <v>0</v>
      </c>
      <c r="J2304" s="120">
        <v>0</v>
      </c>
    </row>
    <row r="2305" spans="1:10" ht="15" customHeight="1">
      <c r="A2305" s="46" t="s">
        <v>5869</v>
      </c>
      <c r="B2305" s="46" t="s">
        <v>5870</v>
      </c>
      <c r="C2305" s="47">
        <v>806.39700000000005</v>
      </c>
      <c r="D2305" s="87" t="s">
        <v>5399</v>
      </c>
      <c r="E2305" s="87" t="s">
        <v>5399</v>
      </c>
      <c r="F2305" s="87">
        <v>1.8475999999999999</v>
      </c>
      <c r="G2305" s="87"/>
      <c r="H2305" s="47"/>
      <c r="I2305" s="120">
        <v>0</v>
      </c>
      <c r="J2305" s="120">
        <v>0</v>
      </c>
    </row>
    <row r="2306" spans="1:10" ht="15" customHeight="1">
      <c r="A2306" s="46" t="s">
        <v>5873</v>
      </c>
      <c r="B2306" s="46" t="s">
        <v>5874</v>
      </c>
      <c r="C2306" s="47">
        <v>657.59100000000001</v>
      </c>
      <c r="D2306" s="87" t="s">
        <v>5402</v>
      </c>
      <c r="E2306" s="87" t="s">
        <v>5402</v>
      </c>
      <c r="F2306" s="87">
        <v>1.9127999999999998</v>
      </c>
      <c r="G2306" s="87"/>
      <c r="H2306" s="47"/>
      <c r="I2306" s="120">
        <v>0</v>
      </c>
      <c r="J2306" s="120">
        <v>0</v>
      </c>
    </row>
    <row r="2307" spans="1:10" ht="15" customHeight="1">
      <c r="A2307" s="46" t="s">
        <v>11849</v>
      </c>
      <c r="B2307" s="46" t="s">
        <v>11850</v>
      </c>
      <c r="C2307" s="47">
        <v>16.338799999999999</v>
      </c>
      <c r="D2307" s="87" t="s">
        <v>5404</v>
      </c>
      <c r="E2307" s="87" t="s">
        <v>5404</v>
      </c>
      <c r="F2307" s="87">
        <v>3.0616000000000003</v>
      </c>
      <c r="G2307" s="87"/>
      <c r="H2307" s="47"/>
      <c r="I2307" s="120">
        <v>1</v>
      </c>
      <c r="J2307" s="120">
        <v>0</v>
      </c>
    </row>
    <row r="2308" spans="1:10" ht="15" customHeight="1">
      <c r="A2308" s="46" t="s">
        <v>32200</v>
      </c>
      <c r="B2308" s="46" t="s">
        <v>32201</v>
      </c>
      <c r="C2308" s="47">
        <v>6.9836</v>
      </c>
      <c r="D2308" s="87" t="s">
        <v>5407</v>
      </c>
      <c r="E2308" s="87" t="s">
        <v>5407</v>
      </c>
      <c r="F2308" s="87">
        <v>3.3701999999999996</v>
      </c>
      <c r="G2308" s="87"/>
      <c r="H2308" s="47"/>
      <c r="I2308" s="120">
        <v>0</v>
      </c>
      <c r="J2308" s="120">
        <v>0</v>
      </c>
    </row>
    <row r="2309" spans="1:10" ht="15" customHeight="1">
      <c r="A2309" s="46" t="s">
        <v>32202</v>
      </c>
      <c r="B2309" s="46" t="s">
        <v>32203</v>
      </c>
      <c r="C2309" s="47">
        <v>6.9836</v>
      </c>
      <c r="D2309" s="87" t="s">
        <v>5410</v>
      </c>
      <c r="E2309" s="87" t="s">
        <v>5410</v>
      </c>
      <c r="F2309" s="87">
        <v>2.3681999999999999</v>
      </c>
      <c r="G2309" s="87"/>
      <c r="H2309" s="47"/>
      <c r="I2309" s="120">
        <v>0</v>
      </c>
      <c r="J2309" s="120">
        <v>0</v>
      </c>
    </row>
    <row r="2310" spans="1:10" ht="15" customHeight="1">
      <c r="A2310" s="46" t="s">
        <v>32198</v>
      </c>
      <c r="B2310" s="46" t="s">
        <v>32199</v>
      </c>
      <c r="C2310" s="47">
        <v>6.9836</v>
      </c>
      <c r="D2310" s="87" t="s">
        <v>5413</v>
      </c>
      <c r="E2310" s="87" t="s">
        <v>5413</v>
      </c>
      <c r="F2310" s="87">
        <v>3.6688000000000001</v>
      </c>
      <c r="G2310" s="87"/>
      <c r="H2310" s="47"/>
      <c r="I2310" s="120">
        <v>0</v>
      </c>
      <c r="J2310" s="120">
        <v>0</v>
      </c>
    </row>
    <row r="2311" spans="1:10" ht="15" customHeight="1">
      <c r="A2311" s="46" t="s">
        <v>32204</v>
      </c>
      <c r="B2311" s="46" t="s">
        <v>32205</v>
      </c>
      <c r="C2311" s="47">
        <v>6.9836</v>
      </c>
      <c r="D2311" s="87" t="s">
        <v>5416</v>
      </c>
      <c r="E2311" s="87" t="s">
        <v>5416</v>
      </c>
      <c r="F2311" s="87">
        <v>2.2613901639344274</v>
      </c>
      <c r="G2311" s="87"/>
      <c r="H2311" s="47"/>
      <c r="I2311" s="120">
        <v>0</v>
      </c>
      <c r="J2311" s="120">
        <v>0</v>
      </c>
    </row>
    <row r="2312" spans="1:10" ht="15" customHeight="1">
      <c r="A2312" s="46" t="s">
        <v>32208</v>
      </c>
      <c r="B2312" s="46" t="s">
        <v>32209</v>
      </c>
      <c r="C2312" s="47">
        <v>23.2788</v>
      </c>
      <c r="D2312" s="87" t="s">
        <v>5419</v>
      </c>
      <c r="E2312" s="87" t="s">
        <v>5419</v>
      </c>
      <c r="F2312" s="87">
        <v>3.6581311475409857</v>
      </c>
      <c r="G2312" s="87"/>
      <c r="H2312" s="47"/>
      <c r="I2312" s="120">
        <v>0</v>
      </c>
      <c r="J2312" s="120">
        <v>0</v>
      </c>
    </row>
    <row r="2313" spans="1:10" ht="15" customHeight="1">
      <c r="A2313" s="46" t="s">
        <v>32210</v>
      </c>
      <c r="B2313" s="46" t="s">
        <v>32211</v>
      </c>
      <c r="C2313" s="47">
        <v>22.231200000000001</v>
      </c>
      <c r="D2313" s="87" t="s">
        <v>5422</v>
      </c>
      <c r="E2313" s="87" t="s">
        <v>5422</v>
      </c>
      <c r="F2313" s="87">
        <v>3.0746000000000002</v>
      </c>
      <c r="G2313" s="87"/>
      <c r="H2313" s="47"/>
      <c r="I2313" s="120">
        <v>0</v>
      </c>
      <c r="J2313" s="120">
        <v>0</v>
      </c>
    </row>
    <row r="2314" spans="1:10" ht="15" customHeight="1">
      <c r="A2314" s="46" t="s">
        <v>32206</v>
      </c>
      <c r="B2314" s="46" t="s">
        <v>32207</v>
      </c>
      <c r="C2314" s="47">
        <v>18.623000000000001</v>
      </c>
      <c r="D2314" s="87" t="s">
        <v>5425</v>
      </c>
      <c r="E2314" s="87" t="s">
        <v>5425</v>
      </c>
      <c r="F2314" s="87">
        <v>2.8479999999999999</v>
      </c>
      <c r="G2314" s="87"/>
      <c r="H2314" s="47"/>
      <c r="I2314" s="120">
        <v>0</v>
      </c>
      <c r="J2314" s="120">
        <v>0</v>
      </c>
    </row>
    <row r="2315" spans="1:10" ht="15" customHeight="1">
      <c r="A2315" s="46" t="s">
        <v>32196</v>
      </c>
      <c r="B2315" s="46" t="s">
        <v>32197</v>
      </c>
      <c r="C2315" s="47">
        <v>18.623000000000001</v>
      </c>
      <c r="D2315" s="87" t="s">
        <v>5428</v>
      </c>
      <c r="E2315" s="87" t="s">
        <v>5428</v>
      </c>
      <c r="F2315" s="87">
        <v>3.3963999999999999</v>
      </c>
      <c r="G2315" s="87"/>
      <c r="H2315" s="47"/>
      <c r="I2315" s="120">
        <v>0</v>
      </c>
      <c r="J2315" s="120">
        <v>0</v>
      </c>
    </row>
    <row r="2316" spans="1:10" ht="15" customHeight="1">
      <c r="A2316" s="46" t="s">
        <v>5879</v>
      </c>
      <c r="B2316" s="46" t="s">
        <v>5880</v>
      </c>
      <c r="C2316" s="47">
        <v>0.1022</v>
      </c>
      <c r="D2316" s="87" t="s">
        <v>5430</v>
      </c>
      <c r="E2316" s="87" t="s">
        <v>5430</v>
      </c>
      <c r="F2316" s="87">
        <v>3.2729999999999997</v>
      </c>
      <c r="G2316" s="87"/>
      <c r="H2316" s="47"/>
      <c r="I2316" s="120">
        <v>0</v>
      </c>
      <c r="J2316" s="120">
        <v>0</v>
      </c>
    </row>
    <row r="2317" spans="1:10" ht="15" customHeight="1">
      <c r="A2317" s="46" t="s">
        <v>5876</v>
      </c>
      <c r="B2317" s="46" t="s">
        <v>5877</v>
      </c>
      <c r="C2317" s="47">
        <v>5.1200000000000002E-2</v>
      </c>
      <c r="D2317" s="87" t="s">
        <v>5433</v>
      </c>
      <c r="E2317" s="87" t="s">
        <v>5433</v>
      </c>
      <c r="F2317" s="87">
        <v>3.8460000000000001</v>
      </c>
      <c r="G2317" s="87"/>
      <c r="H2317" s="47"/>
      <c r="I2317" s="120">
        <v>0</v>
      </c>
      <c r="J2317" s="120">
        <v>0</v>
      </c>
    </row>
    <row r="2318" spans="1:10" ht="15" customHeight="1">
      <c r="A2318" s="46" t="s">
        <v>6112</v>
      </c>
      <c r="B2318" s="46" t="s">
        <v>6113</v>
      </c>
      <c r="C2318" s="47">
        <v>7.2359999999999998</v>
      </c>
      <c r="D2318" s="87" t="s">
        <v>5436</v>
      </c>
      <c r="E2318" s="87" t="s">
        <v>5436</v>
      </c>
      <c r="F2318" s="87">
        <v>0.88559999999999994</v>
      </c>
      <c r="G2318" s="87"/>
      <c r="H2318" s="47"/>
      <c r="I2318" s="120">
        <v>4</v>
      </c>
      <c r="J2318" s="120">
        <v>0</v>
      </c>
    </row>
    <row r="2319" spans="1:10" ht="15" customHeight="1">
      <c r="A2319" s="46" t="s">
        <v>6106</v>
      </c>
      <c r="B2319" s="46" t="s">
        <v>6107</v>
      </c>
      <c r="C2319" s="47">
        <v>3.8062</v>
      </c>
      <c r="D2319" s="87" t="s">
        <v>5439</v>
      </c>
      <c r="E2319" s="87" t="s">
        <v>5439</v>
      </c>
      <c r="F2319" s="87">
        <v>6.2520786885245947</v>
      </c>
      <c r="G2319" s="87"/>
      <c r="H2319" s="47"/>
      <c r="I2319" s="120">
        <v>4</v>
      </c>
      <c r="J2319" s="120">
        <v>0</v>
      </c>
    </row>
    <row r="2320" spans="1:10" ht="15" customHeight="1">
      <c r="A2320" s="46" t="s">
        <v>6103</v>
      </c>
      <c r="B2320" s="46" t="s">
        <v>6104</v>
      </c>
      <c r="C2320" s="47">
        <v>44.878999999999998</v>
      </c>
      <c r="D2320" s="87" t="s">
        <v>5442</v>
      </c>
      <c r="E2320" s="87" t="s">
        <v>5442</v>
      </c>
      <c r="F2320" s="87">
        <v>10.683399999999999</v>
      </c>
      <c r="G2320" s="87"/>
      <c r="H2320" s="47"/>
      <c r="I2320" s="120">
        <v>0</v>
      </c>
      <c r="J2320" s="120">
        <v>0</v>
      </c>
    </row>
    <row r="2321" spans="1:10" ht="15" customHeight="1">
      <c r="A2321" s="46" t="s">
        <v>6100</v>
      </c>
      <c r="B2321" s="46" t="s">
        <v>6101</v>
      </c>
      <c r="C2321" s="47">
        <v>4.3916000000000004</v>
      </c>
      <c r="D2321" s="87" t="s">
        <v>5445</v>
      </c>
      <c r="E2321" s="87" t="s">
        <v>5445</v>
      </c>
      <c r="F2321" s="87">
        <v>3.021399999999999</v>
      </c>
      <c r="G2321" s="87"/>
      <c r="H2321" s="47"/>
      <c r="I2321" s="120">
        <v>0</v>
      </c>
      <c r="J2321" s="120">
        <v>0</v>
      </c>
    </row>
    <row r="2322" spans="1:10" ht="15" customHeight="1">
      <c r="A2322" s="46" t="s">
        <v>6094</v>
      </c>
      <c r="B2322" s="46" t="s">
        <v>6095</v>
      </c>
      <c r="C2322" s="47">
        <v>8.2647999999999993</v>
      </c>
      <c r="D2322" s="87" t="s">
        <v>5448</v>
      </c>
      <c r="E2322" s="87" t="s">
        <v>5448</v>
      </c>
      <c r="F2322" s="87">
        <v>4.678399999999999</v>
      </c>
      <c r="G2322" s="87"/>
      <c r="H2322" s="47"/>
      <c r="I2322" s="120">
        <v>1</v>
      </c>
      <c r="J2322" s="120">
        <v>0</v>
      </c>
    </row>
    <row r="2323" spans="1:10" ht="15" customHeight="1">
      <c r="A2323" s="46" t="s">
        <v>6091</v>
      </c>
      <c r="B2323" s="46" t="s">
        <v>6092</v>
      </c>
      <c r="C2323" s="47">
        <v>2.0912000000000002</v>
      </c>
      <c r="D2323" s="87" t="s">
        <v>5451</v>
      </c>
      <c r="E2323" s="87" t="s">
        <v>5451</v>
      </c>
      <c r="F2323" s="87">
        <v>24.855599999999995</v>
      </c>
      <c r="G2323" s="87"/>
      <c r="H2323" s="47"/>
      <c r="I2323" s="120">
        <v>0</v>
      </c>
      <c r="J2323" s="120">
        <v>0</v>
      </c>
    </row>
    <row r="2324" spans="1:10" ht="15" customHeight="1">
      <c r="A2324" s="46" t="s">
        <v>6088</v>
      </c>
      <c r="B2324" s="46" t="s">
        <v>6089</v>
      </c>
      <c r="C2324" s="47">
        <v>7.4029999999999996</v>
      </c>
      <c r="D2324" s="87" t="s">
        <v>5454</v>
      </c>
      <c r="E2324" s="87" t="s">
        <v>5454</v>
      </c>
      <c r="F2324" s="87">
        <v>21.444199999999995</v>
      </c>
      <c r="G2324" s="87"/>
      <c r="H2324" s="47"/>
      <c r="I2324" s="120">
        <v>0</v>
      </c>
      <c r="J2324" s="120">
        <v>0</v>
      </c>
    </row>
    <row r="2325" spans="1:10" ht="15" customHeight="1">
      <c r="A2325" s="46" t="s">
        <v>6085</v>
      </c>
      <c r="B2325" s="46" t="s">
        <v>6086</v>
      </c>
      <c r="C2325" s="47">
        <v>20.502800000000001</v>
      </c>
      <c r="D2325" s="87" t="s">
        <v>5457</v>
      </c>
      <c r="E2325" s="87" t="s">
        <v>5457</v>
      </c>
      <c r="F2325" s="87">
        <v>38.501800000000003</v>
      </c>
      <c r="G2325" s="87"/>
      <c r="H2325" s="47"/>
      <c r="I2325" s="120">
        <v>0</v>
      </c>
      <c r="J2325" s="120">
        <v>0</v>
      </c>
    </row>
    <row r="2326" spans="1:10" ht="15" customHeight="1">
      <c r="A2326" s="46" t="s">
        <v>6082</v>
      </c>
      <c r="B2326" s="46" t="s">
        <v>6083</v>
      </c>
      <c r="C2326" s="47">
        <v>7.2359999999999998</v>
      </c>
      <c r="D2326" s="87" t="s">
        <v>5460</v>
      </c>
      <c r="E2326" s="87" t="s">
        <v>5460</v>
      </c>
      <c r="F2326" s="87">
        <v>4.971000000000001</v>
      </c>
      <c r="G2326" s="87"/>
      <c r="H2326" s="47"/>
      <c r="I2326" s="120">
        <v>0</v>
      </c>
      <c r="J2326" s="120">
        <v>0</v>
      </c>
    </row>
    <row r="2327" spans="1:10" ht="15" customHeight="1">
      <c r="A2327" s="46" t="s">
        <v>6080</v>
      </c>
      <c r="B2327" s="46" t="s">
        <v>6081</v>
      </c>
      <c r="C2327" s="47">
        <v>27.429200000000002</v>
      </c>
      <c r="D2327" s="87" t="s">
        <v>5463</v>
      </c>
      <c r="E2327" s="87" t="s">
        <v>5463</v>
      </c>
      <c r="F2327" s="87">
        <v>4.873800000000001</v>
      </c>
      <c r="G2327" s="87"/>
      <c r="H2327" s="47"/>
      <c r="I2327" s="120">
        <v>2</v>
      </c>
      <c r="J2327" s="120">
        <v>0</v>
      </c>
    </row>
    <row r="2328" spans="1:10" ht="15" customHeight="1">
      <c r="A2328" s="46" t="s">
        <v>6078</v>
      </c>
      <c r="B2328" s="46" t="s">
        <v>6079</v>
      </c>
      <c r="C2328" s="47">
        <v>3.0114000000000001</v>
      </c>
      <c r="D2328" s="87" t="s">
        <v>5466</v>
      </c>
      <c r="E2328" s="87" t="s">
        <v>5466</v>
      </c>
      <c r="F2328" s="87">
        <v>1.6446000000000001</v>
      </c>
      <c r="G2328" s="87"/>
      <c r="H2328" s="47"/>
      <c r="I2328" s="120">
        <v>0</v>
      </c>
      <c r="J2328" s="120">
        <v>0</v>
      </c>
    </row>
    <row r="2329" spans="1:10" ht="15" customHeight="1">
      <c r="A2329" s="46" t="s">
        <v>6076</v>
      </c>
      <c r="B2329" s="46" t="s">
        <v>6077</v>
      </c>
      <c r="C2329" s="47">
        <v>1.238</v>
      </c>
      <c r="D2329" s="87" t="s">
        <v>5469</v>
      </c>
      <c r="E2329" s="87" t="s">
        <v>5469</v>
      </c>
      <c r="F2329" s="87">
        <v>2.3479999999999999</v>
      </c>
      <c r="G2329" s="87"/>
      <c r="H2329" s="47"/>
      <c r="I2329" s="120">
        <v>2</v>
      </c>
      <c r="J2329" s="120">
        <v>0</v>
      </c>
    </row>
    <row r="2330" spans="1:10" ht="15" customHeight="1">
      <c r="A2330" s="46" t="s">
        <v>6073</v>
      </c>
      <c r="B2330" s="46" t="s">
        <v>6074</v>
      </c>
      <c r="C2330" s="47">
        <v>9.2015999999999991</v>
      </c>
      <c r="D2330" s="87" t="s">
        <v>33587</v>
      </c>
      <c r="E2330" s="87" t="s">
        <v>33587</v>
      </c>
      <c r="F2330" s="87">
        <v>1398.9608000000003</v>
      </c>
      <c r="G2330" s="87"/>
      <c r="H2330" s="47"/>
      <c r="I2330" s="120">
        <v>2</v>
      </c>
      <c r="J2330" s="120">
        <v>0</v>
      </c>
    </row>
    <row r="2331" spans="1:10" ht="15" customHeight="1">
      <c r="A2331" s="46" t="s">
        <v>6071</v>
      </c>
      <c r="B2331" s="46" t="s">
        <v>6072</v>
      </c>
      <c r="C2331" s="47">
        <v>3.6387999999999998</v>
      </c>
      <c r="D2331" s="87" t="s">
        <v>33583</v>
      </c>
      <c r="E2331" s="87" t="s">
        <v>33583</v>
      </c>
      <c r="F2331" s="87">
        <v>1144.1378</v>
      </c>
      <c r="G2331" s="87"/>
      <c r="H2331" s="47"/>
      <c r="I2331" s="120">
        <v>12</v>
      </c>
      <c r="J2331" s="120">
        <v>0</v>
      </c>
    </row>
    <row r="2332" spans="1:10" ht="15" customHeight="1">
      <c r="A2332" s="46" t="s">
        <v>6069</v>
      </c>
      <c r="B2332" s="46" t="s">
        <v>6070</v>
      </c>
      <c r="C2332" s="47">
        <v>4.0987999999999998</v>
      </c>
      <c r="D2332" s="87" t="s">
        <v>33585</v>
      </c>
      <c r="E2332" s="87" t="s">
        <v>33585</v>
      </c>
      <c r="F2332" s="87">
        <v>1029.7203999999999</v>
      </c>
      <c r="G2332" s="87"/>
      <c r="H2332" s="47"/>
      <c r="I2332" s="120">
        <v>0</v>
      </c>
      <c r="J2332" s="120">
        <v>0</v>
      </c>
    </row>
    <row r="2333" spans="1:10" ht="15" customHeight="1">
      <c r="A2333" s="46" t="s">
        <v>6067</v>
      </c>
      <c r="B2333" s="46" t="s">
        <v>6068</v>
      </c>
      <c r="C2333" s="47">
        <v>1.673</v>
      </c>
      <c r="D2333" s="87" t="s">
        <v>5472</v>
      </c>
      <c r="E2333" s="87" t="s">
        <v>5472</v>
      </c>
      <c r="F2333" s="87">
        <v>337.38580000000002</v>
      </c>
      <c r="G2333" s="87"/>
      <c r="H2333" s="47"/>
      <c r="I2333" s="120">
        <v>48</v>
      </c>
      <c r="J2333" s="120">
        <v>0</v>
      </c>
    </row>
    <row r="2334" spans="1:10" ht="15" customHeight="1">
      <c r="A2334" s="46" t="s">
        <v>6064</v>
      </c>
      <c r="B2334" s="46" t="s">
        <v>6065</v>
      </c>
      <c r="C2334" s="47">
        <v>6.0228000000000002</v>
      </c>
      <c r="D2334" s="87" t="s">
        <v>5475</v>
      </c>
      <c r="E2334" s="87" t="s">
        <v>5475</v>
      </c>
      <c r="F2334" s="87">
        <v>637.01600000000008</v>
      </c>
      <c r="G2334" s="87"/>
      <c r="H2334" s="47"/>
      <c r="I2334" s="120">
        <v>0</v>
      </c>
      <c r="J2334" s="120">
        <v>0</v>
      </c>
    </row>
    <row r="2335" spans="1:10" ht="15" customHeight="1">
      <c r="A2335" s="46" t="s">
        <v>6062</v>
      </c>
      <c r="B2335" s="46" t="s">
        <v>6063</v>
      </c>
      <c r="C2335" s="47">
        <v>9.4610000000000003</v>
      </c>
      <c r="D2335" s="87" t="s">
        <v>5478</v>
      </c>
      <c r="E2335" s="87" t="s">
        <v>5478</v>
      </c>
      <c r="F2335" s="87">
        <v>511.09180000000003</v>
      </c>
      <c r="G2335" s="87"/>
      <c r="H2335" s="47"/>
      <c r="I2335" s="120">
        <v>1</v>
      </c>
      <c r="J2335" s="120">
        <v>0</v>
      </c>
    </row>
    <row r="2336" spans="1:10" ht="15" customHeight="1">
      <c r="A2336" s="46" t="s">
        <v>6060</v>
      </c>
      <c r="B2336" s="46" t="s">
        <v>6061</v>
      </c>
      <c r="C2336" s="47">
        <v>13.163399999999999</v>
      </c>
      <c r="D2336" s="87" t="s">
        <v>5481</v>
      </c>
      <c r="E2336" s="87" t="s">
        <v>5481</v>
      </c>
      <c r="F2336" s="87">
        <v>0.69399999999999995</v>
      </c>
      <c r="G2336" s="87"/>
      <c r="H2336" s="47"/>
      <c r="I2336" s="120">
        <v>12</v>
      </c>
      <c r="J2336" s="120">
        <v>0</v>
      </c>
    </row>
    <row r="2337" spans="1:10" ht="15" customHeight="1">
      <c r="A2337" s="46" t="s">
        <v>6058</v>
      </c>
      <c r="B2337" s="46" t="s">
        <v>6059</v>
      </c>
      <c r="C2337" s="47">
        <v>22.042000000000002</v>
      </c>
      <c r="D2337" s="87" t="s">
        <v>5486</v>
      </c>
      <c r="E2337" s="87" t="s">
        <v>5486</v>
      </c>
      <c r="F2337" s="87">
        <v>1.0906</v>
      </c>
      <c r="G2337" s="87"/>
      <c r="H2337" s="47"/>
      <c r="I2337" s="120">
        <v>0</v>
      </c>
      <c r="J2337" s="120">
        <v>0</v>
      </c>
    </row>
    <row r="2338" spans="1:10" ht="15" customHeight="1">
      <c r="A2338" s="46" t="s">
        <v>6055</v>
      </c>
      <c r="B2338" s="46" t="s">
        <v>6056</v>
      </c>
      <c r="C2338" s="47">
        <v>1.2128000000000001</v>
      </c>
      <c r="D2338" s="87" t="s">
        <v>5489</v>
      </c>
      <c r="E2338" s="87" t="s">
        <v>5489</v>
      </c>
      <c r="F2338" s="87">
        <v>3.3995999999999995</v>
      </c>
      <c r="G2338" s="87"/>
      <c r="H2338" s="47"/>
      <c r="I2338" s="120">
        <v>0</v>
      </c>
      <c r="J2338" s="120">
        <v>0</v>
      </c>
    </row>
    <row r="2339" spans="1:10" ht="15" customHeight="1">
      <c r="A2339" s="46" t="s">
        <v>6052</v>
      </c>
      <c r="B2339" s="46" t="s">
        <v>6053</v>
      </c>
      <c r="C2339" s="47">
        <v>1.2128000000000001</v>
      </c>
      <c r="D2339" s="87" t="s">
        <v>5492</v>
      </c>
      <c r="E2339" s="87" t="s">
        <v>5492</v>
      </c>
      <c r="F2339" s="87">
        <v>2.0165999999999999</v>
      </c>
      <c r="G2339" s="87"/>
      <c r="H2339" s="47"/>
      <c r="I2339" s="120">
        <v>0</v>
      </c>
      <c r="J2339" s="120">
        <v>0</v>
      </c>
    </row>
    <row r="2340" spans="1:10" ht="15" customHeight="1">
      <c r="A2340" s="46" t="s">
        <v>6049</v>
      </c>
      <c r="B2340" s="46" t="s">
        <v>6050</v>
      </c>
      <c r="C2340" s="47">
        <v>12.0458</v>
      </c>
      <c r="D2340" s="87" t="s">
        <v>5495</v>
      </c>
      <c r="E2340" s="87" t="s">
        <v>5495</v>
      </c>
      <c r="F2340" s="87">
        <v>2.5282</v>
      </c>
      <c r="G2340" s="87"/>
      <c r="H2340" s="47"/>
      <c r="I2340" s="120">
        <v>0</v>
      </c>
      <c r="J2340" s="120">
        <v>0</v>
      </c>
    </row>
    <row r="2341" spans="1:10" ht="15" customHeight="1">
      <c r="A2341" s="46" t="s">
        <v>6046</v>
      </c>
      <c r="B2341" s="46" t="s">
        <v>6047</v>
      </c>
      <c r="C2341" s="47">
        <v>5.5208000000000004</v>
      </c>
      <c r="D2341" s="87" t="s">
        <v>5498</v>
      </c>
      <c r="E2341" s="87" t="s">
        <v>5498</v>
      </c>
      <c r="F2341" s="87">
        <v>1.4185999999999996</v>
      </c>
      <c r="G2341" s="87"/>
      <c r="H2341" s="47"/>
      <c r="I2341" s="120">
        <v>21</v>
      </c>
      <c r="J2341" s="120">
        <v>0</v>
      </c>
    </row>
    <row r="2342" spans="1:10" ht="15" customHeight="1">
      <c r="A2342" s="46" t="s">
        <v>6043</v>
      </c>
      <c r="B2342" s="46" t="s">
        <v>6044</v>
      </c>
      <c r="C2342" s="47">
        <v>4.6844000000000001</v>
      </c>
      <c r="D2342" s="87" t="s">
        <v>5503</v>
      </c>
      <c r="E2342" s="87" t="s">
        <v>5503</v>
      </c>
      <c r="F2342" s="87">
        <v>589.02712394399998</v>
      </c>
      <c r="G2342" s="87"/>
      <c r="H2342" s="47"/>
      <c r="I2342" s="120">
        <v>23</v>
      </c>
      <c r="J2342" s="120">
        <v>0</v>
      </c>
    </row>
    <row r="2343" spans="1:10" ht="15" customHeight="1">
      <c r="A2343" s="46" t="s">
        <v>6041</v>
      </c>
      <c r="B2343" s="46" t="s">
        <v>6042</v>
      </c>
      <c r="C2343" s="47">
        <v>2.6015999999999999</v>
      </c>
      <c r="D2343" s="87" t="s">
        <v>5503</v>
      </c>
      <c r="E2343" s="87" t="s">
        <v>5503</v>
      </c>
      <c r="F2343" s="87">
        <v>589.02712394399998</v>
      </c>
      <c r="G2343" s="87"/>
      <c r="H2343" s="47"/>
      <c r="I2343" s="120">
        <v>0</v>
      </c>
      <c r="J2343" s="120">
        <v>0</v>
      </c>
    </row>
    <row r="2344" spans="1:10" ht="15" customHeight="1">
      <c r="A2344" s="46" t="s">
        <v>6038</v>
      </c>
      <c r="B2344" s="46" t="s">
        <v>6039</v>
      </c>
      <c r="C2344" s="47">
        <v>5.5208000000000004</v>
      </c>
      <c r="D2344" s="87" t="s">
        <v>5508</v>
      </c>
      <c r="E2344" s="87" t="s">
        <v>5508</v>
      </c>
      <c r="F2344" s="87">
        <v>643.93651677599996</v>
      </c>
      <c r="G2344" s="87"/>
      <c r="H2344" s="47"/>
      <c r="I2344" s="120">
        <v>0</v>
      </c>
      <c r="J2344" s="120">
        <v>0</v>
      </c>
    </row>
    <row r="2345" spans="1:10" ht="15" customHeight="1">
      <c r="A2345" s="46" t="s">
        <v>6036</v>
      </c>
      <c r="B2345" s="46" t="s">
        <v>6037</v>
      </c>
      <c r="C2345" s="47">
        <v>3.6808000000000001</v>
      </c>
      <c r="D2345" s="87" t="s">
        <v>5508</v>
      </c>
      <c r="E2345" s="87" t="s">
        <v>5508</v>
      </c>
      <c r="F2345" s="87">
        <v>643.93651677599996</v>
      </c>
      <c r="G2345" s="87"/>
      <c r="H2345" s="47"/>
      <c r="I2345" s="120">
        <v>0</v>
      </c>
      <c r="J2345" s="120">
        <v>0</v>
      </c>
    </row>
    <row r="2346" spans="1:10" ht="15" customHeight="1">
      <c r="A2346" s="46" t="s">
        <v>6033</v>
      </c>
      <c r="B2346" s="46" t="s">
        <v>6034</v>
      </c>
      <c r="C2346" s="47">
        <v>1.1966000000000001</v>
      </c>
      <c r="D2346" s="87" t="s">
        <v>5513</v>
      </c>
      <c r="E2346" s="87" t="s">
        <v>5513</v>
      </c>
      <c r="F2346" s="87">
        <v>1103.1734941919999</v>
      </c>
      <c r="G2346" s="87"/>
      <c r="H2346" s="47"/>
      <c r="I2346" s="120">
        <v>35</v>
      </c>
      <c r="J2346" s="120">
        <v>0</v>
      </c>
    </row>
    <row r="2347" spans="1:10" ht="15" customHeight="1">
      <c r="A2347" s="46" t="s">
        <v>6030</v>
      </c>
      <c r="B2347" s="46" t="s">
        <v>6031</v>
      </c>
      <c r="C2347" s="47">
        <v>4.3498000000000001</v>
      </c>
      <c r="D2347" s="87" t="s">
        <v>5513</v>
      </c>
      <c r="E2347" s="87" t="s">
        <v>5513</v>
      </c>
      <c r="F2347" s="87">
        <v>1103.1734941919999</v>
      </c>
      <c r="G2347" s="87"/>
      <c r="H2347" s="47"/>
      <c r="I2347" s="120">
        <v>0</v>
      </c>
      <c r="J2347" s="120">
        <v>0</v>
      </c>
    </row>
    <row r="2348" spans="1:10" ht="15" customHeight="1">
      <c r="A2348" s="46" t="s">
        <v>6028</v>
      </c>
      <c r="B2348" s="46" t="s">
        <v>6029</v>
      </c>
      <c r="C2348" s="47">
        <v>1.0875999999999999</v>
      </c>
      <c r="D2348" s="87" t="s">
        <v>5518</v>
      </c>
      <c r="E2348" s="87" t="s">
        <v>5518</v>
      </c>
      <c r="F2348" s="87">
        <v>1343.5705372319999</v>
      </c>
      <c r="G2348" s="87"/>
      <c r="H2348" s="47"/>
      <c r="I2348" s="120">
        <v>0</v>
      </c>
      <c r="J2348" s="120">
        <v>0</v>
      </c>
    </row>
    <row r="2349" spans="1:10" ht="15" customHeight="1">
      <c r="A2349" s="46" t="s">
        <v>6026</v>
      </c>
      <c r="B2349" s="46" t="s">
        <v>6027</v>
      </c>
      <c r="C2349" s="47">
        <v>0.66920000000000002</v>
      </c>
      <c r="D2349" s="87" t="s">
        <v>5518</v>
      </c>
      <c r="E2349" s="87" t="s">
        <v>5518</v>
      </c>
      <c r="F2349" s="87">
        <v>1343.5705372319999</v>
      </c>
      <c r="G2349" s="87"/>
      <c r="H2349" s="47"/>
      <c r="I2349" s="120">
        <v>0</v>
      </c>
      <c r="J2349" s="120">
        <v>0</v>
      </c>
    </row>
    <row r="2350" spans="1:10" ht="15" customHeight="1">
      <c r="A2350" s="46" t="s">
        <v>6024</v>
      </c>
      <c r="B2350" s="46" t="s">
        <v>6025</v>
      </c>
      <c r="C2350" s="47">
        <v>3.1368</v>
      </c>
      <c r="D2350" s="87" t="s">
        <v>5532</v>
      </c>
      <c r="E2350" s="87" t="s">
        <v>5532</v>
      </c>
      <c r="F2350" s="87">
        <v>6.1689600000000002</v>
      </c>
      <c r="G2350" s="87"/>
      <c r="H2350" s="47"/>
      <c r="I2350" s="120">
        <v>0</v>
      </c>
      <c r="J2350" s="120">
        <v>0</v>
      </c>
    </row>
    <row r="2351" spans="1:10" ht="15" customHeight="1">
      <c r="A2351" s="46" t="s">
        <v>6022</v>
      </c>
      <c r="B2351" s="46" t="s">
        <v>6023</v>
      </c>
      <c r="C2351" s="47">
        <v>12.7484</v>
      </c>
      <c r="D2351" s="87" t="s">
        <v>5542</v>
      </c>
      <c r="E2351" s="87" t="s">
        <v>5542</v>
      </c>
      <c r="F2351" s="87">
        <v>1.4571999999999998</v>
      </c>
      <c r="G2351" s="87"/>
      <c r="H2351" s="47"/>
      <c r="I2351" s="120">
        <v>4</v>
      </c>
      <c r="J2351" s="120">
        <v>0</v>
      </c>
    </row>
    <row r="2352" spans="1:10" ht="15" customHeight="1">
      <c r="A2352" s="46" t="s">
        <v>6020</v>
      </c>
      <c r="B2352" s="46" t="s">
        <v>6021</v>
      </c>
      <c r="C2352" s="47">
        <v>16.395600000000002</v>
      </c>
      <c r="D2352" s="87" t="s">
        <v>5545</v>
      </c>
      <c r="E2352" s="87" t="s">
        <v>5545</v>
      </c>
      <c r="F2352" s="87">
        <v>0.5796</v>
      </c>
      <c r="G2352" s="87"/>
      <c r="H2352" s="47"/>
      <c r="I2352" s="120">
        <v>0</v>
      </c>
      <c r="J2352" s="120">
        <v>0</v>
      </c>
    </row>
    <row r="2353" spans="1:10" ht="15" customHeight="1">
      <c r="A2353" s="46" t="s">
        <v>6018</v>
      </c>
      <c r="B2353" s="46" t="s">
        <v>6019</v>
      </c>
      <c r="C2353" s="47">
        <v>26.517399999999999</v>
      </c>
      <c r="D2353" s="87" t="s">
        <v>5548</v>
      </c>
      <c r="E2353" s="87" t="s">
        <v>5548</v>
      </c>
      <c r="F2353" s="87">
        <v>2.6328</v>
      </c>
      <c r="G2353" s="87"/>
      <c r="H2353" s="47"/>
      <c r="I2353" s="120">
        <v>2</v>
      </c>
      <c r="J2353" s="120">
        <v>0</v>
      </c>
    </row>
    <row r="2354" spans="1:10" ht="15" customHeight="1">
      <c r="A2354" s="46" t="s">
        <v>6015</v>
      </c>
      <c r="B2354" s="46" t="s">
        <v>6016</v>
      </c>
      <c r="C2354" s="47">
        <v>6.5247999999999999</v>
      </c>
      <c r="D2354" s="87" t="s">
        <v>5550</v>
      </c>
      <c r="E2354" s="87" t="s">
        <v>5550</v>
      </c>
      <c r="F2354" s="87">
        <v>1.0044</v>
      </c>
      <c r="G2354" s="87"/>
      <c r="H2354" s="47"/>
      <c r="I2354" s="120">
        <v>0</v>
      </c>
      <c r="J2354" s="120">
        <v>0</v>
      </c>
    </row>
    <row r="2355" spans="1:10" ht="15" customHeight="1">
      <c r="A2355" s="46" t="s">
        <v>6012</v>
      </c>
      <c r="B2355" s="46" t="s">
        <v>6013</v>
      </c>
      <c r="C2355" s="47">
        <v>5.2653999999999996</v>
      </c>
      <c r="D2355" s="87" t="s">
        <v>5562</v>
      </c>
      <c r="E2355" s="87" t="s">
        <v>5562</v>
      </c>
      <c r="F2355" s="87">
        <v>288.41060000000004</v>
      </c>
      <c r="G2355" s="87"/>
      <c r="H2355" s="47"/>
      <c r="I2355" s="120">
        <v>36</v>
      </c>
      <c r="J2355" s="120">
        <v>0</v>
      </c>
    </row>
    <row r="2356" spans="1:10" ht="15" customHeight="1">
      <c r="A2356" s="46" t="s">
        <v>6009</v>
      </c>
      <c r="B2356" s="46" t="s">
        <v>6010</v>
      </c>
      <c r="C2356" s="47">
        <v>7.1104000000000003</v>
      </c>
      <c r="D2356" s="87" t="s">
        <v>5565</v>
      </c>
      <c r="E2356" s="87" t="s">
        <v>5565</v>
      </c>
      <c r="F2356" s="87">
        <v>415.21179999999993</v>
      </c>
      <c r="G2356" s="87"/>
      <c r="H2356" s="47"/>
      <c r="I2356" s="120">
        <v>72</v>
      </c>
      <c r="J2356" s="120">
        <v>0</v>
      </c>
    </row>
    <row r="2357" spans="1:10" ht="15" customHeight="1">
      <c r="A2357" s="46" t="s">
        <v>6006</v>
      </c>
      <c r="B2357" s="46" t="s">
        <v>6007</v>
      </c>
      <c r="C2357" s="47">
        <v>3.9733999999999998</v>
      </c>
      <c r="D2357" s="87" t="s">
        <v>5568</v>
      </c>
      <c r="E2357" s="87" t="s">
        <v>5568</v>
      </c>
      <c r="F2357" s="87">
        <v>243.65719999999993</v>
      </c>
      <c r="G2357" s="87"/>
      <c r="H2357" s="47"/>
      <c r="I2357" s="120">
        <v>6</v>
      </c>
      <c r="J2357" s="120">
        <v>0</v>
      </c>
    </row>
    <row r="2358" spans="1:10" ht="15" customHeight="1">
      <c r="A2358" s="46" t="s">
        <v>6003</v>
      </c>
      <c r="B2358" s="46" t="s">
        <v>6004</v>
      </c>
      <c r="C2358" s="47">
        <v>3.1202000000000001</v>
      </c>
      <c r="D2358" s="87" t="s">
        <v>35394</v>
      </c>
      <c r="E2358" s="87" t="s">
        <v>35394</v>
      </c>
      <c r="F2358" s="87">
        <v>169.01665921154645</v>
      </c>
      <c r="G2358" s="87"/>
      <c r="H2358" s="47"/>
      <c r="I2358" s="120">
        <v>2</v>
      </c>
      <c r="J2358" s="120">
        <v>0</v>
      </c>
    </row>
    <row r="2359" spans="1:10" ht="15" customHeight="1">
      <c r="A2359" s="46" t="s">
        <v>6000</v>
      </c>
      <c r="B2359" s="46" t="s">
        <v>6001</v>
      </c>
      <c r="C2359" s="47">
        <v>3.1202000000000001</v>
      </c>
      <c r="D2359" s="87" t="s">
        <v>35398</v>
      </c>
      <c r="E2359" s="87" t="s">
        <v>35398</v>
      </c>
      <c r="F2359" s="87">
        <v>193.55949745034889</v>
      </c>
      <c r="G2359" s="87"/>
      <c r="H2359" s="47"/>
      <c r="I2359" s="120">
        <v>5</v>
      </c>
      <c r="J2359" s="120">
        <v>0</v>
      </c>
    </row>
    <row r="2360" spans="1:10" ht="15" customHeight="1">
      <c r="A2360" s="46" t="s">
        <v>5997</v>
      </c>
      <c r="B2360" s="46" t="s">
        <v>5998</v>
      </c>
      <c r="C2360" s="47">
        <v>3.1202000000000001</v>
      </c>
      <c r="D2360" s="87" t="s">
        <v>5571</v>
      </c>
      <c r="E2360" s="87" t="s">
        <v>5571</v>
      </c>
      <c r="F2360" s="87">
        <v>30.443363999999995</v>
      </c>
      <c r="G2360" s="87"/>
      <c r="H2360" s="47"/>
      <c r="I2360" s="120">
        <v>2</v>
      </c>
      <c r="J2360" s="120">
        <v>0</v>
      </c>
    </row>
    <row r="2361" spans="1:10" ht="15" customHeight="1">
      <c r="A2361" s="46" t="s">
        <v>5994</v>
      </c>
      <c r="B2361" s="46" t="s">
        <v>5995</v>
      </c>
      <c r="C2361" s="47">
        <v>3.1202000000000001</v>
      </c>
      <c r="D2361" s="87" t="s">
        <v>5574</v>
      </c>
      <c r="E2361" s="87" t="s">
        <v>5574</v>
      </c>
      <c r="F2361" s="87">
        <v>28.413806400000006</v>
      </c>
      <c r="G2361" s="87"/>
      <c r="H2361" s="47"/>
      <c r="I2361" s="120">
        <v>0</v>
      </c>
      <c r="J2361" s="120">
        <v>0</v>
      </c>
    </row>
    <row r="2362" spans="1:10" ht="15" customHeight="1">
      <c r="A2362" s="46" t="s">
        <v>5991</v>
      </c>
      <c r="B2362" s="46" t="s">
        <v>5992</v>
      </c>
      <c r="C2362" s="47">
        <v>3.9733999999999998</v>
      </c>
      <c r="D2362" s="87" t="s">
        <v>5576</v>
      </c>
      <c r="E2362" s="87" t="s">
        <v>5576</v>
      </c>
      <c r="F2362" s="87">
        <v>27.060768000000003</v>
      </c>
      <c r="G2362" s="87"/>
      <c r="H2362" s="47"/>
      <c r="I2362" s="120">
        <v>3</v>
      </c>
      <c r="J2362" s="120">
        <v>0</v>
      </c>
    </row>
    <row r="2363" spans="1:10" ht="15" customHeight="1">
      <c r="A2363" s="46" t="s">
        <v>5988</v>
      </c>
      <c r="B2363" s="46" t="s">
        <v>5989</v>
      </c>
      <c r="C2363" s="47">
        <v>7.5788000000000002</v>
      </c>
      <c r="D2363" s="87" t="s">
        <v>5578</v>
      </c>
      <c r="E2363" s="87" t="s">
        <v>5578</v>
      </c>
      <c r="F2363" s="87">
        <v>25.031210399999999</v>
      </c>
      <c r="G2363" s="87"/>
      <c r="H2363" s="47"/>
      <c r="I2363" s="120">
        <v>0</v>
      </c>
      <c r="J2363" s="120">
        <v>0</v>
      </c>
    </row>
    <row r="2364" spans="1:10" ht="15" customHeight="1">
      <c r="A2364" s="46" t="s">
        <v>5985</v>
      </c>
      <c r="B2364" s="46" t="s">
        <v>5986</v>
      </c>
      <c r="C2364" s="47">
        <v>7.06</v>
      </c>
      <c r="D2364" s="87" t="s">
        <v>5580</v>
      </c>
      <c r="E2364" s="87" t="s">
        <v>5580</v>
      </c>
      <c r="F2364" s="87">
        <v>57.739027499999992</v>
      </c>
      <c r="G2364" s="87"/>
      <c r="H2364" s="47"/>
      <c r="I2364" s="120">
        <v>0</v>
      </c>
      <c r="J2364" s="120">
        <v>0</v>
      </c>
    </row>
    <row r="2365" spans="1:10" ht="15" customHeight="1">
      <c r="A2365" s="46" t="s">
        <v>5982</v>
      </c>
      <c r="B2365" s="46" t="s">
        <v>5983</v>
      </c>
      <c r="C2365" s="47">
        <v>17.566800000000001</v>
      </c>
      <c r="D2365" s="87" t="s">
        <v>5582</v>
      </c>
      <c r="E2365" s="87" t="s">
        <v>5582</v>
      </c>
      <c r="F2365" s="87">
        <v>53.889758999999998</v>
      </c>
      <c r="G2365" s="87"/>
      <c r="H2365" s="47"/>
      <c r="I2365" s="120">
        <v>0</v>
      </c>
      <c r="J2365" s="120">
        <v>0</v>
      </c>
    </row>
    <row r="2366" spans="1:10" ht="15" customHeight="1">
      <c r="A2366" s="46" t="s">
        <v>5979</v>
      </c>
      <c r="B2366" s="46" t="s">
        <v>5980</v>
      </c>
      <c r="C2366" s="47">
        <v>1.5893999999999999</v>
      </c>
      <c r="D2366" s="87" t="s">
        <v>5584</v>
      </c>
      <c r="E2366" s="87" t="s">
        <v>5584</v>
      </c>
      <c r="F2366" s="87">
        <v>51.323579999999993</v>
      </c>
      <c r="G2366" s="87"/>
      <c r="H2366" s="47"/>
      <c r="I2366" s="120">
        <v>0</v>
      </c>
      <c r="J2366" s="120">
        <v>0</v>
      </c>
    </row>
    <row r="2367" spans="1:10" ht="15" customHeight="1">
      <c r="A2367" s="46" t="s">
        <v>5976</v>
      </c>
      <c r="B2367" s="46" t="s">
        <v>5977</v>
      </c>
      <c r="C2367" s="47">
        <v>5.5208000000000004</v>
      </c>
      <c r="D2367" s="87" t="s">
        <v>5586</v>
      </c>
      <c r="E2367" s="87" t="s">
        <v>5586</v>
      </c>
      <c r="F2367" s="87">
        <v>47.474311499999999</v>
      </c>
      <c r="G2367" s="87"/>
      <c r="H2367" s="47"/>
      <c r="I2367" s="120">
        <v>0</v>
      </c>
      <c r="J2367" s="120">
        <v>0</v>
      </c>
    </row>
    <row r="2368" spans="1:10" ht="15" customHeight="1">
      <c r="A2368" s="46" t="s">
        <v>5973</v>
      </c>
      <c r="B2368" s="46" t="s">
        <v>5974</v>
      </c>
      <c r="C2368" s="47">
        <v>2.1749999999999998</v>
      </c>
      <c r="D2368" s="87" t="s">
        <v>5589</v>
      </c>
      <c r="E2368" s="87" t="s">
        <v>5589</v>
      </c>
      <c r="F2368" s="87">
        <v>30.449317499999999</v>
      </c>
      <c r="G2368" s="87"/>
      <c r="H2368" s="47"/>
      <c r="I2368" s="120">
        <v>49</v>
      </c>
      <c r="J2368" s="120">
        <v>0</v>
      </c>
    </row>
    <row r="2369" spans="1:10" ht="15" customHeight="1">
      <c r="A2369" s="46" t="s">
        <v>5970</v>
      </c>
      <c r="B2369" s="46" t="s">
        <v>5971</v>
      </c>
      <c r="C2369" s="47">
        <v>1.5893999999999999</v>
      </c>
      <c r="D2369" s="87" t="s">
        <v>5592</v>
      </c>
      <c r="E2369" s="87" t="s">
        <v>5592</v>
      </c>
      <c r="F2369" s="87">
        <v>28.419363000000004</v>
      </c>
      <c r="G2369" s="87"/>
      <c r="H2369" s="47"/>
      <c r="I2369" s="120">
        <v>18</v>
      </c>
      <c r="J2369" s="120">
        <v>0</v>
      </c>
    </row>
    <row r="2370" spans="1:10" ht="15" customHeight="1">
      <c r="A2370" s="46" t="s">
        <v>5967</v>
      </c>
      <c r="B2370" s="46" t="s">
        <v>5968</v>
      </c>
      <c r="C2370" s="47">
        <v>5.1778000000000004</v>
      </c>
      <c r="D2370" s="87" t="s">
        <v>5595</v>
      </c>
      <c r="E2370" s="87" t="s">
        <v>5595</v>
      </c>
      <c r="F2370" s="87">
        <v>27.066060000000007</v>
      </c>
      <c r="G2370" s="87"/>
      <c r="H2370" s="47"/>
      <c r="I2370" s="120">
        <v>6</v>
      </c>
      <c r="J2370" s="120">
        <v>0</v>
      </c>
    </row>
    <row r="2371" spans="1:10" ht="15" customHeight="1">
      <c r="A2371" s="46" t="s">
        <v>5964</v>
      </c>
      <c r="B2371" s="46" t="s">
        <v>5965</v>
      </c>
      <c r="C2371" s="47">
        <v>1.4361999999999999</v>
      </c>
      <c r="D2371" s="87" t="s">
        <v>5598</v>
      </c>
      <c r="E2371" s="87" t="s">
        <v>5598</v>
      </c>
      <c r="F2371" s="87">
        <v>25.036105500000005</v>
      </c>
      <c r="G2371" s="87"/>
      <c r="H2371" s="47"/>
      <c r="I2371" s="120">
        <v>12</v>
      </c>
      <c r="J2371" s="120">
        <v>0</v>
      </c>
    </row>
    <row r="2372" spans="1:10" ht="15" customHeight="1">
      <c r="A2372" s="46" t="s">
        <v>5961</v>
      </c>
      <c r="B2372" s="46" t="s">
        <v>5962</v>
      </c>
      <c r="C2372" s="47">
        <v>1.2045999999999999</v>
      </c>
      <c r="D2372" s="87" t="s">
        <v>20217</v>
      </c>
      <c r="E2372" s="87" t="s">
        <v>20217</v>
      </c>
      <c r="F2372" s="87">
        <v>28.419363000000004</v>
      </c>
      <c r="G2372" s="87"/>
      <c r="H2372" s="47"/>
      <c r="I2372" s="120">
        <v>0</v>
      </c>
      <c r="J2372" s="120">
        <v>0</v>
      </c>
    </row>
    <row r="2373" spans="1:10" ht="15" customHeight="1">
      <c r="A2373" s="46" t="s">
        <v>5958</v>
      </c>
      <c r="B2373" s="46" t="s">
        <v>5959</v>
      </c>
      <c r="C2373" s="47">
        <v>4.8099999999999996</v>
      </c>
      <c r="D2373" s="87" t="s">
        <v>5601</v>
      </c>
      <c r="E2373" s="87" t="s">
        <v>5601</v>
      </c>
      <c r="F2373" s="87">
        <v>57.739027499999992</v>
      </c>
      <c r="G2373" s="87"/>
      <c r="H2373" s="47"/>
      <c r="I2373" s="120">
        <v>0</v>
      </c>
      <c r="J2373" s="120">
        <v>0</v>
      </c>
    </row>
    <row r="2374" spans="1:10" ht="15" customHeight="1">
      <c r="A2374" s="46" t="s">
        <v>5955</v>
      </c>
      <c r="B2374" s="46" t="s">
        <v>5956</v>
      </c>
      <c r="C2374" s="47">
        <v>1.4638</v>
      </c>
      <c r="D2374" s="87" t="s">
        <v>5604</v>
      </c>
      <c r="E2374" s="87" t="s">
        <v>5604</v>
      </c>
      <c r="F2374" s="87">
        <v>53.889758999999998</v>
      </c>
      <c r="G2374" s="87"/>
      <c r="H2374" s="47"/>
      <c r="I2374" s="120">
        <v>91</v>
      </c>
      <c r="J2374" s="120">
        <v>0</v>
      </c>
    </row>
    <row r="2375" spans="1:10" ht="15" customHeight="1">
      <c r="A2375" s="46" t="s">
        <v>5952</v>
      </c>
      <c r="B2375" s="46" t="s">
        <v>5953</v>
      </c>
      <c r="C2375" s="47">
        <v>1.2081999999999999</v>
      </c>
      <c r="D2375" s="87" t="s">
        <v>5607</v>
      </c>
      <c r="E2375" s="87" t="s">
        <v>5607</v>
      </c>
      <c r="F2375" s="87">
        <v>51.323579999999993</v>
      </c>
      <c r="G2375" s="87"/>
      <c r="H2375" s="47"/>
      <c r="I2375" s="120">
        <v>42</v>
      </c>
      <c r="J2375" s="120">
        <v>0</v>
      </c>
    </row>
    <row r="2376" spans="1:10" ht="15" customHeight="1">
      <c r="A2376" s="46" t="s">
        <v>5949</v>
      </c>
      <c r="B2376" s="46" t="s">
        <v>5950</v>
      </c>
      <c r="C2376" s="47">
        <v>0.66920000000000002</v>
      </c>
      <c r="D2376" s="87" t="s">
        <v>5610</v>
      </c>
      <c r="E2376" s="87" t="s">
        <v>5610</v>
      </c>
      <c r="F2376" s="87">
        <v>47.474311499999999</v>
      </c>
      <c r="G2376" s="87"/>
      <c r="H2376" s="47"/>
      <c r="I2376" s="120">
        <v>0</v>
      </c>
      <c r="J2376" s="120">
        <v>0</v>
      </c>
    </row>
    <row r="2377" spans="1:10" ht="15" customHeight="1">
      <c r="A2377" s="46" t="s">
        <v>5946</v>
      </c>
      <c r="B2377" s="46" t="s">
        <v>5947</v>
      </c>
      <c r="C2377" s="47">
        <v>0.66920000000000002</v>
      </c>
      <c r="D2377" s="87" t="s">
        <v>5612</v>
      </c>
      <c r="E2377" s="87" t="s">
        <v>5612</v>
      </c>
      <c r="F2377" s="87">
        <v>22.348021499999998</v>
      </c>
      <c r="G2377" s="87"/>
      <c r="H2377" s="47"/>
      <c r="I2377" s="120">
        <v>0</v>
      </c>
      <c r="J2377" s="120">
        <v>0</v>
      </c>
    </row>
    <row r="2378" spans="1:10" ht="15" customHeight="1">
      <c r="A2378" s="46" t="s">
        <v>5943</v>
      </c>
      <c r="B2378" s="46" t="s">
        <v>5944</v>
      </c>
      <c r="C2378" s="47">
        <v>5.5208000000000004</v>
      </c>
      <c r="D2378" s="87" t="s">
        <v>5614</v>
      </c>
      <c r="E2378" s="87" t="s">
        <v>5614</v>
      </c>
      <c r="F2378" s="87">
        <v>20.858153400000003</v>
      </c>
      <c r="G2378" s="87"/>
      <c r="H2378" s="47"/>
      <c r="I2378" s="120">
        <v>13</v>
      </c>
      <c r="J2378" s="120">
        <v>0</v>
      </c>
    </row>
    <row r="2379" spans="1:10" ht="15" customHeight="1">
      <c r="A2379" s="46" t="s">
        <v>5940</v>
      </c>
      <c r="B2379" s="46" t="s">
        <v>5941</v>
      </c>
      <c r="C2379" s="47">
        <v>1.4638</v>
      </c>
      <c r="D2379" s="87" t="s">
        <v>5617</v>
      </c>
      <c r="E2379" s="87" t="s">
        <v>5617</v>
      </c>
      <c r="F2379" s="87">
        <v>19.864908</v>
      </c>
      <c r="G2379" s="87"/>
      <c r="H2379" s="47"/>
      <c r="I2379" s="120">
        <v>0</v>
      </c>
      <c r="J2379" s="120">
        <v>0</v>
      </c>
    </row>
    <row r="2380" spans="1:10" ht="15" customHeight="1">
      <c r="A2380" s="46" t="s">
        <v>5937</v>
      </c>
      <c r="B2380" s="46" t="s">
        <v>5938</v>
      </c>
      <c r="C2380" s="47">
        <v>1.3384</v>
      </c>
      <c r="D2380" s="87" t="s">
        <v>5620</v>
      </c>
      <c r="E2380" s="87" t="s">
        <v>5620</v>
      </c>
      <c r="F2380" s="87">
        <v>18.375039900000001</v>
      </c>
      <c r="G2380" s="87"/>
      <c r="H2380" s="47"/>
      <c r="I2380" s="120">
        <v>60</v>
      </c>
      <c r="J2380" s="120">
        <v>0</v>
      </c>
    </row>
    <row r="2381" spans="1:10" ht="15" customHeight="1">
      <c r="A2381" s="46" t="s">
        <v>5934</v>
      </c>
      <c r="B2381" s="46" t="s">
        <v>5935</v>
      </c>
      <c r="C2381" s="47">
        <v>1.9239999999999999</v>
      </c>
      <c r="D2381" s="87" t="s">
        <v>5623</v>
      </c>
      <c r="E2381" s="87" t="s">
        <v>5623</v>
      </c>
      <c r="F2381" s="87">
        <v>46.539926999999992</v>
      </c>
      <c r="G2381" s="87"/>
      <c r="H2381" s="47"/>
      <c r="I2381" s="120">
        <v>0</v>
      </c>
      <c r="J2381" s="120">
        <v>0</v>
      </c>
    </row>
    <row r="2382" spans="1:10" ht="15" customHeight="1">
      <c r="A2382" s="46" t="s">
        <v>5931</v>
      </c>
      <c r="B2382" s="46" t="s">
        <v>5932</v>
      </c>
      <c r="C2382" s="47">
        <v>0.92020000000000002</v>
      </c>
      <c r="D2382" s="87" t="s">
        <v>5626</v>
      </c>
      <c r="E2382" s="87" t="s">
        <v>5626</v>
      </c>
      <c r="F2382" s="87">
        <v>43.437265199999999</v>
      </c>
      <c r="G2382" s="87"/>
      <c r="H2382" s="47"/>
      <c r="I2382" s="120">
        <v>0</v>
      </c>
      <c r="J2382" s="120">
        <v>0</v>
      </c>
    </row>
    <row r="2383" spans="1:10" ht="15" customHeight="1">
      <c r="A2383" s="46" t="s">
        <v>5928</v>
      </c>
      <c r="B2383" s="46" t="s">
        <v>5929</v>
      </c>
      <c r="C2383" s="47">
        <v>6.734</v>
      </c>
      <c r="D2383" s="87" t="s">
        <v>5629</v>
      </c>
      <c r="E2383" s="87" t="s">
        <v>5629</v>
      </c>
      <c r="F2383" s="87">
        <v>41.368823999999996</v>
      </c>
      <c r="G2383" s="87"/>
      <c r="H2383" s="47"/>
      <c r="I2383" s="120">
        <v>11</v>
      </c>
      <c r="J2383" s="120">
        <v>0</v>
      </c>
    </row>
    <row r="2384" spans="1:10" ht="15" customHeight="1">
      <c r="A2384" s="46" t="s">
        <v>5922</v>
      </c>
      <c r="B2384" s="46" t="s">
        <v>5923</v>
      </c>
      <c r="C2384" s="47">
        <v>3.8477999999999999</v>
      </c>
      <c r="D2384" s="87" t="s">
        <v>5632</v>
      </c>
      <c r="E2384" s="87" t="s">
        <v>5632</v>
      </c>
      <c r="F2384" s="87">
        <v>38.266162199999997</v>
      </c>
      <c r="G2384" s="87"/>
      <c r="H2384" s="47"/>
      <c r="I2384" s="120">
        <v>9</v>
      </c>
      <c r="J2384" s="120">
        <v>0</v>
      </c>
    </row>
    <row r="2385" spans="1:10" ht="15" customHeight="1">
      <c r="A2385" s="46" t="s">
        <v>5919</v>
      </c>
      <c r="B2385" s="46" t="s">
        <v>5920</v>
      </c>
      <c r="C2385" s="47">
        <v>4.6007999999999996</v>
      </c>
      <c r="D2385" s="87" t="s">
        <v>20943</v>
      </c>
      <c r="E2385" s="87" t="s">
        <v>20943</v>
      </c>
      <c r="F2385" s="87">
        <v>6.4943424000000007</v>
      </c>
      <c r="G2385" s="87"/>
      <c r="H2385" s="47"/>
      <c r="I2385" s="120">
        <v>54</v>
      </c>
      <c r="J2385" s="120">
        <v>0</v>
      </c>
    </row>
    <row r="2386" spans="1:10" ht="15" customHeight="1">
      <c r="A2386" s="46" t="s">
        <v>5916</v>
      </c>
      <c r="B2386" s="46" t="s">
        <v>5917</v>
      </c>
      <c r="C2386" s="47">
        <v>1.9239999999999999</v>
      </c>
      <c r="D2386" s="87" t="s">
        <v>20941</v>
      </c>
      <c r="E2386" s="87" t="s">
        <v>20941</v>
      </c>
      <c r="F2386" s="87">
        <v>7.7906177999999997</v>
      </c>
      <c r="G2386" s="87"/>
      <c r="H2386" s="47"/>
      <c r="I2386" s="120">
        <v>0</v>
      </c>
      <c r="J2386" s="120">
        <v>0</v>
      </c>
    </row>
    <row r="2387" spans="1:10" ht="15" customHeight="1">
      <c r="A2387" s="46" t="s">
        <v>5913</v>
      </c>
      <c r="B2387" s="46" t="s">
        <v>5914</v>
      </c>
      <c r="C2387" s="47">
        <v>1.2128000000000001</v>
      </c>
      <c r="D2387" s="87" t="s">
        <v>20919</v>
      </c>
      <c r="E2387" s="87" t="s">
        <v>20919</v>
      </c>
      <c r="F2387" s="87">
        <v>4.2722316000000005</v>
      </c>
      <c r="G2387" s="87"/>
      <c r="H2387" s="47"/>
      <c r="I2387" s="120">
        <v>0</v>
      </c>
      <c r="J2387" s="120">
        <v>0</v>
      </c>
    </row>
    <row r="2388" spans="1:10" ht="15" customHeight="1">
      <c r="A2388" s="46" t="s">
        <v>5910</v>
      </c>
      <c r="B2388" s="46" t="s">
        <v>5911</v>
      </c>
      <c r="C2388" s="47">
        <v>36.1708</v>
      </c>
      <c r="D2388" s="87" t="s">
        <v>20906</v>
      </c>
      <c r="E2388" s="87" t="s">
        <v>20906</v>
      </c>
      <c r="F2388" s="87">
        <v>26.083738799999999</v>
      </c>
      <c r="G2388" s="87"/>
      <c r="H2388" s="47"/>
      <c r="I2388" s="120">
        <v>1</v>
      </c>
      <c r="J2388" s="120">
        <v>0</v>
      </c>
    </row>
    <row r="2389" spans="1:10" ht="15" customHeight="1">
      <c r="A2389" s="46" t="s">
        <v>5907</v>
      </c>
      <c r="B2389" s="46" t="s">
        <v>5908</v>
      </c>
      <c r="C2389" s="47">
        <v>9.2946000000000009</v>
      </c>
      <c r="D2389" s="87" t="s">
        <v>5635</v>
      </c>
      <c r="E2389" s="87" t="s">
        <v>5635</v>
      </c>
      <c r="F2389" s="87">
        <v>49.205677499999993</v>
      </c>
      <c r="G2389" s="87"/>
      <c r="H2389" s="47"/>
      <c r="I2389" s="120">
        <v>6</v>
      </c>
      <c r="J2389" s="120">
        <v>0</v>
      </c>
    </row>
    <row r="2390" spans="1:10" ht="15" customHeight="1">
      <c r="A2390" s="46" t="s">
        <v>5904</v>
      </c>
      <c r="B2390" s="46" t="s">
        <v>5905</v>
      </c>
      <c r="C2390" s="47">
        <v>5.1120000000000001</v>
      </c>
      <c r="D2390" s="87" t="s">
        <v>5638</v>
      </c>
      <c r="E2390" s="87" t="s">
        <v>5638</v>
      </c>
      <c r="F2390" s="87">
        <v>56.719844999999992</v>
      </c>
      <c r="G2390" s="87"/>
      <c r="H2390" s="47"/>
      <c r="I2390" s="120">
        <v>64</v>
      </c>
      <c r="J2390" s="120">
        <v>0</v>
      </c>
    </row>
    <row r="2391" spans="1:10" ht="15" customHeight="1">
      <c r="A2391" s="46" t="s">
        <v>5901</v>
      </c>
      <c r="B2391" s="46" t="s">
        <v>5902</v>
      </c>
      <c r="C2391" s="47">
        <v>13.942</v>
      </c>
      <c r="D2391" s="87" t="s">
        <v>5640</v>
      </c>
      <c r="E2391" s="87" t="s">
        <v>5640</v>
      </c>
      <c r="F2391" s="87">
        <v>59.386162499999998</v>
      </c>
      <c r="G2391" s="87"/>
      <c r="H2391" s="47"/>
      <c r="I2391" s="120">
        <v>35</v>
      </c>
      <c r="J2391" s="120">
        <v>0</v>
      </c>
    </row>
    <row r="2392" spans="1:10" ht="15" customHeight="1">
      <c r="A2392" s="46" t="s">
        <v>5898</v>
      </c>
      <c r="B2392" s="46" t="s">
        <v>5899</v>
      </c>
      <c r="C2392" s="47">
        <v>11.728</v>
      </c>
      <c r="D2392" s="87" t="s">
        <v>5643</v>
      </c>
      <c r="E2392" s="87" t="s">
        <v>5643</v>
      </c>
      <c r="F2392" s="87">
        <v>0.73380000000000001</v>
      </c>
      <c r="G2392" s="87"/>
      <c r="H2392" s="47"/>
      <c r="I2392" s="120">
        <v>0</v>
      </c>
      <c r="J2392" s="120">
        <v>0</v>
      </c>
    </row>
    <row r="2393" spans="1:10" ht="15" customHeight="1">
      <c r="A2393" s="46" t="s">
        <v>5895</v>
      </c>
      <c r="B2393" s="46" t="s">
        <v>5896</v>
      </c>
      <c r="C2393" s="47">
        <v>768.54480000000001</v>
      </c>
      <c r="D2393" s="87" t="s">
        <v>5646</v>
      </c>
      <c r="E2393" s="87" t="s">
        <v>5646</v>
      </c>
      <c r="F2393" s="87">
        <v>67.331249999999997</v>
      </c>
      <c r="G2393" s="87"/>
      <c r="H2393" s="47"/>
      <c r="I2393" s="120">
        <v>0</v>
      </c>
      <c r="J2393" s="120">
        <v>0</v>
      </c>
    </row>
    <row r="2394" spans="1:10" ht="15" customHeight="1">
      <c r="A2394" s="46" t="s">
        <v>5893</v>
      </c>
      <c r="B2394" s="46" t="s">
        <v>5891</v>
      </c>
      <c r="C2394" s="47">
        <v>12.4222</v>
      </c>
      <c r="D2394" s="87" t="s">
        <v>5649</v>
      </c>
      <c r="E2394" s="87" t="s">
        <v>5649</v>
      </c>
      <c r="F2394" s="87">
        <v>75.410999999999987</v>
      </c>
      <c r="G2394" s="87"/>
      <c r="H2394" s="47"/>
      <c r="I2394" s="120">
        <v>1</v>
      </c>
      <c r="J2394" s="120">
        <v>0</v>
      </c>
    </row>
    <row r="2395" spans="1:10" ht="15" customHeight="1">
      <c r="A2395" s="46" t="s">
        <v>5890</v>
      </c>
      <c r="B2395" s="46" t="s">
        <v>5891</v>
      </c>
      <c r="C2395" s="47">
        <v>10.180400000000001</v>
      </c>
      <c r="D2395" s="87" t="s">
        <v>5652</v>
      </c>
      <c r="E2395" s="87" t="s">
        <v>5652</v>
      </c>
      <c r="F2395" s="87">
        <v>101.320065</v>
      </c>
      <c r="G2395" s="87"/>
      <c r="H2395" s="47"/>
      <c r="I2395" s="120">
        <v>1</v>
      </c>
      <c r="J2395" s="120">
        <v>0</v>
      </c>
    </row>
    <row r="2396" spans="1:10" ht="15" customHeight="1">
      <c r="A2396" s="46" t="s">
        <v>5887</v>
      </c>
      <c r="B2396" s="46" t="s">
        <v>5888</v>
      </c>
      <c r="C2396" s="47">
        <v>2.2585999999999999</v>
      </c>
      <c r="D2396" s="87" t="s">
        <v>5655</v>
      </c>
      <c r="E2396" s="87" t="s">
        <v>5655</v>
      </c>
      <c r="F2396" s="87">
        <v>1.1359999999999999</v>
      </c>
      <c r="G2396" s="87"/>
      <c r="H2396" s="47"/>
      <c r="I2396" s="120">
        <v>7</v>
      </c>
      <c r="J2396" s="120">
        <v>0</v>
      </c>
    </row>
    <row r="2397" spans="1:10" ht="15" customHeight="1">
      <c r="A2397" s="46" t="s">
        <v>5884</v>
      </c>
      <c r="B2397" s="46" t="s">
        <v>5885</v>
      </c>
      <c r="C2397" s="47">
        <v>9.1598000000000006</v>
      </c>
      <c r="D2397" s="87" t="s">
        <v>5658</v>
      </c>
      <c r="E2397" s="87" t="s">
        <v>5658</v>
      </c>
      <c r="F2397" s="87">
        <v>1.3612882500000001</v>
      </c>
      <c r="G2397" s="87"/>
      <c r="H2397" s="47"/>
      <c r="I2397" s="120">
        <v>0</v>
      </c>
      <c r="J2397" s="120">
        <v>0</v>
      </c>
    </row>
    <row r="2398" spans="1:10" ht="15" customHeight="1">
      <c r="A2398" s="46" t="s">
        <v>6127</v>
      </c>
      <c r="B2398" s="46" t="s">
        <v>6128</v>
      </c>
      <c r="C2398" s="47">
        <v>1.4406000000000001</v>
      </c>
      <c r="D2398" s="87" t="s">
        <v>5660</v>
      </c>
      <c r="E2398" s="87" t="s">
        <v>5658</v>
      </c>
      <c r="F2398" s="87">
        <v>1.225159425</v>
      </c>
      <c r="G2398" s="87"/>
      <c r="H2398" s="47"/>
      <c r="I2398" s="120">
        <v>1</v>
      </c>
      <c r="J2398" s="120">
        <v>0</v>
      </c>
    </row>
    <row r="2399" spans="1:10" ht="15" customHeight="1">
      <c r="A2399" s="46" t="s">
        <v>6124</v>
      </c>
      <c r="B2399" s="46" t="s">
        <v>6125</v>
      </c>
      <c r="C2399" s="47">
        <v>1.9146000000000001</v>
      </c>
      <c r="D2399" s="87" t="s">
        <v>5663</v>
      </c>
      <c r="E2399" s="87" t="s">
        <v>5658</v>
      </c>
      <c r="F2399" s="87">
        <v>1.1606773500000001</v>
      </c>
      <c r="G2399" s="87"/>
      <c r="H2399" s="47"/>
      <c r="I2399" s="120">
        <v>0</v>
      </c>
      <c r="J2399" s="120">
        <v>0</v>
      </c>
    </row>
    <row r="2400" spans="1:10" ht="15" customHeight="1">
      <c r="A2400" s="46" t="s">
        <v>6121</v>
      </c>
      <c r="B2400" s="46" t="s">
        <v>6122</v>
      </c>
      <c r="C2400" s="47">
        <v>2.1537999999999999</v>
      </c>
      <c r="D2400" s="87" t="s">
        <v>5666</v>
      </c>
      <c r="E2400" s="87" t="s">
        <v>5658</v>
      </c>
      <c r="F2400" s="87">
        <v>1.2896414999999999</v>
      </c>
      <c r="G2400" s="87"/>
      <c r="H2400" s="47"/>
      <c r="I2400" s="120">
        <v>0</v>
      </c>
      <c r="J2400" s="120">
        <v>0</v>
      </c>
    </row>
    <row r="2401" spans="1:10" ht="15" customHeight="1">
      <c r="A2401" s="46" t="s">
        <v>6118</v>
      </c>
      <c r="B2401" s="46" t="s">
        <v>6119</v>
      </c>
      <c r="C2401" s="47">
        <v>4.3289999999999997</v>
      </c>
      <c r="D2401" s="87" t="s">
        <v>5667</v>
      </c>
      <c r="E2401" s="87" t="s">
        <v>5667</v>
      </c>
      <c r="F2401" s="87">
        <v>1.8469999999999995</v>
      </c>
      <c r="G2401" s="87"/>
      <c r="H2401" s="47"/>
      <c r="I2401" s="120">
        <v>105</v>
      </c>
      <c r="J2401" s="120">
        <v>0</v>
      </c>
    </row>
    <row r="2402" spans="1:10" ht="15" customHeight="1">
      <c r="A2402" s="46" t="s">
        <v>6133</v>
      </c>
      <c r="B2402" s="46" t="s">
        <v>6134</v>
      </c>
      <c r="C2402" s="47">
        <v>5.9804000000000004</v>
      </c>
      <c r="D2402" s="87" t="s">
        <v>5670</v>
      </c>
      <c r="E2402" s="87" t="s">
        <v>5670</v>
      </c>
      <c r="F2402" s="87">
        <v>13.851683999999999</v>
      </c>
      <c r="G2402" s="87"/>
      <c r="H2402" s="47"/>
      <c r="I2402" s="120">
        <v>13</v>
      </c>
      <c r="J2402" s="120">
        <v>0</v>
      </c>
    </row>
    <row r="2403" spans="1:10" ht="15" customHeight="1">
      <c r="A2403" s="46" t="s">
        <v>6130</v>
      </c>
      <c r="B2403" s="46" t="s">
        <v>6131</v>
      </c>
      <c r="C2403" s="47">
        <v>9.3892000000000007</v>
      </c>
      <c r="D2403" s="87" t="s">
        <v>5673</v>
      </c>
      <c r="E2403" s="87" t="s">
        <v>5670</v>
      </c>
      <c r="F2403" s="87">
        <v>12.466515600000001</v>
      </c>
      <c r="G2403" s="87"/>
      <c r="H2403" s="47"/>
      <c r="I2403" s="120">
        <v>11</v>
      </c>
      <c r="J2403" s="120">
        <v>0</v>
      </c>
    </row>
    <row r="2404" spans="1:10" ht="15" customHeight="1">
      <c r="A2404" s="46" t="s">
        <v>7037</v>
      </c>
      <c r="B2404" s="46" t="s">
        <v>32235</v>
      </c>
      <c r="C2404" s="47">
        <v>47.425600000000003</v>
      </c>
      <c r="D2404" s="87" t="s">
        <v>5676</v>
      </c>
      <c r="E2404" s="87" t="s">
        <v>5670</v>
      </c>
      <c r="F2404" s="87">
        <v>11.8103832</v>
      </c>
      <c r="G2404" s="87"/>
      <c r="H2404" s="47"/>
      <c r="I2404" s="120">
        <v>35</v>
      </c>
      <c r="J2404" s="120">
        <v>0</v>
      </c>
    </row>
    <row r="2405" spans="1:10" ht="15" customHeight="1">
      <c r="A2405" s="46" t="s">
        <v>7029</v>
      </c>
      <c r="B2405" s="46" t="s">
        <v>32232</v>
      </c>
      <c r="C2405" s="47">
        <v>41.523400000000002</v>
      </c>
      <c r="D2405" s="87" t="s">
        <v>5678</v>
      </c>
      <c r="E2405" s="87" t="s">
        <v>5670</v>
      </c>
      <c r="F2405" s="87">
        <v>13.122647999999998</v>
      </c>
      <c r="G2405" s="87"/>
      <c r="H2405" s="47"/>
      <c r="I2405" s="120">
        <v>12</v>
      </c>
      <c r="J2405" s="120">
        <v>0</v>
      </c>
    </row>
    <row r="2406" spans="1:10" ht="15" customHeight="1">
      <c r="A2406" s="46" t="s">
        <v>7027</v>
      </c>
      <c r="B2406" s="46" t="s">
        <v>32234</v>
      </c>
      <c r="C2406" s="47">
        <v>52.584000000000003</v>
      </c>
      <c r="D2406" s="87" t="s">
        <v>20811</v>
      </c>
      <c r="E2406" s="87" t="s">
        <v>20811</v>
      </c>
      <c r="F2406" s="87">
        <v>0.86497740000000012</v>
      </c>
      <c r="G2406" s="87"/>
      <c r="H2406" s="47"/>
      <c r="I2406" s="120">
        <v>33</v>
      </c>
      <c r="J2406" s="120">
        <v>0</v>
      </c>
    </row>
    <row r="2407" spans="1:10" ht="15" customHeight="1">
      <c r="A2407" s="46" t="s">
        <v>7021</v>
      </c>
      <c r="B2407" s="46" t="s">
        <v>32230</v>
      </c>
      <c r="C2407" s="47">
        <v>81.792199999999994</v>
      </c>
      <c r="D2407" s="87" t="s">
        <v>20809</v>
      </c>
      <c r="E2407" s="87" t="s">
        <v>20809</v>
      </c>
      <c r="F2407" s="87">
        <v>0.86497740000000012</v>
      </c>
      <c r="G2407" s="87"/>
      <c r="H2407" s="47"/>
      <c r="I2407" s="120">
        <v>15</v>
      </c>
      <c r="J2407" s="120">
        <v>0</v>
      </c>
    </row>
    <row r="2408" spans="1:10" ht="15" customHeight="1">
      <c r="A2408" s="46" t="s">
        <v>7018</v>
      </c>
      <c r="B2408" s="46" t="s">
        <v>32221</v>
      </c>
      <c r="C2408" s="47">
        <v>115.7638</v>
      </c>
      <c r="D2408" s="87" t="s">
        <v>5681</v>
      </c>
      <c r="E2408" s="87" t="s">
        <v>5681</v>
      </c>
      <c r="F2408" s="87">
        <v>20.628499499999997</v>
      </c>
      <c r="G2408" s="87"/>
      <c r="H2408" s="47"/>
      <c r="I2408" s="120">
        <v>0</v>
      </c>
      <c r="J2408" s="120">
        <v>0</v>
      </c>
    </row>
    <row r="2409" spans="1:10" ht="15" customHeight="1">
      <c r="A2409" s="46" t="s">
        <v>7017</v>
      </c>
      <c r="B2409" s="46" t="s">
        <v>32229</v>
      </c>
      <c r="C2409" s="47">
        <v>143.4408</v>
      </c>
      <c r="D2409" s="87" t="s">
        <v>5684</v>
      </c>
      <c r="E2409" s="87" t="s">
        <v>5681</v>
      </c>
      <c r="F2409" s="87">
        <v>18.565649549999996</v>
      </c>
      <c r="G2409" s="87"/>
      <c r="H2409" s="47"/>
      <c r="I2409" s="120">
        <v>11</v>
      </c>
      <c r="J2409" s="120">
        <v>0</v>
      </c>
    </row>
    <row r="2410" spans="1:10" ht="15" customHeight="1">
      <c r="A2410" s="46" t="s">
        <v>7016</v>
      </c>
      <c r="B2410" s="46" t="s">
        <v>32231</v>
      </c>
      <c r="C2410" s="47">
        <v>159.79679999999999</v>
      </c>
      <c r="D2410" s="87" t="s">
        <v>5687</v>
      </c>
      <c r="E2410" s="87" t="s">
        <v>5681</v>
      </c>
      <c r="F2410" s="87">
        <v>17.588510100000001</v>
      </c>
      <c r="G2410" s="87"/>
      <c r="H2410" s="47"/>
      <c r="I2410" s="120">
        <v>16</v>
      </c>
      <c r="J2410" s="120">
        <v>0</v>
      </c>
    </row>
    <row r="2411" spans="1:10" ht="15" customHeight="1">
      <c r="A2411" s="46" t="s">
        <v>7014</v>
      </c>
      <c r="B2411" s="46" t="s">
        <v>32222</v>
      </c>
      <c r="C2411" s="47">
        <v>76.75</v>
      </c>
      <c r="D2411" s="87" t="s">
        <v>5689</v>
      </c>
      <c r="E2411" s="87" t="s">
        <v>5681</v>
      </c>
      <c r="F2411" s="87">
        <v>19.542788999999996</v>
      </c>
      <c r="G2411" s="87"/>
      <c r="H2411" s="47"/>
      <c r="I2411" s="120">
        <v>0</v>
      </c>
      <c r="J2411" s="120">
        <v>0</v>
      </c>
    </row>
    <row r="2412" spans="1:10" ht="15" customHeight="1">
      <c r="A2412" s="46" t="s">
        <v>7011</v>
      </c>
      <c r="B2412" s="46" t="s">
        <v>7012</v>
      </c>
      <c r="C2412" s="47">
        <v>20.2622</v>
      </c>
      <c r="D2412" s="87" t="s">
        <v>5691</v>
      </c>
      <c r="E2412" s="87" t="s">
        <v>5691</v>
      </c>
      <c r="F2412" s="87">
        <v>12.400920000000003</v>
      </c>
      <c r="G2412" s="87"/>
      <c r="H2412" s="47"/>
      <c r="I2412" s="120">
        <v>0</v>
      </c>
      <c r="J2412" s="120">
        <v>0</v>
      </c>
    </row>
    <row r="2413" spans="1:10" ht="15" customHeight="1">
      <c r="A2413" s="46" t="s">
        <v>7007</v>
      </c>
      <c r="B2413" s="46" t="s">
        <v>32218</v>
      </c>
      <c r="C2413" s="47">
        <v>16.3584</v>
      </c>
      <c r="D2413" s="87" t="s">
        <v>20792</v>
      </c>
      <c r="E2413" s="87" t="s">
        <v>20792</v>
      </c>
      <c r="F2413" s="87">
        <v>1.4272524000000002</v>
      </c>
      <c r="G2413" s="87"/>
      <c r="H2413" s="47"/>
      <c r="I2413" s="120">
        <v>0</v>
      </c>
      <c r="J2413" s="120">
        <v>0</v>
      </c>
    </row>
    <row r="2414" spans="1:10" ht="15" customHeight="1">
      <c r="A2414" s="46" t="s">
        <v>7004</v>
      </c>
      <c r="B2414" s="46" t="s">
        <v>7005</v>
      </c>
      <c r="C2414" s="47">
        <v>31.462199999999999</v>
      </c>
      <c r="D2414" s="87" t="s">
        <v>5693</v>
      </c>
      <c r="E2414" s="87" t="s">
        <v>5693</v>
      </c>
      <c r="F2414" s="87">
        <v>28.782620999999999</v>
      </c>
      <c r="G2414" s="87"/>
      <c r="H2414" s="47"/>
      <c r="I2414" s="120">
        <v>40</v>
      </c>
      <c r="J2414" s="120">
        <v>0</v>
      </c>
    </row>
    <row r="2415" spans="1:10" ht="15" customHeight="1">
      <c r="A2415" s="46" t="s">
        <v>7002</v>
      </c>
      <c r="B2415" s="46" t="s">
        <v>32214</v>
      </c>
      <c r="C2415" s="47">
        <v>257.94760000000002</v>
      </c>
      <c r="D2415" s="87" t="s">
        <v>5695</v>
      </c>
      <c r="E2415" s="87" t="s">
        <v>5693</v>
      </c>
      <c r="F2415" s="87">
        <v>25.584552000000002</v>
      </c>
      <c r="G2415" s="87"/>
      <c r="H2415" s="47"/>
      <c r="I2415" s="120">
        <v>0</v>
      </c>
      <c r="J2415" s="120">
        <v>0</v>
      </c>
    </row>
    <row r="2416" spans="1:10" ht="15" customHeight="1">
      <c r="A2416" s="46" t="s">
        <v>7000</v>
      </c>
      <c r="B2416" s="46" t="s">
        <v>32215</v>
      </c>
      <c r="C2416" s="47">
        <v>257.94760000000002</v>
      </c>
      <c r="D2416" s="87" t="s">
        <v>5697</v>
      </c>
      <c r="E2416" s="87" t="s">
        <v>5693</v>
      </c>
      <c r="F2416" s="87">
        <v>23.665710599999997</v>
      </c>
      <c r="G2416" s="87"/>
      <c r="H2416" s="47"/>
      <c r="I2416" s="120">
        <v>0</v>
      </c>
      <c r="J2416" s="120">
        <v>0</v>
      </c>
    </row>
    <row r="2417" spans="1:10" ht="15" customHeight="1">
      <c r="A2417" s="46" t="s">
        <v>6998</v>
      </c>
      <c r="B2417" s="46" t="s">
        <v>32227</v>
      </c>
      <c r="C2417" s="47">
        <v>138.4194</v>
      </c>
      <c r="D2417" s="87" t="s">
        <v>5700</v>
      </c>
      <c r="E2417" s="87" t="s">
        <v>5693</v>
      </c>
      <c r="F2417" s="87">
        <v>26.863779600000001</v>
      </c>
      <c r="G2417" s="87"/>
      <c r="H2417" s="47"/>
      <c r="I2417" s="120">
        <v>6</v>
      </c>
      <c r="J2417" s="120">
        <v>0</v>
      </c>
    </row>
    <row r="2418" spans="1:10" ht="15" customHeight="1">
      <c r="A2418" s="46" t="s">
        <v>6996</v>
      </c>
      <c r="B2418" s="46" t="s">
        <v>32228</v>
      </c>
      <c r="C2418" s="47">
        <v>138.4194</v>
      </c>
      <c r="D2418" s="87" t="s">
        <v>20757</v>
      </c>
      <c r="E2418" s="87" t="s">
        <v>20757</v>
      </c>
      <c r="F2418" s="87">
        <v>35.7657174</v>
      </c>
      <c r="G2418" s="87"/>
      <c r="H2418" s="47"/>
      <c r="I2418" s="120">
        <v>6</v>
      </c>
      <c r="J2418" s="120">
        <v>0</v>
      </c>
    </row>
    <row r="2419" spans="1:10" ht="15" customHeight="1">
      <c r="A2419" s="46" t="s">
        <v>6990</v>
      </c>
      <c r="B2419" s="46" t="s">
        <v>6991</v>
      </c>
      <c r="C2419" s="47">
        <v>31.566600000000001</v>
      </c>
      <c r="D2419" s="87" t="s">
        <v>5703</v>
      </c>
      <c r="E2419" s="87" t="s">
        <v>5703</v>
      </c>
      <c r="F2419" s="87">
        <v>19.883429999999997</v>
      </c>
      <c r="G2419" s="87"/>
      <c r="H2419" s="47"/>
      <c r="I2419" s="120">
        <v>0</v>
      </c>
      <c r="J2419" s="120">
        <v>0</v>
      </c>
    </row>
    <row r="2420" spans="1:10" ht="15" customHeight="1">
      <c r="A2420" s="46" t="s">
        <v>6987</v>
      </c>
      <c r="B2420" s="46" t="s">
        <v>6988</v>
      </c>
      <c r="C2420" s="47">
        <v>12.594200000000001</v>
      </c>
      <c r="D2420" s="87" t="s">
        <v>20754</v>
      </c>
      <c r="E2420" s="87" t="s">
        <v>20754</v>
      </c>
      <c r="F2420" s="87">
        <v>1.2007547999999999</v>
      </c>
      <c r="G2420" s="87"/>
      <c r="H2420" s="47"/>
      <c r="I2420" s="120">
        <v>19</v>
      </c>
      <c r="J2420" s="120">
        <v>0</v>
      </c>
    </row>
    <row r="2421" spans="1:10" ht="15" customHeight="1">
      <c r="A2421" s="46" t="s">
        <v>6984</v>
      </c>
      <c r="B2421" s="46" t="s">
        <v>6985</v>
      </c>
      <c r="C2421" s="47">
        <v>8.1327999999999996</v>
      </c>
      <c r="D2421" s="87" t="s">
        <v>5706</v>
      </c>
      <c r="E2421" s="87" t="s">
        <v>5706</v>
      </c>
      <c r="F2421" s="87">
        <v>0.94880000000000009</v>
      </c>
      <c r="G2421" s="87"/>
      <c r="H2421" s="47"/>
      <c r="I2421" s="120">
        <v>5</v>
      </c>
      <c r="J2421" s="120">
        <v>0</v>
      </c>
    </row>
    <row r="2422" spans="1:10" ht="15" customHeight="1">
      <c r="A2422" s="46" t="s">
        <v>6976</v>
      </c>
      <c r="B2422" s="46" t="s">
        <v>6977</v>
      </c>
      <c r="C2422" s="47">
        <v>20.494599999999998</v>
      </c>
      <c r="D2422" s="87" t="s">
        <v>5709</v>
      </c>
      <c r="E2422" s="87" t="s">
        <v>5709</v>
      </c>
      <c r="F2422" s="87">
        <v>1.4077999999999999</v>
      </c>
      <c r="G2422" s="87"/>
      <c r="H2422" s="47"/>
      <c r="I2422" s="120">
        <v>0</v>
      </c>
      <c r="J2422" s="120">
        <v>0</v>
      </c>
    </row>
    <row r="2423" spans="1:10" ht="15" customHeight="1">
      <c r="A2423" s="46" t="s">
        <v>6943</v>
      </c>
      <c r="B2423" s="46" t="s">
        <v>6944</v>
      </c>
      <c r="C2423" s="47">
        <v>3.9965999999999999</v>
      </c>
      <c r="D2423" s="87" t="s">
        <v>20735</v>
      </c>
      <c r="E2423" s="87" t="s">
        <v>20735</v>
      </c>
      <c r="F2423" s="87">
        <v>11.970503999999998</v>
      </c>
      <c r="G2423" s="87"/>
      <c r="H2423" s="47"/>
      <c r="I2423" s="120">
        <v>85</v>
      </c>
      <c r="J2423" s="120">
        <v>0</v>
      </c>
    </row>
    <row r="2424" spans="1:10" ht="15" customHeight="1">
      <c r="A2424" s="46" t="s">
        <v>6941</v>
      </c>
      <c r="B2424" s="46" t="s">
        <v>6942</v>
      </c>
      <c r="C2424" s="47">
        <v>279.23219999999998</v>
      </c>
      <c r="D2424" s="87" t="s">
        <v>5712</v>
      </c>
      <c r="E2424" s="87" t="s">
        <v>5712</v>
      </c>
      <c r="F2424" s="87">
        <v>2.2953999999999994</v>
      </c>
      <c r="G2424" s="87"/>
      <c r="H2424" s="47"/>
      <c r="I2424" s="120">
        <v>0</v>
      </c>
      <c r="J2424" s="120">
        <v>0</v>
      </c>
    </row>
    <row r="2425" spans="1:10" ht="15" customHeight="1">
      <c r="A2425" s="46" t="s">
        <v>6938</v>
      </c>
      <c r="B2425" s="46" t="s">
        <v>6939</v>
      </c>
      <c r="C2425" s="47">
        <v>123.73399999999999</v>
      </c>
      <c r="D2425" s="87" t="s">
        <v>5715</v>
      </c>
      <c r="E2425" s="87" t="s">
        <v>5715</v>
      </c>
      <c r="F2425" s="87">
        <v>3.5193999999999992</v>
      </c>
      <c r="G2425" s="87"/>
      <c r="H2425" s="47"/>
      <c r="I2425" s="120">
        <v>0</v>
      </c>
      <c r="J2425" s="120">
        <v>0</v>
      </c>
    </row>
    <row r="2426" spans="1:10" ht="15" customHeight="1">
      <c r="A2426" s="46" t="s">
        <v>6936</v>
      </c>
      <c r="B2426" s="46" t="s">
        <v>6937</v>
      </c>
      <c r="C2426" s="47">
        <v>9.1042000000000005</v>
      </c>
      <c r="D2426" s="87" t="s">
        <v>20704</v>
      </c>
      <c r="E2426" s="87" t="s">
        <v>20704</v>
      </c>
      <c r="F2426" s="87">
        <v>18.372236399999998</v>
      </c>
      <c r="G2426" s="87"/>
      <c r="H2426" s="47"/>
      <c r="I2426" s="120">
        <v>0</v>
      </c>
      <c r="J2426" s="120">
        <v>0</v>
      </c>
    </row>
    <row r="2427" spans="1:10" ht="15" customHeight="1">
      <c r="A2427" s="46" t="s">
        <v>6934</v>
      </c>
      <c r="B2427" s="46" t="s">
        <v>6935</v>
      </c>
      <c r="C2427" s="47">
        <v>13.849</v>
      </c>
      <c r="D2427" s="87" t="s">
        <v>20702</v>
      </c>
      <c r="E2427" s="87" t="s">
        <v>20702</v>
      </c>
      <c r="F2427" s="87">
        <v>28.144179000000001</v>
      </c>
      <c r="G2427" s="87"/>
      <c r="H2427" s="47"/>
      <c r="I2427" s="120">
        <v>121</v>
      </c>
      <c r="J2427" s="120">
        <v>0</v>
      </c>
    </row>
    <row r="2428" spans="1:10" ht="15" customHeight="1">
      <c r="A2428" s="46" t="s">
        <v>6932</v>
      </c>
      <c r="B2428" s="46" t="s">
        <v>32233</v>
      </c>
      <c r="C2428" s="47">
        <v>35.760800000000003</v>
      </c>
      <c r="D2428" s="87" t="s">
        <v>20700</v>
      </c>
      <c r="E2428" s="87" t="s">
        <v>20700</v>
      </c>
      <c r="F2428" s="87">
        <v>1.4409360000000002</v>
      </c>
      <c r="G2428" s="87"/>
      <c r="H2428" s="47"/>
      <c r="I2428" s="120">
        <v>23</v>
      </c>
      <c r="J2428" s="120">
        <v>0</v>
      </c>
    </row>
    <row r="2429" spans="1:10" ht="15" customHeight="1">
      <c r="A2429" s="46" t="s">
        <v>6144</v>
      </c>
      <c r="B2429" s="46" t="s">
        <v>35101</v>
      </c>
      <c r="C2429" s="47">
        <v>11.432399999999999</v>
      </c>
      <c r="D2429" s="87" t="s">
        <v>20698</v>
      </c>
      <c r="E2429" s="87" t="s">
        <v>20698</v>
      </c>
      <c r="F2429" s="87">
        <v>4.3648416000000001</v>
      </c>
      <c r="G2429" s="87"/>
      <c r="H2429" s="47"/>
      <c r="I2429" s="120">
        <v>1</v>
      </c>
      <c r="J2429" s="120">
        <v>0</v>
      </c>
    </row>
    <row r="2430" spans="1:10" ht="15" customHeight="1">
      <c r="A2430" s="46" t="s">
        <v>6142</v>
      </c>
      <c r="B2430" s="46" t="s">
        <v>35103</v>
      </c>
      <c r="C2430" s="47">
        <v>8.9228000000000005</v>
      </c>
      <c r="D2430" s="87" t="s">
        <v>5716</v>
      </c>
      <c r="E2430" s="87" t="s">
        <v>5716</v>
      </c>
      <c r="F2430" s="87">
        <v>20.137571999999999</v>
      </c>
      <c r="G2430" s="87"/>
      <c r="H2430" s="47"/>
      <c r="I2430" s="120">
        <v>2</v>
      </c>
      <c r="J2430" s="120">
        <v>0</v>
      </c>
    </row>
    <row r="2431" spans="1:10" ht="15" customHeight="1">
      <c r="A2431" s="46" t="s">
        <v>35063</v>
      </c>
      <c r="B2431" s="46" t="s">
        <v>35064</v>
      </c>
      <c r="C2431" s="47">
        <v>15.0572</v>
      </c>
      <c r="D2431" s="87" t="s">
        <v>5717</v>
      </c>
      <c r="E2431" s="87" t="s">
        <v>5716</v>
      </c>
      <c r="F2431" s="87">
        <v>17.900064</v>
      </c>
      <c r="G2431" s="87"/>
      <c r="H2431" s="47"/>
      <c r="I2431" s="120">
        <v>7</v>
      </c>
      <c r="J2431" s="120">
        <v>0</v>
      </c>
    </row>
    <row r="2432" spans="1:10" ht="15" customHeight="1">
      <c r="A2432" s="46" t="s">
        <v>6140</v>
      </c>
      <c r="B2432" s="46" t="s">
        <v>35104</v>
      </c>
      <c r="C2432" s="47">
        <v>25.848199999999999</v>
      </c>
      <c r="D2432" s="87" t="s">
        <v>5720</v>
      </c>
      <c r="E2432" s="87" t="s">
        <v>5716</v>
      </c>
      <c r="F2432" s="87">
        <v>16.5575592</v>
      </c>
      <c r="G2432" s="87"/>
      <c r="H2432" s="47"/>
      <c r="I2432" s="120">
        <v>10</v>
      </c>
      <c r="J2432" s="120">
        <v>0</v>
      </c>
    </row>
    <row r="2433" spans="1:10" ht="15" customHeight="1">
      <c r="A2433" s="46" t="s">
        <v>6138</v>
      </c>
      <c r="B2433" s="46" t="s">
        <v>35102</v>
      </c>
      <c r="C2433" s="47">
        <v>56.185600000000001</v>
      </c>
      <c r="D2433" s="87" t="s">
        <v>5723</v>
      </c>
      <c r="E2433" s="87" t="s">
        <v>5716</v>
      </c>
      <c r="F2433" s="87">
        <v>18.795067200000002</v>
      </c>
      <c r="G2433" s="87"/>
      <c r="H2433" s="47"/>
      <c r="I2433" s="120">
        <v>7</v>
      </c>
      <c r="J2433" s="120">
        <v>0</v>
      </c>
    </row>
    <row r="2434" spans="1:10" ht="15" customHeight="1">
      <c r="A2434" s="46" t="s">
        <v>34982</v>
      </c>
      <c r="B2434" s="46" t="s">
        <v>34983</v>
      </c>
      <c r="C2434" s="47">
        <v>56.185600000000001</v>
      </c>
      <c r="D2434" s="87" t="s">
        <v>20693</v>
      </c>
      <c r="E2434" s="87" t="s">
        <v>20693</v>
      </c>
      <c r="F2434" s="87">
        <v>9.8407385999999999</v>
      </c>
      <c r="G2434" s="87"/>
      <c r="H2434" s="47"/>
      <c r="I2434" s="120">
        <v>4</v>
      </c>
      <c r="J2434" s="120">
        <v>0</v>
      </c>
    </row>
    <row r="2435" spans="1:10" ht="15" customHeight="1">
      <c r="A2435" s="46" t="s">
        <v>35057</v>
      </c>
      <c r="B2435" s="46" t="s">
        <v>35058</v>
      </c>
      <c r="C2435" s="47">
        <v>21.470400000000001</v>
      </c>
      <c r="D2435" s="87" t="s">
        <v>5726</v>
      </c>
      <c r="E2435" s="87" t="s">
        <v>5726</v>
      </c>
      <c r="F2435" s="87">
        <v>23.089531499999996</v>
      </c>
      <c r="G2435" s="87"/>
      <c r="H2435" s="47"/>
      <c r="I2435" s="120">
        <v>9</v>
      </c>
      <c r="J2435" s="120">
        <v>0</v>
      </c>
    </row>
    <row r="2436" spans="1:10" ht="15" customHeight="1">
      <c r="A2436" s="46" t="s">
        <v>35065</v>
      </c>
      <c r="B2436" s="46" t="s">
        <v>35099</v>
      </c>
      <c r="C2436" s="47">
        <v>26.098400000000002</v>
      </c>
      <c r="D2436" s="87" t="s">
        <v>5728</v>
      </c>
      <c r="E2436" s="87" t="s">
        <v>5728</v>
      </c>
      <c r="F2436" s="87">
        <v>21.874292999999994</v>
      </c>
      <c r="G2436" s="87"/>
      <c r="H2436" s="47"/>
      <c r="I2436" s="120">
        <v>11</v>
      </c>
      <c r="J2436" s="120">
        <v>0</v>
      </c>
    </row>
    <row r="2437" spans="1:10" ht="15" customHeight="1">
      <c r="A2437" s="46" t="s">
        <v>6136</v>
      </c>
      <c r="B2437" s="46" t="s">
        <v>35100</v>
      </c>
      <c r="C2437" s="47">
        <v>21.798999999999999</v>
      </c>
      <c r="D2437" s="87" t="s">
        <v>5730</v>
      </c>
      <c r="E2437" s="87" t="s">
        <v>5730</v>
      </c>
      <c r="F2437" s="87">
        <v>20.780578349999999</v>
      </c>
      <c r="G2437" s="87"/>
      <c r="H2437" s="47"/>
      <c r="I2437" s="120">
        <v>1</v>
      </c>
      <c r="J2437" s="120">
        <v>0</v>
      </c>
    </row>
    <row r="2438" spans="1:10" ht="15" customHeight="1">
      <c r="A2438" s="46" t="s">
        <v>34984</v>
      </c>
      <c r="B2438" s="46" t="s">
        <v>35098</v>
      </c>
      <c r="C2438" s="47">
        <v>21.798999999999999</v>
      </c>
      <c r="D2438" s="87" t="s">
        <v>5733</v>
      </c>
      <c r="E2438" s="87" t="s">
        <v>5733</v>
      </c>
      <c r="F2438" s="87">
        <v>19.6868637</v>
      </c>
      <c r="G2438" s="87"/>
      <c r="H2438" s="47"/>
      <c r="I2438" s="120">
        <v>4</v>
      </c>
      <c r="J2438" s="120">
        <v>0</v>
      </c>
    </row>
    <row r="2439" spans="1:10" ht="15" customHeight="1">
      <c r="A2439" s="46" t="s">
        <v>6199</v>
      </c>
      <c r="B2439" s="46" t="s">
        <v>6200</v>
      </c>
      <c r="C2439" s="47">
        <v>4.5077999999999996</v>
      </c>
      <c r="D2439" s="87" t="s">
        <v>5736</v>
      </c>
      <c r="E2439" s="87" t="s">
        <v>5736</v>
      </c>
      <c r="F2439" s="87">
        <v>50.016345749999985</v>
      </c>
      <c r="G2439" s="87"/>
      <c r="H2439" s="47"/>
      <c r="I2439" s="120">
        <v>0</v>
      </c>
      <c r="J2439" s="120">
        <v>0</v>
      </c>
    </row>
    <row r="2440" spans="1:10" ht="15" customHeight="1">
      <c r="A2440" s="46" t="s">
        <v>6196</v>
      </c>
      <c r="B2440" s="46" t="s">
        <v>6197</v>
      </c>
      <c r="C2440" s="47">
        <v>9.4108000000000001</v>
      </c>
      <c r="D2440" s="87" t="s">
        <v>5739</v>
      </c>
      <c r="E2440" s="87" t="s">
        <v>5739</v>
      </c>
      <c r="F2440" s="87">
        <v>47.383906499999988</v>
      </c>
      <c r="G2440" s="87"/>
      <c r="H2440" s="47"/>
      <c r="I2440" s="120">
        <v>0</v>
      </c>
      <c r="J2440" s="120">
        <v>0</v>
      </c>
    </row>
    <row r="2441" spans="1:10" ht="15" customHeight="1">
      <c r="A2441" s="46" t="s">
        <v>6193</v>
      </c>
      <c r="B2441" s="46" t="s">
        <v>6194</v>
      </c>
      <c r="C2441" s="47">
        <v>90.380399999999995</v>
      </c>
      <c r="D2441" s="87" t="s">
        <v>5742</v>
      </c>
      <c r="E2441" s="87" t="s">
        <v>5742</v>
      </c>
      <c r="F2441" s="87">
        <v>45.014711174999988</v>
      </c>
      <c r="G2441" s="87"/>
      <c r="H2441" s="47"/>
      <c r="I2441" s="120">
        <v>2</v>
      </c>
      <c r="J2441" s="120">
        <v>0</v>
      </c>
    </row>
    <row r="2442" spans="1:10" ht="15" customHeight="1">
      <c r="A2442" s="46" t="s">
        <v>6191</v>
      </c>
      <c r="B2442" s="46" t="s">
        <v>6192</v>
      </c>
      <c r="C2442" s="47">
        <v>46.472799999999999</v>
      </c>
      <c r="D2442" s="87" t="s">
        <v>5745</v>
      </c>
      <c r="E2442" s="87" t="s">
        <v>5745</v>
      </c>
      <c r="F2442" s="87">
        <v>42.645515849999995</v>
      </c>
      <c r="G2442" s="87"/>
      <c r="H2442" s="47"/>
      <c r="I2442" s="120">
        <v>0</v>
      </c>
      <c r="J2442" s="120">
        <v>0</v>
      </c>
    </row>
    <row r="2443" spans="1:10" ht="15" customHeight="1">
      <c r="A2443" s="46" t="s">
        <v>6189</v>
      </c>
      <c r="B2443" s="46" t="s">
        <v>6190</v>
      </c>
      <c r="C2443" s="47">
        <v>11.7112</v>
      </c>
      <c r="D2443" s="87" t="s">
        <v>20552</v>
      </c>
      <c r="E2443" s="87" t="s">
        <v>20552</v>
      </c>
      <c r="F2443" s="87">
        <v>21.558348000000002</v>
      </c>
      <c r="G2443" s="87"/>
      <c r="H2443" s="47"/>
      <c r="I2443" s="120">
        <v>0</v>
      </c>
      <c r="J2443" s="120">
        <v>0</v>
      </c>
    </row>
    <row r="2444" spans="1:10" ht="15" customHeight="1">
      <c r="A2444" s="46" t="s">
        <v>6186</v>
      </c>
      <c r="B2444" s="46" t="s">
        <v>6187</v>
      </c>
      <c r="C2444" s="47">
        <v>90.761399999999995</v>
      </c>
      <c r="D2444" s="87" t="s">
        <v>20286</v>
      </c>
      <c r="E2444" s="87" t="s">
        <v>20286</v>
      </c>
      <c r="F2444" s="87">
        <v>44.68968000000001</v>
      </c>
      <c r="G2444" s="87"/>
      <c r="H2444" s="47"/>
      <c r="I2444" s="120">
        <v>3</v>
      </c>
      <c r="J2444" s="120">
        <v>0</v>
      </c>
    </row>
    <row r="2445" spans="1:10" ht="15" customHeight="1">
      <c r="A2445" s="46" t="s">
        <v>6183</v>
      </c>
      <c r="B2445" s="46" t="s">
        <v>6184</v>
      </c>
      <c r="C2445" s="47">
        <v>48.942799999999998</v>
      </c>
      <c r="D2445" s="87" t="s">
        <v>20550</v>
      </c>
      <c r="E2445" s="87" t="s">
        <v>20550</v>
      </c>
      <c r="F2445" s="87">
        <v>7.6980077999999992</v>
      </c>
      <c r="G2445" s="87"/>
      <c r="H2445" s="47"/>
      <c r="I2445" s="120">
        <v>0</v>
      </c>
      <c r="J2445" s="120">
        <v>0</v>
      </c>
    </row>
    <row r="2446" spans="1:10" ht="15" customHeight="1">
      <c r="A2446" s="46" t="s">
        <v>6180</v>
      </c>
      <c r="B2446" s="46" t="s">
        <v>6181</v>
      </c>
      <c r="C2446" s="47">
        <v>38.631999999999998</v>
      </c>
      <c r="D2446" s="87" t="s">
        <v>20548</v>
      </c>
      <c r="E2446" s="87" t="s">
        <v>20548</v>
      </c>
      <c r="F2446" s="87">
        <v>21.843359999999997</v>
      </c>
      <c r="G2446" s="87"/>
      <c r="H2446" s="47"/>
      <c r="I2446" s="120">
        <v>1</v>
      </c>
      <c r="J2446" s="120">
        <v>0</v>
      </c>
    </row>
    <row r="2447" spans="1:10" ht="15" customHeight="1">
      <c r="A2447" s="46" t="s">
        <v>6177</v>
      </c>
      <c r="B2447" s="46" t="s">
        <v>6178</v>
      </c>
      <c r="C2447" s="47">
        <v>24.398199999999999</v>
      </c>
      <c r="D2447" s="87" t="s">
        <v>20457</v>
      </c>
      <c r="E2447" s="87" t="s">
        <v>20457</v>
      </c>
      <c r="F2447" s="87">
        <v>18.416160000000001</v>
      </c>
      <c r="G2447" s="87"/>
      <c r="H2447" s="47"/>
      <c r="I2447" s="120">
        <v>1</v>
      </c>
      <c r="J2447" s="120">
        <v>0</v>
      </c>
    </row>
    <row r="2448" spans="1:10" ht="15" customHeight="1">
      <c r="A2448" s="46" t="s">
        <v>6175</v>
      </c>
      <c r="B2448" s="46" t="s">
        <v>35671</v>
      </c>
      <c r="C2448" s="47">
        <v>57.1616</v>
      </c>
      <c r="D2448" s="87" t="s">
        <v>20546</v>
      </c>
      <c r="E2448" s="87" t="s">
        <v>20546</v>
      </c>
      <c r="F2448" s="87">
        <v>9.309132</v>
      </c>
      <c r="G2448" s="87"/>
      <c r="H2448" s="47"/>
      <c r="I2448" s="120">
        <v>9</v>
      </c>
      <c r="J2448" s="120">
        <v>0</v>
      </c>
    </row>
    <row r="2449" spans="1:10" ht="15" customHeight="1">
      <c r="A2449" s="46" t="s">
        <v>6172</v>
      </c>
      <c r="B2449" s="46" t="s">
        <v>6173</v>
      </c>
      <c r="C2449" s="47">
        <v>9.4108000000000001</v>
      </c>
      <c r="D2449" s="87" t="s">
        <v>20679</v>
      </c>
      <c r="E2449" s="87" t="s">
        <v>20679</v>
      </c>
      <c r="F2449" s="87">
        <v>1.3678560000000002</v>
      </c>
      <c r="G2449" s="87"/>
      <c r="H2449" s="47"/>
      <c r="I2449" s="120">
        <v>2</v>
      </c>
      <c r="J2449" s="120">
        <v>0</v>
      </c>
    </row>
    <row r="2450" spans="1:10" ht="15" customHeight="1">
      <c r="A2450" s="46" t="s">
        <v>6169</v>
      </c>
      <c r="B2450" s="46" t="s">
        <v>6170</v>
      </c>
      <c r="C2450" s="47">
        <v>8.4347999999999992</v>
      </c>
      <c r="D2450" s="87" t="s">
        <v>20543</v>
      </c>
      <c r="E2450" s="87" t="s">
        <v>20543</v>
      </c>
      <c r="F2450" s="87">
        <v>9.0447839999999999</v>
      </c>
      <c r="G2450" s="87"/>
      <c r="H2450" s="47"/>
      <c r="I2450" s="120">
        <v>22</v>
      </c>
      <c r="J2450" s="120">
        <v>0</v>
      </c>
    </row>
    <row r="2451" spans="1:10" ht="15" customHeight="1">
      <c r="A2451" s="46" t="s">
        <v>6166</v>
      </c>
      <c r="B2451" s="46" t="s">
        <v>6167</v>
      </c>
      <c r="C2451" s="47">
        <v>40.663800000000002</v>
      </c>
      <c r="D2451" s="87" t="s">
        <v>20532</v>
      </c>
      <c r="E2451" s="87" t="s">
        <v>20532</v>
      </c>
      <c r="F2451" s="87">
        <v>0.35758800000000002</v>
      </c>
      <c r="G2451" s="87"/>
      <c r="H2451" s="47"/>
      <c r="I2451" s="120">
        <v>26</v>
      </c>
      <c r="J2451" s="120">
        <v>0</v>
      </c>
    </row>
    <row r="2452" spans="1:10" ht="15" customHeight="1">
      <c r="A2452" s="46" t="s">
        <v>6164</v>
      </c>
      <c r="B2452" s="46" t="s">
        <v>6165</v>
      </c>
      <c r="C2452" s="47">
        <v>25.722799999999999</v>
      </c>
      <c r="D2452" s="87" t="s">
        <v>20529</v>
      </c>
      <c r="E2452" s="87" t="s">
        <v>20529</v>
      </c>
      <c r="F2452" s="87">
        <v>0.68493599999999999</v>
      </c>
      <c r="G2452" s="87"/>
      <c r="H2452" s="47"/>
      <c r="I2452" s="120">
        <v>51</v>
      </c>
      <c r="J2452" s="120">
        <v>0</v>
      </c>
    </row>
    <row r="2453" spans="1:10" ht="15" customHeight="1">
      <c r="A2453" s="46" t="s">
        <v>6161</v>
      </c>
      <c r="B2453" s="46" t="s">
        <v>6162</v>
      </c>
      <c r="C2453" s="47">
        <v>50.109200000000001</v>
      </c>
      <c r="D2453" s="87" t="s">
        <v>20525</v>
      </c>
      <c r="E2453" s="87" t="s">
        <v>20525</v>
      </c>
      <c r="F2453" s="87">
        <v>6.0968879999999999</v>
      </c>
      <c r="G2453" s="87"/>
      <c r="H2453" s="47"/>
      <c r="I2453" s="120">
        <v>31</v>
      </c>
      <c r="J2453" s="120">
        <v>0</v>
      </c>
    </row>
    <row r="2454" spans="1:10" ht="15" customHeight="1">
      <c r="A2454" s="46" t="s">
        <v>6158</v>
      </c>
      <c r="B2454" s="46" t="s">
        <v>6159</v>
      </c>
      <c r="C2454" s="47">
        <v>64.568200000000004</v>
      </c>
      <c r="D2454" s="87" t="s">
        <v>20519</v>
      </c>
      <c r="E2454" s="87" t="s">
        <v>20519</v>
      </c>
      <c r="F2454" s="87">
        <v>1.9045907999999998</v>
      </c>
      <c r="G2454" s="87"/>
      <c r="H2454" s="47"/>
      <c r="I2454" s="120">
        <v>19</v>
      </c>
      <c r="J2454" s="120">
        <v>0</v>
      </c>
    </row>
    <row r="2455" spans="1:10" ht="15" customHeight="1">
      <c r="A2455" s="46" t="s">
        <v>6155</v>
      </c>
      <c r="B2455" s="46" t="s">
        <v>6156</v>
      </c>
      <c r="C2455" s="47">
        <v>9.6430000000000007</v>
      </c>
      <c r="D2455" s="87" t="s">
        <v>20518</v>
      </c>
      <c r="E2455" s="87" t="s">
        <v>20518</v>
      </c>
      <c r="F2455" s="87">
        <v>1.35324</v>
      </c>
      <c r="G2455" s="87"/>
      <c r="H2455" s="47"/>
      <c r="I2455" s="120">
        <v>7</v>
      </c>
      <c r="J2455" s="120">
        <v>0</v>
      </c>
    </row>
    <row r="2456" spans="1:10" ht="15" customHeight="1">
      <c r="A2456" s="46" t="s">
        <v>6152</v>
      </c>
      <c r="B2456" s="46" t="s">
        <v>6153</v>
      </c>
      <c r="C2456" s="47">
        <v>8.1327999999999996</v>
      </c>
      <c r="D2456" s="87" t="s">
        <v>20514</v>
      </c>
      <c r="E2456" s="87" t="s">
        <v>20514</v>
      </c>
      <c r="F2456" s="87">
        <v>6.6764880000000009</v>
      </c>
      <c r="G2456" s="87"/>
      <c r="H2456" s="47"/>
      <c r="I2456" s="120">
        <v>32</v>
      </c>
      <c r="J2456" s="120">
        <v>0</v>
      </c>
    </row>
    <row r="2457" spans="1:10" ht="15" customHeight="1">
      <c r="A2457" s="46" t="s">
        <v>6149</v>
      </c>
      <c r="B2457" s="46" t="s">
        <v>6150</v>
      </c>
      <c r="C2457" s="47">
        <v>8.5975999999999999</v>
      </c>
      <c r="D2457" s="87" t="s">
        <v>20512</v>
      </c>
      <c r="E2457" s="87" t="s">
        <v>20512</v>
      </c>
      <c r="F2457" s="87">
        <v>1.662696</v>
      </c>
      <c r="G2457" s="87"/>
      <c r="H2457" s="47"/>
      <c r="I2457" s="120">
        <v>27</v>
      </c>
      <c r="J2457" s="120">
        <v>0</v>
      </c>
    </row>
    <row r="2458" spans="1:10" ht="15" customHeight="1">
      <c r="A2458" s="46" t="s">
        <v>6146</v>
      </c>
      <c r="B2458" s="46" t="s">
        <v>6147</v>
      </c>
      <c r="C2458" s="47">
        <v>8.8298000000000005</v>
      </c>
      <c r="D2458" s="87" t="s">
        <v>5748</v>
      </c>
      <c r="E2458" s="87" t="s">
        <v>5748</v>
      </c>
      <c r="F2458" s="87">
        <v>8.2796489999999991</v>
      </c>
      <c r="G2458" s="87"/>
      <c r="H2458" s="47"/>
      <c r="I2458" s="120">
        <v>2</v>
      </c>
      <c r="J2458" s="120">
        <v>0</v>
      </c>
    </row>
    <row r="2459" spans="1:10" ht="15" customHeight="1">
      <c r="A2459" s="46" t="s">
        <v>6310</v>
      </c>
      <c r="B2459" s="46" t="s">
        <v>6311</v>
      </c>
      <c r="C2459" s="47">
        <v>4.6007999999999996</v>
      </c>
      <c r="D2459" s="87" t="s">
        <v>5751</v>
      </c>
      <c r="E2459" s="87" t="s">
        <v>5748</v>
      </c>
      <c r="F2459" s="87">
        <v>7.4516840999999996</v>
      </c>
      <c r="G2459" s="87"/>
      <c r="H2459" s="47"/>
      <c r="I2459" s="120">
        <v>5</v>
      </c>
      <c r="J2459" s="120">
        <v>0</v>
      </c>
    </row>
    <row r="2460" spans="1:10" ht="15" customHeight="1">
      <c r="A2460" s="46" t="s">
        <v>6305</v>
      </c>
      <c r="B2460" s="46" t="s">
        <v>6306</v>
      </c>
      <c r="C2460" s="47">
        <v>10.5494</v>
      </c>
      <c r="D2460" s="87" t="s">
        <v>5754</v>
      </c>
      <c r="E2460" s="87" t="s">
        <v>5748</v>
      </c>
      <c r="F2460" s="87">
        <v>7.0594902000000008</v>
      </c>
      <c r="G2460" s="87"/>
      <c r="H2460" s="47"/>
      <c r="I2460" s="120">
        <v>1</v>
      </c>
      <c r="J2460" s="120">
        <v>0</v>
      </c>
    </row>
    <row r="2461" spans="1:10" ht="15" customHeight="1">
      <c r="A2461" s="46" t="s">
        <v>6302</v>
      </c>
      <c r="B2461" s="46" t="s">
        <v>6303</v>
      </c>
      <c r="C2461" s="47">
        <v>3.7410000000000001</v>
      </c>
      <c r="D2461" s="87" t="s">
        <v>5757</v>
      </c>
      <c r="E2461" s="87" t="s">
        <v>5748</v>
      </c>
      <c r="F2461" s="87">
        <v>7.8438779999999984</v>
      </c>
      <c r="G2461" s="87"/>
      <c r="H2461" s="47"/>
      <c r="I2461" s="120">
        <v>34</v>
      </c>
      <c r="J2461" s="120">
        <v>0</v>
      </c>
    </row>
    <row r="2462" spans="1:10" ht="15" customHeight="1">
      <c r="A2462" s="46" t="s">
        <v>6299</v>
      </c>
      <c r="B2462" s="46" t="s">
        <v>6300</v>
      </c>
      <c r="C2462" s="47">
        <v>3.7410000000000001</v>
      </c>
      <c r="D2462" s="87" t="s">
        <v>5760</v>
      </c>
      <c r="E2462" s="87" t="s">
        <v>5760</v>
      </c>
      <c r="F2462" s="87">
        <v>33.817045499999999</v>
      </c>
      <c r="G2462" s="87"/>
      <c r="H2462" s="47"/>
      <c r="I2462" s="120">
        <v>23</v>
      </c>
      <c r="J2462" s="120">
        <v>0</v>
      </c>
    </row>
    <row r="2463" spans="1:10" ht="15" customHeight="1">
      <c r="A2463" s="46" t="s">
        <v>6296</v>
      </c>
      <c r="B2463" s="46" t="s">
        <v>6297</v>
      </c>
      <c r="C2463" s="47">
        <v>2.7652000000000001</v>
      </c>
      <c r="D2463" s="87" t="s">
        <v>5763</v>
      </c>
      <c r="E2463" s="87" t="s">
        <v>5760</v>
      </c>
      <c r="F2463" s="87">
        <v>30.435340950000004</v>
      </c>
      <c r="G2463" s="87"/>
      <c r="H2463" s="47"/>
      <c r="I2463" s="120">
        <v>36</v>
      </c>
      <c r="J2463" s="120">
        <v>0</v>
      </c>
    </row>
    <row r="2464" spans="1:10" ht="15" customHeight="1">
      <c r="A2464" s="46" t="s">
        <v>6293</v>
      </c>
      <c r="B2464" s="46" t="s">
        <v>6294</v>
      </c>
      <c r="C2464" s="47">
        <v>2.7652000000000001</v>
      </c>
      <c r="D2464" s="87" t="s">
        <v>5766</v>
      </c>
      <c r="E2464" s="87" t="s">
        <v>5760</v>
      </c>
      <c r="F2464" s="87">
        <v>28.833480900000005</v>
      </c>
      <c r="G2464" s="87"/>
      <c r="H2464" s="47"/>
      <c r="I2464" s="120">
        <v>27</v>
      </c>
      <c r="J2464" s="120">
        <v>0</v>
      </c>
    </row>
    <row r="2465" spans="1:10" ht="15" customHeight="1">
      <c r="A2465" s="46" t="s">
        <v>6290</v>
      </c>
      <c r="B2465" s="46" t="s">
        <v>6291</v>
      </c>
      <c r="C2465" s="47">
        <v>1.9612000000000001</v>
      </c>
      <c r="D2465" s="87" t="s">
        <v>5769</v>
      </c>
      <c r="E2465" s="87" t="s">
        <v>5760</v>
      </c>
      <c r="F2465" s="87">
        <v>32.037200999999996</v>
      </c>
      <c r="G2465" s="87"/>
      <c r="H2465" s="47"/>
      <c r="I2465" s="120">
        <v>46</v>
      </c>
      <c r="J2465" s="120">
        <v>0</v>
      </c>
    </row>
    <row r="2466" spans="1:10" ht="15" customHeight="1">
      <c r="A2466" s="46" t="s">
        <v>6287</v>
      </c>
      <c r="B2466" s="46" t="s">
        <v>6288</v>
      </c>
      <c r="C2466" s="47">
        <v>1.9612000000000001</v>
      </c>
      <c r="D2466" s="87" t="s">
        <v>20510</v>
      </c>
      <c r="E2466" s="87" t="s">
        <v>20510</v>
      </c>
      <c r="F2466" s="87">
        <v>19.661795999999999</v>
      </c>
      <c r="G2466" s="87"/>
      <c r="H2466" s="47"/>
      <c r="I2466" s="120">
        <v>25</v>
      </c>
      <c r="J2466" s="120">
        <v>0</v>
      </c>
    </row>
    <row r="2467" spans="1:10" ht="15" customHeight="1">
      <c r="A2467" s="46" t="s">
        <v>6284</v>
      </c>
      <c r="B2467" s="46" t="s">
        <v>6285</v>
      </c>
      <c r="C2467" s="47">
        <v>2.5246</v>
      </c>
      <c r="D2467" s="87" t="s">
        <v>5772</v>
      </c>
      <c r="E2467" s="87" t="s">
        <v>5772</v>
      </c>
      <c r="F2467" s="87">
        <v>2.1617820000000001</v>
      </c>
      <c r="G2467" s="87"/>
      <c r="H2467" s="47"/>
      <c r="I2467" s="120">
        <v>17</v>
      </c>
      <c r="J2467" s="120">
        <v>0</v>
      </c>
    </row>
    <row r="2468" spans="1:10" ht="15" customHeight="1">
      <c r="A2468" s="46" t="s">
        <v>6282</v>
      </c>
      <c r="B2468" s="46" t="s">
        <v>6283</v>
      </c>
      <c r="C2468" s="47">
        <v>2.5246</v>
      </c>
      <c r="D2468" s="87" t="s">
        <v>5775</v>
      </c>
      <c r="E2468" s="87" t="s">
        <v>5772</v>
      </c>
      <c r="F2468" s="87">
        <v>2.0480039999999997</v>
      </c>
      <c r="G2468" s="87"/>
      <c r="H2468" s="47"/>
      <c r="I2468" s="120">
        <v>33</v>
      </c>
      <c r="J2468" s="120">
        <v>0</v>
      </c>
    </row>
    <row r="2469" spans="1:10" ht="15" customHeight="1">
      <c r="A2469" s="46" t="s">
        <v>6280</v>
      </c>
      <c r="B2469" s="46" t="s">
        <v>6281</v>
      </c>
      <c r="C2469" s="47">
        <v>2.9045999999999998</v>
      </c>
      <c r="D2469" s="87" t="s">
        <v>5778</v>
      </c>
      <c r="E2469" s="87" t="s">
        <v>5772</v>
      </c>
      <c r="F2469" s="87">
        <v>1.9456037999999998</v>
      </c>
      <c r="G2469" s="87"/>
      <c r="H2469" s="47"/>
      <c r="I2469" s="120">
        <v>24</v>
      </c>
      <c r="J2469" s="120">
        <v>0</v>
      </c>
    </row>
    <row r="2470" spans="1:10" ht="15" customHeight="1">
      <c r="A2470" s="46" t="s">
        <v>6278</v>
      </c>
      <c r="B2470" s="46" t="s">
        <v>6279</v>
      </c>
      <c r="C2470" s="47">
        <v>2.9045999999999998</v>
      </c>
      <c r="D2470" s="87" t="s">
        <v>5781</v>
      </c>
      <c r="E2470" s="87" t="s">
        <v>5772</v>
      </c>
      <c r="F2470" s="87">
        <v>1.8432036000000003</v>
      </c>
      <c r="G2470" s="87"/>
      <c r="H2470" s="47"/>
      <c r="I2470" s="120">
        <v>7</v>
      </c>
      <c r="J2470" s="120">
        <v>0</v>
      </c>
    </row>
    <row r="2471" spans="1:10" ht="15" customHeight="1">
      <c r="A2471" s="46" t="s">
        <v>6275</v>
      </c>
      <c r="B2471" s="46" t="s">
        <v>6276</v>
      </c>
      <c r="C2471" s="47">
        <v>2.0448</v>
      </c>
      <c r="D2471" s="87" t="s">
        <v>5784</v>
      </c>
      <c r="E2471" s="87" t="s">
        <v>5784</v>
      </c>
      <c r="F2471" s="87">
        <v>8.1228419999999986</v>
      </c>
      <c r="G2471" s="87"/>
      <c r="H2471" s="47"/>
      <c r="I2471" s="120">
        <v>15</v>
      </c>
      <c r="J2471" s="120">
        <v>0</v>
      </c>
    </row>
    <row r="2472" spans="1:10" ht="15" customHeight="1">
      <c r="A2472" s="46" t="s">
        <v>6273</v>
      </c>
      <c r="B2472" s="46" t="s">
        <v>6274</v>
      </c>
      <c r="C2472" s="47">
        <v>2.0448</v>
      </c>
      <c r="D2472" s="87" t="s">
        <v>5787</v>
      </c>
      <c r="E2472" s="87" t="s">
        <v>5784</v>
      </c>
      <c r="F2472" s="87">
        <v>7.3105577999999998</v>
      </c>
      <c r="G2472" s="87"/>
      <c r="H2472" s="47"/>
      <c r="I2472" s="120">
        <v>8</v>
      </c>
      <c r="J2472" s="120">
        <v>0</v>
      </c>
    </row>
    <row r="2473" spans="1:10" ht="15" customHeight="1">
      <c r="A2473" s="46" t="s">
        <v>6271</v>
      </c>
      <c r="B2473" s="46" t="s">
        <v>6272</v>
      </c>
      <c r="C2473" s="47">
        <v>3.1779999999999999</v>
      </c>
      <c r="D2473" s="87" t="s">
        <v>5790</v>
      </c>
      <c r="E2473" s="87" t="s">
        <v>5784</v>
      </c>
      <c r="F2473" s="87">
        <v>6.9257916000000002</v>
      </c>
      <c r="G2473" s="87"/>
      <c r="H2473" s="47"/>
      <c r="I2473" s="120">
        <v>32</v>
      </c>
      <c r="J2473" s="120">
        <v>0</v>
      </c>
    </row>
    <row r="2474" spans="1:10" ht="15" customHeight="1">
      <c r="A2474" s="46" t="s">
        <v>6269</v>
      </c>
      <c r="B2474" s="46" t="s">
        <v>6270</v>
      </c>
      <c r="C2474" s="47">
        <v>3.1779999999999999</v>
      </c>
      <c r="D2474" s="87" t="s">
        <v>5793</v>
      </c>
      <c r="E2474" s="87" t="s">
        <v>5784</v>
      </c>
      <c r="F2474" s="87">
        <v>7.6953239999999994</v>
      </c>
      <c r="G2474" s="87"/>
      <c r="H2474" s="47"/>
      <c r="I2474" s="120">
        <v>43</v>
      </c>
      <c r="J2474" s="120">
        <v>0</v>
      </c>
    </row>
    <row r="2475" spans="1:10" ht="15" customHeight="1">
      <c r="A2475" s="46" t="s">
        <v>6267</v>
      </c>
      <c r="B2475" s="46" t="s">
        <v>6268</v>
      </c>
      <c r="C2475" s="47">
        <v>4.4623999999999997</v>
      </c>
      <c r="D2475" s="87" t="s">
        <v>20506</v>
      </c>
      <c r="E2475" s="87" t="s">
        <v>20506</v>
      </c>
      <c r="F2475" s="87">
        <v>15.518663999999998</v>
      </c>
      <c r="G2475" s="87"/>
      <c r="H2475" s="47"/>
      <c r="I2475" s="120">
        <v>0</v>
      </c>
      <c r="J2475" s="120">
        <v>0</v>
      </c>
    </row>
    <row r="2476" spans="1:10" ht="15" customHeight="1">
      <c r="A2476" s="46" t="s">
        <v>6265</v>
      </c>
      <c r="B2476" s="46" t="s">
        <v>6266</v>
      </c>
      <c r="C2476" s="47">
        <v>4.4623999999999997</v>
      </c>
      <c r="D2476" s="87" t="s">
        <v>20504</v>
      </c>
      <c r="E2476" s="87" t="s">
        <v>20504</v>
      </c>
      <c r="F2476" s="87">
        <v>16.300619999999999</v>
      </c>
      <c r="G2476" s="87"/>
      <c r="H2476" s="47"/>
      <c r="I2476" s="120">
        <v>24</v>
      </c>
      <c r="J2476" s="120">
        <v>0</v>
      </c>
    </row>
    <row r="2477" spans="1:10" ht="15" customHeight="1">
      <c r="A2477" s="46" t="s">
        <v>6263</v>
      </c>
      <c r="B2477" s="46" t="s">
        <v>6264</v>
      </c>
      <c r="C2477" s="47">
        <v>7.4356</v>
      </c>
      <c r="D2477" s="87" t="s">
        <v>20496</v>
      </c>
      <c r="E2477" s="87" t="s">
        <v>20496</v>
      </c>
      <c r="F2477" s="87">
        <v>3.8597201999999999</v>
      </c>
      <c r="G2477" s="87"/>
      <c r="H2477" s="47"/>
      <c r="I2477" s="120">
        <v>5</v>
      </c>
      <c r="J2477" s="120">
        <v>0</v>
      </c>
    </row>
    <row r="2478" spans="1:10" ht="15" customHeight="1">
      <c r="A2478" s="46" t="s">
        <v>6261</v>
      </c>
      <c r="B2478" s="46" t="s">
        <v>6262</v>
      </c>
      <c r="C2478" s="47">
        <v>7.4356</v>
      </c>
      <c r="D2478" s="87" t="s">
        <v>20638</v>
      </c>
      <c r="E2478" s="87" t="s">
        <v>20638</v>
      </c>
      <c r="F2478" s="87">
        <v>2.5729704000000004</v>
      </c>
      <c r="G2478" s="87"/>
      <c r="H2478" s="47"/>
      <c r="I2478" s="120">
        <v>21</v>
      </c>
      <c r="J2478" s="120">
        <v>0</v>
      </c>
    </row>
    <row r="2479" spans="1:10" ht="15" customHeight="1">
      <c r="A2479" s="46" t="s">
        <v>6258</v>
      </c>
      <c r="B2479" s="46" t="s">
        <v>6259</v>
      </c>
      <c r="C2479" s="47">
        <v>2.4154</v>
      </c>
      <c r="D2479" s="87" t="s">
        <v>20495</v>
      </c>
      <c r="E2479" s="87" t="s">
        <v>20495</v>
      </c>
      <c r="F2479" s="87">
        <v>4.4413110000000007</v>
      </c>
      <c r="G2479" s="87"/>
      <c r="H2479" s="47"/>
      <c r="I2479" s="120">
        <v>23</v>
      </c>
      <c r="J2479" s="120">
        <v>0</v>
      </c>
    </row>
    <row r="2480" spans="1:10" ht="15" customHeight="1">
      <c r="A2480" s="46" t="s">
        <v>6256</v>
      </c>
      <c r="B2480" s="46" t="s">
        <v>6257</v>
      </c>
      <c r="C2480" s="47">
        <v>3.6072000000000002</v>
      </c>
      <c r="D2480" s="87" t="s">
        <v>20493</v>
      </c>
      <c r="E2480" s="87" t="s">
        <v>20493</v>
      </c>
      <c r="F2480" s="87">
        <v>3.5776440000000003</v>
      </c>
      <c r="G2480" s="87"/>
      <c r="H2480" s="47"/>
      <c r="I2480" s="120">
        <v>15</v>
      </c>
      <c r="J2480" s="120">
        <v>0</v>
      </c>
    </row>
    <row r="2481" spans="1:10" ht="15" customHeight="1">
      <c r="A2481" s="46" t="s">
        <v>6253</v>
      </c>
      <c r="B2481" s="46" t="s">
        <v>6254</v>
      </c>
      <c r="C2481" s="47">
        <v>4.4428000000000001</v>
      </c>
      <c r="D2481" s="87" t="s">
        <v>20626</v>
      </c>
      <c r="E2481" s="87" t="s">
        <v>20626</v>
      </c>
      <c r="F2481" s="87">
        <v>0.99251460000000002</v>
      </c>
      <c r="G2481" s="87"/>
      <c r="H2481" s="47"/>
      <c r="I2481" s="120">
        <v>25</v>
      </c>
      <c r="J2481" s="120">
        <v>0</v>
      </c>
    </row>
    <row r="2482" spans="1:10" ht="15" customHeight="1">
      <c r="A2482" s="46" t="s">
        <v>6251</v>
      </c>
      <c r="B2482" s="46" t="s">
        <v>6252</v>
      </c>
      <c r="C2482" s="47">
        <v>4.2152000000000003</v>
      </c>
      <c r="D2482" s="87" t="s">
        <v>20618</v>
      </c>
      <c r="E2482" s="87" t="s">
        <v>20618</v>
      </c>
      <c r="F2482" s="87">
        <v>1.4558040000000001</v>
      </c>
      <c r="G2482" s="87"/>
      <c r="H2482" s="47"/>
      <c r="I2482" s="120">
        <v>19</v>
      </c>
      <c r="J2482" s="120">
        <v>0</v>
      </c>
    </row>
    <row r="2483" spans="1:10" ht="15" customHeight="1">
      <c r="A2483" s="46" t="s">
        <v>6248</v>
      </c>
      <c r="B2483" s="46" t="s">
        <v>6249</v>
      </c>
      <c r="C2483" s="47">
        <v>4.2152000000000003</v>
      </c>
      <c r="D2483" s="87" t="s">
        <v>20481</v>
      </c>
      <c r="E2483" s="87" t="s">
        <v>20481</v>
      </c>
      <c r="F2483" s="87">
        <v>14.826671999999999</v>
      </c>
      <c r="G2483" s="87"/>
      <c r="H2483" s="47"/>
      <c r="I2483" s="120">
        <v>29</v>
      </c>
      <c r="J2483" s="120">
        <v>0</v>
      </c>
    </row>
    <row r="2484" spans="1:10" ht="15" customHeight="1">
      <c r="A2484" s="46" t="s">
        <v>6245</v>
      </c>
      <c r="B2484" s="46" t="s">
        <v>6246</v>
      </c>
      <c r="C2484" s="47">
        <v>6.649</v>
      </c>
      <c r="D2484" s="87" t="s">
        <v>5796</v>
      </c>
      <c r="E2484" s="87" t="s">
        <v>5796</v>
      </c>
      <c r="F2484" s="87">
        <v>29.510838</v>
      </c>
      <c r="G2484" s="87"/>
      <c r="H2484" s="47"/>
      <c r="I2484" s="120">
        <v>4</v>
      </c>
      <c r="J2484" s="120">
        <v>0</v>
      </c>
    </row>
    <row r="2485" spans="1:10" ht="15" customHeight="1">
      <c r="A2485" s="46" t="s">
        <v>6242</v>
      </c>
      <c r="B2485" s="46" t="s">
        <v>6243</v>
      </c>
      <c r="C2485" s="47">
        <v>6.6456</v>
      </c>
      <c r="D2485" s="87" t="s">
        <v>5799</v>
      </c>
      <c r="E2485" s="87" t="s">
        <v>5796</v>
      </c>
      <c r="F2485" s="87">
        <v>26.5597542</v>
      </c>
      <c r="G2485" s="87"/>
      <c r="H2485" s="47"/>
      <c r="I2485" s="120">
        <v>11</v>
      </c>
      <c r="J2485" s="120">
        <v>0</v>
      </c>
    </row>
    <row r="2486" spans="1:10" ht="15" customHeight="1">
      <c r="A2486" s="46" t="s">
        <v>6240</v>
      </c>
      <c r="B2486" s="46" t="s">
        <v>6241</v>
      </c>
      <c r="C2486" s="47">
        <v>11.2698</v>
      </c>
      <c r="D2486" s="87" t="s">
        <v>5802</v>
      </c>
      <c r="E2486" s="87" t="s">
        <v>5796</v>
      </c>
      <c r="F2486" s="87">
        <v>25.1618724</v>
      </c>
      <c r="G2486" s="87"/>
      <c r="H2486" s="47"/>
      <c r="I2486" s="120">
        <v>24</v>
      </c>
      <c r="J2486" s="120">
        <v>0</v>
      </c>
    </row>
    <row r="2487" spans="1:10" ht="15" customHeight="1">
      <c r="A2487" s="46" t="s">
        <v>6237</v>
      </c>
      <c r="B2487" s="46" t="s">
        <v>6238</v>
      </c>
      <c r="C2487" s="47">
        <v>11.2698</v>
      </c>
      <c r="D2487" s="87" t="s">
        <v>5805</v>
      </c>
      <c r="E2487" s="87" t="s">
        <v>5796</v>
      </c>
      <c r="F2487" s="87">
        <v>27.957635999999994</v>
      </c>
      <c r="G2487" s="87"/>
      <c r="H2487" s="47"/>
      <c r="I2487" s="120">
        <v>24</v>
      </c>
      <c r="J2487" s="120">
        <v>0</v>
      </c>
    </row>
    <row r="2488" spans="1:10" ht="15" customHeight="1">
      <c r="A2488" s="46" t="s">
        <v>6234</v>
      </c>
      <c r="B2488" s="46" t="s">
        <v>6235</v>
      </c>
      <c r="C2488" s="47">
        <v>15.5916</v>
      </c>
      <c r="D2488" s="87" t="s">
        <v>20478</v>
      </c>
      <c r="E2488" s="87" t="s">
        <v>20478</v>
      </c>
      <c r="F2488" s="87">
        <v>28.821996000000006</v>
      </c>
      <c r="G2488" s="87"/>
      <c r="H2488" s="47"/>
      <c r="I2488" s="120">
        <v>19</v>
      </c>
      <c r="J2488" s="120">
        <v>0</v>
      </c>
    </row>
    <row r="2489" spans="1:10" ht="15" customHeight="1">
      <c r="A2489" s="46" t="s">
        <v>6231</v>
      </c>
      <c r="B2489" s="46" t="s">
        <v>6232</v>
      </c>
      <c r="C2489" s="47">
        <v>15.5916</v>
      </c>
      <c r="D2489" s="87" t="s">
        <v>20476</v>
      </c>
      <c r="E2489" s="87" t="s">
        <v>20476</v>
      </c>
      <c r="F2489" s="87">
        <v>13.856724</v>
      </c>
      <c r="G2489" s="87"/>
      <c r="H2489" s="47"/>
      <c r="I2489" s="120">
        <v>13</v>
      </c>
      <c r="J2489" s="120">
        <v>0</v>
      </c>
    </row>
    <row r="2490" spans="1:10" ht="15" customHeight="1">
      <c r="A2490" s="46" t="s">
        <v>6229</v>
      </c>
      <c r="B2490" s="46" t="s">
        <v>6230</v>
      </c>
      <c r="C2490" s="47">
        <v>1.9612000000000001</v>
      </c>
      <c r="D2490" s="87" t="s">
        <v>20472</v>
      </c>
      <c r="E2490" s="87" t="s">
        <v>20472</v>
      </c>
      <c r="F2490" s="87">
        <v>27.616175999999996</v>
      </c>
      <c r="G2490" s="87"/>
      <c r="H2490" s="47"/>
      <c r="I2490" s="120">
        <v>16</v>
      </c>
      <c r="J2490" s="120">
        <v>0</v>
      </c>
    </row>
    <row r="2491" spans="1:10" ht="15" customHeight="1">
      <c r="A2491" s="46" t="s">
        <v>6226</v>
      </c>
      <c r="B2491" s="46" t="s">
        <v>6227</v>
      </c>
      <c r="C2491" s="47">
        <v>2.5468000000000002</v>
      </c>
      <c r="D2491" s="87" t="s">
        <v>20142</v>
      </c>
      <c r="E2491" s="87" t="s">
        <v>20142</v>
      </c>
      <c r="F2491" s="87">
        <v>53.093376000000006</v>
      </c>
      <c r="G2491" s="87"/>
      <c r="H2491" s="47"/>
      <c r="I2491" s="120">
        <v>0</v>
      </c>
      <c r="J2491" s="120">
        <v>0</v>
      </c>
    </row>
    <row r="2492" spans="1:10" ht="15" customHeight="1">
      <c r="A2492" s="46" t="s">
        <v>6223</v>
      </c>
      <c r="B2492" s="46" t="s">
        <v>6224</v>
      </c>
      <c r="C2492" s="47">
        <v>3.6516000000000002</v>
      </c>
      <c r="D2492" s="87" t="s">
        <v>20140</v>
      </c>
      <c r="E2492" s="87" t="s">
        <v>20140</v>
      </c>
      <c r="F2492" s="87">
        <v>75.708612000000002</v>
      </c>
      <c r="G2492" s="87"/>
      <c r="H2492" s="47"/>
      <c r="I2492" s="120">
        <v>14</v>
      </c>
      <c r="J2492" s="120">
        <v>0</v>
      </c>
    </row>
    <row r="2493" spans="1:10" ht="15" customHeight="1">
      <c r="A2493" s="46" t="s">
        <v>6220</v>
      </c>
      <c r="B2493" s="46" t="s">
        <v>6221</v>
      </c>
      <c r="C2493" s="47">
        <v>3.6516000000000002</v>
      </c>
      <c r="D2493" s="87" t="s">
        <v>20330</v>
      </c>
      <c r="E2493" s="87" t="s">
        <v>20330</v>
      </c>
      <c r="F2493" s="87">
        <v>46.397735999999995</v>
      </c>
      <c r="G2493" s="87"/>
      <c r="H2493" s="47"/>
      <c r="I2493" s="120">
        <v>13</v>
      </c>
      <c r="J2493" s="120">
        <v>0</v>
      </c>
    </row>
    <row r="2494" spans="1:10" ht="15" customHeight="1">
      <c r="A2494" s="46" t="s">
        <v>6218</v>
      </c>
      <c r="B2494" s="46" t="s">
        <v>6219</v>
      </c>
      <c r="C2494" s="47">
        <v>2.1842000000000001</v>
      </c>
      <c r="D2494" s="87" t="s">
        <v>20328</v>
      </c>
      <c r="E2494" s="87" t="s">
        <v>20328</v>
      </c>
      <c r="F2494" s="87">
        <v>68.123915999999994</v>
      </c>
      <c r="G2494" s="87"/>
      <c r="H2494" s="47"/>
      <c r="I2494" s="120">
        <v>18</v>
      </c>
      <c r="J2494" s="120">
        <v>0</v>
      </c>
    </row>
    <row r="2495" spans="1:10" ht="15" customHeight="1">
      <c r="A2495" s="46" t="s">
        <v>6215</v>
      </c>
      <c r="B2495" s="46" t="s">
        <v>6216</v>
      </c>
      <c r="C2495" s="47">
        <v>3.2298</v>
      </c>
      <c r="D2495" s="87" t="s">
        <v>20584</v>
      </c>
      <c r="E2495" s="87" t="s">
        <v>20584</v>
      </c>
      <c r="F2495" s="87">
        <v>38.7477594</v>
      </c>
      <c r="G2495" s="87"/>
      <c r="H2495" s="47"/>
      <c r="I2495" s="120">
        <v>4</v>
      </c>
      <c r="J2495" s="120">
        <v>0</v>
      </c>
    </row>
    <row r="2496" spans="1:10" ht="15" customHeight="1">
      <c r="A2496" s="46" t="s">
        <v>6212</v>
      </c>
      <c r="B2496" s="46" t="s">
        <v>6213</v>
      </c>
      <c r="C2496" s="47">
        <v>4.3916000000000004</v>
      </c>
      <c r="D2496" s="87" t="s">
        <v>32334</v>
      </c>
      <c r="E2496" s="87" t="s">
        <v>32334</v>
      </c>
      <c r="F2496" s="87">
        <v>4.3375500000000002</v>
      </c>
      <c r="G2496" s="87"/>
      <c r="H2496" s="47"/>
      <c r="I2496" s="120">
        <v>8</v>
      </c>
      <c r="J2496" s="120">
        <v>0</v>
      </c>
    </row>
    <row r="2497" spans="1:10" ht="15" customHeight="1">
      <c r="A2497" s="46" t="s">
        <v>6209</v>
      </c>
      <c r="B2497" s="46" t="s">
        <v>6210</v>
      </c>
      <c r="C2497" s="47">
        <v>3.4853999999999998</v>
      </c>
      <c r="D2497" s="87" t="s">
        <v>32340</v>
      </c>
      <c r="E2497" s="87" t="s">
        <v>32340</v>
      </c>
      <c r="F2497" s="87">
        <v>4.3375500000000002</v>
      </c>
      <c r="G2497" s="87"/>
      <c r="H2497" s="47"/>
      <c r="I2497" s="120">
        <v>44</v>
      </c>
      <c r="J2497" s="120">
        <v>0</v>
      </c>
    </row>
    <row r="2498" spans="1:10" ht="15" customHeight="1">
      <c r="A2498" s="46" t="s">
        <v>6206</v>
      </c>
      <c r="B2498" s="46" t="s">
        <v>6207</v>
      </c>
      <c r="C2498" s="47">
        <v>6.6456</v>
      </c>
      <c r="D2498" s="87" t="s">
        <v>35373</v>
      </c>
      <c r="E2498" s="87" t="s">
        <v>35373</v>
      </c>
      <c r="F2498" s="87">
        <v>158.13684432218045</v>
      </c>
      <c r="G2498" s="87"/>
      <c r="H2498" s="47"/>
      <c r="I2498" s="120">
        <v>24</v>
      </c>
      <c r="J2498" s="120">
        <v>0</v>
      </c>
    </row>
    <row r="2499" spans="1:10" ht="15" customHeight="1">
      <c r="A2499" s="46" t="s">
        <v>6204</v>
      </c>
      <c r="B2499" s="46" t="s">
        <v>6205</v>
      </c>
      <c r="C2499" s="47">
        <v>5.2514000000000003</v>
      </c>
      <c r="D2499" s="87" t="s">
        <v>35380</v>
      </c>
      <c r="E2499" s="87" t="s">
        <v>35380</v>
      </c>
      <c r="F2499" s="87">
        <v>181.41458780640545</v>
      </c>
      <c r="G2499" s="87"/>
      <c r="H2499" s="47"/>
      <c r="I2499" s="120">
        <v>44</v>
      </c>
      <c r="J2499" s="120">
        <v>0</v>
      </c>
    </row>
    <row r="2500" spans="1:10" ht="15" customHeight="1">
      <c r="A2500" s="46" t="s">
        <v>6202</v>
      </c>
      <c r="B2500" s="46" t="s">
        <v>6203</v>
      </c>
      <c r="C2500" s="47">
        <v>5.4837999999999996</v>
      </c>
      <c r="D2500" s="87" t="s">
        <v>35381</v>
      </c>
      <c r="E2500" s="87" t="s">
        <v>35381</v>
      </c>
      <c r="F2500" s="87">
        <v>183.4128</v>
      </c>
      <c r="G2500" s="87"/>
      <c r="H2500" s="47"/>
      <c r="I2500" s="120">
        <v>12</v>
      </c>
      <c r="J2500" s="120">
        <v>0</v>
      </c>
    </row>
    <row r="2501" spans="1:10" ht="15" customHeight="1">
      <c r="A2501" s="46" t="s">
        <v>6361</v>
      </c>
      <c r="B2501" s="46" t="s">
        <v>6362</v>
      </c>
      <c r="C2501" s="47">
        <v>7.9218000000000002</v>
      </c>
      <c r="D2501" s="87" t="s">
        <v>35392</v>
      </c>
      <c r="E2501" s="87" t="s">
        <v>35392</v>
      </c>
      <c r="F2501" s="87">
        <v>195.80559999999997</v>
      </c>
      <c r="G2501" s="87"/>
      <c r="H2501" s="47"/>
      <c r="I2501" s="120">
        <v>2</v>
      </c>
      <c r="J2501" s="120">
        <v>0</v>
      </c>
    </row>
    <row r="2502" spans="1:10" ht="15" customHeight="1">
      <c r="A2502" s="46" t="s">
        <v>6359</v>
      </c>
      <c r="B2502" s="46" t="s">
        <v>6360</v>
      </c>
      <c r="C2502" s="47">
        <v>11.895200000000001</v>
      </c>
      <c r="D2502" s="87" t="s">
        <v>35403</v>
      </c>
      <c r="E2502" s="87" t="s">
        <v>35403</v>
      </c>
      <c r="F2502" s="87">
        <v>381.697</v>
      </c>
      <c r="G2502" s="87"/>
      <c r="H2502" s="47"/>
      <c r="I2502" s="120">
        <v>0</v>
      </c>
      <c r="J2502" s="120">
        <v>0</v>
      </c>
    </row>
    <row r="2503" spans="1:10" ht="15" customHeight="1">
      <c r="A2503" s="46" t="s">
        <v>6357</v>
      </c>
      <c r="B2503" s="46" t="s">
        <v>6358</v>
      </c>
      <c r="C2503" s="47">
        <v>17.064800000000002</v>
      </c>
      <c r="D2503" s="87" t="s">
        <v>4476</v>
      </c>
      <c r="E2503" s="87" t="s">
        <v>4476</v>
      </c>
      <c r="F2503" s="87">
        <v>280.54739999999998</v>
      </c>
      <c r="G2503" s="87"/>
      <c r="H2503" s="47"/>
      <c r="I2503" s="120">
        <v>2</v>
      </c>
      <c r="J2503" s="120">
        <v>0</v>
      </c>
    </row>
    <row r="2504" spans="1:10" ht="15" customHeight="1">
      <c r="A2504" s="46" t="s">
        <v>6356</v>
      </c>
      <c r="B2504" s="46" t="s">
        <v>34985</v>
      </c>
      <c r="C2504" s="47">
        <v>8.7834000000000003</v>
      </c>
      <c r="D2504" s="87" t="s">
        <v>4472</v>
      </c>
      <c r="E2504" s="87" t="s">
        <v>4472</v>
      </c>
      <c r="F2504" s="87">
        <v>255.04300000000001</v>
      </c>
      <c r="G2504" s="87"/>
      <c r="H2504" s="47"/>
      <c r="I2504" s="120">
        <v>16</v>
      </c>
      <c r="J2504" s="120">
        <v>0</v>
      </c>
    </row>
    <row r="2505" spans="1:10" ht="15" customHeight="1">
      <c r="A2505" s="46" t="s">
        <v>6354</v>
      </c>
      <c r="B2505" s="46" t="s">
        <v>35105</v>
      </c>
      <c r="C2505" s="47">
        <v>16.172599999999999</v>
      </c>
      <c r="D2505" s="87" t="s">
        <v>4467</v>
      </c>
      <c r="E2505" s="87" t="s">
        <v>4467</v>
      </c>
      <c r="F2505" s="87">
        <v>258.23099999999999</v>
      </c>
      <c r="G2505" s="87"/>
      <c r="H2505" s="47"/>
      <c r="I2505" s="120">
        <v>10</v>
      </c>
      <c r="J2505" s="120">
        <v>0</v>
      </c>
    </row>
    <row r="2506" spans="1:10" ht="15" customHeight="1">
      <c r="A2506" s="46" t="s">
        <v>6353</v>
      </c>
      <c r="B2506" s="46" t="s">
        <v>35106</v>
      </c>
      <c r="C2506" s="47">
        <v>43.900199999999998</v>
      </c>
      <c r="D2506" s="87" t="s">
        <v>4463</v>
      </c>
      <c r="E2506" s="87" t="s">
        <v>4463</v>
      </c>
      <c r="F2506" s="87">
        <v>264.60719999999998</v>
      </c>
      <c r="G2506" s="87"/>
      <c r="H2506" s="47"/>
      <c r="I2506" s="120">
        <v>2</v>
      </c>
      <c r="J2506" s="120">
        <v>0</v>
      </c>
    </row>
    <row r="2507" spans="1:10" ht="15" customHeight="1">
      <c r="A2507" s="46" t="s">
        <v>6352</v>
      </c>
      <c r="B2507" s="46" t="s">
        <v>35107</v>
      </c>
      <c r="C2507" s="47">
        <v>46.925400000000003</v>
      </c>
      <c r="D2507" s="87" t="s">
        <v>4458</v>
      </c>
      <c r="E2507" s="87" t="s">
        <v>4458</v>
      </c>
      <c r="F2507" s="87">
        <v>270.98320000000007</v>
      </c>
      <c r="G2507" s="87"/>
      <c r="H2507" s="47"/>
      <c r="I2507" s="120">
        <v>2</v>
      </c>
      <c r="J2507" s="120">
        <v>0</v>
      </c>
    </row>
    <row r="2508" spans="1:10" ht="15" customHeight="1">
      <c r="A2508" s="46" t="s">
        <v>6351</v>
      </c>
      <c r="B2508" s="46" t="s">
        <v>35108</v>
      </c>
      <c r="C2508" s="47">
        <v>48.818800000000003</v>
      </c>
      <c r="D2508" s="87" t="s">
        <v>4642</v>
      </c>
      <c r="E2508" s="87" t="s">
        <v>4642</v>
      </c>
      <c r="F2508" s="87">
        <v>123.97919999999999</v>
      </c>
      <c r="G2508" s="87"/>
      <c r="H2508" s="47"/>
      <c r="I2508" s="120">
        <v>2</v>
      </c>
      <c r="J2508" s="120">
        <v>0</v>
      </c>
    </row>
    <row r="2509" spans="1:10" ht="15" customHeight="1">
      <c r="A2509" s="46" t="s">
        <v>6349</v>
      </c>
      <c r="B2509" s="46" t="s">
        <v>35109</v>
      </c>
      <c r="C2509" s="47">
        <v>43.900199999999998</v>
      </c>
      <c r="D2509" s="87" t="s">
        <v>4640</v>
      </c>
      <c r="E2509" s="87" t="s">
        <v>4640</v>
      </c>
      <c r="F2509" s="87">
        <v>129.03960000000001</v>
      </c>
      <c r="G2509" s="87"/>
      <c r="H2509" s="47"/>
      <c r="I2509" s="120">
        <v>5</v>
      </c>
      <c r="J2509" s="120">
        <v>0</v>
      </c>
    </row>
    <row r="2510" spans="1:10" ht="15" customHeight="1">
      <c r="A2510" s="46" t="s">
        <v>6347</v>
      </c>
      <c r="B2510" s="46" t="s">
        <v>35110</v>
      </c>
      <c r="C2510" s="47">
        <v>46.925400000000003</v>
      </c>
      <c r="D2510" s="87" t="s">
        <v>4637</v>
      </c>
      <c r="E2510" s="87" t="s">
        <v>4637</v>
      </c>
      <c r="F2510" s="87">
        <v>136.63019999999997</v>
      </c>
      <c r="G2510" s="87"/>
      <c r="H2510" s="47"/>
      <c r="I2510" s="120">
        <v>4</v>
      </c>
      <c r="J2510" s="120">
        <v>0</v>
      </c>
    </row>
    <row r="2511" spans="1:10" ht="15" customHeight="1">
      <c r="A2511" s="46" t="s">
        <v>6344</v>
      </c>
      <c r="B2511" s="46" t="s">
        <v>6345</v>
      </c>
      <c r="C2511" s="47">
        <v>5.0606</v>
      </c>
      <c r="D2511" s="87" t="s">
        <v>4634</v>
      </c>
      <c r="E2511" s="87" t="s">
        <v>4634</v>
      </c>
      <c r="F2511" s="87">
        <v>113.85839999999999</v>
      </c>
      <c r="G2511" s="87"/>
      <c r="H2511" s="47"/>
      <c r="I2511" s="120">
        <v>25</v>
      </c>
      <c r="J2511" s="120">
        <v>0</v>
      </c>
    </row>
    <row r="2512" spans="1:10" ht="15" customHeight="1">
      <c r="A2512" s="46" t="s">
        <v>6341</v>
      </c>
      <c r="B2512" s="46" t="s">
        <v>6342</v>
      </c>
      <c r="C2512" s="47">
        <v>5.0606</v>
      </c>
      <c r="D2512" s="87" t="s">
        <v>4628</v>
      </c>
      <c r="E2512" s="87" t="s">
        <v>4628</v>
      </c>
      <c r="F2512" s="87">
        <v>118.9188</v>
      </c>
      <c r="G2512" s="87"/>
      <c r="H2512" s="47"/>
      <c r="I2512" s="120">
        <v>23</v>
      </c>
      <c r="J2512" s="120">
        <v>0</v>
      </c>
    </row>
    <row r="2513" spans="1:10" ht="15" customHeight="1">
      <c r="A2513" s="46" t="s">
        <v>6338</v>
      </c>
      <c r="B2513" s="46" t="s">
        <v>6339</v>
      </c>
      <c r="C2513" s="47">
        <v>5.7923999999999998</v>
      </c>
      <c r="D2513" s="87" t="s">
        <v>4625</v>
      </c>
      <c r="E2513" s="87" t="s">
        <v>4625</v>
      </c>
      <c r="F2513" s="87">
        <v>121.44899999999998</v>
      </c>
      <c r="G2513" s="87"/>
      <c r="H2513" s="47"/>
      <c r="I2513" s="120">
        <v>15</v>
      </c>
      <c r="J2513" s="120">
        <v>0</v>
      </c>
    </row>
    <row r="2514" spans="1:10" ht="15" customHeight="1">
      <c r="A2514" s="46" t="s">
        <v>6335</v>
      </c>
      <c r="B2514" s="46" t="s">
        <v>6336</v>
      </c>
      <c r="C2514" s="47">
        <v>5.7923999999999998</v>
      </c>
      <c r="D2514" s="87" t="s">
        <v>5818</v>
      </c>
      <c r="E2514" s="87" t="s">
        <v>5818</v>
      </c>
      <c r="F2514" s="87">
        <v>1.1399999999999997</v>
      </c>
      <c r="G2514" s="87"/>
      <c r="H2514" s="47"/>
      <c r="I2514" s="120">
        <v>24</v>
      </c>
      <c r="J2514" s="120">
        <v>0</v>
      </c>
    </row>
    <row r="2515" spans="1:10" ht="15" customHeight="1">
      <c r="A2515" s="46" t="s">
        <v>6332</v>
      </c>
      <c r="B2515" s="46" t="s">
        <v>6333</v>
      </c>
      <c r="C2515" s="47">
        <v>7.1936</v>
      </c>
      <c r="D2515" s="87" t="s">
        <v>5821</v>
      </c>
      <c r="E2515" s="87" t="s">
        <v>5821</v>
      </c>
      <c r="F2515" s="87">
        <v>1.3742000000000001</v>
      </c>
      <c r="G2515" s="87"/>
      <c r="H2515" s="47"/>
      <c r="I2515" s="120">
        <v>1</v>
      </c>
      <c r="J2515" s="120">
        <v>0</v>
      </c>
    </row>
    <row r="2516" spans="1:10" ht="15" customHeight="1">
      <c r="A2516" s="46" t="s">
        <v>6329</v>
      </c>
      <c r="B2516" s="46" t="s">
        <v>6330</v>
      </c>
      <c r="C2516" s="47">
        <v>7.1936</v>
      </c>
      <c r="D2516" s="87" t="s">
        <v>5824</v>
      </c>
      <c r="E2516" s="87" t="s">
        <v>5824</v>
      </c>
      <c r="F2516" s="87">
        <v>1.5864000000000003</v>
      </c>
      <c r="G2516" s="87"/>
      <c r="H2516" s="47"/>
      <c r="I2516" s="120">
        <v>19</v>
      </c>
      <c r="J2516" s="120">
        <v>0</v>
      </c>
    </row>
    <row r="2517" spans="1:10" ht="15" customHeight="1">
      <c r="A2517" s="46" t="s">
        <v>6326</v>
      </c>
      <c r="B2517" s="46" t="s">
        <v>6327</v>
      </c>
      <c r="C2517" s="47">
        <v>5.0606</v>
      </c>
      <c r="D2517" s="87" t="s">
        <v>5827</v>
      </c>
      <c r="E2517" s="87" t="s">
        <v>5827</v>
      </c>
      <c r="F2517" s="87">
        <v>1.9452000000000003</v>
      </c>
      <c r="G2517" s="87"/>
      <c r="H2517" s="47"/>
      <c r="I2517" s="120">
        <v>32</v>
      </c>
      <c r="J2517" s="120">
        <v>0</v>
      </c>
    </row>
    <row r="2518" spans="1:10" ht="15" customHeight="1">
      <c r="A2518" s="46" t="s">
        <v>6324</v>
      </c>
      <c r="B2518" s="46" t="s">
        <v>6325</v>
      </c>
      <c r="C2518" s="47">
        <v>5.0606</v>
      </c>
      <c r="D2518" s="87" t="s">
        <v>23035</v>
      </c>
      <c r="E2518" s="87" t="s">
        <v>23035</v>
      </c>
      <c r="F2518" s="87">
        <v>2.1594000000000002</v>
      </c>
      <c r="G2518" s="87"/>
      <c r="H2518" s="47"/>
      <c r="I2518" s="120">
        <v>28</v>
      </c>
      <c r="J2518" s="120">
        <v>0</v>
      </c>
    </row>
    <row r="2519" spans="1:10" ht="15" customHeight="1">
      <c r="A2519" s="46" t="s">
        <v>6322</v>
      </c>
      <c r="B2519" s="46" t="s">
        <v>6323</v>
      </c>
      <c r="C2519" s="47">
        <v>5.7923999999999998</v>
      </c>
      <c r="D2519" s="87" t="s">
        <v>29793</v>
      </c>
      <c r="E2519" s="87" t="s">
        <v>29793</v>
      </c>
      <c r="F2519" s="87">
        <v>6.9580000000000002</v>
      </c>
      <c r="G2519" s="87"/>
      <c r="H2519" s="47"/>
      <c r="I2519" s="120">
        <v>23</v>
      </c>
      <c r="J2519" s="120">
        <v>0</v>
      </c>
    </row>
    <row r="2520" spans="1:10" ht="15" customHeight="1">
      <c r="A2520" s="46" t="s">
        <v>6319</v>
      </c>
      <c r="B2520" s="46" t="s">
        <v>6320</v>
      </c>
      <c r="C2520" s="47">
        <v>5.7923999999999998</v>
      </c>
      <c r="D2520" s="87" t="s">
        <v>35526</v>
      </c>
      <c r="E2520" s="87" t="s">
        <v>29793</v>
      </c>
      <c r="F2520" s="87">
        <v>6.6100999999999992</v>
      </c>
      <c r="G2520" s="87"/>
      <c r="H2520" s="47"/>
      <c r="I2520" s="120">
        <v>24</v>
      </c>
      <c r="J2520" s="120">
        <v>0</v>
      </c>
    </row>
    <row r="2521" spans="1:10" ht="15" customHeight="1">
      <c r="A2521" s="46" t="s">
        <v>6316</v>
      </c>
      <c r="B2521" s="46" t="s">
        <v>6317</v>
      </c>
      <c r="C2521" s="47">
        <v>7.194</v>
      </c>
      <c r="D2521" s="87" t="s">
        <v>5829</v>
      </c>
      <c r="E2521" s="87" t="s">
        <v>5829</v>
      </c>
      <c r="F2521" s="87">
        <v>1.5345999999999997</v>
      </c>
      <c r="G2521" s="87"/>
      <c r="H2521" s="47"/>
      <c r="I2521" s="120">
        <v>22</v>
      </c>
      <c r="J2521" s="120">
        <v>0</v>
      </c>
    </row>
    <row r="2522" spans="1:10" ht="15" customHeight="1">
      <c r="A2522" s="46" t="s">
        <v>6313</v>
      </c>
      <c r="B2522" s="46" t="s">
        <v>6314</v>
      </c>
      <c r="C2522" s="47">
        <v>7.194</v>
      </c>
      <c r="D2522" s="87" t="s">
        <v>5831</v>
      </c>
      <c r="E2522" s="87" t="s">
        <v>5831</v>
      </c>
      <c r="F2522" s="87">
        <v>2.1414000000000004</v>
      </c>
      <c r="G2522" s="87"/>
      <c r="H2522" s="47"/>
      <c r="I2522" s="120">
        <v>34</v>
      </c>
      <c r="J2522" s="120">
        <v>0</v>
      </c>
    </row>
    <row r="2523" spans="1:10" ht="15" customHeight="1">
      <c r="A2523" s="46" t="s">
        <v>7815</v>
      </c>
      <c r="B2523" s="46" t="s">
        <v>7816</v>
      </c>
      <c r="C2523" s="47">
        <v>1.6754</v>
      </c>
      <c r="D2523" s="87" t="s">
        <v>5833</v>
      </c>
      <c r="E2523" s="87" t="s">
        <v>5833</v>
      </c>
      <c r="F2523" s="87">
        <v>2.427</v>
      </c>
      <c r="G2523" s="87"/>
      <c r="H2523" s="47"/>
      <c r="I2523" s="120">
        <v>24</v>
      </c>
      <c r="J2523" s="120">
        <v>0</v>
      </c>
    </row>
    <row r="2524" spans="1:10" ht="15" customHeight="1">
      <c r="A2524" s="46" t="s">
        <v>6375</v>
      </c>
      <c r="B2524" s="46" t="s">
        <v>6376</v>
      </c>
      <c r="C2524" s="47">
        <v>1.2128000000000001</v>
      </c>
      <c r="D2524" s="87" t="s">
        <v>5836</v>
      </c>
      <c r="E2524" s="87" t="s">
        <v>5836</v>
      </c>
      <c r="F2524" s="87">
        <v>2.891</v>
      </c>
      <c r="G2524" s="87"/>
      <c r="H2524" s="47"/>
      <c r="I2524" s="120">
        <v>0</v>
      </c>
      <c r="J2524" s="120">
        <v>0</v>
      </c>
    </row>
    <row r="2525" spans="1:10" ht="15" customHeight="1">
      <c r="A2525" s="46" t="s">
        <v>6373</v>
      </c>
      <c r="B2525" s="46" t="s">
        <v>6374</v>
      </c>
      <c r="C2525" s="47">
        <v>1.6497999999999999</v>
      </c>
      <c r="D2525" s="87" t="s">
        <v>5839</v>
      </c>
      <c r="E2525" s="87" t="s">
        <v>5839</v>
      </c>
      <c r="F2525" s="87">
        <v>0.69879999999999987</v>
      </c>
      <c r="G2525" s="87"/>
      <c r="H2525" s="47"/>
      <c r="I2525" s="120">
        <v>6</v>
      </c>
      <c r="J2525" s="120">
        <v>0</v>
      </c>
    </row>
    <row r="2526" spans="1:10" ht="15" customHeight="1">
      <c r="A2526" s="46" t="s">
        <v>6371</v>
      </c>
      <c r="B2526" s="46" t="s">
        <v>6372</v>
      </c>
      <c r="C2526" s="47">
        <v>5.8639999999999999</v>
      </c>
      <c r="D2526" s="87" t="s">
        <v>5842</v>
      </c>
      <c r="E2526" s="87" t="s">
        <v>5842</v>
      </c>
      <c r="F2526" s="87">
        <v>0.84260000000000002</v>
      </c>
      <c r="G2526" s="87"/>
      <c r="H2526" s="47"/>
      <c r="I2526" s="120">
        <v>0</v>
      </c>
      <c r="J2526" s="120">
        <v>0</v>
      </c>
    </row>
    <row r="2527" spans="1:10" ht="15" customHeight="1">
      <c r="A2527" s="46" t="s">
        <v>6369</v>
      </c>
      <c r="B2527" s="46" t="s">
        <v>35114</v>
      </c>
      <c r="C2527" s="47">
        <v>10.4954</v>
      </c>
      <c r="D2527" s="87" t="s">
        <v>5845</v>
      </c>
      <c r="E2527" s="87" t="s">
        <v>5845</v>
      </c>
      <c r="F2527" s="87">
        <v>1.2143999999999999</v>
      </c>
      <c r="G2527" s="87"/>
      <c r="H2527" s="47"/>
      <c r="I2527" s="120">
        <v>11</v>
      </c>
      <c r="J2527" s="120">
        <v>0</v>
      </c>
    </row>
    <row r="2528" spans="1:10" ht="15" customHeight="1">
      <c r="A2528" s="46" t="s">
        <v>6368</v>
      </c>
      <c r="B2528" s="46" t="s">
        <v>35111</v>
      </c>
      <c r="C2528" s="47">
        <v>7.5286</v>
      </c>
      <c r="D2528" s="87" t="s">
        <v>5848</v>
      </c>
      <c r="E2528" s="87" t="s">
        <v>5848</v>
      </c>
      <c r="F2528" s="87">
        <v>1.6954000000000002</v>
      </c>
      <c r="G2528" s="87"/>
      <c r="H2528" s="47"/>
      <c r="I2528" s="120">
        <v>3</v>
      </c>
      <c r="J2528" s="120">
        <v>0</v>
      </c>
    </row>
    <row r="2529" spans="1:10" ht="15" customHeight="1">
      <c r="A2529" s="46" t="s">
        <v>35049</v>
      </c>
      <c r="B2529" s="46" t="s">
        <v>35050</v>
      </c>
      <c r="C2529" s="47">
        <v>7.5286</v>
      </c>
      <c r="D2529" s="87" t="s">
        <v>23001</v>
      </c>
      <c r="E2529" s="87" t="s">
        <v>23001</v>
      </c>
      <c r="F2529" s="87">
        <v>1.492</v>
      </c>
      <c r="G2529" s="87"/>
      <c r="H2529" s="47"/>
      <c r="I2529" s="120">
        <v>8</v>
      </c>
      <c r="J2529" s="120">
        <v>0</v>
      </c>
    </row>
    <row r="2530" spans="1:10" ht="15" customHeight="1">
      <c r="A2530" s="46" t="s">
        <v>35051</v>
      </c>
      <c r="B2530" s="46" t="s">
        <v>35052</v>
      </c>
      <c r="C2530" s="47">
        <v>7.5286</v>
      </c>
      <c r="D2530" s="87" t="s">
        <v>22999</v>
      </c>
      <c r="E2530" s="87" t="s">
        <v>22999</v>
      </c>
      <c r="F2530" s="87">
        <v>2.1414000000000004</v>
      </c>
      <c r="G2530" s="87"/>
      <c r="H2530" s="47"/>
      <c r="I2530" s="120">
        <v>6</v>
      </c>
      <c r="J2530" s="120">
        <v>0</v>
      </c>
    </row>
    <row r="2531" spans="1:10" ht="15" customHeight="1">
      <c r="A2531" s="46" t="s">
        <v>6367</v>
      </c>
      <c r="B2531" s="46" t="s">
        <v>35066</v>
      </c>
      <c r="C2531" s="47">
        <v>7.2666000000000004</v>
      </c>
      <c r="D2531" s="87" t="s">
        <v>22997</v>
      </c>
      <c r="E2531" s="87" t="s">
        <v>22997</v>
      </c>
      <c r="F2531" s="87">
        <v>2.8008000000000006</v>
      </c>
      <c r="G2531" s="87"/>
      <c r="H2531" s="47"/>
      <c r="I2531" s="120">
        <v>5</v>
      </c>
      <c r="J2531" s="120">
        <v>0</v>
      </c>
    </row>
    <row r="2532" spans="1:10" ht="15" customHeight="1">
      <c r="A2532" s="46" t="s">
        <v>35053</v>
      </c>
      <c r="B2532" s="46" t="s">
        <v>35054</v>
      </c>
      <c r="C2532" s="47">
        <v>7.2666000000000004</v>
      </c>
      <c r="D2532" s="87" t="s">
        <v>3789</v>
      </c>
      <c r="E2532" s="87" t="s">
        <v>3789</v>
      </c>
      <c r="F2532" s="87">
        <v>7.9727999999999994</v>
      </c>
      <c r="G2532" s="87"/>
      <c r="H2532" s="47"/>
      <c r="I2532" s="120">
        <v>11</v>
      </c>
      <c r="J2532" s="120">
        <v>0</v>
      </c>
    </row>
    <row r="2533" spans="1:10" ht="15" customHeight="1">
      <c r="A2533" s="46" t="s">
        <v>35055</v>
      </c>
      <c r="B2533" s="46" t="s">
        <v>35056</v>
      </c>
      <c r="C2533" s="47">
        <v>7.2666000000000004</v>
      </c>
      <c r="D2533" s="87" t="s">
        <v>35604</v>
      </c>
      <c r="E2533" s="87" t="s">
        <v>3789</v>
      </c>
      <c r="F2533" s="87">
        <v>7.5741599999999991</v>
      </c>
      <c r="G2533" s="87"/>
      <c r="H2533" s="47"/>
      <c r="I2533" s="120">
        <v>10</v>
      </c>
      <c r="J2533" s="120">
        <v>0</v>
      </c>
    </row>
    <row r="2534" spans="1:10" ht="15" customHeight="1">
      <c r="A2534" s="46" t="s">
        <v>6366</v>
      </c>
      <c r="B2534" s="46" t="s">
        <v>35115</v>
      </c>
      <c r="C2534" s="47">
        <v>16.172599999999999</v>
      </c>
      <c r="D2534" s="87" t="s">
        <v>3784</v>
      </c>
      <c r="E2534" s="87" t="s">
        <v>3784</v>
      </c>
      <c r="F2534" s="87">
        <v>27.315600000000003</v>
      </c>
      <c r="G2534" s="87"/>
      <c r="H2534" s="47"/>
      <c r="I2534" s="120">
        <v>24</v>
      </c>
      <c r="J2534" s="120">
        <v>0</v>
      </c>
    </row>
    <row r="2535" spans="1:10" ht="15" customHeight="1">
      <c r="A2535" s="46" t="s">
        <v>6365</v>
      </c>
      <c r="B2535" s="46" t="s">
        <v>35112</v>
      </c>
      <c r="C2535" s="47">
        <v>14.801600000000001</v>
      </c>
      <c r="D2535" s="87" t="s">
        <v>35605</v>
      </c>
      <c r="E2535" s="87" t="s">
        <v>3784</v>
      </c>
      <c r="F2535" s="87">
        <v>25.949820000000003</v>
      </c>
      <c r="G2535" s="87"/>
      <c r="H2535" s="47"/>
      <c r="I2535" s="120">
        <v>12</v>
      </c>
      <c r="J2535" s="120">
        <v>0</v>
      </c>
    </row>
    <row r="2536" spans="1:10" ht="15" customHeight="1">
      <c r="A2536" s="46" t="s">
        <v>6363</v>
      </c>
      <c r="B2536" s="46" t="s">
        <v>35113</v>
      </c>
      <c r="C2536" s="47">
        <v>16.144600000000001</v>
      </c>
      <c r="D2536" s="87" t="s">
        <v>3781</v>
      </c>
      <c r="E2536" s="87" t="s">
        <v>3781</v>
      </c>
      <c r="F2536" s="87">
        <v>15.6768</v>
      </c>
      <c r="G2536" s="87"/>
      <c r="H2536" s="47"/>
      <c r="I2536" s="120">
        <v>7</v>
      </c>
      <c r="J2536" s="120">
        <v>0</v>
      </c>
    </row>
    <row r="2537" spans="1:10" ht="15" customHeight="1">
      <c r="A2537" s="46" t="s">
        <v>6418</v>
      </c>
      <c r="B2537" s="46" t="s">
        <v>35121</v>
      </c>
      <c r="C2537" s="47">
        <v>13.010400000000001</v>
      </c>
      <c r="D2537" s="87" t="s">
        <v>35606</v>
      </c>
      <c r="E2537" s="87" t="s">
        <v>3781</v>
      </c>
      <c r="F2537" s="87">
        <v>14.892959999999999</v>
      </c>
      <c r="G2537" s="87"/>
      <c r="H2537" s="47"/>
      <c r="I2537" s="120">
        <v>9</v>
      </c>
      <c r="J2537" s="120">
        <v>0</v>
      </c>
    </row>
    <row r="2538" spans="1:10" ht="15" customHeight="1">
      <c r="A2538" s="46" t="s">
        <v>6416</v>
      </c>
      <c r="B2538" s="46" t="s">
        <v>35120</v>
      </c>
      <c r="C2538" s="47">
        <v>13.010400000000001</v>
      </c>
      <c r="D2538" s="87" t="s">
        <v>5872</v>
      </c>
      <c r="E2538" s="87" t="s">
        <v>5872</v>
      </c>
      <c r="F2538" s="87">
        <v>88.579007999999988</v>
      </c>
      <c r="G2538" s="87"/>
      <c r="H2538" s="47"/>
      <c r="I2538" s="120">
        <v>5</v>
      </c>
      <c r="J2538" s="120">
        <v>0</v>
      </c>
    </row>
    <row r="2539" spans="1:10" ht="15" customHeight="1">
      <c r="A2539" s="46" t="s">
        <v>6415</v>
      </c>
      <c r="B2539" s="46" t="s">
        <v>35118</v>
      </c>
      <c r="C2539" s="47">
        <v>13.010400000000001</v>
      </c>
      <c r="D2539" s="87" t="s">
        <v>5872</v>
      </c>
      <c r="E2539" s="87" t="s">
        <v>5872</v>
      </c>
      <c r="F2539" s="87">
        <v>88.579007999999988</v>
      </c>
      <c r="G2539" s="87"/>
      <c r="H2539" s="47"/>
      <c r="I2539" s="120">
        <v>5</v>
      </c>
      <c r="J2539" s="120">
        <v>0</v>
      </c>
    </row>
    <row r="2540" spans="1:10" ht="15" customHeight="1">
      <c r="A2540" s="46" t="s">
        <v>6413</v>
      </c>
      <c r="B2540" s="46" t="s">
        <v>35119</v>
      </c>
      <c r="C2540" s="47">
        <v>13.010400000000001</v>
      </c>
      <c r="D2540" s="87" t="s">
        <v>5875</v>
      </c>
      <c r="E2540" s="87" t="s">
        <v>5875</v>
      </c>
      <c r="F2540" s="87">
        <v>82.673740800000004</v>
      </c>
      <c r="G2540" s="87"/>
      <c r="H2540" s="47"/>
      <c r="I2540" s="120">
        <v>6</v>
      </c>
      <c r="J2540" s="120">
        <v>0</v>
      </c>
    </row>
    <row r="2541" spans="1:10" ht="15" customHeight="1">
      <c r="A2541" s="46" t="s">
        <v>34989</v>
      </c>
      <c r="B2541" s="46" t="s">
        <v>35117</v>
      </c>
      <c r="C2541" s="47">
        <v>7.5751999999999997</v>
      </c>
      <c r="D2541" s="87" t="s">
        <v>5878</v>
      </c>
      <c r="E2541" s="87" t="s">
        <v>5878</v>
      </c>
      <c r="F2541" s="87">
        <v>78.736896000000002</v>
      </c>
      <c r="G2541" s="87"/>
      <c r="H2541" s="47"/>
      <c r="I2541" s="120">
        <v>18</v>
      </c>
      <c r="J2541" s="120">
        <v>0</v>
      </c>
    </row>
    <row r="2542" spans="1:10" ht="15" customHeight="1">
      <c r="A2542" s="46" t="s">
        <v>34986</v>
      </c>
      <c r="B2542" s="46" t="s">
        <v>34987</v>
      </c>
      <c r="C2542" s="47">
        <v>7.5751999999999997</v>
      </c>
      <c r="D2542" s="87" t="s">
        <v>5881</v>
      </c>
      <c r="E2542" s="87" t="s">
        <v>5881</v>
      </c>
      <c r="F2542" s="87">
        <v>72.831628800000004</v>
      </c>
      <c r="G2542" s="87"/>
      <c r="H2542" s="47"/>
      <c r="I2542" s="120">
        <v>7</v>
      </c>
      <c r="J2542" s="120">
        <v>0</v>
      </c>
    </row>
    <row r="2543" spans="1:10" ht="15" customHeight="1">
      <c r="A2543" s="46" t="s">
        <v>34988</v>
      </c>
      <c r="B2543" s="46" t="s">
        <v>35116</v>
      </c>
      <c r="C2543" s="47">
        <v>7.5751999999999997</v>
      </c>
      <c r="D2543" s="87" t="s">
        <v>5883</v>
      </c>
      <c r="E2543" s="87" t="s">
        <v>5883</v>
      </c>
      <c r="F2543" s="87">
        <v>163.35269999999997</v>
      </c>
      <c r="G2543" s="87"/>
      <c r="H2543" s="47"/>
      <c r="I2543" s="120">
        <v>12</v>
      </c>
      <c r="J2543" s="120">
        <v>0</v>
      </c>
    </row>
    <row r="2544" spans="1:10" ht="15" customHeight="1">
      <c r="A2544" s="46" t="s">
        <v>6411</v>
      </c>
      <c r="B2544" s="46" t="s">
        <v>6412</v>
      </c>
      <c r="C2544" s="47">
        <v>9.6896000000000004</v>
      </c>
      <c r="D2544" s="87" t="s">
        <v>5886</v>
      </c>
      <c r="E2544" s="87" t="s">
        <v>5886</v>
      </c>
      <c r="F2544" s="87">
        <v>188.10224999999994</v>
      </c>
      <c r="G2544" s="87"/>
      <c r="H2544" s="47"/>
      <c r="I2544" s="120">
        <v>6</v>
      </c>
      <c r="J2544" s="120">
        <v>0</v>
      </c>
    </row>
    <row r="2545" spans="1:10" ht="15" customHeight="1">
      <c r="A2545" s="46" t="s">
        <v>6409</v>
      </c>
      <c r="B2545" s="46" t="s">
        <v>6410</v>
      </c>
      <c r="C2545" s="47">
        <v>14.9178</v>
      </c>
      <c r="D2545" s="87" t="s">
        <v>5889</v>
      </c>
      <c r="E2545" s="87" t="s">
        <v>5889</v>
      </c>
      <c r="F2545" s="87">
        <v>188.10224999999994</v>
      </c>
      <c r="G2545" s="87"/>
      <c r="H2545" s="47"/>
      <c r="I2545" s="120">
        <v>10</v>
      </c>
      <c r="J2545" s="120">
        <v>0</v>
      </c>
    </row>
    <row r="2546" spans="1:10" ht="15" customHeight="1">
      <c r="A2546" s="46" t="s">
        <v>6407</v>
      </c>
      <c r="B2546" s="46" t="s">
        <v>6408</v>
      </c>
      <c r="C2546" s="47">
        <v>11.0838</v>
      </c>
      <c r="D2546" s="87" t="s">
        <v>5892</v>
      </c>
      <c r="E2546" s="87" t="s">
        <v>5889</v>
      </c>
      <c r="F2546" s="87">
        <v>175.56209999999999</v>
      </c>
      <c r="G2546" s="87"/>
      <c r="H2546" s="47"/>
      <c r="I2546" s="120">
        <v>5</v>
      </c>
      <c r="J2546" s="120">
        <v>0</v>
      </c>
    </row>
    <row r="2547" spans="1:10" ht="15" customHeight="1">
      <c r="A2547" s="46" t="s">
        <v>6404</v>
      </c>
      <c r="B2547" s="46" t="s">
        <v>6405</v>
      </c>
      <c r="C2547" s="47">
        <v>18.8216</v>
      </c>
      <c r="D2547" s="87" t="s">
        <v>5894</v>
      </c>
      <c r="E2547" s="87" t="s">
        <v>5889</v>
      </c>
      <c r="F2547" s="87">
        <v>167.202</v>
      </c>
      <c r="G2547" s="87"/>
      <c r="H2547" s="47"/>
      <c r="I2547" s="120">
        <v>11</v>
      </c>
      <c r="J2547" s="120">
        <v>0</v>
      </c>
    </row>
    <row r="2548" spans="1:10" ht="15" customHeight="1">
      <c r="A2548" s="46" t="s">
        <v>6401</v>
      </c>
      <c r="B2548" s="46" t="s">
        <v>6402</v>
      </c>
      <c r="C2548" s="47">
        <v>19.6812</v>
      </c>
      <c r="D2548" s="87" t="s">
        <v>5897</v>
      </c>
      <c r="E2548" s="87" t="s">
        <v>5889</v>
      </c>
      <c r="F2548" s="87">
        <v>154.66184999999996</v>
      </c>
      <c r="G2548" s="87"/>
      <c r="H2548" s="47"/>
      <c r="I2548" s="120">
        <v>9</v>
      </c>
      <c r="J2548" s="120">
        <v>0</v>
      </c>
    </row>
    <row r="2549" spans="1:10" ht="15" customHeight="1">
      <c r="A2549" s="46" t="s">
        <v>6398</v>
      </c>
      <c r="B2549" s="46" t="s">
        <v>6399</v>
      </c>
      <c r="C2549" s="47">
        <v>24.909400000000002</v>
      </c>
      <c r="D2549" s="87" t="s">
        <v>5900</v>
      </c>
      <c r="E2549" s="87" t="s">
        <v>5886</v>
      </c>
      <c r="F2549" s="87">
        <v>175.56209999999999</v>
      </c>
      <c r="G2549" s="87"/>
      <c r="H2549" s="47"/>
      <c r="I2549" s="120">
        <v>4</v>
      </c>
      <c r="J2549" s="120">
        <v>0</v>
      </c>
    </row>
    <row r="2550" spans="1:10" ht="15" customHeight="1">
      <c r="A2550" s="46" t="s">
        <v>6395</v>
      </c>
      <c r="B2550" s="46" t="s">
        <v>6396</v>
      </c>
      <c r="C2550" s="47">
        <v>24.421600000000002</v>
      </c>
      <c r="D2550" s="87" t="s">
        <v>5903</v>
      </c>
      <c r="E2550" s="87" t="s">
        <v>5886</v>
      </c>
      <c r="F2550" s="87">
        <v>167.202</v>
      </c>
      <c r="G2550" s="87"/>
      <c r="H2550" s="47"/>
      <c r="I2550" s="120">
        <v>7</v>
      </c>
      <c r="J2550" s="120">
        <v>0</v>
      </c>
    </row>
    <row r="2551" spans="1:10" ht="15" customHeight="1">
      <c r="A2551" s="46" t="s">
        <v>6393</v>
      </c>
      <c r="B2551" s="46" t="s">
        <v>6394</v>
      </c>
      <c r="C2551" s="47">
        <v>30.532599999999999</v>
      </c>
      <c r="D2551" s="87" t="s">
        <v>5906</v>
      </c>
      <c r="E2551" s="87" t="s">
        <v>5886</v>
      </c>
      <c r="F2551" s="87">
        <v>154.66184999999996</v>
      </c>
      <c r="G2551" s="87"/>
      <c r="H2551" s="47"/>
      <c r="I2551" s="120">
        <v>8</v>
      </c>
      <c r="J2551" s="120">
        <v>0</v>
      </c>
    </row>
    <row r="2552" spans="1:10" ht="15" customHeight="1">
      <c r="A2552" s="46" t="s">
        <v>6390</v>
      </c>
      <c r="B2552" s="46" t="s">
        <v>6391</v>
      </c>
      <c r="C2552" s="47">
        <v>65.356200000000001</v>
      </c>
      <c r="D2552" s="87" t="s">
        <v>5909</v>
      </c>
      <c r="E2552" s="87" t="s">
        <v>5909</v>
      </c>
      <c r="F2552" s="87">
        <v>163.35269999999997</v>
      </c>
      <c r="G2552" s="87"/>
      <c r="H2552" s="47"/>
      <c r="I2552" s="120">
        <v>8</v>
      </c>
      <c r="J2552" s="120">
        <v>0</v>
      </c>
    </row>
    <row r="2553" spans="1:10" ht="15" customHeight="1">
      <c r="A2553" s="46" t="s">
        <v>6388</v>
      </c>
      <c r="B2553" s="46" t="s">
        <v>6389</v>
      </c>
      <c r="C2553" s="47">
        <v>65.356200000000001</v>
      </c>
      <c r="D2553" s="87" t="s">
        <v>5912</v>
      </c>
      <c r="E2553" s="87" t="s">
        <v>5909</v>
      </c>
      <c r="F2553" s="87">
        <v>152.46252000000001</v>
      </c>
      <c r="G2553" s="87"/>
      <c r="H2553" s="47"/>
      <c r="I2553" s="120">
        <v>6</v>
      </c>
      <c r="J2553" s="120">
        <v>0</v>
      </c>
    </row>
    <row r="2554" spans="1:10" ht="15" customHeight="1">
      <c r="A2554" s="46" t="s">
        <v>6386</v>
      </c>
      <c r="B2554" s="46" t="s">
        <v>6387</v>
      </c>
      <c r="C2554" s="47">
        <v>65.356200000000001</v>
      </c>
      <c r="D2554" s="87" t="s">
        <v>5915</v>
      </c>
      <c r="E2554" s="87" t="s">
        <v>5909</v>
      </c>
      <c r="F2554" s="87">
        <v>145.20239999999998</v>
      </c>
      <c r="G2554" s="87"/>
      <c r="H2554" s="47"/>
      <c r="I2554" s="120">
        <v>6</v>
      </c>
      <c r="J2554" s="120">
        <v>0</v>
      </c>
    </row>
    <row r="2555" spans="1:10" ht="15" customHeight="1">
      <c r="A2555" s="46" t="s">
        <v>6384</v>
      </c>
      <c r="B2555" s="46" t="s">
        <v>6385</v>
      </c>
      <c r="C2555" s="47">
        <v>7.1567999999999996</v>
      </c>
      <c r="D2555" s="87" t="s">
        <v>5918</v>
      </c>
      <c r="E2555" s="87" t="s">
        <v>5909</v>
      </c>
      <c r="F2555" s="87">
        <v>134.31222</v>
      </c>
      <c r="G2555" s="87"/>
      <c r="H2555" s="47"/>
      <c r="I2555" s="120">
        <v>21</v>
      </c>
      <c r="J2555" s="120">
        <v>0</v>
      </c>
    </row>
    <row r="2556" spans="1:10" ht="15" customHeight="1">
      <c r="A2556" s="46" t="s">
        <v>6382</v>
      </c>
      <c r="B2556" s="46" t="s">
        <v>6383</v>
      </c>
      <c r="C2556" s="47">
        <v>7.1567999999999996</v>
      </c>
      <c r="D2556" s="87" t="s">
        <v>5921</v>
      </c>
      <c r="E2556" s="87" t="s">
        <v>5883</v>
      </c>
      <c r="F2556" s="87">
        <v>152.46252000000001</v>
      </c>
      <c r="G2556" s="87"/>
      <c r="H2556" s="47"/>
      <c r="I2556" s="120">
        <v>24</v>
      </c>
      <c r="J2556" s="120">
        <v>0</v>
      </c>
    </row>
    <row r="2557" spans="1:10" ht="15" customHeight="1">
      <c r="A2557" s="46" t="s">
        <v>6379</v>
      </c>
      <c r="B2557" s="46" t="s">
        <v>6380</v>
      </c>
      <c r="C2557" s="47">
        <v>13.5236</v>
      </c>
      <c r="D2557" s="87" t="s">
        <v>5924</v>
      </c>
      <c r="E2557" s="87" t="s">
        <v>5883</v>
      </c>
      <c r="F2557" s="87">
        <v>145.20239999999998</v>
      </c>
      <c r="G2557" s="87"/>
      <c r="H2557" s="47"/>
      <c r="I2557" s="120">
        <v>9</v>
      </c>
      <c r="J2557" s="120">
        <v>0</v>
      </c>
    </row>
    <row r="2558" spans="1:10" ht="15" customHeight="1">
      <c r="A2558" s="46" t="s">
        <v>6377</v>
      </c>
      <c r="B2558" s="46" t="s">
        <v>6378</v>
      </c>
      <c r="C2558" s="47">
        <v>13.5236</v>
      </c>
      <c r="D2558" s="87" t="s">
        <v>5927</v>
      </c>
      <c r="E2558" s="87" t="s">
        <v>5883</v>
      </c>
      <c r="F2558" s="87">
        <v>134.31222</v>
      </c>
      <c r="G2558" s="87"/>
      <c r="H2558" s="47"/>
      <c r="I2558" s="120">
        <v>11</v>
      </c>
      <c r="J2558" s="120">
        <v>0</v>
      </c>
    </row>
    <row r="2559" spans="1:10" ht="15" customHeight="1">
      <c r="A2559" s="46" t="s">
        <v>6485</v>
      </c>
      <c r="B2559" s="46" t="s">
        <v>6486</v>
      </c>
      <c r="C2559" s="47">
        <v>9.6701999999999995</v>
      </c>
      <c r="D2559" s="87" t="s">
        <v>5930</v>
      </c>
      <c r="E2559" s="87" t="s">
        <v>5930</v>
      </c>
      <c r="F2559" s="87">
        <v>149.65114499999996</v>
      </c>
      <c r="G2559" s="87"/>
      <c r="H2559" s="47"/>
      <c r="I2559" s="120">
        <v>0</v>
      </c>
      <c r="J2559" s="120">
        <v>0</v>
      </c>
    </row>
    <row r="2560" spans="1:10" ht="15" customHeight="1">
      <c r="A2560" s="46" t="s">
        <v>6482</v>
      </c>
      <c r="B2560" s="46" t="s">
        <v>6483</v>
      </c>
      <c r="C2560" s="47">
        <v>13.163399999999999</v>
      </c>
      <c r="D2560" s="87" t="s">
        <v>5933</v>
      </c>
      <c r="E2560" s="87" t="s">
        <v>5930</v>
      </c>
      <c r="F2560" s="87">
        <v>139.67440199999999</v>
      </c>
      <c r="G2560" s="87"/>
      <c r="H2560" s="47"/>
      <c r="I2560" s="120">
        <v>11</v>
      </c>
      <c r="J2560" s="120">
        <v>0</v>
      </c>
    </row>
    <row r="2561" spans="1:10" ht="15" customHeight="1">
      <c r="A2561" s="46" t="s">
        <v>6480</v>
      </c>
      <c r="B2561" s="46" t="s">
        <v>6481</v>
      </c>
      <c r="C2561" s="47">
        <v>25.002400000000002</v>
      </c>
      <c r="D2561" s="87" t="s">
        <v>5936</v>
      </c>
      <c r="E2561" s="87" t="s">
        <v>5930</v>
      </c>
      <c r="F2561" s="87">
        <v>133.02323999999999</v>
      </c>
      <c r="G2561" s="87"/>
      <c r="H2561" s="47"/>
      <c r="I2561" s="120">
        <v>0</v>
      </c>
      <c r="J2561" s="120">
        <v>0</v>
      </c>
    </row>
    <row r="2562" spans="1:10" ht="15" customHeight="1">
      <c r="A2562" s="46" t="s">
        <v>6477</v>
      </c>
      <c r="B2562" s="46" t="s">
        <v>6478</v>
      </c>
      <c r="C2562" s="47">
        <v>25.002400000000002</v>
      </c>
      <c r="D2562" s="87" t="s">
        <v>5939</v>
      </c>
      <c r="E2562" s="87" t="s">
        <v>5930</v>
      </c>
      <c r="F2562" s="87">
        <v>123.04649699999999</v>
      </c>
      <c r="G2562" s="87"/>
      <c r="H2562" s="47"/>
      <c r="I2562" s="120">
        <v>4</v>
      </c>
      <c r="J2562" s="120">
        <v>0</v>
      </c>
    </row>
    <row r="2563" spans="1:10" ht="15" customHeight="1">
      <c r="A2563" s="46" t="s">
        <v>6475</v>
      </c>
      <c r="B2563" s="46" t="s">
        <v>6476</v>
      </c>
      <c r="C2563" s="47">
        <v>25.002400000000002</v>
      </c>
      <c r="D2563" s="87" t="s">
        <v>5942</v>
      </c>
      <c r="E2563" s="87" t="s">
        <v>5942</v>
      </c>
      <c r="F2563" s="87">
        <v>217.38567375</v>
      </c>
      <c r="G2563" s="87"/>
      <c r="H2563" s="47"/>
      <c r="I2563" s="120">
        <v>2</v>
      </c>
      <c r="J2563" s="120">
        <v>0</v>
      </c>
    </row>
    <row r="2564" spans="1:10" ht="15" customHeight="1">
      <c r="A2564" s="46" t="s">
        <v>6472</v>
      </c>
      <c r="B2564" s="46" t="s">
        <v>6473</v>
      </c>
      <c r="C2564" s="47">
        <v>25.002400000000002</v>
      </c>
      <c r="D2564" s="87" t="s">
        <v>5945</v>
      </c>
      <c r="E2564" s="87" t="s">
        <v>5945</v>
      </c>
      <c r="F2564" s="87">
        <v>241.80896250000001</v>
      </c>
      <c r="G2564" s="87"/>
      <c r="H2564" s="47"/>
      <c r="I2564" s="120">
        <v>2</v>
      </c>
      <c r="J2564" s="120">
        <v>0</v>
      </c>
    </row>
    <row r="2565" spans="1:10" ht="15" customHeight="1">
      <c r="A2565" s="46" t="s">
        <v>6470</v>
      </c>
      <c r="B2565" s="46" t="s">
        <v>6471</v>
      </c>
      <c r="C2565" s="47">
        <v>25.002400000000002</v>
      </c>
      <c r="D2565" s="87" t="s">
        <v>5948</v>
      </c>
      <c r="E2565" s="87" t="s">
        <v>5945</v>
      </c>
      <c r="F2565" s="87">
        <v>229.08217500000001</v>
      </c>
      <c r="G2565" s="87"/>
      <c r="H2565" s="47"/>
      <c r="I2565" s="120">
        <v>1</v>
      </c>
      <c r="J2565" s="120">
        <v>0</v>
      </c>
    </row>
    <row r="2566" spans="1:10" ht="15" customHeight="1">
      <c r="A2566" s="46" t="s">
        <v>6467</v>
      </c>
      <c r="B2566" s="46" t="s">
        <v>6468</v>
      </c>
      <c r="C2566" s="47">
        <v>18.472999999999999</v>
      </c>
      <c r="D2566" s="87" t="s">
        <v>5951</v>
      </c>
      <c r="E2566" s="87" t="s">
        <v>5945</v>
      </c>
      <c r="F2566" s="87">
        <v>217.62806625000002</v>
      </c>
      <c r="G2566" s="87"/>
      <c r="H2566" s="47"/>
      <c r="I2566" s="120">
        <v>2</v>
      </c>
      <c r="J2566" s="120">
        <v>0</v>
      </c>
    </row>
    <row r="2567" spans="1:10" ht="15" customHeight="1">
      <c r="A2567" s="46" t="s">
        <v>6465</v>
      </c>
      <c r="B2567" s="46" t="s">
        <v>6466</v>
      </c>
      <c r="C2567" s="47">
        <v>14.360200000000001</v>
      </c>
      <c r="D2567" s="87" t="s">
        <v>5954</v>
      </c>
      <c r="E2567" s="87" t="s">
        <v>5945</v>
      </c>
      <c r="F2567" s="87">
        <v>206.17395750000003</v>
      </c>
      <c r="G2567" s="87"/>
      <c r="H2567" s="47"/>
      <c r="I2567" s="120">
        <v>2</v>
      </c>
      <c r="J2567" s="120">
        <v>0</v>
      </c>
    </row>
    <row r="2568" spans="1:10" ht="15" customHeight="1">
      <c r="A2568" s="46" t="s">
        <v>6462</v>
      </c>
      <c r="B2568" s="46" t="s">
        <v>6463</v>
      </c>
      <c r="C2568" s="47">
        <v>14.360200000000001</v>
      </c>
      <c r="D2568" s="87" t="s">
        <v>5957</v>
      </c>
      <c r="E2568" s="87" t="s">
        <v>5942</v>
      </c>
      <c r="F2568" s="87">
        <v>205.94432249999997</v>
      </c>
      <c r="G2568" s="87"/>
      <c r="H2568" s="47"/>
      <c r="I2568" s="120">
        <v>0</v>
      </c>
      <c r="J2568" s="120">
        <v>0</v>
      </c>
    </row>
    <row r="2569" spans="1:10" ht="15" customHeight="1">
      <c r="A2569" s="46" t="s">
        <v>6459</v>
      </c>
      <c r="B2569" s="46" t="s">
        <v>6460</v>
      </c>
      <c r="C2569" s="47">
        <v>14.360200000000001</v>
      </c>
      <c r="D2569" s="87" t="s">
        <v>5960</v>
      </c>
      <c r="E2569" s="87" t="s">
        <v>5942</v>
      </c>
      <c r="F2569" s="87">
        <v>195.64710637499996</v>
      </c>
      <c r="G2569" s="87"/>
      <c r="H2569" s="47"/>
      <c r="I2569" s="120">
        <v>6</v>
      </c>
      <c r="J2569" s="120">
        <v>0</v>
      </c>
    </row>
    <row r="2570" spans="1:10" ht="15" customHeight="1">
      <c r="A2570" s="46" t="s">
        <v>6456</v>
      </c>
      <c r="B2570" s="46" t="s">
        <v>6457</v>
      </c>
      <c r="C2570" s="47">
        <v>14.360200000000001</v>
      </c>
      <c r="D2570" s="87" t="s">
        <v>5963</v>
      </c>
      <c r="E2570" s="87" t="s">
        <v>5942</v>
      </c>
      <c r="F2570" s="87">
        <v>185.34989024999999</v>
      </c>
      <c r="G2570" s="87"/>
      <c r="H2570" s="47"/>
      <c r="I2570" s="120">
        <v>1</v>
      </c>
      <c r="J2570" s="120">
        <v>0</v>
      </c>
    </row>
    <row r="2571" spans="1:10" ht="15" customHeight="1">
      <c r="A2571" s="46" t="s">
        <v>6453</v>
      </c>
      <c r="B2571" s="46" t="s">
        <v>6454</v>
      </c>
      <c r="C2571" s="47">
        <v>16.753599999999999</v>
      </c>
      <c r="D2571" s="87" t="s">
        <v>20075</v>
      </c>
      <c r="E2571" s="87" t="s">
        <v>20075</v>
      </c>
      <c r="F2571" s="87">
        <v>178.26479999999998</v>
      </c>
      <c r="G2571" s="87"/>
      <c r="H2571" s="47"/>
      <c r="I2571" s="120">
        <v>22</v>
      </c>
      <c r="J2571" s="120">
        <v>0</v>
      </c>
    </row>
    <row r="2572" spans="1:10" ht="15" customHeight="1">
      <c r="A2572" s="46" t="s">
        <v>6450</v>
      </c>
      <c r="B2572" s="46" t="s">
        <v>6451</v>
      </c>
      <c r="C2572" s="47">
        <v>16.753599999999999</v>
      </c>
      <c r="D2572" s="87" t="s">
        <v>5966</v>
      </c>
      <c r="E2572" s="87" t="s">
        <v>5966</v>
      </c>
      <c r="F2572" s="87">
        <v>196.42770000000002</v>
      </c>
      <c r="G2572" s="87"/>
      <c r="H2572" s="47"/>
      <c r="I2572" s="120">
        <v>0</v>
      </c>
      <c r="J2572" s="120">
        <v>0</v>
      </c>
    </row>
    <row r="2573" spans="1:10" ht="15" customHeight="1">
      <c r="A2573" s="46" t="s">
        <v>6447</v>
      </c>
      <c r="B2573" s="46" t="s">
        <v>6448</v>
      </c>
      <c r="C2573" s="47">
        <v>16.753599999999999</v>
      </c>
      <c r="D2573" s="87" t="s">
        <v>5969</v>
      </c>
      <c r="E2573" s="87" t="s">
        <v>5966</v>
      </c>
      <c r="F2573" s="87">
        <v>186.08940000000001</v>
      </c>
      <c r="G2573" s="87"/>
      <c r="H2573" s="47"/>
      <c r="I2573" s="120">
        <v>1</v>
      </c>
      <c r="J2573" s="120">
        <v>0</v>
      </c>
    </row>
    <row r="2574" spans="1:10" ht="15" customHeight="1">
      <c r="A2574" s="46" t="s">
        <v>6444</v>
      </c>
      <c r="B2574" s="46" t="s">
        <v>6445</v>
      </c>
      <c r="C2574" s="47">
        <v>16.753599999999999</v>
      </c>
      <c r="D2574" s="87" t="s">
        <v>5972</v>
      </c>
      <c r="E2574" s="87" t="s">
        <v>5966</v>
      </c>
      <c r="F2574" s="87">
        <v>176.78493</v>
      </c>
      <c r="G2574" s="87"/>
      <c r="H2574" s="47"/>
      <c r="I2574" s="120">
        <v>5</v>
      </c>
      <c r="J2574" s="120">
        <v>0</v>
      </c>
    </row>
    <row r="2575" spans="1:10" ht="15" customHeight="1">
      <c r="A2575" s="46" t="s">
        <v>6441</v>
      </c>
      <c r="B2575" s="46" t="s">
        <v>6442</v>
      </c>
      <c r="C2575" s="47">
        <v>9.3339999999999996</v>
      </c>
      <c r="D2575" s="87" t="s">
        <v>5975</v>
      </c>
      <c r="E2575" s="87" t="s">
        <v>5966</v>
      </c>
      <c r="F2575" s="87">
        <v>167.48046000000002</v>
      </c>
      <c r="G2575" s="87"/>
      <c r="H2575" s="47"/>
      <c r="I2575" s="120">
        <v>16</v>
      </c>
      <c r="J2575" s="120">
        <v>0</v>
      </c>
    </row>
    <row r="2576" spans="1:10" ht="15" customHeight="1">
      <c r="A2576" s="46" t="s">
        <v>6438</v>
      </c>
      <c r="B2576" s="46" t="s">
        <v>6439</v>
      </c>
      <c r="C2576" s="47">
        <v>9.3339999999999996</v>
      </c>
      <c r="D2576" s="87" t="s">
        <v>5978</v>
      </c>
      <c r="E2576" s="87" t="s">
        <v>5978</v>
      </c>
      <c r="F2576" s="87">
        <v>121.70654999999999</v>
      </c>
      <c r="G2576" s="87"/>
      <c r="H2576" s="47"/>
      <c r="I2576" s="120">
        <v>0</v>
      </c>
      <c r="J2576" s="120">
        <v>0</v>
      </c>
    </row>
    <row r="2577" spans="1:10" ht="15" customHeight="1">
      <c r="A2577" s="46" t="s">
        <v>6435</v>
      </c>
      <c r="B2577" s="46" t="s">
        <v>6436</v>
      </c>
      <c r="C2577" s="47">
        <v>0</v>
      </c>
      <c r="D2577" s="87" t="s">
        <v>5981</v>
      </c>
      <c r="E2577" s="87" t="s">
        <v>5981</v>
      </c>
      <c r="F2577" s="87">
        <v>143.64945</v>
      </c>
      <c r="G2577" s="87"/>
      <c r="H2577" s="47"/>
      <c r="I2577" s="120">
        <v>0</v>
      </c>
      <c r="J2577" s="120">
        <v>0</v>
      </c>
    </row>
    <row r="2578" spans="1:10" ht="15" customHeight="1">
      <c r="A2578" s="46" t="s">
        <v>6432</v>
      </c>
      <c r="B2578" s="46" t="s">
        <v>6433</v>
      </c>
      <c r="C2578" s="47">
        <v>7.2359999999999998</v>
      </c>
      <c r="D2578" s="87" t="s">
        <v>5984</v>
      </c>
      <c r="E2578" s="87" t="s">
        <v>5981</v>
      </c>
      <c r="F2578" s="87">
        <v>134.07282000000001</v>
      </c>
      <c r="G2578" s="87"/>
      <c r="H2578" s="47"/>
      <c r="I2578" s="120">
        <v>0</v>
      </c>
      <c r="J2578" s="120">
        <v>0</v>
      </c>
    </row>
    <row r="2579" spans="1:10" ht="15" customHeight="1">
      <c r="A2579" s="46" t="s">
        <v>6429</v>
      </c>
      <c r="B2579" s="46" t="s">
        <v>6430</v>
      </c>
      <c r="C2579" s="47">
        <v>3.9733999999999998</v>
      </c>
      <c r="D2579" s="87" t="s">
        <v>5987</v>
      </c>
      <c r="E2579" s="87" t="s">
        <v>5981</v>
      </c>
      <c r="F2579" s="87">
        <v>127.6884</v>
      </c>
      <c r="G2579" s="87"/>
      <c r="H2579" s="47"/>
      <c r="I2579" s="120">
        <v>0</v>
      </c>
      <c r="J2579" s="120">
        <v>0</v>
      </c>
    </row>
    <row r="2580" spans="1:10" ht="15" customHeight="1">
      <c r="A2580" s="46" t="s">
        <v>6426</v>
      </c>
      <c r="B2580" s="46" t="s">
        <v>6427</v>
      </c>
      <c r="C2580" s="47">
        <v>21.447199999999999</v>
      </c>
      <c r="D2580" s="87" t="s">
        <v>5990</v>
      </c>
      <c r="E2580" s="87" t="s">
        <v>5981</v>
      </c>
      <c r="F2580" s="87">
        <v>118.11177000000001</v>
      </c>
      <c r="G2580" s="87"/>
      <c r="H2580" s="47"/>
      <c r="I2580" s="120">
        <v>9</v>
      </c>
      <c r="J2580" s="120">
        <v>0</v>
      </c>
    </row>
    <row r="2581" spans="1:10" ht="15" customHeight="1">
      <c r="A2581" s="46" t="s">
        <v>6423</v>
      </c>
      <c r="B2581" s="46" t="s">
        <v>6424</v>
      </c>
      <c r="C2581" s="47">
        <v>24.969799999999999</v>
      </c>
      <c r="D2581" s="87" t="s">
        <v>5993</v>
      </c>
      <c r="E2581" s="87" t="s">
        <v>5978</v>
      </c>
      <c r="F2581" s="87">
        <v>113.59278</v>
      </c>
      <c r="G2581" s="87"/>
      <c r="H2581" s="47"/>
      <c r="I2581" s="120">
        <v>0</v>
      </c>
      <c r="J2581" s="120">
        <v>0</v>
      </c>
    </row>
    <row r="2582" spans="1:10" ht="15" customHeight="1">
      <c r="A2582" s="46" t="s">
        <v>6420</v>
      </c>
      <c r="B2582" s="46" t="s">
        <v>6421</v>
      </c>
      <c r="C2582" s="47">
        <v>29.311399999999999</v>
      </c>
      <c r="D2582" s="87" t="s">
        <v>5996</v>
      </c>
      <c r="E2582" s="87" t="s">
        <v>5978</v>
      </c>
      <c r="F2582" s="87">
        <v>108.18360000000001</v>
      </c>
      <c r="G2582" s="87"/>
      <c r="H2582" s="47"/>
      <c r="I2582" s="120">
        <v>0</v>
      </c>
      <c r="J2582" s="120">
        <v>0</v>
      </c>
    </row>
    <row r="2583" spans="1:10" ht="15" customHeight="1">
      <c r="A2583" s="46" t="s">
        <v>6508</v>
      </c>
      <c r="B2583" s="46" t="s">
        <v>6509</v>
      </c>
      <c r="C2583" s="47">
        <v>13.163399999999999</v>
      </c>
      <c r="D2583" s="87" t="s">
        <v>5999</v>
      </c>
      <c r="E2583" s="87" t="s">
        <v>5978</v>
      </c>
      <c r="F2583" s="87">
        <v>100.06983</v>
      </c>
      <c r="G2583" s="87"/>
      <c r="H2583" s="47"/>
      <c r="I2583" s="120">
        <v>18</v>
      </c>
      <c r="J2583" s="120">
        <v>0</v>
      </c>
    </row>
    <row r="2584" spans="1:10" ht="15" customHeight="1">
      <c r="A2584" s="46" t="s">
        <v>6505</v>
      </c>
      <c r="B2584" s="46" t="s">
        <v>6506</v>
      </c>
      <c r="C2584" s="47">
        <v>13.163399999999999</v>
      </c>
      <c r="D2584" s="87" t="s">
        <v>6002</v>
      </c>
      <c r="E2584" s="87" t="s">
        <v>6002</v>
      </c>
      <c r="F2584" s="87">
        <v>101.43629999999999</v>
      </c>
      <c r="G2584" s="87"/>
      <c r="H2584" s="47"/>
      <c r="I2584" s="120">
        <v>0</v>
      </c>
      <c r="J2584" s="120">
        <v>0</v>
      </c>
    </row>
    <row r="2585" spans="1:10" ht="15" customHeight="1">
      <c r="A2585" s="46" t="s">
        <v>6502</v>
      </c>
      <c r="B2585" s="46" t="s">
        <v>6503</v>
      </c>
      <c r="C2585" s="47">
        <v>16.939399999999999</v>
      </c>
      <c r="D2585" s="87" t="s">
        <v>6005</v>
      </c>
      <c r="E2585" s="87" t="s">
        <v>6002</v>
      </c>
      <c r="F2585" s="87">
        <v>94.673879999999997</v>
      </c>
      <c r="G2585" s="87"/>
      <c r="H2585" s="47"/>
      <c r="I2585" s="120">
        <v>2</v>
      </c>
      <c r="J2585" s="120">
        <v>0</v>
      </c>
    </row>
    <row r="2586" spans="1:10" ht="15" customHeight="1">
      <c r="A2586" s="46" t="s">
        <v>6500</v>
      </c>
      <c r="B2586" s="46" t="s">
        <v>6501</v>
      </c>
      <c r="C2586" s="47">
        <v>23.352599999999999</v>
      </c>
      <c r="D2586" s="87" t="s">
        <v>6008</v>
      </c>
      <c r="E2586" s="87" t="s">
        <v>6002</v>
      </c>
      <c r="F2586" s="87">
        <v>90.165600000000012</v>
      </c>
      <c r="G2586" s="87"/>
      <c r="H2586" s="47"/>
      <c r="I2586" s="120">
        <v>0</v>
      </c>
      <c r="J2586" s="120">
        <v>0</v>
      </c>
    </row>
    <row r="2587" spans="1:10" ht="15" customHeight="1">
      <c r="A2587" s="46" t="s">
        <v>6497</v>
      </c>
      <c r="B2587" s="46" t="s">
        <v>6498</v>
      </c>
      <c r="C2587" s="47">
        <v>15.4756</v>
      </c>
      <c r="D2587" s="87" t="s">
        <v>6011</v>
      </c>
      <c r="E2587" s="87" t="s">
        <v>6002</v>
      </c>
      <c r="F2587" s="87">
        <v>83.403179999999992</v>
      </c>
      <c r="G2587" s="87"/>
      <c r="H2587" s="47"/>
      <c r="I2587" s="120">
        <v>0</v>
      </c>
      <c r="J2587" s="120">
        <v>0</v>
      </c>
    </row>
    <row r="2588" spans="1:10" ht="15" customHeight="1">
      <c r="A2588" s="46" t="s">
        <v>6495</v>
      </c>
      <c r="B2588" s="46" t="s">
        <v>6496</v>
      </c>
      <c r="C2588" s="47">
        <v>15.5684</v>
      </c>
      <c r="D2588" s="87" t="s">
        <v>6014</v>
      </c>
      <c r="E2588" s="87" t="s">
        <v>6014</v>
      </c>
      <c r="F2588" s="87">
        <v>18.521999999999998</v>
      </c>
      <c r="G2588" s="87"/>
      <c r="H2588" s="47"/>
      <c r="I2588" s="120">
        <v>22</v>
      </c>
      <c r="J2588" s="120">
        <v>0</v>
      </c>
    </row>
    <row r="2589" spans="1:10" ht="15" customHeight="1">
      <c r="A2589" s="46" t="s">
        <v>6492</v>
      </c>
      <c r="B2589" s="46" t="s">
        <v>6493</v>
      </c>
      <c r="C2589" s="47">
        <v>17.710799999999999</v>
      </c>
      <c r="D2589" s="87" t="s">
        <v>6017</v>
      </c>
      <c r="E2589" s="87" t="s">
        <v>6017</v>
      </c>
      <c r="F2589" s="87">
        <v>23.814</v>
      </c>
      <c r="G2589" s="87"/>
      <c r="H2589" s="47"/>
      <c r="I2589" s="120">
        <v>1</v>
      </c>
      <c r="J2589" s="120">
        <v>0</v>
      </c>
    </row>
    <row r="2590" spans="1:10" ht="15" customHeight="1">
      <c r="A2590" s="46" t="s">
        <v>6490</v>
      </c>
      <c r="B2590" s="46" t="s">
        <v>6491</v>
      </c>
      <c r="C2590" s="47">
        <v>23.933599999999998</v>
      </c>
      <c r="D2590" s="87" t="s">
        <v>6032</v>
      </c>
      <c r="E2590" s="87" t="s">
        <v>6032</v>
      </c>
      <c r="F2590" s="87">
        <v>9.072000000000001</v>
      </c>
      <c r="G2590" s="87"/>
      <c r="H2590" s="47"/>
      <c r="I2590" s="120">
        <v>4</v>
      </c>
      <c r="J2590" s="120">
        <v>0</v>
      </c>
    </row>
    <row r="2591" spans="1:10" ht="15" customHeight="1">
      <c r="A2591" s="46" t="s">
        <v>6487</v>
      </c>
      <c r="B2591" s="46" t="s">
        <v>6488</v>
      </c>
      <c r="C2591" s="47">
        <v>23.933599999999998</v>
      </c>
      <c r="D2591" s="87" t="s">
        <v>6051</v>
      </c>
      <c r="E2591" s="87" t="s">
        <v>6051</v>
      </c>
      <c r="F2591" s="87">
        <v>2059.5736000000002</v>
      </c>
      <c r="G2591" s="87"/>
      <c r="H2591" s="47"/>
      <c r="I2591" s="120">
        <v>5</v>
      </c>
      <c r="J2591" s="120">
        <v>0</v>
      </c>
    </row>
    <row r="2592" spans="1:10" ht="15" customHeight="1">
      <c r="A2592" s="46" t="s">
        <v>32236</v>
      </c>
      <c r="B2592" s="46" t="s">
        <v>32237</v>
      </c>
      <c r="C2592" s="47">
        <v>21.145199999999999</v>
      </c>
      <c r="D2592" s="87" t="s">
        <v>6054</v>
      </c>
      <c r="E2592" s="87" t="s">
        <v>6054</v>
      </c>
      <c r="F2592" s="87">
        <v>2182.288</v>
      </c>
      <c r="G2592" s="87"/>
      <c r="H2592" s="47"/>
      <c r="I2592" s="120">
        <v>0</v>
      </c>
      <c r="J2592" s="120">
        <v>0</v>
      </c>
    </row>
    <row r="2593" spans="1:10" ht="15" customHeight="1">
      <c r="A2593" s="46" t="s">
        <v>32238</v>
      </c>
      <c r="B2593" s="46" t="s">
        <v>32239</v>
      </c>
      <c r="C2593" s="47">
        <v>37.224800000000002</v>
      </c>
      <c r="D2593" s="87" t="s">
        <v>30403</v>
      </c>
      <c r="E2593" s="87" t="s">
        <v>30403</v>
      </c>
      <c r="F2593" s="87">
        <v>15.361919999999998</v>
      </c>
      <c r="G2593" s="87"/>
      <c r="H2593" s="47"/>
      <c r="I2593" s="120">
        <v>0</v>
      </c>
      <c r="J2593" s="120">
        <v>0</v>
      </c>
    </row>
    <row r="2594" spans="1:10" ht="15" customHeight="1">
      <c r="A2594" s="46" t="s">
        <v>6549</v>
      </c>
      <c r="B2594" s="46" t="s">
        <v>6550</v>
      </c>
      <c r="C2594" s="47">
        <v>20.313800000000001</v>
      </c>
      <c r="D2594" s="87" t="s">
        <v>6057</v>
      </c>
      <c r="E2594" s="87" t="s">
        <v>6057</v>
      </c>
      <c r="F2594" s="87">
        <v>16.380000000000003</v>
      </c>
      <c r="G2594" s="87"/>
      <c r="H2594" s="47"/>
      <c r="I2594" s="120">
        <v>12</v>
      </c>
      <c r="J2594" s="120">
        <v>0</v>
      </c>
    </row>
    <row r="2595" spans="1:10" ht="15" customHeight="1">
      <c r="A2595" s="46" t="s">
        <v>6546</v>
      </c>
      <c r="B2595" s="46" t="s">
        <v>6547</v>
      </c>
      <c r="C2595" s="47">
        <v>27.523599999999998</v>
      </c>
      <c r="D2595" s="87" t="s">
        <v>6066</v>
      </c>
      <c r="E2595" s="87" t="s">
        <v>6066</v>
      </c>
      <c r="F2595" s="87">
        <v>8.3349000000000011</v>
      </c>
      <c r="G2595" s="87"/>
      <c r="H2595" s="47"/>
      <c r="I2595" s="120">
        <v>0</v>
      </c>
      <c r="J2595" s="120">
        <v>0</v>
      </c>
    </row>
    <row r="2596" spans="1:10" ht="15" customHeight="1">
      <c r="A2596" s="46" t="s">
        <v>6543</v>
      </c>
      <c r="B2596" s="46" t="s">
        <v>6544</v>
      </c>
      <c r="C2596" s="47">
        <v>19.160599999999999</v>
      </c>
      <c r="D2596" s="87" t="s">
        <v>6075</v>
      </c>
      <c r="E2596" s="87" t="s">
        <v>6075</v>
      </c>
      <c r="F2596" s="87">
        <v>5.4240480000000009</v>
      </c>
      <c r="G2596" s="87"/>
      <c r="H2596" s="47"/>
      <c r="I2596" s="120">
        <v>0</v>
      </c>
      <c r="J2596" s="120">
        <v>0</v>
      </c>
    </row>
    <row r="2597" spans="1:10" ht="15" customHeight="1">
      <c r="A2597" s="46" t="s">
        <v>6540</v>
      </c>
      <c r="B2597" s="46" t="s">
        <v>6541</v>
      </c>
      <c r="C2597" s="47">
        <v>8.4320000000000004</v>
      </c>
      <c r="D2597" s="87" t="s">
        <v>7882</v>
      </c>
      <c r="E2597" s="87" t="s">
        <v>7882</v>
      </c>
      <c r="F2597" s="87">
        <v>34.072806600000007</v>
      </c>
      <c r="G2597" s="87"/>
      <c r="H2597" s="47"/>
      <c r="I2597" s="120">
        <v>0</v>
      </c>
      <c r="J2597" s="120">
        <v>0</v>
      </c>
    </row>
    <row r="2598" spans="1:10" ht="15" customHeight="1">
      <c r="A2598" s="46" t="s">
        <v>6537</v>
      </c>
      <c r="B2598" s="46" t="s">
        <v>6538</v>
      </c>
      <c r="C2598" s="47">
        <v>10.635199999999999</v>
      </c>
      <c r="D2598" s="87" t="s">
        <v>6084</v>
      </c>
      <c r="E2598" s="87" t="s">
        <v>6084</v>
      </c>
      <c r="F2598" s="87">
        <v>1.4004899999999998</v>
      </c>
      <c r="G2598" s="87"/>
      <c r="H2598" s="47"/>
      <c r="I2598" s="120">
        <v>49</v>
      </c>
      <c r="J2598" s="120">
        <v>0</v>
      </c>
    </row>
    <row r="2599" spans="1:10" ht="15" customHeight="1">
      <c r="A2599" s="46" t="s">
        <v>6535</v>
      </c>
      <c r="B2599" s="46" t="s">
        <v>32240</v>
      </c>
      <c r="C2599" s="47">
        <v>5.0027999999999997</v>
      </c>
      <c r="D2599" s="87" t="s">
        <v>6087</v>
      </c>
      <c r="E2599" s="87" t="s">
        <v>6084</v>
      </c>
      <c r="F2599" s="87">
        <v>1.2604409999999999</v>
      </c>
      <c r="G2599" s="87"/>
      <c r="H2599" s="47"/>
      <c r="I2599" s="120">
        <v>54</v>
      </c>
      <c r="J2599" s="120">
        <v>0</v>
      </c>
    </row>
    <row r="2600" spans="1:10" ht="15" customHeight="1">
      <c r="A2600" s="46" t="s">
        <v>6532</v>
      </c>
      <c r="B2600" s="46" t="s">
        <v>6533</v>
      </c>
      <c r="C2600" s="47">
        <v>14.638999999999999</v>
      </c>
      <c r="D2600" s="87" t="s">
        <v>6090</v>
      </c>
      <c r="E2600" s="87" t="s">
        <v>6084</v>
      </c>
      <c r="F2600" s="87">
        <v>1.194102</v>
      </c>
      <c r="G2600" s="87"/>
      <c r="H2600" s="47"/>
      <c r="I2600" s="120">
        <v>10</v>
      </c>
      <c r="J2600" s="120">
        <v>0</v>
      </c>
    </row>
    <row r="2601" spans="1:10" ht="15" customHeight="1">
      <c r="A2601" s="46" t="s">
        <v>6529</v>
      </c>
      <c r="B2601" s="46" t="s">
        <v>6530</v>
      </c>
      <c r="C2601" s="47">
        <v>11.8506</v>
      </c>
      <c r="D2601" s="87" t="s">
        <v>6093</v>
      </c>
      <c r="E2601" s="87" t="s">
        <v>6084</v>
      </c>
      <c r="F2601" s="87">
        <v>1.3267799999999998</v>
      </c>
      <c r="G2601" s="87"/>
      <c r="H2601" s="47"/>
      <c r="I2601" s="120">
        <v>14</v>
      </c>
      <c r="J2601" s="120">
        <v>0</v>
      </c>
    </row>
    <row r="2602" spans="1:10" ht="15" customHeight="1">
      <c r="A2602" s="46" t="s">
        <v>6526</v>
      </c>
      <c r="B2602" s="46" t="s">
        <v>6527</v>
      </c>
      <c r="C2602" s="47">
        <v>16.1492</v>
      </c>
      <c r="D2602" s="87" t="s">
        <v>4519</v>
      </c>
      <c r="E2602" s="87" t="s">
        <v>4519</v>
      </c>
      <c r="F2602" s="87">
        <v>197.65840000000003</v>
      </c>
      <c r="G2602" s="87"/>
      <c r="H2602" s="47"/>
      <c r="I2602" s="120">
        <v>3</v>
      </c>
      <c r="J2602" s="120">
        <v>0</v>
      </c>
    </row>
    <row r="2603" spans="1:10" ht="15" customHeight="1">
      <c r="A2603" s="46" t="s">
        <v>6523</v>
      </c>
      <c r="B2603" s="46" t="s">
        <v>6524</v>
      </c>
      <c r="C2603" s="47">
        <v>4.3684000000000003</v>
      </c>
      <c r="D2603" s="87" t="s">
        <v>4514</v>
      </c>
      <c r="E2603" s="87" t="s">
        <v>4514</v>
      </c>
      <c r="F2603" s="87">
        <v>201.15006144393243</v>
      </c>
      <c r="G2603" s="87"/>
      <c r="H2603" s="47"/>
      <c r="I2603" s="120">
        <v>12</v>
      </c>
      <c r="J2603" s="120">
        <v>0</v>
      </c>
    </row>
    <row r="2604" spans="1:10" ht="15" customHeight="1">
      <c r="A2604" s="46" t="s">
        <v>6611</v>
      </c>
      <c r="B2604" s="46" t="s">
        <v>6612</v>
      </c>
      <c r="C2604" s="47">
        <v>17.953600000000002</v>
      </c>
      <c r="D2604" s="87" t="s">
        <v>4510</v>
      </c>
      <c r="E2604" s="87" t="s">
        <v>4510</v>
      </c>
      <c r="F2604" s="87">
        <v>210.41059999999999</v>
      </c>
      <c r="G2604" s="87"/>
      <c r="H2604" s="47"/>
      <c r="I2604" s="120">
        <v>10</v>
      </c>
      <c r="J2604" s="120">
        <v>0</v>
      </c>
    </row>
    <row r="2605" spans="1:10" ht="15" customHeight="1">
      <c r="A2605" s="46" t="s">
        <v>6608</v>
      </c>
      <c r="B2605" s="46" t="s">
        <v>6609</v>
      </c>
      <c r="C2605" s="47">
        <v>11.8506</v>
      </c>
      <c r="D2605" s="87" t="s">
        <v>6096</v>
      </c>
      <c r="E2605" s="87" t="s">
        <v>6096</v>
      </c>
      <c r="F2605" s="87">
        <v>1.2888000000000002</v>
      </c>
      <c r="G2605" s="87"/>
      <c r="H2605" s="47"/>
      <c r="I2605" s="120">
        <v>20</v>
      </c>
      <c r="J2605" s="120">
        <v>0</v>
      </c>
    </row>
    <row r="2606" spans="1:10" ht="15" customHeight="1">
      <c r="A2606" s="46" t="s">
        <v>6605</v>
      </c>
      <c r="B2606" s="46" t="s">
        <v>6606</v>
      </c>
      <c r="C2606" s="47">
        <v>14.174200000000001</v>
      </c>
      <c r="D2606" s="87" t="s">
        <v>6099</v>
      </c>
      <c r="E2606" s="87" t="s">
        <v>6099</v>
      </c>
      <c r="F2606" s="87">
        <v>1.3382000000000001</v>
      </c>
      <c r="G2606" s="87"/>
      <c r="H2606" s="47"/>
      <c r="I2606" s="120">
        <v>12</v>
      </c>
      <c r="J2606" s="120">
        <v>0</v>
      </c>
    </row>
    <row r="2607" spans="1:10" ht="15" customHeight="1">
      <c r="A2607" s="46" t="s">
        <v>6520</v>
      </c>
      <c r="B2607" s="46" t="s">
        <v>6521</v>
      </c>
      <c r="C2607" s="47">
        <v>5.0259999999999998</v>
      </c>
      <c r="D2607" s="87" t="s">
        <v>6102</v>
      </c>
      <c r="E2607" s="87" t="s">
        <v>6102</v>
      </c>
      <c r="F2607" s="87">
        <v>1.6744000000000003</v>
      </c>
      <c r="G2607" s="87"/>
      <c r="H2607" s="47"/>
      <c r="I2607" s="120">
        <v>29</v>
      </c>
      <c r="J2607" s="120">
        <v>0</v>
      </c>
    </row>
    <row r="2608" spans="1:10" ht="15" customHeight="1">
      <c r="A2608" s="46" t="s">
        <v>6517</v>
      </c>
      <c r="B2608" s="46" t="s">
        <v>6518</v>
      </c>
      <c r="C2608" s="47">
        <v>6.4598000000000004</v>
      </c>
      <c r="D2608" s="87" t="s">
        <v>6105</v>
      </c>
      <c r="E2608" s="87" t="s">
        <v>6105</v>
      </c>
      <c r="F2608" s="87">
        <v>1.4872000000000005</v>
      </c>
      <c r="G2608" s="87"/>
      <c r="H2608" s="47"/>
      <c r="I2608" s="120">
        <v>27</v>
      </c>
      <c r="J2608" s="120">
        <v>0</v>
      </c>
    </row>
    <row r="2609" spans="1:10" ht="15" customHeight="1">
      <c r="A2609" s="46" t="s">
        <v>4134</v>
      </c>
      <c r="B2609" s="46" t="s">
        <v>4135</v>
      </c>
      <c r="C2609" s="47">
        <v>30.8812</v>
      </c>
      <c r="D2609" s="87" t="s">
        <v>30436</v>
      </c>
      <c r="E2609" s="87" t="s">
        <v>30436</v>
      </c>
      <c r="F2609" s="87">
        <v>7.9380000000000006</v>
      </c>
      <c r="G2609" s="87"/>
      <c r="H2609" s="47"/>
      <c r="I2609" s="120">
        <v>14</v>
      </c>
      <c r="J2609" s="120">
        <v>0</v>
      </c>
    </row>
    <row r="2610" spans="1:10" ht="15" customHeight="1">
      <c r="A2610" s="46" t="s">
        <v>6514</v>
      </c>
      <c r="B2610" s="46" t="s">
        <v>6515</v>
      </c>
      <c r="C2610" s="47">
        <v>11.734400000000001</v>
      </c>
      <c r="D2610" s="87" t="s">
        <v>23393</v>
      </c>
      <c r="E2610" s="87" t="s">
        <v>23393</v>
      </c>
      <c r="F2610" s="87">
        <v>3.7386000000000008</v>
      </c>
      <c r="G2610" s="87"/>
      <c r="H2610" s="47"/>
      <c r="I2610" s="120">
        <v>8</v>
      </c>
      <c r="J2610" s="120">
        <v>0</v>
      </c>
    </row>
    <row r="2611" spans="1:10" ht="15" customHeight="1">
      <c r="A2611" s="46" t="s">
        <v>6511</v>
      </c>
      <c r="B2611" s="46" t="s">
        <v>6512</v>
      </c>
      <c r="C2611" s="47">
        <v>15.336</v>
      </c>
      <c r="D2611" s="87" t="s">
        <v>23391</v>
      </c>
      <c r="E2611" s="87" t="s">
        <v>23391</v>
      </c>
      <c r="F2611" s="87">
        <v>3.2177999999999995</v>
      </c>
      <c r="G2611" s="87"/>
      <c r="H2611" s="47"/>
      <c r="I2611" s="120">
        <v>20</v>
      </c>
      <c r="J2611" s="120">
        <v>0</v>
      </c>
    </row>
    <row r="2612" spans="1:10" ht="15" customHeight="1">
      <c r="A2612" s="46" t="s">
        <v>4131</v>
      </c>
      <c r="B2612" s="46" t="s">
        <v>4132</v>
      </c>
      <c r="C2612" s="47">
        <v>11.966799999999999</v>
      </c>
      <c r="D2612" s="87" t="s">
        <v>23389</v>
      </c>
      <c r="E2612" s="87" t="s">
        <v>23389</v>
      </c>
      <c r="F2612" s="87">
        <v>3.6532</v>
      </c>
      <c r="G2612" s="87"/>
      <c r="H2612" s="47"/>
      <c r="I2612" s="120">
        <v>36</v>
      </c>
      <c r="J2612" s="120">
        <v>0</v>
      </c>
    </row>
    <row r="2613" spans="1:10" ht="15" customHeight="1">
      <c r="A2613" s="46" t="s">
        <v>733</v>
      </c>
      <c r="B2613" s="46" t="s">
        <v>4129</v>
      </c>
      <c r="C2613" s="47">
        <v>86.2072</v>
      </c>
      <c r="D2613" s="87" t="s">
        <v>23387</v>
      </c>
      <c r="E2613" s="87" t="s">
        <v>23387</v>
      </c>
      <c r="F2613" s="87">
        <v>3.7474000000000007</v>
      </c>
      <c r="G2613" s="87"/>
      <c r="H2613" s="47"/>
      <c r="I2613" s="120">
        <v>13</v>
      </c>
      <c r="J2613" s="120">
        <v>0</v>
      </c>
    </row>
    <row r="2614" spans="1:10" ht="15" customHeight="1">
      <c r="A2614" s="46" t="s">
        <v>6602</v>
      </c>
      <c r="B2614" s="46" t="s">
        <v>6603</v>
      </c>
      <c r="C2614" s="47">
        <v>1.1617999999999999</v>
      </c>
      <c r="D2614" s="87" t="s">
        <v>6114</v>
      </c>
      <c r="E2614" s="87" t="s">
        <v>6114</v>
      </c>
      <c r="F2614" s="87">
        <v>2.4447999999999999</v>
      </c>
      <c r="G2614" s="87"/>
      <c r="H2614" s="47"/>
      <c r="I2614" s="120">
        <v>45</v>
      </c>
      <c r="J2614" s="120">
        <v>0</v>
      </c>
    </row>
    <row r="2615" spans="1:10" ht="15" customHeight="1">
      <c r="A2615" s="46" t="s">
        <v>6599</v>
      </c>
      <c r="B2615" s="46" t="s">
        <v>6600</v>
      </c>
      <c r="C2615" s="47">
        <v>0.60419999999999996</v>
      </c>
      <c r="D2615" s="87" t="s">
        <v>6117</v>
      </c>
      <c r="E2615" s="87" t="s">
        <v>6117</v>
      </c>
      <c r="F2615" s="87">
        <v>2.1097999999999995</v>
      </c>
      <c r="G2615" s="87"/>
      <c r="H2615" s="47"/>
      <c r="I2615" s="120">
        <v>0</v>
      </c>
      <c r="J2615" s="120">
        <v>0</v>
      </c>
    </row>
    <row r="2616" spans="1:10" ht="15" customHeight="1">
      <c r="A2616" s="46" t="s">
        <v>6597</v>
      </c>
      <c r="B2616" s="46" t="s">
        <v>32253</v>
      </c>
      <c r="C2616" s="47">
        <v>0.38100000000000001</v>
      </c>
      <c r="D2616" s="87" t="s">
        <v>6120</v>
      </c>
      <c r="E2616" s="87" t="s">
        <v>6120</v>
      </c>
      <c r="F2616" s="87">
        <v>2.4136000000000002</v>
      </c>
      <c r="G2616" s="87"/>
      <c r="H2616" s="47"/>
      <c r="I2616" s="120">
        <v>690</v>
      </c>
      <c r="J2616" s="120">
        <v>0</v>
      </c>
    </row>
    <row r="2617" spans="1:10" ht="15" customHeight="1">
      <c r="A2617" s="46" t="s">
        <v>6596</v>
      </c>
      <c r="B2617" s="46" t="s">
        <v>32242</v>
      </c>
      <c r="C2617" s="47">
        <v>0.18579999999999999</v>
      </c>
      <c r="D2617" s="87" t="s">
        <v>6123</v>
      </c>
      <c r="E2617" s="87" t="s">
        <v>6123</v>
      </c>
      <c r="F2617" s="87">
        <v>1.7597999999999998</v>
      </c>
      <c r="G2617" s="87"/>
      <c r="H2617" s="47"/>
      <c r="I2617" s="120">
        <v>2</v>
      </c>
      <c r="J2617" s="120">
        <v>0</v>
      </c>
    </row>
    <row r="2618" spans="1:10" ht="15" customHeight="1">
      <c r="A2618" s="46" t="s">
        <v>6594</v>
      </c>
      <c r="B2618" s="46" t="s">
        <v>32252</v>
      </c>
      <c r="C2618" s="47">
        <v>0.1394</v>
      </c>
      <c r="D2618" s="87" t="s">
        <v>14619</v>
      </c>
      <c r="E2618" s="87" t="s">
        <v>14619</v>
      </c>
      <c r="F2618" s="87">
        <v>1.7711999999999999</v>
      </c>
      <c r="G2618" s="87"/>
      <c r="H2618" s="47"/>
      <c r="I2618" s="120">
        <v>250</v>
      </c>
      <c r="J2618" s="120">
        <v>0</v>
      </c>
    </row>
    <row r="2619" spans="1:10" ht="15" customHeight="1">
      <c r="A2619" s="46" t="s">
        <v>6593</v>
      </c>
      <c r="B2619" s="46" t="s">
        <v>32249</v>
      </c>
      <c r="C2619" s="47">
        <v>0.2092</v>
      </c>
      <c r="D2619" s="87" t="s">
        <v>6126</v>
      </c>
      <c r="E2619" s="87" t="s">
        <v>6126</v>
      </c>
      <c r="F2619" s="87">
        <v>1.1153999999999997</v>
      </c>
      <c r="G2619" s="87"/>
      <c r="H2619" s="47"/>
      <c r="I2619" s="120">
        <v>225</v>
      </c>
      <c r="J2619" s="120">
        <v>0</v>
      </c>
    </row>
    <row r="2620" spans="1:10" ht="15" customHeight="1">
      <c r="A2620" s="46" t="s">
        <v>6591</v>
      </c>
      <c r="B2620" s="46" t="s">
        <v>32254</v>
      </c>
      <c r="C2620" s="47">
        <v>0.18579999999999999</v>
      </c>
      <c r="D2620" s="87" t="s">
        <v>6129</v>
      </c>
      <c r="E2620" s="87" t="s">
        <v>6129</v>
      </c>
      <c r="F2620" s="87">
        <v>3.2759999999999998</v>
      </c>
      <c r="G2620" s="87"/>
      <c r="H2620" s="47"/>
      <c r="I2620" s="120">
        <v>997</v>
      </c>
      <c r="J2620" s="120">
        <v>0</v>
      </c>
    </row>
    <row r="2621" spans="1:10" ht="15" customHeight="1">
      <c r="A2621" s="46" t="s">
        <v>6590</v>
      </c>
      <c r="B2621" s="46" t="s">
        <v>32248</v>
      </c>
      <c r="C2621" s="47">
        <v>0.1162</v>
      </c>
      <c r="D2621" s="87" t="s">
        <v>6132</v>
      </c>
      <c r="E2621" s="87" t="s">
        <v>6132</v>
      </c>
      <c r="F2621" s="87">
        <v>6.2873999999999999</v>
      </c>
      <c r="G2621" s="87"/>
      <c r="H2621" s="47"/>
      <c r="I2621" s="120">
        <v>800</v>
      </c>
      <c r="J2621" s="120">
        <v>0</v>
      </c>
    </row>
    <row r="2622" spans="1:10" ht="15" customHeight="1">
      <c r="A2622" s="46" t="s">
        <v>6588</v>
      </c>
      <c r="B2622" s="46" t="s">
        <v>32255</v>
      </c>
      <c r="C2622" s="47">
        <v>0.1278</v>
      </c>
      <c r="D2622" s="87" t="s">
        <v>6135</v>
      </c>
      <c r="E2622" s="87" t="s">
        <v>6135</v>
      </c>
      <c r="F2622" s="87">
        <v>5.7959999999999994</v>
      </c>
      <c r="G2622" s="87"/>
      <c r="H2622" s="47"/>
      <c r="I2622" s="120">
        <v>44</v>
      </c>
      <c r="J2622" s="120">
        <v>0</v>
      </c>
    </row>
    <row r="2623" spans="1:10" ht="15" customHeight="1">
      <c r="A2623" s="46" t="s">
        <v>36179</v>
      </c>
      <c r="B2623" s="46" t="s">
        <v>36180</v>
      </c>
      <c r="C2623" s="47">
        <v>0.16619999999999999</v>
      </c>
      <c r="D2623" s="87" t="s">
        <v>6137</v>
      </c>
      <c r="E2623" s="87" t="s">
        <v>6137</v>
      </c>
      <c r="F2623" s="87">
        <v>4.9819999999999993</v>
      </c>
      <c r="G2623" s="87"/>
      <c r="H2623" s="47"/>
      <c r="I2623" s="120">
        <v>1700</v>
      </c>
      <c r="J2623" s="120">
        <v>0</v>
      </c>
    </row>
    <row r="2624" spans="1:10" ht="15" customHeight="1">
      <c r="A2624" s="46" t="s">
        <v>6586</v>
      </c>
      <c r="B2624" s="46" t="s">
        <v>6587</v>
      </c>
      <c r="C2624" s="47">
        <v>3.5783999999999998</v>
      </c>
      <c r="D2624" s="87" t="s">
        <v>6139</v>
      </c>
      <c r="E2624" s="87" t="s">
        <v>6139</v>
      </c>
      <c r="F2624" s="87">
        <v>3.1726000000000001</v>
      </c>
      <c r="G2624" s="87"/>
      <c r="H2624" s="47"/>
      <c r="I2624" s="120">
        <v>0</v>
      </c>
      <c r="J2624" s="120">
        <v>0</v>
      </c>
    </row>
    <row r="2625" spans="1:10" ht="15" customHeight="1">
      <c r="A2625" s="46" t="s">
        <v>6583</v>
      </c>
      <c r="B2625" s="46" t="s">
        <v>6584</v>
      </c>
      <c r="C2625" s="47">
        <v>0.58779999999999999</v>
      </c>
      <c r="D2625" s="87" t="s">
        <v>6141</v>
      </c>
      <c r="E2625" s="87" t="s">
        <v>6141</v>
      </c>
      <c r="F2625" s="87">
        <v>4.3869999999999996</v>
      </c>
      <c r="G2625" s="87"/>
      <c r="H2625" s="47"/>
      <c r="I2625" s="120">
        <v>0</v>
      </c>
      <c r="J2625" s="120">
        <v>0</v>
      </c>
    </row>
    <row r="2626" spans="1:10" ht="15" customHeight="1">
      <c r="A2626" s="46" t="s">
        <v>6580</v>
      </c>
      <c r="B2626" s="46" t="s">
        <v>6581</v>
      </c>
      <c r="C2626" s="47">
        <v>0.82840000000000003</v>
      </c>
      <c r="D2626" s="87" t="s">
        <v>6143</v>
      </c>
      <c r="E2626" s="87" t="s">
        <v>6143</v>
      </c>
      <c r="F2626" s="87">
        <v>2.9741999999999997</v>
      </c>
      <c r="G2626" s="87"/>
      <c r="H2626" s="47"/>
      <c r="I2626" s="120">
        <v>160</v>
      </c>
      <c r="J2626" s="120">
        <v>0</v>
      </c>
    </row>
    <row r="2627" spans="1:10" ht="15" customHeight="1">
      <c r="A2627" s="46" t="s">
        <v>6578</v>
      </c>
      <c r="B2627" s="46" t="s">
        <v>35122</v>
      </c>
      <c r="C2627" s="47">
        <v>15.4558</v>
      </c>
      <c r="D2627" s="87" t="s">
        <v>6145</v>
      </c>
      <c r="E2627" s="87" t="s">
        <v>6145</v>
      </c>
      <c r="F2627" s="87">
        <v>6.9894000000000016</v>
      </c>
      <c r="G2627" s="87"/>
      <c r="H2627" s="47"/>
      <c r="I2627" s="120">
        <v>4</v>
      </c>
      <c r="J2627" s="120">
        <v>0</v>
      </c>
    </row>
    <row r="2628" spans="1:10" ht="15" customHeight="1">
      <c r="A2628" s="46" t="s">
        <v>6576</v>
      </c>
      <c r="B2628" s="46" t="s">
        <v>35125</v>
      </c>
      <c r="C2628" s="47">
        <v>13.852600000000001</v>
      </c>
      <c r="D2628" s="87" t="s">
        <v>6148</v>
      </c>
      <c r="E2628" s="87" t="s">
        <v>6148</v>
      </c>
      <c r="F2628" s="87">
        <v>1.9036000000000004</v>
      </c>
      <c r="G2628" s="87"/>
      <c r="H2628" s="47"/>
      <c r="I2628" s="120">
        <v>18</v>
      </c>
      <c r="J2628" s="120">
        <v>0</v>
      </c>
    </row>
    <row r="2629" spans="1:10" ht="15" customHeight="1">
      <c r="A2629" s="46" t="s">
        <v>6574</v>
      </c>
      <c r="B2629" s="46" t="s">
        <v>35126</v>
      </c>
      <c r="C2629" s="47">
        <v>16.562999999999999</v>
      </c>
      <c r="D2629" s="87" t="s">
        <v>6151</v>
      </c>
      <c r="E2629" s="87" t="s">
        <v>6151</v>
      </c>
      <c r="F2629" s="87">
        <v>10.029600000000002</v>
      </c>
      <c r="G2629" s="87"/>
      <c r="H2629" s="47"/>
      <c r="I2629" s="120">
        <v>38</v>
      </c>
      <c r="J2629" s="120">
        <v>0</v>
      </c>
    </row>
    <row r="2630" spans="1:10" ht="15" customHeight="1">
      <c r="A2630" s="46" t="s">
        <v>6572</v>
      </c>
      <c r="B2630" s="46" t="s">
        <v>35124</v>
      </c>
      <c r="C2630" s="47">
        <v>25.0396</v>
      </c>
      <c r="D2630" s="87" t="s">
        <v>6157</v>
      </c>
      <c r="E2630" s="87" t="s">
        <v>6157</v>
      </c>
      <c r="F2630" s="87">
        <v>13.582799999999999</v>
      </c>
      <c r="G2630" s="87"/>
      <c r="H2630" s="47"/>
      <c r="I2630" s="120">
        <v>14</v>
      </c>
      <c r="J2630" s="120">
        <v>0</v>
      </c>
    </row>
    <row r="2631" spans="1:10" ht="15" customHeight="1">
      <c r="A2631" s="46" t="s">
        <v>6570</v>
      </c>
      <c r="B2631" s="46" t="s">
        <v>35123</v>
      </c>
      <c r="C2631" s="47">
        <v>22.7056</v>
      </c>
      <c r="D2631" s="87" t="s">
        <v>30417</v>
      </c>
      <c r="E2631" s="87" t="s">
        <v>30417</v>
      </c>
      <c r="F2631" s="87">
        <v>13.582799999999999</v>
      </c>
      <c r="G2631" s="87"/>
      <c r="H2631" s="47"/>
      <c r="I2631" s="120">
        <v>12</v>
      </c>
      <c r="J2631" s="120">
        <v>0</v>
      </c>
    </row>
    <row r="2632" spans="1:10" ht="15" customHeight="1">
      <c r="A2632" s="46" t="s">
        <v>6568</v>
      </c>
      <c r="B2632" s="46" t="s">
        <v>32243</v>
      </c>
      <c r="C2632" s="47">
        <v>1.6266</v>
      </c>
      <c r="D2632" s="87" t="s">
        <v>7877</v>
      </c>
      <c r="E2632" s="87" t="s">
        <v>7877</v>
      </c>
      <c r="F2632" s="87">
        <v>24.901505999999998</v>
      </c>
      <c r="G2632" s="87"/>
      <c r="H2632" s="47"/>
      <c r="I2632" s="120">
        <v>34</v>
      </c>
      <c r="J2632" s="120">
        <v>0</v>
      </c>
    </row>
    <row r="2633" spans="1:10" ht="15" customHeight="1">
      <c r="A2633" s="46" t="s">
        <v>6567</v>
      </c>
      <c r="B2633" s="46" t="s">
        <v>32247</v>
      </c>
      <c r="C2633" s="47">
        <v>0.29699999999999999</v>
      </c>
      <c r="D2633" s="87" t="s">
        <v>6160</v>
      </c>
      <c r="E2633" s="87" t="s">
        <v>6160</v>
      </c>
      <c r="F2633" s="87">
        <v>117.34400000000002</v>
      </c>
      <c r="G2633" s="87"/>
      <c r="H2633" s="47"/>
      <c r="I2633" s="120">
        <v>70</v>
      </c>
      <c r="J2633" s="120">
        <v>0</v>
      </c>
    </row>
    <row r="2634" spans="1:10" ht="15" customHeight="1">
      <c r="A2634" s="46" t="s">
        <v>6565</v>
      </c>
      <c r="B2634" s="46" t="s">
        <v>6566</v>
      </c>
      <c r="C2634" s="47">
        <v>1.3942000000000001</v>
      </c>
      <c r="D2634" s="87" t="s">
        <v>6163</v>
      </c>
      <c r="E2634" s="87" t="s">
        <v>6163</v>
      </c>
      <c r="F2634" s="87">
        <v>117.34400000000002</v>
      </c>
      <c r="G2634" s="87"/>
      <c r="H2634" s="47"/>
      <c r="I2634" s="120">
        <v>0</v>
      </c>
      <c r="J2634" s="120">
        <v>0</v>
      </c>
    </row>
    <row r="2635" spans="1:10" ht="15" customHeight="1">
      <c r="A2635" s="46" t="s">
        <v>6564</v>
      </c>
      <c r="B2635" s="46" t="s">
        <v>32245</v>
      </c>
      <c r="C2635" s="47">
        <v>1.2685999999999999</v>
      </c>
      <c r="D2635" s="87" t="s">
        <v>6163</v>
      </c>
      <c r="E2635" s="87" t="s">
        <v>6163</v>
      </c>
      <c r="F2635" s="87">
        <v>117.34400000000002</v>
      </c>
      <c r="G2635" s="87"/>
      <c r="H2635" s="47"/>
      <c r="I2635" s="120">
        <v>360</v>
      </c>
      <c r="J2635" s="120">
        <v>0</v>
      </c>
    </row>
    <row r="2636" spans="1:10" ht="15" customHeight="1">
      <c r="A2636" s="46" t="s">
        <v>36081</v>
      </c>
      <c r="B2636" s="46" t="s">
        <v>36082</v>
      </c>
      <c r="C2636" s="47">
        <v>7.4854000000000003</v>
      </c>
      <c r="D2636" s="87" t="s">
        <v>6168</v>
      </c>
      <c r="E2636" s="87" t="s">
        <v>6168</v>
      </c>
      <c r="F2636" s="87">
        <v>89.460199999999986</v>
      </c>
      <c r="G2636" s="87"/>
      <c r="H2636" s="47"/>
      <c r="I2636" s="120">
        <v>0</v>
      </c>
      <c r="J2636" s="120">
        <v>0</v>
      </c>
    </row>
    <row r="2637" spans="1:10" ht="15" customHeight="1">
      <c r="A2637" s="46" t="s">
        <v>6563</v>
      </c>
      <c r="B2637" s="46" t="s">
        <v>32251</v>
      </c>
      <c r="C2637" s="47">
        <v>0.43419999999999997</v>
      </c>
      <c r="D2637" s="87" t="s">
        <v>6171</v>
      </c>
      <c r="E2637" s="87" t="s">
        <v>6171</v>
      </c>
      <c r="F2637" s="87">
        <v>89.460199999999986</v>
      </c>
      <c r="G2637" s="87"/>
      <c r="H2637" s="47"/>
      <c r="I2637" s="120">
        <v>135</v>
      </c>
      <c r="J2637" s="120">
        <v>0</v>
      </c>
    </row>
    <row r="2638" spans="1:10" ht="15" customHeight="1">
      <c r="A2638" s="46" t="s">
        <v>36083</v>
      </c>
      <c r="B2638" s="46" t="s">
        <v>36084</v>
      </c>
      <c r="C2638" s="47">
        <v>9.7585999999999995</v>
      </c>
      <c r="D2638" s="87" t="s">
        <v>6174</v>
      </c>
      <c r="E2638" s="87" t="s">
        <v>6174</v>
      </c>
      <c r="F2638" s="87">
        <v>103.40200000000002</v>
      </c>
      <c r="G2638" s="87"/>
      <c r="H2638" s="47"/>
      <c r="I2638" s="120">
        <v>0</v>
      </c>
      <c r="J2638" s="120">
        <v>0</v>
      </c>
    </row>
    <row r="2639" spans="1:10" ht="15" customHeight="1">
      <c r="A2639" s="46" t="s">
        <v>6561</v>
      </c>
      <c r="B2639" s="46" t="s">
        <v>32250</v>
      </c>
      <c r="C2639" s="47">
        <v>0.44600000000000001</v>
      </c>
      <c r="D2639" s="87" t="s">
        <v>6176</v>
      </c>
      <c r="E2639" s="87" t="s">
        <v>6176</v>
      </c>
      <c r="F2639" s="87">
        <v>0.91570499999999999</v>
      </c>
      <c r="G2639" s="87"/>
      <c r="H2639" s="47"/>
      <c r="I2639" s="120">
        <v>480</v>
      </c>
      <c r="J2639" s="120">
        <v>0</v>
      </c>
    </row>
    <row r="2640" spans="1:10" ht="15" customHeight="1">
      <c r="A2640" s="46" t="s">
        <v>36085</v>
      </c>
      <c r="B2640" s="46" t="s">
        <v>36086</v>
      </c>
      <c r="C2640" s="47">
        <v>15.5252</v>
      </c>
      <c r="D2640" s="87" t="s">
        <v>6179</v>
      </c>
      <c r="E2640" s="87" t="s">
        <v>6176</v>
      </c>
      <c r="F2640" s="87">
        <v>0.82413449999999999</v>
      </c>
      <c r="G2640" s="87"/>
      <c r="H2640" s="47"/>
      <c r="I2640" s="120">
        <v>0</v>
      </c>
      <c r="J2640" s="120">
        <v>0</v>
      </c>
    </row>
    <row r="2641" spans="1:10" ht="15" customHeight="1">
      <c r="A2641" s="46" t="s">
        <v>6559</v>
      </c>
      <c r="B2641" s="46" t="s">
        <v>32246</v>
      </c>
      <c r="C2641" s="47">
        <v>0.78080000000000005</v>
      </c>
      <c r="D2641" s="87" t="s">
        <v>6182</v>
      </c>
      <c r="E2641" s="87" t="s">
        <v>6176</v>
      </c>
      <c r="F2641" s="87">
        <v>0.78075899999999998</v>
      </c>
      <c r="G2641" s="87"/>
      <c r="H2641" s="47"/>
      <c r="I2641" s="120">
        <v>500</v>
      </c>
      <c r="J2641" s="120">
        <v>0</v>
      </c>
    </row>
    <row r="2642" spans="1:10" ht="15" customHeight="1">
      <c r="A2642" s="46" t="s">
        <v>6557</v>
      </c>
      <c r="B2642" s="46" t="s">
        <v>32244</v>
      </c>
      <c r="C2642" s="47">
        <v>0.74819999999999998</v>
      </c>
      <c r="D2642" s="87" t="s">
        <v>6185</v>
      </c>
      <c r="E2642" s="87" t="s">
        <v>6176</v>
      </c>
      <c r="F2642" s="87">
        <v>0.86751</v>
      </c>
      <c r="G2642" s="87"/>
      <c r="H2642" s="47"/>
      <c r="I2642" s="120">
        <v>336</v>
      </c>
      <c r="J2642" s="120">
        <v>0</v>
      </c>
    </row>
    <row r="2643" spans="1:10" ht="15" customHeight="1">
      <c r="A2643" s="46" t="s">
        <v>36181</v>
      </c>
      <c r="B2643" s="46" t="s">
        <v>36182</v>
      </c>
      <c r="C2643" s="47">
        <v>7.4854000000000003</v>
      </c>
      <c r="D2643" s="87" t="s">
        <v>6188</v>
      </c>
      <c r="E2643" s="87" t="s">
        <v>6188</v>
      </c>
      <c r="F2643" s="87">
        <v>76.791199999999989</v>
      </c>
      <c r="G2643" s="87"/>
      <c r="H2643" s="47"/>
      <c r="I2643" s="120">
        <v>42</v>
      </c>
      <c r="J2643" s="120">
        <v>0</v>
      </c>
    </row>
    <row r="2644" spans="1:10" ht="15" customHeight="1">
      <c r="A2644" s="46" t="s">
        <v>36183</v>
      </c>
      <c r="B2644" s="46" t="s">
        <v>36184</v>
      </c>
      <c r="C2644" s="47">
        <v>15.5252</v>
      </c>
      <c r="D2644" s="87" t="s">
        <v>33604</v>
      </c>
      <c r="E2644" s="87" t="s">
        <v>33604</v>
      </c>
      <c r="F2644" s="87">
        <v>12.387799999999999</v>
      </c>
      <c r="G2644" s="87"/>
      <c r="H2644" s="47"/>
      <c r="I2644" s="120">
        <v>32</v>
      </c>
      <c r="J2644" s="120">
        <v>0</v>
      </c>
    </row>
    <row r="2645" spans="1:10" ht="15" customHeight="1">
      <c r="A2645" s="46" t="s">
        <v>6554</v>
      </c>
      <c r="B2645" s="46" t="s">
        <v>6555</v>
      </c>
      <c r="C2645" s="47">
        <v>0.53439999999999999</v>
      </c>
      <c r="D2645" s="87" t="s">
        <v>35256</v>
      </c>
      <c r="E2645" s="87" t="s">
        <v>33604</v>
      </c>
      <c r="F2645" s="87">
        <v>11.768409999999999</v>
      </c>
      <c r="G2645" s="87"/>
      <c r="H2645" s="47"/>
      <c r="I2645" s="120">
        <v>0</v>
      </c>
      <c r="J2645" s="120">
        <v>0</v>
      </c>
    </row>
    <row r="2646" spans="1:10" ht="15" customHeight="1">
      <c r="A2646" s="46" t="s">
        <v>6552</v>
      </c>
      <c r="B2646" s="46" t="s">
        <v>32241</v>
      </c>
      <c r="C2646" s="47">
        <v>0.72140000000000004</v>
      </c>
      <c r="D2646" s="87" t="s">
        <v>6201</v>
      </c>
      <c r="E2646" s="87" t="s">
        <v>6201</v>
      </c>
      <c r="F2646" s="87">
        <v>83.956199999999995</v>
      </c>
      <c r="G2646" s="87"/>
      <c r="H2646" s="47"/>
      <c r="I2646" s="120">
        <v>0</v>
      </c>
      <c r="J2646" s="120">
        <v>0</v>
      </c>
    </row>
    <row r="2647" spans="1:10" ht="15" customHeight="1">
      <c r="A2647" s="46" t="s">
        <v>6617</v>
      </c>
      <c r="B2647" s="46" t="s">
        <v>6618</v>
      </c>
      <c r="C2647" s="47">
        <v>27.939599999999999</v>
      </c>
      <c r="D2647" s="87" t="s">
        <v>6208</v>
      </c>
      <c r="E2647" s="87" t="s">
        <v>6201</v>
      </c>
      <c r="F2647" s="87">
        <v>78.079266000000004</v>
      </c>
      <c r="G2647" s="87"/>
      <c r="H2647" s="47"/>
      <c r="I2647" s="120">
        <v>4</v>
      </c>
      <c r="J2647" s="120">
        <v>0</v>
      </c>
    </row>
    <row r="2648" spans="1:10" ht="15" customHeight="1">
      <c r="A2648" s="46" t="s">
        <v>6614</v>
      </c>
      <c r="B2648" s="46" t="s">
        <v>6615</v>
      </c>
      <c r="C2648" s="47">
        <v>32.674199999999999</v>
      </c>
      <c r="D2648" s="87" t="s">
        <v>6211</v>
      </c>
      <c r="E2648" s="87" t="s">
        <v>6211</v>
      </c>
      <c r="F2648" s="87">
        <v>1.3466</v>
      </c>
      <c r="G2648" s="87"/>
      <c r="H2648" s="47"/>
      <c r="I2648" s="120">
        <v>4</v>
      </c>
      <c r="J2648" s="120">
        <v>0</v>
      </c>
    </row>
    <row r="2649" spans="1:10" ht="15" customHeight="1">
      <c r="A2649" s="46" t="s">
        <v>6626</v>
      </c>
      <c r="B2649" s="46" t="s">
        <v>6627</v>
      </c>
      <c r="C2649" s="47">
        <v>23.073799999999999</v>
      </c>
      <c r="D2649" s="87" t="s">
        <v>6214</v>
      </c>
      <c r="E2649" s="87" t="s">
        <v>6214</v>
      </c>
      <c r="F2649" s="87">
        <v>1.4481999999999999</v>
      </c>
      <c r="G2649" s="87"/>
      <c r="H2649" s="47"/>
      <c r="I2649" s="120">
        <v>0</v>
      </c>
      <c r="J2649" s="120">
        <v>0</v>
      </c>
    </row>
    <row r="2650" spans="1:10" ht="15" customHeight="1">
      <c r="A2650" s="46" t="s">
        <v>6624</v>
      </c>
      <c r="B2650" s="46" t="s">
        <v>35128</v>
      </c>
      <c r="C2650" s="47">
        <v>15.336</v>
      </c>
      <c r="D2650" s="87" t="s">
        <v>6217</v>
      </c>
      <c r="E2650" s="87" t="s">
        <v>6217</v>
      </c>
      <c r="F2650" s="87">
        <v>1.8748</v>
      </c>
      <c r="G2650" s="87"/>
      <c r="H2650" s="47"/>
      <c r="I2650" s="120">
        <v>27</v>
      </c>
      <c r="J2650" s="120">
        <v>0</v>
      </c>
    </row>
    <row r="2651" spans="1:10" ht="15" customHeight="1">
      <c r="A2651" s="46" t="s">
        <v>6622</v>
      </c>
      <c r="B2651" s="46" t="s">
        <v>35127</v>
      </c>
      <c r="C2651" s="47">
        <v>18.124400000000001</v>
      </c>
      <c r="D2651" s="87" t="s">
        <v>6217</v>
      </c>
      <c r="E2651" s="87" t="s">
        <v>6217</v>
      </c>
      <c r="F2651" s="87">
        <v>1.8748</v>
      </c>
      <c r="G2651" s="87"/>
      <c r="H2651" s="47"/>
      <c r="I2651" s="120">
        <v>26</v>
      </c>
      <c r="J2651" s="120">
        <v>0</v>
      </c>
    </row>
    <row r="2652" spans="1:10" ht="15" customHeight="1">
      <c r="A2652" s="46" t="s">
        <v>6638</v>
      </c>
      <c r="B2652" s="46" t="s">
        <v>6639</v>
      </c>
      <c r="C2652" s="47">
        <v>13.965199999999999</v>
      </c>
      <c r="D2652" s="87" t="s">
        <v>6222</v>
      </c>
      <c r="E2652" s="87" t="s">
        <v>6222</v>
      </c>
      <c r="F2652" s="87">
        <v>1.9736000000000002</v>
      </c>
      <c r="G2652" s="87"/>
      <c r="H2652" s="47"/>
      <c r="I2652" s="120">
        <v>0</v>
      </c>
      <c r="J2652" s="120">
        <v>0</v>
      </c>
    </row>
    <row r="2653" spans="1:10" ht="15" customHeight="1">
      <c r="A2653" s="46" t="s">
        <v>6635</v>
      </c>
      <c r="B2653" s="46" t="s">
        <v>6636</v>
      </c>
      <c r="C2653" s="47">
        <v>19.751000000000001</v>
      </c>
      <c r="D2653" s="87" t="s">
        <v>6225</v>
      </c>
      <c r="E2653" s="87" t="s">
        <v>6225</v>
      </c>
      <c r="F2653" s="87">
        <v>1.4203999999999999</v>
      </c>
      <c r="G2653" s="87"/>
      <c r="H2653" s="47"/>
      <c r="I2653" s="120">
        <v>1</v>
      </c>
      <c r="J2653" s="120">
        <v>0</v>
      </c>
    </row>
    <row r="2654" spans="1:10" ht="15" customHeight="1">
      <c r="A2654" s="46" t="s">
        <v>6632</v>
      </c>
      <c r="B2654" s="46" t="s">
        <v>6633</v>
      </c>
      <c r="C2654" s="47">
        <v>19.751000000000001</v>
      </c>
      <c r="D2654" s="87" t="s">
        <v>6228</v>
      </c>
      <c r="E2654" s="87" t="s">
        <v>6228</v>
      </c>
      <c r="F2654" s="87">
        <v>2.7602000000000002</v>
      </c>
      <c r="G2654" s="87"/>
      <c r="H2654" s="47"/>
      <c r="I2654" s="120">
        <v>0</v>
      </c>
      <c r="J2654" s="120">
        <v>0</v>
      </c>
    </row>
    <row r="2655" spans="1:10" ht="15" customHeight="1">
      <c r="A2655" s="46" t="s">
        <v>6644</v>
      </c>
      <c r="B2655" s="46" t="s">
        <v>6645</v>
      </c>
      <c r="C2655" s="47">
        <v>19.751000000000001</v>
      </c>
      <c r="D2655" s="87" t="s">
        <v>6228</v>
      </c>
      <c r="E2655" s="87" t="s">
        <v>6228</v>
      </c>
      <c r="F2655" s="87">
        <v>2.7602000000000002</v>
      </c>
      <c r="G2655" s="87"/>
      <c r="H2655" s="47"/>
      <c r="I2655" s="120">
        <v>0</v>
      </c>
      <c r="J2655" s="120">
        <v>0</v>
      </c>
    </row>
    <row r="2656" spans="1:10" ht="15" customHeight="1">
      <c r="A2656" s="46" t="s">
        <v>6629</v>
      </c>
      <c r="B2656" s="46" t="s">
        <v>6630</v>
      </c>
      <c r="C2656" s="47">
        <v>19.751000000000001</v>
      </c>
      <c r="D2656" s="87" t="s">
        <v>6233</v>
      </c>
      <c r="E2656" s="87" t="s">
        <v>6233</v>
      </c>
      <c r="F2656" s="87">
        <v>3.2134000000000009</v>
      </c>
      <c r="G2656" s="87"/>
      <c r="H2656" s="47"/>
      <c r="I2656" s="120">
        <v>0</v>
      </c>
      <c r="J2656" s="120">
        <v>0</v>
      </c>
    </row>
    <row r="2657" spans="1:10" ht="15" customHeight="1">
      <c r="A2657" s="46" t="s">
        <v>34990</v>
      </c>
      <c r="B2657" s="46" t="s">
        <v>34991</v>
      </c>
      <c r="C2657" s="47">
        <v>37.2712</v>
      </c>
      <c r="D2657" s="87" t="s">
        <v>6236</v>
      </c>
      <c r="E2657" s="87" t="s">
        <v>6236</v>
      </c>
      <c r="F2657" s="87">
        <v>2.2113999999999998</v>
      </c>
      <c r="G2657" s="87"/>
      <c r="H2657" s="47"/>
      <c r="I2657" s="120">
        <v>0</v>
      </c>
      <c r="J2657" s="120">
        <v>0</v>
      </c>
    </row>
    <row r="2658" spans="1:10" ht="15" customHeight="1">
      <c r="A2658" s="46" t="s">
        <v>34992</v>
      </c>
      <c r="B2658" s="46" t="s">
        <v>34993</v>
      </c>
      <c r="C2658" s="47">
        <v>37.2712</v>
      </c>
      <c r="D2658" s="87" t="s">
        <v>6239</v>
      </c>
      <c r="E2658" s="87" t="s">
        <v>6239</v>
      </c>
      <c r="F2658" s="87">
        <v>3.0918000000000001</v>
      </c>
      <c r="G2658" s="87"/>
      <c r="H2658" s="47"/>
      <c r="I2658" s="120">
        <v>3</v>
      </c>
      <c r="J2658" s="120">
        <v>0</v>
      </c>
    </row>
    <row r="2659" spans="1:10" ht="15" customHeight="1">
      <c r="A2659" s="46" t="s">
        <v>6641</v>
      </c>
      <c r="B2659" s="46" t="s">
        <v>6642</v>
      </c>
      <c r="C2659" s="47">
        <v>6.8928000000000003</v>
      </c>
      <c r="D2659" s="87" t="s">
        <v>6239</v>
      </c>
      <c r="E2659" s="87" t="s">
        <v>6239</v>
      </c>
      <c r="F2659" s="87">
        <v>3.0918000000000001</v>
      </c>
      <c r="G2659" s="87"/>
      <c r="H2659" s="47"/>
      <c r="I2659" s="120">
        <v>1</v>
      </c>
      <c r="J2659" s="120">
        <v>0</v>
      </c>
    </row>
    <row r="2660" spans="1:10" ht="15" customHeight="1">
      <c r="A2660" s="46" t="s">
        <v>6649</v>
      </c>
      <c r="B2660" s="46" t="s">
        <v>35129</v>
      </c>
      <c r="C2660" s="47">
        <v>56.728000000000002</v>
      </c>
      <c r="D2660" s="87" t="s">
        <v>6244</v>
      </c>
      <c r="E2660" s="87" t="s">
        <v>6244</v>
      </c>
      <c r="F2660" s="87">
        <v>4.944</v>
      </c>
      <c r="G2660" s="87"/>
      <c r="H2660" s="47"/>
      <c r="I2660" s="120">
        <v>8</v>
      </c>
      <c r="J2660" s="120">
        <v>0</v>
      </c>
    </row>
    <row r="2661" spans="1:10" ht="15" customHeight="1">
      <c r="A2661" s="46" t="s">
        <v>6647</v>
      </c>
      <c r="B2661" s="46" t="s">
        <v>35130</v>
      </c>
      <c r="C2661" s="47">
        <v>56.728000000000002</v>
      </c>
      <c r="D2661" s="87" t="s">
        <v>6247</v>
      </c>
      <c r="E2661" s="87" t="s">
        <v>6247</v>
      </c>
      <c r="F2661" s="87">
        <v>4.1337999999999999</v>
      </c>
      <c r="G2661" s="87"/>
      <c r="H2661" s="47"/>
      <c r="I2661" s="120">
        <v>7</v>
      </c>
      <c r="J2661" s="120">
        <v>0</v>
      </c>
    </row>
    <row r="2662" spans="1:10" ht="15" customHeight="1">
      <c r="A2662" s="46" t="s">
        <v>6663</v>
      </c>
      <c r="B2662" s="46" t="s">
        <v>6664</v>
      </c>
      <c r="C2662" s="47">
        <v>4.6592000000000002</v>
      </c>
      <c r="D2662" s="87" t="s">
        <v>6250</v>
      </c>
      <c r="E2662" s="87" t="s">
        <v>6250</v>
      </c>
      <c r="F2662" s="87">
        <v>4.8268000000000004</v>
      </c>
      <c r="G2662" s="87"/>
      <c r="H2662" s="47"/>
      <c r="I2662" s="120">
        <v>0</v>
      </c>
      <c r="J2662" s="120">
        <v>0</v>
      </c>
    </row>
    <row r="2663" spans="1:10" ht="15" customHeight="1">
      <c r="A2663" s="46" t="s">
        <v>6660</v>
      </c>
      <c r="B2663" s="46" t="s">
        <v>6661</v>
      </c>
      <c r="C2663" s="47">
        <v>4.6592000000000002</v>
      </c>
      <c r="D2663" s="87" t="s">
        <v>6250</v>
      </c>
      <c r="E2663" s="87" t="s">
        <v>6250</v>
      </c>
      <c r="F2663" s="87">
        <v>4.8268000000000004</v>
      </c>
      <c r="G2663" s="87"/>
      <c r="H2663" s="47"/>
      <c r="I2663" s="120">
        <v>0</v>
      </c>
      <c r="J2663" s="120">
        <v>0</v>
      </c>
    </row>
    <row r="2664" spans="1:10" ht="15" customHeight="1">
      <c r="A2664" s="46" t="s">
        <v>6658</v>
      </c>
      <c r="B2664" s="46" t="s">
        <v>6659</v>
      </c>
      <c r="C2664" s="47">
        <v>4.6592000000000002</v>
      </c>
      <c r="D2664" s="87" t="s">
        <v>6255</v>
      </c>
      <c r="E2664" s="87" t="s">
        <v>6255</v>
      </c>
      <c r="F2664" s="87">
        <v>6.3000000000000007</v>
      </c>
      <c r="G2664" s="87"/>
      <c r="H2664" s="47"/>
      <c r="I2664" s="120">
        <v>0</v>
      </c>
      <c r="J2664" s="120">
        <v>0</v>
      </c>
    </row>
    <row r="2665" spans="1:10" ht="15" customHeight="1">
      <c r="A2665" s="46" t="s">
        <v>6656</v>
      </c>
      <c r="B2665" s="46" t="s">
        <v>6657</v>
      </c>
      <c r="C2665" s="47">
        <v>2.9445999999999999</v>
      </c>
      <c r="D2665" s="87" t="s">
        <v>6255</v>
      </c>
      <c r="E2665" s="87" t="s">
        <v>6255</v>
      </c>
      <c r="F2665" s="87">
        <v>6.3000000000000007</v>
      </c>
      <c r="G2665" s="87"/>
      <c r="H2665" s="47"/>
      <c r="I2665" s="120">
        <v>9</v>
      </c>
      <c r="J2665" s="120">
        <v>0</v>
      </c>
    </row>
    <row r="2666" spans="1:10" ht="15" customHeight="1">
      <c r="A2666" s="46" t="s">
        <v>6654</v>
      </c>
      <c r="B2666" s="46" t="s">
        <v>6655</v>
      </c>
      <c r="C2666" s="47">
        <v>4.4382000000000001</v>
      </c>
      <c r="D2666" s="87" t="s">
        <v>6260</v>
      </c>
      <c r="E2666" s="87" t="s">
        <v>6260</v>
      </c>
      <c r="F2666" s="87">
        <v>7.0055999999999994</v>
      </c>
      <c r="G2666" s="87"/>
      <c r="H2666" s="47"/>
      <c r="I2666" s="120">
        <v>42</v>
      </c>
      <c r="J2666" s="120">
        <v>0</v>
      </c>
    </row>
    <row r="2667" spans="1:10" ht="15" customHeight="1">
      <c r="A2667" s="46" t="s">
        <v>6651</v>
      </c>
      <c r="B2667" s="46" t="s">
        <v>6652</v>
      </c>
      <c r="C2667" s="47">
        <v>4.4382000000000001</v>
      </c>
      <c r="D2667" s="87" t="s">
        <v>6260</v>
      </c>
      <c r="E2667" s="87" t="s">
        <v>6260</v>
      </c>
      <c r="F2667" s="87">
        <v>7.0055999999999994</v>
      </c>
      <c r="G2667" s="87"/>
      <c r="H2667" s="47"/>
      <c r="I2667" s="120">
        <v>45</v>
      </c>
      <c r="J2667" s="120">
        <v>0</v>
      </c>
    </row>
    <row r="2668" spans="1:10" ht="15" customHeight="1">
      <c r="A2668" s="46" t="s">
        <v>6676</v>
      </c>
      <c r="B2668" s="46" t="s">
        <v>6677</v>
      </c>
      <c r="C2668" s="47">
        <v>2.4260000000000002</v>
      </c>
      <c r="D2668" s="87" t="s">
        <v>30378</v>
      </c>
      <c r="E2668" s="87" t="s">
        <v>30378</v>
      </c>
      <c r="F2668" s="87">
        <v>12.448799999999999</v>
      </c>
      <c r="G2668" s="87"/>
      <c r="H2668" s="47"/>
      <c r="I2668" s="120">
        <v>0</v>
      </c>
      <c r="J2668" s="120">
        <v>0</v>
      </c>
    </row>
    <row r="2669" spans="1:10" ht="15" customHeight="1">
      <c r="A2669" s="46" t="s">
        <v>6675</v>
      </c>
      <c r="B2669" s="46" t="s">
        <v>6673</v>
      </c>
      <c r="C2669" s="47">
        <v>2.7772000000000001</v>
      </c>
      <c r="D2669" s="87" t="s">
        <v>30378</v>
      </c>
      <c r="E2669" s="87" t="s">
        <v>30378</v>
      </c>
      <c r="F2669" s="87">
        <v>12.448799999999999</v>
      </c>
      <c r="G2669" s="87"/>
      <c r="H2669" s="47"/>
      <c r="I2669" s="120">
        <v>0</v>
      </c>
      <c r="J2669" s="120">
        <v>0</v>
      </c>
    </row>
    <row r="2670" spans="1:10" ht="15" customHeight="1">
      <c r="A2670" s="46" t="s">
        <v>6672</v>
      </c>
      <c r="B2670" s="46" t="s">
        <v>6673</v>
      </c>
      <c r="C2670" s="47">
        <v>2.7772000000000001</v>
      </c>
      <c r="D2670" s="87" t="s">
        <v>30376</v>
      </c>
      <c r="E2670" s="87" t="s">
        <v>30376</v>
      </c>
      <c r="F2670" s="87">
        <v>12.448799999999999</v>
      </c>
      <c r="G2670" s="87"/>
      <c r="H2670" s="47"/>
      <c r="I2670" s="120">
        <v>0</v>
      </c>
      <c r="J2670" s="120">
        <v>0</v>
      </c>
    </row>
    <row r="2671" spans="1:10" ht="15" customHeight="1">
      <c r="A2671" s="46" t="s">
        <v>6669</v>
      </c>
      <c r="B2671" s="46" t="s">
        <v>6670</v>
      </c>
      <c r="C2671" s="47">
        <v>28.650600000000001</v>
      </c>
      <c r="D2671" s="87" t="s">
        <v>30376</v>
      </c>
      <c r="E2671" s="87" t="s">
        <v>30376</v>
      </c>
      <c r="F2671" s="87">
        <v>12.448799999999999</v>
      </c>
      <c r="G2671" s="87"/>
      <c r="H2671" s="47"/>
      <c r="I2671" s="120">
        <v>0</v>
      </c>
      <c r="J2671" s="120">
        <v>0</v>
      </c>
    </row>
    <row r="2672" spans="1:10" ht="15" customHeight="1">
      <c r="A2672" s="46" t="s">
        <v>6666</v>
      </c>
      <c r="B2672" s="46" t="s">
        <v>6667</v>
      </c>
      <c r="C2672" s="47">
        <v>28.650600000000001</v>
      </c>
      <c r="D2672" s="87" t="s">
        <v>6277</v>
      </c>
      <c r="E2672" s="87" t="s">
        <v>6277</v>
      </c>
      <c r="F2672" s="87">
        <v>17.199000000000002</v>
      </c>
      <c r="G2672" s="87"/>
      <c r="H2672" s="47"/>
      <c r="I2672" s="120">
        <v>0</v>
      </c>
      <c r="J2672" s="120">
        <v>0</v>
      </c>
    </row>
    <row r="2673" spans="1:10" ht="15" customHeight="1">
      <c r="A2673" s="46" t="s">
        <v>6697</v>
      </c>
      <c r="B2673" s="46" t="s">
        <v>6698</v>
      </c>
      <c r="C2673" s="47">
        <v>0.92020000000000002</v>
      </c>
      <c r="D2673" s="87" t="s">
        <v>7872</v>
      </c>
      <c r="E2673" s="87" t="s">
        <v>7872</v>
      </c>
      <c r="F2673" s="87">
        <v>72.688265999999999</v>
      </c>
      <c r="G2673" s="87"/>
      <c r="H2673" s="47"/>
      <c r="I2673" s="120">
        <v>4</v>
      </c>
      <c r="J2673" s="120">
        <v>0</v>
      </c>
    </row>
    <row r="2674" spans="1:10" ht="15" customHeight="1">
      <c r="A2674" s="46" t="s">
        <v>6695</v>
      </c>
      <c r="B2674" s="46" t="s">
        <v>35136</v>
      </c>
      <c r="C2674" s="47">
        <v>25.011800000000001</v>
      </c>
      <c r="D2674" s="87" t="s">
        <v>7869</v>
      </c>
      <c r="E2674" s="87" t="s">
        <v>7869</v>
      </c>
      <c r="F2674" s="87">
        <v>58.491417600000005</v>
      </c>
      <c r="G2674" s="87"/>
      <c r="H2674" s="47"/>
      <c r="I2674" s="120">
        <v>12</v>
      </c>
      <c r="J2674" s="120">
        <v>0</v>
      </c>
    </row>
    <row r="2675" spans="1:10" ht="15" customHeight="1">
      <c r="A2675" s="46" t="s">
        <v>35059</v>
      </c>
      <c r="B2675" s="46" t="s">
        <v>35060</v>
      </c>
      <c r="C2675" s="47">
        <v>28.162600000000001</v>
      </c>
      <c r="D2675" s="87" t="s">
        <v>6286</v>
      </c>
      <c r="E2675" s="87" t="s">
        <v>6286</v>
      </c>
      <c r="F2675" s="87">
        <v>38.119799999999998</v>
      </c>
      <c r="G2675" s="87"/>
      <c r="H2675" s="47"/>
      <c r="I2675" s="120">
        <v>3</v>
      </c>
      <c r="J2675" s="120">
        <v>0</v>
      </c>
    </row>
    <row r="2676" spans="1:10" ht="15" customHeight="1">
      <c r="A2676" s="46" t="s">
        <v>6693</v>
      </c>
      <c r="B2676" s="46" t="s">
        <v>35137</v>
      </c>
      <c r="C2676" s="47">
        <v>20.053999999999998</v>
      </c>
      <c r="D2676" s="87" t="s">
        <v>6286</v>
      </c>
      <c r="E2676" s="87" t="s">
        <v>6286</v>
      </c>
      <c r="F2676" s="87">
        <v>38.119799999999998</v>
      </c>
      <c r="G2676" s="87"/>
      <c r="H2676" s="47"/>
      <c r="I2676" s="120">
        <v>16</v>
      </c>
      <c r="J2676" s="120">
        <v>0</v>
      </c>
    </row>
    <row r="2677" spans="1:10" ht="15" customHeight="1">
      <c r="A2677" s="46" t="s">
        <v>6691</v>
      </c>
      <c r="B2677" s="46" t="s">
        <v>35133</v>
      </c>
      <c r="C2677" s="47">
        <v>20.586600000000001</v>
      </c>
      <c r="D2677" s="87" t="s">
        <v>6289</v>
      </c>
      <c r="E2677" s="87" t="s">
        <v>6289</v>
      </c>
      <c r="F2677" s="87">
        <v>112.81279999999998</v>
      </c>
      <c r="G2677" s="87"/>
      <c r="H2677" s="47"/>
      <c r="I2677" s="120">
        <v>10</v>
      </c>
      <c r="J2677" s="120">
        <v>0</v>
      </c>
    </row>
    <row r="2678" spans="1:10" ht="15" customHeight="1">
      <c r="A2678" s="46" t="s">
        <v>6689</v>
      </c>
      <c r="B2678" s="46" t="s">
        <v>35131</v>
      </c>
      <c r="C2678" s="47">
        <v>26.221800000000002</v>
      </c>
      <c r="D2678" s="87" t="s">
        <v>6292</v>
      </c>
      <c r="E2678" s="87" t="s">
        <v>6292</v>
      </c>
      <c r="F2678" s="87">
        <v>127.38219999999998</v>
      </c>
      <c r="G2678" s="87"/>
      <c r="H2678" s="47"/>
      <c r="I2678" s="120">
        <v>4</v>
      </c>
      <c r="J2678" s="120">
        <v>0</v>
      </c>
    </row>
    <row r="2679" spans="1:10" ht="15" customHeight="1">
      <c r="A2679" s="46" t="s">
        <v>6687</v>
      </c>
      <c r="B2679" s="46" t="s">
        <v>35134</v>
      </c>
      <c r="C2679" s="47">
        <v>44.229199999999999</v>
      </c>
      <c r="D2679" s="87" t="s">
        <v>6295</v>
      </c>
      <c r="E2679" s="87" t="s">
        <v>6295</v>
      </c>
      <c r="F2679" s="87">
        <v>143.2758</v>
      </c>
      <c r="G2679" s="87"/>
      <c r="H2679" s="47"/>
      <c r="I2679" s="120">
        <v>11</v>
      </c>
      <c r="J2679" s="120">
        <v>0</v>
      </c>
    </row>
    <row r="2680" spans="1:10" ht="15" customHeight="1">
      <c r="A2680" s="46" t="s">
        <v>6685</v>
      </c>
      <c r="B2680" s="46" t="s">
        <v>35135</v>
      </c>
      <c r="C2680" s="47">
        <v>44.229199999999999</v>
      </c>
      <c r="D2680" s="87" t="s">
        <v>6298</v>
      </c>
      <c r="E2680" s="87" t="s">
        <v>6298</v>
      </c>
      <c r="F2680" s="87">
        <v>1.4365999999999999</v>
      </c>
      <c r="G2680" s="87"/>
      <c r="H2680" s="47"/>
      <c r="I2680" s="120">
        <v>11</v>
      </c>
      <c r="J2680" s="120">
        <v>0</v>
      </c>
    </row>
    <row r="2681" spans="1:10" ht="15" customHeight="1">
      <c r="A2681" s="46" t="s">
        <v>6683</v>
      </c>
      <c r="B2681" s="46" t="s">
        <v>35132</v>
      </c>
      <c r="C2681" s="47">
        <v>17.6922</v>
      </c>
      <c r="D2681" s="87" t="s">
        <v>6301</v>
      </c>
      <c r="E2681" s="87" t="s">
        <v>6301</v>
      </c>
      <c r="F2681" s="87">
        <v>1.0162</v>
      </c>
      <c r="G2681" s="87"/>
      <c r="H2681" s="47"/>
      <c r="I2681" s="120">
        <v>5</v>
      </c>
      <c r="J2681" s="120">
        <v>0</v>
      </c>
    </row>
    <row r="2682" spans="1:10" ht="15" customHeight="1">
      <c r="A2682" s="46" t="s">
        <v>6680</v>
      </c>
      <c r="B2682" s="46" t="s">
        <v>6681</v>
      </c>
      <c r="C2682" s="47">
        <v>2.5095999999999998</v>
      </c>
      <c r="D2682" s="87" t="s">
        <v>6304</v>
      </c>
      <c r="E2682" s="87" t="s">
        <v>6304</v>
      </c>
      <c r="F2682" s="87">
        <v>3.6694000000000004</v>
      </c>
      <c r="G2682" s="87"/>
      <c r="H2682" s="47"/>
      <c r="I2682" s="120">
        <v>18</v>
      </c>
      <c r="J2682" s="120">
        <v>0</v>
      </c>
    </row>
    <row r="2683" spans="1:10" ht="15" customHeight="1">
      <c r="A2683" s="46" t="s">
        <v>6678</v>
      </c>
      <c r="B2683" s="46" t="s">
        <v>6679</v>
      </c>
      <c r="C2683" s="47">
        <v>2.5095999999999998</v>
      </c>
      <c r="D2683" s="87" t="s">
        <v>6307</v>
      </c>
      <c r="E2683" s="87" t="s">
        <v>6307</v>
      </c>
      <c r="F2683" s="87">
        <v>2.0357999999999996</v>
      </c>
      <c r="G2683" s="87"/>
      <c r="H2683" s="47"/>
      <c r="I2683" s="120">
        <v>18</v>
      </c>
      <c r="J2683" s="120">
        <v>0</v>
      </c>
    </row>
    <row r="2684" spans="1:10" ht="15" customHeight="1">
      <c r="A2684" s="46" t="s">
        <v>7533</v>
      </c>
      <c r="B2684" s="46" t="s">
        <v>7534</v>
      </c>
      <c r="C2684" s="47">
        <v>3.4853999999999998</v>
      </c>
      <c r="D2684" s="87" t="s">
        <v>35275</v>
      </c>
      <c r="E2684" s="87" t="s">
        <v>35275</v>
      </c>
      <c r="F2684" s="87">
        <v>40.381967213114777</v>
      </c>
      <c r="G2684" s="87"/>
      <c r="H2684" s="47"/>
      <c r="I2684" s="120">
        <v>12</v>
      </c>
      <c r="J2684" s="120">
        <v>0</v>
      </c>
    </row>
    <row r="2685" spans="1:10" ht="15" customHeight="1">
      <c r="A2685" s="46" t="s">
        <v>7530</v>
      </c>
      <c r="B2685" s="46" t="s">
        <v>7531</v>
      </c>
      <c r="C2685" s="47">
        <v>3.4853999999999998</v>
      </c>
      <c r="D2685" s="87" t="s">
        <v>6308</v>
      </c>
      <c r="E2685" s="87" t="s">
        <v>6308</v>
      </c>
      <c r="F2685" s="87">
        <v>5.0949999999999989</v>
      </c>
      <c r="G2685" s="87"/>
      <c r="H2685" s="47"/>
      <c r="I2685" s="120">
        <v>22</v>
      </c>
      <c r="J2685" s="120">
        <v>0</v>
      </c>
    </row>
    <row r="2686" spans="1:10" ht="15" customHeight="1">
      <c r="A2686" s="46" t="s">
        <v>7528</v>
      </c>
      <c r="B2686" s="46" t="s">
        <v>32256</v>
      </c>
      <c r="C2686" s="47">
        <v>4.3289999999999997</v>
      </c>
      <c r="D2686" s="87" t="s">
        <v>6309</v>
      </c>
      <c r="E2686" s="87" t="s">
        <v>6309</v>
      </c>
      <c r="F2686" s="87">
        <v>1.9593999999999996</v>
      </c>
      <c r="G2686" s="87"/>
      <c r="H2686" s="47"/>
      <c r="I2686" s="120">
        <v>0</v>
      </c>
      <c r="J2686" s="120">
        <v>0</v>
      </c>
    </row>
    <row r="2687" spans="1:10" ht="15" customHeight="1">
      <c r="A2687" s="46" t="s">
        <v>7525</v>
      </c>
      <c r="B2687" s="46" t="s">
        <v>7526</v>
      </c>
      <c r="C2687" s="47">
        <v>4.3289999999999997</v>
      </c>
      <c r="D2687" s="87" t="s">
        <v>6312</v>
      </c>
      <c r="E2687" s="87" t="s">
        <v>6312</v>
      </c>
      <c r="F2687" s="87">
        <v>3.3212000000000002</v>
      </c>
      <c r="G2687" s="87"/>
      <c r="H2687" s="47"/>
      <c r="I2687" s="120">
        <v>14</v>
      </c>
      <c r="J2687" s="120">
        <v>0</v>
      </c>
    </row>
    <row r="2688" spans="1:10" ht="15" customHeight="1">
      <c r="A2688" s="46" t="s">
        <v>7522</v>
      </c>
      <c r="B2688" s="46" t="s">
        <v>7523</v>
      </c>
      <c r="C2688" s="47">
        <v>5.5069999999999997</v>
      </c>
      <c r="D2688" s="87" t="s">
        <v>6315</v>
      </c>
      <c r="E2688" s="87" t="s">
        <v>6315</v>
      </c>
      <c r="F2688" s="87">
        <v>2.1316000000000002</v>
      </c>
      <c r="G2688" s="87"/>
      <c r="H2688" s="47"/>
      <c r="I2688" s="120">
        <v>14</v>
      </c>
      <c r="J2688" s="120">
        <v>0</v>
      </c>
    </row>
    <row r="2689" spans="1:10" ht="15" customHeight="1">
      <c r="A2689" s="46" t="s">
        <v>7519</v>
      </c>
      <c r="B2689" s="46" t="s">
        <v>7520</v>
      </c>
      <c r="C2689" s="47">
        <v>5.5069999999999997</v>
      </c>
      <c r="D2689" s="87" t="s">
        <v>30559</v>
      </c>
      <c r="E2689" s="87" t="s">
        <v>30559</v>
      </c>
      <c r="F2689" s="87">
        <v>0.252</v>
      </c>
      <c r="G2689" s="87"/>
      <c r="H2689" s="47"/>
      <c r="I2689" s="120">
        <v>15</v>
      </c>
      <c r="J2689" s="120">
        <v>0</v>
      </c>
    </row>
    <row r="2690" spans="1:10" ht="15" customHeight="1">
      <c r="A2690" s="46" t="s">
        <v>6706</v>
      </c>
      <c r="B2690" s="46" t="s">
        <v>6707</v>
      </c>
      <c r="C2690" s="47">
        <v>1.0287999999999999</v>
      </c>
      <c r="D2690" s="87" t="s">
        <v>30557</v>
      </c>
      <c r="E2690" s="87" t="s">
        <v>30557</v>
      </c>
      <c r="F2690" s="87">
        <v>0.252</v>
      </c>
      <c r="G2690" s="87"/>
      <c r="H2690" s="47"/>
      <c r="I2690" s="120">
        <v>1</v>
      </c>
      <c r="J2690" s="120">
        <v>0</v>
      </c>
    </row>
    <row r="2691" spans="1:10" ht="15" customHeight="1">
      <c r="A2691" s="46" t="s">
        <v>6703</v>
      </c>
      <c r="B2691" s="46" t="s">
        <v>6704</v>
      </c>
      <c r="C2691" s="47">
        <v>1.3717999999999999</v>
      </c>
      <c r="D2691" s="87" t="s">
        <v>6318</v>
      </c>
      <c r="E2691" s="87" t="s">
        <v>6318</v>
      </c>
      <c r="F2691" s="87">
        <v>5.1361999999999997</v>
      </c>
      <c r="G2691" s="87"/>
      <c r="H2691" s="47"/>
      <c r="I2691" s="120">
        <v>4</v>
      </c>
      <c r="J2691" s="120">
        <v>0</v>
      </c>
    </row>
    <row r="2692" spans="1:10" ht="15" customHeight="1">
      <c r="A2692" s="46" t="s">
        <v>6700</v>
      </c>
      <c r="B2692" s="46" t="s">
        <v>6701</v>
      </c>
      <c r="C2692" s="47">
        <v>2.0912000000000002</v>
      </c>
      <c r="D2692" s="87" t="s">
        <v>6318</v>
      </c>
      <c r="E2692" s="87" t="s">
        <v>6318</v>
      </c>
      <c r="F2692" s="87">
        <v>5.1361999999999997</v>
      </c>
      <c r="G2692" s="87"/>
      <c r="H2692" s="47"/>
      <c r="I2692" s="120">
        <v>10</v>
      </c>
      <c r="J2692" s="120">
        <v>0</v>
      </c>
    </row>
    <row r="2693" spans="1:10" ht="15" customHeight="1">
      <c r="A2693" s="46" t="s">
        <v>6709</v>
      </c>
      <c r="B2693" s="46" t="s">
        <v>6710</v>
      </c>
      <c r="C2693" s="47">
        <v>2.9445999999999999</v>
      </c>
      <c r="D2693" s="87" t="s">
        <v>6321</v>
      </c>
      <c r="E2693" s="87" t="s">
        <v>6321</v>
      </c>
      <c r="F2693" s="87">
        <v>5.1361999999999997</v>
      </c>
      <c r="G2693" s="87"/>
      <c r="H2693" s="47"/>
      <c r="I2693" s="120">
        <v>2</v>
      </c>
      <c r="J2693" s="120">
        <v>0</v>
      </c>
    </row>
    <row r="2694" spans="1:10" ht="15" customHeight="1">
      <c r="A2694" s="46" t="s">
        <v>6778</v>
      </c>
      <c r="B2694" s="46" t="s">
        <v>6779</v>
      </c>
      <c r="C2694" s="47">
        <v>3.2764000000000002</v>
      </c>
      <c r="D2694" s="87" t="s">
        <v>6321</v>
      </c>
      <c r="E2694" s="87" t="s">
        <v>6321</v>
      </c>
      <c r="F2694" s="87">
        <v>5.1361999999999997</v>
      </c>
      <c r="G2694" s="87"/>
      <c r="H2694" s="47"/>
      <c r="I2694" s="120">
        <v>15</v>
      </c>
      <c r="J2694" s="120">
        <v>0</v>
      </c>
    </row>
    <row r="2695" spans="1:10" ht="15" customHeight="1">
      <c r="A2695" s="46" t="s">
        <v>6776</v>
      </c>
      <c r="B2695" s="46" t="s">
        <v>6777</v>
      </c>
      <c r="C2695" s="47">
        <v>1.9752000000000001</v>
      </c>
      <c r="D2695" s="87" t="s">
        <v>3991</v>
      </c>
      <c r="E2695" s="87" t="s">
        <v>3991</v>
      </c>
      <c r="F2695" s="87">
        <v>250.48860000000002</v>
      </c>
      <c r="G2695" s="87"/>
      <c r="H2695" s="47"/>
      <c r="I2695" s="120">
        <v>22</v>
      </c>
      <c r="J2695" s="120">
        <v>0</v>
      </c>
    </row>
    <row r="2696" spans="1:10" ht="15" customHeight="1">
      <c r="A2696" s="46" t="s">
        <v>6773</v>
      </c>
      <c r="B2696" s="46" t="s">
        <v>6774</v>
      </c>
      <c r="C2696" s="47">
        <v>2.4398</v>
      </c>
      <c r="D2696" s="87" t="s">
        <v>3988</v>
      </c>
      <c r="E2696" s="87" t="s">
        <v>3988</v>
      </c>
      <c r="F2696" s="87">
        <v>1262.5642</v>
      </c>
      <c r="G2696" s="87"/>
      <c r="H2696" s="47"/>
      <c r="I2696" s="120">
        <v>36</v>
      </c>
      <c r="J2696" s="120">
        <v>0</v>
      </c>
    </row>
    <row r="2697" spans="1:10" ht="15" customHeight="1">
      <c r="A2697" s="46" t="s">
        <v>6770</v>
      </c>
      <c r="B2697" s="46" t="s">
        <v>6771</v>
      </c>
      <c r="C2697" s="47">
        <v>2.9278</v>
      </c>
      <c r="D2697" s="87" t="s">
        <v>4580</v>
      </c>
      <c r="E2697" s="87" t="s">
        <v>4580</v>
      </c>
      <c r="F2697" s="87">
        <v>240.36785714285713</v>
      </c>
      <c r="G2697" s="87"/>
      <c r="H2697" s="47"/>
      <c r="I2697" s="120">
        <v>32</v>
      </c>
      <c r="J2697" s="120">
        <v>0</v>
      </c>
    </row>
    <row r="2698" spans="1:10" ht="15" customHeight="1">
      <c r="A2698" s="46" t="s">
        <v>6767</v>
      </c>
      <c r="B2698" s="46" t="s">
        <v>6768</v>
      </c>
      <c r="C2698" s="47">
        <v>3.6714000000000002</v>
      </c>
      <c r="D2698" s="87" t="s">
        <v>4577</v>
      </c>
      <c r="E2698" s="87" t="s">
        <v>4577</v>
      </c>
      <c r="F2698" s="87">
        <v>250.48860000000002</v>
      </c>
      <c r="G2698" s="87"/>
      <c r="H2698" s="47"/>
      <c r="I2698" s="120">
        <v>42</v>
      </c>
      <c r="J2698" s="120">
        <v>0</v>
      </c>
    </row>
    <row r="2699" spans="1:10" ht="15" customHeight="1">
      <c r="A2699" s="46" t="s">
        <v>6764</v>
      </c>
      <c r="B2699" s="46" t="s">
        <v>6765</v>
      </c>
      <c r="C2699" s="47">
        <v>4.3220000000000001</v>
      </c>
      <c r="D2699" s="87" t="s">
        <v>4571</v>
      </c>
      <c r="E2699" s="87" t="s">
        <v>4571</v>
      </c>
      <c r="F2699" s="87">
        <v>191.28219999999999</v>
      </c>
      <c r="G2699" s="87"/>
      <c r="H2699" s="47"/>
      <c r="I2699" s="120">
        <v>30</v>
      </c>
      <c r="J2699" s="120">
        <v>0</v>
      </c>
    </row>
    <row r="2700" spans="1:10" ht="15" customHeight="1">
      <c r="A2700" s="46" t="s">
        <v>6762</v>
      </c>
      <c r="B2700" s="46" t="s">
        <v>6763</v>
      </c>
      <c r="C2700" s="47">
        <v>1.9752000000000001</v>
      </c>
      <c r="D2700" s="87" t="s">
        <v>4565</v>
      </c>
      <c r="E2700" s="87" t="s">
        <v>4565</v>
      </c>
      <c r="F2700" s="87">
        <v>197.65840000000003</v>
      </c>
      <c r="G2700" s="87"/>
      <c r="H2700" s="47"/>
      <c r="I2700" s="120">
        <v>24</v>
      </c>
      <c r="J2700" s="120">
        <v>0</v>
      </c>
    </row>
    <row r="2701" spans="1:10" ht="15" customHeight="1">
      <c r="A2701" s="46" t="s">
        <v>6760</v>
      </c>
      <c r="B2701" s="46" t="s">
        <v>6761</v>
      </c>
      <c r="C2701" s="47">
        <v>2.4398</v>
      </c>
      <c r="D2701" s="87" t="s">
        <v>4559</v>
      </c>
      <c r="E2701" s="87" t="s">
        <v>4559</v>
      </c>
      <c r="F2701" s="87">
        <v>204.03440000000001</v>
      </c>
      <c r="G2701" s="87"/>
      <c r="H2701" s="47"/>
      <c r="I2701" s="120">
        <v>40</v>
      </c>
      <c r="J2701" s="120">
        <v>0</v>
      </c>
    </row>
    <row r="2702" spans="1:10" ht="15" customHeight="1">
      <c r="A2702" s="46" t="s">
        <v>6758</v>
      </c>
      <c r="B2702" s="46" t="s">
        <v>6759</v>
      </c>
      <c r="C2702" s="47">
        <v>2.9278</v>
      </c>
      <c r="D2702" s="87" t="s">
        <v>4554</v>
      </c>
      <c r="E2702" s="87" t="s">
        <v>4554</v>
      </c>
      <c r="F2702" s="87">
        <v>213.59859999999998</v>
      </c>
      <c r="G2702" s="87"/>
      <c r="H2702" s="47"/>
      <c r="I2702" s="120">
        <v>36</v>
      </c>
      <c r="J2702" s="120">
        <v>0</v>
      </c>
    </row>
    <row r="2703" spans="1:10" ht="15" customHeight="1">
      <c r="A2703" s="46" t="s">
        <v>6755</v>
      </c>
      <c r="B2703" s="46" t="s">
        <v>6756</v>
      </c>
      <c r="C2703" s="47">
        <v>3.6714000000000002</v>
      </c>
      <c r="D2703" s="87" t="s">
        <v>4545</v>
      </c>
      <c r="E2703" s="87" t="s">
        <v>4545</v>
      </c>
      <c r="F2703" s="87">
        <v>312.42779999999999</v>
      </c>
      <c r="G2703" s="87"/>
      <c r="H2703" s="47"/>
      <c r="I2703" s="120">
        <v>36</v>
      </c>
      <c r="J2703" s="120">
        <v>0</v>
      </c>
    </row>
    <row r="2704" spans="1:10" ht="15" customHeight="1">
      <c r="A2704" s="46" t="s">
        <v>6752</v>
      </c>
      <c r="B2704" s="46" t="s">
        <v>6753</v>
      </c>
      <c r="C2704" s="47">
        <v>4.3220000000000001</v>
      </c>
      <c r="D2704" s="87" t="s">
        <v>4540</v>
      </c>
      <c r="E2704" s="87" t="s">
        <v>4540</v>
      </c>
      <c r="F2704" s="87">
        <v>325.17980000000006</v>
      </c>
      <c r="G2704" s="87"/>
      <c r="H2704" s="47"/>
      <c r="I2704" s="120">
        <v>27</v>
      </c>
      <c r="J2704" s="120">
        <v>0</v>
      </c>
    </row>
    <row r="2705" spans="1:10" ht="15" customHeight="1">
      <c r="A2705" s="46" t="s">
        <v>6749</v>
      </c>
      <c r="B2705" s="46" t="s">
        <v>6750</v>
      </c>
      <c r="C2705" s="47">
        <v>7.0926</v>
      </c>
      <c r="D2705" s="87" t="s">
        <v>4536</v>
      </c>
      <c r="E2705" s="87" t="s">
        <v>4536</v>
      </c>
      <c r="F2705" s="87">
        <v>337.93200000000002</v>
      </c>
      <c r="G2705" s="87"/>
      <c r="H2705" s="47"/>
      <c r="I2705" s="120">
        <v>24</v>
      </c>
      <c r="J2705" s="120">
        <v>0</v>
      </c>
    </row>
    <row r="2706" spans="1:10" ht="15" customHeight="1">
      <c r="A2706" s="46" t="s">
        <v>6746</v>
      </c>
      <c r="B2706" s="46" t="s">
        <v>6747</v>
      </c>
      <c r="C2706" s="47">
        <v>2.9510000000000001</v>
      </c>
      <c r="D2706" s="87" t="s">
        <v>4534</v>
      </c>
      <c r="E2706" s="87" t="s">
        <v>4534</v>
      </c>
      <c r="F2706" s="87">
        <v>364.34719999999993</v>
      </c>
      <c r="G2706" s="87"/>
      <c r="H2706" s="47"/>
      <c r="I2706" s="120">
        <v>24</v>
      </c>
      <c r="J2706" s="120">
        <v>0</v>
      </c>
    </row>
    <row r="2707" spans="1:10" ht="15" customHeight="1">
      <c r="A2707" s="46" t="s">
        <v>6743</v>
      </c>
      <c r="B2707" s="46" t="s">
        <v>6744</v>
      </c>
      <c r="C2707" s="47">
        <v>2.8580000000000001</v>
      </c>
      <c r="D2707" s="87" t="s">
        <v>4532</v>
      </c>
      <c r="E2707" s="87" t="s">
        <v>4532</v>
      </c>
      <c r="F2707" s="87">
        <v>229.53880000000004</v>
      </c>
      <c r="G2707" s="87"/>
      <c r="H2707" s="47"/>
      <c r="I2707" s="120">
        <v>16</v>
      </c>
      <c r="J2707" s="120">
        <v>0</v>
      </c>
    </row>
    <row r="2708" spans="1:10" ht="15" customHeight="1">
      <c r="A2708" s="46" t="s">
        <v>6740</v>
      </c>
      <c r="B2708" s="46" t="s">
        <v>6741</v>
      </c>
      <c r="C2708" s="47">
        <v>2.8580000000000001</v>
      </c>
      <c r="D2708" s="87" t="s">
        <v>4530</v>
      </c>
      <c r="E2708" s="87" t="s">
        <v>4530</v>
      </c>
      <c r="F2708" s="87">
        <v>191.28219999999999</v>
      </c>
      <c r="G2708" s="87"/>
      <c r="H2708" s="47"/>
      <c r="I2708" s="120">
        <v>28</v>
      </c>
      <c r="J2708" s="120">
        <v>0</v>
      </c>
    </row>
    <row r="2709" spans="1:10" ht="15" customHeight="1">
      <c r="A2709" s="46" t="s">
        <v>6738</v>
      </c>
      <c r="B2709" s="46" t="s">
        <v>35147</v>
      </c>
      <c r="C2709" s="47">
        <v>15.615</v>
      </c>
      <c r="D2709" s="87" t="s">
        <v>4528</v>
      </c>
      <c r="E2709" s="87" t="s">
        <v>4528</v>
      </c>
      <c r="F2709" s="87">
        <v>200.84639999999996</v>
      </c>
      <c r="G2709" s="87"/>
      <c r="H2709" s="47"/>
      <c r="I2709" s="120">
        <v>14</v>
      </c>
      <c r="J2709" s="120">
        <v>0</v>
      </c>
    </row>
    <row r="2710" spans="1:10" ht="15" customHeight="1">
      <c r="A2710" s="46" t="s">
        <v>6736</v>
      </c>
      <c r="B2710" s="46" t="s">
        <v>35144</v>
      </c>
      <c r="C2710" s="47">
        <v>14.499599999999999</v>
      </c>
      <c r="D2710" s="87" t="s">
        <v>4526</v>
      </c>
      <c r="E2710" s="87" t="s">
        <v>4526</v>
      </c>
      <c r="F2710" s="87">
        <v>209.49959999999993</v>
      </c>
      <c r="G2710" s="87"/>
      <c r="H2710" s="47"/>
      <c r="I2710" s="120">
        <v>6</v>
      </c>
      <c r="J2710" s="120">
        <v>0</v>
      </c>
    </row>
    <row r="2711" spans="1:10" ht="15" customHeight="1">
      <c r="A2711" s="46" t="s">
        <v>6734</v>
      </c>
      <c r="B2711" s="46" t="s">
        <v>35146</v>
      </c>
      <c r="C2711" s="47">
        <v>29.8216</v>
      </c>
      <c r="D2711" s="86" t="s">
        <v>4523</v>
      </c>
      <c r="E2711" s="86" t="s">
        <v>4523</v>
      </c>
      <c r="F2711" s="86">
        <v>220.43</v>
      </c>
      <c r="G2711" s="86"/>
      <c r="H2711" s="47"/>
      <c r="I2711" s="120">
        <v>10</v>
      </c>
      <c r="J2711" s="120">
        <v>0</v>
      </c>
    </row>
    <row r="2712" spans="1:10" ht="15" customHeight="1">
      <c r="A2712" s="46" t="s">
        <v>6732</v>
      </c>
      <c r="B2712" s="46" t="s">
        <v>35152</v>
      </c>
      <c r="C2712" s="47">
        <v>13.1472</v>
      </c>
      <c r="D2712" s="87" t="s">
        <v>6328</v>
      </c>
      <c r="E2712" s="87" t="s">
        <v>6328</v>
      </c>
      <c r="F2712" s="87">
        <v>31.627400000000002</v>
      </c>
      <c r="G2712" s="87"/>
      <c r="H2712" s="47"/>
      <c r="I2712" s="120">
        <v>37</v>
      </c>
      <c r="J2712" s="120">
        <v>0</v>
      </c>
    </row>
    <row r="2713" spans="1:10" ht="15" customHeight="1">
      <c r="A2713" s="46" t="s">
        <v>6731</v>
      </c>
      <c r="B2713" s="46" t="s">
        <v>35150</v>
      </c>
      <c r="C2713" s="47">
        <v>15.3918</v>
      </c>
      <c r="D2713" s="87" t="s">
        <v>6331</v>
      </c>
      <c r="E2713" s="87" t="s">
        <v>6328</v>
      </c>
      <c r="F2713" s="87">
        <v>30.046029999999995</v>
      </c>
      <c r="G2713" s="87"/>
      <c r="H2713" s="47"/>
      <c r="I2713" s="120">
        <v>25</v>
      </c>
      <c r="J2713" s="120">
        <v>0</v>
      </c>
    </row>
    <row r="2714" spans="1:10" ht="15" customHeight="1">
      <c r="A2714" s="46" t="s">
        <v>6730</v>
      </c>
      <c r="B2714" s="46" t="s">
        <v>35148</v>
      </c>
      <c r="C2714" s="47">
        <v>22.766999999999999</v>
      </c>
      <c r="D2714" s="87" t="s">
        <v>6334</v>
      </c>
      <c r="E2714" s="87" t="s">
        <v>6328</v>
      </c>
      <c r="F2714" s="87">
        <v>29.413481999999995</v>
      </c>
      <c r="G2714" s="87"/>
      <c r="H2714" s="47"/>
      <c r="I2714" s="120">
        <v>20</v>
      </c>
      <c r="J2714" s="120">
        <v>0</v>
      </c>
    </row>
    <row r="2715" spans="1:10" ht="15" customHeight="1">
      <c r="A2715" s="46" t="s">
        <v>6729</v>
      </c>
      <c r="B2715" s="46" t="s">
        <v>35151</v>
      </c>
      <c r="C2715" s="47">
        <v>25.011800000000001</v>
      </c>
      <c r="D2715" s="87" t="s">
        <v>6337</v>
      </c>
      <c r="E2715" s="87" t="s">
        <v>6328</v>
      </c>
      <c r="F2715" s="87">
        <v>30.678578000000002</v>
      </c>
      <c r="G2715" s="87"/>
      <c r="H2715" s="47"/>
      <c r="I2715" s="120">
        <v>24</v>
      </c>
      <c r="J2715" s="120">
        <v>0</v>
      </c>
    </row>
    <row r="2716" spans="1:10" ht="15" customHeight="1">
      <c r="A2716" s="46" t="s">
        <v>6727</v>
      </c>
      <c r="B2716" s="46" t="s">
        <v>35143</v>
      </c>
      <c r="C2716" s="47">
        <v>39.636000000000003</v>
      </c>
      <c r="D2716" s="87" t="s">
        <v>6340</v>
      </c>
      <c r="E2716" s="87" t="s">
        <v>6340</v>
      </c>
      <c r="F2716" s="87">
        <v>31.627400000000002</v>
      </c>
      <c r="G2716" s="87"/>
      <c r="H2716" s="47"/>
      <c r="I2716" s="120">
        <v>6</v>
      </c>
      <c r="J2716" s="120">
        <v>0</v>
      </c>
    </row>
    <row r="2717" spans="1:10" ht="15" customHeight="1">
      <c r="A2717" s="46" t="s">
        <v>35138</v>
      </c>
      <c r="B2717" s="46" t="s">
        <v>35139</v>
      </c>
      <c r="C2717" s="47">
        <v>39.636000000000003</v>
      </c>
      <c r="D2717" s="87" t="s">
        <v>6343</v>
      </c>
      <c r="E2717" s="87" t="s">
        <v>6340</v>
      </c>
      <c r="F2717" s="87">
        <v>30.046029999999995</v>
      </c>
      <c r="G2717" s="87"/>
      <c r="H2717" s="47"/>
      <c r="I2717" s="120">
        <v>7</v>
      </c>
      <c r="J2717" s="120">
        <v>0</v>
      </c>
    </row>
    <row r="2718" spans="1:10" ht="15" customHeight="1">
      <c r="A2718" s="46" t="s">
        <v>6725</v>
      </c>
      <c r="B2718" s="46" t="s">
        <v>35142</v>
      </c>
      <c r="C2718" s="47">
        <v>22.295400000000001</v>
      </c>
      <c r="D2718" s="87" t="s">
        <v>6346</v>
      </c>
      <c r="E2718" s="87" t="s">
        <v>6340</v>
      </c>
      <c r="F2718" s="87">
        <v>29.413481999999995</v>
      </c>
      <c r="G2718" s="87"/>
      <c r="H2718" s="47"/>
      <c r="I2718" s="120">
        <v>2</v>
      </c>
      <c r="J2718" s="120">
        <v>0</v>
      </c>
    </row>
    <row r="2719" spans="1:10" ht="15" customHeight="1">
      <c r="A2719" s="46" t="s">
        <v>35140</v>
      </c>
      <c r="B2719" s="46" t="s">
        <v>35141</v>
      </c>
      <c r="C2719" s="47">
        <v>22.295400000000001</v>
      </c>
      <c r="D2719" s="87" t="s">
        <v>6348</v>
      </c>
      <c r="E2719" s="87" t="s">
        <v>6340</v>
      </c>
      <c r="F2719" s="87">
        <v>30.678578000000002</v>
      </c>
      <c r="G2719" s="87"/>
      <c r="H2719" s="47"/>
      <c r="I2719" s="120">
        <v>9</v>
      </c>
      <c r="J2719" s="120">
        <v>0</v>
      </c>
    </row>
    <row r="2720" spans="1:10" ht="15" customHeight="1">
      <c r="A2720" s="46" t="s">
        <v>6724</v>
      </c>
      <c r="B2720" s="46" t="s">
        <v>35149</v>
      </c>
      <c r="C2720" s="47">
        <v>16.813800000000001</v>
      </c>
      <c r="D2720" s="87" t="s">
        <v>6350</v>
      </c>
      <c r="E2720" s="87" t="s">
        <v>6350</v>
      </c>
      <c r="F2720" s="87">
        <v>2.4786000000000001</v>
      </c>
      <c r="G2720" s="87"/>
      <c r="H2720" s="47"/>
      <c r="I2720" s="120">
        <v>19</v>
      </c>
      <c r="J2720" s="120">
        <v>0</v>
      </c>
    </row>
    <row r="2721" spans="1:10" ht="15" customHeight="1">
      <c r="A2721" s="46" t="s">
        <v>6723</v>
      </c>
      <c r="B2721" s="46" t="s">
        <v>35145</v>
      </c>
      <c r="C2721" s="47">
        <v>40.724200000000003</v>
      </c>
      <c r="D2721" s="87" t="s">
        <v>35607</v>
      </c>
      <c r="E2721" s="87" t="s">
        <v>6350</v>
      </c>
      <c r="F2721" s="87">
        <v>2.3546699999999996</v>
      </c>
      <c r="G2721" s="87"/>
      <c r="H2721" s="47"/>
      <c r="I2721" s="120">
        <v>7</v>
      </c>
      <c r="J2721" s="120">
        <v>0</v>
      </c>
    </row>
    <row r="2722" spans="1:10" ht="15" customHeight="1">
      <c r="A2722" s="46" t="s">
        <v>6785</v>
      </c>
      <c r="B2722" s="46" t="s">
        <v>6786</v>
      </c>
      <c r="C2722" s="47">
        <v>3.2065999999999999</v>
      </c>
      <c r="D2722" s="87" t="s">
        <v>12362</v>
      </c>
      <c r="E2722" s="87" t="s">
        <v>12362</v>
      </c>
      <c r="F2722" s="87">
        <v>6.6096000000000004</v>
      </c>
      <c r="G2722" s="87"/>
      <c r="H2722" s="47"/>
      <c r="I2722" s="120">
        <v>30</v>
      </c>
      <c r="J2722" s="120">
        <v>0</v>
      </c>
    </row>
    <row r="2723" spans="1:10" ht="15" customHeight="1">
      <c r="A2723" s="46" t="s">
        <v>6782</v>
      </c>
      <c r="B2723" s="46" t="s">
        <v>6783</v>
      </c>
      <c r="C2723" s="47">
        <v>3.2065999999999999</v>
      </c>
      <c r="D2723" s="87" t="s">
        <v>35608</v>
      </c>
      <c r="E2723" s="87" t="s">
        <v>12362</v>
      </c>
      <c r="F2723" s="87">
        <v>6.2791200000000007</v>
      </c>
      <c r="G2723" s="87"/>
      <c r="H2723" s="47"/>
      <c r="I2723" s="120">
        <v>25</v>
      </c>
      <c r="J2723" s="120">
        <v>0</v>
      </c>
    </row>
    <row r="2724" spans="1:10" ht="15" customHeight="1">
      <c r="A2724" s="46" t="s">
        <v>6780</v>
      </c>
      <c r="B2724" s="46" t="s">
        <v>6781</v>
      </c>
      <c r="C2724" s="47">
        <v>3.2065999999999999</v>
      </c>
      <c r="D2724" s="87" t="s">
        <v>6392</v>
      </c>
      <c r="E2724" s="87" t="s">
        <v>6392</v>
      </c>
      <c r="F2724" s="87">
        <v>176.59680000000003</v>
      </c>
      <c r="G2724" s="87"/>
      <c r="H2724" s="47"/>
      <c r="I2724" s="120">
        <v>34</v>
      </c>
      <c r="J2724" s="120">
        <v>0</v>
      </c>
    </row>
    <row r="2725" spans="1:10" ht="15" customHeight="1">
      <c r="A2725" s="46" t="s">
        <v>6789</v>
      </c>
      <c r="B2725" s="46" t="s">
        <v>6790</v>
      </c>
      <c r="C2725" s="47">
        <v>6.5247999999999999</v>
      </c>
      <c r="D2725" s="87" t="s">
        <v>6397</v>
      </c>
      <c r="E2725" s="87" t="s">
        <v>6397</v>
      </c>
      <c r="F2725" s="87">
        <v>4.3898000000000001</v>
      </c>
      <c r="G2725" s="87"/>
      <c r="H2725" s="47"/>
      <c r="I2725" s="120">
        <v>0</v>
      </c>
      <c r="J2725" s="120">
        <v>0</v>
      </c>
    </row>
    <row r="2726" spans="1:10" ht="15" customHeight="1">
      <c r="A2726" s="46" t="s">
        <v>6787</v>
      </c>
      <c r="B2726" s="46" t="s">
        <v>6788</v>
      </c>
      <c r="C2726" s="47">
        <v>7.0266000000000002</v>
      </c>
      <c r="D2726" s="87" t="s">
        <v>6400</v>
      </c>
      <c r="E2726" s="87" t="s">
        <v>6400</v>
      </c>
      <c r="F2726" s="87">
        <v>10.626800000000001</v>
      </c>
      <c r="G2726" s="87"/>
      <c r="H2726" s="47"/>
      <c r="I2726" s="120">
        <v>0</v>
      </c>
      <c r="J2726" s="120">
        <v>0</v>
      </c>
    </row>
    <row r="2727" spans="1:10" ht="15" customHeight="1">
      <c r="A2727" s="46" t="s">
        <v>32257</v>
      </c>
      <c r="B2727" s="46" t="s">
        <v>32258</v>
      </c>
      <c r="D2727" s="87" t="s">
        <v>6403</v>
      </c>
      <c r="E2727" s="87" t="s">
        <v>6403</v>
      </c>
      <c r="F2727" s="87">
        <v>21.759599999999999</v>
      </c>
      <c r="G2727" s="87"/>
      <c r="H2727" s="47"/>
      <c r="I2727" s="120">
        <v>0</v>
      </c>
      <c r="J2727" s="120">
        <v>0</v>
      </c>
    </row>
    <row r="2728" spans="1:10" ht="15" customHeight="1">
      <c r="A2728" s="46" t="s">
        <v>6890</v>
      </c>
      <c r="B2728" s="46" t="s">
        <v>6891</v>
      </c>
      <c r="C2728" s="47">
        <v>2.0912000000000002</v>
      </c>
      <c r="D2728" s="87" t="s">
        <v>6406</v>
      </c>
      <c r="E2728" s="87" t="s">
        <v>6406</v>
      </c>
      <c r="F2728" s="87">
        <v>3.4079999999999995</v>
      </c>
      <c r="G2728" s="87"/>
      <c r="H2728" s="47"/>
      <c r="I2728" s="120">
        <v>3</v>
      </c>
      <c r="J2728" s="120">
        <v>0</v>
      </c>
    </row>
    <row r="2729" spans="1:10" ht="15" customHeight="1">
      <c r="A2729" s="46" t="s">
        <v>6887</v>
      </c>
      <c r="B2729" s="46" t="s">
        <v>6888</v>
      </c>
      <c r="C2729" s="47">
        <v>1.9239999999999999</v>
      </c>
      <c r="D2729" s="87" t="s">
        <v>35609</v>
      </c>
      <c r="E2729" s="87" t="s">
        <v>6406</v>
      </c>
      <c r="F2729" s="87">
        <v>3.2375999999999996</v>
      </c>
      <c r="G2729" s="87"/>
      <c r="H2729" s="47"/>
      <c r="I2729" s="120">
        <v>1</v>
      </c>
      <c r="J2729" s="120">
        <v>0</v>
      </c>
    </row>
    <row r="2730" spans="1:10" ht="15" customHeight="1">
      <c r="A2730" s="46" t="s">
        <v>6885</v>
      </c>
      <c r="B2730" s="46" t="s">
        <v>6886</v>
      </c>
      <c r="C2730" s="47">
        <v>2.0912000000000002</v>
      </c>
      <c r="D2730" s="87" t="s">
        <v>17178</v>
      </c>
      <c r="E2730" s="87" t="s">
        <v>17178</v>
      </c>
      <c r="F2730" s="87">
        <v>3.0466800000000003</v>
      </c>
      <c r="G2730" s="87"/>
      <c r="H2730" s="47"/>
      <c r="I2730" s="120">
        <v>2</v>
      </c>
      <c r="J2730" s="120">
        <v>0</v>
      </c>
    </row>
    <row r="2731" spans="1:10" ht="15" customHeight="1">
      <c r="A2731" s="46" t="s">
        <v>6883</v>
      </c>
      <c r="B2731" s="46" t="s">
        <v>6884</v>
      </c>
      <c r="C2731" s="47">
        <v>21.059200000000001</v>
      </c>
      <c r="D2731" s="87" t="s">
        <v>31934</v>
      </c>
      <c r="E2731" s="87" t="s">
        <v>31934</v>
      </c>
      <c r="F2731" s="87">
        <v>685.84320000000002</v>
      </c>
      <c r="G2731" s="87"/>
      <c r="H2731" s="47"/>
      <c r="I2731" s="120">
        <v>9</v>
      </c>
      <c r="J2731" s="120">
        <v>0</v>
      </c>
    </row>
    <row r="2732" spans="1:10" ht="15" customHeight="1">
      <c r="A2732" s="46" t="s">
        <v>6881</v>
      </c>
      <c r="B2732" s="46" t="s">
        <v>6882</v>
      </c>
      <c r="C2732" s="47">
        <v>22.857600000000001</v>
      </c>
      <c r="D2732" s="87" t="s">
        <v>31936</v>
      </c>
      <c r="E2732" s="87" t="s">
        <v>31936</v>
      </c>
      <c r="F2732" s="87">
        <v>310.94280000000003</v>
      </c>
      <c r="G2732" s="87"/>
      <c r="H2732" s="47"/>
      <c r="I2732" s="120">
        <v>10</v>
      </c>
      <c r="J2732" s="120">
        <v>0</v>
      </c>
    </row>
    <row r="2733" spans="1:10" ht="15" customHeight="1">
      <c r="A2733" s="46" t="s">
        <v>6878</v>
      </c>
      <c r="B2733" s="46" t="s">
        <v>6879</v>
      </c>
      <c r="C2733" s="47">
        <v>24.8444</v>
      </c>
      <c r="D2733" s="87" t="s">
        <v>31938</v>
      </c>
      <c r="E2733" s="87" t="s">
        <v>31938</v>
      </c>
      <c r="F2733" s="87">
        <v>390.096</v>
      </c>
      <c r="G2733" s="87"/>
      <c r="H2733" s="47"/>
      <c r="I2733" s="120">
        <v>9</v>
      </c>
      <c r="J2733" s="120">
        <v>0</v>
      </c>
    </row>
    <row r="2734" spans="1:10" ht="15" customHeight="1">
      <c r="A2734" s="46" t="s">
        <v>6875</v>
      </c>
      <c r="B2734" s="46" t="s">
        <v>6876</v>
      </c>
      <c r="C2734" s="47">
        <v>32.860799999999998</v>
      </c>
      <c r="D2734" s="87" t="s">
        <v>31940</v>
      </c>
      <c r="E2734" s="87" t="s">
        <v>31940</v>
      </c>
      <c r="F2734" s="87">
        <v>588.72239999999999</v>
      </c>
      <c r="G2734" s="87"/>
      <c r="H2734" s="47"/>
      <c r="I2734" s="120">
        <v>12</v>
      </c>
      <c r="J2734" s="120">
        <v>0</v>
      </c>
    </row>
    <row r="2735" spans="1:10" ht="15" customHeight="1">
      <c r="A2735" s="46" t="s">
        <v>6872</v>
      </c>
      <c r="B2735" s="46" t="s">
        <v>6873</v>
      </c>
      <c r="C2735" s="47">
        <v>41.720999999999997</v>
      </c>
      <c r="D2735" s="87" t="s">
        <v>6414</v>
      </c>
      <c r="E2735" s="87" t="s">
        <v>6414</v>
      </c>
      <c r="F2735" s="87">
        <v>0.4284</v>
      </c>
      <c r="G2735" s="87"/>
      <c r="H2735" s="47"/>
      <c r="I2735" s="120">
        <v>8</v>
      </c>
      <c r="J2735" s="120">
        <v>0</v>
      </c>
    </row>
    <row r="2736" spans="1:10" ht="15" customHeight="1">
      <c r="A2736" s="46" t="s">
        <v>6869</v>
      </c>
      <c r="B2736" s="46" t="s">
        <v>6870</v>
      </c>
      <c r="C2736" s="47">
        <v>52.449199999999998</v>
      </c>
      <c r="D2736" s="87" t="s">
        <v>6417</v>
      </c>
      <c r="E2736" s="87" t="s">
        <v>6417</v>
      </c>
      <c r="F2736" s="87">
        <v>1.4043999999999999</v>
      </c>
      <c r="G2736" s="87"/>
      <c r="H2736" s="47"/>
      <c r="I2736" s="120">
        <v>8</v>
      </c>
      <c r="J2736" s="120">
        <v>0</v>
      </c>
    </row>
    <row r="2737" spans="1:10" ht="15" customHeight="1">
      <c r="A2737" s="46" t="s">
        <v>6866</v>
      </c>
      <c r="B2737" s="46" t="s">
        <v>6867</v>
      </c>
      <c r="C2737" s="47">
        <v>67.150999999999996</v>
      </c>
      <c r="D2737" s="87" t="s">
        <v>6419</v>
      </c>
      <c r="E2737" s="87" t="s">
        <v>6419</v>
      </c>
      <c r="F2737" s="87">
        <v>1.3340000000000003</v>
      </c>
      <c r="G2737" s="87"/>
      <c r="H2737" s="47"/>
      <c r="I2737" s="120">
        <v>11</v>
      </c>
      <c r="J2737" s="120">
        <v>0</v>
      </c>
    </row>
    <row r="2738" spans="1:10" ht="15" customHeight="1">
      <c r="A2738" s="46" t="s">
        <v>6863</v>
      </c>
      <c r="B2738" s="46" t="s">
        <v>6864</v>
      </c>
      <c r="C2738" s="47">
        <v>1.9239999999999999</v>
      </c>
      <c r="D2738" s="87" t="s">
        <v>6422</v>
      </c>
      <c r="E2738" s="87" t="s">
        <v>6422</v>
      </c>
      <c r="F2738" s="87">
        <v>1.3342000000000003</v>
      </c>
      <c r="G2738" s="87"/>
      <c r="H2738" s="47"/>
      <c r="I2738" s="120">
        <v>5</v>
      </c>
      <c r="J2738" s="120">
        <v>0</v>
      </c>
    </row>
    <row r="2739" spans="1:10" ht="15" customHeight="1">
      <c r="A2739" s="46" t="s">
        <v>35153</v>
      </c>
      <c r="B2739" s="46" t="s">
        <v>35154</v>
      </c>
      <c r="C2739" s="47">
        <v>2.7164000000000001</v>
      </c>
      <c r="D2739" s="87" t="s">
        <v>6425</v>
      </c>
      <c r="E2739" s="87" t="s">
        <v>6425</v>
      </c>
      <c r="F2739" s="87">
        <v>2.2234000000000003</v>
      </c>
      <c r="G2739" s="87"/>
      <c r="H2739" s="47"/>
      <c r="I2739" s="120">
        <v>10</v>
      </c>
      <c r="J2739" s="120">
        <v>0</v>
      </c>
    </row>
    <row r="2740" spans="1:10" ht="15" customHeight="1">
      <c r="A2740" s="46" t="s">
        <v>35155</v>
      </c>
      <c r="B2740" s="46" t="s">
        <v>35156</v>
      </c>
      <c r="C2740" s="47">
        <v>3.1230000000000002</v>
      </c>
      <c r="D2740" s="87" t="s">
        <v>6428</v>
      </c>
      <c r="E2740" s="87" t="s">
        <v>6428</v>
      </c>
      <c r="F2740" s="87">
        <v>2.3025999999999995</v>
      </c>
      <c r="G2740" s="87"/>
      <c r="H2740" s="47"/>
      <c r="I2740" s="120">
        <v>6</v>
      </c>
      <c r="J2740" s="120">
        <v>0</v>
      </c>
    </row>
    <row r="2741" spans="1:10" ht="15" customHeight="1">
      <c r="A2741" s="46" t="s">
        <v>35157</v>
      </c>
      <c r="B2741" s="46" t="s">
        <v>35158</v>
      </c>
      <c r="C2741" s="47">
        <v>3.9758</v>
      </c>
      <c r="D2741" s="87" t="s">
        <v>6431</v>
      </c>
      <c r="E2741" s="87" t="s">
        <v>6431</v>
      </c>
      <c r="F2741" s="87">
        <v>3.1129999999999995</v>
      </c>
      <c r="G2741" s="87"/>
      <c r="H2741" s="47"/>
      <c r="I2741" s="120">
        <v>6</v>
      </c>
      <c r="J2741" s="120">
        <v>0</v>
      </c>
    </row>
    <row r="2742" spans="1:10" ht="15" customHeight="1">
      <c r="A2742" s="46" t="s">
        <v>6860</v>
      </c>
      <c r="B2742" s="46" t="s">
        <v>6861</v>
      </c>
      <c r="C2742" s="47">
        <v>5.3304</v>
      </c>
      <c r="D2742" s="87" t="s">
        <v>6434</v>
      </c>
      <c r="E2742" s="87" t="s">
        <v>6434</v>
      </c>
      <c r="F2742" s="87">
        <v>4.0020000000000007</v>
      </c>
      <c r="G2742" s="87"/>
      <c r="H2742" s="47"/>
      <c r="I2742" s="120">
        <v>9</v>
      </c>
      <c r="J2742" s="120">
        <v>0</v>
      </c>
    </row>
    <row r="2743" spans="1:10" ht="15" customHeight="1">
      <c r="A2743" s="46" t="s">
        <v>6857</v>
      </c>
      <c r="B2743" s="46" t="s">
        <v>6858</v>
      </c>
      <c r="C2743" s="47">
        <v>5.5628000000000002</v>
      </c>
      <c r="D2743" s="87" t="s">
        <v>6437</v>
      </c>
      <c r="E2743" s="87" t="s">
        <v>6437</v>
      </c>
      <c r="F2743" s="87">
        <v>5.3676000000000004</v>
      </c>
      <c r="G2743" s="87"/>
      <c r="H2743" s="47"/>
      <c r="I2743" s="120">
        <v>10</v>
      </c>
      <c r="J2743" s="120">
        <v>0</v>
      </c>
    </row>
    <row r="2744" spans="1:10" ht="15" customHeight="1">
      <c r="A2744" s="46" t="s">
        <v>6854</v>
      </c>
      <c r="B2744" s="46" t="s">
        <v>6855</v>
      </c>
      <c r="C2744" s="47">
        <v>6.3575999999999997</v>
      </c>
      <c r="D2744" s="87" t="s">
        <v>6440</v>
      </c>
      <c r="E2744" s="87" t="s">
        <v>6440</v>
      </c>
      <c r="F2744" s="87">
        <v>4.7819999999999991</v>
      </c>
      <c r="G2744" s="87"/>
      <c r="H2744" s="47"/>
      <c r="I2744" s="120">
        <v>9</v>
      </c>
      <c r="J2744" s="120">
        <v>0</v>
      </c>
    </row>
    <row r="2745" spans="1:10" ht="15" customHeight="1">
      <c r="A2745" s="46" t="s">
        <v>6852</v>
      </c>
      <c r="B2745" s="46" t="s">
        <v>6853</v>
      </c>
      <c r="C2745" s="47">
        <v>6.8315999999999999</v>
      </c>
      <c r="D2745" s="87" t="s">
        <v>6443</v>
      </c>
      <c r="E2745" s="87" t="s">
        <v>6443</v>
      </c>
      <c r="F2745" s="87">
        <v>6.2256</v>
      </c>
      <c r="G2745" s="87"/>
      <c r="H2745" s="47"/>
      <c r="I2745" s="120">
        <v>14</v>
      </c>
      <c r="J2745" s="120">
        <v>0</v>
      </c>
    </row>
    <row r="2746" spans="1:10" ht="15" customHeight="1">
      <c r="A2746" s="46" t="s">
        <v>6850</v>
      </c>
      <c r="B2746" s="46" t="s">
        <v>6851</v>
      </c>
      <c r="C2746" s="47">
        <v>8.0513999999999992</v>
      </c>
      <c r="D2746" s="87" t="s">
        <v>6446</v>
      </c>
      <c r="E2746" s="87" t="s">
        <v>6446</v>
      </c>
      <c r="F2746" s="87">
        <v>0.488124</v>
      </c>
      <c r="G2746" s="87"/>
      <c r="H2746" s="47"/>
      <c r="I2746" s="120">
        <v>11</v>
      </c>
      <c r="J2746" s="120">
        <v>0</v>
      </c>
    </row>
    <row r="2747" spans="1:10" ht="15" customHeight="1">
      <c r="A2747" s="46" t="s">
        <v>6848</v>
      </c>
      <c r="B2747" s="46" t="s">
        <v>6849</v>
      </c>
      <c r="C2747" s="47">
        <v>10.728199999999999</v>
      </c>
      <c r="D2747" s="87" t="s">
        <v>6452</v>
      </c>
      <c r="E2747" s="87" t="s">
        <v>6452</v>
      </c>
      <c r="F2747" s="87">
        <v>0.48258000000000001</v>
      </c>
      <c r="G2747" s="87"/>
      <c r="H2747" s="47"/>
      <c r="I2747" s="120">
        <v>9</v>
      </c>
      <c r="J2747" s="120">
        <v>0</v>
      </c>
    </row>
    <row r="2748" spans="1:10" ht="15" customHeight="1">
      <c r="A2748" s="46" t="s">
        <v>6845</v>
      </c>
      <c r="B2748" s="46" t="s">
        <v>6846</v>
      </c>
      <c r="C2748" s="47">
        <v>12.5268</v>
      </c>
      <c r="D2748" s="87" t="s">
        <v>6458</v>
      </c>
      <c r="E2748" s="87" t="s">
        <v>6458</v>
      </c>
      <c r="F2748" s="87">
        <v>0.46922399999999997</v>
      </c>
      <c r="G2748" s="87"/>
      <c r="H2748" s="47"/>
      <c r="I2748" s="120">
        <v>11</v>
      </c>
      <c r="J2748" s="120">
        <v>0</v>
      </c>
    </row>
    <row r="2749" spans="1:10" ht="15" customHeight="1">
      <c r="A2749" s="46" t="s">
        <v>6842</v>
      </c>
      <c r="B2749" s="46" t="s">
        <v>6843</v>
      </c>
      <c r="C2749" s="47">
        <v>7.4450000000000003</v>
      </c>
      <c r="D2749" s="87" t="s">
        <v>6464</v>
      </c>
      <c r="E2749" s="87" t="s">
        <v>6464</v>
      </c>
      <c r="F2749" s="87">
        <v>10.8278</v>
      </c>
      <c r="G2749" s="87"/>
      <c r="H2749" s="47"/>
      <c r="I2749" s="120">
        <v>4</v>
      </c>
      <c r="J2749" s="120">
        <v>0</v>
      </c>
    </row>
    <row r="2750" spans="1:10" ht="15" customHeight="1">
      <c r="A2750" s="46" t="s">
        <v>6839</v>
      </c>
      <c r="B2750" s="46" t="s">
        <v>6840</v>
      </c>
      <c r="C2750" s="47">
        <v>23.389800000000001</v>
      </c>
      <c r="D2750" s="87" t="s">
        <v>6469</v>
      </c>
      <c r="E2750" s="87" t="s">
        <v>6469</v>
      </c>
      <c r="F2750" s="87">
        <v>4.9572000000000003</v>
      </c>
      <c r="G2750" s="87"/>
      <c r="H2750" s="47"/>
      <c r="I2750" s="120">
        <v>42</v>
      </c>
      <c r="J2750" s="120">
        <v>0</v>
      </c>
    </row>
    <row r="2751" spans="1:10" ht="15" customHeight="1">
      <c r="A2751" s="46" t="s">
        <v>6836</v>
      </c>
      <c r="B2751" s="46" t="s">
        <v>6837</v>
      </c>
      <c r="C2751" s="47">
        <v>10.1312</v>
      </c>
      <c r="D2751" s="87" t="s">
        <v>6474</v>
      </c>
      <c r="E2751" s="87" t="s">
        <v>6474</v>
      </c>
      <c r="F2751" s="87">
        <v>14.920800000000003</v>
      </c>
      <c r="G2751" s="87"/>
      <c r="H2751" s="47"/>
      <c r="I2751" s="120">
        <v>25</v>
      </c>
      <c r="J2751" s="120">
        <v>0</v>
      </c>
    </row>
    <row r="2752" spans="1:10" ht="15" customHeight="1">
      <c r="A2752" s="46" t="s">
        <v>6833</v>
      </c>
      <c r="B2752" s="46" t="s">
        <v>6834</v>
      </c>
      <c r="C2752" s="47">
        <v>1.7565999999999999</v>
      </c>
      <c r="D2752" s="87" t="s">
        <v>6479</v>
      </c>
      <c r="E2752" s="87" t="s">
        <v>6479</v>
      </c>
      <c r="F2752" s="87">
        <v>7.8569999999999993</v>
      </c>
      <c r="G2752" s="87"/>
      <c r="H2752" s="47"/>
      <c r="I2752" s="120">
        <v>4</v>
      </c>
      <c r="J2752" s="120">
        <v>0</v>
      </c>
    </row>
    <row r="2753" spans="1:10" ht="15" customHeight="1">
      <c r="A2753" s="46" t="s">
        <v>6830</v>
      </c>
      <c r="B2753" s="46" t="s">
        <v>6831</v>
      </c>
      <c r="C2753" s="47">
        <v>32.900799999999997</v>
      </c>
      <c r="D2753" s="87" t="s">
        <v>6484</v>
      </c>
      <c r="E2753" s="87" t="s">
        <v>6484</v>
      </c>
      <c r="F2753" s="87">
        <v>2.5282</v>
      </c>
      <c r="G2753" s="87"/>
      <c r="H2753" s="47"/>
      <c r="I2753" s="120">
        <v>9</v>
      </c>
      <c r="J2753" s="120">
        <v>0</v>
      </c>
    </row>
    <row r="2754" spans="1:10" ht="15" customHeight="1">
      <c r="A2754" s="46" t="s">
        <v>6827</v>
      </c>
      <c r="B2754" s="46" t="s">
        <v>6828</v>
      </c>
      <c r="C2754" s="47">
        <v>12.7986</v>
      </c>
      <c r="D2754" s="87" t="s">
        <v>6489</v>
      </c>
      <c r="E2754" s="87" t="s">
        <v>6489</v>
      </c>
      <c r="F2754" s="87">
        <v>11.800400000000003</v>
      </c>
      <c r="G2754" s="87"/>
      <c r="H2754" s="47"/>
      <c r="I2754" s="120">
        <v>30</v>
      </c>
      <c r="J2754" s="120">
        <v>0</v>
      </c>
    </row>
    <row r="2755" spans="1:10" ht="15" customHeight="1">
      <c r="A2755" s="46" t="s">
        <v>6824</v>
      </c>
      <c r="B2755" s="46" t="s">
        <v>6825</v>
      </c>
      <c r="C2755" s="47">
        <v>20.273399999999999</v>
      </c>
      <c r="D2755" s="87" t="s">
        <v>6494</v>
      </c>
      <c r="E2755" s="87" t="s">
        <v>6494</v>
      </c>
      <c r="F2755" s="87">
        <v>10.841200000000001</v>
      </c>
      <c r="G2755" s="87"/>
      <c r="H2755" s="47"/>
      <c r="I2755" s="120">
        <v>68</v>
      </c>
      <c r="J2755" s="120">
        <v>0</v>
      </c>
    </row>
    <row r="2756" spans="1:10" ht="15" customHeight="1">
      <c r="A2756" s="46" t="s">
        <v>6821</v>
      </c>
      <c r="B2756" s="46" t="s">
        <v>6822</v>
      </c>
      <c r="C2756" s="47">
        <v>15.2826</v>
      </c>
      <c r="D2756" s="87" t="s">
        <v>6499</v>
      </c>
      <c r="E2756" s="87" t="s">
        <v>6499</v>
      </c>
      <c r="F2756" s="87">
        <v>3.9210000000000003</v>
      </c>
      <c r="G2756" s="87"/>
      <c r="H2756" s="47"/>
      <c r="I2756" s="120">
        <v>47</v>
      </c>
      <c r="J2756" s="120">
        <v>0</v>
      </c>
    </row>
    <row r="2757" spans="1:10" ht="15" customHeight="1">
      <c r="A2757" s="46" t="s">
        <v>36357</v>
      </c>
      <c r="B2757" s="46" t="s">
        <v>36358</v>
      </c>
      <c r="C2757" s="47">
        <v>2.7884000000000002</v>
      </c>
      <c r="D2757" s="87" t="s">
        <v>6504</v>
      </c>
      <c r="E2757" s="87" t="s">
        <v>6504</v>
      </c>
      <c r="F2757" s="87">
        <v>0.82555200000000006</v>
      </c>
      <c r="G2757" s="87"/>
      <c r="H2757" s="47"/>
      <c r="I2757" s="120">
        <v>28</v>
      </c>
      <c r="J2757" s="120">
        <v>0</v>
      </c>
    </row>
    <row r="2758" spans="1:10" ht="15" customHeight="1">
      <c r="A2758" s="46" t="s">
        <v>6818</v>
      </c>
      <c r="B2758" s="46" t="s">
        <v>6819</v>
      </c>
      <c r="C2758" s="47">
        <v>5.2385999999999999</v>
      </c>
      <c r="D2758" s="87" t="s">
        <v>6507</v>
      </c>
      <c r="E2758" s="87" t="s">
        <v>6507</v>
      </c>
      <c r="F2758" s="87">
        <v>0.53359999999999996</v>
      </c>
      <c r="G2758" s="87"/>
      <c r="H2758" s="47"/>
      <c r="I2758" s="120">
        <v>14</v>
      </c>
      <c r="J2758" s="120">
        <v>0</v>
      </c>
    </row>
    <row r="2759" spans="1:10" ht="15" customHeight="1">
      <c r="A2759" s="46" t="s">
        <v>6815</v>
      </c>
      <c r="B2759" s="46" t="s">
        <v>6816</v>
      </c>
      <c r="C2759" s="47">
        <v>5.8217999999999996</v>
      </c>
      <c r="D2759" s="87" t="s">
        <v>6510</v>
      </c>
      <c r="E2759" s="87" t="s">
        <v>6510</v>
      </c>
      <c r="F2759" s="87">
        <v>0.71160000000000001</v>
      </c>
      <c r="G2759" s="87"/>
      <c r="H2759" s="47"/>
      <c r="I2759" s="120">
        <v>8</v>
      </c>
      <c r="J2759" s="120">
        <v>0</v>
      </c>
    </row>
    <row r="2760" spans="1:10" ht="15" customHeight="1">
      <c r="A2760" s="46" t="s">
        <v>6812</v>
      </c>
      <c r="B2760" s="46" t="s">
        <v>6813</v>
      </c>
      <c r="C2760" s="47">
        <v>12.7684</v>
      </c>
      <c r="D2760" s="87" t="s">
        <v>6513</v>
      </c>
      <c r="E2760" s="87" t="s">
        <v>6513</v>
      </c>
      <c r="F2760" s="87">
        <v>0.75600000000000001</v>
      </c>
      <c r="G2760" s="87"/>
      <c r="H2760" s="47"/>
      <c r="I2760" s="120">
        <v>11</v>
      </c>
      <c r="J2760" s="120">
        <v>0</v>
      </c>
    </row>
    <row r="2761" spans="1:10" ht="15" customHeight="1">
      <c r="A2761" s="46" t="s">
        <v>6809</v>
      </c>
      <c r="B2761" s="46" t="s">
        <v>6810</v>
      </c>
      <c r="C2761" s="47">
        <v>37.534399999999998</v>
      </c>
      <c r="D2761" s="87" t="s">
        <v>6516</v>
      </c>
      <c r="E2761" s="87" t="s">
        <v>6516</v>
      </c>
      <c r="F2761" s="87">
        <v>1.0671999999999999</v>
      </c>
      <c r="G2761" s="87"/>
      <c r="H2761" s="47"/>
      <c r="I2761" s="120">
        <v>24</v>
      </c>
      <c r="J2761" s="120">
        <v>0</v>
      </c>
    </row>
    <row r="2762" spans="1:10" ht="15" customHeight="1">
      <c r="A2762" s="46" t="s">
        <v>6806</v>
      </c>
      <c r="B2762" s="46" t="s">
        <v>6807</v>
      </c>
      <c r="C2762" s="47">
        <v>7.2034000000000002</v>
      </c>
      <c r="D2762" s="87" t="s">
        <v>6519</v>
      </c>
      <c r="E2762" s="87" t="s">
        <v>6519</v>
      </c>
      <c r="F2762" s="87">
        <v>1.0671999999999999</v>
      </c>
      <c r="G2762" s="87"/>
      <c r="H2762" s="47"/>
      <c r="I2762" s="120">
        <v>73</v>
      </c>
      <c r="J2762" s="120">
        <v>0</v>
      </c>
    </row>
    <row r="2763" spans="1:10" ht="15" customHeight="1">
      <c r="A2763" s="46" t="s">
        <v>6803</v>
      </c>
      <c r="B2763" s="46" t="s">
        <v>6804</v>
      </c>
      <c r="C2763" s="47">
        <v>12.547800000000001</v>
      </c>
      <c r="D2763" s="87" t="s">
        <v>6522</v>
      </c>
      <c r="E2763" s="87" t="s">
        <v>6522</v>
      </c>
      <c r="F2763" s="87">
        <v>28.727999999999994</v>
      </c>
      <c r="G2763" s="87"/>
      <c r="H2763" s="47"/>
      <c r="I2763" s="120">
        <v>39</v>
      </c>
      <c r="J2763" s="120">
        <v>0</v>
      </c>
    </row>
    <row r="2764" spans="1:10" ht="15" customHeight="1">
      <c r="A2764" s="46" t="s">
        <v>36359</v>
      </c>
      <c r="B2764" s="46" t="s">
        <v>36360</v>
      </c>
      <c r="C2764" s="47">
        <v>9.5269999999999992</v>
      </c>
      <c r="D2764" s="87" t="s">
        <v>6525</v>
      </c>
      <c r="E2764" s="87" t="s">
        <v>6522</v>
      </c>
      <c r="F2764" s="87">
        <v>27.215999999999994</v>
      </c>
      <c r="G2764" s="87"/>
      <c r="H2764" s="47"/>
      <c r="I2764" s="120">
        <v>20</v>
      </c>
      <c r="J2764" s="120">
        <v>0</v>
      </c>
    </row>
    <row r="2765" spans="1:10" ht="15" customHeight="1">
      <c r="A2765" s="46" t="s">
        <v>6115</v>
      </c>
      <c r="B2765" s="46" t="s">
        <v>6116</v>
      </c>
      <c r="C2765" s="47">
        <v>17.497</v>
      </c>
      <c r="D2765" s="87" t="s">
        <v>6528</v>
      </c>
      <c r="E2765" s="87" t="s">
        <v>6522</v>
      </c>
      <c r="F2765" s="87">
        <v>25.855199999999996</v>
      </c>
      <c r="G2765" s="87"/>
      <c r="H2765" s="47"/>
      <c r="I2765" s="120">
        <v>1</v>
      </c>
      <c r="J2765" s="120">
        <v>0</v>
      </c>
    </row>
    <row r="2766" spans="1:10" ht="15" customHeight="1">
      <c r="A2766" s="46" t="s">
        <v>6109</v>
      </c>
      <c r="B2766" s="46" t="s">
        <v>6110</v>
      </c>
      <c r="C2766" s="47">
        <v>32.364600000000003</v>
      </c>
      <c r="D2766" s="87" t="s">
        <v>6531</v>
      </c>
      <c r="E2766" s="87" t="s">
        <v>6531</v>
      </c>
      <c r="F2766" s="87">
        <v>27.650700000000001</v>
      </c>
      <c r="G2766" s="87"/>
      <c r="H2766" s="47"/>
      <c r="I2766" s="120">
        <v>0</v>
      </c>
      <c r="J2766" s="120">
        <v>0</v>
      </c>
    </row>
    <row r="2767" spans="1:10" ht="15" customHeight="1">
      <c r="A2767" s="46" t="s">
        <v>6896</v>
      </c>
      <c r="B2767" s="46" t="s">
        <v>35159</v>
      </c>
      <c r="C2767" s="47">
        <v>17.659800000000001</v>
      </c>
      <c r="D2767" s="87" t="s">
        <v>6534</v>
      </c>
      <c r="E2767" s="87" t="s">
        <v>6531</v>
      </c>
      <c r="F2767" s="87">
        <v>26.195399999999999</v>
      </c>
      <c r="G2767" s="87"/>
      <c r="H2767" s="47"/>
      <c r="I2767" s="120">
        <v>8</v>
      </c>
      <c r="J2767" s="120">
        <v>0</v>
      </c>
    </row>
    <row r="2768" spans="1:10" ht="15" customHeight="1">
      <c r="A2768" s="46" t="s">
        <v>6895</v>
      </c>
      <c r="B2768" s="46" t="s">
        <v>34994</v>
      </c>
      <c r="C2768" s="47">
        <v>11.0838</v>
      </c>
      <c r="D2768" s="87" t="s">
        <v>6536</v>
      </c>
      <c r="E2768" s="87" t="s">
        <v>6531</v>
      </c>
      <c r="F2768" s="87">
        <v>24.885629999999999</v>
      </c>
      <c r="G2768" s="87"/>
      <c r="H2768" s="47"/>
      <c r="I2768" s="120">
        <v>14</v>
      </c>
      <c r="J2768" s="120">
        <v>0</v>
      </c>
    </row>
    <row r="2769" spans="1:10" ht="15" customHeight="1">
      <c r="A2769" s="46" t="s">
        <v>6893</v>
      </c>
      <c r="B2769" s="46" t="s">
        <v>35160</v>
      </c>
      <c r="C2769" s="47">
        <v>3.2532000000000001</v>
      </c>
      <c r="D2769" s="87" t="s">
        <v>6539</v>
      </c>
      <c r="E2769" s="87" t="s">
        <v>6531</v>
      </c>
      <c r="F2769" s="87">
        <v>23.575860000000006</v>
      </c>
      <c r="G2769" s="87"/>
      <c r="H2769" s="47"/>
      <c r="I2769" s="120">
        <v>34</v>
      </c>
      <c r="J2769" s="120">
        <v>0</v>
      </c>
    </row>
    <row r="2770" spans="1:10" ht="15" customHeight="1">
      <c r="A2770" s="46" t="s">
        <v>6097</v>
      </c>
      <c r="B2770" s="46" t="s">
        <v>6098</v>
      </c>
      <c r="C2770" s="47">
        <v>2.9445999999999999</v>
      </c>
      <c r="D2770" s="87" t="s">
        <v>6542</v>
      </c>
      <c r="E2770" s="87" t="s">
        <v>6542</v>
      </c>
      <c r="F2770" s="87">
        <v>0.46779999999999999</v>
      </c>
      <c r="G2770" s="87"/>
      <c r="H2770" s="47"/>
      <c r="I2770" s="120">
        <v>0</v>
      </c>
      <c r="J2770" s="120">
        <v>0</v>
      </c>
    </row>
    <row r="2771" spans="1:10" ht="15" customHeight="1">
      <c r="A2771" s="46" t="s">
        <v>5882</v>
      </c>
      <c r="B2771" s="46" t="s">
        <v>32259</v>
      </c>
      <c r="C2771" s="47">
        <v>2.0950000000000002</v>
      </c>
      <c r="D2771" s="87" t="s">
        <v>6545</v>
      </c>
      <c r="E2771" s="87" t="s">
        <v>6545</v>
      </c>
      <c r="F2771" s="87">
        <v>0.58460000000000012</v>
      </c>
      <c r="G2771" s="87"/>
      <c r="H2771" s="47"/>
      <c r="I2771" s="120">
        <v>1080</v>
      </c>
      <c r="J2771" s="120">
        <v>0</v>
      </c>
    </row>
    <row r="2772" spans="1:10" ht="15" customHeight="1">
      <c r="A2772" s="46" t="s">
        <v>6915</v>
      </c>
      <c r="B2772" s="46" t="s">
        <v>6916</v>
      </c>
      <c r="C2772" s="47">
        <v>51.065800000000003</v>
      </c>
      <c r="D2772" s="87" t="s">
        <v>6548</v>
      </c>
      <c r="E2772" s="87" t="s">
        <v>6548</v>
      </c>
      <c r="F2772" s="87">
        <v>0.68240000000000012</v>
      </c>
      <c r="G2772" s="87"/>
      <c r="H2772" s="47"/>
      <c r="I2772" s="120">
        <v>8</v>
      </c>
      <c r="J2772" s="120">
        <v>0</v>
      </c>
    </row>
    <row r="2773" spans="1:10" ht="15" customHeight="1">
      <c r="A2773" s="46" t="s">
        <v>426</v>
      </c>
      <c r="B2773" s="46" t="s">
        <v>6914</v>
      </c>
      <c r="C2773" s="47">
        <v>41.6584</v>
      </c>
      <c r="D2773" s="87" t="s">
        <v>6551</v>
      </c>
      <c r="E2773" s="87" t="s">
        <v>6551</v>
      </c>
      <c r="F2773" s="87">
        <v>1.5596000000000001</v>
      </c>
      <c r="G2773" s="87"/>
      <c r="H2773" s="47"/>
      <c r="I2773" s="120">
        <v>22</v>
      </c>
      <c r="J2773" s="120">
        <v>0</v>
      </c>
    </row>
    <row r="2774" spans="1:10" ht="15" customHeight="1">
      <c r="A2774" s="46" t="s">
        <v>705</v>
      </c>
      <c r="B2774" s="46" t="s">
        <v>6912</v>
      </c>
      <c r="C2774" s="47">
        <v>29.637599999999999</v>
      </c>
      <c r="D2774" s="87" t="s">
        <v>6553</v>
      </c>
      <c r="E2774" s="87" t="s">
        <v>6553</v>
      </c>
      <c r="F2774" s="87">
        <v>2.4365999999999999</v>
      </c>
      <c r="G2774" s="87"/>
      <c r="H2774" s="47"/>
      <c r="I2774" s="120">
        <v>18</v>
      </c>
      <c r="J2774" s="120">
        <v>0</v>
      </c>
    </row>
    <row r="2775" spans="1:10" ht="15" customHeight="1">
      <c r="A2775" s="46" t="s">
        <v>6909</v>
      </c>
      <c r="B2775" s="46" t="s">
        <v>6910</v>
      </c>
      <c r="C2775" s="47">
        <v>34.721800000000002</v>
      </c>
      <c r="D2775" s="87" t="s">
        <v>6556</v>
      </c>
      <c r="E2775" s="87" t="s">
        <v>6556</v>
      </c>
      <c r="F2775" s="87">
        <v>2.4369999999999994</v>
      </c>
      <c r="G2775" s="87"/>
      <c r="H2775" s="47"/>
      <c r="I2775" s="120">
        <v>10</v>
      </c>
      <c r="J2775" s="120">
        <v>0</v>
      </c>
    </row>
    <row r="2776" spans="1:10" ht="15" customHeight="1">
      <c r="A2776" s="46" t="s">
        <v>944</v>
      </c>
      <c r="B2776" s="46" t="s">
        <v>6907</v>
      </c>
      <c r="C2776" s="47">
        <v>21.3078</v>
      </c>
      <c r="D2776" s="87" t="s">
        <v>6558</v>
      </c>
      <c r="E2776" s="87" t="s">
        <v>6558</v>
      </c>
      <c r="F2776" s="87">
        <v>4.5808</v>
      </c>
      <c r="G2776" s="87"/>
      <c r="H2776" s="47"/>
      <c r="I2776" s="120">
        <v>48</v>
      </c>
      <c r="J2776" s="120">
        <v>0</v>
      </c>
    </row>
    <row r="2777" spans="1:10" ht="15" customHeight="1">
      <c r="A2777" s="46" t="s">
        <v>947</v>
      </c>
      <c r="B2777" s="46" t="s">
        <v>6905</v>
      </c>
      <c r="C2777" s="47">
        <v>29.672999999999998</v>
      </c>
      <c r="D2777" s="87" t="s">
        <v>6560</v>
      </c>
      <c r="E2777" s="87" t="s">
        <v>6560</v>
      </c>
      <c r="F2777" s="87">
        <v>4.5452000000000004</v>
      </c>
      <c r="G2777" s="87"/>
      <c r="H2777" s="47"/>
      <c r="I2777" s="120">
        <v>31</v>
      </c>
      <c r="J2777" s="120">
        <v>0</v>
      </c>
    </row>
    <row r="2778" spans="1:10" ht="15" customHeight="1">
      <c r="A2778" s="46" t="s">
        <v>6902</v>
      </c>
      <c r="B2778" s="46" t="s">
        <v>6903</v>
      </c>
      <c r="C2778" s="47">
        <v>39.985199999999999</v>
      </c>
      <c r="D2778" s="87" t="s">
        <v>6562</v>
      </c>
      <c r="E2778" s="87" t="s">
        <v>6562</v>
      </c>
      <c r="F2778" s="87">
        <v>50.603800000000007</v>
      </c>
      <c r="G2778" s="87"/>
      <c r="H2778" s="47"/>
      <c r="I2778" s="120">
        <v>0</v>
      </c>
      <c r="J2778" s="120">
        <v>0</v>
      </c>
    </row>
    <row r="2779" spans="1:10" ht="15" customHeight="1">
      <c r="A2779" s="46" t="s">
        <v>6922</v>
      </c>
      <c r="B2779" s="46" t="s">
        <v>6923</v>
      </c>
      <c r="C2779" s="47">
        <v>12.0458</v>
      </c>
      <c r="D2779" s="87" t="s">
        <v>1716</v>
      </c>
      <c r="E2779" s="87" t="s">
        <v>1716</v>
      </c>
      <c r="F2779" s="87">
        <v>0.17009999999999997</v>
      </c>
      <c r="G2779" s="87"/>
      <c r="H2779" s="47"/>
      <c r="I2779" s="120">
        <v>0</v>
      </c>
      <c r="J2779" s="120">
        <v>0</v>
      </c>
    </row>
    <row r="2780" spans="1:10" ht="15" customHeight="1">
      <c r="A2780" s="46" t="s">
        <v>6919</v>
      </c>
      <c r="B2780" s="46" t="s">
        <v>6920</v>
      </c>
      <c r="C2780" s="47">
        <v>1.2045999999999999</v>
      </c>
      <c r="D2780" s="87" t="s">
        <v>35240</v>
      </c>
      <c r="E2780" s="87" t="s">
        <v>1716</v>
      </c>
      <c r="F2780" s="87">
        <v>0.15309</v>
      </c>
      <c r="G2780" s="87"/>
      <c r="H2780" s="47"/>
      <c r="I2780" s="120">
        <v>0</v>
      </c>
      <c r="J2780" s="120">
        <v>0</v>
      </c>
    </row>
    <row r="2781" spans="1:10" ht="15" customHeight="1">
      <c r="A2781" s="46" t="s">
        <v>6917</v>
      </c>
      <c r="B2781" s="46" t="s">
        <v>6918</v>
      </c>
      <c r="C2781" s="47">
        <v>42.592399999999998</v>
      </c>
      <c r="D2781" s="113" t="s">
        <v>6569</v>
      </c>
      <c r="E2781" s="113" t="s">
        <v>6569</v>
      </c>
      <c r="F2781" s="87">
        <v>23.939999999999998</v>
      </c>
      <c r="G2781" s="87"/>
      <c r="H2781" s="47"/>
      <c r="I2781" s="120">
        <v>0</v>
      </c>
      <c r="J2781" s="120">
        <v>0</v>
      </c>
    </row>
    <row r="2782" spans="1:10" ht="15" customHeight="1">
      <c r="A2782" s="46" t="s">
        <v>6929</v>
      </c>
      <c r="B2782" s="46" t="s">
        <v>6930</v>
      </c>
      <c r="C2782" s="47">
        <v>1.6748000000000001</v>
      </c>
      <c r="D2782" s="87" t="s">
        <v>6571</v>
      </c>
      <c r="E2782" s="113" t="s">
        <v>6569</v>
      </c>
      <c r="F2782" s="87">
        <v>22.679999999999996</v>
      </c>
      <c r="G2782" s="87"/>
      <c r="H2782" s="47"/>
      <c r="I2782" s="120">
        <v>43</v>
      </c>
      <c r="J2782" s="120">
        <v>0</v>
      </c>
    </row>
    <row r="2783" spans="1:10" ht="15" customHeight="1">
      <c r="A2783" s="46" t="s">
        <v>6926</v>
      </c>
      <c r="B2783" s="46" t="s">
        <v>6927</v>
      </c>
      <c r="C2783" s="47">
        <v>2.556</v>
      </c>
      <c r="D2783" s="87" t="s">
        <v>6573</v>
      </c>
      <c r="E2783" s="113" t="s">
        <v>6569</v>
      </c>
      <c r="F2783" s="87">
        <v>21.545999999999999</v>
      </c>
      <c r="G2783" s="87"/>
      <c r="H2783" s="47"/>
      <c r="I2783" s="120">
        <v>42</v>
      </c>
      <c r="J2783" s="120">
        <v>0</v>
      </c>
    </row>
    <row r="2784" spans="1:10" ht="15" customHeight="1">
      <c r="A2784" s="46" t="s">
        <v>6925</v>
      </c>
      <c r="B2784" s="46" t="s">
        <v>35162</v>
      </c>
      <c r="C2784" s="47">
        <v>25.262599999999999</v>
      </c>
      <c r="D2784" s="87" t="s">
        <v>6575</v>
      </c>
      <c r="E2784" s="113" t="s">
        <v>6569</v>
      </c>
      <c r="F2784" s="87">
        <v>20.411999999999999</v>
      </c>
      <c r="G2784" s="87"/>
      <c r="H2784" s="47"/>
      <c r="I2784" s="120">
        <v>22</v>
      </c>
      <c r="J2784" s="120">
        <v>0</v>
      </c>
    </row>
    <row r="2785" spans="1:10" ht="15" customHeight="1">
      <c r="A2785" s="46" t="s">
        <v>6924</v>
      </c>
      <c r="B2785" s="46" t="s">
        <v>35161</v>
      </c>
      <c r="C2785" s="47">
        <v>19.5716</v>
      </c>
      <c r="D2785" s="87" t="s">
        <v>6577</v>
      </c>
      <c r="E2785" s="87" t="s">
        <v>6577</v>
      </c>
      <c r="F2785" s="87">
        <v>13.663</v>
      </c>
      <c r="G2785" s="87"/>
      <c r="H2785" s="47"/>
      <c r="I2785" s="120">
        <v>14</v>
      </c>
      <c r="J2785" s="120">
        <v>0</v>
      </c>
    </row>
    <row r="2786" spans="1:10" ht="15" customHeight="1">
      <c r="A2786" s="46" t="s">
        <v>7036</v>
      </c>
      <c r="B2786" s="46" t="s">
        <v>34550</v>
      </c>
      <c r="C2786" s="47">
        <v>14.8742</v>
      </c>
      <c r="D2786" s="87" t="s">
        <v>6579</v>
      </c>
      <c r="E2786" s="87" t="s">
        <v>6579</v>
      </c>
      <c r="F2786" s="87">
        <v>15.940200000000001</v>
      </c>
      <c r="G2786" s="87"/>
      <c r="H2786" s="47"/>
      <c r="I2786" s="120">
        <v>488</v>
      </c>
      <c r="J2786" s="120">
        <v>0</v>
      </c>
    </row>
    <row r="2787" spans="1:10" ht="15" customHeight="1">
      <c r="A2787" s="46" t="s">
        <v>7034</v>
      </c>
      <c r="B2787" s="46" t="s">
        <v>34551</v>
      </c>
      <c r="C2787" s="47">
        <v>16.645</v>
      </c>
      <c r="D2787" s="87" t="s">
        <v>6582</v>
      </c>
      <c r="E2787" s="87" t="s">
        <v>6582</v>
      </c>
      <c r="F2787" s="87">
        <v>19.128199999999996</v>
      </c>
      <c r="G2787" s="87"/>
      <c r="H2787" s="47"/>
      <c r="I2787" s="120">
        <v>306</v>
      </c>
      <c r="J2787" s="120">
        <v>0</v>
      </c>
    </row>
    <row r="2788" spans="1:10" ht="15" customHeight="1">
      <c r="A2788" s="46" t="s">
        <v>7031</v>
      </c>
      <c r="B2788" s="46" t="s">
        <v>7032</v>
      </c>
      <c r="C2788" s="47">
        <v>23.7988</v>
      </c>
      <c r="D2788" s="87" t="s">
        <v>6585</v>
      </c>
      <c r="E2788" s="87" t="s">
        <v>6585</v>
      </c>
      <c r="F2788" s="87">
        <v>29.416274999999999</v>
      </c>
      <c r="G2788" s="87"/>
      <c r="H2788" s="47"/>
      <c r="I2788" s="120">
        <v>92</v>
      </c>
      <c r="J2788" s="120">
        <v>0</v>
      </c>
    </row>
    <row r="2789" spans="1:10" ht="15" customHeight="1">
      <c r="A2789" s="46" t="s">
        <v>7025</v>
      </c>
      <c r="B2789" s="46" t="s">
        <v>34552</v>
      </c>
      <c r="C2789" s="47">
        <v>45.991799999999998</v>
      </c>
      <c r="D2789" s="87" t="s">
        <v>6589</v>
      </c>
      <c r="E2789" s="87" t="s">
        <v>6585</v>
      </c>
      <c r="F2789" s="87">
        <v>26.474647500000003</v>
      </c>
      <c r="G2789" s="87"/>
      <c r="H2789" s="47"/>
      <c r="I2789" s="120">
        <v>49</v>
      </c>
      <c r="J2789" s="120">
        <v>0</v>
      </c>
    </row>
    <row r="2790" spans="1:10" ht="15" customHeight="1">
      <c r="A2790" s="46" t="s">
        <v>7023</v>
      </c>
      <c r="B2790" s="46" t="s">
        <v>34553</v>
      </c>
      <c r="C2790" s="47">
        <v>64.383399999999995</v>
      </c>
      <c r="D2790" s="87" t="s">
        <v>6592</v>
      </c>
      <c r="E2790" s="87" t="s">
        <v>6585</v>
      </c>
      <c r="F2790" s="87">
        <v>25.081245000000003</v>
      </c>
      <c r="G2790" s="87"/>
      <c r="H2790" s="47"/>
      <c r="I2790" s="120">
        <v>38</v>
      </c>
      <c r="J2790" s="120">
        <v>0</v>
      </c>
    </row>
    <row r="2791" spans="1:10" ht="15" customHeight="1">
      <c r="A2791" s="46" t="s">
        <v>7019</v>
      </c>
      <c r="B2791" s="46" t="s">
        <v>34554</v>
      </c>
      <c r="C2791" s="47">
        <v>44.858400000000003</v>
      </c>
      <c r="D2791" s="87" t="s">
        <v>6595</v>
      </c>
      <c r="E2791" s="87" t="s">
        <v>6585</v>
      </c>
      <c r="F2791" s="87">
        <v>27.868049999999997</v>
      </c>
      <c r="G2791" s="87"/>
      <c r="H2791" s="47"/>
      <c r="I2791" s="120">
        <v>34</v>
      </c>
      <c r="J2791" s="120">
        <v>0</v>
      </c>
    </row>
    <row r="2792" spans="1:10" ht="15" customHeight="1">
      <c r="A2792" s="46" t="s">
        <v>7009</v>
      </c>
      <c r="B2792" s="46" t="s">
        <v>34555</v>
      </c>
      <c r="C2792" s="47">
        <v>8.7354000000000003</v>
      </c>
      <c r="D2792" s="87" t="s">
        <v>6598</v>
      </c>
      <c r="E2792" s="87" t="s">
        <v>6598</v>
      </c>
      <c r="F2792" s="87">
        <v>23.132024999999999</v>
      </c>
      <c r="G2792" s="87"/>
      <c r="H2792" s="47"/>
      <c r="I2792" s="120">
        <v>348</v>
      </c>
      <c r="J2792" s="120">
        <v>0</v>
      </c>
    </row>
    <row r="2793" spans="1:10" ht="15" customHeight="1">
      <c r="A2793" s="46" t="s">
        <v>6993</v>
      </c>
      <c r="B2793" s="46" t="s">
        <v>6994</v>
      </c>
      <c r="C2793" s="47">
        <v>15.936400000000001</v>
      </c>
      <c r="D2793" s="87" t="s">
        <v>6601</v>
      </c>
      <c r="E2793" s="87" t="s">
        <v>6598</v>
      </c>
      <c r="F2793" s="87">
        <v>21.914549999999998</v>
      </c>
      <c r="G2793" s="87"/>
      <c r="H2793" s="47"/>
      <c r="I2793" s="120">
        <v>65</v>
      </c>
      <c r="J2793" s="120">
        <v>0</v>
      </c>
    </row>
    <row r="2794" spans="1:10" ht="15" customHeight="1">
      <c r="A2794" s="46" t="s">
        <v>6982</v>
      </c>
      <c r="B2794" s="46" t="s">
        <v>34572</v>
      </c>
      <c r="C2794" s="47">
        <v>21.248799999999999</v>
      </c>
      <c r="D2794" s="87" t="s">
        <v>6604</v>
      </c>
      <c r="E2794" s="87" t="s">
        <v>6598</v>
      </c>
      <c r="F2794" s="87">
        <v>20.8188225</v>
      </c>
      <c r="G2794" s="87"/>
      <c r="H2794" s="47"/>
      <c r="I2794" s="120">
        <v>52</v>
      </c>
      <c r="J2794" s="120">
        <v>0</v>
      </c>
    </row>
    <row r="2795" spans="1:10" ht="15" customHeight="1">
      <c r="A2795" s="46" t="s">
        <v>6979</v>
      </c>
      <c r="B2795" s="46" t="s">
        <v>6980</v>
      </c>
      <c r="C2795" s="47">
        <v>102.7022</v>
      </c>
      <c r="D2795" s="87" t="s">
        <v>6607</v>
      </c>
      <c r="E2795" s="87" t="s">
        <v>6598</v>
      </c>
      <c r="F2795" s="87">
        <v>19.723095000000001</v>
      </c>
      <c r="G2795" s="87"/>
      <c r="H2795" s="47"/>
      <c r="I2795" s="120">
        <v>23</v>
      </c>
      <c r="J2795" s="120">
        <v>0</v>
      </c>
    </row>
    <row r="2796" spans="1:10" ht="15" customHeight="1">
      <c r="A2796" s="46" t="s">
        <v>6974</v>
      </c>
      <c r="B2796" s="46" t="s">
        <v>34573</v>
      </c>
      <c r="C2796" s="47">
        <v>41.080800000000004</v>
      </c>
      <c r="D2796" s="87" t="s">
        <v>6610</v>
      </c>
      <c r="E2796" s="87" t="s">
        <v>6610</v>
      </c>
      <c r="F2796" s="87">
        <v>351.95440000000008</v>
      </c>
      <c r="G2796" s="87"/>
      <c r="H2796" s="47"/>
      <c r="I2796" s="120">
        <v>24</v>
      </c>
      <c r="J2796" s="120">
        <v>0</v>
      </c>
    </row>
    <row r="2797" spans="1:10" ht="15" customHeight="1">
      <c r="A2797" s="46" t="s">
        <v>6971</v>
      </c>
      <c r="B2797" s="46" t="s">
        <v>6972</v>
      </c>
      <c r="C2797" s="47">
        <v>217.20920000000001</v>
      </c>
      <c r="D2797" s="87" t="s">
        <v>6613</v>
      </c>
      <c r="E2797" s="87" t="s">
        <v>6613</v>
      </c>
      <c r="F2797" s="87">
        <v>386.65420000000006</v>
      </c>
      <c r="G2797" s="87"/>
      <c r="H2797" s="47"/>
      <c r="I2797" s="120">
        <v>6</v>
      </c>
      <c r="J2797" s="120">
        <v>0</v>
      </c>
    </row>
    <row r="2798" spans="1:10" ht="15" customHeight="1">
      <c r="A2798" s="46" t="s">
        <v>6968</v>
      </c>
      <c r="B2798" s="46" t="s">
        <v>6969</v>
      </c>
      <c r="C2798" s="47">
        <v>110.02119999999999</v>
      </c>
      <c r="D2798" s="87" t="s">
        <v>6616</v>
      </c>
      <c r="E2798" s="87" t="s">
        <v>6616</v>
      </c>
      <c r="F2798" s="87">
        <v>401.52539999999999</v>
      </c>
      <c r="G2798" s="87"/>
      <c r="H2798" s="47"/>
      <c r="I2798" s="120">
        <v>9</v>
      </c>
      <c r="J2798" s="120">
        <v>0</v>
      </c>
    </row>
    <row r="2799" spans="1:10" ht="15" customHeight="1">
      <c r="A2799" s="46" t="s">
        <v>6966</v>
      </c>
      <c r="B2799" s="46" t="s">
        <v>34574</v>
      </c>
      <c r="C2799" s="47">
        <v>38.484000000000002</v>
      </c>
      <c r="D2799" s="87" t="s">
        <v>6619</v>
      </c>
      <c r="E2799" s="87" t="s">
        <v>6619</v>
      </c>
      <c r="F2799" s="87">
        <v>773.30840000000012</v>
      </c>
      <c r="G2799" s="87"/>
      <c r="H2799" s="47"/>
      <c r="I2799" s="120">
        <v>57</v>
      </c>
      <c r="J2799" s="120">
        <v>0</v>
      </c>
    </row>
    <row r="2800" spans="1:10" ht="15" customHeight="1">
      <c r="A2800" s="46" t="s">
        <v>6964</v>
      </c>
      <c r="B2800" s="46" t="s">
        <v>34575</v>
      </c>
      <c r="C2800" s="47">
        <v>57.489400000000003</v>
      </c>
      <c r="D2800" s="87" t="s">
        <v>6620</v>
      </c>
      <c r="E2800" s="87" t="s">
        <v>6620</v>
      </c>
      <c r="F2800" s="87">
        <v>13.711634999999999</v>
      </c>
      <c r="G2800" s="87"/>
      <c r="H2800" s="47"/>
      <c r="I2800" s="120">
        <v>11</v>
      </c>
      <c r="J2800" s="120">
        <v>0</v>
      </c>
    </row>
    <row r="2801" spans="1:10" ht="15" customHeight="1">
      <c r="A2801" s="46" t="s">
        <v>6961</v>
      </c>
      <c r="B2801" s="46" t="s">
        <v>6962</v>
      </c>
      <c r="C2801" s="47">
        <v>81.925600000000003</v>
      </c>
      <c r="D2801" s="87" t="s">
        <v>6621</v>
      </c>
      <c r="E2801" s="87" t="s">
        <v>6620</v>
      </c>
      <c r="F2801" s="87">
        <v>12.989969999999998</v>
      </c>
      <c r="G2801" s="87"/>
      <c r="H2801" s="47"/>
      <c r="I2801" s="120">
        <v>27</v>
      </c>
      <c r="J2801" s="120">
        <v>0</v>
      </c>
    </row>
    <row r="2802" spans="1:10" ht="15" customHeight="1">
      <c r="A2802" s="46" t="s">
        <v>32212</v>
      </c>
      <c r="B2802" s="46" t="s">
        <v>32213</v>
      </c>
      <c r="C2802" s="47">
        <v>24.554200000000002</v>
      </c>
      <c r="D2802" s="87" t="s">
        <v>6623</v>
      </c>
      <c r="E2802" s="87" t="s">
        <v>6620</v>
      </c>
      <c r="F2802" s="87">
        <v>12.3404715</v>
      </c>
      <c r="G2802" s="87"/>
      <c r="H2802" s="47"/>
      <c r="I2802" s="120">
        <v>38</v>
      </c>
      <c r="J2802" s="120">
        <v>0</v>
      </c>
    </row>
    <row r="2803" spans="1:10" ht="15" customHeight="1">
      <c r="A2803" s="46" t="s">
        <v>32219</v>
      </c>
      <c r="B2803" s="46" t="s">
        <v>32220</v>
      </c>
      <c r="C2803" s="47">
        <v>69.648600000000002</v>
      </c>
      <c r="D2803" s="87" t="s">
        <v>6625</v>
      </c>
      <c r="E2803" s="87" t="s">
        <v>6620</v>
      </c>
      <c r="F2803" s="87">
        <v>11.690973</v>
      </c>
      <c r="G2803" s="87"/>
      <c r="H2803" s="47"/>
      <c r="I2803" s="120">
        <v>28</v>
      </c>
      <c r="J2803" s="120">
        <v>0</v>
      </c>
    </row>
    <row r="2804" spans="1:10" ht="15" customHeight="1">
      <c r="A2804" s="46" t="s">
        <v>6959</v>
      </c>
      <c r="B2804" s="46" t="s">
        <v>35166</v>
      </c>
      <c r="C2804" s="47">
        <v>48.551200000000001</v>
      </c>
      <c r="D2804" s="87" t="s">
        <v>6628</v>
      </c>
      <c r="E2804" s="87" t="s">
        <v>6628</v>
      </c>
      <c r="F2804" s="87">
        <v>4.1327999999999996</v>
      </c>
      <c r="G2804" s="87"/>
      <c r="H2804" s="47"/>
      <c r="I2804" s="120">
        <v>12</v>
      </c>
      <c r="J2804" s="120">
        <v>0</v>
      </c>
    </row>
    <row r="2805" spans="1:10" ht="15" customHeight="1">
      <c r="A2805" s="46" t="s">
        <v>6957</v>
      </c>
      <c r="B2805" s="46" t="s">
        <v>35164</v>
      </c>
      <c r="C2805" s="47">
        <v>66.469200000000001</v>
      </c>
      <c r="D2805" s="87" t="s">
        <v>6631</v>
      </c>
      <c r="E2805" s="87" t="s">
        <v>6631</v>
      </c>
      <c r="F2805" s="87">
        <v>4.3848000000000003</v>
      </c>
      <c r="G2805" s="87"/>
      <c r="H2805" s="47"/>
      <c r="I2805" s="120">
        <v>9</v>
      </c>
      <c r="J2805" s="120">
        <v>0</v>
      </c>
    </row>
    <row r="2806" spans="1:10" ht="15" customHeight="1">
      <c r="A2806" s="46" t="s">
        <v>6955</v>
      </c>
      <c r="B2806" s="46" t="s">
        <v>35165</v>
      </c>
      <c r="C2806" s="47">
        <v>86.980400000000003</v>
      </c>
      <c r="D2806" s="87" t="s">
        <v>6634</v>
      </c>
      <c r="E2806" s="87" t="s">
        <v>6634</v>
      </c>
      <c r="F2806" s="87">
        <v>4.3848000000000003</v>
      </c>
      <c r="G2806" s="87"/>
      <c r="H2806" s="47"/>
      <c r="I2806" s="120">
        <v>12</v>
      </c>
      <c r="J2806" s="120">
        <v>0</v>
      </c>
    </row>
    <row r="2807" spans="1:10" ht="15" customHeight="1">
      <c r="A2807" s="46" t="s">
        <v>6953</v>
      </c>
      <c r="B2807" s="46" t="s">
        <v>35170</v>
      </c>
      <c r="C2807" s="47">
        <v>4.7805999999999997</v>
      </c>
      <c r="D2807" s="87" t="s">
        <v>6637</v>
      </c>
      <c r="E2807" s="87" t="s">
        <v>6637</v>
      </c>
      <c r="F2807" s="87">
        <v>4.3848000000000003</v>
      </c>
      <c r="G2807" s="87"/>
      <c r="H2807" s="47"/>
      <c r="I2807" s="120">
        <v>68</v>
      </c>
      <c r="J2807" s="120">
        <v>0</v>
      </c>
    </row>
    <row r="2808" spans="1:10" ht="15" customHeight="1">
      <c r="A2808" s="46" t="s">
        <v>6951</v>
      </c>
      <c r="B2808" s="46" t="s">
        <v>35171</v>
      </c>
      <c r="C2808" s="47">
        <v>5.2615999999999996</v>
      </c>
      <c r="D2808" s="87" t="s">
        <v>6640</v>
      </c>
      <c r="E2808" s="87" t="s">
        <v>6640</v>
      </c>
      <c r="F2808" s="87">
        <v>1.1728000000000003</v>
      </c>
      <c r="G2808" s="87"/>
      <c r="H2808" s="47"/>
      <c r="I2808" s="120">
        <v>94</v>
      </c>
      <c r="J2808" s="120">
        <v>0</v>
      </c>
    </row>
    <row r="2809" spans="1:10" ht="15" customHeight="1">
      <c r="A2809" s="46" t="s">
        <v>6950</v>
      </c>
      <c r="B2809" s="46" t="s">
        <v>35169</v>
      </c>
      <c r="C2809" s="47">
        <v>7.3213999999999997</v>
      </c>
      <c r="D2809" s="87" t="s">
        <v>6643</v>
      </c>
      <c r="E2809" s="87" t="s">
        <v>6643</v>
      </c>
      <c r="F2809" s="87">
        <v>5.1281999999999996</v>
      </c>
      <c r="G2809" s="87"/>
      <c r="H2809" s="47"/>
      <c r="I2809" s="120">
        <v>28</v>
      </c>
      <c r="J2809" s="120">
        <v>0</v>
      </c>
    </row>
    <row r="2810" spans="1:10" ht="15" customHeight="1">
      <c r="A2810" s="46" t="s">
        <v>6949</v>
      </c>
      <c r="B2810" s="46" t="s">
        <v>35168</v>
      </c>
      <c r="C2810" s="47">
        <v>12.7456</v>
      </c>
      <c r="D2810" s="87" t="s">
        <v>6643</v>
      </c>
      <c r="E2810" s="87" t="s">
        <v>6643</v>
      </c>
      <c r="F2810" s="87">
        <v>5.1281999999999996</v>
      </c>
      <c r="G2810" s="87"/>
      <c r="H2810" s="47"/>
      <c r="I2810" s="120">
        <v>19</v>
      </c>
      <c r="J2810" s="120">
        <v>0</v>
      </c>
    </row>
    <row r="2811" spans="1:10" ht="15" customHeight="1">
      <c r="A2811" s="46" t="s">
        <v>6947</v>
      </c>
      <c r="B2811" s="46" t="s">
        <v>35167</v>
      </c>
      <c r="C2811" s="47">
        <v>16.747</v>
      </c>
      <c r="D2811" s="87" t="s">
        <v>35252</v>
      </c>
      <c r="E2811" s="87" t="s">
        <v>6643</v>
      </c>
      <c r="F2811" s="87">
        <v>5.745978</v>
      </c>
      <c r="G2811" s="87"/>
      <c r="H2811" s="47"/>
      <c r="I2811" s="120">
        <v>13</v>
      </c>
      <c r="J2811" s="120">
        <v>0</v>
      </c>
    </row>
    <row r="2812" spans="1:10" ht="15" customHeight="1">
      <c r="A2812" s="46" t="s">
        <v>6945</v>
      </c>
      <c r="B2812" s="46" t="s">
        <v>35163</v>
      </c>
      <c r="C2812" s="47">
        <v>23.533799999999999</v>
      </c>
      <c r="D2812" s="87" t="s">
        <v>35250</v>
      </c>
      <c r="E2812" s="87" t="s">
        <v>6643</v>
      </c>
      <c r="F2812" s="87">
        <v>5.4586791000000003</v>
      </c>
      <c r="G2812" s="87"/>
      <c r="H2812" s="47"/>
      <c r="I2812" s="120">
        <v>8</v>
      </c>
      <c r="J2812" s="120">
        <v>0</v>
      </c>
    </row>
    <row r="2813" spans="1:10" ht="15" customHeight="1">
      <c r="A2813" s="46" t="s">
        <v>32216</v>
      </c>
      <c r="B2813" s="46" t="s">
        <v>32217</v>
      </c>
      <c r="C2813" s="47">
        <v>18.415600000000001</v>
      </c>
      <c r="D2813" s="87" t="s">
        <v>35249</v>
      </c>
      <c r="E2813" s="87" t="s">
        <v>6643</v>
      </c>
      <c r="F2813" s="87">
        <v>5.1713802000000006</v>
      </c>
      <c r="G2813" s="87"/>
      <c r="H2813" s="47"/>
      <c r="I2813" s="120">
        <v>104</v>
      </c>
      <c r="J2813" s="120">
        <v>0</v>
      </c>
    </row>
    <row r="2814" spans="1:10" ht="15" customHeight="1">
      <c r="A2814" s="46" t="s">
        <v>32225</v>
      </c>
      <c r="B2814" s="46" t="s">
        <v>32226</v>
      </c>
      <c r="C2814" s="47">
        <v>92.077799999999996</v>
      </c>
      <c r="D2814" s="87" t="s">
        <v>6646</v>
      </c>
      <c r="E2814" s="87" t="s">
        <v>6646</v>
      </c>
      <c r="F2814" s="87">
        <v>1.1160000000000003</v>
      </c>
      <c r="G2814" s="87"/>
      <c r="H2814" s="47"/>
      <c r="I2814" s="120">
        <v>21</v>
      </c>
      <c r="J2814" s="120">
        <v>0</v>
      </c>
    </row>
    <row r="2815" spans="1:10" ht="15" customHeight="1">
      <c r="A2815" s="46" t="s">
        <v>32223</v>
      </c>
      <c r="B2815" s="46" t="s">
        <v>32224</v>
      </c>
      <c r="C2815" s="47">
        <v>95.501000000000005</v>
      </c>
      <c r="D2815" s="87" t="s">
        <v>6648</v>
      </c>
      <c r="E2815" s="87" t="s">
        <v>6648</v>
      </c>
      <c r="F2815" s="87">
        <v>14.133600000000001</v>
      </c>
      <c r="G2815" s="87"/>
      <c r="H2815" s="47"/>
      <c r="I2815" s="120">
        <v>28</v>
      </c>
      <c r="J2815" s="120">
        <v>0</v>
      </c>
    </row>
    <row r="2816" spans="1:10" ht="15" customHeight="1">
      <c r="A2816" s="46" t="s">
        <v>7041</v>
      </c>
      <c r="B2816" s="46" t="s">
        <v>7040</v>
      </c>
      <c r="C2816" s="47">
        <v>5.5208000000000004</v>
      </c>
      <c r="D2816" s="87" t="s">
        <v>6650</v>
      </c>
      <c r="E2816" s="87" t="s">
        <v>6650</v>
      </c>
      <c r="F2816" s="87">
        <v>16.570200000000003</v>
      </c>
      <c r="G2816" s="87"/>
      <c r="H2816" s="47"/>
      <c r="I2816" s="120">
        <v>0</v>
      </c>
      <c r="J2816" s="120">
        <v>0</v>
      </c>
    </row>
    <row r="2817" spans="1:10" ht="15" customHeight="1">
      <c r="A2817" s="46" t="s">
        <v>7039</v>
      </c>
      <c r="B2817" s="46" t="s">
        <v>7040</v>
      </c>
      <c r="C2817" s="47">
        <v>5.1778000000000004</v>
      </c>
      <c r="D2817" s="87" t="s">
        <v>6653</v>
      </c>
      <c r="E2817" s="87" t="s">
        <v>6653</v>
      </c>
      <c r="F2817" s="87">
        <v>22.565200000000004</v>
      </c>
      <c r="G2817" s="87"/>
      <c r="H2817" s="47"/>
      <c r="I2817" s="120">
        <v>0</v>
      </c>
      <c r="J2817" s="120">
        <v>0</v>
      </c>
    </row>
    <row r="2818" spans="1:10" ht="15" customHeight="1">
      <c r="A2818" s="46" t="s">
        <v>7060</v>
      </c>
      <c r="B2818" s="46" t="s">
        <v>7061</v>
      </c>
      <c r="C2818" s="47">
        <v>4.6938000000000004</v>
      </c>
      <c r="D2818" s="86" t="s">
        <v>15603</v>
      </c>
      <c r="E2818" s="86" t="s">
        <v>15603</v>
      </c>
      <c r="F2818" s="86">
        <v>1.4616000000000002</v>
      </c>
      <c r="G2818" s="86"/>
      <c r="H2818" s="47"/>
      <c r="I2818" s="120">
        <v>26</v>
      </c>
      <c r="J2818" s="120">
        <v>0</v>
      </c>
    </row>
    <row r="2819" spans="1:10" ht="15" customHeight="1">
      <c r="A2819" s="46" t="s">
        <v>7057</v>
      </c>
      <c r="B2819" s="46" t="s">
        <v>7058</v>
      </c>
      <c r="C2819" s="47">
        <v>4.6938000000000004</v>
      </c>
      <c r="D2819" s="86" t="s">
        <v>6662</v>
      </c>
      <c r="E2819" s="86" t="s">
        <v>6662</v>
      </c>
      <c r="F2819" s="86">
        <v>6.2435999999999989</v>
      </c>
      <c r="G2819" s="86"/>
      <c r="H2819" s="47"/>
      <c r="I2819" s="120">
        <v>22</v>
      </c>
      <c r="J2819" s="120">
        <v>0</v>
      </c>
    </row>
    <row r="2820" spans="1:10" ht="15" customHeight="1">
      <c r="A2820" s="46" t="s">
        <v>7054</v>
      </c>
      <c r="B2820" s="46" t="s">
        <v>7055</v>
      </c>
      <c r="C2820" s="47">
        <v>4.6938000000000004</v>
      </c>
      <c r="D2820" s="87" t="s">
        <v>6665</v>
      </c>
      <c r="E2820" s="87" t="s">
        <v>6665</v>
      </c>
      <c r="F2820" s="87">
        <v>3.4351999999999991</v>
      </c>
      <c r="G2820" s="87"/>
      <c r="H2820" s="47"/>
      <c r="I2820" s="120">
        <v>28</v>
      </c>
      <c r="J2820" s="120">
        <v>0</v>
      </c>
    </row>
    <row r="2821" spans="1:10" ht="15" customHeight="1">
      <c r="A2821" s="46" t="s">
        <v>7051</v>
      </c>
      <c r="B2821" s="46" t="s">
        <v>7052</v>
      </c>
      <c r="C2821" s="47">
        <v>5.298</v>
      </c>
      <c r="D2821" s="87" t="s">
        <v>6668</v>
      </c>
      <c r="E2821" s="87" t="s">
        <v>6668</v>
      </c>
      <c r="F2821" s="87">
        <v>7.5991999999999997</v>
      </c>
      <c r="G2821" s="87"/>
      <c r="H2821" s="47"/>
      <c r="I2821" s="120">
        <v>24</v>
      </c>
      <c r="J2821" s="120">
        <v>0</v>
      </c>
    </row>
    <row r="2822" spans="1:10" ht="15" customHeight="1">
      <c r="A2822" s="46" t="s">
        <v>7048</v>
      </c>
      <c r="B2822" s="46" t="s">
        <v>7049</v>
      </c>
      <c r="C2822" s="47">
        <v>5.298</v>
      </c>
      <c r="D2822" s="87" t="s">
        <v>6671</v>
      </c>
      <c r="E2822" s="87" t="s">
        <v>6671</v>
      </c>
      <c r="F2822" s="87">
        <v>4.5804</v>
      </c>
      <c r="G2822" s="87"/>
      <c r="H2822" s="47"/>
      <c r="I2822" s="120">
        <v>22</v>
      </c>
      <c r="J2822" s="120">
        <v>0</v>
      </c>
    </row>
    <row r="2823" spans="1:10" ht="15" customHeight="1">
      <c r="A2823" s="46" t="s">
        <v>7046</v>
      </c>
      <c r="B2823" s="46" t="s">
        <v>7047</v>
      </c>
      <c r="C2823" s="47">
        <v>5.298</v>
      </c>
      <c r="D2823" s="87" t="s">
        <v>6674</v>
      </c>
      <c r="E2823" s="87" t="s">
        <v>6674</v>
      </c>
      <c r="F2823" s="87">
        <v>5.7502000000000013</v>
      </c>
      <c r="G2823" s="87"/>
      <c r="H2823" s="47"/>
      <c r="I2823" s="120">
        <v>28</v>
      </c>
      <c r="J2823" s="120">
        <v>0</v>
      </c>
    </row>
    <row r="2824" spans="1:10" ht="15" customHeight="1">
      <c r="A2824" s="46" t="s">
        <v>7044</v>
      </c>
      <c r="B2824" s="46" t="s">
        <v>35172</v>
      </c>
      <c r="C2824" s="47">
        <v>50.628599999999999</v>
      </c>
      <c r="D2824" s="87" t="s">
        <v>2281</v>
      </c>
      <c r="E2824" s="87" t="s">
        <v>2281</v>
      </c>
      <c r="F2824" s="87">
        <v>9.3618000000000006</v>
      </c>
      <c r="G2824" s="87"/>
      <c r="H2824" s="47"/>
      <c r="I2824" s="120">
        <v>4</v>
      </c>
      <c r="J2824" s="120">
        <v>0</v>
      </c>
    </row>
    <row r="2825" spans="1:10" ht="15" customHeight="1">
      <c r="A2825" s="46" t="s">
        <v>7043</v>
      </c>
      <c r="B2825" s="46" t="s">
        <v>35173</v>
      </c>
      <c r="C2825" s="47">
        <v>20.613600000000002</v>
      </c>
      <c r="D2825" s="87" t="s">
        <v>2281</v>
      </c>
      <c r="E2825" s="87" t="s">
        <v>2281</v>
      </c>
      <c r="F2825" s="87">
        <v>9.3618000000000006</v>
      </c>
      <c r="G2825" s="87"/>
      <c r="H2825" s="47"/>
      <c r="I2825" s="120">
        <v>19</v>
      </c>
      <c r="J2825" s="120">
        <v>0</v>
      </c>
    </row>
    <row r="2826" spans="1:10" ht="15" customHeight="1">
      <c r="A2826" s="46" t="s">
        <v>7595</v>
      </c>
      <c r="B2826" s="46" t="s">
        <v>7596</v>
      </c>
      <c r="C2826" s="47">
        <v>0.79</v>
      </c>
      <c r="D2826" s="87" t="s">
        <v>2275</v>
      </c>
      <c r="E2826" s="87" t="s">
        <v>2275</v>
      </c>
      <c r="F2826" s="87">
        <v>9.3618000000000006</v>
      </c>
      <c r="G2826" s="87"/>
      <c r="H2826" s="47"/>
      <c r="I2826" s="120">
        <v>54</v>
      </c>
      <c r="J2826" s="120">
        <v>0</v>
      </c>
    </row>
    <row r="2827" spans="1:10" ht="15" customHeight="1">
      <c r="A2827" s="46" t="s">
        <v>7593</v>
      </c>
      <c r="B2827" s="46" t="s">
        <v>7594</v>
      </c>
      <c r="C2827" s="47">
        <v>0.83660000000000001</v>
      </c>
      <c r="D2827" s="87" t="s">
        <v>2275</v>
      </c>
      <c r="E2827" s="87" t="s">
        <v>2275</v>
      </c>
      <c r="F2827" s="87">
        <v>9.3618000000000006</v>
      </c>
      <c r="G2827" s="87"/>
      <c r="H2827" s="47"/>
      <c r="I2827" s="120">
        <v>42</v>
      </c>
      <c r="J2827" s="120">
        <v>0</v>
      </c>
    </row>
    <row r="2828" spans="1:10" ht="15" customHeight="1">
      <c r="A2828" s="46" t="s">
        <v>7590</v>
      </c>
      <c r="B2828" s="46" t="s">
        <v>7591</v>
      </c>
      <c r="C2828" s="47">
        <v>0.9294</v>
      </c>
      <c r="D2828" s="87" t="s">
        <v>2269</v>
      </c>
      <c r="E2828" s="87" t="s">
        <v>2269</v>
      </c>
      <c r="F2828" s="87">
        <v>9.7411999999999974</v>
      </c>
      <c r="G2828" s="87"/>
      <c r="H2828" s="47"/>
      <c r="I2828" s="120">
        <v>48</v>
      </c>
      <c r="J2828" s="120">
        <v>0</v>
      </c>
    </row>
    <row r="2829" spans="1:10" ht="15" customHeight="1">
      <c r="A2829" s="46" t="s">
        <v>7588</v>
      </c>
      <c r="B2829" s="46" t="s">
        <v>7589</v>
      </c>
      <c r="C2829" s="47">
        <v>1.1850000000000001</v>
      </c>
      <c r="D2829" s="87" t="s">
        <v>2269</v>
      </c>
      <c r="E2829" s="87" t="s">
        <v>2269</v>
      </c>
      <c r="F2829" s="87">
        <v>9.7411999999999974</v>
      </c>
      <c r="G2829" s="87"/>
      <c r="H2829" s="47"/>
      <c r="I2829" s="120">
        <v>18</v>
      </c>
      <c r="J2829" s="120">
        <v>0</v>
      </c>
    </row>
    <row r="2830" spans="1:10" ht="15" customHeight="1">
      <c r="A2830" s="46" t="s">
        <v>7586</v>
      </c>
      <c r="B2830" s="46" t="s">
        <v>7587</v>
      </c>
      <c r="C2830" s="47">
        <v>1.2547999999999999</v>
      </c>
      <c r="D2830" s="87" t="s">
        <v>15622</v>
      </c>
      <c r="E2830" s="87" t="s">
        <v>15622</v>
      </c>
      <c r="F2830" s="87">
        <v>0.25401600000000002</v>
      </c>
      <c r="G2830" s="87"/>
      <c r="H2830" s="47"/>
      <c r="I2830" s="120">
        <v>51</v>
      </c>
      <c r="J2830" s="120">
        <v>0</v>
      </c>
    </row>
    <row r="2831" spans="1:10" ht="15" customHeight="1">
      <c r="A2831" s="46" t="s">
        <v>7584</v>
      </c>
      <c r="B2831" s="46" t="s">
        <v>7585</v>
      </c>
      <c r="C2831" s="47">
        <v>1.3478000000000001</v>
      </c>
      <c r="D2831" s="87" t="s">
        <v>15620</v>
      </c>
      <c r="E2831" s="87" t="s">
        <v>15620</v>
      </c>
      <c r="F2831" s="87">
        <v>0.13608000000000001</v>
      </c>
      <c r="G2831" s="87"/>
      <c r="H2831" s="47"/>
      <c r="I2831" s="120">
        <v>57</v>
      </c>
      <c r="J2831" s="120">
        <v>0</v>
      </c>
    </row>
    <row r="2832" spans="1:10" ht="15" customHeight="1">
      <c r="A2832" s="46" t="s">
        <v>7581</v>
      </c>
      <c r="B2832" s="46" t="s">
        <v>7582</v>
      </c>
      <c r="C2832" s="47">
        <v>1.6266</v>
      </c>
      <c r="D2832" s="87" t="s">
        <v>6682</v>
      </c>
      <c r="E2832" s="87" t="s">
        <v>6682</v>
      </c>
      <c r="F2832" s="87">
        <v>8.9724000000000004</v>
      </c>
      <c r="G2832" s="87"/>
      <c r="H2832" s="47"/>
      <c r="I2832" s="120">
        <v>30</v>
      </c>
      <c r="J2832" s="120">
        <v>0</v>
      </c>
    </row>
    <row r="2833" spans="1:10" ht="15" customHeight="1">
      <c r="A2833" s="46" t="s">
        <v>7578</v>
      </c>
      <c r="B2833" s="46" t="s">
        <v>7579</v>
      </c>
      <c r="C2833" s="47">
        <v>2.0912000000000002</v>
      </c>
      <c r="D2833" s="87" t="s">
        <v>6684</v>
      </c>
      <c r="E2833" s="87" t="s">
        <v>6684</v>
      </c>
      <c r="F2833" s="87">
        <v>2.9989999999999997</v>
      </c>
      <c r="G2833" s="87"/>
      <c r="H2833" s="47"/>
      <c r="I2833" s="120">
        <v>56</v>
      </c>
      <c r="J2833" s="120">
        <v>0</v>
      </c>
    </row>
    <row r="2834" spans="1:10" ht="15" customHeight="1">
      <c r="A2834" s="46" t="s">
        <v>7575</v>
      </c>
      <c r="B2834" s="46" t="s">
        <v>7576</v>
      </c>
      <c r="C2834" s="47">
        <v>2.4398</v>
      </c>
      <c r="D2834" s="87" t="s">
        <v>6686</v>
      </c>
      <c r="E2834" s="87" t="s">
        <v>6686</v>
      </c>
      <c r="F2834" s="87">
        <v>13.260199999999998</v>
      </c>
      <c r="G2834" s="87"/>
      <c r="H2834" s="47"/>
      <c r="I2834" s="120">
        <v>39</v>
      </c>
      <c r="J2834" s="120">
        <v>0</v>
      </c>
    </row>
    <row r="2835" spans="1:10" ht="15" customHeight="1">
      <c r="A2835" s="46" t="s">
        <v>7573</v>
      </c>
      <c r="B2835" s="46" t="s">
        <v>7574</v>
      </c>
      <c r="C2835" s="47">
        <v>2.8348</v>
      </c>
      <c r="D2835" s="87" t="s">
        <v>6688</v>
      </c>
      <c r="E2835" s="87" t="s">
        <v>6688</v>
      </c>
      <c r="F2835" s="87">
        <v>11.921800000000001</v>
      </c>
      <c r="G2835" s="87"/>
      <c r="H2835" s="47"/>
      <c r="I2835" s="120">
        <v>30</v>
      </c>
      <c r="J2835" s="120">
        <v>0</v>
      </c>
    </row>
    <row r="2836" spans="1:10" ht="15" customHeight="1">
      <c r="A2836" s="46" t="s">
        <v>32260</v>
      </c>
      <c r="B2836" s="46" t="s">
        <v>32062</v>
      </c>
      <c r="D2836" s="87" t="s">
        <v>6690</v>
      </c>
      <c r="E2836" s="87" t="s">
        <v>6690</v>
      </c>
      <c r="F2836" s="87">
        <v>19.803599999999996</v>
      </c>
      <c r="G2836" s="87"/>
      <c r="H2836" s="47"/>
      <c r="I2836" s="120">
        <v>0</v>
      </c>
      <c r="J2836" s="120">
        <v>0</v>
      </c>
    </row>
    <row r="2837" spans="1:10" ht="15" customHeight="1">
      <c r="A2837" s="46" t="s">
        <v>32261</v>
      </c>
      <c r="B2837" s="46" t="s">
        <v>32262</v>
      </c>
      <c r="D2837" s="87" t="s">
        <v>6692</v>
      </c>
      <c r="E2837" s="87" t="s">
        <v>6692</v>
      </c>
      <c r="F2837" s="87">
        <v>5.3536000000000001</v>
      </c>
      <c r="G2837" s="87"/>
      <c r="H2837" s="47"/>
      <c r="I2837" s="120">
        <v>0</v>
      </c>
      <c r="J2837" s="120">
        <v>0</v>
      </c>
    </row>
    <row r="2838" spans="1:10" ht="15" customHeight="1">
      <c r="A2838" s="46" t="s">
        <v>7102</v>
      </c>
      <c r="B2838" s="46" t="s">
        <v>7103</v>
      </c>
      <c r="C2838" s="47">
        <v>6.1482000000000001</v>
      </c>
      <c r="D2838" s="87" t="s">
        <v>6696</v>
      </c>
      <c r="E2838" s="87" t="s">
        <v>6696</v>
      </c>
      <c r="F2838" s="87">
        <v>13.81212</v>
      </c>
      <c r="G2838" s="87"/>
      <c r="H2838" s="47"/>
      <c r="I2838" s="120">
        <v>1</v>
      </c>
      <c r="J2838" s="120">
        <v>0</v>
      </c>
    </row>
    <row r="2839" spans="1:10" ht="15" customHeight="1">
      <c r="A2839" s="46" t="s">
        <v>7099</v>
      </c>
      <c r="B2839" s="46" t="s">
        <v>7100</v>
      </c>
      <c r="C2839" s="47">
        <v>6.5247999999999999</v>
      </c>
      <c r="D2839" s="87" t="s">
        <v>6699</v>
      </c>
      <c r="E2839" s="87" t="s">
        <v>6696</v>
      </c>
      <c r="F2839" s="87">
        <v>12.277440000000002</v>
      </c>
      <c r="G2839" s="87"/>
      <c r="H2839" s="47"/>
      <c r="I2839" s="120">
        <v>0</v>
      </c>
      <c r="J2839" s="120">
        <v>0</v>
      </c>
    </row>
    <row r="2840" spans="1:10" ht="15" customHeight="1">
      <c r="A2840" s="46" t="s">
        <v>7096</v>
      </c>
      <c r="B2840" s="46" t="s">
        <v>7097</v>
      </c>
      <c r="C2840" s="47">
        <v>13.442600000000001</v>
      </c>
      <c r="D2840" s="87" t="s">
        <v>6702</v>
      </c>
      <c r="E2840" s="87" t="s">
        <v>6696</v>
      </c>
      <c r="F2840" s="87">
        <v>11.356632000000001</v>
      </c>
      <c r="G2840" s="87"/>
      <c r="H2840" s="47"/>
      <c r="I2840" s="120">
        <v>6</v>
      </c>
      <c r="J2840" s="120">
        <v>0</v>
      </c>
    </row>
    <row r="2841" spans="1:10" ht="15" customHeight="1">
      <c r="A2841" s="46" t="s">
        <v>7093</v>
      </c>
      <c r="B2841" s="46" t="s">
        <v>7094</v>
      </c>
      <c r="C2841" s="47">
        <v>32.163800000000002</v>
      </c>
      <c r="D2841" s="87" t="s">
        <v>6705</v>
      </c>
      <c r="E2841" s="87" t="s">
        <v>6696</v>
      </c>
      <c r="F2841" s="87">
        <v>13.044780000000003</v>
      </c>
      <c r="G2841" s="87"/>
      <c r="H2841" s="47"/>
      <c r="I2841" s="120">
        <v>0</v>
      </c>
      <c r="J2841" s="120">
        <v>0</v>
      </c>
    </row>
    <row r="2842" spans="1:10" ht="15" customHeight="1">
      <c r="A2842" s="46" t="s">
        <v>5925</v>
      </c>
      <c r="B2842" s="46" t="s">
        <v>5926</v>
      </c>
      <c r="C2842" s="47">
        <v>3.6387999999999998</v>
      </c>
      <c r="D2842" s="87" t="s">
        <v>6708</v>
      </c>
      <c r="E2842" s="87" t="s">
        <v>6708</v>
      </c>
      <c r="F2842" s="87">
        <v>7.4213999999999984</v>
      </c>
      <c r="G2842" s="87"/>
      <c r="H2842" s="47"/>
      <c r="I2842" s="120">
        <v>2</v>
      </c>
      <c r="J2842" s="120">
        <v>0</v>
      </c>
    </row>
    <row r="2843" spans="1:10" ht="15" customHeight="1">
      <c r="A2843" s="46" t="s">
        <v>35309</v>
      </c>
      <c r="B2843" s="46" t="s">
        <v>35310</v>
      </c>
      <c r="C2843" s="47">
        <v>17.711400000000001</v>
      </c>
      <c r="D2843" s="87" t="s">
        <v>6726</v>
      </c>
      <c r="E2843" s="87" t="s">
        <v>6726</v>
      </c>
      <c r="F2843" s="87">
        <v>6.7115789999999986</v>
      </c>
      <c r="G2843" s="87"/>
      <c r="H2843" s="47"/>
      <c r="I2843" s="120">
        <v>35</v>
      </c>
      <c r="J2843" s="120">
        <v>0</v>
      </c>
    </row>
    <row r="2844" spans="1:10" ht="15" customHeight="1">
      <c r="A2844" s="46" t="s">
        <v>7199</v>
      </c>
      <c r="B2844" s="46" t="s">
        <v>7200</v>
      </c>
      <c r="C2844" s="47">
        <v>10.247199999999999</v>
      </c>
      <c r="D2844" s="87" t="s">
        <v>6733</v>
      </c>
      <c r="E2844" s="87" t="s">
        <v>6726</v>
      </c>
      <c r="F2844" s="87">
        <v>6.3583379999999989</v>
      </c>
      <c r="G2844" s="87"/>
      <c r="H2844" s="47"/>
      <c r="I2844" s="120">
        <v>0</v>
      </c>
      <c r="J2844" s="120">
        <v>0</v>
      </c>
    </row>
    <row r="2845" spans="1:10" ht="15" customHeight="1">
      <c r="A2845" s="46" t="s">
        <v>7197</v>
      </c>
      <c r="B2845" s="46" t="s">
        <v>7198</v>
      </c>
      <c r="C2845" s="47">
        <v>10.874599999999999</v>
      </c>
      <c r="D2845" s="87" t="s">
        <v>6735</v>
      </c>
      <c r="E2845" s="87" t="s">
        <v>6726</v>
      </c>
      <c r="F2845" s="87">
        <v>6.0404210999999997</v>
      </c>
      <c r="G2845" s="87"/>
      <c r="H2845" s="47"/>
      <c r="I2845" s="120">
        <v>0</v>
      </c>
      <c r="J2845" s="120">
        <v>0</v>
      </c>
    </row>
    <row r="2846" spans="1:10" ht="15" customHeight="1">
      <c r="A2846" s="46" t="s">
        <v>7195</v>
      </c>
      <c r="B2846" s="46" t="s">
        <v>7196</v>
      </c>
      <c r="C2846" s="47">
        <v>10.832800000000001</v>
      </c>
      <c r="D2846" s="87" t="s">
        <v>6737</v>
      </c>
      <c r="E2846" s="87" t="s">
        <v>6726</v>
      </c>
      <c r="F2846" s="87">
        <v>5.7225041999999995</v>
      </c>
      <c r="G2846" s="87"/>
      <c r="H2846" s="47"/>
      <c r="I2846" s="120">
        <v>0</v>
      </c>
      <c r="J2846" s="120">
        <v>0</v>
      </c>
    </row>
    <row r="2847" spans="1:10" ht="15" customHeight="1">
      <c r="A2847" s="46" t="s">
        <v>7192</v>
      </c>
      <c r="B2847" s="46" t="s">
        <v>7193</v>
      </c>
      <c r="C2847" s="47">
        <v>14.187200000000001</v>
      </c>
      <c r="D2847" s="87" t="s">
        <v>6739</v>
      </c>
      <c r="E2847" s="87" t="s">
        <v>6708</v>
      </c>
      <c r="F2847" s="87">
        <v>7.0307999999999993</v>
      </c>
      <c r="G2847" s="87"/>
      <c r="H2847" s="47"/>
      <c r="I2847" s="120">
        <v>2</v>
      </c>
      <c r="J2847" s="120">
        <v>0</v>
      </c>
    </row>
    <row r="2848" spans="1:10" ht="15" customHeight="1">
      <c r="A2848" s="46" t="s">
        <v>7190</v>
      </c>
      <c r="B2848" s="46" t="s">
        <v>7191</v>
      </c>
      <c r="C2848" s="47">
        <v>9.2015999999999991</v>
      </c>
      <c r="D2848" s="87" t="s">
        <v>6742</v>
      </c>
      <c r="E2848" s="87" t="s">
        <v>6708</v>
      </c>
      <c r="F2848" s="87">
        <v>6.6792599999999993</v>
      </c>
      <c r="G2848" s="87"/>
      <c r="H2848" s="47"/>
      <c r="I2848" s="120">
        <v>0</v>
      </c>
      <c r="J2848" s="120">
        <v>0</v>
      </c>
    </row>
    <row r="2849" spans="1:10" ht="15" customHeight="1">
      <c r="A2849" s="46" t="s">
        <v>7189</v>
      </c>
      <c r="B2849" s="46" t="s">
        <v>35178</v>
      </c>
      <c r="C2849" s="47">
        <v>20.5642</v>
      </c>
      <c r="D2849" s="87" t="s">
        <v>6745</v>
      </c>
      <c r="E2849" s="87" t="s">
        <v>6708</v>
      </c>
      <c r="F2849" s="87">
        <v>6.3277199999999993</v>
      </c>
      <c r="G2849" s="87"/>
      <c r="H2849" s="47"/>
      <c r="I2849" s="120">
        <v>14</v>
      </c>
      <c r="J2849" s="120">
        <v>0</v>
      </c>
    </row>
    <row r="2850" spans="1:10" ht="15" customHeight="1">
      <c r="A2850" s="46" t="s">
        <v>7188</v>
      </c>
      <c r="B2850" s="46" t="s">
        <v>35177</v>
      </c>
      <c r="C2850" s="47">
        <v>20.5642</v>
      </c>
      <c r="D2850" s="87" t="s">
        <v>6694</v>
      </c>
      <c r="E2850" s="87" t="s">
        <v>6694</v>
      </c>
      <c r="F2850" s="87">
        <v>11.073509999999999</v>
      </c>
      <c r="G2850" s="87"/>
      <c r="H2850" s="47"/>
      <c r="I2850" s="120">
        <v>11</v>
      </c>
      <c r="J2850" s="120">
        <v>0</v>
      </c>
    </row>
    <row r="2851" spans="1:10" ht="15" customHeight="1">
      <c r="A2851" s="46" t="s">
        <v>7187</v>
      </c>
      <c r="B2851" s="46" t="s">
        <v>35176</v>
      </c>
      <c r="C2851" s="47">
        <v>15.310600000000001</v>
      </c>
      <c r="D2851" s="87" t="s">
        <v>6748</v>
      </c>
      <c r="E2851" s="87" t="s">
        <v>6694</v>
      </c>
      <c r="F2851" s="87">
        <v>9.8431200000000008</v>
      </c>
      <c r="G2851" s="87"/>
      <c r="H2851" s="47"/>
      <c r="I2851" s="120">
        <v>6</v>
      </c>
      <c r="J2851" s="120">
        <v>0</v>
      </c>
    </row>
    <row r="2852" spans="1:10" ht="15" customHeight="1">
      <c r="A2852" s="46" t="s">
        <v>7185</v>
      </c>
      <c r="B2852" s="46" t="s">
        <v>35179</v>
      </c>
      <c r="C2852" s="47">
        <v>33.901000000000003</v>
      </c>
      <c r="D2852" s="87" t="s">
        <v>6751</v>
      </c>
      <c r="E2852" s="87" t="s">
        <v>6694</v>
      </c>
      <c r="F2852" s="87">
        <v>9.1048860000000005</v>
      </c>
      <c r="G2852" s="87"/>
      <c r="H2852" s="47"/>
      <c r="I2852" s="120">
        <v>22</v>
      </c>
      <c r="J2852" s="120">
        <v>0</v>
      </c>
    </row>
    <row r="2853" spans="1:10" ht="15" customHeight="1">
      <c r="A2853" s="46" t="s">
        <v>35174</v>
      </c>
      <c r="B2853" s="46" t="s">
        <v>35175</v>
      </c>
      <c r="C2853" s="47">
        <v>33.901000000000003</v>
      </c>
      <c r="D2853" s="87" t="s">
        <v>6754</v>
      </c>
      <c r="E2853" s="87" t="s">
        <v>6694</v>
      </c>
      <c r="F2853" s="87">
        <v>10.458315000000001</v>
      </c>
      <c r="G2853" s="87"/>
      <c r="H2853" s="47"/>
      <c r="I2853" s="120">
        <v>6</v>
      </c>
      <c r="J2853" s="120">
        <v>0</v>
      </c>
    </row>
    <row r="2854" spans="1:10" ht="15" customHeight="1">
      <c r="A2854" s="46" t="s">
        <v>7183</v>
      </c>
      <c r="B2854" s="46" t="s">
        <v>34996</v>
      </c>
      <c r="C2854" s="47">
        <v>64.035600000000002</v>
      </c>
      <c r="D2854" s="87" t="s">
        <v>6757</v>
      </c>
      <c r="E2854" s="87" t="s">
        <v>6757</v>
      </c>
      <c r="F2854" s="87">
        <v>8.6075999999999997</v>
      </c>
      <c r="G2854" s="87"/>
      <c r="H2854" s="47"/>
      <c r="I2854" s="120">
        <v>3</v>
      </c>
      <c r="J2854" s="120">
        <v>0</v>
      </c>
    </row>
    <row r="2855" spans="1:10" ht="15" customHeight="1">
      <c r="A2855" s="46" t="s">
        <v>7180</v>
      </c>
      <c r="B2855" s="46" t="s">
        <v>7181</v>
      </c>
      <c r="C2855" s="47">
        <v>7.0675999999999997</v>
      </c>
      <c r="D2855" s="87" t="s">
        <v>16937</v>
      </c>
      <c r="E2855" s="87" t="s">
        <v>16937</v>
      </c>
      <c r="F2855" s="87">
        <v>2.258928</v>
      </c>
      <c r="G2855" s="87"/>
      <c r="H2855" s="47"/>
      <c r="I2855" s="120">
        <v>14</v>
      </c>
      <c r="J2855" s="120">
        <v>0</v>
      </c>
    </row>
    <row r="2856" spans="1:10" ht="15" customHeight="1">
      <c r="A2856" s="46" t="s">
        <v>7177</v>
      </c>
      <c r="B2856" s="46" t="s">
        <v>7178</v>
      </c>
      <c r="C2856" s="47">
        <v>6.3158000000000003</v>
      </c>
      <c r="D2856" s="87" t="s">
        <v>23488</v>
      </c>
      <c r="E2856" s="87" t="s">
        <v>23488</v>
      </c>
      <c r="F2856" s="87">
        <v>0.44979999999999998</v>
      </c>
      <c r="G2856" s="87"/>
      <c r="H2856" s="47"/>
      <c r="I2856" s="120">
        <v>10</v>
      </c>
      <c r="J2856" s="120">
        <v>0</v>
      </c>
    </row>
    <row r="2857" spans="1:10" ht="15" customHeight="1">
      <c r="A2857" s="46" t="s">
        <v>7175</v>
      </c>
      <c r="B2857" s="46" t="s">
        <v>7176</v>
      </c>
      <c r="C2857" s="47">
        <v>7.0675999999999997</v>
      </c>
      <c r="D2857" s="87" t="s">
        <v>23431</v>
      </c>
      <c r="E2857" s="87" t="s">
        <v>23431</v>
      </c>
      <c r="F2857" s="87">
        <v>0.98159999999999981</v>
      </c>
      <c r="G2857" s="87"/>
      <c r="H2857" s="47"/>
      <c r="I2857" s="120">
        <v>13</v>
      </c>
      <c r="J2857" s="120">
        <v>0</v>
      </c>
    </row>
    <row r="2858" spans="1:10" ht="15" customHeight="1">
      <c r="A2858" s="46" t="s">
        <v>7172</v>
      </c>
      <c r="B2858" s="46" t="s">
        <v>7173</v>
      </c>
      <c r="C2858" s="47">
        <v>8.6166</v>
      </c>
      <c r="D2858" s="87" t="s">
        <v>14613</v>
      </c>
      <c r="E2858" s="87" t="s">
        <v>14613</v>
      </c>
      <c r="F2858" s="87">
        <v>1.7204000000000002</v>
      </c>
      <c r="G2858" s="87"/>
      <c r="H2858" s="47"/>
      <c r="I2858" s="120">
        <v>13</v>
      </c>
      <c r="J2858" s="120">
        <v>0</v>
      </c>
    </row>
    <row r="2859" spans="1:10" ht="15" customHeight="1">
      <c r="A2859" s="46" t="s">
        <v>7169</v>
      </c>
      <c r="B2859" s="46" t="s">
        <v>7170</v>
      </c>
      <c r="C2859" s="47">
        <v>7.6867999999999999</v>
      </c>
      <c r="D2859" s="87" t="s">
        <v>6766</v>
      </c>
      <c r="E2859" s="87" t="s">
        <v>6766</v>
      </c>
      <c r="F2859" s="87">
        <v>19.229399999999998</v>
      </c>
      <c r="G2859" s="87"/>
      <c r="H2859" s="47"/>
      <c r="I2859" s="120">
        <v>13</v>
      </c>
      <c r="J2859" s="120">
        <v>0</v>
      </c>
    </row>
    <row r="2860" spans="1:10" ht="15" customHeight="1">
      <c r="A2860" s="46" t="s">
        <v>7166</v>
      </c>
      <c r="B2860" s="46" t="s">
        <v>7167</v>
      </c>
      <c r="C2860" s="47">
        <v>8.6166</v>
      </c>
      <c r="D2860" s="87" t="s">
        <v>23476</v>
      </c>
      <c r="E2860" s="87" t="s">
        <v>23476</v>
      </c>
      <c r="F2860" s="87">
        <v>3.0237999999999996</v>
      </c>
      <c r="G2860" s="87"/>
      <c r="H2860" s="47"/>
      <c r="I2860" s="120">
        <v>13</v>
      </c>
      <c r="J2860" s="120">
        <v>0</v>
      </c>
    </row>
    <row r="2861" spans="1:10" ht="15" customHeight="1">
      <c r="A2861" s="46" t="s">
        <v>7163</v>
      </c>
      <c r="B2861" s="46" t="s">
        <v>7164</v>
      </c>
      <c r="C2861" s="47">
        <v>9.8406000000000002</v>
      </c>
      <c r="D2861" s="87" t="s">
        <v>14611</v>
      </c>
      <c r="E2861" s="87" t="s">
        <v>14611</v>
      </c>
      <c r="F2861" s="87">
        <v>1.67</v>
      </c>
      <c r="G2861" s="87"/>
      <c r="H2861" s="47"/>
      <c r="I2861" s="120">
        <v>10</v>
      </c>
      <c r="J2861" s="120">
        <v>0</v>
      </c>
    </row>
    <row r="2862" spans="1:10" ht="15" customHeight="1">
      <c r="A2862" s="46" t="s">
        <v>7160</v>
      </c>
      <c r="B2862" s="46" t="s">
        <v>7161</v>
      </c>
      <c r="C2862" s="47">
        <v>9.8406000000000002</v>
      </c>
      <c r="D2862" s="87" t="s">
        <v>23470</v>
      </c>
      <c r="E2862" s="87" t="s">
        <v>23470</v>
      </c>
      <c r="F2862" s="87">
        <v>2.0522</v>
      </c>
      <c r="G2862" s="87"/>
      <c r="H2862" s="47"/>
      <c r="I2862" s="120">
        <v>7</v>
      </c>
      <c r="J2862" s="120">
        <v>0</v>
      </c>
    </row>
    <row r="2863" spans="1:10" ht="15" customHeight="1">
      <c r="A2863" s="46" t="s">
        <v>7157</v>
      </c>
      <c r="B2863" s="46" t="s">
        <v>7158</v>
      </c>
      <c r="C2863" s="47">
        <v>9.8406000000000002</v>
      </c>
      <c r="D2863" s="87" t="s">
        <v>23470</v>
      </c>
      <c r="E2863" s="87" t="s">
        <v>23470</v>
      </c>
      <c r="F2863" s="87">
        <v>2.0522</v>
      </c>
      <c r="G2863" s="87"/>
      <c r="H2863" s="47"/>
      <c r="I2863" s="120">
        <v>11</v>
      </c>
      <c r="J2863" s="120">
        <v>0</v>
      </c>
    </row>
    <row r="2864" spans="1:10" ht="15" customHeight="1">
      <c r="A2864" s="46" t="s">
        <v>7154</v>
      </c>
      <c r="B2864" s="46" t="s">
        <v>7155</v>
      </c>
      <c r="C2864" s="47">
        <v>9.0853999999999999</v>
      </c>
      <c r="D2864" s="87" t="s">
        <v>23468</v>
      </c>
      <c r="E2864" s="87" t="s">
        <v>23468</v>
      </c>
      <c r="F2864" s="87">
        <v>1.7400000000000002</v>
      </c>
      <c r="G2864" s="87"/>
      <c r="H2864" s="47"/>
      <c r="I2864" s="120">
        <v>2</v>
      </c>
      <c r="J2864" s="120">
        <v>0</v>
      </c>
    </row>
    <row r="2865" spans="1:10" ht="15" customHeight="1">
      <c r="A2865" s="46" t="s">
        <v>7151</v>
      </c>
      <c r="B2865" s="46" t="s">
        <v>7152</v>
      </c>
      <c r="C2865" s="47">
        <v>8.1096000000000004</v>
      </c>
      <c r="D2865" s="87" t="s">
        <v>23458</v>
      </c>
      <c r="E2865" s="87" t="s">
        <v>23458</v>
      </c>
      <c r="F2865" s="87">
        <v>1.2888000000000002</v>
      </c>
      <c r="G2865" s="87"/>
      <c r="H2865" s="47"/>
      <c r="I2865" s="120">
        <v>21</v>
      </c>
      <c r="J2865" s="120">
        <v>0</v>
      </c>
    </row>
    <row r="2866" spans="1:10" ht="15" customHeight="1">
      <c r="A2866" s="46" t="s">
        <v>7148</v>
      </c>
      <c r="B2866" s="46" t="s">
        <v>7149</v>
      </c>
      <c r="C2866" s="47">
        <v>8.1096000000000004</v>
      </c>
      <c r="D2866" s="87" t="s">
        <v>23429</v>
      </c>
      <c r="E2866" s="87" t="s">
        <v>23429</v>
      </c>
      <c r="F2866" s="87">
        <v>1.5167999999999999</v>
      </c>
      <c r="G2866" s="87"/>
      <c r="H2866" s="47"/>
      <c r="I2866" s="120">
        <v>19</v>
      </c>
      <c r="J2866" s="120">
        <v>0</v>
      </c>
    </row>
    <row r="2867" spans="1:10" ht="15" customHeight="1">
      <c r="A2867" s="46" t="s">
        <v>7145</v>
      </c>
      <c r="B2867" s="46" t="s">
        <v>7146</v>
      </c>
      <c r="C2867" s="47">
        <v>8.1096000000000004</v>
      </c>
      <c r="D2867" s="87" t="s">
        <v>6769</v>
      </c>
      <c r="E2867" s="87" t="s">
        <v>6769</v>
      </c>
      <c r="F2867" s="87">
        <v>9.8678000000000008</v>
      </c>
      <c r="G2867" s="87"/>
      <c r="H2867" s="47"/>
      <c r="I2867" s="120">
        <v>20</v>
      </c>
      <c r="J2867" s="120">
        <v>0</v>
      </c>
    </row>
    <row r="2868" spans="1:10" ht="15" customHeight="1">
      <c r="A2868" s="46" t="s">
        <v>7142</v>
      </c>
      <c r="B2868" s="46" t="s">
        <v>7143</v>
      </c>
      <c r="C2868" s="47">
        <v>9.5966000000000005</v>
      </c>
      <c r="D2868" s="87" t="s">
        <v>6772</v>
      </c>
      <c r="E2868" s="87" t="s">
        <v>6772</v>
      </c>
      <c r="F2868" s="87">
        <v>18.217400000000001</v>
      </c>
      <c r="G2868" s="87"/>
      <c r="H2868" s="47"/>
      <c r="I2868" s="120">
        <v>21</v>
      </c>
      <c r="J2868" s="120">
        <v>0</v>
      </c>
    </row>
    <row r="2869" spans="1:10" ht="15" customHeight="1">
      <c r="A2869" s="46" t="s">
        <v>7139</v>
      </c>
      <c r="B2869" s="46" t="s">
        <v>7140</v>
      </c>
      <c r="C2869" s="47">
        <v>9.5983999999999998</v>
      </c>
      <c r="D2869" s="87" t="s">
        <v>6775</v>
      </c>
      <c r="E2869" s="87" t="s">
        <v>6775</v>
      </c>
      <c r="F2869" s="87">
        <v>10.297173600000001</v>
      </c>
      <c r="G2869" s="87"/>
      <c r="H2869" s="47"/>
      <c r="I2869" s="120">
        <v>13</v>
      </c>
      <c r="J2869" s="120">
        <v>0</v>
      </c>
    </row>
    <row r="2870" spans="1:10" ht="15" customHeight="1">
      <c r="A2870" s="46" t="s">
        <v>7136</v>
      </c>
      <c r="B2870" s="46" t="s">
        <v>7137</v>
      </c>
      <c r="C2870" s="47">
        <v>9.5983999999999998</v>
      </c>
      <c r="D2870" s="87" t="s">
        <v>6784</v>
      </c>
      <c r="E2870" s="87" t="s">
        <v>6784</v>
      </c>
      <c r="F2870" s="87">
        <v>10.00188</v>
      </c>
      <c r="G2870" s="87"/>
      <c r="H2870" s="47"/>
      <c r="I2870" s="120">
        <v>14</v>
      </c>
      <c r="J2870" s="120">
        <v>0</v>
      </c>
    </row>
    <row r="2871" spans="1:10" ht="15" customHeight="1">
      <c r="A2871" s="46" t="s">
        <v>7133</v>
      </c>
      <c r="B2871" s="46" t="s">
        <v>7134</v>
      </c>
      <c r="C2871" s="47">
        <v>9.5983999999999998</v>
      </c>
      <c r="D2871" s="87" t="s">
        <v>6793</v>
      </c>
      <c r="E2871" s="87" t="s">
        <v>6793</v>
      </c>
      <c r="F2871" s="87">
        <v>8.0966000000000005</v>
      </c>
      <c r="G2871" s="87"/>
      <c r="H2871" s="47"/>
      <c r="I2871" s="120">
        <v>16</v>
      </c>
      <c r="J2871" s="120">
        <v>0</v>
      </c>
    </row>
    <row r="2872" spans="1:10" ht="15" customHeight="1">
      <c r="A2872" s="46" t="s">
        <v>7130</v>
      </c>
      <c r="B2872" s="46" t="s">
        <v>7131</v>
      </c>
      <c r="C2872" s="47">
        <v>9.5983999999999998</v>
      </c>
      <c r="D2872" s="87" t="s">
        <v>6796</v>
      </c>
      <c r="E2872" s="87" t="s">
        <v>6796</v>
      </c>
      <c r="F2872" s="87">
        <v>25.808</v>
      </c>
      <c r="G2872" s="87"/>
      <c r="H2872" s="47"/>
      <c r="I2872" s="120">
        <v>13</v>
      </c>
      <c r="J2872" s="120">
        <v>0</v>
      </c>
    </row>
    <row r="2873" spans="1:10" ht="15" customHeight="1">
      <c r="A2873" s="46" t="s">
        <v>7127</v>
      </c>
      <c r="B2873" s="46" t="s">
        <v>7128</v>
      </c>
      <c r="C2873" s="47">
        <v>9.5983999999999998</v>
      </c>
      <c r="D2873" s="87" t="s">
        <v>6799</v>
      </c>
      <c r="E2873" s="87" t="s">
        <v>6799</v>
      </c>
      <c r="F2873" s="87">
        <v>43.772199999999998</v>
      </c>
      <c r="G2873" s="87"/>
      <c r="H2873" s="47"/>
      <c r="I2873" s="120">
        <v>14</v>
      </c>
      <c r="J2873" s="120">
        <v>0</v>
      </c>
    </row>
    <row r="2874" spans="1:10" ht="15" customHeight="1">
      <c r="A2874" s="46" t="s">
        <v>7124</v>
      </c>
      <c r="B2874" s="46" t="s">
        <v>7125</v>
      </c>
      <c r="C2874" s="47">
        <v>15.110200000000001</v>
      </c>
      <c r="D2874" s="87" t="s">
        <v>6802</v>
      </c>
      <c r="E2874" s="87" t="s">
        <v>6802</v>
      </c>
      <c r="F2874" s="87">
        <v>50.603800000000007</v>
      </c>
      <c r="G2874" s="87"/>
      <c r="H2874" s="47"/>
      <c r="I2874" s="120">
        <v>12</v>
      </c>
      <c r="J2874" s="120">
        <v>0</v>
      </c>
    </row>
    <row r="2875" spans="1:10" ht="15" customHeight="1">
      <c r="A2875" s="46" t="s">
        <v>7121</v>
      </c>
      <c r="B2875" s="46" t="s">
        <v>7122</v>
      </c>
      <c r="C2875" s="47">
        <v>15.1112</v>
      </c>
      <c r="D2875" s="87" t="s">
        <v>6805</v>
      </c>
      <c r="E2875" s="87" t="s">
        <v>6805</v>
      </c>
      <c r="F2875" s="87">
        <v>5.4398</v>
      </c>
      <c r="G2875" s="87"/>
      <c r="H2875" s="47"/>
      <c r="I2875" s="120">
        <v>22</v>
      </c>
      <c r="J2875" s="120">
        <v>0</v>
      </c>
    </row>
    <row r="2876" spans="1:10" ht="15" customHeight="1">
      <c r="A2876" s="46" t="s">
        <v>7118</v>
      </c>
      <c r="B2876" s="46" t="s">
        <v>7119</v>
      </c>
      <c r="C2876" s="47">
        <v>15.1112</v>
      </c>
      <c r="D2876" s="87" t="s">
        <v>6808</v>
      </c>
      <c r="E2876" s="87" t="s">
        <v>6808</v>
      </c>
      <c r="F2876" s="87">
        <v>3.8761999999999999</v>
      </c>
      <c r="G2876" s="87"/>
      <c r="H2876" s="47"/>
      <c r="I2876" s="120">
        <v>7</v>
      </c>
      <c r="J2876" s="120">
        <v>0</v>
      </c>
    </row>
    <row r="2877" spans="1:10" ht="15" customHeight="1">
      <c r="A2877" s="46" t="s">
        <v>7115</v>
      </c>
      <c r="B2877" s="46" t="s">
        <v>7116</v>
      </c>
      <c r="C2877" s="47">
        <v>15.1112</v>
      </c>
      <c r="D2877" s="87" t="s">
        <v>6811</v>
      </c>
      <c r="E2877" s="87" t="s">
        <v>6811</v>
      </c>
      <c r="F2877" s="87">
        <v>10.525220999999998</v>
      </c>
      <c r="G2877" s="87"/>
      <c r="H2877" s="47"/>
      <c r="I2877" s="120">
        <v>20</v>
      </c>
      <c r="J2877" s="120">
        <v>0</v>
      </c>
    </row>
    <row r="2878" spans="1:10" ht="15" customHeight="1">
      <c r="A2878" s="46" t="s">
        <v>7112</v>
      </c>
      <c r="B2878" s="46" t="s">
        <v>7113</v>
      </c>
      <c r="C2878" s="47">
        <v>15.1112</v>
      </c>
      <c r="D2878" s="87" t="s">
        <v>26649</v>
      </c>
      <c r="E2878" s="87" t="s">
        <v>26649</v>
      </c>
      <c r="F2878" s="87">
        <v>9.525599999999999</v>
      </c>
      <c r="G2878" s="87"/>
      <c r="H2878" s="47"/>
      <c r="I2878" s="120">
        <v>10</v>
      </c>
      <c r="J2878" s="120">
        <v>0</v>
      </c>
    </row>
    <row r="2879" spans="1:10" ht="15" customHeight="1">
      <c r="A2879" s="46" t="s">
        <v>7110</v>
      </c>
      <c r="B2879" s="46" t="s">
        <v>7111</v>
      </c>
      <c r="C2879" s="47">
        <v>5.8555999999999999</v>
      </c>
      <c r="D2879" s="87" t="s">
        <v>6814</v>
      </c>
      <c r="E2879" s="87" t="s">
        <v>6814</v>
      </c>
      <c r="F2879" s="87">
        <v>17.56028925</v>
      </c>
      <c r="G2879" s="87"/>
      <c r="H2879" s="47"/>
      <c r="I2879" s="120">
        <v>2</v>
      </c>
      <c r="J2879" s="120">
        <v>0</v>
      </c>
    </row>
    <row r="2880" spans="1:10" ht="15" customHeight="1">
      <c r="A2880" s="46" t="s">
        <v>7107</v>
      </c>
      <c r="B2880" s="46" t="s">
        <v>7108</v>
      </c>
      <c r="C2880" s="47">
        <v>5.8555999999999999</v>
      </c>
      <c r="D2880" s="87" t="s">
        <v>6817</v>
      </c>
      <c r="E2880" s="87" t="s">
        <v>6817</v>
      </c>
      <c r="F2880" s="87">
        <v>7.5906000000000002</v>
      </c>
      <c r="G2880" s="87"/>
      <c r="H2880" s="47"/>
      <c r="I2880" s="120">
        <v>31</v>
      </c>
      <c r="J2880" s="120">
        <v>0</v>
      </c>
    </row>
    <row r="2881" spans="1:10" ht="15" customHeight="1">
      <c r="A2881" s="46" t="s">
        <v>7105</v>
      </c>
      <c r="B2881" s="46" t="s">
        <v>7106</v>
      </c>
      <c r="C2881" s="47">
        <v>5.8555999999999999</v>
      </c>
      <c r="D2881" s="87" t="s">
        <v>35400</v>
      </c>
      <c r="E2881" s="87" t="s">
        <v>35400</v>
      </c>
      <c r="F2881" s="87">
        <v>247.85520000000002</v>
      </c>
      <c r="G2881" s="87"/>
      <c r="H2881" s="47"/>
      <c r="I2881" s="120">
        <v>32</v>
      </c>
      <c r="J2881" s="120">
        <v>0</v>
      </c>
    </row>
    <row r="2882" spans="1:10" ht="15" customHeight="1">
      <c r="A2882" s="46" t="s">
        <v>7201</v>
      </c>
      <c r="B2882" s="46" t="s">
        <v>7202</v>
      </c>
      <c r="C2882" s="47">
        <v>2.7606000000000002</v>
      </c>
      <c r="D2882" s="87" t="s">
        <v>35401</v>
      </c>
      <c r="E2882" s="87" t="s">
        <v>35401</v>
      </c>
      <c r="F2882" s="87">
        <v>302.38334400000002</v>
      </c>
      <c r="G2882" s="87"/>
      <c r="H2882" s="47"/>
      <c r="I2882" s="120">
        <v>1</v>
      </c>
      <c r="J2882" s="120">
        <v>0</v>
      </c>
    </row>
    <row r="2883" spans="1:10" ht="15" customHeight="1">
      <c r="A2883" s="46" t="s">
        <v>7203</v>
      </c>
      <c r="B2883" s="46" t="s">
        <v>7204</v>
      </c>
      <c r="C2883" s="47">
        <v>126.8476</v>
      </c>
      <c r="D2883" s="87" t="s">
        <v>6820</v>
      </c>
      <c r="E2883" s="87" t="s">
        <v>6820</v>
      </c>
      <c r="F2883" s="87">
        <v>31.191400000000002</v>
      </c>
      <c r="G2883" s="87"/>
      <c r="H2883" s="47"/>
      <c r="I2883" s="120">
        <v>1</v>
      </c>
      <c r="J2883" s="120">
        <v>0</v>
      </c>
    </row>
    <row r="2884" spans="1:10" ht="15" customHeight="1">
      <c r="A2884" s="46" t="s">
        <v>7218</v>
      </c>
      <c r="B2884" s="46" t="s">
        <v>7219</v>
      </c>
      <c r="C2884" s="47">
        <v>10.77</v>
      </c>
      <c r="D2884" s="87" t="s">
        <v>6823</v>
      </c>
      <c r="E2884" s="87" t="s">
        <v>6823</v>
      </c>
      <c r="F2884" s="87">
        <v>32.166399999999996</v>
      </c>
      <c r="G2884" s="87"/>
      <c r="H2884" s="47"/>
      <c r="I2884" s="120">
        <v>66</v>
      </c>
      <c r="J2884" s="120">
        <v>0</v>
      </c>
    </row>
    <row r="2885" spans="1:10" ht="15" customHeight="1">
      <c r="A2885" s="46" t="s">
        <v>7215</v>
      </c>
      <c r="B2885" s="46" t="s">
        <v>7216</v>
      </c>
      <c r="C2885" s="47">
        <v>10.77</v>
      </c>
      <c r="D2885" s="87" t="s">
        <v>6826</v>
      </c>
      <c r="E2885" s="87" t="s">
        <v>6826</v>
      </c>
      <c r="F2885" s="87">
        <v>21.0182</v>
      </c>
      <c r="G2885" s="87"/>
      <c r="H2885" s="47"/>
      <c r="I2885" s="120">
        <v>68</v>
      </c>
      <c r="J2885" s="120">
        <v>0</v>
      </c>
    </row>
    <row r="2886" spans="1:10" ht="15" customHeight="1">
      <c r="A2886" s="46" t="s">
        <v>7212</v>
      </c>
      <c r="B2886" s="46" t="s">
        <v>7213</v>
      </c>
      <c r="C2886" s="47">
        <v>10.979200000000001</v>
      </c>
      <c r="D2886" s="87" t="s">
        <v>6829</v>
      </c>
      <c r="E2886" s="87" t="s">
        <v>6829</v>
      </c>
      <c r="F2886" s="87">
        <v>24.287800000000004</v>
      </c>
      <c r="G2886" s="87"/>
      <c r="H2886" s="47"/>
      <c r="I2886" s="120">
        <v>5</v>
      </c>
      <c r="J2886" s="120">
        <v>0</v>
      </c>
    </row>
    <row r="2887" spans="1:10" ht="15" customHeight="1">
      <c r="A2887" s="46" t="s">
        <v>7209</v>
      </c>
      <c r="B2887" s="46" t="s">
        <v>7210</v>
      </c>
      <c r="C2887" s="47">
        <v>10.77</v>
      </c>
      <c r="D2887" s="87" t="s">
        <v>6832</v>
      </c>
      <c r="E2887" s="87" t="s">
        <v>6832</v>
      </c>
      <c r="F2887" s="87">
        <v>25.830600000000004</v>
      </c>
      <c r="G2887" s="87"/>
      <c r="H2887" s="47"/>
      <c r="I2887" s="120">
        <v>10</v>
      </c>
      <c r="J2887" s="120">
        <v>0</v>
      </c>
    </row>
    <row r="2888" spans="1:10" ht="15" customHeight="1">
      <c r="A2888" s="46" t="s">
        <v>7206</v>
      </c>
      <c r="B2888" s="46" t="s">
        <v>7207</v>
      </c>
      <c r="C2888" s="47">
        <v>10.77</v>
      </c>
      <c r="D2888" s="87" t="s">
        <v>6835</v>
      </c>
      <c r="E2888" s="87" t="s">
        <v>6835</v>
      </c>
      <c r="F2888" s="87">
        <v>27.780200000000008</v>
      </c>
      <c r="G2888" s="87"/>
      <c r="H2888" s="47"/>
      <c r="I2888" s="120">
        <v>42</v>
      </c>
      <c r="J2888" s="120">
        <v>0</v>
      </c>
    </row>
    <row r="2889" spans="1:10" ht="15" customHeight="1">
      <c r="A2889" s="46" t="s">
        <v>7225</v>
      </c>
      <c r="B2889" s="46" t="s">
        <v>7226</v>
      </c>
      <c r="C2889" s="47">
        <v>28.8596</v>
      </c>
      <c r="D2889" s="87" t="s">
        <v>26869</v>
      </c>
      <c r="E2889" s="87" t="s">
        <v>26869</v>
      </c>
      <c r="F2889" s="87">
        <v>0.49316400000000005</v>
      </c>
      <c r="G2889" s="87"/>
      <c r="H2889" s="47"/>
      <c r="I2889" s="120">
        <v>2</v>
      </c>
      <c r="J2889" s="120">
        <v>0</v>
      </c>
    </row>
    <row r="2890" spans="1:10" ht="15" customHeight="1">
      <c r="A2890" s="46" t="s">
        <v>35061</v>
      </c>
      <c r="B2890" s="46" t="s">
        <v>35062</v>
      </c>
      <c r="C2890" s="47">
        <v>40.988999999999997</v>
      </c>
      <c r="D2890" s="87" t="s">
        <v>34087</v>
      </c>
      <c r="E2890" s="87" t="s">
        <v>34087</v>
      </c>
      <c r="F2890" s="87">
        <v>6.3255999999999997</v>
      </c>
      <c r="G2890" s="87"/>
      <c r="H2890" s="47"/>
      <c r="I2890" s="120">
        <v>3</v>
      </c>
      <c r="J2890" s="120">
        <v>0</v>
      </c>
    </row>
    <row r="2891" spans="1:10" ht="15" customHeight="1">
      <c r="A2891" s="46" t="s">
        <v>7224</v>
      </c>
      <c r="B2891" s="46" t="s">
        <v>35182</v>
      </c>
      <c r="C2891" s="47">
        <v>26.952400000000001</v>
      </c>
      <c r="D2891" s="87" t="s">
        <v>34085</v>
      </c>
      <c r="E2891" s="87" t="s">
        <v>34085</v>
      </c>
      <c r="F2891" s="87">
        <v>5.1361999999999997</v>
      </c>
      <c r="G2891" s="87"/>
      <c r="H2891" s="47"/>
      <c r="I2891" s="120">
        <v>12</v>
      </c>
      <c r="J2891" s="120">
        <v>0</v>
      </c>
    </row>
    <row r="2892" spans="1:10" ht="15" customHeight="1">
      <c r="A2892" s="46" t="s">
        <v>7222</v>
      </c>
      <c r="B2892" s="46" t="s">
        <v>35183</v>
      </c>
      <c r="C2892" s="47">
        <v>23.915800000000001</v>
      </c>
      <c r="D2892" s="87" t="s">
        <v>6838</v>
      </c>
      <c r="E2892" s="87" t="s">
        <v>6838</v>
      </c>
      <c r="F2892" s="87">
        <v>1.0160640000000001</v>
      </c>
      <c r="G2892" s="87"/>
      <c r="H2892" s="47"/>
      <c r="I2892" s="120">
        <v>8</v>
      </c>
      <c r="J2892" s="120">
        <v>0</v>
      </c>
    </row>
    <row r="2893" spans="1:10" ht="15" customHeight="1">
      <c r="A2893" s="46" t="s">
        <v>7221</v>
      </c>
      <c r="B2893" s="46" t="s">
        <v>35181</v>
      </c>
      <c r="C2893" s="47">
        <v>40.107999999999997</v>
      </c>
      <c r="D2893" s="87" t="s">
        <v>6838</v>
      </c>
      <c r="E2893" s="87" t="s">
        <v>6838</v>
      </c>
      <c r="F2893" s="87">
        <v>1.0160640000000001</v>
      </c>
      <c r="G2893" s="87"/>
      <c r="H2893" s="47"/>
      <c r="I2893" s="120">
        <v>10</v>
      </c>
      <c r="J2893" s="120">
        <v>0</v>
      </c>
    </row>
    <row r="2894" spans="1:10" ht="15" customHeight="1">
      <c r="A2894" s="46" t="s">
        <v>7220</v>
      </c>
      <c r="B2894" s="46" t="s">
        <v>35180</v>
      </c>
      <c r="C2894" s="47">
        <v>23.915400000000002</v>
      </c>
      <c r="D2894" s="87" t="s">
        <v>6841</v>
      </c>
      <c r="E2894" s="87" t="s">
        <v>6841</v>
      </c>
      <c r="F2894" s="87">
        <v>0.91683899999999996</v>
      </c>
      <c r="G2894" s="87"/>
      <c r="H2894" s="47"/>
      <c r="I2894" s="120">
        <v>23</v>
      </c>
      <c r="J2894" s="120">
        <v>0</v>
      </c>
    </row>
    <row r="2895" spans="1:10" ht="15" customHeight="1">
      <c r="A2895" s="46" t="s">
        <v>7257</v>
      </c>
      <c r="B2895" s="46" t="s">
        <v>35184</v>
      </c>
      <c r="C2895" s="47">
        <v>8.3651999999999997</v>
      </c>
      <c r="D2895" s="87" t="s">
        <v>6844</v>
      </c>
      <c r="E2895" s="87" t="s">
        <v>6844</v>
      </c>
      <c r="F2895" s="87">
        <v>0.91683899999999996</v>
      </c>
      <c r="G2895" s="87"/>
      <c r="H2895" s="47"/>
      <c r="I2895" s="120">
        <v>10</v>
      </c>
      <c r="J2895" s="120">
        <v>0</v>
      </c>
    </row>
    <row r="2896" spans="1:10" ht="15" customHeight="1">
      <c r="A2896" s="46" t="s">
        <v>7256</v>
      </c>
      <c r="B2896" s="46" t="s">
        <v>35186</v>
      </c>
      <c r="C2896" s="47">
        <v>8.3651999999999997</v>
      </c>
      <c r="D2896" s="87" t="s">
        <v>6847</v>
      </c>
      <c r="E2896" s="87" t="s">
        <v>6847</v>
      </c>
      <c r="F2896" s="87">
        <v>107.16299999999998</v>
      </c>
      <c r="G2896" s="87"/>
      <c r="H2896" s="47"/>
      <c r="I2896" s="120">
        <v>17</v>
      </c>
      <c r="J2896" s="120">
        <v>0</v>
      </c>
    </row>
    <row r="2897" spans="1:10" ht="15" customHeight="1">
      <c r="A2897" s="46" t="s">
        <v>7255</v>
      </c>
      <c r="B2897" s="46" t="s">
        <v>35185</v>
      </c>
      <c r="C2897" s="47">
        <v>8.3651999999999997</v>
      </c>
      <c r="D2897" s="87" t="s">
        <v>35308</v>
      </c>
      <c r="E2897" s="87" t="s">
        <v>6847</v>
      </c>
      <c r="F2897" s="87">
        <v>95.256</v>
      </c>
      <c r="G2897" s="87"/>
      <c r="H2897" s="47"/>
      <c r="I2897" s="120">
        <v>15</v>
      </c>
      <c r="J2897" s="120">
        <v>0</v>
      </c>
    </row>
    <row r="2898" spans="1:10" ht="15" customHeight="1">
      <c r="A2898" s="46" t="s">
        <v>7252</v>
      </c>
      <c r="B2898" s="46" t="s">
        <v>7253</v>
      </c>
      <c r="C2898" s="47">
        <v>15.923999999999999</v>
      </c>
      <c r="D2898" s="87" t="s">
        <v>35307</v>
      </c>
      <c r="E2898" s="87" t="s">
        <v>6847</v>
      </c>
      <c r="F2898" s="87">
        <v>88.111799999999988</v>
      </c>
      <c r="G2898" s="87"/>
      <c r="H2898" s="47"/>
      <c r="I2898" s="120">
        <v>16</v>
      </c>
      <c r="J2898" s="120">
        <v>0</v>
      </c>
    </row>
    <row r="2899" spans="1:10" ht="15" customHeight="1">
      <c r="A2899" s="46" t="s">
        <v>7250</v>
      </c>
      <c r="B2899" s="46" t="s">
        <v>7251</v>
      </c>
      <c r="C2899" s="47">
        <v>15.923999999999999</v>
      </c>
      <c r="D2899" s="87" t="s">
        <v>34995</v>
      </c>
      <c r="E2899" s="87" t="s">
        <v>6847</v>
      </c>
      <c r="F2899" s="87">
        <v>100.0188</v>
      </c>
      <c r="G2899" s="87"/>
      <c r="H2899" s="47"/>
      <c r="I2899" s="120">
        <v>11</v>
      </c>
      <c r="J2899" s="120">
        <v>0</v>
      </c>
    </row>
    <row r="2900" spans="1:10" ht="15" customHeight="1">
      <c r="A2900" s="46" t="s">
        <v>7248</v>
      </c>
      <c r="B2900" s="46" t="s">
        <v>7249</v>
      </c>
      <c r="C2900" s="47">
        <v>15.923999999999999</v>
      </c>
      <c r="D2900" s="87" t="s">
        <v>6856</v>
      </c>
      <c r="E2900" s="87" t="s">
        <v>6856</v>
      </c>
      <c r="F2900" s="87">
        <v>28.349999999999994</v>
      </c>
      <c r="G2900" s="87"/>
      <c r="H2900" s="47"/>
      <c r="I2900" s="120">
        <v>12</v>
      </c>
      <c r="J2900" s="120">
        <v>0</v>
      </c>
    </row>
    <row r="2901" spans="1:10" ht="15" customHeight="1">
      <c r="A2901" s="46" t="s">
        <v>7246</v>
      </c>
      <c r="B2901" s="46" t="s">
        <v>7247</v>
      </c>
      <c r="C2901" s="47">
        <v>15.923999999999999</v>
      </c>
      <c r="D2901" s="87" t="s">
        <v>6859</v>
      </c>
      <c r="E2901" s="87" t="s">
        <v>6856</v>
      </c>
      <c r="F2901" s="87">
        <v>25.200000000000003</v>
      </c>
      <c r="G2901" s="87"/>
      <c r="H2901" s="47"/>
      <c r="I2901" s="120">
        <v>16</v>
      </c>
      <c r="J2901" s="120">
        <v>0</v>
      </c>
    </row>
    <row r="2902" spans="1:10" ht="15" customHeight="1">
      <c r="A2902" s="46" t="s">
        <v>7244</v>
      </c>
      <c r="B2902" s="46" t="s">
        <v>7245</v>
      </c>
      <c r="C2902" s="47">
        <v>15.923999999999999</v>
      </c>
      <c r="D2902" s="87" t="s">
        <v>6862</v>
      </c>
      <c r="E2902" s="87" t="s">
        <v>6856</v>
      </c>
      <c r="F2902" s="87">
        <v>23.939999999999998</v>
      </c>
      <c r="G2902" s="87"/>
      <c r="H2902" s="47"/>
      <c r="I2902" s="120">
        <v>4</v>
      </c>
      <c r="J2902" s="120">
        <v>0</v>
      </c>
    </row>
    <row r="2903" spans="1:10" ht="15" customHeight="1">
      <c r="A2903" s="46" t="s">
        <v>7242</v>
      </c>
      <c r="B2903" s="46" t="s">
        <v>7243</v>
      </c>
      <c r="C2903" s="47">
        <v>15.923999999999999</v>
      </c>
      <c r="D2903" s="87" t="s">
        <v>6865</v>
      </c>
      <c r="E2903" s="87" t="s">
        <v>6856</v>
      </c>
      <c r="F2903" s="87">
        <v>25.515000000000001</v>
      </c>
      <c r="G2903" s="87"/>
      <c r="H2903" s="47"/>
      <c r="I2903" s="120">
        <v>9</v>
      </c>
      <c r="J2903" s="120">
        <v>0</v>
      </c>
    </row>
    <row r="2904" spans="1:10" ht="15" customHeight="1">
      <c r="A2904" s="46" t="s">
        <v>7239</v>
      </c>
      <c r="B2904" s="46" t="s">
        <v>7240</v>
      </c>
      <c r="C2904" s="47">
        <v>9.0853999999999999</v>
      </c>
      <c r="D2904" s="87" t="s">
        <v>6868</v>
      </c>
      <c r="E2904" s="87" t="s">
        <v>6868</v>
      </c>
      <c r="F2904" s="87">
        <v>25.359641999999994</v>
      </c>
      <c r="G2904" s="87"/>
      <c r="H2904" s="47"/>
      <c r="I2904" s="120">
        <v>0</v>
      </c>
      <c r="J2904" s="120">
        <v>0</v>
      </c>
    </row>
    <row r="2905" spans="1:10" ht="15" customHeight="1">
      <c r="A2905" s="46" t="s">
        <v>7236</v>
      </c>
      <c r="B2905" s="46" t="s">
        <v>7237</v>
      </c>
      <c r="C2905" s="47">
        <v>7.5518000000000001</v>
      </c>
      <c r="D2905" s="87" t="s">
        <v>6871</v>
      </c>
      <c r="E2905" s="87" t="s">
        <v>6868</v>
      </c>
      <c r="F2905" s="87">
        <v>21.622431599999999</v>
      </c>
      <c r="G2905" s="87"/>
      <c r="H2905" s="47"/>
      <c r="I2905" s="120">
        <v>5</v>
      </c>
      <c r="J2905" s="120">
        <v>0</v>
      </c>
    </row>
    <row r="2906" spans="1:10" ht="15" customHeight="1">
      <c r="A2906" s="46" t="s">
        <v>7233</v>
      </c>
      <c r="B2906" s="46" t="s">
        <v>7234</v>
      </c>
      <c r="C2906" s="47">
        <v>7.5518000000000001</v>
      </c>
      <c r="D2906" s="87" t="s">
        <v>6874</v>
      </c>
      <c r="E2906" s="87" t="s">
        <v>6868</v>
      </c>
      <c r="F2906" s="87">
        <v>24.024923999999995</v>
      </c>
      <c r="G2906" s="87"/>
      <c r="H2906" s="47"/>
      <c r="I2906" s="120">
        <v>2</v>
      </c>
      <c r="J2906" s="120">
        <v>0</v>
      </c>
    </row>
    <row r="2907" spans="1:10" ht="15" customHeight="1">
      <c r="A2907" s="46" t="s">
        <v>7230</v>
      </c>
      <c r="B2907" s="46" t="s">
        <v>7231</v>
      </c>
      <c r="C2907" s="47">
        <v>9.0853999999999999</v>
      </c>
      <c r="D2907" s="87" t="s">
        <v>6877</v>
      </c>
      <c r="E2907" s="87" t="s">
        <v>6868</v>
      </c>
      <c r="F2907" s="87">
        <v>22.823677799999995</v>
      </c>
      <c r="G2907" s="87"/>
      <c r="H2907" s="47"/>
      <c r="I2907" s="120">
        <v>4</v>
      </c>
      <c r="J2907" s="120">
        <v>0</v>
      </c>
    </row>
    <row r="2908" spans="1:10" ht="15" customHeight="1">
      <c r="A2908" s="46" t="s">
        <v>7263</v>
      </c>
      <c r="B2908" s="46" t="s">
        <v>7264</v>
      </c>
      <c r="C2908" s="47">
        <v>4.9261999999999997</v>
      </c>
      <c r="D2908" s="87" t="s">
        <v>6889</v>
      </c>
      <c r="E2908" s="87" t="s">
        <v>6889</v>
      </c>
      <c r="F2908" s="87">
        <v>1.4927999999999999</v>
      </c>
      <c r="G2908" s="87"/>
      <c r="H2908" s="47"/>
      <c r="I2908" s="120">
        <v>4</v>
      </c>
      <c r="J2908" s="120">
        <v>0</v>
      </c>
    </row>
    <row r="2909" spans="1:10" ht="15" customHeight="1">
      <c r="A2909" s="46" t="s">
        <v>7260</v>
      </c>
      <c r="B2909" s="46" t="s">
        <v>7261</v>
      </c>
      <c r="C2909" s="47">
        <v>7.4976000000000003</v>
      </c>
      <c r="D2909" s="87" t="s">
        <v>6892</v>
      </c>
      <c r="E2909" s="87" t="s">
        <v>6892</v>
      </c>
      <c r="F2909" s="87">
        <v>2.2771999999999997</v>
      </c>
      <c r="G2909" s="87"/>
      <c r="H2909" s="47"/>
      <c r="I2909" s="120">
        <v>0</v>
      </c>
      <c r="J2909" s="120">
        <v>0</v>
      </c>
    </row>
    <row r="2910" spans="1:10" ht="15" customHeight="1">
      <c r="A2910" s="46" t="s">
        <v>7258</v>
      </c>
      <c r="B2910" s="46" t="s">
        <v>7259</v>
      </c>
      <c r="C2910" s="47">
        <v>6.6921999999999997</v>
      </c>
      <c r="D2910" s="87" t="s">
        <v>30534</v>
      </c>
      <c r="E2910" s="87" t="s">
        <v>30534</v>
      </c>
      <c r="F2910" s="87">
        <v>3.6741599999999996</v>
      </c>
      <c r="G2910" s="87"/>
      <c r="H2910" s="47"/>
      <c r="I2910" s="120">
        <v>0</v>
      </c>
      <c r="J2910" s="120">
        <v>0</v>
      </c>
    </row>
    <row r="2911" spans="1:10" ht="15" customHeight="1">
      <c r="A2911" s="46" t="s">
        <v>7267</v>
      </c>
      <c r="B2911" s="46" t="s">
        <v>7268</v>
      </c>
      <c r="C2911" s="47">
        <v>9.5153999999999996</v>
      </c>
      <c r="D2911" s="87" t="s">
        <v>6894</v>
      </c>
      <c r="E2911" s="87" t="s">
        <v>6894</v>
      </c>
      <c r="F2911" s="87">
        <v>24.7742</v>
      </c>
      <c r="G2911" s="87"/>
      <c r="H2911" s="47"/>
      <c r="I2911" s="120">
        <v>6</v>
      </c>
      <c r="J2911" s="120">
        <v>0</v>
      </c>
    </row>
    <row r="2912" spans="1:10" ht="15" customHeight="1">
      <c r="A2912" s="46" t="s">
        <v>7265</v>
      </c>
      <c r="B2912" s="46" t="s">
        <v>7266</v>
      </c>
      <c r="C2912" s="47">
        <v>9.5153999999999996</v>
      </c>
      <c r="D2912" s="87" t="s">
        <v>6901</v>
      </c>
      <c r="E2912" s="87" t="s">
        <v>6901</v>
      </c>
      <c r="F2912" s="87">
        <v>19.3964</v>
      </c>
      <c r="G2912" s="87"/>
      <c r="H2912" s="47"/>
      <c r="I2912" s="120">
        <v>6</v>
      </c>
      <c r="J2912" s="120">
        <v>0</v>
      </c>
    </row>
    <row r="2913" spans="1:10" ht="15" customHeight="1">
      <c r="A2913" s="46" t="s">
        <v>7274</v>
      </c>
      <c r="B2913" s="46" t="s">
        <v>7275</v>
      </c>
      <c r="C2913" s="47">
        <v>9.8521999999999998</v>
      </c>
      <c r="D2913" s="87" t="s">
        <v>6904</v>
      </c>
      <c r="E2913" s="87" t="s">
        <v>6904</v>
      </c>
      <c r="F2913" s="87">
        <v>26.317799999999998</v>
      </c>
      <c r="G2913" s="87"/>
      <c r="H2913" s="47"/>
      <c r="I2913" s="120">
        <v>15</v>
      </c>
      <c r="J2913" s="120">
        <v>0</v>
      </c>
    </row>
    <row r="2914" spans="1:10" ht="15" customHeight="1">
      <c r="A2914" s="46" t="s">
        <v>7271</v>
      </c>
      <c r="B2914" s="46" t="s">
        <v>7272</v>
      </c>
      <c r="C2914" s="47">
        <v>9.8521999999999998</v>
      </c>
      <c r="D2914" s="87" t="s">
        <v>6906</v>
      </c>
      <c r="E2914" s="87" t="s">
        <v>6906</v>
      </c>
      <c r="F2914" s="87">
        <v>60.990200000000002</v>
      </c>
      <c r="G2914" s="87"/>
      <c r="H2914" s="47"/>
      <c r="I2914" s="120">
        <v>9</v>
      </c>
      <c r="J2914" s="120">
        <v>0</v>
      </c>
    </row>
    <row r="2915" spans="1:10" ht="15" customHeight="1">
      <c r="A2915" s="46" t="s">
        <v>7269</v>
      </c>
      <c r="B2915" s="46" t="s">
        <v>7270</v>
      </c>
      <c r="C2915" s="47">
        <v>9.8521999999999998</v>
      </c>
      <c r="D2915" s="87" t="s">
        <v>6908</v>
      </c>
      <c r="E2915" s="87" t="s">
        <v>6908</v>
      </c>
      <c r="F2915" s="87">
        <v>43.222799999999992</v>
      </c>
      <c r="G2915" s="87"/>
      <c r="H2915" s="47"/>
      <c r="I2915" s="120">
        <v>15</v>
      </c>
      <c r="J2915" s="120">
        <v>0</v>
      </c>
    </row>
    <row r="2916" spans="1:10" ht="15" customHeight="1">
      <c r="A2916" s="46" t="s">
        <v>7277</v>
      </c>
      <c r="B2916" s="46" t="s">
        <v>7278</v>
      </c>
      <c r="C2916" s="47">
        <v>2.0912000000000002</v>
      </c>
      <c r="D2916" s="87" t="s">
        <v>6911</v>
      </c>
      <c r="E2916" s="87" t="s">
        <v>6911</v>
      </c>
      <c r="F2916" s="87">
        <v>10.2346</v>
      </c>
      <c r="G2916" s="87"/>
      <c r="H2916" s="47"/>
      <c r="I2916" s="120">
        <v>0</v>
      </c>
      <c r="J2916" s="120">
        <v>0</v>
      </c>
    </row>
    <row r="2917" spans="1:10" ht="15" customHeight="1">
      <c r="A2917" s="46" t="s">
        <v>7281</v>
      </c>
      <c r="B2917" s="46" t="s">
        <v>35188</v>
      </c>
      <c r="C2917" s="47">
        <v>3.4622000000000002</v>
      </c>
      <c r="D2917" s="87" t="s">
        <v>6913</v>
      </c>
      <c r="E2917" s="87" t="s">
        <v>6913</v>
      </c>
      <c r="F2917" s="87">
        <v>24.036799999999999</v>
      </c>
      <c r="G2917" s="87"/>
      <c r="H2917" s="47"/>
      <c r="I2917" s="120">
        <v>36</v>
      </c>
      <c r="J2917" s="120">
        <v>0</v>
      </c>
    </row>
    <row r="2918" spans="1:10" ht="15" customHeight="1">
      <c r="A2918" s="46" t="s">
        <v>7280</v>
      </c>
      <c r="B2918" s="46" t="s">
        <v>35189</v>
      </c>
      <c r="C2918" s="47">
        <v>3.4622000000000002</v>
      </c>
      <c r="D2918" s="87" t="s">
        <v>6921</v>
      </c>
      <c r="E2918" s="87" t="s">
        <v>6921</v>
      </c>
      <c r="F2918" s="87">
        <v>24.036799999999999</v>
      </c>
      <c r="G2918" s="87"/>
      <c r="H2918" s="47"/>
      <c r="I2918" s="120">
        <v>26</v>
      </c>
      <c r="J2918" s="120">
        <v>0</v>
      </c>
    </row>
    <row r="2919" spans="1:10" ht="15" customHeight="1">
      <c r="A2919" s="46" t="s">
        <v>7279</v>
      </c>
      <c r="B2919" s="46" t="s">
        <v>35187</v>
      </c>
      <c r="C2919" s="47">
        <v>16.7302</v>
      </c>
      <c r="D2919" s="87" t="s">
        <v>6928</v>
      </c>
      <c r="E2919" s="87" t="s">
        <v>6928</v>
      </c>
      <c r="F2919" s="87">
        <v>13.845800000000001</v>
      </c>
      <c r="G2919" s="87"/>
      <c r="H2919" s="47"/>
      <c r="I2919" s="120">
        <v>0</v>
      </c>
      <c r="J2919" s="120">
        <v>0</v>
      </c>
    </row>
    <row r="2920" spans="1:10" ht="15" customHeight="1">
      <c r="A2920" s="46" t="s">
        <v>7294</v>
      </c>
      <c r="B2920" s="46" t="s">
        <v>35196</v>
      </c>
      <c r="C2920" s="47">
        <v>21.259799999999998</v>
      </c>
      <c r="D2920" s="87" t="s">
        <v>6931</v>
      </c>
      <c r="E2920" s="87" t="s">
        <v>6931</v>
      </c>
      <c r="F2920" s="87">
        <v>5.2050000000000001</v>
      </c>
      <c r="G2920" s="87"/>
      <c r="H2920" s="47"/>
      <c r="I2920" s="120">
        <v>38</v>
      </c>
      <c r="J2920" s="120">
        <v>0</v>
      </c>
    </row>
    <row r="2921" spans="1:10" ht="15" customHeight="1">
      <c r="A2921" s="46" t="s">
        <v>7292</v>
      </c>
      <c r="B2921" s="46" t="s">
        <v>35190</v>
      </c>
      <c r="C2921" s="47">
        <v>21.259799999999998</v>
      </c>
      <c r="D2921" s="87" t="s">
        <v>31468</v>
      </c>
      <c r="E2921" s="87" t="s">
        <v>31468</v>
      </c>
      <c r="F2921" s="87">
        <v>7.4508714000000005</v>
      </c>
      <c r="G2921" s="87"/>
      <c r="H2921" s="47"/>
      <c r="I2921" s="120">
        <v>3</v>
      </c>
      <c r="J2921" s="120">
        <v>0</v>
      </c>
    </row>
    <row r="2922" spans="1:10" ht="15" customHeight="1">
      <c r="A2922" s="46" t="s">
        <v>7290</v>
      </c>
      <c r="B2922" s="46" t="s">
        <v>35194</v>
      </c>
      <c r="C2922" s="47">
        <v>21.259799999999998</v>
      </c>
      <c r="D2922" s="87" t="s">
        <v>31466</v>
      </c>
      <c r="E2922" s="87" t="s">
        <v>31466</v>
      </c>
      <c r="F2922" s="87">
        <v>9.59726313</v>
      </c>
      <c r="G2922" s="87"/>
      <c r="H2922" s="47"/>
      <c r="I2922" s="120">
        <v>3</v>
      </c>
      <c r="J2922" s="120">
        <v>0</v>
      </c>
    </row>
    <row r="2923" spans="1:10" ht="15" customHeight="1">
      <c r="A2923" s="46" t="s">
        <v>7288</v>
      </c>
      <c r="B2923" s="46" t="s">
        <v>35192</v>
      </c>
      <c r="C2923" s="47">
        <v>21.259799999999998</v>
      </c>
      <c r="D2923" s="87" t="s">
        <v>6933</v>
      </c>
      <c r="E2923" s="87" t="s">
        <v>6931</v>
      </c>
      <c r="F2923" s="87">
        <v>5.0488500000000007</v>
      </c>
      <c r="G2923" s="87"/>
      <c r="H2923" s="47"/>
      <c r="I2923" s="120">
        <v>5</v>
      </c>
      <c r="J2923" s="120">
        <v>0</v>
      </c>
    </row>
    <row r="2924" spans="1:10" ht="15" customHeight="1">
      <c r="A2924" s="46" t="s">
        <v>7286</v>
      </c>
      <c r="B2924" s="46" t="s">
        <v>35191</v>
      </c>
      <c r="C2924" s="47">
        <v>16.1126</v>
      </c>
      <c r="D2924" s="87" t="s">
        <v>6940</v>
      </c>
      <c r="E2924" s="87" t="s">
        <v>6928</v>
      </c>
      <c r="F2924" s="87">
        <v>13.430425999999997</v>
      </c>
      <c r="G2924" s="87"/>
      <c r="H2924" s="47"/>
      <c r="I2924" s="120">
        <v>6</v>
      </c>
      <c r="J2924" s="120">
        <v>0</v>
      </c>
    </row>
    <row r="2925" spans="1:10" ht="15" customHeight="1">
      <c r="A2925" s="46" t="s">
        <v>7284</v>
      </c>
      <c r="B2925" s="46" t="s">
        <v>35193</v>
      </c>
      <c r="C2925" s="47">
        <v>16.1126</v>
      </c>
      <c r="D2925" s="87" t="s">
        <v>6946</v>
      </c>
      <c r="E2925" s="87" t="s">
        <v>6946</v>
      </c>
      <c r="F2925" s="87">
        <v>8.1942000000000004</v>
      </c>
      <c r="G2925" s="87"/>
      <c r="H2925" s="47"/>
      <c r="I2925" s="120">
        <v>2</v>
      </c>
      <c r="J2925" s="120">
        <v>0</v>
      </c>
    </row>
    <row r="2926" spans="1:10" ht="15" customHeight="1">
      <c r="A2926" s="46" t="s">
        <v>7282</v>
      </c>
      <c r="B2926" s="46" t="s">
        <v>35195</v>
      </c>
      <c r="C2926" s="47">
        <v>16.1126</v>
      </c>
      <c r="D2926" s="87" t="s">
        <v>31461</v>
      </c>
      <c r="E2926" s="87" t="s">
        <v>31461</v>
      </c>
      <c r="F2926" s="87">
        <v>12.59566686</v>
      </c>
      <c r="G2926" s="87"/>
      <c r="H2926" s="47"/>
      <c r="I2926" s="120">
        <v>11</v>
      </c>
      <c r="J2926" s="120">
        <v>0</v>
      </c>
    </row>
    <row r="2927" spans="1:10" ht="15" customHeight="1">
      <c r="A2927" s="46" t="s">
        <v>7307</v>
      </c>
      <c r="B2927" s="46" t="s">
        <v>7308</v>
      </c>
      <c r="C2927" s="47">
        <v>10.728</v>
      </c>
      <c r="D2927" s="87" t="s">
        <v>6948</v>
      </c>
      <c r="E2927" s="87" t="s">
        <v>6946</v>
      </c>
      <c r="F2927" s="87">
        <v>7.9483739999999994</v>
      </c>
      <c r="G2927" s="87"/>
      <c r="H2927" s="47"/>
      <c r="I2927" s="120">
        <v>0</v>
      </c>
      <c r="J2927" s="120">
        <v>0</v>
      </c>
    </row>
    <row r="2928" spans="1:10" ht="15" customHeight="1">
      <c r="A2928" s="46" t="s">
        <v>7305</v>
      </c>
      <c r="B2928" s="46" t="s">
        <v>7306</v>
      </c>
      <c r="C2928" s="47">
        <v>10.728</v>
      </c>
      <c r="D2928" s="87" t="s">
        <v>6952</v>
      </c>
      <c r="E2928" s="87" t="s">
        <v>6952</v>
      </c>
      <c r="F2928" s="87">
        <v>15.4848</v>
      </c>
      <c r="G2928" s="87"/>
      <c r="H2928" s="47"/>
      <c r="I2928" s="120">
        <v>0</v>
      </c>
      <c r="J2928" s="120">
        <v>0</v>
      </c>
    </row>
    <row r="2929" spans="1:10" ht="15" customHeight="1">
      <c r="A2929" s="46" t="s">
        <v>7303</v>
      </c>
      <c r="B2929" s="46" t="s">
        <v>7304</v>
      </c>
      <c r="C2929" s="47">
        <v>10.728</v>
      </c>
      <c r="D2929" s="87" t="s">
        <v>6954</v>
      </c>
      <c r="E2929" s="87" t="s">
        <v>6954</v>
      </c>
      <c r="F2929" s="87">
        <v>18.035199999999996</v>
      </c>
      <c r="G2929" s="87"/>
      <c r="H2929" s="47"/>
      <c r="I2929" s="120">
        <v>11</v>
      </c>
      <c r="J2929" s="120">
        <v>0</v>
      </c>
    </row>
    <row r="2930" spans="1:10" ht="15" customHeight="1">
      <c r="A2930" s="46" t="s">
        <v>7302</v>
      </c>
      <c r="B2930" s="46" t="s">
        <v>35197</v>
      </c>
      <c r="C2930" s="47">
        <v>5.3212000000000002</v>
      </c>
      <c r="D2930" s="87" t="s">
        <v>6956</v>
      </c>
      <c r="E2930" s="87" t="s">
        <v>6956</v>
      </c>
      <c r="F2930" s="87">
        <v>19.537999999999997</v>
      </c>
      <c r="G2930" s="87"/>
      <c r="H2930" s="47"/>
      <c r="I2930" s="120">
        <v>3</v>
      </c>
      <c r="J2930" s="120">
        <v>0</v>
      </c>
    </row>
    <row r="2931" spans="1:10" ht="15" customHeight="1">
      <c r="A2931" s="46" t="s">
        <v>7300</v>
      </c>
      <c r="B2931" s="46" t="s">
        <v>35200</v>
      </c>
      <c r="C2931" s="47">
        <v>5.3212000000000002</v>
      </c>
      <c r="D2931" s="87" t="s">
        <v>6958</v>
      </c>
      <c r="E2931" s="87" t="s">
        <v>6958</v>
      </c>
      <c r="F2931" s="87">
        <v>7.0862399999999992</v>
      </c>
      <c r="G2931" s="87"/>
      <c r="H2931" s="47"/>
      <c r="I2931" s="120">
        <v>7</v>
      </c>
      <c r="J2931" s="120">
        <v>0</v>
      </c>
    </row>
    <row r="2932" spans="1:10" ht="15" customHeight="1">
      <c r="A2932" s="46" t="s">
        <v>7298</v>
      </c>
      <c r="B2932" s="46" t="s">
        <v>35198</v>
      </c>
      <c r="C2932" s="47">
        <v>5.3212000000000002</v>
      </c>
      <c r="D2932" s="87" t="s">
        <v>6960</v>
      </c>
      <c r="E2932" s="87" t="s">
        <v>6958</v>
      </c>
      <c r="F2932" s="87">
        <v>6.3776159999999997</v>
      </c>
      <c r="G2932" s="87"/>
      <c r="H2932" s="47"/>
      <c r="I2932" s="120">
        <v>0</v>
      </c>
      <c r="J2932" s="120">
        <v>0</v>
      </c>
    </row>
    <row r="2933" spans="1:10" ht="15" customHeight="1">
      <c r="A2933" s="46" t="s">
        <v>7296</v>
      </c>
      <c r="B2933" s="46" t="s">
        <v>35199</v>
      </c>
      <c r="C2933" s="47">
        <v>5.3212000000000002</v>
      </c>
      <c r="D2933" s="87" t="s">
        <v>6963</v>
      </c>
      <c r="E2933" s="87" t="s">
        <v>6958</v>
      </c>
      <c r="F2933" s="87">
        <v>6.0419520000000002</v>
      </c>
      <c r="G2933" s="87"/>
      <c r="H2933" s="47"/>
      <c r="I2933" s="120">
        <v>15</v>
      </c>
      <c r="J2933" s="120">
        <v>0</v>
      </c>
    </row>
    <row r="2934" spans="1:10" ht="15" customHeight="1">
      <c r="A2934" s="46" t="s">
        <v>7323</v>
      </c>
      <c r="B2934" s="46" t="s">
        <v>7324</v>
      </c>
      <c r="C2934" s="47">
        <v>5.6883999999999997</v>
      </c>
      <c r="D2934" s="87" t="s">
        <v>6965</v>
      </c>
      <c r="E2934" s="87" t="s">
        <v>6958</v>
      </c>
      <c r="F2934" s="87">
        <v>6.7132799999999992</v>
      </c>
      <c r="G2934" s="87"/>
      <c r="H2934" s="47"/>
      <c r="I2934" s="120">
        <v>0</v>
      </c>
      <c r="J2934" s="120">
        <v>0</v>
      </c>
    </row>
    <row r="2935" spans="1:10" ht="15" customHeight="1">
      <c r="A2935" s="46" t="s">
        <v>7321</v>
      </c>
      <c r="B2935" s="46" t="s">
        <v>7322</v>
      </c>
      <c r="C2935" s="47">
        <v>4.9261999999999997</v>
      </c>
      <c r="D2935" s="87" t="s">
        <v>35253</v>
      </c>
      <c r="E2935" s="87" t="s">
        <v>35253</v>
      </c>
      <c r="F2935" s="87">
        <v>5.9849999999999994</v>
      </c>
      <c r="G2935" s="87"/>
      <c r="H2935" s="47"/>
      <c r="I2935" s="120">
        <v>28</v>
      </c>
      <c r="J2935" s="120">
        <v>0</v>
      </c>
    </row>
    <row r="2936" spans="1:10" ht="15" customHeight="1">
      <c r="A2936" s="46" t="s">
        <v>7319</v>
      </c>
      <c r="B2936" s="46" t="s">
        <v>7320</v>
      </c>
      <c r="C2936" s="47">
        <v>4.9261999999999997</v>
      </c>
      <c r="D2936" s="87" t="s">
        <v>6967</v>
      </c>
      <c r="E2936" s="87" t="s">
        <v>6967</v>
      </c>
      <c r="F2936" s="87">
        <v>7.2995999999999999</v>
      </c>
      <c r="G2936" s="87"/>
      <c r="H2936" s="47"/>
      <c r="I2936" s="120">
        <v>25</v>
      </c>
      <c r="J2936" s="120">
        <v>0</v>
      </c>
    </row>
    <row r="2937" spans="1:10" ht="15" customHeight="1">
      <c r="A2937" s="46" t="s">
        <v>7317</v>
      </c>
      <c r="B2937" s="46" t="s">
        <v>7318</v>
      </c>
      <c r="C2937" s="47">
        <v>13.885999999999999</v>
      </c>
      <c r="D2937" s="87" t="s">
        <v>6970</v>
      </c>
      <c r="E2937" s="87" t="s">
        <v>6970</v>
      </c>
      <c r="F2937" s="87">
        <v>8.3789999999999996</v>
      </c>
      <c r="G2937" s="87"/>
      <c r="H2937" s="47"/>
      <c r="I2937" s="120">
        <v>0</v>
      </c>
      <c r="J2937" s="120">
        <v>0</v>
      </c>
    </row>
    <row r="2938" spans="1:10" ht="15" customHeight="1">
      <c r="A2938" s="46" t="s">
        <v>7316</v>
      </c>
      <c r="B2938" s="46" t="s">
        <v>35201</v>
      </c>
      <c r="C2938" s="47">
        <v>15.0572</v>
      </c>
      <c r="D2938" s="87" t="s">
        <v>6973</v>
      </c>
      <c r="E2938" s="87" t="s">
        <v>6970</v>
      </c>
      <c r="F2938" s="87">
        <v>7.9379999999999988</v>
      </c>
      <c r="G2938" s="87"/>
      <c r="H2938" s="47"/>
      <c r="I2938" s="120">
        <v>22</v>
      </c>
      <c r="J2938" s="120">
        <v>0</v>
      </c>
    </row>
    <row r="2939" spans="1:10" ht="15" customHeight="1">
      <c r="A2939" s="46" t="s">
        <v>7510</v>
      </c>
      <c r="B2939" s="46" t="s">
        <v>7511</v>
      </c>
      <c r="C2939" s="47">
        <v>4.5486000000000004</v>
      </c>
      <c r="D2939" s="87" t="s">
        <v>6975</v>
      </c>
      <c r="E2939" s="87" t="s">
        <v>6970</v>
      </c>
      <c r="F2939" s="87">
        <v>7.5411000000000001</v>
      </c>
      <c r="G2939" s="87"/>
      <c r="H2939" s="47"/>
      <c r="I2939" s="120">
        <v>21</v>
      </c>
      <c r="J2939" s="120">
        <v>0</v>
      </c>
    </row>
    <row r="2940" spans="1:10" ht="15" customHeight="1">
      <c r="A2940" s="46" t="s">
        <v>7507</v>
      </c>
      <c r="B2940" s="46" t="s">
        <v>7508</v>
      </c>
      <c r="C2940" s="47">
        <v>4.5486000000000004</v>
      </c>
      <c r="D2940" s="87" t="s">
        <v>6978</v>
      </c>
      <c r="E2940" s="87" t="s">
        <v>6970</v>
      </c>
      <c r="F2940" s="87">
        <v>7.1442000000000014</v>
      </c>
      <c r="G2940" s="87"/>
      <c r="H2940" s="47"/>
      <c r="I2940" s="120">
        <v>24</v>
      </c>
      <c r="J2940" s="120">
        <v>0</v>
      </c>
    </row>
    <row r="2941" spans="1:10" ht="15" customHeight="1">
      <c r="A2941" s="46" t="s">
        <v>7313</v>
      </c>
      <c r="B2941" s="46" t="s">
        <v>7314</v>
      </c>
      <c r="C2941" s="47">
        <v>7.7897999999999996</v>
      </c>
      <c r="D2941" s="87" t="s">
        <v>6981</v>
      </c>
      <c r="E2941" s="87" t="s">
        <v>6981</v>
      </c>
      <c r="F2941" s="87">
        <v>6.1626000000000003</v>
      </c>
      <c r="G2941" s="87"/>
      <c r="H2941" s="47"/>
      <c r="I2941" s="120">
        <v>5</v>
      </c>
      <c r="J2941" s="120">
        <v>0</v>
      </c>
    </row>
    <row r="2942" spans="1:10" ht="15" customHeight="1">
      <c r="A2942" s="46" t="s">
        <v>7310</v>
      </c>
      <c r="B2942" s="46" t="s">
        <v>7311</v>
      </c>
      <c r="C2942" s="47">
        <v>7.7897999999999996</v>
      </c>
      <c r="D2942" s="87"/>
      <c r="E2942" s="87"/>
      <c r="F2942" s="87"/>
      <c r="G2942" s="87"/>
      <c r="H2942" s="47"/>
      <c r="I2942" s="120">
        <v>14</v>
      </c>
      <c r="J2942" s="120">
        <v>0</v>
      </c>
    </row>
    <row r="2943" spans="1:10" ht="15" customHeight="1">
      <c r="A2943" s="46" t="s">
        <v>7325</v>
      </c>
      <c r="B2943" s="46" t="s">
        <v>7326</v>
      </c>
      <c r="C2943" s="47">
        <v>9.0343999999999998</v>
      </c>
      <c r="D2943" s="87" t="s">
        <v>6986</v>
      </c>
      <c r="E2943" s="87" t="s">
        <v>6986</v>
      </c>
      <c r="F2943" s="87">
        <v>71.072999999999993</v>
      </c>
      <c r="G2943" s="87"/>
      <c r="H2943" s="47"/>
      <c r="I2943" s="120">
        <v>0</v>
      </c>
      <c r="J2943" s="120">
        <v>0</v>
      </c>
    </row>
    <row r="2944" spans="1:10" ht="15" customHeight="1">
      <c r="A2944" s="46" t="s">
        <v>6800</v>
      </c>
      <c r="B2944" s="46" t="s">
        <v>6801</v>
      </c>
      <c r="C2944" s="47">
        <v>1.7232000000000001</v>
      </c>
      <c r="D2944" s="87" t="s">
        <v>6989</v>
      </c>
      <c r="E2944" s="87" t="s">
        <v>6989</v>
      </c>
      <c r="F2944" s="87">
        <v>71.072999999999993</v>
      </c>
      <c r="G2944" s="87"/>
      <c r="H2944" s="47"/>
      <c r="I2944" s="120">
        <v>2</v>
      </c>
      <c r="J2944" s="120">
        <v>0</v>
      </c>
    </row>
    <row r="2945" spans="1:10" ht="15" customHeight="1">
      <c r="A2945" s="46" t="s">
        <v>6721</v>
      </c>
      <c r="B2945" s="46" t="s">
        <v>6722</v>
      </c>
      <c r="C2945" s="47">
        <v>4.835</v>
      </c>
      <c r="D2945" s="87" t="s">
        <v>6992</v>
      </c>
      <c r="E2945" s="87" t="s">
        <v>6992</v>
      </c>
      <c r="F2945" s="87">
        <v>60.127399999999994</v>
      </c>
      <c r="G2945" s="87"/>
      <c r="H2945" s="47"/>
      <c r="I2945" s="120">
        <v>0</v>
      </c>
      <c r="J2945" s="120">
        <v>0</v>
      </c>
    </row>
    <row r="2946" spans="1:10" ht="15" customHeight="1">
      <c r="A2946" s="46" t="s">
        <v>6718</v>
      </c>
      <c r="B2946" s="46" t="s">
        <v>6719</v>
      </c>
      <c r="C2946" s="47">
        <v>4.835</v>
      </c>
      <c r="D2946" s="87" t="s">
        <v>6995</v>
      </c>
      <c r="E2946" s="87" t="s">
        <v>6995</v>
      </c>
      <c r="F2946" s="87">
        <v>74.347200000000001</v>
      </c>
      <c r="G2946" s="87"/>
      <c r="H2946" s="47"/>
      <c r="I2946" s="120">
        <v>0</v>
      </c>
      <c r="J2946" s="120">
        <v>0</v>
      </c>
    </row>
    <row r="2947" spans="1:10" ht="15" customHeight="1">
      <c r="A2947" s="46" t="s">
        <v>6716</v>
      </c>
      <c r="B2947" s="46" t="s">
        <v>6717</v>
      </c>
      <c r="C2947" s="47">
        <v>3.4632000000000001</v>
      </c>
      <c r="D2947" s="87" t="s">
        <v>6997</v>
      </c>
      <c r="E2947" s="87" t="s">
        <v>6997</v>
      </c>
      <c r="F2947" s="87">
        <v>102.87739999999999</v>
      </c>
      <c r="G2947" s="87"/>
      <c r="H2947" s="47"/>
      <c r="I2947" s="120">
        <v>0</v>
      </c>
      <c r="J2947" s="120">
        <v>0</v>
      </c>
    </row>
    <row r="2948" spans="1:10" ht="15" customHeight="1">
      <c r="A2948" s="46" t="s">
        <v>6714</v>
      </c>
      <c r="B2948" s="46" t="s">
        <v>6715</v>
      </c>
      <c r="C2948" s="47">
        <v>14.638999999999999</v>
      </c>
      <c r="D2948" s="87" t="s">
        <v>6999</v>
      </c>
      <c r="E2948" s="87" t="s">
        <v>6999</v>
      </c>
      <c r="F2948" s="87">
        <v>107.55840000000001</v>
      </c>
      <c r="G2948" s="87"/>
      <c r="H2948" s="47"/>
      <c r="I2948" s="120">
        <v>0</v>
      </c>
      <c r="J2948" s="120">
        <v>0</v>
      </c>
    </row>
    <row r="2949" spans="1:10" ht="15" customHeight="1">
      <c r="A2949" s="46" t="s">
        <v>6712</v>
      </c>
      <c r="B2949" s="46" t="s">
        <v>6713</v>
      </c>
      <c r="C2949" s="47">
        <v>4.3498000000000001</v>
      </c>
      <c r="D2949" s="87" t="s">
        <v>7001</v>
      </c>
      <c r="E2949" s="87" t="s">
        <v>7001</v>
      </c>
      <c r="F2949" s="87">
        <v>40.2806</v>
      </c>
      <c r="G2949" s="87"/>
      <c r="H2949" s="47"/>
      <c r="I2949" s="120">
        <v>0</v>
      </c>
      <c r="J2949" s="120">
        <v>0</v>
      </c>
    </row>
    <row r="2950" spans="1:10" ht="15" customHeight="1">
      <c r="A2950" s="46" t="s">
        <v>6797</v>
      </c>
      <c r="B2950" s="46" t="s">
        <v>6798</v>
      </c>
      <c r="C2950" s="47">
        <v>4.6007999999999996</v>
      </c>
      <c r="D2950" s="87" t="s">
        <v>7003</v>
      </c>
      <c r="E2950" s="87" t="s">
        <v>7003</v>
      </c>
      <c r="F2950" s="87">
        <v>42.077000000000005</v>
      </c>
      <c r="G2950" s="87"/>
      <c r="H2950" s="47"/>
      <c r="I2950" s="120">
        <v>57</v>
      </c>
      <c r="J2950" s="120">
        <v>0</v>
      </c>
    </row>
    <row r="2951" spans="1:10" ht="15" customHeight="1">
      <c r="A2951" s="46" t="s">
        <v>6794</v>
      </c>
      <c r="B2951" s="46" t="s">
        <v>6795</v>
      </c>
      <c r="C2951" s="47">
        <v>1.7150000000000001</v>
      </c>
      <c r="D2951" s="87" t="s">
        <v>7006</v>
      </c>
      <c r="E2951" s="87" t="s">
        <v>7006</v>
      </c>
      <c r="F2951" s="87">
        <v>34.663599999999995</v>
      </c>
      <c r="G2951" s="87"/>
      <c r="H2951" s="47"/>
      <c r="I2951" s="120">
        <v>82</v>
      </c>
      <c r="J2951" s="120">
        <v>0</v>
      </c>
    </row>
    <row r="2952" spans="1:10" ht="15" customHeight="1">
      <c r="A2952" s="46" t="s">
        <v>6899</v>
      </c>
      <c r="B2952" s="46" t="s">
        <v>6900</v>
      </c>
      <c r="C2952" s="47">
        <v>1.7150000000000001</v>
      </c>
      <c r="D2952" s="87" t="s">
        <v>7008</v>
      </c>
      <c r="E2952" s="87" t="s">
        <v>7008</v>
      </c>
      <c r="F2952" s="87">
        <v>39.228000000000009</v>
      </c>
      <c r="G2952" s="87"/>
      <c r="H2952" s="47"/>
      <c r="I2952" s="120">
        <v>0</v>
      </c>
      <c r="J2952" s="120">
        <v>0</v>
      </c>
    </row>
    <row r="2953" spans="1:10" ht="15" customHeight="1">
      <c r="A2953" s="46" t="s">
        <v>7330</v>
      </c>
      <c r="B2953" s="46" t="s">
        <v>7331</v>
      </c>
      <c r="C2953" s="47">
        <v>46.4848</v>
      </c>
      <c r="D2953" s="87" t="s">
        <v>7010</v>
      </c>
      <c r="E2953" s="87" t="s">
        <v>7010</v>
      </c>
      <c r="F2953" s="87">
        <v>65.506600000000006</v>
      </c>
      <c r="G2953" s="87"/>
      <c r="H2953" s="47"/>
      <c r="I2953" s="120">
        <v>0</v>
      </c>
      <c r="J2953" s="120">
        <v>0</v>
      </c>
    </row>
    <row r="2954" spans="1:10" ht="15" customHeight="1">
      <c r="A2954" s="46" t="s">
        <v>6791</v>
      </c>
      <c r="B2954" s="46" t="s">
        <v>6792</v>
      </c>
      <c r="C2954" s="47">
        <v>2.2585999999999999</v>
      </c>
      <c r="D2954" s="87" t="s">
        <v>7013</v>
      </c>
      <c r="E2954" s="87" t="s">
        <v>7013</v>
      </c>
      <c r="F2954" s="87">
        <v>72.970600000000005</v>
      </c>
      <c r="G2954" s="87"/>
      <c r="H2954" s="47"/>
      <c r="I2954" s="120">
        <v>3</v>
      </c>
      <c r="J2954" s="120">
        <v>0</v>
      </c>
    </row>
    <row r="2955" spans="1:10" ht="15" customHeight="1">
      <c r="A2955" s="46" t="s">
        <v>6897</v>
      </c>
      <c r="B2955" s="46" t="s">
        <v>6898</v>
      </c>
      <c r="C2955" s="47">
        <v>2.2585999999999999</v>
      </c>
      <c r="D2955" s="87" t="s">
        <v>7015</v>
      </c>
      <c r="E2955" s="87" t="s">
        <v>7015</v>
      </c>
      <c r="F2955" s="87">
        <v>0.30315600000000004</v>
      </c>
      <c r="G2955" s="87"/>
      <c r="H2955" s="47"/>
      <c r="I2955" s="120">
        <v>3</v>
      </c>
      <c r="J2955" s="120">
        <v>0</v>
      </c>
    </row>
    <row r="2956" spans="1:10" ht="15" customHeight="1">
      <c r="A2956" s="46" t="s">
        <v>7328</v>
      </c>
      <c r="B2956" s="46" t="s">
        <v>7329</v>
      </c>
      <c r="C2956" s="47">
        <v>28.424600000000002</v>
      </c>
      <c r="D2956" s="87" t="s">
        <v>17396</v>
      </c>
      <c r="E2956" s="87" t="s">
        <v>17396</v>
      </c>
      <c r="F2956" s="87">
        <v>1.1942280000000001</v>
      </c>
      <c r="G2956" s="87"/>
      <c r="H2956" s="47"/>
      <c r="I2956" s="120">
        <v>0</v>
      </c>
      <c r="J2956" s="120">
        <v>0</v>
      </c>
    </row>
    <row r="2957" spans="1:10" ht="15" customHeight="1">
      <c r="A2957" s="46" t="s">
        <v>7332</v>
      </c>
      <c r="B2957" s="46" t="s">
        <v>35202</v>
      </c>
      <c r="C2957" s="47">
        <v>18.124400000000001</v>
      </c>
      <c r="D2957" s="87" t="s">
        <v>26964</v>
      </c>
      <c r="E2957" s="87" t="s">
        <v>26964</v>
      </c>
      <c r="F2957" s="87">
        <v>6.9964964999999992</v>
      </c>
      <c r="G2957" s="87"/>
      <c r="H2957" s="47"/>
      <c r="I2957" s="120">
        <v>13</v>
      </c>
      <c r="J2957" s="120">
        <v>0</v>
      </c>
    </row>
    <row r="2958" spans="1:10" ht="15" customHeight="1">
      <c r="A2958" s="46" t="s">
        <v>7340</v>
      </c>
      <c r="B2958" s="46" t="s">
        <v>7341</v>
      </c>
      <c r="C2958" s="47">
        <v>2.7884000000000002</v>
      </c>
      <c r="D2958" s="87" t="s">
        <v>35254</v>
      </c>
      <c r="E2958" s="87" t="s">
        <v>26964</v>
      </c>
      <c r="F2958" s="87">
        <v>6.5300634000000013</v>
      </c>
      <c r="G2958" s="87"/>
      <c r="H2958" s="47"/>
      <c r="I2958" s="120">
        <v>10</v>
      </c>
      <c r="J2958" s="120">
        <v>0</v>
      </c>
    </row>
    <row r="2959" spans="1:10" ht="15" customHeight="1">
      <c r="A2959" s="46" t="s">
        <v>7338</v>
      </c>
      <c r="B2959" s="46" t="s">
        <v>7339</v>
      </c>
      <c r="C2959" s="47">
        <v>4.2988</v>
      </c>
      <c r="D2959" s="87" t="s">
        <v>7020</v>
      </c>
      <c r="E2959" s="113" t="s">
        <v>6983</v>
      </c>
      <c r="F2959" s="87">
        <v>20.17953</v>
      </c>
      <c r="G2959" s="87"/>
      <c r="H2959" s="47"/>
      <c r="I2959" s="120">
        <v>0</v>
      </c>
      <c r="J2959" s="120">
        <v>0</v>
      </c>
    </row>
    <row r="2960" spans="1:10" ht="15" customHeight="1">
      <c r="A2960" s="46" t="s">
        <v>7335</v>
      </c>
      <c r="B2960" s="46" t="s">
        <v>7336</v>
      </c>
      <c r="C2960" s="47">
        <v>2.7884000000000002</v>
      </c>
      <c r="D2960" s="87" t="s">
        <v>7022</v>
      </c>
      <c r="E2960" s="113" t="s">
        <v>6983</v>
      </c>
      <c r="F2960" s="87">
        <v>19.1705535</v>
      </c>
      <c r="G2960" s="87"/>
      <c r="H2960" s="47"/>
      <c r="I2960" s="120">
        <v>0</v>
      </c>
      <c r="J2960" s="120">
        <v>0</v>
      </c>
    </row>
    <row r="2961" spans="1:10" ht="15" customHeight="1">
      <c r="A2961" s="46" t="s">
        <v>7333</v>
      </c>
      <c r="B2961" s="46" t="s">
        <v>7334</v>
      </c>
      <c r="C2961" s="47">
        <v>2.7884000000000002</v>
      </c>
      <c r="D2961" s="87" t="s">
        <v>7024</v>
      </c>
      <c r="E2961" s="113" t="s">
        <v>6983</v>
      </c>
      <c r="F2961" s="87">
        <v>18.161577000000001</v>
      </c>
      <c r="G2961" s="87"/>
      <c r="H2961" s="47"/>
      <c r="I2961" s="120">
        <v>18</v>
      </c>
      <c r="J2961" s="120">
        <v>0</v>
      </c>
    </row>
    <row r="2962" spans="1:10" ht="15" customHeight="1">
      <c r="A2962" s="46" t="s">
        <v>7342</v>
      </c>
      <c r="B2962" s="46" t="s">
        <v>7343</v>
      </c>
      <c r="C2962" s="47">
        <v>1.9239999999999999</v>
      </c>
      <c r="D2962" s="87" t="s">
        <v>7026</v>
      </c>
      <c r="E2962" s="87" t="s">
        <v>7026</v>
      </c>
      <c r="F2962" s="87">
        <v>214.32599999999996</v>
      </c>
      <c r="G2962" s="87"/>
      <c r="H2962" s="47"/>
      <c r="I2962" s="120">
        <v>28</v>
      </c>
      <c r="J2962" s="120">
        <v>0</v>
      </c>
    </row>
    <row r="2963" spans="1:10" ht="15" customHeight="1">
      <c r="A2963" s="46" t="s">
        <v>12540</v>
      </c>
      <c r="B2963" s="46" t="s">
        <v>12541</v>
      </c>
      <c r="C2963" s="47">
        <v>47.820599999999999</v>
      </c>
      <c r="D2963" s="87" t="s">
        <v>7028</v>
      </c>
      <c r="E2963" s="87" t="s">
        <v>7026</v>
      </c>
      <c r="F2963" s="87">
        <v>190.512</v>
      </c>
      <c r="G2963" s="87"/>
      <c r="H2963" s="47"/>
      <c r="I2963" s="120">
        <v>0</v>
      </c>
      <c r="J2963" s="120">
        <v>0</v>
      </c>
    </row>
    <row r="2964" spans="1:10" ht="15" customHeight="1">
      <c r="A2964" s="46" t="s">
        <v>7379</v>
      </c>
      <c r="B2964" s="46" t="s">
        <v>7380</v>
      </c>
      <c r="C2964" s="47">
        <v>23.4224</v>
      </c>
      <c r="D2964" s="87" t="s">
        <v>7030</v>
      </c>
      <c r="E2964" s="87" t="s">
        <v>7026</v>
      </c>
      <c r="F2964" s="87">
        <v>176.22359999999998</v>
      </c>
      <c r="G2964" s="87"/>
      <c r="H2964" s="47"/>
      <c r="I2964" s="120">
        <v>0</v>
      </c>
      <c r="J2964" s="120">
        <v>0</v>
      </c>
    </row>
    <row r="2965" spans="1:10" ht="15" customHeight="1">
      <c r="A2965" s="46" t="s">
        <v>7377</v>
      </c>
      <c r="B2965" s="46" t="s">
        <v>7378</v>
      </c>
      <c r="C2965" s="47">
        <v>32.159199999999998</v>
      </c>
      <c r="D2965" s="87" t="s">
        <v>7033</v>
      </c>
      <c r="E2965" s="87" t="s">
        <v>7026</v>
      </c>
      <c r="F2965" s="87">
        <v>200.0376</v>
      </c>
      <c r="G2965" s="87"/>
      <c r="H2965" s="47"/>
      <c r="I2965" s="120">
        <v>0</v>
      </c>
      <c r="J2965" s="120">
        <v>0</v>
      </c>
    </row>
    <row r="2966" spans="1:10" ht="15" customHeight="1">
      <c r="A2966" s="46" t="s">
        <v>7375</v>
      </c>
      <c r="B2966" s="46" t="s">
        <v>7376</v>
      </c>
      <c r="C2966" s="47">
        <v>45.032200000000003</v>
      </c>
      <c r="D2966" s="87" t="s">
        <v>32344</v>
      </c>
      <c r="E2966" s="87" t="s">
        <v>32344</v>
      </c>
      <c r="F2966" s="87">
        <v>21.262499999999999</v>
      </c>
      <c r="G2966" s="87"/>
      <c r="H2966" s="47"/>
      <c r="I2966" s="120">
        <v>0</v>
      </c>
      <c r="J2966" s="120">
        <v>0</v>
      </c>
    </row>
    <row r="2967" spans="1:10" ht="15" customHeight="1">
      <c r="A2967" s="46" t="s">
        <v>7373</v>
      </c>
      <c r="B2967" s="46" t="s">
        <v>7374</v>
      </c>
      <c r="C2967" s="47">
        <v>47.634599999999999</v>
      </c>
      <c r="D2967" s="87" t="s">
        <v>35261</v>
      </c>
      <c r="E2967" s="87" t="s">
        <v>32344</v>
      </c>
      <c r="F2967" s="87">
        <v>19.13625</v>
      </c>
      <c r="G2967" s="87"/>
      <c r="H2967" s="47"/>
      <c r="I2967" s="120">
        <v>2</v>
      </c>
      <c r="J2967" s="120">
        <v>0</v>
      </c>
    </row>
    <row r="2968" spans="1:10" ht="15" customHeight="1">
      <c r="A2968" s="46" t="s">
        <v>7370</v>
      </c>
      <c r="B2968" s="46" t="s">
        <v>7371</v>
      </c>
      <c r="C2968" s="47">
        <v>54.605600000000003</v>
      </c>
      <c r="D2968" s="87" t="s">
        <v>7035</v>
      </c>
      <c r="E2968" s="87" t="s">
        <v>7035</v>
      </c>
      <c r="F2968" s="87">
        <v>17.506124999999997</v>
      </c>
      <c r="G2968" s="87"/>
      <c r="H2968" s="47"/>
      <c r="I2968" s="120">
        <v>1</v>
      </c>
      <c r="J2968" s="120">
        <v>0</v>
      </c>
    </row>
    <row r="2969" spans="1:10" ht="15" customHeight="1">
      <c r="A2969" s="46" t="s">
        <v>7368</v>
      </c>
      <c r="B2969" s="46" t="s">
        <v>7369</v>
      </c>
      <c r="C2969" s="47">
        <v>65.063800000000001</v>
      </c>
      <c r="D2969" s="87" t="s">
        <v>7038</v>
      </c>
      <c r="E2969" s="87" t="s">
        <v>7035</v>
      </c>
      <c r="F2969" s="87">
        <v>16.584749999999996</v>
      </c>
      <c r="G2969" s="87"/>
      <c r="H2969" s="47"/>
      <c r="I2969" s="120">
        <v>0</v>
      </c>
      <c r="J2969" s="120">
        <v>0</v>
      </c>
    </row>
    <row r="2970" spans="1:10" ht="15" customHeight="1">
      <c r="A2970" s="46" t="s">
        <v>7366</v>
      </c>
      <c r="B2970" s="46" t="s">
        <v>7367</v>
      </c>
      <c r="C2970" s="47">
        <v>42.989199999999997</v>
      </c>
      <c r="D2970" s="87" t="s">
        <v>7042</v>
      </c>
      <c r="E2970" s="87" t="s">
        <v>7035</v>
      </c>
      <c r="F2970" s="87">
        <v>15.755512499999998</v>
      </c>
      <c r="G2970" s="87"/>
      <c r="H2970" s="47"/>
      <c r="I2970" s="120">
        <v>4</v>
      </c>
      <c r="J2970" s="120">
        <v>0</v>
      </c>
    </row>
    <row r="2971" spans="1:10" ht="15" customHeight="1">
      <c r="A2971" s="46" t="s">
        <v>12538</v>
      </c>
      <c r="B2971" s="46" t="s">
        <v>12539</v>
      </c>
      <c r="C2971" s="47">
        <v>157.12479999999999</v>
      </c>
      <c r="D2971" s="87" t="s">
        <v>7045</v>
      </c>
      <c r="E2971" s="87" t="s">
        <v>7035</v>
      </c>
      <c r="F2971" s="87">
        <v>14.926275</v>
      </c>
      <c r="G2971" s="87"/>
      <c r="H2971" s="47"/>
      <c r="I2971" s="120">
        <v>1</v>
      </c>
      <c r="J2971" s="120">
        <v>0</v>
      </c>
    </row>
    <row r="2972" spans="1:10" ht="15" customHeight="1">
      <c r="A2972" s="46" t="s">
        <v>12536</v>
      </c>
      <c r="B2972" s="46" t="s">
        <v>12537</v>
      </c>
      <c r="C2972" s="47">
        <v>193.78720000000001</v>
      </c>
      <c r="D2972" s="87" t="s">
        <v>35402</v>
      </c>
      <c r="E2972" s="87" t="s">
        <v>35402</v>
      </c>
      <c r="F2972" s="87">
        <v>340.80099999999993</v>
      </c>
      <c r="G2972" s="87"/>
      <c r="H2972" s="47"/>
      <c r="I2972" s="120">
        <v>0</v>
      </c>
      <c r="J2972" s="120">
        <v>0</v>
      </c>
    </row>
    <row r="2973" spans="1:10" ht="15" customHeight="1">
      <c r="A2973" s="46" t="s">
        <v>7364</v>
      </c>
      <c r="B2973" s="46" t="s">
        <v>7365</v>
      </c>
      <c r="C2973" s="47">
        <v>23.7012</v>
      </c>
      <c r="D2973" s="87" t="s">
        <v>35402</v>
      </c>
      <c r="E2973" s="87" t="s">
        <v>35402</v>
      </c>
      <c r="F2973" s="87">
        <v>340.80099999999993</v>
      </c>
      <c r="G2973" s="87"/>
      <c r="H2973" s="47"/>
      <c r="I2973" s="120">
        <v>0</v>
      </c>
      <c r="J2973" s="120">
        <v>0</v>
      </c>
    </row>
    <row r="2974" spans="1:10" ht="15" customHeight="1">
      <c r="A2974" s="46" t="s">
        <v>7361</v>
      </c>
      <c r="B2974" s="46" t="s">
        <v>7362</v>
      </c>
      <c r="C2974" s="47">
        <v>33.2746</v>
      </c>
      <c r="D2974" s="87" t="s">
        <v>35404</v>
      </c>
      <c r="E2974" s="87" t="s">
        <v>35404</v>
      </c>
      <c r="F2974" s="87">
        <v>394.08979999999997</v>
      </c>
      <c r="G2974" s="87"/>
      <c r="H2974" s="47"/>
      <c r="I2974" s="120">
        <v>0</v>
      </c>
      <c r="J2974" s="120">
        <v>0</v>
      </c>
    </row>
    <row r="2975" spans="1:10" ht="15" customHeight="1">
      <c r="A2975" s="46" t="s">
        <v>7358</v>
      </c>
      <c r="B2975" s="46" t="s">
        <v>7359</v>
      </c>
      <c r="C2975" s="47">
        <v>42.847999999999999</v>
      </c>
      <c r="D2975" s="87" t="s">
        <v>35404</v>
      </c>
      <c r="E2975" s="87" t="s">
        <v>35404</v>
      </c>
      <c r="F2975" s="87">
        <v>394.08979999999997</v>
      </c>
      <c r="G2975" s="87"/>
      <c r="H2975" s="47"/>
      <c r="I2975" s="120">
        <v>0</v>
      </c>
      <c r="J2975" s="120">
        <v>0</v>
      </c>
    </row>
    <row r="2976" spans="1:10" ht="15" customHeight="1">
      <c r="A2976" s="46" t="s">
        <v>12534</v>
      </c>
      <c r="B2976" s="46" t="s">
        <v>12535</v>
      </c>
      <c r="C2976" s="47">
        <v>41.646799999999999</v>
      </c>
      <c r="D2976" s="87" t="s">
        <v>35405</v>
      </c>
      <c r="E2976" s="87" t="s">
        <v>35405</v>
      </c>
      <c r="F2976" s="87">
        <v>431.26799999999992</v>
      </c>
      <c r="G2976" s="87"/>
      <c r="H2976" s="47"/>
      <c r="I2976" s="120">
        <v>1</v>
      </c>
      <c r="J2976" s="120">
        <v>0</v>
      </c>
    </row>
    <row r="2977" spans="1:10" ht="15" customHeight="1">
      <c r="A2977" s="46" t="s">
        <v>12532</v>
      </c>
      <c r="B2977" s="46" t="s">
        <v>12533</v>
      </c>
      <c r="C2977" s="47">
        <v>49.490400000000001</v>
      </c>
      <c r="D2977" s="87" t="s">
        <v>35405</v>
      </c>
      <c r="E2977" s="87" t="s">
        <v>35405</v>
      </c>
      <c r="F2977" s="87">
        <v>431.26799999999992</v>
      </c>
      <c r="G2977" s="87"/>
      <c r="H2977" s="47"/>
      <c r="I2977" s="120">
        <v>1</v>
      </c>
      <c r="J2977" s="120">
        <v>0</v>
      </c>
    </row>
    <row r="2978" spans="1:10" ht="15" customHeight="1">
      <c r="A2978" s="46" t="s">
        <v>12530</v>
      </c>
      <c r="B2978" s="46" t="s">
        <v>12531</v>
      </c>
      <c r="C2978" s="47">
        <v>59.965600000000002</v>
      </c>
      <c r="D2978" s="87" t="s">
        <v>35406</v>
      </c>
      <c r="E2978" s="87" t="s">
        <v>35406</v>
      </c>
      <c r="F2978" s="87">
        <v>495.71040000000005</v>
      </c>
      <c r="G2978" s="87"/>
      <c r="H2978" s="47"/>
      <c r="I2978" s="120">
        <v>0</v>
      </c>
      <c r="J2978" s="120">
        <v>0</v>
      </c>
    </row>
    <row r="2979" spans="1:10" ht="15" customHeight="1">
      <c r="A2979" s="46" t="s">
        <v>12528</v>
      </c>
      <c r="B2979" s="46" t="s">
        <v>12529</v>
      </c>
      <c r="C2979" s="47">
        <v>70.440399999999997</v>
      </c>
      <c r="D2979" s="87" t="s">
        <v>35406</v>
      </c>
      <c r="E2979" s="87" t="s">
        <v>35406</v>
      </c>
      <c r="F2979" s="87">
        <v>495.71040000000005</v>
      </c>
      <c r="G2979" s="87"/>
      <c r="H2979" s="47"/>
      <c r="I2979" s="120">
        <v>2</v>
      </c>
      <c r="J2979" s="120">
        <v>0</v>
      </c>
    </row>
    <row r="2980" spans="1:10" ht="15" customHeight="1">
      <c r="A2980" s="46" t="s">
        <v>12526</v>
      </c>
      <c r="B2980" s="46" t="s">
        <v>12527</v>
      </c>
      <c r="C2980" s="47">
        <v>78.309200000000004</v>
      </c>
      <c r="D2980" s="87" t="s">
        <v>14607</v>
      </c>
      <c r="E2980" s="87" t="s">
        <v>14607</v>
      </c>
      <c r="F2980" s="87">
        <v>0.96140000000000003</v>
      </c>
      <c r="G2980" s="87"/>
      <c r="H2980" s="47"/>
      <c r="I2980" s="120">
        <v>4</v>
      </c>
      <c r="J2980" s="120">
        <v>0</v>
      </c>
    </row>
    <row r="2981" spans="1:10" ht="15" customHeight="1">
      <c r="A2981" s="46" t="s">
        <v>12524</v>
      </c>
      <c r="B2981" s="46" t="s">
        <v>12525</v>
      </c>
      <c r="C2981" s="47">
        <v>88.784400000000005</v>
      </c>
      <c r="D2981" s="87" t="s">
        <v>14605</v>
      </c>
      <c r="E2981" s="87" t="s">
        <v>14605</v>
      </c>
      <c r="F2981" s="87">
        <v>3.7952000000000004</v>
      </c>
      <c r="G2981" s="87"/>
      <c r="H2981" s="47"/>
      <c r="I2981" s="120">
        <v>1</v>
      </c>
      <c r="J2981" s="120">
        <v>0</v>
      </c>
    </row>
    <row r="2982" spans="1:10" ht="15" customHeight="1">
      <c r="A2982" s="46" t="s">
        <v>12522</v>
      </c>
      <c r="B2982" s="46" t="s">
        <v>12523</v>
      </c>
      <c r="C2982" s="47">
        <v>217.35579999999999</v>
      </c>
      <c r="D2982" s="87" t="s">
        <v>15613</v>
      </c>
      <c r="E2982" s="87" t="s">
        <v>15613</v>
      </c>
      <c r="F2982" s="87">
        <v>0.46620000000000006</v>
      </c>
      <c r="G2982" s="87"/>
      <c r="H2982" s="47"/>
      <c r="I2982" s="120">
        <v>0</v>
      </c>
      <c r="J2982" s="120">
        <v>0</v>
      </c>
    </row>
    <row r="2983" spans="1:10" ht="15" customHeight="1">
      <c r="A2983" s="46" t="s">
        <v>12520</v>
      </c>
      <c r="B2983" s="46" t="s">
        <v>12521</v>
      </c>
      <c r="C2983" s="47">
        <v>248.7808</v>
      </c>
      <c r="D2983" s="87" t="s">
        <v>7050</v>
      </c>
      <c r="E2983" s="87" t="s">
        <v>7050</v>
      </c>
      <c r="F2983" s="87">
        <v>1.9885999999999995</v>
      </c>
      <c r="G2983" s="87"/>
      <c r="H2983" s="47"/>
      <c r="I2983" s="120">
        <v>0</v>
      </c>
      <c r="J2983" s="120">
        <v>0</v>
      </c>
    </row>
    <row r="2984" spans="1:10" ht="15" customHeight="1">
      <c r="A2984" s="46" t="s">
        <v>12518</v>
      </c>
      <c r="B2984" s="46" t="s">
        <v>12519</v>
      </c>
      <c r="C2984" s="47">
        <v>277.58699999999999</v>
      </c>
      <c r="D2984" s="87" t="s">
        <v>7053</v>
      </c>
      <c r="E2984" s="87" t="s">
        <v>7053</v>
      </c>
      <c r="F2984" s="87">
        <v>1.1536</v>
      </c>
      <c r="G2984" s="87"/>
      <c r="H2984" s="47"/>
      <c r="I2984" s="120">
        <v>0</v>
      </c>
      <c r="J2984" s="120">
        <v>0</v>
      </c>
    </row>
    <row r="2985" spans="1:10" ht="15" customHeight="1">
      <c r="A2985" s="46" t="s">
        <v>3199</v>
      </c>
      <c r="B2985" s="46" t="s">
        <v>7356</v>
      </c>
      <c r="C2985" s="47">
        <v>31.787400000000002</v>
      </c>
      <c r="D2985" s="87" t="s">
        <v>7056</v>
      </c>
      <c r="E2985" s="87" t="s">
        <v>7056</v>
      </c>
      <c r="F2985" s="87">
        <v>0.83499999999999996</v>
      </c>
      <c r="G2985" s="87"/>
      <c r="H2985" s="47"/>
      <c r="I2985" s="120">
        <v>34</v>
      </c>
      <c r="J2985" s="120">
        <v>0</v>
      </c>
    </row>
    <row r="2986" spans="1:10" ht="15" customHeight="1">
      <c r="A2986" s="46" t="s">
        <v>7354</v>
      </c>
      <c r="B2986" s="46" t="s">
        <v>7355</v>
      </c>
      <c r="C2986" s="47">
        <v>41.732599999999998</v>
      </c>
      <c r="D2986" s="87" t="s">
        <v>7059</v>
      </c>
      <c r="E2986" s="87" t="s">
        <v>7059</v>
      </c>
      <c r="F2986" s="87">
        <v>0.81979999999999986</v>
      </c>
      <c r="G2986" s="87"/>
      <c r="H2986" s="47"/>
      <c r="I2986" s="120">
        <v>27</v>
      </c>
      <c r="J2986" s="120">
        <v>0</v>
      </c>
    </row>
    <row r="2987" spans="1:10" ht="15" customHeight="1">
      <c r="A2987" s="46" t="s">
        <v>6289</v>
      </c>
      <c r="B2987" s="46" t="s">
        <v>7352</v>
      </c>
      <c r="C2987" s="47">
        <v>112.8128</v>
      </c>
      <c r="D2987" s="87" t="s">
        <v>10364</v>
      </c>
      <c r="E2987" s="87" t="s">
        <v>10364</v>
      </c>
      <c r="F2987" s="87">
        <v>5.386499999999999</v>
      </c>
      <c r="G2987" s="87"/>
      <c r="H2987" s="47"/>
      <c r="I2987" s="120">
        <v>22</v>
      </c>
      <c r="J2987" s="120">
        <v>0</v>
      </c>
    </row>
    <row r="2988" spans="1:10" ht="15" customHeight="1">
      <c r="A2988" s="46" t="s">
        <v>6292</v>
      </c>
      <c r="B2988" s="46" t="s">
        <v>7351</v>
      </c>
      <c r="C2988" s="47">
        <v>127.3822</v>
      </c>
      <c r="D2988" s="87" t="s">
        <v>10362</v>
      </c>
      <c r="E2988" s="87" t="s">
        <v>10362</v>
      </c>
      <c r="F2988" s="87">
        <v>5.669999999999999</v>
      </c>
      <c r="G2988" s="87"/>
      <c r="H2988" s="47"/>
      <c r="I2988" s="120">
        <v>29</v>
      </c>
      <c r="J2988" s="120">
        <v>0</v>
      </c>
    </row>
    <row r="2989" spans="1:10" ht="15" customHeight="1">
      <c r="A2989" s="46" t="s">
        <v>6295</v>
      </c>
      <c r="B2989" s="46" t="s">
        <v>7350</v>
      </c>
      <c r="C2989" s="47">
        <v>143.2758</v>
      </c>
      <c r="D2989" s="87" t="s">
        <v>7062</v>
      </c>
      <c r="E2989" s="87" t="s">
        <v>7062</v>
      </c>
      <c r="F2989" s="87">
        <v>60.763200000000012</v>
      </c>
      <c r="G2989" s="87"/>
      <c r="H2989" s="47"/>
      <c r="I2989" s="120">
        <v>27</v>
      </c>
      <c r="J2989" s="120">
        <v>0</v>
      </c>
    </row>
    <row r="2990" spans="1:10" ht="15" customHeight="1">
      <c r="A2990" s="46" t="s">
        <v>7062</v>
      </c>
      <c r="B2990" s="46" t="s">
        <v>7349</v>
      </c>
      <c r="C2990" s="47">
        <v>60.763199999999998</v>
      </c>
      <c r="D2990" s="87" t="s">
        <v>7065</v>
      </c>
      <c r="E2990" s="87" t="s">
        <v>7065</v>
      </c>
      <c r="F2990" s="87">
        <v>71.939999999999984</v>
      </c>
      <c r="G2990" s="87"/>
      <c r="H2990" s="47"/>
      <c r="I2990" s="120">
        <v>24</v>
      </c>
      <c r="J2990" s="120">
        <v>0</v>
      </c>
    </row>
    <row r="2991" spans="1:10" ht="15" customHeight="1">
      <c r="A2991" s="46" t="s">
        <v>7065</v>
      </c>
      <c r="B2991" s="46" t="s">
        <v>7348</v>
      </c>
      <c r="C2991" s="47">
        <v>71.94</v>
      </c>
      <c r="D2991" s="87" t="s">
        <v>7068</v>
      </c>
      <c r="E2991" s="87" t="s">
        <v>7068</v>
      </c>
      <c r="F2991" s="87">
        <v>84.069400000000002</v>
      </c>
      <c r="G2991" s="87"/>
      <c r="H2991" s="47"/>
      <c r="I2991" s="120">
        <v>20</v>
      </c>
      <c r="J2991" s="120">
        <v>0</v>
      </c>
    </row>
    <row r="2992" spans="1:10" ht="15" customHeight="1">
      <c r="A2992" s="46" t="s">
        <v>7068</v>
      </c>
      <c r="B2992" s="46" t="s">
        <v>7346</v>
      </c>
      <c r="C2992" s="47">
        <v>84.069400000000002</v>
      </c>
      <c r="D2992" s="87" t="s">
        <v>7071</v>
      </c>
      <c r="E2992" s="87" t="s">
        <v>7071</v>
      </c>
      <c r="F2992" s="87">
        <v>105.40040000000002</v>
      </c>
      <c r="G2992" s="87"/>
      <c r="H2992" s="47"/>
      <c r="I2992" s="120">
        <v>19</v>
      </c>
      <c r="J2992" s="120">
        <v>0</v>
      </c>
    </row>
    <row r="2993" spans="1:10" ht="15" customHeight="1">
      <c r="A2993" s="46" t="s">
        <v>7071</v>
      </c>
      <c r="B2993" s="46" t="s">
        <v>7345</v>
      </c>
      <c r="C2993" s="47">
        <v>105.4004</v>
      </c>
      <c r="D2993" s="87" t="s">
        <v>7074</v>
      </c>
      <c r="E2993" s="87" t="s">
        <v>7074</v>
      </c>
      <c r="F2993" s="87">
        <v>120.876</v>
      </c>
      <c r="G2993" s="87"/>
      <c r="H2993" s="47"/>
      <c r="I2993" s="120">
        <v>6</v>
      </c>
      <c r="J2993" s="120">
        <v>0</v>
      </c>
    </row>
    <row r="2994" spans="1:10" ht="15" customHeight="1">
      <c r="A2994" s="46" t="s">
        <v>7074</v>
      </c>
      <c r="B2994" s="46" t="s">
        <v>7344</v>
      </c>
      <c r="C2994" s="47">
        <v>120.876</v>
      </c>
      <c r="D2994" s="87" t="s">
        <v>7077</v>
      </c>
      <c r="E2994" s="87" t="s">
        <v>7077</v>
      </c>
      <c r="F2994" s="87">
        <v>120.33920000000001</v>
      </c>
      <c r="G2994" s="87"/>
      <c r="H2994" s="47"/>
      <c r="I2994" s="120">
        <v>16</v>
      </c>
      <c r="J2994" s="120">
        <v>0</v>
      </c>
    </row>
    <row r="2995" spans="1:10" ht="15" customHeight="1">
      <c r="A2995" s="46" t="s">
        <v>7382</v>
      </c>
      <c r="B2995" s="46" t="s">
        <v>7383</v>
      </c>
      <c r="C2995" s="47">
        <v>58.346600000000002</v>
      </c>
      <c r="D2995" s="87" t="s">
        <v>7080</v>
      </c>
      <c r="E2995" s="87" t="s">
        <v>7080</v>
      </c>
      <c r="F2995" s="87">
        <v>120.33920000000001</v>
      </c>
      <c r="G2995" s="87"/>
      <c r="H2995" s="47"/>
      <c r="I2995" s="120">
        <v>1</v>
      </c>
      <c r="J2995" s="120">
        <v>0</v>
      </c>
    </row>
    <row r="2996" spans="1:10" ht="15" customHeight="1">
      <c r="A2996" s="46" t="s">
        <v>34999</v>
      </c>
      <c r="B2996" s="46" t="s">
        <v>35000</v>
      </c>
      <c r="C2996" s="47">
        <v>13.779199999999999</v>
      </c>
      <c r="D2996" s="87" t="s">
        <v>7083</v>
      </c>
      <c r="E2996" s="87" t="s">
        <v>7083</v>
      </c>
      <c r="F2996" s="87">
        <v>76.075999999999993</v>
      </c>
      <c r="G2996" s="87"/>
      <c r="H2996" s="47"/>
      <c r="I2996" s="120">
        <v>60</v>
      </c>
      <c r="J2996" s="120">
        <v>0</v>
      </c>
    </row>
    <row r="2997" spans="1:10" ht="15" customHeight="1">
      <c r="A2997" s="46" t="s">
        <v>35001</v>
      </c>
      <c r="B2997" s="46" t="s">
        <v>35002</v>
      </c>
      <c r="C2997" s="47">
        <v>18.217400000000001</v>
      </c>
      <c r="D2997" s="87" t="s">
        <v>7086</v>
      </c>
      <c r="E2997" s="87" t="s">
        <v>7086</v>
      </c>
      <c r="F2997" s="87">
        <v>76.075999999999993</v>
      </c>
      <c r="G2997" s="87"/>
      <c r="H2997" s="47"/>
      <c r="I2997" s="120">
        <v>57</v>
      </c>
      <c r="J2997" s="120">
        <v>0</v>
      </c>
    </row>
    <row r="2998" spans="1:10" ht="15" customHeight="1">
      <c r="A2998" s="46" t="s">
        <v>34997</v>
      </c>
      <c r="B2998" s="46" t="s">
        <v>34998</v>
      </c>
      <c r="C2998" s="47">
        <v>25.095400000000001</v>
      </c>
      <c r="D2998" s="87" t="s">
        <v>7089</v>
      </c>
      <c r="E2998" s="87" t="s">
        <v>7089</v>
      </c>
      <c r="F2998" s="87">
        <v>1.8469999999999995</v>
      </c>
      <c r="G2998" s="87"/>
      <c r="H2998" s="47"/>
      <c r="I2998" s="120">
        <v>4</v>
      </c>
      <c r="J2998" s="120">
        <v>0</v>
      </c>
    </row>
    <row r="2999" spans="1:10" ht="15" customHeight="1">
      <c r="A2999" s="46" t="s">
        <v>7393</v>
      </c>
      <c r="B2999" s="46" t="s">
        <v>7394</v>
      </c>
      <c r="C2999" s="47">
        <v>1.2025999999999999</v>
      </c>
      <c r="D2999" s="87" t="s">
        <v>10360</v>
      </c>
      <c r="E2999" s="87" t="s">
        <v>10360</v>
      </c>
      <c r="F2999" s="87">
        <v>11.339999999999998</v>
      </c>
      <c r="G2999" s="87"/>
      <c r="H2999" s="47"/>
      <c r="I2999" s="120">
        <v>12</v>
      </c>
      <c r="J2999" s="120">
        <v>0</v>
      </c>
    </row>
    <row r="3000" spans="1:10" ht="15" customHeight="1">
      <c r="A3000" s="46" t="s">
        <v>7391</v>
      </c>
      <c r="B3000" s="46" t="s">
        <v>32263</v>
      </c>
      <c r="C3000" s="47">
        <v>21.238199999999999</v>
      </c>
      <c r="D3000" s="87" t="s">
        <v>10358</v>
      </c>
      <c r="E3000" s="87" t="s">
        <v>10358</v>
      </c>
      <c r="F3000" s="87">
        <v>11.339999999999998</v>
      </c>
      <c r="G3000" s="87"/>
      <c r="H3000" s="47"/>
      <c r="I3000" s="120">
        <v>12</v>
      </c>
      <c r="J3000" s="120">
        <v>0</v>
      </c>
    </row>
    <row r="3001" spans="1:10" ht="15" customHeight="1">
      <c r="A3001" s="46" t="s">
        <v>7388</v>
      </c>
      <c r="B3001" s="46" t="s">
        <v>7389</v>
      </c>
      <c r="C3001" s="47">
        <v>7.2362000000000002</v>
      </c>
      <c r="D3001" s="87" t="s">
        <v>10343</v>
      </c>
      <c r="E3001" s="87" t="s">
        <v>10343</v>
      </c>
      <c r="F3001" s="87">
        <v>4.5517500000000002</v>
      </c>
      <c r="G3001" s="87"/>
      <c r="H3001" s="47"/>
      <c r="I3001" s="120">
        <v>24</v>
      </c>
      <c r="J3001" s="120">
        <v>0</v>
      </c>
    </row>
    <row r="3002" spans="1:10" ht="15" customHeight="1">
      <c r="A3002" s="46" t="s">
        <v>7386</v>
      </c>
      <c r="B3002" s="46" t="s">
        <v>7387</v>
      </c>
      <c r="C3002" s="47">
        <v>9.5890000000000004</v>
      </c>
      <c r="D3002" s="87" t="s">
        <v>7095</v>
      </c>
      <c r="E3002" s="87" t="s">
        <v>7095</v>
      </c>
      <c r="F3002" s="87">
        <v>3.5123759999999997</v>
      </c>
      <c r="G3002" s="87"/>
      <c r="H3002" s="47"/>
      <c r="I3002" s="120">
        <v>12</v>
      </c>
      <c r="J3002" s="120">
        <v>0</v>
      </c>
    </row>
    <row r="3003" spans="1:10" ht="15" customHeight="1">
      <c r="A3003" s="46" t="s">
        <v>7384</v>
      </c>
      <c r="B3003" s="46" t="s">
        <v>7385</v>
      </c>
      <c r="C3003" s="47">
        <v>14.5974</v>
      </c>
      <c r="D3003" s="87" t="s">
        <v>30352</v>
      </c>
      <c r="E3003" s="87" t="s">
        <v>30352</v>
      </c>
      <c r="F3003" s="87">
        <v>4.7124000000000006</v>
      </c>
      <c r="G3003" s="87"/>
      <c r="H3003" s="47"/>
      <c r="I3003" s="120">
        <v>11</v>
      </c>
      <c r="J3003" s="120">
        <v>0</v>
      </c>
    </row>
    <row r="3004" spans="1:10" ht="15" customHeight="1">
      <c r="A3004" s="46" t="s">
        <v>7413</v>
      </c>
      <c r="B3004" s="46" t="s">
        <v>7414</v>
      </c>
      <c r="C3004" s="47">
        <v>4.5544000000000002</v>
      </c>
      <c r="D3004" s="87" t="s">
        <v>10356</v>
      </c>
      <c r="E3004" s="87" t="s">
        <v>10356</v>
      </c>
      <c r="F3004" s="87">
        <v>17.009999999999998</v>
      </c>
      <c r="G3004" s="87"/>
      <c r="H3004" s="47"/>
      <c r="I3004" s="120">
        <v>11</v>
      </c>
      <c r="J3004" s="120">
        <v>0</v>
      </c>
    </row>
    <row r="3005" spans="1:10" ht="15" customHeight="1">
      <c r="A3005" s="46" t="s">
        <v>7411</v>
      </c>
      <c r="B3005" s="46" t="s">
        <v>35203</v>
      </c>
      <c r="C3005" s="47">
        <v>15.0572</v>
      </c>
      <c r="D3005" s="87" t="s">
        <v>10355</v>
      </c>
      <c r="E3005" s="87" t="s">
        <v>10355</v>
      </c>
      <c r="F3005" s="87">
        <v>17.009999999999998</v>
      </c>
      <c r="G3005" s="87"/>
      <c r="H3005" s="47"/>
      <c r="I3005" s="120">
        <v>0</v>
      </c>
      <c r="J3005" s="120">
        <v>0</v>
      </c>
    </row>
    <row r="3006" spans="1:10" ht="15" customHeight="1">
      <c r="A3006" s="46" t="s">
        <v>7410</v>
      </c>
      <c r="B3006" s="46" t="s">
        <v>35204</v>
      </c>
      <c r="C3006" s="47">
        <v>13.663</v>
      </c>
      <c r="D3006" s="87" t="s">
        <v>7098</v>
      </c>
      <c r="E3006" s="87" t="s">
        <v>7098</v>
      </c>
      <c r="F3006" s="87">
        <v>311.60979999999995</v>
      </c>
      <c r="G3006" s="87"/>
      <c r="H3006" s="47"/>
      <c r="I3006" s="120">
        <v>5</v>
      </c>
      <c r="J3006" s="120">
        <v>0</v>
      </c>
    </row>
    <row r="3007" spans="1:10" ht="15" customHeight="1">
      <c r="A3007" s="46" t="s">
        <v>7408</v>
      </c>
      <c r="B3007" s="46" t="s">
        <v>35205</v>
      </c>
      <c r="C3007" s="47">
        <v>11.7112</v>
      </c>
      <c r="D3007" s="87" t="s">
        <v>7101</v>
      </c>
      <c r="E3007" s="87" t="s">
        <v>7101</v>
      </c>
      <c r="F3007" s="87">
        <v>311.60979999999995</v>
      </c>
      <c r="G3007" s="87"/>
      <c r="H3007" s="47"/>
      <c r="I3007" s="120">
        <v>11</v>
      </c>
      <c r="J3007" s="120">
        <v>0</v>
      </c>
    </row>
    <row r="3008" spans="1:10" ht="15" customHeight="1">
      <c r="A3008" s="46" t="s">
        <v>7406</v>
      </c>
      <c r="B3008" s="46" t="s">
        <v>7407</v>
      </c>
      <c r="C3008" s="47">
        <v>5.2282000000000002</v>
      </c>
      <c r="D3008" s="87" t="s">
        <v>7104</v>
      </c>
      <c r="E3008" s="87" t="s">
        <v>7104</v>
      </c>
      <c r="F3008" s="87">
        <v>32.221200000000003</v>
      </c>
      <c r="G3008" s="87"/>
      <c r="H3008" s="47"/>
      <c r="I3008" s="120">
        <v>23</v>
      </c>
      <c r="J3008" s="120">
        <v>0</v>
      </c>
    </row>
    <row r="3009" spans="1:10" ht="15" customHeight="1">
      <c r="A3009" s="46" t="s">
        <v>7404</v>
      </c>
      <c r="B3009" s="46" t="s">
        <v>7405</v>
      </c>
      <c r="C3009" s="47">
        <v>5.2282000000000002</v>
      </c>
      <c r="D3009" s="87" t="s">
        <v>7109</v>
      </c>
      <c r="E3009" s="87" t="s">
        <v>7104</v>
      </c>
      <c r="F3009" s="87">
        <v>30.610140000000001</v>
      </c>
      <c r="G3009" s="87"/>
      <c r="H3009" s="47"/>
      <c r="I3009" s="120">
        <v>31</v>
      </c>
      <c r="J3009" s="120">
        <v>0</v>
      </c>
    </row>
    <row r="3010" spans="1:10" ht="15" customHeight="1">
      <c r="A3010" s="46" t="s">
        <v>7402</v>
      </c>
      <c r="B3010" s="46" t="s">
        <v>7403</v>
      </c>
      <c r="C3010" s="47">
        <v>1.2547999999999999</v>
      </c>
      <c r="D3010" s="87" t="s">
        <v>7114</v>
      </c>
      <c r="E3010" s="87" t="s">
        <v>7114</v>
      </c>
      <c r="F3010" s="87">
        <v>1.9988000000000001</v>
      </c>
      <c r="G3010" s="87"/>
      <c r="H3010" s="47"/>
      <c r="I3010" s="120">
        <v>24</v>
      </c>
      <c r="J3010" s="120">
        <v>0</v>
      </c>
    </row>
    <row r="3011" spans="1:10" ht="15" customHeight="1">
      <c r="A3011" s="46" t="s">
        <v>7399</v>
      </c>
      <c r="B3011" s="46" t="s">
        <v>7400</v>
      </c>
      <c r="C3011" s="47">
        <v>1.5893999999999999</v>
      </c>
      <c r="D3011" s="87" t="s">
        <v>10353</v>
      </c>
      <c r="E3011" s="87" t="s">
        <v>10353</v>
      </c>
      <c r="F3011" s="87">
        <v>25.514999999999997</v>
      </c>
      <c r="G3011" s="87"/>
      <c r="H3011" s="47"/>
      <c r="I3011" s="120">
        <v>2</v>
      </c>
      <c r="J3011" s="120">
        <v>0</v>
      </c>
    </row>
    <row r="3012" spans="1:10" ht="15" customHeight="1">
      <c r="A3012" s="46" t="s">
        <v>7397</v>
      </c>
      <c r="B3012" s="46" t="s">
        <v>7398</v>
      </c>
      <c r="C3012" s="47">
        <v>1.6836</v>
      </c>
      <c r="D3012" s="87" t="s">
        <v>10352</v>
      </c>
      <c r="E3012" s="87" t="s">
        <v>10352</v>
      </c>
      <c r="F3012" s="87">
        <v>25.514999999999997</v>
      </c>
      <c r="G3012" s="87"/>
      <c r="H3012" s="47"/>
      <c r="I3012" s="120">
        <v>3</v>
      </c>
      <c r="J3012" s="120">
        <v>0</v>
      </c>
    </row>
    <row r="3013" spans="1:10" ht="15" customHeight="1">
      <c r="A3013" s="46" t="s">
        <v>7395</v>
      </c>
      <c r="B3013" s="46" t="s">
        <v>7396</v>
      </c>
      <c r="C3013" s="47">
        <v>2.0286</v>
      </c>
      <c r="D3013" s="87" t="s">
        <v>7117</v>
      </c>
      <c r="E3013" s="87" t="s">
        <v>7117</v>
      </c>
      <c r="F3013" s="87">
        <v>280.42880000000008</v>
      </c>
      <c r="G3013" s="87"/>
      <c r="H3013" s="47"/>
      <c r="I3013" s="120">
        <v>9</v>
      </c>
      <c r="J3013" s="120">
        <v>0</v>
      </c>
    </row>
    <row r="3014" spans="1:10" ht="15" customHeight="1">
      <c r="A3014" s="46" t="s">
        <v>7430</v>
      </c>
      <c r="B3014" s="46" t="s">
        <v>35213</v>
      </c>
      <c r="C3014" s="47">
        <v>21.1068</v>
      </c>
      <c r="D3014" s="87" t="s">
        <v>7120</v>
      </c>
      <c r="E3014" s="87" t="s">
        <v>7120</v>
      </c>
      <c r="F3014" s="87">
        <v>280.42880000000008</v>
      </c>
      <c r="G3014" s="87"/>
      <c r="H3014" s="47"/>
      <c r="I3014" s="120">
        <v>4</v>
      </c>
      <c r="J3014" s="120">
        <v>0</v>
      </c>
    </row>
    <row r="3015" spans="1:10" ht="15" customHeight="1">
      <c r="A3015" s="46" t="s">
        <v>35208</v>
      </c>
      <c r="B3015" s="46" t="s">
        <v>35209</v>
      </c>
      <c r="C3015" s="47">
        <v>21.1068</v>
      </c>
      <c r="D3015" s="87" t="s">
        <v>7126</v>
      </c>
      <c r="E3015" s="87" t="s">
        <v>7126</v>
      </c>
      <c r="F3015" s="87">
        <v>4.8887999999999998</v>
      </c>
      <c r="G3015" s="87"/>
      <c r="H3015" s="47"/>
      <c r="I3015" s="120">
        <v>11</v>
      </c>
      <c r="J3015" s="120">
        <v>0</v>
      </c>
    </row>
    <row r="3016" spans="1:10" ht="15" customHeight="1">
      <c r="A3016" s="46" t="s">
        <v>7429</v>
      </c>
      <c r="B3016" s="46" t="s">
        <v>35215</v>
      </c>
      <c r="C3016" s="47">
        <v>14.638999999999999</v>
      </c>
      <c r="D3016" s="87" t="s">
        <v>30348</v>
      </c>
      <c r="E3016" s="87" t="s">
        <v>30348</v>
      </c>
      <c r="F3016" s="87">
        <v>2.8576799999999993</v>
      </c>
      <c r="G3016" s="87"/>
      <c r="H3016" s="47"/>
      <c r="I3016" s="120">
        <v>6</v>
      </c>
      <c r="J3016" s="120">
        <v>0</v>
      </c>
    </row>
    <row r="3017" spans="1:10" ht="15" customHeight="1">
      <c r="A3017" s="46" t="s">
        <v>7428</v>
      </c>
      <c r="B3017" s="46" t="s">
        <v>35210</v>
      </c>
      <c r="C3017" s="47">
        <v>27.57</v>
      </c>
      <c r="D3017" s="87" t="s">
        <v>7129</v>
      </c>
      <c r="E3017" s="87" t="s">
        <v>7129</v>
      </c>
      <c r="F3017" s="87">
        <v>9.2232000000000003</v>
      </c>
      <c r="G3017" s="87"/>
      <c r="H3017" s="47"/>
      <c r="I3017" s="120">
        <v>8</v>
      </c>
      <c r="J3017" s="120">
        <v>0</v>
      </c>
    </row>
    <row r="3018" spans="1:10" ht="15" customHeight="1">
      <c r="A3018" s="46" t="s">
        <v>35206</v>
      </c>
      <c r="B3018" s="46" t="s">
        <v>35207</v>
      </c>
      <c r="C3018" s="47">
        <v>27.57</v>
      </c>
      <c r="D3018" s="87" t="s">
        <v>7132</v>
      </c>
      <c r="E3018" s="87" t="s">
        <v>7132</v>
      </c>
      <c r="F3018" s="87">
        <v>311.60979999999995</v>
      </c>
      <c r="G3018" s="87"/>
      <c r="H3018" s="47"/>
      <c r="I3018" s="120">
        <v>0</v>
      </c>
      <c r="J3018" s="120">
        <v>0</v>
      </c>
    </row>
    <row r="3019" spans="1:10" ht="15" customHeight="1">
      <c r="A3019" s="46" t="s">
        <v>7427</v>
      </c>
      <c r="B3019" s="46" t="s">
        <v>35211</v>
      </c>
      <c r="C3019" s="47">
        <v>27.57</v>
      </c>
      <c r="D3019" s="87" t="s">
        <v>7135</v>
      </c>
      <c r="E3019" s="87" t="s">
        <v>7135</v>
      </c>
      <c r="F3019" s="87">
        <v>311.60979999999995</v>
      </c>
      <c r="G3019" s="87"/>
      <c r="H3019" s="47"/>
      <c r="I3019" s="120">
        <v>7</v>
      </c>
      <c r="J3019" s="120">
        <v>0</v>
      </c>
    </row>
    <row r="3020" spans="1:10" ht="15" customHeight="1">
      <c r="A3020" s="46" t="s">
        <v>7426</v>
      </c>
      <c r="B3020" s="46" t="s">
        <v>35212</v>
      </c>
      <c r="C3020" s="47">
        <v>12.2994</v>
      </c>
      <c r="D3020" s="87" t="s">
        <v>7138</v>
      </c>
      <c r="E3020" s="87" t="s">
        <v>7138</v>
      </c>
      <c r="F3020" s="87">
        <v>69.241535999999996</v>
      </c>
      <c r="G3020" s="87"/>
      <c r="H3020" s="47"/>
      <c r="I3020" s="120">
        <v>4</v>
      </c>
      <c r="J3020" s="120">
        <v>0</v>
      </c>
    </row>
    <row r="3021" spans="1:10" ht="15" customHeight="1">
      <c r="A3021" s="46" t="s">
        <v>7424</v>
      </c>
      <c r="B3021" s="46" t="s">
        <v>35214</v>
      </c>
      <c r="C3021" s="47">
        <v>12.5212</v>
      </c>
      <c r="D3021" s="87" t="s">
        <v>7141</v>
      </c>
      <c r="E3021" s="87" t="s">
        <v>7141</v>
      </c>
      <c r="F3021" s="87">
        <v>124.19971200000001</v>
      </c>
      <c r="G3021" s="87"/>
      <c r="H3021" s="47"/>
      <c r="I3021" s="120">
        <v>3</v>
      </c>
      <c r="J3021" s="120">
        <v>0</v>
      </c>
    </row>
    <row r="3022" spans="1:10" ht="15" customHeight="1">
      <c r="A3022" s="46" t="s">
        <v>7422</v>
      </c>
      <c r="B3022" s="46" t="s">
        <v>7423</v>
      </c>
      <c r="C3022" s="47">
        <v>1.0871999999999999</v>
      </c>
      <c r="D3022" s="87" t="s">
        <v>7144</v>
      </c>
      <c r="E3022" s="87" t="s">
        <v>7144</v>
      </c>
      <c r="F3022" s="87">
        <v>24.538499999999996</v>
      </c>
      <c r="G3022" s="87"/>
      <c r="H3022" s="47"/>
      <c r="I3022" s="120">
        <v>10</v>
      </c>
      <c r="J3022" s="120">
        <v>0</v>
      </c>
    </row>
    <row r="3023" spans="1:10" ht="15" customHeight="1">
      <c r="A3023" s="46" t="s">
        <v>7420</v>
      </c>
      <c r="B3023" s="46" t="s">
        <v>7421</v>
      </c>
      <c r="C3023" s="47">
        <v>6.4104000000000001</v>
      </c>
      <c r="D3023" s="87" t="s">
        <v>7147</v>
      </c>
      <c r="E3023" s="87" t="s">
        <v>7147</v>
      </c>
      <c r="F3023" s="87">
        <v>71.338176000000004</v>
      </c>
      <c r="G3023" s="87"/>
      <c r="H3023" s="47"/>
      <c r="I3023" s="120">
        <v>4</v>
      </c>
      <c r="J3023" s="120">
        <v>0</v>
      </c>
    </row>
    <row r="3024" spans="1:10" ht="15" customHeight="1">
      <c r="A3024" s="46" t="s">
        <v>7418</v>
      </c>
      <c r="B3024" s="46" t="s">
        <v>7419</v>
      </c>
      <c r="C3024" s="47">
        <v>6.4104000000000001</v>
      </c>
      <c r="D3024" s="87" t="s">
        <v>25997</v>
      </c>
      <c r="E3024" s="87" t="s">
        <v>25997</v>
      </c>
      <c r="F3024" s="87">
        <v>88.859534400000001</v>
      </c>
      <c r="G3024" s="87"/>
      <c r="H3024" s="47"/>
      <c r="I3024" s="120">
        <v>26</v>
      </c>
      <c r="J3024" s="120">
        <v>0</v>
      </c>
    </row>
    <row r="3025" spans="1:10" ht="15" customHeight="1">
      <c r="A3025" s="46" t="s">
        <v>7415</v>
      </c>
      <c r="B3025" s="46" t="s">
        <v>7416</v>
      </c>
      <c r="C3025" s="47">
        <v>1.7482</v>
      </c>
      <c r="D3025" s="87" t="s">
        <v>7150</v>
      </c>
      <c r="E3025" s="87" t="s">
        <v>7150</v>
      </c>
      <c r="F3025" s="87">
        <v>91.963872000000009</v>
      </c>
      <c r="G3025" s="87"/>
      <c r="H3025" s="47"/>
      <c r="I3025" s="120">
        <v>1</v>
      </c>
      <c r="J3025" s="120">
        <v>0</v>
      </c>
    </row>
    <row r="3026" spans="1:10" ht="15" customHeight="1">
      <c r="A3026" s="46" t="s">
        <v>7434</v>
      </c>
      <c r="B3026" s="46" t="s">
        <v>7435</v>
      </c>
      <c r="C3026" s="47">
        <v>7.7897999999999996</v>
      </c>
      <c r="D3026" s="87" t="s">
        <v>7153</v>
      </c>
      <c r="E3026" s="87" t="s">
        <v>7153</v>
      </c>
      <c r="F3026" s="87">
        <v>66.301199999999994</v>
      </c>
      <c r="G3026" s="87"/>
      <c r="H3026" s="47"/>
      <c r="I3026" s="120">
        <v>11</v>
      </c>
      <c r="J3026" s="120">
        <v>0</v>
      </c>
    </row>
    <row r="3027" spans="1:10" ht="15" customHeight="1">
      <c r="A3027" s="46" t="s">
        <v>7431</v>
      </c>
      <c r="B3027" s="46" t="s">
        <v>7432</v>
      </c>
      <c r="C3027" s="47">
        <v>7.7897999999999996</v>
      </c>
      <c r="D3027" s="87" t="s">
        <v>7156</v>
      </c>
      <c r="E3027" s="87" t="s">
        <v>7156</v>
      </c>
      <c r="F3027" s="87">
        <v>128.96956800000001</v>
      </c>
      <c r="G3027" s="87"/>
      <c r="H3027" s="47"/>
      <c r="I3027" s="120">
        <v>13</v>
      </c>
      <c r="J3027" s="120">
        <v>0</v>
      </c>
    </row>
    <row r="3028" spans="1:10" ht="15" customHeight="1">
      <c r="A3028" s="46" t="s">
        <v>7456</v>
      </c>
      <c r="B3028" s="46" t="s">
        <v>7457</v>
      </c>
      <c r="C3028" s="47">
        <v>2.6819999999999999</v>
      </c>
      <c r="D3028" s="87" t="s">
        <v>7159</v>
      </c>
      <c r="E3028" s="87" t="s">
        <v>7159</v>
      </c>
      <c r="F3028" s="87">
        <v>125.35339999999997</v>
      </c>
      <c r="G3028" s="87"/>
      <c r="H3028" s="47"/>
      <c r="I3028" s="120">
        <v>50</v>
      </c>
      <c r="J3028" s="120">
        <v>0</v>
      </c>
    </row>
    <row r="3029" spans="1:10" ht="15" customHeight="1">
      <c r="A3029" s="46" t="s">
        <v>7454</v>
      </c>
      <c r="B3029" s="46" t="s">
        <v>7455</v>
      </c>
      <c r="C3029" s="47">
        <v>2.3887999999999998</v>
      </c>
      <c r="D3029" s="87" t="s">
        <v>7162</v>
      </c>
      <c r="E3029" s="87" t="s">
        <v>7162</v>
      </c>
      <c r="F3029" s="87">
        <v>125.35339999999997</v>
      </c>
      <c r="G3029" s="87"/>
      <c r="H3029" s="47"/>
      <c r="I3029" s="120">
        <v>7</v>
      </c>
      <c r="J3029" s="120">
        <v>0</v>
      </c>
    </row>
    <row r="3030" spans="1:10" ht="15" customHeight="1">
      <c r="A3030" s="46" t="s">
        <v>7452</v>
      </c>
      <c r="B3030" s="46" t="s">
        <v>7453</v>
      </c>
      <c r="C3030" s="47">
        <v>3.0207999999999999</v>
      </c>
      <c r="D3030" s="87" t="s">
        <v>26725</v>
      </c>
      <c r="E3030" s="87" t="s">
        <v>26725</v>
      </c>
      <c r="F3030" s="87">
        <v>28.348400000000005</v>
      </c>
      <c r="G3030" s="87"/>
      <c r="H3030" s="47"/>
      <c r="I3030" s="120">
        <v>2</v>
      </c>
      <c r="J3030" s="120">
        <v>0</v>
      </c>
    </row>
    <row r="3031" spans="1:10" ht="15" customHeight="1">
      <c r="A3031" s="46" t="s">
        <v>7450</v>
      </c>
      <c r="B3031" s="46" t="s">
        <v>7451</v>
      </c>
      <c r="C3031" s="47">
        <v>3.4037999999999999</v>
      </c>
      <c r="D3031" s="87" t="s">
        <v>7165</v>
      </c>
      <c r="E3031" s="87" t="s">
        <v>7165</v>
      </c>
      <c r="F3031" s="87">
        <v>42.6006</v>
      </c>
      <c r="G3031" s="87"/>
      <c r="H3031" s="47"/>
      <c r="I3031" s="120">
        <v>34</v>
      </c>
      <c r="J3031" s="120">
        <v>0</v>
      </c>
    </row>
    <row r="3032" spans="1:10" ht="15" customHeight="1">
      <c r="A3032" s="46" t="s">
        <v>7448</v>
      </c>
      <c r="B3032" s="46" t="s">
        <v>7449</v>
      </c>
      <c r="C3032" s="47">
        <v>3.6964000000000001</v>
      </c>
      <c r="D3032" s="87" t="s">
        <v>7168</v>
      </c>
      <c r="E3032" s="87" t="s">
        <v>7168</v>
      </c>
      <c r="F3032" s="87">
        <v>14.696639999999999</v>
      </c>
      <c r="G3032" s="87"/>
      <c r="H3032" s="47"/>
      <c r="I3032" s="120">
        <v>11</v>
      </c>
      <c r="J3032" s="120">
        <v>0</v>
      </c>
    </row>
    <row r="3033" spans="1:10" ht="15" customHeight="1">
      <c r="A3033" s="46" t="s">
        <v>7446</v>
      </c>
      <c r="B3033" s="46" t="s">
        <v>7447</v>
      </c>
      <c r="C3033" s="47">
        <v>3.6964000000000001</v>
      </c>
      <c r="D3033" s="87" t="s">
        <v>7171</v>
      </c>
      <c r="E3033" s="87" t="s">
        <v>7171</v>
      </c>
      <c r="F3033" s="87">
        <v>15.336000000000002</v>
      </c>
      <c r="G3033" s="87"/>
      <c r="H3033" s="47"/>
      <c r="I3033" s="120">
        <v>28</v>
      </c>
      <c r="J3033" s="120">
        <v>0</v>
      </c>
    </row>
    <row r="3034" spans="1:10" ht="15" customHeight="1">
      <c r="A3034" s="46" t="s">
        <v>7443</v>
      </c>
      <c r="B3034" s="46" t="s">
        <v>7444</v>
      </c>
      <c r="C3034" s="47">
        <v>4.8460000000000001</v>
      </c>
      <c r="D3034" s="87" t="s">
        <v>7174</v>
      </c>
      <c r="E3034" s="87" t="s">
        <v>7174</v>
      </c>
      <c r="F3034" s="87">
        <v>17.955000000000002</v>
      </c>
      <c r="G3034" s="87"/>
      <c r="H3034" s="47"/>
      <c r="I3034" s="120">
        <v>4</v>
      </c>
      <c r="J3034" s="120">
        <v>0</v>
      </c>
    </row>
    <row r="3035" spans="1:10" ht="15" customHeight="1">
      <c r="A3035" s="46" t="s">
        <v>7441</v>
      </c>
      <c r="B3035" s="46" t="s">
        <v>7442</v>
      </c>
      <c r="C3035" s="47">
        <v>5.4321999999999999</v>
      </c>
      <c r="D3035" s="87" t="s">
        <v>7179</v>
      </c>
      <c r="E3035" s="87" t="s">
        <v>7179</v>
      </c>
      <c r="F3035" s="87">
        <v>68.228999999999999</v>
      </c>
      <c r="G3035" s="87"/>
      <c r="H3035" s="47"/>
      <c r="I3035" s="120">
        <v>50</v>
      </c>
      <c r="J3035" s="120">
        <v>0</v>
      </c>
    </row>
    <row r="3036" spans="1:10" ht="15" customHeight="1">
      <c r="A3036" s="46" t="s">
        <v>7439</v>
      </c>
      <c r="B3036" s="46" t="s">
        <v>7440</v>
      </c>
      <c r="C3036" s="47">
        <v>6.8746</v>
      </c>
      <c r="D3036" s="87" t="s">
        <v>7182</v>
      </c>
      <c r="E3036" s="87" t="s">
        <v>7182</v>
      </c>
      <c r="F3036" s="87">
        <v>58.652999999999992</v>
      </c>
      <c r="G3036" s="87"/>
      <c r="H3036" s="47"/>
      <c r="I3036" s="120">
        <v>6</v>
      </c>
      <c r="J3036" s="120">
        <v>0</v>
      </c>
    </row>
    <row r="3037" spans="1:10" ht="15" customHeight="1">
      <c r="A3037" s="46" t="s">
        <v>7437</v>
      </c>
      <c r="B3037" s="46" t="s">
        <v>7438</v>
      </c>
      <c r="C3037" s="47">
        <v>6.8746</v>
      </c>
      <c r="D3037" s="87" t="s">
        <v>7184</v>
      </c>
      <c r="E3037" s="87" t="s">
        <v>7184</v>
      </c>
      <c r="F3037" s="87">
        <v>65.356200000000001</v>
      </c>
      <c r="G3037" s="87"/>
      <c r="H3037" s="47"/>
      <c r="I3037" s="120">
        <v>14</v>
      </c>
      <c r="J3037" s="120">
        <v>0</v>
      </c>
    </row>
    <row r="3038" spans="1:10" ht="15" customHeight="1">
      <c r="A3038" s="46" t="s">
        <v>35003</v>
      </c>
      <c r="B3038" s="46" t="s">
        <v>35004</v>
      </c>
      <c r="C3038" s="47">
        <v>5.7161999999999997</v>
      </c>
      <c r="D3038" s="87" t="s">
        <v>7186</v>
      </c>
      <c r="E3038" s="87" t="s">
        <v>7186</v>
      </c>
      <c r="F3038" s="87">
        <v>65.356200000000001</v>
      </c>
      <c r="G3038" s="87"/>
      <c r="H3038" s="47"/>
      <c r="I3038" s="120">
        <v>7</v>
      </c>
      <c r="J3038" s="120">
        <v>0</v>
      </c>
    </row>
    <row r="3039" spans="1:10" ht="15" customHeight="1">
      <c r="A3039" s="46" t="s">
        <v>35011</v>
      </c>
      <c r="B3039" s="46" t="s">
        <v>35012</v>
      </c>
      <c r="C3039" s="47">
        <v>5.7161999999999997</v>
      </c>
      <c r="D3039" s="87" t="s">
        <v>7194</v>
      </c>
      <c r="E3039" s="87" t="s">
        <v>7194</v>
      </c>
      <c r="F3039" s="87">
        <v>67.031999999999996</v>
      </c>
      <c r="G3039" s="87"/>
      <c r="H3039" s="47"/>
      <c r="I3039" s="120">
        <v>10</v>
      </c>
      <c r="J3039" s="120">
        <v>0</v>
      </c>
    </row>
    <row r="3040" spans="1:10" ht="15" customHeight="1">
      <c r="A3040" s="46" t="s">
        <v>35005</v>
      </c>
      <c r="B3040" s="46" t="s">
        <v>35006</v>
      </c>
      <c r="C3040" s="47">
        <v>15.3826</v>
      </c>
      <c r="D3040" s="87" t="s">
        <v>7205</v>
      </c>
      <c r="E3040" s="87" t="s">
        <v>7205</v>
      </c>
      <c r="F3040" s="87">
        <v>59.849999999999994</v>
      </c>
      <c r="G3040" s="87"/>
      <c r="H3040" s="47"/>
      <c r="I3040" s="120">
        <v>7</v>
      </c>
      <c r="J3040" s="120">
        <v>0</v>
      </c>
    </row>
    <row r="3041" spans="1:10" ht="15" customHeight="1">
      <c r="A3041" s="46" t="s">
        <v>35007</v>
      </c>
      <c r="B3041" s="46" t="s">
        <v>35008</v>
      </c>
      <c r="C3041" s="47">
        <v>15.3826</v>
      </c>
      <c r="D3041" s="87" t="s">
        <v>7208</v>
      </c>
      <c r="E3041" s="87" t="s">
        <v>7208</v>
      </c>
      <c r="F3041" s="87">
        <v>69.426000000000002</v>
      </c>
      <c r="G3041" s="87"/>
      <c r="H3041" s="47"/>
      <c r="I3041" s="120">
        <v>11</v>
      </c>
      <c r="J3041" s="120">
        <v>0</v>
      </c>
    </row>
    <row r="3042" spans="1:10" ht="15" customHeight="1">
      <c r="A3042" s="46" t="s">
        <v>35009</v>
      </c>
      <c r="B3042" s="46" t="s">
        <v>35010</v>
      </c>
      <c r="C3042" s="47">
        <v>15.3826</v>
      </c>
      <c r="D3042" s="87" t="s">
        <v>7211</v>
      </c>
      <c r="E3042" s="87" t="s">
        <v>7211</v>
      </c>
      <c r="F3042" s="87">
        <v>69.426000000000002</v>
      </c>
      <c r="G3042" s="87"/>
      <c r="H3042" s="47"/>
      <c r="I3042" s="120">
        <v>11</v>
      </c>
      <c r="J3042" s="120">
        <v>0</v>
      </c>
    </row>
    <row r="3043" spans="1:10" ht="15" customHeight="1">
      <c r="A3043" s="46" t="s">
        <v>7462</v>
      </c>
      <c r="B3043" s="46" t="s">
        <v>7463</v>
      </c>
      <c r="C3043" s="47">
        <v>7.2266000000000004</v>
      </c>
      <c r="D3043" s="87" t="s">
        <v>7214</v>
      </c>
      <c r="E3043" s="87" t="s">
        <v>7214</v>
      </c>
      <c r="F3043" s="87">
        <v>68.228999999999999</v>
      </c>
      <c r="G3043" s="87"/>
      <c r="H3043" s="47"/>
      <c r="I3043" s="120">
        <v>5</v>
      </c>
      <c r="J3043" s="120">
        <v>0</v>
      </c>
    </row>
    <row r="3044" spans="1:10" ht="15" customHeight="1">
      <c r="A3044" s="46" t="s">
        <v>7459</v>
      </c>
      <c r="B3044" s="46" t="s">
        <v>7460</v>
      </c>
      <c r="C3044" s="47">
        <v>7.2266000000000004</v>
      </c>
      <c r="D3044" s="87" t="s">
        <v>7217</v>
      </c>
      <c r="E3044" s="87" t="s">
        <v>7217</v>
      </c>
      <c r="F3044" s="87">
        <v>69.426000000000002</v>
      </c>
      <c r="G3044" s="87"/>
      <c r="H3044" s="47"/>
      <c r="I3044" s="120">
        <v>10</v>
      </c>
      <c r="J3044" s="120">
        <v>0</v>
      </c>
    </row>
    <row r="3045" spans="1:10" ht="15" customHeight="1">
      <c r="A3045" s="46" t="s">
        <v>7474</v>
      </c>
      <c r="B3045" s="46" t="s">
        <v>7475</v>
      </c>
      <c r="C3045" s="47">
        <v>1.3717999999999999</v>
      </c>
      <c r="D3045" s="87" t="s">
        <v>7223</v>
      </c>
      <c r="E3045" s="87" t="s">
        <v>7223</v>
      </c>
      <c r="F3045" s="87">
        <v>37.106999999999999</v>
      </c>
      <c r="G3045" s="87"/>
      <c r="H3045" s="47"/>
      <c r="I3045" s="120">
        <v>1</v>
      </c>
      <c r="J3045" s="120">
        <v>0</v>
      </c>
    </row>
    <row r="3046" spans="1:10" ht="15" customHeight="1">
      <c r="A3046" s="46" t="s">
        <v>7471</v>
      </c>
      <c r="B3046" s="46" t="s">
        <v>7472</v>
      </c>
      <c r="C3046" s="47">
        <v>1.3717999999999999</v>
      </c>
      <c r="D3046" s="87" t="s">
        <v>7227</v>
      </c>
      <c r="E3046" s="87" t="s">
        <v>7227</v>
      </c>
      <c r="F3046" s="87">
        <v>68.228999999999999</v>
      </c>
      <c r="G3046" s="87"/>
      <c r="H3046" s="47"/>
      <c r="I3046" s="120">
        <v>3</v>
      </c>
      <c r="J3046" s="120">
        <v>0</v>
      </c>
    </row>
    <row r="3047" spans="1:10" ht="15" customHeight="1">
      <c r="A3047" s="46" t="s">
        <v>7468</v>
      </c>
      <c r="B3047" s="46" t="s">
        <v>7469</v>
      </c>
      <c r="C3047" s="47">
        <v>1.4638</v>
      </c>
      <c r="D3047" s="87" t="s">
        <v>7228</v>
      </c>
      <c r="E3047" s="87" t="s">
        <v>7228</v>
      </c>
      <c r="F3047" s="87">
        <v>68.228999999999999</v>
      </c>
      <c r="G3047" s="87"/>
      <c r="H3047" s="47"/>
      <c r="I3047" s="120">
        <v>0</v>
      </c>
      <c r="J3047" s="120">
        <v>0</v>
      </c>
    </row>
    <row r="3048" spans="1:10" ht="15" customHeight="1">
      <c r="A3048" s="46" t="s">
        <v>7466</v>
      </c>
      <c r="B3048" s="46" t="s">
        <v>7467</v>
      </c>
      <c r="C3048" s="47">
        <v>1.673</v>
      </c>
      <c r="D3048" s="87" t="s">
        <v>7229</v>
      </c>
      <c r="E3048" s="87" t="s">
        <v>7229</v>
      </c>
      <c r="F3048" s="87">
        <v>68.228999999999999</v>
      </c>
      <c r="G3048" s="87"/>
      <c r="H3048" s="47"/>
      <c r="I3048" s="120">
        <v>1</v>
      </c>
      <c r="J3048" s="120">
        <v>0</v>
      </c>
    </row>
    <row r="3049" spans="1:10" ht="15" customHeight="1">
      <c r="A3049" s="46" t="s">
        <v>7464</v>
      </c>
      <c r="B3049" s="46" t="s">
        <v>7465</v>
      </c>
      <c r="C3049" s="47">
        <v>1.0502</v>
      </c>
      <c r="D3049" s="87" t="s">
        <v>7232</v>
      </c>
      <c r="E3049" s="87" t="s">
        <v>7232</v>
      </c>
      <c r="F3049" s="87">
        <v>68.228999999999999</v>
      </c>
      <c r="G3049" s="87"/>
      <c r="H3049" s="47"/>
      <c r="I3049" s="120">
        <v>4</v>
      </c>
      <c r="J3049" s="120">
        <v>0</v>
      </c>
    </row>
    <row r="3050" spans="1:10" ht="15" customHeight="1">
      <c r="A3050" s="46" t="s">
        <v>7477</v>
      </c>
      <c r="B3050" s="46" t="s">
        <v>7478</v>
      </c>
      <c r="C3050" s="47">
        <v>1.4388000000000001</v>
      </c>
      <c r="D3050" s="87" t="s">
        <v>7235</v>
      </c>
      <c r="E3050" s="87" t="s">
        <v>7235</v>
      </c>
      <c r="F3050" s="87">
        <v>54.944215200000002</v>
      </c>
      <c r="G3050" s="87"/>
      <c r="H3050" s="47"/>
      <c r="I3050" s="120">
        <v>49</v>
      </c>
      <c r="J3050" s="120">
        <v>0</v>
      </c>
    </row>
    <row r="3051" spans="1:10" ht="15" customHeight="1">
      <c r="A3051" s="46" t="s">
        <v>7486</v>
      </c>
      <c r="B3051" s="46" t="s">
        <v>35218</v>
      </c>
      <c r="C3051" s="47">
        <v>9.9092000000000002</v>
      </c>
      <c r="D3051" s="87" t="s">
        <v>7238</v>
      </c>
      <c r="E3051" s="87" t="s">
        <v>7238</v>
      </c>
      <c r="F3051" s="87">
        <v>54.944215200000002</v>
      </c>
      <c r="G3051" s="87"/>
      <c r="H3051" s="47"/>
      <c r="I3051" s="120">
        <v>5</v>
      </c>
      <c r="J3051" s="120">
        <v>0</v>
      </c>
    </row>
    <row r="3052" spans="1:10" ht="15" customHeight="1">
      <c r="A3052" s="46" t="s">
        <v>35216</v>
      </c>
      <c r="B3052" s="46" t="s">
        <v>35217</v>
      </c>
      <c r="C3052" s="47">
        <v>9.9092000000000002</v>
      </c>
      <c r="D3052" s="87" t="s">
        <v>7241</v>
      </c>
      <c r="E3052" s="87" t="s">
        <v>7241</v>
      </c>
      <c r="F3052" s="87">
        <v>54.944215200000002</v>
      </c>
      <c r="G3052" s="87"/>
      <c r="H3052" s="47"/>
      <c r="I3052" s="120">
        <v>10</v>
      </c>
      <c r="J3052" s="120">
        <v>0</v>
      </c>
    </row>
    <row r="3053" spans="1:10" ht="15" customHeight="1">
      <c r="A3053" s="46" t="s">
        <v>7483</v>
      </c>
      <c r="B3053" s="46" t="s">
        <v>7484</v>
      </c>
      <c r="C3053" s="47">
        <v>8.9925999999999995</v>
      </c>
      <c r="D3053" s="87" t="s">
        <v>7254</v>
      </c>
      <c r="E3053" s="87" t="s">
        <v>7254</v>
      </c>
      <c r="F3053" s="87">
        <v>37.106999999999999</v>
      </c>
      <c r="G3053" s="87"/>
      <c r="H3053" s="47"/>
      <c r="I3053" s="120">
        <v>15</v>
      </c>
      <c r="J3053" s="120">
        <v>0</v>
      </c>
    </row>
    <row r="3054" spans="1:10" ht="15" customHeight="1">
      <c r="A3054" s="46" t="s">
        <v>7480</v>
      </c>
      <c r="B3054" s="46" t="s">
        <v>7481</v>
      </c>
      <c r="C3054" s="47">
        <v>8.9925999999999995</v>
      </c>
      <c r="D3054" s="87" t="s">
        <v>7262</v>
      </c>
      <c r="E3054" s="87" t="s">
        <v>7262</v>
      </c>
      <c r="F3054" s="87">
        <v>37.106999999999999</v>
      </c>
      <c r="G3054" s="87"/>
      <c r="H3054" s="47"/>
      <c r="I3054" s="120">
        <v>16</v>
      </c>
      <c r="J3054" s="120">
        <v>0</v>
      </c>
    </row>
    <row r="3055" spans="1:10" ht="15" customHeight="1">
      <c r="A3055" s="46" t="s">
        <v>7657</v>
      </c>
      <c r="B3055" s="46" t="s">
        <v>7658</v>
      </c>
      <c r="C3055" s="47">
        <v>1.7427999999999999</v>
      </c>
      <c r="D3055" s="87" t="s">
        <v>7273</v>
      </c>
      <c r="E3055" s="87" t="s">
        <v>7273</v>
      </c>
      <c r="F3055" s="87">
        <v>37.106999999999999</v>
      </c>
      <c r="G3055" s="87"/>
      <c r="H3055" s="47"/>
      <c r="I3055" s="120">
        <v>37</v>
      </c>
      <c r="J3055" s="120">
        <v>0</v>
      </c>
    </row>
    <row r="3056" spans="1:10" ht="15" customHeight="1">
      <c r="A3056" s="46" t="s">
        <v>7654</v>
      </c>
      <c r="B3056" s="46" t="s">
        <v>7655</v>
      </c>
      <c r="C3056" s="47">
        <v>1.859</v>
      </c>
      <c r="D3056" s="87" t="s">
        <v>7276</v>
      </c>
      <c r="E3056" s="87" t="s">
        <v>7276</v>
      </c>
      <c r="F3056" s="87">
        <v>37.106999999999999</v>
      </c>
      <c r="G3056" s="87"/>
      <c r="H3056" s="47"/>
      <c r="I3056" s="120">
        <v>16</v>
      </c>
      <c r="J3056" s="120">
        <v>0</v>
      </c>
    </row>
    <row r="3057" spans="1:10" ht="15" customHeight="1">
      <c r="A3057" s="46" t="s">
        <v>7651</v>
      </c>
      <c r="B3057" s="46" t="s">
        <v>7652</v>
      </c>
      <c r="C3057" s="47">
        <v>2.5327999999999999</v>
      </c>
      <c r="D3057" s="87" t="s">
        <v>7283</v>
      </c>
      <c r="E3057" s="87" t="s">
        <v>7283</v>
      </c>
      <c r="F3057" s="87">
        <v>56.259</v>
      </c>
      <c r="G3057" s="87"/>
      <c r="H3057" s="47"/>
      <c r="I3057" s="120">
        <v>42</v>
      </c>
      <c r="J3057" s="120">
        <v>0</v>
      </c>
    </row>
    <row r="3058" spans="1:10" ht="15" customHeight="1">
      <c r="A3058" s="46" t="s">
        <v>7648</v>
      </c>
      <c r="B3058" s="46" t="s">
        <v>7649</v>
      </c>
      <c r="C3058" s="47">
        <v>3.2298</v>
      </c>
      <c r="D3058" s="87" t="s">
        <v>7285</v>
      </c>
      <c r="E3058" s="87" t="s">
        <v>7285</v>
      </c>
      <c r="F3058" s="87">
        <v>58.652999999999992</v>
      </c>
      <c r="G3058" s="87"/>
      <c r="H3058" s="47"/>
      <c r="I3058" s="120">
        <v>18</v>
      </c>
      <c r="J3058" s="120">
        <v>0</v>
      </c>
    </row>
    <row r="3059" spans="1:10" ht="15" customHeight="1">
      <c r="A3059" s="46" t="s">
        <v>7646</v>
      </c>
      <c r="B3059" s="46" t="s">
        <v>7647</v>
      </c>
      <c r="C3059" s="47">
        <v>5.298</v>
      </c>
      <c r="D3059" s="87" t="s">
        <v>7287</v>
      </c>
      <c r="E3059" s="87" t="s">
        <v>7287</v>
      </c>
      <c r="F3059" s="87">
        <v>68.228999999999999</v>
      </c>
      <c r="G3059" s="87"/>
      <c r="H3059" s="47"/>
      <c r="I3059" s="120">
        <v>28</v>
      </c>
      <c r="J3059" s="120">
        <v>0</v>
      </c>
    </row>
    <row r="3060" spans="1:10" ht="15" customHeight="1">
      <c r="A3060" s="46" t="s">
        <v>7644</v>
      </c>
      <c r="B3060" s="46" t="s">
        <v>7645</v>
      </c>
      <c r="C3060" s="47">
        <v>5.8323999999999998</v>
      </c>
      <c r="D3060" s="87" t="s">
        <v>7289</v>
      </c>
      <c r="E3060" s="87" t="s">
        <v>7289</v>
      </c>
      <c r="F3060" s="87">
        <v>17.955000000000002</v>
      </c>
      <c r="G3060" s="87"/>
      <c r="H3060" s="47"/>
      <c r="I3060" s="120">
        <v>28</v>
      </c>
      <c r="J3060" s="120">
        <v>0</v>
      </c>
    </row>
    <row r="3061" spans="1:10" ht="15" customHeight="1">
      <c r="A3061" s="46" t="s">
        <v>7642</v>
      </c>
      <c r="B3061" s="46" t="s">
        <v>7643</v>
      </c>
      <c r="C3061" s="47">
        <v>7.8540000000000001</v>
      </c>
      <c r="D3061" s="87" t="s">
        <v>7291</v>
      </c>
      <c r="E3061" s="87" t="s">
        <v>7291</v>
      </c>
      <c r="F3061" s="87">
        <v>16.757999999999999</v>
      </c>
      <c r="G3061" s="87"/>
      <c r="H3061" s="47"/>
      <c r="I3061" s="120">
        <v>28</v>
      </c>
      <c r="J3061" s="120">
        <v>0</v>
      </c>
    </row>
    <row r="3062" spans="1:10" ht="15" customHeight="1">
      <c r="A3062" s="46" t="s">
        <v>7639</v>
      </c>
      <c r="B3062" s="46" t="s">
        <v>7640</v>
      </c>
      <c r="C3062" s="47">
        <v>4.415</v>
      </c>
      <c r="D3062" s="87" t="s">
        <v>7293</v>
      </c>
      <c r="E3062" s="87" t="s">
        <v>7293</v>
      </c>
      <c r="F3062" s="87">
        <v>8.3789999999999996</v>
      </c>
      <c r="G3062" s="87"/>
      <c r="H3062" s="47"/>
      <c r="I3062" s="120">
        <v>5</v>
      </c>
      <c r="J3062" s="120">
        <v>0</v>
      </c>
    </row>
    <row r="3063" spans="1:10" ht="15" customHeight="1">
      <c r="A3063" s="46" t="s">
        <v>7637</v>
      </c>
      <c r="B3063" s="46" t="s">
        <v>35896</v>
      </c>
      <c r="C3063" s="47">
        <v>5.6</v>
      </c>
      <c r="D3063" s="87" t="s">
        <v>7295</v>
      </c>
      <c r="E3063" s="87" t="s">
        <v>7295</v>
      </c>
      <c r="F3063" s="87">
        <v>14.364000000000001</v>
      </c>
      <c r="G3063" s="87"/>
      <c r="H3063" s="47"/>
      <c r="I3063" s="120">
        <v>8</v>
      </c>
      <c r="J3063" s="120">
        <v>0</v>
      </c>
    </row>
    <row r="3064" spans="1:10" ht="15" customHeight="1">
      <c r="A3064" s="46" t="s">
        <v>7634</v>
      </c>
      <c r="B3064" s="46" t="s">
        <v>7635</v>
      </c>
      <c r="C3064" s="47">
        <v>4.7262000000000004</v>
      </c>
      <c r="D3064" s="87" t="s">
        <v>7297</v>
      </c>
      <c r="E3064" s="87" t="s">
        <v>7297</v>
      </c>
      <c r="F3064" s="87">
        <v>14.364000000000001</v>
      </c>
      <c r="G3064" s="87"/>
      <c r="H3064" s="47"/>
      <c r="I3064" s="120">
        <v>28</v>
      </c>
      <c r="J3064" s="120">
        <v>0</v>
      </c>
    </row>
    <row r="3065" spans="1:10" ht="15" customHeight="1">
      <c r="A3065" s="46" t="s">
        <v>7632</v>
      </c>
      <c r="B3065" s="46" t="s">
        <v>7633</v>
      </c>
      <c r="C3065" s="47">
        <v>36.829799999999999</v>
      </c>
      <c r="D3065" s="87" t="s">
        <v>7299</v>
      </c>
      <c r="E3065" s="87" t="s">
        <v>7299</v>
      </c>
      <c r="F3065" s="87">
        <v>1.4458500000000003</v>
      </c>
      <c r="G3065" s="87"/>
      <c r="H3065" s="47"/>
      <c r="I3065" s="120">
        <v>4</v>
      </c>
      <c r="J3065" s="120">
        <v>0</v>
      </c>
    </row>
    <row r="3066" spans="1:10" ht="15" customHeight="1">
      <c r="A3066" s="46" t="s">
        <v>7630</v>
      </c>
      <c r="B3066" s="46" t="s">
        <v>7631</v>
      </c>
      <c r="C3066" s="47">
        <v>36.829799999999999</v>
      </c>
      <c r="D3066" s="87" t="s">
        <v>35488</v>
      </c>
      <c r="E3066" s="87" t="s">
        <v>7299</v>
      </c>
      <c r="F3066" s="87">
        <v>1.3608000000000002</v>
      </c>
      <c r="G3066" s="87"/>
      <c r="H3066" s="47"/>
      <c r="I3066" s="120">
        <v>4</v>
      </c>
      <c r="J3066" s="120">
        <v>0</v>
      </c>
    </row>
    <row r="3067" spans="1:10" ht="15" customHeight="1">
      <c r="A3067" s="46" t="s">
        <v>7628</v>
      </c>
      <c r="B3067" s="46" t="s">
        <v>7629</v>
      </c>
      <c r="C3067" s="47">
        <v>36.829799999999999</v>
      </c>
      <c r="D3067" s="87" t="s">
        <v>7301</v>
      </c>
      <c r="E3067" s="87" t="s">
        <v>7301</v>
      </c>
      <c r="F3067" s="87">
        <v>35.910000000000004</v>
      </c>
      <c r="G3067" s="87"/>
      <c r="H3067" s="47"/>
      <c r="I3067" s="120">
        <v>5</v>
      </c>
      <c r="J3067" s="120">
        <v>0</v>
      </c>
    </row>
    <row r="3068" spans="1:10" ht="15" customHeight="1">
      <c r="A3068" s="46" t="s">
        <v>7626</v>
      </c>
      <c r="B3068" s="46" t="s">
        <v>7627</v>
      </c>
      <c r="C3068" s="47">
        <v>2.4260000000000002</v>
      </c>
      <c r="D3068" s="87" t="s">
        <v>7309</v>
      </c>
      <c r="E3068" s="87" t="s">
        <v>7309</v>
      </c>
      <c r="F3068" s="87">
        <v>14.9499</v>
      </c>
      <c r="G3068" s="87"/>
      <c r="H3068" s="47"/>
      <c r="I3068" s="120">
        <v>15</v>
      </c>
      <c r="J3068" s="120">
        <v>0</v>
      </c>
    </row>
    <row r="3069" spans="1:10" ht="15" customHeight="1">
      <c r="A3069" s="46" t="s">
        <v>7624</v>
      </c>
      <c r="B3069" s="46" t="s">
        <v>7625</v>
      </c>
      <c r="C3069" s="47">
        <v>3.9733999999999998</v>
      </c>
      <c r="D3069" s="87" t="s">
        <v>7312</v>
      </c>
      <c r="E3069" s="87" t="s">
        <v>7312</v>
      </c>
      <c r="F3069" s="87">
        <v>17.199000000000002</v>
      </c>
      <c r="G3069" s="87"/>
      <c r="H3069" s="47"/>
      <c r="I3069" s="120">
        <v>14</v>
      </c>
      <c r="J3069" s="120">
        <v>0</v>
      </c>
    </row>
    <row r="3070" spans="1:10" ht="15" customHeight="1">
      <c r="A3070" s="46" t="s">
        <v>7622</v>
      </c>
      <c r="B3070" s="46" t="s">
        <v>7623</v>
      </c>
      <c r="C3070" s="47">
        <v>4.8563999999999998</v>
      </c>
      <c r="D3070" s="87" t="s">
        <v>30616</v>
      </c>
      <c r="E3070" s="87" t="s">
        <v>30616</v>
      </c>
      <c r="F3070" s="87">
        <v>3.7230480000000004</v>
      </c>
      <c r="G3070" s="87"/>
      <c r="H3070" s="47"/>
      <c r="I3070" s="120">
        <v>10</v>
      </c>
      <c r="J3070" s="120">
        <v>0</v>
      </c>
    </row>
    <row r="3071" spans="1:10" ht="15" customHeight="1">
      <c r="A3071" s="46" t="s">
        <v>7620</v>
      </c>
      <c r="B3071" s="46" t="s">
        <v>7621</v>
      </c>
      <c r="C3071" s="47">
        <v>5.3212000000000002</v>
      </c>
      <c r="D3071" s="87" t="s">
        <v>7381</v>
      </c>
      <c r="E3071" s="87" t="s">
        <v>7381</v>
      </c>
      <c r="F3071" s="87">
        <v>20.16</v>
      </c>
      <c r="G3071" s="87"/>
      <c r="H3071" s="47"/>
      <c r="I3071" s="120">
        <v>12</v>
      </c>
      <c r="J3071" s="120">
        <v>0</v>
      </c>
    </row>
    <row r="3072" spans="1:10" ht="15" customHeight="1">
      <c r="A3072" s="46" t="s">
        <v>7617</v>
      </c>
      <c r="B3072" s="46" t="s">
        <v>7618</v>
      </c>
      <c r="C3072" s="47">
        <v>1.3488</v>
      </c>
      <c r="D3072" s="87" t="s">
        <v>35278</v>
      </c>
      <c r="E3072" s="87" t="s">
        <v>35278</v>
      </c>
      <c r="F3072" s="87">
        <v>42.910560000000004</v>
      </c>
      <c r="G3072" s="87"/>
      <c r="H3072" s="47"/>
      <c r="I3072" s="120">
        <v>8</v>
      </c>
      <c r="J3072" s="120">
        <v>0</v>
      </c>
    </row>
    <row r="3073" spans="1:10" ht="15" customHeight="1">
      <c r="A3073" s="46" t="s">
        <v>7615</v>
      </c>
      <c r="B3073" s="46" t="s">
        <v>7616</v>
      </c>
      <c r="C3073" s="47">
        <v>1.8402000000000001</v>
      </c>
      <c r="D3073" s="87" t="s">
        <v>35302</v>
      </c>
      <c r="E3073" s="87" t="s">
        <v>35302</v>
      </c>
      <c r="F3073" s="87">
        <v>65.86272000000001</v>
      </c>
      <c r="G3073" s="87"/>
      <c r="H3073" s="47"/>
      <c r="I3073" s="120">
        <v>33</v>
      </c>
      <c r="J3073" s="120">
        <v>0</v>
      </c>
    </row>
    <row r="3074" spans="1:10" ht="15" customHeight="1">
      <c r="A3074" s="46" t="s">
        <v>7613</v>
      </c>
      <c r="B3074" s="46" t="s">
        <v>7614</v>
      </c>
      <c r="C3074" s="47">
        <v>1.9867999999999999</v>
      </c>
      <c r="D3074" s="87" t="s">
        <v>10321</v>
      </c>
      <c r="E3074" s="87" t="s">
        <v>10321</v>
      </c>
      <c r="F3074" s="87">
        <v>8.8199999999999985</v>
      </c>
      <c r="G3074" s="87"/>
      <c r="H3074" s="47"/>
      <c r="I3074" s="120">
        <v>40</v>
      </c>
      <c r="J3074" s="120">
        <v>0</v>
      </c>
    </row>
    <row r="3075" spans="1:10" ht="15" customHeight="1">
      <c r="A3075" s="46" t="s">
        <v>7611</v>
      </c>
      <c r="B3075" s="46" t="s">
        <v>7612</v>
      </c>
      <c r="C3075" s="47">
        <v>44.2654</v>
      </c>
      <c r="D3075" s="87" t="s">
        <v>7390</v>
      </c>
      <c r="E3075" s="87" t="s">
        <v>7390</v>
      </c>
      <c r="F3075" s="87">
        <v>14.868000000000002</v>
      </c>
      <c r="G3075" s="87"/>
      <c r="H3075" s="47"/>
      <c r="I3075" s="120">
        <v>6</v>
      </c>
      <c r="J3075" s="120">
        <v>0</v>
      </c>
    </row>
    <row r="3076" spans="1:10" ht="15" customHeight="1">
      <c r="A3076" s="46" t="s">
        <v>7608</v>
      </c>
      <c r="B3076" s="46" t="s">
        <v>7609</v>
      </c>
      <c r="C3076" s="47">
        <v>44.2654</v>
      </c>
      <c r="D3076" s="87" t="s">
        <v>7392</v>
      </c>
      <c r="E3076" s="87" t="s">
        <v>7392</v>
      </c>
      <c r="F3076" s="87">
        <v>4.2839999999999998</v>
      </c>
      <c r="G3076" s="87"/>
      <c r="H3076" s="47"/>
      <c r="I3076" s="120">
        <v>7</v>
      </c>
      <c r="J3076" s="120">
        <v>0</v>
      </c>
    </row>
    <row r="3077" spans="1:10" ht="15" customHeight="1">
      <c r="A3077" s="46" t="s">
        <v>7605</v>
      </c>
      <c r="B3077" s="46" t="s">
        <v>7606</v>
      </c>
      <c r="C3077" s="47">
        <v>44.2654</v>
      </c>
      <c r="D3077" s="87" t="s">
        <v>10305</v>
      </c>
      <c r="E3077" s="87" t="s">
        <v>10305</v>
      </c>
      <c r="F3077" s="87">
        <v>7.2292500000000004</v>
      </c>
      <c r="G3077" s="87"/>
      <c r="H3077" s="47"/>
      <c r="I3077" s="120">
        <v>10</v>
      </c>
      <c r="J3077" s="120">
        <v>0</v>
      </c>
    </row>
    <row r="3078" spans="1:10" ht="15" customHeight="1">
      <c r="A3078" s="46" t="s">
        <v>7602</v>
      </c>
      <c r="B3078" s="46" t="s">
        <v>7603</v>
      </c>
      <c r="C3078" s="47">
        <v>44.2654</v>
      </c>
      <c r="D3078" s="87" t="s">
        <v>7401</v>
      </c>
      <c r="E3078" s="87" t="s">
        <v>7401</v>
      </c>
      <c r="F3078" s="87">
        <v>28.67886</v>
      </c>
      <c r="G3078" s="87"/>
      <c r="H3078" s="47"/>
      <c r="I3078" s="120">
        <v>6</v>
      </c>
      <c r="J3078" s="120">
        <v>0</v>
      </c>
    </row>
    <row r="3079" spans="1:10" ht="15" customHeight="1">
      <c r="A3079" s="46" t="s">
        <v>7599</v>
      </c>
      <c r="B3079" s="46" t="s">
        <v>7600</v>
      </c>
      <c r="C3079" s="47">
        <v>22.427800000000001</v>
      </c>
      <c r="D3079" s="87" t="s">
        <v>35299</v>
      </c>
      <c r="E3079" s="87" t="s">
        <v>35299</v>
      </c>
      <c r="F3079" s="87">
        <v>64.665216000000001</v>
      </c>
      <c r="G3079" s="87"/>
      <c r="H3079" s="47"/>
      <c r="I3079" s="120">
        <v>6</v>
      </c>
      <c r="J3079" s="120">
        <v>0</v>
      </c>
    </row>
    <row r="3080" spans="1:10" ht="15" customHeight="1">
      <c r="A3080" s="46" t="s">
        <v>7597</v>
      </c>
      <c r="B3080" s="46" t="s">
        <v>7598</v>
      </c>
      <c r="C3080" s="47">
        <v>22.427800000000001</v>
      </c>
      <c r="D3080" s="87" t="s">
        <v>35306</v>
      </c>
      <c r="E3080" s="87" t="s">
        <v>35306</v>
      </c>
      <c r="F3080" s="87">
        <v>86.893884</v>
      </c>
      <c r="G3080" s="87"/>
      <c r="H3080" s="47"/>
      <c r="I3080" s="120">
        <v>8</v>
      </c>
      <c r="J3080" s="120">
        <v>0</v>
      </c>
    </row>
    <row r="3081" spans="1:10" ht="15" customHeight="1">
      <c r="A3081" s="46" t="s">
        <v>7571</v>
      </c>
      <c r="B3081" s="46" t="s">
        <v>7572</v>
      </c>
      <c r="C3081" s="47">
        <v>7.3193999999999999</v>
      </c>
      <c r="D3081" s="87" t="s">
        <v>30614</v>
      </c>
      <c r="E3081" s="87" t="s">
        <v>30614</v>
      </c>
      <c r="F3081" s="87">
        <v>2.016</v>
      </c>
      <c r="G3081" s="87"/>
      <c r="H3081" s="47"/>
      <c r="I3081" s="120">
        <v>40</v>
      </c>
      <c r="J3081" s="120">
        <v>0</v>
      </c>
    </row>
    <row r="3082" spans="1:10" ht="15" customHeight="1">
      <c r="A3082" s="46" t="s">
        <v>7568</v>
      </c>
      <c r="B3082" s="46" t="s">
        <v>7569</v>
      </c>
      <c r="C3082" s="47">
        <v>3.3925999999999998</v>
      </c>
      <c r="D3082" s="87" t="s">
        <v>7409</v>
      </c>
      <c r="E3082" s="87" t="s">
        <v>7409</v>
      </c>
      <c r="F3082" s="87">
        <v>15.611400000000003</v>
      </c>
      <c r="G3082" s="87"/>
      <c r="H3082" s="47"/>
      <c r="I3082" s="120">
        <v>1</v>
      </c>
      <c r="J3082" s="120">
        <v>0</v>
      </c>
    </row>
    <row r="3083" spans="1:10" ht="15" customHeight="1">
      <c r="A3083" s="46" t="s">
        <v>7565</v>
      </c>
      <c r="B3083" s="46" t="s">
        <v>7566</v>
      </c>
      <c r="C3083" s="47">
        <v>3.3925999999999998</v>
      </c>
      <c r="D3083" s="87" t="s">
        <v>7412</v>
      </c>
      <c r="E3083" s="87" t="s">
        <v>7412</v>
      </c>
      <c r="F3083" s="87">
        <v>15.817788</v>
      </c>
      <c r="G3083" s="87"/>
      <c r="H3083" s="47"/>
      <c r="I3083" s="120">
        <v>10</v>
      </c>
      <c r="J3083" s="120">
        <v>0</v>
      </c>
    </row>
    <row r="3084" spans="1:10" ht="15" customHeight="1">
      <c r="A3084" s="46" t="s">
        <v>7563</v>
      </c>
      <c r="B3084" s="46" t="s">
        <v>7564</v>
      </c>
      <c r="C3084" s="47">
        <v>0.60640000000000005</v>
      </c>
      <c r="D3084" s="87" t="s">
        <v>7470</v>
      </c>
      <c r="E3084" s="87" t="s">
        <v>7470</v>
      </c>
      <c r="F3084" s="87">
        <v>170.9316</v>
      </c>
      <c r="G3084" s="87"/>
      <c r="H3084" s="47"/>
      <c r="I3084" s="120">
        <v>3</v>
      </c>
      <c r="J3084" s="120">
        <v>0</v>
      </c>
    </row>
    <row r="3085" spans="1:10" ht="15" customHeight="1">
      <c r="A3085" s="46" t="s">
        <v>7561</v>
      </c>
      <c r="B3085" s="46" t="s">
        <v>7562</v>
      </c>
      <c r="C3085" s="47">
        <v>0.87839999999999996</v>
      </c>
      <c r="D3085" s="87" t="s">
        <v>7473</v>
      </c>
      <c r="E3085" s="87" t="s">
        <v>7470</v>
      </c>
      <c r="F3085" s="87">
        <v>150.58259999999996</v>
      </c>
      <c r="G3085" s="87"/>
      <c r="H3085" s="47"/>
      <c r="I3085" s="120">
        <v>0</v>
      </c>
      <c r="J3085" s="120">
        <v>0</v>
      </c>
    </row>
    <row r="3086" spans="1:10" ht="15" customHeight="1">
      <c r="A3086" s="46" t="s">
        <v>7558</v>
      </c>
      <c r="B3086" s="46" t="s">
        <v>7559</v>
      </c>
      <c r="C3086" s="47">
        <v>1.9552</v>
      </c>
      <c r="D3086" s="87" t="s">
        <v>7476</v>
      </c>
      <c r="E3086" s="87" t="s">
        <v>7470</v>
      </c>
      <c r="F3086" s="87">
        <v>136.74527999999998</v>
      </c>
      <c r="G3086" s="87"/>
      <c r="H3086" s="47"/>
      <c r="I3086" s="120">
        <v>18</v>
      </c>
      <c r="J3086" s="120">
        <v>0</v>
      </c>
    </row>
    <row r="3087" spans="1:10" ht="15" customHeight="1">
      <c r="A3087" s="46" t="s">
        <v>7555</v>
      </c>
      <c r="B3087" s="46" t="s">
        <v>7556</v>
      </c>
      <c r="C3087" s="47">
        <v>4.0570000000000004</v>
      </c>
      <c r="D3087" s="87" t="s">
        <v>7479</v>
      </c>
      <c r="E3087" s="87" t="s">
        <v>7470</v>
      </c>
      <c r="F3087" s="87">
        <v>162.792</v>
      </c>
      <c r="G3087" s="87"/>
      <c r="H3087" s="47"/>
      <c r="I3087" s="120">
        <v>24</v>
      </c>
      <c r="J3087" s="120">
        <v>0</v>
      </c>
    </row>
    <row r="3088" spans="1:10" ht="15" customHeight="1">
      <c r="A3088" s="46" t="s">
        <v>7553</v>
      </c>
      <c r="B3088" s="46" t="s">
        <v>7554</v>
      </c>
      <c r="C3088" s="47">
        <v>1.7776000000000001</v>
      </c>
      <c r="D3088" s="87" t="s">
        <v>7482</v>
      </c>
      <c r="E3088" s="87" t="s">
        <v>7482</v>
      </c>
      <c r="F3088" s="87">
        <v>24.097499999999997</v>
      </c>
      <c r="G3088" s="87"/>
      <c r="H3088" s="47"/>
      <c r="I3088" s="120">
        <v>4</v>
      </c>
      <c r="J3088" s="120">
        <v>0</v>
      </c>
    </row>
    <row r="3089" spans="1:10" ht="15" customHeight="1">
      <c r="A3089" s="46" t="s">
        <v>7550</v>
      </c>
      <c r="B3089" s="46" t="s">
        <v>7551</v>
      </c>
      <c r="C3089" s="47">
        <v>2.3468</v>
      </c>
      <c r="D3089" s="87" t="s">
        <v>7485</v>
      </c>
      <c r="E3089" s="87" t="s">
        <v>7482</v>
      </c>
      <c r="F3089" s="87">
        <v>21.42</v>
      </c>
      <c r="G3089" s="87"/>
      <c r="H3089" s="47"/>
      <c r="I3089" s="120">
        <v>22</v>
      </c>
      <c r="J3089" s="120">
        <v>0</v>
      </c>
    </row>
    <row r="3090" spans="1:10" ht="15" customHeight="1">
      <c r="A3090" s="46" t="s">
        <v>7547</v>
      </c>
      <c r="B3090" s="46" t="s">
        <v>7548</v>
      </c>
      <c r="C3090" s="47">
        <v>3.0007999999999999</v>
      </c>
      <c r="D3090" s="87" t="s">
        <v>7487</v>
      </c>
      <c r="E3090" s="87" t="s">
        <v>7482</v>
      </c>
      <c r="F3090" s="87">
        <v>20.348999999999997</v>
      </c>
      <c r="G3090" s="87"/>
      <c r="H3090" s="47"/>
      <c r="I3090" s="120">
        <v>25</v>
      </c>
      <c r="J3090" s="120">
        <v>0</v>
      </c>
    </row>
    <row r="3091" spans="1:10" ht="15" customHeight="1">
      <c r="A3091" s="46" t="s">
        <v>7544</v>
      </c>
      <c r="B3091" s="46" t="s">
        <v>7545</v>
      </c>
      <c r="C3091" s="47">
        <v>3.9108000000000001</v>
      </c>
      <c r="D3091" s="87" t="s">
        <v>7489</v>
      </c>
      <c r="E3091" s="87" t="s">
        <v>7482</v>
      </c>
      <c r="F3091" s="87">
        <v>21.687750000000001</v>
      </c>
      <c r="G3091" s="87"/>
      <c r="H3091" s="47"/>
      <c r="I3091" s="120">
        <v>38</v>
      </c>
      <c r="J3091" s="120">
        <v>0</v>
      </c>
    </row>
    <row r="3092" spans="1:10" ht="15" customHeight="1">
      <c r="A3092" s="46" t="s">
        <v>7541</v>
      </c>
      <c r="B3092" s="46" t="s">
        <v>7542</v>
      </c>
      <c r="C3092" s="47">
        <v>0.79</v>
      </c>
      <c r="D3092" s="87" t="s">
        <v>7491</v>
      </c>
      <c r="E3092" s="87" t="s">
        <v>7491</v>
      </c>
      <c r="F3092" s="87">
        <v>173.44529999999997</v>
      </c>
      <c r="G3092" s="87"/>
      <c r="H3092" s="47"/>
      <c r="I3092" s="120">
        <v>24</v>
      </c>
      <c r="J3092" s="120">
        <v>0</v>
      </c>
    </row>
    <row r="3093" spans="1:10" ht="15" customHeight="1">
      <c r="A3093" s="46" t="s">
        <v>7538</v>
      </c>
      <c r="B3093" s="46" t="s">
        <v>7539</v>
      </c>
      <c r="C3093" s="47">
        <v>2.3214000000000001</v>
      </c>
      <c r="D3093" s="87" t="s">
        <v>7494</v>
      </c>
      <c r="E3093" s="87" t="s">
        <v>7491</v>
      </c>
      <c r="F3093" s="87">
        <v>152.79704999999996</v>
      </c>
      <c r="G3093" s="87"/>
      <c r="H3093" s="47"/>
      <c r="I3093" s="120">
        <v>10</v>
      </c>
      <c r="J3093" s="120">
        <v>0</v>
      </c>
    </row>
    <row r="3094" spans="1:10" ht="15" customHeight="1">
      <c r="A3094" s="46" t="s">
        <v>7536</v>
      </c>
      <c r="B3094" s="46" t="s">
        <v>32264</v>
      </c>
      <c r="C3094" s="47">
        <v>9.1782000000000004</v>
      </c>
      <c r="D3094" s="87" t="s">
        <v>7497</v>
      </c>
      <c r="E3094" s="87" t="s">
        <v>7491</v>
      </c>
      <c r="F3094" s="87">
        <v>138.75623999999993</v>
      </c>
      <c r="G3094" s="87"/>
      <c r="H3094" s="47"/>
      <c r="I3094" s="120">
        <v>10</v>
      </c>
      <c r="J3094" s="120">
        <v>0</v>
      </c>
    </row>
    <row r="3095" spans="1:10" ht="15" customHeight="1">
      <c r="A3095" s="46" t="s">
        <v>7516</v>
      </c>
      <c r="B3095" s="46" t="s">
        <v>7517</v>
      </c>
      <c r="C3095" s="47">
        <v>4.9447999999999999</v>
      </c>
      <c r="D3095" s="87" t="s">
        <v>7500</v>
      </c>
      <c r="E3095" s="87" t="s">
        <v>7491</v>
      </c>
      <c r="F3095" s="87">
        <v>165.18599999999998</v>
      </c>
      <c r="G3095" s="87"/>
      <c r="H3095" s="47"/>
      <c r="I3095" s="120">
        <v>2</v>
      </c>
      <c r="J3095" s="120">
        <v>0</v>
      </c>
    </row>
    <row r="3096" spans="1:10" ht="15" customHeight="1">
      <c r="A3096" s="46" t="s">
        <v>7513</v>
      </c>
      <c r="B3096" s="46" t="s">
        <v>7514</v>
      </c>
      <c r="C3096" s="47">
        <v>4.9447999999999999</v>
      </c>
      <c r="D3096" s="87" t="s">
        <v>7503</v>
      </c>
      <c r="E3096" s="87" t="s">
        <v>7503</v>
      </c>
      <c r="F3096" s="87">
        <v>201.096</v>
      </c>
      <c r="G3096" s="87"/>
      <c r="H3096" s="47"/>
      <c r="I3096" s="120">
        <v>0</v>
      </c>
      <c r="J3096" s="120">
        <v>0</v>
      </c>
    </row>
    <row r="3097" spans="1:10" ht="15" customHeight="1">
      <c r="A3097" s="46" t="s">
        <v>7504</v>
      </c>
      <c r="B3097" s="46" t="s">
        <v>7505</v>
      </c>
      <c r="C3097" s="47">
        <v>0.81320000000000003</v>
      </c>
      <c r="D3097" s="87" t="s">
        <v>7506</v>
      </c>
      <c r="E3097" s="87" t="s">
        <v>7503</v>
      </c>
      <c r="F3097" s="87">
        <v>177.15600000000001</v>
      </c>
      <c r="G3097" s="87"/>
      <c r="H3097" s="47"/>
      <c r="I3097" s="120">
        <v>15</v>
      </c>
      <c r="J3097" s="120">
        <v>0</v>
      </c>
    </row>
    <row r="3098" spans="1:10" ht="15" customHeight="1">
      <c r="A3098" s="46" t="s">
        <v>7501</v>
      </c>
      <c r="B3098" s="46" t="s">
        <v>7502</v>
      </c>
      <c r="C3098" s="47">
        <v>0.99919999999999998</v>
      </c>
      <c r="D3098" s="87" t="s">
        <v>7509</v>
      </c>
      <c r="E3098" s="87" t="s">
        <v>7503</v>
      </c>
      <c r="F3098" s="87">
        <v>160.8768</v>
      </c>
      <c r="G3098" s="87"/>
      <c r="H3098" s="47"/>
      <c r="I3098" s="120">
        <v>24</v>
      </c>
      <c r="J3098" s="120">
        <v>0</v>
      </c>
    </row>
    <row r="3099" spans="1:10" ht="15" customHeight="1">
      <c r="A3099" s="46" t="s">
        <v>7498</v>
      </c>
      <c r="B3099" s="46" t="s">
        <v>7499</v>
      </c>
      <c r="C3099" s="47">
        <v>9.4339999999999993</v>
      </c>
      <c r="D3099" s="87" t="s">
        <v>7512</v>
      </c>
      <c r="E3099" s="87" t="s">
        <v>7503</v>
      </c>
      <c r="F3099" s="87">
        <v>191.52000000000004</v>
      </c>
      <c r="G3099" s="87"/>
      <c r="H3099" s="47"/>
      <c r="I3099" s="120">
        <v>70</v>
      </c>
      <c r="J3099" s="120">
        <v>0</v>
      </c>
    </row>
    <row r="3100" spans="1:10" ht="15" customHeight="1">
      <c r="A3100" s="46" t="s">
        <v>7495</v>
      </c>
      <c r="B3100" s="46" t="s">
        <v>7496</v>
      </c>
      <c r="C3100" s="47">
        <v>11.2464</v>
      </c>
      <c r="D3100" s="87" t="s">
        <v>7515</v>
      </c>
      <c r="E3100" s="87" t="s">
        <v>7515</v>
      </c>
      <c r="F3100" s="87">
        <v>2.016</v>
      </c>
      <c r="G3100" s="87"/>
      <c r="H3100" s="47"/>
      <c r="I3100" s="120">
        <v>20</v>
      </c>
      <c r="J3100" s="120">
        <v>0</v>
      </c>
    </row>
    <row r="3101" spans="1:10" ht="15" customHeight="1">
      <c r="A3101" s="46" t="s">
        <v>7492</v>
      </c>
      <c r="B3101" s="46" t="s">
        <v>7493</v>
      </c>
      <c r="C3101" s="47">
        <v>5.2050000000000001</v>
      </c>
      <c r="D3101" s="87" t="s">
        <v>7518</v>
      </c>
      <c r="E3101" s="87" t="s">
        <v>7518</v>
      </c>
      <c r="F3101" s="87">
        <v>3.1933440000000006</v>
      </c>
      <c r="G3101" s="87"/>
      <c r="H3101" s="47"/>
      <c r="I3101" s="120">
        <v>30</v>
      </c>
      <c r="J3101" s="120">
        <v>0</v>
      </c>
    </row>
    <row r="3102" spans="1:10" ht="15" customHeight="1">
      <c r="A3102" s="46" t="s">
        <v>7490</v>
      </c>
      <c r="B3102" s="46" t="s">
        <v>32266</v>
      </c>
      <c r="C3102" s="47">
        <v>5.6</v>
      </c>
      <c r="D3102" s="87" t="s">
        <v>7521</v>
      </c>
      <c r="E3102" s="87" t="s">
        <v>7521</v>
      </c>
      <c r="F3102" s="87">
        <v>207.71855999999997</v>
      </c>
      <c r="G3102" s="87"/>
      <c r="H3102" s="47"/>
      <c r="I3102" s="120">
        <v>30</v>
      </c>
      <c r="J3102" s="120">
        <v>0</v>
      </c>
    </row>
    <row r="3103" spans="1:10" ht="15" customHeight="1">
      <c r="A3103" s="46" t="s">
        <v>7488</v>
      </c>
      <c r="B3103" s="46" t="s">
        <v>32265</v>
      </c>
      <c r="C3103" s="47">
        <v>5.6</v>
      </c>
      <c r="D3103" s="87" t="s">
        <v>7524</v>
      </c>
      <c r="E3103" s="87" t="s">
        <v>7524</v>
      </c>
      <c r="F3103" s="87">
        <v>218.37060000000002</v>
      </c>
      <c r="G3103" s="87"/>
      <c r="H3103" s="47"/>
      <c r="I3103" s="120">
        <v>27</v>
      </c>
      <c r="J3103" s="120">
        <v>0</v>
      </c>
    </row>
    <row r="3104" spans="1:10" ht="15" customHeight="1">
      <c r="A3104" s="46" t="s">
        <v>7720</v>
      </c>
      <c r="B3104" s="46" t="s">
        <v>7721</v>
      </c>
      <c r="C3104" s="47">
        <v>20.448</v>
      </c>
      <c r="D3104" s="87" t="s">
        <v>7527</v>
      </c>
      <c r="E3104" s="87" t="s">
        <v>7527</v>
      </c>
      <c r="F3104" s="87">
        <v>5.9131800000000005</v>
      </c>
      <c r="G3104" s="87"/>
      <c r="H3104" s="47"/>
      <c r="I3104" s="120">
        <v>1</v>
      </c>
      <c r="J3104" s="120">
        <v>0</v>
      </c>
    </row>
    <row r="3105" spans="1:10" ht="15" customHeight="1">
      <c r="A3105" s="46" t="s">
        <v>7717</v>
      </c>
      <c r="B3105" s="46" t="s">
        <v>7718</v>
      </c>
      <c r="C3105" s="47">
        <v>12.5562</v>
      </c>
      <c r="D3105" s="87" t="s">
        <v>7529</v>
      </c>
      <c r="E3105" s="87" t="s">
        <v>7529</v>
      </c>
      <c r="F3105" s="87">
        <v>5.9131800000000005</v>
      </c>
      <c r="G3105" s="87"/>
      <c r="H3105" s="47"/>
      <c r="I3105" s="120">
        <v>1</v>
      </c>
      <c r="J3105" s="120">
        <v>0</v>
      </c>
    </row>
    <row r="3106" spans="1:10" ht="15" customHeight="1">
      <c r="A3106" s="46" t="s">
        <v>7714</v>
      </c>
      <c r="B3106" s="46" t="s">
        <v>7715</v>
      </c>
      <c r="C3106" s="47">
        <v>12.5562</v>
      </c>
      <c r="D3106" s="87" t="s">
        <v>7532</v>
      </c>
      <c r="E3106" s="87" t="s">
        <v>7532</v>
      </c>
      <c r="F3106" s="87">
        <v>5.9131800000000005</v>
      </c>
      <c r="G3106" s="87"/>
      <c r="H3106" s="47"/>
      <c r="I3106" s="120">
        <v>0</v>
      </c>
      <c r="J3106" s="120">
        <v>0</v>
      </c>
    </row>
    <row r="3107" spans="1:10" ht="15" customHeight="1">
      <c r="A3107" s="46" t="s">
        <v>7711</v>
      </c>
      <c r="B3107" s="46" t="s">
        <v>7712</v>
      </c>
      <c r="C3107" s="47">
        <v>26.373200000000001</v>
      </c>
      <c r="D3107" s="87" t="s">
        <v>7535</v>
      </c>
      <c r="E3107" s="87" t="s">
        <v>7535</v>
      </c>
      <c r="F3107" s="87">
        <v>5.9131800000000005</v>
      </c>
      <c r="G3107" s="87"/>
      <c r="H3107" s="47"/>
      <c r="I3107" s="120">
        <v>1</v>
      </c>
      <c r="J3107" s="120">
        <v>0</v>
      </c>
    </row>
    <row r="3108" spans="1:10" ht="15" customHeight="1">
      <c r="A3108" s="46" t="s">
        <v>7708</v>
      </c>
      <c r="B3108" s="46" t="s">
        <v>7709</v>
      </c>
      <c r="C3108" s="47">
        <v>30.951000000000001</v>
      </c>
      <c r="D3108" s="87" t="s">
        <v>7537</v>
      </c>
      <c r="E3108" s="87" t="s">
        <v>7537</v>
      </c>
      <c r="F3108" s="87">
        <v>5.9131800000000005</v>
      </c>
      <c r="G3108" s="87"/>
      <c r="H3108" s="47"/>
      <c r="I3108" s="120">
        <v>4</v>
      </c>
      <c r="J3108" s="120">
        <v>0</v>
      </c>
    </row>
    <row r="3109" spans="1:10" ht="15" customHeight="1">
      <c r="A3109" s="46" t="s">
        <v>7705</v>
      </c>
      <c r="B3109" s="46" t="s">
        <v>7706</v>
      </c>
      <c r="C3109" s="47">
        <v>5.9020000000000001</v>
      </c>
      <c r="D3109" s="87" t="s">
        <v>7540</v>
      </c>
      <c r="E3109" s="87" t="s">
        <v>7540</v>
      </c>
      <c r="F3109" s="87">
        <v>5.9131800000000005</v>
      </c>
      <c r="G3109" s="87"/>
      <c r="H3109" s="47"/>
      <c r="I3109" s="120">
        <v>29</v>
      </c>
      <c r="J3109" s="120">
        <v>0</v>
      </c>
    </row>
    <row r="3110" spans="1:10" ht="15" customHeight="1">
      <c r="A3110" s="46" t="s">
        <v>7702</v>
      </c>
      <c r="B3110" s="46" t="s">
        <v>7703</v>
      </c>
      <c r="C3110" s="47">
        <v>17.458200000000001</v>
      </c>
      <c r="D3110" s="87" t="s">
        <v>30319</v>
      </c>
      <c r="E3110" s="87" t="s">
        <v>30319</v>
      </c>
      <c r="F3110" s="87">
        <v>3.5910000000000002</v>
      </c>
      <c r="G3110" s="87"/>
      <c r="H3110" s="47"/>
      <c r="I3110" s="120">
        <v>27</v>
      </c>
      <c r="J3110" s="120">
        <v>0</v>
      </c>
    </row>
    <row r="3111" spans="1:10" ht="15" customHeight="1">
      <c r="A3111" s="46" t="s">
        <v>7699</v>
      </c>
      <c r="B3111" s="46" t="s">
        <v>7700</v>
      </c>
      <c r="C3111" s="47">
        <v>16.82</v>
      </c>
      <c r="D3111" s="87" t="s">
        <v>30317</v>
      </c>
      <c r="E3111" s="87" t="s">
        <v>30317</v>
      </c>
      <c r="F3111" s="87">
        <v>4.11768</v>
      </c>
      <c r="G3111" s="87"/>
      <c r="H3111" s="47"/>
      <c r="I3111" s="120">
        <v>16</v>
      </c>
      <c r="J3111" s="120">
        <v>0</v>
      </c>
    </row>
    <row r="3112" spans="1:10" ht="15" customHeight="1">
      <c r="A3112" s="46" t="s">
        <v>7697</v>
      </c>
      <c r="B3112" s="46" t="s">
        <v>7698</v>
      </c>
      <c r="C3112" s="47">
        <v>31.055399999999999</v>
      </c>
      <c r="D3112" s="87" t="s">
        <v>30313</v>
      </c>
      <c r="E3112" s="87" t="s">
        <v>30313</v>
      </c>
      <c r="F3112" s="87">
        <v>2.8440719999999997</v>
      </c>
      <c r="G3112" s="87"/>
      <c r="H3112" s="47"/>
      <c r="I3112" s="120">
        <v>0</v>
      </c>
      <c r="J3112" s="120">
        <v>0</v>
      </c>
    </row>
    <row r="3113" spans="1:10" ht="15" customHeight="1">
      <c r="A3113" s="46" t="s">
        <v>7694</v>
      </c>
      <c r="B3113" s="46" t="s">
        <v>7695</v>
      </c>
      <c r="C3113" s="47">
        <v>2.0049999999999999</v>
      </c>
      <c r="D3113" s="87" t="s">
        <v>30312</v>
      </c>
      <c r="E3113" s="87" t="s">
        <v>30312</v>
      </c>
      <c r="F3113" s="87">
        <v>2.8440719999999997</v>
      </c>
      <c r="G3113" s="87"/>
      <c r="H3113" s="47"/>
      <c r="I3113" s="120">
        <v>304</v>
      </c>
      <c r="J3113" s="120">
        <v>0</v>
      </c>
    </row>
    <row r="3114" spans="1:10" ht="15" customHeight="1">
      <c r="A3114" s="46" t="s">
        <v>7691</v>
      </c>
      <c r="B3114" s="46" t="s">
        <v>7692</v>
      </c>
      <c r="C3114" s="47">
        <v>1.4077999999999999</v>
      </c>
      <c r="D3114" s="87" t="s">
        <v>7543</v>
      </c>
      <c r="E3114" s="87" t="s">
        <v>7543</v>
      </c>
      <c r="F3114" s="87">
        <v>0.86183999999999994</v>
      </c>
      <c r="G3114" s="87"/>
      <c r="H3114" s="47"/>
      <c r="I3114" s="120">
        <v>11</v>
      </c>
      <c r="J3114" s="120">
        <v>0</v>
      </c>
    </row>
    <row r="3115" spans="1:10" ht="15" customHeight="1">
      <c r="A3115" s="46" t="s">
        <v>7688</v>
      </c>
      <c r="B3115" s="46" t="s">
        <v>7689</v>
      </c>
      <c r="C3115" s="47">
        <v>37.180599999999998</v>
      </c>
      <c r="D3115" s="87" t="s">
        <v>7546</v>
      </c>
      <c r="E3115" s="87" t="s">
        <v>7546</v>
      </c>
      <c r="F3115" s="87">
        <v>1.5800400000000003</v>
      </c>
      <c r="G3115" s="87"/>
      <c r="H3115" s="47"/>
      <c r="I3115" s="120">
        <v>13</v>
      </c>
      <c r="J3115" s="120">
        <v>0</v>
      </c>
    </row>
    <row r="3116" spans="1:10" ht="15" customHeight="1">
      <c r="A3116" s="46" t="s">
        <v>7685</v>
      </c>
      <c r="B3116" s="46" t="s">
        <v>7686</v>
      </c>
      <c r="C3116" s="47">
        <v>13.2448</v>
      </c>
      <c r="D3116" s="87" t="s">
        <v>7549</v>
      </c>
      <c r="E3116" s="87" t="s">
        <v>7549</v>
      </c>
      <c r="F3116" s="87">
        <v>1.3645799999999997</v>
      </c>
      <c r="G3116" s="87"/>
      <c r="H3116" s="47"/>
      <c r="I3116" s="120">
        <v>1</v>
      </c>
      <c r="J3116" s="120">
        <v>0</v>
      </c>
    </row>
    <row r="3117" spans="1:10" ht="15" customHeight="1">
      <c r="A3117" s="46" t="s">
        <v>7682</v>
      </c>
      <c r="B3117" s="46" t="s">
        <v>7683</v>
      </c>
      <c r="C3117" s="47">
        <v>14.592599999999999</v>
      </c>
      <c r="D3117" s="87" t="s">
        <v>7552</v>
      </c>
      <c r="E3117" s="87" t="s">
        <v>7552</v>
      </c>
      <c r="F3117" s="87">
        <v>453.11040000000003</v>
      </c>
      <c r="G3117" s="87"/>
      <c r="H3117" s="47"/>
      <c r="I3117" s="120">
        <v>3</v>
      </c>
      <c r="J3117" s="120">
        <v>0</v>
      </c>
    </row>
    <row r="3118" spans="1:10" ht="15" customHeight="1">
      <c r="A3118" s="46" t="s">
        <v>7679</v>
      </c>
      <c r="B3118" s="46" t="s">
        <v>7680</v>
      </c>
      <c r="C3118" s="47">
        <v>34.854599999999998</v>
      </c>
      <c r="D3118" s="87" t="s">
        <v>7552</v>
      </c>
      <c r="E3118" s="87" t="s">
        <v>7552</v>
      </c>
      <c r="F3118" s="87">
        <v>453.11040000000003</v>
      </c>
      <c r="G3118" s="87"/>
      <c r="H3118" s="47"/>
      <c r="I3118" s="120">
        <v>12</v>
      </c>
      <c r="J3118" s="120">
        <v>0</v>
      </c>
    </row>
    <row r="3119" spans="1:10" ht="15" customHeight="1">
      <c r="A3119" s="46" t="s">
        <v>7676</v>
      </c>
      <c r="B3119" s="46" t="s">
        <v>7677</v>
      </c>
      <c r="C3119" s="47">
        <v>5.0609999999999999</v>
      </c>
      <c r="D3119" s="87" t="s">
        <v>7557</v>
      </c>
      <c r="E3119" s="87" t="s">
        <v>7557</v>
      </c>
      <c r="F3119" s="87">
        <v>17.391023999999998</v>
      </c>
      <c r="G3119" s="87"/>
      <c r="H3119" s="47"/>
      <c r="I3119" s="120">
        <v>36</v>
      </c>
      <c r="J3119" s="120">
        <v>0</v>
      </c>
    </row>
    <row r="3120" spans="1:10" ht="15" customHeight="1">
      <c r="A3120" s="46" t="s">
        <v>7673</v>
      </c>
      <c r="B3120" s="46" t="s">
        <v>7674</v>
      </c>
      <c r="C3120" s="47">
        <v>13.221</v>
      </c>
      <c r="D3120" s="87" t="s">
        <v>7560</v>
      </c>
      <c r="E3120" s="87" t="s">
        <v>7560</v>
      </c>
      <c r="F3120" s="87">
        <v>16.065000000000001</v>
      </c>
      <c r="G3120" s="87"/>
      <c r="H3120" s="47"/>
      <c r="I3120" s="120">
        <v>5</v>
      </c>
      <c r="J3120" s="120">
        <v>0</v>
      </c>
    </row>
    <row r="3121" spans="1:10" ht="15" customHeight="1">
      <c r="A3121" s="46" t="s">
        <v>7671</v>
      </c>
      <c r="B3121" s="46" t="s">
        <v>35221</v>
      </c>
      <c r="C3121" s="47">
        <v>16.2562</v>
      </c>
      <c r="D3121" s="87" t="s">
        <v>7567</v>
      </c>
      <c r="E3121" s="87" t="s">
        <v>7560</v>
      </c>
      <c r="F3121" s="87">
        <v>15.120000000000001</v>
      </c>
      <c r="G3121" s="87"/>
      <c r="H3121" s="47"/>
      <c r="I3121" s="120">
        <v>15</v>
      </c>
      <c r="J3121" s="120">
        <v>0</v>
      </c>
    </row>
    <row r="3122" spans="1:10" ht="15" customHeight="1">
      <c r="A3122" s="46" t="s">
        <v>7669</v>
      </c>
      <c r="B3122" s="46" t="s">
        <v>35222</v>
      </c>
      <c r="C3122" s="47">
        <v>28.162600000000001</v>
      </c>
      <c r="D3122" s="87" t="s">
        <v>7570</v>
      </c>
      <c r="E3122" s="87" t="s">
        <v>7570</v>
      </c>
      <c r="F3122" s="87">
        <v>16.065000000000001</v>
      </c>
      <c r="G3122" s="87"/>
      <c r="H3122" s="47"/>
      <c r="I3122" s="120">
        <v>12</v>
      </c>
      <c r="J3122" s="120">
        <v>0</v>
      </c>
    </row>
    <row r="3123" spans="1:10" ht="15" customHeight="1">
      <c r="A3123" s="46" t="s">
        <v>35219</v>
      </c>
      <c r="B3123" s="46" t="s">
        <v>35220</v>
      </c>
      <c r="C3123" s="47">
        <v>28.162600000000001</v>
      </c>
      <c r="D3123" s="87" t="s">
        <v>7577</v>
      </c>
      <c r="E3123" s="87" t="s">
        <v>7570</v>
      </c>
      <c r="F3123" s="87">
        <v>15.120000000000001</v>
      </c>
      <c r="G3123" s="87"/>
      <c r="H3123" s="47"/>
      <c r="I3123" s="120">
        <v>35</v>
      </c>
      <c r="J3123" s="120">
        <v>0</v>
      </c>
    </row>
    <row r="3124" spans="1:10" ht="15" customHeight="1">
      <c r="A3124" s="46" t="s">
        <v>7666</v>
      </c>
      <c r="B3124" s="46" t="s">
        <v>7667</v>
      </c>
      <c r="C3124" s="47">
        <v>15.1038</v>
      </c>
      <c r="D3124" s="87" t="s">
        <v>30345</v>
      </c>
      <c r="E3124" s="87" t="s">
        <v>30345</v>
      </c>
      <c r="F3124" s="87">
        <v>8.6788799999999995</v>
      </c>
      <c r="G3124" s="87"/>
      <c r="H3124" s="47"/>
      <c r="I3124" s="120">
        <v>32</v>
      </c>
      <c r="J3124" s="120">
        <v>0</v>
      </c>
    </row>
    <row r="3125" spans="1:10" ht="15" customHeight="1">
      <c r="A3125" s="46" t="s">
        <v>7663</v>
      </c>
      <c r="B3125" s="46" t="s">
        <v>7664</v>
      </c>
      <c r="C3125" s="47">
        <v>13.3842</v>
      </c>
      <c r="D3125" s="87" t="s">
        <v>7580</v>
      </c>
      <c r="E3125" s="87" t="s">
        <v>7580</v>
      </c>
      <c r="F3125" s="87">
        <v>159.85735600236546</v>
      </c>
      <c r="G3125" s="87"/>
      <c r="H3125" s="47"/>
      <c r="I3125" s="120">
        <v>135</v>
      </c>
      <c r="J3125" s="120">
        <v>0</v>
      </c>
    </row>
    <row r="3126" spans="1:10" ht="15" customHeight="1">
      <c r="A3126" s="46" t="s">
        <v>7660</v>
      </c>
      <c r="B3126" s="46" t="s">
        <v>7661</v>
      </c>
      <c r="C3126" s="47">
        <v>26.931000000000001</v>
      </c>
      <c r="D3126" s="87" t="s">
        <v>30343</v>
      </c>
      <c r="E3126" s="87" t="s">
        <v>30343</v>
      </c>
      <c r="F3126" s="87">
        <v>12.496680000000001</v>
      </c>
      <c r="G3126" s="87"/>
      <c r="H3126" s="47"/>
      <c r="I3126" s="120">
        <v>73</v>
      </c>
      <c r="J3126" s="120">
        <v>0</v>
      </c>
    </row>
    <row r="3127" spans="1:10" ht="15" customHeight="1">
      <c r="A3127" s="46" t="s">
        <v>7733</v>
      </c>
      <c r="B3127" s="46" t="s">
        <v>7734</v>
      </c>
      <c r="C3127" s="47">
        <v>2.6768000000000001</v>
      </c>
      <c r="D3127" s="87" t="s">
        <v>7583</v>
      </c>
      <c r="E3127" s="87" t="s">
        <v>7583</v>
      </c>
      <c r="F3127" s="87">
        <v>39.564</v>
      </c>
      <c r="G3127" s="87"/>
      <c r="H3127" s="47"/>
      <c r="I3127" s="120">
        <v>0</v>
      </c>
      <c r="J3127" s="120">
        <v>0</v>
      </c>
    </row>
    <row r="3128" spans="1:10" ht="15" customHeight="1">
      <c r="A3128" s="46" t="s">
        <v>7731</v>
      </c>
      <c r="B3128" s="46" t="s">
        <v>7732</v>
      </c>
      <c r="C3128" s="47">
        <v>1.7150000000000001</v>
      </c>
      <c r="D3128" s="87" t="s">
        <v>7592</v>
      </c>
      <c r="E3128" s="87" t="s">
        <v>7592</v>
      </c>
      <c r="F3128" s="87">
        <v>28.907549999999993</v>
      </c>
      <c r="G3128" s="87"/>
      <c r="H3128" s="47"/>
      <c r="I3128" s="120">
        <v>0</v>
      </c>
      <c r="J3128" s="120">
        <v>0</v>
      </c>
    </row>
    <row r="3129" spans="1:10" ht="15" customHeight="1">
      <c r="A3129" s="46" t="s">
        <v>7728</v>
      </c>
      <c r="B3129" s="46" t="s">
        <v>7729</v>
      </c>
      <c r="C3129" s="47">
        <v>3.1368</v>
      </c>
      <c r="D3129" s="87" t="s">
        <v>35371</v>
      </c>
      <c r="E3129" s="87" t="s">
        <v>35371</v>
      </c>
      <c r="F3129" s="87">
        <v>156.87174956760302</v>
      </c>
      <c r="G3129" s="87"/>
      <c r="H3129" s="47"/>
      <c r="I3129" s="120">
        <v>0</v>
      </c>
      <c r="J3129" s="120">
        <v>0</v>
      </c>
    </row>
    <row r="3130" spans="1:10" ht="15" customHeight="1">
      <c r="A3130" s="46" t="s">
        <v>7759</v>
      </c>
      <c r="B3130" s="46" t="s">
        <v>7760</v>
      </c>
      <c r="C3130" s="47">
        <v>5.1778000000000004</v>
      </c>
      <c r="D3130" s="87" t="s">
        <v>35379</v>
      </c>
      <c r="E3130" s="87" t="s">
        <v>35379</v>
      </c>
      <c r="F3130" s="87">
        <v>179.64345514999701</v>
      </c>
      <c r="G3130" s="87"/>
      <c r="H3130" s="47"/>
      <c r="I3130" s="120">
        <v>0</v>
      </c>
      <c r="J3130" s="120">
        <v>0</v>
      </c>
    </row>
    <row r="3131" spans="1:10" ht="15" customHeight="1">
      <c r="A3131" s="46" t="s">
        <v>7756</v>
      </c>
      <c r="B3131" s="46" t="s">
        <v>7757</v>
      </c>
      <c r="C3131" s="47">
        <v>5.5208000000000004</v>
      </c>
      <c r="D3131" s="87" t="s">
        <v>35372</v>
      </c>
      <c r="E3131" s="87" t="s">
        <v>35372</v>
      </c>
      <c r="F3131" s="87">
        <v>156.87174956760302</v>
      </c>
      <c r="G3131" s="87"/>
      <c r="H3131" s="47"/>
      <c r="I3131" s="120">
        <v>0</v>
      </c>
      <c r="J3131" s="120">
        <v>0</v>
      </c>
    </row>
    <row r="3132" spans="1:10" ht="15" customHeight="1">
      <c r="A3132" s="46" t="s">
        <v>7754</v>
      </c>
      <c r="B3132" s="46" t="s">
        <v>7752</v>
      </c>
      <c r="C3132" s="47">
        <v>4.6592000000000002</v>
      </c>
      <c r="D3132" s="87" t="s">
        <v>15645</v>
      </c>
      <c r="E3132" s="87" t="s">
        <v>15645</v>
      </c>
      <c r="F3132" s="87">
        <v>2.6719308000000002</v>
      </c>
      <c r="G3132" s="87"/>
      <c r="H3132" s="47"/>
      <c r="I3132" s="120">
        <v>0</v>
      </c>
      <c r="J3132" s="120">
        <v>0</v>
      </c>
    </row>
    <row r="3133" spans="1:10" ht="15" customHeight="1">
      <c r="A3133" s="46" t="s">
        <v>7751</v>
      </c>
      <c r="B3133" s="46" t="s">
        <v>7752</v>
      </c>
      <c r="C3133" s="47">
        <v>6.0312000000000001</v>
      </c>
      <c r="D3133" s="87" t="s">
        <v>7610</v>
      </c>
      <c r="E3133" s="87" t="s">
        <v>7610</v>
      </c>
      <c r="F3133" s="87">
        <v>2.5446960000000001</v>
      </c>
      <c r="G3133" s="87"/>
      <c r="H3133" s="47"/>
      <c r="I3133" s="120">
        <v>0</v>
      </c>
      <c r="J3133" s="120">
        <v>0</v>
      </c>
    </row>
    <row r="3134" spans="1:10" ht="15" customHeight="1">
      <c r="A3134" s="46" t="s">
        <v>7748</v>
      </c>
      <c r="B3134" s="46" t="s">
        <v>7749</v>
      </c>
      <c r="C3134" s="47">
        <v>7.7460000000000004</v>
      </c>
      <c r="D3134" s="87" t="s">
        <v>15636</v>
      </c>
      <c r="E3134" s="87" t="s">
        <v>15636</v>
      </c>
      <c r="F3134" s="87">
        <v>2.6719308000000002</v>
      </c>
      <c r="G3134" s="87"/>
      <c r="H3134" s="47"/>
      <c r="I3134" s="120">
        <v>2</v>
      </c>
      <c r="J3134" s="120">
        <v>0</v>
      </c>
    </row>
    <row r="3135" spans="1:10" ht="15" customHeight="1">
      <c r="A3135" s="46" t="s">
        <v>7746</v>
      </c>
      <c r="B3135" s="46" t="s">
        <v>35223</v>
      </c>
      <c r="C3135" s="47">
        <v>38.200600000000001</v>
      </c>
      <c r="D3135" s="87" t="s">
        <v>7619</v>
      </c>
      <c r="E3135" s="87" t="s">
        <v>7619</v>
      </c>
      <c r="F3135" s="87">
        <v>2.4174612</v>
      </c>
      <c r="G3135" s="87"/>
      <c r="H3135" s="47"/>
      <c r="I3135" s="120">
        <v>0</v>
      </c>
      <c r="J3135" s="120">
        <v>0</v>
      </c>
    </row>
    <row r="3136" spans="1:10" ht="15" customHeight="1">
      <c r="A3136" s="46" t="s">
        <v>7743</v>
      </c>
      <c r="B3136" s="46" t="s">
        <v>7744</v>
      </c>
      <c r="C3136" s="47">
        <v>5.4480000000000004</v>
      </c>
      <c r="D3136" s="87" t="s">
        <v>1656</v>
      </c>
      <c r="E3136" s="87" t="s">
        <v>1656</v>
      </c>
      <c r="F3136" s="87">
        <v>4.2524999999999995</v>
      </c>
      <c r="G3136" s="87"/>
      <c r="H3136" s="47"/>
      <c r="I3136" s="120">
        <v>10</v>
      </c>
      <c r="J3136" s="120">
        <v>0</v>
      </c>
    </row>
    <row r="3137" spans="1:10" ht="15" customHeight="1">
      <c r="A3137" s="46" t="s">
        <v>7740</v>
      </c>
      <c r="B3137" s="46" t="s">
        <v>7741</v>
      </c>
      <c r="C3137" s="47">
        <v>10.0168</v>
      </c>
      <c r="D3137" s="87" t="s">
        <v>35244</v>
      </c>
      <c r="E3137" s="87" t="s">
        <v>1656</v>
      </c>
      <c r="F3137" s="87">
        <v>3.8272500000000003</v>
      </c>
      <c r="G3137" s="87"/>
      <c r="H3137" s="47"/>
      <c r="I3137" s="120">
        <v>11</v>
      </c>
      <c r="J3137" s="120">
        <v>0</v>
      </c>
    </row>
    <row r="3138" spans="1:10" ht="15" customHeight="1">
      <c r="A3138" s="46" t="s">
        <v>7737</v>
      </c>
      <c r="B3138" s="46" t="s">
        <v>7738</v>
      </c>
      <c r="C3138" s="47">
        <v>10.0168</v>
      </c>
      <c r="D3138" s="87" t="s">
        <v>7636</v>
      </c>
      <c r="E3138" s="87" t="s">
        <v>7636</v>
      </c>
      <c r="F3138" s="87">
        <v>5.5465999999999998</v>
      </c>
      <c r="G3138" s="87"/>
      <c r="H3138" s="47"/>
      <c r="I3138" s="120">
        <v>7</v>
      </c>
      <c r="J3138" s="120">
        <v>0</v>
      </c>
    </row>
    <row r="3139" spans="1:10" ht="15" customHeight="1">
      <c r="A3139" s="46" t="s">
        <v>7736</v>
      </c>
      <c r="B3139" s="46" t="s">
        <v>32267</v>
      </c>
      <c r="C3139" s="47">
        <v>16.447399999999998</v>
      </c>
      <c r="D3139" s="87" t="s">
        <v>12972</v>
      </c>
      <c r="E3139" s="87" t="s">
        <v>12972</v>
      </c>
      <c r="F3139" s="87">
        <v>1.5699999999999998</v>
      </c>
      <c r="G3139" s="87"/>
      <c r="H3139" s="47"/>
      <c r="I3139" s="120">
        <v>12</v>
      </c>
      <c r="J3139" s="120">
        <v>0</v>
      </c>
    </row>
    <row r="3140" spans="1:10" ht="15" customHeight="1">
      <c r="A3140" s="46" t="s">
        <v>7768</v>
      </c>
      <c r="B3140" s="46" t="s">
        <v>7769</v>
      </c>
      <c r="C3140" s="47">
        <v>3.6053999999999999</v>
      </c>
      <c r="D3140" s="87" t="s">
        <v>12970</v>
      </c>
      <c r="E3140" s="87" t="s">
        <v>12970</v>
      </c>
      <c r="F3140" s="87">
        <v>1.8479999999999999</v>
      </c>
      <c r="G3140" s="87"/>
      <c r="H3140" s="47"/>
      <c r="I3140" s="120">
        <v>219</v>
      </c>
      <c r="J3140" s="120">
        <v>0</v>
      </c>
    </row>
    <row r="3141" spans="1:10" ht="15" customHeight="1">
      <c r="A3141" s="46" t="s">
        <v>7762</v>
      </c>
      <c r="B3141" s="46" t="s">
        <v>95</v>
      </c>
      <c r="C3141" s="47">
        <v>12.0458</v>
      </c>
      <c r="D3141" s="87" t="s">
        <v>10171</v>
      </c>
      <c r="E3141" s="87" t="s">
        <v>10171</v>
      </c>
      <c r="F3141" s="87">
        <v>45.359999999999992</v>
      </c>
      <c r="G3141" s="87"/>
      <c r="H3141" s="47"/>
      <c r="I3141" s="120">
        <v>0</v>
      </c>
      <c r="J3141" s="120">
        <v>0</v>
      </c>
    </row>
    <row r="3142" spans="1:10" ht="15" customHeight="1">
      <c r="A3142" s="46" t="s">
        <v>7766</v>
      </c>
      <c r="B3142" s="46" t="s">
        <v>7767</v>
      </c>
      <c r="C3142" s="47">
        <v>0.79</v>
      </c>
      <c r="D3142" s="87" t="s">
        <v>35276</v>
      </c>
      <c r="E3142" s="87" t="s">
        <v>10171</v>
      </c>
      <c r="F3142" s="87">
        <v>40.823999999999998</v>
      </c>
      <c r="G3142" s="87"/>
      <c r="H3142" s="47"/>
      <c r="I3142" s="120">
        <v>28</v>
      </c>
      <c r="J3142" s="120">
        <v>0</v>
      </c>
    </row>
    <row r="3143" spans="1:10" ht="15" customHeight="1">
      <c r="A3143" s="46" t="s">
        <v>7764</v>
      </c>
      <c r="B3143" s="46" t="s">
        <v>7765</v>
      </c>
      <c r="C3143" s="47">
        <v>0.85980000000000001</v>
      </c>
      <c r="D3143" s="87" t="s">
        <v>30341</v>
      </c>
      <c r="E3143" s="87" t="s">
        <v>30341</v>
      </c>
      <c r="F3143" s="87">
        <v>22.385159999999999</v>
      </c>
      <c r="G3143" s="87"/>
      <c r="H3143" s="47"/>
      <c r="I3143" s="120">
        <v>32</v>
      </c>
      <c r="J3143" s="120">
        <v>0</v>
      </c>
    </row>
    <row r="3144" spans="1:10" ht="15" customHeight="1">
      <c r="A3144" s="46" t="s">
        <v>7770</v>
      </c>
      <c r="B3144" s="46" t="s">
        <v>7771</v>
      </c>
      <c r="C3144" s="47">
        <v>75.762799999999999</v>
      </c>
      <c r="D3144" s="87" t="s">
        <v>7650</v>
      </c>
      <c r="E3144" s="87" t="s">
        <v>7650</v>
      </c>
      <c r="F3144" s="87">
        <v>35.557200000000002</v>
      </c>
      <c r="G3144" s="87"/>
      <c r="H3144" s="47"/>
      <c r="I3144" s="120">
        <v>1</v>
      </c>
      <c r="J3144" s="120">
        <v>0</v>
      </c>
    </row>
    <row r="3145" spans="1:10" ht="15" customHeight="1">
      <c r="A3145" s="46" t="s">
        <v>7726</v>
      </c>
      <c r="B3145" s="46" t="s">
        <v>32268</v>
      </c>
      <c r="C3145" s="47">
        <v>6.5498000000000003</v>
      </c>
      <c r="D3145" s="87" t="s">
        <v>7653</v>
      </c>
      <c r="E3145" s="87" t="s">
        <v>7653</v>
      </c>
      <c r="F3145" s="87">
        <v>36.111600000000003</v>
      </c>
      <c r="G3145" s="87"/>
      <c r="H3145" s="47"/>
      <c r="I3145" s="120">
        <v>2</v>
      </c>
      <c r="J3145" s="120">
        <v>0</v>
      </c>
    </row>
    <row r="3146" spans="1:10" ht="15" customHeight="1">
      <c r="A3146" s="46" t="s">
        <v>7723</v>
      </c>
      <c r="B3146" s="46" t="s">
        <v>7724</v>
      </c>
      <c r="C3146" s="47">
        <v>1.6394</v>
      </c>
      <c r="D3146" s="87" t="s">
        <v>7656</v>
      </c>
      <c r="E3146" s="87" t="s">
        <v>7656</v>
      </c>
      <c r="F3146" s="87">
        <v>16.128</v>
      </c>
      <c r="G3146" s="87"/>
      <c r="H3146" s="47"/>
      <c r="I3146" s="120">
        <v>0</v>
      </c>
      <c r="J3146" s="120">
        <v>0</v>
      </c>
    </row>
    <row r="3147" spans="1:10" ht="15" customHeight="1">
      <c r="A3147" s="46" t="s">
        <v>7788</v>
      </c>
      <c r="B3147" s="46" t="s">
        <v>7786</v>
      </c>
      <c r="C3147" s="47">
        <v>7.4029999999999996</v>
      </c>
      <c r="D3147" s="87" t="s">
        <v>7659</v>
      </c>
      <c r="E3147" s="87" t="s">
        <v>7659</v>
      </c>
      <c r="F3147" s="87">
        <v>20.16</v>
      </c>
      <c r="G3147" s="87"/>
      <c r="H3147" s="47"/>
      <c r="I3147" s="120">
        <v>0</v>
      </c>
      <c r="J3147" s="120">
        <v>0</v>
      </c>
    </row>
    <row r="3148" spans="1:10" ht="15" customHeight="1">
      <c r="A3148" s="46" t="s">
        <v>7785</v>
      </c>
      <c r="B3148" s="46" t="s">
        <v>7786</v>
      </c>
      <c r="C3148" s="47">
        <v>7.4029999999999996</v>
      </c>
      <c r="D3148" s="87" t="s">
        <v>7662</v>
      </c>
      <c r="E3148" s="87" t="s">
        <v>7662</v>
      </c>
      <c r="F3148" s="87">
        <v>23.688000000000002</v>
      </c>
      <c r="G3148" s="87"/>
      <c r="H3148" s="47"/>
      <c r="I3148" s="120">
        <v>0</v>
      </c>
      <c r="J3148" s="120">
        <v>0</v>
      </c>
    </row>
    <row r="3149" spans="1:10" ht="15" customHeight="1">
      <c r="A3149" s="46" t="s">
        <v>7782</v>
      </c>
      <c r="B3149" s="46" t="s">
        <v>7783</v>
      </c>
      <c r="C3149" s="47">
        <v>7.5788000000000002</v>
      </c>
      <c r="D3149" s="87" t="s">
        <v>7665</v>
      </c>
      <c r="E3149" s="87" t="s">
        <v>7665</v>
      </c>
      <c r="F3149" s="87">
        <v>55.566000000000003</v>
      </c>
      <c r="G3149" s="87"/>
      <c r="H3149" s="47"/>
      <c r="I3149" s="120">
        <v>2</v>
      </c>
      <c r="J3149" s="120">
        <v>0</v>
      </c>
    </row>
    <row r="3150" spans="1:10" ht="15" customHeight="1">
      <c r="A3150" s="46" t="s">
        <v>7779</v>
      </c>
      <c r="B3150" s="46" t="s">
        <v>7780</v>
      </c>
      <c r="C3150" s="47">
        <v>9.1264000000000003</v>
      </c>
      <c r="D3150" s="87" t="s">
        <v>29627</v>
      </c>
      <c r="E3150" s="87" t="s">
        <v>29627</v>
      </c>
      <c r="F3150" s="87">
        <v>98.373599999999982</v>
      </c>
      <c r="G3150" s="87"/>
      <c r="H3150" s="47"/>
      <c r="I3150" s="120">
        <v>2</v>
      </c>
      <c r="J3150" s="120">
        <v>0</v>
      </c>
    </row>
    <row r="3151" spans="1:10" ht="15" customHeight="1">
      <c r="A3151" s="46" t="s">
        <v>7776</v>
      </c>
      <c r="B3151" s="46" t="s">
        <v>7777</v>
      </c>
      <c r="C3151" s="47">
        <v>12.4138</v>
      </c>
      <c r="D3151" s="87" t="s">
        <v>7668</v>
      </c>
      <c r="E3151" s="87" t="s">
        <v>7668</v>
      </c>
      <c r="F3151" s="87">
        <v>29.924999999999997</v>
      </c>
      <c r="G3151" s="87"/>
      <c r="H3151" s="47"/>
      <c r="I3151" s="120">
        <v>2</v>
      </c>
      <c r="J3151" s="120">
        <v>0</v>
      </c>
    </row>
    <row r="3152" spans="1:10" ht="15" customHeight="1">
      <c r="A3152" s="46" t="s">
        <v>7773</v>
      </c>
      <c r="B3152" s="46" t="s">
        <v>7774</v>
      </c>
      <c r="C3152" s="47">
        <v>15.1492</v>
      </c>
      <c r="D3152" s="87" t="s">
        <v>7670</v>
      </c>
      <c r="E3152" s="87" t="s">
        <v>7668</v>
      </c>
      <c r="F3152" s="87">
        <v>26.932499999999997</v>
      </c>
      <c r="G3152" s="87"/>
      <c r="H3152" s="47"/>
      <c r="I3152" s="120">
        <v>2</v>
      </c>
      <c r="J3152" s="120">
        <v>0</v>
      </c>
    </row>
    <row r="3153" spans="1:10" ht="15" customHeight="1">
      <c r="A3153" s="46" t="s">
        <v>7823</v>
      </c>
      <c r="B3153" s="46" t="s">
        <v>7824</v>
      </c>
      <c r="C3153" s="47">
        <v>15.8018</v>
      </c>
      <c r="D3153" s="87" t="s">
        <v>7672</v>
      </c>
      <c r="E3153" s="87" t="s">
        <v>7668</v>
      </c>
      <c r="F3153" s="87">
        <v>25.515000000000001</v>
      </c>
      <c r="G3153" s="87"/>
      <c r="H3153" s="47"/>
      <c r="I3153" s="120">
        <v>0</v>
      </c>
      <c r="J3153" s="120">
        <v>0</v>
      </c>
    </row>
    <row r="3154" spans="1:10" ht="15" customHeight="1">
      <c r="A3154" s="46" t="s">
        <v>7820</v>
      </c>
      <c r="B3154" s="46" t="s">
        <v>7821</v>
      </c>
      <c r="C3154" s="47">
        <v>10.54</v>
      </c>
      <c r="D3154" s="87" t="s">
        <v>7675</v>
      </c>
      <c r="E3154" s="87" t="s">
        <v>7668</v>
      </c>
      <c r="F3154" s="87">
        <v>28.349999999999994</v>
      </c>
      <c r="G3154" s="87"/>
      <c r="H3154" s="47"/>
      <c r="I3154" s="120">
        <v>2</v>
      </c>
      <c r="J3154" s="120">
        <v>0</v>
      </c>
    </row>
    <row r="3155" spans="1:10" ht="15" customHeight="1">
      <c r="A3155" s="46" t="s">
        <v>7818</v>
      </c>
      <c r="B3155" s="46" t="s">
        <v>7819</v>
      </c>
      <c r="C3155" s="47">
        <v>7.2359999999999998</v>
      </c>
      <c r="D3155" s="87" t="s">
        <v>7678</v>
      </c>
      <c r="E3155" s="87" t="s">
        <v>7678</v>
      </c>
      <c r="F3155" s="87">
        <v>10.4020875</v>
      </c>
      <c r="G3155" s="87"/>
      <c r="H3155" s="47"/>
      <c r="I3155" s="120">
        <v>1</v>
      </c>
      <c r="J3155" s="120">
        <v>0</v>
      </c>
    </row>
    <row r="3156" spans="1:10" ht="15" customHeight="1">
      <c r="A3156" s="46" t="s">
        <v>7812</v>
      </c>
      <c r="B3156" s="46" t="s">
        <v>7813</v>
      </c>
      <c r="C3156" s="47">
        <v>12.0458</v>
      </c>
      <c r="D3156" s="87" t="s">
        <v>35527</v>
      </c>
      <c r="E3156" s="87" t="s">
        <v>7678</v>
      </c>
      <c r="F3156" s="87">
        <v>9.7901999999999987</v>
      </c>
      <c r="G3156" s="87"/>
      <c r="H3156" s="47"/>
      <c r="I3156" s="120">
        <v>0</v>
      </c>
      <c r="J3156" s="120">
        <v>0</v>
      </c>
    </row>
    <row r="3157" spans="1:10" ht="15" customHeight="1">
      <c r="A3157" s="46" t="s">
        <v>7809</v>
      </c>
      <c r="B3157" s="46" t="s">
        <v>7810</v>
      </c>
      <c r="C3157" s="47">
        <v>19.239799999999999</v>
      </c>
      <c r="D3157" s="87" t="s">
        <v>7681</v>
      </c>
      <c r="E3157" s="87" t="s">
        <v>7681</v>
      </c>
      <c r="F3157" s="87">
        <v>102.24019999999999</v>
      </c>
      <c r="G3157" s="87"/>
      <c r="H3157" s="47"/>
      <c r="I3157" s="120">
        <v>0</v>
      </c>
      <c r="J3157" s="120">
        <v>0</v>
      </c>
    </row>
    <row r="3158" spans="1:10" ht="15" customHeight="1">
      <c r="A3158" s="46" t="s">
        <v>7806</v>
      </c>
      <c r="B3158" s="46" t="s">
        <v>7807</v>
      </c>
      <c r="C3158" s="47">
        <v>5.3453999999999997</v>
      </c>
      <c r="D3158" s="87" t="s">
        <v>7684</v>
      </c>
      <c r="E3158" s="87" t="s">
        <v>7684</v>
      </c>
      <c r="F3158" s="87">
        <v>102.24019999999999</v>
      </c>
      <c r="G3158" s="87"/>
      <c r="H3158" s="47"/>
      <c r="I3158" s="120">
        <v>0</v>
      </c>
      <c r="J3158" s="120">
        <v>0</v>
      </c>
    </row>
    <row r="3159" spans="1:10" ht="15" customHeight="1">
      <c r="A3159" s="46" t="s">
        <v>7804</v>
      </c>
      <c r="B3159" s="46" t="s">
        <v>7805</v>
      </c>
      <c r="C3159" s="47">
        <v>1.6394</v>
      </c>
      <c r="D3159" s="87" t="s">
        <v>7687</v>
      </c>
      <c r="E3159" s="87" t="s">
        <v>7687</v>
      </c>
      <c r="F3159" s="87">
        <v>102.24019999999999</v>
      </c>
      <c r="G3159" s="87"/>
      <c r="H3159" s="47"/>
      <c r="I3159" s="120">
        <v>0</v>
      </c>
      <c r="J3159" s="120">
        <v>0</v>
      </c>
    </row>
    <row r="3160" spans="1:10" ht="15" customHeight="1">
      <c r="A3160" s="46" t="s">
        <v>7802</v>
      </c>
      <c r="B3160" s="46" t="s">
        <v>7803</v>
      </c>
      <c r="C3160" s="47">
        <v>5.3453999999999997</v>
      </c>
      <c r="D3160" s="87" t="s">
        <v>7690</v>
      </c>
      <c r="E3160" s="87" t="s">
        <v>7690</v>
      </c>
      <c r="F3160" s="87">
        <v>102.24019999999999</v>
      </c>
      <c r="G3160" s="87"/>
      <c r="H3160" s="47"/>
      <c r="I3160" s="120">
        <v>0</v>
      </c>
      <c r="J3160" s="120">
        <v>0</v>
      </c>
    </row>
    <row r="3161" spans="1:10" ht="15" customHeight="1">
      <c r="A3161" s="46" t="s">
        <v>7801</v>
      </c>
      <c r="B3161" s="46" t="s">
        <v>7791</v>
      </c>
      <c r="C3161" s="47">
        <v>5.3453999999999997</v>
      </c>
      <c r="D3161" s="87" t="s">
        <v>7693</v>
      </c>
      <c r="E3161" s="87" t="s">
        <v>7693</v>
      </c>
      <c r="F3161" s="87">
        <v>102.24019999999999</v>
      </c>
      <c r="G3161" s="87"/>
      <c r="H3161" s="47"/>
      <c r="I3161" s="120">
        <v>0</v>
      </c>
      <c r="J3161" s="120">
        <v>0</v>
      </c>
    </row>
    <row r="3162" spans="1:10" ht="15" customHeight="1">
      <c r="A3162" s="46" t="s">
        <v>7799</v>
      </c>
      <c r="B3162" s="46" t="s">
        <v>7791</v>
      </c>
      <c r="C3162" s="47">
        <v>5.3453999999999997</v>
      </c>
      <c r="D3162" s="87" t="s">
        <v>7696</v>
      </c>
      <c r="E3162" s="87" t="s">
        <v>7696</v>
      </c>
      <c r="F3162" s="87">
        <v>102.24019999999999</v>
      </c>
      <c r="G3162" s="87"/>
      <c r="H3162" s="47"/>
      <c r="I3162" s="120">
        <v>0</v>
      </c>
      <c r="J3162" s="120">
        <v>0</v>
      </c>
    </row>
    <row r="3163" spans="1:10" ht="15" customHeight="1">
      <c r="A3163" s="46" t="s">
        <v>7796</v>
      </c>
      <c r="B3163" s="46" t="s">
        <v>7797</v>
      </c>
      <c r="C3163" s="47">
        <v>5.3453999999999997</v>
      </c>
      <c r="D3163" s="87" t="s">
        <v>3751</v>
      </c>
      <c r="E3163" s="87" t="s">
        <v>3751</v>
      </c>
      <c r="F3163" s="87">
        <v>3.6434000000000006</v>
      </c>
      <c r="G3163" s="87"/>
      <c r="H3163" s="47"/>
      <c r="I3163" s="120">
        <v>5</v>
      </c>
      <c r="J3163" s="120">
        <v>0</v>
      </c>
    </row>
    <row r="3164" spans="1:10" ht="15" customHeight="1">
      <c r="A3164" s="46" t="s">
        <v>7793</v>
      </c>
      <c r="B3164" s="46" t="s">
        <v>7794</v>
      </c>
      <c r="C3164" s="47">
        <v>18.077000000000002</v>
      </c>
      <c r="D3164" s="87" t="s">
        <v>30612</v>
      </c>
      <c r="E3164" s="87" t="s">
        <v>30612</v>
      </c>
      <c r="F3164" s="87">
        <v>0.25514999999999993</v>
      </c>
      <c r="G3164" s="87"/>
      <c r="H3164" s="47"/>
      <c r="I3164" s="120">
        <v>0</v>
      </c>
      <c r="J3164" s="120">
        <v>0</v>
      </c>
    </row>
    <row r="3165" spans="1:10" ht="15" customHeight="1">
      <c r="A3165" s="46" t="s">
        <v>7790</v>
      </c>
      <c r="B3165" s="46" t="s">
        <v>7791</v>
      </c>
      <c r="C3165" s="47">
        <v>5.3453999999999997</v>
      </c>
      <c r="D3165" s="87" t="s">
        <v>7701</v>
      </c>
      <c r="E3165" s="87" t="s">
        <v>7701</v>
      </c>
      <c r="F3165" s="87">
        <v>241.3152</v>
      </c>
      <c r="G3165" s="87"/>
      <c r="H3165" s="47"/>
      <c r="I3165" s="120">
        <v>1</v>
      </c>
      <c r="J3165" s="120">
        <v>0</v>
      </c>
    </row>
    <row r="3166" spans="1:10" ht="15" customHeight="1">
      <c r="A3166" s="46" t="s">
        <v>7864</v>
      </c>
      <c r="B3166" s="46" t="s">
        <v>7865</v>
      </c>
      <c r="C3166" s="47">
        <v>8.1142000000000003</v>
      </c>
      <c r="D3166" s="87" t="s">
        <v>7704</v>
      </c>
      <c r="E3166" s="87" t="s">
        <v>7701</v>
      </c>
      <c r="F3166" s="87">
        <v>212.5872</v>
      </c>
      <c r="G3166" s="87"/>
      <c r="H3166" s="47"/>
      <c r="I3166" s="120">
        <v>3</v>
      </c>
      <c r="J3166" s="120">
        <v>0</v>
      </c>
    </row>
    <row r="3167" spans="1:10" ht="15" customHeight="1">
      <c r="A3167" s="46" t="s">
        <v>7861</v>
      </c>
      <c r="B3167" s="46" t="s">
        <v>7862</v>
      </c>
      <c r="C3167" s="47">
        <v>7.9467999999999996</v>
      </c>
      <c r="D3167" s="87" t="s">
        <v>7707</v>
      </c>
      <c r="E3167" s="87" t="s">
        <v>7701</v>
      </c>
      <c r="F3167" s="87">
        <v>193.05215999999996</v>
      </c>
      <c r="G3167" s="87"/>
      <c r="H3167" s="47"/>
      <c r="I3167" s="120">
        <v>1</v>
      </c>
      <c r="J3167" s="120">
        <v>0</v>
      </c>
    </row>
    <row r="3168" spans="1:10" ht="15" customHeight="1">
      <c r="A3168" s="46" t="s">
        <v>7858</v>
      </c>
      <c r="B3168" s="46" t="s">
        <v>7859</v>
      </c>
      <c r="C3168" s="47">
        <v>6.7172000000000001</v>
      </c>
      <c r="D3168" s="87" t="s">
        <v>7710</v>
      </c>
      <c r="E3168" s="87" t="s">
        <v>7701</v>
      </c>
      <c r="F3168" s="87">
        <v>229.82400000000001</v>
      </c>
      <c r="G3168" s="87"/>
      <c r="H3168" s="47"/>
      <c r="I3168" s="120">
        <v>0</v>
      </c>
      <c r="J3168" s="120">
        <v>0</v>
      </c>
    </row>
    <row r="3169" spans="1:10" ht="15" customHeight="1">
      <c r="A3169" s="46" t="s">
        <v>7855</v>
      </c>
      <c r="B3169" s="46" t="s">
        <v>7856</v>
      </c>
      <c r="C3169" s="47">
        <v>6.7172000000000001</v>
      </c>
      <c r="D3169" s="87" t="s">
        <v>7713</v>
      </c>
      <c r="E3169" s="87" t="s">
        <v>7713</v>
      </c>
      <c r="F3169" s="87">
        <v>3265.92</v>
      </c>
      <c r="G3169" s="87"/>
      <c r="H3169" s="47"/>
      <c r="I3169" s="120">
        <v>0</v>
      </c>
      <c r="J3169" s="120">
        <v>0</v>
      </c>
    </row>
    <row r="3170" spans="1:10" ht="15" customHeight="1">
      <c r="A3170" s="46" t="s">
        <v>7852</v>
      </c>
      <c r="B3170" s="46" t="s">
        <v>7853</v>
      </c>
      <c r="C3170" s="47">
        <v>3.6808000000000001</v>
      </c>
      <c r="D3170" s="87" t="s">
        <v>7716</v>
      </c>
      <c r="E3170" s="87" t="s">
        <v>7716</v>
      </c>
      <c r="F3170" s="87">
        <v>3265.92</v>
      </c>
      <c r="G3170" s="87"/>
      <c r="H3170" s="47"/>
      <c r="I3170" s="120">
        <v>0</v>
      </c>
      <c r="J3170" s="120">
        <v>0</v>
      </c>
    </row>
    <row r="3171" spans="1:10" ht="15" customHeight="1">
      <c r="A3171" s="46" t="s">
        <v>7850</v>
      </c>
      <c r="B3171" s="46" t="s">
        <v>7846</v>
      </c>
      <c r="C3171" s="47">
        <v>5.5208000000000004</v>
      </c>
      <c r="D3171" s="87" t="s">
        <v>7719</v>
      </c>
      <c r="E3171" s="87" t="s">
        <v>7719</v>
      </c>
      <c r="F3171" s="87">
        <v>13.340600000000002</v>
      </c>
      <c r="G3171" s="87"/>
      <c r="H3171" s="47"/>
      <c r="I3171" s="120">
        <v>0</v>
      </c>
      <c r="J3171" s="120">
        <v>0</v>
      </c>
    </row>
    <row r="3172" spans="1:10" ht="15" customHeight="1">
      <c r="A3172" s="46" t="s">
        <v>7848</v>
      </c>
      <c r="B3172" s="46" t="s">
        <v>7830</v>
      </c>
      <c r="C3172" s="47">
        <v>6.0312000000000001</v>
      </c>
      <c r="D3172" s="87" t="s">
        <v>7722</v>
      </c>
      <c r="E3172" s="87" t="s">
        <v>7722</v>
      </c>
      <c r="F3172" s="87">
        <v>17.787200000000002</v>
      </c>
      <c r="G3172" s="87"/>
      <c r="H3172" s="47"/>
      <c r="I3172" s="120">
        <v>0</v>
      </c>
      <c r="J3172" s="120">
        <v>0</v>
      </c>
    </row>
    <row r="3173" spans="1:10" ht="15" customHeight="1">
      <c r="A3173" s="46" t="s">
        <v>7845</v>
      </c>
      <c r="B3173" s="46" t="s">
        <v>7846</v>
      </c>
      <c r="C3173" s="47">
        <v>7.4029999999999996</v>
      </c>
      <c r="D3173" s="87" t="s">
        <v>30339</v>
      </c>
      <c r="E3173" s="87" t="s">
        <v>30339</v>
      </c>
      <c r="F3173" s="87">
        <v>15.825600000000001</v>
      </c>
      <c r="G3173" s="87"/>
      <c r="H3173" s="47"/>
      <c r="I3173" s="120">
        <v>0</v>
      </c>
      <c r="J3173" s="120">
        <v>0</v>
      </c>
    </row>
    <row r="3174" spans="1:10" ht="15" customHeight="1">
      <c r="A3174" s="46" t="s">
        <v>7842</v>
      </c>
      <c r="B3174" s="46" t="s">
        <v>7843</v>
      </c>
      <c r="C3174" s="47">
        <v>2.1749999999999998</v>
      </c>
      <c r="D3174" s="87" t="s">
        <v>7725</v>
      </c>
      <c r="E3174" s="87" t="s">
        <v>7725</v>
      </c>
      <c r="F3174" s="87">
        <v>244.84639999999996</v>
      </c>
      <c r="G3174" s="87"/>
      <c r="H3174" s="47"/>
      <c r="I3174" s="120">
        <v>0</v>
      </c>
      <c r="J3174" s="120">
        <v>0</v>
      </c>
    </row>
    <row r="3175" spans="1:10" ht="15" customHeight="1">
      <c r="A3175" s="46" t="s">
        <v>7840</v>
      </c>
      <c r="B3175" s="46" t="s">
        <v>7830</v>
      </c>
      <c r="C3175" s="47">
        <v>8.1142000000000003</v>
      </c>
      <c r="D3175" s="87" t="s">
        <v>17569</v>
      </c>
      <c r="E3175" s="87" t="s">
        <v>17569</v>
      </c>
      <c r="F3175" s="87">
        <v>62.738400000000013</v>
      </c>
      <c r="G3175" s="87"/>
      <c r="H3175" s="47"/>
      <c r="I3175" s="120">
        <v>0</v>
      </c>
      <c r="J3175" s="120">
        <v>0</v>
      </c>
    </row>
    <row r="3176" spans="1:10" ht="15" customHeight="1">
      <c r="A3176" s="46" t="s">
        <v>7837</v>
      </c>
      <c r="B3176" s="46" t="s">
        <v>7838</v>
      </c>
      <c r="C3176" s="47">
        <v>14.7644</v>
      </c>
      <c r="D3176" s="86" t="s">
        <v>7727</v>
      </c>
      <c r="E3176" s="86" t="s">
        <v>7727</v>
      </c>
      <c r="F3176" s="86">
        <v>271.26159999999993</v>
      </c>
      <c r="G3176" s="86"/>
      <c r="H3176" s="47"/>
      <c r="I3176" s="120">
        <v>1</v>
      </c>
      <c r="J3176" s="120">
        <v>0</v>
      </c>
    </row>
    <row r="3177" spans="1:10" ht="15" customHeight="1">
      <c r="A3177" s="46" t="s">
        <v>7834</v>
      </c>
      <c r="B3177" s="46" t="s">
        <v>7835</v>
      </c>
      <c r="C3177" s="47">
        <v>18.110399999999998</v>
      </c>
      <c r="D3177" s="87" t="s">
        <v>17568</v>
      </c>
      <c r="E3177" s="87" t="s">
        <v>17568</v>
      </c>
      <c r="F3177" s="87">
        <v>67.385599999999997</v>
      </c>
      <c r="G3177" s="87"/>
      <c r="H3177" s="47"/>
      <c r="I3177" s="120">
        <v>2</v>
      </c>
      <c r="J3177" s="120">
        <v>0</v>
      </c>
    </row>
    <row r="3178" spans="1:10" ht="15" customHeight="1">
      <c r="A3178" s="46" t="s">
        <v>7831</v>
      </c>
      <c r="B3178" s="46" t="s">
        <v>7832</v>
      </c>
      <c r="C3178" s="47">
        <v>1.238</v>
      </c>
      <c r="D3178" s="87" t="s">
        <v>7739</v>
      </c>
      <c r="E3178" s="87" t="s">
        <v>7739</v>
      </c>
      <c r="F3178" s="87">
        <v>35.6858</v>
      </c>
      <c r="G3178" s="87"/>
      <c r="H3178" s="47"/>
      <c r="I3178" s="120">
        <v>2</v>
      </c>
      <c r="J3178" s="120">
        <v>0</v>
      </c>
    </row>
    <row r="3179" spans="1:10" ht="15" customHeight="1">
      <c r="A3179" s="46" t="s">
        <v>7829</v>
      </c>
      <c r="B3179" s="46" t="s">
        <v>7830</v>
      </c>
      <c r="C3179" s="47">
        <v>1.581</v>
      </c>
      <c r="D3179" s="87" t="s">
        <v>7742</v>
      </c>
      <c r="E3179" s="87" t="s">
        <v>7742</v>
      </c>
      <c r="F3179" s="87">
        <v>66.948800000000006</v>
      </c>
      <c r="G3179" s="87"/>
      <c r="H3179" s="47"/>
      <c r="I3179" s="120">
        <v>0</v>
      </c>
      <c r="J3179" s="120">
        <v>0</v>
      </c>
    </row>
    <row r="3180" spans="1:10" ht="15" customHeight="1">
      <c r="A3180" s="46" t="s">
        <v>7828</v>
      </c>
      <c r="B3180" s="46" t="s">
        <v>35226</v>
      </c>
      <c r="C3180" s="47">
        <v>22.306999999999999</v>
      </c>
      <c r="D3180" s="87" t="s">
        <v>7745</v>
      </c>
      <c r="E3180" s="87" t="s">
        <v>7745</v>
      </c>
      <c r="F3180" s="87">
        <v>75.323599999999985</v>
      </c>
      <c r="G3180" s="87"/>
      <c r="H3180" s="47"/>
      <c r="I3180" s="120">
        <v>4</v>
      </c>
      <c r="J3180" s="120">
        <v>0</v>
      </c>
    </row>
    <row r="3181" spans="1:10" ht="15" customHeight="1">
      <c r="A3181" s="46" t="s">
        <v>7827</v>
      </c>
      <c r="B3181" s="46" t="s">
        <v>35224</v>
      </c>
      <c r="C3181" s="47">
        <v>20.8432</v>
      </c>
      <c r="D3181" s="87" t="s">
        <v>7747</v>
      </c>
      <c r="E3181" s="87" t="s">
        <v>7747</v>
      </c>
      <c r="F3181" s="87">
        <v>47.3904</v>
      </c>
      <c r="G3181" s="87"/>
      <c r="H3181" s="47"/>
      <c r="I3181" s="120">
        <v>1</v>
      </c>
      <c r="J3181" s="120">
        <v>0</v>
      </c>
    </row>
    <row r="3182" spans="1:10" ht="15" customHeight="1">
      <c r="A3182" s="46" t="s">
        <v>7826</v>
      </c>
      <c r="B3182" s="46" t="s">
        <v>35225</v>
      </c>
      <c r="C3182" s="47">
        <v>27.883800000000001</v>
      </c>
      <c r="D3182" s="87" t="s">
        <v>7750</v>
      </c>
      <c r="E3182" s="87" t="s">
        <v>7750</v>
      </c>
      <c r="F3182" s="87">
        <v>100.42319999999998</v>
      </c>
      <c r="G3182" s="87"/>
      <c r="H3182" s="47"/>
      <c r="I3182" s="120">
        <v>3</v>
      </c>
      <c r="J3182" s="120">
        <v>0</v>
      </c>
    </row>
    <row r="3183" spans="1:10" ht="15" customHeight="1">
      <c r="A3183" s="46" t="s">
        <v>7825</v>
      </c>
      <c r="B3183" s="46" t="s">
        <v>35227</v>
      </c>
      <c r="C3183" s="47">
        <v>21.635000000000002</v>
      </c>
      <c r="D3183" s="87" t="s">
        <v>7753</v>
      </c>
      <c r="E3183" s="87" t="s">
        <v>7753</v>
      </c>
      <c r="F3183" s="87">
        <v>100.9546</v>
      </c>
      <c r="G3183" s="87"/>
      <c r="H3183" s="47"/>
      <c r="I3183" s="120">
        <v>11</v>
      </c>
      <c r="J3183" s="120">
        <v>0</v>
      </c>
    </row>
    <row r="3184" spans="1:10" ht="15" customHeight="1">
      <c r="A3184" s="46" t="s">
        <v>1992</v>
      </c>
      <c r="B3184" s="46" t="s">
        <v>7867</v>
      </c>
      <c r="C3184" s="47">
        <v>24.180399999999999</v>
      </c>
      <c r="D3184" s="87" t="s">
        <v>7755</v>
      </c>
      <c r="E3184" s="87" t="s">
        <v>7755</v>
      </c>
      <c r="F3184" s="87">
        <v>25.97175</v>
      </c>
      <c r="G3184" s="87"/>
      <c r="H3184" s="47"/>
      <c r="I3184" s="120">
        <v>542</v>
      </c>
      <c r="J3184" s="120">
        <v>0</v>
      </c>
    </row>
    <row r="3185" spans="1:10" ht="15" customHeight="1">
      <c r="A3185" s="46" t="s">
        <v>7887</v>
      </c>
      <c r="B3185" s="46" t="s">
        <v>7888</v>
      </c>
      <c r="C3185" s="47">
        <v>28.345800000000001</v>
      </c>
      <c r="D3185" s="87" t="s">
        <v>35528</v>
      </c>
      <c r="E3185" s="87" t="s">
        <v>7755</v>
      </c>
      <c r="F3185" s="87">
        <v>24.443999999999996</v>
      </c>
      <c r="G3185" s="87"/>
      <c r="H3185" s="47"/>
      <c r="I3185" s="120">
        <v>0</v>
      </c>
      <c r="J3185" s="120">
        <v>0</v>
      </c>
    </row>
    <row r="3186" spans="1:10" ht="15" customHeight="1">
      <c r="A3186" s="46" t="s">
        <v>7884</v>
      </c>
      <c r="B3186" s="46" t="s">
        <v>7885</v>
      </c>
      <c r="C3186" s="47">
        <v>31.8004</v>
      </c>
      <c r="D3186" s="87" t="s">
        <v>10248</v>
      </c>
      <c r="E3186" s="87" t="s">
        <v>10248</v>
      </c>
      <c r="F3186" s="87">
        <v>5.5692000000000004</v>
      </c>
      <c r="G3186" s="87"/>
      <c r="H3186" s="47"/>
      <c r="I3186" s="120">
        <v>0</v>
      </c>
      <c r="J3186" s="120">
        <v>0</v>
      </c>
    </row>
    <row r="3187" spans="1:10" ht="15" customHeight="1">
      <c r="A3187" s="46" t="s">
        <v>7882</v>
      </c>
      <c r="B3187" s="46" t="s">
        <v>7878</v>
      </c>
      <c r="C3187" s="47">
        <v>32.581600000000002</v>
      </c>
      <c r="D3187" s="87" t="s">
        <v>12966</v>
      </c>
      <c r="E3187" s="87" t="s">
        <v>12966</v>
      </c>
      <c r="F3187" s="87">
        <v>0.72419999999999973</v>
      </c>
      <c r="G3187" s="87"/>
      <c r="H3187" s="47"/>
      <c r="I3187" s="120">
        <v>31</v>
      </c>
      <c r="J3187" s="120">
        <v>0</v>
      </c>
    </row>
    <row r="3188" spans="1:10" ht="15" customHeight="1">
      <c r="A3188" s="46" t="s">
        <v>7880</v>
      </c>
      <c r="B3188" s="46" t="s">
        <v>7870</v>
      </c>
      <c r="C3188" s="47">
        <v>50.338200000000001</v>
      </c>
      <c r="D3188" s="87" t="s">
        <v>12962</v>
      </c>
      <c r="E3188" s="87" t="s">
        <v>12962</v>
      </c>
      <c r="F3188" s="87">
        <v>1.5559999999999996</v>
      </c>
      <c r="G3188" s="87"/>
      <c r="H3188" s="47"/>
      <c r="I3188" s="120">
        <v>0</v>
      </c>
      <c r="J3188" s="120">
        <v>0</v>
      </c>
    </row>
    <row r="3189" spans="1:10" ht="15" customHeight="1">
      <c r="A3189" s="46" t="s">
        <v>7877</v>
      </c>
      <c r="B3189" s="46" t="s">
        <v>7878</v>
      </c>
      <c r="C3189" s="47">
        <v>23.811599999999999</v>
      </c>
      <c r="D3189" s="87" t="s">
        <v>7772</v>
      </c>
      <c r="E3189" s="87" t="s">
        <v>7772</v>
      </c>
      <c r="F3189" s="87">
        <v>34.61298876404495</v>
      </c>
      <c r="G3189" s="87"/>
      <c r="H3189" s="47"/>
      <c r="I3189" s="120">
        <v>107</v>
      </c>
      <c r="J3189" s="120">
        <v>0</v>
      </c>
    </row>
    <row r="3190" spans="1:10" ht="15" customHeight="1">
      <c r="A3190" s="46" t="s">
        <v>7875</v>
      </c>
      <c r="B3190" s="46" t="s">
        <v>7870</v>
      </c>
      <c r="C3190" s="47">
        <v>50.338200000000001</v>
      </c>
      <c r="D3190" s="87" t="s">
        <v>7775</v>
      </c>
      <c r="E3190" s="87" t="s">
        <v>7775</v>
      </c>
      <c r="F3190" s="87">
        <v>1.6570000000000005</v>
      </c>
      <c r="G3190" s="87"/>
      <c r="H3190" s="47"/>
      <c r="I3190" s="120">
        <v>0</v>
      </c>
      <c r="J3190" s="120">
        <v>0</v>
      </c>
    </row>
    <row r="3191" spans="1:10" ht="15" customHeight="1">
      <c r="A3191" s="46" t="s">
        <v>7872</v>
      </c>
      <c r="B3191" s="46" t="s">
        <v>7873</v>
      </c>
      <c r="C3191" s="47">
        <v>69.506799999999998</v>
      </c>
      <c r="D3191" s="87" t="s">
        <v>7778</v>
      </c>
      <c r="E3191" s="87" t="s">
        <v>7778</v>
      </c>
      <c r="F3191" s="87">
        <v>2.6313999999999997</v>
      </c>
      <c r="G3191" s="87"/>
      <c r="H3191" s="47"/>
      <c r="I3191" s="120">
        <v>8</v>
      </c>
      <c r="J3191" s="120">
        <v>0</v>
      </c>
    </row>
    <row r="3192" spans="1:10" ht="15" customHeight="1">
      <c r="A3192" s="46" t="s">
        <v>7869</v>
      </c>
      <c r="B3192" s="46" t="s">
        <v>7870</v>
      </c>
      <c r="C3192" s="47">
        <v>55.931199999999997</v>
      </c>
      <c r="D3192" s="87" t="s">
        <v>7784</v>
      </c>
      <c r="E3192" s="87" t="s">
        <v>7784</v>
      </c>
      <c r="F3192" s="87">
        <v>14.72625</v>
      </c>
      <c r="G3192" s="87"/>
      <c r="H3192" s="47"/>
      <c r="I3192" s="120">
        <v>31</v>
      </c>
      <c r="J3192" s="120">
        <v>0</v>
      </c>
    </row>
    <row r="3193" spans="1:10" ht="15" customHeight="1">
      <c r="A3193" s="46" t="s">
        <v>278</v>
      </c>
      <c r="B3193" s="46" t="s">
        <v>7891</v>
      </c>
      <c r="C3193" s="47">
        <v>83.165199999999999</v>
      </c>
      <c r="D3193" s="87" t="s">
        <v>7784</v>
      </c>
      <c r="E3193" s="87" t="s">
        <v>7784</v>
      </c>
      <c r="F3193" s="87">
        <v>14.72625</v>
      </c>
      <c r="G3193" s="87"/>
      <c r="H3193" s="47"/>
      <c r="I3193" s="120">
        <v>2</v>
      </c>
      <c r="J3193" s="120">
        <v>0</v>
      </c>
    </row>
    <row r="3194" spans="1:10" ht="15" customHeight="1">
      <c r="A3194" s="46" t="s">
        <v>32269</v>
      </c>
      <c r="B3194" s="46" t="s">
        <v>32270</v>
      </c>
      <c r="D3194" s="87" t="s">
        <v>35493</v>
      </c>
      <c r="E3194" s="87" t="s">
        <v>7784</v>
      </c>
      <c r="F3194" s="87">
        <v>13.86</v>
      </c>
      <c r="G3194" s="87"/>
      <c r="H3194" s="47"/>
      <c r="I3194" s="120">
        <v>0</v>
      </c>
      <c r="J3194" s="120">
        <v>0</v>
      </c>
    </row>
    <row r="3195" spans="1:10" ht="15" customHeight="1">
      <c r="A3195" s="46" t="s">
        <v>290</v>
      </c>
      <c r="B3195" s="46" t="s">
        <v>7898</v>
      </c>
      <c r="C3195" s="47">
        <v>13.06</v>
      </c>
      <c r="D3195" s="87" t="s">
        <v>12960</v>
      </c>
      <c r="E3195" s="87" t="s">
        <v>12960</v>
      </c>
      <c r="F3195" s="87">
        <v>3.8687999999999994</v>
      </c>
      <c r="G3195" s="87"/>
      <c r="H3195" s="47"/>
      <c r="I3195" s="120">
        <v>0</v>
      </c>
      <c r="J3195" s="120">
        <v>0</v>
      </c>
    </row>
    <row r="3196" spans="1:10" ht="15" customHeight="1">
      <c r="A3196" s="46" t="s">
        <v>298</v>
      </c>
      <c r="B3196" s="46" t="s">
        <v>7896</v>
      </c>
      <c r="C3196" s="47">
        <v>30.789200000000001</v>
      </c>
      <c r="D3196" s="87" t="s">
        <v>7787</v>
      </c>
      <c r="E3196" s="87" t="s">
        <v>7787</v>
      </c>
      <c r="F3196" s="87">
        <v>0.58905000000000007</v>
      </c>
      <c r="G3196" s="87"/>
      <c r="H3196" s="47"/>
      <c r="I3196" s="120">
        <v>0</v>
      </c>
      <c r="J3196" s="120">
        <v>0</v>
      </c>
    </row>
    <row r="3197" spans="1:10" ht="15" customHeight="1">
      <c r="A3197" s="46" t="s">
        <v>7893</v>
      </c>
      <c r="B3197" s="46" t="s">
        <v>7894</v>
      </c>
      <c r="C3197" s="47">
        <v>14.118600000000001</v>
      </c>
      <c r="D3197" s="87" t="s">
        <v>35496</v>
      </c>
      <c r="E3197" s="87" t="s">
        <v>7787</v>
      </c>
      <c r="F3197" s="87">
        <v>0.5544</v>
      </c>
      <c r="G3197" s="87"/>
      <c r="H3197" s="47"/>
      <c r="I3197" s="120">
        <v>0</v>
      </c>
      <c r="J3197" s="120">
        <v>0</v>
      </c>
    </row>
    <row r="3198" spans="1:10" ht="15" customHeight="1">
      <c r="A3198" s="46" t="s">
        <v>7954</v>
      </c>
      <c r="B3198" s="46" t="s">
        <v>7955</v>
      </c>
      <c r="C3198" s="47">
        <v>22.969799999999999</v>
      </c>
      <c r="D3198" s="87" t="s">
        <v>7789</v>
      </c>
      <c r="E3198" s="87" t="s">
        <v>7789</v>
      </c>
      <c r="F3198" s="87">
        <v>0.80967600000000006</v>
      </c>
      <c r="G3198" s="87"/>
      <c r="H3198" s="47"/>
      <c r="I3198" s="120">
        <v>0</v>
      </c>
      <c r="J3198" s="120">
        <v>0</v>
      </c>
    </row>
    <row r="3199" spans="1:10" ht="15" customHeight="1">
      <c r="A3199" s="46" t="s">
        <v>7951</v>
      </c>
      <c r="B3199" s="46" t="s">
        <v>7952</v>
      </c>
      <c r="C3199" s="47">
        <v>6.109</v>
      </c>
      <c r="D3199" s="87" t="s">
        <v>35495</v>
      </c>
      <c r="E3199" s="87" t="s">
        <v>7789</v>
      </c>
      <c r="F3199" s="87">
        <v>0.76204800000000006</v>
      </c>
      <c r="G3199" s="87"/>
      <c r="H3199" s="47"/>
      <c r="I3199" s="120">
        <v>0</v>
      </c>
      <c r="J3199" s="120">
        <v>0</v>
      </c>
    </row>
    <row r="3200" spans="1:10" ht="15" customHeight="1">
      <c r="A3200" s="46" t="s">
        <v>7948</v>
      </c>
      <c r="B3200" s="46" t="s">
        <v>7949</v>
      </c>
      <c r="C3200" s="47">
        <v>12.218</v>
      </c>
      <c r="D3200" s="87" t="s">
        <v>30610</v>
      </c>
      <c r="E3200" s="87" t="s">
        <v>30610</v>
      </c>
      <c r="F3200" s="87">
        <v>0.75600000000000001</v>
      </c>
      <c r="G3200" s="87"/>
      <c r="H3200" s="47"/>
      <c r="I3200" s="120">
        <v>0</v>
      </c>
      <c r="J3200" s="120">
        <v>0</v>
      </c>
    </row>
    <row r="3201" spans="1:10" ht="15" customHeight="1">
      <c r="A3201" s="46" t="s">
        <v>352</v>
      </c>
      <c r="B3201" s="46" t="s">
        <v>7946</v>
      </c>
      <c r="C3201" s="47">
        <v>10.247199999999999</v>
      </c>
      <c r="D3201" s="87" t="s">
        <v>7792</v>
      </c>
      <c r="E3201" s="87" t="s">
        <v>7792</v>
      </c>
      <c r="F3201" s="87">
        <v>5.2920000000000007</v>
      </c>
      <c r="G3201" s="87"/>
      <c r="H3201" s="47"/>
      <c r="I3201" s="120">
        <v>11</v>
      </c>
      <c r="J3201" s="120">
        <v>0</v>
      </c>
    </row>
    <row r="3202" spans="1:10" ht="15" customHeight="1">
      <c r="A3202" s="46" t="s">
        <v>7943</v>
      </c>
      <c r="B3202" s="46" t="s">
        <v>7944</v>
      </c>
      <c r="C3202" s="47">
        <v>1.9481999999999999</v>
      </c>
      <c r="D3202" s="87" t="s">
        <v>7795</v>
      </c>
      <c r="E3202" s="87" t="s">
        <v>7795</v>
      </c>
      <c r="F3202" s="87">
        <v>9.6390000000000011</v>
      </c>
      <c r="G3202" s="87"/>
      <c r="H3202" s="47"/>
      <c r="I3202" s="120">
        <v>0</v>
      </c>
      <c r="J3202" s="120">
        <v>0</v>
      </c>
    </row>
    <row r="3203" spans="1:10" ht="15" customHeight="1">
      <c r="A3203" s="46" t="s">
        <v>7940</v>
      </c>
      <c r="B3203" s="46" t="s">
        <v>7941</v>
      </c>
      <c r="C3203" s="47">
        <v>1.0374000000000001</v>
      </c>
      <c r="D3203" s="87" t="s">
        <v>35492</v>
      </c>
      <c r="E3203" s="87" t="s">
        <v>7795</v>
      </c>
      <c r="F3203" s="87">
        <v>9.072000000000001</v>
      </c>
      <c r="G3203" s="87"/>
      <c r="H3203" s="47"/>
      <c r="I3203" s="120">
        <v>0</v>
      </c>
      <c r="J3203" s="120">
        <v>0</v>
      </c>
    </row>
    <row r="3204" spans="1:10" ht="15" customHeight="1">
      <c r="A3204" s="46" t="s">
        <v>7937</v>
      </c>
      <c r="B3204" s="46" t="s">
        <v>7938</v>
      </c>
      <c r="C3204" s="47">
        <v>1.3664000000000001</v>
      </c>
      <c r="D3204" s="87" t="s">
        <v>30654</v>
      </c>
      <c r="E3204" s="87" t="s">
        <v>30654</v>
      </c>
      <c r="F3204" s="87">
        <v>11.987639999999999</v>
      </c>
      <c r="G3204" s="87"/>
      <c r="H3204" s="47"/>
      <c r="I3204" s="120">
        <v>0</v>
      </c>
      <c r="J3204" s="120">
        <v>0</v>
      </c>
    </row>
    <row r="3205" spans="1:10" ht="15" customHeight="1">
      <c r="A3205" s="46" t="s">
        <v>7934</v>
      </c>
      <c r="B3205" s="46" t="s">
        <v>7935</v>
      </c>
      <c r="C3205" s="47">
        <v>1.3935999999999999</v>
      </c>
      <c r="D3205" s="87" t="s">
        <v>7798</v>
      </c>
      <c r="E3205" s="87" t="s">
        <v>7798</v>
      </c>
      <c r="F3205" s="87">
        <v>12.048750000000002</v>
      </c>
      <c r="G3205" s="87"/>
      <c r="H3205" s="47"/>
      <c r="I3205" s="120">
        <v>10</v>
      </c>
      <c r="J3205" s="120">
        <v>0</v>
      </c>
    </row>
    <row r="3206" spans="1:10" ht="15" customHeight="1">
      <c r="A3206" s="46" t="s">
        <v>7931</v>
      </c>
      <c r="B3206" s="46" t="s">
        <v>7932</v>
      </c>
      <c r="C3206" s="47">
        <v>7.0865999999999998</v>
      </c>
      <c r="D3206" s="87" t="s">
        <v>35491</v>
      </c>
      <c r="E3206" s="87" t="s">
        <v>7798</v>
      </c>
      <c r="F3206" s="87">
        <v>11.34</v>
      </c>
      <c r="G3206" s="87"/>
      <c r="H3206" s="47"/>
      <c r="I3206" s="120">
        <v>0</v>
      </c>
      <c r="J3206" s="120">
        <v>0</v>
      </c>
    </row>
    <row r="3207" spans="1:10" ht="15" customHeight="1">
      <c r="A3207" s="46" t="s">
        <v>7928</v>
      </c>
      <c r="B3207" s="46" t="s">
        <v>7929</v>
      </c>
      <c r="C3207" s="47">
        <v>1.4028</v>
      </c>
      <c r="D3207" s="87" t="s">
        <v>12958</v>
      </c>
      <c r="E3207" s="87" t="s">
        <v>12958</v>
      </c>
      <c r="F3207" s="87">
        <v>1.6896</v>
      </c>
      <c r="G3207" s="87"/>
      <c r="H3207" s="47"/>
      <c r="I3207" s="120">
        <v>0</v>
      </c>
      <c r="J3207" s="120">
        <v>0</v>
      </c>
    </row>
    <row r="3208" spans="1:10" ht="15" customHeight="1">
      <c r="A3208" s="46" t="s">
        <v>6084</v>
      </c>
      <c r="B3208" s="46" t="s">
        <v>7926</v>
      </c>
      <c r="C3208" s="47">
        <v>1.1841999999999999</v>
      </c>
      <c r="D3208" s="87" t="s">
        <v>7808</v>
      </c>
      <c r="E3208" s="87" t="s">
        <v>7808</v>
      </c>
      <c r="F3208" s="87">
        <v>374.26140000000009</v>
      </c>
      <c r="G3208" s="87"/>
      <c r="H3208" s="47"/>
      <c r="I3208" s="120">
        <v>5</v>
      </c>
      <c r="J3208" s="120">
        <v>0</v>
      </c>
    </row>
    <row r="3209" spans="1:10" ht="15" customHeight="1">
      <c r="A3209" s="46" t="s">
        <v>7923</v>
      </c>
      <c r="B3209" s="46" t="s">
        <v>7924</v>
      </c>
      <c r="C3209" s="47">
        <v>1.2114</v>
      </c>
      <c r="D3209" s="87" t="s">
        <v>7811</v>
      </c>
      <c r="E3209" s="87" t="s">
        <v>7811</v>
      </c>
      <c r="F3209" s="87">
        <v>379.21860000000004</v>
      </c>
      <c r="G3209" s="87"/>
      <c r="H3209" s="47"/>
      <c r="I3209" s="120">
        <v>0</v>
      </c>
      <c r="J3209" s="120">
        <v>0</v>
      </c>
    </row>
    <row r="3210" spans="1:10" ht="15" customHeight="1">
      <c r="A3210" s="46" t="s">
        <v>7920</v>
      </c>
      <c r="B3210" s="46" t="s">
        <v>7921</v>
      </c>
      <c r="C3210" s="47">
        <v>1.2936000000000001</v>
      </c>
      <c r="D3210" s="87" t="s">
        <v>7814</v>
      </c>
      <c r="E3210" s="87" t="s">
        <v>7814</v>
      </c>
      <c r="F3210" s="87">
        <v>438.7038</v>
      </c>
      <c r="G3210" s="87"/>
      <c r="H3210" s="47"/>
      <c r="I3210" s="120">
        <v>0</v>
      </c>
      <c r="J3210" s="120">
        <v>0</v>
      </c>
    </row>
    <row r="3211" spans="1:10" ht="15" customHeight="1">
      <c r="A3211" s="46" t="s">
        <v>7917</v>
      </c>
      <c r="B3211" s="46" t="s">
        <v>7918</v>
      </c>
      <c r="C3211" s="47">
        <v>1.1841999999999999</v>
      </c>
      <c r="D3211" s="87" t="s">
        <v>17188</v>
      </c>
      <c r="E3211" s="87" t="s">
        <v>17188</v>
      </c>
      <c r="F3211" s="87">
        <v>4.4815680000000002</v>
      </c>
      <c r="G3211" s="87"/>
      <c r="H3211" s="47"/>
      <c r="I3211" s="120">
        <v>0</v>
      </c>
      <c r="J3211" s="120">
        <v>0</v>
      </c>
    </row>
    <row r="3212" spans="1:10" ht="15" customHeight="1">
      <c r="A3212" s="46" t="s">
        <v>7914</v>
      </c>
      <c r="B3212" s="46" t="s">
        <v>7915</v>
      </c>
      <c r="C3212" s="47">
        <v>1.1841999999999999</v>
      </c>
      <c r="D3212" s="87" t="s">
        <v>7817</v>
      </c>
      <c r="E3212" s="87" t="s">
        <v>7817</v>
      </c>
      <c r="F3212" s="87">
        <v>197.50960000000003</v>
      </c>
      <c r="G3212" s="87"/>
      <c r="H3212" s="47"/>
      <c r="I3212" s="120">
        <v>0</v>
      </c>
      <c r="J3212" s="120">
        <v>0</v>
      </c>
    </row>
    <row r="3213" spans="1:10" ht="15" customHeight="1">
      <c r="A3213" s="46" t="s">
        <v>7911</v>
      </c>
      <c r="B3213" s="46" t="s">
        <v>7912</v>
      </c>
      <c r="C3213" s="47">
        <v>1.4028</v>
      </c>
      <c r="D3213" s="87" t="s">
        <v>7817</v>
      </c>
      <c r="E3213" s="87" t="s">
        <v>7817</v>
      </c>
      <c r="F3213" s="87">
        <v>197.50960000000003</v>
      </c>
      <c r="G3213" s="87"/>
      <c r="H3213" s="47"/>
      <c r="I3213" s="120">
        <v>0</v>
      </c>
      <c r="J3213" s="120">
        <v>0</v>
      </c>
    </row>
    <row r="3214" spans="1:10" ht="15" customHeight="1">
      <c r="A3214" s="46" t="s">
        <v>7908</v>
      </c>
      <c r="B3214" s="46" t="s">
        <v>7909</v>
      </c>
      <c r="C3214" s="47">
        <v>1.1841999999999999</v>
      </c>
      <c r="D3214" s="87" t="s">
        <v>17184</v>
      </c>
      <c r="E3214" s="87" t="s">
        <v>17184</v>
      </c>
      <c r="F3214" s="87">
        <v>7.9198559999999993</v>
      </c>
      <c r="G3214" s="87"/>
      <c r="H3214" s="47"/>
      <c r="I3214" s="120">
        <v>50</v>
      </c>
      <c r="J3214" s="120">
        <v>0</v>
      </c>
    </row>
    <row r="3215" spans="1:10" ht="15" customHeight="1">
      <c r="A3215" s="46" t="s">
        <v>7905</v>
      </c>
      <c r="B3215" s="46" t="s">
        <v>7906</v>
      </c>
      <c r="C3215" s="47">
        <v>1.2114</v>
      </c>
      <c r="D3215" s="87" t="s">
        <v>4234</v>
      </c>
      <c r="E3215" s="87" t="s">
        <v>4234</v>
      </c>
      <c r="F3215" s="87">
        <v>460.08120000000008</v>
      </c>
      <c r="G3215" s="87"/>
      <c r="H3215" s="47"/>
      <c r="I3215" s="120">
        <v>0</v>
      </c>
      <c r="J3215" s="120">
        <v>0</v>
      </c>
    </row>
    <row r="3216" spans="1:10" ht="15" customHeight="1">
      <c r="A3216" s="46" t="s">
        <v>7902</v>
      </c>
      <c r="B3216" s="46" t="s">
        <v>7903</v>
      </c>
      <c r="C3216" s="47">
        <v>1.2936000000000001</v>
      </c>
      <c r="D3216" s="87" t="s">
        <v>4234</v>
      </c>
      <c r="E3216" s="87" t="s">
        <v>4234</v>
      </c>
      <c r="F3216" s="87">
        <v>460.08120000000008</v>
      </c>
      <c r="G3216" s="87"/>
      <c r="H3216" s="47"/>
      <c r="I3216" s="120">
        <v>0</v>
      </c>
      <c r="J3216" s="120">
        <v>0</v>
      </c>
    </row>
    <row r="3217" spans="1:10" ht="15" customHeight="1">
      <c r="A3217" s="46" t="s">
        <v>8038</v>
      </c>
      <c r="B3217" s="46" t="s">
        <v>8039</v>
      </c>
      <c r="C3217" s="47">
        <v>21.395</v>
      </c>
      <c r="D3217" s="87" t="s">
        <v>4232</v>
      </c>
      <c r="E3217" s="87" t="s">
        <v>4232</v>
      </c>
      <c r="F3217" s="87">
        <v>395.01920000000007</v>
      </c>
      <c r="G3217" s="87"/>
      <c r="H3217" s="47"/>
      <c r="I3217" s="120">
        <v>0</v>
      </c>
      <c r="J3217" s="120">
        <v>0</v>
      </c>
    </row>
    <row r="3218" spans="1:10" ht="15" customHeight="1">
      <c r="A3218" s="46" t="s">
        <v>8035</v>
      </c>
      <c r="B3218" s="46" t="s">
        <v>8036</v>
      </c>
      <c r="C3218" s="47">
        <v>21.177800000000001</v>
      </c>
      <c r="D3218" s="87" t="s">
        <v>4230</v>
      </c>
      <c r="E3218" s="87" t="s">
        <v>4230</v>
      </c>
      <c r="F3218" s="87">
        <v>418.25580000000002</v>
      </c>
      <c r="G3218" s="87"/>
      <c r="H3218" s="47"/>
      <c r="I3218" s="120">
        <v>0</v>
      </c>
      <c r="J3218" s="120">
        <v>0</v>
      </c>
    </row>
    <row r="3219" spans="1:10" ht="15" customHeight="1">
      <c r="A3219" s="46" t="s">
        <v>8032</v>
      </c>
      <c r="B3219" s="46" t="s">
        <v>8033</v>
      </c>
      <c r="C3219" s="47">
        <v>15.3406</v>
      </c>
      <c r="D3219" s="87" t="s">
        <v>4230</v>
      </c>
      <c r="E3219" s="87" t="s">
        <v>4230</v>
      </c>
      <c r="F3219" s="87">
        <v>418.25580000000002</v>
      </c>
      <c r="G3219" s="87"/>
      <c r="H3219" s="47"/>
      <c r="I3219" s="120">
        <v>0</v>
      </c>
      <c r="J3219" s="120">
        <v>0</v>
      </c>
    </row>
    <row r="3220" spans="1:10" ht="15" customHeight="1">
      <c r="A3220" s="46" t="s">
        <v>8029</v>
      </c>
      <c r="B3220" s="46" t="s">
        <v>8030</v>
      </c>
      <c r="C3220" s="47">
        <v>15.3406</v>
      </c>
      <c r="D3220" s="87" t="s">
        <v>35374</v>
      </c>
      <c r="E3220" s="87" t="s">
        <v>35374</v>
      </c>
      <c r="F3220" s="87">
        <v>158.38980000000001</v>
      </c>
      <c r="G3220" s="87"/>
      <c r="H3220" s="47"/>
      <c r="I3220" s="120">
        <v>0</v>
      </c>
      <c r="J3220" s="120">
        <v>0</v>
      </c>
    </row>
    <row r="3221" spans="1:10" ht="15" customHeight="1">
      <c r="A3221" s="46" t="s">
        <v>8026</v>
      </c>
      <c r="B3221" s="46" t="s">
        <v>8027</v>
      </c>
      <c r="C3221" s="47">
        <v>15.3406</v>
      </c>
      <c r="D3221" s="87" t="s">
        <v>35376</v>
      </c>
      <c r="E3221" s="87" t="s">
        <v>35376</v>
      </c>
      <c r="F3221" s="87">
        <v>163.45019999999997</v>
      </c>
      <c r="G3221" s="87"/>
      <c r="H3221" s="47"/>
      <c r="I3221" s="120">
        <v>0</v>
      </c>
      <c r="J3221" s="120">
        <v>0</v>
      </c>
    </row>
    <row r="3222" spans="1:10" ht="15" customHeight="1">
      <c r="A3222" s="46" t="s">
        <v>8023</v>
      </c>
      <c r="B3222" s="46" t="s">
        <v>8024</v>
      </c>
      <c r="C3222" s="47">
        <v>18.381399999999999</v>
      </c>
      <c r="D3222" s="87" t="s">
        <v>35330</v>
      </c>
      <c r="E3222" s="87" t="s">
        <v>35330</v>
      </c>
      <c r="F3222" s="87">
        <v>96.475999999999999</v>
      </c>
      <c r="G3222" s="87"/>
      <c r="H3222" s="47"/>
      <c r="I3222" s="120">
        <v>0</v>
      </c>
      <c r="J3222" s="120">
        <v>0</v>
      </c>
    </row>
    <row r="3223" spans="1:10" ht="15" customHeight="1">
      <c r="A3223" s="46" t="s">
        <v>8020</v>
      </c>
      <c r="B3223" s="46" t="s">
        <v>8021</v>
      </c>
      <c r="C3223" s="47">
        <v>7.5145999999999997</v>
      </c>
      <c r="D3223" s="87" t="s">
        <v>35337</v>
      </c>
      <c r="E3223" s="87" t="s">
        <v>35337</v>
      </c>
      <c r="F3223" s="87">
        <v>98.829200000000014</v>
      </c>
      <c r="G3223" s="87"/>
      <c r="H3223" s="47"/>
      <c r="I3223" s="120">
        <v>0</v>
      </c>
      <c r="J3223" s="120">
        <v>0</v>
      </c>
    </row>
    <row r="3224" spans="1:10" ht="15" customHeight="1">
      <c r="A3224" s="46" t="s">
        <v>8017</v>
      </c>
      <c r="B3224" s="46" t="s">
        <v>8018</v>
      </c>
      <c r="C3224" s="47">
        <v>7.5145999999999997</v>
      </c>
      <c r="D3224" s="87" t="s">
        <v>35366</v>
      </c>
      <c r="E3224" s="87" t="s">
        <v>35366</v>
      </c>
      <c r="F3224" s="87">
        <v>105.88839999999999</v>
      </c>
      <c r="G3224" s="87"/>
      <c r="H3224" s="47"/>
      <c r="I3224" s="120">
        <v>0</v>
      </c>
      <c r="J3224" s="120">
        <v>0</v>
      </c>
    </row>
    <row r="3225" spans="1:10" ht="15" customHeight="1">
      <c r="A3225" s="46" t="s">
        <v>8014</v>
      </c>
      <c r="B3225" s="46" t="s">
        <v>8015</v>
      </c>
      <c r="C3225" s="47">
        <v>8.6532</v>
      </c>
      <c r="D3225" s="87" t="s">
        <v>35367</v>
      </c>
      <c r="E3225" s="87" t="s">
        <v>35367</v>
      </c>
      <c r="F3225" s="87">
        <v>108.24139999999997</v>
      </c>
      <c r="G3225" s="87"/>
      <c r="H3225" s="47"/>
      <c r="I3225" s="120">
        <v>0</v>
      </c>
      <c r="J3225" s="120">
        <v>0</v>
      </c>
    </row>
    <row r="3226" spans="1:10" ht="15" customHeight="1">
      <c r="A3226" s="46" t="s">
        <v>8011</v>
      </c>
      <c r="B3226" s="46" t="s">
        <v>8012</v>
      </c>
      <c r="C3226" s="47">
        <v>7.5145999999999997</v>
      </c>
      <c r="D3226" s="87" t="s">
        <v>35375</v>
      </c>
      <c r="E3226" s="87" t="s">
        <v>35375</v>
      </c>
      <c r="F3226" s="87">
        <v>127.06619999999998</v>
      </c>
      <c r="G3226" s="87"/>
      <c r="H3226" s="47"/>
      <c r="I3226" s="120">
        <v>0</v>
      </c>
      <c r="J3226" s="120">
        <v>0</v>
      </c>
    </row>
    <row r="3227" spans="1:10" ht="15" customHeight="1">
      <c r="A3227" s="46" t="s">
        <v>8009</v>
      </c>
      <c r="B3227" s="46" t="s">
        <v>7977</v>
      </c>
      <c r="C3227" s="47">
        <v>13.3042</v>
      </c>
      <c r="D3227" s="87" t="s">
        <v>7836</v>
      </c>
      <c r="E3227" s="87" t="s">
        <v>7836</v>
      </c>
      <c r="F3227" s="87">
        <v>22.721200000000003</v>
      </c>
      <c r="G3227" s="87"/>
      <c r="H3227" s="47"/>
      <c r="I3227" s="120">
        <v>133</v>
      </c>
      <c r="J3227" s="120">
        <v>0</v>
      </c>
    </row>
    <row r="3228" spans="1:10" ht="15" customHeight="1">
      <c r="A3228" s="46" t="s">
        <v>8006</v>
      </c>
      <c r="B3228" s="46" t="s">
        <v>8007</v>
      </c>
      <c r="C3228" s="47">
        <v>0.48880000000000001</v>
      </c>
      <c r="D3228" s="87" t="s">
        <v>7839</v>
      </c>
      <c r="E3228" s="87" t="s">
        <v>7839</v>
      </c>
      <c r="F3228" s="87">
        <v>18.723400000000002</v>
      </c>
      <c r="G3228" s="87"/>
      <c r="H3228" s="47"/>
      <c r="I3228" s="120">
        <v>0</v>
      </c>
      <c r="J3228" s="120">
        <v>0</v>
      </c>
    </row>
    <row r="3229" spans="1:10" ht="15" customHeight="1">
      <c r="A3229" s="46" t="s">
        <v>8003</v>
      </c>
      <c r="B3229" s="46" t="s">
        <v>8004</v>
      </c>
      <c r="C3229" s="47">
        <v>0.50600000000000001</v>
      </c>
      <c r="D3229" s="87" t="s">
        <v>21404</v>
      </c>
      <c r="E3229" s="87" t="s">
        <v>21404</v>
      </c>
      <c r="F3229" s="87">
        <v>17.787200000000002</v>
      </c>
      <c r="G3229" s="87"/>
      <c r="H3229" s="47"/>
      <c r="I3229" s="120">
        <v>0</v>
      </c>
      <c r="J3229" s="120">
        <v>0</v>
      </c>
    </row>
    <row r="3230" spans="1:10" ht="15" customHeight="1">
      <c r="A3230" s="46" t="s">
        <v>8000</v>
      </c>
      <c r="B3230" s="46" t="s">
        <v>8001</v>
      </c>
      <c r="C3230" s="47">
        <v>0.73380000000000001</v>
      </c>
      <c r="D3230" s="87" t="s">
        <v>21402</v>
      </c>
      <c r="E3230" s="87" t="s">
        <v>21402</v>
      </c>
      <c r="F3230" s="87">
        <v>22.234200000000008</v>
      </c>
      <c r="G3230" s="87"/>
      <c r="H3230" s="47"/>
      <c r="I3230" s="120">
        <v>0</v>
      </c>
      <c r="J3230" s="120">
        <v>0</v>
      </c>
    </row>
    <row r="3231" spans="1:10" ht="15" customHeight="1">
      <c r="A3231" s="46" t="s">
        <v>7997</v>
      </c>
      <c r="B3231" s="46" t="s">
        <v>7998</v>
      </c>
      <c r="C3231" s="47">
        <v>11.484999999999999</v>
      </c>
      <c r="D3231" s="87" t="s">
        <v>35365</v>
      </c>
      <c r="E3231" s="87" t="s">
        <v>35365</v>
      </c>
      <c r="F3231" s="87">
        <v>122.35999999999999</v>
      </c>
      <c r="G3231" s="87"/>
      <c r="H3231" s="47"/>
      <c r="I3231" s="120">
        <v>17</v>
      </c>
      <c r="J3231" s="120">
        <v>0</v>
      </c>
    </row>
    <row r="3232" spans="1:10" ht="15" customHeight="1">
      <c r="A3232" s="46" t="s">
        <v>7994</v>
      </c>
      <c r="B3232" s="46" t="s">
        <v>7995</v>
      </c>
      <c r="C3232" s="47">
        <v>3.8014000000000001</v>
      </c>
      <c r="D3232" s="87" t="s">
        <v>35368</v>
      </c>
      <c r="E3232" s="87" t="s">
        <v>35368</v>
      </c>
      <c r="F3232" s="87">
        <v>141.81700000000004</v>
      </c>
      <c r="G3232" s="87"/>
      <c r="H3232" s="47"/>
      <c r="I3232" s="120">
        <v>0</v>
      </c>
      <c r="J3232" s="120">
        <v>0</v>
      </c>
    </row>
    <row r="3233" spans="1:10" ht="15" customHeight="1">
      <c r="A3233" s="46" t="s">
        <v>7991</v>
      </c>
      <c r="B3233" s="46" t="s">
        <v>7992</v>
      </c>
      <c r="C3233" s="47">
        <v>5.4303999999999997</v>
      </c>
      <c r="D3233" s="87" t="s">
        <v>35370</v>
      </c>
      <c r="E3233" s="87" t="s">
        <v>35370</v>
      </c>
      <c r="F3233" s="87">
        <v>151.43180000000004</v>
      </c>
      <c r="G3233" s="87"/>
      <c r="H3233" s="47"/>
      <c r="I3233" s="120">
        <v>0</v>
      </c>
      <c r="J3233" s="120">
        <v>0</v>
      </c>
    </row>
    <row r="3234" spans="1:10" ht="15" customHeight="1">
      <c r="A3234" s="46" t="s">
        <v>7988</v>
      </c>
      <c r="B3234" s="46" t="s">
        <v>7989</v>
      </c>
      <c r="C3234" s="47">
        <v>3.4156</v>
      </c>
      <c r="D3234" s="87" t="s">
        <v>29262</v>
      </c>
      <c r="E3234" s="87" t="s">
        <v>29262</v>
      </c>
      <c r="F3234" s="87">
        <v>12.7575</v>
      </c>
      <c r="G3234" s="87"/>
      <c r="H3234" s="47"/>
      <c r="I3234" s="120">
        <v>0</v>
      </c>
      <c r="J3234" s="120">
        <v>0</v>
      </c>
    </row>
    <row r="3235" spans="1:10" ht="15" customHeight="1">
      <c r="A3235" s="46" t="s">
        <v>7985</v>
      </c>
      <c r="B3235" s="46" t="s">
        <v>7986</v>
      </c>
      <c r="C3235" s="47">
        <v>1.1386000000000001</v>
      </c>
      <c r="D3235" s="87" t="s">
        <v>35529</v>
      </c>
      <c r="E3235" s="87" t="s">
        <v>29262</v>
      </c>
      <c r="F3235" s="87">
        <v>10.843875000000001</v>
      </c>
      <c r="G3235" s="87"/>
      <c r="H3235" s="47"/>
      <c r="I3235" s="120">
        <v>0</v>
      </c>
      <c r="J3235" s="120">
        <v>0</v>
      </c>
    </row>
    <row r="3236" spans="1:10" ht="15" customHeight="1">
      <c r="A3236" s="46" t="s">
        <v>7982</v>
      </c>
      <c r="B3236" s="46" t="s">
        <v>7983</v>
      </c>
      <c r="C3236" s="47">
        <v>1.4927999999999999</v>
      </c>
      <c r="D3236" s="87" t="s">
        <v>7841</v>
      </c>
      <c r="E3236" s="87" t="s">
        <v>7841</v>
      </c>
      <c r="F3236" s="87">
        <v>209.96440000000001</v>
      </c>
      <c r="G3236" s="87"/>
      <c r="H3236" s="47"/>
      <c r="I3236" s="120">
        <v>0</v>
      </c>
      <c r="J3236" s="120">
        <v>0</v>
      </c>
    </row>
    <row r="3237" spans="1:10" ht="15" customHeight="1">
      <c r="A3237" s="46" t="s">
        <v>2345</v>
      </c>
      <c r="B3237" s="46" t="s">
        <v>14323</v>
      </c>
      <c r="C3237" s="47">
        <v>20.4438</v>
      </c>
      <c r="D3237" s="87" t="s">
        <v>7844</v>
      </c>
      <c r="E3237" s="87" t="s">
        <v>7844</v>
      </c>
      <c r="F3237" s="87">
        <v>5.1352000000000011</v>
      </c>
      <c r="G3237" s="87"/>
      <c r="H3237" s="47"/>
      <c r="I3237" s="120">
        <v>9</v>
      </c>
      <c r="J3237" s="120">
        <v>0</v>
      </c>
    </row>
    <row r="3238" spans="1:10" ht="15" customHeight="1">
      <c r="A3238" s="46" t="s">
        <v>7979</v>
      </c>
      <c r="B3238" s="46" t="s">
        <v>7980</v>
      </c>
      <c r="C3238" s="47">
        <v>7.6040000000000001</v>
      </c>
      <c r="D3238" s="87" t="s">
        <v>7847</v>
      </c>
      <c r="E3238" s="87" t="s">
        <v>7847</v>
      </c>
      <c r="F3238" s="87">
        <v>9.8057999999999979</v>
      </c>
      <c r="G3238" s="87"/>
      <c r="H3238" s="47"/>
      <c r="I3238" s="120">
        <v>0</v>
      </c>
      <c r="J3238" s="120">
        <v>0</v>
      </c>
    </row>
    <row r="3239" spans="1:10" ht="15" customHeight="1">
      <c r="A3239" s="46" t="s">
        <v>3330</v>
      </c>
      <c r="B3239" s="46" t="s">
        <v>7977</v>
      </c>
      <c r="C3239" s="47">
        <v>7.7675999999999998</v>
      </c>
      <c r="D3239" s="87" t="s">
        <v>7849</v>
      </c>
      <c r="E3239" s="87" t="s">
        <v>7849</v>
      </c>
      <c r="F3239" s="87">
        <v>13.802399999999999</v>
      </c>
      <c r="G3239" s="87"/>
      <c r="H3239" s="47"/>
      <c r="I3239" s="120">
        <v>369</v>
      </c>
      <c r="J3239" s="120">
        <v>0</v>
      </c>
    </row>
    <row r="3240" spans="1:10" ht="15" customHeight="1">
      <c r="A3240" s="46" t="s">
        <v>14313</v>
      </c>
      <c r="B3240" s="46" t="s">
        <v>14314</v>
      </c>
      <c r="C3240" s="47">
        <v>5.7385999999999999</v>
      </c>
      <c r="D3240" s="87" t="s">
        <v>7851</v>
      </c>
      <c r="E3240" s="87" t="s">
        <v>7851</v>
      </c>
      <c r="F3240" s="87">
        <v>6.4830000000000005</v>
      </c>
      <c r="G3240" s="87"/>
      <c r="H3240" s="47"/>
      <c r="I3240" s="120">
        <v>146</v>
      </c>
      <c r="J3240" s="120">
        <v>0</v>
      </c>
    </row>
    <row r="3241" spans="1:10" ht="15" customHeight="1">
      <c r="A3241" s="46" t="s">
        <v>3643</v>
      </c>
      <c r="B3241" s="46" t="s">
        <v>7975</v>
      </c>
      <c r="C3241" s="47">
        <v>1.4421999999999999</v>
      </c>
      <c r="D3241" s="87" t="s">
        <v>7854</v>
      </c>
      <c r="E3241" s="87" t="s">
        <v>7854</v>
      </c>
      <c r="F3241" s="87">
        <v>12.361800000000002</v>
      </c>
      <c r="G3241" s="87"/>
      <c r="H3241" s="47"/>
      <c r="I3241" s="120">
        <v>476</v>
      </c>
      <c r="J3241" s="120">
        <v>0</v>
      </c>
    </row>
    <row r="3242" spans="1:10" ht="15" customHeight="1">
      <c r="A3242" s="46" t="s">
        <v>7972</v>
      </c>
      <c r="B3242" s="46" t="s">
        <v>7973</v>
      </c>
      <c r="C3242" s="47">
        <v>18.662600000000001</v>
      </c>
      <c r="D3242" s="87" t="s">
        <v>7857</v>
      </c>
      <c r="E3242" s="87" t="s">
        <v>7857</v>
      </c>
      <c r="F3242" s="87">
        <v>17.357599999999998</v>
      </c>
      <c r="G3242" s="87"/>
      <c r="H3242" s="47"/>
      <c r="I3242" s="120">
        <v>112</v>
      </c>
      <c r="J3242" s="120">
        <v>0</v>
      </c>
    </row>
    <row r="3243" spans="1:10" ht="15" customHeight="1">
      <c r="A3243" s="46" t="s">
        <v>7969</v>
      </c>
      <c r="B3243" s="46" t="s">
        <v>7970</v>
      </c>
      <c r="C3243" s="47">
        <v>4.0624000000000002</v>
      </c>
      <c r="D3243" s="87" t="s">
        <v>7860</v>
      </c>
      <c r="E3243" s="87" t="s">
        <v>7860</v>
      </c>
      <c r="F3243" s="87">
        <v>7.5983999999999998</v>
      </c>
      <c r="G3243" s="87"/>
      <c r="H3243" s="47"/>
      <c r="I3243" s="120">
        <v>0</v>
      </c>
      <c r="J3243" s="120">
        <v>0</v>
      </c>
    </row>
    <row r="3244" spans="1:10" ht="15" customHeight="1">
      <c r="A3244" s="46" t="s">
        <v>7966</v>
      </c>
      <c r="B3244" s="46" t="s">
        <v>7967</v>
      </c>
      <c r="C3244" s="47">
        <v>0.98360000000000003</v>
      </c>
      <c r="D3244" s="87" t="s">
        <v>7863</v>
      </c>
      <c r="E3244" s="87" t="s">
        <v>7863</v>
      </c>
      <c r="F3244" s="87">
        <v>14.545999999999999</v>
      </c>
      <c r="G3244" s="87"/>
      <c r="H3244" s="47"/>
      <c r="I3244" s="120">
        <v>50</v>
      </c>
      <c r="J3244" s="120">
        <v>0</v>
      </c>
    </row>
    <row r="3245" spans="1:10" ht="15" customHeight="1">
      <c r="A3245" s="46" t="s">
        <v>7963</v>
      </c>
      <c r="B3245" s="46" t="s">
        <v>7964</v>
      </c>
      <c r="C3245" s="47">
        <v>10.996</v>
      </c>
      <c r="D3245" s="87" t="s">
        <v>7866</v>
      </c>
      <c r="E3245" s="87" t="s">
        <v>7866</v>
      </c>
      <c r="F3245" s="87">
        <v>20.424799999999998</v>
      </c>
      <c r="G3245" s="87"/>
      <c r="H3245" s="47"/>
      <c r="I3245" s="120">
        <v>4</v>
      </c>
      <c r="J3245" s="120">
        <v>0</v>
      </c>
    </row>
    <row r="3246" spans="1:10" ht="15" customHeight="1">
      <c r="A3246" s="46" t="s">
        <v>7960</v>
      </c>
      <c r="B3246" s="46" t="s">
        <v>7961</v>
      </c>
      <c r="C3246" s="47">
        <v>9.9014000000000006</v>
      </c>
      <c r="D3246" s="87" t="s">
        <v>7868</v>
      </c>
      <c r="E3246" s="87" t="s">
        <v>7868</v>
      </c>
      <c r="F3246" s="87">
        <v>9.2946000000000009</v>
      </c>
      <c r="G3246" s="87"/>
      <c r="H3246" s="47"/>
      <c r="I3246" s="120">
        <v>0</v>
      </c>
      <c r="J3246" s="120">
        <v>0</v>
      </c>
    </row>
    <row r="3247" spans="1:10" ht="15" customHeight="1">
      <c r="A3247" s="46" t="s">
        <v>7957</v>
      </c>
      <c r="B3247" s="46" t="s">
        <v>7958</v>
      </c>
      <c r="C3247" s="47">
        <v>9.9014000000000006</v>
      </c>
      <c r="D3247" s="87" t="s">
        <v>7871</v>
      </c>
      <c r="E3247" s="87" t="s">
        <v>7871</v>
      </c>
      <c r="F3247" s="87">
        <v>17.799199999999995</v>
      </c>
      <c r="G3247" s="87"/>
      <c r="H3247" s="47"/>
      <c r="I3247" s="120">
        <v>2</v>
      </c>
      <c r="J3247" s="120">
        <v>0</v>
      </c>
    </row>
    <row r="3248" spans="1:10" ht="15" customHeight="1">
      <c r="A3248" s="46" t="s">
        <v>8043</v>
      </c>
      <c r="B3248" s="46" t="s">
        <v>8044</v>
      </c>
      <c r="C3248" s="47">
        <v>0.30959999999999999</v>
      </c>
      <c r="D3248" s="87" t="s">
        <v>7874</v>
      </c>
      <c r="E3248" s="87" t="s">
        <v>7874</v>
      </c>
      <c r="F3248" s="87">
        <v>25.629799999999996</v>
      </c>
      <c r="G3248" s="87"/>
      <c r="H3248" s="47"/>
      <c r="I3248" s="120">
        <v>5</v>
      </c>
      <c r="J3248" s="120">
        <v>0</v>
      </c>
    </row>
    <row r="3249" spans="1:10" ht="15" customHeight="1">
      <c r="A3249" s="46" t="s">
        <v>8041</v>
      </c>
      <c r="B3249" s="46" t="s">
        <v>8042</v>
      </c>
      <c r="C3249" s="47">
        <v>9.3870000000000005</v>
      </c>
      <c r="D3249" s="87" t="s">
        <v>7876</v>
      </c>
      <c r="E3249" s="87" t="s">
        <v>7876</v>
      </c>
      <c r="F3249" s="87">
        <v>4.947000000000001</v>
      </c>
      <c r="G3249" s="87"/>
      <c r="H3249" s="47"/>
      <c r="I3249" s="120">
        <v>66</v>
      </c>
      <c r="J3249" s="120">
        <v>0</v>
      </c>
    </row>
    <row r="3250" spans="1:10" ht="15" customHeight="1">
      <c r="A3250" s="46" t="s">
        <v>8065</v>
      </c>
      <c r="B3250" s="46" t="s">
        <v>8066</v>
      </c>
      <c r="C3250" s="47">
        <v>3.6652</v>
      </c>
      <c r="D3250" s="87" t="s">
        <v>7879</v>
      </c>
      <c r="E3250" s="87" t="s">
        <v>7879</v>
      </c>
      <c r="F3250" s="87">
        <v>3.0787999999999993</v>
      </c>
      <c r="G3250" s="87"/>
      <c r="H3250" s="47"/>
      <c r="I3250" s="120">
        <v>0</v>
      </c>
      <c r="J3250" s="120">
        <v>0</v>
      </c>
    </row>
    <row r="3251" spans="1:10" ht="15" customHeight="1">
      <c r="A3251" s="46" t="s">
        <v>8062</v>
      </c>
      <c r="B3251" s="46" t="s">
        <v>8063</v>
      </c>
      <c r="C3251" s="47">
        <v>3.6652</v>
      </c>
      <c r="D3251" s="87" t="s">
        <v>7881</v>
      </c>
      <c r="E3251" s="87" t="s">
        <v>7881</v>
      </c>
      <c r="F3251" s="87">
        <v>5.9331999999999994</v>
      </c>
      <c r="G3251" s="87"/>
      <c r="H3251" s="47"/>
      <c r="I3251" s="120">
        <v>0</v>
      </c>
      <c r="J3251" s="120">
        <v>0</v>
      </c>
    </row>
    <row r="3252" spans="1:10" ht="15" customHeight="1">
      <c r="A3252" s="46" t="s">
        <v>8060</v>
      </c>
      <c r="B3252" s="46" t="s">
        <v>8058</v>
      </c>
      <c r="C3252" s="47">
        <v>8.3748000000000005</v>
      </c>
      <c r="D3252" s="87" t="s">
        <v>7883</v>
      </c>
      <c r="E3252" s="87" t="s">
        <v>7883</v>
      </c>
      <c r="F3252" s="87">
        <v>14.6158</v>
      </c>
      <c r="G3252" s="87"/>
      <c r="H3252" s="47"/>
      <c r="I3252" s="120">
        <v>134</v>
      </c>
      <c r="J3252" s="120">
        <v>0</v>
      </c>
    </row>
    <row r="3253" spans="1:10" ht="15" customHeight="1">
      <c r="A3253" s="46" t="s">
        <v>8057</v>
      </c>
      <c r="B3253" s="46" t="s">
        <v>8058</v>
      </c>
      <c r="C3253" s="47">
        <v>7.3308</v>
      </c>
      <c r="D3253" s="87" t="s">
        <v>7886</v>
      </c>
      <c r="E3253" s="87" t="s">
        <v>7886</v>
      </c>
      <c r="F3253" s="87">
        <v>27.976599999999998</v>
      </c>
      <c r="G3253" s="87"/>
      <c r="H3253" s="47"/>
      <c r="I3253" s="120">
        <v>0</v>
      </c>
      <c r="J3253" s="120">
        <v>0</v>
      </c>
    </row>
    <row r="3254" spans="1:10" ht="15" customHeight="1">
      <c r="A3254" s="46" t="s">
        <v>8054</v>
      </c>
      <c r="B3254" s="46" t="s">
        <v>8055</v>
      </c>
      <c r="C3254" s="47">
        <v>4.5544000000000002</v>
      </c>
      <c r="D3254" s="87" t="s">
        <v>7889</v>
      </c>
      <c r="E3254" s="87" t="s">
        <v>7889</v>
      </c>
      <c r="F3254" s="87">
        <v>40.31519999999999</v>
      </c>
      <c r="G3254" s="87"/>
      <c r="H3254" s="47"/>
      <c r="I3254" s="120">
        <v>0</v>
      </c>
      <c r="J3254" s="120">
        <v>0</v>
      </c>
    </row>
    <row r="3255" spans="1:10" ht="15" customHeight="1">
      <c r="A3255" s="46" t="s">
        <v>8052</v>
      </c>
      <c r="B3255" s="46" t="s">
        <v>8053</v>
      </c>
      <c r="C3255" s="47">
        <v>6.1989999999999998</v>
      </c>
      <c r="D3255" s="87" t="s">
        <v>7890</v>
      </c>
      <c r="E3255" s="87" t="s">
        <v>7890</v>
      </c>
      <c r="F3255" s="87">
        <v>5.8092000000000006</v>
      </c>
      <c r="G3255" s="87"/>
      <c r="H3255" s="47"/>
      <c r="I3255" s="120">
        <v>17</v>
      </c>
      <c r="J3255" s="120">
        <v>0</v>
      </c>
    </row>
    <row r="3256" spans="1:10" ht="15" customHeight="1">
      <c r="A3256" s="46" t="s">
        <v>8049</v>
      </c>
      <c r="B3256" s="46" t="s">
        <v>8050</v>
      </c>
      <c r="C3256" s="47">
        <v>6.8314000000000004</v>
      </c>
      <c r="D3256" s="87" t="s">
        <v>7892</v>
      </c>
      <c r="E3256" s="87" t="s">
        <v>7892</v>
      </c>
      <c r="F3256" s="87">
        <v>4.6937999999999995</v>
      </c>
      <c r="G3256" s="87"/>
      <c r="H3256" s="47"/>
      <c r="I3256" s="120">
        <v>0</v>
      </c>
      <c r="J3256" s="120">
        <v>0</v>
      </c>
    </row>
    <row r="3257" spans="1:10" ht="15" customHeight="1">
      <c r="A3257" s="46" t="s">
        <v>8046</v>
      </c>
      <c r="B3257" s="46" t="s">
        <v>8047</v>
      </c>
      <c r="C3257" s="47">
        <v>7.3308</v>
      </c>
      <c r="D3257" s="87" t="s">
        <v>7895</v>
      </c>
      <c r="E3257" s="87" t="s">
        <v>7895</v>
      </c>
      <c r="F3257" s="87">
        <v>7.7905999999999995</v>
      </c>
      <c r="G3257" s="87"/>
      <c r="H3257" s="47"/>
      <c r="I3257" s="120">
        <v>0</v>
      </c>
      <c r="J3257" s="120">
        <v>0</v>
      </c>
    </row>
    <row r="3258" spans="1:10" ht="15" customHeight="1">
      <c r="A3258" s="46" t="s">
        <v>8068</v>
      </c>
      <c r="B3258" s="46" t="s">
        <v>8069</v>
      </c>
      <c r="C3258" s="47">
        <v>4.5544000000000002</v>
      </c>
      <c r="D3258" s="87" t="s">
        <v>7897</v>
      </c>
      <c r="E3258" s="87" t="s">
        <v>7897</v>
      </c>
      <c r="F3258" s="87">
        <v>6.0791488524590189</v>
      </c>
      <c r="G3258" s="87"/>
      <c r="H3258" s="47"/>
      <c r="I3258" s="120">
        <v>0</v>
      </c>
      <c r="J3258" s="120">
        <v>0</v>
      </c>
    </row>
    <row r="3259" spans="1:10" ht="15" customHeight="1">
      <c r="A3259" s="46" t="s">
        <v>8070</v>
      </c>
      <c r="B3259" s="46" t="s">
        <v>8075</v>
      </c>
      <c r="C3259" s="47">
        <v>8.1997999999999998</v>
      </c>
      <c r="D3259" s="87" t="s">
        <v>7899</v>
      </c>
      <c r="E3259" s="87" t="s">
        <v>7899</v>
      </c>
      <c r="F3259" s="87">
        <v>8.8859331147541027</v>
      </c>
      <c r="G3259" s="87"/>
      <c r="H3259" s="47"/>
      <c r="I3259" s="120">
        <v>3</v>
      </c>
      <c r="J3259" s="120">
        <v>0</v>
      </c>
    </row>
    <row r="3260" spans="1:10" ht="15" customHeight="1">
      <c r="A3260" s="46" t="s">
        <v>8073</v>
      </c>
      <c r="B3260" s="46" t="s">
        <v>8074</v>
      </c>
      <c r="C3260" s="47">
        <v>5.4029999999999996</v>
      </c>
      <c r="D3260" s="87" t="s">
        <v>7901</v>
      </c>
      <c r="E3260" s="87" t="s">
        <v>7901</v>
      </c>
      <c r="F3260" s="87">
        <v>11.873800000000003</v>
      </c>
      <c r="G3260" s="87"/>
      <c r="H3260" s="47"/>
      <c r="I3260" s="120">
        <v>0</v>
      </c>
      <c r="J3260" s="120">
        <v>0</v>
      </c>
    </row>
    <row r="3261" spans="1:10" ht="15" customHeight="1">
      <c r="A3261" s="46" t="s">
        <v>8071</v>
      </c>
      <c r="B3261" s="46" t="s">
        <v>8072</v>
      </c>
      <c r="C3261" s="47">
        <v>5.6929999999999996</v>
      </c>
      <c r="D3261" s="87" t="s">
        <v>7904</v>
      </c>
      <c r="E3261" s="87" t="s">
        <v>7904</v>
      </c>
      <c r="F3261" s="87">
        <v>8.2322000000000024</v>
      </c>
      <c r="G3261" s="87"/>
      <c r="H3261" s="47"/>
      <c r="I3261" s="120">
        <v>53</v>
      </c>
      <c r="J3261" s="120">
        <v>0</v>
      </c>
    </row>
    <row r="3262" spans="1:10" ht="15" customHeight="1">
      <c r="A3262" s="46" t="s">
        <v>8140</v>
      </c>
      <c r="B3262" s="46" t="s">
        <v>8141</v>
      </c>
      <c r="C3262" s="47">
        <v>25.757400000000001</v>
      </c>
      <c r="D3262" s="87" t="s">
        <v>7907</v>
      </c>
      <c r="E3262" s="87" t="s">
        <v>7907</v>
      </c>
      <c r="F3262" s="87">
        <v>12.084</v>
      </c>
      <c r="G3262" s="87"/>
      <c r="H3262" s="47"/>
      <c r="I3262" s="120">
        <v>1</v>
      </c>
      <c r="J3262" s="120">
        <v>0</v>
      </c>
    </row>
    <row r="3263" spans="1:10" ht="15" customHeight="1">
      <c r="A3263" s="46" t="s">
        <v>8138</v>
      </c>
      <c r="B3263" s="46" t="s">
        <v>8139</v>
      </c>
      <c r="C3263" s="47">
        <v>17.407800000000002</v>
      </c>
      <c r="D3263" s="87" t="s">
        <v>7910</v>
      </c>
      <c r="E3263" s="87" t="s">
        <v>7910</v>
      </c>
      <c r="F3263" s="87">
        <v>15.510200000000001</v>
      </c>
      <c r="G3263" s="87"/>
      <c r="H3263" s="47"/>
      <c r="I3263" s="120">
        <v>8</v>
      </c>
      <c r="J3263" s="120">
        <v>0</v>
      </c>
    </row>
    <row r="3264" spans="1:10" ht="15" customHeight="1">
      <c r="A3264" s="46" t="s">
        <v>8136</v>
      </c>
      <c r="B3264" s="46" t="s">
        <v>8137</v>
      </c>
      <c r="C3264" s="47">
        <v>1.8673999999999999</v>
      </c>
      <c r="D3264" s="87" t="s">
        <v>7913</v>
      </c>
      <c r="E3264" s="87" t="s">
        <v>7913</v>
      </c>
      <c r="F3264" s="87">
        <v>9.6484000000000005</v>
      </c>
      <c r="G3264" s="87"/>
      <c r="H3264" s="47"/>
      <c r="I3264" s="120">
        <v>100</v>
      </c>
      <c r="J3264" s="120">
        <v>0</v>
      </c>
    </row>
    <row r="3265" spans="1:10" ht="15" customHeight="1">
      <c r="A3265" s="46" t="s">
        <v>8133</v>
      </c>
      <c r="B3265" s="46" t="s">
        <v>8134</v>
      </c>
      <c r="C3265" s="47">
        <v>25.15</v>
      </c>
      <c r="D3265" s="87" t="s">
        <v>7916</v>
      </c>
      <c r="E3265" s="87" t="s">
        <v>7916</v>
      </c>
      <c r="F3265" s="87">
        <v>15.909544918032797</v>
      </c>
      <c r="G3265" s="87"/>
      <c r="H3265" s="47"/>
      <c r="I3265" s="120">
        <v>1</v>
      </c>
      <c r="J3265" s="120">
        <v>0</v>
      </c>
    </row>
    <row r="3266" spans="1:10" ht="15" customHeight="1">
      <c r="A3266" s="46" t="s">
        <v>8131</v>
      </c>
      <c r="B3266" s="46" t="s">
        <v>8132</v>
      </c>
      <c r="C3266" s="47">
        <v>31.627400000000002</v>
      </c>
      <c r="D3266" s="87" t="s">
        <v>7919</v>
      </c>
      <c r="E3266" s="87" t="s">
        <v>7919</v>
      </c>
      <c r="F3266" s="87">
        <v>2.0912000000000002</v>
      </c>
      <c r="G3266" s="87"/>
      <c r="H3266" s="47"/>
      <c r="I3266" s="120">
        <v>0</v>
      </c>
      <c r="J3266" s="120">
        <v>0</v>
      </c>
    </row>
    <row r="3267" spans="1:10" ht="15" customHeight="1">
      <c r="A3267" s="46" t="s">
        <v>8129</v>
      </c>
      <c r="B3267" s="46" t="s">
        <v>8130</v>
      </c>
      <c r="C3267" s="47">
        <v>37.851599999999998</v>
      </c>
      <c r="D3267" s="87" t="s">
        <v>7922</v>
      </c>
      <c r="E3267" s="87" t="s">
        <v>7922</v>
      </c>
      <c r="F3267" s="87">
        <v>3.9501999999999997</v>
      </c>
      <c r="G3267" s="87"/>
      <c r="H3267" s="47"/>
      <c r="I3267" s="120">
        <v>0</v>
      </c>
      <c r="J3267" s="120">
        <v>0</v>
      </c>
    </row>
    <row r="3268" spans="1:10" ht="15" customHeight="1">
      <c r="A3268" s="46" t="s">
        <v>8127</v>
      </c>
      <c r="B3268" s="46" t="s">
        <v>8128</v>
      </c>
      <c r="C3268" s="47">
        <v>109.70480000000001</v>
      </c>
      <c r="D3268" s="87" t="s">
        <v>7925</v>
      </c>
      <c r="E3268" s="87" t="s">
        <v>7925</v>
      </c>
      <c r="F3268" s="87">
        <v>5.5301999999999989</v>
      </c>
      <c r="G3268" s="87"/>
      <c r="H3268" s="47"/>
      <c r="I3268" s="120">
        <v>7</v>
      </c>
      <c r="J3268" s="120">
        <v>0</v>
      </c>
    </row>
    <row r="3269" spans="1:10" ht="15" customHeight="1">
      <c r="A3269" s="46" t="s">
        <v>8124</v>
      </c>
      <c r="B3269" s="46" t="s">
        <v>8125</v>
      </c>
      <c r="C3269" s="47">
        <v>133.0324</v>
      </c>
      <c r="D3269" s="87" t="s">
        <v>7927</v>
      </c>
      <c r="E3269" s="87" t="s">
        <v>7927</v>
      </c>
      <c r="F3269" s="87">
        <v>26.198799999999999</v>
      </c>
      <c r="G3269" s="87"/>
      <c r="H3269" s="47"/>
      <c r="I3269" s="120">
        <v>0</v>
      </c>
      <c r="J3269" s="120">
        <v>0</v>
      </c>
    </row>
    <row r="3270" spans="1:10" ht="15" customHeight="1">
      <c r="A3270" s="46" t="s">
        <v>8122</v>
      </c>
      <c r="B3270" s="46" t="s">
        <v>8123</v>
      </c>
      <c r="C3270" s="47">
        <v>19.988399999999999</v>
      </c>
      <c r="D3270" s="87" t="s">
        <v>7930</v>
      </c>
      <c r="E3270" s="87" t="s">
        <v>7930</v>
      </c>
      <c r="F3270" s="87">
        <v>2.649</v>
      </c>
      <c r="G3270" s="87"/>
      <c r="H3270" s="47"/>
      <c r="I3270" s="120">
        <v>8</v>
      </c>
      <c r="J3270" s="120">
        <v>0</v>
      </c>
    </row>
    <row r="3271" spans="1:10" ht="15" customHeight="1">
      <c r="A3271" s="46" t="s">
        <v>8121</v>
      </c>
      <c r="B3271" s="46" t="s">
        <v>8102</v>
      </c>
      <c r="C3271" s="47">
        <v>37.623800000000003</v>
      </c>
      <c r="D3271" s="87" t="s">
        <v>7933</v>
      </c>
      <c r="E3271" s="87" t="s">
        <v>7933</v>
      </c>
      <c r="F3271" s="87">
        <v>5.0424000000000007</v>
      </c>
      <c r="G3271" s="87"/>
      <c r="H3271" s="47"/>
      <c r="I3271" s="120">
        <v>18</v>
      </c>
      <c r="J3271" s="120">
        <v>0</v>
      </c>
    </row>
    <row r="3272" spans="1:10" ht="15" customHeight="1">
      <c r="A3272" s="46" t="s">
        <v>8119</v>
      </c>
      <c r="B3272" s="46" t="s">
        <v>8120</v>
      </c>
      <c r="C3272" s="47">
        <v>1.7712000000000001</v>
      </c>
      <c r="D3272" s="87" t="s">
        <v>7936</v>
      </c>
      <c r="E3272" s="87" t="s">
        <v>7936</v>
      </c>
      <c r="F3272" s="87">
        <v>7.0637999999999987</v>
      </c>
      <c r="G3272" s="87"/>
      <c r="H3272" s="47"/>
      <c r="I3272" s="120">
        <v>10</v>
      </c>
      <c r="J3272" s="120">
        <v>0</v>
      </c>
    </row>
    <row r="3273" spans="1:10" ht="15" customHeight="1">
      <c r="A3273" s="46" t="s">
        <v>8116</v>
      </c>
      <c r="B3273" s="46" t="s">
        <v>8117</v>
      </c>
      <c r="C3273" s="47">
        <v>29.375599999999999</v>
      </c>
      <c r="D3273" s="87" t="s">
        <v>7939</v>
      </c>
      <c r="E3273" s="87" t="s">
        <v>7939</v>
      </c>
      <c r="F3273" s="87">
        <v>3.3692000000000011</v>
      </c>
      <c r="G3273" s="87"/>
      <c r="H3273" s="47"/>
      <c r="I3273" s="120">
        <v>27</v>
      </c>
      <c r="J3273" s="120">
        <v>0</v>
      </c>
    </row>
    <row r="3274" spans="1:10" ht="15" customHeight="1">
      <c r="A3274" s="46" t="s">
        <v>8114</v>
      </c>
      <c r="B3274" s="46" t="s">
        <v>8115</v>
      </c>
      <c r="C3274" s="47">
        <v>31.470600000000001</v>
      </c>
      <c r="D3274" s="87" t="s">
        <v>7942</v>
      </c>
      <c r="E3274" s="87" t="s">
        <v>7942</v>
      </c>
      <c r="F3274" s="87">
        <v>6.4131999999999998</v>
      </c>
      <c r="G3274" s="87"/>
      <c r="H3274" s="47"/>
      <c r="I3274" s="120">
        <v>8</v>
      </c>
      <c r="J3274" s="120">
        <v>0</v>
      </c>
    </row>
    <row r="3275" spans="1:10" ht="15" customHeight="1">
      <c r="A3275" s="46" t="s">
        <v>8112</v>
      </c>
      <c r="B3275" s="46" t="s">
        <v>8113</v>
      </c>
      <c r="C3275" s="47">
        <v>24.315000000000001</v>
      </c>
      <c r="D3275" s="87" t="s">
        <v>7945</v>
      </c>
      <c r="E3275" s="87" t="s">
        <v>7945</v>
      </c>
      <c r="F3275" s="87">
        <v>8.9692000000000007</v>
      </c>
      <c r="G3275" s="87"/>
      <c r="H3275" s="47"/>
      <c r="I3275" s="120">
        <v>20</v>
      </c>
      <c r="J3275" s="120">
        <v>0</v>
      </c>
    </row>
    <row r="3276" spans="1:10" ht="15" customHeight="1">
      <c r="A3276" s="46" t="s">
        <v>8110</v>
      </c>
      <c r="B3276" s="46" t="s">
        <v>8111</v>
      </c>
      <c r="C3276" s="47">
        <v>6.4774000000000003</v>
      </c>
      <c r="D3276" s="87" t="s">
        <v>7947</v>
      </c>
      <c r="E3276" s="87" t="s">
        <v>7947</v>
      </c>
      <c r="F3276" s="87">
        <v>4.3452000000000002</v>
      </c>
      <c r="G3276" s="87"/>
      <c r="H3276" s="47"/>
      <c r="I3276" s="120">
        <v>11</v>
      </c>
      <c r="J3276" s="120">
        <v>0</v>
      </c>
    </row>
    <row r="3277" spans="1:10" ht="15" customHeight="1">
      <c r="A3277" s="46" t="s">
        <v>8107</v>
      </c>
      <c r="B3277" s="46" t="s">
        <v>8108</v>
      </c>
      <c r="C3277" s="47">
        <v>16.5474</v>
      </c>
      <c r="D3277" s="87" t="s">
        <v>7950</v>
      </c>
      <c r="E3277" s="87" t="s">
        <v>7950</v>
      </c>
      <c r="F3277" s="87">
        <v>8.3651999999999997</v>
      </c>
      <c r="G3277" s="87"/>
      <c r="H3277" s="47"/>
      <c r="I3277" s="120">
        <v>0</v>
      </c>
      <c r="J3277" s="120">
        <v>0</v>
      </c>
    </row>
    <row r="3278" spans="1:10" ht="15" customHeight="1">
      <c r="A3278" s="46" t="s">
        <v>8104</v>
      </c>
      <c r="B3278" s="46" t="s">
        <v>8105</v>
      </c>
      <c r="C3278" s="47">
        <v>71.958600000000004</v>
      </c>
      <c r="D3278" s="87" t="s">
        <v>7953</v>
      </c>
      <c r="E3278" s="87" t="s">
        <v>7953</v>
      </c>
      <c r="F3278" s="87">
        <v>11.014200000000002</v>
      </c>
      <c r="G3278" s="87"/>
      <c r="H3278" s="47"/>
      <c r="I3278" s="120">
        <v>17</v>
      </c>
      <c r="J3278" s="120">
        <v>0</v>
      </c>
    </row>
    <row r="3279" spans="1:10" ht="15" customHeight="1">
      <c r="A3279" s="46" t="s">
        <v>8101</v>
      </c>
      <c r="B3279" s="46" t="s">
        <v>8102</v>
      </c>
      <c r="C3279" s="47">
        <v>34.562399999999997</v>
      </c>
      <c r="D3279" s="87" t="s">
        <v>7956</v>
      </c>
      <c r="E3279" s="87" t="s">
        <v>7956</v>
      </c>
      <c r="F3279" s="87">
        <v>4.1128</v>
      </c>
      <c r="G3279" s="87"/>
      <c r="H3279" s="47"/>
      <c r="I3279" s="120">
        <v>9</v>
      </c>
      <c r="J3279" s="120">
        <v>0</v>
      </c>
    </row>
    <row r="3280" spans="1:10" ht="15" customHeight="1">
      <c r="A3280" s="46" t="s">
        <v>8098</v>
      </c>
      <c r="B3280" s="46" t="s">
        <v>8099</v>
      </c>
      <c r="C3280" s="47">
        <v>31.526199999999999</v>
      </c>
      <c r="D3280" s="87" t="s">
        <v>7959</v>
      </c>
      <c r="E3280" s="87" t="s">
        <v>7959</v>
      </c>
      <c r="F3280" s="87">
        <v>7.8073999999999995</v>
      </c>
      <c r="G3280" s="87"/>
      <c r="H3280" s="47"/>
      <c r="I3280" s="120">
        <v>15</v>
      </c>
      <c r="J3280" s="120">
        <v>0</v>
      </c>
    </row>
    <row r="3281" spans="1:10" ht="15" customHeight="1">
      <c r="A3281" s="46" t="s">
        <v>8095</v>
      </c>
      <c r="B3281" s="46" t="s">
        <v>8096</v>
      </c>
      <c r="C3281" s="47">
        <v>25.757400000000001</v>
      </c>
      <c r="D3281" s="87" t="s">
        <v>7962</v>
      </c>
      <c r="E3281" s="87" t="s">
        <v>7962</v>
      </c>
      <c r="F3281" s="87">
        <v>10.990799999999997</v>
      </c>
      <c r="G3281" s="87"/>
      <c r="H3281" s="47"/>
      <c r="I3281" s="120">
        <v>17</v>
      </c>
      <c r="J3281" s="120">
        <v>0</v>
      </c>
    </row>
    <row r="3282" spans="1:10" ht="15" customHeight="1">
      <c r="A3282" s="46" t="s">
        <v>8092</v>
      </c>
      <c r="B3282" s="46" t="s">
        <v>8093</v>
      </c>
      <c r="C3282" s="47">
        <v>10.485200000000001</v>
      </c>
      <c r="D3282" s="87" t="s">
        <v>7965</v>
      </c>
      <c r="E3282" s="87" t="s">
        <v>7965</v>
      </c>
      <c r="F3282" s="87">
        <v>12.8944872</v>
      </c>
      <c r="G3282" s="87"/>
      <c r="H3282" s="47"/>
      <c r="I3282" s="120">
        <v>3</v>
      </c>
      <c r="J3282" s="120">
        <v>0</v>
      </c>
    </row>
    <row r="3283" spans="1:10" ht="15" customHeight="1">
      <c r="A3283" s="46" t="s">
        <v>8090</v>
      </c>
      <c r="B3283" s="46" t="s">
        <v>8086</v>
      </c>
      <c r="C3283" s="47">
        <v>26.624600000000001</v>
      </c>
      <c r="D3283" s="87" t="s">
        <v>7968</v>
      </c>
      <c r="E3283" s="87" t="s">
        <v>7968</v>
      </c>
      <c r="F3283" s="87">
        <v>3.5423999999999998</v>
      </c>
      <c r="G3283" s="87"/>
      <c r="H3283" s="47"/>
      <c r="I3283" s="120">
        <v>23</v>
      </c>
      <c r="J3283" s="120">
        <v>0</v>
      </c>
    </row>
    <row r="3284" spans="1:10" ht="15" customHeight="1">
      <c r="A3284" s="46" t="s">
        <v>8088</v>
      </c>
      <c r="B3284" s="46" t="s">
        <v>8086</v>
      </c>
      <c r="C3284" s="47">
        <v>44.2226</v>
      </c>
      <c r="D3284" s="87" t="s">
        <v>7971</v>
      </c>
      <c r="E3284" s="87" t="s">
        <v>7971</v>
      </c>
      <c r="F3284" s="87">
        <v>15.582294000000005</v>
      </c>
      <c r="G3284" s="87"/>
      <c r="H3284" s="47"/>
      <c r="I3284" s="120">
        <v>0</v>
      </c>
      <c r="J3284" s="120">
        <v>0</v>
      </c>
    </row>
    <row r="3285" spans="1:10" ht="15" customHeight="1">
      <c r="A3285" s="46" t="s">
        <v>8085</v>
      </c>
      <c r="B3285" s="46" t="s">
        <v>8086</v>
      </c>
      <c r="C3285" s="47">
        <v>44.2226</v>
      </c>
      <c r="D3285" s="87" t="s">
        <v>7974</v>
      </c>
      <c r="E3285" s="87" t="s">
        <v>7974</v>
      </c>
      <c r="F3285" s="87">
        <v>16.537500000000001</v>
      </c>
      <c r="G3285" s="87"/>
      <c r="H3285" s="47"/>
      <c r="I3285" s="120">
        <v>0</v>
      </c>
      <c r="J3285" s="120">
        <v>0</v>
      </c>
    </row>
    <row r="3286" spans="1:10" ht="15" customHeight="1">
      <c r="A3286" s="46" t="s">
        <v>8082</v>
      </c>
      <c r="B3286" s="46" t="s">
        <v>8083</v>
      </c>
      <c r="C3286" s="47">
        <v>37.472000000000001</v>
      </c>
      <c r="D3286" s="87" t="s">
        <v>7976</v>
      </c>
      <c r="E3286" s="87" t="s">
        <v>7976</v>
      </c>
      <c r="F3286" s="87">
        <v>18.469080000000002</v>
      </c>
      <c r="G3286" s="87"/>
      <c r="H3286" s="47"/>
      <c r="I3286" s="120">
        <v>6</v>
      </c>
      <c r="J3286" s="120">
        <v>0</v>
      </c>
    </row>
    <row r="3287" spans="1:10" ht="15" customHeight="1">
      <c r="A3287" s="46" t="s">
        <v>8080</v>
      </c>
      <c r="B3287" s="46" t="s">
        <v>8077</v>
      </c>
      <c r="C3287" s="47">
        <v>26.096399999999999</v>
      </c>
      <c r="D3287" s="87" t="s">
        <v>35498</v>
      </c>
      <c r="E3287" s="87" t="s">
        <v>35498</v>
      </c>
      <c r="F3287" s="87">
        <v>5.4398</v>
      </c>
      <c r="G3287" s="87"/>
      <c r="H3287" s="47"/>
      <c r="I3287" s="120">
        <v>5</v>
      </c>
      <c r="J3287" s="120">
        <v>0</v>
      </c>
    </row>
    <row r="3288" spans="1:10" ht="15" customHeight="1">
      <c r="A3288" s="46" t="s">
        <v>8078</v>
      </c>
      <c r="B3288" s="46" t="s">
        <v>8077</v>
      </c>
      <c r="C3288" s="47">
        <v>44.2226</v>
      </c>
      <c r="D3288" s="87" t="s">
        <v>7978</v>
      </c>
      <c r="E3288" s="87" t="s">
        <v>7978</v>
      </c>
      <c r="F3288" s="87">
        <v>19.474560000000004</v>
      </c>
      <c r="G3288" s="87"/>
      <c r="H3288" s="47"/>
      <c r="I3288" s="120">
        <v>10</v>
      </c>
      <c r="J3288" s="120">
        <v>0</v>
      </c>
    </row>
    <row r="3289" spans="1:10" ht="15" customHeight="1">
      <c r="A3289" s="46" t="s">
        <v>8076</v>
      </c>
      <c r="B3289" s="46" t="s">
        <v>8077</v>
      </c>
      <c r="C3289" s="47">
        <v>47.9756</v>
      </c>
      <c r="D3289" s="87" t="s">
        <v>7981</v>
      </c>
      <c r="E3289" s="87" t="s">
        <v>7981</v>
      </c>
      <c r="F3289" s="87">
        <v>20.699922600000004</v>
      </c>
      <c r="G3289" s="87"/>
      <c r="H3289" s="47"/>
      <c r="I3289" s="120">
        <v>5</v>
      </c>
      <c r="J3289" s="120">
        <v>0</v>
      </c>
    </row>
    <row r="3290" spans="1:10" ht="15" customHeight="1">
      <c r="A3290" s="46" t="s">
        <v>105</v>
      </c>
      <c r="B3290" s="46" t="s">
        <v>35672</v>
      </c>
      <c r="C3290" s="47">
        <v>41.5578</v>
      </c>
      <c r="D3290" s="87" t="s">
        <v>7984</v>
      </c>
      <c r="E3290" s="87" t="s">
        <v>7984</v>
      </c>
      <c r="F3290" s="87">
        <v>23.708159999999999</v>
      </c>
      <c r="G3290" s="87"/>
      <c r="H3290" s="47"/>
      <c r="I3290" s="120">
        <v>17</v>
      </c>
      <c r="J3290" s="120">
        <v>0</v>
      </c>
    </row>
    <row r="3291" spans="1:10" ht="15" customHeight="1">
      <c r="A3291" s="46" t="s">
        <v>117</v>
      </c>
      <c r="B3291" s="46" t="s">
        <v>8176</v>
      </c>
      <c r="C3291" s="47">
        <v>37.679000000000002</v>
      </c>
      <c r="D3291" s="87" t="s">
        <v>35499</v>
      </c>
      <c r="E3291" s="87" t="s">
        <v>35499</v>
      </c>
      <c r="F3291" s="87">
        <v>5.4398</v>
      </c>
      <c r="G3291" s="87"/>
      <c r="H3291" s="47"/>
      <c r="I3291" s="120">
        <v>23</v>
      </c>
      <c r="J3291" s="120">
        <v>0</v>
      </c>
    </row>
    <row r="3292" spans="1:10" ht="15" customHeight="1">
      <c r="A3292" s="46" t="s">
        <v>8173</v>
      </c>
      <c r="B3292" s="46" t="s">
        <v>8174</v>
      </c>
      <c r="C3292" s="47">
        <v>42.86</v>
      </c>
      <c r="D3292" s="87" t="s">
        <v>7987</v>
      </c>
      <c r="E3292" s="87" t="s">
        <v>7987</v>
      </c>
      <c r="F3292" s="87">
        <v>0.49520000000000008</v>
      </c>
      <c r="G3292" s="87"/>
      <c r="H3292" s="47"/>
      <c r="I3292" s="120">
        <v>0</v>
      </c>
      <c r="J3292" s="120">
        <v>0</v>
      </c>
    </row>
    <row r="3293" spans="1:10" ht="15" customHeight="1">
      <c r="A3293" s="46" t="s">
        <v>2617</v>
      </c>
      <c r="B3293" s="46" t="s">
        <v>8171</v>
      </c>
      <c r="C3293" s="47">
        <v>38.898400000000002</v>
      </c>
      <c r="D3293" s="87" t="s">
        <v>7990</v>
      </c>
      <c r="E3293" s="87" t="s">
        <v>7990</v>
      </c>
      <c r="F3293" s="87">
        <v>25.904339999999998</v>
      </c>
      <c r="G3293" s="87"/>
      <c r="H3293" s="47"/>
      <c r="I3293" s="120">
        <v>313</v>
      </c>
      <c r="J3293" s="120">
        <v>0</v>
      </c>
    </row>
    <row r="3294" spans="1:10" ht="15" customHeight="1">
      <c r="A3294" s="46" t="s">
        <v>8169</v>
      </c>
      <c r="B3294" s="46" t="s">
        <v>8170</v>
      </c>
      <c r="C3294" s="47">
        <v>59.843200000000003</v>
      </c>
      <c r="D3294" s="87" t="s">
        <v>7993</v>
      </c>
      <c r="E3294" s="87" t="s">
        <v>7993</v>
      </c>
      <c r="F3294" s="87">
        <v>1.4945999999999997</v>
      </c>
      <c r="G3294" s="87"/>
      <c r="H3294" s="47"/>
      <c r="I3294" s="120">
        <v>1</v>
      </c>
      <c r="J3294" s="120">
        <v>0</v>
      </c>
    </row>
    <row r="3295" spans="1:10" ht="15" customHeight="1">
      <c r="A3295" s="46" t="s">
        <v>2632</v>
      </c>
      <c r="B3295" s="46" t="s">
        <v>8167</v>
      </c>
      <c r="C3295" s="47">
        <v>27.400600000000001</v>
      </c>
      <c r="D3295" s="87" t="s">
        <v>7996</v>
      </c>
      <c r="E3295" s="87" t="s">
        <v>7996</v>
      </c>
      <c r="F3295" s="87">
        <v>0.57520000000000004</v>
      </c>
      <c r="G3295" s="87"/>
      <c r="H3295" s="47"/>
      <c r="I3295" s="120">
        <v>176</v>
      </c>
      <c r="J3295" s="120">
        <v>0</v>
      </c>
    </row>
    <row r="3296" spans="1:10" ht="15" customHeight="1">
      <c r="A3296" s="46" t="s">
        <v>8164</v>
      </c>
      <c r="B3296" s="46" t="s">
        <v>8165</v>
      </c>
      <c r="C3296" s="47">
        <v>25.765799999999999</v>
      </c>
      <c r="D3296" s="87" t="s">
        <v>7999</v>
      </c>
      <c r="E3296" s="87" t="s">
        <v>7999</v>
      </c>
      <c r="F3296" s="87">
        <v>2.3820000000000001</v>
      </c>
      <c r="G3296" s="87"/>
      <c r="H3296" s="47"/>
      <c r="I3296" s="120">
        <v>23</v>
      </c>
      <c r="J3296" s="120">
        <v>0</v>
      </c>
    </row>
    <row r="3297" spans="1:10" ht="15" customHeight="1">
      <c r="A3297" s="46" t="s">
        <v>8161</v>
      </c>
      <c r="B3297" s="46" t="s">
        <v>8162</v>
      </c>
      <c r="C3297" s="47">
        <v>179.53</v>
      </c>
      <c r="D3297" s="87" t="s">
        <v>8002</v>
      </c>
      <c r="E3297" s="87" t="s">
        <v>8002</v>
      </c>
      <c r="F3297" s="87">
        <v>44.664480000000005</v>
      </c>
      <c r="G3297" s="87"/>
      <c r="H3297" s="47"/>
      <c r="I3297" s="120">
        <v>0</v>
      </c>
      <c r="J3297" s="120">
        <v>0</v>
      </c>
    </row>
    <row r="3298" spans="1:10" ht="15" customHeight="1">
      <c r="A3298" s="46" t="s">
        <v>2646</v>
      </c>
      <c r="B3298" s="46" t="s">
        <v>32271</v>
      </c>
      <c r="C3298" s="47">
        <v>27.705200000000001</v>
      </c>
      <c r="D3298" s="87" t="s">
        <v>8005</v>
      </c>
      <c r="E3298" s="87" t="s">
        <v>8005</v>
      </c>
      <c r="F3298" s="87">
        <v>0.95540000000000003</v>
      </c>
      <c r="G3298" s="87"/>
      <c r="H3298" s="47"/>
      <c r="I3298" s="120">
        <v>44</v>
      </c>
      <c r="J3298" s="120">
        <v>0</v>
      </c>
    </row>
    <row r="3299" spans="1:10" ht="15" customHeight="1">
      <c r="A3299" s="46" t="s">
        <v>8158</v>
      </c>
      <c r="B3299" s="46" t="s">
        <v>8159</v>
      </c>
      <c r="C3299" s="47">
        <v>20.779</v>
      </c>
      <c r="D3299" s="87" t="s">
        <v>8008</v>
      </c>
      <c r="E3299" s="87" t="s">
        <v>8008</v>
      </c>
      <c r="F3299" s="87">
        <v>4.3902000000000001</v>
      </c>
      <c r="G3299" s="87"/>
      <c r="H3299" s="47"/>
      <c r="I3299" s="120">
        <v>10</v>
      </c>
      <c r="J3299" s="120">
        <v>0</v>
      </c>
    </row>
    <row r="3300" spans="1:10" ht="15" customHeight="1">
      <c r="A3300" s="46" t="s">
        <v>8155</v>
      </c>
      <c r="B3300" s="46" t="s">
        <v>8156</v>
      </c>
      <c r="C3300" s="47">
        <v>57.599400000000003</v>
      </c>
      <c r="D3300" s="87" t="s">
        <v>8010</v>
      </c>
      <c r="E3300" s="87" t="s">
        <v>8010</v>
      </c>
      <c r="F3300" s="87">
        <v>2.2416000000000005</v>
      </c>
      <c r="G3300" s="87"/>
      <c r="H3300" s="47"/>
      <c r="I3300" s="120">
        <v>8</v>
      </c>
      <c r="J3300" s="120">
        <v>0</v>
      </c>
    </row>
    <row r="3301" spans="1:10" ht="15" customHeight="1">
      <c r="A3301" s="46" t="s">
        <v>2658</v>
      </c>
      <c r="B3301" s="46" t="s">
        <v>8153</v>
      </c>
      <c r="C3301" s="47">
        <v>38.122399999999999</v>
      </c>
      <c r="D3301" s="87" t="s">
        <v>8013</v>
      </c>
      <c r="E3301" s="87" t="s">
        <v>8013</v>
      </c>
      <c r="F3301" s="87">
        <v>7.3293999999999997</v>
      </c>
      <c r="G3301" s="87"/>
      <c r="H3301" s="47"/>
      <c r="I3301" s="120">
        <v>346</v>
      </c>
      <c r="J3301" s="120">
        <v>0</v>
      </c>
    </row>
    <row r="3302" spans="1:10" ht="15" customHeight="1">
      <c r="A3302" s="46" t="s">
        <v>2668</v>
      </c>
      <c r="B3302" s="46" t="s">
        <v>8151</v>
      </c>
      <c r="C3302" s="47">
        <v>27.151199999999999</v>
      </c>
      <c r="D3302" s="87" t="s">
        <v>8016</v>
      </c>
      <c r="E3302" s="87" t="s">
        <v>8016</v>
      </c>
      <c r="F3302" s="87">
        <v>4.7762000000000002</v>
      </c>
      <c r="G3302" s="87"/>
      <c r="H3302" s="47"/>
      <c r="I3302" s="120">
        <v>18</v>
      </c>
      <c r="J3302" s="120">
        <v>0</v>
      </c>
    </row>
    <row r="3303" spans="1:10" ht="15" customHeight="1">
      <c r="A3303" s="46" t="s">
        <v>8148</v>
      </c>
      <c r="B3303" s="46" t="s">
        <v>8149</v>
      </c>
      <c r="C3303" s="47">
        <v>26.879799999999999</v>
      </c>
      <c r="D3303" s="87" t="s">
        <v>8019</v>
      </c>
      <c r="E3303" s="87" t="s">
        <v>8019</v>
      </c>
      <c r="F3303" s="87">
        <v>9.7918000000000021</v>
      </c>
      <c r="G3303" s="87"/>
      <c r="H3303" s="47"/>
      <c r="I3303" s="120">
        <v>0</v>
      </c>
      <c r="J3303" s="120">
        <v>0</v>
      </c>
    </row>
    <row r="3304" spans="1:10" ht="15" customHeight="1">
      <c r="A3304" s="46" t="s">
        <v>8145</v>
      </c>
      <c r="B3304" s="46" t="s">
        <v>8146</v>
      </c>
      <c r="C3304" s="47">
        <v>37.402000000000001</v>
      </c>
      <c r="D3304" s="87" t="s">
        <v>8022</v>
      </c>
      <c r="E3304" s="87" t="s">
        <v>8022</v>
      </c>
      <c r="F3304" s="87">
        <v>22.917400000000008</v>
      </c>
      <c r="G3304" s="87"/>
      <c r="H3304" s="47"/>
      <c r="I3304" s="120">
        <v>0</v>
      </c>
      <c r="J3304" s="120">
        <v>0</v>
      </c>
    </row>
    <row r="3305" spans="1:10" ht="15" customHeight="1">
      <c r="A3305" s="46" t="s">
        <v>8142</v>
      </c>
      <c r="B3305" s="46" t="s">
        <v>8143</v>
      </c>
      <c r="C3305" s="47">
        <v>32.195799999999998</v>
      </c>
      <c r="D3305" s="87" t="s">
        <v>8025</v>
      </c>
      <c r="E3305" s="87" t="s">
        <v>8025</v>
      </c>
      <c r="F3305" s="87">
        <v>10.954440000000002</v>
      </c>
      <c r="G3305" s="87"/>
      <c r="H3305" s="47"/>
      <c r="I3305" s="120">
        <v>0</v>
      </c>
      <c r="J3305" s="120">
        <v>0</v>
      </c>
    </row>
    <row r="3306" spans="1:10" ht="15" customHeight="1">
      <c r="A3306" s="46" t="s">
        <v>8186</v>
      </c>
      <c r="B3306" s="46" t="s">
        <v>8187</v>
      </c>
      <c r="C3306" s="47">
        <v>1.2649999999999999</v>
      </c>
      <c r="D3306" s="87" t="s">
        <v>30608</v>
      </c>
      <c r="E3306" s="87" t="s">
        <v>30608</v>
      </c>
      <c r="F3306" s="87">
        <v>3.3516000000000004</v>
      </c>
      <c r="G3306" s="87"/>
      <c r="H3306" s="47"/>
      <c r="I3306" s="120">
        <v>0</v>
      </c>
      <c r="J3306" s="120">
        <v>0</v>
      </c>
    </row>
    <row r="3307" spans="1:10" ht="15" customHeight="1">
      <c r="A3307" s="46" t="s">
        <v>8184</v>
      </c>
      <c r="B3307" s="46" t="s">
        <v>8185</v>
      </c>
      <c r="C3307" s="47">
        <v>18.470400000000001</v>
      </c>
      <c r="D3307" s="87" t="s">
        <v>8028</v>
      </c>
      <c r="E3307" s="87" t="s">
        <v>8028</v>
      </c>
      <c r="F3307" s="87">
        <v>138.452</v>
      </c>
      <c r="G3307" s="87"/>
      <c r="H3307" s="47"/>
      <c r="I3307" s="120">
        <v>8</v>
      </c>
      <c r="J3307" s="120">
        <v>0</v>
      </c>
    </row>
    <row r="3308" spans="1:10" ht="15" customHeight="1">
      <c r="A3308" s="46" t="s">
        <v>8181</v>
      </c>
      <c r="B3308" s="46" t="s">
        <v>8182</v>
      </c>
      <c r="C3308" s="47">
        <v>17.762</v>
      </c>
      <c r="D3308" s="87" t="s">
        <v>8028</v>
      </c>
      <c r="E3308" s="87" t="s">
        <v>8028</v>
      </c>
      <c r="F3308" s="87">
        <v>138.452</v>
      </c>
      <c r="G3308" s="87"/>
      <c r="H3308" s="47"/>
      <c r="I3308" s="120">
        <v>0</v>
      </c>
      <c r="J3308" s="120">
        <v>0</v>
      </c>
    </row>
    <row r="3309" spans="1:10" ht="15" customHeight="1">
      <c r="A3309" s="46" t="s">
        <v>8179</v>
      </c>
      <c r="B3309" s="46" t="s">
        <v>8180</v>
      </c>
      <c r="C3309" s="47">
        <v>20.241599999999998</v>
      </c>
      <c r="D3309" s="87" t="s">
        <v>8031</v>
      </c>
      <c r="E3309" s="87" t="s">
        <v>8031</v>
      </c>
      <c r="F3309" s="87">
        <v>115.68019999999999</v>
      </c>
      <c r="G3309" s="87"/>
      <c r="H3309" s="47"/>
      <c r="I3309" s="120">
        <v>13</v>
      </c>
      <c r="J3309" s="120">
        <v>0</v>
      </c>
    </row>
    <row r="3310" spans="1:10" ht="15" customHeight="1">
      <c r="A3310" s="46" t="s">
        <v>8209</v>
      </c>
      <c r="B3310" s="46" t="s">
        <v>8210</v>
      </c>
      <c r="C3310" s="47">
        <v>3.0110000000000001</v>
      </c>
      <c r="D3310" s="87" t="s">
        <v>8031</v>
      </c>
      <c r="E3310" s="87" t="s">
        <v>8031</v>
      </c>
      <c r="F3310" s="87">
        <v>115.68019999999999</v>
      </c>
      <c r="G3310" s="87"/>
      <c r="H3310" s="47"/>
      <c r="I3310" s="120">
        <v>0</v>
      </c>
      <c r="J3310" s="120">
        <v>0</v>
      </c>
    </row>
    <row r="3311" spans="1:10" ht="15" customHeight="1">
      <c r="A3311" s="46" t="s">
        <v>8206</v>
      </c>
      <c r="B3311" s="46" t="s">
        <v>8207</v>
      </c>
      <c r="C3311" s="47">
        <v>3.77</v>
      </c>
      <c r="D3311" s="87" t="s">
        <v>30394</v>
      </c>
      <c r="E3311" s="87" t="s">
        <v>30394</v>
      </c>
      <c r="F3311" s="87">
        <v>47.910492000000005</v>
      </c>
      <c r="G3311" s="87"/>
      <c r="H3311" s="47"/>
      <c r="I3311" s="120">
        <v>0</v>
      </c>
      <c r="J3311" s="120">
        <v>0</v>
      </c>
    </row>
    <row r="3312" spans="1:10" ht="15" customHeight="1">
      <c r="A3312" s="46" t="s">
        <v>8203</v>
      </c>
      <c r="B3312" s="46" t="s">
        <v>8204</v>
      </c>
      <c r="C3312" s="47">
        <v>4.0532000000000004</v>
      </c>
      <c r="D3312" s="87" t="s">
        <v>8034</v>
      </c>
      <c r="E3312" s="87" t="s">
        <v>8034</v>
      </c>
      <c r="F3312" s="87">
        <v>441.62839999999994</v>
      </c>
      <c r="G3312" s="87"/>
      <c r="H3312" s="47"/>
      <c r="I3312" s="120">
        <v>0</v>
      </c>
      <c r="J3312" s="120">
        <v>0</v>
      </c>
    </row>
    <row r="3313" spans="1:10" ht="15" customHeight="1">
      <c r="A3313" s="46" t="s">
        <v>8200</v>
      </c>
      <c r="B3313" s="46" t="s">
        <v>8201</v>
      </c>
      <c r="C3313" s="47">
        <v>5.9711999999999996</v>
      </c>
      <c r="D3313" s="87" t="s">
        <v>8037</v>
      </c>
      <c r="E3313" s="87" t="s">
        <v>8037</v>
      </c>
      <c r="F3313" s="87">
        <v>7.2729999999999997</v>
      </c>
      <c r="G3313" s="87"/>
      <c r="H3313" s="47"/>
      <c r="I3313" s="120">
        <v>0</v>
      </c>
      <c r="J3313" s="120">
        <v>0</v>
      </c>
    </row>
    <row r="3314" spans="1:10" ht="15" customHeight="1">
      <c r="A3314" s="46" t="s">
        <v>8197</v>
      </c>
      <c r="B3314" s="46" t="s">
        <v>8198</v>
      </c>
      <c r="C3314" s="47">
        <v>11.0062</v>
      </c>
      <c r="D3314" s="87" t="s">
        <v>8040</v>
      </c>
      <c r="E3314" s="87" t="s">
        <v>8040</v>
      </c>
      <c r="F3314" s="87">
        <v>3.2716000000000003</v>
      </c>
      <c r="G3314" s="87"/>
      <c r="H3314" s="47"/>
      <c r="I3314" s="120">
        <v>0</v>
      </c>
      <c r="J3314" s="120">
        <v>0</v>
      </c>
    </row>
    <row r="3315" spans="1:10" ht="15" customHeight="1">
      <c r="A3315" s="46" t="s">
        <v>8194</v>
      </c>
      <c r="B3315" s="46" t="s">
        <v>8195</v>
      </c>
      <c r="C3315" s="47">
        <v>1.5351999999999999</v>
      </c>
      <c r="D3315" s="87" t="s">
        <v>889</v>
      </c>
      <c r="E3315" s="87" t="s">
        <v>889</v>
      </c>
      <c r="F3315" s="87">
        <v>1.1670749999999999</v>
      </c>
      <c r="G3315" s="87"/>
      <c r="H3315" s="47"/>
      <c r="I3315" s="120">
        <v>0</v>
      </c>
      <c r="J3315" s="120">
        <v>0</v>
      </c>
    </row>
    <row r="3316" spans="1:10" ht="15" customHeight="1">
      <c r="A3316" s="46" t="s">
        <v>8191</v>
      </c>
      <c r="B3316" s="46" t="s">
        <v>8192</v>
      </c>
      <c r="C3316" s="47">
        <v>1.7038</v>
      </c>
      <c r="D3316" s="87" t="s">
        <v>8045</v>
      </c>
      <c r="E3316" s="87" t="s">
        <v>889</v>
      </c>
      <c r="F3316" s="87">
        <v>0.995085</v>
      </c>
      <c r="G3316" s="87"/>
      <c r="H3316" s="47"/>
      <c r="I3316" s="120">
        <v>0</v>
      </c>
      <c r="J3316" s="120">
        <v>0</v>
      </c>
    </row>
    <row r="3317" spans="1:10" ht="15" customHeight="1">
      <c r="A3317" s="46" t="s">
        <v>8189</v>
      </c>
      <c r="B3317" s="46" t="s">
        <v>8190</v>
      </c>
      <c r="C3317" s="47">
        <v>2.4245999999999999</v>
      </c>
      <c r="D3317" s="87" t="s">
        <v>8048</v>
      </c>
      <c r="E3317" s="87" t="s">
        <v>889</v>
      </c>
      <c r="F3317" s="87">
        <v>1.1056499999999998</v>
      </c>
      <c r="G3317" s="87"/>
      <c r="H3317" s="47"/>
      <c r="I3317" s="120">
        <v>0</v>
      </c>
      <c r="J3317" s="120">
        <v>0</v>
      </c>
    </row>
    <row r="3318" spans="1:10" ht="15" customHeight="1">
      <c r="A3318" s="46" t="s">
        <v>8236</v>
      </c>
      <c r="B3318" s="46" t="s">
        <v>8237</v>
      </c>
      <c r="C3318" s="47">
        <v>2.6867999999999999</v>
      </c>
      <c r="D3318" s="87" t="s">
        <v>8051</v>
      </c>
      <c r="E3318" s="87" t="s">
        <v>889</v>
      </c>
      <c r="F3318" s="87">
        <v>1.0503674999999999</v>
      </c>
      <c r="G3318" s="87"/>
      <c r="H3318" s="47"/>
      <c r="I3318" s="120">
        <v>0</v>
      </c>
      <c r="J3318" s="120">
        <v>0</v>
      </c>
    </row>
    <row r="3319" spans="1:10" ht="15" customHeight="1">
      <c r="A3319" s="46" t="s">
        <v>8233</v>
      </c>
      <c r="B3319" s="46" t="s">
        <v>8234</v>
      </c>
      <c r="C3319" s="47">
        <v>3.3795999999999999</v>
      </c>
      <c r="D3319" s="87" t="s">
        <v>887</v>
      </c>
      <c r="E3319" s="87" t="s">
        <v>887</v>
      </c>
      <c r="F3319" s="87">
        <v>1.2119624999999998</v>
      </c>
      <c r="G3319" s="87"/>
      <c r="H3319" s="47"/>
      <c r="I3319" s="120">
        <v>0</v>
      </c>
      <c r="J3319" s="120">
        <v>0</v>
      </c>
    </row>
    <row r="3320" spans="1:10" ht="15" customHeight="1">
      <c r="A3320" s="46" t="s">
        <v>8230</v>
      </c>
      <c r="B3320" s="46" t="s">
        <v>8231</v>
      </c>
      <c r="C3320" s="47">
        <v>4.0481999999999996</v>
      </c>
      <c r="D3320" s="87" t="s">
        <v>8056</v>
      </c>
      <c r="E3320" s="87" t="s">
        <v>887</v>
      </c>
      <c r="F3320" s="87">
        <v>1.0333574999999999</v>
      </c>
      <c r="G3320" s="87"/>
      <c r="H3320" s="47"/>
      <c r="I3320" s="120">
        <v>0</v>
      </c>
      <c r="J3320" s="120">
        <v>0</v>
      </c>
    </row>
    <row r="3321" spans="1:10" ht="15" customHeight="1">
      <c r="A3321" s="46" t="s">
        <v>8227</v>
      </c>
      <c r="B3321" s="46" t="s">
        <v>8228</v>
      </c>
      <c r="C3321" s="47">
        <v>5.3456000000000001</v>
      </c>
      <c r="D3321" s="87" t="s">
        <v>8059</v>
      </c>
      <c r="E3321" s="87" t="s">
        <v>887</v>
      </c>
      <c r="F3321" s="87">
        <v>1.1481749999999997</v>
      </c>
      <c r="G3321" s="87"/>
      <c r="H3321" s="47"/>
      <c r="I3321" s="120">
        <v>0</v>
      </c>
      <c r="J3321" s="120">
        <v>0</v>
      </c>
    </row>
    <row r="3322" spans="1:10" ht="15" customHeight="1">
      <c r="A3322" s="46" t="s">
        <v>8224</v>
      </c>
      <c r="B3322" s="46" t="s">
        <v>8225</v>
      </c>
      <c r="C3322" s="47">
        <v>9.8678000000000008</v>
      </c>
      <c r="D3322" s="87" t="s">
        <v>8061</v>
      </c>
      <c r="E3322" s="87" t="s">
        <v>887</v>
      </c>
      <c r="F3322" s="87">
        <v>1.0907662499999999</v>
      </c>
      <c r="G3322" s="87"/>
      <c r="H3322" s="47"/>
      <c r="I3322" s="120">
        <v>0</v>
      </c>
      <c r="J3322" s="120">
        <v>0</v>
      </c>
    </row>
    <row r="3323" spans="1:10" ht="15" customHeight="1">
      <c r="A3323" s="46" t="s">
        <v>2040</v>
      </c>
      <c r="B3323" s="46" t="s">
        <v>8222</v>
      </c>
      <c r="C3323" s="47">
        <v>1.6194</v>
      </c>
      <c r="D3323" s="87" t="s">
        <v>8064</v>
      </c>
      <c r="E3323" s="87" t="s">
        <v>8064</v>
      </c>
      <c r="F3323" s="87">
        <v>4.9501999999999988</v>
      </c>
      <c r="G3323" s="87"/>
      <c r="H3323" s="47"/>
      <c r="I3323" s="120">
        <v>100</v>
      </c>
      <c r="J3323" s="120">
        <v>0</v>
      </c>
    </row>
    <row r="3324" spans="1:10" ht="15" customHeight="1">
      <c r="A3324" s="46" t="s">
        <v>2043</v>
      </c>
      <c r="B3324" s="46" t="s">
        <v>8220</v>
      </c>
      <c r="C3324" s="47">
        <v>1.9481999999999999</v>
      </c>
      <c r="D3324" s="87" t="s">
        <v>8067</v>
      </c>
      <c r="E3324" s="87" t="s">
        <v>8067</v>
      </c>
      <c r="F3324" s="87">
        <v>1.9184000000000001</v>
      </c>
      <c r="G3324" s="87"/>
      <c r="H3324" s="47"/>
      <c r="I3324" s="120">
        <v>200</v>
      </c>
      <c r="J3324" s="120">
        <v>0</v>
      </c>
    </row>
    <row r="3325" spans="1:10" ht="15" customHeight="1">
      <c r="A3325" s="46" t="s">
        <v>2046</v>
      </c>
      <c r="B3325" s="46" t="s">
        <v>8218</v>
      </c>
      <c r="C3325" s="47">
        <v>2.4036</v>
      </c>
      <c r="D3325" s="87" t="s">
        <v>33645</v>
      </c>
      <c r="E3325" s="87" t="s">
        <v>33645</v>
      </c>
      <c r="F3325" s="87">
        <v>13.764199999999999</v>
      </c>
      <c r="G3325" s="87"/>
      <c r="H3325" s="47"/>
      <c r="I3325" s="120">
        <v>0</v>
      </c>
      <c r="J3325" s="120">
        <v>0</v>
      </c>
    </row>
    <row r="3326" spans="1:10" ht="15" customHeight="1">
      <c r="A3326" s="46" t="s">
        <v>8215</v>
      </c>
      <c r="B3326" s="46" t="s">
        <v>8216</v>
      </c>
      <c r="C3326" s="47">
        <v>1.6664000000000001</v>
      </c>
      <c r="D3326" s="87" t="s">
        <v>33647</v>
      </c>
      <c r="E3326" s="87" t="s">
        <v>33647</v>
      </c>
      <c r="F3326" s="87">
        <v>21.506599999999999</v>
      </c>
      <c r="G3326" s="87"/>
      <c r="H3326" s="47"/>
      <c r="I3326" s="120">
        <v>0</v>
      </c>
      <c r="J3326" s="120">
        <v>0</v>
      </c>
    </row>
    <row r="3327" spans="1:10" ht="15" customHeight="1">
      <c r="A3327" s="46" t="s">
        <v>8212</v>
      </c>
      <c r="B3327" s="46" t="s">
        <v>8213</v>
      </c>
      <c r="C3327" s="47">
        <v>2.1709999999999998</v>
      </c>
      <c r="D3327" s="87" t="s">
        <v>33649</v>
      </c>
      <c r="E3327" s="87" t="s">
        <v>33649</v>
      </c>
      <c r="F3327" s="87">
        <v>77.4238</v>
      </c>
      <c r="G3327" s="87"/>
      <c r="H3327" s="47"/>
      <c r="I3327" s="120">
        <v>0</v>
      </c>
      <c r="J3327" s="120">
        <v>0</v>
      </c>
    </row>
    <row r="3328" spans="1:10" ht="15" customHeight="1">
      <c r="A3328" s="46" t="s">
        <v>8390</v>
      </c>
      <c r="B3328" s="46" t="s">
        <v>8391</v>
      </c>
      <c r="C3328" s="47">
        <v>143.91720000000001</v>
      </c>
      <c r="D3328" s="87" t="s">
        <v>8070</v>
      </c>
      <c r="E3328" s="87" t="s">
        <v>8070</v>
      </c>
      <c r="F3328" s="87">
        <v>9.6977947499999999</v>
      </c>
      <c r="G3328" s="87"/>
      <c r="H3328" s="47"/>
      <c r="I3328" s="120">
        <v>0</v>
      </c>
      <c r="J3328" s="120">
        <v>0</v>
      </c>
    </row>
    <row r="3329" spans="1:10" ht="15" customHeight="1">
      <c r="A3329" s="46" t="s">
        <v>8399</v>
      </c>
      <c r="B3329" s="46" t="s">
        <v>8400</v>
      </c>
      <c r="C3329" s="47">
        <v>512.17740000000003</v>
      </c>
      <c r="D3329" s="87" t="s">
        <v>8073</v>
      </c>
      <c r="E3329" s="87" t="s">
        <v>8073</v>
      </c>
      <c r="F3329" s="87">
        <v>9.6977947499999999</v>
      </c>
      <c r="G3329" s="87"/>
      <c r="H3329" s="47"/>
      <c r="I3329" s="120">
        <v>0</v>
      </c>
      <c r="J3329" s="120">
        <v>0</v>
      </c>
    </row>
    <row r="3330" spans="1:10" ht="15" customHeight="1">
      <c r="A3330" s="46" t="s">
        <v>8396</v>
      </c>
      <c r="B3330" s="46" t="s">
        <v>8397</v>
      </c>
      <c r="C3330" s="47">
        <v>951.8338</v>
      </c>
      <c r="D3330" s="87" t="s">
        <v>8071</v>
      </c>
      <c r="E3330" s="87" t="s">
        <v>8071</v>
      </c>
      <c r="F3330" s="87">
        <v>6.7331249999999994</v>
      </c>
      <c r="G3330" s="87"/>
      <c r="H3330" s="47"/>
      <c r="I3330" s="120">
        <v>0</v>
      </c>
      <c r="J3330" s="120">
        <v>0</v>
      </c>
    </row>
    <row r="3331" spans="1:10" ht="15" customHeight="1">
      <c r="A3331" s="46" t="s">
        <v>8393</v>
      </c>
      <c r="B3331" s="46" t="s">
        <v>8394</v>
      </c>
      <c r="C3331" s="47">
        <v>485.85059999999999</v>
      </c>
      <c r="D3331" s="87" t="s">
        <v>8079</v>
      </c>
      <c r="E3331" s="87" t="s">
        <v>8071</v>
      </c>
      <c r="F3331" s="87">
        <v>6.0598124999999996</v>
      </c>
      <c r="G3331" s="87"/>
      <c r="H3331" s="47"/>
      <c r="I3331" s="120">
        <v>0</v>
      </c>
      <c r="J3331" s="120">
        <v>0</v>
      </c>
    </row>
    <row r="3332" spans="1:10" ht="15" customHeight="1">
      <c r="A3332" s="46" t="s">
        <v>8408</v>
      </c>
      <c r="B3332" s="46" t="s">
        <v>8409</v>
      </c>
      <c r="C3332" s="47">
        <v>671.68920000000003</v>
      </c>
      <c r="D3332" s="87" t="s">
        <v>8081</v>
      </c>
      <c r="E3332" s="87" t="s">
        <v>8071</v>
      </c>
      <c r="F3332" s="87">
        <v>5.7408749999999991</v>
      </c>
      <c r="G3332" s="87"/>
      <c r="H3332" s="47"/>
      <c r="I3332" s="120">
        <v>2</v>
      </c>
      <c r="J3332" s="120">
        <v>0</v>
      </c>
    </row>
    <row r="3333" spans="1:10" ht="15" customHeight="1">
      <c r="A3333" s="46" t="s">
        <v>8405</v>
      </c>
      <c r="B3333" s="46" t="s">
        <v>8406</v>
      </c>
      <c r="C3333" s="47">
        <v>731.75599999999997</v>
      </c>
      <c r="D3333" s="87" t="s">
        <v>8084</v>
      </c>
      <c r="E3333" s="87" t="s">
        <v>8071</v>
      </c>
      <c r="F3333" s="87">
        <v>6.3787499999999993</v>
      </c>
      <c r="G3333" s="87"/>
      <c r="H3333" s="47"/>
      <c r="I3333" s="120">
        <v>0</v>
      </c>
      <c r="J3333" s="120">
        <v>0</v>
      </c>
    </row>
    <row r="3334" spans="1:10" ht="15" customHeight="1">
      <c r="A3334" s="46" t="s">
        <v>8402</v>
      </c>
      <c r="B3334" s="46" t="s">
        <v>8403</v>
      </c>
      <c r="C3334" s="47">
        <v>1239.7166</v>
      </c>
      <c r="D3334" s="87" t="s">
        <v>8087</v>
      </c>
      <c r="E3334" s="87" t="s">
        <v>8087</v>
      </c>
      <c r="F3334" s="87">
        <v>1.9630000000000001</v>
      </c>
      <c r="G3334" s="87"/>
      <c r="H3334" s="47"/>
      <c r="I3334" s="120">
        <v>0</v>
      </c>
      <c r="J3334" s="120">
        <v>0</v>
      </c>
    </row>
    <row r="3335" spans="1:10" ht="15" customHeight="1">
      <c r="A3335" s="46" t="s">
        <v>8420</v>
      </c>
      <c r="B3335" s="46" t="s">
        <v>8421</v>
      </c>
      <c r="C3335" s="47">
        <v>483.31779999999998</v>
      </c>
      <c r="D3335" s="87" t="s">
        <v>8089</v>
      </c>
      <c r="E3335" s="87" t="s">
        <v>8089</v>
      </c>
      <c r="F3335" s="87">
        <v>0.88319999999999999</v>
      </c>
      <c r="G3335" s="87"/>
      <c r="H3335" s="47"/>
      <c r="I3335" s="120">
        <v>0</v>
      </c>
      <c r="J3335" s="120">
        <v>0</v>
      </c>
    </row>
    <row r="3336" spans="1:10" ht="15" customHeight="1">
      <c r="A3336" s="46" t="s">
        <v>8417</v>
      </c>
      <c r="B3336" s="46" t="s">
        <v>8418</v>
      </c>
      <c r="C3336" s="47">
        <v>683.89459999999997</v>
      </c>
      <c r="D3336" s="87" t="s">
        <v>8091</v>
      </c>
      <c r="E3336" s="87" t="s">
        <v>8091</v>
      </c>
      <c r="F3336" s="87">
        <v>1.383</v>
      </c>
      <c r="G3336" s="87"/>
      <c r="H3336" s="47"/>
      <c r="I3336" s="120">
        <v>0</v>
      </c>
      <c r="J3336" s="120">
        <v>0</v>
      </c>
    </row>
    <row r="3337" spans="1:10" ht="15" customHeight="1">
      <c r="A3337" s="46" t="s">
        <v>32272</v>
      </c>
      <c r="B3337" s="46" t="s">
        <v>32273</v>
      </c>
      <c r="C3337" s="47">
        <v>227.71700000000001</v>
      </c>
      <c r="D3337" s="87" t="s">
        <v>8094</v>
      </c>
      <c r="E3337" s="87" t="s">
        <v>8094</v>
      </c>
      <c r="F3337" s="87">
        <v>0.83000000000000007</v>
      </c>
      <c r="G3337" s="87"/>
      <c r="H3337" s="47"/>
      <c r="I3337" s="120">
        <v>0</v>
      </c>
      <c r="J3337" s="120">
        <v>0</v>
      </c>
    </row>
    <row r="3338" spans="1:10" ht="15" customHeight="1">
      <c r="A3338" s="46" t="s">
        <v>8414</v>
      </c>
      <c r="B3338" s="46" t="s">
        <v>8415</v>
      </c>
      <c r="C3338" s="47">
        <v>1087.4648</v>
      </c>
      <c r="D3338" s="87" t="s">
        <v>8097</v>
      </c>
      <c r="E3338" s="87" t="s">
        <v>8097</v>
      </c>
      <c r="F3338" s="87">
        <v>2.0522</v>
      </c>
      <c r="G3338" s="87"/>
      <c r="H3338" s="47"/>
      <c r="I3338" s="120">
        <v>0</v>
      </c>
      <c r="J3338" s="120">
        <v>0</v>
      </c>
    </row>
    <row r="3339" spans="1:10" ht="15" customHeight="1">
      <c r="A3339" s="46" t="s">
        <v>8411</v>
      </c>
      <c r="B3339" s="46" t="s">
        <v>8412</v>
      </c>
      <c r="C3339" s="47">
        <v>1324.4764</v>
      </c>
      <c r="D3339" s="87" t="s">
        <v>8100</v>
      </c>
      <c r="E3339" s="87" t="s">
        <v>8100</v>
      </c>
      <c r="F3339" s="87">
        <v>0.91120000000000001</v>
      </c>
      <c r="G3339" s="87"/>
      <c r="H3339" s="47"/>
      <c r="I3339" s="120">
        <v>0</v>
      </c>
      <c r="J3339" s="120">
        <v>0</v>
      </c>
    </row>
    <row r="3340" spans="1:10" ht="15" customHeight="1">
      <c r="A3340" s="46" t="s">
        <v>5562</v>
      </c>
      <c r="B3340" s="46" t="s">
        <v>8429</v>
      </c>
      <c r="C3340" s="47">
        <v>288.41059999999999</v>
      </c>
      <c r="D3340" s="87" t="s">
        <v>8103</v>
      </c>
      <c r="E3340" s="87" t="s">
        <v>8103</v>
      </c>
      <c r="F3340" s="87">
        <v>1.2936000000000003</v>
      </c>
      <c r="G3340" s="87"/>
      <c r="H3340" s="47"/>
      <c r="I3340" s="120">
        <v>6</v>
      </c>
      <c r="J3340" s="120">
        <v>0</v>
      </c>
    </row>
    <row r="3341" spans="1:10" ht="15" customHeight="1">
      <c r="A3341" s="46" t="s">
        <v>5565</v>
      </c>
      <c r="B3341" s="46" t="s">
        <v>8427</v>
      </c>
      <c r="C3341" s="47">
        <v>415.21179999999998</v>
      </c>
      <c r="D3341" s="87" t="s">
        <v>8106</v>
      </c>
      <c r="E3341" s="87" t="s">
        <v>8106</v>
      </c>
      <c r="F3341" s="87">
        <v>0.72280000000000011</v>
      </c>
      <c r="G3341" s="87"/>
      <c r="H3341" s="47"/>
      <c r="I3341" s="120">
        <v>8</v>
      </c>
      <c r="J3341" s="120">
        <v>0</v>
      </c>
    </row>
    <row r="3342" spans="1:10" ht="15" customHeight="1">
      <c r="A3342" s="46" t="s">
        <v>8425</v>
      </c>
      <c r="B3342" s="46" t="s">
        <v>8426</v>
      </c>
      <c r="C3342" s="47">
        <v>223.76679999999999</v>
      </c>
      <c r="D3342" s="87" t="s">
        <v>26670</v>
      </c>
      <c r="E3342" s="87" t="s">
        <v>26670</v>
      </c>
      <c r="F3342" s="87">
        <v>1.47987</v>
      </c>
      <c r="G3342" s="87"/>
      <c r="H3342" s="47"/>
      <c r="I3342" s="120">
        <v>0</v>
      </c>
      <c r="J3342" s="120">
        <v>0</v>
      </c>
    </row>
    <row r="3343" spans="1:10" ht="15" customHeight="1">
      <c r="A3343" s="46" t="s">
        <v>5568</v>
      </c>
      <c r="B3343" s="46" t="s">
        <v>8423</v>
      </c>
      <c r="C3343" s="47">
        <v>243.65719999999999</v>
      </c>
      <c r="D3343" s="87" t="s">
        <v>8144</v>
      </c>
      <c r="E3343" s="87" t="s">
        <v>8144</v>
      </c>
      <c r="F3343" s="87">
        <v>3.1020000000000003</v>
      </c>
      <c r="G3343" s="87"/>
      <c r="H3343" s="47"/>
      <c r="I3343" s="120">
        <v>1</v>
      </c>
      <c r="J3343" s="120">
        <v>0</v>
      </c>
    </row>
    <row r="3344" spans="1:10" ht="15" customHeight="1">
      <c r="A3344" s="46" t="s">
        <v>8488</v>
      </c>
      <c r="B3344" s="46" t="s">
        <v>8489</v>
      </c>
      <c r="C3344" s="47">
        <v>44.172400000000003</v>
      </c>
      <c r="D3344" s="87" t="s">
        <v>35610</v>
      </c>
      <c r="E3344" s="87" t="s">
        <v>8144</v>
      </c>
      <c r="F3344" s="87">
        <v>2.7917999999999994</v>
      </c>
      <c r="G3344" s="87"/>
      <c r="H3344" s="47"/>
      <c r="I3344" s="120">
        <v>0</v>
      </c>
      <c r="J3344" s="120">
        <v>0</v>
      </c>
    </row>
    <row r="3345" spans="1:10" ht="15" customHeight="1">
      <c r="A3345" s="46" t="s">
        <v>8485</v>
      </c>
      <c r="B3345" s="46" t="s">
        <v>8486</v>
      </c>
      <c r="C3345" s="47">
        <v>568.36300000000006</v>
      </c>
      <c r="D3345" s="87" t="s">
        <v>35611</v>
      </c>
      <c r="E3345" s="87" t="s">
        <v>8144</v>
      </c>
      <c r="F3345" s="87">
        <v>2.4815999999999998</v>
      </c>
      <c r="G3345" s="87"/>
      <c r="H3345" s="47"/>
      <c r="I3345" s="120">
        <v>0</v>
      </c>
      <c r="J3345" s="120">
        <v>0</v>
      </c>
    </row>
    <row r="3346" spans="1:10" ht="15" customHeight="1">
      <c r="A3346" s="46" t="s">
        <v>8482</v>
      </c>
      <c r="B3346" s="46" t="s">
        <v>8483</v>
      </c>
      <c r="C3346" s="47">
        <v>636.79420000000005</v>
      </c>
      <c r="D3346" s="87" t="s">
        <v>8147</v>
      </c>
      <c r="E3346" s="87" t="s">
        <v>8147</v>
      </c>
      <c r="F3346" s="87">
        <v>29.786400000000008</v>
      </c>
      <c r="G3346" s="87"/>
      <c r="H3346" s="47"/>
      <c r="I3346" s="120">
        <v>0</v>
      </c>
      <c r="J3346" s="120">
        <v>0</v>
      </c>
    </row>
    <row r="3347" spans="1:10" ht="15" customHeight="1">
      <c r="A3347" s="46" t="s">
        <v>8479</v>
      </c>
      <c r="B3347" s="46" t="s">
        <v>8480</v>
      </c>
      <c r="C3347" s="47">
        <v>1105.6590000000001</v>
      </c>
      <c r="D3347" s="87" t="s">
        <v>8150</v>
      </c>
      <c r="E3347" s="87" t="s">
        <v>8150</v>
      </c>
      <c r="F3347" s="87">
        <v>31.676400000000001</v>
      </c>
      <c r="G3347" s="87"/>
      <c r="H3347" s="47"/>
      <c r="I3347" s="120">
        <v>0</v>
      </c>
      <c r="J3347" s="120">
        <v>0</v>
      </c>
    </row>
    <row r="3348" spans="1:10" ht="15" customHeight="1">
      <c r="A3348" s="46" t="s">
        <v>8476</v>
      </c>
      <c r="B3348" s="46" t="s">
        <v>8477</v>
      </c>
      <c r="C3348" s="47">
        <v>1209.4096</v>
      </c>
      <c r="D3348" s="87" t="s">
        <v>8152</v>
      </c>
      <c r="E3348" s="87" t="s">
        <v>8152</v>
      </c>
      <c r="F3348" s="87">
        <v>33.566400000000002</v>
      </c>
      <c r="G3348" s="87"/>
      <c r="H3348" s="47"/>
      <c r="I3348" s="120">
        <v>0</v>
      </c>
      <c r="J3348" s="120">
        <v>0</v>
      </c>
    </row>
    <row r="3349" spans="1:10" ht="15" customHeight="1">
      <c r="A3349" s="46" t="s">
        <v>8473</v>
      </c>
      <c r="B3349" s="46" t="s">
        <v>8474</v>
      </c>
      <c r="C3349" s="47">
        <v>470.11939999999998</v>
      </c>
      <c r="D3349" s="87" t="s">
        <v>8154</v>
      </c>
      <c r="E3349" s="87" t="s">
        <v>8154</v>
      </c>
      <c r="F3349" s="87">
        <v>38.127600000000001</v>
      </c>
      <c r="G3349" s="87"/>
      <c r="H3349" s="47"/>
      <c r="I3349" s="120">
        <v>0</v>
      </c>
      <c r="J3349" s="120">
        <v>0</v>
      </c>
    </row>
    <row r="3350" spans="1:10" ht="15" customHeight="1">
      <c r="A3350" s="46" t="s">
        <v>8471</v>
      </c>
      <c r="B3350" s="46" t="s">
        <v>8472</v>
      </c>
      <c r="C3350" s="47">
        <v>528.07100000000003</v>
      </c>
      <c r="D3350" s="87" t="s">
        <v>8157</v>
      </c>
      <c r="E3350" s="87" t="s">
        <v>8157</v>
      </c>
      <c r="F3350" s="87">
        <v>41.000400000000006</v>
      </c>
      <c r="G3350" s="87"/>
      <c r="H3350" s="47"/>
      <c r="I3350" s="120">
        <v>0</v>
      </c>
      <c r="J3350" s="120">
        <v>0</v>
      </c>
    </row>
    <row r="3351" spans="1:10" ht="15" customHeight="1">
      <c r="A3351" s="46" t="s">
        <v>8469</v>
      </c>
      <c r="B3351" s="46" t="s">
        <v>8470</v>
      </c>
      <c r="C3351" s="47">
        <v>506.62380000000002</v>
      </c>
      <c r="D3351" s="87" t="s">
        <v>8160</v>
      </c>
      <c r="E3351" s="87" t="s">
        <v>8160</v>
      </c>
      <c r="F3351" s="87">
        <v>32.316480000000006</v>
      </c>
      <c r="G3351" s="87"/>
      <c r="H3351" s="47"/>
      <c r="I3351" s="120">
        <v>0</v>
      </c>
      <c r="J3351" s="120">
        <v>0</v>
      </c>
    </row>
    <row r="3352" spans="1:10" ht="15" customHeight="1">
      <c r="A3352" s="46" t="s">
        <v>8467</v>
      </c>
      <c r="B3352" s="46" t="s">
        <v>8468</v>
      </c>
      <c r="C3352" s="47">
        <v>546.75319999999999</v>
      </c>
      <c r="D3352" s="87" t="s">
        <v>8060</v>
      </c>
      <c r="E3352" s="87" t="s">
        <v>8060</v>
      </c>
      <c r="F3352" s="87">
        <v>9.9051749999999981</v>
      </c>
      <c r="G3352" s="87"/>
      <c r="H3352" s="47"/>
      <c r="I3352" s="120">
        <v>0</v>
      </c>
      <c r="J3352" s="120">
        <v>0</v>
      </c>
    </row>
    <row r="3353" spans="1:10" ht="15" customHeight="1">
      <c r="A3353" s="46" t="s">
        <v>8464</v>
      </c>
      <c r="B3353" s="46" t="s">
        <v>8465</v>
      </c>
      <c r="C3353" s="47">
        <v>2382.9654</v>
      </c>
      <c r="D3353" s="87" t="s">
        <v>8163</v>
      </c>
      <c r="E3353" s="87" t="s">
        <v>8060</v>
      </c>
      <c r="F3353" s="87">
        <v>8.9146574999999988</v>
      </c>
      <c r="G3353" s="87"/>
      <c r="H3353" s="47"/>
      <c r="I3353" s="120">
        <v>0</v>
      </c>
      <c r="J3353" s="120">
        <v>0</v>
      </c>
    </row>
    <row r="3354" spans="1:10" ht="15" customHeight="1">
      <c r="A3354" s="46" t="s">
        <v>8461</v>
      </c>
      <c r="B3354" s="46" t="s">
        <v>8462</v>
      </c>
      <c r="C3354" s="47">
        <v>1151.0630000000001</v>
      </c>
      <c r="D3354" s="87" t="s">
        <v>8166</v>
      </c>
      <c r="E3354" s="87" t="s">
        <v>8060</v>
      </c>
      <c r="F3354" s="87">
        <v>8.4454650000000004</v>
      </c>
      <c r="G3354" s="87"/>
      <c r="H3354" s="47"/>
      <c r="I3354" s="120">
        <v>0</v>
      </c>
      <c r="J3354" s="120">
        <v>0</v>
      </c>
    </row>
    <row r="3355" spans="1:10" ht="15" customHeight="1">
      <c r="A3355" s="46" t="s">
        <v>8458</v>
      </c>
      <c r="B3355" s="46" t="s">
        <v>8459</v>
      </c>
      <c r="C3355" s="47">
        <v>467.238</v>
      </c>
      <c r="D3355" s="87" t="s">
        <v>8168</v>
      </c>
      <c r="E3355" s="87" t="s">
        <v>8060</v>
      </c>
      <c r="F3355" s="87">
        <v>9.3838499999999989</v>
      </c>
      <c r="G3355" s="87"/>
      <c r="H3355" s="47"/>
      <c r="I3355" s="120">
        <v>0</v>
      </c>
      <c r="J3355" s="120">
        <v>0</v>
      </c>
    </row>
    <row r="3356" spans="1:10" ht="15" customHeight="1">
      <c r="A3356" s="46" t="s">
        <v>8455</v>
      </c>
      <c r="B3356" s="46" t="s">
        <v>8456</v>
      </c>
      <c r="C3356" s="47">
        <v>537.94659999999999</v>
      </c>
      <c r="D3356" s="87" t="s">
        <v>8052</v>
      </c>
      <c r="E3356" s="87" t="s">
        <v>8052</v>
      </c>
      <c r="F3356" s="87">
        <v>7.3316250000000007</v>
      </c>
      <c r="G3356" s="87"/>
      <c r="H3356" s="47"/>
      <c r="I3356" s="120">
        <v>0</v>
      </c>
      <c r="J3356" s="120">
        <v>0</v>
      </c>
    </row>
    <row r="3357" spans="1:10" ht="15" customHeight="1">
      <c r="A3357" s="46" t="s">
        <v>8452</v>
      </c>
      <c r="B3357" s="46" t="s">
        <v>8453</v>
      </c>
      <c r="C3357" s="47">
        <v>807.32640000000004</v>
      </c>
      <c r="D3357" s="87" t="s">
        <v>8172</v>
      </c>
      <c r="E3357" s="87" t="s">
        <v>8052</v>
      </c>
      <c r="F3357" s="87">
        <v>6.5984625000000001</v>
      </c>
      <c r="G3357" s="87"/>
      <c r="H3357" s="47"/>
      <c r="I3357" s="120">
        <v>0</v>
      </c>
      <c r="J3357" s="120">
        <v>0</v>
      </c>
    </row>
    <row r="3358" spans="1:10" ht="15" customHeight="1">
      <c r="A3358" s="46" t="s">
        <v>8449</v>
      </c>
      <c r="B3358" s="46" t="s">
        <v>8450</v>
      </c>
      <c r="C3358" s="47">
        <v>537.94659999999999</v>
      </c>
      <c r="D3358" s="87" t="s">
        <v>8175</v>
      </c>
      <c r="E3358" s="87" t="s">
        <v>8052</v>
      </c>
      <c r="F3358" s="87">
        <v>6.2511749999999999</v>
      </c>
      <c r="G3358" s="87"/>
      <c r="H3358" s="47"/>
      <c r="I3358" s="120">
        <v>0</v>
      </c>
      <c r="J3358" s="120">
        <v>0</v>
      </c>
    </row>
    <row r="3359" spans="1:10" ht="15" customHeight="1">
      <c r="A3359" s="46" t="s">
        <v>8446</v>
      </c>
      <c r="B3359" s="46" t="s">
        <v>8447</v>
      </c>
      <c r="C3359" s="47">
        <v>696.86040000000003</v>
      </c>
      <c r="D3359" s="87" t="s">
        <v>8177</v>
      </c>
      <c r="E3359" s="87" t="s">
        <v>8052</v>
      </c>
      <c r="F3359" s="87">
        <v>6.9457500000000003</v>
      </c>
      <c r="G3359" s="87"/>
      <c r="H3359" s="47"/>
      <c r="I3359" s="120">
        <v>0</v>
      </c>
      <c r="J3359" s="120">
        <v>0</v>
      </c>
    </row>
    <row r="3360" spans="1:10" ht="15" customHeight="1">
      <c r="A3360" s="46" t="s">
        <v>8443</v>
      </c>
      <c r="B3360" s="46" t="s">
        <v>8444</v>
      </c>
      <c r="C3360" s="47">
        <v>773.93579999999997</v>
      </c>
      <c r="D3360" s="87" t="s">
        <v>8178</v>
      </c>
      <c r="E3360" s="87" t="s">
        <v>8178</v>
      </c>
      <c r="F3360" s="87">
        <v>204.98032800000004</v>
      </c>
      <c r="G3360" s="87"/>
      <c r="H3360" s="47"/>
      <c r="I3360" s="120">
        <v>0</v>
      </c>
      <c r="J3360" s="120">
        <v>0</v>
      </c>
    </row>
    <row r="3361" spans="1:10" ht="15" customHeight="1">
      <c r="A3361" s="46" t="s">
        <v>8441</v>
      </c>
      <c r="B3361" s="46" t="s">
        <v>8442</v>
      </c>
      <c r="C3361" s="47">
        <v>602.3116</v>
      </c>
      <c r="D3361" s="87" t="s">
        <v>8183</v>
      </c>
      <c r="E3361" s="87" t="s">
        <v>8183</v>
      </c>
      <c r="F3361" s="87">
        <v>219.61799999999999</v>
      </c>
      <c r="G3361" s="87"/>
      <c r="H3361" s="47"/>
      <c r="I3361" s="120">
        <v>0</v>
      </c>
      <c r="J3361" s="120">
        <v>0</v>
      </c>
    </row>
    <row r="3362" spans="1:10" ht="15" customHeight="1">
      <c r="A3362" s="46" t="s">
        <v>8439</v>
      </c>
      <c r="B3362" s="46" t="s">
        <v>8440</v>
      </c>
      <c r="C3362" s="47">
        <v>2018.2929999999999</v>
      </c>
      <c r="D3362" s="87" t="s">
        <v>8188</v>
      </c>
      <c r="E3362" s="87" t="s">
        <v>8188</v>
      </c>
      <c r="F3362" s="87">
        <v>223.81984799999998</v>
      </c>
      <c r="G3362" s="87"/>
      <c r="H3362" s="47"/>
      <c r="I3362" s="120">
        <v>0</v>
      </c>
      <c r="J3362" s="120">
        <v>0</v>
      </c>
    </row>
    <row r="3363" spans="1:10" ht="15" customHeight="1">
      <c r="A3363" s="46" t="s">
        <v>8437</v>
      </c>
      <c r="B3363" s="46" t="s">
        <v>8438</v>
      </c>
      <c r="C3363" s="47">
        <v>892.27880000000005</v>
      </c>
      <c r="D3363" s="87" t="s">
        <v>8193</v>
      </c>
      <c r="E3363" s="87" t="s">
        <v>8193</v>
      </c>
      <c r="F3363" s="87">
        <v>2.3687999999999998</v>
      </c>
      <c r="G3363" s="87"/>
      <c r="H3363" s="47"/>
      <c r="I3363" s="120">
        <v>0</v>
      </c>
      <c r="J3363" s="120">
        <v>0</v>
      </c>
    </row>
    <row r="3364" spans="1:10" ht="15" customHeight="1">
      <c r="A3364" s="46" t="s">
        <v>8434</v>
      </c>
      <c r="B3364" s="46" t="s">
        <v>8435</v>
      </c>
      <c r="C3364" s="47">
        <v>973.3972</v>
      </c>
      <c r="D3364" s="87" t="s">
        <v>8196</v>
      </c>
      <c r="E3364" s="87" t="s">
        <v>8196</v>
      </c>
      <c r="F3364" s="87">
        <v>2.8224</v>
      </c>
      <c r="G3364" s="87"/>
      <c r="H3364" s="47"/>
      <c r="I3364" s="120">
        <v>0</v>
      </c>
      <c r="J3364" s="120">
        <v>0</v>
      </c>
    </row>
    <row r="3365" spans="1:10" ht="15" customHeight="1">
      <c r="A3365" s="46" t="s">
        <v>8431</v>
      </c>
      <c r="B3365" s="46" t="s">
        <v>8432</v>
      </c>
      <c r="C3365" s="47">
        <v>1075.8932</v>
      </c>
      <c r="D3365" s="87" t="s">
        <v>8199</v>
      </c>
      <c r="E3365" s="87" t="s">
        <v>8199</v>
      </c>
      <c r="F3365" s="87">
        <v>4.1248000000000005</v>
      </c>
      <c r="G3365" s="87"/>
      <c r="H3365" s="47"/>
      <c r="I3365" s="120">
        <v>0</v>
      </c>
      <c r="J3365" s="120">
        <v>0</v>
      </c>
    </row>
    <row r="3366" spans="1:10" ht="15" customHeight="1">
      <c r="A3366" s="46" t="s">
        <v>8491</v>
      </c>
      <c r="B3366" s="46" t="s">
        <v>8492</v>
      </c>
      <c r="C3366" s="47">
        <v>556.64160000000004</v>
      </c>
      <c r="D3366" s="87" t="s">
        <v>8202</v>
      </c>
      <c r="E3366" s="87" t="s">
        <v>8202</v>
      </c>
      <c r="F3366" s="87">
        <v>4.7401999999999997</v>
      </c>
      <c r="G3366" s="87"/>
      <c r="H3366" s="47"/>
      <c r="I3366" s="120">
        <v>2</v>
      </c>
      <c r="J3366" s="120">
        <v>0</v>
      </c>
    </row>
    <row r="3367" spans="1:10" ht="15" customHeight="1">
      <c r="A3367" s="46" t="s">
        <v>8555</v>
      </c>
      <c r="B3367" s="46" t="s">
        <v>8556</v>
      </c>
      <c r="C3367" s="47">
        <v>2176.6028000000001</v>
      </c>
      <c r="D3367" s="87" t="s">
        <v>8205</v>
      </c>
      <c r="E3367" s="87" t="s">
        <v>8205</v>
      </c>
      <c r="F3367" s="87">
        <v>5.1050000000000004</v>
      </c>
      <c r="G3367" s="87"/>
      <c r="H3367" s="47"/>
      <c r="I3367" s="120">
        <v>0</v>
      </c>
      <c r="J3367" s="120">
        <v>0</v>
      </c>
    </row>
    <row r="3368" spans="1:10" ht="15" customHeight="1">
      <c r="A3368" s="46" t="s">
        <v>8552</v>
      </c>
      <c r="B3368" s="46" t="s">
        <v>8553</v>
      </c>
      <c r="C3368" s="47">
        <v>2878.366</v>
      </c>
      <c r="D3368" s="87" t="s">
        <v>8208</v>
      </c>
      <c r="E3368" s="87" t="s">
        <v>8208</v>
      </c>
      <c r="F3368" s="87">
        <v>6.2070000000000007</v>
      </c>
      <c r="G3368" s="87"/>
      <c r="H3368" s="47"/>
      <c r="I3368" s="120">
        <v>0</v>
      </c>
      <c r="J3368" s="120">
        <v>0</v>
      </c>
    </row>
    <row r="3369" spans="1:10" ht="15" customHeight="1">
      <c r="A3369" s="46" t="s">
        <v>32274</v>
      </c>
      <c r="B3369" s="46" t="s">
        <v>32275</v>
      </c>
      <c r="C3369" s="47">
        <v>790.03859999999997</v>
      </c>
      <c r="D3369" s="87" t="s">
        <v>8211</v>
      </c>
      <c r="E3369" s="87" t="s">
        <v>8211</v>
      </c>
      <c r="F3369" s="87">
        <v>5.0350000000000001</v>
      </c>
      <c r="G3369" s="87"/>
      <c r="H3369" s="47"/>
      <c r="I3369" s="120">
        <v>0</v>
      </c>
      <c r="J3369" s="120">
        <v>0</v>
      </c>
    </row>
    <row r="3370" spans="1:10" ht="15" customHeight="1">
      <c r="A3370" s="46" t="s">
        <v>32276</v>
      </c>
      <c r="B3370" s="46" t="s">
        <v>32277</v>
      </c>
      <c r="C3370" s="47">
        <v>694.072</v>
      </c>
      <c r="D3370" s="87" t="s">
        <v>8214</v>
      </c>
      <c r="E3370" s="87" t="s">
        <v>8214</v>
      </c>
      <c r="F3370" s="87">
        <v>6.6280000000000019</v>
      </c>
      <c r="G3370" s="87"/>
      <c r="H3370" s="47"/>
      <c r="I3370" s="120">
        <v>0</v>
      </c>
      <c r="J3370" s="120">
        <v>0</v>
      </c>
    </row>
    <row r="3371" spans="1:10" ht="15" customHeight="1">
      <c r="A3371" s="46" t="s">
        <v>8549</v>
      </c>
      <c r="B3371" s="46" t="s">
        <v>8550</v>
      </c>
      <c r="C3371" s="47">
        <v>1058.8376000000001</v>
      </c>
      <c r="D3371" s="87" t="s">
        <v>8217</v>
      </c>
      <c r="E3371" s="87" t="s">
        <v>8217</v>
      </c>
      <c r="F3371" s="87">
        <v>4.8952445901639372</v>
      </c>
      <c r="G3371" s="87"/>
      <c r="H3371" s="47"/>
      <c r="I3371" s="120">
        <v>0</v>
      </c>
      <c r="J3371" s="120">
        <v>0</v>
      </c>
    </row>
    <row r="3372" spans="1:10" ht="15" customHeight="1">
      <c r="A3372" s="46" t="s">
        <v>8546</v>
      </c>
      <c r="B3372" s="46" t="s">
        <v>8547</v>
      </c>
      <c r="C3372" s="47">
        <v>1533.1396</v>
      </c>
      <c r="D3372" s="87" t="s">
        <v>8219</v>
      </c>
      <c r="E3372" s="87" t="s">
        <v>8219</v>
      </c>
      <c r="F3372" s="87">
        <v>7.3029600000000023</v>
      </c>
      <c r="G3372" s="87"/>
      <c r="H3372" s="47"/>
      <c r="I3372" s="120">
        <v>0</v>
      </c>
      <c r="J3372" s="120">
        <v>0</v>
      </c>
    </row>
    <row r="3373" spans="1:10" ht="15" customHeight="1">
      <c r="A3373" s="46" t="s">
        <v>8543</v>
      </c>
      <c r="B3373" s="46" t="s">
        <v>8544</v>
      </c>
      <c r="C3373" s="47">
        <v>655.09960000000001</v>
      </c>
      <c r="D3373" s="87" t="s">
        <v>8221</v>
      </c>
      <c r="E3373" s="87" t="s">
        <v>8221</v>
      </c>
      <c r="F3373" s="87">
        <v>7.0278000000000009</v>
      </c>
      <c r="G3373" s="87"/>
      <c r="H3373" s="47"/>
      <c r="I3373" s="120">
        <v>0</v>
      </c>
      <c r="J3373" s="120">
        <v>0</v>
      </c>
    </row>
    <row r="3374" spans="1:10" ht="15" customHeight="1">
      <c r="A3374" s="46" t="s">
        <v>8540</v>
      </c>
      <c r="B3374" s="46" t="s">
        <v>8541</v>
      </c>
      <c r="C3374" s="47">
        <v>775.0068</v>
      </c>
      <c r="D3374" s="87" t="s">
        <v>8223</v>
      </c>
      <c r="E3374" s="87" t="s">
        <v>8223</v>
      </c>
      <c r="F3374" s="87">
        <v>6.1210000000000004</v>
      </c>
      <c r="G3374" s="87"/>
      <c r="H3374" s="47"/>
      <c r="I3374" s="120">
        <v>0</v>
      </c>
      <c r="J3374" s="120">
        <v>0</v>
      </c>
    </row>
    <row r="3375" spans="1:10" ht="15" customHeight="1">
      <c r="A3375" s="46" t="s">
        <v>8537</v>
      </c>
      <c r="B3375" s="46" t="s">
        <v>8538</v>
      </c>
      <c r="C3375" s="47">
        <v>1790.1343999999999</v>
      </c>
      <c r="D3375" s="87" t="s">
        <v>8226</v>
      </c>
      <c r="E3375" s="87" t="s">
        <v>8226</v>
      </c>
      <c r="F3375" s="87">
        <v>7.5145999999999997</v>
      </c>
      <c r="G3375" s="87"/>
      <c r="H3375" s="47"/>
      <c r="I3375" s="120">
        <v>0</v>
      </c>
      <c r="J3375" s="120">
        <v>0</v>
      </c>
    </row>
    <row r="3376" spans="1:10" ht="15" customHeight="1">
      <c r="A3376" s="46" t="s">
        <v>8534</v>
      </c>
      <c r="B3376" s="46" t="s">
        <v>8535</v>
      </c>
      <c r="C3376" s="47">
        <v>1662.9848</v>
      </c>
      <c r="D3376" s="87" t="s">
        <v>8229</v>
      </c>
      <c r="E3376" s="87" t="s">
        <v>8229</v>
      </c>
      <c r="F3376" s="87">
        <v>10.938400000000001</v>
      </c>
      <c r="G3376" s="87"/>
      <c r="H3376" s="47"/>
      <c r="I3376" s="120">
        <v>0</v>
      </c>
      <c r="J3376" s="120">
        <v>0</v>
      </c>
    </row>
    <row r="3377" spans="1:10" ht="15" customHeight="1">
      <c r="A3377" s="46" t="s">
        <v>8531</v>
      </c>
      <c r="B3377" s="46" t="s">
        <v>8532</v>
      </c>
      <c r="C3377" s="47">
        <v>2057.8180000000002</v>
      </c>
      <c r="D3377" s="87" t="s">
        <v>8232</v>
      </c>
      <c r="E3377" s="87" t="s">
        <v>8232</v>
      </c>
      <c r="F3377" s="87">
        <v>7.9911999999999992</v>
      </c>
      <c r="G3377" s="87"/>
      <c r="H3377" s="47"/>
      <c r="I3377" s="120">
        <v>0</v>
      </c>
      <c r="J3377" s="120">
        <v>0</v>
      </c>
    </row>
    <row r="3378" spans="1:10" ht="15" customHeight="1">
      <c r="A3378" s="46" t="s">
        <v>8528</v>
      </c>
      <c r="B3378" s="46" t="s">
        <v>8529</v>
      </c>
      <c r="C3378" s="47">
        <v>1915.6112000000001</v>
      </c>
      <c r="D3378" s="87" t="s">
        <v>8235</v>
      </c>
      <c r="E3378" s="87" t="s">
        <v>8235</v>
      </c>
      <c r="F3378" s="87">
        <v>10.636399999999998</v>
      </c>
      <c r="G3378" s="87"/>
      <c r="H3378" s="47"/>
      <c r="I3378" s="120">
        <v>0</v>
      </c>
      <c r="J3378" s="120">
        <v>0</v>
      </c>
    </row>
    <row r="3379" spans="1:10" ht="15" customHeight="1">
      <c r="A3379" s="46" t="s">
        <v>8525</v>
      </c>
      <c r="B3379" s="46" t="s">
        <v>8526</v>
      </c>
      <c r="C3379" s="47">
        <v>3132.7352000000001</v>
      </c>
      <c r="D3379" s="87" t="s">
        <v>8238</v>
      </c>
      <c r="E3379" s="87" t="s">
        <v>8238</v>
      </c>
      <c r="F3379" s="87">
        <v>11.918856393442628</v>
      </c>
      <c r="G3379" s="87"/>
      <c r="H3379" s="47"/>
      <c r="I3379" s="120">
        <v>0</v>
      </c>
      <c r="J3379" s="120">
        <v>0</v>
      </c>
    </row>
    <row r="3380" spans="1:10" ht="15" customHeight="1">
      <c r="A3380" s="46" t="s">
        <v>8522</v>
      </c>
      <c r="B3380" s="46" t="s">
        <v>8523</v>
      </c>
      <c r="C3380" s="47">
        <v>2919.4247999999998</v>
      </c>
      <c r="D3380" s="87" t="s">
        <v>8241</v>
      </c>
      <c r="E3380" s="87" t="s">
        <v>8241</v>
      </c>
      <c r="F3380" s="87">
        <v>21.012799999999999</v>
      </c>
      <c r="G3380" s="87"/>
      <c r="H3380" s="47"/>
      <c r="I3380" s="120">
        <v>0</v>
      </c>
      <c r="J3380" s="120">
        <v>0</v>
      </c>
    </row>
    <row r="3381" spans="1:10" ht="15" customHeight="1">
      <c r="A3381" s="46" t="s">
        <v>8519</v>
      </c>
      <c r="B3381" s="46" t="s">
        <v>8520</v>
      </c>
      <c r="C3381" s="47">
        <v>545.59140000000002</v>
      </c>
      <c r="D3381" s="87" t="s">
        <v>8244</v>
      </c>
      <c r="E3381" s="87" t="s">
        <v>8244</v>
      </c>
      <c r="F3381" s="87">
        <v>3.3142000000000005</v>
      </c>
      <c r="G3381" s="87"/>
      <c r="H3381" s="47"/>
      <c r="I3381" s="120">
        <v>0</v>
      </c>
      <c r="J3381" s="120">
        <v>0</v>
      </c>
    </row>
    <row r="3382" spans="1:10" ht="15" customHeight="1">
      <c r="A3382" s="46" t="s">
        <v>8517</v>
      </c>
      <c r="B3382" s="46" t="s">
        <v>8518</v>
      </c>
      <c r="C3382" s="47">
        <v>691.74839999999995</v>
      </c>
      <c r="D3382" s="87" t="s">
        <v>8247</v>
      </c>
      <c r="E3382" s="87" t="s">
        <v>8247</v>
      </c>
      <c r="F3382" s="87">
        <v>10.3324</v>
      </c>
      <c r="G3382" s="87"/>
      <c r="H3382" s="47"/>
      <c r="I3382" s="120">
        <v>0</v>
      </c>
      <c r="J3382" s="120">
        <v>0</v>
      </c>
    </row>
    <row r="3383" spans="1:10" ht="15" customHeight="1">
      <c r="A3383" s="46" t="s">
        <v>8514</v>
      </c>
      <c r="B3383" s="46" t="s">
        <v>8515</v>
      </c>
      <c r="C3383" s="47">
        <v>1288.2275999999999</v>
      </c>
      <c r="D3383" s="87" t="s">
        <v>8250</v>
      </c>
      <c r="E3383" s="87" t="s">
        <v>8250</v>
      </c>
      <c r="F3383" s="87">
        <v>5.0686</v>
      </c>
      <c r="G3383" s="87"/>
      <c r="H3383" s="47"/>
      <c r="I3383" s="120">
        <v>0</v>
      </c>
      <c r="J3383" s="120">
        <v>0</v>
      </c>
    </row>
    <row r="3384" spans="1:10" ht="15" customHeight="1">
      <c r="A3384" s="46" t="s">
        <v>8511</v>
      </c>
      <c r="B3384" s="46" t="s">
        <v>8512</v>
      </c>
      <c r="C3384" s="47">
        <v>568.82780000000002</v>
      </c>
      <c r="D3384" s="87" t="s">
        <v>8253</v>
      </c>
      <c r="E3384" s="87" t="s">
        <v>8253</v>
      </c>
      <c r="F3384" s="87">
        <v>7.408199999999999</v>
      </c>
      <c r="G3384" s="87"/>
      <c r="H3384" s="47"/>
      <c r="I3384" s="120">
        <v>0</v>
      </c>
      <c r="J3384" s="120">
        <v>0</v>
      </c>
    </row>
    <row r="3385" spans="1:10" ht="15" customHeight="1">
      <c r="A3385" s="46" t="s">
        <v>8508</v>
      </c>
      <c r="B3385" s="46" t="s">
        <v>8509</v>
      </c>
      <c r="C3385" s="47">
        <v>1609.4480000000001</v>
      </c>
      <c r="D3385" s="87" t="s">
        <v>8256</v>
      </c>
      <c r="E3385" s="87" t="s">
        <v>8256</v>
      </c>
      <c r="F3385" s="87">
        <v>0.55659999999999998</v>
      </c>
      <c r="G3385" s="87"/>
      <c r="H3385" s="47"/>
      <c r="I3385" s="120">
        <v>0</v>
      </c>
      <c r="J3385" s="120">
        <v>0</v>
      </c>
    </row>
    <row r="3386" spans="1:10" ht="15" customHeight="1">
      <c r="A3386" s="46" t="s">
        <v>8505</v>
      </c>
      <c r="B3386" s="46" t="s">
        <v>8506</v>
      </c>
      <c r="C3386" s="47">
        <v>805.97040000000004</v>
      </c>
      <c r="D3386" s="87" t="s">
        <v>8259</v>
      </c>
      <c r="E3386" s="87" t="s">
        <v>8259</v>
      </c>
      <c r="F3386" s="87">
        <v>0.2666</v>
      </c>
      <c r="G3386" s="87"/>
      <c r="H3386" s="47"/>
      <c r="I3386" s="120">
        <v>0</v>
      </c>
      <c r="J3386" s="120">
        <v>0</v>
      </c>
    </row>
    <row r="3387" spans="1:10" ht="15" customHeight="1">
      <c r="A3387" s="46" t="s">
        <v>8502</v>
      </c>
      <c r="B3387" s="46" t="s">
        <v>8503</v>
      </c>
      <c r="C3387" s="47">
        <v>2450.9784</v>
      </c>
      <c r="D3387" s="87" t="s">
        <v>8262</v>
      </c>
      <c r="E3387" s="87" t="s">
        <v>8262</v>
      </c>
      <c r="F3387" s="87">
        <v>0.35560000000000003</v>
      </c>
      <c r="G3387" s="87"/>
      <c r="H3387" s="47"/>
      <c r="I3387" s="120">
        <v>0</v>
      </c>
      <c r="J3387" s="120">
        <v>0</v>
      </c>
    </row>
    <row r="3388" spans="1:10" ht="15" customHeight="1">
      <c r="A3388" s="46" t="s">
        <v>8499</v>
      </c>
      <c r="B3388" s="46" t="s">
        <v>8500</v>
      </c>
      <c r="C3388" s="47">
        <v>2898.5120000000002</v>
      </c>
      <c r="D3388" s="87" t="s">
        <v>8265</v>
      </c>
      <c r="E3388" s="87" t="s">
        <v>8265</v>
      </c>
      <c r="F3388" s="87">
        <v>7.5844000000000005</v>
      </c>
      <c r="G3388" s="87"/>
      <c r="H3388" s="47"/>
      <c r="I3388" s="120">
        <v>0</v>
      </c>
      <c r="J3388" s="120">
        <v>0</v>
      </c>
    </row>
    <row r="3389" spans="1:10" ht="15" customHeight="1">
      <c r="A3389" s="46" t="s">
        <v>8497</v>
      </c>
      <c r="B3389" s="46" t="s">
        <v>8498</v>
      </c>
      <c r="C3389" s="47">
        <v>3435.5524</v>
      </c>
      <c r="D3389" s="87" t="s">
        <v>8270</v>
      </c>
      <c r="E3389" s="87" t="s">
        <v>8270</v>
      </c>
      <c r="F3389" s="87">
        <v>2.8403999999999998</v>
      </c>
      <c r="G3389" s="87"/>
      <c r="H3389" s="47"/>
      <c r="I3389" s="120">
        <v>0</v>
      </c>
      <c r="J3389" s="120">
        <v>0</v>
      </c>
    </row>
    <row r="3390" spans="1:10" ht="15" customHeight="1">
      <c r="A3390" s="46" t="s">
        <v>8496</v>
      </c>
      <c r="B3390" s="46" t="s">
        <v>32278</v>
      </c>
      <c r="C3390" s="47">
        <v>11736.3272</v>
      </c>
      <c r="D3390" s="87" t="s">
        <v>8275</v>
      </c>
      <c r="E3390" s="87" t="s">
        <v>8275</v>
      </c>
      <c r="F3390" s="87">
        <v>9.2352000000000007</v>
      </c>
      <c r="G3390" s="87"/>
      <c r="H3390" s="47">
        <v>2.35</v>
      </c>
      <c r="I3390" s="120">
        <v>0</v>
      </c>
      <c r="J3390" s="120">
        <v>0</v>
      </c>
    </row>
    <row r="3391" spans="1:10" ht="15" customHeight="1">
      <c r="A3391" s="46" t="s">
        <v>8494</v>
      </c>
      <c r="B3391" s="46" t="s">
        <v>32279</v>
      </c>
      <c r="C3391" s="47">
        <v>5894.2848000000004</v>
      </c>
      <c r="D3391" s="87" t="s">
        <v>8280</v>
      </c>
      <c r="E3391" s="87" t="s">
        <v>8280</v>
      </c>
      <c r="F3391" s="87">
        <v>8.6847999999999992</v>
      </c>
      <c r="G3391" s="87"/>
      <c r="H3391" s="47"/>
      <c r="I3391" s="120">
        <v>0</v>
      </c>
      <c r="J3391" s="120">
        <v>0</v>
      </c>
    </row>
    <row r="3392" spans="1:10" ht="15" customHeight="1">
      <c r="A3392" s="46" t="s">
        <v>8579</v>
      </c>
      <c r="B3392" s="46" t="s">
        <v>8580</v>
      </c>
      <c r="C3392" s="47">
        <v>543.1748</v>
      </c>
      <c r="D3392" s="87" t="s">
        <v>8283</v>
      </c>
      <c r="E3392" s="87" t="s">
        <v>8283</v>
      </c>
      <c r="F3392" s="87">
        <v>4.4614000000000003</v>
      </c>
      <c r="G3392" s="87"/>
      <c r="H3392" s="47"/>
      <c r="I3392" s="120">
        <v>0</v>
      </c>
      <c r="J3392" s="120">
        <v>0</v>
      </c>
    </row>
    <row r="3393" spans="1:10" ht="15" customHeight="1">
      <c r="A3393" s="46" t="s">
        <v>8576</v>
      </c>
      <c r="B3393" s="46" t="s">
        <v>8577</v>
      </c>
      <c r="C3393" s="47">
        <v>585.79039999999998</v>
      </c>
      <c r="D3393" s="87" t="s">
        <v>8288</v>
      </c>
      <c r="E3393" s="87" t="s">
        <v>8288</v>
      </c>
      <c r="F3393" s="87">
        <v>0.73019999999999996</v>
      </c>
      <c r="G3393" s="87"/>
      <c r="H3393" s="47"/>
      <c r="I3393" s="120">
        <v>0</v>
      </c>
      <c r="J3393" s="120">
        <v>0</v>
      </c>
    </row>
    <row r="3394" spans="1:10" ht="15" customHeight="1">
      <c r="A3394" s="46" t="s">
        <v>8573</v>
      </c>
      <c r="B3394" s="46" t="s">
        <v>8574</v>
      </c>
      <c r="C3394" s="47">
        <v>1263.7828</v>
      </c>
      <c r="D3394" s="87" t="s">
        <v>8291</v>
      </c>
      <c r="E3394" s="87" t="s">
        <v>8291</v>
      </c>
      <c r="F3394" s="87">
        <v>0.80620000000000003</v>
      </c>
      <c r="G3394" s="87"/>
      <c r="H3394" s="47"/>
      <c r="I3394" s="120">
        <v>0</v>
      </c>
      <c r="J3394" s="120">
        <v>0</v>
      </c>
    </row>
    <row r="3395" spans="1:10" ht="15" customHeight="1">
      <c r="A3395" s="46" t="s">
        <v>8570</v>
      </c>
      <c r="B3395" s="46" t="s">
        <v>8571</v>
      </c>
      <c r="C3395" s="47">
        <v>585.79039999999998</v>
      </c>
      <c r="D3395" s="87" t="s">
        <v>8294</v>
      </c>
      <c r="E3395" s="87" t="s">
        <v>8294</v>
      </c>
      <c r="F3395" s="87">
        <v>0.98320000000000007</v>
      </c>
      <c r="G3395" s="87"/>
      <c r="H3395" s="47"/>
      <c r="I3395" s="120">
        <v>0</v>
      </c>
      <c r="J3395" s="120">
        <v>0</v>
      </c>
    </row>
    <row r="3396" spans="1:10" ht="15" customHeight="1">
      <c r="A3396" s="46" t="s">
        <v>8567</v>
      </c>
      <c r="B3396" s="46" t="s">
        <v>8568</v>
      </c>
      <c r="C3396" s="47">
        <v>723.48940000000005</v>
      </c>
      <c r="D3396" s="87" t="s">
        <v>8297</v>
      </c>
      <c r="E3396" s="87" t="s">
        <v>8297</v>
      </c>
      <c r="F3396" s="87">
        <v>1.5903999999999998</v>
      </c>
      <c r="G3396" s="87"/>
      <c r="H3396" s="47"/>
      <c r="I3396" s="120">
        <v>0</v>
      </c>
      <c r="J3396" s="120">
        <v>0</v>
      </c>
    </row>
    <row r="3397" spans="1:10" ht="15" customHeight="1">
      <c r="A3397" s="46" t="s">
        <v>8564</v>
      </c>
      <c r="B3397" s="46" t="s">
        <v>8565</v>
      </c>
      <c r="C3397" s="47">
        <v>560.60199999999998</v>
      </c>
      <c r="D3397" s="87" t="s">
        <v>8300</v>
      </c>
      <c r="E3397" s="87" t="s">
        <v>8300</v>
      </c>
      <c r="F3397" s="87">
        <v>1.4822000000000002</v>
      </c>
      <c r="G3397" s="87"/>
      <c r="H3397" s="47"/>
      <c r="I3397" s="120">
        <v>0</v>
      </c>
      <c r="J3397" s="120">
        <v>0</v>
      </c>
    </row>
    <row r="3398" spans="1:10" ht="15" customHeight="1">
      <c r="A3398" s="46" t="s">
        <v>8561</v>
      </c>
      <c r="B3398" s="46" t="s">
        <v>8562</v>
      </c>
      <c r="C3398" s="47">
        <v>816.85339999999997</v>
      </c>
      <c r="D3398" s="87" t="s">
        <v>8305</v>
      </c>
      <c r="E3398" s="87" t="s">
        <v>8305</v>
      </c>
      <c r="F3398" s="87">
        <v>0.62160000000000015</v>
      </c>
      <c r="G3398" s="87"/>
      <c r="H3398" s="47"/>
      <c r="I3398" s="120">
        <v>0</v>
      </c>
      <c r="J3398" s="120">
        <v>0</v>
      </c>
    </row>
    <row r="3399" spans="1:10" ht="15" customHeight="1">
      <c r="A3399" s="46" t="s">
        <v>8558</v>
      </c>
      <c r="B3399" s="46" t="s">
        <v>8559</v>
      </c>
      <c r="C3399" s="47">
        <v>1032.2085999999999</v>
      </c>
      <c r="D3399" s="87" t="s">
        <v>8310</v>
      </c>
      <c r="E3399" s="87" t="s">
        <v>8310</v>
      </c>
      <c r="F3399" s="87">
        <v>0.28259999999999996</v>
      </c>
      <c r="G3399" s="87"/>
      <c r="H3399" s="47"/>
      <c r="I3399" s="120">
        <v>0</v>
      </c>
      <c r="J3399" s="120">
        <v>0</v>
      </c>
    </row>
    <row r="3400" spans="1:10" ht="15" customHeight="1">
      <c r="A3400" s="46" t="s">
        <v>8585</v>
      </c>
      <c r="B3400" s="46" t="s">
        <v>8586</v>
      </c>
      <c r="C3400" s="47">
        <v>425.14280000000002</v>
      </c>
      <c r="D3400" s="87" t="s">
        <v>8315</v>
      </c>
      <c r="E3400" s="87" t="s">
        <v>8315</v>
      </c>
      <c r="F3400" s="87">
        <v>2.6858000000000004</v>
      </c>
      <c r="G3400" s="87"/>
      <c r="H3400" s="47"/>
      <c r="I3400" s="120">
        <v>0</v>
      </c>
      <c r="J3400" s="120">
        <v>0</v>
      </c>
    </row>
    <row r="3401" spans="1:10" ht="15" customHeight="1">
      <c r="A3401" s="46" t="s">
        <v>8582</v>
      </c>
      <c r="B3401" s="46" t="s">
        <v>8583</v>
      </c>
      <c r="C3401" s="47">
        <v>484.20800000000003</v>
      </c>
      <c r="D3401" s="87" t="s">
        <v>8320</v>
      </c>
      <c r="E3401" s="87" t="s">
        <v>8320</v>
      </c>
      <c r="F3401" s="87">
        <v>1.5366</v>
      </c>
      <c r="G3401" s="87"/>
      <c r="H3401" s="47"/>
      <c r="I3401" s="120">
        <v>0</v>
      </c>
      <c r="J3401" s="120">
        <v>0</v>
      </c>
    </row>
    <row r="3402" spans="1:10" ht="15" customHeight="1">
      <c r="A3402" s="46" t="s">
        <v>8611</v>
      </c>
      <c r="B3402" s="46" t="s">
        <v>8612</v>
      </c>
      <c r="C3402" s="47">
        <v>287.58319999999998</v>
      </c>
      <c r="D3402" s="87" t="s">
        <v>8325</v>
      </c>
      <c r="E3402" s="87" t="s">
        <v>8325</v>
      </c>
      <c r="F3402" s="87">
        <v>0.59780000000000011</v>
      </c>
      <c r="G3402" s="87"/>
      <c r="H3402" s="47"/>
      <c r="I3402" s="120">
        <v>0</v>
      </c>
      <c r="J3402" s="120">
        <v>0</v>
      </c>
    </row>
    <row r="3403" spans="1:10" ht="15" customHeight="1">
      <c r="A3403" s="46" t="s">
        <v>8608</v>
      </c>
      <c r="B3403" s="46" t="s">
        <v>8609</v>
      </c>
      <c r="C3403" s="47">
        <v>308.10480000000001</v>
      </c>
      <c r="D3403" s="87" t="s">
        <v>8330</v>
      </c>
      <c r="E3403" s="87" t="s">
        <v>8330</v>
      </c>
      <c r="F3403" s="87">
        <v>1.1277999999999999</v>
      </c>
      <c r="G3403" s="87"/>
      <c r="H3403" s="47"/>
      <c r="I3403" s="120">
        <v>0</v>
      </c>
      <c r="J3403" s="120">
        <v>0</v>
      </c>
    </row>
    <row r="3404" spans="1:10" ht="15" customHeight="1">
      <c r="A3404" s="46" t="s">
        <v>8605</v>
      </c>
      <c r="B3404" s="46" t="s">
        <v>8606</v>
      </c>
      <c r="C3404" s="47">
        <v>472.47280000000001</v>
      </c>
      <c r="D3404" s="87" t="s">
        <v>8333</v>
      </c>
      <c r="E3404" s="87" t="s">
        <v>8333</v>
      </c>
      <c r="F3404" s="87">
        <v>1.8714</v>
      </c>
      <c r="G3404" s="87"/>
      <c r="H3404" s="47"/>
      <c r="I3404" s="120">
        <v>0</v>
      </c>
      <c r="J3404" s="120">
        <v>0</v>
      </c>
    </row>
    <row r="3405" spans="1:10" ht="15" customHeight="1">
      <c r="A3405" s="46" t="s">
        <v>893</v>
      </c>
      <c r="B3405" s="46" t="s">
        <v>8603</v>
      </c>
      <c r="C3405" s="47">
        <v>776.50099999999998</v>
      </c>
      <c r="D3405" s="87" t="s">
        <v>8336</v>
      </c>
      <c r="E3405" s="87" t="s">
        <v>8336</v>
      </c>
      <c r="F3405" s="87">
        <v>1.4822000000000002</v>
      </c>
      <c r="G3405" s="87"/>
      <c r="H3405" s="47"/>
      <c r="I3405" s="120">
        <v>0</v>
      </c>
      <c r="J3405" s="120">
        <v>0</v>
      </c>
    </row>
    <row r="3406" spans="1:10" ht="15" customHeight="1">
      <c r="A3406" s="46" t="s">
        <v>898</v>
      </c>
      <c r="B3406" s="46" t="s">
        <v>8601</v>
      </c>
      <c r="C3406" s="47">
        <v>841.2088</v>
      </c>
      <c r="D3406" s="87" t="s">
        <v>8341</v>
      </c>
      <c r="E3406" s="87" t="s">
        <v>8341</v>
      </c>
      <c r="F3406" s="87">
        <v>0.92200000000000015</v>
      </c>
      <c r="G3406" s="87"/>
      <c r="H3406" s="47"/>
      <c r="I3406" s="120">
        <v>0</v>
      </c>
      <c r="J3406" s="120">
        <v>0</v>
      </c>
    </row>
    <row r="3407" spans="1:10" ht="15" customHeight="1">
      <c r="A3407" s="46" t="s">
        <v>903</v>
      </c>
      <c r="B3407" s="46" t="s">
        <v>8599</v>
      </c>
      <c r="C3407" s="47">
        <v>1369.6608000000001</v>
      </c>
      <c r="D3407" s="87" t="s">
        <v>8346</v>
      </c>
      <c r="E3407" s="87" t="s">
        <v>8346</v>
      </c>
      <c r="F3407" s="87">
        <v>0.57479999999999998</v>
      </c>
      <c r="G3407" s="87"/>
      <c r="H3407" s="47"/>
      <c r="I3407" s="120">
        <v>0</v>
      </c>
      <c r="J3407" s="120">
        <v>0</v>
      </c>
    </row>
    <row r="3408" spans="1:10" ht="15" customHeight="1">
      <c r="A3408" s="46" t="s">
        <v>908</v>
      </c>
      <c r="B3408" s="46" t="s">
        <v>8597</v>
      </c>
      <c r="C3408" s="47">
        <v>1760.0432000000001</v>
      </c>
      <c r="D3408" s="87" t="s">
        <v>8351</v>
      </c>
      <c r="E3408" s="87" t="s">
        <v>8351</v>
      </c>
      <c r="F3408" s="87">
        <v>3.2121999999999993</v>
      </c>
      <c r="G3408" s="87"/>
      <c r="H3408" s="47"/>
      <c r="I3408" s="120">
        <v>0</v>
      </c>
      <c r="J3408" s="120">
        <v>0</v>
      </c>
    </row>
    <row r="3409" spans="1:10" ht="15" customHeight="1">
      <c r="A3409" s="46" t="s">
        <v>8594</v>
      </c>
      <c r="B3409" s="46" t="s">
        <v>8595</v>
      </c>
      <c r="C3409" s="47">
        <v>1278.6584</v>
      </c>
      <c r="D3409" s="87" t="s">
        <v>8355</v>
      </c>
      <c r="E3409" s="87" t="s">
        <v>8355</v>
      </c>
      <c r="F3409" s="87">
        <v>1.4376000000000002</v>
      </c>
      <c r="G3409" s="87"/>
      <c r="H3409" s="47"/>
      <c r="I3409" s="120">
        <v>0</v>
      </c>
      <c r="J3409" s="120">
        <v>0</v>
      </c>
    </row>
    <row r="3410" spans="1:10" ht="15" customHeight="1">
      <c r="A3410" s="46" t="s">
        <v>8591</v>
      </c>
      <c r="B3410" s="46" t="s">
        <v>8592</v>
      </c>
      <c r="C3410" s="47">
        <v>1865.7538</v>
      </c>
      <c r="D3410" s="87" t="s">
        <v>8360</v>
      </c>
      <c r="E3410" s="87" t="s">
        <v>8360</v>
      </c>
      <c r="F3410" s="87">
        <v>0.62439999999999984</v>
      </c>
      <c r="G3410" s="87"/>
      <c r="H3410" s="47"/>
      <c r="I3410" s="120">
        <v>0</v>
      </c>
      <c r="J3410" s="120">
        <v>0</v>
      </c>
    </row>
    <row r="3411" spans="1:10" ht="15" customHeight="1">
      <c r="A3411" s="46" t="s">
        <v>8588</v>
      </c>
      <c r="B3411" s="46" t="s">
        <v>8589</v>
      </c>
      <c r="C3411" s="47">
        <v>2054.2251999999999</v>
      </c>
      <c r="D3411" s="87" t="s">
        <v>8365</v>
      </c>
      <c r="E3411" s="87" t="s">
        <v>8365</v>
      </c>
      <c r="F3411" s="87">
        <v>279.40719999999999</v>
      </c>
      <c r="G3411" s="87"/>
      <c r="H3411" s="47"/>
      <c r="I3411" s="120">
        <v>0</v>
      </c>
      <c r="J3411" s="120">
        <v>0</v>
      </c>
    </row>
    <row r="3412" spans="1:10" ht="15" customHeight="1">
      <c r="A3412" s="46" t="s">
        <v>2580</v>
      </c>
      <c r="B3412" s="46" t="s">
        <v>8616</v>
      </c>
      <c r="C3412" s="47">
        <v>1289.7882</v>
      </c>
      <c r="D3412" s="87" t="s">
        <v>8368</v>
      </c>
      <c r="E3412" s="87" t="s">
        <v>8368</v>
      </c>
      <c r="F3412" s="87">
        <v>310.95920000000007</v>
      </c>
      <c r="G3412" s="87"/>
      <c r="H3412" s="47"/>
      <c r="I3412" s="120">
        <v>2</v>
      </c>
      <c r="J3412" s="120">
        <v>0</v>
      </c>
    </row>
    <row r="3413" spans="1:10" ht="15" customHeight="1">
      <c r="A3413" s="46" t="s">
        <v>9024</v>
      </c>
      <c r="B3413" s="46" t="s">
        <v>9025</v>
      </c>
      <c r="C3413" s="47">
        <v>1382.2190000000001</v>
      </c>
      <c r="D3413" s="87" t="s">
        <v>8371</v>
      </c>
      <c r="E3413" s="87" t="s">
        <v>8371</v>
      </c>
      <c r="F3413" s="87">
        <v>852.69640000000004</v>
      </c>
      <c r="G3413" s="87"/>
      <c r="H3413" s="47"/>
      <c r="I3413" s="120">
        <v>0</v>
      </c>
      <c r="J3413" s="120">
        <v>0</v>
      </c>
    </row>
    <row r="3414" spans="1:10" ht="15" customHeight="1">
      <c r="A3414" s="46" t="s">
        <v>9021</v>
      </c>
      <c r="B3414" s="46" t="s">
        <v>9022</v>
      </c>
      <c r="C3414" s="47">
        <v>1658.9648</v>
      </c>
      <c r="D3414" s="87" t="s">
        <v>8374</v>
      </c>
      <c r="E3414" s="87" t="s">
        <v>8374</v>
      </c>
      <c r="F3414" s="87">
        <v>1365.1866</v>
      </c>
      <c r="G3414" s="87"/>
      <c r="H3414" s="47"/>
      <c r="I3414" s="120">
        <v>0</v>
      </c>
      <c r="J3414" s="120">
        <v>0</v>
      </c>
    </row>
    <row r="3415" spans="1:10" ht="15" customHeight="1">
      <c r="A3415" s="46" t="s">
        <v>9018</v>
      </c>
      <c r="B3415" s="46" t="s">
        <v>9019</v>
      </c>
      <c r="C3415" s="47">
        <v>1106.6579999999999</v>
      </c>
      <c r="D3415" s="87" t="s">
        <v>8386</v>
      </c>
      <c r="E3415" s="87" t="s">
        <v>8386</v>
      </c>
      <c r="F3415" s="87">
        <v>1.2667999999999999</v>
      </c>
      <c r="G3415" s="87"/>
      <c r="H3415" s="47"/>
      <c r="I3415" s="120">
        <v>0</v>
      </c>
      <c r="J3415" s="120">
        <v>0</v>
      </c>
    </row>
    <row r="3416" spans="1:10" ht="15" customHeight="1">
      <c r="A3416" s="46" t="s">
        <v>9015</v>
      </c>
      <c r="B3416" s="46" t="s">
        <v>9016</v>
      </c>
      <c r="C3416" s="47">
        <v>921.85879999999997</v>
      </c>
      <c r="D3416" s="87" t="s">
        <v>8389</v>
      </c>
      <c r="E3416" s="87" t="s">
        <v>8389</v>
      </c>
      <c r="F3416" s="87">
        <v>1.8042000000000002</v>
      </c>
      <c r="G3416" s="87"/>
      <c r="H3416" s="47"/>
      <c r="I3416" s="120">
        <v>0</v>
      </c>
      <c r="J3416" s="120">
        <v>0</v>
      </c>
    </row>
    <row r="3417" spans="1:10" ht="15" customHeight="1">
      <c r="A3417" s="46" t="s">
        <v>9012</v>
      </c>
      <c r="B3417" s="46" t="s">
        <v>9013</v>
      </c>
      <c r="C3417" s="47">
        <v>9422.7201999999997</v>
      </c>
      <c r="D3417" s="87" t="s">
        <v>35612</v>
      </c>
      <c r="E3417" s="87" t="s">
        <v>35612</v>
      </c>
      <c r="F3417" s="87">
        <v>2.4629999999999992</v>
      </c>
      <c r="G3417" s="87"/>
      <c r="H3417" s="47"/>
      <c r="I3417" s="120">
        <v>0</v>
      </c>
      <c r="J3417" s="120">
        <v>0</v>
      </c>
    </row>
    <row r="3418" spans="1:10" ht="15" customHeight="1">
      <c r="A3418" s="46" t="s">
        <v>9009</v>
      </c>
      <c r="B3418" s="46" t="s">
        <v>9010</v>
      </c>
      <c r="C3418" s="47">
        <v>2130.1298000000002</v>
      </c>
      <c r="D3418" s="87" t="s">
        <v>8392</v>
      </c>
      <c r="E3418" s="87" t="s">
        <v>8392</v>
      </c>
      <c r="F3418" s="87">
        <v>3.0289999999999999</v>
      </c>
      <c r="G3418" s="87"/>
      <c r="H3418" s="47"/>
      <c r="I3418" s="120">
        <v>0</v>
      </c>
      <c r="J3418" s="120">
        <v>0</v>
      </c>
    </row>
    <row r="3419" spans="1:10" ht="15" customHeight="1">
      <c r="A3419" s="46" t="s">
        <v>9006</v>
      </c>
      <c r="B3419" s="46" t="s">
        <v>9007</v>
      </c>
      <c r="C3419" s="47">
        <v>328.9348</v>
      </c>
      <c r="D3419" s="87" t="s">
        <v>8395</v>
      </c>
      <c r="E3419" s="87" t="s">
        <v>8395</v>
      </c>
      <c r="F3419" s="87">
        <v>1.6174000000000004</v>
      </c>
      <c r="G3419" s="87"/>
      <c r="H3419" s="47"/>
      <c r="I3419" s="120">
        <v>0</v>
      </c>
      <c r="J3419" s="120">
        <v>0</v>
      </c>
    </row>
    <row r="3420" spans="1:10" ht="15" customHeight="1">
      <c r="A3420" s="46" t="s">
        <v>9003</v>
      </c>
      <c r="B3420" s="46" t="s">
        <v>9004</v>
      </c>
      <c r="C3420" s="47">
        <v>738.68600000000004</v>
      </c>
      <c r="D3420" s="87" t="s">
        <v>8398</v>
      </c>
      <c r="E3420" s="87" t="s">
        <v>8398</v>
      </c>
      <c r="F3420" s="87">
        <v>2.0655999999999999</v>
      </c>
      <c r="G3420" s="87"/>
      <c r="H3420" s="47"/>
      <c r="I3420" s="120">
        <v>0</v>
      </c>
      <c r="J3420" s="120">
        <v>0</v>
      </c>
    </row>
    <row r="3421" spans="1:10" ht="15" customHeight="1">
      <c r="A3421" s="46" t="s">
        <v>9000</v>
      </c>
      <c r="B3421" s="46" t="s">
        <v>9001</v>
      </c>
      <c r="C3421" s="47">
        <v>6084.6912000000002</v>
      </c>
      <c r="D3421" s="87" t="s">
        <v>31237</v>
      </c>
      <c r="E3421" s="87" t="s">
        <v>31237</v>
      </c>
      <c r="F3421" s="87">
        <v>2.9117999999999995</v>
      </c>
      <c r="G3421" s="87"/>
      <c r="H3421" s="47"/>
      <c r="I3421" s="120">
        <v>0</v>
      </c>
      <c r="J3421" s="120">
        <v>0</v>
      </c>
    </row>
    <row r="3422" spans="1:10" ht="15" customHeight="1">
      <c r="A3422" s="46" t="s">
        <v>8997</v>
      </c>
      <c r="B3422" s="46" t="s">
        <v>8998</v>
      </c>
      <c r="C3422" s="47">
        <v>517.70759999999996</v>
      </c>
      <c r="D3422" s="87" t="s">
        <v>8401</v>
      </c>
      <c r="E3422" s="87" t="s">
        <v>8401</v>
      </c>
      <c r="F3422" s="87">
        <v>4.0102000000000002</v>
      </c>
      <c r="G3422" s="87"/>
      <c r="H3422" s="47"/>
      <c r="I3422" s="120">
        <v>0</v>
      </c>
      <c r="J3422" s="120">
        <v>0</v>
      </c>
    </row>
    <row r="3423" spans="1:10" ht="15" customHeight="1">
      <c r="A3423" s="46" t="s">
        <v>8994</v>
      </c>
      <c r="B3423" s="46" t="s">
        <v>8995</v>
      </c>
      <c r="C3423" s="47">
        <v>724.79079999999999</v>
      </c>
      <c r="D3423" s="87" t="s">
        <v>8404</v>
      </c>
      <c r="E3423" s="87" t="s">
        <v>8404</v>
      </c>
      <c r="F3423" s="87">
        <v>3.1107999999999993</v>
      </c>
      <c r="G3423" s="87"/>
      <c r="H3423" s="47"/>
      <c r="I3423" s="120">
        <v>0</v>
      </c>
      <c r="J3423" s="120">
        <v>0</v>
      </c>
    </row>
    <row r="3424" spans="1:10" ht="15" customHeight="1">
      <c r="A3424" s="46" t="s">
        <v>8991</v>
      </c>
      <c r="B3424" s="46" t="s">
        <v>8992</v>
      </c>
      <c r="C3424" s="47">
        <v>646.66980000000001</v>
      </c>
      <c r="D3424" s="87" t="s">
        <v>8407</v>
      </c>
      <c r="E3424" s="87" t="s">
        <v>8407</v>
      </c>
      <c r="F3424" s="87">
        <v>5.0342000000000002</v>
      </c>
      <c r="G3424" s="87"/>
      <c r="H3424" s="47"/>
      <c r="I3424" s="120">
        <v>0</v>
      </c>
      <c r="J3424" s="120">
        <v>0</v>
      </c>
    </row>
    <row r="3425" spans="1:10" ht="15" customHeight="1">
      <c r="A3425" s="46" t="s">
        <v>8988</v>
      </c>
      <c r="B3425" s="46" t="s">
        <v>8989</v>
      </c>
      <c r="C3425" s="47">
        <v>138.48920000000001</v>
      </c>
      <c r="D3425" s="87" t="s">
        <v>31236</v>
      </c>
      <c r="E3425" s="87" t="s">
        <v>31236</v>
      </c>
      <c r="F3425" s="87">
        <v>5.1761999999999997</v>
      </c>
      <c r="G3425" s="87"/>
      <c r="H3425" s="47"/>
      <c r="I3425" s="120">
        <v>0</v>
      </c>
      <c r="J3425" s="120">
        <v>0</v>
      </c>
    </row>
    <row r="3426" spans="1:10" ht="15" customHeight="1">
      <c r="A3426" s="46" t="s">
        <v>8985</v>
      </c>
      <c r="B3426" s="46" t="s">
        <v>8986</v>
      </c>
      <c r="C3426" s="47">
        <v>138.37280000000001</v>
      </c>
      <c r="D3426" s="87" t="s">
        <v>8410</v>
      </c>
      <c r="E3426" s="87" t="s">
        <v>8410</v>
      </c>
      <c r="F3426" s="87">
        <v>7.4914000000000005</v>
      </c>
      <c r="G3426" s="87"/>
      <c r="H3426" s="47"/>
      <c r="I3426" s="120">
        <v>0</v>
      </c>
      <c r="J3426" s="120">
        <v>0</v>
      </c>
    </row>
    <row r="3427" spans="1:10" ht="15" customHeight="1">
      <c r="A3427" s="46" t="s">
        <v>8983</v>
      </c>
      <c r="B3427" s="46" t="s">
        <v>32280</v>
      </c>
      <c r="C3427" s="47">
        <v>97.209800000000001</v>
      </c>
      <c r="D3427" s="87" t="s">
        <v>8413</v>
      </c>
      <c r="E3427" s="87" t="s">
        <v>8413</v>
      </c>
      <c r="F3427" s="87">
        <v>4.5541999999999998</v>
      </c>
      <c r="G3427" s="87"/>
      <c r="H3427" s="47"/>
      <c r="I3427" s="120">
        <v>0</v>
      </c>
      <c r="J3427" s="120">
        <v>0</v>
      </c>
    </row>
    <row r="3428" spans="1:10" ht="15" customHeight="1">
      <c r="A3428" s="46" t="s">
        <v>8980</v>
      </c>
      <c r="B3428" s="46" t="s">
        <v>8981</v>
      </c>
      <c r="C3428" s="47">
        <v>141.18459999999999</v>
      </c>
      <c r="D3428" s="87" t="s">
        <v>8416</v>
      </c>
      <c r="E3428" s="87" t="s">
        <v>8416</v>
      </c>
      <c r="F3428" s="87">
        <v>8.1049999999999986</v>
      </c>
      <c r="G3428" s="87"/>
      <c r="H3428" s="47"/>
      <c r="I3428" s="120">
        <v>0</v>
      </c>
      <c r="J3428" s="120">
        <v>0</v>
      </c>
    </row>
    <row r="3429" spans="1:10" ht="15" customHeight="1">
      <c r="A3429" s="46" t="s">
        <v>8977</v>
      </c>
      <c r="B3429" s="46" t="s">
        <v>8978</v>
      </c>
      <c r="C3429" s="47">
        <v>175.06780000000001</v>
      </c>
      <c r="D3429" s="87" t="s">
        <v>31235</v>
      </c>
      <c r="E3429" s="87" t="s">
        <v>31235</v>
      </c>
      <c r="F3429" s="87">
        <v>9.0831999999999979</v>
      </c>
      <c r="G3429" s="87"/>
      <c r="H3429" s="47"/>
      <c r="I3429" s="120">
        <v>0</v>
      </c>
      <c r="J3429" s="120">
        <v>0</v>
      </c>
    </row>
    <row r="3430" spans="1:10" ht="15" customHeight="1">
      <c r="A3430" s="46" t="s">
        <v>8974</v>
      </c>
      <c r="B3430" s="46" t="s">
        <v>8975</v>
      </c>
      <c r="C3430" s="47">
        <v>168.828</v>
      </c>
      <c r="D3430" s="87" t="s">
        <v>8419</v>
      </c>
      <c r="E3430" s="87" t="s">
        <v>8419</v>
      </c>
      <c r="F3430" s="87">
        <v>4.8740000000000006</v>
      </c>
      <c r="G3430" s="87"/>
      <c r="H3430" s="47"/>
      <c r="I3430" s="120">
        <v>0</v>
      </c>
      <c r="J3430" s="120">
        <v>0</v>
      </c>
    </row>
    <row r="3431" spans="1:10" ht="15" customHeight="1">
      <c r="A3431" s="46" t="s">
        <v>3817</v>
      </c>
      <c r="B3431" s="46" t="s">
        <v>8972</v>
      </c>
      <c r="C3431" s="47">
        <v>762.79840000000002</v>
      </c>
      <c r="D3431" s="87" t="s">
        <v>8422</v>
      </c>
      <c r="E3431" s="87" t="s">
        <v>8422</v>
      </c>
      <c r="F3431" s="87">
        <v>6.6280000000000019</v>
      </c>
      <c r="G3431" s="87"/>
      <c r="H3431" s="47"/>
      <c r="I3431" s="120">
        <v>0</v>
      </c>
      <c r="J3431" s="120">
        <v>0</v>
      </c>
    </row>
    <row r="3432" spans="1:10" ht="15" customHeight="1">
      <c r="A3432" s="46" t="s">
        <v>3822</v>
      </c>
      <c r="B3432" s="46" t="s">
        <v>8970</v>
      </c>
      <c r="C3432" s="47">
        <v>922.74180000000001</v>
      </c>
      <c r="D3432" s="87" t="s">
        <v>8424</v>
      </c>
      <c r="E3432" s="87" t="s">
        <v>8424</v>
      </c>
      <c r="F3432" s="87">
        <v>1.4483699999999999</v>
      </c>
      <c r="G3432" s="87"/>
      <c r="H3432" s="47"/>
      <c r="I3432" s="120">
        <v>1</v>
      </c>
      <c r="J3432" s="120">
        <v>0</v>
      </c>
    </row>
    <row r="3433" spans="1:10" ht="15" customHeight="1">
      <c r="A3433" s="46" t="s">
        <v>8967</v>
      </c>
      <c r="B3433" s="46" t="s">
        <v>8968</v>
      </c>
      <c r="C3433" s="47">
        <v>1128.8489999999999</v>
      </c>
      <c r="D3433" s="87" t="s">
        <v>8428</v>
      </c>
      <c r="E3433" s="87" t="s">
        <v>8424</v>
      </c>
      <c r="F3433" s="87">
        <v>1.3035329999999998</v>
      </c>
      <c r="G3433" s="87"/>
      <c r="H3433" s="47"/>
      <c r="I3433" s="120">
        <v>0</v>
      </c>
      <c r="J3433" s="120">
        <v>0</v>
      </c>
    </row>
    <row r="3434" spans="1:10" ht="15" customHeight="1">
      <c r="A3434" s="46" t="s">
        <v>8964</v>
      </c>
      <c r="B3434" s="46" t="s">
        <v>8965</v>
      </c>
      <c r="C3434" s="47">
        <v>1485.6210000000001</v>
      </c>
      <c r="D3434" s="87" t="s">
        <v>8430</v>
      </c>
      <c r="E3434" s="87" t="s">
        <v>8424</v>
      </c>
      <c r="F3434" s="87">
        <v>1.234926</v>
      </c>
      <c r="G3434" s="87"/>
      <c r="H3434" s="47"/>
      <c r="I3434" s="120">
        <v>0</v>
      </c>
      <c r="J3434" s="120">
        <v>0</v>
      </c>
    </row>
    <row r="3435" spans="1:10" ht="15" customHeight="1">
      <c r="A3435" s="46" t="s">
        <v>8961</v>
      </c>
      <c r="B3435" s="46" t="s">
        <v>8962</v>
      </c>
      <c r="C3435" s="47">
        <v>1615.5293999999999</v>
      </c>
      <c r="D3435" s="87" t="s">
        <v>8433</v>
      </c>
      <c r="E3435" s="87" t="s">
        <v>8424</v>
      </c>
      <c r="F3435" s="87">
        <v>1.3721399999999999</v>
      </c>
      <c r="G3435" s="87"/>
      <c r="H3435" s="47"/>
      <c r="I3435" s="120">
        <v>0</v>
      </c>
      <c r="J3435" s="120">
        <v>0</v>
      </c>
    </row>
    <row r="3436" spans="1:10" ht="15" customHeight="1">
      <c r="A3436" s="46" t="s">
        <v>8958</v>
      </c>
      <c r="B3436" s="46" t="s">
        <v>8959</v>
      </c>
      <c r="C3436" s="47">
        <v>2056.212</v>
      </c>
      <c r="D3436" s="87" t="s">
        <v>8436</v>
      </c>
      <c r="E3436" s="87" t="s">
        <v>8436</v>
      </c>
      <c r="F3436" s="87">
        <v>4.5360000000000005</v>
      </c>
      <c r="G3436" s="87"/>
      <c r="H3436" s="47"/>
      <c r="I3436" s="120">
        <v>0</v>
      </c>
      <c r="J3436" s="120">
        <v>0</v>
      </c>
    </row>
    <row r="3437" spans="1:10" ht="15" customHeight="1">
      <c r="A3437" s="46" t="s">
        <v>8956</v>
      </c>
      <c r="B3437" s="46" t="s">
        <v>32281</v>
      </c>
      <c r="C3437" s="47">
        <v>7522.4286000000002</v>
      </c>
      <c r="D3437" s="87" t="s">
        <v>30597</v>
      </c>
      <c r="E3437" s="87" t="s">
        <v>30597</v>
      </c>
      <c r="F3437" s="87">
        <v>1.672272</v>
      </c>
      <c r="G3437" s="87"/>
      <c r="H3437" s="47"/>
      <c r="I3437" s="120">
        <v>0</v>
      </c>
      <c r="J3437" s="120">
        <v>0</v>
      </c>
    </row>
    <row r="3438" spans="1:10" ht="15" customHeight="1">
      <c r="A3438" s="46" t="s">
        <v>8953</v>
      </c>
      <c r="B3438" s="46" t="s">
        <v>8954</v>
      </c>
      <c r="C3438" s="47">
        <v>25.862200000000001</v>
      </c>
      <c r="D3438" s="87" t="s">
        <v>8445</v>
      </c>
      <c r="E3438" s="87" t="s">
        <v>8445</v>
      </c>
      <c r="F3438" s="87">
        <v>2.4695999999999998</v>
      </c>
      <c r="G3438" s="87"/>
      <c r="H3438" s="47"/>
      <c r="I3438" s="120">
        <v>0</v>
      </c>
      <c r="J3438" s="120">
        <v>0</v>
      </c>
    </row>
    <row r="3439" spans="1:10" ht="15" customHeight="1">
      <c r="A3439" s="46" t="s">
        <v>8950</v>
      </c>
      <c r="B3439" s="46" t="s">
        <v>8951</v>
      </c>
      <c r="C3439" s="47">
        <v>213.61240000000001</v>
      </c>
      <c r="D3439" s="87" t="s">
        <v>8448</v>
      </c>
      <c r="E3439" s="87" t="s">
        <v>8448</v>
      </c>
      <c r="F3439" s="87">
        <v>2.7720000000000002</v>
      </c>
      <c r="G3439" s="87"/>
      <c r="H3439" s="47"/>
      <c r="I3439" s="120">
        <v>0</v>
      </c>
      <c r="J3439" s="120">
        <v>0</v>
      </c>
    </row>
    <row r="3440" spans="1:10" ht="15" customHeight="1">
      <c r="A3440" s="46" t="s">
        <v>8947</v>
      </c>
      <c r="B3440" s="46" t="s">
        <v>8948</v>
      </c>
      <c r="C3440" s="47">
        <v>213.61240000000001</v>
      </c>
      <c r="D3440" s="87" t="s">
        <v>8451</v>
      </c>
      <c r="E3440" s="87" t="s">
        <v>8451</v>
      </c>
      <c r="F3440" s="87">
        <v>2.4192</v>
      </c>
      <c r="G3440" s="87"/>
      <c r="H3440" s="47"/>
      <c r="I3440" s="120">
        <v>0</v>
      </c>
      <c r="J3440" s="120">
        <v>0</v>
      </c>
    </row>
    <row r="3441" spans="1:10" ht="15" customHeight="1">
      <c r="A3441" s="46" t="s">
        <v>8944</v>
      </c>
      <c r="B3441" s="46" t="s">
        <v>8945</v>
      </c>
      <c r="C3441" s="47">
        <v>279.95240000000001</v>
      </c>
      <c r="D3441" s="87" t="s">
        <v>8454</v>
      </c>
      <c r="E3441" s="87" t="s">
        <v>8454</v>
      </c>
      <c r="F3441" s="87">
        <v>3.024</v>
      </c>
      <c r="G3441" s="87"/>
      <c r="H3441" s="47"/>
      <c r="I3441" s="120">
        <v>0</v>
      </c>
      <c r="J3441" s="120">
        <v>0</v>
      </c>
    </row>
    <row r="3442" spans="1:10" ht="15" customHeight="1">
      <c r="A3442" s="46" t="s">
        <v>8941</v>
      </c>
      <c r="B3442" s="46" t="s">
        <v>8942</v>
      </c>
      <c r="C3442" s="47">
        <v>184.07900000000001</v>
      </c>
      <c r="D3442" s="87" t="s">
        <v>8460</v>
      </c>
      <c r="E3442" s="87" t="s">
        <v>8460</v>
      </c>
      <c r="F3442" s="87">
        <v>0.252</v>
      </c>
      <c r="G3442" s="87"/>
      <c r="H3442" s="47"/>
      <c r="I3442" s="120">
        <v>0</v>
      </c>
      <c r="J3442" s="120">
        <v>0</v>
      </c>
    </row>
    <row r="3443" spans="1:10" ht="15" customHeight="1">
      <c r="A3443" s="46" t="s">
        <v>8938</v>
      </c>
      <c r="B3443" s="46" t="s">
        <v>8939</v>
      </c>
      <c r="C3443" s="47">
        <v>79.816999999999993</v>
      </c>
      <c r="D3443" s="87" t="s">
        <v>8463</v>
      </c>
      <c r="E3443" s="87" t="s">
        <v>8463</v>
      </c>
      <c r="F3443" s="87">
        <v>0.252</v>
      </c>
      <c r="G3443" s="87"/>
      <c r="H3443" s="47"/>
      <c r="I3443" s="120">
        <v>0</v>
      </c>
      <c r="J3443" s="120">
        <v>0</v>
      </c>
    </row>
    <row r="3444" spans="1:10" ht="15" customHeight="1">
      <c r="A3444" s="46" t="s">
        <v>8935</v>
      </c>
      <c r="B3444" s="46" t="s">
        <v>8936</v>
      </c>
      <c r="C3444" s="47">
        <v>1834.8878</v>
      </c>
      <c r="D3444" s="87" t="s">
        <v>30596</v>
      </c>
      <c r="E3444" s="87" t="s">
        <v>30596</v>
      </c>
      <c r="F3444" s="87">
        <v>1.8900000000000001</v>
      </c>
      <c r="G3444" s="87"/>
      <c r="H3444" s="47"/>
      <c r="I3444" s="120">
        <v>0</v>
      </c>
      <c r="J3444" s="120">
        <v>0</v>
      </c>
    </row>
    <row r="3445" spans="1:10" ht="15" customHeight="1">
      <c r="A3445" s="46" t="s">
        <v>8932</v>
      </c>
      <c r="B3445" s="46" t="s">
        <v>8933</v>
      </c>
      <c r="C3445" s="47">
        <v>133.01920000000001</v>
      </c>
      <c r="D3445" s="87" t="s">
        <v>30594</v>
      </c>
      <c r="E3445" s="87" t="s">
        <v>30594</v>
      </c>
      <c r="F3445" s="87">
        <v>1.8900000000000001</v>
      </c>
      <c r="G3445" s="87"/>
      <c r="H3445" s="47"/>
      <c r="I3445" s="120">
        <v>2</v>
      </c>
      <c r="J3445" s="120">
        <v>0</v>
      </c>
    </row>
    <row r="3446" spans="1:10" ht="15" customHeight="1">
      <c r="A3446" s="46" t="s">
        <v>8929</v>
      </c>
      <c r="B3446" s="46" t="s">
        <v>8930</v>
      </c>
      <c r="C3446" s="47">
        <v>813.94880000000001</v>
      </c>
      <c r="D3446" s="87" t="s">
        <v>30592</v>
      </c>
      <c r="E3446" s="87" t="s">
        <v>30592</v>
      </c>
      <c r="F3446" s="87">
        <v>3.7800000000000002</v>
      </c>
      <c r="G3446" s="87"/>
      <c r="H3446" s="47"/>
      <c r="I3446" s="120">
        <v>0</v>
      </c>
      <c r="J3446" s="120">
        <v>0</v>
      </c>
    </row>
    <row r="3447" spans="1:10" ht="15" customHeight="1">
      <c r="A3447" s="46" t="s">
        <v>8926</v>
      </c>
      <c r="B3447" s="46" t="s">
        <v>8927</v>
      </c>
      <c r="C3447" s="47">
        <v>664.46900000000005</v>
      </c>
      <c r="D3447" s="87" t="s">
        <v>30590</v>
      </c>
      <c r="E3447" s="87" t="s">
        <v>30590</v>
      </c>
      <c r="F3447" s="87">
        <v>3.7800000000000002</v>
      </c>
      <c r="G3447" s="87"/>
      <c r="H3447" s="47"/>
      <c r="I3447" s="120">
        <v>2</v>
      </c>
      <c r="J3447" s="120">
        <v>0</v>
      </c>
    </row>
    <row r="3448" spans="1:10" ht="15" customHeight="1">
      <c r="A3448" s="46" t="s">
        <v>8923</v>
      </c>
      <c r="B3448" s="46" t="s">
        <v>8924</v>
      </c>
      <c r="C3448" s="47">
        <v>688.077</v>
      </c>
      <c r="D3448" s="87" t="s">
        <v>8466</v>
      </c>
      <c r="E3448" s="87" t="s">
        <v>8466</v>
      </c>
      <c r="F3448" s="87">
        <v>5.04</v>
      </c>
      <c r="G3448" s="87"/>
      <c r="H3448" s="47"/>
      <c r="I3448" s="120">
        <v>0</v>
      </c>
      <c r="J3448" s="120">
        <v>0</v>
      </c>
    </row>
    <row r="3449" spans="1:10" ht="15" customHeight="1">
      <c r="A3449" s="46" t="s">
        <v>8920</v>
      </c>
      <c r="B3449" s="46" t="s">
        <v>8921</v>
      </c>
      <c r="C3449" s="47">
        <v>779.16399999999999</v>
      </c>
      <c r="D3449" s="87" t="s">
        <v>8475</v>
      </c>
      <c r="E3449" s="87" t="s">
        <v>8475</v>
      </c>
      <c r="F3449" s="87">
        <v>1417.8312000000001</v>
      </c>
      <c r="G3449" s="87"/>
      <c r="H3449" s="47"/>
      <c r="I3449" s="120">
        <v>0</v>
      </c>
      <c r="J3449" s="120">
        <v>0</v>
      </c>
    </row>
    <row r="3450" spans="1:10" ht="15" customHeight="1">
      <c r="A3450" s="46" t="s">
        <v>8917</v>
      </c>
      <c r="B3450" s="46" t="s">
        <v>8918</v>
      </c>
      <c r="C3450" s="47">
        <v>842.1114</v>
      </c>
      <c r="D3450" s="87" t="s">
        <v>8478</v>
      </c>
      <c r="E3450" s="87" t="s">
        <v>8478</v>
      </c>
      <c r="F3450" s="87">
        <v>1563.2726000000002</v>
      </c>
      <c r="G3450" s="87"/>
      <c r="H3450" s="47"/>
      <c r="I3450" s="120">
        <v>0</v>
      </c>
      <c r="J3450" s="120">
        <v>0</v>
      </c>
    </row>
    <row r="3451" spans="1:10" ht="15" customHeight="1">
      <c r="A3451" s="46" t="s">
        <v>8914</v>
      </c>
      <c r="B3451" s="46" t="s">
        <v>8915</v>
      </c>
      <c r="C3451" s="47">
        <v>1014.1308</v>
      </c>
      <c r="D3451" s="87" t="s">
        <v>8481</v>
      </c>
      <c r="E3451" s="87" t="s">
        <v>8481</v>
      </c>
      <c r="F3451" s="87">
        <v>3.5202</v>
      </c>
      <c r="G3451" s="87"/>
      <c r="H3451" s="47"/>
      <c r="I3451" s="120">
        <v>0</v>
      </c>
      <c r="J3451" s="120">
        <v>0</v>
      </c>
    </row>
    <row r="3452" spans="1:10" ht="15" customHeight="1">
      <c r="A3452" s="46" t="s">
        <v>8911</v>
      </c>
      <c r="B3452" s="46" t="s">
        <v>8912</v>
      </c>
      <c r="C3452" s="47">
        <v>1089.4631999999999</v>
      </c>
      <c r="D3452" s="87" t="s">
        <v>8484</v>
      </c>
      <c r="E3452" s="87" t="s">
        <v>8481</v>
      </c>
      <c r="F3452" s="87">
        <v>3.2737859999999994</v>
      </c>
      <c r="G3452" s="87"/>
      <c r="H3452" s="47"/>
      <c r="I3452" s="120">
        <v>0</v>
      </c>
      <c r="J3452" s="120">
        <v>0</v>
      </c>
    </row>
    <row r="3453" spans="1:10" ht="15" customHeight="1">
      <c r="A3453" s="46" t="s">
        <v>8908</v>
      </c>
      <c r="B3453" s="46" t="s">
        <v>8909</v>
      </c>
      <c r="C3453" s="47">
        <v>503.69600000000003</v>
      </c>
      <c r="D3453" s="87" t="s">
        <v>8487</v>
      </c>
      <c r="E3453" s="87" t="s">
        <v>8481</v>
      </c>
      <c r="F3453" s="87">
        <v>3.4145940000000001</v>
      </c>
      <c r="G3453" s="87"/>
      <c r="H3453" s="47"/>
      <c r="I3453" s="120">
        <v>0</v>
      </c>
      <c r="J3453" s="120">
        <v>0</v>
      </c>
    </row>
    <row r="3454" spans="1:10" ht="15" customHeight="1">
      <c r="A3454" s="46" t="s">
        <v>8905</v>
      </c>
      <c r="B3454" s="46" t="s">
        <v>8906</v>
      </c>
      <c r="C3454" s="47">
        <v>631.8682</v>
      </c>
      <c r="D3454" s="87" t="s">
        <v>8490</v>
      </c>
      <c r="E3454" s="87" t="s">
        <v>8481</v>
      </c>
      <c r="F3454" s="87">
        <v>3.3441900000000002</v>
      </c>
      <c r="G3454" s="87"/>
      <c r="H3454" s="47"/>
      <c r="I3454" s="120">
        <v>0</v>
      </c>
      <c r="J3454" s="120">
        <v>0</v>
      </c>
    </row>
    <row r="3455" spans="1:10" ht="15" customHeight="1">
      <c r="A3455" s="46" t="s">
        <v>8902</v>
      </c>
      <c r="B3455" s="46" t="s">
        <v>8903</v>
      </c>
      <c r="C3455" s="47">
        <v>531.80280000000005</v>
      </c>
      <c r="D3455" s="87" t="s">
        <v>8493</v>
      </c>
      <c r="E3455" s="87" t="s">
        <v>8493</v>
      </c>
      <c r="F3455" s="87">
        <v>223.51139999999998</v>
      </c>
      <c r="G3455" s="87"/>
      <c r="H3455" s="47"/>
      <c r="I3455" s="120">
        <v>0</v>
      </c>
      <c r="J3455" s="120">
        <v>0</v>
      </c>
    </row>
    <row r="3456" spans="1:10" ht="15" customHeight="1">
      <c r="A3456" s="46" t="s">
        <v>8899</v>
      </c>
      <c r="B3456" s="46" t="s">
        <v>8900</v>
      </c>
      <c r="C3456" s="47">
        <v>652.10720000000003</v>
      </c>
      <c r="D3456" s="87" t="s">
        <v>8495</v>
      </c>
      <c r="E3456" s="87" t="s">
        <v>8493</v>
      </c>
      <c r="F3456" s="87">
        <v>198.67680000000001</v>
      </c>
      <c r="G3456" s="87"/>
      <c r="H3456" s="47"/>
      <c r="I3456" s="120">
        <v>0</v>
      </c>
      <c r="J3456" s="120">
        <v>0</v>
      </c>
    </row>
    <row r="3457" spans="1:10" ht="15" customHeight="1">
      <c r="A3457" s="46" t="s">
        <v>8896</v>
      </c>
      <c r="B3457" s="46" t="s">
        <v>8897</v>
      </c>
      <c r="C3457" s="47">
        <v>550.91240000000005</v>
      </c>
      <c r="D3457" s="87" t="s">
        <v>8501</v>
      </c>
      <c r="E3457" s="87" t="s">
        <v>8501</v>
      </c>
      <c r="F3457" s="87">
        <v>3.4008000000000003</v>
      </c>
      <c r="G3457" s="87"/>
      <c r="H3457" s="47"/>
      <c r="I3457" s="120">
        <v>0</v>
      </c>
      <c r="J3457" s="120">
        <v>0</v>
      </c>
    </row>
    <row r="3458" spans="1:10" ht="15" customHeight="1">
      <c r="A3458" s="46" t="s">
        <v>8893</v>
      </c>
      <c r="B3458" s="46" t="s">
        <v>8894</v>
      </c>
      <c r="C3458" s="47">
        <v>727.43960000000004</v>
      </c>
      <c r="D3458" s="87" t="s">
        <v>8504</v>
      </c>
      <c r="E3458" s="87" t="s">
        <v>8501</v>
      </c>
      <c r="F3458" s="87">
        <v>3.162744</v>
      </c>
      <c r="G3458" s="87"/>
      <c r="H3458" s="47"/>
      <c r="I3458" s="120">
        <v>0</v>
      </c>
      <c r="J3458" s="120">
        <v>0</v>
      </c>
    </row>
    <row r="3459" spans="1:10" ht="15" customHeight="1">
      <c r="A3459" s="46" t="s">
        <v>8890</v>
      </c>
      <c r="B3459" s="46" t="s">
        <v>8891</v>
      </c>
      <c r="C3459" s="47">
        <v>746.54</v>
      </c>
      <c r="D3459" s="87" t="s">
        <v>8507</v>
      </c>
      <c r="E3459" s="87" t="s">
        <v>8501</v>
      </c>
      <c r="F3459" s="87">
        <v>3.298776000000001</v>
      </c>
      <c r="G3459" s="87"/>
      <c r="H3459" s="47"/>
      <c r="I3459" s="120">
        <v>0</v>
      </c>
      <c r="J3459" s="120">
        <v>0</v>
      </c>
    </row>
    <row r="3460" spans="1:10" ht="15" customHeight="1">
      <c r="A3460" s="46" t="s">
        <v>8887</v>
      </c>
      <c r="B3460" s="46" t="s">
        <v>8888</v>
      </c>
      <c r="C3460" s="47">
        <v>746.54</v>
      </c>
      <c r="D3460" s="87" t="s">
        <v>8510</v>
      </c>
      <c r="E3460" s="87" t="s">
        <v>8501</v>
      </c>
      <c r="F3460" s="87">
        <v>3.2307600000000001</v>
      </c>
      <c r="G3460" s="87"/>
      <c r="H3460" s="47"/>
      <c r="I3460" s="120">
        <v>0</v>
      </c>
      <c r="J3460" s="120">
        <v>0</v>
      </c>
    </row>
    <row r="3461" spans="1:10" ht="15" customHeight="1">
      <c r="A3461" s="46" t="s">
        <v>8884</v>
      </c>
      <c r="B3461" s="46" t="s">
        <v>8885</v>
      </c>
      <c r="C3461" s="47">
        <v>746.54</v>
      </c>
      <c r="D3461" s="87" t="s">
        <v>8513</v>
      </c>
      <c r="E3461" s="87" t="s">
        <v>8513</v>
      </c>
      <c r="F3461" s="87">
        <v>23.020199999999996</v>
      </c>
      <c r="G3461" s="87"/>
      <c r="H3461" s="47"/>
      <c r="I3461" s="120">
        <v>0</v>
      </c>
      <c r="J3461" s="120">
        <v>0</v>
      </c>
    </row>
    <row r="3462" spans="1:10" ht="15" customHeight="1">
      <c r="A3462" s="46" t="s">
        <v>8881</v>
      </c>
      <c r="B3462" s="46" t="s">
        <v>8882</v>
      </c>
      <c r="C3462" s="47">
        <v>806.14139999999998</v>
      </c>
      <c r="D3462" s="87" t="s">
        <v>8516</v>
      </c>
      <c r="E3462" s="87" t="s">
        <v>8516</v>
      </c>
      <c r="F3462" s="87">
        <v>18.370799999999996</v>
      </c>
      <c r="G3462" s="87"/>
      <c r="H3462" s="47"/>
      <c r="I3462" s="120">
        <v>0</v>
      </c>
      <c r="J3462" s="120">
        <v>0</v>
      </c>
    </row>
    <row r="3463" spans="1:10" ht="15" customHeight="1">
      <c r="A3463" s="46" t="s">
        <v>8878</v>
      </c>
      <c r="B3463" s="46" t="s">
        <v>8879</v>
      </c>
      <c r="C3463" s="47">
        <v>870.32039999999995</v>
      </c>
      <c r="D3463" s="87" t="s">
        <v>2304</v>
      </c>
      <c r="E3463" s="87" t="s">
        <v>2304</v>
      </c>
      <c r="F3463" s="87">
        <v>4.6807999999999996</v>
      </c>
      <c r="G3463" s="87"/>
      <c r="H3463" s="47"/>
      <c r="I3463" s="120">
        <v>0</v>
      </c>
      <c r="J3463" s="120">
        <v>0</v>
      </c>
    </row>
    <row r="3464" spans="1:10" ht="15" customHeight="1">
      <c r="A3464" s="46" t="s">
        <v>8875</v>
      </c>
      <c r="B3464" s="46" t="s">
        <v>8876</v>
      </c>
      <c r="C3464" s="47">
        <v>806.14139999999998</v>
      </c>
      <c r="D3464" s="87" t="s">
        <v>2304</v>
      </c>
      <c r="E3464" s="87" t="s">
        <v>2304</v>
      </c>
      <c r="F3464" s="87">
        <v>4.6807999999999996</v>
      </c>
      <c r="G3464" s="87"/>
      <c r="H3464" s="47"/>
      <c r="I3464" s="120">
        <v>0</v>
      </c>
      <c r="J3464" s="120">
        <v>0</v>
      </c>
    </row>
    <row r="3465" spans="1:10" ht="15" customHeight="1">
      <c r="A3465" s="46" t="s">
        <v>8872</v>
      </c>
      <c r="B3465" s="46" t="s">
        <v>8873</v>
      </c>
      <c r="C3465" s="47">
        <v>851.10400000000004</v>
      </c>
      <c r="D3465" s="87" t="s">
        <v>8521</v>
      </c>
      <c r="E3465" s="87" t="s">
        <v>8521</v>
      </c>
      <c r="F3465" s="87">
        <v>2.6681999999999997</v>
      </c>
      <c r="G3465" s="87"/>
      <c r="H3465" s="47"/>
      <c r="I3465" s="120">
        <v>0</v>
      </c>
      <c r="J3465" s="120">
        <v>0</v>
      </c>
    </row>
    <row r="3466" spans="1:10" ht="15" customHeight="1">
      <c r="A3466" s="46" t="s">
        <v>8869</v>
      </c>
      <c r="B3466" s="46" t="s">
        <v>8870</v>
      </c>
      <c r="C3466" s="47">
        <v>918.07119999999998</v>
      </c>
      <c r="D3466" s="87" t="s">
        <v>8524</v>
      </c>
      <c r="E3466" s="87" t="s">
        <v>8524</v>
      </c>
      <c r="F3466" s="87">
        <v>3.5574000000000003</v>
      </c>
      <c r="G3466" s="87"/>
      <c r="H3466" s="47"/>
      <c r="I3466" s="120">
        <v>0</v>
      </c>
      <c r="J3466" s="120">
        <v>0</v>
      </c>
    </row>
    <row r="3467" spans="1:10" ht="15" customHeight="1">
      <c r="A3467" s="46" t="s">
        <v>8866</v>
      </c>
      <c r="B3467" s="46" t="s">
        <v>8867</v>
      </c>
      <c r="C3467" s="47">
        <v>851.10400000000004</v>
      </c>
      <c r="D3467" s="87" t="s">
        <v>8527</v>
      </c>
      <c r="E3467" s="87" t="s">
        <v>8527</v>
      </c>
      <c r="F3467" s="87">
        <v>5.781600000000001</v>
      </c>
      <c r="G3467" s="87"/>
      <c r="H3467" s="47"/>
      <c r="I3467" s="120">
        <v>0</v>
      </c>
      <c r="J3467" s="120">
        <v>0</v>
      </c>
    </row>
    <row r="3468" spans="1:10" ht="15" customHeight="1">
      <c r="A3468" s="46" t="s">
        <v>8863</v>
      </c>
      <c r="B3468" s="46" t="s">
        <v>8864</v>
      </c>
      <c r="C3468" s="47">
        <v>947.81399999999996</v>
      </c>
      <c r="D3468" s="87" t="s">
        <v>8530</v>
      </c>
      <c r="E3468" s="87" t="s">
        <v>8530</v>
      </c>
      <c r="F3468" s="87">
        <v>7.7373999999999992</v>
      </c>
      <c r="G3468" s="87"/>
      <c r="H3468" s="47"/>
      <c r="I3468" s="120">
        <v>0</v>
      </c>
      <c r="J3468" s="120">
        <v>0</v>
      </c>
    </row>
    <row r="3469" spans="1:10" ht="15" customHeight="1">
      <c r="A3469" s="46" t="s">
        <v>8860</v>
      </c>
      <c r="B3469" s="46" t="s">
        <v>8861</v>
      </c>
      <c r="C3469" s="47">
        <v>947.81399999999996</v>
      </c>
      <c r="D3469" s="87" t="s">
        <v>8533</v>
      </c>
      <c r="E3469" s="87" t="s">
        <v>8533</v>
      </c>
      <c r="F3469" s="87">
        <v>10.221999999999998</v>
      </c>
      <c r="G3469" s="87"/>
      <c r="H3469" s="47"/>
      <c r="I3469" s="120">
        <v>0</v>
      </c>
      <c r="J3469" s="120">
        <v>0</v>
      </c>
    </row>
    <row r="3470" spans="1:10" ht="15" customHeight="1">
      <c r="A3470" s="46" t="s">
        <v>8857</v>
      </c>
      <c r="B3470" s="46" t="s">
        <v>8858</v>
      </c>
      <c r="C3470" s="47">
        <v>947.81399999999996</v>
      </c>
      <c r="D3470" s="87" t="s">
        <v>8536</v>
      </c>
      <c r="E3470" s="87" t="s">
        <v>8536</v>
      </c>
      <c r="F3470" s="87">
        <v>2.4108000000000005</v>
      </c>
      <c r="G3470" s="87"/>
      <c r="H3470" s="47"/>
      <c r="I3470" s="120">
        <v>0</v>
      </c>
      <c r="J3470" s="120">
        <v>0</v>
      </c>
    </row>
    <row r="3471" spans="1:10" ht="15" customHeight="1">
      <c r="A3471" s="46" t="s">
        <v>8854</v>
      </c>
      <c r="B3471" s="46" t="s">
        <v>8855</v>
      </c>
      <c r="C3471" s="47">
        <v>1018.6386</v>
      </c>
      <c r="D3471" s="87" t="s">
        <v>8539</v>
      </c>
      <c r="E3471" s="87" t="s">
        <v>8539</v>
      </c>
      <c r="F3471" s="87">
        <v>0.8096000000000001</v>
      </c>
      <c r="G3471" s="87"/>
      <c r="H3471" s="47"/>
      <c r="I3471" s="120">
        <v>0</v>
      </c>
      <c r="J3471" s="120">
        <v>0</v>
      </c>
    </row>
    <row r="3472" spans="1:10" ht="15" customHeight="1">
      <c r="A3472" s="46" t="s">
        <v>8851</v>
      </c>
      <c r="B3472" s="46" t="s">
        <v>8852</v>
      </c>
      <c r="C3472" s="47">
        <v>1018.6386</v>
      </c>
      <c r="D3472" s="87" t="s">
        <v>8542</v>
      </c>
      <c r="E3472" s="87" t="s">
        <v>8542</v>
      </c>
      <c r="F3472" s="87">
        <v>1.6008</v>
      </c>
      <c r="G3472" s="87"/>
      <c r="H3472" s="47"/>
      <c r="I3472" s="120">
        <v>0</v>
      </c>
      <c r="J3472" s="120">
        <v>0</v>
      </c>
    </row>
    <row r="3473" spans="1:10" ht="15" customHeight="1">
      <c r="A3473" s="46" t="s">
        <v>8848</v>
      </c>
      <c r="B3473" s="46" t="s">
        <v>8849</v>
      </c>
      <c r="C3473" s="47">
        <v>1134.1235999999999</v>
      </c>
      <c r="D3473" s="87" t="s">
        <v>8545</v>
      </c>
      <c r="E3473" s="87" t="s">
        <v>8545</v>
      </c>
      <c r="F3473" s="87">
        <v>2.0444</v>
      </c>
      <c r="G3473" s="87"/>
      <c r="H3473" s="47"/>
      <c r="I3473" s="120">
        <v>0</v>
      </c>
      <c r="J3473" s="120">
        <v>0</v>
      </c>
    </row>
    <row r="3474" spans="1:10" ht="15" customHeight="1">
      <c r="A3474" s="46" t="s">
        <v>8845</v>
      </c>
      <c r="B3474" s="46" t="s">
        <v>8846</v>
      </c>
      <c r="C3474" s="47">
        <v>346.64100000000002</v>
      </c>
      <c r="D3474" s="87" t="s">
        <v>8548</v>
      </c>
      <c r="E3474" s="87" t="s">
        <v>8548</v>
      </c>
      <c r="F3474" s="87">
        <v>2.2234000000000003</v>
      </c>
      <c r="G3474" s="87"/>
      <c r="H3474" s="47"/>
      <c r="I3474" s="120">
        <v>0</v>
      </c>
      <c r="J3474" s="120">
        <v>0</v>
      </c>
    </row>
    <row r="3475" spans="1:10" ht="15" customHeight="1">
      <c r="A3475" s="46" t="s">
        <v>8842</v>
      </c>
      <c r="B3475" s="46" t="s">
        <v>8843</v>
      </c>
      <c r="C3475" s="47">
        <v>388.15280000000001</v>
      </c>
      <c r="D3475" s="87" t="s">
        <v>29966</v>
      </c>
      <c r="E3475" s="87" t="s">
        <v>29966</v>
      </c>
      <c r="F3475" s="87">
        <v>6.4512</v>
      </c>
      <c r="G3475" s="87"/>
      <c r="H3475" s="47"/>
      <c r="I3475" s="120">
        <v>0</v>
      </c>
      <c r="J3475" s="120">
        <v>0</v>
      </c>
    </row>
    <row r="3476" spans="1:10" ht="15" customHeight="1">
      <c r="A3476" s="46" t="s">
        <v>8839</v>
      </c>
      <c r="B3476" s="46" t="s">
        <v>8840</v>
      </c>
      <c r="C3476" s="47">
        <v>487.91860000000003</v>
      </c>
      <c r="D3476" s="87" t="s">
        <v>8551</v>
      </c>
      <c r="E3476" s="87" t="s">
        <v>8551</v>
      </c>
      <c r="F3476" s="87">
        <v>13.86</v>
      </c>
      <c r="G3476" s="87"/>
      <c r="H3476" s="47"/>
      <c r="I3476" s="120">
        <v>0</v>
      </c>
      <c r="J3476" s="120">
        <v>0</v>
      </c>
    </row>
    <row r="3477" spans="1:10" ht="15" customHeight="1">
      <c r="A3477" s="46" t="s">
        <v>8836</v>
      </c>
      <c r="B3477" s="46" t="s">
        <v>8837</v>
      </c>
      <c r="C3477" s="47">
        <v>542.54740000000004</v>
      </c>
      <c r="D3477" s="87" t="s">
        <v>8554</v>
      </c>
      <c r="E3477" s="87" t="s">
        <v>8554</v>
      </c>
      <c r="F3477" s="87">
        <v>1.9988000000000001</v>
      </c>
      <c r="G3477" s="87"/>
      <c r="H3477" s="47"/>
      <c r="I3477" s="120">
        <v>0</v>
      </c>
      <c r="J3477" s="120">
        <v>0</v>
      </c>
    </row>
    <row r="3478" spans="1:10" ht="15" customHeight="1">
      <c r="A3478" s="46" t="s">
        <v>8833</v>
      </c>
      <c r="B3478" s="46" t="s">
        <v>8834</v>
      </c>
      <c r="C3478" s="47">
        <v>977.04539999999997</v>
      </c>
      <c r="D3478" s="87" t="s">
        <v>8557</v>
      </c>
      <c r="E3478" s="87" t="s">
        <v>8557</v>
      </c>
      <c r="F3478" s="87">
        <v>1.0169999999999999</v>
      </c>
      <c r="G3478" s="87"/>
      <c r="H3478" s="47"/>
      <c r="I3478" s="120">
        <v>0</v>
      </c>
      <c r="J3478" s="120">
        <v>0</v>
      </c>
    </row>
    <row r="3479" spans="1:10" ht="15" customHeight="1">
      <c r="A3479" s="46" t="s">
        <v>8830</v>
      </c>
      <c r="B3479" s="46" t="s">
        <v>8831</v>
      </c>
      <c r="C3479" s="47">
        <v>1134.4490000000001</v>
      </c>
      <c r="D3479" s="87" t="s">
        <v>8560</v>
      </c>
      <c r="E3479" s="87" t="s">
        <v>8560</v>
      </c>
      <c r="F3479" s="87">
        <v>34.7346</v>
      </c>
      <c r="G3479" s="87"/>
      <c r="H3479" s="47"/>
      <c r="I3479" s="120">
        <v>0</v>
      </c>
      <c r="J3479" s="120">
        <v>0</v>
      </c>
    </row>
    <row r="3480" spans="1:10" ht="15" customHeight="1">
      <c r="A3480" s="46" t="s">
        <v>8827</v>
      </c>
      <c r="B3480" s="46" t="s">
        <v>8828</v>
      </c>
      <c r="C3480" s="47">
        <v>1747.1934000000001</v>
      </c>
      <c r="D3480" s="87" t="s">
        <v>8563</v>
      </c>
      <c r="E3480" s="87" t="s">
        <v>8563</v>
      </c>
      <c r="F3480" s="87">
        <v>83.471000000000018</v>
      </c>
      <c r="G3480" s="87"/>
      <c r="H3480" s="47"/>
      <c r="I3480" s="120">
        <v>0</v>
      </c>
      <c r="J3480" s="120">
        <v>0</v>
      </c>
    </row>
    <row r="3481" spans="1:10" ht="15" customHeight="1">
      <c r="A3481" s="46" t="s">
        <v>8825</v>
      </c>
      <c r="B3481" s="46" t="s">
        <v>32282</v>
      </c>
      <c r="C3481" s="47">
        <v>1001.3042</v>
      </c>
      <c r="D3481" s="87" t="s">
        <v>8566</v>
      </c>
      <c r="E3481" s="87" t="s">
        <v>8566</v>
      </c>
      <c r="F3481" s="87">
        <v>3.8604000000000003</v>
      </c>
      <c r="G3481" s="87"/>
      <c r="H3481" s="47"/>
      <c r="I3481" s="120">
        <v>0</v>
      </c>
      <c r="J3481" s="120">
        <v>0</v>
      </c>
    </row>
    <row r="3482" spans="1:10" ht="15" customHeight="1">
      <c r="A3482" s="46" t="s">
        <v>8822</v>
      </c>
      <c r="B3482" s="46" t="s">
        <v>8823</v>
      </c>
      <c r="C3482" s="47">
        <v>910.70540000000005</v>
      </c>
      <c r="D3482" s="87" t="s">
        <v>8569</v>
      </c>
      <c r="E3482" s="87" t="s">
        <v>8569</v>
      </c>
      <c r="F3482" s="87">
        <v>78.820400000000006</v>
      </c>
      <c r="G3482" s="87"/>
      <c r="H3482" s="47"/>
      <c r="I3482" s="120">
        <v>0</v>
      </c>
      <c r="J3482" s="120">
        <v>0</v>
      </c>
    </row>
    <row r="3483" spans="1:10" ht="15" customHeight="1">
      <c r="A3483" s="46" t="s">
        <v>8819</v>
      </c>
      <c r="B3483" s="46" t="s">
        <v>8820</v>
      </c>
      <c r="C3483" s="47">
        <v>910.70540000000005</v>
      </c>
      <c r="D3483" s="87" t="s">
        <v>8572</v>
      </c>
      <c r="E3483" s="87" t="s">
        <v>8572</v>
      </c>
      <c r="F3483" s="87">
        <v>61.453400000000002</v>
      </c>
      <c r="G3483" s="87"/>
      <c r="H3483" s="47"/>
      <c r="I3483" s="120">
        <v>0</v>
      </c>
      <c r="J3483" s="120">
        <v>0</v>
      </c>
    </row>
    <row r="3484" spans="1:10" ht="15" customHeight="1">
      <c r="A3484" s="46" t="s">
        <v>8816</v>
      </c>
      <c r="B3484" s="46" t="s">
        <v>8817</v>
      </c>
      <c r="C3484" s="47">
        <v>1124.3366000000001</v>
      </c>
      <c r="D3484" s="87" t="s">
        <v>8575</v>
      </c>
      <c r="E3484" s="87" t="s">
        <v>8575</v>
      </c>
      <c r="F3484" s="87">
        <v>113.81559999999999</v>
      </c>
      <c r="G3484" s="87"/>
      <c r="H3484" s="47"/>
      <c r="I3484" s="120">
        <v>0</v>
      </c>
      <c r="J3484" s="120">
        <v>0</v>
      </c>
    </row>
    <row r="3485" spans="1:10" ht="15" customHeight="1">
      <c r="A3485" s="46" t="s">
        <v>8813</v>
      </c>
      <c r="B3485" s="46" t="s">
        <v>8814</v>
      </c>
      <c r="C3485" s="47">
        <v>1124.3366000000001</v>
      </c>
      <c r="D3485" s="87" t="s">
        <v>8578</v>
      </c>
      <c r="E3485" s="87" t="s">
        <v>8578</v>
      </c>
      <c r="F3485" s="87">
        <v>1.7634000000000003</v>
      </c>
      <c r="G3485" s="87"/>
      <c r="H3485" s="47"/>
      <c r="I3485" s="120">
        <v>0</v>
      </c>
      <c r="J3485" s="120">
        <v>0</v>
      </c>
    </row>
    <row r="3486" spans="1:10" ht="15" customHeight="1">
      <c r="A3486" s="46" t="s">
        <v>8810</v>
      </c>
      <c r="B3486" s="46" t="s">
        <v>8811</v>
      </c>
      <c r="C3486" s="47">
        <v>981.53</v>
      </c>
      <c r="D3486" s="87" t="s">
        <v>8581</v>
      </c>
      <c r="E3486" s="87" t="s">
        <v>8581</v>
      </c>
      <c r="F3486" s="87">
        <v>42.628799999999991</v>
      </c>
      <c r="G3486" s="87"/>
      <c r="H3486" s="47"/>
      <c r="I3486" s="120">
        <v>0</v>
      </c>
      <c r="J3486" s="120">
        <v>0</v>
      </c>
    </row>
    <row r="3487" spans="1:10" ht="15" customHeight="1">
      <c r="A3487" s="46" t="s">
        <v>8807</v>
      </c>
      <c r="B3487" s="46" t="s">
        <v>8808</v>
      </c>
      <c r="C3487" s="47">
        <v>1207.5273999999999</v>
      </c>
      <c r="D3487" s="87" t="s">
        <v>8584</v>
      </c>
      <c r="E3487" s="87" t="s">
        <v>8584</v>
      </c>
      <c r="F3487" s="87">
        <v>6.3507999999999996</v>
      </c>
      <c r="G3487" s="87"/>
      <c r="H3487" s="47"/>
      <c r="I3487" s="120">
        <v>0</v>
      </c>
      <c r="J3487" s="120">
        <v>0</v>
      </c>
    </row>
    <row r="3488" spans="1:10" ht="15" customHeight="1">
      <c r="A3488" s="46" t="s">
        <v>8804</v>
      </c>
      <c r="B3488" s="46" t="s">
        <v>8805</v>
      </c>
      <c r="C3488" s="47">
        <v>1207.5273999999999</v>
      </c>
      <c r="D3488" s="87" t="s">
        <v>8587</v>
      </c>
      <c r="E3488" s="87" t="s">
        <v>8587</v>
      </c>
      <c r="F3488" s="87">
        <v>3.4409999999999998</v>
      </c>
      <c r="G3488" s="87"/>
      <c r="H3488" s="47"/>
      <c r="I3488" s="120">
        <v>0</v>
      </c>
      <c r="J3488" s="120">
        <v>0</v>
      </c>
    </row>
    <row r="3489" spans="1:10" ht="15" customHeight="1">
      <c r="A3489" s="46" t="s">
        <v>8801</v>
      </c>
      <c r="B3489" s="46" t="s">
        <v>8802</v>
      </c>
      <c r="C3489" s="47">
        <v>1382.0214000000001</v>
      </c>
      <c r="D3489" s="87" t="s">
        <v>8590</v>
      </c>
      <c r="E3489" s="87" t="s">
        <v>8590</v>
      </c>
      <c r="F3489" s="87">
        <v>4.3013999999999992</v>
      </c>
      <c r="G3489" s="87"/>
      <c r="H3489" s="47"/>
      <c r="I3489" s="120">
        <v>1</v>
      </c>
      <c r="J3489" s="120">
        <v>0</v>
      </c>
    </row>
    <row r="3490" spans="1:10" ht="15" customHeight="1">
      <c r="A3490" s="46" t="s">
        <v>8798</v>
      </c>
      <c r="B3490" s="46" t="s">
        <v>8799</v>
      </c>
      <c r="C3490" s="47">
        <v>854.49639999999999</v>
      </c>
      <c r="D3490" s="87" t="s">
        <v>8593</v>
      </c>
      <c r="E3490" s="87" t="s">
        <v>8593</v>
      </c>
      <c r="F3490" s="87">
        <v>1.0384</v>
      </c>
      <c r="G3490" s="87"/>
      <c r="H3490" s="47"/>
      <c r="I3490" s="120">
        <v>0</v>
      </c>
      <c r="J3490" s="120">
        <v>0</v>
      </c>
    </row>
    <row r="3491" spans="1:10" ht="15" customHeight="1">
      <c r="A3491" s="46" t="s">
        <v>8795</v>
      </c>
      <c r="B3491" s="46" t="s">
        <v>8796</v>
      </c>
      <c r="C3491" s="47">
        <v>875.85059999999999</v>
      </c>
      <c r="D3491" s="87" t="s">
        <v>8596</v>
      </c>
      <c r="E3491" s="87" t="s">
        <v>8596</v>
      </c>
      <c r="F3491" s="87">
        <v>0.98440000000000016</v>
      </c>
      <c r="G3491" s="87"/>
      <c r="H3491" s="47"/>
      <c r="I3491" s="120">
        <v>0</v>
      </c>
      <c r="J3491" s="120">
        <v>0</v>
      </c>
    </row>
    <row r="3492" spans="1:10" ht="15" customHeight="1">
      <c r="A3492" s="46" t="s">
        <v>8792</v>
      </c>
      <c r="B3492" s="46" t="s">
        <v>8793</v>
      </c>
      <c r="C3492" s="47">
        <v>1079.3553999999999</v>
      </c>
      <c r="D3492" s="87" t="s">
        <v>8598</v>
      </c>
      <c r="E3492" s="87" t="s">
        <v>8598</v>
      </c>
      <c r="F3492" s="87">
        <v>1.5556000000000001</v>
      </c>
      <c r="G3492" s="87"/>
      <c r="H3492" s="47"/>
      <c r="I3492" s="120">
        <v>0</v>
      </c>
      <c r="J3492" s="120">
        <v>0</v>
      </c>
    </row>
    <row r="3493" spans="1:10" ht="15" customHeight="1">
      <c r="A3493" s="46" t="s">
        <v>8789</v>
      </c>
      <c r="B3493" s="46" t="s">
        <v>8790</v>
      </c>
      <c r="C3493" s="47">
        <v>1357.0537999999999</v>
      </c>
      <c r="D3493" s="87" t="s">
        <v>8600</v>
      </c>
      <c r="E3493" s="87" t="s">
        <v>8600</v>
      </c>
      <c r="F3493" s="87">
        <v>0.88239999999999985</v>
      </c>
      <c r="G3493" s="87"/>
      <c r="H3493" s="47"/>
      <c r="I3493" s="120">
        <v>0</v>
      </c>
      <c r="J3493" s="120">
        <v>0</v>
      </c>
    </row>
    <row r="3494" spans="1:10" ht="15" customHeight="1">
      <c r="A3494" s="46" t="s">
        <v>8786</v>
      </c>
      <c r="B3494" s="46" t="s">
        <v>8787</v>
      </c>
      <c r="C3494" s="47">
        <v>1603.2904000000001</v>
      </c>
      <c r="D3494" s="87" t="s">
        <v>8602</v>
      </c>
      <c r="E3494" s="87" t="s">
        <v>8602</v>
      </c>
      <c r="F3494" s="87">
        <v>0.67280000000000006</v>
      </c>
      <c r="G3494" s="87"/>
      <c r="H3494" s="47"/>
      <c r="I3494" s="120">
        <v>0</v>
      </c>
      <c r="J3494" s="120">
        <v>0</v>
      </c>
    </row>
    <row r="3495" spans="1:10" ht="15" customHeight="1">
      <c r="A3495" s="46" t="s">
        <v>8783</v>
      </c>
      <c r="B3495" s="46" t="s">
        <v>8784</v>
      </c>
      <c r="C3495" s="47">
        <v>1985.8664000000001</v>
      </c>
      <c r="D3495" s="87" t="s">
        <v>8604</v>
      </c>
      <c r="E3495" s="87" t="s">
        <v>8604</v>
      </c>
      <c r="F3495" s="87">
        <v>0.59960000000000002</v>
      </c>
      <c r="G3495" s="87"/>
      <c r="H3495" s="47"/>
      <c r="I3495" s="120">
        <v>0</v>
      </c>
      <c r="J3495" s="120">
        <v>0</v>
      </c>
    </row>
    <row r="3496" spans="1:10" ht="15" customHeight="1">
      <c r="A3496" s="46" t="s">
        <v>8781</v>
      </c>
      <c r="B3496" s="46" t="s">
        <v>8782</v>
      </c>
      <c r="C3496" s="47">
        <v>2222.7966000000001</v>
      </c>
      <c r="D3496" s="87" t="s">
        <v>8607</v>
      </c>
      <c r="E3496" s="87" t="s">
        <v>8607</v>
      </c>
      <c r="F3496" s="87">
        <v>1.2398000000000002</v>
      </c>
      <c r="G3496" s="87"/>
      <c r="H3496" s="47"/>
      <c r="I3496" s="120">
        <v>0</v>
      </c>
      <c r="J3496" s="120">
        <v>0</v>
      </c>
    </row>
    <row r="3497" spans="1:10" ht="15" customHeight="1">
      <c r="A3497" s="46" t="s">
        <v>8778</v>
      </c>
      <c r="B3497" s="46" t="s">
        <v>8779</v>
      </c>
      <c r="C3497" s="47">
        <v>622.87559999999996</v>
      </c>
      <c r="D3497" s="87" t="s">
        <v>8610</v>
      </c>
      <c r="E3497" s="87" t="s">
        <v>8610</v>
      </c>
      <c r="F3497" s="87">
        <v>0.61220000000000008</v>
      </c>
      <c r="G3497" s="87"/>
      <c r="H3497" s="47"/>
      <c r="I3497" s="120">
        <v>0</v>
      </c>
      <c r="J3497" s="120">
        <v>0</v>
      </c>
    </row>
    <row r="3498" spans="1:10" ht="15" customHeight="1">
      <c r="A3498" s="46" t="s">
        <v>8775</v>
      </c>
      <c r="B3498" s="46" t="s">
        <v>8776</v>
      </c>
      <c r="C3498" s="47">
        <v>775.79459999999995</v>
      </c>
      <c r="D3498" s="87" t="s">
        <v>21460</v>
      </c>
      <c r="E3498" s="87" t="s">
        <v>21460</v>
      </c>
      <c r="F3498" s="87">
        <v>3.4409999999999998</v>
      </c>
      <c r="G3498" s="87"/>
      <c r="H3498" s="47"/>
      <c r="I3498" s="120">
        <v>0</v>
      </c>
      <c r="J3498" s="120">
        <v>0</v>
      </c>
    </row>
    <row r="3499" spans="1:10" ht="15" customHeight="1">
      <c r="A3499" s="46" t="s">
        <v>8772</v>
      </c>
      <c r="B3499" s="46" t="s">
        <v>8773</v>
      </c>
      <c r="C3499" s="47">
        <v>1001.3856</v>
      </c>
      <c r="D3499" s="87" t="s">
        <v>21458</v>
      </c>
      <c r="E3499" s="87" t="s">
        <v>21458</v>
      </c>
      <c r="F3499" s="87">
        <v>6.8821999999999992</v>
      </c>
      <c r="G3499" s="87"/>
      <c r="H3499" s="47"/>
      <c r="I3499" s="120">
        <v>0</v>
      </c>
      <c r="J3499" s="120">
        <v>0</v>
      </c>
    </row>
    <row r="3500" spans="1:10" ht="15" customHeight="1">
      <c r="A3500" s="46" t="s">
        <v>8769</v>
      </c>
      <c r="B3500" s="46" t="s">
        <v>8770</v>
      </c>
      <c r="C3500" s="47">
        <v>1282.0698</v>
      </c>
      <c r="D3500" s="87" t="s">
        <v>21456</v>
      </c>
      <c r="E3500" s="87" t="s">
        <v>21456</v>
      </c>
      <c r="F3500" s="87">
        <v>13.764199999999999</v>
      </c>
      <c r="G3500" s="87"/>
      <c r="H3500" s="47"/>
      <c r="I3500" s="120">
        <v>0</v>
      </c>
      <c r="J3500" s="120">
        <v>0</v>
      </c>
    </row>
    <row r="3501" spans="1:10" ht="15" customHeight="1">
      <c r="A3501" s="46" t="s">
        <v>8766</v>
      </c>
      <c r="B3501" s="46" t="s">
        <v>8767</v>
      </c>
      <c r="C3501" s="47">
        <v>1435.7556</v>
      </c>
      <c r="D3501" s="87" t="s">
        <v>21454</v>
      </c>
      <c r="E3501" s="87" t="s">
        <v>21454</v>
      </c>
      <c r="F3501" s="87">
        <v>32.69</v>
      </c>
      <c r="G3501" s="87"/>
      <c r="H3501" s="47"/>
      <c r="I3501" s="120">
        <v>0</v>
      </c>
      <c r="J3501" s="120">
        <v>0</v>
      </c>
    </row>
    <row r="3502" spans="1:10" ht="15" customHeight="1">
      <c r="A3502" s="46" t="s">
        <v>8763</v>
      </c>
      <c r="B3502" s="46" t="s">
        <v>8764</v>
      </c>
      <c r="C3502" s="47">
        <v>1882.5796</v>
      </c>
      <c r="D3502" s="87" t="s">
        <v>21452</v>
      </c>
      <c r="E3502" s="87" t="s">
        <v>21452</v>
      </c>
      <c r="F3502" s="87">
        <v>3.4409999999999998</v>
      </c>
      <c r="G3502" s="87"/>
      <c r="H3502" s="47"/>
      <c r="I3502" s="120">
        <v>0</v>
      </c>
      <c r="J3502" s="120">
        <v>0</v>
      </c>
    </row>
    <row r="3503" spans="1:10" ht="15" customHeight="1">
      <c r="A3503" s="46" t="s">
        <v>8761</v>
      </c>
      <c r="B3503" s="46" t="s">
        <v>8762</v>
      </c>
      <c r="C3503" s="47">
        <v>1097.3404</v>
      </c>
      <c r="D3503" s="87" t="s">
        <v>21450</v>
      </c>
      <c r="E3503" s="87" t="s">
        <v>21450</v>
      </c>
      <c r="F3503" s="87">
        <v>6.8821999999999992</v>
      </c>
      <c r="G3503" s="87"/>
      <c r="H3503" s="47"/>
      <c r="I3503" s="120">
        <v>0</v>
      </c>
      <c r="J3503" s="120">
        <v>0</v>
      </c>
    </row>
    <row r="3504" spans="1:10" ht="15" customHeight="1">
      <c r="A3504" s="46" t="s">
        <v>8759</v>
      </c>
      <c r="B3504" s="46" t="s">
        <v>8760</v>
      </c>
      <c r="C3504" s="47">
        <v>1572.6833999999999</v>
      </c>
      <c r="D3504" s="87" t="s">
        <v>21448</v>
      </c>
      <c r="E3504" s="87" t="s">
        <v>21448</v>
      </c>
      <c r="F3504" s="87">
        <v>13.764199999999999</v>
      </c>
      <c r="G3504" s="87"/>
      <c r="H3504" s="47"/>
      <c r="I3504" s="120">
        <v>0</v>
      </c>
      <c r="J3504" s="120">
        <v>0</v>
      </c>
    </row>
    <row r="3505" spans="1:10" ht="15" customHeight="1">
      <c r="A3505" s="46" t="s">
        <v>8757</v>
      </c>
      <c r="B3505" s="46" t="s">
        <v>8758</v>
      </c>
      <c r="C3505" s="47">
        <v>1974.3063999999999</v>
      </c>
      <c r="D3505" s="87" t="s">
        <v>21446</v>
      </c>
      <c r="E3505" s="87" t="s">
        <v>21446</v>
      </c>
      <c r="F3505" s="87">
        <v>32.69</v>
      </c>
      <c r="G3505" s="87"/>
      <c r="H3505" s="47"/>
      <c r="I3505" s="120">
        <v>0</v>
      </c>
      <c r="J3505" s="120">
        <v>0</v>
      </c>
    </row>
    <row r="3506" spans="1:10" ht="15" customHeight="1">
      <c r="A3506" s="46" t="s">
        <v>8754</v>
      </c>
      <c r="B3506" s="46" t="s">
        <v>8755</v>
      </c>
      <c r="C3506" s="47">
        <v>1295.2218</v>
      </c>
      <c r="D3506" s="87" t="s">
        <v>1936</v>
      </c>
      <c r="E3506" s="87" t="s">
        <v>1936</v>
      </c>
      <c r="F3506" s="87">
        <v>11.278433250000001</v>
      </c>
      <c r="G3506" s="87"/>
      <c r="H3506" s="47"/>
      <c r="I3506" s="120">
        <v>0</v>
      </c>
      <c r="J3506" s="120">
        <v>0</v>
      </c>
    </row>
    <row r="3507" spans="1:10" ht="15" customHeight="1">
      <c r="A3507" s="46" t="s">
        <v>8752</v>
      </c>
      <c r="B3507" s="46" t="s">
        <v>8753</v>
      </c>
      <c r="C3507" s="47">
        <v>1630.2678000000001</v>
      </c>
      <c r="D3507" s="87" t="s">
        <v>35255</v>
      </c>
      <c r="E3507" s="87" t="s">
        <v>1936</v>
      </c>
      <c r="F3507" s="87">
        <v>10.084246199999999</v>
      </c>
      <c r="G3507" s="87"/>
      <c r="H3507" s="47"/>
      <c r="I3507" s="120">
        <v>0</v>
      </c>
      <c r="J3507" s="120">
        <v>0</v>
      </c>
    </row>
    <row r="3508" spans="1:10" ht="15" customHeight="1">
      <c r="A3508" s="46" t="s">
        <v>8750</v>
      </c>
      <c r="B3508" s="46" t="s">
        <v>8751</v>
      </c>
      <c r="C3508" s="47">
        <v>2227.1651999999999</v>
      </c>
      <c r="D3508" s="87" t="s">
        <v>2364</v>
      </c>
      <c r="E3508" s="87" t="s">
        <v>2364</v>
      </c>
      <c r="F3508" s="87">
        <v>13.663</v>
      </c>
      <c r="G3508" s="87"/>
      <c r="H3508" s="47"/>
      <c r="I3508" s="120">
        <v>0</v>
      </c>
      <c r="J3508" s="120">
        <v>0</v>
      </c>
    </row>
    <row r="3509" spans="1:10" ht="15" customHeight="1">
      <c r="A3509" s="46" t="s">
        <v>8748</v>
      </c>
      <c r="B3509" s="46" t="s">
        <v>8749</v>
      </c>
      <c r="C3509" s="47">
        <v>2508.3724000000002</v>
      </c>
      <c r="D3509" s="87" t="s">
        <v>8663</v>
      </c>
      <c r="E3509" s="87" t="s">
        <v>8663</v>
      </c>
      <c r="F3509" s="87">
        <v>22.746600000000001</v>
      </c>
      <c r="G3509" s="87"/>
      <c r="H3509" s="47"/>
      <c r="I3509" s="120">
        <v>0</v>
      </c>
      <c r="J3509" s="120">
        <v>0</v>
      </c>
    </row>
    <row r="3510" spans="1:10" ht="15" customHeight="1">
      <c r="A3510" s="46" t="s">
        <v>8746</v>
      </c>
      <c r="B3510" s="46" t="s">
        <v>8747</v>
      </c>
      <c r="C3510" s="47">
        <v>3046.9229999999998</v>
      </c>
      <c r="D3510" s="87" t="s">
        <v>8666</v>
      </c>
      <c r="E3510" s="87" t="s">
        <v>8666</v>
      </c>
      <c r="F3510" s="87">
        <v>8.7027999999999981</v>
      </c>
      <c r="G3510" s="87"/>
      <c r="H3510" s="47"/>
      <c r="I3510" s="120">
        <v>0</v>
      </c>
      <c r="J3510" s="120">
        <v>0</v>
      </c>
    </row>
    <row r="3511" spans="1:10" ht="15" customHeight="1">
      <c r="A3511" s="46" t="s">
        <v>8743</v>
      </c>
      <c r="B3511" s="46" t="s">
        <v>8744</v>
      </c>
      <c r="C3511" s="47">
        <v>4265.6737999999996</v>
      </c>
      <c r="D3511" s="87" t="s">
        <v>8669</v>
      </c>
      <c r="E3511" s="87" t="s">
        <v>8669</v>
      </c>
      <c r="F3511" s="87">
        <v>66.701800000000006</v>
      </c>
      <c r="G3511" s="87"/>
      <c r="H3511" s="47"/>
      <c r="I3511" s="120">
        <v>0</v>
      </c>
      <c r="J3511" s="120">
        <v>0</v>
      </c>
    </row>
    <row r="3512" spans="1:10" ht="15" customHeight="1">
      <c r="A3512" s="46" t="s">
        <v>8741</v>
      </c>
      <c r="B3512" s="46" t="s">
        <v>8742</v>
      </c>
      <c r="C3512" s="47">
        <v>4010.8631999999998</v>
      </c>
      <c r="D3512" s="87" t="s">
        <v>8672</v>
      </c>
      <c r="E3512" s="87" t="s">
        <v>8672</v>
      </c>
      <c r="F3512" s="87">
        <v>75.595799999999997</v>
      </c>
      <c r="G3512" s="87"/>
      <c r="H3512" s="47"/>
      <c r="I3512" s="120">
        <v>0</v>
      </c>
      <c r="J3512" s="120">
        <v>0</v>
      </c>
    </row>
    <row r="3513" spans="1:10" ht="15" customHeight="1">
      <c r="A3513" s="46" t="s">
        <v>8738</v>
      </c>
      <c r="B3513" s="46" t="s">
        <v>8739</v>
      </c>
      <c r="C3513" s="47">
        <v>4110.5241999999998</v>
      </c>
      <c r="D3513" s="87" t="s">
        <v>8675</v>
      </c>
      <c r="E3513" s="87" t="s">
        <v>8675</v>
      </c>
      <c r="F3513" s="87">
        <v>80.042400000000001</v>
      </c>
      <c r="G3513" s="87"/>
      <c r="H3513" s="47"/>
      <c r="I3513" s="120">
        <v>0</v>
      </c>
      <c r="J3513" s="120">
        <v>0</v>
      </c>
    </row>
    <row r="3514" spans="1:10" ht="15" customHeight="1">
      <c r="A3514" s="46" t="s">
        <v>8736</v>
      </c>
      <c r="B3514" s="46" t="s">
        <v>8737</v>
      </c>
      <c r="C3514" s="47">
        <v>4337.7996000000003</v>
      </c>
      <c r="D3514" s="87" t="s">
        <v>8678</v>
      </c>
      <c r="E3514" s="87" t="s">
        <v>8678</v>
      </c>
      <c r="F3514" s="87">
        <v>124.51060000000001</v>
      </c>
      <c r="G3514" s="87"/>
      <c r="H3514" s="47"/>
      <c r="I3514" s="120">
        <v>0</v>
      </c>
      <c r="J3514" s="120">
        <v>0</v>
      </c>
    </row>
    <row r="3515" spans="1:10" ht="15" customHeight="1">
      <c r="A3515" s="46" t="s">
        <v>8733</v>
      </c>
      <c r="B3515" s="46" t="s">
        <v>8734</v>
      </c>
      <c r="C3515" s="47">
        <v>5251.7115999999996</v>
      </c>
      <c r="D3515" s="87" t="s">
        <v>8681</v>
      </c>
      <c r="E3515" s="87" t="s">
        <v>8681</v>
      </c>
      <c r="F3515" s="87">
        <v>142.29780000000002</v>
      </c>
      <c r="G3515" s="87"/>
      <c r="H3515" s="47"/>
      <c r="I3515" s="120">
        <v>0</v>
      </c>
      <c r="J3515" s="120">
        <v>0</v>
      </c>
    </row>
    <row r="3516" spans="1:10" ht="15" customHeight="1">
      <c r="A3516" s="46" t="s">
        <v>8731</v>
      </c>
      <c r="B3516" s="46" t="s">
        <v>8732</v>
      </c>
      <c r="C3516" s="47">
        <v>1164.0519999999999</v>
      </c>
      <c r="D3516" s="87" t="s">
        <v>8683</v>
      </c>
      <c r="E3516" s="87" t="s">
        <v>8683</v>
      </c>
      <c r="F3516" s="87">
        <v>13.083200000000001</v>
      </c>
      <c r="G3516" s="87"/>
      <c r="H3516" s="47"/>
      <c r="I3516" s="120">
        <v>0</v>
      </c>
      <c r="J3516" s="120">
        <v>0</v>
      </c>
    </row>
    <row r="3517" spans="1:10" ht="15" customHeight="1">
      <c r="A3517" s="46" t="s">
        <v>8729</v>
      </c>
      <c r="B3517" s="46" t="s">
        <v>8730</v>
      </c>
      <c r="C3517" s="47">
        <v>115.8104</v>
      </c>
      <c r="D3517" s="87" t="s">
        <v>8686</v>
      </c>
      <c r="E3517" s="87" t="s">
        <v>8686</v>
      </c>
      <c r="F3517" s="87">
        <v>17.660400000000003</v>
      </c>
      <c r="G3517" s="87"/>
      <c r="H3517" s="47"/>
      <c r="I3517" s="120">
        <v>0</v>
      </c>
      <c r="J3517" s="120">
        <v>0</v>
      </c>
    </row>
    <row r="3518" spans="1:10" ht="15" customHeight="1">
      <c r="A3518" s="46" t="s">
        <v>8727</v>
      </c>
      <c r="B3518" s="46" t="s">
        <v>8728</v>
      </c>
      <c r="C3518" s="47">
        <v>382.1696</v>
      </c>
      <c r="D3518" s="87" t="s">
        <v>8689</v>
      </c>
      <c r="E3518" s="87" t="s">
        <v>8689</v>
      </c>
      <c r="F3518" s="87">
        <v>6.9228000000000005</v>
      </c>
      <c r="G3518" s="87"/>
      <c r="H3518" s="47"/>
      <c r="I3518" s="120">
        <v>0</v>
      </c>
      <c r="J3518" s="120">
        <v>0</v>
      </c>
    </row>
    <row r="3519" spans="1:10" ht="15" customHeight="1">
      <c r="A3519" s="46" t="s">
        <v>8725</v>
      </c>
      <c r="B3519" s="46" t="s">
        <v>8726</v>
      </c>
      <c r="C3519" s="47">
        <v>119.9812</v>
      </c>
      <c r="D3519" s="87" t="s">
        <v>8692</v>
      </c>
      <c r="E3519" s="87" t="s">
        <v>8692</v>
      </c>
      <c r="F3519" s="87">
        <v>11.2774</v>
      </c>
      <c r="G3519" s="87"/>
      <c r="H3519" s="47"/>
      <c r="I3519" s="120">
        <v>0</v>
      </c>
      <c r="J3519" s="120">
        <v>0</v>
      </c>
    </row>
    <row r="3520" spans="1:10" ht="15" customHeight="1">
      <c r="A3520" s="46" t="s">
        <v>8722</v>
      </c>
      <c r="B3520" s="46" t="s">
        <v>8723</v>
      </c>
      <c r="C3520" s="47">
        <v>198.34620000000001</v>
      </c>
      <c r="D3520" s="87" t="s">
        <v>8695</v>
      </c>
      <c r="E3520" s="87" t="s">
        <v>8695</v>
      </c>
      <c r="F3520" s="87">
        <v>12.305199999999999</v>
      </c>
      <c r="G3520" s="87"/>
      <c r="H3520" s="47"/>
      <c r="I3520" s="120">
        <v>0</v>
      </c>
      <c r="J3520" s="120">
        <v>0</v>
      </c>
    </row>
    <row r="3521" spans="1:10" ht="15" customHeight="1">
      <c r="A3521" s="46" t="s">
        <v>8720</v>
      </c>
      <c r="B3521" s="46" t="s">
        <v>8721</v>
      </c>
      <c r="C3521" s="47">
        <v>1182.8326</v>
      </c>
      <c r="D3521" s="87" t="s">
        <v>8698</v>
      </c>
      <c r="E3521" s="87" t="s">
        <v>8698</v>
      </c>
      <c r="F3521" s="87">
        <v>5.3119999999999994</v>
      </c>
      <c r="G3521" s="87"/>
      <c r="H3521" s="47"/>
      <c r="I3521" s="120">
        <v>0</v>
      </c>
      <c r="J3521" s="120">
        <v>0</v>
      </c>
    </row>
    <row r="3522" spans="1:10" ht="15" customHeight="1">
      <c r="A3522" s="46" t="s">
        <v>8717</v>
      </c>
      <c r="B3522" s="46" t="s">
        <v>8718</v>
      </c>
      <c r="C3522" s="47">
        <v>1390.7932000000001</v>
      </c>
      <c r="D3522" s="87" t="s">
        <v>8701</v>
      </c>
      <c r="E3522" s="87" t="s">
        <v>8701</v>
      </c>
      <c r="F3522" s="87">
        <v>18.832799999999999</v>
      </c>
      <c r="G3522" s="87"/>
      <c r="H3522" s="47"/>
      <c r="I3522" s="120">
        <v>0</v>
      </c>
      <c r="J3522" s="120">
        <v>0</v>
      </c>
    </row>
    <row r="3523" spans="1:10" ht="15" customHeight="1">
      <c r="A3523" s="46" t="s">
        <v>8714</v>
      </c>
      <c r="B3523" s="46" t="s">
        <v>8715</v>
      </c>
      <c r="C3523" s="47">
        <v>1405.9898000000001</v>
      </c>
      <c r="D3523" s="87" t="s">
        <v>8704</v>
      </c>
      <c r="E3523" s="87" t="s">
        <v>8704</v>
      </c>
      <c r="F3523" s="87">
        <v>7.5159999999999982</v>
      </c>
      <c r="G3523" s="87"/>
      <c r="H3523" s="47"/>
      <c r="I3523" s="120">
        <v>0</v>
      </c>
      <c r="J3523" s="120">
        <v>0</v>
      </c>
    </row>
    <row r="3524" spans="1:10" ht="15" customHeight="1">
      <c r="A3524" s="46" t="s">
        <v>8711</v>
      </c>
      <c r="B3524" s="46" t="s">
        <v>8712</v>
      </c>
      <c r="C3524" s="47">
        <v>5596.8656000000001</v>
      </c>
      <c r="D3524" s="87" t="s">
        <v>8707</v>
      </c>
      <c r="E3524" s="87" t="s">
        <v>8707</v>
      </c>
      <c r="F3524" s="87">
        <v>6.3091999999999988</v>
      </c>
      <c r="G3524" s="87"/>
      <c r="H3524" s="47"/>
      <c r="I3524" s="120">
        <v>0</v>
      </c>
      <c r="J3524" s="120">
        <v>0</v>
      </c>
    </row>
    <row r="3525" spans="1:10" ht="15" customHeight="1">
      <c r="A3525" s="46" t="s">
        <v>8708</v>
      </c>
      <c r="B3525" s="46" t="s">
        <v>8709</v>
      </c>
      <c r="C3525" s="47">
        <v>5888.6454000000003</v>
      </c>
      <c r="D3525" s="87" t="s">
        <v>8710</v>
      </c>
      <c r="E3525" s="87" t="s">
        <v>8710</v>
      </c>
      <c r="F3525" s="87">
        <v>22.505200000000002</v>
      </c>
      <c r="G3525" s="87"/>
      <c r="H3525" s="47"/>
      <c r="I3525" s="120">
        <v>0</v>
      </c>
      <c r="J3525" s="120">
        <v>0</v>
      </c>
    </row>
    <row r="3526" spans="1:10" ht="15" customHeight="1">
      <c r="A3526" s="46" t="s">
        <v>8705</v>
      </c>
      <c r="B3526" s="46" t="s">
        <v>8706</v>
      </c>
      <c r="C3526" s="47">
        <v>6352.1656000000003</v>
      </c>
      <c r="D3526" s="87" t="s">
        <v>8713</v>
      </c>
      <c r="E3526" s="87" t="s">
        <v>8713</v>
      </c>
      <c r="F3526" s="87">
        <v>15.8504</v>
      </c>
      <c r="G3526" s="87"/>
      <c r="H3526" s="47"/>
      <c r="I3526" s="120">
        <v>0</v>
      </c>
      <c r="J3526" s="120">
        <v>0</v>
      </c>
    </row>
    <row r="3527" spans="1:10" ht="15" customHeight="1">
      <c r="A3527" s="46" t="s">
        <v>8702</v>
      </c>
      <c r="B3527" s="46" t="s">
        <v>8703</v>
      </c>
      <c r="C3527" s="47">
        <v>6668.4831999999997</v>
      </c>
      <c r="D3527" s="87" t="s">
        <v>8716</v>
      </c>
      <c r="E3527" s="87" t="s">
        <v>8716</v>
      </c>
      <c r="F3527" s="87">
        <v>10.421399999999998</v>
      </c>
      <c r="G3527" s="87"/>
      <c r="H3527" s="47"/>
      <c r="I3527" s="120">
        <v>0</v>
      </c>
      <c r="J3527" s="120">
        <v>0</v>
      </c>
    </row>
    <row r="3528" spans="1:10" ht="15" customHeight="1">
      <c r="A3528" s="46" t="s">
        <v>8699</v>
      </c>
      <c r="B3528" s="46" t="s">
        <v>8700</v>
      </c>
      <c r="C3528" s="47">
        <v>7231.3855999999996</v>
      </c>
      <c r="D3528" s="87" t="s">
        <v>8719</v>
      </c>
      <c r="E3528" s="87" t="s">
        <v>8719</v>
      </c>
      <c r="F3528" s="87">
        <v>27.052199999999996</v>
      </c>
      <c r="G3528" s="87"/>
      <c r="H3528" s="47"/>
      <c r="I3528" s="120">
        <v>0</v>
      </c>
      <c r="J3528" s="120">
        <v>0</v>
      </c>
    </row>
    <row r="3529" spans="1:10" ht="15" customHeight="1">
      <c r="A3529" s="46" t="s">
        <v>8696</v>
      </c>
      <c r="B3529" s="46" t="s">
        <v>8697</v>
      </c>
      <c r="C3529" s="47">
        <v>7598.0564000000004</v>
      </c>
      <c r="D3529" s="87" t="s">
        <v>8724</v>
      </c>
      <c r="E3529" s="87" t="s">
        <v>8724</v>
      </c>
      <c r="F3529" s="87">
        <v>22.569434999999999</v>
      </c>
      <c r="G3529" s="87"/>
      <c r="H3529" s="47"/>
      <c r="I3529" s="120">
        <v>0</v>
      </c>
      <c r="J3529" s="120">
        <v>0</v>
      </c>
    </row>
    <row r="3530" spans="1:10" ht="15" customHeight="1">
      <c r="A3530" s="46" t="s">
        <v>8693</v>
      </c>
      <c r="B3530" s="46" t="s">
        <v>8694</v>
      </c>
      <c r="C3530" s="47">
        <v>4540.7700000000004</v>
      </c>
      <c r="D3530" s="87" t="s">
        <v>8735</v>
      </c>
      <c r="E3530" s="87" t="s">
        <v>8735</v>
      </c>
      <c r="F3530" s="87">
        <v>24.346979999999995</v>
      </c>
      <c r="G3530" s="87"/>
      <c r="H3530" s="47"/>
      <c r="I3530" s="120">
        <v>0</v>
      </c>
      <c r="J3530" s="120">
        <v>0</v>
      </c>
    </row>
    <row r="3531" spans="1:10" ht="15" customHeight="1">
      <c r="A3531" s="46" t="s">
        <v>8690</v>
      </c>
      <c r="B3531" s="46" t="s">
        <v>8691</v>
      </c>
      <c r="C3531" s="47">
        <v>5577.0447999999997</v>
      </c>
      <c r="D3531" s="87" t="s">
        <v>8740</v>
      </c>
      <c r="E3531" s="87" t="s">
        <v>8740</v>
      </c>
      <c r="F3531" s="87">
        <v>22.569434999999999</v>
      </c>
      <c r="G3531" s="87"/>
      <c r="H3531" s="47"/>
      <c r="I3531" s="120">
        <v>0</v>
      </c>
      <c r="J3531" s="120">
        <v>0</v>
      </c>
    </row>
    <row r="3532" spans="1:10" ht="15" customHeight="1">
      <c r="A3532" s="46" t="s">
        <v>8687</v>
      </c>
      <c r="B3532" s="46" t="s">
        <v>8688</v>
      </c>
      <c r="C3532" s="47">
        <v>6010.0092000000004</v>
      </c>
      <c r="D3532" s="87" t="s">
        <v>8745</v>
      </c>
      <c r="E3532" s="87" t="s">
        <v>8745</v>
      </c>
      <c r="F3532" s="87">
        <v>23.0272875</v>
      </c>
      <c r="G3532" s="87"/>
      <c r="H3532" s="47"/>
      <c r="I3532" s="120">
        <v>0</v>
      </c>
      <c r="J3532" s="120">
        <v>0</v>
      </c>
    </row>
    <row r="3533" spans="1:10" ht="15" customHeight="1">
      <c r="A3533" s="46" t="s">
        <v>8684</v>
      </c>
      <c r="B3533" s="46" t="s">
        <v>8685</v>
      </c>
      <c r="C3533" s="47">
        <v>6912.7443999999996</v>
      </c>
      <c r="D3533" s="87" t="s">
        <v>8765</v>
      </c>
      <c r="E3533" s="87" t="s">
        <v>8765</v>
      </c>
      <c r="F3533" s="87">
        <v>4.2368000000000006</v>
      </c>
      <c r="G3533" s="87"/>
      <c r="H3533" s="47"/>
      <c r="I3533" s="120">
        <v>0</v>
      </c>
      <c r="J3533" s="120">
        <v>0</v>
      </c>
    </row>
    <row r="3534" spans="1:10" ht="15" customHeight="1">
      <c r="A3534" s="46" t="s">
        <v>8682</v>
      </c>
      <c r="B3534" s="46" t="s">
        <v>8674</v>
      </c>
      <c r="C3534" s="47">
        <v>7373.9178000000002</v>
      </c>
      <c r="D3534" s="87" t="s">
        <v>8768</v>
      </c>
      <c r="E3534" s="87" t="s">
        <v>8768</v>
      </c>
      <c r="F3534" s="87">
        <v>3.6133999999999995</v>
      </c>
      <c r="G3534" s="87"/>
      <c r="H3534" s="47"/>
      <c r="I3534" s="120">
        <v>0</v>
      </c>
      <c r="J3534" s="120">
        <v>0</v>
      </c>
    </row>
    <row r="3535" spans="1:10" ht="15" customHeight="1">
      <c r="A3535" s="46" t="s">
        <v>8679</v>
      </c>
      <c r="B3535" s="46" t="s">
        <v>8680</v>
      </c>
      <c r="C3535" s="47">
        <v>6736.1243999999997</v>
      </c>
      <c r="D3535" s="87" t="s">
        <v>8771</v>
      </c>
      <c r="E3535" s="87" t="s">
        <v>8771</v>
      </c>
      <c r="F3535" s="87">
        <v>3.7413999999999996</v>
      </c>
      <c r="G3535" s="87"/>
      <c r="H3535" s="47"/>
      <c r="I3535" s="120">
        <v>0</v>
      </c>
      <c r="J3535" s="120">
        <v>0</v>
      </c>
    </row>
    <row r="3536" spans="1:10" ht="15" customHeight="1">
      <c r="A3536" s="46" t="s">
        <v>8676</v>
      </c>
      <c r="B3536" s="46" t="s">
        <v>8677</v>
      </c>
      <c r="C3536" s="47">
        <v>7181.3576000000003</v>
      </c>
      <c r="D3536" s="87" t="s">
        <v>8774</v>
      </c>
      <c r="E3536" s="87" t="s">
        <v>8774</v>
      </c>
      <c r="F3536" s="87">
        <v>4.196200000000001</v>
      </c>
      <c r="G3536" s="87"/>
      <c r="H3536" s="47"/>
      <c r="I3536" s="120">
        <v>0</v>
      </c>
      <c r="J3536" s="120">
        <v>0</v>
      </c>
    </row>
    <row r="3537" spans="1:10" ht="15" customHeight="1">
      <c r="A3537" s="46" t="s">
        <v>8673</v>
      </c>
      <c r="B3537" s="46" t="s">
        <v>8674</v>
      </c>
      <c r="C3537" s="47">
        <v>7784.8076000000001</v>
      </c>
      <c r="D3537" s="87" t="s">
        <v>8777</v>
      </c>
      <c r="E3537" s="87" t="s">
        <v>8777</v>
      </c>
      <c r="F3537" s="87">
        <v>4.5358000000000001</v>
      </c>
      <c r="G3537" s="87"/>
      <c r="H3537" s="47"/>
      <c r="I3537" s="120">
        <v>0</v>
      </c>
      <c r="J3537" s="120">
        <v>0</v>
      </c>
    </row>
    <row r="3538" spans="1:10" ht="15" customHeight="1">
      <c r="A3538" s="46" t="s">
        <v>8670</v>
      </c>
      <c r="B3538" s="46" t="s">
        <v>8671</v>
      </c>
      <c r="C3538" s="47">
        <v>6236.9362000000001</v>
      </c>
      <c r="D3538" s="87" t="s">
        <v>8780</v>
      </c>
      <c r="E3538" s="87" t="s">
        <v>8780</v>
      </c>
      <c r="F3538" s="87">
        <v>2.7170000000000005</v>
      </c>
      <c r="G3538" s="87"/>
      <c r="H3538" s="47"/>
      <c r="I3538" s="120">
        <v>0</v>
      </c>
      <c r="J3538" s="120">
        <v>0</v>
      </c>
    </row>
    <row r="3539" spans="1:10" ht="15" customHeight="1">
      <c r="A3539" s="46" t="s">
        <v>8667</v>
      </c>
      <c r="B3539" s="46" t="s">
        <v>8668</v>
      </c>
      <c r="C3539" s="47">
        <v>5666.7608</v>
      </c>
      <c r="D3539" s="87" t="s">
        <v>5226</v>
      </c>
      <c r="E3539" s="87" t="s">
        <v>5226</v>
      </c>
      <c r="F3539" s="87">
        <v>2004.6599999999999</v>
      </c>
      <c r="G3539" s="87"/>
      <c r="H3539" s="47"/>
      <c r="I3539" s="120">
        <v>0</v>
      </c>
      <c r="J3539" s="120">
        <v>0</v>
      </c>
    </row>
    <row r="3540" spans="1:10" ht="15" customHeight="1">
      <c r="A3540" s="46" t="s">
        <v>8664</v>
      </c>
      <c r="B3540" s="46" t="s">
        <v>8665</v>
      </c>
      <c r="C3540" s="47">
        <v>2322.8528000000001</v>
      </c>
      <c r="D3540" s="87" t="s">
        <v>29625</v>
      </c>
      <c r="E3540" s="87" t="s">
        <v>29625</v>
      </c>
      <c r="F3540" s="87">
        <v>4.8074000000000003</v>
      </c>
      <c r="G3540" s="87"/>
      <c r="H3540" s="47"/>
      <c r="I3540" s="120">
        <v>0</v>
      </c>
      <c r="J3540" s="120">
        <v>0</v>
      </c>
    </row>
    <row r="3541" spans="1:10" ht="15" customHeight="1">
      <c r="A3541" s="46" t="s">
        <v>8661</v>
      </c>
      <c r="B3541" s="46" t="s">
        <v>8662</v>
      </c>
      <c r="C3541" s="47">
        <v>4822.7439999999997</v>
      </c>
      <c r="D3541" s="87" t="s">
        <v>8785</v>
      </c>
      <c r="E3541" s="87" t="s">
        <v>8785</v>
      </c>
      <c r="F3541" s="87">
        <v>1.9047999999999998</v>
      </c>
      <c r="G3541" s="87"/>
      <c r="H3541" s="47"/>
      <c r="I3541" s="120">
        <v>0</v>
      </c>
      <c r="J3541" s="120">
        <v>0</v>
      </c>
    </row>
    <row r="3542" spans="1:10" ht="15" customHeight="1">
      <c r="A3542" s="46" t="s">
        <v>8658</v>
      </c>
      <c r="B3542" s="46" t="s">
        <v>8659</v>
      </c>
      <c r="C3542" s="47">
        <v>3698.4634000000001</v>
      </c>
      <c r="D3542" s="87" t="s">
        <v>8788</v>
      </c>
      <c r="E3542" s="87" t="s">
        <v>8788</v>
      </c>
      <c r="F3542" s="87">
        <v>3.0194000000000001</v>
      </c>
      <c r="G3542" s="87"/>
      <c r="H3542" s="47"/>
      <c r="I3542" s="120">
        <v>0</v>
      </c>
      <c r="J3542" s="120">
        <v>0</v>
      </c>
    </row>
    <row r="3543" spans="1:10" ht="15" customHeight="1">
      <c r="A3543" s="46" t="s">
        <v>8656</v>
      </c>
      <c r="B3543" s="46" t="s">
        <v>8657</v>
      </c>
      <c r="C3543" s="47">
        <v>939.70439999999996</v>
      </c>
      <c r="D3543" s="87" t="s">
        <v>8791</v>
      </c>
      <c r="E3543" s="87" t="s">
        <v>8791</v>
      </c>
      <c r="F3543" s="87">
        <v>5.6650000000000009</v>
      </c>
      <c r="G3543" s="87"/>
      <c r="H3543" s="47"/>
      <c r="I3543" s="120">
        <v>0</v>
      </c>
      <c r="J3543" s="120">
        <v>0</v>
      </c>
    </row>
    <row r="3544" spans="1:10" ht="15" customHeight="1">
      <c r="A3544" s="46" t="s">
        <v>8654</v>
      </c>
      <c r="B3544" s="46" t="s">
        <v>8655</v>
      </c>
      <c r="C3544" s="47">
        <v>925.32100000000003</v>
      </c>
      <c r="D3544" s="87" t="s">
        <v>8794</v>
      </c>
      <c r="E3544" s="87" t="s">
        <v>8794</v>
      </c>
      <c r="F3544" s="87">
        <v>8.3618000000000006</v>
      </c>
      <c r="G3544" s="87"/>
      <c r="H3544" s="47"/>
      <c r="I3544" s="120">
        <v>0</v>
      </c>
      <c r="J3544" s="120">
        <v>0</v>
      </c>
    </row>
    <row r="3545" spans="1:10" ht="15" customHeight="1">
      <c r="A3545" s="46" t="s">
        <v>8652</v>
      </c>
      <c r="B3545" s="46" t="s">
        <v>8653</v>
      </c>
      <c r="C3545" s="47">
        <v>1113.6756</v>
      </c>
      <c r="D3545" s="87" t="s">
        <v>8797</v>
      </c>
      <c r="E3545" s="87" t="s">
        <v>8797</v>
      </c>
      <c r="F3545" s="87">
        <v>1.7458</v>
      </c>
      <c r="G3545" s="87"/>
      <c r="H3545" s="47"/>
      <c r="I3545" s="120">
        <v>0</v>
      </c>
      <c r="J3545" s="120">
        <v>0</v>
      </c>
    </row>
    <row r="3546" spans="1:10" ht="15" customHeight="1">
      <c r="A3546" s="46" t="s">
        <v>8649</v>
      </c>
      <c r="B3546" s="46" t="s">
        <v>8650</v>
      </c>
      <c r="C3546" s="47">
        <v>1209.7814000000001</v>
      </c>
      <c r="D3546" s="87" t="s">
        <v>8800</v>
      </c>
      <c r="E3546" s="87" t="s">
        <v>8800</v>
      </c>
      <c r="F3546" s="87">
        <v>2.6665999999999999</v>
      </c>
      <c r="G3546" s="87"/>
      <c r="H3546" s="47"/>
      <c r="I3546" s="120">
        <v>0</v>
      </c>
      <c r="J3546" s="120">
        <v>0</v>
      </c>
    </row>
    <row r="3547" spans="1:10" ht="15" customHeight="1">
      <c r="A3547" s="46" t="s">
        <v>8647</v>
      </c>
      <c r="B3547" s="46" t="s">
        <v>8648</v>
      </c>
      <c r="C3547" s="47">
        <v>1477.3722</v>
      </c>
      <c r="D3547" s="87" t="s">
        <v>8803</v>
      </c>
      <c r="E3547" s="87" t="s">
        <v>8803</v>
      </c>
      <c r="F3547" s="87">
        <v>5.1562000000000001</v>
      </c>
      <c r="G3547" s="87"/>
      <c r="H3547" s="47"/>
      <c r="I3547" s="120">
        <v>0</v>
      </c>
      <c r="J3547" s="120">
        <v>0</v>
      </c>
    </row>
    <row r="3548" spans="1:10" ht="15" customHeight="1">
      <c r="A3548" s="46" t="s">
        <v>8645</v>
      </c>
      <c r="B3548" s="46" t="s">
        <v>8646</v>
      </c>
      <c r="C3548" s="47">
        <v>287.82960000000003</v>
      </c>
      <c r="D3548" s="87" t="s">
        <v>8806</v>
      </c>
      <c r="E3548" s="87" t="s">
        <v>8806</v>
      </c>
      <c r="F3548" s="87">
        <v>7.5719999999999992</v>
      </c>
      <c r="G3548" s="87"/>
      <c r="H3548" s="47"/>
      <c r="I3548" s="120">
        <v>0</v>
      </c>
      <c r="J3548" s="120">
        <v>0</v>
      </c>
    </row>
    <row r="3549" spans="1:10" ht="15" customHeight="1">
      <c r="A3549" s="46" t="s">
        <v>8643</v>
      </c>
      <c r="B3549" s="46" t="s">
        <v>8644</v>
      </c>
      <c r="C3549" s="47">
        <v>943.30600000000004</v>
      </c>
      <c r="D3549" s="87" t="s">
        <v>8809</v>
      </c>
      <c r="E3549" s="87" t="s">
        <v>8809</v>
      </c>
      <c r="F3549" s="87">
        <v>2.1182000000000003</v>
      </c>
      <c r="G3549" s="87"/>
      <c r="H3549" s="47"/>
      <c r="I3549" s="120">
        <v>0</v>
      </c>
      <c r="J3549" s="120">
        <v>0</v>
      </c>
    </row>
    <row r="3550" spans="1:10" ht="15" customHeight="1">
      <c r="A3550" s="46" t="s">
        <v>8640</v>
      </c>
      <c r="B3550" s="46" t="s">
        <v>8641</v>
      </c>
      <c r="C3550" s="47">
        <v>1102.9636</v>
      </c>
      <c r="D3550" s="87" t="s">
        <v>8812</v>
      </c>
      <c r="E3550" s="87" t="s">
        <v>8812</v>
      </c>
      <c r="F3550" s="87">
        <v>3.3904000000000005</v>
      </c>
      <c r="G3550" s="87"/>
      <c r="H3550" s="47"/>
      <c r="I3550" s="120">
        <v>0</v>
      </c>
      <c r="J3550" s="120">
        <v>0</v>
      </c>
    </row>
    <row r="3551" spans="1:10" ht="15" customHeight="1">
      <c r="A3551" s="46" t="s">
        <v>8637</v>
      </c>
      <c r="B3551" s="46" t="s">
        <v>8638</v>
      </c>
      <c r="C3551" s="47">
        <v>1343.5768</v>
      </c>
      <c r="D3551" s="87" t="s">
        <v>8815</v>
      </c>
      <c r="E3551" s="87" t="s">
        <v>8815</v>
      </c>
      <c r="F3551" s="87">
        <v>6.5036000000000005</v>
      </c>
      <c r="G3551" s="87"/>
      <c r="H3551" s="47"/>
      <c r="I3551" s="120">
        <v>0</v>
      </c>
      <c r="J3551" s="120">
        <v>0</v>
      </c>
    </row>
    <row r="3552" spans="1:10" ht="15" customHeight="1">
      <c r="A3552" s="46" t="s">
        <v>8635</v>
      </c>
      <c r="B3552" s="46" t="s">
        <v>8636</v>
      </c>
      <c r="C3552" s="47">
        <v>1531.3271999999999</v>
      </c>
      <c r="D3552" s="87" t="s">
        <v>8818</v>
      </c>
      <c r="E3552" s="87" t="s">
        <v>8818</v>
      </c>
      <c r="F3552" s="87">
        <v>9.4755999999999982</v>
      </c>
      <c r="G3552" s="87"/>
      <c r="H3552" s="47"/>
      <c r="I3552" s="120">
        <v>0</v>
      </c>
      <c r="J3552" s="120">
        <v>0</v>
      </c>
    </row>
    <row r="3553" spans="1:10" ht="15" customHeight="1">
      <c r="A3553" s="46" t="s">
        <v>8633</v>
      </c>
      <c r="B3553" s="46" t="s">
        <v>8634</v>
      </c>
      <c r="C3553" s="47">
        <v>1044.5006000000001</v>
      </c>
      <c r="D3553" s="87" t="s">
        <v>8821</v>
      </c>
      <c r="E3553" s="87" t="s">
        <v>8821</v>
      </c>
      <c r="F3553" s="87">
        <v>6.1319999999999997</v>
      </c>
      <c r="G3553" s="87"/>
      <c r="H3553" s="47"/>
      <c r="I3553" s="120">
        <v>0</v>
      </c>
      <c r="J3553" s="120">
        <v>0</v>
      </c>
    </row>
    <row r="3554" spans="1:10" ht="15" customHeight="1">
      <c r="A3554" s="46" t="s">
        <v>8631</v>
      </c>
      <c r="B3554" s="46" t="s">
        <v>8632</v>
      </c>
      <c r="C3554" s="47">
        <v>1291.8524</v>
      </c>
      <c r="D3554" s="87" t="s">
        <v>8824</v>
      </c>
      <c r="E3554" s="87" t="s">
        <v>8824</v>
      </c>
      <c r="F3554" s="87">
        <v>9.4777999999999984</v>
      </c>
      <c r="G3554" s="87"/>
      <c r="H3554" s="47"/>
      <c r="I3554" s="120">
        <v>0</v>
      </c>
      <c r="J3554" s="120">
        <v>0</v>
      </c>
    </row>
    <row r="3555" spans="1:10" ht="15" customHeight="1">
      <c r="A3555" s="46" t="s">
        <v>8629</v>
      </c>
      <c r="B3555" s="46" t="s">
        <v>8630</v>
      </c>
      <c r="C3555" s="47">
        <v>1658.384</v>
      </c>
      <c r="D3555" s="87" t="s">
        <v>8826</v>
      </c>
      <c r="E3555" s="87" t="s">
        <v>8826</v>
      </c>
      <c r="F3555" s="87">
        <v>18.394599999999997</v>
      </c>
      <c r="G3555" s="87"/>
      <c r="H3555" s="47"/>
      <c r="I3555" s="120">
        <v>0</v>
      </c>
      <c r="J3555" s="120">
        <v>0</v>
      </c>
    </row>
    <row r="3556" spans="1:10" ht="15" customHeight="1">
      <c r="A3556" s="46" t="s">
        <v>8627</v>
      </c>
      <c r="B3556" s="46" t="s">
        <v>8628</v>
      </c>
      <c r="C3556" s="47">
        <v>1880.9888000000001</v>
      </c>
      <c r="D3556" s="87" t="s">
        <v>8829</v>
      </c>
      <c r="E3556" s="87" t="s">
        <v>8829</v>
      </c>
      <c r="F3556" s="87">
        <v>27.872399999999999</v>
      </c>
      <c r="G3556" s="87"/>
      <c r="H3556" s="47"/>
      <c r="I3556" s="120">
        <v>0</v>
      </c>
      <c r="J3556" s="120">
        <v>0</v>
      </c>
    </row>
    <row r="3557" spans="1:10" ht="15" customHeight="1">
      <c r="A3557" s="46" t="s">
        <v>8625</v>
      </c>
      <c r="B3557" s="46" t="s">
        <v>8626</v>
      </c>
      <c r="C3557" s="47">
        <v>2183.4342000000001</v>
      </c>
      <c r="D3557" s="87" t="s">
        <v>8832</v>
      </c>
      <c r="E3557" s="87" t="s">
        <v>8832</v>
      </c>
      <c r="F3557" s="87">
        <v>5.3889999999999993</v>
      </c>
      <c r="G3557" s="87"/>
      <c r="H3557" s="47"/>
      <c r="I3557" s="120">
        <v>0</v>
      </c>
      <c r="J3557" s="120">
        <v>0</v>
      </c>
    </row>
    <row r="3558" spans="1:10" ht="15" customHeight="1">
      <c r="A3558" s="46" t="s">
        <v>8623</v>
      </c>
      <c r="B3558" s="46" t="s">
        <v>8624</v>
      </c>
      <c r="C3558" s="47">
        <v>1807.9102</v>
      </c>
      <c r="D3558" s="87" t="s">
        <v>8835</v>
      </c>
      <c r="E3558" s="87" t="s">
        <v>8835</v>
      </c>
      <c r="F3558" s="87">
        <v>8.6405999999999992</v>
      </c>
      <c r="G3558" s="87"/>
      <c r="H3558" s="47"/>
      <c r="I3558" s="120">
        <v>0</v>
      </c>
      <c r="J3558" s="120">
        <v>0</v>
      </c>
    </row>
    <row r="3559" spans="1:10" ht="15" customHeight="1">
      <c r="A3559" s="46" t="s">
        <v>8621</v>
      </c>
      <c r="B3559" s="46" t="s">
        <v>8622</v>
      </c>
      <c r="C3559" s="47">
        <v>2235.9717999999998</v>
      </c>
      <c r="D3559" s="87" t="s">
        <v>8838</v>
      </c>
      <c r="E3559" s="87" t="s">
        <v>8838</v>
      </c>
      <c r="F3559" s="87">
        <v>16.446200000000001</v>
      </c>
      <c r="G3559" s="87"/>
      <c r="H3559" s="47"/>
      <c r="I3559" s="120">
        <v>0</v>
      </c>
      <c r="J3559" s="120">
        <v>0</v>
      </c>
    </row>
    <row r="3560" spans="1:10" ht="15" customHeight="1">
      <c r="A3560" s="46" t="s">
        <v>8618</v>
      </c>
      <c r="B3560" s="46" t="s">
        <v>8619</v>
      </c>
      <c r="C3560" s="47">
        <v>3200.0279999999998</v>
      </c>
      <c r="D3560" s="87" t="s">
        <v>8841</v>
      </c>
      <c r="E3560" s="87" t="s">
        <v>8841</v>
      </c>
      <c r="F3560" s="87">
        <v>24.990600000000001</v>
      </c>
      <c r="G3560" s="87"/>
      <c r="H3560" s="47"/>
      <c r="I3560" s="120">
        <v>0</v>
      </c>
      <c r="J3560" s="120">
        <v>0</v>
      </c>
    </row>
    <row r="3561" spans="1:10" ht="15" customHeight="1">
      <c r="A3561" s="46" t="s">
        <v>9142</v>
      </c>
      <c r="B3561" s="46" t="s">
        <v>9143</v>
      </c>
      <c r="C3561" s="47">
        <v>625.68979999999999</v>
      </c>
      <c r="D3561" s="87" t="s">
        <v>8844</v>
      </c>
      <c r="E3561" s="87" t="s">
        <v>8844</v>
      </c>
      <c r="F3561" s="87">
        <v>2.6477999999999997</v>
      </c>
      <c r="G3561" s="87"/>
      <c r="H3561" s="47"/>
      <c r="I3561" s="120">
        <v>0</v>
      </c>
      <c r="J3561" s="120">
        <v>0</v>
      </c>
    </row>
    <row r="3562" spans="1:10" ht="15" customHeight="1">
      <c r="A3562" s="46" t="s">
        <v>9140</v>
      </c>
      <c r="B3562" s="46" t="s">
        <v>9141</v>
      </c>
      <c r="C3562" s="47">
        <v>363.6148</v>
      </c>
      <c r="D3562" s="87" t="s">
        <v>8847</v>
      </c>
      <c r="E3562" s="87" t="s">
        <v>8847</v>
      </c>
      <c r="F3562" s="87">
        <v>3.4840000000000009</v>
      </c>
      <c r="G3562" s="87"/>
      <c r="H3562" s="47"/>
      <c r="I3562" s="120">
        <v>0</v>
      </c>
      <c r="J3562" s="120">
        <v>0</v>
      </c>
    </row>
    <row r="3563" spans="1:10" ht="15" customHeight="1">
      <c r="A3563" s="46" t="s">
        <v>9138</v>
      </c>
      <c r="B3563" s="46" t="s">
        <v>9139</v>
      </c>
      <c r="C3563" s="47">
        <v>406.39159999999998</v>
      </c>
      <c r="D3563" s="87" t="s">
        <v>8850</v>
      </c>
      <c r="E3563" s="87" t="s">
        <v>8850</v>
      </c>
      <c r="F3563" s="87">
        <v>6.4105999999999987</v>
      </c>
      <c r="G3563" s="87"/>
      <c r="H3563" s="47"/>
      <c r="I3563" s="120">
        <v>0</v>
      </c>
      <c r="J3563" s="120">
        <v>0</v>
      </c>
    </row>
    <row r="3564" spans="1:10" ht="15" customHeight="1">
      <c r="A3564" s="46" t="s">
        <v>9136</v>
      </c>
      <c r="B3564" s="46" t="s">
        <v>9137</v>
      </c>
      <c r="C3564" s="47">
        <v>479.11939999999998</v>
      </c>
      <c r="D3564" s="87" t="s">
        <v>8853</v>
      </c>
      <c r="E3564" s="87" t="s">
        <v>8853</v>
      </c>
      <c r="F3564" s="87">
        <v>8.7341999999999977</v>
      </c>
      <c r="G3564" s="87"/>
      <c r="H3564" s="47"/>
      <c r="I3564" s="120">
        <v>0</v>
      </c>
      <c r="J3564" s="120">
        <v>0</v>
      </c>
    </row>
    <row r="3565" spans="1:10" ht="15" customHeight="1">
      <c r="A3565" s="46" t="s">
        <v>9134</v>
      </c>
      <c r="B3565" s="46" t="s">
        <v>9135</v>
      </c>
      <c r="C3565" s="47">
        <v>564.69619999999998</v>
      </c>
      <c r="D3565" s="87" t="s">
        <v>8856</v>
      </c>
      <c r="E3565" s="87" t="s">
        <v>8856</v>
      </c>
      <c r="F3565" s="87">
        <v>2.1182000000000003</v>
      </c>
      <c r="G3565" s="87"/>
      <c r="H3565" s="47"/>
      <c r="I3565" s="120">
        <v>0</v>
      </c>
      <c r="J3565" s="120">
        <v>0</v>
      </c>
    </row>
    <row r="3566" spans="1:10" ht="15" customHeight="1">
      <c r="A3566" s="46" t="s">
        <v>24</v>
      </c>
      <c r="B3566" s="46" t="s">
        <v>9133</v>
      </c>
      <c r="C3566" s="47">
        <v>399.38580000000002</v>
      </c>
      <c r="D3566" s="87" t="s">
        <v>8859</v>
      </c>
      <c r="E3566" s="87" t="s">
        <v>8859</v>
      </c>
      <c r="F3566" s="87">
        <v>3.1216000000000008</v>
      </c>
      <c r="G3566" s="87"/>
      <c r="H3566" s="47"/>
      <c r="I3566" s="120">
        <v>4</v>
      </c>
      <c r="J3566" s="120">
        <v>0</v>
      </c>
    </row>
    <row r="3567" spans="1:10" ht="15" customHeight="1">
      <c r="A3567" s="46" t="s">
        <v>27</v>
      </c>
      <c r="B3567" s="46" t="s">
        <v>9132</v>
      </c>
      <c r="C3567" s="47">
        <v>571.41920000000005</v>
      </c>
      <c r="D3567" s="87" t="s">
        <v>8862</v>
      </c>
      <c r="E3567" s="87" t="s">
        <v>8862</v>
      </c>
      <c r="F3567" s="87">
        <v>5.4803999999999995</v>
      </c>
      <c r="G3567" s="87"/>
      <c r="H3567" s="47"/>
      <c r="I3567" s="120">
        <v>1</v>
      </c>
      <c r="J3567" s="120">
        <v>0</v>
      </c>
    </row>
    <row r="3568" spans="1:10" ht="15" customHeight="1">
      <c r="A3568" s="46" t="s">
        <v>9130</v>
      </c>
      <c r="B3568" s="46" t="s">
        <v>9131</v>
      </c>
      <c r="C3568" s="47">
        <v>480.41140000000001</v>
      </c>
      <c r="D3568" s="87" t="s">
        <v>8865</v>
      </c>
      <c r="E3568" s="87" t="s">
        <v>8865</v>
      </c>
      <c r="F3568" s="87">
        <v>8.2222000000000008</v>
      </c>
      <c r="G3568" s="87"/>
      <c r="H3568" s="47"/>
      <c r="I3568" s="120">
        <v>0</v>
      </c>
      <c r="J3568" s="120">
        <v>0</v>
      </c>
    </row>
    <row r="3569" spans="1:10" ht="15" customHeight="1">
      <c r="A3569" s="46" t="s">
        <v>9128</v>
      </c>
      <c r="B3569" s="46" t="s">
        <v>9129</v>
      </c>
      <c r="C3569" s="47">
        <v>541.9452</v>
      </c>
      <c r="D3569" s="87" t="s">
        <v>8868</v>
      </c>
      <c r="E3569" s="87" t="s">
        <v>8868</v>
      </c>
      <c r="F3569" s="87">
        <v>2.6477999999999997</v>
      </c>
      <c r="G3569" s="87"/>
      <c r="H3569" s="47"/>
      <c r="I3569" s="120">
        <v>0</v>
      </c>
      <c r="J3569" s="120">
        <v>0</v>
      </c>
    </row>
    <row r="3570" spans="1:10" ht="15" customHeight="1">
      <c r="A3570" s="46" t="s">
        <v>9126</v>
      </c>
      <c r="B3570" s="46" t="s">
        <v>9127</v>
      </c>
      <c r="C3570" s="47">
        <v>3639.8654000000001</v>
      </c>
      <c r="D3570" s="87" t="s">
        <v>8871</v>
      </c>
      <c r="E3570" s="87" t="s">
        <v>8871</v>
      </c>
      <c r="F3570" s="87">
        <v>3.8092000000000006</v>
      </c>
      <c r="G3570" s="87"/>
      <c r="H3570" s="47"/>
      <c r="I3570" s="120">
        <v>0</v>
      </c>
      <c r="J3570" s="120">
        <v>0</v>
      </c>
    </row>
    <row r="3571" spans="1:10" ht="15" customHeight="1">
      <c r="A3571" s="46" t="s">
        <v>9124</v>
      </c>
      <c r="B3571" s="46" t="s">
        <v>9125</v>
      </c>
      <c r="C3571" s="47">
        <v>4356.5158000000001</v>
      </c>
      <c r="D3571" s="87" t="s">
        <v>8874</v>
      </c>
      <c r="E3571" s="87" t="s">
        <v>8874</v>
      </c>
      <c r="F3571" s="87">
        <v>7.293000000000001</v>
      </c>
      <c r="G3571" s="87"/>
      <c r="H3571" s="47"/>
      <c r="I3571" s="120">
        <v>0</v>
      </c>
      <c r="J3571" s="120">
        <v>0</v>
      </c>
    </row>
    <row r="3572" spans="1:10" ht="15" customHeight="1">
      <c r="A3572" s="46" t="s">
        <v>9122</v>
      </c>
      <c r="B3572" s="46" t="s">
        <v>9123</v>
      </c>
      <c r="C3572" s="47">
        <v>4639.4067999999997</v>
      </c>
      <c r="D3572" s="87" t="s">
        <v>8877</v>
      </c>
      <c r="E3572" s="87" t="s">
        <v>8877</v>
      </c>
      <c r="F3572" s="87">
        <v>10.870200000000001</v>
      </c>
      <c r="G3572" s="87"/>
      <c r="H3572" s="47"/>
      <c r="I3572" s="120">
        <v>0</v>
      </c>
      <c r="J3572" s="120">
        <v>0</v>
      </c>
    </row>
    <row r="3573" spans="1:10" ht="15" customHeight="1">
      <c r="A3573" s="46" t="s">
        <v>9120</v>
      </c>
      <c r="B3573" s="46" t="s">
        <v>9121</v>
      </c>
      <c r="C3573" s="47">
        <v>6167.0132000000003</v>
      </c>
      <c r="D3573" s="87" t="s">
        <v>8880</v>
      </c>
      <c r="E3573" s="87" t="s">
        <v>8880</v>
      </c>
      <c r="F3573" s="87">
        <v>7.8974000000000011</v>
      </c>
      <c r="G3573" s="87"/>
      <c r="H3573" s="47"/>
      <c r="I3573" s="120">
        <v>0</v>
      </c>
      <c r="J3573" s="120">
        <v>0</v>
      </c>
    </row>
    <row r="3574" spans="1:10" ht="15" customHeight="1">
      <c r="A3574" s="46" t="s">
        <v>9118</v>
      </c>
      <c r="B3574" s="46" t="s">
        <v>9119</v>
      </c>
      <c r="C3574" s="47">
        <v>7666.3501999999999</v>
      </c>
      <c r="D3574" s="87" t="s">
        <v>8883</v>
      </c>
      <c r="E3574" s="87" t="s">
        <v>8883</v>
      </c>
      <c r="F3574" s="87">
        <v>11.234000000000002</v>
      </c>
      <c r="G3574" s="87"/>
      <c r="H3574" s="47"/>
      <c r="I3574" s="120">
        <v>0</v>
      </c>
      <c r="J3574" s="120">
        <v>0</v>
      </c>
    </row>
    <row r="3575" spans="1:10" ht="15" customHeight="1">
      <c r="A3575" s="46" t="s">
        <v>9116</v>
      </c>
      <c r="B3575" s="46" t="s">
        <v>9117</v>
      </c>
      <c r="C3575" s="47">
        <v>7251.4368000000004</v>
      </c>
      <c r="D3575" s="87" t="s">
        <v>8886</v>
      </c>
      <c r="E3575" s="87" t="s">
        <v>8886</v>
      </c>
      <c r="F3575" s="87">
        <v>20.810799999999997</v>
      </c>
      <c r="G3575" s="87"/>
      <c r="H3575" s="47"/>
      <c r="I3575" s="120">
        <v>0</v>
      </c>
      <c r="J3575" s="120">
        <v>0</v>
      </c>
    </row>
    <row r="3576" spans="1:10" ht="15" customHeight="1">
      <c r="A3576" s="46" t="s">
        <v>9114</v>
      </c>
      <c r="B3576" s="46" t="s">
        <v>9115</v>
      </c>
      <c r="C3576" s="47">
        <v>8863.9254000000001</v>
      </c>
      <c r="D3576" s="87" t="s">
        <v>8889</v>
      </c>
      <c r="E3576" s="87" t="s">
        <v>8889</v>
      </c>
      <c r="F3576" s="87">
        <v>30.101600000000005</v>
      </c>
      <c r="G3576" s="87"/>
      <c r="H3576" s="47"/>
      <c r="I3576" s="120">
        <v>0</v>
      </c>
      <c r="J3576" s="120">
        <v>0</v>
      </c>
    </row>
    <row r="3577" spans="1:10" ht="15" customHeight="1">
      <c r="A3577" s="46" t="s">
        <v>44</v>
      </c>
      <c r="B3577" s="46" t="s">
        <v>32288</v>
      </c>
      <c r="C3577" s="47">
        <v>563.37639999999999</v>
      </c>
      <c r="D3577" s="87" t="s">
        <v>8892</v>
      </c>
      <c r="E3577" s="87" t="s">
        <v>8892</v>
      </c>
      <c r="F3577" s="87">
        <v>6.5961999999999996</v>
      </c>
      <c r="G3577" s="87"/>
      <c r="H3577" s="47"/>
      <c r="I3577" s="120">
        <v>5</v>
      </c>
      <c r="J3577" s="120">
        <v>0</v>
      </c>
    </row>
    <row r="3578" spans="1:10" ht="15" customHeight="1">
      <c r="A3578" s="46" t="s">
        <v>45</v>
      </c>
      <c r="B3578" s="46" t="s">
        <v>32286</v>
      </c>
      <c r="C3578" s="47">
        <v>3692.5590000000002</v>
      </c>
      <c r="D3578" s="87" t="s">
        <v>8895</v>
      </c>
      <c r="E3578" s="87" t="s">
        <v>8895</v>
      </c>
      <c r="F3578" s="87">
        <v>9.8483999999999998</v>
      </c>
      <c r="G3578" s="87"/>
      <c r="H3578" s="47">
        <v>4</v>
      </c>
      <c r="I3578" s="120">
        <v>1</v>
      </c>
      <c r="J3578" s="120">
        <v>0</v>
      </c>
    </row>
    <row r="3579" spans="1:10" ht="15" customHeight="1">
      <c r="A3579" s="46" t="s">
        <v>32285</v>
      </c>
      <c r="B3579" s="46" t="s">
        <v>32284</v>
      </c>
      <c r="C3579" s="47">
        <v>6341.2488000000003</v>
      </c>
      <c r="D3579" s="87" t="s">
        <v>8898</v>
      </c>
      <c r="E3579" s="87" t="s">
        <v>8898</v>
      </c>
      <c r="F3579" s="87">
        <v>17.466599999999996</v>
      </c>
      <c r="G3579" s="87"/>
      <c r="H3579" s="47"/>
      <c r="I3579" s="120">
        <v>0</v>
      </c>
      <c r="J3579" s="120">
        <v>0</v>
      </c>
    </row>
    <row r="3580" spans="1:10" ht="15" customHeight="1">
      <c r="A3580" s="46" t="s">
        <v>49</v>
      </c>
      <c r="B3580" s="46" t="s">
        <v>32287</v>
      </c>
      <c r="C3580" s="47">
        <v>10200.071599999999</v>
      </c>
      <c r="D3580" s="87" t="s">
        <v>8901</v>
      </c>
      <c r="E3580" s="87" t="s">
        <v>8901</v>
      </c>
      <c r="F3580" s="87">
        <v>26.1066</v>
      </c>
      <c r="G3580" s="87"/>
      <c r="H3580" s="47"/>
      <c r="I3580" s="120">
        <v>1</v>
      </c>
      <c r="J3580" s="120">
        <v>0</v>
      </c>
    </row>
    <row r="3581" spans="1:10" ht="15" customHeight="1">
      <c r="A3581" s="46" t="s">
        <v>36031</v>
      </c>
      <c r="B3581" s="46" t="s">
        <v>36032</v>
      </c>
      <c r="C3581" s="47">
        <v>812.8066</v>
      </c>
      <c r="D3581" s="87" t="s">
        <v>8904</v>
      </c>
      <c r="E3581" s="87" t="s">
        <v>8904</v>
      </c>
      <c r="F3581" s="87">
        <v>0.92920000000000025</v>
      </c>
      <c r="G3581" s="87"/>
      <c r="H3581" s="47"/>
      <c r="I3581" s="120">
        <v>0</v>
      </c>
      <c r="J3581" s="120">
        <v>0</v>
      </c>
    </row>
    <row r="3582" spans="1:10" ht="15" customHeight="1">
      <c r="A3582" s="46" t="s">
        <v>36033</v>
      </c>
      <c r="B3582" s="46" t="s">
        <v>36034</v>
      </c>
      <c r="C3582" s="47">
        <v>906.91099999999994</v>
      </c>
      <c r="D3582" s="87" t="s">
        <v>8907</v>
      </c>
      <c r="E3582" s="87" t="s">
        <v>8907</v>
      </c>
      <c r="F3582" s="87">
        <v>0.92920000000000025</v>
      </c>
      <c r="G3582" s="87"/>
      <c r="H3582" s="47"/>
      <c r="I3582" s="120">
        <v>0</v>
      </c>
      <c r="J3582" s="120">
        <v>0</v>
      </c>
    </row>
    <row r="3583" spans="1:10" ht="15" customHeight="1">
      <c r="A3583" s="46" t="s">
        <v>36049</v>
      </c>
      <c r="B3583" s="46" t="s">
        <v>36050</v>
      </c>
      <c r="C3583" s="47">
        <v>4158.2749999999996</v>
      </c>
      <c r="D3583" s="87" t="s">
        <v>8910</v>
      </c>
      <c r="E3583" s="87" t="s">
        <v>8910</v>
      </c>
      <c r="F3583" s="87">
        <v>0.8173999999999999</v>
      </c>
      <c r="G3583" s="87"/>
      <c r="H3583" s="47"/>
      <c r="I3583" s="120">
        <v>0</v>
      </c>
      <c r="J3583" s="120">
        <v>0</v>
      </c>
    </row>
    <row r="3584" spans="1:10" ht="15" customHeight="1">
      <c r="A3584" s="46" t="s">
        <v>36051</v>
      </c>
      <c r="B3584" s="46" t="s">
        <v>36052</v>
      </c>
      <c r="C3584" s="47">
        <v>4530.2669999999998</v>
      </c>
      <c r="D3584" s="87" t="s">
        <v>8913</v>
      </c>
      <c r="E3584" s="87" t="s">
        <v>8913</v>
      </c>
      <c r="F3584" s="87">
        <v>0.81779999999999986</v>
      </c>
      <c r="G3584" s="87"/>
      <c r="H3584" s="47">
        <v>4</v>
      </c>
      <c r="I3584" s="120">
        <v>2</v>
      </c>
      <c r="J3584" s="120">
        <v>0</v>
      </c>
    </row>
    <row r="3585" spans="1:10" ht="15" customHeight="1">
      <c r="A3585" s="46" t="s">
        <v>36035</v>
      </c>
      <c r="B3585" s="46" t="s">
        <v>36036</v>
      </c>
      <c r="C3585" s="47">
        <v>4620.3082000000004</v>
      </c>
      <c r="D3585" s="87" t="s">
        <v>8916</v>
      </c>
      <c r="E3585" s="87" t="s">
        <v>8916</v>
      </c>
      <c r="F3585" s="87">
        <v>1.0316000000000003</v>
      </c>
      <c r="G3585" s="87"/>
      <c r="H3585" s="47">
        <v>4</v>
      </c>
      <c r="I3585" s="120">
        <v>1</v>
      </c>
      <c r="J3585" s="120">
        <v>0</v>
      </c>
    </row>
    <row r="3586" spans="1:10" ht="15" customHeight="1">
      <c r="A3586" s="46" t="s">
        <v>36037</v>
      </c>
      <c r="B3586" s="46" t="s">
        <v>36038</v>
      </c>
      <c r="C3586" s="47">
        <v>5698.3854000000001</v>
      </c>
      <c r="D3586" s="87" t="s">
        <v>8919</v>
      </c>
      <c r="E3586" s="87" t="s">
        <v>8919</v>
      </c>
      <c r="F3586" s="87">
        <v>1.0684</v>
      </c>
      <c r="G3586" s="87"/>
      <c r="H3586" s="47">
        <v>4</v>
      </c>
      <c r="I3586" s="120">
        <v>2</v>
      </c>
      <c r="J3586" s="120">
        <v>0</v>
      </c>
    </row>
    <row r="3587" spans="1:10" ht="15" customHeight="1">
      <c r="A3587" s="46" t="s">
        <v>36041</v>
      </c>
      <c r="B3587" s="46" t="s">
        <v>36042</v>
      </c>
      <c r="C3587" s="47">
        <v>6753.3775999999998</v>
      </c>
      <c r="D3587" s="87" t="s">
        <v>8922</v>
      </c>
      <c r="E3587" s="87" t="s">
        <v>8922</v>
      </c>
      <c r="F3587" s="87">
        <v>3.2984000000000009</v>
      </c>
      <c r="G3587" s="87"/>
      <c r="H3587" s="47">
        <v>4</v>
      </c>
      <c r="I3587" s="120">
        <v>2</v>
      </c>
      <c r="J3587" s="120">
        <v>0</v>
      </c>
    </row>
    <row r="3588" spans="1:10" ht="15" customHeight="1">
      <c r="A3588" s="46" t="s">
        <v>36045</v>
      </c>
      <c r="B3588" s="46" t="s">
        <v>36046</v>
      </c>
      <c r="C3588" s="47">
        <v>7272.8760000000002</v>
      </c>
      <c r="D3588" s="87" t="s">
        <v>8925</v>
      </c>
      <c r="E3588" s="87" t="s">
        <v>8925</v>
      </c>
      <c r="F3588" s="87">
        <v>3.3445999999999989</v>
      </c>
      <c r="G3588" s="87"/>
      <c r="H3588" s="47">
        <v>4</v>
      </c>
      <c r="I3588" s="120">
        <v>2</v>
      </c>
      <c r="J3588" s="120">
        <v>0</v>
      </c>
    </row>
    <row r="3589" spans="1:10" ht="15" customHeight="1">
      <c r="A3589" s="46" t="s">
        <v>36039</v>
      </c>
      <c r="B3589" s="46" t="s">
        <v>36040</v>
      </c>
      <c r="C3589" s="47">
        <v>5852.3732</v>
      </c>
      <c r="D3589" s="87" t="s">
        <v>8928</v>
      </c>
      <c r="E3589" s="87" t="s">
        <v>8928</v>
      </c>
      <c r="F3589" s="87">
        <v>2.1831999999999998</v>
      </c>
      <c r="G3589" s="87"/>
      <c r="H3589" s="47"/>
      <c r="I3589" s="120">
        <v>0</v>
      </c>
      <c r="J3589" s="120">
        <v>0</v>
      </c>
    </row>
    <row r="3590" spans="1:10" ht="15" customHeight="1">
      <c r="A3590" s="46" t="s">
        <v>36043</v>
      </c>
      <c r="B3590" s="46" t="s">
        <v>36044</v>
      </c>
      <c r="C3590" s="47">
        <v>6160.3954000000003</v>
      </c>
      <c r="D3590" s="87" t="s">
        <v>8931</v>
      </c>
      <c r="E3590" s="87" t="s">
        <v>8931</v>
      </c>
      <c r="F3590" s="87">
        <v>2.2298000000000004</v>
      </c>
      <c r="G3590" s="87"/>
      <c r="H3590" s="47"/>
      <c r="I3590" s="120">
        <v>0</v>
      </c>
      <c r="J3590" s="120">
        <v>0</v>
      </c>
    </row>
    <row r="3591" spans="1:10" ht="15" customHeight="1">
      <c r="A3591" s="46" t="s">
        <v>36047</v>
      </c>
      <c r="B3591" s="46" t="s">
        <v>36048</v>
      </c>
      <c r="C3591" s="47">
        <v>6622.4286000000002</v>
      </c>
      <c r="D3591" s="87" t="s">
        <v>8934</v>
      </c>
      <c r="E3591" s="87" t="s">
        <v>8934</v>
      </c>
      <c r="F3591" s="87">
        <v>1.5978000000000003</v>
      </c>
      <c r="G3591" s="87"/>
      <c r="H3591" s="47"/>
      <c r="I3591" s="120">
        <v>0</v>
      </c>
      <c r="J3591" s="120">
        <v>0</v>
      </c>
    </row>
    <row r="3592" spans="1:10" ht="15" customHeight="1">
      <c r="A3592" s="46" t="s">
        <v>36029</v>
      </c>
      <c r="B3592" s="46" t="s">
        <v>36030</v>
      </c>
      <c r="C3592" s="47">
        <v>693.02679999999998</v>
      </c>
      <c r="D3592" s="87" t="s">
        <v>8937</v>
      </c>
      <c r="E3592" s="87" t="s">
        <v>8937</v>
      </c>
      <c r="F3592" s="87">
        <v>1.5981999999999998</v>
      </c>
      <c r="G3592" s="87"/>
      <c r="H3592" s="47"/>
      <c r="I3592" s="120">
        <v>0</v>
      </c>
      <c r="J3592" s="120">
        <v>0</v>
      </c>
    </row>
    <row r="3593" spans="1:10" ht="15" customHeight="1">
      <c r="A3593" s="46" t="s">
        <v>35013</v>
      </c>
      <c r="B3593" s="46" t="s">
        <v>35228</v>
      </c>
      <c r="C3593" s="47">
        <v>32.042000000000002</v>
      </c>
      <c r="D3593" s="87" t="s">
        <v>8940</v>
      </c>
      <c r="E3593" s="87" t="s">
        <v>8940</v>
      </c>
      <c r="F3593" s="87">
        <v>2.0242</v>
      </c>
      <c r="G3593" s="87"/>
      <c r="H3593" s="47"/>
      <c r="I3593" s="120">
        <v>5</v>
      </c>
      <c r="J3593" s="120">
        <v>0</v>
      </c>
    </row>
    <row r="3594" spans="1:10" ht="15" customHeight="1">
      <c r="A3594" s="46" t="s">
        <v>9112</v>
      </c>
      <c r="B3594" s="46" t="s">
        <v>9113</v>
      </c>
      <c r="C3594" s="47">
        <v>5848.2946000000002</v>
      </c>
      <c r="D3594" s="87" t="s">
        <v>8943</v>
      </c>
      <c r="E3594" s="87" t="s">
        <v>8943</v>
      </c>
      <c r="F3594" s="87">
        <v>2.0906000000000002</v>
      </c>
      <c r="G3594" s="87"/>
      <c r="H3594" s="47"/>
      <c r="I3594" s="120">
        <v>0</v>
      </c>
      <c r="J3594" s="120">
        <v>0</v>
      </c>
    </row>
    <row r="3595" spans="1:10" ht="15" customHeight="1">
      <c r="A3595" s="46" t="s">
        <v>9110</v>
      </c>
      <c r="B3595" s="46" t="s">
        <v>9111</v>
      </c>
      <c r="C3595" s="47">
        <v>8286.8305999999993</v>
      </c>
      <c r="D3595" s="87" t="s">
        <v>8946</v>
      </c>
      <c r="E3595" s="87" t="s">
        <v>8946</v>
      </c>
      <c r="F3595" s="87">
        <v>5.3889999999999993</v>
      </c>
      <c r="G3595" s="87"/>
      <c r="H3595" s="47"/>
      <c r="I3595" s="120">
        <v>0</v>
      </c>
      <c r="J3595" s="120">
        <v>0</v>
      </c>
    </row>
    <row r="3596" spans="1:10" ht="15" customHeight="1">
      <c r="A3596" s="46" t="s">
        <v>9109</v>
      </c>
      <c r="B3596" s="46" t="s">
        <v>32283</v>
      </c>
      <c r="C3596" s="47">
        <v>776.65200000000004</v>
      </c>
      <c r="D3596" s="87" t="s">
        <v>8949</v>
      </c>
      <c r="E3596" s="87" t="s">
        <v>8949</v>
      </c>
      <c r="F3596" s="87">
        <v>5.3889999999999993</v>
      </c>
      <c r="G3596" s="87"/>
      <c r="H3596" s="47">
        <v>0.5</v>
      </c>
      <c r="I3596" s="120">
        <v>16</v>
      </c>
      <c r="J3596" s="120">
        <v>0</v>
      </c>
    </row>
    <row r="3597" spans="1:10" ht="15" customHeight="1">
      <c r="A3597" s="46" t="s">
        <v>36089</v>
      </c>
      <c r="B3597" s="46" t="s">
        <v>36090</v>
      </c>
      <c r="C3597" s="47">
        <v>812.80439999999999</v>
      </c>
      <c r="D3597" s="87" t="s">
        <v>8952</v>
      </c>
      <c r="E3597" s="87" t="s">
        <v>8952</v>
      </c>
      <c r="F3597" s="87">
        <v>2.4001999999999999</v>
      </c>
      <c r="G3597" s="87"/>
      <c r="H3597" s="47">
        <v>0.5</v>
      </c>
      <c r="I3597" s="120">
        <v>10</v>
      </c>
      <c r="J3597" s="120">
        <v>0</v>
      </c>
    </row>
    <row r="3598" spans="1:10" ht="15" customHeight="1">
      <c r="A3598" s="46" t="s">
        <v>9107</v>
      </c>
      <c r="B3598" s="46" t="s">
        <v>9108</v>
      </c>
      <c r="C3598" s="47">
        <v>241.9956</v>
      </c>
      <c r="D3598" s="87" t="s">
        <v>8955</v>
      </c>
      <c r="E3598" s="87" t="s">
        <v>8955</v>
      </c>
      <c r="F3598" s="87">
        <v>3.1119999999999992</v>
      </c>
      <c r="G3598" s="87"/>
      <c r="H3598" s="47"/>
      <c r="I3598" s="120">
        <v>0</v>
      </c>
      <c r="J3598" s="120">
        <v>0</v>
      </c>
    </row>
    <row r="3599" spans="1:10" ht="15" customHeight="1">
      <c r="A3599" s="46" t="s">
        <v>9105</v>
      </c>
      <c r="B3599" s="46" t="s">
        <v>9106</v>
      </c>
      <c r="C3599" s="47">
        <v>89.898799999999994</v>
      </c>
      <c r="D3599" s="87" t="s">
        <v>8957</v>
      </c>
      <c r="E3599" s="87" t="s">
        <v>8957</v>
      </c>
      <c r="F3599" s="87">
        <v>3.7435999999999998</v>
      </c>
      <c r="G3599" s="87"/>
      <c r="H3599" s="47"/>
      <c r="I3599" s="120">
        <v>4</v>
      </c>
      <c r="J3599" s="120">
        <v>0</v>
      </c>
    </row>
    <row r="3600" spans="1:10" ht="15" customHeight="1">
      <c r="A3600" s="46" t="s">
        <v>9103</v>
      </c>
      <c r="B3600" s="46" t="s">
        <v>9104</v>
      </c>
      <c r="C3600" s="47">
        <v>99.249799999999993</v>
      </c>
      <c r="D3600" s="87" t="s">
        <v>8960</v>
      </c>
      <c r="E3600" s="87" t="s">
        <v>8960</v>
      </c>
      <c r="F3600" s="87">
        <v>3.6434000000000006</v>
      </c>
      <c r="G3600" s="87"/>
      <c r="H3600" s="47"/>
      <c r="I3600" s="120">
        <v>6</v>
      </c>
      <c r="J3600" s="120">
        <v>0</v>
      </c>
    </row>
    <row r="3601" spans="1:10" ht="15" customHeight="1">
      <c r="A3601" s="46" t="s">
        <v>9100</v>
      </c>
      <c r="B3601" s="46" t="s">
        <v>9101</v>
      </c>
      <c r="C3601" s="47">
        <v>106.6284</v>
      </c>
      <c r="D3601" s="87" t="s">
        <v>8963</v>
      </c>
      <c r="E3601" s="87" t="s">
        <v>8963</v>
      </c>
      <c r="F3601" s="87">
        <v>3.6660000000000004</v>
      </c>
      <c r="G3601" s="87"/>
      <c r="H3601" s="47"/>
      <c r="I3601" s="120">
        <v>2</v>
      </c>
      <c r="J3601" s="120">
        <v>0</v>
      </c>
    </row>
    <row r="3602" spans="1:10" ht="15" customHeight="1">
      <c r="A3602" s="46" t="s">
        <v>9097</v>
      </c>
      <c r="B3602" s="46" t="s">
        <v>9098</v>
      </c>
      <c r="C3602" s="47">
        <v>148.05760000000001</v>
      </c>
      <c r="D3602" s="87" t="s">
        <v>8966</v>
      </c>
      <c r="E3602" s="87" t="s">
        <v>8966</v>
      </c>
      <c r="F3602" s="87">
        <v>1.3748</v>
      </c>
      <c r="G3602" s="87"/>
      <c r="H3602" s="47"/>
      <c r="I3602" s="120">
        <v>2</v>
      </c>
      <c r="J3602" s="120">
        <v>0</v>
      </c>
    </row>
    <row r="3603" spans="1:10" ht="15" customHeight="1">
      <c r="A3603" s="46" t="s">
        <v>9094</v>
      </c>
      <c r="B3603" s="46" t="s">
        <v>9095</v>
      </c>
      <c r="C3603" s="47">
        <v>232.26240000000001</v>
      </c>
      <c r="D3603" s="87" t="s">
        <v>8969</v>
      </c>
      <c r="E3603" s="87" t="s">
        <v>8969</v>
      </c>
      <c r="F3603" s="87">
        <v>1.6070000000000002</v>
      </c>
      <c r="G3603" s="87"/>
      <c r="H3603" s="47"/>
      <c r="I3603" s="120">
        <v>0</v>
      </c>
      <c r="J3603" s="120">
        <v>0</v>
      </c>
    </row>
    <row r="3604" spans="1:10" ht="15" customHeight="1">
      <c r="A3604" s="46" t="s">
        <v>9091</v>
      </c>
      <c r="B3604" s="46" t="s">
        <v>9092</v>
      </c>
      <c r="C3604" s="47">
        <v>247.15459999999999</v>
      </c>
      <c r="D3604" s="87" t="s">
        <v>8971</v>
      </c>
      <c r="E3604" s="87" t="s">
        <v>8971</v>
      </c>
      <c r="F3604" s="87">
        <v>0.93620000000000014</v>
      </c>
      <c r="G3604" s="87"/>
      <c r="H3604" s="47"/>
      <c r="I3604" s="120">
        <v>0</v>
      </c>
      <c r="J3604" s="120">
        <v>0</v>
      </c>
    </row>
    <row r="3605" spans="1:10" ht="15" customHeight="1">
      <c r="A3605" s="46" t="s">
        <v>9088</v>
      </c>
      <c r="B3605" s="46" t="s">
        <v>9089</v>
      </c>
      <c r="C3605" s="47">
        <v>267.98919999999998</v>
      </c>
      <c r="D3605" s="87" t="s">
        <v>8973</v>
      </c>
      <c r="E3605" s="87" t="s">
        <v>8973</v>
      </c>
      <c r="F3605" s="87">
        <v>3.3445999999999989</v>
      </c>
      <c r="G3605" s="87"/>
      <c r="H3605" s="47"/>
      <c r="I3605" s="120">
        <v>0</v>
      </c>
      <c r="J3605" s="120">
        <v>0</v>
      </c>
    </row>
    <row r="3606" spans="1:10" ht="15" customHeight="1">
      <c r="A3606" s="46" t="s">
        <v>9086</v>
      </c>
      <c r="B3606" s="46" t="s">
        <v>9087</v>
      </c>
      <c r="C3606" s="47">
        <v>293.79599999999999</v>
      </c>
      <c r="D3606" s="87" t="s">
        <v>8976</v>
      </c>
      <c r="E3606" s="87" t="s">
        <v>8976</v>
      </c>
      <c r="F3606" s="87">
        <v>3.8092000000000006</v>
      </c>
      <c r="G3606" s="87"/>
      <c r="H3606" s="47"/>
      <c r="I3606" s="120">
        <v>1</v>
      </c>
      <c r="J3606" s="120">
        <v>0</v>
      </c>
    </row>
    <row r="3607" spans="1:10" ht="15" customHeight="1">
      <c r="A3607" s="46" t="s">
        <v>9084</v>
      </c>
      <c r="B3607" s="46" t="s">
        <v>9085</v>
      </c>
      <c r="C3607" s="47">
        <v>51.216000000000001</v>
      </c>
      <c r="D3607" s="87" t="s">
        <v>8979</v>
      </c>
      <c r="E3607" s="87" t="s">
        <v>8979</v>
      </c>
      <c r="F3607" s="87">
        <v>7.0609999999999999</v>
      </c>
      <c r="G3607" s="87"/>
      <c r="H3607" s="47"/>
      <c r="I3607" s="120">
        <v>0</v>
      </c>
      <c r="J3607" s="120">
        <v>0</v>
      </c>
    </row>
    <row r="3608" spans="1:10" ht="15" customHeight="1">
      <c r="A3608" s="46" t="s">
        <v>9082</v>
      </c>
      <c r="B3608" s="46" t="s">
        <v>9083</v>
      </c>
      <c r="C3608" s="47">
        <v>347.39879999999999</v>
      </c>
      <c r="D3608" s="87" t="s">
        <v>8982</v>
      </c>
      <c r="E3608" s="87" t="s">
        <v>8982</v>
      </c>
      <c r="F3608" s="87">
        <v>2.7874000000000008</v>
      </c>
      <c r="G3608" s="87"/>
      <c r="H3608" s="47"/>
      <c r="I3608" s="120">
        <v>0</v>
      </c>
      <c r="J3608" s="120">
        <v>0</v>
      </c>
    </row>
    <row r="3609" spans="1:10" ht="15" customHeight="1">
      <c r="A3609" s="46" t="s">
        <v>9080</v>
      </c>
      <c r="B3609" s="46" t="s">
        <v>9081</v>
      </c>
      <c r="C3609" s="47">
        <v>397.02379999999999</v>
      </c>
      <c r="D3609" s="87" t="s">
        <v>8984</v>
      </c>
      <c r="E3609" s="87" t="s">
        <v>8984</v>
      </c>
      <c r="F3609" s="87">
        <v>2.7874000000000008</v>
      </c>
      <c r="G3609" s="87"/>
      <c r="H3609" s="47"/>
      <c r="I3609" s="120">
        <v>0</v>
      </c>
      <c r="J3609" s="120">
        <v>0</v>
      </c>
    </row>
    <row r="3610" spans="1:10" ht="15" customHeight="1">
      <c r="A3610" s="46" t="s">
        <v>9078</v>
      </c>
      <c r="B3610" s="46" t="s">
        <v>9079</v>
      </c>
      <c r="C3610" s="47">
        <v>178.65940000000001</v>
      </c>
      <c r="D3610" s="87" t="s">
        <v>8987</v>
      </c>
      <c r="E3610" s="87" t="s">
        <v>8987</v>
      </c>
      <c r="F3610" s="87">
        <v>5.481600000000002</v>
      </c>
      <c r="G3610" s="87"/>
      <c r="H3610" s="47"/>
      <c r="I3610" s="120">
        <v>2</v>
      </c>
      <c r="J3610" s="120">
        <v>0</v>
      </c>
    </row>
    <row r="3611" spans="1:10" ht="15" customHeight="1">
      <c r="A3611" s="46" t="s">
        <v>9076</v>
      </c>
      <c r="B3611" s="46" t="s">
        <v>9077</v>
      </c>
      <c r="C3611" s="47">
        <v>108.2</v>
      </c>
      <c r="D3611" s="87" t="s">
        <v>8990</v>
      </c>
      <c r="E3611" s="87" t="s">
        <v>8990</v>
      </c>
      <c r="F3611" s="87">
        <v>5.481600000000002</v>
      </c>
      <c r="G3611" s="87"/>
      <c r="H3611" s="47"/>
      <c r="I3611" s="120">
        <v>6</v>
      </c>
      <c r="J3611" s="120">
        <v>0</v>
      </c>
    </row>
    <row r="3612" spans="1:10" ht="15" customHeight="1">
      <c r="A3612" s="46" t="s">
        <v>9074</v>
      </c>
      <c r="B3612" s="46" t="s">
        <v>9075</v>
      </c>
      <c r="C3612" s="47">
        <v>194.3612</v>
      </c>
      <c r="D3612" s="87" t="s">
        <v>8993</v>
      </c>
      <c r="E3612" s="87" t="s">
        <v>8993</v>
      </c>
      <c r="F3612" s="87">
        <v>3.6273999999999997</v>
      </c>
      <c r="G3612" s="87"/>
      <c r="H3612" s="47"/>
      <c r="I3612" s="120">
        <v>5</v>
      </c>
      <c r="J3612" s="120">
        <v>0</v>
      </c>
    </row>
    <row r="3613" spans="1:10" ht="15" customHeight="1">
      <c r="A3613" s="46" t="s">
        <v>9072</v>
      </c>
      <c r="B3613" s="46" t="s">
        <v>9073</v>
      </c>
      <c r="C3613" s="47">
        <v>64.517200000000003</v>
      </c>
      <c r="D3613" s="87" t="s">
        <v>8996</v>
      </c>
      <c r="E3613" s="87" t="s">
        <v>8996</v>
      </c>
      <c r="F3613" s="87">
        <v>3.7364000000000006</v>
      </c>
      <c r="G3613" s="87"/>
      <c r="H3613" s="47"/>
      <c r="I3613" s="120">
        <v>2</v>
      </c>
      <c r="J3613" s="120">
        <v>0</v>
      </c>
    </row>
    <row r="3614" spans="1:10" ht="15" customHeight="1">
      <c r="A3614" s="46" t="s">
        <v>9071</v>
      </c>
      <c r="B3614" s="46" t="s">
        <v>9056</v>
      </c>
      <c r="C3614" s="47">
        <v>1303.1922</v>
      </c>
      <c r="D3614" s="87" t="s">
        <v>8999</v>
      </c>
      <c r="E3614" s="87" t="s">
        <v>8999</v>
      </c>
      <c r="F3614" s="87">
        <v>3.6343999999999994</v>
      </c>
      <c r="G3614" s="87"/>
      <c r="H3614" s="47"/>
      <c r="I3614" s="120">
        <v>0</v>
      </c>
      <c r="J3614" s="120">
        <v>0</v>
      </c>
    </row>
    <row r="3615" spans="1:10" ht="15" customHeight="1">
      <c r="A3615" s="46" t="s">
        <v>2199</v>
      </c>
      <c r="B3615" s="46" t="s">
        <v>9070</v>
      </c>
      <c r="C3615" s="47">
        <v>1036.2175999999999</v>
      </c>
      <c r="D3615" s="87" t="s">
        <v>9002</v>
      </c>
      <c r="E3615" s="87" t="s">
        <v>9002</v>
      </c>
      <c r="F3615" s="87">
        <v>3.8984000000000005</v>
      </c>
      <c r="G3615" s="87"/>
      <c r="H3615" s="47"/>
      <c r="I3615" s="120">
        <v>0</v>
      </c>
      <c r="J3615" s="120">
        <v>0</v>
      </c>
    </row>
    <row r="3616" spans="1:10" ht="15" customHeight="1">
      <c r="A3616" s="46" t="s">
        <v>9068</v>
      </c>
      <c r="B3616" s="46" t="s">
        <v>9069</v>
      </c>
      <c r="C3616" s="47">
        <v>1542.0576000000001</v>
      </c>
      <c r="D3616" s="87" t="s">
        <v>9005</v>
      </c>
      <c r="E3616" s="87" t="s">
        <v>9005</v>
      </c>
      <c r="F3616" s="87">
        <v>9.7918000000000021</v>
      </c>
      <c r="G3616" s="87"/>
      <c r="H3616" s="47"/>
      <c r="I3616" s="120">
        <v>0</v>
      </c>
      <c r="J3616" s="120">
        <v>0</v>
      </c>
    </row>
    <row r="3617" spans="1:10" ht="15" customHeight="1">
      <c r="A3617" s="46" t="s">
        <v>5503</v>
      </c>
      <c r="B3617" s="46" t="s">
        <v>9067</v>
      </c>
      <c r="C3617" s="47">
        <v>589.05899999999997</v>
      </c>
      <c r="D3617" s="87" t="s">
        <v>9008</v>
      </c>
      <c r="E3617" s="87" t="s">
        <v>9008</v>
      </c>
      <c r="F3617" s="87">
        <v>8.6026000000000025</v>
      </c>
      <c r="G3617" s="87"/>
      <c r="H3617" s="47"/>
      <c r="I3617" s="120">
        <v>29</v>
      </c>
      <c r="J3617" s="120">
        <v>0</v>
      </c>
    </row>
    <row r="3618" spans="1:10" ht="15" customHeight="1">
      <c r="A3618" s="46" t="s">
        <v>5508</v>
      </c>
      <c r="B3618" s="46" t="s">
        <v>9065</v>
      </c>
      <c r="C3618" s="47">
        <v>643.97140000000002</v>
      </c>
      <c r="D3618" s="87" t="s">
        <v>9011</v>
      </c>
      <c r="E3618" s="87" t="s">
        <v>9011</v>
      </c>
      <c r="F3618" s="87">
        <v>14.400200000000002</v>
      </c>
      <c r="G3618" s="87"/>
      <c r="H3618" s="47"/>
      <c r="I3618" s="120">
        <v>35</v>
      </c>
      <c r="J3618" s="120">
        <v>0</v>
      </c>
    </row>
    <row r="3619" spans="1:10" ht="15" customHeight="1">
      <c r="A3619" s="46" t="s">
        <v>5513</v>
      </c>
      <c r="B3619" s="46" t="s">
        <v>9063</v>
      </c>
      <c r="C3619" s="47">
        <v>1103.2331999999999</v>
      </c>
      <c r="D3619" s="87" t="s">
        <v>9014</v>
      </c>
      <c r="E3619" s="87" t="s">
        <v>9014</v>
      </c>
      <c r="F3619" s="87">
        <v>5.6511999999999993</v>
      </c>
      <c r="G3619" s="87"/>
      <c r="H3619" s="47"/>
      <c r="I3619" s="120">
        <v>14</v>
      </c>
      <c r="J3619" s="120">
        <v>0</v>
      </c>
    </row>
    <row r="3620" spans="1:10" ht="15" customHeight="1">
      <c r="A3620" s="46" t="s">
        <v>5518</v>
      </c>
      <c r="B3620" s="46" t="s">
        <v>9061</v>
      </c>
      <c r="C3620" s="47">
        <v>1343.6433999999999</v>
      </c>
      <c r="D3620" s="87" t="s">
        <v>9017</v>
      </c>
      <c r="E3620" s="87" t="s">
        <v>9017</v>
      </c>
      <c r="F3620" s="87">
        <v>5.6513999999999989</v>
      </c>
      <c r="G3620" s="87"/>
      <c r="H3620" s="47"/>
      <c r="I3620" s="120">
        <v>14</v>
      </c>
      <c r="J3620" s="120">
        <v>0</v>
      </c>
    </row>
    <row r="3621" spans="1:10" ht="15" customHeight="1">
      <c r="A3621" s="46" t="s">
        <v>36252</v>
      </c>
      <c r="B3621" s="46" t="s">
        <v>36253</v>
      </c>
      <c r="C3621" s="47">
        <v>1143.7465999999999</v>
      </c>
      <c r="D3621" s="87" t="s">
        <v>9020</v>
      </c>
      <c r="E3621" s="87" t="s">
        <v>9020</v>
      </c>
      <c r="F3621" s="87">
        <v>21.842599999999997</v>
      </c>
      <c r="G3621" s="87"/>
      <c r="H3621" s="47">
        <v>4</v>
      </c>
      <c r="I3621" s="120">
        <v>1</v>
      </c>
      <c r="J3621" s="120">
        <v>0</v>
      </c>
    </row>
    <row r="3622" spans="1:10" ht="15" customHeight="1">
      <c r="A3622" s="46" t="s">
        <v>36254</v>
      </c>
      <c r="B3622" s="46" t="s">
        <v>36255</v>
      </c>
      <c r="C3622" s="47">
        <v>1697.605</v>
      </c>
      <c r="D3622" s="87" t="s">
        <v>9023</v>
      </c>
      <c r="E3622" s="87" t="s">
        <v>9023</v>
      </c>
      <c r="F3622" s="87">
        <v>21.842399999999998</v>
      </c>
      <c r="G3622" s="87"/>
      <c r="H3622" s="47">
        <v>4</v>
      </c>
      <c r="I3622" s="120">
        <v>1</v>
      </c>
      <c r="J3622" s="120">
        <v>0</v>
      </c>
    </row>
    <row r="3623" spans="1:10" ht="15" customHeight="1">
      <c r="A3623" s="46" t="s">
        <v>9058</v>
      </c>
      <c r="B3623" s="46" t="s">
        <v>9059</v>
      </c>
      <c r="C3623" s="47">
        <v>1227.749</v>
      </c>
      <c r="D3623" s="87" t="s">
        <v>9026</v>
      </c>
      <c r="E3623" s="87" t="s">
        <v>9026</v>
      </c>
      <c r="F3623" s="87">
        <v>14.410799999999998</v>
      </c>
      <c r="G3623" s="87"/>
      <c r="H3623" s="47"/>
      <c r="I3623" s="120">
        <v>0</v>
      </c>
      <c r="J3623" s="120">
        <v>0</v>
      </c>
    </row>
    <row r="3624" spans="1:10" ht="15" customHeight="1">
      <c r="A3624" s="46" t="s">
        <v>9055</v>
      </c>
      <c r="B3624" s="46" t="s">
        <v>9056</v>
      </c>
      <c r="C3624" s="47">
        <v>1507.6690000000001</v>
      </c>
      <c r="D3624" s="87" t="s">
        <v>9028</v>
      </c>
      <c r="E3624" s="87" t="s">
        <v>9028</v>
      </c>
      <c r="F3624" s="87">
        <v>8.6893999999999991</v>
      </c>
      <c r="G3624" s="87"/>
      <c r="H3624" s="47"/>
      <c r="I3624" s="120">
        <v>0</v>
      </c>
      <c r="J3624" s="120">
        <v>0</v>
      </c>
    </row>
    <row r="3625" spans="1:10" ht="15" customHeight="1">
      <c r="A3625" s="46" t="s">
        <v>9052</v>
      </c>
      <c r="B3625" s="46" t="s">
        <v>9053</v>
      </c>
      <c r="C3625" s="47">
        <v>970.41420000000005</v>
      </c>
      <c r="D3625" s="87" t="s">
        <v>9029</v>
      </c>
      <c r="E3625" s="87" t="s">
        <v>9029</v>
      </c>
      <c r="F3625" s="87">
        <v>8.3794000000000004</v>
      </c>
      <c r="G3625" s="87"/>
      <c r="H3625" s="47">
        <v>3.33</v>
      </c>
      <c r="I3625" s="120">
        <v>2</v>
      </c>
      <c r="J3625" s="120">
        <v>0</v>
      </c>
    </row>
    <row r="3626" spans="1:10" ht="15" customHeight="1">
      <c r="A3626" s="46" t="s">
        <v>9049</v>
      </c>
      <c r="B3626" s="46" t="s">
        <v>9050</v>
      </c>
      <c r="C3626" s="47">
        <v>2169.7671999999998</v>
      </c>
      <c r="D3626" s="87" t="s">
        <v>9031</v>
      </c>
      <c r="E3626" s="87" t="s">
        <v>9031</v>
      </c>
      <c r="F3626" s="87">
        <v>7.6294000000000004</v>
      </c>
      <c r="G3626" s="87"/>
      <c r="H3626" s="47"/>
      <c r="I3626" s="120">
        <v>0</v>
      </c>
      <c r="J3626" s="120">
        <v>0</v>
      </c>
    </row>
    <row r="3627" spans="1:10" ht="15" customHeight="1">
      <c r="A3627" s="46" t="s">
        <v>9046</v>
      </c>
      <c r="B3627" s="46" t="s">
        <v>9047</v>
      </c>
      <c r="C3627" s="47">
        <v>651.5874</v>
      </c>
      <c r="D3627" s="87" t="s">
        <v>9033</v>
      </c>
      <c r="E3627" s="87" t="s">
        <v>9033</v>
      </c>
      <c r="F3627" s="87">
        <v>8.0135999999999985</v>
      </c>
      <c r="G3627" s="87"/>
      <c r="H3627" s="47"/>
      <c r="I3627" s="120">
        <v>0</v>
      </c>
      <c r="J3627" s="120">
        <v>0</v>
      </c>
    </row>
    <row r="3628" spans="1:10" ht="15" customHeight="1">
      <c r="A3628" s="46" t="s">
        <v>9043</v>
      </c>
      <c r="B3628" s="46" t="s">
        <v>9044</v>
      </c>
      <c r="C3628" s="47">
        <v>662.10400000000004</v>
      </c>
      <c r="D3628" s="87" t="s">
        <v>9035</v>
      </c>
      <c r="E3628" s="87" t="s">
        <v>9035</v>
      </c>
      <c r="F3628" s="87">
        <v>16.2532</v>
      </c>
      <c r="G3628" s="87"/>
      <c r="H3628" s="47"/>
      <c r="I3628" s="120">
        <v>0</v>
      </c>
      <c r="J3628" s="120">
        <v>0</v>
      </c>
    </row>
    <row r="3629" spans="1:10" ht="15" customHeight="1">
      <c r="A3629" s="46" t="s">
        <v>9040</v>
      </c>
      <c r="B3629" s="46" t="s">
        <v>9041</v>
      </c>
      <c r="C3629" s="47">
        <v>609.54539999999997</v>
      </c>
      <c r="D3629" s="87" t="s">
        <v>9038</v>
      </c>
      <c r="E3629" s="87" t="s">
        <v>9038</v>
      </c>
      <c r="F3629" s="87">
        <v>7.6294000000000004</v>
      </c>
      <c r="G3629" s="87"/>
      <c r="H3629" s="47"/>
      <c r="I3629" s="120">
        <v>0</v>
      </c>
      <c r="J3629" s="120">
        <v>0</v>
      </c>
    </row>
    <row r="3630" spans="1:10" ht="15" customHeight="1">
      <c r="A3630" s="46" t="s">
        <v>9036</v>
      </c>
      <c r="B3630" s="46" t="s">
        <v>9037</v>
      </c>
      <c r="C3630" s="47">
        <v>996.94920000000002</v>
      </c>
      <c r="D3630" s="87" t="s">
        <v>9039</v>
      </c>
      <c r="E3630" s="87" t="s">
        <v>9039</v>
      </c>
      <c r="F3630" s="87">
        <v>7.6294000000000004</v>
      </c>
      <c r="G3630" s="87"/>
      <c r="H3630" s="47"/>
      <c r="I3630" s="120">
        <v>0</v>
      </c>
      <c r="J3630" s="120">
        <v>0</v>
      </c>
    </row>
    <row r="3631" spans="1:10" ht="15" customHeight="1">
      <c r="A3631" s="46" t="s">
        <v>7521</v>
      </c>
      <c r="B3631" s="46" t="s">
        <v>9034</v>
      </c>
      <c r="C3631" s="47">
        <v>193.57640000000001</v>
      </c>
      <c r="D3631" s="87" t="s">
        <v>9042</v>
      </c>
      <c r="E3631" s="87" t="s">
        <v>9042</v>
      </c>
      <c r="F3631" s="87">
        <v>13.5352</v>
      </c>
      <c r="G3631" s="87"/>
      <c r="H3631" s="47"/>
      <c r="I3631" s="120">
        <v>11</v>
      </c>
      <c r="J3631" s="120">
        <v>0</v>
      </c>
    </row>
    <row r="3632" spans="1:10" ht="15" customHeight="1">
      <c r="A3632" s="46" t="s">
        <v>7524</v>
      </c>
      <c r="B3632" s="46" t="s">
        <v>9032</v>
      </c>
      <c r="C3632" s="47">
        <v>201.3486</v>
      </c>
      <c r="D3632" s="87" t="s">
        <v>9045</v>
      </c>
      <c r="E3632" s="87" t="s">
        <v>9045</v>
      </c>
      <c r="F3632" s="87">
        <v>18.3888</v>
      </c>
      <c r="G3632" s="87"/>
      <c r="H3632" s="47"/>
      <c r="I3632" s="120">
        <v>9</v>
      </c>
      <c r="J3632" s="120">
        <v>0</v>
      </c>
    </row>
    <row r="3633" spans="1:10" ht="15" customHeight="1">
      <c r="A3633" s="46" t="s">
        <v>36380</v>
      </c>
      <c r="B3633" s="46" t="s">
        <v>36381</v>
      </c>
      <c r="C3633" s="47">
        <v>201.3486</v>
      </c>
      <c r="D3633" s="87" t="s">
        <v>9048</v>
      </c>
      <c r="E3633" s="87" t="s">
        <v>9048</v>
      </c>
      <c r="F3633" s="87">
        <v>33.088999999999999</v>
      </c>
      <c r="G3633" s="87"/>
      <c r="H3633" s="47"/>
      <c r="I3633" s="120">
        <v>0</v>
      </c>
      <c r="J3633" s="120">
        <v>0</v>
      </c>
    </row>
    <row r="3634" spans="1:10" ht="15" customHeight="1">
      <c r="A3634" s="46" t="s">
        <v>8613</v>
      </c>
      <c r="B3634" s="46" t="s">
        <v>9030</v>
      </c>
      <c r="C3634" s="47">
        <v>5159.8972000000003</v>
      </c>
      <c r="D3634" s="87" t="s">
        <v>9051</v>
      </c>
      <c r="E3634" s="87" t="s">
        <v>9051</v>
      </c>
      <c r="F3634" s="87">
        <v>18.3888</v>
      </c>
      <c r="G3634" s="87"/>
      <c r="H3634" s="47">
        <v>4</v>
      </c>
      <c r="I3634" s="120">
        <v>0</v>
      </c>
      <c r="J3634" s="120">
        <v>0</v>
      </c>
    </row>
    <row r="3635" spans="1:10" ht="15" customHeight="1">
      <c r="A3635" s="46" t="s">
        <v>8614</v>
      </c>
      <c r="B3635" s="46" t="s">
        <v>32284</v>
      </c>
      <c r="C3635" s="47">
        <v>6160.1534000000001</v>
      </c>
      <c r="D3635" s="87" t="s">
        <v>9054</v>
      </c>
      <c r="E3635" s="87" t="s">
        <v>9054</v>
      </c>
      <c r="F3635" s="87">
        <v>18.3888</v>
      </c>
      <c r="G3635" s="87"/>
      <c r="H3635" s="47">
        <v>4</v>
      </c>
      <c r="I3635" s="120">
        <v>0</v>
      </c>
      <c r="J3635" s="120">
        <v>0</v>
      </c>
    </row>
    <row r="3636" spans="1:10" ht="15" customHeight="1">
      <c r="A3636" s="46" t="s">
        <v>8615</v>
      </c>
      <c r="B3636" s="46" t="s">
        <v>9027</v>
      </c>
      <c r="C3636" s="47">
        <v>7720.4539999999997</v>
      </c>
      <c r="D3636" s="87" t="s">
        <v>9057</v>
      </c>
      <c r="E3636" s="87" t="s">
        <v>9057</v>
      </c>
      <c r="F3636" s="87">
        <v>11.5092</v>
      </c>
      <c r="G3636" s="87"/>
      <c r="H3636" s="47">
        <v>4</v>
      </c>
      <c r="I3636" s="120">
        <v>0</v>
      </c>
      <c r="J3636" s="120">
        <v>0</v>
      </c>
    </row>
    <row r="3637" spans="1:10" ht="15" customHeight="1">
      <c r="A3637" s="46" t="s">
        <v>35540</v>
      </c>
      <c r="B3637" s="46" t="s">
        <v>35673</v>
      </c>
      <c r="C3637" s="47">
        <v>7751.3040000000001</v>
      </c>
      <c r="D3637" s="87" t="s">
        <v>9060</v>
      </c>
      <c r="E3637" s="87" t="s">
        <v>9060</v>
      </c>
      <c r="F3637" s="87">
        <v>11.5092</v>
      </c>
      <c r="G3637" s="87"/>
      <c r="H3637" s="47">
        <v>4</v>
      </c>
      <c r="I3637" s="120">
        <v>1</v>
      </c>
      <c r="J3637" s="120">
        <v>0</v>
      </c>
    </row>
    <row r="3638" spans="1:10" ht="15" customHeight="1">
      <c r="A3638" s="46" t="s">
        <v>9150</v>
      </c>
      <c r="B3638" s="46" t="s">
        <v>9151</v>
      </c>
      <c r="C3638" s="47">
        <v>502.209</v>
      </c>
      <c r="D3638" s="87" t="s">
        <v>9062</v>
      </c>
      <c r="E3638" s="87" t="s">
        <v>9062</v>
      </c>
      <c r="F3638" s="87">
        <v>23.321600000000004</v>
      </c>
      <c r="G3638" s="87"/>
      <c r="H3638" s="47"/>
      <c r="I3638" s="120">
        <v>0</v>
      </c>
      <c r="J3638" s="120">
        <v>0</v>
      </c>
    </row>
    <row r="3639" spans="1:10" ht="15" customHeight="1">
      <c r="A3639" s="46" t="s">
        <v>9148</v>
      </c>
      <c r="B3639" s="46" t="s">
        <v>9149</v>
      </c>
      <c r="C3639" s="47">
        <v>550.471</v>
      </c>
      <c r="D3639" s="87" t="s">
        <v>9064</v>
      </c>
      <c r="E3639" s="87" t="s">
        <v>9064</v>
      </c>
      <c r="F3639" s="87">
        <v>11.5092</v>
      </c>
      <c r="G3639" s="87"/>
      <c r="H3639" s="47"/>
      <c r="I3639" s="120">
        <v>0</v>
      </c>
      <c r="J3639" s="120">
        <v>0</v>
      </c>
    </row>
    <row r="3640" spans="1:10" ht="15" customHeight="1">
      <c r="A3640" s="46" t="s">
        <v>9146</v>
      </c>
      <c r="B3640" s="46" t="s">
        <v>9147</v>
      </c>
      <c r="C3640" s="47">
        <v>670.1386</v>
      </c>
      <c r="D3640" s="87" t="s">
        <v>9066</v>
      </c>
      <c r="E3640" s="87" t="s">
        <v>9066</v>
      </c>
      <c r="F3640" s="87">
        <v>11.5092</v>
      </c>
      <c r="G3640" s="87"/>
      <c r="H3640" s="47"/>
      <c r="I3640" s="120">
        <v>0</v>
      </c>
      <c r="J3640" s="120">
        <v>0</v>
      </c>
    </row>
    <row r="3641" spans="1:10" ht="15" customHeight="1">
      <c r="A3641" s="46" t="s">
        <v>9144</v>
      </c>
      <c r="B3641" s="46" t="s">
        <v>9145</v>
      </c>
      <c r="C3641" s="47">
        <v>765.87260000000003</v>
      </c>
      <c r="D3641" s="87" t="s">
        <v>35613</v>
      </c>
      <c r="E3641" s="87" t="s">
        <v>35613</v>
      </c>
      <c r="F3641" s="87">
        <v>50.60383415886993</v>
      </c>
      <c r="G3641" s="87"/>
      <c r="H3641" s="47"/>
      <c r="I3641" s="120">
        <v>0</v>
      </c>
      <c r="J3641" s="120">
        <v>0</v>
      </c>
    </row>
    <row r="3642" spans="1:10" ht="15" customHeight="1">
      <c r="A3642" s="46" t="s">
        <v>9154</v>
      </c>
      <c r="B3642" s="46" t="s">
        <v>9155</v>
      </c>
      <c r="C3642" s="47">
        <v>97.894999999999996</v>
      </c>
      <c r="D3642" s="87" t="s">
        <v>2343</v>
      </c>
      <c r="E3642" s="87" t="s">
        <v>2343</v>
      </c>
      <c r="F3642" s="87">
        <v>8.4153999999999982</v>
      </c>
      <c r="G3642" s="87"/>
      <c r="H3642" s="47"/>
      <c r="I3642" s="120">
        <v>3</v>
      </c>
      <c r="J3642" s="120">
        <v>0</v>
      </c>
    </row>
    <row r="3643" spans="1:10" ht="15" customHeight="1">
      <c r="A3643" s="46" t="s">
        <v>9152</v>
      </c>
      <c r="B3643" s="46" t="s">
        <v>9153</v>
      </c>
      <c r="C3643" s="47">
        <v>116.9722</v>
      </c>
      <c r="D3643" s="87" t="s">
        <v>2341</v>
      </c>
      <c r="E3643" s="87" t="s">
        <v>2341</v>
      </c>
      <c r="F3643" s="87">
        <v>2.5301999999999993</v>
      </c>
      <c r="G3643" s="87"/>
      <c r="H3643" s="47"/>
      <c r="I3643" s="120">
        <v>1</v>
      </c>
      <c r="J3643" s="120">
        <v>0</v>
      </c>
    </row>
    <row r="3644" spans="1:10" ht="15" customHeight="1">
      <c r="A3644" s="46" t="s">
        <v>9212</v>
      </c>
      <c r="B3644" s="46" t="s">
        <v>9213</v>
      </c>
      <c r="C3644" s="47">
        <v>132.72219999999999</v>
      </c>
      <c r="D3644" s="87" t="s">
        <v>2339</v>
      </c>
      <c r="E3644" s="87" t="s">
        <v>2339</v>
      </c>
      <c r="F3644" s="87">
        <v>3.0362000000000009</v>
      </c>
      <c r="G3644" s="87"/>
      <c r="H3644" s="47"/>
      <c r="I3644" s="120">
        <v>0</v>
      </c>
      <c r="J3644" s="120">
        <v>0</v>
      </c>
    </row>
    <row r="3645" spans="1:10" ht="15" customHeight="1">
      <c r="A3645" s="46" t="s">
        <v>9210</v>
      </c>
      <c r="B3645" s="46" t="s">
        <v>9211</v>
      </c>
      <c r="C3645" s="47">
        <v>132.72219999999999</v>
      </c>
      <c r="D3645" s="87" t="s">
        <v>35614</v>
      </c>
      <c r="E3645" s="87" t="s">
        <v>35614</v>
      </c>
      <c r="F3645" s="87">
        <v>50.60383415886993</v>
      </c>
      <c r="G3645" s="87"/>
      <c r="H3645" s="47"/>
      <c r="I3645" s="120">
        <v>0</v>
      </c>
      <c r="J3645" s="120">
        <v>0</v>
      </c>
    </row>
    <row r="3646" spans="1:10" ht="15" customHeight="1">
      <c r="A3646" s="46" t="s">
        <v>9208</v>
      </c>
      <c r="B3646" s="46" t="s">
        <v>9209</v>
      </c>
      <c r="C3646" s="47">
        <v>617.7432</v>
      </c>
      <c r="D3646" s="87" t="s">
        <v>9090</v>
      </c>
      <c r="E3646" s="87" t="s">
        <v>9090</v>
      </c>
      <c r="F3646" s="87">
        <v>66.921000000000006</v>
      </c>
      <c r="G3646" s="87"/>
      <c r="H3646" s="47"/>
      <c r="I3646" s="120">
        <v>0</v>
      </c>
      <c r="J3646" s="120">
        <v>0</v>
      </c>
    </row>
    <row r="3647" spans="1:10" ht="15" customHeight="1">
      <c r="A3647" s="46" t="s">
        <v>9206</v>
      </c>
      <c r="B3647" s="46" t="s">
        <v>9207</v>
      </c>
      <c r="C3647" s="47">
        <v>210.79400000000001</v>
      </c>
      <c r="D3647" s="87" t="s">
        <v>9093</v>
      </c>
      <c r="E3647" s="87" t="s">
        <v>9093</v>
      </c>
      <c r="F3647" s="87">
        <v>76.8352</v>
      </c>
      <c r="G3647" s="87"/>
      <c r="H3647" s="47"/>
      <c r="I3647" s="120">
        <v>0</v>
      </c>
      <c r="J3647" s="120">
        <v>0</v>
      </c>
    </row>
    <row r="3648" spans="1:10" ht="15" customHeight="1">
      <c r="A3648" s="46" t="s">
        <v>35967</v>
      </c>
      <c r="B3648" s="46" t="s">
        <v>35968</v>
      </c>
      <c r="C3648" s="47">
        <v>232.35659999999999</v>
      </c>
      <c r="D3648" s="87" t="s">
        <v>9096</v>
      </c>
      <c r="E3648" s="87" t="s">
        <v>9096</v>
      </c>
      <c r="F3648" s="87">
        <v>84.270800000000008</v>
      </c>
      <c r="G3648" s="87"/>
      <c r="H3648" s="47"/>
      <c r="I3648" s="120">
        <v>1</v>
      </c>
      <c r="J3648" s="120">
        <v>0</v>
      </c>
    </row>
    <row r="3649" spans="1:10" ht="15" customHeight="1">
      <c r="A3649" s="46" t="s">
        <v>9204</v>
      </c>
      <c r="B3649" s="46" t="s">
        <v>9205</v>
      </c>
      <c r="C3649" s="47">
        <v>652.87559999999996</v>
      </c>
      <c r="D3649" s="87" t="s">
        <v>9099</v>
      </c>
      <c r="E3649" s="87" t="s">
        <v>9099</v>
      </c>
      <c r="F3649" s="87">
        <v>101.6206</v>
      </c>
      <c r="G3649" s="87"/>
      <c r="H3649" s="47"/>
      <c r="I3649" s="120">
        <v>0</v>
      </c>
      <c r="J3649" s="120">
        <v>0</v>
      </c>
    </row>
    <row r="3650" spans="1:10" ht="15" customHeight="1">
      <c r="A3650" s="46" t="s">
        <v>9202</v>
      </c>
      <c r="B3650" s="46" t="s">
        <v>9203</v>
      </c>
      <c r="C3650" s="47">
        <v>512.34640000000002</v>
      </c>
      <c r="D3650" s="87" t="s">
        <v>9102</v>
      </c>
      <c r="E3650" s="87" t="s">
        <v>9102</v>
      </c>
      <c r="F3650" s="87">
        <v>203.88579999999996</v>
      </c>
      <c r="G3650" s="87"/>
      <c r="H3650" s="47"/>
      <c r="I3650" s="120">
        <v>0</v>
      </c>
      <c r="J3650" s="120">
        <v>0</v>
      </c>
    </row>
    <row r="3651" spans="1:10" ht="15" customHeight="1">
      <c r="A3651" s="46" t="s">
        <v>9200</v>
      </c>
      <c r="B3651" s="46" t="s">
        <v>9201</v>
      </c>
      <c r="C3651" s="47">
        <v>245.92619999999999</v>
      </c>
      <c r="D3651" s="87" t="s">
        <v>35369</v>
      </c>
      <c r="E3651" s="87" t="s">
        <v>35369</v>
      </c>
      <c r="F3651" s="87">
        <v>143.75599999999997</v>
      </c>
      <c r="G3651" s="87"/>
      <c r="H3651" s="47"/>
      <c r="I3651" s="120">
        <v>0</v>
      </c>
      <c r="J3651" s="120">
        <v>0</v>
      </c>
    </row>
    <row r="3652" spans="1:10" ht="15" customHeight="1">
      <c r="A3652" s="46" t="s">
        <v>9198</v>
      </c>
      <c r="B3652" s="46" t="s">
        <v>9199</v>
      </c>
      <c r="C3652" s="47">
        <v>701.67039999999997</v>
      </c>
      <c r="D3652" s="87" t="s">
        <v>35810</v>
      </c>
      <c r="E3652" s="87" t="s">
        <v>6217</v>
      </c>
      <c r="F3652" s="87">
        <v>1.5028991999999999</v>
      </c>
      <c r="G3652" s="87"/>
      <c r="H3652" s="47"/>
      <c r="I3652" s="120">
        <v>0</v>
      </c>
      <c r="J3652" s="120">
        <v>0</v>
      </c>
    </row>
    <row r="3653" spans="1:10" ht="15" customHeight="1">
      <c r="A3653" s="46" t="s">
        <v>9196</v>
      </c>
      <c r="B3653" s="46" t="s">
        <v>9197</v>
      </c>
      <c r="C3653" s="47">
        <v>548.45460000000003</v>
      </c>
      <c r="D3653" s="87" t="s">
        <v>35811</v>
      </c>
      <c r="E3653" s="87" t="s">
        <v>6228</v>
      </c>
      <c r="F3653" s="87">
        <v>2.1829962287407407</v>
      </c>
      <c r="G3653" s="87"/>
      <c r="H3653" s="47"/>
      <c r="I3653" s="120">
        <v>0</v>
      </c>
      <c r="J3653" s="120">
        <v>0</v>
      </c>
    </row>
    <row r="3654" spans="1:10" ht="15" customHeight="1">
      <c r="A3654" s="46" t="s">
        <v>9194</v>
      </c>
      <c r="B3654" s="46" t="s">
        <v>9195</v>
      </c>
      <c r="C3654" s="47">
        <v>313.26319999999998</v>
      </c>
      <c r="D3654" s="87" t="s">
        <v>35812</v>
      </c>
      <c r="E3654" s="87" t="s">
        <v>6239</v>
      </c>
      <c r="F3654" s="87">
        <v>2.9568065848888887</v>
      </c>
      <c r="G3654" s="87"/>
      <c r="H3654" s="47"/>
      <c r="I3654" s="120">
        <v>0</v>
      </c>
      <c r="J3654" s="120">
        <v>0</v>
      </c>
    </row>
    <row r="3655" spans="1:10" ht="15" customHeight="1">
      <c r="A3655" s="46" t="s">
        <v>9192</v>
      </c>
      <c r="B3655" s="46" t="s">
        <v>9193</v>
      </c>
      <c r="C3655" s="47">
        <v>1029.5722000000001</v>
      </c>
      <c r="D3655" s="87" t="s">
        <v>35813</v>
      </c>
      <c r="E3655" s="87" t="s">
        <v>6250</v>
      </c>
      <c r="F3655" s="87">
        <v>4.5443034763636359</v>
      </c>
      <c r="G3655" s="87"/>
      <c r="H3655" s="47"/>
      <c r="I3655" s="120">
        <v>0</v>
      </c>
      <c r="J3655" s="120">
        <v>0</v>
      </c>
    </row>
    <row r="3656" spans="1:10" ht="15" customHeight="1">
      <c r="A3656" s="46" t="s">
        <v>9190</v>
      </c>
      <c r="B3656" s="46" t="s">
        <v>9191</v>
      </c>
      <c r="C3656" s="47">
        <v>1080.3188</v>
      </c>
      <c r="D3656" s="87" t="s">
        <v>35814</v>
      </c>
      <c r="E3656" s="87" t="s">
        <v>18927</v>
      </c>
      <c r="F3656" s="87">
        <v>7.529170773333334</v>
      </c>
      <c r="G3656" s="87"/>
      <c r="H3656" s="47"/>
      <c r="I3656" s="120">
        <v>0</v>
      </c>
      <c r="J3656" s="120">
        <v>0</v>
      </c>
    </row>
    <row r="3657" spans="1:10" ht="15" customHeight="1">
      <c r="A3657" s="46" t="s">
        <v>9188</v>
      </c>
      <c r="B3657" s="46" t="s">
        <v>9189</v>
      </c>
      <c r="C3657" s="47">
        <v>1309.6548</v>
      </c>
      <c r="D3657" s="87" t="s">
        <v>35815</v>
      </c>
      <c r="E3657" s="87" t="s">
        <v>6214</v>
      </c>
      <c r="F3657" s="87">
        <v>1.2176013653333333</v>
      </c>
      <c r="G3657" s="87"/>
      <c r="H3657" s="47"/>
      <c r="I3657" s="120">
        <v>0</v>
      </c>
      <c r="J3657" s="120">
        <v>0</v>
      </c>
    </row>
    <row r="3658" spans="1:10" ht="15" customHeight="1">
      <c r="A3658" s="46" t="s">
        <v>9186</v>
      </c>
      <c r="B3658" s="46" t="s">
        <v>9187</v>
      </c>
      <c r="C3658" s="47">
        <v>1454.0876000000001</v>
      </c>
      <c r="D3658" s="87" t="s">
        <v>35816</v>
      </c>
      <c r="E3658" s="87" t="s">
        <v>6225</v>
      </c>
      <c r="F3658" s="87">
        <v>1.2694309107445783</v>
      </c>
      <c r="G3658" s="87"/>
      <c r="H3658" s="47"/>
      <c r="I3658" s="120">
        <v>0</v>
      </c>
      <c r="J3658" s="120">
        <v>0</v>
      </c>
    </row>
    <row r="3659" spans="1:10" ht="15" customHeight="1">
      <c r="A3659" s="46" t="s">
        <v>9184</v>
      </c>
      <c r="B3659" s="46" t="s">
        <v>9185</v>
      </c>
      <c r="C3659" s="47">
        <v>2387.0457999999999</v>
      </c>
      <c r="D3659" s="87" t="s">
        <v>35817</v>
      </c>
      <c r="E3659" s="87" t="s">
        <v>6236</v>
      </c>
      <c r="F3659" s="87">
        <v>2.0362430785907861</v>
      </c>
      <c r="G3659" s="87"/>
      <c r="H3659" s="47"/>
      <c r="I3659" s="120">
        <v>0</v>
      </c>
      <c r="J3659" s="120">
        <v>0</v>
      </c>
    </row>
    <row r="3660" spans="1:10" ht="15" customHeight="1">
      <c r="A3660" s="46" t="s">
        <v>9182</v>
      </c>
      <c r="B3660" s="46" t="s">
        <v>9183</v>
      </c>
      <c r="C3660" s="47">
        <v>633.37860000000001</v>
      </c>
      <c r="D3660" s="87" t="s">
        <v>35818</v>
      </c>
      <c r="E3660" s="87" t="s">
        <v>6247</v>
      </c>
      <c r="F3660" s="87">
        <v>4.1337318399999994</v>
      </c>
      <c r="G3660" s="87"/>
      <c r="H3660" s="47"/>
      <c r="I3660" s="120">
        <v>0</v>
      </c>
      <c r="J3660" s="120">
        <v>0</v>
      </c>
    </row>
    <row r="3661" spans="1:10" ht="15" customHeight="1">
      <c r="A3661" s="46" t="s">
        <v>35955</v>
      </c>
      <c r="B3661" s="46" t="s">
        <v>35956</v>
      </c>
      <c r="C3661" s="47">
        <v>430.78919999999999</v>
      </c>
      <c r="D3661" s="87" t="s">
        <v>35819</v>
      </c>
      <c r="E3661" s="87" t="s">
        <v>18925</v>
      </c>
      <c r="F3661" s="87">
        <v>4.6181359871999996</v>
      </c>
      <c r="G3661" s="87"/>
      <c r="H3661" s="47"/>
      <c r="I3661" s="120">
        <v>0</v>
      </c>
      <c r="J3661" s="120">
        <v>0</v>
      </c>
    </row>
    <row r="3662" spans="1:10" ht="15" customHeight="1">
      <c r="A3662" s="46" t="s">
        <v>9180</v>
      </c>
      <c r="B3662" s="46" t="s">
        <v>9181</v>
      </c>
      <c r="C3662" s="47">
        <v>503.56319999999999</v>
      </c>
      <c r="D3662" s="87" t="s">
        <v>35820</v>
      </c>
      <c r="E3662" s="87" t="s">
        <v>18924</v>
      </c>
      <c r="F3662" s="87">
        <v>7.3049098751999999</v>
      </c>
      <c r="G3662" s="87"/>
      <c r="H3662" s="47"/>
      <c r="I3662" s="120">
        <v>0</v>
      </c>
      <c r="J3662" s="120">
        <v>0</v>
      </c>
    </row>
    <row r="3663" spans="1:10" ht="15" customHeight="1">
      <c r="A3663" s="46" t="s">
        <v>9178</v>
      </c>
      <c r="B3663" s="46" t="s">
        <v>9179</v>
      </c>
      <c r="C3663" s="47">
        <v>952.47619999999995</v>
      </c>
      <c r="D3663" s="87" t="s">
        <v>35821</v>
      </c>
      <c r="E3663" s="87" t="s">
        <v>6211</v>
      </c>
      <c r="F3663" s="87">
        <v>0.97955022847999995</v>
      </c>
      <c r="G3663" s="87"/>
      <c r="H3663" s="47"/>
      <c r="I3663" s="120">
        <v>0</v>
      </c>
      <c r="J3663" s="120">
        <v>0</v>
      </c>
    </row>
    <row r="3664" spans="1:10" ht="15" customHeight="1">
      <c r="A3664" s="46" t="s">
        <v>35965</v>
      </c>
      <c r="B3664" s="46" t="s">
        <v>35966</v>
      </c>
      <c r="C3664" s="47">
        <v>460.06599999999997</v>
      </c>
      <c r="D3664" s="87" t="s">
        <v>35822</v>
      </c>
      <c r="E3664" s="87" t="s">
        <v>6222</v>
      </c>
      <c r="F3664" s="87">
        <v>1.4169201522097374</v>
      </c>
      <c r="G3664" s="87"/>
      <c r="H3664" s="47"/>
      <c r="I3664" s="120">
        <v>0</v>
      </c>
      <c r="J3664" s="120">
        <v>0</v>
      </c>
    </row>
    <row r="3665" spans="1:10" ht="15" customHeight="1">
      <c r="A3665" s="46" t="s">
        <v>35961</v>
      </c>
      <c r="B3665" s="46" t="s">
        <v>35962</v>
      </c>
      <c r="C3665" s="47">
        <v>562.303</v>
      </c>
      <c r="D3665" s="87" t="s">
        <v>35823</v>
      </c>
      <c r="E3665" s="87" t="s">
        <v>6233</v>
      </c>
      <c r="F3665" s="87">
        <v>2.3497287543466667</v>
      </c>
      <c r="G3665" s="87"/>
      <c r="H3665" s="47"/>
      <c r="I3665" s="120">
        <v>0</v>
      </c>
      <c r="J3665" s="120">
        <v>0</v>
      </c>
    </row>
    <row r="3666" spans="1:10" ht="15" customHeight="1">
      <c r="A3666" s="46" t="s">
        <v>9176</v>
      </c>
      <c r="B3666" s="46" t="s">
        <v>9177</v>
      </c>
      <c r="C3666" s="47">
        <v>555.28579999999999</v>
      </c>
      <c r="D3666" s="87" t="s">
        <v>35824</v>
      </c>
      <c r="E3666" s="87" t="s">
        <v>6244</v>
      </c>
      <c r="F3666" s="87">
        <v>4.9438805333333331</v>
      </c>
      <c r="G3666" s="87"/>
      <c r="H3666" s="47"/>
      <c r="I3666" s="120">
        <v>0</v>
      </c>
      <c r="J3666" s="120">
        <v>0</v>
      </c>
    </row>
    <row r="3667" spans="1:10" ht="15" customHeight="1">
      <c r="A3667" s="46" t="s">
        <v>9174</v>
      </c>
      <c r="B3667" s="46" t="s">
        <v>9175</v>
      </c>
      <c r="C3667" s="47">
        <v>672.41579999999999</v>
      </c>
      <c r="D3667" s="87" t="s">
        <v>35825</v>
      </c>
      <c r="E3667" s="87" t="s">
        <v>18917</v>
      </c>
      <c r="F3667" s="87">
        <v>7.7675093333333329</v>
      </c>
      <c r="G3667" s="87"/>
      <c r="H3667" s="47"/>
      <c r="I3667" s="120">
        <v>0</v>
      </c>
      <c r="J3667" s="120">
        <v>0</v>
      </c>
    </row>
    <row r="3668" spans="1:10" ht="15" customHeight="1">
      <c r="A3668" s="46" t="s">
        <v>35959</v>
      </c>
      <c r="B3668" s="46" t="s">
        <v>35960</v>
      </c>
      <c r="C3668" s="47">
        <v>439.154</v>
      </c>
      <c r="D3668" s="87" t="s">
        <v>35826</v>
      </c>
      <c r="E3668" s="87" t="s">
        <v>18916</v>
      </c>
      <c r="F3668" s="87">
        <v>12.318207146666666</v>
      </c>
      <c r="G3668" s="87"/>
      <c r="H3668" s="47"/>
      <c r="I3668" s="120">
        <v>0</v>
      </c>
      <c r="J3668" s="120">
        <v>0</v>
      </c>
    </row>
    <row r="3669" spans="1:10" ht="15" customHeight="1">
      <c r="A3669" s="46" t="s">
        <v>9172</v>
      </c>
      <c r="B3669" s="46" t="s">
        <v>9173</v>
      </c>
      <c r="C3669" s="47">
        <v>531.86419999999998</v>
      </c>
      <c r="D3669" s="87" t="s">
        <v>35827</v>
      </c>
      <c r="E3669" s="87" t="s">
        <v>5706</v>
      </c>
      <c r="F3669" s="87">
        <v>0.94880000000000009</v>
      </c>
      <c r="G3669" s="87"/>
      <c r="H3669" s="47"/>
      <c r="I3669" s="120">
        <v>0</v>
      </c>
      <c r="J3669" s="120">
        <v>0</v>
      </c>
    </row>
    <row r="3670" spans="1:10" ht="15" customHeight="1">
      <c r="A3670" s="46" t="s">
        <v>9170</v>
      </c>
      <c r="B3670" s="46" t="s">
        <v>9171</v>
      </c>
      <c r="C3670" s="47">
        <v>1058.8489999999999</v>
      </c>
      <c r="D3670" s="87" t="s">
        <v>35828</v>
      </c>
      <c r="E3670" s="87" t="s">
        <v>5709</v>
      </c>
      <c r="F3670" s="87">
        <v>1.4077661866666666</v>
      </c>
      <c r="G3670" s="87"/>
      <c r="H3670" s="47"/>
      <c r="I3670" s="120">
        <v>0</v>
      </c>
      <c r="J3670" s="120">
        <v>0</v>
      </c>
    </row>
    <row r="3671" spans="1:10" ht="15" customHeight="1">
      <c r="A3671" s="46" t="s">
        <v>35963</v>
      </c>
      <c r="B3671" s="46" t="s">
        <v>35964</v>
      </c>
      <c r="C3671" s="47">
        <v>511.18459999999999</v>
      </c>
      <c r="D3671" s="87" t="s">
        <v>35829</v>
      </c>
      <c r="E3671" s="87" t="s">
        <v>5712</v>
      </c>
      <c r="F3671" s="87">
        <v>2.2953369600000002</v>
      </c>
      <c r="G3671" s="87"/>
      <c r="H3671" s="47"/>
      <c r="I3671" s="120">
        <v>0</v>
      </c>
      <c r="J3671" s="120">
        <v>0</v>
      </c>
    </row>
    <row r="3672" spans="1:10" ht="15" customHeight="1">
      <c r="A3672" s="46" t="s">
        <v>35957</v>
      </c>
      <c r="B3672" s="46" t="s">
        <v>35958</v>
      </c>
      <c r="C3672" s="47">
        <v>625.03920000000005</v>
      </c>
      <c r="D3672" s="87" t="s">
        <v>35830</v>
      </c>
      <c r="E3672" s="87" t="s">
        <v>5643</v>
      </c>
      <c r="F3672" s="87">
        <v>0.69596285979572881</v>
      </c>
      <c r="G3672" s="87"/>
      <c r="H3672" s="47"/>
      <c r="I3672" s="120">
        <v>0</v>
      </c>
      <c r="J3672" s="120">
        <v>0</v>
      </c>
    </row>
    <row r="3673" spans="1:10" ht="15" customHeight="1">
      <c r="A3673" s="46" t="s">
        <v>9168</v>
      </c>
      <c r="B3673" s="46" t="s">
        <v>9169</v>
      </c>
      <c r="C3673" s="47">
        <v>598.22540000000004</v>
      </c>
      <c r="D3673" s="87" t="s">
        <v>35831</v>
      </c>
      <c r="E3673" s="87" t="s">
        <v>5655</v>
      </c>
      <c r="F3673" s="87">
        <v>1.0654292245751635</v>
      </c>
      <c r="G3673" s="87"/>
      <c r="H3673" s="47"/>
      <c r="I3673" s="120">
        <v>0</v>
      </c>
      <c r="J3673" s="120">
        <v>0</v>
      </c>
    </row>
    <row r="3674" spans="1:10" ht="15" customHeight="1">
      <c r="A3674" s="46" t="s">
        <v>9166</v>
      </c>
      <c r="B3674" s="46" t="s">
        <v>9167</v>
      </c>
      <c r="C3674" s="47">
        <v>1097.9212</v>
      </c>
      <c r="D3674" s="87" t="s">
        <v>35832</v>
      </c>
      <c r="E3674" s="87" t="s">
        <v>5667</v>
      </c>
      <c r="F3674" s="87">
        <v>1.6465994733658986</v>
      </c>
      <c r="G3674" s="87"/>
      <c r="H3674" s="47"/>
      <c r="I3674" s="120">
        <v>0</v>
      </c>
      <c r="J3674" s="120">
        <v>0</v>
      </c>
    </row>
    <row r="3675" spans="1:10" ht="15" customHeight="1">
      <c r="A3675" s="46" t="s">
        <v>9164</v>
      </c>
      <c r="B3675" s="46" t="s">
        <v>9165</v>
      </c>
      <c r="C3675" s="47">
        <v>935.88580000000002</v>
      </c>
      <c r="D3675" s="87" t="s">
        <v>35833</v>
      </c>
      <c r="E3675" s="87" t="s">
        <v>18914</v>
      </c>
      <c r="F3675" s="87">
        <v>1.4077661866666666</v>
      </c>
      <c r="G3675" s="87"/>
      <c r="H3675" s="47"/>
      <c r="I3675" s="120">
        <v>0</v>
      </c>
      <c r="J3675" s="120">
        <v>0</v>
      </c>
    </row>
    <row r="3676" spans="1:10" ht="15" customHeight="1">
      <c r="A3676" s="46" t="s">
        <v>9162</v>
      </c>
      <c r="B3676" s="46" t="s">
        <v>9163</v>
      </c>
      <c r="C3676" s="47">
        <v>1007.1264</v>
      </c>
      <c r="D3676" s="87" t="s">
        <v>35834</v>
      </c>
      <c r="E3676" s="87" t="s">
        <v>18912</v>
      </c>
      <c r="F3676" s="87">
        <v>1.7279326321777781</v>
      </c>
      <c r="G3676" s="87"/>
      <c r="H3676" s="47"/>
      <c r="I3676" s="120">
        <v>0</v>
      </c>
      <c r="J3676" s="120">
        <v>0</v>
      </c>
    </row>
    <row r="3677" spans="1:10" ht="15" customHeight="1">
      <c r="A3677" s="46" t="s">
        <v>9160</v>
      </c>
      <c r="B3677" s="46" t="s">
        <v>9161</v>
      </c>
      <c r="C3677" s="47">
        <v>1363.3742</v>
      </c>
      <c r="D3677" s="87" t="s">
        <v>35835</v>
      </c>
      <c r="E3677" s="87" t="s">
        <v>18911</v>
      </c>
      <c r="F3677" s="87">
        <v>2.1731483875555559</v>
      </c>
      <c r="G3677" s="87"/>
      <c r="H3677" s="47"/>
      <c r="I3677" s="120">
        <v>0</v>
      </c>
      <c r="J3677" s="120">
        <v>0</v>
      </c>
    </row>
    <row r="3678" spans="1:10" ht="15" customHeight="1">
      <c r="A3678" s="46" t="s">
        <v>9158</v>
      </c>
      <c r="B3678" s="46" t="s">
        <v>9159</v>
      </c>
      <c r="C3678" s="47">
        <v>1294.0404000000001</v>
      </c>
      <c r="D3678" s="87" t="s">
        <v>35836</v>
      </c>
      <c r="E3678" s="87" t="s">
        <v>18910</v>
      </c>
      <c r="F3678" s="87">
        <v>3.5697651199999996</v>
      </c>
      <c r="G3678" s="87"/>
      <c r="H3678" s="47"/>
      <c r="I3678" s="120">
        <v>0</v>
      </c>
      <c r="J3678" s="120">
        <v>0</v>
      </c>
    </row>
    <row r="3679" spans="1:10" ht="15" customHeight="1">
      <c r="A3679" s="46" t="s">
        <v>9156</v>
      </c>
      <c r="B3679" s="46" t="s">
        <v>9157</v>
      </c>
      <c r="C3679" s="47">
        <v>1279.402</v>
      </c>
      <c r="D3679" s="87" t="s">
        <v>35837</v>
      </c>
      <c r="E3679" s="87" t="s">
        <v>18909</v>
      </c>
      <c r="F3679" s="87">
        <v>4.8984950015999997</v>
      </c>
      <c r="G3679" s="87"/>
      <c r="H3679" s="47"/>
      <c r="I3679" s="120">
        <v>1</v>
      </c>
      <c r="J3679" s="120">
        <v>0</v>
      </c>
    </row>
    <row r="3680" spans="1:10" ht="15" customHeight="1">
      <c r="A3680" s="46" t="s">
        <v>9214</v>
      </c>
      <c r="B3680" s="46" t="s">
        <v>9215</v>
      </c>
      <c r="C3680" s="47">
        <v>515.84860000000003</v>
      </c>
      <c r="D3680" s="87" t="s">
        <v>35838</v>
      </c>
      <c r="E3680" s="87" t="s">
        <v>18908</v>
      </c>
      <c r="F3680" s="87">
        <v>7.7098728960000003</v>
      </c>
      <c r="G3680" s="87"/>
      <c r="H3680" s="47"/>
      <c r="I3680" s="120">
        <v>0</v>
      </c>
      <c r="J3680" s="120">
        <v>0</v>
      </c>
    </row>
    <row r="3681" spans="1:10" ht="15" customHeight="1">
      <c r="A3681" s="46" t="s">
        <v>4397</v>
      </c>
      <c r="B3681" s="46" t="s">
        <v>9222</v>
      </c>
      <c r="C3681" s="47">
        <v>1027.0501999999999</v>
      </c>
      <c r="D3681" s="87" t="s">
        <v>35839</v>
      </c>
      <c r="E3681" s="87" t="s">
        <v>2040</v>
      </c>
      <c r="F3681" s="87">
        <v>1.2114590163934431</v>
      </c>
      <c r="G3681" s="87"/>
      <c r="H3681" s="47"/>
      <c r="I3681" s="120">
        <v>0</v>
      </c>
      <c r="J3681" s="120">
        <v>0</v>
      </c>
    </row>
    <row r="3682" spans="1:10" ht="15" customHeight="1">
      <c r="A3682" s="46" t="s">
        <v>6195</v>
      </c>
      <c r="B3682" s="46" t="s">
        <v>9221</v>
      </c>
      <c r="C3682" s="47">
        <v>128.07919999999999</v>
      </c>
      <c r="D3682" s="87" t="s">
        <v>35840</v>
      </c>
      <c r="E3682" s="87" t="s">
        <v>2043</v>
      </c>
      <c r="F3682" s="87">
        <v>1.5274918032786888</v>
      </c>
      <c r="G3682" s="87"/>
      <c r="H3682" s="47"/>
      <c r="I3682" s="120">
        <v>0</v>
      </c>
      <c r="J3682" s="120">
        <v>0</v>
      </c>
    </row>
    <row r="3683" spans="1:10" ht="15" customHeight="1">
      <c r="A3683" s="46" t="s">
        <v>6198</v>
      </c>
      <c r="B3683" s="46" t="s">
        <v>9220</v>
      </c>
      <c r="C3683" s="47">
        <v>144.99539999999999</v>
      </c>
      <c r="D3683" s="87" t="s">
        <v>35841</v>
      </c>
      <c r="E3683" s="87" t="s">
        <v>2046</v>
      </c>
      <c r="F3683" s="87">
        <v>1.9752049180327873</v>
      </c>
      <c r="G3683" s="87"/>
      <c r="H3683" s="47"/>
      <c r="I3683" s="120">
        <v>0</v>
      </c>
      <c r="J3683" s="120">
        <v>0</v>
      </c>
    </row>
    <row r="3684" spans="1:10" ht="15" customHeight="1">
      <c r="A3684" s="46" t="s">
        <v>9218</v>
      </c>
      <c r="B3684" s="46" t="s">
        <v>9219</v>
      </c>
      <c r="C3684" s="47">
        <v>531.64940000000001</v>
      </c>
      <c r="D3684" s="87" t="s">
        <v>35842</v>
      </c>
      <c r="E3684" s="87" t="s">
        <v>8215</v>
      </c>
      <c r="F3684" s="87">
        <v>2.4229180327868862</v>
      </c>
      <c r="G3684" s="87"/>
      <c r="H3684" s="47"/>
      <c r="I3684" s="120">
        <v>0</v>
      </c>
      <c r="J3684" s="120">
        <v>0</v>
      </c>
    </row>
    <row r="3685" spans="1:10" ht="15" customHeight="1">
      <c r="A3685" s="46" t="s">
        <v>9216</v>
      </c>
      <c r="B3685" s="46" t="s">
        <v>9217</v>
      </c>
      <c r="C3685" s="47">
        <v>483.31779999999998</v>
      </c>
      <c r="D3685" s="87" t="s">
        <v>35843</v>
      </c>
      <c r="E3685" s="87" t="s">
        <v>8194</v>
      </c>
      <c r="F3685" s="87">
        <v>2.17114524590164</v>
      </c>
      <c r="G3685" s="87"/>
      <c r="H3685" s="47"/>
      <c r="I3685" s="120">
        <v>0</v>
      </c>
      <c r="J3685" s="120">
        <v>0</v>
      </c>
    </row>
    <row r="3686" spans="1:10" ht="15" customHeight="1">
      <c r="A3686" s="46" t="s">
        <v>9229</v>
      </c>
      <c r="B3686" s="46" t="s">
        <v>9230</v>
      </c>
      <c r="C3686" s="47">
        <v>456.6422</v>
      </c>
      <c r="D3686" s="87" t="s">
        <v>35844</v>
      </c>
      <c r="E3686" s="87" t="s">
        <v>8191</v>
      </c>
      <c r="F3686" s="87">
        <v>2.7494852459016403</v>
      </c>
      <c r="G3686" s="87"/>
      <c r="H3686" s="47"/>
      <c r="I3686" s="120">
        <v>0</v>
      </c>
      <c r="J3686" s="120">
        <v>0</v>
      </c>
    </row>
    <row r="3687" spans="1:10" ht="15" customHeight="1">
      <c r="A3687" s="46" t="s">
        <v>9227</v>
      </c>
      <c r="B3687" s="46" t="s">
        <v>9228</v>
      </c>
      <c r="C3687" s="47">
        <v>475.64980000000003</v>
      </c>
      <c r="D3687" s="87" t="s">
        <v>35846</v>
      </c>
      <c r="E3687" s="87" t="s">
        <v>35845</v>
      </c>
      <c r="F3687" s="87">
        <v>1.1731914949353826</v>
      </c>
      <c r="G3687" s="87"/>
      <c r="H3687" s="47"/>
      <c r="I3687" s="120">
        <v>0</v>
      </c>
      <c r="J3687" s="120">
        <v>0</v>
      </c>
    </row>
    <row r="3688" spans="1:10" ht="15" customHeight="1">
      <c r="A3688" s="46" t="s">
        <v>9225</v>
      </c>
      <c r="B3688" s="46" t="s">
        <v>9226</v>
      </c>
      <c r="C3688" s="47">
        <v>805.44420000000002</v>
      </c>
      <c r="D3688" s="87" t="s">
        <v>35847</v>
      </c>
      <c r="E3688" s="87" t="s">
        <v>8395</v>
      </c>
      <c r="F3688" s="87">
        <v>1.6211373384561649</v>
      </c>
      <c r="G3688" s="87"/>
      <c r="H3688" s="47"/>
      <c r="I3688" s="120">
        <v>1</v>
      </c>
      <c r="J3688" s="120">
        <v>0</v>
      </c>
    </row>
    <row r="3689" spans="1:10" ht="15" customHeight="1">
      <c r="A3689" s="46" t="s">
        <v>9223</v>
      </c>
      <c r="B3689" s="46" t="s">
        <v>9224</v>
      </c>
      <c r="C3689" s="47">
        <v>1021.0784</v>
      </c>
      <c r="D3689" s="87" t="s">
        <v>35848</v>
      </c>
      <c r="E3689" s="87" t="s">
        <v>8404</v>
      </c>
      <c r="F3689" s="87">
        <v>3.1142901501921063</v>
      </c>
      <c r="G3689" s="87"/>
      <c r="H3689" s="47"/>
      <c r="I3689" s="120">
        <v>0</v>
      </c>
      <c r="J3689" s="120">
        <v>0</v>
      </c>
    </row>
    <row r="3690" spans="1:10" ht="15" customHeight="1">
      <c r="A3690" s="46" t="s">
        <v>9237</v>
      </c>
      <c r="B3690" s="46" t="s">
        <v>9238</v>
      </c>
      <c r="C3690" s="47">
        <v>955.80719999999997</v>
      </c>
      <c r="D3690" s="87" t="s">
        <v>35849</v>
      </c>
      <c r="E3690" s="87" t="s">
        <v>8413</v>
      </c>
      <c r="F3690" s="87">
        <v>4.5861122074746765</v>
      </c>
      <c r="G3690" s="87"/>
      <c r="H3690" s="47"/>
      <c r="I3690" s="120">
        <v>0</v>
      </c>
      <c r="J3690" s="120">
        <v>0</v>
      </c>
    </row>
    <row r="3691" spans="1:10" ht="15" customHeight="1">
      <c r="A3691" s="46" t="s">
        <v>9235</v>
      </c>
      <c r="B3691" s="46" t="s">
        <v>9236</v>
      </c>
      <c r="C3691" s="47">
        <v>1193.6088</v>
      </c>
      <c r="D3691" s="87" t="s">
        <v>35850</v>
      </c>
      <c r="E3691" s="87" t="s">
        <v>8389</v>
      </c>
      <c r="F3691" s="87">
        <v>1.4931528117359414</v>
      </c>
      <c r="G3691" s="87"/>
      <c r="H3691" s="47"/>
      <c r="I3691" s="120">
        <v>0</v>
      </c>
      <c r="J3691" s="120">
        <v>0</v>
      </c>
    </row>
    <row r="3692" spans="1:10" ht="15" customHeight="1">
      <c r="A3692" s="46" t="s">
        <v>9233</v>
      </c>
      <c r="B3692" s="46" t="s">
        <v>9234</v>
      </c>
      <c r="C3692" s="47">
        <v>2029.1212</v>
      </c>
      <c r="D3692" s="87" t="s">
        <v>35851</v>
      </c>
      <c r="E3692" s="87" t="s">
        <v>8398</v>
      </c>
      <c r="F3692" s="87">
        <v>2.090413936430318</v>
      </c>
      <c r="G3692" s="87"/>
      <c r="H3692" s="47"/>
      <c r="I3692" s="120">
        <v>0</v>
      </c>
      <c r="J3692" s="120">
        <v>0</v>
      </c>
    </row>
    <row r="3693" spans="1:10" ht="15" customHeight="1">
      <c r="A3693" s="46" t="s">
        <v>9231</v>
      </c>
      <c r="B3693" s="46" t="s">
        <v>9232</v>
      </c>
      <c r="C3693" s="47">
        <v>2927.79</v>
      </c>
      <c r="D3693" s="87" t="s">
        <v>35852</v>
      </c>
      <c r="E3693" s="87" t="s">
        <v>8407</v>
      </c>
      <c r="F3693" s="87">
        <v>4.266150890674119</v>
      </c>
      <c r="G3693" s="87"/>
      <c r="H3693" s="47"/>
      <c r="I3693" s="120">
        <v>0</v>
      </c>
      <c r="J3693" s="120">
        <v>0</v>
      </c>
    </row>
    <row r="3694" spans="1:10" ht="15" customHeight="1">
      <c r="A3694" s="46" t="s">
        <v>9243</v>
      </c>
      <c r="B3694" s="46" t="s">
        <v>9244</v>
      </c>
      <c r="C3694" s="47">
        <v>561.15980000000002</v>
      </c>
      <c r="D3694" s="87" t="s">
        <v>35853</v>
      </c>
      <c r="E3694" s="87" t="s">
        <v>8416</v>
      </c>
      <c r="F3694" s="87">
        <v>6.7618491617184766</v>
      </c>
      <c r="G3694" s="87"/>
      <c r="H3694" s="47"/>
      <c r="I3694" s="120">
        <v>0</v>
      </c>
      <c r="J3694" s="120">
        <v>0</v>
      </c>
    </row>
    <row r="3695" spans="1:10" ht="15" customHeight="1">
      <c r="A3695" s="46" t="s">
        <v>9241</v>
      </c>
      <c r="B3695" s="46" t="s">
        <v>9242</v>
      </c>
      <c r="C3695" s="47">
        <v>573.35879999999997</v>
      </c>
      <c r="D3695" s="87" t="s">
        <v>35854</v>
      </c>
      <c r="E3695" s="87" t="s">
        <v>8392</v>
      </c>
      <c r="F3695" s="87">
        <v>2.3890444987775057</v>
      </c>
      <c r="G3695" s="87"/>
      <c r="H3695" s="47"/>
      <c r="I3695" s="120">
        <v>0</v>
      </c>
      <c r="J3695" s="120">
        <v>0</v>
      </c>
    </row>
    <row r="3696" spans="1:10" ht="15" customHeight="1">
      <c r="A3696" s="46" t="s">
        <v>9239</v>
      </c>
      <c r="B3696" s="46" t="s">
        <v>9240</v>
      </c>
      <c r="C3696" s="47">
        <v>408.61259999999999</v>
      </c>
      <c r="D3696" s="87" t="s">
        <v>35855</v>
      </c>
      <c r="E3696" s="87" t="s">
        <v>8401</v>
      </c>
      <c r="F3696" s="87">
        <v>3.0716286412853648</v>
      </c>
      <c r="G3696" s="87"/>
      <c r="H3696" s="47"/>
      <c r="I3696" s="120">
        <v>0</v>
      </c>
      <c r="J3696" s="120">
        <v>0</v>
      </c>
    </row>
    <row r="3697" spans="1:10" ht="15" customHeight="1">
      <c r="A3697" s="46" t="s">
        <v>9251</v>
      </c>
      <c r="B3697" s="46" t="s">
        <v>9252</v>
      </c>
      <c r="C3697" s="47">
        <v>489.38240000000002</v>
      </c>
      <c r="D3697" s="87" t="s">
        <v>35856</v>
      </c>
      <c r="E3697" s="87" t="s">
        <v>8410</v>
      </c>
      <c r="F3697" s="87">
        <v>6.2072495459308428</v>
      </c>
      <c r="G3697" s="87"/>
      <c r="H3697" s="47"/>
      <c r="I3697" s="120">
        <v>0</v>
      </c>
      <c r="J3697" s="120">
        <v>0</v>
      </c>
    </row>
    <row r="3698" spans="1:10" ht="15" customHeight="1">
      <c r="A3698" s="46" t="s">
        <v>9249</v>
      </c>
      <c r="B3698" s="46" t="s">
        <v>9250</v>
      </c>
      <c r="C3698" s="47">
        <v>525.19680000000005</v>
      </c>
      <c r="D3698" s="87" t="s">
        <v>35857</v>
      </c>
      <c r="E3698" s="87" t="s">
        <v>35612</v>
      </c>
      <c r="F3698" s="87">
        <v>2.2610599720572826</v>
      </c>
      <c r="G3698" s="87"/>
      <c r="H3698" s="47"/>
      <c r="I3698" s="120">
        <v>0</v>
      </c>
      <c r="J3698" s="120">
        <v>0</v>
      </c>
    </row>
    <row r="3699" spans="1:10" ht="15" customHeight="1">
      <c r="A3699" s="46" t="s">
        <v>9247</v>
      </c>
      <c r="B3699" s="46" t="s">
        <v>9248</v>
      </c>
      <c r="C3699" s="47">
        <v>573.35879999999997</v>
      </c>
      <c r="D3699" s="87" t="s">
        <v>35858</v>
      </c>
      <c r="E3699" s="87" t="s">
        <v>31237</v>
      </c>
      <c r="F3699" s="87">
        <v>2.9436441145651422</v>
      </c>
      <c r="G3699" s="87"/>
      <c r="H3699" s="47"/>
      <c r="I3699" s="120">
        <v>0</v>
      </c>
      <c r="J3699" s="120">
        <v>0</v>
      </c>
    </row>
    <row r="3700" spans="1:10" ht="15" customHeight="1">
      <c r="A3700" s="46" t="s">
        <v>9245</v>
      </c>
      <c r="B3700" s="46" t="s">
        <v>9246</v>
      </c>
      <c r="C3700" s="47">
        <v>639.60580000000004</v>
      </c>
      <c r="D3700" s="90" t="s">
        <v>35861</v>
      </c>
      <c r="E3700" s="47" t="s">
        <v>2031</v>
      </c>
      <c r="F3700" s="47">
        <v>30.39</v>
      </c>
      <c r="G3700" s="87"/>
      <c r="H3700" s="47"/>
      <c r="I3700" s="120">
        <v>0</v>
      </c>
      <c r="J3700" s="120">
        <v>0</v>
      </c>
    </row>
    <row r="3701" spans="1:10" ht="15" customHeight="1">
      <c r="A3701" s="46" t="s">
        <v>9257</v>
      </c>
      <c r="B3701" s="46" t="s">
        <v>9258</v>
      </c>
      <c r="C3701" s="47">
        <v>525.19680000000005</v>
      </c>
      <c r="D3701" s="90" t="s">
        <v>35862</v>
      </c>
      <c r="E3701" s="47" t="s">
        <v>2034</v>
      </c>
      <c r="F3701" s="47">
        <v>32.659999999999997</v>
      </c>
      <c r="G3701" s="87"/>
      <c r="H3701" s="47"/>
      <c r="I3701" s="120">
        <v>0</v>
      </c>
      <c r="J3701" s="120">
        <v>0</v>
      </c>
    </row>
    <row r="3702" spans="1:10" ht="15" customHeight="1">
      <c r="A3702" s="46" t="s">
        <v>9255</v>
      </c>
      <c r="B3702" s="46" t="s">
        <v>9256</v>
      </c>
      <c r="C3702" s="47">
        <v>560.99699999999996</v>
      </c>
      <c r="D3702" s="47" t="s">
        <v>35863</v>
      </c>
      <c r="E3702" s="47" t="s">
        <v>7919</v>
      </c>
      <c r="F3702" s="47">
        <v>1.6939128536500174</v>
      </c>
      <c r="G3702" s="87"/>
      <c r="H3702" s="47"/>
      <c r="I3702" s="120">
        <v>0</v>
      </c>
      <c r="J3702" s="120">
        <v>0</v>
      </c>
    </row>
    <row r="3703" spans="1:10" ht="15" customHeight="1">
      <c r="A3703" s="46" t="s">
        <v>9253</v>
      </c>
      <c r="B3703" s="46" t="s">
        <v>9254</v>
      </c>
      <c r="C3703" s="47">
        <v>632.63499999999999</v>
      </c>
      <c r="D3703" s="47" t="s">
        <v>35864</v>
      </c>
      <c r="E3703" s="47" t="s">
        <v>7930</v>
      </c>
      <c r="F3703" s="47">
        <v>2.1644442018861332</v>
      </c>
      <c r="G3703" s="87"/>
      <c r="H3703" s="47"/>
      <c r="I3703" s="120">
        <v>0</v>
      </c>
      <c r="J3703" s="120">
        <v>0</v>
      </c>
    </row>
    <row r="3704" spans="1:10" ht="15" customHeight="1">
      <c r="A3704" s="46" t="s">
        <v>9263</v>
      </c>
      <c r="B3704" s="46" t="s">
        <v>9264</v>
      </c>
      <c r="C3704" s="47">
        <v>202.9238</v>
      </c>
      <c r="D3704" s="47" t="s">
        <v>35865</v>
      </c>
      <c r="E3704" s="47" t="s">
        <v>7939</v>
      </c>
      <c r="F3704" s="47">
        <v>2.749994324135522</v>
      </c>
      <c r="G3704" s="87"/>
      <c r="H3704" s="47"/>
      <c r="I3704" s="120">
        <v>0</v>
      </c>
      <c r="J3704" s="120">
        <v>0</v>
      </c>
    </row>
    <row r="3705" spans="1:10" ht="15" customHeight="1">
      <c r="A3705" s="46" t="s">
        <v>9261</v>
      </c>
      <c r="B3705" s="46" t="s">
        <v>9262</v>
      </c>
      <c r="C3705" s="47">
        <v>182.80099999999999</v>
      </c>
      <c r="D3705" s="47" t="s">
        <v>35866</v>
      </c>
      <c r="E3705" s="47" t="s">
        <v>7947</v>
      </c>
      <c r="F3705" s="47">
        <v>3.5551257422284319</v>
      </c>
      <c r="G3705" s="87"/>
      <c r="H3705" s="47"/>
      <c r="I3705" s="120">
        <v>0</v>
      </c>
      <c r="J3705" s="120">
        <v>0</v>
      </c>
    </row>
    <row r="3706" spans="1:10" ht="15" customHeight="1">
      <c r="A3706" s="46" t="s">
        <v>9259</v>
      </c>
      <c r="B3706" s="46" t="s">
        <v>9260</v>
      </c>
      <c r="C3706" s="47">
        <v>298.42540000000002</v>
      </c>
      <c r="D3706" s="47" t="s">
        <v>35867</v>
      </c>
      <c r="E3706" s="47" t="s">
        <v>7956</v>
      </c>
      <c r="F3706" s="47">
        <v>3.4923882291302828</v>
      </c>
      <c r="G3706" s="87"/>
      <c r="H3706" s="47"/>
      <c r="I3706" s="120">
        <v>0</v>
      </c>
      <c r="J3706" s="120">
        <v>0</v>
      </c>
    </row>
    <row r="3707" spans="1:10" ht="15" customHeight="1">
      <c r="A3707" s="46" t="s">
        <v>9277</v>
      </c>
      <c r="B3707" s="46" t="s">
        <v>9278</v>
      </c>
      <c r="C3707" s="47">
        <v>1728.9856</v>
      </c>
      <c r="D3707" s="47" t="s">
        <v>35868</v>
      </c>
      <c r="E3707" s="47" t="s">
        <v>7844</v>
      </c>
      <c r="F3707" s="47">
        <v>4.3707134125043652</v>
      </c>
      <c r="G3707" s="87"/>
      <c r="H3707" s="47"/>
      <c r="I3707" s="120">
        <v>0</v>
      </c>
      <c r="J3707" s="120">
        <v>0</v>
      </c>
    </row>
    <row r="3708" spans="1:10" ht="15" customHeight="1">
      <c r="A3708" s="46" t="s">
        <v>9275</v>
      </c>
      <c r="B3708" s="46" t="s">
        <v>9276</v>
      </c>
      <c r="C3708" s="47">
        <v>633.12300000000005</v>
      </c>
      <c r="D3708" s="47" t="s">
        <v>35869</v>
      </c>
      <c r="E3708" s="47" t="s">
        <v>7851</v>
      </c>
      <c r="F3708" s="47">
        <v>5.5313574048201186</v>
      </c>
      <c r="G3708" s="87"/>
      <c r="H3708" s="47"/>
      <c r="I3708" s="120">
        <v>0</v>
      </c>
      <c r="J3708" s="120">
        <v>0</v>
      </c>
    </row>
    <row r="3709" spans="1:10" ht="15" customHeight="1">
      <c r="A3709" s="46" t="s">
        <v>9273</v>
      </c>
      <c r="B3709" s="46" t="s">
        <v>9274</v>
      </c>
      <c r="C3709" s="47">
        <v>242.58840000000001</v>
      </c>
      <c r="D3709" s="47" t="s">
        <v>35870</v>
      </c>
      <c r="E3709" s="47" t="s">
        <v>7860</v>
      </c>
      <c r="F3709" s="47">
        <v>6.4619638491093259</v>
      </c>
      <c r="G3709" s="87"/>
      <c r="H3709" s="47"/>
      <c r="I3709" s="120">
        <v>0</v>
      </c>
      <c r="J3709" s="120">
        <v>0</v>
      </c>
    </row>
    <row r="3710" spans="1:10" ht="15" customHeight="1">
      <c r="A3710" s="46" t="s">
        <v>9271</v>
      </c>
      <c r="B3710" s="46" t="s">
        <v>9272</v>
      </c>
      <c r="C3710" s="47">
        <v>709.45460000000003</v>
      </c>
      <c r="D3710" s="47" t="s">
        <v>35871</v>
      </c>
      <c r="E3710" s="47" t="s">
        <v>7868</v>
      </c>
      <c r="F3710" s="47">
        <v>7.9362954069158214</v>
      </c>
      <c r="G3710" s="87"/>
      <c r="H3710" s="47"/>
      <c r="I3710" s="120">
        <v>0</v>
      </c>
      <c r="J3710" s="120">
        <v>0</v>
      </c>
    </row>
    <row r="3711" spans="1:10" ht="15" customHeight="1">
      <c r="A3711" s="46" t="s">
        <v>9269</v>
      </c>
      <c r="B3711" s="46" t="s">
        <v>9270</v>
      </c>
      <c r="C3711" s="47">
        <v>1233.5057999999999</v>
      </c>
      <c r="D3711" s="47" t="s">
        <v>35872</v>
      </c>
      <c r="E3711" s="47" t="s">
        <v>7883</v>
      </c>
      <c r="F3711" s="47">
        <v>12.453396349982537</v>
      </c>
      <c r="G3711" s="87"/>
      <c r="H3711" s="47"/>
      <c r="I3711" s="120">
        <v>0</v>
      </c>
      <c r="J3711" s="120">
        <v>0</v>
      </c>
    </row>
    <row r="3712" spans="1:10" ht="15" customHeight="1">
      <c r="A3712" s="46" t="s">
        <v>9267</v>
      </c>
      <c r="B3712" s="46" t="s">
        <v>9268</v>
      </c>
      <c r="C3712" s="47">
        <v>1509.6010000000001</v>
      </c>
      <c r="D3712" s="47" t="s">
        <v>35873</v>
      </c>
      <c r="E3712" s="47" t="s">
        <v>7922</v>
      </c>
      <c r="F3712" s="47">
        <v>3.2205256723716387</v>
      </c>
      <c r="G3712" s="87"/>
      <c r="H3712" s="47"/>
      <c r="I3712" s="120">
        <v>0</v>
      </c>
      <c r="J3712" s="120">
        <v>0</v>
      </c>
    </row>
    <row r="3713" spans="1:10" ht="15" customHeight="1">
      <c r="A3713" s="46" t="s">
        <v>9265</v>
      </c>
      <c r="B3713" s="46" t="s">
        <v>9266</v>
      </c>
      <c r="C3713" s="47">
        <v>282.74079999999998</v>
      </c>
      <c r="D3713" s="47" t="s">
        <v>35874</v>
      </c>
      <c r="E3713" s="47" t="s">
        <v>7933</v>
      </c>
      <c r="F3713" s="47">
        <v>4.1197633601117705</v>
      </c>
      <c r="G3713" s="87"/>
      <c r="H3713" s="47"/>
      <c r="I3713" s="120">
        <v>0</v>
      </c>
      <c r="J3713" s="120">
        <v>0</v>
      </c>
    </row>
    <row r="3714" spans="1:10" ht="15" customHeight="1">
      <c r="A3714" s="46" t="s">
        <v>7730</v>
      </c>
      <c r="B3714" s="46" t="s">
        <v>9280</v>
      </c>
      <c r="C3714" s="47">
        <v>555.70540000000005</v>
      </c>
      <c r="D3714" s="47" t="s">
        <v>35875</v>
      </c>
      <c r="E3714" s="47" t="s">
        <v>7942</v>
      </c>
      <c r="F3714" s="47">
        <v>5.2385823436954233</v>
      </c>
      <c r="G3714" s="87"/>
      <c r="H3714" s="47">
        <v>4.7</v>
      </c>
      <c r="I3714" s="120">
        <v>1</v>
      </c>
      <c r="J3714" s="120">
        <v>0</v>
      </c>
    </row>
    <row r="3715" spans="1:10" ht="15" customHeight="1">
      <c r="A3715" s="46" t="s">
        <v>7735</v>
      </c>
      <c r="B3715" s="46" t="s">
        <v>9279</v>
      </c>
      <c r="C3715" s="47">
        <v>800.07100000000003</v>
      </c>
      <c r="D3715" s="47" t="s">
        <v>35876</v>
      </c>
      <c r="E3715" s="47" t="s">
        <v>7950</v>
      </c>
      <c r="F3715" s="47">
        <v>6.8383889276982188</v>
      </c>
      <c r="G3715" s="87"/>
      <c r="H3715" s="47">
        <v>4.7</v>
      </c>
      <c r="I3715" s="120">
        <v>0</v>
      </c>
      <c r="J3715" s="120">
        <v>0</v>
      </c>
    </row>
    <row r="3716" spans="1:10" ht="15" customHeight="1">
      <c r="A3716" s="46" t="s">
        <v>9467</v>
      </c>
      <c r="B3716" s="46" t="s">
        <v>9468</v>
      </c>
      <c r="C3716" s="47">
        <v>14.973800000000001</v>
      </c>
      <c r="D3716" s="47" t="s">
        <v>35877</v>
      </c>
      <c r="E3716" s="47" t="s">
        <v>7959</v>
      </c>
      <c r="F3716" s="47">
        <v>6.6501763884037715</v>
      </c>
      <c r="G3716" s="87"/>
      <c r="H3716" s="47"/>
      <c r="I3716" s="120">
        <v>66</v>
      </c>
      <c r="J3716" s="120">
        <v>0</v>
      </c>
    </row>
    <row r="3717" spans="1:10" ht="15" customHeight="1">
      <c r="A3717" s="46" t="s">
        <v>9465</v>
      </c>
      <c r="B3717" s="46" t="s">
        <v>9466</v>
      </c>
      <c r="C3717" s="47">
        <v>17.696200000000001</v>
      </c>
      <c r="D3717" s="47" t="s">
        <v>35878</v>
      </c>
      <c r="E3717" s="47" t="s">
        <v>7847</v>
      </c>
      <c r="F3717" s="47">
        <v>8.3545454942368149</v>
      </c>
      <c r="G3717" s="87"/>
      <c r="H3717" s="47"/>
      <c r="I3717" s="120">
        <v>118</v>
      </c>
      <c r="J3717" s="120">
        <v>0</v>
      </c>
    </row>
    <row r="3718" spans="1:10" ht="15" customHeight="1">
      <c r="A3718" s="46" t="s">
        <v>9463</v>
      </c>
      <c r="B3718" s="46" t="s">
        <v>9464</v>
      </c>
      <c r="C3718" s="47">
        <v>20.418600000000001</v>
      </c>
      <c r="D3718" s="47" t="s">
        <v>35879</v>
      </c>
      <c r="E3718" s="47" t="s">
        <v>7854</v>
      </c>
      <c r="F3718" s="47">
        <v>10.518989696122947</v>
      </c>
      <c r="G3718" s="87"/>
      <c r="H3718" s="47"/>
      <c r="I3718" s="120">
        <v>75</v>
      </c>
      <c r="J3718" s="120">
        <v>0</v>
      </c>
    </row>
    <row r="3719" spans="1:10" ht="15" customHeight="1">
      <c r="A3719" s="46" t="s">
        <v>9461</v>
      </c>
      <c r="B3719" s="46" t="s">
        <v>9462</v>
      </c>
      <c r="C3719" s="47">
        <v>21.78</v>
      </c>
      <c r="D3719" s="47" t="s">
        <v>35880</v>
      </c>
      <c r="E3719" s="47" t="s">
        <v>7863</v>
      </c>
      <c r="F3719" s="47">
        <v>12.380202584701362</v>
      </c>
      <c r="G3719" s="87"/>
      <c r="H3719" s="47"/>
      <c r="I3719" s="120">
        <v>28</v>
      </c>
      <c r="J3719" s="120">
        <v>0</v>
      </c>
    </row>
    <row r="3720" spans="1:10" ht="15" customHeight="1">
      <c r="A3720" s="46" t="s">
        <v>9459</v>
      </c>
      <c r="B3720" s="46" t="s">
        <v>9460</v>
      </c>
      <c r="C3720" s="47">
        <v>13.663</v>
      </c>
      <c r="D3720" s="47" t="s">
        <v>35881</v>
      </c>
      <c r="E3720" s="47" t="s">
        <v>7871</v>
      </c>
      <c r="F3720" s="47">
        <v>15.161565665385957</v>
      </c>
      <c r="G3720" s="87"/>
      <c r="H3720" s="47"/>
      <c r="I3720" s="120">
        <v>4</v>
      </c>
      <c r="J3720" s="120">
        <v>0</v>
      </c>
    </row>
    <row r="3721" spans="1:10" ht="15" customHeight="1">
      <c r="A3721" s="46" t="s">
        <v>9457</v>
      </c>
      <c r="B3721" s="46" t="s">
        <v>9458</v>
      </c>
      <c r="C3721" s="47">
        <v>15.257</v>
      </c>
      <c r="D3721" s="47" t="s">
        <v>35882</v>
      </c>
      <c r="E3721" s="47" t="s">
        <v>7886</v>
      </c>
      <c r="F3721" s="47">
        <v>23.829798725113513</v>
      </c>
      <c r="G3721" s="87"/>
      <c r="H3721" s="47"/>
      <c r="I3721" s="120">
        <v>0</v>
      </c>
      <c r="J3721" s="120">
        <v>0</v>
      </c>
    </row>
    <row r="3722" spans="1:10" ht="15" customHeight="1">
      <c r="A3722" s="46" t="s">
        <v>9455</v>
      </c>
      <c r="B3722" s="46" t="s">
        <v>9456</v>
      </c>
      <c r="C3722" s="47">
        <v>17.534199999999998</v>
      </c>
      <c r="D3722" s="47" t="s">
        <v>35883</v>
      </c>
      <c r="E3722" s="47" t="s">
        <v>7925</v>
      </c>
      <c r="F3722" s="47">
        <v>4.5171009430667137</v>
      </c>
      <c r="G3722" s="87"/>
      <c r="H3722" s="47"/>
      <c r="I3722" s="120">
        <v>0</v>
      </c>
      <c r="J3722" s="120">
        <v>0</v>
      </c>
    </row>
    <row r="3723" spans="1:10" ht="15" customHeight="1">
      <c r="A3723" s="46" t="s">
        <v>9453</v>
      </c>
      <c r="B3723" s="46" t="s">
        <v>9454</v>
      </c>
      <c r="C3723" s="47">
        <v>19.1282</v>
      </c>
      <c r="D3723" s="47" t="s">
        <v>35884</v>
      </c>
      <c r="E3723" s="47" t="s">
        <v>7936</v>
      </c>
      <c r="F3723" s="47">
        <v>5.7718512050296891</v>
      </c>
      <c r="G3723" s="87"/>
      <c r="H3723" s="47"/>
      <c r="I3723" s="120">
        <v>0</v>
      </c>
      <c r="J3723" s="120">
        <v>0</v>
      </c>
    </row>
    <row r="3724" spans="1:10" ht="15" customHeight="1">
      <c r="A3724" s="46" t="s">
        <v>9342</v>
      </c>
      <c r="B3724" s="46" t="s">
        <v>9339</v>
      </c>
      <c r="C3724" s="47">
        <v>6.9328000000000003</v>
      </c>
      <c r="D3724" s="47" t="s">
        <v>35885</v>
      </c>
      <c r="E3724" s="47" t="s">
        <v>7945</v>
      </c>
      <c r="F3724" s="47">
        <v>7.3402890324834082</v>
      </c>
      <c r="G3724" s="87"/>
      <c r="H3724" s="47"/>
      <c r="I3724" s="120">
        <v>8</v>
      </c>
      <c r="J3724" s="120">
        <v>0</v>
      </c>
    </row>
    <row r="3725" spans="1:10" ht="15" customHeight="1">
      <c r="A3725" s="46" t="s">
        <v>9340</v>
      </c>
      <c r="B3725" s="46" t="s">
        <v>9341</v>
      </c>
      <c r="C3725" s="47">
        <v>8.5519999999999996</v>
      </c>
      <c r="D3725" s="47" t="s">
        <v>35886</v>
      </c>
      <c r="E3725" s="47" t="s">
        <v>7953</v>
      </c>
      <c r="F3725" s="47">
        <v>8.8982706077541032</v>
      </c>
      <c r="G3725" s="87"/>
      <c r="H3725" s="47"/>
      <c r="I3725" s="120">
        <v>0</v>
      </c>
      <c r="J3725" s="120">
        <v>0</v>
      </c>
    </row>
    <row r="3726" spans="1:10" ht="15" customHeight="1">
      <c r="A3726" s="46" t="s">
        <v>9338</v>
      </c>
      <c r="B3726" s="46" t="s">
        <v>9339</v>
      </c>
      <c r="C3726" s="47">
        <v>10.373799999999999</v>
      </c>
      <c r="D3726" s="47" t="s">
        <v>35887</v>
      </c>
      <c r="E3726" s="47" t="s">
        <v>7962</v>
      </c>
      <c r="F3726" s="47">
        <v>9.358345703807192</v>
      </c>
      <c r="G3726" s="87"/>
      <c r="H3726" s="47"/>
      <c r="I3726" s="120">
        <v>0</v>
      </c>
      <c r="J3726" s="120">
        <v>0</v>
      </c>
    </row>
    <row r="3727" spans="1:10" ht="15" customHeight="1">
      <c r="A3727" s="46" t="s">
        <v>9336</v>
      </c>
      <c r="B3727" s="46" t="s">
        <v>9337</v>
      </c>
      <c r="C3727" s="47">
        <v>12.828200000000001</v>
      </c>
      <c r="D3727" s="47" t="s">
        <v>35888</v>
      </c>
      <c r="E3727" s="47" t="s">
        <v>7849</v>
      </c>
      <c r="F3727" s="47">
        <v>11.15333566189312</v>
      </c>
      <c r="G3727" s="87"/>
      <c r="H3727" s="47"/>
      <c r="I3727" s="120">
        <v>0</v>
      </c>
      <c r="J3727" s="120">
        <v>0</v>
      </c>
    </row>
    <row r="3728" spans="1:10" ht="15" customHeight="1">
      <c r="A3728" s="46" t="s">
        <v>9334</v>
      </c>
      <c r="B3728" s="46" t="s">
        <v>9335</v>
      </c>
      <c r="C3728" s="47">
        <v>46.226599999999998</v>
      </c>
      <c r="D3728" s="47" t="s">
        <v>35889</v>
      </c>
      <c r="E3728" s="47" t="s">
        <v>7857</v>
      </c>
      <c r="F3728" s="47">
        <v>14.785140586797066</v>
      </c>
      <c r="G3728" s="87"/>
      <c r="H3728" s="47"/>
      <c r="I3728" s="120">
        <v>6</v>
      </c>
      <c r="J3728" s="120">
        <v>0</v>
      </c>
    </row>
    <row r="3729" spans="1:55" ht="15" customHeight="1">
      <c r="A3729" s="46" t="s">
        <v>9332</v>
      </c>
      <c r="B3729" s="46" t="s">
        <v>9333</v>
      </c>
      <c r="C3729" s="47">
        <v>56.929200000000002</v>
      </c>
      <c r="D3729" s="47" t="s">
        <v>35890</v>
      </c>
      <c r="E3729" s="47" t="s">
        <v>7866</v>
      </c>
      <c r="F3729" s="47">
        <v>17.618784928396785</v>
      </c>
      <c r="G3729" s="87"/>
      <c r="H3729" s="47"/>
      <c r="I3729" s="120">
        <v>0</v>
      </c>
      <c r="J3729" s="120">
        <v>0</v>
      </c>
    </row>
    <row r="3730" spans="1:55" ht="15" customHeight="1">
      <c r="A3730" s="46" t="s">
        <v>9331</v>
      </c>
      <c r="B3730" s="46" t="s">
        <v>9330</v>
      </c>
      <c r="C3730" s="47">
        <v>6.7304000000000004</v>
      </c>
      <c r="D3730" s="47" t="s">
        <v>35891</v>
      </c>
      <c r="E3730" s="47" t="s">
        <v>7874</v>
      </c>
      <c r="F3730" s="47">
        <v>32.278450488997557</v>
      </c>
      <c r="G3730" s="87"/>
      <c r="H3730" s="47"/>
      <c r="I3730" s="120">
        <v>0</v>
      </c>
      <c r="J3730" s="120">
        <v>0</v>
      </c>
    </row>
    <row r="3731" spans="1:55" ht="15" customHeight="1">
      <c r="A3731" s="46" t="s">
        <v>9329</v>
      </c>
      <c r="B3731" s="46" t="s">
        <v>9330</v>
      </c>
      <c r="C3731" s="47">
        <v>6.7304000000000004</v>
      </c>
      <c r="D3731" s="47" t="s">
        <v>35892</v>
      </c>
      <c r="E3731" s="47" t="s">
        <v>7889</v>
      </c>
      <c r="F3731" s="47">
        <v>34.463807195249736</v>
      </c>
      <c r="G3731" s="87"/>
      <c r="H3731" s="47"/>
      <c r="I3731" s="120">
        <v>0</v>
      </c>
      <c r="J3731" s="120">
        <v>0</v>
      </c>
    </row>
    <row r="3732" spans="1:55" ht="15" customHeight="1">
      <c r="A3732" s="46" t="s">
        <v>9327</v>
      </c>
      <c r="B3732" s="46" t="s">
        <v>9328</v>
      </c>
      <c r="C3732" s="47">
        <v>9.2352000000000007</v>
      </c>
      <c r="D3732" s="47" t="s">
        <v>35893</v>
      </c>
      <c r="E3732" s="47" t="s">
        <v>35894</v>
      </c>
      <c r="F3732" s="47">
        <v>22.916095081967185</v>
      </c>
      <c r="G3732" s="87"/>
      <c r="H3732" s="47"/>
      <c r="I3732" s="120">
        <v>0</v>
      </c>
      <c r="J3732" s="120">
        <v>0</v>
      </c>
    </row>
    <row r="3733" spans="1:55" ht="15" customHeight="1">
      <c r="A3733" s="46" t="s">
        <v>9325</v>
      </c>
      <c r="B3733" s="46" t="s">
        <v>9326</v>
      </c>
      <c r="C3733" s="47">
        <v>9.6905999999999999</v>
      </c>
      <c r="D3733" s="106" t="s">
        <v>36356</v>
      </c>
      <c r="E3733" s="106" t="s">
        <v>5772</v>
      </c>
      <c r="F3733" s="106">
        <v>1.6786918032786864</v>
      </c>
      <c r="G3733" s="87"/>
      <c r="H3733" s="47"/>
      <c r="I3733" s="120">
        <v>0</v>
      </c>
      <c r="J3733" s="120">
        <v>0</v>
      </c>
    </row>
    <row r="3734" spans="1:55" ht="15" customHeight="1">
      <c r="A3734" s="46" t="s">
        <v>9323</v>
      </c>
      <c r="B3734" s="46" t="s">
        <v>9324</v>
      </c>
      <c r="C3734" s="47">
        <v>13.916</v>
      </c>
      <c r="D3734" s="106" t="s">
        <v>35895</v>
      </c>
      <c r="E3734" s="106" t="s">
        <v>5760</v>
      </c>
      <c r="F3734" s="106">
        <v>26.260000819672101</v>
      </c>
      <c r="G3734" s="87"/>
      <c r="H3734" s="47"/>
      <c r="I3734" s="120">
        <v>9</v>
      </c>
      <c r="J3734" s="120">
        <v>0</v>
      </c>
    </row>
    <row r="3735" spans="1:55" s="91" customFormat="1" ht="15" customHeight="1">
      <c r="A3735" s="46" t="s">
        <v>9321</v>
      </c>
      <c r="B3735" s="46" t="s">
        <v>9322</v>
      </c>
      <c r="C3735" s="47">
        <v>12.195600000000001</v>
      </c>
      <c r="D3735" s="107" t="s">
        <v>36096</v>
      </c>
      <c r="E3735" s="107" t="s">
        <v>382</v>
      </c>
      <c r="F3735" s="108">
        <v>189</v>
      </c>
      <c r="G3735" s="87"/>
      <c r="H3735" s="47"/>
      <c r="I3735" s="120">
        <v>0</v>
      </c>
      <c r="J3735" s="120">
        <v>0</v>
      </c>
      <c r="L3735" s="14"/>
      <c r="M3735" s="14"/>
      <c r="N3735" s="14"/>
      <c r="O3735" s="14"/>
      <c r="P3735" s="14"/>
      <c r="Q3735" s="14"/>
      <c r="R3735" s="14"/>
      <c r="S3735" s="14"/>
      <c r="T3735" s="14"/>
      <c r="U3735" s="14"/>
      <c r="V3735" s="14"/>
      <c r="W3735" s="14"/>
      <c r="X3735" s="14"/>
      <c r="Y3735" s="14"/>
      <c r="Z3735" s="14"/>
      <c r="AA3735" s="14"/>
      <c r="AB3735" s="14"/>
      <c r="AC3735" s="14"/>
      <c r="AD3735" s="14"/>
      <c r="AE3735" s="14"/>
      <c r="AF3735" s="14"/>
      <c r="AG3735" s="14"/>
      <c r="AH3735" s="14"/>
      <c r="AI3735" s="14"/>
      <c r="AJ3735" s="14"/>
      <c r="AK3735" s="14"/>
      <c r="AL3735" s="4"/>
      <c r="AM3735" s="4"/>
      <c r="AN3735" s="4"/>
      <c r="AO3735" s="4"/>
      <c r="AP3735" s="4"/>
      <c r="AQ3735" s="4"/>
      <c r="AR3735" s="4"/>
      <c r="AS3735" s="4"/>
      <c r="AT3735" s="4"/>
      <c r="AU3735" s="4"/>
      <c r="AV3735" s="4"/>
      <c r="AW3735" s="4"/>
      <c r="AX3735" s="4"/>
      <c r="AY3735" s="4"/>
      <c r="AZ3735" s="4"/>
      <c r="BA3735" s="4"/>
      <c r="BB3735" s="4"/>
      <c r="BC3735" s="4"/>
    </row>
    <row r="3736" spans="1:55" s="91" customFormat="1" ht="15" customHeight="1">
      <c r="A3736" s="46" t="s">
        <v>9319</v>
      </c>
      <c r="B3736" s="46" t="s">
        <v>9320</v>
      </c>
      <c r="C3736" s="47">
        <v>13.865399999999999</v>
      </c>
      <c r="D3736" s="107" t="s">
        <v>36097</v>
      </c>
      <c r="E3736" s="107" t="s">
        <v>364</v>
      </c>
      <c r="F3736" s="108">
        <v>35.279999999999994</v>
      </c>
      <c r="G3736" s="87"/>
      <c r="H3736" s="47"/>
      <c r="I3736" s="120">
        <v>0</v>
      </c>
      <c r="J3736" s="120">
        <v>0</v>
      </c>
      <c r="L3736" s="14"/>
      <c r="M3736" s="14"/>
      <c r="N3736" s="14"/>
      <c r="O3736" s="14"/>
      <c r="P3736" s="14"/>
      <c r="Q3736" s="14"/>
      <c r="R3736" s="14"/>
      <c r="S3736" s="14"/>
      <c r="T3736" s="14"/>
      <c r="U3736" s="14"/>
      <c r="V3736" s="14"/>
      <c r="W3736" s="14"/>
      <c r="X3736" s="14"/>
      <c r="Y3736" s="14"/>
      <c r="Z3736" s="14"/>
      <c r="AA3736" s="14"/>
      <c r="AB3736" s="14"/>
      <c r="AC3736" s="14"/>
      <c r="AD3736" s="14"/>
      <c r="AE3736" s="14"/>
      <c r="AF3736" s="14"/>
      <c r="AG3736" s="14"/>
      <c r="AH3736" s="14"/>
      <c r="AI3736" s="14"/>
      <c r="AJ3736" s="14"/>
      <c r="AK3736" s="14"/>
      <c r="AL3736" s="4"/>
      <c r="AM3736" s="4"/>
      <c r="AN3736" s="4"/>
      <c r="AO3736" s="4"/>
      <c r="AP3736" s="4"/>
      <c r="AQ3736" s="4"/>
      <c r="AR3736" s="4"/>
      <c r="AS3736" s="4"/>
      <c r="AT3736" s="4"/>
      <c r="AU3736" s="4"/>
      <c r="AV3736" s="4"/>
      <c r="AW3736" s="4"/>
      <c r="AX3736" s="4"/>
      <c r="AY3736" s="4"/>
      <c r="AZ3736" s="4"/>
      <c r="BA3736" s="4"/>
      <c r="BB3736" s="4"/>
      <c r="BC3736" s="4"/>
    </row>
    <row r="3737" spans="1:55" s="91" customFormat="1" ht="15" customHeight="1">
      <c r="A3737" s="46" t="s">
        <v>9317</v>
      </c>
      <c r="B3737" s="46" t="s">
        <v>9318</v>
      </c>
      <c r="C3737" s="47">
        <v>14.902799999999999</v>
      </c>
      <c r="D3737" s="109" t="s">
        <v>36098</v>
      </c>
      <c r="E3737" s="109" t="s">
        <v>373</v>
      </c>
      <c r="F3737" s="108">
        <v>75.600000000000009</v>
      </c>
      <c r="G3737" s="87"/>
      <c r="H3737" s="47"/>
      <c r="I3737" s="120">
        <v>0</v>
      </c>
      <c r="J3737" s="120">
        <v>0</v>
      </c>
      <c r="L3737" s="14"/>
      <c r="M3737" s="14"/>
      <c r="N3737" s="14"/>
      <c r="O3737" s="14"/>
      <c r="P3737" s="14"/>
      <c r="Q3737" s="14"/>
      <c r="R3737" s="14"/>
      <c r="S3737" s="14"/>
      <c r="T3737" s="14"/>
      <c r="U3737" s="14"/>
      <c r="V3737" s="14"/>
      <c r="W3737" s="14"/>
      <c r="X3737" s="14"/>
      <c r="Y3737" s="14"/>
      <c r="Z3737" s="14"/>
      <c r="AA3737" s="14"/>
      <c r="AB3737" s="14"/>
      <c r="AC3737" s="14"/>
      <c r="AD3737" s="14"/>
      <c r="AE3737" s="14"/>
      <c r="AF3737" s="14"/>
      <c r="AG3737" s="14"/>
      <c r="AH3737" s="14"/>
      <c r="AI3737" s="14"/>
      <c r="AJ3737" s="14"/>
      <c r="AK3737" s="14"/>
      <c r="AL3737" s="4"/>
      <c r="AM3737" s="4"/>
      <c r="AN3737" s="4"/>
      <c r="AO3737" s="4"/>
      <c r="AP3737" s="4"/>
      <c r="AQ3737" s="4"/>
      <c r="AR3737" s="4"/>
      <c r="AS3737" s="4"/>
      <c r="AT3737" s="4"/>
      <c r="AU3737" s="4"/>
      <c r="AV3737" s="4"/>
      <c r="AW3737" s="4"/>
      <c r="AX3737" s="4"/>
      <c r="AY3737" s="4"/>
      <c r="AZ3737" s="4"/>
      <c r="BA3737" s="4"/>
      <c r="BB3737" s="4"/>
      <c r="BC3737" s="4"/>
    </row>
    <row r="3738" spans="1:55" s="91" customFormat="1" ht="15" customHeight="1">
      <c r="A3738" s="46" t="s">
        <v>9315</v>
      </c>
      <c r="B3738" s="46" t="s">
        <v>9316</v>
      </c>
      <c r="C3738" s="47">
        <v>20.873999999999999</v>
      </c>
      <c r="D3738" s="110"/>
      <c r="E3738" s="110"/>
      <c r="F3738" s="110"/>
      <c r="G3738" s="87"/>
      <c r="H3738" s="47"/>
      <c r="I3738" s="120">
        <v>0</v>
      </c>
      <c r="J3738" s="120">
        <v>0</v>
      </c>
      <c r="L3738" s="14"/>
      <c r="M3738" s="14"/>
      <c r="N3738" s="14"/>
      <c r="O3738" s="14"/>
      <c r="P3738" s="14"/>
      <c r="Q3738" s="14"/>
      <c r="R3738" s="14"/>
      <c r="S3738" s="14"/>
      <c r="T3738" s="14"/>
      <c r="U3738" s="14"/>
      <c r="V3738" s="14"/>
      <c r="W3738" s="14"/>
      <c r="X3738" s="14"/>
      <c r="Y3738" s="14"/>
      <c r="Z3738" s="14"/>
      <c r="AA3738" s="14"/>
      <c r="AB3738" s="14"/>
      <c r="AC3738" s="14"/>
      <c r="AD3738" s="14"/>
      <c r="AE3738" s="14"/>
      <c r="AF3738" s="14"/>
      <c r="AG3738" s="14"/>
      <c r="AH3738" s="14"/>
      <c r="AI3738" s="14"/>
      <c r="AJ3738" s="14"/>
      <c r="AK3738" s="14"/>
      <c r="AL3738" s="4"/>
      <c r="AM3738" s="4"/>
      <c r="AN3738" s="4"/>
      <c r="AO3738" s="4"/>
      <c r="AP3738" s="4"/>
      <c r="AQ3738" s="4"/>
      <c r="AR3738" s="4"/>
      <c r="AS3738" s="4"/>
      <c r="AT3738" s="4"/>
      <c r="AU3738" s="4"/>
      <c r="AV3738" s="4"/>
      <c r="AW3738" s="4"/>
      <c r="AX3738" s="4"/>
      <c r="AY3738" s="4"/>
      <c r="AZ3738" s="4"/>
      <c r="BA3738" s="4"/>
      <c r="BB3738" s="4"/>
      <c r="BC3738" s="4"/>
    </row>
    <row r="3739" spans="1:55" s="91" customFormat="1" ht="15" customHeight="1">
      <c r="A3739" s="46" t="s">
        <v>9313</v>
      </c>
      <c r="B3739" s="46" t="s">
        <v>9314</v>
      </c>
      <c r="C3739" s="47">
        <v>18.2806</v>
      </c>
      <c r="D3739" s="101" t="s">
        <v>36257</v>
      </c>
      <c r="E3739" s="101" t="s">
        <v>9078</v>
      </c>
      <c r="F3739" s="103">
        <v>193.76330400000001</v>
      </c>
      <c r="G3739" s="87"/>
      <c r="H3739" s="47"/>
      <c r="I3739" s="120">
        <v>0</v>
      </c>
      <c r="J3739" s="120">
        <v>0</v>
      </c>
      <c r="L3739" s="14"/>
      <c r="M3739" s="14"/>
      <c r="N3739" s="14"/>
      <c r="O3739" s="14"/>
      <c r="P3739" s="14"/>
      <c r="Q3739" s="14"/>
      <c r="R3739" s="14"/>
      <c r="S3739" s="14"/>
      <c r="T3739" s="14"/>
      <c r="U3739" s="14"/>
      <c r="V3739" s="14"/>
      <c r="W3739" s="14"/>
      <c r="X3739" s="14"/>
      <c r="Y3739" s="14"/>
      <c r="Z3739" s="14"/>
      <c r="AA3739" s="14"/>
      <c r="AB3739" s="14"/>
      <c r="AC3739" s="14"/>
      <c r="AD3739" s="14"/>
      <c r="AE3739" s="14"/>
      <c r="AF3739" s="14"/>
      <c r="AG3739" s="14"/>
      <c r="AH3739" s="14"/>
      <c r="AI3739" s="14"/>
      <c r="AJ3739" s="14"/>
      <c r="AK3739" s="14"/>
      <c r="AL3739" s="4"/>
      <c r="AM3739" s="4"/>
      <c r="AN3739" s="4"/>
      <c r="AO3739" s="4"/>
      <c r="AP3739" s="4"/>
      <c r="AQ3739" s="4"/>
      <c r="AR3739" s="4"/>
      <c r="AS3739" s="4"/>
      <c r="AT3739" s="4"/>
      <c r="AU3739" s="4"/>
      <c r="AV3739" s="4"/>
      <c r="AW3739" s="4"/>
      <c r="AX3739" s="4"/>
      <c r="AY3739" s="4"/>
      <c r="AZ3739" s="4"/>
      <c r="BA3739" s="4"/>
      <c r="BB3739" s="4"/>
      <c r="BC3739" s="4"/>
    </row>
    <row r="3740" spans="1:55" ht="15" customHeight="1">
      <c r="A3740" s="46" t="s">
        <v>9311</v>
      </c>
      <c r="B3740" s="46" t="s">
        <v>9312</v>
      </c>
      <c r="C3740" s="47">
        <v>27.326000000000001</v>
      </c>
      <c r="D3740" s="101" t="s">
        <v>36258</v>
      </c>
      <c r="E3740" s="101" t="s">
        <v>9140</v>
      </c>
      <c r="F3740" s="103">
        <v>506.85767999999996</v>
      </c>
      <c r="G3740" s="87"/>
      <c r="H3740" s="47"/>
      <c r="I3740" s="120">
        <v>0</v>
      </c>
      <c r="J3740" s="120">
        <v>0</v>
      </c>
    </row>
    <row r="3741" spans="1:55" ht="15" customHeight="1">
      <c r="A3741" s="46" t="s">
        <v>9310</v>
      </c>
      <c r="B3741" s="46" t="s">
        <v>9285</v>
      </c>
      <c r="C3741" s="47">
        <v>27.832000000000001</v>
      </c>
      <c r="D3741" s="101" t="s">
        <v>36259</v>
      </c>
      <c r="E3741" s="101" t="s">
        <v>9138</v>
      </c>
      <c r="F3741" s="103">
        <v>550.93121999999994</v>
      </c>
      <c r="G3741" s="87"/>
      <c r="H3741" s="47"/>
      <c r="I3741" s="120">
        <v>0</v>
      </c>
      <c r="J3741" s="120">
        <v>0</v>
      </c>
    </row>
    <row r="3742" spans="1:55" ht="15" customHeight="1">
      <c r="A3742" s="46" t="s">
        <v>9308</v>
      </c>
      <c r="B3742" s="46" t="s">
        <v>9309</v>
      </c>
      <c r="C3742" s="47">
        <v>66.493399999999994</v>
      </c>
      <c r="D3742" s="101" t="s">
        <v>36260</v>
      </c>
      <c r="E3742" s="101" t="s">
        <v>9136</v>
      </c>
      <c r="F3742" s="103">
        <v>625.86342000000002</v>
      </c>
      <c r="G3742" s="87"/>
      <c r="H3742" s="47"/>
      <c r="I3742" s="120">
        <v>0</v>
      </c>
      <c r="J3742" s="120">
        <v>0</v>
      </c>
    </row>
    <row r="3743" spans="1:55" ht="15" customHeight="1">
      <c r="A3743" s="46" t="s">
        <v>9306</v>
      </c>
      <c r="B3743" s="46" t="s">
        <v>9307</v>
      </c>
      <c r="C3743" s="47">
        <v>34.157600000000002</v>
      </c>
      <c r="D3743" s="104" t="s">
        <v>36261</v>
      </c>
      <c r="E3743" s="104" t="s">
        <v>9134</v>
      </c>
      <c r="F3743" s="103">
        <v>714.0344399999999</v>
      </c>
      <c r="G3743" s="87"/>
      <c r="H3743" s="47"/>
      <c r="I3743" s="120">
        <v>0</v>
      </c>
      <c r="J3743" s="120">
        <v>0</v>
      </c>
    </row>
    <row r="3744" spans="1:55" ht="15" customHeight="1">
      <c r="A3744" s="46" t="s">
        <v>9304</v>
      </c>
      <c r="B3744" s="46" t="s">
        <v>9305</v>
      </c>
      <c r="C3744" s="47">
        <v>34.79</v>
      </c>
      <c r="D3744" s="104" t="s">
        <v>36262</v>
      </c>
      <c r="E3744" s="104" t="s">
        <v>36029</v>
      </c>
      <c r="F3744" s="103">
        <v>846.25505999999996</v>
      </c>
      <c r="G3744" s="87"/>
      <c r="H3744" s="47"/>
      <c r="I3744" s="120">
        <v>5</v>
      </c>
      <c r="J3744" s="120">
        <v>0</v>
      </c>
    </row>
    <row r="3745" spans="1:10" ht="15" customHeight="1">
      <c r="A3745" s="46" t="s">
        <v>9302</v>
      </c>
      <c r="B3745" s="46" t="s">
        <v>9303</v>
      </c>
      <c r="C3745" s="47">
        <v>40.988999999999997</v>
      </c>
      <c r="D3745" s="104" t="s">
        <v>36263</v>
      </c>
      <c r="E3745" s="104" t="s">
        <v>36031</v>
      </c>
      <c r="F3745" s="103">
        <v>969.66576000000009</v>
      </c>
      <c r="G3745" s="87"/>
      <c r="H3745" s="47"/>
      <c r="I3745" s="120">
        <v>1</v>
      </c>
      <c r="J3745" s="120">
        <v>0</v>
      </c>
    </row>
    <row r="3746" spans="1:10" ht="15" customHeight="1">
      <c r="A3746" s="46" t="s">
        <v>9300</v>
      </c>
      <c r="B3746" s="46" t="s">
        <v>9301</v>
      </c>
      <c r="C3746" s="47">
        <v>41.747999999999998</v>
      </c>
      <c r="D3746" s="105" t="s">
        <v>36264</v>
      </c>
      <c r="E3746" s="105" t="s">
        <v>36033</v>
      </c>
      <c r="F3746" s="103">
        <v>1066.62276</v>
      </c>
      <c r="G3746" s="87"/>
      <c r="H3746" s="47"/>
      <c r="I3746" s="120">
        <v>7</v>
      </c>
      <c r="J3746" s="120">
        <v>0</v>
      </c>
    </row>
    <row r="3747" spans="1:10" ht="15" customHeight="1">
      <c r="A3747" s="46" t="s">
        <v>9298</v>
      </c>
      <c r="B3747" s="46" t="s">
        <v>9299</v>
      </c>
      <c r="C3747" s="47">
        <v>32.360999999999997</v>
      </c>
      <c r="D3747" s="105" t="s">
        <v>36265</v>
      </c>
      <c r="E3747" s="105" t="s">
        <v>2199</v>
      </c>
      <c r="F3747" s="103">
        <v>1067.62824</v>
      </c>
      <c r="G3747" s="87"/>
      <c r="H3747" s="47"/>
      <c r="I3747" s="120">
        <v>52</v>
      </c>
      <c r="J3747" s="120">
        <v>0</v>
      </c>
    </row>
    <row r="3748" spans="1:10" ht="15" customHeight="1">
      <c r="A3748" s="46" t="s">
        <v>9296</v>
      </c>
      <c r="B3748" s="46" t="s">
        <v>9297</v>
      </c>
      <c r="C3748" s="47">
        <v>39.8504</v>
      </c>
      <c r="D3748" s="105" t="s">
        <v>36266</v>
      </c>
      <c r="E3748" s="105" t="s">
        <v>7521</v>
      </c>
      <c r="F3748" s="103">
        <v>197.33263199999999</v>
      </c>
      <c r="G3748" s="87"/>
      <c r="H3748" s="47"/>
      <c r="I3748" s="120">
        <v>2</v>
      </c>
      <c r="J3748" s="120">
        <v>0</v>
      </c>
    </row>
    <row r="3749" spans="1:10" ht="15" customHeight="1">
      <c r="A3749" s="46" t="s">
        <v>9294</v>
      </c>
      <c r="B3749" s="46" t="s">
        <v>9295</v>
      </c>
      <c r="C3749" s="47">
        <v>36.991399999999999</v>
      </c>
      <c r="D3749" s="101" t="s">
        <v>36267</v>
      </c>
      <c r="E3749" s="101" t="s">
        <v>7524</v>
      </c>
      <c r="F3749" s="103">
        <v>207.45206999999999</v>
      </c>
      <c r="G3749" s="87"/>
      <c r="H3749" s="47"/>
      <c r="I3749" s="120">
        <v>0</v>
      </c>
      <c r="J3749" s="120">
        <v>0</v>
      </c>
    </row>
    <row r="3750" spans="1:10" ht="15" customHeight="1">
      <c r="A3750" s="46" t="s">
        <v>9292</v>
      </c>
      <c r="B3750" s="46" t="s">
        <v>9293</v>
      </c>
      <c r="C3750" s="47">
        <v>45.543399999999998</v>
      </c>
      <c r="D3750" s="101" t="s">
        <v>36268</v>
      </c>
      <c r="E3750" s="101" t="s">
        <v>36252</v>
      </c>
      <c r="F3750" s="103">
        <v>1082.1719815199999</v>
      </c>
      <c r="G3750" s="87"/>
      <c r="H3750" s="47"/>
      <c r="I3750" s="120">
        <v>0</v>
      </c>
      <c r="J3750" s="120">
        <v>0</v>
      </c>
    </row>
    <row r="3751" spans="1:10" ht="15" customHeight="1">
      <c r="A3751" s="46" t="s">
        <v>9290</v>
      </c>
      <c r="B3751" s="46" t="s">
        <v>9291</v>
      </c>
      <c r="C3751" s="47">
        <v>41.596200000000003</v>
      </c>
      <c r="D3751" s="101" t="s">
        <v>36269</v>
      </c>
      <c r="E3751" s="101" t="s">
        <v>36254</v>
      </c>
      <c r="F3751" s="103">
        <v>1606.23620136</v>
      </c>
      <c r="G3751" s="87"/>
      <c r="H3751" s="47"/>
      <c r="I3751" s="120">
        <v>2</v>
      </c>
      <c r="J3751" s="120">
        <v>0</v>
      </c>
    </row>
    <row r="3752" spans="1:10" ht="15" customHeight="1">
      <c r="A3752" s="46" t="s">
        <v>9288</v>
      </c>
      <c r="B3752" s="46" t="s">
        <v>9289</v>
      </c>
      <c r="C3752" s="47">
        <v>51.236400000000003</v>
      </c>
      <c r="D3752" s="101" t="s">
        <v>36270</v>
      </c>
      <c r="E3752" s="101" t="s">
        <v>36271</v>
      </c>
      <c r="F3752" s="103">
        <v>2386.1427962400003</v>
      </c>
      <c r="G3752" s="87"/>
      <c r="H3752" s="47"/>
      <c r="I3752" s="120">
        <v>0</v>
      </c>
      <c r="J3752" s="120">
        <v>0</v>
      </c>
    </row>
    <row r="3753" spans="1:10" ht="15" customHeight="1">
      <c r="A3753" s="46" t="s">
        <v>9286</v>
      </c>
      <c r="B3753" s="46" t="s">
        <v>9287</v>
      </c>
      <c r="C3753" s="47">
        <v>12.195600000000001</v>
      </c>
      <c r="D3753" s="104" t="s">
        <v>36272</v>
      </c>
      <c r="E3753" s="104" t="s">
        <v>36273</v>
      </c>
      <c r="F3753" s="103">
        <v>3231.0416073599999</v>
      </c>
      <c r="G3753" s="87"/>
      <c r="H3753" s="47"/>
      <c r="I3753" s="120">
        <v>2</v>
      </c>
      <c r="J3753" s="120">
        <v>0</v>
      </c>
    </row>
    <row r="3754" spans="1:10" ht="15" customHeight="1">
      <c r="A3754" s="46" t="s">
        <v>9284</v>
      </c>
      <c r="B3754" s="46" t="s">
        <v>9285</v>
      </c>
      <c r="C3754" s="47">
        <v>22.771599999999999</v>
      </c>
      <c r="D3754" s="104" t="s">
        <v>36274</v>
      </c>
      <c r="E3754" s="104" t="s">
        <v>36275</v>
      </c>
      <c r="F3754" s="103">
        <v>209.41936343999998</v>
      </c>
      <c r="G3754" s="87"/>
      <c r="H3754" s="47"/>
      <c r="I3754" s="120">
        <v>72</v>
      </c>
      <c r="J3754" s="120">
        <v>0</v>
      </c>
    </row>
    <row r="3755" spans="1:10" ht="15" customHeight="1">
      <c r="A3755" s="46" t="s">
        <v>9451</v>
      </c>
      <c r="B3755" s="46" t="s">
        <v>9452</v>
      </c>
      <c r="C3755" s="47">
        <v>3.5249999999999999</v>
      </c>
      <c r="D3755" s="104" t="s">
        <v>36276</v>
      </c>
      <c r="E3755" s="104" t="s">
        <v>36277</v>
      </c>
      <c r="F3755" s="103">
        <v>218.70396575999996</v>
      </c>
      <c r="G3755" s="87"/>
      <c r="H3755" s="47"/>
      <c r="I3755" s="120">
        <v>0</v>
      </c>
      <c r="J3755" s="120">
        <v>0</v>
      </c>
    </row>
    <row r="3756" spans="1:10" ht="15" customHeight="1">
      <c r="A3756" s="46" t="s">
        <v>9449</v>
      </c>
      <c r="B3756" s="46" t="s">
        <v>9450</v>
      </c>
      <c r="C3756" s="47">
        <v>3.8712</v>
      </c>
      <c r="D3756" s="104" t="s">
        <v>36278</v>
      </c>
      <c r="E3756" s="104" t="s">
        <v>36279</v>
      </c>
      <c r="F3756" s="103">
        <v>357.97300055999995</v>
      </c>
      <c r="G3756" s="87"/>
      <c r="H3756" s="47"/>
      <c r="I3756" s="120">
        <v>0</v>
      </c>
      <c r="J3756" s="120">
        <v>0</v>
      </c>
    </row>
    <row r="3757" spans="1:10" ht="15" customHeight="1">
      <c r="A3757" s="46" t="s">
        <v>9447</v>
      </c>
      <c r="B3757" s="46" t="s">
        <v>9448</v>
      </c>
      <c r="C3757" s="47">
        <v>3.2974000000000001</v>
      </c>
      <c r="D3757" s="104" t="s">
        <v>36280</v>
      </c>
      <c r="E3757" s="104" t="s">
        <v>36281</v>
      </c>
      <c r="F3757" s="103">
        <v>818.07662663999986</v>
      </c>
      <c r="G3757" s="87"/>
      <c r="H3757" s="47"/>
      <c r="I3757" s="120">
        <v>0</v>
      </c>
      <c r="J3757" s="120">
        <v>0</v>
      </c>
    </row>
    <row r="3758" spans="1:10" ht="15" customHeight="1">
      <c r="A3758" s="46" t="s">
        <v>9445</v>
      </c>
      <c r="B3758" s="46" t="s">
        <v>9446</v>
      </c>
      <c r="C3758" s="47">
        <v>3.6434000000000002</v>
      </c>
      <c r="D3758" s="104" t="s">
        <v>36282</v>
      </c>
      <c r="E3758" s="104" t="s">
        <v>36283</v>
      </c>
      <c r="F3758" s="103">
        <v>899.57480256000008</v>
      </c>
      <c r="G3758" s="87"/>
      <c r="H3758" s="47"/>
      <c r="I3758" s="120">
        <v>0</v>
      </c>
      <c r="J3758" s="120">
        <v>0</v>
      </c>
    </row>
    <row r="3759" spans="1:10" ht="15" customHeight="1">
      <c r="A3759" s="46" t="s">
        <v>9443</v>
      </c>
      <c r="B3759" s="46" t="s">
        <v>9444</v>
      </c>
      <c r="C3759" s="47">
        <v>28.742999999999999</v>
      </c>
      <c r="D3759" s="104" t="s">
        <v>36284</v>
      </c>
      <c r="E3759" s="104" t="s">
        <v>36285</v>
      </c>
      <c r="F3759" s="103">
        <v>1056.38141952</v>
      </c>
      <c r="G3759" s="87"/>
      <c r="H3759" s="47"/>
      <c r="I3759" s="120">
        <v>0</v>
      </c>
      <c r="J3759" s="120">
        <v>0</v>
      </c>
    </row>
    <row r="3760" spans="1:10" ht="15" customHeight="1">
      <c r="A3760" s="46" t="s">
        <v>9441</v>
      </c>
      <c r="B3760" s="46" t="s">
        <v>9442</v>
      </c>
      <c r="C3760" s="47">
        <v>41.874600000000001</v>
      </c>
      <c r="D3760" s="101" t="s">
        <v>36286</v>
      </c>
      <c r="E3760" s="101" t="s">
        <v>36287</v>
      </c>
      <c r="F3760" s="103">
        <v>1164.7017799199998</v>
      </c>
      <c r="G3760" s="87"/>
      <c r="H3760" s="47"/>
      <c r="I3760" s="120">
        <v>0</v>
      </c>
      <c r="J3760" s="120">
        <v>0</v>
      </c>
    </row>
    <row r="3761" spans="1:10" ht="15" customHeight="1">
      <c r="A3761" s="46" t="s">
        <v>9439</v>
      </c>
      <c r="B3761" s="46" t="s">
        <v>9440</v>
      </c>
      <c r="C3761" s="47">
        <v>33.120199999999997</v>
      </c>
      <c r="D3761" s="101" t="s">
        <v>36288</v>
      </c>
      <c r="E3761" s="101" t="s">
        <v>36289</v>
      </c>
      <c r="F3761" s="103">
        <v>921.23887463999995</v>
      </c>
      <c r="G3761" s="87"/>
      <c r="H3761" s="47"/>
      <c r="I3761" s="120">
        <v>0</v>
      </c>
      <c r="J3761" s="120">
        <v>0</v>
      </c>
    </row>
    <row r="3762" spans="1:10" ht="15" customHeight="1">
      <c r="A3762" s="46" t="s">
        <v>9437</v>
      </c>
      <c r="B3762" s="46" t="s">
        <v>9438</v>
      </c>
      <c r="C3762" s="47">
        <v>31.273199999999999</v>
      </c>
      <c r="D3762" s="101" t="s">
        <v>36290</v>
      </c>
      <c r="E3762" s="101" t="s">
        <v>36291</v>
      </c>
      <c r="F3762" s="103">
        <v>1099.70956368</v>
      </c>
      <c r="G3762" s="87"/>
      <c r="H3762" s="47"/>
      <c r="I3762" s="120">
        <v>0</v>
      </c>
      <c r="J3762" s="120">
        <v>0</v>
      </c>
    </row>
    <row r="3763" spans="1:10" ht="15" customHeight="1">
      <c r="A3763" s="46" t="s">
        <v>9435</v>
      </c>
      <c r="B3763" s="46" t="s">
        <v>9436</v>
      </c>
      <c r="C3763" s="47">
        <v>48.250599999999999</v>
      </c>
      <c r="D3763" s="101" t="s">
        <v>36292</v>
      </c>
      <c r="E3763" s="101" t="s">
        <v>36293</v>
      </c>
      <c r="F3763" s="103">
        <v>1278.1802527200002</v>
      </c>
      <c r="G3763" s="87"/>
      <c r="H3763" s="47"/>
      <c r="I3763" s="120">
        <v>0</v>
      </c>
      <c r="J3763" s="120">
        <v>0</v>
      </c>
    </row>
    <row r="3764" spans="1:10" ht="15" customHeight="1">
      <c r="A3764" s="46" t="s">
        <v>9433</v>
      </c>
      <c r="B3764" s="46" t="s">
        <v>9434</v>
      </c>
      <c r="C3764" s="47">
        <v>36.207000000000001</v>
      </c>
      <c r="D3764" s="104" t="s">
        <v>36294</v>
      </c>
      <c r="E3764" s="104" t="s">
        <v>36295</v>
      </c>
      <c r="F3764" s="103">
        <v>1364.8365410399997</v>
      </c>
      <c r="G3764" s="87"/>
      <c r="H3764" s="47"/>
      <c r="I3764" s="120">
        <v>0</v>
      </c>
      <c r="J3764" s="120">
        <v>0</v>
      </c>
    </row>
    <row r="3765" spans="1:10" ht="15" customHeight="1">
      <c r="A3765" s="46" t="s">
        <v>9431</v>
      </c>
      <c r="B3765" s="46" t="s">
        <v>9432</v>
      </c>
      <c r="C3765" s="47">
        <v>34.157600000000002</v>
      </c>
      <c r="D3765" s="104" t="s">
        <v>36296</v>
      </c>
      <c r="E3765" s="104" t="s">
        <v>36297</v>
      </c>
      <c r="F3765" s="103">
        <v>742.76818559999992</v>
      </c>
      <c r="G3765" s="87"/>
      <c r="H3765" s="47"/>
      <c r="I3765" s="120">
        <v>0</v>
      </c>
      <c r="J3765" s="120">
        <v>0</v>
      </c>
    </row>
    <row r="3766" spans="1:10" ht="15" customHeight="1">
      <c r="A3766" s="46" t="s">
        <v>9429</v>
      </c>
      <c r="B3766" s="46" t="s">
        <v>9430</v>
      </c>
      <c r="C3766" s="47">
        <v>52.881</v>
      </c>
      <c r="D3766" s="104" t="s">
        <v>36298</v>
      </c>
      <c r="E3766" s="104" t="s">
        <v>36299</v>
      </c>
      <c r="F3766" s="103">
        <v>761.3373902400001</v>
      </c>
      <c r="G3766" s="87"/>
      <c r="H3766" s="47"/>
      <c r="I3766" s="120">
        <v>0</v>
      </c>
      <c r="J3766" s="120">
        <v>0</v>
      </c>
    </row>
    <row r="3767" spans="1:10" ht="15" customHeight="1">
      <c r="A3767" s="46" t="s">
        <v>9427</v>
      </c>
      <c r="B3767" s="46" t="s">
        <v>9428</v>
      </c>
      <c r="C3767" s="47">
        <v>41.469799999999999</v>
      </c>
      <c r="D3767" s="104" t="s">
        <v>36300</v>
      </c>
      <c r="E3767" s="104" t="s">
        <v>36301</v>
      </c>
      <c r="F3767" s="103">
        <v>924.33374207999987</v>
      </c>
      <c r="G3767" s="87"/>
      <c r="H3767" s="47"/>
      <c r="I3767" s="120">
        <v>0</v>
      </c>
      <c r="J3767" s="120">
        <v>0</v>
      </c>
    </row>
    <row r="3768" spans="1:10" ht="15" customHeight="1">
      <c r="A3768" s="46" t="s">
        <v>9425</v>
      </c>
      <c r="B3768" s="46" t="s">
        <v>9426</v>
      </c>
      <c r="C3768" s="47">
        <v>5.87</v>
      </c>
      <c r="D3768" s="101" t="s">
        <v>36302</v>
      </c>
      <c r="E3768" s="101" t="s">
        <v>36303</v>
      </c>
      <c r="F3768" s="103">
        <v>1030.5908575200001</v>
      </c>
      <c r="G3768" s="87"/>
      <c r="H3768" s="47"/>
      <c r="I3768" s="120">
        <v>0</v>
      </c>
      <c r="J3768" s="120">
        <v>0</v>
      </c>
    </row>
    <row r="3769" spans="1:10" ht="15" customHeight="1">
      <c r="A3769" s="46" t="s">
        <v>9423</v>
      </c>
      <c r="B3769" s="46" t="s">
        <v>9424</v>
      </c>
      <c r="C3769" s="47">
        <v>8.4507999999999992</v>
      </c>
      <c r="D3769" s="101" t="s">
        <v>36304</v>
      </c>
      <c r="E3769" s="101" t="s">
        <v>36305</v>
      </c>
      <c r="F3769" s="103">
        <v>840.77232119999985</v>
      </c>
      <c r="G3769" s="87"/>
      <c r="H3769" s="47"/>
      <c r="I3769" s="120">
        <v>0</v>
      </c>
      <c r="J3769" s="120">
        <v>0</v>
      </c>
    </row>
    <row r="3770" spans="1:10" ht="15" customHeight="1">
      <c r="A3770" s="46" t="s">
        <v>9421</v>
      </c>
      <c r="B3770" s="46" t="s">
        <v>9422</v>
      </c>
      <c r="C3770" s="47">
        <v>6.9580000000000002</v>
      </c>
      <c r="D3770" s="101" t="s">
        <v>36306</v>
      </c>
      <c r="E3770" s="101" t="s">
        <v>36307</v>
      </c>
      <c r="F3770" s="103">
        <v>861.40477080000005</v>
      </c>
      <c r="G3770" s="87"/>
      <c r="H3770" s="47"/>
      <c r="I3770" s="120">
        <v>0</v>
      </c>
      <c r="J3770" s="120">
        <v>0</v>
      </c>
    </row>
    <row r="3771" spans="1:10" ht="15" customHeight="1">
      <c r="A3771" s="46" t="s">
        <v>9419</v>
      </c>
      <c r="B3771" s="46" t="s">
        <v>9420</v>
      </c>
      <c r="C3771" s="47">
        <v>8.7797999999999998</v>
      </c>
      <c r="D3771" s="101" t="s">
        <v>36288</v>
      </c>
      <c r="E3771" s="101" t="s">
        <v>36289</v>
      </c>
      <c r="F3771" s="103">
        <v>921.23887463999995</v>
      </c>
      <c r="G3771" s="87"/>
      <c r="H3771" s="47"/>
      <c r="I3771" s="120">
        <v>0</v>
      </c>
      <c r="J3771" s="120">
        <v>0</v>
      </c>
    </row>
    <row r="3772" spans="1:10" ht="15" customHeight="1">
      <c r="A3772" s="46" t="s">
        <v>9417</v>
      </c>
      <c r="B3772" s="46" t="s">
        <v>9418</v>
      </c>
      <c r="C3772" s="47">
        <v>12.246</v>
      </c>
      <c r="D3772" s="101" t="s">
        <v>36308</v>
      </c>
      <c r="E3772" s="101" t="s">
        <v>36309</v>
      </c>
      <c r="F3772" s="103">
        <v>710.78788871999996</v>
      </c>
      <c r="G3772" s="87"/>
      <c r="H3772" s="47"/>
      <c r="I3772" s="120">
        <v>0</v>
      </c>
      <c r="J3772" s="120">
        <v>0</v>
      </c>
    </row>
    <row r="3773" spans="1:10" ht="15" customHeight="1">
      <c r="A3773" s="46" t="s">
        <v>9415</v>
      </c>
      <c r="B3773" s="46" t="s">
        <v>9416</v>
      </c>
      <c r="C3773" s="47">
        <v>10.348599999999999</v>
      </c>
      <c r="D3773" s="101" t="s">
        <v>36310</v>
      </c>
      <c r="E3773" s="101" t="s">
        <v>36311</v>
      </c>
      <c r="F3773" s="103">
        <v>733.48358327999995</v>
      </c>
      <c r="G3773" s="87"/>
      <c r="H3773" s="47"/>
      <c r="I3773" s="120">
        <v>0</v>
      </c>
      <c r="J3773" s="120">
        <v>0</v>
      </c>
    </row>
    <row r="3774" spans="1:10" ht="15" customHeight="1">
      <c r="A3774" s="46" t="s">
        <v>9413</v>
      </c>
      <c r="B3774" s="46" t="s">
        <v>9414</v>
      </c>
      <c r="C3774" s="47">
        <v>11.6136</v>
      </c>
      <c r="D3774" s="101" t="s">
        <v>36312</v>
      </c>
      <c r="E3774" s="101" t="s">
        <v>36313</v>
      </c>
      <c r="F3774" s="103">
        <v>742.76818559999992</v>
      </c>
      <c r="G3774" s="87"/>
      <c r="H3774" s="47"/>
      <c r="I3774" s="120">
        <v>0</v>
      </c>
      <c r="J3774" s="120">
        <v>0</v>
      </c>
    </row>
    <row r="3775" spans="1:10" ht="15" customHeight="1">
      <c r="A3775" s="46" t="s">
        <v>9411</v>
      </c>
      <c r="B3775" s="46" t="s">
        <v>9412</v>
      </c>
      <c r="C3775" s="47">
        <v>16.3704</v>
      </c>
      <c r="D3775" s="101" t="s">
        <v>36314</v>
      </c>
      <c r="E3775" s="101" t="s">
        <v>36315</v>
      </c>
      <c r="F3775" s="103">
        <v>1289.5281</v>
      </c>
      <c r="G3775" s="87"/>
      <c r="H3775" s="47"/>
      <c r="I3775" s="120">
        <v>0</v>
      </c>
      <c r="J3775" s="120">
        <v>0</v>
      </c>
    </row>
    <row r="3776" spans="1:10" ht="15" customHeight="1">
      <c r="A3776" s="46" t="s">
        <v>9409</v>
      </c>
      <c r="B3776" s="46" t="s">
        <v>9410</v>
      </c>
      <c r="C3776" s="47">
        <v>13.612399999999999</v>
      </c>
      <c r="D3776" s="101" t="s">
        <v>36316</v>
      </c>
      <c r="E3776" s="101" t="s">
        <v>36317</v>
      </c>
      <c r="F3776" s="103">
        <v>1583.5405068</v>
      </c>
      <c r="G3776" s="87"/>
      <c r="H3776" s="47"/>
      <c r="I3776" s="120">
        <v>0</v>
      </c>
      <c r="J3776" s="120">
        <v>0</v>
      </c>
    </row>
    <row r="3777" spans="1:10" ht="15" customHeight="1">
      <c r="A3777" s="46" t="s">
        <v>9407</v>
      </c>
      <c r="B3777" s="46" t="s">
        <v>9408</v>
      </c>
      <c r="C3777" s="47">
        <v>14.497999999999999</v>
      </c>
      <c r="D3777" s="101" t="s">
        <v>36318</v>
      </c>
      <c r="E3777" s="101" t="s">
        <v>36319</v>
      </c>
      <c r="F3777" s="103">
        <v>2527.4750760000006</v>
      </c>
      <c r="G3777" s="87"/>
      <c r="H3777" s="47"/>
      <c r="I3777" s="120">
        <v>0</v>
      </c>
      <c r="J3777" s="120">
        <v>0</v>
      </c>
    </row>
    <row r="3778" spans="1:10" ht="15" customHeight="1">
      <c r="A3778" s="46" t="s">
        <v>9405</v>
      </c>
      <c r="B3778" s="46" t="s">
        <v>9406</v>
      </c>
      <c r="C3778" s="47">
        <v>20.747599999999998</v>
      </c>
      <c r="D3778" s="101" t="s">
        <v>36320</v>
      </c>
      <c r="E3778" s="101" t="s">
        <v>36321</v>
      </c>
      <c r="F3778" s="103">
        <v>2542.9494132</v>
      </c>
      <c r="G3778" s="87"/>
      <c r="H3778" s="47"/>
      <c r="I3778" s="120">
        <v>4</v>
      </c>
      <c r="J3778" s="120">
        <v>0</v>
      </c>
    </row>
    <row r="3779" spans="1:10" ht="15" customHeight="1">
      <c r="A3779" s="46" t="s">
        <v>9403</v>
      </c>
      <c r="B3779" s="46" t="s">
        <v>9404</v>
      </c>
      <c r="C3779" s="47">
        <v>17.3066</v>
      </c>
      <c r="D3779" s="101" t="s">
        <v>36322</v>
      </c>
      <c r="E3779" s="101" t="s">
        <v>36323</v>
      </c>
      <c r="F3779" s="103">
        <v>3502.3583196</v>
      </c>
      <c r="G3779" s="87"/>
      <c r="H3779" s="47"/>
      <c r="I3779" s="120">
        <v>0</v>
      </c>
      <c r="J3779" s="120">
        <v>0</v>
      </c>
    </row>
    <row r="3780" spans="1:10" ht="15" customHeight="1">
      <c r="A3780" s="46" t="s">
        <v>9401</v>
      </c>
      <c r="B3780" s="46" t="s">
        <v>9402</v>
      </c>
      <c r="C3780" s="47">
        <v>17.407800000000002</v>
      </c>
      <c r="D3780" s="101" t="s">
        <v>36324</v>
      </c>
      <c r="E3780" s="101" t="s">
        <v>9109</v>
      </c>
      <c r="F3780" s="103">
        <v>907.82778239999993</v>
      </c>
      <c r="G3780" s="87"/>
      <c r="H3780" s="47"/>
      <c r="I3780" s="120">
        <v>0</v>
      </c>
      <c r="J3780" s="120">
        <v>0</v>
      </c>
    </row>
    <row r="3781" spans="1:10" ht="15" customHeight="1">
      <c r="A3781" s="46" t="s">
        <v>9399</v>
      </c>
      <c r="B3781" s="46" t="s">
        <v>9400</v>
      </c>
      <c r="C3781" s="47">
        <v>24.6692</v>
      </c>
      <c r="D3781" s="105" t="s">
        <v>36325</v>
      </c>
      <c r="E3781" s="105" t="s">
        <v>36326</v>
      </c>
      <c r="F3781" s="103">
        <v>980.04135599999995</v>
      </c>
      <c r="G3781" s="87"/>
      <c r="H3781" s="47"/>
      <c r="I3781" s="120">
        <v>2</v>
      </c>
      <c r="J3781" s="120">
        <v>0</v>
      </c>
    </row>
    <row r="3782" spans="1:10" ht="15" customHeight="1">
      <c r="A3782" s="46" t="s">
        <v>9397</v>
      </c>
      <c r="B3782" s="46" t="s">
        <v>9398</v>
      </c>
      <c r="C3782" s="47">
        <v>20.545200000000001</v>
      </c>
      <c r="D3782" s="105" t="s">
        <v>36327</v>
      </c>
      <c r="E3782" s="105" t="s">
        <v>45</v>
      </c>
      <c r="F3782" s="103">
        <v>3804.3652499999998</v>
      </c>
      <c r="G3782" s="87"/>
      <c r="H3782" s="47"/>
      <c r="I3782" s="120">
        <v>0</v>
      </c>
      <c r="J3782" s="120">
        <v>0</v>
      </c>
    </row>
    <row r="3783" spans="1:10" ht="15" customHeight="1">
      <c r="A3783" s="46" t="s">
        <v>9395</v>
      </c>
      <c r="B3783" s="46" t="s">
        <v>9396</v>
      </c>
      <c r="C3783" s="47">
        <v>20.241599999999998</v>
      </c>
      <c r="D3783" s="101" t="s">
        <v>36328</v>
      </c>
      <c r="E3783" s="101" t="s">
        <v>49</v>
      </c>
      <c r="F3783" s="103">
        <v>10508.917860000001</v>
      </c>
      <c r="G3783" s="87"/>
      <c r="H3783" s="47"/>
      <c r="I3783" s="120">
        <v>0</v>
      </c>
      <c r="J3783" s="120">
        <v>0</v>
      </c>
    </row>
    <row r="3784" spans="1:10" ht="15" customHeight="1">
      <c r="A3784" s="46" t="s">
        <v>9393</v>
      </c>
      <c r="B3784" s="46" t="s">
        <v>9394</v>
      </c>
      <c r="C3784" s="47">
        <v>29.097200000000001</v>
      </c>
      <c r="D3784" s="101" t="s">
        <v>36314</v>
      </c>
      <c r="E3784" s="101" t="s">
        <v>36315</v>
      </c>
      <c r="F3784" s="103">
        <v>1289.5281</v>
      </c>
      <c r="G3784" s="87"/>
      <c r="H3784" s="47"/>
      <c r="I3784" s="120">
        <v>0</v>
      </c>
      <c r="J3784" s="120">
        <v>0</v>
      </c>
    </row>
    <row r="3785" spans="1:10" ht="15" customHeight="1">
      <c r="A3785" s="46" t="s">
        <v>9391</v>
      </c>
      <c r="B3785" s="46" t="s">
        <v>9392</v>
      </c>
      <c r="C3785" s="47">
        <v>23.960999999999999</v>
      </c>
      <c r="D3785" s="101" t="s">
        <v>36316</v>
      </c>
      <c r="E3785" s="101" t="s">
        <v>36317</v>
      </c>
      <c r="F3785" s="103">
        <v>1583.5405068</v>
      </c>
      <c r="G3785" s="87"/>
      <c r="H3785" s="47"/>
      <c r="I3785" s="120">
        <v>0</v>
      </c>
      <c r="J3785" s="120">
        <v>0</v>
      </c>
    </row>
    <row r="3786" spans="1:10" ht="15" customHeight="1">
      <c r="A3786" s="46" t="s">
        <v>9389</v>
      </c>
      <c r="B3786" s="46" t="s">
        <v>9390</v>
      </c>
      <c r="C3786" s="47">
        <v>23.075199999999999</v>
      </c>
      <c r="D3786" s="101" t="s">
        <v>36318</v>
      </c>
      <c r="E3786" s="101" t="s">
        <v>36319</v>
      </c>
      <c r="F3786" s="103">
        <v>2527.4750760000006</v>
      </c>
      <c r="G3786" s="87"/>
      <c r="H3786" s="47"/>
      <c r="I3786" s="120">
        <v>0</v>
      </c>
      <c r="J3786" s="120">
        <v>0</v>
      </c>
    </row>
    <row r="3787" spans="1:10" ht="15" customHeight="1">
      <c r="A3787" s="46" t="s">
        <v>9387</v>
      </c>
      <c r="B3787" s="46" t="s">
        <v>9388</v>
      </c>
      <c r="C3787" s="47">
        <v>33.246600000000001</v>
      </c>
      <c r="D3787" s="101" t="s">
        <v>36320</v>
      </c>
      <c r="E3787" s="101" t="s">
        <v>36321</v>
      </c>
      <c r="F3787" s="103">
        <v>2542.9494132</v>
      </c>
      <c r="G3787" s="87"/>
      <c r="H3787" s="47"/>
      <c r="I3787" s="120">
        <v>0</v>
      </c>
      <c r="J3787" s="120">
        <v>0</v>
      </c>
    </row>
    <row r="3788" spans="1:10" ht="15" customHeight="1">
      <c r="A3788" s="46" t="s">
        <v>9385</v>
      </c>
      <c r="B3788" s="46" t="s">
        <v>9386</v>
      </c>
      <c r="C3788" s="47">
        <v>27.300799999999999</v>
      </c>
      <c r="D3788" s="104" t="s">
        <v>36322</v>
      </c>
      <c r="E3788" s="104" t="s">
        <v>36323</v>
      </c>
      <c r="F3788" s="103">
        <v>3502.3583196</v>
      </c>
      <c r="G3788" s="87"/>
      <c r="H3788" s="47"/>
      <c r="I3788" s="120">
        <v>0</v>
      </c>
      <c r="J3788" s="120">
        <v>0</v>
      </c>
    </row>
    <row r="3789" spans="1:10" ht="15" customHeight="1">
      <c r="A3789" s="46" t="s">
        <v>9383</v>
      </c>
      <c r="B3789" s="46" t="s">
        <v>9384</v>
      </c>
      <c r="C3789" s="47">
        <v>25.959800000000001</v>
      </c>
      <c r="D3789" s="104" t="s">
        <v>36329</v>
      </c>
      <c r="E3789" s="104" t="s">
        <v>36070</v>
      </c>
      <c r="F3789" s="103">
        <v>623.51429040000028</v>
      </c>
      <c r="G3789" s="87"/>
      <c r="H3789" s="47"/>
      <c r="I3789" s="120">
        <v>0</v>
      </c>
      <c r="J3789" s="120">
        <v>0</v>
      </c>
    </row>
    <row r="3790" spans="1:10" ht="15" customHeight="1">
      <c r="A3790" s="46" t="s">
        <v>9381</v>
      </c>
      <c r="B3790" s="46" t="s">
        <v>9382</v>
      </c>
      <c r="C3790" s="47">
        <v>37.801000000000002</v>
      </c>
      <c r="D3790" s="104" t="s">
        <v>36330</v>
      </c>
      <c r="E3790" s="104" t="s">
        <v>36072</v>
      </c>
      <c r="F3790" s="103">
        <v>678.12868079999907</v>
      </c>
      <c r="G3790" s="87"/>
      <c r="H3790" s="47"/>
      <c r="I3790" s="120">
        <v>0</v>
      </c>
      <c r="J3790" s="120">
        <v>0</v>
      </c>
    </row>
    <row r="3791" spans="1:10" ht="15" customHeight="1">
      <c r="A3791" s="46" t="s">
        <v>9379</v>
      </c>
      <c r="B3791" s="46" t="s">
        <v>9380</v>
      </c>
      <c r="C3791" s="47">
        <v>29.7044</v>
      </c>
      <c r="D3791" s="104" t="s">
        <v>36331</v>
      </c>
      <c r="E3791" s="104" t="s">
        <v>36074</v>
      </c>
      <c r="F3791" s="103">
        <v>764.60146559999998</v>
      </c>
      <c r="G3791" s="87"/>
      <c r="H3791" s="47"/>
      <c r="I3791" s="120">
        <v>0</v>
      </c>
      <c r="J3791" s="120">
        <v>0</v>
      </c>
    </row>
    <row r="3792" spans="1:10" ht="15" customHeight="1">
      <c r="A3792" s="46" t="s">
        <v>9377</v>
      </c>
      <c r="B3792" s="46" t="s">
        <v>9378</v>
      </c>
      <c r="C3792" s="47">
        <v>31.425000000000001</v>
      </c>
      <c r="D3792" s="104" t="s">
        <v>36332</v>
      </c>
      <c r="E3792" s="104" t="s">
        <v>36076</v>
      </c>
      <c r="F3792" s="103">
        <v>892.03504320000002</v>
      </c>
      <c r="G3792" s="87"/>
      <c r="H3792" s="47"/>
      <c r="I3792" s="120">
        <v>0</v>
      </c>
      <c r="J3792" s="120">
        <v>0</v>
      </c>
    </row>
    <row r="3793" spans="1:10" ht="15" customHeight="1">
      <c r="A3793" s="46" t="s">
        <v>9375</v>
      </c>
      <c r="B3793" s="46" t="s">
        <v>9376</v>
      </c>
      <c r="C3793" s="47">
        <v>46.808599999999998</v>
      </c>
      <c r="D3793" s="104" t="s">
        <v>36333</v>
      </c>
      <c r="E3793" s="104" t="s">
        <v>36068</v>
      </c>
      <c r="F3793" s="103">
        <v>942.09823440000036</v>
      </c>
      <c r="G3793" s="87"/>
      <c r="H3793" s="47"/>
      <c r="I3793" s="120">
        <v>0</v>
      </c>
      <c r="J3793" s="120">
        <v>0</v>
      </c>
    </row>
    <row r="3794" spans="1:10" ht="15" customHeight="1">
      <c r="A3794" s="46" t="s">
        <v>9373</v>
      </c>
      <c r="B3794" s="46" t="s">
        <v>9374</v>
      </c>
      <c r="C3794" s="47">
        <v>6.2241999999999997</v>
      </c>
      <c r="D3794" s="102" t="s">
        <v>36334</v>
      </c>
      <c r="E3794" s="104" t="s">
        <v>9074</v>
      </c>
      <c r="F3794" s="103">
        <v>200.25276479999997</v>
      </c>
      <c r="G3794" s="87"/>
      <c r="H3794" s="47"/>
      <c r="I3794" s="120">
        <v>0</v>
      </c>
      <c r="J3794" s="120">
        <v>0</v>
      </c>
    </row>
    <row r="3795" spans="1:10" ht="15" customHeight="1">
      <c r="A3795" s="46" t="s">
        <v>9371</v>
      </c>
      <c r="B3795" s="46" t="s">
        <v>9372</v>
      </c>
      <c r="C3795" s="47">
        <v>6.4774000000000003</v>
      </c>
      <c r="D3795" s="102" t="s">
        <v>36335</v>
      </c>
      <c r="E3795" s="104" t="s">
        <v>5503</v>
      </c>
      <c r="F3795" s="103">
        <v>532.91848821119993</v>
      </c>
      <c r="G3795" s="87"/>
      <c r="H3795" s="47"/>
      <c r="I3795" s="120">
        <v>0</v>
      </c>
      <c r="J3795" s="120">
        <v>0</v>
      </c>
    </row>
    <row r="3796" spans="1:10" ht="15" customHeight="1">
      <c r="A3796" s="46" t="s">
        <v>9369</v>
      </c>
      <c r="B3796" s="46" t="s">
        <v>9370</v>
      </c>
      <c r="C3796" s="47">
        <v>9.3618000000000006</v>
      </c>
      <c r="D3796" s="102" t="s">
        <v>36336</v>
      </c>
      <c r="E3796" s="104" t="s">
        <v>5508</v>
      </c>
      <c r="F3796" s="103">
        <v>589.70488449599998</v>
      </c>
      <c r="G3796" s="87"/>
      <c r="H3796" s="47"/>
      <c r="I3796" s="120">
        <v>0</v>
      </c>
      <c r="J3796" s="120">
        <v>0</v>
      </c>
    </row>
    <row r="3797" spans="1:10" ht="15" customHeight="1">
      <c r="A3797" s="46" t="s">
        <v>9367</v>
      </c>
      <c r="B3797" s="46" t="s">
        <v>9368</v>
      </c>
      <c r="C3797" s="47">
        <v>9.6905999999999999</v>
      </c>
      <c r="D3797" s="102" t="s">
        <v>36337</v>
      </c>
      <c r="E3797" s="104" t="s">
        <v>5513</v>
      </c>
      <c r="F3797" s="103">
        <v>1004.6823958080001</v>
      </c>
      <c r="G3797" s="87"/>
      <c r="H3797" s="47"/>
      <c r="I3797" s="120">
        <v>0</v>
      </c>
      <c r="J3797" s="120">
        <v>0</v>
      </c>
    </row>
    <row r="3798" spans="1:10" ht="15" customHeight="1">
      <c r="A3798" s="46" t="s">
        <v>9365</v>
      </c>
      <c r="B3798" s="46" t="s">
        <v>9366</v>
      </c>
      <c r="C3798" s="47">
        <v>12.473800000000001</v>
      </c>
      <c r="D3798" s="104" t="s">
        <v>36338</v>
      </c>
      <c r="E3798" s="104" t="s">
        <v>5518</v>
      </c>
      <c r="F3798" s="103">
        <v>1244.9325339360003</v>
      </c>
      <c r="G3798" s="87"/>
      <c r="H3798" s="47"/>
      <c r="I3798" s="120">
        <v>9</v>
      </c>
      <c r="J3798" s="120">
        <v>0</v>
      </c>
    </row>
    <row r="3799" spans="1:10" ht="15" customHeight="1">
      <c r="A3799" s="46" t="s">
        <v>9363</v>
      </c>
      <c r="B3799" s="46" t="s">
        <v>9364</v>
      </c>
      <c r="C3799" s="47">
        <v>18.723400000000002</v>
      </c>
      <c r="D3799" s="104" t="s">
        <v>36339</v>
      </c>
      <c r="E3799" s="104" t="s">
        <v>36049</v>
      </c>
      <c r="F3799" s="103">
        <v>4423.7656223999893</v>
      </c>
      <c r="G3799" s="87"/>
      <c r="H3799" s="47"/>
      <c r="I3799" s="120">
        <v>1</v>
      </c>
      <c r="J3799" s="120">
        <v>0</v>
      </c>
    </row>
    <row r="3800" spans="1:10" ht="15" customHeight="1">
      <c r="A3800" s="46" t="s">
        <v>9361</v>
      </c>
      <c r="B3800" s="46" t="s">
        <v>9362</v>
      </c>
      <c r="C3800" s="47">
        <v>15.6114</v>
      </c>
      <c r="D3800" s="104" t="s">
        <v>36340</v>
      </c>
      <c r="E3800" s="104" t="s">
        <v>36051</v>
      </c>
      <c r="F3800" s="103">
        <v>4669.5303791999995</v>
      </c>
      <c r="G3800" s="87"/>
      <c r="H3800" s="47"/>
      <c r="I3800" s="120">
        <v>0</v>
      </c>
      <c r="J3800" s="120">
        <v>0</v>
      </c>
    </row>
    <row r="3801" spans="1:10" ht="15" customHeight="1">
      <c r="A3801" s="46" t="s">
        <v>9359</v>
      </c>
      <c r="B3801" s="46" t="s">
        <v>9360</v>
      </c>
      <c r="C3801" s="47">
        <v>23.404199999999999</v>
      </c>
      <c r="D3801" s="104" t="s">
        <v>36341</v>
      </c>
      <c r="E3801" s="104" t="s">
        <v>36035</v>
      </c>
      <c r="F3801" s="103">
        <v>4915.2951359999997</v>
      </c>
      <c r="G3801" s="87"/>
      <c r="H3801" s="47"/>
      <c r="I3801" s="120">
        <v>0</v>
      </c>
      <c r="J3801" s="120">
        <v>0</v>
      </c>
    </row>
    <row r="3802" spans="1:10" ht="15" customHeight="1">
      <c r="A3802" s="46" t="s">
        <v>9357</v>
      </c>
      <c r="B3802" s="46" t="s">
        <v>9358</v>
      </c>
      <c r="C3802" s="47">
        <v>18.723400000000002</v>
      </c>
      <c r="D3802" s="104" t="s">
        <v>36342</v>
      </c>
      <c r="E3802" s="104" t="s">
        <v>36037</v>
      </c>
      <c r="F3802" s="103">
        <v>6062.1973343999998</v>
      </c>
      <c r="G3802" s="87"/>
      <c r="H3802" s="47"/>
      <c r="I3802" s="120">
        <v>0</v>
      </c>
      <c r="J3802" s="120">
        <v>0</v>
      </c>
    </row>
    <row r="3803" spans="1:10" ht="15" customHeight="1">
      <c r="A3803" s="46" t="s">
        <v>9355</v>
      </c>
      <c r="B3803" s="46" t="s">
        <v>9356</v>
      </c>
      <c r="C3803" s="47">
        <v>28.0852</v>
      </c>
      <c r="D3803" s="104" t="s">
        <v>36343</v>
      </c>
      <c r="E3803" s="104" t="s">
        <v>36041</v>
      </c>
      <c r="F3803" s="103">
        <v>6389.8836768000001</v>
      </c>
      <c r="G3803" s="87"/>
      <c r="H3803" s="47"/>
      <c r="I3803" s="120">
        <v>0</v>
      </c>
      <c r="J3803" s="120">
        <v>0</v>
      </c>
    </row>
    <row r="3804" spans="1:10" ht="15" customHeight="1">
      <c r="A3804" s="46" t="s">
        <v>9353</v>
      </c>
      <c r="B3804" s="46" t="s">
        <v>9354</v>
      </c>
      <c r="C3804" s="47">
        <v>21.962</v>
      </c>
      <c r="D3804" s="104" t="s">
        <v>36344</v>
      </c>
      <c r="E3804" s="104" t="s">
        <v>36045</v>
      </c>
      <c r="F3804" s="103">
        <v>6881.4131903999987</v>
      </c>
      <c r="G3804" s="87"/>
      <c r="H3804" s="47"/>
      <c r="I3804" s="120">
        <v>5</v>
      </c>
      <c r="J3804" s="120">
        <v>0</v>
      </c>
    </row>
    <row r="3805" spans="1:10" ht="15" customHeight="1">
      <c r="A3805" s="46" t="s">
        <v>9351</v>
      </c>
      <c r="B3805" s="46" t="s">
        <v>9352</v>
      </c>
      <c r="C3805" s="47">
        <v>26.567</v>
      </c>
      <c r="D3805" s="104" t="s">
        <v>36345</v>
      </c>
      <c r="E3805" s="104" t="s">
        <v>36039</v>
      </c>
      <c r="F3805" s="103">
        <v>6226.0405056</v>
      </c>
      <c r="G3805" s="87"/>
      <c r="H3805" s="47"/>
      <c r="I3805" s="120">
        <v>0</v>
      </c>
      <c r="J3805" s="120">
        <v>0</v>
      </c>
    </row>
    <row r="3806" spans="1:10" ht="15" customHeight="1">
      <c r="A3806" s="46" t="s">
        <v>9349</v>
      </c>
      <c r="B3806" s="46" t="s">
        <v>9350</v>
      </c>
      <c r="C3806" s="47">
        <v>24.947600000000001</v>
      </c>
      <c r="D3806" s="104" t="s">
        <v>36346</v>
      </c>
      <c r="E3806" s="104" t="s">
        <v>36043</v>
      </c>
      <c r="F3806" s="103">
        <v>6553.7268479999984</v>
      </c>
      <c r="G3806" s="87"/>
      <c r="H3806" s="47"/>
      <c r="I3806" s="120">
        <v>0</v>
      </c>
      <c r="J3806" s="120">
        <v>0</v>
      </c>
    </row>
    <row r="3807" spans="1:10" ht="15" customHeight="1">
      <c r="A3807" s="46" t="s">
        <v>9347</v>
      </c>
      <c r="B3807" s="46" t="s">
        <v>9348</v>
      </c>
      <c r="C3807" s="47">
        <v>24.947600000000001</v>
      </c>
      <c r="D3807" s="104" t="s">
        <v>36347</v>
      </c>
      <c r="E3807" s="104" t="s">
        <v>36047</v>
      </c>
      <c r="F3807" s="103">
        <v>7045.2563615999989</v>
      </c>
      <c r="G3807" s="87"/>
      <c r="H3807" s="47"/>
      <c r="I3807" s="120">
        <v>4</v>
      </c>
      <c r="J3807" s="120">
        <v>0</v>
      </c>
    </row>
    <row r="3808" spans="1:10" ht="15" customHeight="1">
      <c r="A3808" s="46" t="s">
        <v>9345</v>
      </c>
      <c r="B3808" s="46" t="s">
        <v>9346</v>
      </c>
      <c r="C3808" s="47">
        <v>28.0852</v>
      </c>
      <c r="D3808" s="104" t="s">
        <v>36348</v>
      </c>
      <c r="E3808" s="104" t="s">
        <v>36057</v>
      </c>
      <c r="F3808" s="103">
        <v>872.70875999999998</v>
      </c>
      <c r="G3808" s="87"/>
      <c r="H3808" s="47"/>
      <c r="I3808" s="120">
        <v>0</v>
      </c>
      <c r="J3808" s="120">
        <v>0</v>
      </c>
    </row>
    <row r="3809" spans="1:10" ht="15" customHeight="1">
      <c r="A3809" s="46" t="s">
        <v>9343</v>
      </c>
      <c r="B3809" s="46" t="s">
        <v>9344</v>
      </c>
      <c r="C3809" s="47">
        <v>28.0852</v>
      </c>
      <c r="D3809" s="104" t="s">
        <v>36349</v>
      </c>
      <c r="E3809" s="104" t="s">
        <v>36060</v>
      </c>
      <c r="F3809" s="103">
        <v>947.64095999999995</v>
      </c>
      <c r="G3809" s="87"/>
      <c r="H3809" s="47"/>
      <c r="I3809" s="120">
        <v>0</v>
      </c>
      <c r="J3809" s="120">
        <v>0</v>
      </c>
    </row>
    <row r="3810" spans="1:10" ht="15" customHeight="1">
      <c r="A3810" s="46" t="s">
        <v>1814</v>
      </c>
      <c r="B3810" s="46" t="s">
        <v>9283</v>
      </c>
      <c r="C3810" s="47">
        <v>14.406599999999999</v>
      </c>
      <c r="D3810" s="104" t="s">
        <v>36350</v>
      </c>
      <c r="E3810" s="104" t="s">
        <v>36064</v>
      </c>
      <c r="F3810" s="103">
        <v>1022.5731599999999</v>
      </c>
      <c r="G3810" s="87"/>
      <c r="H3810" s="47"/>
      <c r="I3810" s="120">
        <v>528</v>
      </c>
      <c r="J3810" s="120">
        <v>0</v>
      </c>
    </row>
    <row r="3811" spans="1:10" ht="15" customHeight="1">
      <c r="A3811" s="46" t="s">
        <v>1816</v>
      </c>
      <c r="B3811" s="46" t="s">
        <v>9283</v>
      </c>
      <c r="C3811" s="47">
        <v>21.61</v>
      </c>
      <c r="D3811" s="104" t="s">
        <v>36351</v>
      </c>
      <c r="E3811" s="104" t="s">
        <v>31729</v>
      </c>
      <c r="F3811" s="103">
        <v>912.37734</v>
      </c>
      <c r="G3811" s="87"/>
      <c r="H3811" s="47"/>
      <c r="I3811" s="120">
        <v>488</v>
      </c>
      <c r="J3811" s="120">
        <v>0</v>
      </c>
    </row>
    <row r="3812" spans="1:10" ht="15" customHeight="1">
      <c r="A3812" s="46" t="s">
        <v>1819</v>
      </c>
      <c r="B3812" s="46" t="s">
        <v>9283</v>
      </c>
      <c r="C3812" s="47">
        <v>28.813199999999998</v>
      </c>
      <c r="D3812" s="104" t="s">
        <v>36352</v>
      </c>
      <c r="E3812" s="104" t="s">
        <v>36062</v>
      </c>
      <c r="F3812" s="103">
        <v>982.9045799999999</v>
      </c>
      <c r="G3812" s="87"/>
      <c r="H3812" s="47"/>
      <c r="I3812" s="120">
        <v>400</v>
      </c>
      <c r="J3812" s="120">
        <v>0</v>
      </c>
    </row>
    <row r="3813" spans="1:10" ht="15" customHeight="1">
      <c r="A3813" s="46" t="s">
        <v>9281</v>
      </c>
      <c r="B3813" s="46" t="s">
        <v>9282</v>
      </c>
      <c r="C3813" s="47">
        <v>1.4421999999999999</v>
      </c>
      <c r="D3813" s="104" t="s">
        <v>36353</v>
      </c>
      <c r="E3813" s="104" t="s">
        <v>36066</v>
      </c>
      <c r="F3813" s="103">
        <v>1049.0029200000001</v>
      </c>
      <c r="G3813" s="87"/>
      <c r="H3813" s="47"/>
      <c r="I3813" s="120">
        <v>0</v>
      </c>
      <c r="J3813" s="120">
        <v>0</v>
      </c>
    </row>
    <row r="3814" spans="1:10" ht="15" customHeight="1">
      <c r="A3814" s="46" t="s">
        <v>9483</v>
      </c>
      <c r="B3814" s="46" t="s">
        <v>9484</v>
      </c>
      <c r="C3814" s="47">
        <v>7.3376000000000001</v>
      </c>
      <c r="D3814" s="104" t="s">
        <v>36354</v>
      </c>
      <c r="E3814" s="104" t="s">
        <v>36053</v>
      </c>
      <c r="F3814" s="103">
        <v>1163.6036999999999</v>
      </c>
      <c r="G3814" s="87"/>
      <c r="H3814" s="47"/>
      <c r="I3814" s="120">
        <v>0</v>
      </c>
      <c r="J3814" s="120">
        <v>0</v>
      </c>
    </row>
    <row r="3815" spans="1:10" ht="15" customHeight="1">
      <c r="A3815" s="46" t="s">
        <v>9481</v>
      </c>
      <c r="B3815" s="46" t="s">
        <v>9482</v>
      </c>
      <c r="C3815" s="47">
        <v>11.0062</v>
      </c>
      <c r="D3815" s="106" t="s">
        <v>36355</v>
      </c>
      <c r="E3815" s="106" t="s">
        <v>36055</v>
      </c>
      <c r="F3815" s="106">
        <v>1207.67724</v>
      </c>
      <c r="G3815" s="87"/>
      <c r="H3815" s="47"/>
      <c r="I3815" s="120">
        <v>0</v>
      </c>
      <c r="J3815" s="120">
        <v>0</v>
      </c>
    </row>
    <row r="3816" spans="1:10" ht="15" customHeight="1">
      <c r="A3816" s="46" t="s">
        <v>9479</v>
      </c>
      <c r="B3816" s="46" t="s">
        <v>9480</v>
      </c>
      <c r="C3816" s="47">
        <v>17.131799999999998</v>
      </c>
      <c r="D3816" s="106"/>
      <c r="E3816" s="106"/>
      <c r="F3816" s="106"/>
      <c r="G3816" s="87"/>
      <c r="H3816" s="47"/>
      <c r="I3816" s="120">
        <v>9</v>
      </c>
      <c r="J3816" s="120">
        <v>0</v>
      </c>
    </row>
    <row r="3817" spans="1:10" ht="15" customHeight="1">
      <c r="A3817" s="46" t="s">
        <v>2224</v>
      </c>
      <c r="B3817" s="46" t="s">
        <v>9478</v>
      </c>
      <c r="C3817" s="47">
        <v>9.3558000000000003</v>
      </c>
      <c r="D3817" s="106"/>
      <c r="E3817" s="106"/>
      <c r="F3817" s="106"/>
      <c r="G3817" s="87"/>
      <c r="H3817" s="47"/>
      <c r="I3817" s="120">
        <v>302</v>
      </c>
      <c r="J3817" s="120">
        <v>0</v>
      </c>
    </row>
    <row r="3818" spans="1:10" ht="15" customHeight="1">
      <c r="A3818" s="46" t="s">
        <v>9476</v>
      </c>
      <c r="B3818" s="46" t="s">
        <v>9477</v>
      </c>
      <c r="C3818" s="47">
        <v>13.9908</v>
      </c>
      <c r="D3818" s="106"/>
      <c r="E3818" s="106"/>
      <c r="F3818" s="106"/>
      <c r="G3818" s="87"/>
      <c r="H3818" s="47"/>
      <c r="I3818" s="120">
        <v>5</v>
      </c>
      <c r="J3818" s="120">
        <v>0</v>
      </c>
    </row>
    <row r="3819" spans="1:10" ht="15" customHeight="1">
      <c r="A3819" s="46" t="s">
        <v>2226</v>
      </c>
      <c r="B3819" s="46" t="s">
        <v>9475</v>
      </c>
      <c r="C3819" s="47">
        <v>14.0404</v>
      </c>
      <c r="D3819" s="106"/>
      <c r="E3819" s="106"/>
      <c r="F3819" s="106"/>
      <c r="G3819" s="87"/>
      <c r="H3819" s="47"/>
      <c r="I3819" s="120">
        <v>333</v>
      </c>
      <c r="J3819" s="120">
        <v>0</v>
      </c>
    </row>
    <row r="3820" spans="1:10" ht="15" customHeight="1">
      <c r="A3820" s="46" t="s">
        <v>9473</v>
      </c>
      <c r="B3820" s="46" t="s">
        <v>9474</v>
      </c>
      <c r="C3820" s="47">
        <v>21.004799999999999</v>
      </c>
      <c r="D3820" s="106"/>
      <c r="E3820" s="106"/>
      <c r="F3820" s="106"/>
      <c r="G3820" s="87"/>
      <c r="H3820" s="47"/>
      <c r="I3820" s="120">
        <v>5</v>
      </c>
      <c r="J3820" s="120">
        <v>0</v>
      </c>
    </row>
    <row r="3821" spans="1:10" ht="15" customHeight="1">
      <c r="A3821" s="46" t="s">
        <v>2228</v>
      </c>
      <c r="B3821" s="46" t="s">
        <v>9472</v>
      </c>
      <c r="C3821" s="47">
        <v>18.7118</v>
      </c>
      <c r="D3821" s="106"/>
      <c r="E3821" s="106"/>
      <c r="F3821" s="106"/>
      <c r="G3821" s="87"/>
      <c r="H3821" s="47"/>
      <c r="I3821" s="120">
        <v>159</v>
      </c>
      <c r="J3821" s="120">
        <v>0</v>
      </c>
    </row>
    <row r="3822" spans="1:10" ht="15" customHeight="1">
      <c r="A3822" s="46" t="s">
        <v>9470</v>
      </c>
      <c r="B3822" s="46" t="s">
        <v>9471</v>
      </c>
      <c r="C3822" s="47">
        <v>27.9818</v>
      </c>
      <c r="D3822" s="106"/>
      <c r="E3822" s="106"/>
      <c r="F3822" s="106"/>
      <c r="G3822" s="87"/>
      <c r="H3822" s="47"/>
      <c r="I3822" s="120">
        <v>2</v>
      </c>
      <c r="J3822" s="120">
        <v>0</v>
      </c>
    </row>
    <row r="3823" spans="1:10" ht="15" customHeight="1">
      <c r="A3823" s="46" t="s">
        <v>2230</v>
      </c>
      <c r="B3823" s="46" t="s">
        <v>9469</v>
      </c>
      <c r="C3823" s="47">
        <v>21.331</v>
      </c>
      <c r="D3823" s="106"/>
      <c r="E3823" s="106"/>
      <c r="F3823" s="106"/>
      <c r="G3823" s="87"/>
      <c r="H3823" s="47"/>
      <c r="I3823" s="120">
        <v>300</v>
      </c>
      <c r="J3823" s="120">
        <v>0</v>
      </c>
    </row>
    <row r="3824" spans="1:10" ht="15" customHeight="1">
      <c r="A3824" s="46" t="s">
        <v>9554</v>
      </c>
      <c r="B3824" s="46" t="s">
        <v>9555</v>
      </c>
      <c r="C3824" s="47">
        <v>17.844000000000001</v>
      </c>
      <c r="D3824" s="106"/>
      <c r="E3824" s="106"/>
      <c r="F3824" s="106"/>
      <c r="G3824" s="87"/>
      <c r="H3824" s="47"/>
      <c r="I3824" s="120">
        <v>30</v>
      </c>
      <c r="J3824" s="120">
        <v>0</v>
      </c>
    </row>
    <row r="3825" spans="1:10" ht="15" customHeight="1">
      <c r="A3825" s="46" t="s">
        <v>9552</v>
      </c>
      <c r="B3825" s="46" t="s">
        <v>9553</v>
      </c>
      <c r="C3825" s="47">
        <v>26.6646</v>
      </c>
      <c r="D3825" s="106"/>
      <c r="E3825" s="106"/>
      <c r="F3825" s="106"/>
      <c r="G3825" s="87"/>
      <c r="H3825" s="47"/>
      <c r="I3825" s="120">
        <v>20</v>
      </c>
      <c r="J3825" s="120">
        <v>0</v>
      </c>
    </row>
    <row r="3826" spans="1:10" ht="15" customHeight="1">
      <c r="A3826" s="46" t="s">
        <v>9550</v>
      </c>
      <c r="B3826" s="46" t="s">
        <v>9551</v>
      </c>
      <c r="C3826" s="47">
        <v>35.493600000000001</v>
      </c>
      <c r="D3826" s="106"/>
      <c r="E3826" s="106"/>
      <c r="F3826" s="106"/>
      <c r="G3826" s="87"/>
      <c r="H3826" s="47"/>
      <c r="I3826" s="120">
        <v>20</v>
      </c>
      <c r="J3826" s="120">
        <v>0</v>
      </c>
    </row>
    <row r="3827" spans="1:10" ht="15" customHeight="1">
      <c r="A3827" s="46" t="s">
        <v>9548</v>
      </c>
      <c r="B3827" s="46" t="s">
        <v>9549</v>
      </c>
      <c r="C3827" s="47">
        <v>44.703400000000002</v>
      </c>
      <c r="D3827" s="106"/>
      <c r="E3827" s="106"/>
      <c r="F3827" s="106"/>
      <c r="G3827" s="87"/>
      <c r="H3827" s="47"/>
      <c r="I3827" s="120">
        <v>20</v>
      </c>
      <c r="J3827" s="120">
        <v>0</v>
      </c>
    </row>
    <row r="3828" spans="1:10" ht="15" customHeight="1">
      <c r="A3828" s="46" t="s">
        <v>9546</v>
      </c>
      <c r="B3828" s="46" t="s">
        <v>9547</v>
      </c>
      <c r="C3828" s="47">
        <v>47.061599999999999</v>
      </c>
      <c r="D3828" s="106"/>
      <c r="E3828" s="106"/>
      <c r="F3828" s="106"/>
      <c r="G3828" s="87"/>
      <c r="H3828" s="47"/>
      <c r="I3828" s="120">
        <v>0</v>
      </c>
      <c r="J3828" s="120">
        <v>0</v>
      </c>
    </row>
    <row r="3829" spans="1:10" ht="15" customHeight="1">
      <c r="A3829" s="46" t="s">
        <v>9544</v>
      </c>
      <c r="B3829" s="46" t="s">
        <v>9545</v>
      </c>
      <c r="C3829" s="47">
        <v>55.259399999999999</v>
      </c>
      <c r="D3829" s="106"/>
      <c r="E3829" s="106"/>
      <c r="F3829" s="106"/>
      <c r="G3829" s="87"/>
      <c r="H3829" s="47"/>
      <c r="I3829" s="120">
        <v>0</v>
      </c>
      <c r="J3829" s="120">
        <v>0</v>
      </c>
    </row>
    <row r="3830" spans="1:10" ht="15" customHeight="1">
      <c r="A3830" s="46" t="s">
        <v>9542</v>
      </c>
      <c r="B3830" s="46" t="s">
        <v>9543</v>
      </c>
      <c r="C3830" s="47">
        <v>63.102800000000002</v>
      </c>
      <c r="D3830" s="106"/>
      <c r="E3830" s="106"/>
      <c r="F3830" s="106"/>
      <c r="G3830" s="87"/>
      <c r="H3830" s="47"/>
      <c r="I3830" s="120">
        <v>0</v>
      </c>
      <c r="J3830" s="120">
        <v>0</v>
      </c>
    </row>
    <row r="3831" spans="1:10" ht="15" customHeight="1">
      <c r="A3831" s="46" t="s">
        <v>9540</v>
      </c>
      <c r="B3831" s="46" t="s">
        <v>9541</v>
      </c>
      <c r="C3831" s="47">
        <v>12.170999999999999</v>
      </c>
      <c r="G3831" s="87"/>
      <c r="H3831" s="47"/>
      <c r="I3831" s="120">
        <v>0</v>
      </c>
      <c r="J3831" s="120">
        <v>0</v>
      </c>
    </row>
    <row r="3832" spans="1:10" ht="15" customHeight="1">
      <c r="A3832" s="46" t="s">
        <v>9539</v>
      </c>
      <c r="B3832" s="46" t="s">
        <v>9525</v>
      </c>
      <c r="C3832" s="47">
        <v>4.7313999999999998</v>
      </c>
      <c r="G3832" s="87"/>
      <c r="H3832" s="47"/>
      <c r="I3832" s="120">
        <v>0</v>
      </c>
      <c r="J3832" s="120">
        <v>0</v>
      </c>
    </row>
    <row r="3833" spans="1:10" ht="15" customHeight="1">
      <c r="A3833" s="46" t="s">
        <v>9537</v>
      </c>
      <c r="B3833" s="46" t="s">
        <v>9538</v>
      </c>
      <c r="C3833" s="47">
        <v>9.3819999999999997</v>
      </c>
      <c r="G3833" s="87"/>
      <c r="H3833" s="47"/>
      <c r="I3833" s="120">
        <v>22</v>
      </c>
      <c r="J3833" s="120">
        <v>0</v>
      </c>
    </row>
    <row r="3834" spans="1:10" ht="15" customHeight="1">
      <c r="A3834" s="46" t="s">
        <v>9535</v>
      </c>
      <c r="B3834" s="46" t="s">
        <v>9536</v>
      </c>
      <c r="C3834" s="47">
        <v>9.3819999999999997</v>
      </c>
      <c r="G3834" s="87"/>
      <c r="H3834" s="47"/>
      <c r="I3834" s="120">
        <v>3</v>
      </c>
      <c r="J3834" s="120">
        <v>0</v>
      </c>
    </row>
    <row r="3835" spans="1:10" ht="15" customHeight="1">
      <c r="A3835" s="46" t="s">
        <v>9533</v>
      </c>
      <c r="B3835" s="46" t="s">
        <v>9534</v>
      </c>
      <c r="C3835" s="47">
        <v>16.9968</v>
      </c>
      <c r="G3835" s="87"/>
      <c r="H3835" s="47"/>
      <c r="I3835" s="120">
        <v>6</v>
      </c>
      <c r="J3835" s="120">
        <v>0</v>
      </c>
    </row>
    <row r="3836" spans="1:10" ht="15" customHeight="1">
      <c r="A3836" s="46" t="s">
        <v>36137</v>
      </c>
      <c r="B3836" s="46" t="s">
        <v>36138</v>
      </c>
      <c r="C3836" s="47">
        <v>35.273400000000002</v>
      </c>
      <c r="G3836" s="87"/>
      <c r="H3836" s="47"/>
      <c r="I3836" s="120">
        <v>0</v>
      </c>
      <c r="J3836" s="120">
        <v>0</v>
      </c>
    </row>
    <row r="3837" spans="1:10" ht="15" customHeight="1">
      <c r="A3837" s="46" t="s">
        <v>9532</v>
      </c>
      <c r="B3837" s="46" t="s">
        <v>9525</v>
      </c>
      <c r="C3837" s="47">
        <v>7.1097999999999999</v>
      </c>
      <c r="G3837" s="87"/>
      <c r="H3837" s="47"/>
      <c r="I3837" s="120">
        <v>0</v>
      </c>
      <c r="J3837" s="120">
        <v>0</v>
      </c>
    </row>
    <row r="3838" spans="1:10" ht="15" customHeight="1" thickBot="1">
      <c r="A3838" s="46" t="s">
        <v>9530</v>
      </c>
      <c r="B3838" s="46" t="s">
        <v>9531</v>
      </c>
      <c r="C3838" s="47">
        <v>27.940999999999999</v>
      </c>
      <c r="D3838" s="116" t="s">
        <v>3</v>
      </c>
      <c r="E3838" s="116" t="s">
        <v>3</v>
      </c>
      <c r="F3838" s="117" t="s">
        <v>35916</v>
      </c>
      <c r="G3838" s="87"/>
      <c r="H3838" s="47"/>
      <c r="I3838" s="120">
        <v>29</v>
      </c>
      <c r="J3838" s="120">
        <v>0</v>
      </c>
    </row>
    <row r="3839" spans="1:10" ht="15" customHeight="1">
      <c r="A3839" s="46" t="s">
        <v>9528</v>
      </c>
      <c r="B3839" s="46" t="s">
        <v>9529</v>
      </c>
      <c r="C3839" s="47">
        <v>12.233000000000001</v>
      </c>
      <c r="D3839" s="119" t="s">
        <v>35939</v>
      </c>
      <c r="E3839" s="46" t="s">
        <v>35939</v>
      </c>
      <c r="F3839" s="121">
        <v>37.952800000000003</v>
      </c>
      <c r="G3839" s="87"/>
      <c r="H3839" s="47"/>
      <c r="I3839" s="120">
        <v>7</v>
      </c>
      <c r="J3839" s="120">
        <v>0</v>
      </c>
    </row>
    <row r="3840" spans="1:10" ht="15" customHeight="1">
      <c r="A3840" s="46" t="s">
        <v>9526</v>
      </c>
      <c r="B3840" s="46" t="s">
        <v>9527</v>
      </c>
      <c r="C3840" s="47">
        <v>25.393000000000001</v>
      </c>
      <c r="D3840" s="119" t="s">
        <v>35937</v>
      </c>
      <c r="E3840" s="46" t="s">
        <v>35937</v>
      </c>
      <c r="F3840" s="121">
        <v>100.19540000000001</v>
      </c>
      <c r="G3840" s="87"/>
      <c r="H3840" s="47"/>
      <c r="I3840" s="120">
        <v>2</v>
      </c>
      <c r="J3840" s="120">
        <v>0</v>
      </c>
    </row>
    <row r="3841" spans="1:10" ht="15" customHeight="1">
      <c r="A3841" s="46" t="s">
        <v>36139</v>
      </c>
      <c r="B3841" s="46" t="s">
        <v>36138</v>
      </c>
      <c r="C3841" s="47">
        <v>51.033799999999999</v>
      </c>
      <c r="D3841" s="119" t="s">
        <v>31846</v>
      </c>
      <c r="E3841" s="46" t="s">
        <v>31846</v>
      </c>
      <c r="F3841" s="120"/>
      <c r="G3841" s="87"/>
      <c r="H3841" s="47"/>
      <c r="I3841" s="120">
        <v>0</v>
      </c>
      <c r="J3841" s="120">
        <v>0</v>
      </c>
    </row>
    <row r="3842" spans="1:10" ht="15" customHeight="1">
      <c r="A3842" s="46" t="s">
        <v>9524</v>
      </c>
      <c r="B3842" s="46" t="s">
        <v>9525</v>
      </c>
      <c r="C3842" s="47">
        <v>9.4627999999999997</v>
      </c>
      <c r="D3842" s="119" t="s">
        <v>35941</v>
      </c>
      <c r="E3842" s="46" t="s">
        <v>35941</v>
      </c>
      <c r="F3842" s="121">
        <v>202.41499999999999</v>
      </c>
      <c r="G3842" s="87"/>
      <c r="H3842" s="47"/>
      <c r="I3842" s="120">
        <v>0</v>
      </c>
      <c r="J3842" s="120">
        <v>0</v>
      </c>
    </row>
    <row r="3843" spans="1:10" ht="15" customHeight="1">
      <c r="A3843" s="46" t="s">
        <v>9522</v>
      </c>
      <c r="B3843" s="46" t="s">
        <v>9523</v>
      </c>
      <c r="C3843" s="47">
        <v>37.243200000000002</v>
      </c>
      <c r="D3843" s="119" t="s">
        <v>35943</v>
      </c>
      <c r="E3843" s="46" t="s">
        <v>35943</v>
      </c>
      <c r="F3843" s="121">
        <v>1262.5642</v>
      </c>
      <c r="G3843" s="87"/>
      <c r="H3843" s="47"/>
      <c r="I3843" s="120">
        <v>7</v>
      </c>
      <c r="J3843" s="120">
        <v>0</v>
      </c>
    </row>
    <row r="3844" spans="1:10" ht="15" customHeight="1">
      <c r="A3844" s="46" t="s">
        <v>9520</v>
      </c>
      <c r="B3844" s="46" t="s">
        <v>9521</v>
      </c>
      <c r="C3844" s="47">
        <v>14.7014</v>
      </c>
      <c r="D3844" s="119" t="s">
        <v>31856</v>
      </c>
      <c r="E3844" s="46" t="s">
        <v>31856</v>
      </c>
      <c r="F3844" s="121">
        <v>6.9359999999999999</v>
      </c>
      <c r="G3844" s="87"/>
      <c r="H3844" s="47"/>
      <c r="I3844" s="120">
        <v>14</v>
      </c>
      <c r="J3844" s="120">
        <v>0</v>
      </c>
    </row>
    <row r="3845" spans="1:10" ht="15" customHeight="1">
      <c r="A3845" s="46" t="s">
        <v>9518</v>
      </c>
      <c r="B3845" s="46" t="s">
        <v>9519</v>
      </c>
      <c r="C3845" s="47">
        <v>33.802199999999999</v>
      </c>
      <c r="D3845" s="119" t="s">
        <v>31848</v>
      </c>
      <c r="E3845" s="46" t="s">
        <v>31848</v>
      </c>
      <c r="F3845" s="121">
        <v>6.9359999999999999</v>
      </c>
      <c r="G3845" s="87"/>
      <c r="H3845" s="47"/>
      <c r="I3845" s="120">
        <v>12</v>
      </c>
      <c r="J3845" s="120">
        <v>0</v>
      </c>
    </row>
    <row r="3846" spans="1:10" ht="15" customHeight="1">
      <c r="A3846" s="46" t="s">
        <v>9516</v>
      </c>
      <c r="B3846" s="46" t="s">
        <v>9517</v>
      </c>
      <c r="C3846" s="47">
        <v>4.8368000000000002</v>
      </c>
      <c r="D3846" s="119" t="s">
        <v>31854</v>
      </c>
      <c r="E3846" s="46" t="s">
        <v>31854</v>
      </c>
      <c r="F3846" s="121">
        <v>8.2062000000000008</v>
      </c>
      <c r="G3846" s="87"/>
      <c r="H3846" s="47"/>
      <c r="I3846" s="120">
        <v>0</v>
      </c>
      <c r="J3846" s="120">
        <v>0</v>
      </c>
    </row>
    <row r="3847" spans="1:10" ht="15" customHeight="1">
      <c r="A3847" s="46" t="s">
        <v>2502</v>
      </c>
      <c r="B3847" s="46" t="s">
        <v>9515</v>
      </c>
      <c r="C3847" s="47">
        <v>13.1166</v>
      </c>
      <c r="D3847" s="119" t="s">
        <v>31850</v>
      </c>
      <c r="E3847" s="46" t="s">
        <v>31850</v>
      </c>
      <c r="F3847" s="121">
        <v>8.2062000000000008</v>
      </c>
      <c r="G3847" s="87"/>
      <c r="H3847" s="47"/>
      <c r="I3847" s="120">
        <v>11</v>
      </c>
      <c r="J3847" s="120">
        <v>0</v>
      </c>
    </row>
    <row r="3848" spans="1:10" ht="15" customHeight="1">
      <c r="A3848" s="46" t="s">
        <v>9513</v>
      </c>
      <c r="B3848" s="46" t="s">
        <v>9514</v>
      </c>
      <c r="C3848" s="47">
        <v>13.1166</v>
      </c>
      <c r="D3848" s="119" t="s">
        <v>18</v>
      </c>
      <c r="E3848" s="46" t="s">
        <v>18</v>
      </c>
      <c r="F3848" s="121">
        <v>14.0678</v>
      </c>
      <c r="G3848" s="87"/>
      <c r="H3848" s="47"/>
      <c r="I3848" s="120">
        <v>0</v>
      </c>
      <c r="J3848" s="120">
        <v>0</v>
      </c>
    </row>
    <row r="3849" spans="1:10" ht="15" customHeight="1">
      <c r="A3849" s="46" t="s">
        <v>2505</v>
      </c>
      <c r="B3849" s="46" t="s">
        <v>9512</v>
      </c>
      <c r="C3849" s="47">
        <v>9.6525999999999996</v>
      </c>
      <c r="D3849" s="119" t="s">
        <v>15</v>
      </c>
      <c r="E3849" s="46" t="s">
        <v>15</v>
      </c>
      <c r="F3849" s="121">
        <v>8.9819999999999993</v>
      </c>
      <c r="G3849" s="87"/>
      <c r="H3849" s="47"/>
      <c r="I3849" s="120">
        <v>88</v>
      </c>
      <c r="J3849" s="120">
        <v>0</v>
      </c>
    </row>
    <row r="3850" spans="1:10" ht="15" customHeight="1">
      <c r="A3850" s="46" t="s">
        <v>2508</v>
      </c>
      <c r="B3850" s="46" t="s">
        <v>9511</v>
      </c>
      <c r="C3850" s="47">
        <v>5.8193999999999999</v>
      </c>
      <c r="D3850" s="119" t="s">
        <v>31852</v>
      </c>
      <c r="E3850" s="46" t="s">
        <v>31852</v>
      </c>
      <c r="F3850" s="121">
        <v>13.2722</v>
      </c>
      <c r="G3850" s="86"/>
      <c r="H3850" s="47"/>
      <c r="I3850" s="120">
        <v>142</v>
      </c>
      <c r="J3850" s="120">
        <v>0</v>
      </c>
    </row>
    <row r="3851" spans="1:10" ht="15" customHeight="1">
      <c r="A3851" s="46" t="s">
        <v>9509</v>
      </c>
      <c r="B3851" s="46" t="s">
        <v>9510</v>
      </c>
      <c r="C3851" s="47">
        <v>6.8680000000000003</v>
      </c>
      <c r="D3851" s="119" t="s">
        <v>31858</v>
      </c>
      <c r="E3851" s="46" t="s">
        <v>31858</v>
      </c>
      <c r="F3851" s="121">
        <v>2.7132000000000001</v>
      </c>
      <c r="G3851" s="87"/>
      <c r="H3851" s="47"/>
      <c r="I3851" s="120">
        <v>0</v>
      </c>
      <c r="J3851" s="120">
        <v>0</v>
      </c>
    </row>
    <row r="3852" spans="1:10" ht="15" customHeight="1">
      <c r="A3852" s="46" t="s">
        <v>2509</v>
      </c>
      <c r="B3852" s="46" t="s">
        <v>9508</v>
      </c>
      <c r="C3852" s="47">
        <v>18.7912</v>
      </c>
      <c r="D3852" s="119" t="s">
        <v>42</v>
      </c>
      <c r="E3852" s="46" t="s">
        <v>42</v>
      </c>
      <c r="F3852" s="121">
        <v>4.6807999999999996</v>
      </c>
      <c r="G3852" s="87"/>
      <c r="H3852" s="47"/>
      <c r="I3852" s="120">
        <v>10</v>
      </c>
      <c r="J3852" s="120">
        <v>0</v>
      </c>
    </row>
    <row r="3853" spans="1:10" ht="15" customHeight="1">
      <c r="A3853" s="46" t="s">
        <v>9506</v>
      </c>
      <c r="B3853" s="46" t="s">
        <v>9507</v>
      </c>
      <c r="C3853" s="47">
        <v>18.7912</v>
      </c>
      <c r="D3853" s="119" t="s">
        <v>39</v>
      </c>
      <c r="E3853" s="46" t="s">
        <v>39</v>
      </c>
      <c r="F3853" s="121">
        <v>8.9911999999999992</v>
      </c>
      <c r="G3853" s="87"/>
      <c r="H3853" s="47"/>
      <c r="I3853" s="120">
        <v>0</v>
      </c>
      <c r="J3853" s="120">
        <v>0</v>
      </c>
    </row>
    <row r="3854" spans="1:10" ht="15" customHeight="1">
      <c r="A3854" s="46" t="s">
        <v>2512</v>
      </c>
      <c r="B3854" s="46" t="s">
        <v>9505</v>
      </c>
      <c r="C3854" s="47">
        <v>12.6106</v>
      </c>
      <c r="D3854" s="119" t="s">
        <v>31</v>
      </c>
      <c r="E3854" s="46" t="s">
        <v>31</v>
      </c>
      <c r="F3854" s="121">
        <v>12.1892</v>
      </c>
      <c r="G3854" s="87"/>
      <c r="H3854" s="47"/>
      <c r="I3854" s="120">
        <v>44</v>
      </c>
      <c r="J3854" s="120">
        <v>0</v>
      </c>
    </row>
    <row r="3855" spans="1:10" ht="15" customHeight="1">
      <c r="A3855" s="46" t="s">
        <v>2515</v>
      </c>
      <c r="B3855" s="46" t="s">
        <v>9504</v>
      </c>
      <c r="C3855" s="47">
        <v>8.7292000000000005</v>
      </c>
      <c r="D3855" s="119" t="s">
        <v>28</v>
      </c>
      <c r="E3855" s="46" t="s">
        <v>28</v>
      </c>
      <c r="F3855" s="121">
        <v>12.7774</v>
      </c>
      <c r="G3855" s="87"/>
      <c r="H3855" s="47"/>
      <c r="I3855" s="120">
        <v>187</v>
      </c>
      <c r="J3855" s="120">
        <v>0</v>
      </c>
    </row>
    <row r="3856" spans="1:10" ht="15" customHeight="1">
      <c r="A3856" s="46" t="s">
        <v>9502</v>
      </c>
      <c r="B3856" s="46" t="s">
        <v>9503</v>
      </c>
      <c r="C3856" s="47">
        <v>9.0267999999999997</v>
      </c>
      <c r="D3856" s="119" t="s">
        <v>25</v>
      </c>
      <c r="E3856" s="46" t="s">
        <v>25</v>
      </c>
      <c r="F3856" s="121">
        <v>14.0678</v>
      </c>
      <c r="G3856" s="87"/>
      <c r="H3856" s="47"/>
      <c r="I3856" s="120">
        <v>0</v>
      </c>
      <c r="J3856" s="120">
        <v>0</v>
      </c>
    </row>
    <row r="3857" spans="1:10" ht="15" customHeight="1">
      <c r="A3857" s="46" t="s">
        <v>2518</v>
      </c>
      <c r="B3857" s="46" t="s">
        <v>9501</v>
      </c>
      <c r="C3857" s="47">
        <v>24.475000000000001</v>
      </c>
      <c r="D3857" s="119" t="s">
        <v>22</v>
      </c>
      <c r="E3857" s="46" t="s">
        <v>22</v>
      </c>
      <c r="F3857" s="121">
        <v>7.2869999999999999</v>
      </c>
      <c r="G3857" s="87"/>
      <c r="H3857" s="47"/>
      <c r="I3857" s="120">
        <v>10</v>
      </c>
      <c r="J3857" s="120">
        <v>0</v>
      </c>
    </row>
    <row r="3858" spans="1:10" ht="15" customHeight="1">
      <c r="A3858" s="46" t="s">
        <v>9500</v>
      </c>
      <c r="B3858" s="46" t="s">
        <v>9501</v>
      </c>
      <c r="C3858" s="47">
        <v>24.475000000000001</v>
      </c>
      <c r="D3858" s="119" t="s">
        <v>31864</v>
      </c>
      <c r="E3858" s="46" t="s">
        <v>31864</v>
      </c>
      <c r="F3858" s="121">
        <v>49.500399999999999</v>
      </c>
      <c r="G3858" s="87"/>
      <c r="H3858" s="47"/>
      <c r="I3858" s="120">
        <v>0</v>
      </c>
      <c r="J3858" s="120">
        <v>0</v>
      </c>
    </row>
    <row r="3859" spans="1:10" ht="15" customHeight="1">
      <c r="A3859" s="46" t="s">
        <v>2520</v>
      </c>
      <c r="B3859" s="46" t="s">
        <v>9499</v>
      </c>
      <c r="C3859" s="47">
        <v>15.151999999999999</v>
      </c>
      <c r="D3859" s="119" t="s">
        <v>31886</v>
      </c>
      <c r="E3859" s="46" t="s">
        <v>31886</v>
      </c>
      <c r="F3859" s="121">
        <v>49.500399999999999</v>
      </c>
      <c r="G3859" s="87"/>
      <c r="H3859" s="47"/>
      <c r="I3859" s="120">
        <v>24</v>
      </c>
      <c r="J3859" s="120">
        <v>0</v>
      </c>
    </row>
    <row r="3860" spans="1:10" ht="15" customHeight="1">
      <c r="A3860" s="46" t="s">
        <v>2523</v>
      </c>
      <c r="B3860" s="46" t="s">
        <v>9498</v>
      </c>
      <c r="C3860" s="47">
        <v>11.6388</v>
      </c>
      <c r="D3860" s="119" t="s">
        <v>31890</v>
      </c>
      <c r="E3860" s="46" t="s">
        <v>31890</v>
      </c>
      <c r="F3860" s="121">
        <v>49.500399999999999</v>
      </c>
      <c r="G3860" s="87"/>
      <c r="H3860" s="47"/>
      <c r="I3860" s="120">
        <v>112</v>
      </c>
      <c r="J3860" s="120">
        <v>0</v>
      </c>
    </row>
    <row r="3861" spans="1:10" ht="15" customHeight="1">
      <c r="A3861" s="46" t="s">
        <v>9496</v>
      </c>
      <c r="B3861" s="46" t="s">
        <v>9497</v>
      </c>
      <c r="C3861" s="47">
        <v>30.167999999999999</v>
      </c>
      <c r="D3861" s="119" t="s">
        <v>31877</v>
      </c>
      <c r="E3861" s="46" t="s">
        <v>31877</v>
      </c>
      <c r="F3861" s="121">
        <v>49.500399999999999</v>
      </c>
      <c r="G3861" s="87"/>
      <c r="H3861" s="47"/>
      <c r="I3861" s="120">
        <v>10</v>
      </c>
      <c r="J3861" s="120">
        <v>0</v>
      </c>
    </row>
    <row r="3862" spans="1:10" ht="15" customHeight="1">
      <c r="A3862" s="46" t="s">
        <v>36140</v>
      </c>
      <c r="B3862" s="46" t="s">
        <v>36141</v>
      </c>
      <c r="C3862" s="47">
        <v>18.9422</v>
      </c>
      <c r="D3862" s="119" t="s">
        <v>31874</v>
      </c>
      <c r="E3862" s="46" t="s">
        <v>31874</v>
      </c>
      <c r="F3862" s="121">
        <v>49.500399999999999</v>
      </c>
      <c r="G3862" s="87"/>
      <c r="H3862" s="47"/>
      <c r="I3862" s="120">
        <v>20</v>
      </c>
      <c r="J3862" s="120">
        <v>0</v>
      </c>
    </row>
    <row r="3863" spans="1:10" ht="15" customHeight="1">
      <c r="A3863" s="46" t="s">
        <v>9494</v>
      </c>
      <c r="B3863" s="46" t="s">
        <v>9495</v>
      </c>
      <c r="C3863" s="47">
        <v>13.789400000000001</v>
      </c>
      <c r="D3863" s="119" t="s">
        <v>31872</v>
      </c>
      <c r="E3863" s="46" t="s">
        <v>31872</v>
      </c>
      <c r="F3863" s="121">
        <v>52.541600000000003</v>
      </c>
      <c r="G3863" s="87"/>
      <c r="H3863" s="47"/>
      <c r="I3863" s="120">
        <v>75</v>
      </c>
      <c r="J3863" s="120">
        <v>0</v>
      </c>
    </row>
    <row r="3864" spans="1:10" ht="15" customHeight="1">
      <c r="A3864" s="46" t="s">
        <v>9493</v>
      </c>
      <c r="B3864" s="46" t="s">
        <v>32290</v>
      </c>
      <c r="C3864" s="47">
        <v>44.133800000000001</v>
      </c>
      <c r="D3864" s="119" t="s">
        <v>31860</v>
      </c>
      <c r="E3864" s="46" t="s">
        <v>31860</v>
      </c>
      <c r="F3864" s="121">
        <v>52.541600000000003</v>
      </c>
      <c r="G3864" s="87"/>
      <c r="H3864" s="47"/>
      <c r="I3864" s="120">
        <v>10</v>
      </c>
      <c r="J3864" s="120">
        <v>0</v>
      </c>
    </row>
    <row r="3865" spans="1:10" ht="15" customHeight="1">
      <c r="A3865" s="46" t="s">
        <v>9492</v>
      </c>
      <c r="B3865" s="46" t="s">
        <v>32289</v>
      </c>
      <c r="C3865" s="47">
        <v>51.489400000000003</v>
      </c>
      <c r="D3865" s="119" t="s">
        <v>31882</v>
      </c>
      <c r="E3865" s="46" t="s">
        <v>31882</v>
      </c>
      <c r="F3865" s="121">
        <v>52.541600000000003</v>
      </c>
      <c r="G3865" s="87"/>
      <c r="H3865" s="47"/>
      <c r="I3865" s="120">
        <v>7</v>
      </c>
      <c r="J3865" s="120">
        <v>0</v>
      </c>
    </row>
    <row r="3866" spans="1:10" ht="15" customHeight="1">
      <c r="A3866" s="46" t="s">
        <v>9490</v>
      </c>
      <c r="B3866" s="46" t="s">
        <v>9491</v>
      </c>
      <c r="C3866" s="47">
        <v>58.844999999999999</v>
      </c>
      <c r="D3866" s="119" t="s">
        <v>31884</v>
      </c>
      <c r="E3866" s="46" t="s">
        <v>31884</v>
      </c>
      <c r="F3866" s="121">
        <v>52.541600000000003</v>
      </c>
      <c r="G3866" s="87"/>
      <c r="H3866" s="47"/>
      <c r="I3866" s="120">
        <v>10</v>
      </c>
      <c r="J3866" s="120">
        <v>0</v>
      </c>
    </row>
    <row r="3867" spans="1:10" ht="15" customHeight="1">
      <c r="A3867" s="46" t="s">
        <v>9489</v>
      </c>
      <c r="B3867" s="46" t="s">
        <v>9488</v>
      </c>
      <c r="C3867" s="47">
        <v>1.2258</v>
      </c>
      <c r="D3867" s="119" t="s">
        <v>48</v>
      </c>
      <c r="E3867" s="46" t="s">
        <v>48</v>
      </c>
      <c r="F3867" s="121">
        <v>52.541600000000003</v>
      </c>
      <c r="G3867" s="87"/>
      <c r="H3867" s="47"/>
      <c r="I3867" s="120">
        <v>76</v>
      </c>
      <c r="J3867" s="120">
        <v>0</v>
      </c>
    </row>
    <row r="3868" spans="1:10" ht="15" customHeight="1">
      <c r="A3868" s="46" t="s">
        <v>9487</v>
      </c>
      <c r="B3868" s="46" t="s">
        <v>9488</v>
      </c>
      <c r="C3868" s="47">
        <v>0.65780000000000005</v>
      </c>
      <c r="D3868" s="119" t="s">
        <v>31862</v>
      </c>
      <c r="E3868" s="46" t="s">
        <v>31862</v>
      </c>
      <c r="F3868" s="121">
        <v>52.541600000000003</v>
      </c>
      <c r="G3868" s="87"/>
      <c r="H3868" s="47"/>
      <c r="I3868" s="120">
        <v>0</v>
      </c>
      <c r="J3868" s="120">
        <v>0</v>
      </c>
    </row>
    <row r="3869" spans="1:10" ht="15" customHeight="1">
      <c r="A3869" s="46" t="s">
        <v>22671</v>
      </c>
      <c r="B3869" s="46" t="s">
        <v>22672</v>
      </c>
      <c r="C3869" s="47">
        <v>1.1688000000000001</v>
      </c>
      <c r="D3869" s="119" t="s">
        <v>31866</v>
      </c>
      <c r="E3869" s="46" t="s">
        <v>31866</v>
      </c>
      <c r="F3869" s="121">
        <v>60.4358</v>
      </c>
      <c r="G3869" s="87"/>
      <c r="H3869" s="47"/>
      <c r="I3869" s="120">
        <v>702</v>
      </c>
      <c r="J3869" s="120">
        <v>0</v>
      </c>
    </row>
    <row r="3870" spans="1:10" ht="15" customHeight="1">
      <c r="A3870" s="46" t="s">
        <v>36142</v>
      </c>
      <c r="B3870" s="46" t="s">
        <v>36143</v>
      </c>
      <c r="C3870" s="47">
        <v>4.97</v>
      </c>
      <c r="D3870" s="119" t="s">
        <v>31868</v>
      </c>
      <c r="E3870" s="46" t="s">
        <v>31868</v>
      </c>
      <c r="F3870" s="121">
        <v>60.4358</v>
      </c>
      <c r="G3870" s="87"/>
      <c r="H3870" s="47"/>
      <c r="I3870" s="120">
        <v>10</v>
      </c>
      <c r="J3870" s="120">
        <v>0</v>
      </c>
    </row>
    <row r="3871" spans="1:10" ht="15" customHeight="1">
      <c r="A3871" s="46" t="s">
        <v>9485</v>
      </c>
      <c r="B3871" s="46" t="s">
        <v>9486</v>
      </c>
      <c r="C3871" s="47">
        <v>5.0603999999999996</v>
      </c>
      <c r="D3871" s="119" t="s">
        <v>31888</v>
      </c>
      <c r="E3871" s="46" t="s">
        <v>31888</v>
      </c>
      <c r="F3871" s="121">
        <v>60.4358</v>
      </c>
      <c r="G3871" s="87"/>
      <c r="H3871" s="47"/>
      <c r="I3871" s="120">
        <v>316</v>
      </c>
      <c r="J3871" s="120">
        <v>0</v>
      </c>
    </row>
    <row r="3872" spans="1:10" ht="15" customHeight="1">
      <c r="A3872" s="46" t="s">
        <v>36144</v>
      </c>
      <c r="B3872" s="46" t="s">
        <v>36145</v>
      </c>
      <c r="C3872" s="47">
        <v>275.36040000000003</v>
      </c>
      <c r="D3872" s="119" t="s">
        <v>31879</v>
      </c>
      <c r="E3872" s="46" t="s">
        <v>31879</v>
      </c>
      <c r="F3872" s="121">
        <v>60.4358</v>
      </c>
      <c r="G3872" s="87"/>
      <c r="H3872" s="47"/>
      <c r="I3872" s="120">
        <v>5</v>
      </c>
      <c r="J3872" s="120">
        <v>0</v>
      </c>
    </row>
    <row r="3873" spans="1:10" ht="15" customHeight="1">
      <c r="A3873" s="46" t="s">
        <v>36146</v>
      </c>
      <c r="B3873" s="46" t="s">
        <v>36147</v>
      </c>
      <c r="C3873" s="47">
        <v>316.07119999999998</v>
      </c>
      <c r="D3873" s="119" t="s">
        <v>46</v>
      </c>
      <c r="E3873" s="46" t="s">
        <v>46</v>
      </c>
      <c r="F3873" s="121">
        <v>60.4358</v>
      </c>
      <c r="G3873" s="87"/>
      <c r="H3873" s="47"/>
      <c r="I3873" s="120">
        <v>5</v>
      </c>
      <c r="J3873" s="120">
        <v>0</v>
      </c>
    </row>
    <row r="3874" spans="1:10" ht="15" customHeight="1">
      <c r="A3874" s="46" t="s">
        <v>36148</v>
      </c>
      <c r="B3874" s="46" t="s">
        <v>36149</v>
      </c>
      <c r="C3874" s="47">
        <v>243.4802</v>
      </c>
      <c r="D3874" s="119" t="s">
        <v>31870</v>
      </c>
      <c r="E3874" s="46" t="s">
        <v>31870</v>
      </c>
      <c r="F3874" s="121">
        <v>60.4358</v>
      </c>
      <c r="G3874" s="87"/>
      <c r="H3874" s="47"/>
      <c r="I3874" s="120">
        <v>5</v>
      </c>
      <c r="J3874" s="120">
        <v>0</v>
      </c>
    </row>
    <row r="3875" spans="1:10" ht="15" customHeight="1">
      <c r="A3875" s="46" t="s">
        <v>36150</v>
      </c>
      <c r="B3875" s="46" t="s">
        <v>36151</v>
      </c>
      <c r="C3875" s="47">
        <v>291.83199999999999</v>
      </c>
      <c r="D3875" s="119" t="s">
        <v>184</v>
      </c>
      <c r="E3875" s="46" t="s">
        <v>184</v>
      </c>
      <c r="F3875" s="121">
        <v>8.0966000000000005</v>
      </c>
      <c r="G3875" s="87"/>
      <c r="H3875" s="47"/>
      <c r="I3875" s="120">
        <v>5</v>
      </c>
      <c r="J3875" s="120">
        <v>0</v>
      </c>
    </row>
    <row r="3876" spans="1:10" ht="15" customHeight="1">
      <c r="A3876" s="46" t="s">
        <v>34892</v>
      </c>
      <c r="B3876" s="46" t="s">
        <v>34893</v>
      </c>
      <c r="C3876" s="47">
        <v>32.844999999999999</v>
      </c>
      <c r="D3876" s="119" t="s">
        <v>35241</v>
      </c>
      <c r="E3876" s="46" t="s">
        <v>35241</v>
      </c>
      <c r="F3876" s="121">
        <v>31.804400000000001</v>
      </c>
      <c r="G3876" s="87"/>
      <c r="H3876" s="47"/>
      <c r="I3876" s="120">
        <v>0</v>
      </c>
      <c r="J3876" s="120">
        <v>0</v>
      </c>
    </row>
    <row r="3877" spans="1:10" ht="15" customHeight="1">
      <c r="A3877" s="46" t="s">
        <v>34890</v>
      </c>
      <c r="B3877" s="46" t="s">
        <v>34891</v>
      </c>
      <c r="C3877" s="47">
        <v>36.1828</v>
      </c>
      <c r="D3877" s="119" t="s">
        <v>246</v>
      </c>
      <c r="E3877" s="46" t="s">
        <v>246</v>
      </c>
      <c r="F3877" s="121">
        <v>20.671600000000002</v>
      </c>
      <c r="G3877" s="87"/>
      <c r="H3877" s="47"/>
      <c r="I3877" s="120">
        <v>0</v>
      </c>
      <c r="J3877" s="120">
        <v>0</v>
      </c>
    </row>
    <row r="3878" spans="1:10" ht="15" customHeight="1">
      <c r="A3878" s="46" t="s">
        <v>34884</v>
      </c>
      <c r="B3878" s="46" t="s">
        <v>34885</v>
      </c>
      <c r="C3878" s="47">
        <v>29.0124</v>
      </c>
      <c r="D3878" s="119" t="s">
        <v>247</v>
      </c>
      <c r="E3878" s="46" t="s">
        <v>247</v>
      </c>
      <c r="F3878" s="121">
        <v>24.4922</v>
      </c>
      <c r="G3878" s="87"/>
      <c r="H3878" s="47"/>
      <c r="I3878" s="120">
        <v>0</v>
      </c>
      <c r="J3878" s="120">
        <v>0</v>
      </c>
    </row>
    <row r="3879" spans="1:10" ht="15" customHeight="1">
      <c r="A3879" s="46" t="s">
        <v>34882</v>
      </c>
      <c r="B3879" s="46" t="s">
        <v>34883</v>
      </c>
      <c r="C3879" s="47">
        <v>31.979399999999998</v>
      </c>
      <c r="D3879" s="119" t="s">
        <v>81</v>
      </c>
      <c r="E3879" s="46" t="s">
        <v>81</v>
      </c>
      <c r="F3879" s="121">
        <v>32.892400000000002</v>
      </c>
      <c r="G3879" s="87"/>
      <c r="H3879" s="47"/>
      <c r="I3879" s="120">
        <v>0</v>
      </c>
      <c r="J3879" s="120">
        <v>0</v>
      </c>
    </row>
    <row r="3880" spans="1:10" ht="15" customHeight="1">
      <c r="A3880" s="46" t="s">
        <v>34888</v>
      </c>
      <c r="B3880" s="46" t="s">
        <v>34889</v>
      </c>
      <c r="C3880" s="47">
        <v>25.262</v>
      </c>
      <c r="D3880" s="119" t="s">
        <v>78</v>
      </c>
      <c r="E3880" s="46" t="s">
        <v>78</v>
      </c>
      <c r="F3880" s="121">
        <v>37.952800000000003</v>
      </c>
      <c r="G3880" s="87"/>
      <c r="H3880" s="47"/>
      <c r="I3880" s="120">
        <v>0</v>
      </c>
      <c r="J3880" s="120">
        <v>0</v>
      </c>
    </row>
    <row r="3881" spans="1:10" ht="15" customHeight="1">
      <c r="A3881" s="46" t="s">
        <v>34886</v>
      </c>
      <c r="B3881" s="46" t="s">
        <v>34887</v>
      </c>
      <c r="C3881" s="47">
        <v>29.589400000000001</v>
      </c>
      <c r="D3881" s="119" t="s">
        <v>76</v>
      </c>
      <c r="E3881" s="46" t="s">
        <v>76</v>
      </c>
      <c r="F3881" s="121">
        <v>20.241599999999998</v>
      </c>
      <c r="G3881" s="87"/>
      <c r="H3881" s="47"/>
      <c r="I3881" s="120">
        <v>0</v>
      </c>
      <c r="J3881" s="120">
        <v>0</v>
      </c>
    </row>
    <row r="3882" spans="1:10" ht="15" customHeight="1">
      <c r="A3882" s="46" t="s">
        <v>35014</v>
      </c>
      <c r="B3882" s="46" t="s">
        <v>34877</v>
      </c>
      <c r="C3882" s="47">
        <v>79.619799999999998</v>
      </c>
      <c r="D3882" s="119" t="s">
        <v>74</v>
      </c>
      <c r="E3882" s="46" t="s">
        <v>74</v>
      </c>
      <c r="F3882" s="121">
        <v>40.2806</v>
      </c>
      <c r="G3882" s="87"/>
      <c r="H3882" s="47"/>
      <c r="I3882" s="120">
        <v>0</v>
      </c>
      <c r="J3882" s="120">
        <v>0</v>
      </c>
    </row>
    <row r="3883" spans="1:10" ht="15" customHeight="1">
      <c r="A3883" s="46" t="s">
        <v>34880</v>
      </c>
      <c r="B3883" s="46" t="s">
        <v>34881</v>
      </c>
      <c r="C3883" s="47">
        <v>156.05959999999999</v>
      </c>
      <c r="D3883" s="119" t="s">
        <v>65</v>
      </c>
      <c r="E3883" s="46" t="s">
        <v>65</v>
      </c>
      <c r="F3883" s="121">
        <v>11.2492</v>
      </c>
      <c r="G3883" s="87"/>
      <c r="H3883" s="47"/>
      <c r="I3883" s="120">
        <v>0</v>
      </c>
      <c r="J3883" s="120">
        <v>0</v>
      </c>
    </row>
    <row r="3884" spans="1:10" ht="15" customHeight="1">
      <c r="A3884" s="46" t="s">
        <v>34878</v>
      </c>
      <c r="B3884" s="46" t="s">
        <v>34879</v>
      </c>
      <c r="C3884" s="47">
        <v>155.91919999999999</v>
      </c>
      <c r="D3884" s="119" t="s">
        <v>275</v>
      </c>
      <c r="E3884" s="46" t="s">
        <v>275</v>
      </c>
      <c r="F3884" s="121">
        <v>10.120799999999999</v>
      </c>
      <c r="G3884" s="87"/>
      <c r="H3884" s="47"/>
      <c r="I3884" s="120">
        <v>0</v>
      </c>
      <c r="J3884" s="120">
        <v>0</v>
      </c>
    </row>
    <row r="3885" spans="1:10" ht="15" customHeight="1">
      <c r="A3885" s="46" t="s">
        <v>34862</v>
      </c>
      <c r="B3885" s="46" t="s">
        <v>34863</v>
      </c>
      <c r="C3885" s="47">
        <v>20.028400000000001</v>
      </c>
      <c r="D3885" s="119" t="s">
        <v>62</v>
      </c>
      <c r="E3885" s="46" t="s">
        <v>62</v>
      </c>
      <c r="F3885" s="121">
        <v>12.651</v>
      </c>
      <c r="G3885" s="87"/>
      <c r="H3885" s="47"/>
      <c r="I3885" s="120">
        <v>0</v>
      </c>
      <c r="J3885" s="120">
        <v>0</v>
      </c>
    </row>
    <row r="3886" spans="1:10" ht="15" customHeight="1">
      <c r="A3886" s="46" t="s">
        <v>34860</v>
      </c>
      <c r="B3886" s="46" t="s">
        <v>34861</v>
      </c>
      <c r="C3886" s="47">
        <v>5.7283999999999997</v>
      </c>
      <c r="D3886" s="119" t="s">
        <v>60</v>
      </c>
      <c r="E3886" s="46" t="s">
        <v>60</v>
      </c>
      <c r="F3886" s="121">
        <v>15.1812</v>
      </c>
      <c r="G3886" s="87"/>
      <c r="H3886" s="47"/>
      <c r="I3886" s="120">
        <v>0</v>
      </c>
      <c r="J3886" s="120">
        <v>0</v>
      </c>
    </row>
    <row r="3887" spans="1:10" ht="15" customHeight="1">
      <c r="A3887" s="46" t="s">
        <v>34764</v>
      </c>
      <c r="B3887" s="46" t="s">
        <v>34765</v>
      </c>
      <c r="C3887" s="47">
        <v>21.8416</v>
      </c>
      <c r="D3887" s="119" t="s">
        <v>57</v>
      </c>
      <c r="E3887" s="46" t="s">
        <v>57</v>
      </c>
      <c r="F3887" s="121">
        <v>12.651</v>
      </c>
      <c r="G3887" s="87"/>
      <c r="H3887" s="47"/>
      <c r="I3887" s="120">
        <v>0</v>
      </c>
      <c r="J3887" s="120">
        <v>0</v>
      </c>
    </row>
    <row r="3888" spans="1:10" ht="15" customHeight="1">
      <c r="A3888" s="46" t="s">
        <v>34766</v>
      </c>
      <c r="B3888" s="46" t="s">
        <v>34767</v>
      </c>
      <c r="C3888" s="47">
        <v>11.704000000000001</v>
      </c>
      <c r="D3888" s="119" t="s">
        <v>54</v>
      </c>
      <c r="E3888" s="46" t="s">
        <v>54</v>
      </c>
      <c r="F3888" s="121">
        <v>10.120799999999999</v>
      </c>
      <c r="G3888" s="87"/>
      <c r="H3888" s="47"/>
      <c r="I3888" s="120">
        <v>0</v>
      </c>
      <c r="J3888" s="120">
        <v>0</v>
      </c>
    </row>
    <row r="3889" spans="1:10" ht="15" customHeight="1">
      <c r="A3889" s="46" t="s">
        <v>34858</v>
      </c>
      <c r="B3889" s="46" t="s">
        <v>34859</v>
      </c>
      <c r="C3889" s="47">
        <v>11.941599999999999</v>
      </c>
      <c r="D3889" s="119" t="s">
        <v>53</v>
      </c>
      <c r="E3889" s="46" t="s">
        <v>53</v>
      </c>
      <c r="F3889" s="121">
        <v>77.150400000000005</v>
      </c>
      <c r="G3889" s="87"/>
      <c r="H3889" s="47"/>
      <c r="I3889" s="120">
        <v>0</v>
      </c>
      <c r="J3889" s="120">
        <v>0</v>
      </c>
    </row>
    <row r="3890" spans="1:10" ht="15" customHeight="1">
      <c r="A3890" s="46" t="s">
        <v>35015</v>
      </c>
      <c r="B3890" s="46" t="s">
        <v>34899</v>
      </c>
      <c r="C3890" s="47">
        <v>58.8384</v>
      </c>
      <c r="D3890" s="119" t="s">
        <v>52</v>
      </c>
      <c r="E3890" s="46" t="s">
        <v>52</v>
      </c>
      <c r="F3890" s="121">
        <v>115.2248</v>
      </c>
      <c r="G3890" s="87"/>
      <c r="H3890" s="47"/>
      <c r="I3890" s="120">
        <v>0</v>
      </c>
      <c r="J3890" s="120">
        <v>0</v>
      </c>
    </row>
    <row r="3891" spans="1:10" ht="15" customHeight="1">
      <c r="A3891" s="46" t="s">
        <v>34900</v>
      </c>
      <c r="B3891" s="46" t="s">
        <v>34901</v>
      </c>
      <c r="C3891" s="47">
        <v>47.417000000000002</v>
      </c>
      <c r="D3891" s="119" t="s">
        <v>84</v>
      </c>
      <c r="E3891" s="46" t="s">
        <v>84</v>
      </c>
      <c r="F3891" s="121">
        <v>62.239199999999997</v>
      </c>
      <c r="G3891" s="86"/>
      <c r="H3891" s="47"/>
      <c r="I3891" s="120">
        <v>0</v>
      </c>
      <c r="J3891" s="120">
        <v>0</v>
      </c>
    </row>
    <row r="3892" spans="1:10" ht="15" customHeight="1">
      <c r="A3892" s="46" t="s">
        <v>34902</v>
      </c>
      <c r="B3892" s="46" t="s">
        <v>34903</v>
      </c>
      <c r="C3892" s="47">
        <v>39.880800000000001</v>
      </c>
      <c r="D3892" s="119" t="s">
        <v>89</v>
      </c>
      <c r="E3892" s="46" t="s">
        <v>89</v>
      </c>
      <c r="F3892" s="121">
        <v>38.074399999999997</v>
      </c>
      <c r="G3892" s="86"/>
      <c r="H3892" s="47"/>
      <c r="I3892" s="120">
        <v>0</v>
      </c>
      <c r="J3892" s="120">
        <v>0</v>
      </c>
    </row>
    <row r="3893" spans="1:10" ht="15" customHeight="1">
      <c r="A3893" s="46" t="s">
        <v>34904</v>
      </c>
      <c r="B3893" s="46" t="s">
        <v>34905</v>
      </c>
      <c r="C3893" s="47">
        <v>50.319000000000003</v>
      </c>
      <c r="D3893" s="119" t="s">
        <v>87</v>
      </c>
      <c r="E3893" s="46" t="s">
        <v>87</v>
      </c>
      <c r="F3893" s="121">
        <v>8.8556000000000008</v>
      </c>
      <c r="G3893" s="86"/>
      <c r="H3893" s="47"/>
      <c r="I3893" s="120">
        <v>0</v>
      </c>
      <c r="J3893" s="120">
        <v>0</v>
      </c>
    </row>
    <row r="3894" spans="1:10" ht="15" customHeight="1">
      <c r="A3894" s="46" t="s">
        <v>32291</v>
      </c>
      <c r="B3894" s="46" t="s">
        <v>32292</v>
      </c>
      <c r="D3894" s="119" t="s">
        <v>102</v>
      </c>
      <c r="E3894" s="46" t="s">
        <v>102</v>
      </c>
      <c r="F3894" s="121">
        <v>6.5582000000000003</v>
      </c>
      <c r="G3894" s="87"/>
      <c r="H3894" s="47"/>
      <c r="I3894" s="120">
        <v>0</v>
      </c>
      <c r="J3894" s="120">
        <v>0</v>
      </c>
    </row>
    <row r="3895" spans="1:10" ht="15" customHeight="1">
      <c r="A3895" s="46" t="s">
        <v>364</v>
      </c>
      <c r="B3895" s="46" t="s">
        <v>35969</v>
      </c>
      <c r="C3895" s="47">
        <v>47.428199999999997</v>
      </c>
      <c r="D3895" s="119" t="s">
        <v>400</v>
      </c>
      <c r="E3895" s="46" t="s">
        <v>400</v>
      </c>
      <c r="F3895" s="121">
        <v>8.6532</v>
      </c>
      <c r="G3895" s="87"/>
      <c r="H3895" s="47"/>
      <c r="I3895" s="120">
        <v>205</v>
      </c>
      <c r="J3895" s="120">
        <v>0</v>
      </c>
    </row>
    <row r="3896" spans="1:10" ht="15" customHeight="1">
      <c r="A3896" s="46" t="s">
        <v>373</v>
      </c>
      <c r="B3896" s="46" t="s">
        <v>35971</v>
      </c>
      <c r="C3896" s="47">
        <v>106.3014</v>
      </c>
      <c r="D3896" s="119" t="s">
        <v>398</v>
      </c>
      <c r="E3896" s="46" t="s">
        <v>398</v>
      </c>
      <c r="F3896" s="121">
        <v>3.9260000000000002</v>
      </c>
      <c r="G3896" s="87"/>
      <c r="H3896" s="47"/>
      <c r="I3896" s="120">
        <v>50</v>
      </c>
      <c r="J3896" s="120">
        <v>0</v>
      </c>
    </row>
    <row r="3897" spans="1:10" ht="15" customHeight="1">
      <c r="A3897" s="46" t="s">
        <v>382</v>
      </c>
      <c r="B3897" s="46" t="s">
        <v>35970</v>
      </c>
      <c r="C3897" s="47">
        <v>191.28219999999999</v>
      </c>
      <c r="D3897" s="119" t="s">
        <v>99</v>
      </c>
      <c r="E3897" s="46" t="s">
        <v>99</v>
      </c>
      <c r="F3897" s="121">
        <v>13.0892</v>
      </c>
      <c r="G3897" s="87"/>
      <c r="H3897" s="47"/>
      <c r="I3897" s="120">
        <v>21</v>
      </c>
      <c r="J3897" s="120">
        <v>0</v>
      </c>
    </row>
    <row r="3898" spans="1:10" ht="15" customHeight="1">
      <c r="A3898" s="46" t="s">
        <v>34832</v>
      </c>
      <c r="B3898" s="46" t="s">
        <v>34833</v>
      </c>
      <c r="C3898" s="47">
        <v>381.35660000000001</v>
      </c>
      <c r="D3898" s="119" t="s">
        <v>97</v>
      </c>
      <c r="E3898" s="46" t="s">
        <v>97</v>
      </c>
      <c r="F3898" s="121">
        <v>9.8374000000000006</v>
      </c>
      <c r="G3898" s="87"/>
      <c r="H3898" s="47"/>
      <c r="I3898" s="120">
        <v>0</v>
      </c>
      <c r="J3898" s="120">
        <v>0</v>
      </c>
    </row>
    <row r="3899" spans="1:10" ht="15" customHeight="1">
      <c r="A3899" s="46" t="s">
        <v>34834</v>
      </c>
      <c r="B3899" s="46" t="s">
        <v>34835</v>
      </c>
      <c r="C3899" s="47">
        <v>375.2242</v>
      </c>
      <c r="D3899" s="119" t="s">
        <v>94</v>
      </c>
      <c r="E3899" s="46" t="s">
        <v>94</v>
      </c>
      <c r="F3899" s="121">
        <v>13.1166</v>
      </c>
      <c r="G3899" s="86"/>
      <c r="H3899" s="47"/>
      <c r="I3899" s="120">
        <v>0</v>
      </c>
      <c r="J3899" s="120">
        <v>0</v>
      </c>
    </row>
    <row r="3900" spans="1:10" ht="15" customHeight="1">
      <c r="A3900" s="46" t="s">
        <v>34836</v>
      </c>
      <c r="B3900" s="46" t="s">
        <v>34837</v>
      </c>
      <c r="C3900" s="47">
        <v>391.51920000000001</v>
      </c>
      <c r="D3900" s="119" t="s">
        <v>92</v>
      </c>
      <c r="E3900" s="46" t="s">
        <v>92</v>
      </c>
      <c r="F3900" s="121">
        <v>13.0304</v>
      </c>
      <c r="G3900" s="87"/>
      <c r="H3900" s="47"/>
      <c r="I3900" s="120">
        <v>0</v>
      </c>
      <c r="J3900" s="120">
        <v>0</v>
      </c>
    </row>
    <row r="3901" spans="1:10" ht="15" customHeight="1">
      <c r="A3901" s="46" t="s">
        <v>34838</v>
      </c>
      <c r="B3901" s="46" t="s">
        <v>34839</v>
      </c>
      <c r="C3901" s="47">
        <v>385.38679999999999</v>
      </c>
      <c r="D3901" s="119" t="s">
        <v>109</v>
      </c>
      <c r="E3901" s="46" t="s">
        <v>109</v>
      </c>
      <c r="F3901" s="121">
        <v>163.9562</v>
      </c>
      <c r="G3901" s="87"/>
      <c r="H3901" s="47"/>
      <c r="I3901" s="120">
        <v>0</v>
      </c>
      <c r="J3901" s="120">
        <v>0</v>
      </c>
    </row>
    <row r="3902" spans="1:10" ht="15" customHeight="1">
      <c r="A3902" s="46" t="s">
        <v>34841</v>
      </c>
      <c r="B3902" s="46" t="s">
        <v>34842</v>
      </c>
      <c r="C3902" s="47">
        <v>318.06</v>
      </c>
      <c r="D3902" s="119" t="s">
        <v>106</v>
      </c>
      <c r="E3902" s="46" t="s">
        <v>106</v>
      </c>
      <c r="F3902" s="121">
        <v>232.6174</v>
      </c>
      <c r="G3902" s="87"/>
      <c r="H3902" s="47"/>
      <c r="I3902" s="120">
        <v>0</v>
      </c>
      <c r="J3902" s="120">
        <v>0</v>
      </c>
    </row>
    <row r="3903" spans="1:10" ht="15" customHeight="1">
      <c r="A3903" s="46" t="s">
        <v>34843</v>
      </c>
      <c r="B3903" s="46" t="s">
        <v>34844</v>
      </c>
      <c r="C3903" s="47">
        <v>316.30799999999999</v>
      </c>
      <c r="D3903" s="119" t="s">
        <v>103</v>
      </c>
      <c r="E3903" s="46" t="s">
        <v>103</v>
      </c>
      <c r="F3903" s="121">
        <v>175.2328</v>
      </c>
      <c r="G3903" s="87"/>
      <c r="H3903" s="47"/>
      <c r="I3903" s="120">
        <v>0</v>
      </c>
      <c r="J3903" s="120">
        <v>0</v>
      </c>
    </row>
    <row r="3904" spans="1:10" ht="15" customHeight="1">
      <c r="A3904" s="46" t="s">
        <v>34847</v>
      </c>
      <c r="B3904" s="46" t="s">
        <v>34848</v>
      </c>
      <c r="C3904" s="47">
        <v>290.59480000000002</v>
      </c>
      <c r="D3904" s="119" t="s">
        <v>224</v>
      </c>
      <c r="E3904" s="46" t="s">
        <v>224</v>
      </c>
      <c r="F3904" s="121">
        <v>155.70779999999999</v>
      </c>
      <c r="G3904" s="87"/>
      <c r="H3904" s="47"/>
      <c r="I3904" s="120">
        <v>0</v>
      </c>
      <c r="J3904" s="120">
        <v>0</v>
      </c>
    </row>
    <row r="3905" spans="1:10" ht="15" customHeight="1">
      <c r="A3905" s="46" t="s">
        <v>34845</v>
      </c>
      <c r="B3905" s="46" t="s">
        <v>34846</v>
      </c>
      <c r="C3905" s="47">
        <v>292.30340000000001</v>
      </c>
      <c r="D3905" s="119" t="s">
        <v>221</v>
      </c>
      <c r="E3905" s="46" t="s">
        <v>221</v>
      </c>
      <c r="F3905" s="121">
        <v>227.4436</v>
      </c>
      <c r="G3905" s="87"/>
      <c r="H3905" s="47"/>
      <c r="I3905" s="120">
        <v>0</v>
      </c>
      <c r="J3905" s="120">
        <v>0</v>
      </c>
    </row>
    <row r="3906" spans="1:10" ht="15" customHeight="1">
      <c r="A3906" s="46" t="s">
        <v>34850</v>
      </c>
      <c r="B3906" s="46" t="s">
        <v>34851</v>
      </c>
      <c r="C3906" s="47">
        <v>379.03519999999997</v>
      </c>
      <c r="D3906" s="119" t="s">
        <v>135</v>
      </c>
      <c r="E3906" s="46" t="s">
        <v>135</v>
      </c>
      <c r="F3906" s="121">
        <v>20.241599999999998</v>
      </c>
      <c r="G3906" s="87"/>
      <c r="H3906" s="47"/>
      <c r="I3906" s="120">
        <v>0</v>
      </c>
      <c r="J3906" s="120">
        <v>0</v>
      </c>
    </row>
    <row r="3907" spans="1:10" ht="15" customHeight="1">
      <c r="A3907" s="46" t="s">
        <v>34852</v>
      </c>
      <c r="B3907" s="46" t="s">
        <v>34853</v>
      </c>
      <c r="C3907" s="47">
        <v>377.28300000000002</v>
      </c>
      <c r="D3907" s="119" t="s">
        <v>132</v>
      </c>
      <c r="E3907" s="46" t="s">
        <v>132</v>
      </c>
      <c r="F3907" s="121">
        <v>20.241599999999998</v>
      </c>
      <c r="G3907" s="87"/>
      <c r="H3907" s="47"/>
      <c r="I3907" s="120">
        <v>0</v>
      </c>
      <c r="J3907" s="120">
        <v>0</v>
      </c>
    </row>
    <row r="3908" spans="1:10" ht="15" customHeight="1">
      <c r="A3908" s="46" t="s">
        <v>34854</v>
      </c>
      <c r="B3908" s="46" t="s">
        <v>34855</v>
      </c>
      <c r="C3908" s="47">
        <v>361.46980000000002</v>
      </c>
      <c r="D3908" s="119" t="s">
        <v>130</v>
      </c>
      <c r="E3908" s="46" t="s">
        <v>130</v>
      </c>
      <c r="F3908" s="121">
        <v>32.563600000000001</v>
      </c>
      <c r="G3908" s="87"/>
      <c r="H3908" s="47"/>
      <c r="I3908" s="120">
        <v>0</v>
      </c>
      <c r="J3908" s="120">
        <v>0</v>
      </c>
    </row>
    <row r="3909" spans="1:10" ht="15" customHeight="1">
      <c r="A3909" s="46" t="s">
        <v>34856</v>
      </c>
      <c r="B3909" s="46" t="s">
        <v>34857</v>
      </c>
      <c r="C3909" s="47">
        <v>359.84899999999999</v>
      </c>
      <c r="D3909" s="119" t="s">
        <v>127</v>
      </c>
      <c r="E3909" s="46" t="s">
        <v>127</v>
      </c>
      <c r="F3909" s="121">
        <v>9.5641999999999996</v>
      </c>
      <c r="G3909" s="87"/>
      <c r="H3909" s="47"/>
      <c r="I3909" s="120">
        <v>0</v>
      </c>
      <c r="J3909" s="120">
        <v>0</v>
      </c>
    </row>
    <row r="3910" spans="1:10" ht="15" customHeight="1">
      <c r="A3910" s="46" t="s">
        <v>34790</v>
      </c>
      <c r="B3910" s="46" t="s">
        <v>34791</v>
      </c>
      <c r="C3910" s="47">
        <v>292.17219999999998</v>
      </c>
      <c r="D3910" s="119" t="s">
        <v>124</v>
      </c>
      <c r="E3910" s="46" t="s">
        <v>124</v>
      </c>
      <c r="F3910" s="121">
        <v>21.1662</v>
      </c>
      <c r="G3910" s="87"/>
      <c r="H3910" s="47"/>
      <c r="I3910" s="120">
        <v>0</v>
      </c>
      <c r="J3910" s="120">
        <v>0</v>
      </c>
    </row>
    <row r="3911" spans="1:10" ht="15" customHeight="1">
      <c r="A3911" s="46" t="s">
        <v>34792</v>
      </c>
      <c r="B3911" s="46" t="s">
        <v>34793</v>
      </c>
      <c r="C3911" s="47">
        <v>310.48200000000003</v>
      </c>
      <c r="D3911" s="119" t="s">
        <v>121</v>
      </c>
      <c r="E3911" s="46" t="s">
        <v>121</v>
      </c>
      <c r="F3911" s="121">
        <v>22.042999999999999</v>
      </c>
      <c r="G3911" s="87"/>
      <c r="H3911" s="47"/>
      <c r="I3911" s="120">
        <v>0</v>
      </c>
      <c r="J3911" s="120">
        <v>0</v>
      </c>
    </row>
    <row r="3912" spans="1:10" ht="15" customHeight="1">
      <c r="A3912" s="46" t="s">
        <v>34805</v>
      </c>
      <c r="B3912" s="46" t="s">
        <v>34806</v>
      </c>
      <c r="C3912" s="47">
        <v>311.7962</v>
      </c>
      <c r="D3912" s="119" t="s">
        <v>118</v>
      </c>
      <c r="E3912" s="46" t="s">
        <v>118</v>
      </c>
      <c r="F3912" s="121">
        <v>22.0932</v>
      </c>
      <c r="G3912" s="87"/>
      <c r="H3912" s="47"/>
      <c r="I3912" s="120">
        <v>0</v>
      </c>
      <c r="J3912" s="120">
        <v>0</v>
      </c>
    </row>
    <row r="3913" spans="1:10" ht="15" customHeight="1">
      <c r="A3913" s="46" t="s">
        <v>34807</v>
      </c>
      <c r="B3913" s="46" t="s">
        <v>34808</v>
      </c>
      <c r="C3913" s="47">
        <v>330.23759999999999</v>
      </c>
      <c r="D3913" s="119" t="s">
        <v>115</v>
      </c>
      <c r="E3913" s="46" t="s">
        <v>115</v>
      </c>
      <c r="F3913" s="121">
        <v>5.0603999999999996</v>
      </c>
      <c r="G3913" s="87"/>
      <c r="H3913" s="47"/>
      <c r="I3913" s="120">
        <v>0</v>
      </c>
      <c r="J3913" s="120">
        <v>0</v>
      </c>
    </row>
    <row r="3914" spans="1:10" ht="15" customHeight="1">
      <c r="A3914" s="46" t="s">
        <v>34809</v>
      </c>
      <c r="B3914" s="46" t="s">
        <v>34810</v>
      </c>
      <c r="C3914" s="47">
        <v>291.42739999999998</v>
      </c>
      <c r="D3914" s="119" t="s">
        <v>112</v>
      </c>
      <c r="E3914" s="46" t="s">
        <v>112</v>
      </c>
      <c r="F3914" s="121">
        <v>31.606999999999999</v>
      </c>
      <c r="G3914" s="87"/>
      <c r="H3914" s="47"/>
      <c r="I3914" s="120">
        <v>0</v>
      </c>
      <c r="J3914" s="120">
        <v>0</v>
      </c>
    </row>
    <row r="3915" spans="1:10" ht="15" customHeight="1">
      <c r="A3915" s="46" t="s">
        <v>34811</v>
      </c>
      <c r="B3915" s="46" t="s">
        <v>34812</v>
      </c>
      <c r="C3915" s="47">
        <v>309.64999999999998</v>
      </c>
      <c r="D3915" s="119" t="s">
        <v>156</v>
      </c>
      <c r="E3915" s="46" t="s">
        <v>156</v>
      </c>
      <c r="F3915" s="121">
        <v>32.791200000000003</v>
      </c>
      <c r="G3915" s="87"/>
      <c r="H3915" s="47"/>
      <c r="I3915" s="120">
        <v>0</v>
      </c>
      <c r="J3915" s="120">
        <v>0</v>
      </c>
    </row>
    <row r="3916" spans="1:10" ht="15" customHeight="1">
      <c r="A3916" s="46" t="s">
        <v>34794</v>
      </c>
      <c r="B3916" s="46" t="s">
        <v>34795</v>
      </c>
      <c r="C3916" s="47">
        <v>270.05119999999999</v>
      </c>
      <c r="D3916" s="119" t="s">
        <v>34435</v>
      </c>
      <c r="E3916" s="46" t="s">
        <v>34435</v>
      </c>
      <c r="F3916" s="121">
        <v>9.5641999999999996</v>
      </c>
      <c r="G3916" s="87"/>
      <c r="H3916" s="47"/>
      <c r="I3916" s="120">
        <v>0</v>
      </c>
      <c r="J3916" s="120">
        <v>0</v>
      </c>
    </row>
    <row r="3917" spans="1:10" ht="15" customHeight="1">
      <c r="A3917" s="46" t="s">
        <v>34796</v>
      </c>
      <c r="B3917" s="46" t="s">
        <v>34797</v>
      </c>
      <c r="C3917" s="47">
        <v>288.31720000000001</v>
      </c>
      <c r="D3917" s="119" t="s">
        <v>154</v>
      </c>
      <c r="E3917" s="46" t="s">
        <v>154</v>
      </c>
      <c r="F3917" s="121">
        <v>21.314399999999999</v>
      </c>
      <c r="G3917" s="87"/>
      <c r="H3917" s="47"/>
      <c r="I3917" s="120">
        <v>0</v>
      </c>
      <c r="J3917" s="120">
        <v>0</v>
      </c>
    </row>
    <row r="3918" spans="1:10" ht="15" customHeight="1">
      <c r="A3918" s="46" t="s">
        <v>35016</v>
      </c>
      <c r="B3918" s="46" t="s">
        <v>34849</v>
      </c>
      <c r="C3918" s="47">
        <v>291.86540000000002</v>
      </c>
      <c r="D3918" s="119" t="s">
        <v>34439</v>
      </c>
      <c r="E3918" s="46" t="s">
        <v>34439</v>
      </c>
      <c r="F3918" s="121">
        <v>33.565399999999997</v>
      </c>
      <c r="G3918" s="87"/>
      <c r="H3918" s="47"/>
      <c r="I3918" s="120">
        <v>0</v>
      </c>
      <c r="J3918" s="120">
        <v>0</v>
      </c>
    </row>
    <row r="3919" spans="1:10" ht="15" customHeight="1">
      <c r="A3919" s="46" t="s">
        <v>34709</v>
      </c>
      <c r="B3919" s="46" t="s">
        <v>34798</v>
      </c>
      <c r="C3919" s="47">
        <v>267.99220000000003</v>
      </c>
      <c r="D3919" s="119" t="s">
        <v>151</v>
      </c>
      <c r="E3919" s="46" t="s">
        <v>151</v>
      </c>
      <c r="F3919" s="121">
        <v>32.262999999999998</v>
      </c>
      <c r="G3919" s="87"/>
      <c r="H3919" s="47"/>
      <c r="I3919" s="120">
        <v>0</v>
      </c>
      <c r="J3919" s="120">
        <v>0</v>
      </c>
    </row>
    <row r="3920" spans="1:10" ht="15" customHeight="1">
      <c r="A3920" s="46" t="s">
        <v>34799</v>
      </c>
      <c r="B3920" s="46" t="s">
        <v>34800</v>
      </c>
      <c r="C3920" s="47">
        <v>292.78539999999998</v>
      </c>
      <c r="D3920" s="119" t="s">
        <v>160</v>
      </c>
      <c r="E3920" s="46" t="s">
        <v>160</v>
      </c>
      <c r="F3920" s="121">
        <v>11.3858</v>
      </c>
      <c r="G3920" s="87"/>
      <c r="H3920" s="47"/>
      <c r="I3920" s="120">
        <v>0</v>
      </c>
      <c r="J3920" s="120">
        <v>0</v>
      </c>
    </row>
    <row r="3921" spans="1:10" ht="15" customHeight="1">
      <c r="A3921" s="46" t="s">
        <v>34813</v>
      </c>
      <c r="B3921" s="46" t="s">
        <v>34814</v>
      </c>
      <c r="C3921" s="47">
        <v>281.87799999999999</v>
      </c>
      <c r="D3921" s="119" t="s">
        <v>34505</v>
      </c>
      <c r="E3921" s="46" t="s">
        <v>34505</v>
      </c>
      <c r="F3921" s="121">
        <v>5.21</v>
      </c>
      <c r="G3921" s="87"/>
      <c r="H3921" s="47"/>
      <c r="I3921" s="120">
        <v>0</v>
      </c>
      <c r="J3921" s="120">
        <v>0</v>
      </c>
    </row>
    <row r="3922" spans="1:10" ht="15" customHeight="1">
      <c r="A3922" s="46" t="s">
        <v>34815</v>
      </c>
      <c r="B3922" s="46" t="s">
        <v>34816</v>
      </c>
      <c r="C3922" s="47">
        <v>306.6712</v>
      </c>
      <c r="D3922" s="119" t="s">
        <v>34507</v>
      </c>
      <c r="E3922" s="46" t="s">
        <v>34507</v>
      </c>
      <c r="F3922" s="121">
        <v>5.21</v>
      </c>
      <c r="G3922" s="87"/>
      <c r="H3922" s="47"/>
      <c r="I3922" s="120">
        <v>0</v>
      </c>
      <c r="J3922" s="120">
        <v>0</v>
      </c>
    </row>
    <row r="3923" spans="1:10" ht="15" customHeight="1">
      <c r="A3923" s="46" t="s">
        <v>34801</v>
      </c>
      <c r="B3923" s="46" t="s">
        <v>34802</v>
      </c>
      <c r="C3923" s="47">
        <v>303.47340000000003</v>
      </c>
      <c r="D3923" s="119" t="s">
        <v>34508</v>
      </c>
      <c r="E3923" s="46" t="s">
        <v>34508</v>
      </c>
      <c r="F3923" s="121">
        <v>5.21</v>
      </c>
      <c r="G3923" s="87"/>
      <c r="H3923" s="47"/>
      <c r="I3923" s="120">
        <v>0</v>
      </c>
      <c r="J3923" s="120">
        <v>0</v>
      </c>
    </row>
    <row r="3924" spans="1:10" ht="15" customHeight="1">
      <c r="A3924" s="46" t="s">
        <v>34817</v>
      </c>
      <c r="B3924" s="46" t="s">
        <v>34818</v>
      </c>
      <c r="C3924" s="47">
        <v>319.72460000000001</v>
      </c>
      <c r="D3924" s="119" t="s">
        <v>147</v>
      </c>
      <c r="E3924" s="46" t="s">
        <v>147</v>
      </c>
      <c r="F3924" s="121">
        <v>58.040399999999998</v>
      </c>
      <c r="G3924" s="87"/>
      <c r="H3924" s="47"/>
      <c r="I3924" s="120">
        <v>0</v>
      </c>
      <c r="J3924" s="120">
        <v>0</v>
      </c>
    </row>
    <row r="3925" spans="1:10" ht="15" customHeight="1">
      <c r="A3925" s="46" t="s">
        <v>34803</v>
      </c>
      <c r="B3925" s="46" t="s">
        <v>34804</v>
      </c>
      <c r="C3925" s="47">
        <v>327.916</v>
      </c>
      <c r="D3925" s="119" t="s">
        <v>144</v>
      </c>
      <c r="E3925" s="46" t="s">
        <v>144</v>
      </c>
      <c r="F3925" s="121">
        <v>46.290199999999999</v>
      </c>
      <c r="G3925" s="87"/>
      <c r="H3925" s="47"/>
      <c r="I3925" s="120">
        <v>0</v>
      </c>
      <c r="J3925" s="120">
        <v>0</v>
      </c>
    </row>
    <row r="3926" spans="1:10" ht="15" customHeight="1">
      <c r="A3926" s="46" t="s">
        <v>34819</v>
      </c>
      <c r="B3926" s="46" t="s">
        <v>34820</v>
      </c>
      <c r="C3926" s="47">
        <v>341.88940000000002</v>
      </c>
      <c r="D3926" s="119" t="s">
        <v>141</v>
      </c>
      <c r="E3926" s="46" t="s">
        <v>141</v>
      </c>
      <c r="F3926" s="121">
        <v>26.561</v>
      </c>
      <c r="G3926" s="87"/>
      <c r="H3926" s="47"/>
      <c r="I3926" s="120">
        <v>0</v>
      </c>
      <c r="J3926" s="120">
        <v>0</v>
      </c>
    </row>
    <row r="3927" spans="1:10" ht="15" customHeight="1">
      <c r="A3927" s="46" t="s">
        <v>34728</v>
      </c>
      <c r="B3927" s="46" t="s">
        <v>35018</v>
      </c>
      <c r="C3927" s="47">
        <v>306.94080000000002</v>
      </c>
      <c r="D3927" s="119" t="s">
        <v>138</v>
      </c>
      <c r="E3927" s="46" t="s">
        <v>138</v>
      </c>
      <c r="F3927" s="121">
        <v>40.078200000000002</v>
      </c>
      <c r="G3927" s="87"/>
      <c r="H3927" s="47"/>
      <c r="I3927" s="120">
        <v>0</v>
      </c>
      <c r="J3927" s="120">
        <v>0</v>
      </c>
    </row>
    <row r="3928" spans="1:10" ht="15" customHeight="1">
      <c r="A3928" s="46" t="s">
        <v>35017</v>
      </c>
      <c r="B3928" s="46" t="s">
        <v>34840</v>
      </c>
      <c r="C3928" s="47">
        <v>305.75139999999999</v>
      </c>
      <c r="D3928" s="119" t="s">
        <v>158</v>
      </c>
      <c r="E3928" s="46" t="s">
        <v>158</v>
      </c>
      <c r="F3928" s="121">
        <v>84.710800000000006</v>
      </c>
      <c r="G3928" s="87"/>
      <c r="H3928" s="47"/>
      <c r="I3928" s="120">
        <v>0</v>
      </c>
      <c r="J3928" s="120">
        <v>0</v>
      </c>
    </row>
    <row r="3929" spans="1:10" ht="15" customHeight="1">
      <c r="A3929" s="46" t="s">
        <v>34708</v>
      </c>
      <c r="B3929" s="46" t="s">
        <v>34821</v>
      </c>
      <c r="C3929" s="47">
        <v>412.42079999999999</v>
      </c>
      <c r="D3929" s="119" t="s">
        <v>34434</v>
      </c>
      <c r="E3929" s="46" t="s">
        <v>34434</v>
      </c>
      <c r="F3929" s="121">
        <v>32.791200000000003</v>
      </c>
      <c r="G3929" s="87"/>
      <c r="H3929" s="47"/>
      <c r="I3929" s="120">
        <v>2</v>
      </c>
      <c r="J3929" s="120">
        <v>0</v>
      </c>
    </row>
    <row r="3930" spans="1:10" ht="15" customHeight="1">
      <c r="A3930" s="46" t="s">
        <v>34822</v>
      </c>
      <c r="B3930" s="46" t="s">
        <v>34823</v>
      </c>
      <c r="C3930" s="47">
        <v>404.0034</v>
      </c>
      <c r="D3930" s="119" t="s">
        <v>34436</v>
      </c>
      <c r="E3930" s="46" t="s">
        <v>34436</v>
      </c>
      <c r="F3930" s="121">
        <v>12.7522</v>
      </c>
      <c r="G3930" s="87"/>
      <c r="H3930" s="47"/>
      <c r="I3930" s="120">
        <v>0</v>
      </c>
      <c r="J3930" s="120">
        <v>0</v>
      </c>
    </row>
    <row r="3931" spans="1:10" ht="15" customHeight="1">
      <c r="A3931" s="46" t="s">
        <v>34824</v>
      </c>
      <c r="B3931" s="46" t="s">
        <v>34825</v>
      </c>
      <c r="C3931" s="47">
        <v>418.41480000000001</v>
      </c>
      <c r="D3931" s="119" t="s">
        <v>34437</v>
      </c>
      <c r="E3931" s="46" t="s">
        <v>34437</v>
      </c>
      <c r="F3931" s="121">
        <v>21.314399999999999</v>
      </c>
      <c r="G3931" s="87"/>
      <c r="H3931" s="47"/>
      <c r="I3931" s="120">
        <v>0</v>
      </c>
      <c r="J3931" s="120">
        <v>0</v>
      </c>
    </row>
    <row r="3932" spans="1:10" ht="15" customHeight="1">
      <c r="A3932" s="46" t="s">
        <v>34826</v>
      </c>
      <c r="B3932" s="46" t="s">
        <v>34827</v>
      </c>
      <c r="C3932" s="47">
        <v>414.16579999999999</v>
      </c>
      <c r="D3932" s="119" t="s">
        <v>177</v>
      </c>
      <c r="E3932" s="46" t="s">
        <v>177</v>
      </c>
      <c r="F3932" s="121">
        <v>26.061</v>
      </c>
      <c r="G3932" s="87"/>
      <c r="H3932" s="47"/>
      <c r="I3932" s="120">
        <v>0</v>
      </c>
      <c r="J3932" s="120">
        <v>0</v>
      </c>
    </row>
    <row r="3933" spans="1:10" ht="15" customHeight="1">
      <c r="A3933" s="46" t="s">
        <v>34828</v>
      </c>
      <c r="B3933" s="46" t="s">
        <v>34829</v>
      </c>
      <c r="C3933" s="47">
        <v>401.46280000000002</v>
      </c>
      <c r="D3933" s="119" t="s">
        <v>176</v>
      </c>
      <c r="E3933" s="46" t="s">
        <v>176</v>
      </c>
      <c r="F3933" s="121">
        <v>26.301400000000001</v>
      </c>
      <c r="G3933" s="87"/>
      <c r="H3933" s="47"/>
      <c r="I3933" s="120">
        <v>0</v>
      </c>
      <c r="J3933" s="120">
        <v>0</v>
      </c>
    </row>
    <row r="3934" spans="1:10" ht="15" customHeight="1">
      <c r="A3934" s="46" t="s">
        <v>34830</v>
      </c>
      <c r="B3934" s="46" t="s">
        <v>34831</v>
      </c>
      <c r="C3934" s="47">
        <v>397.52019999999999</v>
      </c>
      <c r="D3934" s="119" t="s">
        <v>34463</v>
      </c>
      <c r="E3934" s="46" t="s">
        <v>34463</v>
      </c>
      <c r="F3934" s="121">
        <v>0</v>
      </c>
      <c r="G3934" s="87"/>
      <c r="H3934" s="47"/>
      <c r="I3934" s="120">
        <v>0</v>
      </c>
      <c r="J3934" s="120">
        <v>0</v>
      </c>
    </row>
    <row r="3935" spans="1:10" ht="15" customHeight="1">
      <c r="A3935" s="46" t="s">
        <v>32293</v>
      </c>
      <c r="B3935" s="46" t="s">
        <v>32294</v>
      </c>
      <c r="D3935" s="119" t="s">
        <v>172</v>
      </c>
      <c r="E3935" s="46" t="s">
        <v>172</v>
      </c>
      <c r="F3935" s="121">
        <v>0.31879999999999997</v>
      </c>
      <c r="G3935" s="87"/>
      <c r="H3935" s="47"/>
      <c r="I3935" s="120">
        <v>0</v>
      </c>
      <c r="J3935" s="120">
        <v>0</v>
      </c>
    </row>
    <row r="3936" spans="1:10" ht="15" customHeight="1">
      <c r="A3936" s="46" t="s">
        <v>34731</v>
      </c>
      <c r="B3936" s="46" t="s">
        <v>34732</v>
      </c>
      <c r="D3936" s="119" t="s">
        <v>34509</v>
      </c>
      <c r="E3936" s="46" t="s">
        <v>34509</v>
      </c>
      <c r="F3936" s="121">
        <v>0.68320000000000003</v>
      </c>
      <c r="G3936" s="87"/>
      <c r="H3936" s="47"/>
      <c r="I3936" s="120">
        <v>0</v>
      </c>
      <c r="J3936" s="120">
        <v>0</v>
      </c>
    </row>
    <row r="3937" spans="1:10" ht="15" customHeight="1">
      <c r="A3937" s="46" t="s">
        <v>34733</v>
      </c>
      <c r="B3937" s="46" t="s">
        <v>34734</v>
      </c>
      <c r="D3937" s="119" t="s">
        <v>170</v>
      </c>
      <c r="E3937" s="46" t="s">
        <v>170</v>
      </c>
      <c r="F3937" s="121">
        <v>83.180400000000006</v>
      </c>
      <c r="G3937" s="87"/>
      <c r="H3937" s="47"/>
      <c r="I3937" s="120">
        <v>0</v>
      </c>
      <c r="J3937" s="120">
        <v>0</v>
      </c>
    </row>
    <row r="3938" spans="1:10" ht="15" customHeight="1">
      <c r="A3938" s="46" t="s">
        <v>34758</v>
      </c>
      <c r="B3938" s="46" t="s">
        <v>34759</v>
      </c>
      <c r="C3938" s="47">
        <v>51.489199999999997</v>
      </c>
      <c r="D3938" s="119" t="s">
        <v>167</v>
      </c>
      <c r="E3938" s="46" t="s">
        <v>167</v>
      </c>
      <c r="F3938" s="121">
        <v>33.228400000000001</v>
      </c>
      <c r="G3938" s="87"/>
      <c r="H3938" s="47"/>
      <c r="I3938" s="120">
        <v>0</v>
      </c>
      <c r="J3938" s="120">
        <v>0</v>
      </c>
    </row>
    <row r="3939" spans="1:10" ht="15" customHeight="1">
      <c r="A3939" s="46" t="s">
        <v>34707</v>
      </c>
      <c r="B3939" s="46" t="s">
        <v>34762</v>
      </c>
      <c r="C3939" s="47">
        <v>166.93639999999999</v>
      </c>
      <c r="D3939" s="119" t="s">
        <v>164</v>
      </c>
      <c r="E3939" s="46" t="s">
        <v>164</v>
      </c>
      <c r="F3939" s="121">
        <v>25.185600000000001</v>
      </c>
      <c r="G3939" s="87"/>
      <c r="H3939" s="47"/>
      <c r="I3939" s="120">
        <v>0</v>
      </c>
      <c r="J3939" s="120">
        <v>0</v>
      </c>
    </row>
    <row r="3940" spans="1:10" ht="15" customHeight="1">
      <c r="A3940" s="46" t="s">
        <v>34706</v>
      </c>
      <c r="B3940" s="46" t="s">
        <v>34763</v>
      </c>
      <c r="C3940" s="47">
        <v>73.765799999999999</v>
      </c>
      <c r="D3940" s="119" t="s">
        <v>231</v>
      </c>
      <c r="E3940" s="46" t="s">
        <v>231</v>
      </c>
      <c r="F3940" s="121">
        <v>44.632599999999996</v>
      </c>
      <c r="G3940" s="87"/>
      <c r="H3940" s="47"/>
      <c r="I3940" s="120">
        <v>49</v>
      </c>
      <c r="J3940" s="120">
        <v>0</v>
      </c>
    </row>
    <row r="3941" spans="1:10" ht="15" customHeight="1">
      <c r="A3941" s="46" t="s">
        <v>34705</v>
      </c>
      <c r="B3941" s="46" t="s">
        <v>34760</v>
      </c>
      <c r="C3941" s="47">
        <v>97.813999999999993</v>
      </c>
      <c r="D3941" s="119" t="s">
        <v>34438</v>
      </c>
      <c r="E3941" s="46" t="s">
        <v>34438</v>
      </c>
      <c r="F3941" s="121">
        <v>59.206400000000002</v>
      </c>
      <c r="G3941" s="87"/>
      <c r="H3941" s="47"/>
      <c r="I3941" s="120">
        <v>35</v>
      </c>
      <c r="J3941" s="120">
        <v>0</v>
      </c>
    </row>
    <row r="3942" spans="1:10" ht="15" customHeight="1">
      <c r="A3942" s="46" t="s">
        <v>34704</v>
      </c>
      <c r="B3942" s="46" t="s">
        <v>34761</v>
      </c>
      <c r="C3942" s="47">
        <v>66.450599999999994</v>
      </c>
      <c r="D3942" s="119" t="s">
        <v>230</v>
      </c>
      <c r="E3942" s="46" t="s">
        <v>230</v>
      </c>
      <c r="F3942" s="121">
        <v>47.091799999999999</v>
      </c>
      <c r="G3942" s="87"/>
      <c r="H3942" s="47"/>
      <c r="I3942" s="120">
        <v>63</v>
      </c>
      <c r="J3942" s="120">
        <v>0</v>
      </c>
    </row>
    <row r="3943" spans="1:10" ht="15" customHeight="1">
      <c r="A3943" s="46" t="s">
        <v>32295</v>
      </c>
      <c r="B3943" s="46" t="s">
        <v>32296</v>
      </c>
      <c r="D3943" s="119" t="s">
        <v>228</v>
      </c>
      <c r="E3943" s="46" t="s">
        <v>228</v>
      </c>
      <c r="F3943" s="121">
        <v>52.101599999999998</v>
      </c>
      <c r="G3943" s="87"/>
      <c r="H3943" s="47"/>
      <c r="I3943" s="120">
        <v>0</v>
      </c>
      <c r="J3943" s="120">
        <v>0</v>
      </c>
    </row>
    <row r="3944" spans="1:10" ht="15" customHeight="1">
      <c r="A3944" s="46" t="s">
        <v>34960</v>
      </c>
      <c r="B3944" s="46" t="s">
        <v>34961</v>
      </c>
      <c r="C3944" s="47">
        <v>9.8323999999999998</v>
      </c>
      <c r="D3944" s="119" t="s">
        <v>34440</v>
      </c>
      <c r="E3944" s="46" t="s">
        <v>34440</v>
      </c>
      <c r="F3944" s="121">
        <v>40.078200000000002</v>
      </c>
      <c r="G3944" s="87"/>
      <c r="H3944" s="47"/>
      <c r="I3944" s="120">
        <v>0</v>
      </c>
      <c r="J3944" s="120">
        <v>0</v>
      </c>
    </row>
    <row r="3945" spans="1:10" ht="15" customHeight="1">
      <c r="A3945" s="46" t="s">
        <v>35022</v>
      </c>
      <c r="B3945" s="46" t="s">
        <v>34753</v>
      </c>
      <c r="C3945" s="47">
        <v>206.4256</v>
      </c>
      <c r="D3945" s="119" t="s">
        <v>225</v>
      </c>
      <c r="E3945" s="46" t="s">
        <v>225</v>
      </c>
      <c r="F3945" s="121">
        <v>48.394399999999997</v>
      </c>
      <c r="G3945" s="87"/>
      <c r="H3945" s="47"/>
      <c r="I3945" s="120">
        <v>0</v>
      </c>
      <c r="J3945" s="120">
        <v>0</v>
      </c>
    </row>
    <row r="3946" spans="1:10" ht="15" customHeight="1">
      <c r="A3946" s="46" t="s">
        <v>34735</v>
      </c>
      <c r="B3946" s="46" t="s">
        <v>34736</v>
      </c>
      <c r="C3946" s="47">
        <v>70.918400000000005</v>
      </c>
      <c r="D3946" s="119" t="s">
        <v>34441</v>
      </c>
      <c r="E3946" s="46" t="s">
        <v>34441</v>
      </c>
      <c r="F3946" s="121">
        <v>49.085599999999999</v>
      </c>
      <c r="G3946" s="87"/>
      <c r="H3946" s="47"/>
      <c r="I3946" s="120">
        <v>0</v>
      </c>
      <c r="J3946" s="120">
        <v>0</v>
      </c>
    </row>
    <row r="3947" spans="1:10" ht="15" customHeight="1">
      <c r="A3947" s="46" t="s">
        <v>34917</v>
      </c>
      <c r="B3947" s="46" t="s">
        <v>34918</v>
      </c>
      <c r="C3947" s="47">
        <v>297.3408</v>
      </c>
      <c r="D3947" s="119" t="s">
        <v>218</v>
      </c>
      <c r="E3947" s="46" t="s">
        <v>218</v>
      </c>
      <c r="F3947" s="121">
        <v>12.651</v>
      </c>
      <c r="G3947" s="87"/>
      <c r="H3947" s="47"/>
      <c r="I3947" s="120">
        <v>0</v>
      </c>
      <c r="J3947" s="120">
        <v>0</v>
      </c>
    </row>
    <row r="3948" spans="1:10" ht="15" customHeight="1">
      <c r="A3948" s="46" t="s">
        <v>34919</v>
      </c>
      <c r="B3948" s="46" t="s">
        <v>34920</v>
      </c>
      <c r="C3948" s="47">
        <v>285.86419999999998</v>
      </c>
      <c r="D3948" s="119" t="s">
        <v>34462</v>
      </c>
      <c r="E3948" s="46" t="s">
        <v>34462</v>
      </c>
      <c r="F3948" s="121">
        <v>0</v>
      </c>
      <c r="G3948" s="87"/>
      <c r="H3948" s="47"/>
      <c r="I3948" s="120">
        <v>0</v>
      </c>
      <c r="J3948" s="120">
        <v>0</v>
      </c>
    </row>
    <row r="3949" spans="1:10" ht="15" customHeight="1">
      <c r="A3949" s="46" t="s">
        <v>34785</v>
      </c>
      <c r="B3949" s="46" t="s">
        <v>34786</v>
      </c>
      <c r="C3949" s="47">
        <v>364.88639999999998</v>
      </c>
      <c r="D3949" s="119" t="s">
        <v>34464</v>
      </c>
      <c r="E3949" s="46" t="s">
        <v>34464</v>
      </c>
      <c r="F3949" s="121">
        <v>16.446200000000001</v>
      </c>
      <c r="G3949" s="87"/>
      <c r="H3949" s="47"/>
      <c r="I3949" s="120">
        <v>0</v>
      </c>
      <c r="J3949" s="120">
        <v>0</v>
      </c>
    </row>
    <row r="3950" spans="1:10" ht="15" customHeight="1">
      <c r="A3950" s="46" t="s">
        <v>34921</v>
      </c>
      <c r="B3950" s="46" t="s">
        <v>34922</v>
      </c>
      <c r="C3950" s="47">
        <v>316.74599999999998</v>
      </c>
      <c r="D3950" s="119" t="s">
        <v>216</v>
      </c>
      <c r="E3950" s="46" t="s">
        <v>216</v>
      </c>
      <c r="F3950" s="121">
        <v>21.506599999999999</v>
      </c>
      <c r="G3950" s="87"/>
      <c r="H3950" s="47"/>
      <c r="I3950" s="120">
        <v>0</v>
      </c>
      <c r="J3950" s="120">
        <v>0</v>
      </c>
    </row>
    <row r="3951" spans="1:10" ht="15" customHeight="1">
      <c r="A3951" s="46" t="s">
        <v>34737</v>
      </c>
      <c r="B3951" s="46" t="s">
        <v>34738</v>
      </c>
      <c r="C3951" s="47">
        <v>57.164000000000001</v>
      </c>
      <c r="D3951" s="119" t="s">
        <v>34465</v>
      </c>
      <c r="E3951" s="46" t="s">
        <v>34465</v>
      </c>
      <c r="F3951" s="121">
        <v>15.1812</v>
      </c>
      <c r="G3951" s="87"/>
      <c r="H3951" s="47"/>
      <c r="I3951" s="120">
        <v>0</v>
      </c>
      <c r="J3951" s="120">
        <v>0</v>
      </c>
    </row>
    <row r="3952" spans="1:10" ht="15" customHeight="1">
      <c r="A3952" s="46" t="s">
        <v>34710</v>
      </c>
      <c r="B3952" s="46" t="s">
        <v>34739</v>
      </c>
      <c r="C3952" s="47">
        <v>55.718400000000003</v>
      </c>
      <c r="D3952" s="119" t="s">
        <v>34500</v>
      </c>
      <c r="E3952" s="46" t="s">
        <v>34500</v>
      </c>
      <c r="F3952" s="121">
        <v>1.1841999999999999</v>
      </c>
      <c r="G3952" s="87"/>
      <c r="H3952" s="47"/>
      <c r="I3952" s="120">
        <v>2</v>
      </c>
      <c r="J3952" s="120">
        <v>0</v>
      </c>
    </row>
    <row r="3953" spans="1:10" ht="15" customHeight="1">
      <c r="A3953" s="46" t="s">
        <v>34740</v>
      </c>
      <c r="B3953" s="46" t="s">
        <v>34741</v>
      </c>
      <c r="C3953" s="47">
        <v>56.725999999999999</v>
      </c>
      <c r="D3953" s="119" t="s">
        <v>213</v>
      </c>
      <c r="E3953" s="46" t="s">
        <v>213</v>
      </c>
      <c r="F3953" s="121">
        <v>48.276000000000003</v>
      </c>
      <c r="G3953" s="87"/>
      <c r="H3953" s="47"/>
      <c r="I3953" s="120">
        <v>0</v>
      </c>
      <c r="J3953" s="120">
        <v>0</v>
      </c>
    </row>
    <row r="3954" spans="1:10" ht="15" customHeight="1">
      <c r="A3954" s="46" t="s">
        <v>34894</v>
      </c>
      <c r="B3954" s="46" t="s">
        <v>34895</v>
      </c>
      <c r="C3954" s="47">
        <v>79.761799999999994</v>
      </c>
      <c r="D3954" s="119" t="s">
        <v>211</v>
      </c>
      <c r="E3954" s="46" t="s">
        <v>211</v>
      </c>
      <c r="F3954" s="121">
        <v>63.605800000000002</v>
      </c>
      <c r="G3954" s="87"/>
      <c r="H3954" s="47"/>
      <c r="I3954" s="120">
        <v>0</v>
      </c>
      <c r="J3954" s="120">
        <v>0</v>
      </c>
    </row>
    <row r="3955" spans="1:10" ht="15" customHeight="1">
      <c r="A3955" s="46" t="s">
        <v>35031</v>
      </c>
      <c r="B3955" s="46" t="s">
        <v>34742</v>
      </c>
      <c r="C3955" s="47">
        <v>50.812199999999997</v>
      </c>
      <c r="D3955" s="119" t="s">
        <v>208</v>
      </c>
      <c r="E3955" s="46" t="s">
        <v>208</v>
      </c>
      <c r="F3955" s="121">
        <v>97.663200000000003</v>
      </c>
      <c r="G3955" s="87"/>
      <c r="H3955" s="47"/>
      <c r="I3955" s="120">
        <v>0</v>
      </c>
      <c r="J3955" s="120">
        <v>0</v>
      </c>
    </row>
    <row r="3956" spans="1:10" ht="15" customHeight="1">
      <c r="A3956" s="46" t="s">
        <v>34776</v>
      </c>
      <c r="B3956" s="46" t="s">
        <v>34777</v>
      </c>
      <c r="C3956" s="47">
        <v>48.709800000000001</v>
      </c>
      <c r="D3956" s="119" t="s">
        <v>206</v>
      </c>
      <c r="E3956" s="46" t="s">
        <v>206</v>
      </c>
      <c r="F3956" s="121">
        <v>133.6516</v>
      </c>
      <c r="G3956" s="87"/>
      <c r="H3956" s="47"/>
      <c r="I3956" s="120">
        <v>0</v>
      </c>
      <c r="J3956" s="120">
        <v>0</v>
      </c>
    </row>
    <row r="3957" spans="1:10" ht="15" customHeight="1">
      <c r="A3957" s="46" t="s">
        <v>34897</v>
      </c>
      <c r="B3957" s="46" t="s">
        <v>34898</v>
      </c>
      <c r="C3957" s="47">
        <v>76.096400000000003</v>
      </c>
      <c r="D3957" s="119" t="s">
        <v>203</v>
      </c>
      <c r="E3957" s="46" t="s">
        <v>203</v>
      </c>
      <c r="F3957" s="121">
        <v>159.01920000000001</v>
      </c>
      <c r="G3957" s="87"/>
      <c r="H3957" s="47"/>
      <c r="I3957" s="120">
        <v>0</v>
      </c>
      <c r="J3957" s="120">
        <v>0</v>
      </c>
    </row>
    <row r="3958" spans="1:10" ht="15" customHeight="1">
      <c r="A3958" s="46" t="s">
        <v>34778</v>
      </c>
      <c r="B3958" s="46" t="s">
        <v>34779</v>
      </c>
      <c r="C3958" s="47">
        <v>55.046599999999998</v>
      </c>
      <c r="D3958" s="119" t="s">
        <v>200</v>
      </c>
      <c r="E3958" s="46" t="s">
        <v>200</v>
      </c>
      <c r="F3958" s="121">
        <v>170.0772</v>
      </c>
      <c r="G3958" s="87"/>
      <c r="H3958" s="47"/>
      <c r="I3958" s="120">
        <v>0</v>
      </c>
      <c r="J3958" s="120">
        <v>0</v>
      </c>
    </row>
    <row r="3959" spans="1:10" ht="15" customHeight="1">
      <c r="A3959" s="46" t="s">
        <v>34780</v>
      </c>
      <c r="B3959" s="46" t="s">
        <v>34781</v>
      </c>
      <c r="C3959" s="47">
        <v>47.136200000000002</v>
      </c>
      <c r="D3959" s="119" t="s">
        <v>198</v>
      </c>
      <c r="E3959" s="46" t="s">
        <v>198</v>
      </c>
      <c r="F3959" s="121">
        <v>90.075800000000001</v>
      </c>
      <c r="G3959" s="87"/>
      <c r="H3959" s="47"/>
      <c r="I3959" s="120">
        <v>0</v>
      </c>
      <c r="J3959" s="120">
        <v>0</v>
      </c>
    </row>
    <row r="3960" spans="1:10" ht="15" customHeight="1">
      <c r="A3960" s="46" t="s">
        <v>34910</v>
      </c>
      <c r="B3960" s="46" t="s">
        <v>34911</v>
      </c>
      <c r="C3960" s="47">
        <v>160.2724</v>
      </c>
      <c r="D3960" s="119" t="s">
        <v>196</v>
      </c>
      <c r="E3960" s="46" t="s">
        <v>196</v>
      </c>
      <c r="F3960" s="121">
        <v>159.01300000000001</v>
      </c>
      <c r="G3960" s="86"/>
      <c r="H3960" s="47"/>
      <c r="I3960" s="120">
        <v>0</v>
      </c>
      <c r="J3960" s="120">
        <v>0</v>
      </c>
    </row>
    <row r="3961" spans="1:10" ht="15" customHeight="1">
      <c r="A3961" s="46" t="s">
        <v>35036</v>
      </c>
      <c r="B3961" s="46" t="s">
        <v>34912</v>
      </c>
      <c r="C3961" s="47">
        <v>51.255400000000002</v>
      </c>
      <c r="D3961" s="119" t="s">
        <v>194</v>
      </c>
      <c r="E3961" s="46" t="s">
        <v>194</v>
      </c>
      <c r="F3961" s="121">
        <v>170.0772</v>
      </c>
      <c r="G3961" s="86"/>
      <c r="H3961" s="47"/>
      <c r="I3961" s="120">
        <v>0</v>
      </c>
      <c r="J3961" s="120">
        <v>0</v>
      </c>
    </row>
    <row r="3962" spans="1:10" ht="15" customHeight="1">
      <c r="A3962" s="46" t="s">
        <v>34954</v>
      </c>
      <c r="B3962" s="46" t="s">
        <v>34955</v>
      </c>
      <c r="C3962" s="47">
        <v>61.084800000000001</v>
      </c>
      <c r="D3962" s="119" t="s">
        <v>191</v>
      </c>
      <c r="E3962" s="46" t="s">
        <v>191</v>
      </c>
      <c r="F3962" s="121">
        <v>90.075800000000001</v>
      </c>
      <c r="G3962" s="87"/>
      <c r="H3962" s="47"/>
      <c r="I3962" s="120">
        <v>0</v>
      </c>
      <c r="J3962" s="120">
        <v>0</v>
      </c>
    </row>
    <row r="3963" spans="1:10" ht="15" customHeight="1">
      <c r="A3963" s="46" t="s">
        <v>34923</v>
      </c>
      <c r="B3963" s="46" t="s">
        <v>34924</v>
      </c>
      <c r="C3963" s="47">
        <v>129.5342</v>
      </c>
      <c r="D3963" s="119" t="s">
        <v>189</v>
      </c>
      <c r="E3963" s="46" t="s">
        <v>189</v>
      </c>
      <c r="F3963" s="121">
        <v>46.636200000000002</v>
      </c>
      <c r="G3963" s="87"/>
      <c r="H3963" s="47"/>
      <c r="I3963" s="120">
        <v>0</v>
      </c>
      <c r="J3963" s="120">
        <v>0</v>
      </c>
    </row>
    <row r="3964" spans="1:10" ht="15" customHeight="1">
      <c r="A3964" s="46" t="s">
        <v>35038</v>
      </c>
      <c r="B3964" s="46" t="s">
        <v>34913</v>
      </c>
      <c r="C3964" s="47">
        <v>53.923400000000001</v>
      </c>
      <c r="D3964" s="119" t="s">
        <v>187</v>
      </c>
      <c r="E3964" s="46" t="s">
        <v>187</v>
      </c>
      <c r="F3964" s="121">
        <v>36.434800000000003</v>
      </c>
      <c r="G3964" s="87"/>
      <c r="H3964" s="47"/>
      <c r="I3964" s="120">
        <v>0</v>
      </c>
      <c r="J3964" s="120">
        <v>0</v>
      </c>
    </row>
    <row r="3965" spans="1:10" ht="15" customHeight="1">
      <c r="A3965" s="46" t="s">
        <v>34711</v>
      </c>
      <c r="B3965" s="46" t="s">
        <v>34754</v>
      </c>
      <c r="C3965" s="47">
        <v>92.688800000000001</v>
      </c>
      <c r="D3965" s="119" t="s">
        <v>185</v>
      </c>
      <c r="E3965" s="46" t="s">
        <v>185</v>
      </c>
      <c r="F3965" s="121">
        <v>47.365200000000002</v>
      </c>
      <c r="G3965" s="87"/>
      <c r="H3965" s="47"/>
      <c r="I3965" s="120">
        <v>4</v>
      </c>
      <c r="J3965" s="120">
        <v>0</v>
      </c>
    </row>
    <row r="3966" spans="1:10" ht="15" customHeight="1">
      <c r="A3966" s="46" t="s">
        <v>34927</v>
      </c>
      <c r="B3966" s="46" t="s">
        <v>34928</v>
      </c>
      <c r="C3966" s="47">
        <v>248.9744</v>
      </c>
      <c r="D3966" s="119" t="s">
        <v>182</v>
      </c>
      <c r="E3966" s="46" t="s">
        <v>182</v>
      </c>
      <c r="F3966" s="121">
        <v>44.085999999999999</v>
      </c>
      <c r="G3966" s="87"/>
      <c r="H3966" s="47"/>
      <c r="I3966" s="120">
        <v>0</v>
      </c>
      <c r="J3966" s="120">
        <v>0</v>
      </c>
    </row>
    <row r="3967" spans="1:10" ht="15" customHeight="1">
      <c r="A3967" s="46" t="s">
        <v>34929</v>
      </c>
      <c r="B3967" s="46" t="s">
        <v>34930</v>
      </c>
      <c r="C3967" s="47">
        <v>143.67080000000001</v>
      </c>
      <c r="D3967" s="119" t="s">
        <v>179</v>
      </c>
      <c r="E3967" s="46" t="s">
        <v>179</v>
      </c>
      <c r="F3967" s="121">
        <v>38.3748</v>
      </c>
      <c r="G3967" s="87"/>
      <c r="H3967" s="47"/>
      <c r="I3967" s="120">
        <v>0</v>
      </c>
      <c r="J3967" s="120">
        <v>0</v>
      </c>
    </row>
    <row r="3968" spans="1:10" ht="15" customHeight="1">
      <c r="A3968" s="46" t="s">
        <v>34713</v>
      </c>
      <c r="B3968" s="46" t="s">
        <v>34959</v>
      </c>
      <c r="C3968" s="47">
        <v>26.505199999999999</v>
      </c>
      <c r="D3968" s="119" t="s">
        <v>34442</v>
      </c>
      <c r="E3968" s="46" t="s">
        <v>34442</v>
      </c>
      <c r="F3968" s="121">
        <v>32.262999999999998</v>
      </c>
      <c r="G3968" s="87"/>
      <c r="H3968" s="47"/>
      <c r="I3968" s="120">
        <v>40</v>
      </c>
      <c r="J3968" s="120">
        <v>0</v>
      </c>
    </row>
    <row r="3969" spans="1:10" ht="15" customHeight="1">
      <c r="A3969" s="46" t="s">
        <v>34957</v>
      </c>
      <c r="B3969" s="46" t="s">
        <v>34958</v>
      </c>
      <c r="C3969" s="47">
        <v>23.287800000000001</v>
      </c>
      <c r="D3969" s="119" t="s">
        <v>271</v>
      </c>
      <c r="E3969" s="46" t="s">
        <v>271</v>
      </c>
      <c r="F3969" s="121">
        <v>10.120799999999999</v>
      </c>
      <c r="G3969" s="87"/>
      <c r="H3969" s="47"/>
      <c r="I3969" s="120">
        <v>0</v>
      </c>
      <c r="J3969" s="120">
        <v>0</v>
      </c>
    </row>
    <row r="3970" spans="1:10" ht="15" customHeight="1">
      <c r="A3970" s="46" t="s">
        <v>35029</v>
      </c>
      <c r="B3970" s="46" t="s">
        <v>34782</v>
      </c>
      <c r="C3970" s="47">
        <v>57.714799999999997</v>
      </c>
      <c r="D3970" s="119" t="s">
        <v>269</v>
      </c>
      <c r="E3970" s="46" t="s">
        <v>269</v>
      </c>
      <c r="F3970" s="121">
        <v>7.5906000000000002</v>
      </c>
      <c r="G3970" s="87"/>
      <c r="H3970" s="47"/>
      <c r="I3970" s="120">
        <v>0</v>
      </c>
      <c r="J3970" s="120">
        <v>0</v>
      </c>
    </row>
    <row r="3971" spans="1:10" ht="15" customHeight="1">
      <c r="A3971" s="46" t="s">
        <v>35037</v>
      </c>
      <c r="B3971" s="46" t="s">
        <v>34914</v>
      </c>
      <c r="C3971" s="47">
        <v>83.880799999999994</v>
      </c>
      <c r="D3971" s="119" t="s">
        <v>266</v>
      </c>
      <c r="E3971" s="46" t="s">
        <v>266</v>
      </c>
      <c r="F3971" s="121">
        <v>11.3858</v>
      </c>
      <c r="G3971" s="87"/>
      <c r="H3971" s="47"/>
      <c r="I3971" s="120">
        <v>0</v>
      </c>
      <c r="J3971" s="120">
        <v>0</v>
      </c>
    </row>
    <row r="3972" spans="1:10" ht="15" customHeight="1">
      <c r="A3972" s="46" t="s">
        <v>35028</v>
      </c>
      <c r="B3972" s="46" t="s">
        <v>34783</v>
      </c>
      <c r="C3972" s="47">
        <v>81.072199999999995</v>
      </c>
      <c r="D3972" s="119" t="s">
        <v>34506</v>
      </c>
      <c r="E3972" s="46" t="s">
        <v>34506</v>
      </c>
      <c r="F3972" s="121">
        <v>5.21</v>
      </c>
      <c r="G3972" s="87"/>
      <c r="H3972" s="47"/>
      <c r="I3972" s="120">
        <v>0</v>
      </c>
      <c r="J3972" s="120">
        <v>0</v>
      </c>
    </row>
    <row r="3973" spans="1:10" ht="15" customHeight="1">
      <c r="A3973" s="46" t="s">
        <v>35019</v>
      </c>
      <c r="B3973" s="46" t="s">
        <v>34864</v>
      </c>
      <c r="C3973" s="47">
        <v>47.791400000000003</v>
      </c>
      <c r="D3973" s="119" t="s">
        <v>263</v>
      </c>
      <c r="E3973" s="46" t="s">
        <v>263</v>
      </c>
      <c r="F3973" s="121">
        <v>27.098199999999999</v>
      </c>
      <c r="G3973" s="87"/>
      <c r="H3973" s="47"/>
      <c r="I3973" s="120">
        <v>0</v>
      </c>
      <c r="J3973" s="120">
        <v>0</v>
      </c>
    </row>
    <row r="3974" spans="1:10" ht="15" customHeight="1">
      <c r="A3974" s="46" t="s">
        <v>34865</v>
      </c>
      <c r="B3974" s="46" t="s">
        <v>34866</v>
      </c>
      <c r="C3974" s="47">
        <v>70.915000000000006</v>
      </c>
      <c r="D3974" s="119" t="s">
        <v>260</v>
      </c>
      <c r="E3974" s="46" t="s">
        <v>260</v>
      </c>
      <c r="F3974" s="121">
        <v>28.200399999999998</v>
      </c>
      <c r="G3974" s="87"/>
      <c r="H3974" s="47"/>
      <c r="I3974" s="120">
        <v>0</v>
      </c>
      <c r="J3974" s="120">
        <v>0</v>
      </c>
    </row>
    <row r="3975" spans="1:10" ht="15" customHeight="1">
      <c r="A3975" s="46" t="s">
        <v>34867</v>
      </c>
      <c r="B3975" s="46" t="s">
        <v>34868</v>
      </c>
      <c r="C3975" s="47">
        <v>70.7744</v>
      </c>
      <c r="D3975" s="119" t="s">
        <v>258</v>
      </c>
      <c r="E3975" s="46" t="s">
        <v>258</v>
      </c>
      <c r="F3975" s="121">
        <v>35.068399999999997</v>
      </c>
      <c r="G3975" s="87"/>
      <c r="H3975" s="47"/>
      <c r="I3975" s="120">
        <v>0</v>
      </c>
      <c r="J3975" s="120">
        <v>0</v>
      </c>
    </row>
    <row r="3976" spans="1:10" ht="15" customHeight="1">
      <c r="A3976" s="46" t="s">
        <v>36361</v>
      </c>
      <c r="B3976" s="46" t="s">
        <v>36362</v>
      </c>
      <c r="C3976" s="47">
        <v>70.845200000000006</v>
      </c>
      <c r="D3976" s="119" t="s">
        <v>256</v>
      </c>
      <c r="E3976" s="46" t="s">
        <v>256</v>
      </c>
      <c r="F3976" s="121">
        <v>90.677000000000007</v>
      </c>
      <c r="G3976" s="87"/>
      <c r="H3976" s="47"/>
      <c r="I3976" s="120">
        <v>10</v>
      </c>
      <c r="J3976" s="120">
        <v>0</v>
      </c>
    </row>
    <row r="3977" spans="1:10" ht="15" customHeight="1">
      <c r="A3977" s="46" t="s">
        <v>35032</v>
      </c>
      <c r="B3977" s="46" t="s">
        <v>34743</v>
      </c>
      <c r="C3977" s="47">
        <v>133.47059999999999</v>
      </c>
      <c r="D3977" s="119" t="s">
        <v>253</v>
      </c>
      <c r="E3977" s="46" t="s">
        <v>253</v>
      </c>
      <c r="F3977" s="121">
        <v>71.293599999999998</v>
      </c>
      <c r="G3977" s="87"/>
      <c r="H3977" s="47"/>
      <c r="I3977" s="120">
        <v>0</v>
      </c>
      <c r="J3977" s="120">
        <v>0</v>
      </c>
    </row>
    <row r="3978" spans="1:10" ht="15" customHeight="1">
      <c r="A3978" s="46" t="s">
        <v>35030</v>
      </c>
      <c r="B3978" s="46" t="s">
        <v>34784</v>
      </c>
      <c r="C3978" s="47">
        <v>128.03880000000001</v>
      </c>
      <c r="D3978" s="119" t="s">
        <v>251</v>
      </c>
      <c r="E3978" s="46" t="s">
        <v>251</v>
      </c>
      <c r="F3978" s="121">
        <v>22.116</v>
      </c>
      <c r="G3978" s="87"/>
      <c r="H3978" s="47"/>
      <c r="I3978" s="120">
        <v>0</v>
      </c>
      <c r="J3978" s="120">
        <v>0</v>
      </c>
    </row>
    <row r="3979" spans="1:10" ht="15" customHeight="1">
      <c r="A3979" s="46" t="s">
        <v>35023</v>
      </c>
      <c r="B3979" s="46" t="s">
        <v>34755</v>
      </c>
      <c r="C3979" s="47">
        <v>167.06819999999999</v>
      </c>
      <c r="D3979" s="119" t="s">
        <v>249</v>
      </c>
      <c r="E3979" s="46" t="s">
        <v>249</v>
      </c>
      <c r="F3979" s="121">
        <v>30.513999999999999</v>
      </c>
      <c r="G3979" s="87"/>
      <c r="H3979" s="47"/>
      <c r="I3979" s="120">
        <v>0</v>
      </c>
      <c r="J3979" s="120">
        <v>0</v>
      </c>
    </row>
    <row r="3980" spans="1:10" ht="15" customHeight="1">
      <c r="A3980" s="46" t="s">
        <v>34744</v>
      </c>
      <c r="B3980" s="46" t="s">
        <v>34745</v>
      </c>
      <c r="C3980" s="47">
        <v>73.941000000000003</v>
      </c>
      <c r="D3980" s="119" t="s">
        <v>244</v>
      </c>
      <c r="E3980" s="46" t="s">
        <v>244</v>
      </c>
      <c r="F3980" s="121">
        <v>58.040399999999998</v>
      </c>
      <c r="G3980" s="87"/>
      <c r="H3980" s="47"/>
      <c r="I3980" s="120">
        <v>0</v>
      </c>
      <c r="J3980" s="120">
        <v>0</v>
      </c>
    </row>
    <row r="3981" spans="1:10" ht="15" customHeight="1">
      <c r="A3981" s="46" t="s">
        <v>34746</v>
      </c>
      <c r="B3981" s="46" t="s">
        <v>34747</v>
      </c>
      <c r="C3981" s="47">
        <v>76.4816</v>
      </c>
      <c r="D3981" s="119" t="s">
        <v>241</v>
      </c>
      <c r="E3981" s="46" t="s">
        <v>241</v>
      </c>
      <c r="F3981" s="121">
        <v>58.040399999999998</v>
      </c>
      <c r="G3981" s="87"/>
      <c r="H3981" s="47"/>
      <c r="I3981" s="120">
        <v>0</v>
      </c>
      <c r="J3981" s="120">
        <v>0</v>
      </c>
    </row>
    <row r="3982" spans="1:10" ht="15" customHeight="1">
      <c r="A3982" s="46" t="s">
        <v>35026</v>
      </c>
      <c r="B3982" s="46" t="s">
        <v>34931</v>
      </c>
      <c r="C3982" s="47">
        <v>117.4892</v>
      </c>
      <c r="D3982" s="119" t="s">
        <v>238</v>
      </c>
      <c r="E3982" s="46" t="s">
        <v>238</v>
      </c>
      <c r="F3982" s="121">
        <v>44.632599999999996</v>
      </c>
      <c r="G3982" s="87"/>
      <c r="H3982" s="47"/>
      <c r="I3982" s="120">
        <v>0</v>
      </c>
      <c r="J3982" s="120">
        <v>0</v>
      </c>
    </row>
    <row r="3983" spans="1:10" ht="15" customHeight="1">
      <c r="A3983" s="46" t="s">
        <v>34932</v>
      </c>
      <c r="B3983" s="46" t="s">
        <v>34933</v>
      </c>
      <c r="C3983" s="47">
        <v>125.7276</v>
      </c>
      <c r="D3983" s="119" t="s">
        <v>236</v>
      </c>
      <c r="E3983" s="46" t="s">
        <v>236</v>
      </c>
      <c r="F3983" s="121">
        <v>26.561</v>
      </c>
      <c r="G3983" s="87"/>
      <c r="H3983" s="47"/>
      <c r="I3983" s="120">
        <v>0</v>
      </c>
      <c r="J3983" s="120">
        <v>0</v>
      </c>
    </row>
    <row r="3984" spans="1:10" ht="15" customHeight="1">
      <c r="A3984" s="46" t="s">
        <v>35027</v>
      </c>
      <c r="B3984" s="46" t="s">
        <v>34934</v>
      </c>
      <c r="C3984" s="47">
        <v>123.0128</v>
      </c>
      <c r="D3984" s="119" t="s">
        <v>150</v>
      </c>
      <c r="E3984" s="46" t="s">
        <v>150</v>
      </c>
      <c r="F3984" s="121">
        <v>11.891999999999999</v>
      </c>
      <c r="G3984" s="87"/>
      <c r="H3984" s="47"/>
      <c r="I3984" s="120">
        <v>0</v>
      </c>
      <c r="J3984" s="120">
        <v>0</v>
      </c>
    </row>
    <row r="3985" spans="1:10" ht="15" customHeight="1">
      <c r="A3985" s="46" t="s">
        <v>35024</v>
      </c>
      <c r="B3985" s="46" t="s">
        <v>34756</v>
      </c>
      <c r="C3985" s="47">
        <v>110.468</v>
      </c>
      <c r="D3985" s="119" t="s">
        <v>335</v>
      </c>
      <c r="E3985" s="46" t="s">
        <v>335</v>
      </c>
      <c r="F3985" s="121">
        <v>9.0630000000000006</v>
      </c>
      <c r="G3985" s="87"/>
      <c r="H3985" s="47"/>
      <c r="I3985" s="120">
        <v>0</v>
      </c>
      <c r="J3985" s="120">
        <v>0</v>
      </c>
    </row>
    <row r="3986" spans="1:10" ht="15" customHeight="1">
      <c r="A3986" s="46" t="s">
        <v>35021</v>
      </c>
      <c r="B3986" s="46" t="s">
        <v>34787</v>
      </c>
      <c r="C3986" s="47">
        <v>130.84200000000001</v>
      </c>
      <c r="D3986" s="119" t="s">
        <v>332</v>
      </c>
      <c r="E3986" s="46" t="s">
        <v>332</v>
      </c>
      <c r="F3986" s="121">
        <v>9.0630000000000006</v>
      </c>
      <c r="G3986" s="87"/>
      <c r="H3986" s="47"/>
      <c r="I3986" s="120">
        <v>0</v>
      </c>
      <c r="J3986" s="120">
        <v>0</v>
      </c>
    </row>
    <row r="3987" spans="1:10" ht="15" customHeight="1">
      <c r="A3987" s="46" t="s">
        <v>35033</v>
      </c>
      <c r="B3987" s="46" t="s">
        <v>34748</v>
      </c>
      <c r="C3987" s="47">
        <v>56.463200000000001</v>
      </c>
      <c r="D3987" s="119" t="s">
        <v>411</v>
      </c>
      <c r="E3987" s="46" t="s">
        <v>411</v>
      </c>
      <c r="F3987" s="121">
        <v>2.3681999999999999</v>
      </c>
      <c r="G3987" s="87"/>
      <c r="H3987" s="47"/>
      <c r="I3987" s="120">
        <v>0</v>
      </c>
      <c r="J3987" s="120">
        <v>0</v>
      </c>
    </row>
    <row r="3988" spans="1:10" ht="15" customHeight="1">
      <c r="A3988" s="46" t="s">
        <v>34749</v>
      </c>
      <c r="B3988" s="46" t="s">
        <v>34750</v>
      </c>
      <c r="C3988" s="47">
        <v>103.2124</v>
      </c>
      <c r="D3988" s="119" t="s">
        <v>329</v>
      </c>
      <c r="E3988" s="46" t="s">
        <v>329</v>
      </c>
      <c r="F3988" s="121">
        <v>3.6434000000000002</v>
      </c>
      <c r="G3988" s="87"/>
      <c r="H3988" s="47"/>
      <c r="I3988" s="120">
        <v>0</v>
      </c>
      <c r="J3988" s="120">
        <v>0</v>
      </c>
    </row>
    <row r="3989" spans="1:10" ht="15" customHeight="1">
      <c r="A3989" s="46" t="s">
        <v>34751</v>
      </c>
      <c r="B3989" s="46" t="s">
        <v>34752</v>
      </c>
      <c r="C3989" s="47">
        <v>103.0256</v>
      </c>
      <c r="D3989" s="119" t="s">
        <v>34412</v>
      </c>
      <c r="E3989" s="46" t="s">
        <v>34412</v>
      </c>
      <c r="F3989" s="121">
        <v>0.86</v>
      </c>
      <c r="G3989" s="87"/>
      <c r="H3989" s="47"/>
      <c r="I3989" s="120">
        <v>0</v>
      </c>
      <c r="J3989" s="120">
        <v>0</v>
      </c>
    </row>
    <row r="3990" spans="1:10" ht="15" customHeight="1">
      <c r="A3990" s="46" t="s">
        <v>34788</v>
      </c>
      <c r="B3990" s="46" t="s">
        <v>34789</v>
      </c>
      <c r="C3990" s="47">
        <v>150.8638</v>
      </c>
      <c r="D3990" s="119" t="s">
        <v>322</v>
      </c>
      <c r="E3990" s="46" t="s">
        <v>322</v>
      </c>
      <c r="F3990" s="121">
        <v>54.095399999999998</v>
      </c>
      <c r="G3990" s="87"/>
      <c r="H3990" s="47"/>
      <c r="I3990" s="120">
        <v>0</v>
      </c>
      <c r="J3990" s="120">
        <v>0</v>
      </c>
    </row>
    <row r="3991" spans="1:10" ht="15" customHeight="1">
      <c r="A3991" s="46" t="s">
        <v>35034</v>
      </c>
      <c r="B3991" s="46" t="s">
        <v>34896</v>
      </c>
      <c r="C3991" s="47">
        <v>72.587400000000002</v>
      </c>
      <c r="D3991" s="119" t="s">
        <v>34443</v>
      </c>
      <c r="E3991" s="46" t="s">
        <v>34443</v>
      </c>
      <c r="F3991" s="121">
        <v>51.099600000000002</v>
      </c>
      <c r="G3991" s="87"/>
      <c r="H3991" s="47"/>
      <c r="I3991" s="120">
        <v>0</v>
      </c>
      <c r="J3991" s="120">
        <v>0</v>
      </c>
    </row>
    <row r="3992" spans="1:10" ht="15" customHeight="1">
      <c r="A3992" s="46" t="s">
        <v>35035</v>
      </c>
      <c r="B3992" s="46" t="s">
        <v>34956</v>
      </c>
      <c r="C3992" s="47">
        <v>62.263199999999998</v>
      </c>
      <c r="D3992" s="119" t="s">
        <v>318</v>
      </c>
      <c r="E3992" s="46" t="s">
        <v>318</v>
      </c>
      <c r="F3992" s="121">
        <v>6.9104000000000001</v>
      </c>
      <c r="G3992" s="87"/>
      <c r="H3992" s="47"/>
      <c r="I3992" s="120">
        <v>0</v>
      </c>
      <c r="J3992" s="120">
        <v>0</v>
      </c>
    </row>
    <row r="3993" spans="1:10" ht="15" customHeight="1">
      <c r="A3993" s="46" t="s">
        <v>35020</v>
      </c>
      <c r="B3993" s="46" t="s">
        <v>34869</v>
      </c>
      <c r="C3993" s="47">
        <v>86.644000000000005</v>
      </c>
      <c r="D3993" s="119" t="s">
        <v>316</v>
      </c>
      <c r="E3993" s="46" t="s">
        <v>316</v>
      </c>
      <c r="F3993" s="121">
        <v>6.9104000000000001</v>
      </c>
      <c r="G3993" s="87"/>
      <c r="H3993" s="47"/>
      <c r="I3993" s="120">
        <v>0</v>
      </c>
      <c r="J3993" s="120">
        <v>0</v>
      </c>
    </row>
    <row r="3994" spans="1:10" ht="15" customHeight="1">
      <c r="A3994" s="46" t="s">
        <v>34712</v>
      </c>
      <c r="B3994" s="46" t="s">
        <v>34870</v>
      </c>
      <c r="C3994" s="47">
        <v>81.343800000000002</v>
      </c>
      <c r="D3994" s="119" t="s">
        <v>313</v>
      </c>
      <c r="E3994" s="46" t="s">
        <v>313</v>
      </c>
      <c r="F3994" s="121">
        <v>6.9104000000000001</v>
      </c>
      <c r="G3994" s="87"/>
      <c r="H3994" s="47"/>
      <c r="I3994" s="120">
        <v>7</v>
      </c>
      <c r="J3994" s="120">
        <v>0</v>
      </c>
    </row>
    <row r="3995" spans="1:10" ht="15" customHeight="1">
      <c r="A3995" s="46" t="s">
        <v>34871</v>
      </c>
      <c r="B3995" s="46" t="s">
        <v>34872</v>
      </c>
      <c r="C3995" s="47">
        <v>81.6066</v>
      </c>
      <c r="D3995" s="119" t="s">
        <v>310</v>
      </c>
      <c r="E3995" s="46" t="s">
        <v>310</v>
      </c>
      <c r="F3995" s="121">
        <v>6.9104000000000001</v>
      </c>
      <c r="G3995" s="87"/>
      <c r="H3995" s="47"/>
      <c r="I3995" s="120">
        <v>0</v>
      </c>
      <c r="J3995" s="120">
        <v>0</v>
      </c>
    </row>
    <row r="3996" spans="1:10" ht="15" customHeight="1">
      <c r="A3996" s="46" t="s">
        <v>34873</v>
      </c>
      <c r="B3996" s="46" t="s">
        <v>34874</v>
      </c>
      <c r="C3996" s="47">
        <v>65.618200000000002</v>
      </c>
      <c r="D3996" s="119" t="s">
        <v>308</v>
      </c>
      <c r="E3996" s="46" t="s">
        <v>308</v>
      </c>
      <c r="F3996" s="121">
        <v>6.9104000000000001</v>
      </c>
      <c r="G3996" s="87"/>
      <c r="H3996" s="47"/>
      <c r="I3996" s="120">
        <v>0</v>
      </c>
      <c r="J3996" s="120">
        <v>0</v>
      </c>
    </row>
    <row r="3997" spans="1:10" ht="15" customHeight="1">
      <c r="A3997" s="46" t="s">
        <v>34875</v>
      </c>
      <c r="B3997" s="46" t="s">
        <v>34876</v>
      </c>
      <c r="C3997" s="47">
        <v>67.589399999999998</v>
      </c>
      <c r="D3997" s="119" t="s">
        <v>306</v>
      </c>
      <c r="E3997" s="46" t="s">
        <v>306</v>
      </c>
      <c r="F3997" s="121">
        <v>6.9104000000000001</v>
      </c>
      <c r="G3997" s="87"/>
      <c r="H3997" s="47"/>
      <c r="I3997" s="120">
        <v>0</v>
      </c>
      <c r="J3997" s="120">
        <v>0</v>
      </c>
    </row>
    <row r="3998" spans="1:10" ht="15" customHeight="1">
      <c r="A3998" s="46" t="s">
        <v>35025</v>
      </c>
      <c r="B3998" s="46" t="s">
        <v>34757</v>
      </c>
      <c r="C3998" s="47">
        <v>93.608999999999995</v>
      </c>
      <c r="D3998" s="119" t="s">
        <v>34499</v>
      </c>
      <c r="E3998" s="46" t="s">
        <v>34499</v>
      </c>
      <c r="F3998" s="120"/>
      <c r="G3998" s="87"/>
      <c r="H3998" s="47"/>
      <c r="I3998" s="120">
        <v>0</v>
      </c>
      <c r="J3998" s="120">
        <v>0</v>
      </c>
    </row>
    <row r="3999" spans="1:10" ht="15" customHeight="1">
      <c r="A3999" s="46" t="s">
        <v>34915</v>
      </c>
      <c r="B3999" s="46" t="s">
        <v>34916</v>
      </c>
      <c r="C3999" s="47">
        <v>102.51300000000001</v>
      </c>
      <c r="D3999" s="119" t="s">
        <v>305</v>
      </c>
      <c r="E3999" s="46" t="s">
        <v>305</v>
      </c>
      <c r="F3999" s="121">
        <v>10.247199999999999</v>
      </c>
      <c r="G3999" s="87"/>
      <c r="H3999" s="47"/>
      <c r="I3999" s="120">
        <v>0</v>
      </c>
      <c r="J3999" s="120">
        <v>0</v>
      </c>
    </row>
    <row r="4000" spans="1:10" ht="15" customHeight="1">
      <c r="A4000" s="46" t="s">
        <v>34925</v>
      </c>
      <c r="B4000" s="46" t="s">
        <v>34926</v>
      </c>
      <c r="C4000" s="47">
        <v>188.08539999999999</v>
      </c>
      <c r="D4000" s="119" t="s">
        <v>294</v>
      </c>
      <c r="E4000" s="46" t="s">
        <v>294</v>
      </c>
      <c r="F4000" s="121">
        <v>48.877200000000002</v>
      </c>
      <c r="G4000" s="87"/>
      <c r="H4000" s="47"/>
      <c r="I4000" s="120">
        <v>0</v>
      </c>
      <c r="J4000" s="120">
        <v>0</v>
      </c>
    </row>
    <row r="4001" spans="1:10" ht="15" customHeight="1">
      <c r="A4001" s="46" t="s">
        <v>34935</v>
      </c>
      <c r="B4001" s="46" t="s">
        <v>34936</v>
      </c>
      <c r="C4001" s="47">
        <v>182.6936</v>
      </c>
      <c r="D4001" s="119" t="s">
        <v>291</v>
      </c>
      <c r="E4001" s="46" t="s">
        <v>291</v>
      </c>
      <c r="F4001" s="121">
        <v>103.839</v>
      </c>
      <c r="G4001" s="87"/>
      <c r="H4001" s="47"/>
      <c r="I4001" s="120">
        <v>0</v>
      </c>
      <c r="J4001" s="120">
        <v>0</v>
      </c>
    </row>
    <row r="4002" spans="1:10" ht="15" customHeight="1">
      <c r="A4002" s="46" t="s">
        <v>34937</v>
      </c>
      <c r="B4002" s="46" t="s">
        <v>34938</v>
      </c>
      <c r="C4002" s="47">
        <v>190.5574</v>
      </c>
      <c r="D4002" s="119" t="s">
        <v>288</v>
      </c>
      <c r="E4002" s="46" t="s">
        <v>288</v>
      </c>
      <c r="F4002" s="121">
        <v>103.839</v>
      </c>
      <c r="G4002" s="87"/>
      <c r="H4002" s="47"/>
      <c r="I4002" s="120">
        <v>0</v>
      </c>
      <c r="J4002" s="120">
        <v>0</v>
      </c>
    </row>
    <row r="4003" spans="1:10" ht="15" customHeight="1">
      <c r="A4003" s="46" t="s">
        <v>34906</v>
      </c>
      <c r="B4003" s="46" t="s">
        <v>34907</v>
      </c>
      <c r="C4003" s="47">
        <v>11.0388</v>
      </c>
      <c r="D4003" s="119" t="s">
        <v>285</v>
      </c>
      <c r="E4003" s="46" t="s">
        <v>285</v>
      </c>
      <c r="F4003" s="121">
        <v>106.3348</v>
      </c>
      <c r="G4003" s="87"/>
      <c r="H4003" s="47"/>
      <c r="I4003" s="120">
        <v>0</v>
      </c>
      <c r="J4003" s="120">
        <v>0</v>
      </c>
    </row>
    <row r="4004" spans="1:10" ht="15" customHeight="1">
      <c r="A4004" s="46" t="s">
        <v>34908</v>
      </c>
      <c r="B4004" s="46" t="s">
        <v>34909</v>
      </c>
      <c r="C4004" s="47">
        <v>14.937200000000001</v>
      </c>
      <c r="D4004" s="119" t="s">
        <v>282</v>
      </c>
      <c r="E4004" s="46" t="s">
        <v>282</v>
      </c>
      <c r="F4004" s="121">
        <v>29.056799999999999</v>
      </c>
      <c r="G4004" s="87"/>
      <c r="H4004" s="47"/>
      <c r="I4004" s="120">
        <v>0</v>
      </c>
      <c r="J4004" s="120">
        <v>0</v>
      </c>
    </row>
    <row r="4005" spans="1:10" ht="15" customHeight="1">
      <c r="A4005" s="46" t="s">
        <v>32297</v>
      </c>
      <c r="B4005" s="46" t="s">
        <v>32298</v>
      </c>
      <c r="D4005" s="119" t="s">
        <v>279</v>
      </c>
      <c r="E4005" s="46" t="s">
        <v>279</v>
      </c>
      <c r="F4005" s="121">
        <v>31.6526</v>
      </c>
      <c r="G4005" s="87"/>
      <c r="H4005" s="47"/>
      <c r="I4005" s="120">
        <v>0</v>
      </c>
      <c r="J4005" s="120">
        <v>0</v>
      </c>
    </row>
    <row r="4006" spans="1:10" ht="15" customHeight="1">
      <c r="A4006" s="46" t="s">
        <v>32299</v>
      </c>
      <c r="B4006" s="46" t="s">
        <v>32300</v>
      </c>
      <c r="D4006" s="119" t="s">
        <v>380</v>
      </c>
      <c r="E4006" s="46" t="s">
        <v>380</v>
      </c>
      <c r="F4006" s="121">
        <v>30.9694</v>
      </c>
      <c r="G4006" s="87"/>
      <c r="H4006" s="47"/>
      <c r="I4006" s="120">
        <v>0</v>
      </c>
      <c r="J4006" s="120">
        <v>0</v>
      </c>
    </row>
    <row r="4007" spans="1:10" ht="15" customHeight="1">
      <c r="A4007" s="46" t="s">
        <v>34768</v>
      </c>
      <c r="B4007" s="46" t="s">
        <v>34769</v>
      </c>
      <c r="C4007" s="47">
        <v>307.63499999999999</v>
      </c>
      <c r="D4007" s="119" t="s">
        <v>378</v>
      </c>
      <c r="E4007" s="46" t="s">
        <v>378</v>
      </c>
      <c r="F4007" s="121">
        <v>23.409199999999998</v>
      </c>
      <c r="G4007" s="87"/>
      <c r="H4007" s="47"/>
      <c r="I4007" s="120">
        <v>0</v>
      </c>
      <c r="J4007" s="120">
        <v>0</v>
      </c>
    </row>
    <row r="4008" spans="1:10" ht="15" customHeight="1">
      <c r="A4008" s="46" t="s">
        <v>34770</v>
      </c>
      <c r="B4008" s="46" t="s">
        <v>34771</v>
      </c>
      <c r="C4008" s="47">
        <v>306.62720000000002</v>
      </c>
      <c r="D4008" s="119" t="s">
        <v>376</v>
      </c>
      <c r="E4008" s="46" t="s">
        <v>376</v>
      </c>
      <c r="F4008" s="121">
        <v>96.005600000000001</v>
      </c>
      <c r="G4008" s="87"/>
      <c r="H4008" s="47"/>
      <c r="I4008" s="120">
        <v>0</v>
      </c>
      <c r="J4008" s="120">
        <v>0</v>
      </c>
    </row>
    <row r="4009" spans="1:10" ht="15" customHeight="1">
      <c r="A4009" s="46" t="s">
        <v>34774</v>
      </c>
      <c r="B4009" s="46" t="s">
        <v>34775</v>
      </c>
      <c r="C4009" s="47">
        <v>376.58199999999999</v>
      </c>
      <c r="D4009" s="119" t="s">
        <v>374</v>
      </c>
      <c r="E4009" s="46" t="s">
        <v>374</v>
      </c>
      <c r="F4009" s="121">
        <v>176.57159999999999</v>
      </c>
      <c r="G4009" s="87"/>
      <c r="H4009" s="47"/>
      <c r="I4009" s="120">
        <v>0</v>
      </c>
      <c r="J4009" s="120">
        <v>0</v>
      </c>
    </row>
    <row r="4010" spans="1:10" ht="15" customHeight="1">
      <c r="A4010" s="46" t="s">
        <v>34772</v>
      </c>
      <c r="B4010" s="46" t="s">
        <v>34773</v>
      </c>
      <c r="C4010" s="47">
        <v>324.63040000000001</v>
      </c>
      <c r="D4010" s="119" t="s">
        <v>371</v>
      </c>
      <c r="E4010" s="46" t="s">
        <v>371</v>
      </c>
      <c r="F4010" s="121">
        <v>61.9938</v>
      </c>
      <c r="G4010" s="87"/>
      <c r="H4010" s="47"/>
      <c r="I4010" s="120">
        <v>0</v>
      </c>
      <c r="J4010" s="120">
        <v>0</v>
      </c>
    </row>
    <row r="4011" spans="1:10" ht="15" customHeight="1">
      <c r="A4011" s="46" t="s">
        <v>28441</v>
      </c>
      <c r="B4011" s="46" t="s">
        <v>28440</v>
      </c>
      <c r="C4011" s="47">
        <v>143.13640000000001</v>
      </c>
      <c r="D4011" s="119" t="s">
        <v>369</v>
      </c>
      <c r="E4011" s="46" t="s">
        <v>369</v>
      </c>
      <c r="F4011" s="121">
        <v>62.376199999999997</v>
      </c>
      <c r="G4011" s="87"/>
      <c r="H4011" s="47"/>
      <c r="I4011" s="120">
        <v>0</v>
      </c>
      <c r="J4011" s="120">
        <v>0</v>
      </c>
    </row>
    <row r="4012" spans="1:10" ht="15" customHeight="1">
      <c r="A4012" s="46" t="s">
        <v>28439</v>
      </c>
      <c r="B4012" s="46" t="s">
        <v>28440</v>
      </c>
      <c r="C4012" s="47">
        <v>143.13640000000001</v>
      </c>
      <c r="D4012" s="119" t="s">
        <v>367</v>
      </c>
      <c r="E4012" s="46" t="s">
        <v>367</v>
      </c>
      <c r="F4012" s="121">
        <v>62.367199999999997</v>
      </c>
      <c r="G4012" s="87"/>
      <c r="H4012" s="47"/>
      <c r="I4012" s="120">
        <v>0</v>
      </c>
      <c r="J4012" s="120">
        <v>0</v>
      </c>
    </row>
    <row r="4013" spans="1:10" ht="15" customHeight="1">
      <c r="A4013" s="46" t="s">
        <v>178</v>
      </c>
      <c r="B4013" s="46" t="s">
        <v>28438</v>
      </c>
      <c r="C4013" s="47">
        <v>166.6516</v>
      </c>
      <c r="D4013" s="119" t="s">
        <v>365</v>
      </c>
      <c r="E4013" s="46" t="s">
        <v>365</v>
      </c>
      <c r="F4013" s="121">
        <v>76.312600000000003</v>
      </c>
      <c r="G4013" s="87"/>
      <c r="H4013" s="47"/>
      <c r="I4013" s="120">
        <v>1</v>
      </c>
      <c r="J4013" s="120">
        <v>0</v>
      </c>
    </row>
    <row r="4014" spans="1:10" ht="15" customHeight="1">
      <c r="A4014" s="46" t="s">
        <v>234</v>
      </c>
      <c r="B4014" s="46" t="s">
        <v>28432</v>
      </c>
      <c r="C4014" s="47">
        <v>166.59479999999999</v>
      </c>
      <c r="D4014" s="119" t="s">
        <v>362</v>
      </c>
      <c r="E4014" s="46" t="s">
        <v>362</v>
      </c>
      <c r="F4014" s="121">
        <v>49.323399999999999</v>
      </c>
      <c r="G4014" s="87"/>
      <c r="H4014" s="47"/>
      <c r="I4014" s="120">
        <v>11</v>
      </c>
      <c r="J4014" s="120">
        <v>0</v>
      </c>
    </row>
    <row r="4015" spans="1:10" ht="15" customHeight="1">
      <c r="A4015" s="46" t="s">
        <v>235</v>
      </c>
      <c r="B4015" s="46" t="s">
        <v>28437</v>
      </c>
      <c r="C4015" s="47">
        <v>166.59479999999999</v>
      </c>
      <c r="D4015" s="119" t="s">
        <v>359</v>
      </c>
      <c r="E4015" s="46" t="s">
        <v>359</v>
      </c>
      <c r="F4015" s="121">
        <v>46.390599999999999</v>
      </c>
      <c r="G4015" s="87"/>
      <c r="H4015" s="47"/>
      <c r="I4015" s="120">
        <v>8</v>
      </c>
      <c r="J4015" s="120">
        <v>0</v>
      </c>
    </row>
    <row r="4016" spans="1:10" ht="15" customHeight="1">
      <c r="A4016" s="46" t="s">
        <v>240</v>
      </c>
      <c r="B4016" s="46" t="s">
        <v>28436</v>
      </c>
      <c r="C4016" s="47">
        <v>152.81200000000001</v>
      </c>
      <c r="D4016" s="119" t="s">
        <v>356</v>
      </c>
      <c r="E4016" s="46" t="s">
        <v>356</v>
      </c>
      <c r="F4016" s="121">
        <v>39.713799999999999</v>
      </c>
      <c r="G4016" s="87"/>
      <c r="H4016" s="47"/>
      <c r="I4016" s="120">
        <v>3</v>
      </c>
      <c r="J4016" s="120">
        <v>0</v>
      </c>
    </row>
    <row r="4017" spans="1:10" ht="15" customHeight="1">
      <c r="A4017" s="46" t="s">
        <v>243</v>
      </c>
      <c r="B4017" s="46" t="s">
        <v>28435</v>
      </c>
      <c r="C4017" s="47">
        <v>152.81200000000001</v>
      </c>
      <c r="D4017" s="119" t="s">
        <v>353</v>
      </c>
      <c r="E4017" s="46" t="s">
        <v>353</v>
      </c>
      <c r="F4017" s="121">
        <v>30.058599999999998</v>
      </c>
      <c r="G4017" s="87"/>
      <c r="H4017" s="47"/>
      <c r="I4017" s="120">
        <v>0</v>
      </c>
      <c r="J4017" s="120">
        <v>0</v>
      </c>
    </row>
    <row r="4018" spans="1:10" ht="15" customHeight="1">
      <c r="A4018" s="46" t="s">
        <v>28433</v>
      </c>
      <c r="B4018" s="46" t="s">
        <v>28434</v>
      </c>
      <c r="C4018" s="47">
        <v>119.8052</v>
      </c>
      <c r="D4018" s="119" t="s">
        <v>350</v>
      </c>
      <c r="E4018" s="46" t="s">
        <v>350</v>
      </c>
      <c r="F4018" s="121">
        <v>61.783999999999999</v>
      </c>
      <c r="G4018" s="87"/>
      <c r="H4018" s="47"/>
      <c r="I4018" s="120">
        <v>0</v>
      </c>
      <c r="J4018" s="120">
        <v>0</v>
      </c>
    </row>
    <row r="4019" spans="1:10" ht="15" customHeight="1">
      <c r="A4019" s="46" t="s">
        <v>28431</v>
      </c>
      <c r="B4019" s="46" t="s">
        <v>28432</v>
      </c>
      <c r="C4019" s="47">
        <v>119.8052</v>
      </c>
      <c r="D4019" s="119" t="s">
        <v>347</v>
      </c>
      <c r="E4019" s="46" t="s">
        <v>347</v>
      </c>
      <c r="F4019" s="121">
        <v>29.266200000000001</v>
      </c>
      <c r="G4019" s="87"/>
      <c r="H4019" s="47"/>
      <c r="I4019" s="120">
        <v>0</v>
      </c>
      <c r="J4019" s="120">
        <v>0</v>
      </c>
    </row>
    <row r="4020" spans="1:10" ht="15" customHeight="1">
      <c r="A4020" s="46" t="s">
        <v>28429</v>
      </c>
      <c r="B4020" s="46" t="s">
        <v>28430</v>
      </c>
      <c r="C4020" s="47">
        <v>119.8052</v>
      </c>
      <c r="D4020" s="119" t="s">
        <v>344</v>
      </c>
      <c r="E4020" s="46" t="s">
        <v>344</v>
      </c>
      <c r="F4020" s="121">
        <v>17.3066</v>
      </c>
      <c r="G4020" s="86"/>
      <c r="H4020" s="47"/>
      <c r="I4020" s="120">
        <v>0</v>
      </c>
      <c r="J4020" s="120">
        <v>0</v>
      </c>
    </row>
    <row r="4021" spans="1:10" ht="15" customHeight="1">
      <c r="A4021" s="46" t="s">
        <v>28427</v>
      </c>
      <c r="B4021" s="46" t="s">
        <v>28428</v>
      </c>
      <c r="C4021" s="47">
        <v>119.8052</v>
      </c>
      <c r="D4021" s="119" t="s">
        <v>341</v>
      </c>
      <c r="E4021" s="46" t="s">
        <v>341</v>
      </c>
      <c r="F4021" s="121">
        <v>63.305399999999999</v>
      </c>
      <c r="G4021" s="87"/>
      <c r="H4021" s="47"/>
      <c r="I4021" s="120">
        <v>0</v>
      </c>
      <c r="J4021" s="120">
        <v>0</v>
      </c>
    </row>
    <row r="4022" spans="1:10" ht="15" customHeight="1">
      <c r="A4022" s="46" t="s">
        <v>28425</v>
      </c>
      <c r="B4022" s="46" t="s">
        <v>28426</v>
      </c>
      <c r="C4022" s="47">
        <v>119.8052</v>
      </c>
      <c r="D4022" s="119" t="s">
        <v>339</v>
      </c>
      <c r="E4022" s="46" t="s">
        <v>339</v>
      </c>
      <c r="F4022" s="121">
        <v>45.088000000000001</v>
      </c>
      <c r="G4022" s="87"/>
      <c r="H4022" s="47"/>
      <c r="I4022" s="120">
        <v>0</v>
      </c>
      <c r="J4022" s="120">
        <v>0</v>
      </c>
    </row>
    <row r="4023" spans="1:10" ht="15" customHeight="1">
      <c r="A4023" s="46" t="s">
        <v>28423</v>
      </c>
      <c r="B4023" s="46" t="s">
        <v>28424</v>
      </c>
      <c r="C4023" s="47">
        <v>119.8052</v>
      </c>
      <c r="D4023" s="119" t="s">
        <v>276</v>
      </c>
      <c r="E4023" s="46" t="s">
        <v>276</v>
      </c>
      <c r="F4023" s="121">
        <v>4.3517999999999999</v>
      </c>
      <c r="G4023" s="87"/>
      <c r="H4023" s="47"/>
      <c r="I4023" s="120">
        <v>0</v>
      </c>
      <c r="J4023" s="120">
        <v>0</v>
      </c>
    </row>
    <row r="4024" spans="1:10" ht="15" customHeight="1">
      <c r="A4024" s="46" t="s">
        <v>28421</v>
      </c>
      <c r="B4024" s="46" t="s">
        <v>28422</v>
      </c>
      <c r="C4024" s="47">
        <v>74.165199999999999</v>
      </c>
      <c r="D4024" s="119" t="s">
        <v>162</v>
      </c>
      <c r="E4024" s="46" t="s">
        <v>162</v>
      </c>
      <c r="F4024" s="121">
        <v>4.3517999999999999</v>
      </c>
      <c r="G4024" s="87"/>
      <c r="H4024" s="47"/>
      <c r="I4024" s="120">
        <v>0</v>
      </c>
      <c r="J4024" s="120">
        <v>0</v>
      </c>
    </row>
    <row r="4025" spans="1:10" ht="15" customHeight="1">
      <c r="A4025" s="46" t="s">
        <v>220</v>
      </c>
      <c r="B4025" s="46" t="s">
        <v>32301</v>
      </c>
      <c r="C4025" s="47">
        <v>48.073599999999999</v>
      </c>
      <c r="D4025" s="119" t="s">
        <v>157</v>
      </c>
      <c r="E4025" s="46" t="s">
        <v>157</v>
      </c>
      <c r="F4025" s="121">
        <v>60.724600000000002</v>
      </c>
      <c r="G4025" s="87"/>
      <c r="H4025" s="47"/>
      <c r="I4025" s="120">
        <v>9</v>
      </c>
      <c r="J4025" s="120">
        <v>0</v>
      </c>
    </row>
    <row r="4026" spans="1:10" ht="15" customHeight="1">
      <c r="A4026" s="46" t="s">
        <v>223</v>
      </c>
      <c r="B4026" s="46" t="s">
        <v>32302</v>
      </c>
      <c r="C4026" s="47">
        <v>125.1938</v>
      </c>
      <c r="D4026" s="119" t="s">
        <v>174</v>
      </c>
      <c r="E4026" s="46" t="s">
        <v>174</v>
      </c>
      <c r="F4026" s="121">
        <v>84.761200000000002</v>
      </c>
      <c r="G4026" s="87"/>
      <c r="H4026" s="47"/>
      <c r="I4026" s="120">
        <v>19</v>
      </c>
      <c r="J4026" s="120">
        <v>0</v>
      </c>
    </row>
    <row r="4027" spans="1:10" ht="15" customHeight="1">
      <c r="A4027" s="46" t="s">
        <v>28674</v>
      </c>
      <c r="B4027" s="46" t="s">
        <v>28675</v>
      </c>
      <c r="C4027" s="47">
        <v>351.45080000000002</v>
      </c>
      <c r="D4027" s="119" t="s">
        <v>227</v>
      </c>
      <c r="E4027" s="46" t="s">
        <v>227</v>
      </c>
      <c r="F4027" s="121">
        <v>91.086799999999997</v>
      </c>
      <c r="G4027" s="87"/>
      <c r="H4027" s="47"/>
      <c r="I4027" s="120">
        <v>0</v>
      </c>
      <c r="J4027" s="120">
        <v>0</v>
      </c>
    </row>
    <row r="4028" spans="1:10" ht="15" customHeight="1">
      <c r="A4028" s="46" t="s">
        <v>28672</v>
      </c>
      <c r="B4028" s="46" t="s">
        <v>28673</v>
      </c>
      <c r="C4028" s="47">
        <v>285.25040000000001</v>
      </c>
      <c r="D4028" s="119" t="s">
        <v>274</v>
      </c>
      <c r="E4028" s="46" t="s">
        <v>274</v>
      </c>
      <c r="F4028" s="121">
        <v>48.073599999999999</v>
      </c>
      <c r="G4028" s="87"/>
      <c r="H4028" s="47"/>
      <c r="I4028" s="120">
        <v>1</v>
      </c>
      <c r="J4028" s="120">
        <v>0</v>
      </c>
    </row>
    <row r="4029" spans="1:10" ht="15" customHeight="1">
      <c r="A4029" s="46" t="s">
        <v>385</v>
      </c>
      <c r="B4029" s="46" t="s">
        <v>28679</v>
      </c>
      <c r="C4029" s="47">
        <v>168.51060000000001</v>
      </c>
      <c r="D4029" s="119" t="s">
        <v>315</v>
      </c>
      <c r="E4029" s="46" t="s">
        <v>315</v>
      </c>
      <c r="F4029" s="121">
        <v>45.543399999999998</v>
      </c>
      <c r="G4029" s="87"/>
      <c r="H4029" s="47"/>
      <c r="I4029" s="120">
        <v>7</v>
      </c>
      <c r="J4029" s="120">
        <v>0</v>
      </c>
    </row>
    <row r="4030" spans="1:10" ht="15" customHeight="1">
      <c r="A4030" s="46" t="s">
        <v>28677</v>
      </c>
      <c r="B4030" s="46" t="s">
        <v>28678</v>
      </c>
      <c r="C4030" s="47">
        <v>112.4644</v>
      </c>
      <c r="D4030" s="119" t="s">
        <v>428</v>
      </c>
      <c r="E4030" s="46" t="s">
        <v>428</v>
      </c>
      <c r="F4030" s="121">
        <v>39.218000000000004</v>
      </c>
      <c r="G4030" s="87"/>
      <c r="H4030" s="47"/>
      <c r="I4030" s="120">
        <v>0</v>
      </c>
      <c r="J4030" s="120">
        <v>0</v>
      </c>
    </row>
    <row r="4031" spans="1:10" ht="15" customHeight="1">
      <c r="A4031" s="46" t="s">
        <v>387</v>
      </c>
      <c r="B4031" s="46" t="s">
        <v>28676</v>
      </c>
      <c r="C4031" s="47">
        <v>71.781400000000005</v>
      </c>
      <c r="D4031" s="119" t="s">
        <v>34410</v>
      </c>
      <c r="E4031" s="46" t="s">
        <v>34410</v>
      </c>
      <c r="F4031" s="121">
        <v>33.398400000000002</v>
      </c>
      <c r="G4031" s="87"/>
      <c r="H4031" s="47"/>
      <c r="I4031" s="120">
        <v>1</v>
      </c>
      <c r="J4031" s="120">
        <v>0</v>
      </c>
    </row>
    <row r="4032" spans="1:10" ht="15" customHeight="1">
      <c r="A4032" s="46" t="s">
        <v>8493</v>
      </c>
      <c r="B4032" s="46" t="s">
        <v>28669</v>
      </c>
      <c r="C4032" s="47">
        <v>199.48</v>
      </c>
      <c r="D4032" s="119" t="s">
        <v>424</v>
      </c>
      <c r="E4032" s="46" t="s">
        <v>424</v>
      </c>
      <c r="F4032" s="121">
        <v>73.375399999999999</v>
      </c>
      <c r="G4032" s="86"/>
      <c r="H4032" s="47"/>
      <c r="I4032" s="120">
        <v>4</v>
      </c>
      <c r="J4032" s="120">
        <v>0</v>
      </c>
    </row>
    <row r="4033" spans="1:10" ht="15" customHeight="1">
      <c r="A4033" s="46" t="s">
        <v>9620</v>
      </c>
      <c r="B4033" s="46" t="s">
        <v>32303</v>
      </c>
      <c r="C4033" s="47">
        <v>65.896199999999993</v>
      </c>
      <c r="D4033" s="119" t="s">
        <v>421</v>
      </c>
      <c r="E4033" s="46" t="s">
        <v>421</v>
      </c>
      <c r="F4033" s="121">
        <v>63.254600000000003</v>
      </c>
      <c r="G4033" s="87"/>
      <c r="H4033" s="47"/>
      <c r="I4033" s="120">
        <v>5</v>
      </c>
      <c r="J4033" s="120">
        <v>0</v>
      </c>
    </row>
    <row r="4034" spans="1:10" ht="15" customHeight="1">
      <c r="A4034" s="46" t="s">
        <v>35042</v>
      </c>
      <c r="B4034" s="46" t="s">
        <v>34939</v>
      </c>
      <c r="C4034" s="47">
        <v>73.629599999999996</v>
      </c>
      <c r="D4034" s="119" t="s">
        <v>418</v>
      </c>
      <c r="E4034" s="46" t="s">
        <v>418</v>
      </c>
      <c r="F4034" s="121">
        <v>70.845200000000006</v>
      </c>
      <c r="G4034" s="87"/>
      <c r="H4034" s="47"/>
      <c r="I4034" s="120">
        <v>0</v>
      </c>
      <c r="J4034" s="120">
        <v>0</v>
      </c>
    </row>
    <row r="4035" spans="1:10" ht="15" customHeight="1">
      <c r="A4035" s="46" t="s">
        <v>34940</v>
      </c>
      <c r="B4035" s="46" t="s">
        <v>34941</v>
      </c>
      <c r="C4035" s="47">
        <v>44</v>
      </c>
      <c r="D4035" s="119" t="s">
        <v>415</v>
      </c>
      <c r="E4035" s="46" t="s">
        <v>415</v>
      </c>
      <c r="F4035" s="121">
        <v>9.0630000000000006</v>
      </c>
      <c r="G4035" s="87"/>
      <c r="H4035" s="47"/>
      <c r="I4035" s="120">
        <v>0</v>
      </c>
      <c r="J4035" s="120">
        <v>0</v>
      </c>
    </row>
    <row r="4036" spans="1:10" ht="15" customHeight="1">
      <c r="A4036" s="46" t="s">
        <v>35043</v>
      </c>
      <c r="B4036" s="46" t="s">
        <v>34942</v>
      </c>
      <c r="C4036" s="47">
        <v>24.685400000000001</v>
      </c>
      <c r="D4036" s="119" t="s">
        <v>413</v>
      </c>
      <c r="E4036" s="46" t="s">
        <v>413</v>
      </c>
      <c r="F4036" s="121">
        <v>9.0630000000000006</v>
      </c>
      <c r="G4036" s="87"/>
      <c r="H4036" s="47"/>
      <c r="I4036" s="120">
        <v>0</v>
      </c>
      <c r="J4036" s="120">
        <v>0</v>
      </c>
    </row>
    <row r="4037" spans="1:10" ht="15" customHeight="1">
      <c r="A4037" s="46" t="s">
        <v>35039</v>
      </c>
      <c r="B4037" s="46" t="s">
        <v>34943</v>
      </c>
      <c r="C4037" s="47">
        <v>107.36320000000001</v>
      </c>
      <c r="D4037" s="119" t="s">
        <v>406</v>
      </c>
      <c r="E4037" s="46" t="s">
        <v>406</v>
      </c>
      <c r="F4037" s="121">
        <v>25.0488</v>
      </c>
      <c r="G4037" s="87"/>
      <c r="H4037" s="47"/>
      <c r="I4037" s="120">
        <v>0</v>
      </c>
      <c r="J4037" s="120">
        <v>0</v>
      </c>
    </row>
    <row r="4038" spans="1:10" ht="15" customHeight="1">
      <c r="A4038" s="46" t="s">
        <v>34944</v>
      </c>
      <c r="B4038" s="46" t="s">
        <v>34945</v>
      </c>
      <c r="C4038" s="47">
        <v>377.58940000000001</v>
      </c>
      <c r="D4038" s="119" t="s">
        <v>403</v>
      </c>
      <c r="E4038" s="46" t="s">
        <v>403</v>
      </c>
      <c r="F4038" s="121">
        <v>36.687800000000003</v>
      </c>
      <c r="G4038" s="87"/>
      <c r="H4038" s="47"/>
      <c r="I4038" s="120">
        <v>0</v>
      </c>
      <c r="J4038" s="120">
        <v>0</v>
      </c>
    </row>
    <row r="4039" spans="1:10" ht="15" customHeight="1">
      <c r="A4039" s="46" t="s">
        <v>34946</v>
      </c>
      <c r="B4039" s="46" t="s">
        <v>34947</v>
      </c>
      <c r="C4039" s="47">
        <v>399.71080000000001</v>
      </c>
      <c r="D4039" s="119" t="s">
        <v>34511</v>
      </c>
      <c r="E4039" s="46" t="s">
        <v>34511</v>
      </c>
      <c r="F4039" s="121">
        <v>95.641199999999998</v>
      </c>
      <c r="G4039" s="87"/>
      <c r="H4039" s="47"/>
      <c r="I4039" s="120">
        <v>0</v>
      </c>
      <c r="J4039" s="120">
        <v>0</v>
      </c>
    </row>
    <row r="4040" spans="1:10" ht="15" customHeight="1">
      <c r="A4040" s="46" t="s">
        <v>34948</v>
      </c>
      <c r="B4040" s="46" t="s">
        <v>34949</v>
      </c>
      <c r="C4040" s="47">
        <v>399.97320000000002</v>
      </c>
      <c r="D4040" s="119" t="s">
        <v>34512</v>
      </c>
      <c r="E4040" s="46" t="s">
        <v>34512</v>
      </c>
      <c r="F4040" s="121">
        <v>86.532399999999996</v>
      </c>
      <c r="G4040" s="87"/>
      <c r="H4040" s="47"/>
      <c r="I4040" s="120">
        <v>0</v>
      </c>
      <c r="J4040" s="120">
        <v>0</v>
      </c>
    </row>
    <row r="4041" spans="1:10" ht="15" customHeight="1">
      <c r="A4041" s="46" t="s">
        <v>34950</v>
      </c>
      <c r="B4041" s="46" t="s">
        <v>34951</v>
      </c>
      <c r="C4041" s="47">
        <v>428.92779999999999</v>
      </c>
      <c r="D4041" s="119" t="s">
        <v>34513</v>
      </c>
      <c r="E4041" s="46" t="s">
        <v>34513</v>
      </c>
      <c r="F4041" s="121">
        <v>30.058599999999998</v>
      </c>
      <c r="G4041" s="87"/>
      <c r="H4041" s="47"/>
      <c r="I4041" s="120">
        <v>0</v>
      </c>
      <c r="J4041" s="120">
        <v>0</v>
      </c>
    </row>
    <row r="4042" spans="1:10" ht="15" customHeight="1">
      <c r="A4042" s="46" t="s">
        <v>35040</v>
      </c>
      <c r="B4042" s="46" t="s">
        <v>34952</v>
      </c>
      <c r="C4042" s="47">
        <v>60.289400000000001</v>
      </c>
      <c r="D4042" s="119" t="s">
        <v>383</v>
      </c>
      <c r="E4042" s="46" t="s">
        <v>383</v>
      </c>
      <c r="F4042" s="121">
        <v>45.543399999999998</v>
      </c>
      <c r="G4042" s="87"/>
      <c r="H4042" s="47"/>
      <c r="I4042" s="120">
        <v>0</v>
      </c>
      <c r="J4042" s="120">
        <v>0</v>
      </c>
    </row>
    <row r="4043" spans="1:10" ht="15" customHeight="1">
      <c r="A4043" s="46" t="s">
        <v>35041</v>
      </c>
      <c r="B4043" s="46" t="s">
        <v>34953</v>
      </c>
      <c r="C4043" s="47">
        <v>72.441599999999994</v>
      </c>
      <c r="D4043" s="119" t="s">
        <v>304</v>
      </c>
      <c r="E4043" s="46" t="s">
        <v>304</v>
      </c>
      <c r="F4043" s="121">
        <v>12.145</v>
      </c>
      <c r="G4043" s="87"/>
      <c r="H4043" s="47"/>
      <c r="I4043" s="120">
        <v>0</v>
      </c>
      <c r="J4043" s="120">
        <v>0</v>
      </c>
    </row>
    <row r="4044" spans="1:10" ht="15" customHeight="1">
      <c r="A4044" s="46" t="s">
        <v>215</v>
      </c>
      <c r="B4044" s="46" t="s">
        <v>32304</v>
      </c>
      <c r="C4044" s="47">
        <v>134.1</v>
      </c>
      <c r="D4044" s="119" t="s">
        <v>490</v>
      </c>
      <c r="E4044" s="46" t="s">
        <v>490</v>
      </c>
      <c r="F4044" s="121">
        <v>7.2869999999999999</v>
      </c>
      <c r="G4044" s="87"/>
      <c r="H4044" s="47"/>
      <c r="I4044" s="120">
        <v>3</v>
      </c>
      <c r="J4044" s="120">
        <v>0</v>
      </c>
    </row>
    <row r="4045" spans="1:10" ht="15" customHeight="1">
      <c r="A4045" s="46" t="s">
        <v>28687</v>
      </c>
      <c r="B4045" s="46" t="s">
        <v>28688</v>
      </c>
      <c r="C4045" s="47">
        <v>357.84100000000001</v>
      </c>
      <c r="D4045" s="119" t="s">
        <v>487</v>
      </c>
      <c r="E4045" s="46" t="s">
        <v>487</v>
      </c>
      <c r="F4045" s="121">
        <v>7.2869999999999999</v>
      </c>
      <c r="G4045" s="87"/>
      <c r="H4045" s="47"/>
      <c r="I4045" s="120">
        <v>0</v>
      </c>
      <c r="J4045" s="120">
        <v>0</v>
      </c>
    </row>
    <row r="4046" spans="1:10" ht="15" customHeight="1">
      <c r="A4046" s="46" t="s">
        <v>338</v>
      </c>
      <c r="B4046" s="46" t="s">
        <v>28686</v>
      </c>
      <c r="C4046" s="47">
        <v>197.203</v>
      </c>
      <c r="D4046" s="119" t="s">
        <v>484</v>
      </c>
      <c r="E4046" s="46" t="s">
        <v>484</v>
      </c>
      <c r="F4046" s="121">
        <v>7.6879999999999997</v>
      </c>
      <c r="G4046" s="87"/>
      <c r="H4046" s="47"/>
      <c r="I4046" s="120">
        <v>1</v>
      </c>
      <c r="J4046" s="120">
        <v>0</v>
      </c>
    </row>
    <row r="4047" spans="1:10" ht="15" customHeight="1">
      <c r="A4047" s="46" t="s">
        <v>2019</v>
      </c>
      <c r="B4047" s="46" t="s">
        <v>9580</v>
      </c>
      <c r="C4047" s="47">
        <v>33.221400000000003</v>
      </c>
      <c r="D4047" s="119" t="s">
        <v>481</v>
      </c>
      <c r="E4047" s="46" t="s">
        <v>481</v>
      </c>
      <c r="F4047" s="121">
        <v>7.2869999999999999</v>
      </c>
      <c r="G4047" s="87"/>
      <c r="H4047" s="47"/>
      <c r="I4047" s="120">
        <v>378</v>
      </c>
      <c r="J4047" s="120">
        <v>0</v>
      </c>
    </row>
    <row r="4048" spans="1:10" ht="15" customHeight="1">
      <c r="A4048" s="46" t="s">
        <v>2022</v>
      </c>
      <c r="B4048" s="46" t="s">
        <v>9579</v>
      </c>
      <c r="C4048" s="47">
        <v>39.8504</v>
      </c>
      <c r="D4048" s="119" t="s">
        <v>478</v>
      </c>
      <c r="E4048" s="46" t="s">
        <v>478</v>
      </c>
      <c r="F4048" s="121">
        <v>7.6879999999999997</v>
      </c>
      <c r="G4048" s="87"/>
      <c r="H4048" s="47"/>
      <c r="I4048" s="120">
        <v>399</v>
      </c>
      <c r="J4048" s="120">
        <v>0</v>
      </c>
    </row>
    <row r="4049" spans="1:10" ht="15" customHeight="1">
      <c r="A4049" s="46" t="s">
        <v>2025</v>
      </c>
      <c r="B4049" s="46" t="s">
        <v>9578</v>
      </c>
      <c r="C4049" s="47">
        <v>60.117400000000004</v>
      </c>
      <c r="D4049" s="119" t="s">
        <v>475</v>
      </c>
      <c r="E4049" s="46" t="s">
        <v>475</v>
      </c>
      <c r="F4049" s="121">
        <v>7.2869999999999999</v>
      </c>
      <c r="G4049" s="87"/>
      <c r="H4049" s="47"/>
      <c r="I4049" s="120">
        <v>549</v>
      </c>
      <c r="J4049" s="120">
        <v>0</v>
      </c>
    </row>
    <row r="4050" spans="1:10" ht="15" customHeight="1">
      <c r="A4050" s="46" t="s">
        <v>2028</v>
      </c>
      <c r="B4050" s="46" t="s">
        <v>9577</v>
      </c>
      <c r="C4050" s="47">
        <v>83.622799999999998</v>
      </c>
      <c r="D4050" s="119" t="s">
        <v>472</v>
      </c>
      <c r="E4050" s="46" t="s">
        <v>472</v>
      </c>
      <c r="F4050" s="121">
        <v>5.0830000000000002</v>
      </c>
      <c r="G4050" s="87"/>
      <c r="H4050" s="47"/>
      <c r="I4050" s="120">
        <v>58</v>
      </c>
      <c r="J4050" s="120">
        <v>0</v>
      </c>
    </row>
    <row r="4051" spans="1:10" ht="15" customHeight="1">
      <c r="A4051" s="46" t="s">
        <v>9575</v>
      </c>
      <c r="B4051" s="46" t="s">
        <v>9576</v>
      </c>
      <c r="C4051" s="47">
        <v>122.0564</v>
      </c>
      <c r="D4051" s="119" t="s">
        <v>470</v>
      </c>
      <c r="E4051" s="46" t="s">
        <v>470</v>
      </c>
      <c r="F4051" s="121">
        <v>5.7434000000000003</v>
      </c>
      <c r="G4051" s="87"/>
      <c r="H4051" s="47"/>
      <c r="I4051" s="120">
        <v>49</v>
      </c>
      <c r="J4051" s="120">
        <v>0</v>
      </c>
    </row>
    <row r="4052" spans="1:10" ht="15" customHeight="1">
      <c r="A4052" s="46" t="s">
        <v>9573</v>
      </c>
      <c r="B4052" s="46" t="s">
        <v>9574</v>
      </c>
      <c r="C4052" s="47">
        <v>176.411</v>
      </c>
      <c r="D4052" s="119" t="s">
        <v>463</v>
      </c>
      <c r="E4052" s="46" t="s">
        <v>463</v>
      </c>
      <c r="F4052" s="121">
        <v>8.6532</v>
      </c>
      <c r="G4052" s="87"/>
      <c r="H4052" s="47"/>
      <c r="I4052" s="120">
        <v>1</v>
      </c>
      <c r="J4052" s="120">
        <v>0</v>
      </c>
    </row>
    <row r="4053" spans="1:10" ht="15" customHeight="1">
      <c r="A4053" s="46" t="s">
        <v>9571</v>
      </c>
      <c r="B4053" s="46" t="s">
        <v>9572</v>
      </c>
      <c r="C4053" s="47">
        <v>60.117400000000004</v>
      </c>
      <c r="D4053" s="119" t="s">
        <v>461</v>
      </c>
      <c r="E4053" s="46" t="s">
        <v>461</v>
      </c>
      <c r="F4053" s="121">
        <v>8.9911999999999992</v>
      </c>
      <c r="G4053" s="87"/>
      <c r="H4053" s="47"/>
      <c r="I4053" s="120">
        <v>2</v>
      </c>
      <c r="J4053" s="120">
        <v>0</v>
      </c>
    </row>
    <row r="4054" spans="1:10" ht="15" customHeight="1">
      <c r="A4054" s="46" t="s">
        <v>9569</v>
      </c>
      <c r="B4054" s="46" t="s">
        <v>9570</v>
      </c>
      <c r="C4054" s="47">
        <v>60.117400000000004</v>
      </c>
      <c r="D4054" s="119" t="s">
        <v>459</v>
      </c>
      <c r="E4054" s="46" t="s">
        <v>459</v>
      </c>
      <c r="F4054" s="121">
        <v>8.9911999999999992</v>
      </c>
      <c r="G4054" s="87"/>
      <c r="H4054" s="47"/>
      <c r="I4054" s="120">
        <v>0</v>
      </c>
      <c r="J4054" s="120">
        <v>0</v>
      </c>
    </row>
    <row r="4055" spans="1:10" ht="15" customHeight="1">
      <c r="A4055" s="46" t="s">
        <v>2031</v>
      </c>
      <c r="B4055" s="46" t="s">
        <v>9568</v>
      </c>
      <c r="C4055" s="47">
        <v>30.388000000000002</v>
      </c>
      <c r="D4055" s="119" t="s">
        <v>456</v>
      </c>
      <c r="E4055" s="46" t="s">
        <v>456</v>
      </c>
      <c r="F4055" s="121">
        <v>2.6061999999999999</v>
      </c>
      <c r="G4055" s="87"/>
      <c r="H4055" s="47"/>
      <c r="I4055" s="120">
        <v>2611</v>
      </c>
      <c r="J4055" s="120">
        <v>0</v>
      </c>
    </row>
    <row r="4056" spans="1:10" ht="15" customHeight="1">
      <c r="A4056" s="46" t="s">
        <v>2034</v>
      </c>
      <c r="B4056" s="46" t="s">
        <v>9567</v>
      </c>
      <c r="C4056" s="47">
        <v>32.659999999999997</v>
      </c>
      <c r="D4056" s="119" t="s">
        <v>453</v>
      </c>
      <c r="E4056" s="46" t="s">
        <v>453</v>
      </c>
      <c r="F4056" s="121">
        <v>3.9091999999999998</v>
      </c>
      <c r="G4056" s="87"/>
      <c r="H4056" s="47"/>
      <c r="I4056" s="120">
        <v>182</v>
      </c>
      <c r="J4056" s="120">
        <v>0</v>
      </c>
    </row>
    <row r="4057" spans="1:10" ht="15" customHeight="1">
      <c r="A4057" s="46" t="s">
        <v>2037</v>
      </c>
      <c r="B4057" s="46" t="s">
        <v>9566</v>
      </c>
      <c r="C4057" s="47">
        <v>43.3386</v>
      </c>
      <c r="D4057" s="119" t="s">
        <v>443</v>
      </c>
      <c r="E4057" s="46" t="s">
        <v>443</v>
      </c>
      <c r="F4057" s="121">
        <v>9.4494000000000007</v>
      </c>
      <c r="G4057" s="87"/>
      <c r="H4057" s="47"/>
      <c r="I4057" s="120">
        <v>1211</v>
      </c>
      <c r="J4057" s="120">
        <v>0</v>
      </c>
    </row>
    <row r="4058" spans="1:10" ht="15" customHeight="1">
      <c r="A4058" s="46" t="s">
        <v>35044</v>
      </c>
      <c r="B4058" s="46" t="s">
        <v>35045</v>
      </c>
      <c r="C4058" s="47">
        <v>30.1144</v>
      </c>
      <c r="D4058" s="119" t="s">
        <v>440</v>
      </c>
      <c r="E4058" s="46" t="s">
        <v>440</v>
      </c>
      <c r="F4058" s="121">
        <v>9.4494000000000007</v>
      </c>
      <c r="G4058" s="87"/>
      <c r="H4058" s="47"/>
      <c r="I4058" s="120">
        <v>0</v>
      </c>
      <c r="J4058" s="120">
        <v>0</v>
      </c>
    </row>
    <row r="4059" spans="1:10" ht="15" customHeight="1">
      <c r="A4059" s="46" t="s">
        <v>35046</v>
      </c>
      <c r="B4059" s="46" t="s">
        <v>35047</v>
      </c>
      <c r="C4059" s="47">
        <v>37.444600000000001</v>
      </c>
      <c r="D4059" s="119" t="s">
        <v>31911</v>
      </c>
      <c r="E4059" s="46" t="s">
        <v>31911</v>
      </c>
      <c r="F4059" s="121">
        <v>461.7568</v>
      </c>
      <c r="G4059" s="87"/>
      <c r="H4059" s="47"/>
      <c r="I4059" s="120">
        <v>0</v>
      </c>
      <c r="J4059" s="120">
        <v>0</v>
      </c>
    </row>
    <row r="4060" spans="1:10" ht="15" customHeight="1">
      <c r="A4060" s="46" t="s">
        <v>9586</v>
      </c>
      <c r="B4060" s="46" t="s">
        <v>32306</v>
      </c>
      <c r="C4060" s="47">
        <v>4.1360000000000001</v>
      </c>
      <c r="D4060" s="119" t="s">
        <v>31913</v>
      </c>
      <c r="E4060" s="46" t="s">
        <v>31913</v>
      </c>
      <c r="F4060" s="121">
        <v>237.87899999999999</v>
      </c>
      <c r="G4060" s="87"/>
      <c r="H4060" s="47"/>
      <c r="I4060" s="120">
        <v>0</v>
      </c>
      <c r="J4060" s="120">
        <v>0</v>
      </c>
    </row>
    <row r="4061" spans="1:10" ht="15" customHeight="1">
      <c r="A4061" s="46" t="s">
        <v>9585</v>
      </c>
      <c r="B4061" s="46" t="s">
        <v>32307</v>
      </c>
      <c r="C4061" s="47">
        <v>7.8074000000000003</v>
      </c>
      <c r="D4061" s="119" t="s">
        <v>539</v>
      </c>
      <c r="E4061" s="46" t="s">
        <v>539</v>
      </c>
      <c r="F4061" s="121">
        <v>76.680199999999999</v>
      </c>
      <c r="G4061" s="87"/>
      <c r="H4061" s="47"/>
      <c r="I4061" s="120">
        <v>0</v>
      </c>
      <c r="J4061" s="120">
        <v>0</v>
      </c>
    </row>
    <row r="4062" spans="1:10" ht="15" customHeight="1">
      <c r="A4062" s="46" t="s">
        <v>35541</v>
      </c>
      <c r="B4062" s="46" t="s">
        <v>35674</v>
      </c>
      <c r="C4062" s="47">
        <v>214.35599999999999</v>
      </c>
      <c r="D4062" s="119" t="s">
        <v>34444</v>
      </c>
      <c r="E4062" s="46" t="s">
        <v>34444</v>
      </c>
      <c r="F4062" s="121">
        <v>4.6622000000000003</v>
      </c>
      <c r="G4062" s="87"/>
      <c r="H4062" s="47"/>
      <c r="I4062" s="120">
        <v>6</v>
      </c>
      <c r="J4062" s="120">
        <v>0</v>
      </c>
    </row>
    <row r="4063" spans="1:10" ht="15" customHeight="1">
      <c r="A4063" s="46" t="s">
        <v>9584</v>
      </c>
      <c r="B4063" s="46" t="s">
        <v>32305</v>
      </c>
      <c r="C4063" s="47">
        <v>42.391800000000003</v>
      </c>
      <c r="D4063" s="119" t="s">
        <v>34445</v>
      </c>
      <c r="E4063" s="46" t="s">
        <v>34445</v>
      </c>
      <c r="F4063" s="121">
        <v>5.3163999999999998</v>
      </c>
      <c r="G4063" s="86"/>
      <c r="H4063" s="47"/>
      <c r="I4063" s="120">
        <v>42</v>
      </c>
      <c r="J4063" s="120">
        <v>0</v>
      </c>
    </row>
    <row r="4064" spans="1:10" ht="15" customHeight="1">
      <c r="A4064" s="46" t="s">
        <v>9583</v>
      </c>
      <c r="B4064" s="46" t="s">
        <v>32308</v>
      </c>
      <c r="C4064" s="47">
        <v>53.9084</v>
      </c>
      <c r="D4064" s="119" t="s">
        <v>34446</v>
      </c>
      <c r="E4064" s="46" t="s">
        <v>34446</v>
      </c>
      <c r="F4064" s="121">
        <v>10.735200000000001</v>
      </c>
      <c r="G4064" s="87"/>
      <c r="H4064" s="47"/>
      <c r="I4064" s="120">
        <v>68</v>
      </c>
      <c r="J4064" s="120">
        <v>0</v>
      </c>
    </row>
    <row r="4065" spans="1:10" ht="15" customHeight="1">
      <c r="A4065" s="46" t="s">
        <v>32309</v>
      </c>
      <c r="B4065" s="46" t="s">
        <v>32310</v>
      </c>
      <c r="D4065" s="119" t="s">
        <v>34447</v>
      </c>
      <c r="E4065" s="46" t="s">
        <v>34447</v>
      </c>
      <c r="F4065" s="121">
        <v>5.4904000000000002</v>
      </c>
      <c r="G4065" s="87"/>
      <c r="H4065" s="47"/>
      <c r="I4065" s="120">
        <v>0</v>
      </c>
      <c r="J4065" s="120">
        <v>0</v>
      </c>
    </row>
    <row r="4066" spans="1:10" ht="15" customHeight="1">
      <c r="A4066" s="46" t="s">
        <v>9587</v>
      </c>
      <c r="B4066" s="46" t="s">
        <v>9588</v>
      </c>
      <c r="C4066" s="47">
        <v>52.552</v>
      </c>
      <c r="D4066" s="119" t="s">
        <v>34448</v>
      </c>
      <c r="E4066" s="46" t="s">
        <v>34448</v>
      </c>
      <c r="F4066" s="121">
        <v>8.3325999999999993</v>
      </c>
      <c r="G4066" s="87"/>
      <c r="H4066" s="47"/>
      <c r="I4066" s="120">
        <v>0</v>
      </c>
      <c r="J4066" s="120">
        <v>0</v>
      </c>
    </row>
    <row r="4067" spans="1:10" ht="15" customHeight="1">
      <c r="A4067" s="46" t="s">
        <v>9591</v>
      </c>
      <c r="B4067" s="46" t="s">
        <v>9592</v>
      </c>
      <c r="C4067" s="47">
        <v>13.5364</v>
      </c>
      <c r="D4067" s="119" t="s">
        <v>34449</v>
      </c>
      <c r="E4067" s="46" t="s">
        <v>34449</v>
      </c>
      <c r="F4067" s="121">
        <v>10.224</v>
      </c>
      <c r="G4067" s="87"/>
      <c r="H4067" s="47"/>
      <c r="I4067" s="120">
        <v>0</v>
      </c>
      <c r="J4067" s="120">
        <v>0</v>
      </c>
    </row>
    <row r="4068" spans="1:10" ht="15" customHeight="1">
      <c r="A4068" s="46" t="s">
        <v>9589</v>
      </c>
      <c r="B4068" s="46" t="s">
        <v>9590</v>
      </c>
      <c r="C4068" s="47">
        <v>13.5364</v>
      </c>
      <c r="D4068" s="119" t="s">
        <v>530</v>
      </c>
      <c r="E4068" s="46" t="s">
        <v>530</v>
      </c>
      <c r="F4068" s="121">
        <v>6.3798000000000004</v>
      </c>
      <c r="G4068" s="87"/>
      <c r="H4068" s="47"/>
      <c r="I4068" s="120">
        <v>0</v>
      </c>
      <c r="J4068" s="120">
        <v>0</v>
      </c>
    </row>
    <row r="4069" spans="1:10" ht="15" customHeight="1">
      <c r="A4069" s="46" t="s">
        <v>9582</v>
      </c>
      <c r="B4069" s="46" t="s">
        <v>32312</v>
      </c>
      <c r="C4069" s="47">
        <v>28.161000000000001</v>
      </c>
      <c r="D4069" s="119" t="s">
        <v>34450</v>
      </c>
      <c r="E4069" s="46" t="s">
        <v>34450</v>
      </c>
      <c r="F4069" s="121">
        <v>10.7148</v>
      </c>
      <c r="G4069" s="87"/>
      <c r="H4069" s="47"/>
      <c r="I4069" s="120">
        <v>0</v>
      </c>
      <c r="J4069" s="120">
        <v>0</v>
      </c>
    </row>
    <row r="4070" spans="1:10" ht="15" customHeight="1">
      <c r="A4070" s="46" t="s">
        <v>9581</v>
      </c>
      <c r="B4070" s="46" t="s">
        <v>32311</v>
      </c>
      <c r="C4070" s="47">
        <v>14.452400000000001</v>
      </c>
      <c r="D4070" s="119" t="s">
        <v>34451</v>
      </c>
      <c r="E4070" s="46" t="s">
        <v>34451</v>
      </c>
      <c r="F4070" s="121">
        <v>5.3163999999999998</v>
      </c>
      <c r="G4070" s="87"/>
      <c r="H4070" s="47"/>
      <c r="I4070" s="120">
        <v>0</v>
      </c>
      <c r="J4070" s="120">
        <v>0</v>
      </c>
    </row>
    <row r="4071" spans="1:10" ht="15" customHeight="1">
      <c r="A4071" s="46" t="s">
        <v>9565</v>
      </c>
      <c r="B4071" s="46" t="s">
        <v>35972</v>
      </c>
      <c r="C4071" s="47">
        <v>5.3133999999999997</v>
      </c>
      <c r="D4071" s="119" t="s">
        <v>34452</v>
      </c>
      <c r="E4071" s="46" t="s">
        <v>34452</v>
      </c>
      <c r="F4071" s="121">
        <v>194.59379999999999</v>
      </c>
      <c r="G4071" s="87"/>
      <c r="H4071" s="47"/>
      <c r="I4071" s="120">
        <v>172</v>
      </c>
      <c r="J4071" s="120">
        <v>0</v>
      </c>
    </row>
    <row r="4072" spans="1:10" ht="15" customHeight="1">
      <c r="A4072" s="46" t="s">
        <v>9563</v>
      </c>
      <c r="B4072" s="46" t="s">
        <v>9564</v>
      </c>
      <c r="C4072" s="47">
        <v>7.0136000000000003</v>
      </c>
      <c r="D4072" s="119" t="s">
        <v>34455</v>
      </c>
      <c r="E4072" s="46" t="s">
        <v>34455</v>
      </c>
      <c r="F4072" s="121">
        <v>5.7560000000000002</v>
      </c>
      <c r="G4072" s="87"/>
      <c r="H4072" s="47"/>
      <c r="I4072" s="120">
        <v>0</v>
      </c>
      <c r="J4072" s="120">
        <v>0</v>
      </c>
    </row>
    <row r="4073" spans="1:10" ht="15" customHeight="1">
      <c r="A4073" s="46" t="s">
        <v>9561</v>
      </c>
      <c r="B4073" s="46" t="s">
        <v>9562</v>
      </c>
      <c r="C4073" s="47">
        <v>9.9892000000000003</v>
      </c>
      <c r="D4073" s="119" t="s">
        <v>34456</v>
      </c>
      <c r="E4073" s="46" t="s">
        <v>34456</v>
      </c>
      <c r="F4073" s="121">
        <v>6.3693999999999997</v>
      </c>
      <c r="G4073" s="87"/>
      <c r="H4073" s="47"/>
      <c r="I4073" s="120">
        <v>17</v>
      </c>
      <c r="J4073" s="120">
        <v>0</v>
      </c>
    </row>
    <row r="4074" spans="1:10" ht="15" customHeight="1">
      <c r="A4074" s="46" t="s">
        <v>9560</v>
      </c>
      <c r="B4074" s="46" t="s">
        <v>35973</v>
      </c>
      <c r="C4074" s="47">
        <v>8.3496000000000006</v>
      </c>
      <c r="D4074" s="119" t="s">
        <v>34457</v>
      </c>
      <c r="E4074" s="46" t="s">
        <v>34457</v>
      </c>
      <c r="F4074" s="121">
        <v>4.6214000000000004</v>
      </c>
      <c r="G4074" s="87"/>
      <c r="H4074" s="47"/>
      <c r="I4074" s="120">
        <v>30</v>
      </c>
      <c r="J4074" s="120">
        <v>0</v>
      </c>
    </row>
    <row r="4075" spans="1:10" ht="15" customHeight="1">
      <c r="A4075" s="46" t="s">
        <v>9558</v>
      </c>
      <c r="B4075" s="46" t="s">
        <v>9559</v>
      </c>
      <c r="C4075" s="47">
        <v>28.161000000000001</v>
      </c>
      <c r="D4075" s="119" t="s">
        <v>31915</v>
      </c>
      <c r="E4075" s="46" t="s">
        <v>31915</v>
      </c>
      <c r="F4075" s="121">
        <v>169.9744</v>
      </c>
      <c r="G4075" s="87"/>
      <c r="H4075" s="47"/>
      <c r="I4075" s="120">
        <v>28</v>
      </c>
      <c r="J4075" s="120">
        <v>0</v>
      </c>
    </row>
    <row r="4076" spans="1:10" ht="15" customHeight="1">
      <c r="A4076" s="46" t="s">
        <v>9556</v>
      </c>
      <c r="B4076" s="46" t="s">
        <v>9557</v>
      </c>
      <c r="C4076" s="47">
        <v>14.452400000000001</v>
      </c>
      <c r="D4076" s="119" t="s">
        <v>521</v>
      </c>
      <c r="E4076" s="46" t="s">
        <v>521</v>
      </c>
      <c r="F4076" s="121">
        <v>61.344200000000001</v>
      </c>
      <c r="G4076" s="87"/>
      <c r="H4076" s="47"/>
      <c r="I4076" s="120">
        <v>2</v>
      </c>
      <c r="J4076" s="120">
        <v>0</v>
      </c>
    </row>
    <row r="4077" spans="1:10" ht="15" customHeight="1">
      <c r="A4077" s="46" t="s">
        <v>32313</v>
      </c>
      <c r="B4077" s="46" t="s">
        <v>32314</v>
      </c>
      <c r="D4077" s="119" t="s">
        <v>518</v>
      </c>
      <c r="E4077" s="46" t="s">
        <v>518</v>
      </c>
      <c r="F4077" s="121">
        <v>4.8360000000000003</v>
      </c>
      <c r="G4077" s="87"/>
      <c r="H4077" s="47"/>
      <c r="I4077" s="120">
        <v>0</v>
      </c>
      <c r="J4077" s="120">
        <v>0</v>
      </c>
    </row>
    <row r="4078" spans="1:10" ht="15" customHeight="1">
      <c r="A4078" s="46" t="s">
        <v>24493</v>
      </c>
      <c r="B4078" s="46" t="s">
        <v>32315</v>
      </c>
      <c r="C4078" s="47">
        <v>12.646000000000001</v>
      </c>
      <c r="D4078" s="119" t="s">
        <v>515</v>
      </c>
      <c r="E4078" s="46" t="s">
        <v>515</v>
      </c>
      <c r="F4078" s="121">
        <v>2.423</v>
      </c>
      <c r="G4078" s="87"/>
      <c r="H4078" s="47"/>
      <c r="I4078" s="120">
        <v>20</v>
      </c>
      <c r="J4078" s="120">
        <v>0</v>
      </c>
    </row>
    <row r="4079" spans="1:10" ht="15" customHeight="1">
      <c r="A4079" s="46" t="s">
        <v>9600</v>
      </c>
      <c r="B4079" s="46" t="s">
        <v>32316</v>
      </c>
      <c r="C4079" s="47">
        <v>12.646000000000001</v>
      </c>
      <c r="D4079" s="119" t="s">
        <v>512</v>
      </c>
      <c r="E4079" s="46" t="s">
        <v>512</v>
      </c>
      <c r="F4079" s="121">
        <v>4.5087999999999999</v>
      </c>
      <c r="G4079" s="87"/>
      <c r="H4079" s="47"/>
      <c r="I4079" s="120">
        <v>20</v>
      </c>
      <c r="J4079" s="120">
        <v>0</v>
      </c>
    </row>
    <row r="4080" spans="1:10" ht="15" customHeight="1">
      <c r="A4080" s="46" t="s">
        <v>9599</v>
      </c>
      <c r="B4080" s="46" t="s">
        <v>32317</v>
      </c>
      <c r="C4080" s="47">
        <v>12.646000000000001</v>
      </c>
      <c r="D4080" s="119" t="s">
        <v>509</v>
      </c>
      <c r="E4080" s="46" t="s">
        <v>509</v>
      </c>
      <c r="F4080" s="121">
        <v>4.0895999999999999</v>
      </c>
      <c r="G4080" s="87"/>
      <c r="H4080" s="47"/>
      <c r="I4080" s="120">
        <v>20</v>
      </c>
      <c r="J4080" s="120">
        <v>0</v>
      </c>
    </row>
    <row r="4081" spans="1:10" ht="15" customHeight="1">
      <c r="A4081" s="46" t="s">
        <v>9597</v>
      </c>
      <c r="B4081" s="46" t="s">
        <v>9598</v>
      </c>
      <c r="C4081" s="47">
        <v>10.945600000000001</v>
      </c>
      <c r="D4081" s="119" t="s">
        <v>34472</v>
      </c>
      <c r="E4081" s="46" t="s">
        <v>34472</v>
      </c>
      <c r="F4081" s="121">
        <v>5.6436000000000002</v>
      </c>
      <c r="G4081" s="87"/>
      <c r="H4081" s="47"/>
      <c r="I4081" s="120">
        <v>10</v>
      </c>
      <c r="J4081" s="120">
        <v>0</v>
      </c>
    </row>
    <row r="4082" spans="1:10" ht="15" customHeight="1">
      <c r="A4082" s="46" t="s">
        <v>9595</v>
      </c>
      <c r="B4082" s="46" t="s">
        <v>9596</v>
      </c>
      <c r="C4082" s="47">
        <v>10.733000000000001</v>
      </c>
      <c r="D4082" s="119" t="s">
        <v>34473</v>
      </c>
      <c r="E4082" s="46" t="s">
        <v>34473</v>
      </c>
      <c r="F4082" s="121">
        <v>4.5598000000000001</v>
      </c>
      <c r="G4082" s="87"/>
      <c r="H4082" s="47"/>
      <c r="I4082" s="120">
        <v>18</v>
      </c>
      <c r="J4082" s="120">
        <v>0</v>
      </c>
    </row>
    <row r="4083" spans="1:10" ht="15" customHeight="1">
      <c r="A4083" s="46" t="s">
        <v>9593</v>
      </c>
      <c r="B4083" s="46" t="s">
        <v>9594</v>
      </c>
      <c r="C4083" s="47">
        <v>19.340800000000002</v>
      </c>
      <c r="D4083" s="119" t="s">
        <v>34476</v>
      </c>
      <c r="E4083" s="46" t="s">
        <v>34476</v>
      </c>
      <c r="F4083" s="121">
        <v>12.5244</v>
      </c>
      <c r="G4083" s="87"/>
      <c r="H4083" s="47"/>
      <c r="I4083" s="120">
        <v>10</v>
      </c>
      <c r="J4083" s="120">
        <v>0</v>
      </c>
    </row>
    <row r="4084" spans="1:10" ht="15" customHeight="1">
      <c r="A4084" s="46" t="s">
        <v>9603</v>
      </c>
      <c r="B4084" s="46" t="s">
        <v>32318</v>
      </c>
      <c r="C4084" s="47">
        <v>0.44400000000000001</v>
      </c>
      <c r="D4084" s="119" t="s">
        <v>34477</v>
      </c>
      <c r="E4084" s="46" t="s">
        <v>34477</v>
      </c>
      <c r="F4084" s="121">
        <v>15.325799999999999</v>
      </c>
      <c r="G4084" s="87"/>
      <c r="H4084" s="47"/>
      <c r="I4084" s="120">
        <v>0</v>
      </c>
      <c r="J4084" s="120">
        <v>0</v>
      </c>
    </row>
    <row r="4085" spans="1:10" ht="15" customHeight="1">
      <c r="A4085" s="46" t="s">
        <v>9601</v>
      </c>
      <c r="B4085" s="46" t="s">
        <v>9602</v>
      </c>
      <c r="C4085" s="47">
        <v>22.232600000000001</v>
      </c>
      <c r="D4085" s="119" t="s">
        <v>34491</v>
      </c>
      <c r="E4085" s="46" t="s">
        <v>34491</v>
      </c>
      <c r="F4085" s="121">
        <v>411.00599999999997</v>
      </c>
      <c r="G4085" s="87"/>
      <c r="H4085" s="47"/>
      <c r="I4085" s="120">
        <v>0</v>
      </c>
      <c r="J4085" s="120">
        <v>0</v>
      </c>
    </row>
    <row r="4086" spans="1:10" ht="15" customHeight="1">
      <c r="A4086" s="46" t="s">
        <v>9608</v>
      </c>
      <c r="B4086" s="46" t="s">
        <v>9609</v>
      </c>
      <c r="C4086" s="47">
        <v>470.61520000000002</v>
      </c>
      <c r="D4086" s="119" t="s">
        <v>503</v>
      </c>
      <c r="E4086" s="46" t="s">
        <v>503</v>
      </c>
      <c r="F4086" s="121">
        <v>61.316400000000002</v>
      </c>
      <c r="G4086" s="87"/>
      <c r="H4086" s="47"/>
      <c r="I4086" s="120">
        <v>0</v>
      </c>
      <c r="J4086" s="120">
        <v>0</v>
      </c>
    </row>
    <row r="4087" spans="1:10" ht="15" customHeight="1">
      <c r="A4087" s="46" t="s">
        <v>9606</v>
      </c>
      <c r="B4087" s="46" t="s">
        <v>9607</v>
      </c>
      <c r="C4087" s="47">
        <v>320.06880000000001</v>
      </c>
      <c r="D4087" s="119" t="s">
        <v>501</v>
      </c>
      <c r="E4087" s="46" t="s">
        <v>501</v>
      </c>
      <c r="F4087" s="121">
        <v>270.93680000000001</v>
      </c>
      <c r="G4087" s="87"/>
      <c r="H4087" s="47"/>
      <c r="I4087" s="120">
        <v>0</v>
      </c>
      <c r="J4087" s="120">
        <v>0</v>
      </c>
    </row>
    <row r="4088" spans="1:10" ht="15" customHeight="1">
      <c r="A4088" s="46" t="s">
        <v>9604</v>
      </c>
      <c r="B4088" s="46" t="s">
        <v>9605</v>
      </c>
      <c r="C4088" s="47">
        <v>361.81700000000001</v>
      </c>
      <c r="D4088" s="119" t="s">
        <v>34496</v>
      </c>
      <c r="E4088" s="46" t="s">
        <v>34496</v>
      </c>
      <c r="F4088" s="121">
        <v>117.57640000000001</v>
      </c>
      <c r="G4088" s="87"/>
      <c r="H4088" s="47"/>
      <c r="I4088" s="120">
        <v>0</v>
      </c>
      <c r="J4088" s="120">
        <v>0</v>
      </c>
    </row>
    <row r="4089" spans="1:10" ht="15" customHeight="1">
      <c r="A4089" s="46" t="s">
        <v>9621</v>
      </c>
      <c r="B4089" s="46" t="s">
        <v>9622</v>
      </c>
      <c r="C4089" s="47">
        <v>36.343600000000002</v>
      </c>
      <c r="D4089" s="119" t="s">
        <v>11640</v>
      </c>
      <c r="E4089" s="46" t="s">
        <v>11640</v>
      </c>
      <c r="F4089" s="121">
        <v>1467.5096000000001</v>
      </c>
      <c r="G4089" s="87"/>
      <c r="H4089" s="47"/>
      <c r="I4089" s="120">
        <v>0</v>
      </c>
      <c r="J4089" s="120">
        <v>0</v>
      </c>
    </row>
    <row r="4090" spans="1:10" ht="15" customHeight="1">
      <c r="A4090" s="46" t="s">
        <v>9618</v>
      </c>
      <c r="B4090" s="46" t="s">
        <v>9619</v>
      </c>
      <c r="C4090" s="47">
        <v>30.6052</v>
      </c>
      <c r="D4090" s="119" t="s">
        <v>34501</v>
      </c>
      <c r="E4090" s="46" t="s">
        <v>34501</v>
      </c>
      <c r="F4090" s="121">
        <v>4.3861999999999997</v>
      </c>
      <c r="G4090" s="87"/>
      <c r="H4090" s="47"/>
      <c r="I4090" s="120">
        <v>0</v>
      </c>
      <c r="J4090" s="120">
        <v>0</v>
      </c>
    </row>
    <row r="4091" spans="1:10" ht="15" customHeight="1">
      <c r="A4091" s="46" t="s">
        <v>9616</v>
      </c>
      <c r="B4091" s="46" t="s">
        <v>9617</v>
      </c>
      <c r="C4091" s="47">
        <v>54.652000000000001</v>
      </c>
      <c r="D4091" s="119" t="s">
        <v>34520</v>
      </c>
      <c r="E4091" s="46" t="s">
        <v>34520</v>
      </c>
      <c r="F4091" s="121">
        <v>7.3102</v>
      </c>
      <c r="G4091" s="87"/>
      <c r="H4091" s="47"/>
      <c r="I4091" s="120">
        <v>0</v>
      </c>
      <c r="J4091" s="120">
        <v>0</v>
      </c>
    </row>
    <row r="4092" spans="1:10" ht="15" customHeight="1">
      <c r="A4092" s="46" t="s">
        <v>9614</v>
      </c>
      <c r="B4092" s="46" t="s">
        <v>9615</v>
      </c>
      <c r="C4092" s="47">
        <v>28.965599999999998</v>
      </c>
      <c r="D4092" s="119" t="s">
        <v>34521</v>
      </c>
      <c r="E4092" s="46" t="s">
        <v>34521</v>
      </c>
      <c r="F4092" s="121">
        <v>7.3102</v>
      </c>
      <c r="G4092" s="87"/>
      <c r="H4092" s="47"/>
      <c r="I4092" s="120">
        <v>0</v>
      </c>
      <c r="J4092" s="120">
        <v>0</v>
      </c>
    </row>
    <row r="4093" spans="1:10" ht="15" customHeight="1">
      <c r="A4093" s="46" t="s">
        <v>9612</v>
      </c>
      <c r="B4093" s="46" t="s">
        <v>9613</v>
      </c>
      <c r="C4093" s="47">
        <v>27.161999999999999</v>
      </c>
      <c r="D4093" s="119" t="s">
        <v>496</v>
      </c>
      <c r="E4093" s="46" t="s">
        <v>496</v>
      </c>
      <c r="F4093" s="121">
        <v>4.8914</v>
      </c>
      <c r="G4093" s="87"/>
      <c r="H4093" s="47"/>
      <c r="I4093" s="120">
        <v>0</v>
      </c>
      <c r="J4093" s="120">
        <v>0</v>
      </c>
    </row>
    <row r="4094" spans="1:10" ht="15" customHeight="1">
      <c r="A4094" s="46" t="s">
        <v>9610</v>
      </c>
      <c r="B4094" s="46" t="s">
        <v>9611</v>
      </c>
      <c r="C4094" s="47">
        <v>33.064599999999999</v>
      </c>
      <c r="D4094" s="119" t="s">
        <v>31917</v>
      </c>
      <c r="E4094" s="46" t="s">
        <v>31917</v>
      </c>
      <c r="F4094" s="121">
        <v>17.75</v>
      </c>
      <c r="G4094" s="87"/>
      <c r="H4094" s="47"/>
      <c r="I4094" s="120">
        <v>0</v>
      </c>
      <c r="J4094" s="120">
        <v>0</v>
      </c>
    </row>
    <row r="4095" spans="1:10" ht="15" customHeight="1">
      <c r="A4095" s="46" t="s">
        <v>9645</v>
      </c>
      <c r="B4095" s="46" t="s">
        <v>9646</v>
      </c>
      <c r="C4095" s="47">
        <v>9.0175999999999998</v>
      </c>
      <c r="D4095" s="119" t="s">
        <v>31919</v>
      </c>
      <c r="E4095" s="46" t="s">
        <v>31919</v>
      </c>
      <c r="F4095" s="121">
        <v>24.7362</v>
      </c>
      <c r="G4095" s="87"/>
      <c r="H4095" s="47"/>
      <c r="I4095" s="120">
        <v>6</v>
      </c>
      <c r="J4095" s="120">
        <v>0</v>
      </c>
    </row>
    <row r="4096" spans="1:10" ht="15" customHeight="1">
      <c r="A4096" s="46" t="s">
        <v>9644</v>
      </c>
      <c r="B4096" s="46" t="s">
        <v>9642</v>
      </c>
      <c r="C4096" s="47">
        <v>10.3384</v>
      </c>
      <c r="D4096" s="119" t="s">
        <v>546</v>
      </c>
      <c r="E4096" s="46" t="s">
        <v>546</v>
      </c>
      <c r="F4096" s="121">
        <v>69.941599999999994</v>
      </c>
      <c r="G4096" s="87"/>
      <c r="H4096" s="47"/>
      <c r="I4096" s="120">
        <v>0</v>
      </c>
      <c r="J4096" s="120">
        <v>0</v>
      </c>
    </row>
    <row r="4097" spans="1:10" ht="15" customHeight="1">
      <c r="A4097" s="46" t="s">
        <v>799</v>
      </c>
      <c r="B4097" s="46" t="s">
        <v>9643</v>
      </c>
      <c r="C4097" s="47">
        <v>4.6909999999999998</v>
      </c>
      <c r="D4097" s="119" t="s">
        <v>34498</v>
      </c>
      <c r="E4097" s="46" t="s">
        <v>34498</v>
      </c>
      <c r="F4097" s="121">
        <v>166.86080000000001</v>
      </c>
      <c r="G4097" s="87"/>
      <c r="H4097" s="47"/>
      <c r="I4097" s="120">
        <v>36</v>
      </c>
      <c r="J4097" s="120">
        <v>0</v>
      </c>
    </row>
    <row r="4098" spans="1:10" ht="15" customHeight="1">
      <c r="A4098" s="46" t="s">
        <v>808</v>
      </c>
      <c r="B4098" s="46" t="s">
        <v>32321</v>
      </c>
      <c r="C4098" s="47">
        <v>7.2972000000000001</v>
      </c>
      <c r="D4098" s="119" t="s">
        <v>542</v>
      </c>
      <c r="E4098" s="46" t="s">
        <v>542</v>
      </c>
      <c r="F4098" s="121">
        <v>134.21360000000001</v>
      </c>
      <c r="G4098" s="87"/>
      <c r="H4098" s="47"/>
      <c r="I4098" s="120">
        <v>47</v>
      </c>
      <c r="J4098" s="120">
        <v>0</v>
      </c>
    </row>
    <row r="4099" spans="1:10" ht="15" customHeight="1">
      <c r="A4099" s="46" t="s">
        <v>9640</v>
      </c>
      <c r="B4099" s="46" t="s">
        <v>9641</v>
      </c>
      <c r="C4099" s="47">
        <v>358.37599999999998</v>
      </c>
      <c r="D4099" s="119" t="s">
        <v>565</v>
      </c>
      <c r="E4099" s="46" t="s">
        <v>565</v>
      </c>
      <c r="F4099" s="121">
        <v>0.9244</v>
      </c>
      <c r="G4099" s="87"/>
      <c r="H4099" s="47"/>
      <c r="I4099" s="120">
        <v>0</v>
      </c>
      <c r="J4099" s="120">
        <v>0</v>
      </c>
    </row>
    <row r="4100" spans="1:10" ht="15" customHeight="1">
      <c r="A4100" s="46" t="s">
        <v>9638</v>
      </c>
      <c r="B4100" s="46" t="s">
        <v>9639</v>
      </c>
      <c r="C4100" s="47">
        <v>257.16840000000002</v>
      </c>
      <c r="D4100" s="119" t="s">
        <v>562</v>
      </c>
      <c r="E4100" s="46" t="s">
        <v>562</v>
      </c>
      <c r="F4100" s="121">
        <v>1.3717999999999999</v>
      </c>
      <c r="G4100" s="87"/>
      <c r="H4100" s="47"/>
      <c r="I4100" s="120">
        <v>0</v>
      </c>
      <c r="J4100" s="120">
        <v>0</v>
      </c>
    </row>
    <row r="4101" spans="1:10" ht="15" customHeight="1">
      <c r="A4101" s="46" t="s">
        <v>9636</v>
      </c>
      <c r="B4101" s="46" t="s">
        <v>9637</v>
      </c>
      <c r="C4101" s="47">
        <v>15.029199999999999</v>
      </c>
      <c r="D4101" s="119" t="s">
        <v>559</v>
      </c>
      <c r="E4101" s="46" t="s">
        <v>559</v>
      </c>
      <c r="F4101" s="121">
        <v>1.6102000000000001</v>
      </c>
      <c r="G4101" s="87"/>
      <c r="H4101" s="47"/>
      <c r="I4101" s="120">
        <v>0</v>
      </c>
      <c r="J4101" s="120">
        <v>0</v>
      </c>
    </row>
    <row r="4102" spans="1:10" ht="15" customHeight="1">
      <c r="A4102" s="46" t="s">
        <v>9842</v>
      </c>
      <c r="B4102" s="46" t="s">
        <v>9843</v>
      </c>
      <c r="C4102" s="47">
        <v>13.916</v>
      </c>
      <c r="D4102" s="119" t="s">
        <v>556</v>
      </c>
      <c r="E4102" s="46" t="s">
        <v>556</v>
      </c>
      <c r="F4102" s="121">
        <v>4.1100000000000003</v>
      </c>
      <c r="G4102" s="87"/>
      <c r="H4102" s="47"/>
      <c r="I4102" s="120">
        <v>109</v>
      </c>
      <c r="J4102" s="120">
        <v>0</v>
      </c>
    </row>
    <row r="4103" spans="1:10" ht="15" customHeight="1">
      <c r="A4103" s="46" t="s">
        <v>9634</v>
      </c>
      <c r="B4103" s="46" t="s">
        <v>9635</v>
      </c>
      <c r="C4103" s="47">
        <v>11.2766</v>
      </c>
      <c r="D4103" s="119" t="s">
        <v>553</v>
      </c>
      <c r="E4103" s="46" t="s">
        <v>553</v>
      </c>
      <c r="F4103" s="121">
        <v>2.3923999999999999</v>
      </c>
      <c r="G4103" s="87"/>
      <c r="H4103" s="47"/>
      <c r="I4103" s="120">
        <v>0</v>
      </c>
      <c r="J4103" s="120">
        <v>0</v>
      </c>
    </row>
    <row r="4104" spans="1:10" ht="15" customHeight="1">
      <c r="A4104" s="46" t="s">
        <v>9632</v>
      </c>
      <c r="B4104" s="46" t="s">
        <v>9633</v>
      </c>
      <c r="C4104" s="47">
        <v>70.845200000000006</v>
      </c>
      <c r="D4104" s="119" t="s">
        <v>34417</v>
      </c>
      <c r="E4104" s="46" t="s">
        <v>34417</v>
      </c>
      <c r="F4104" s="121">
        <v>1.6552</v>
      </c>
      <c r="G4104" s="87"/>
      <c r="H4104" s="47"/>
      <c r="I4104" s="120">
        <v>1</v>
      </c>
      <c r="J4104" s="120">
        <v>0</v>
      </c>
    </row>
    <row r="4105" spans="1:10" ht="15" customHeight="1">
      <c r="A4105" s="46" t="s">
        <v>9630</v>
      </c>
      <c r="B4105" s="46" t="s">
        <v>9631</v>
      </c>
      <c r="C4105" s="47">
        <v>16.395600000000002</v>
      </c>
      <c r="D4105" s="119" t="s">
        <v>549</v>
      </c>
      <c r="E4105" s="46" t="s">
        <v>549</v>
      </c>
      <c r="F4105" s="121">
        <v>3.4817999999999998</v>
      </c>
      <c r="G4105" s="87"/>
      <c r="H4105" s="47"/>
      <c r="I4105" s="120">
        <v>0</v>
      </c>
      <c r="J4105" s="120">
        <v>0</v>
      </c>
    </row>
    <row r="4106" spans="1:10" ht="15" customHeight="1">
      <c r="A4106" s="46" t="s">
        <v>9628</v>
      </c>
      <c r="B4106" s="46" t="s">
        <v>9629</v>
      </c>
      <c r="C4106" s="47">
        <v>102.4726</v>
      </c>
      <c r="D4106" s="119" t="s">
        <v>572</v>
      </c>
      <c r="E4106" s="46" t="s">
        <v>572</v>
      </c>
      <c r="F4106" s="121">
        <v>82.360200000000006</v>
      </c>
      <c r="G4106" s="87"/>
      <c r="H4106" s="47"/>
      <c r="I4106" s="120">
        <v>0</v>
      </c>
      <c r="J4106" s="120">
        <v>0</v>
      </c>
    </row>
    <row r="4107" spans="1:10" ht="15" customHeight="1">
      <c r="A4107" s="46" t="s">
        <v>3655</v>
      </c>
      <c r="B4107" s="46" t="s">
        <v>9627</v>
      </c>
      <c r="C4107" s="47">
        <v>202.06399999999999</v>
      </c>
      <c r="D4107" s="119" t="s">
        <v>570</v>
      </c>
      <c r="E4107" s="46" t="s">
        <v>570</v>
      </c>
      <c r="F4107" s="121">
        <v>82.360200000000006</v>
      </c>
      <c r="G4107" s="87"/>
      <c r="H4107" s="47"/>
      <c r="I4107" s="120">
        <v>160</v>
      </c>
      <c r="J4107" s="120">
        <v>0</v>
      </c>
    </row>
    <row r="4108" spans="1:10" ht="15" customHeight="1">
      <c r="A4108" s="46" t="s">
        <v>32319</v>
      </c>
      <c r="B4108" s="46" t="s">
        <v>32320</v>
      </c>
      <c r="D4108" s="119" t="s">
        <v>568</v>
      </c>
      <c r="E4108" s="46" t="s">
        <v>568</v>
      </c>
      <c r="F4108" s="121">
        <v>28.480799999999999</v>
      </c>
      <c r="G4108" s="87"/>
      <c r="H4108" s="47"/>
      <c r="I4108" s="120">
        <v>0</v>
      </c>
      <c r="J4108" s="120">
        <v>0</v>
      </c>
    </row>
    <row r="4109" spans="1:10" ht="15" customHeight="1">
      <c r="A4109" s="46" t="s">
        <v>9625</v>
      </c>
      <c r="B4109" s="46" t="s">
        <v>9626</v>
      </c>
      <c r="C4109" s="47">
        <v>140.27359999999999</v>
      </c>
      <c r="D4109" s="119" t="s">
        <v>580</v>
      </c>
      <c r="E4109" s="46" t="s">
        <v>580</v>
      </c>
      <c r="F4109" s="121">
        <v>11.538</v>
      </c>
      <c r="G4109" s="87"/>
      <c r="H4109" s="47"/>
      <c r="I4109" s="120">
        <v>1</v>
      </c>
      <c r="J4109" s="120">
        <v>0</v>
      </c>
    </row>
    <row r="4110" spans="1:10" ht="15" customHeight="1">
      <c r="A4110" s="46" t="s">
        <v>8551</v>
      </c>
      <c r="B4110" s="46" t="s">
        <v>9624</v>
      </c>
      <c r="C4110" s="47">
        <v>13.916</v>
      </c>
      <c r="D4110" s="119" t="s">
        <v>577</v>
      </c>
      <c r="E4110" s="46" t="s">
        <v>577</v>
      </c>
      <c r="F4110" s="121">
        <v>2.5219999999999998</v>
      </c>
      <c r="G4110" s="87"/>
      <c r="H4110" s="47"/>
      <c r="I4110" s="120">
        <v>4</v>
      </c>
      <c r="J4110" s="120">
        <v>0</v>
      </c>
    </row>
    <row r="4111" spans="1:10" ht="15" customHeight="1">
      <c r="A4111" s="46" t="s">
        <v>9671</v>
      </c>
      <c r="B4111" s="46" t="s">
        <v>9672</v>
      </c>
      <c r="C4111" s="47">
        <v>7.8334000000000001</v>
      </c>
      <c r="D4111" s="119" t="s">
        <v>574</v>
      </c>
      <c r="E4111" s="46" t="s">
        <v>574</v>
      </c>
      <c r="F4111" s="121">
        <v>4.2755999999999998</v>
      </c>
      <c r="G4111" s="87"/>
      <c r="H4111" s="47"/>
      <c r="I4111" s="120">
        <v>0</v>
      </c>
      <c r="J4111" s="120">
        <v>0</v>
      </c>
    </row>
    <row r="4112" spans="1:10" ht="15" customHeight="1">
      <c r="A4112" s="46" t="s">
        <v>9670</v>
      </c>
      <c r="B4112" s="46" t="s">
        <v>9668</v>
      </c>
      <c r="C4112" s="47">
        <v>259.59739999999999</v>
      </c>
      <c r="D4112" s="119" t="s">
        <v>34408</v>
      </c>
      <c r="E4112" s="46" t="s">
        <v>34408</v>
      </c>
      <c r="F4112" s="121">
        <v>52.281999999999996</v>
      </c>
      <c r="G4112" s="87"/>
      <c r="H4112" s="47"/>
      <c r="I4112" s="120">
        <v>0</v>
      </c>
      <c r="J4112" s="120">
        <v>0</v>
      </c>
    </row>
    <row r="4113" spans="1:10" ht="15" customHeight="1">
      <c r="A4113" s="46" t="s">
        <v>9669</v>
      </c>
      <c r="B4113" s="46" t="s">
        <v>9662</v>
      </c>
      <c r="C4113" s="47">
        <v>259.59739999999999</v>
      </c>
      <c r="D4113" s="119" t="s">
        <v>34409</v>
      </c>
      <c r="E4113" s="46" t="s">
        <v>34409</v>
      </c>
      <c r="F4113" s="121">
        <v>165.1464</v>
      </c>
      <c r="G4113" s="87"/>
      <c r="H4113" s="47"/>
      <c r="I4113" s="120">
        <v>0</v>
      </c>
      <c r="J4113" s="120">
        <v>0</v>
      </c>
    </row>
    <row r="4114" spans="1:10" ht="15" customHeight="1">
      <c r="A4114" s="46" t="s">
        <v>9667</v>
      </c>
      <c r="B4114" s="46" t="s">
        <v>9668</v>
      </c>
      <c r="C4114" s="47">
        <v>200.39099999999999</v>
      </c>
      <c r="D4114" s="119" t="s">
        <v>889</v>
      </c>
      <c r="E4114" s="46" t="s">
        <v>889</v>
      </c>
      <c r="F4114" s="121">
        <v>0.98680000000000001</v>
      </c>
      <c r="G4114" s="87"/>
      <c r="H4114" s="47"/>
      <c r="I4114" s="120">
        <v>0</v>
      </c>
      <c r="J4114" s="120">
        <v>0</v>
      </c>
    </row>
    <row r="4115" spans="1:10" ht="15" customHeight="1">
      <c r="A4115" s="46" t="s">
        <v>9665</v>
      </c>
      <c r="B4115" s="46" t="s">
        <v>9666</v>
      </c>
      <c r="C4115" s="47">
        <v>200.39099999999999</v>
      </c>
      <c r="D4115" s="119" t="s">
        <v>887</v>
      </c>
      <c r="E4115" s="46" t="s">
        <v>887</v>
      </c>
      <c r="F4115" s="121">
        <v>1.0246</v>
      </c>
      <c r="G4115" s="87"/>
      <c r="H4115" s="47"/>
      <c r="I4115" s="120">
        <v>0</v>
      </c>
      <c r="J4115" s="120">
        <v>0</v>
      </c>
    </row>
    <row r="4116" spans="1:10" ht="15" customHeight="1">
      <c r="A4116" s="46" t="s">
        <v>9663</v>
      </c>
      <c r="B4116" s="46" t="s">
        <v>9664</v>
      </c>
      <c r="C4116" s="47">
        <v>255.04300000000001</v>
      </c>
      <c r="D4116" s="119" t="s">
        <v>34492</v>
      </c>
      <c r="E4116" s="46" t="s">
        <v>34492</v>
      </c>
      <c r="F4116" s="121">
        <v>31.218399999999999</v>
      </c>
      <c r="G4116" s="87"/>
      <c r="H4116" s="47"/>
      <c r="I4116" s="120">
        <v>0</v>
      </c>
      <c r="J4116" s="120">
        <v>0</v>
      </c>
    </row>
    <row r="4117" spans="1:10" ht="15" customHeight="1">
      <c r="A4117" s="46" t="s">
        <v>9661</v>
      </c>
      <c r="B4117" s="46" t="s">
        <v>9662</v>
      </c>
      <c r="C4117" s="47">
        <v>245.93440000000001</v>
      </c>
      <c r="D4117" s="119" t="s">
        <v>34493</v>
      </c>
      <c r="E4117" s="46" t="s">
        <v>34493</v>
      </c>
      <c r="F4117" s="121">
        <v>175.66739999999999</v>
      </c>
      <c r="G4117" s="87"/>
      <c r="H4117" s="47"/>
      <c r="I4117" s="120">
        <v>0</v>
      </c>
      <c r="J4117" s="120">
        <v>0</v>
      </c>
    </row>
    <row r="4118" spans="1:10" ht="15" customHeight="1">
      <c r="A4118" s="46" t="s">
        <v>9659</v>
      </c>
      <c r="B4118" s="46" t="s">
        <v>9660</v>
      </c>
      <c r="C4118" s="47">
        <v>327.9126</v>
      </c>
      <c r="D4118" s="119" t="s">
        <v>34494</v>
      </c>
      <c r="E4118" s="46" t="s">
        <v>34494</v>
      </c>
      <c r="F4118" s="121">
        <v>55.828800000000001</v>
      </c>
      <c r="G4118" s="87"/>
      <c r="H4118" s="47"/>
      <c r="I4118" s="120">
        <v>0</v>
      </c>
      <c r="J4118" s="120">
        <v>0</v>
      </c>
    </row>
    <row r="4119" spans="1:10" ht="15" customHeight="1">
      <c r="A4119" s="46" t="s">
        <v>9657</v>
      </c>
      <c r="B4119" s="46" t="s">
        <v>9658</v>
      </c>
      <c r="C4119" s="47">
        <v>327.9126</v>
      </c>
      <c r="D4119" s="119" t="s">
        <v>34495</v>
      </c>
      <c r="E4119" s="46" t="s">
        <v>34495</v>
      </c>
      <c r="F4119" s="121">
        <v>83.860200000000006</v>
      </c>
      <c r="G4119" s="87"/>
      <c r="H4119" s="47"/>
      <c r="I4119" s="120">
        <v>0</v>
      </c>
      <c r="J4119" s="120">
        <v>0</v>
      </c>
    </row>
    <row r="4120" spans="1:10" ht="15" customHeight="1">
      <c r="A4120" s="46" t="s">
        <v>9655</v>
      </c>
      <c r="B4120" s="46" t="s">
        <v>9656</v>
      </c>
      <c r="C4120" s="47">
        <v>337.02120000000002</v>
      </c>
      <c r="D4120" s="119" t="s">
        <v>622</v>
      </c>
      <c r="E4120" s="46" t="s">
        <v>622</v>
      </c>
      <c r="F4120" s="121">
        <v>404.31380000000001</v>
      </c>
      <c r="G4120" s="87"/>
      <c r="H4120" s="47"/>
      <c r="I4120" s="120">
        <v>0</v>
      </c>
      <c r="J4120" s="120">
        <v>0</v>
      </c>
    </row>
    <row r="4121" spans="1:10" ht="15" customHeight="1">
      <c r="A4121" s="46" t="s">
        <v>9653</v>
      </c>
      <c r="B4121" s="46" t="s">
        <v>9654</v>
      </c>
      <c r="C4121" s="47">
        <v>337.02120000000002</v>
      </c>
      <c r="D4121" s="119" t="s">
        <v>34522</v>
      </c>
      <c r="E4121" s="46" t="s">
        <v>34522</v>
      </c>
      <c r="F4121" s="121">
        <v>25.931799999999999</v>
      </c>
      <c r="G4121" s="87"/>
      <c r="H4121" s="47"/>
      <c r="I4121" s="120">
        <v>0</v>
      </c>
      <c r="J4121" s="120">
        <v>0</v>
      </c>
    </row>
    <row r="4122" spans="1:10" ht="15" customHeight="1">
      <c r="A4122" s="46" t="s">
        <v>9651</v>
      </c>
      <c r="B4122" s="46" t="s">
        <v>9652</v>
      </c>
      <c r="C4122" s="47">
        <v>409.89060000000001</v>
      </c>
      <c r="D4122" s="119" t="s">
        <v>618</v>
      </c>
      <c r="E4122" s="46" t="s">
        <v>618</v>
      </c>
      <c r="F4122" s="121">
        <v>172.32140000000001</v>
      </c>
      <c r="G4122" s="87"/>
      <c r="H4122" s="47"/>
      <c r="I4122" s="120">
        <v>0</v>
      </c>
      <c r="J4122" s="120">
        <v>0</v>
      </c>
    </row>
    <row r="4123" spans="1:10" ht="15" customHeight="1">
      <c r="A4123" s="46" t="s">
        <v>9649</v>
      </c>
      <c r="B4123" s="46" t="s">
        <v>9650</v>
      </c>
      <c r="C4123" s="47">
        <v>327.9126</v>
      </c>
      <c r="D4123" s="119" t="s">
        <v>34523</v>
      </c>
      <c r="E4123" s="46" t="s">
        <v>34523</v>
      </c>
      <c r="F4123" s="121">
        <v>92.852800000000002</v>
      </c>
      <c r="G4123" s="87"/>
      <c r="H4123" s="47"/>
      <c r="I4123" s="120">
        <v>0</v>
      </c>
      <c r="J4123" s="120">
        <v>0</v>
      </c>
    </row>
    <row r="4124" spans="1:10" ht="15" customHeight="1">
      <c r="A4124" s="46" t="s">
        <v>9647</v>
      </c>
      <c r="B4124" s="46" t="s">
        <v>9648</v>
      </c>
      <c r="C4124" s="47">
        <v>418.99919999999997</v>
      </c>
      <c r="D4124" s="119" t="s">
        <v>34524</v>
      </c>
      <c r="E4124" s="46" t="s">
        <v>34524</v>
      </c>
      <c r="F4124" s="121">
        <v>33.692799999999998</v>
      </c>
      <c r="G4124" s="87"/>
      <c r="H4124" s="47"/>
      <c r="I4124" s="120">
        <v>0</v>
      </c>
      <c r="J4124" s="120">
        <v>0</v>
      </c>
    </row>
    <row r="4125" spans="1:10" ht="15" customHeight="1">
      <c r="A4125" s="46" t="s">
        <v>9778</v>
      </c>
      <c r="B4125" s="46" t="s">
        <v>32322</v>
      </c>
      <c r="C4125" s="47">
        <v>30.362200000000001</v>
      </c>
      <c r="D4125" s="119" t="s">
        <v>34525</v>
      </c>
      <c r="E4125" s="46" t="s">
        <v>34525</v>
      </c>
      <c r="F4125" s="121">
        <v>41.180199999999999</v>
      </c>
      <c r="G4125" s="87"/>
      <c r="H4125" s="47"/>
      <c r="I4125" s="120">
        <v>20</v>
      </c>
      <c r="J4125" s="120">
        <v>0</v>
      </c>
    </row>
    <row r="4126" spans="1:10" ht="15" customHeight="1">
      <c r="A4126" s="46" t="s">
        <v>9777</v>
      </c>
      <c r="B4126" s="46" t="s">
        <v>32324</v>
      </c>
      <c r="C4126" s="47">
        <v>30.362200000000001</v>
      </c>
      <c r="D4126" s="119" t="s">
        <v>34526</v>
      </c>
      <c r="E4126" s="46" t="s">
        <v>34526</v>
      </c>
      <c r="F4126" s="121">
        <v>168.464</v>
      </c>
      <c r="G4126" s="87"/>
      <c r="H4126" s="47"/>
      <c r="I4126" s="120">
        <v>32</v>
      </c>
      <c r="J4126" s="120">
        <v>0</v>
      </c>
    </row>
    <row r="4127" spans="1:10" ht="15" customHeight="1">
      <c r="A4127" s="46" t="s">
        <v>9776</v>
      </c>
      <c r="B4127" s="46" t="s">
        <v>32323</v>
      </c>
      <c r="C4127" s="47">
        <v>30.362200000000001</v>
      </c>
      <c r="D4127" s="119" t="s">
        <v>611</v>
      </c>
      <c r="E4127" s="46" t="s">
        <v>611</v>
      </c>
      <c r="F4127" s="121">
        <v>303.23540000000003</v>
      </c>
      <c r="G4127" s="87"/>
      <c r="H4127" s="47"/>
      <c r="I4127" s="120">
        <v>22</v>
      </c>
      <c r="J4127" s="120">
        <v>0</v>
      </c>
    </row>
    <row r="4128" spans="1:10" ht="15" customHeight="1">
      <c r="A4128" s="46" t="s">
        <v>9775</v>
      </c>
      <c r="B4128" s="46" t="s">
        <v>32322</v>
      </c>
      <c r="C4128" s="47">
        <v>30.362200000000001</v>
      </c>
      <c r="D4128" s="119" t="s">
        <v>34527</v>
      </c>
      <c r="E4128" s="46" t="s">
        <v>34527</v>
      </c>
      <c r="F4128" s="121">
        <v>74.901200000000003</v>
      </c>
      <c r="G4128" s="87"/>
      <c r="H4128" s="47"/>
      <c r="I4128" s="120">
        <v>10</v>
      </c>
      <c r="J4128" s="120">
        <v>0</v>
      </c>
    </row>
    <row r="4129" spans="1:10" ht="15" customHeight="1">
      <c r="A4129" s="46" t="s">
        <v>9773</v>
      </c>
      <c r="B4129" s="46" t="s">
        <v>9774</v>
      </c>
      <c r="C4129" s="47">
        <v>9.7462</v>
      </c>
      <c r="D4129" s="119" t="s">
        <v>34528</v>
      </c>
      <c r="E4129" s="46" t="s">
        <v>34528</v>
      </c>
      <c r="F4129" s="121">
        <v>46.426400000000001</v>
      </c>
      <c r="G4129" s="87"/>
      <c r="H4129" s="47"/>
      <c r="I4129" s="120">
        <v>0</v>
      </c>
      <c r="J4129" s="120">
        <v>0</v>
      </c>
    </row>
    <row r="4130" spans="1:10" ht="15" customHeight="1">
      <c r="A4130" s="46" t="s">
        <v>9771</v>
      </c>
      <c r="B4130" s="46" t="s">
        <v>9772</v>
      </c>
      <c r="C4130" s="47">
        <v>9.7462</v>
      </c>
      <c r="D4130" s="119" t="s">
        <v>34529</v>
      </c>
      <c r="E4130" s="46" t="s">
        <v>34529</v>
      </c>
      <c r="F4130" s="121">
        <v>33.692799999999998</v>
      </c>
      <c r="G4130" s="87"/>
      <c r="H4130" s="47"/>
      <c r="I4130" s="120">
        <v>0</v>
      </c>
      <c r="J4130" s="120">
        <v>0</v>
      </c>
    </row>
    <row r="4131" spans="1:10" ht="15" customHeight="1">
      <c r="A4131" s="46" t="s">
        <v>9769</v>
      </c>
      <c r="B4131" s="46" t="s">
        <v>9770</v>
      </c>
      <c r="C4131" s="47">
        <v>20.676600000000001</v>
      </c>
      <c r="D4131" s="119" t="s">
        <v>34530</v>
      </c>
      <c r="E4131" s="46" t="s">
        <v>34530</v>
      </c>
      <c r="F4131" s="121">
        <v>364.99779999999998</v>
      </c>
      <c r="G4131" s="87"/>
      <c r="H4131" s="47"/>
      <c r="I4131" s="120">
        <v>0</v>
      </c>
      <c r="J4131" s="120">
        <v>0</v>
      </c>
    </row>
    <row r="4132" spans="1:10" ht="15" customHeight="1">
      <c r="A4132" s="46" t="s">
        <v>9767</v>
      </c>
      <c r="B4132" s="46" t="s">
        <v>9768</v>
      </c>
      <c r="C4132" s="47">
        <v>47.638399999999997</v>
      </c>
      <c r="D4132" s="119" t="s">
        <v>34531</v>
      </c>
      <c r="E4132" s="46" t="s">
        <v>34531</v>
      </c>
      <c r="F4132" s="121">
        <v>729.97239999999999</v>
      </c>
      <c r="G4132" s="87"/>
      <c r="H4132" s="47"/>
      <c r="I4132" s="120">
        <v>0</v>
      </c>
      <c r="J4132" s="120">
        <v>0</v>
      </c>
    </row>
    <row r="4133" spans="1:10" ht="15" customHeight="1">
      <c r="A4133" s="46" t="s">
        <v>9765</v>
      </c>
      <c r="B4133" s="46" t="s">
        <v>9766</v>
      </c>
      <c r="C4133" s="47">
        <v>24.520600000000002</v>
      </c>
      <c r="D4133" s="119" t="s">
        <v>34532</v>
      </c>
      <c r="E4133" s="46" t="s">
        <v>34532</v>
      </c>
      <c r="F4133" s="121">
        <v>933.40719999999999</v>
      </c>
      <c r="G4133" s="87"/>
      <c r="H4133" s="47"/>
      <c r="I4133" s="120">
        <v>0</v>
      </c>
      <c r="J4133" s="120">
        <v>0</v>
      </c>
    </row>
    <row r="4134" spans="1:10" ht="15" customHeight="1">
      <c r="A4134" s="46" t="s">
        <v>9763</v>
      </c>
      <c r="B4134" s="46" t="s">
        <v>9764</v>
      </c>
      <c r="C4134" s="47">
        <v>30.787400000000002</v>
      </c>
      <c r="D4134" s="119" t="s">
        <v>34533</v>
      </c>
      <c r="E4134" s="46" t="s">
        <v>34533</v>
      </c>
      <c r="F4134" s="121">
        <v>345.29520000000002</v>
      </c>
      <c r="G4134" s="87"/>
      <c r="H4134" s="47"/>
      <c r="I4134" s="120">
        <v>17</v>
      </c>
      <c r="J4134" s="120">
        <v>0</v>
      </c>
    </row>
    <row r="4135" spans="1:10" ht="15" customHeight="1">
      <c r="A4135" s="46" t="s">
        <v>9761</v>
      </c>
      <c r="B4135" s="46" t="s">
        <v>9762</v>
      </c>
      <c r="C4135" s="47">
        <v>59.752800000000001</v>
      </c>
      <c r="D4135" s="119" t="s">
        <v>605</v>
      </c>
      <c r="E4135" s="46" t="s">
        <v>605</v>
      </c>
      <c r="F4135" s="121">
        <v>565.71400000000006</v>
      </c>
      <c r="G4135" s="87"/>
      <c r="H4135" s="47"/>
      <c r="I4135" s="120">
        <v>0</v>
      </c>
      <c r="J4135" s="120">
        <v>0</v>
      </c>
    </row>
    <row r="4136" spans="1:10" ht="15" customHeight="1">
      <c r="A4136" s="46" t="s">
        <v>9759</v>
      </c>
      <c r="B4136" s="46" t="s">
        <v>9760</v>
      </c>
      <c r="C4136" s="47">
        <v>57.111400000000003</v>
      </c>
      <c r="D4136" s="119" t="s">
        <v>34534</v>
      </c>
      <c r="E4136" s="46" t="s">
        <v>34534</v>
      </c>
      <c r="F4136" s="121">
        <v>168.464</v>
      </c>
      <c r="G4136" s="87"/>
      <c r="H4136" s="47"/>
      <c r="I4136" s="120">
        <v>0</v>
      </c>
      <c r="J4136" s="120">
        <v>0</v>
      </c>
    </row>
    <row r="4137" spans="1:10" ht="15" customHeight="1">
      <c r="A4137" s="46" t="s">
        <v>9757</v>
      </c>
      <c r="B4137" s="46" t="s">
        <v>9758</v>
      </c>
      <c r="C4137" s="47">
        <v>37.664400000000001</v>
      </c>
      <c r="D4137" s="119" t="s">
        <v>34535</v>
      </c>
      <c r="E4137" s="46" t="s">
        <v>34535</v>
      </c>
      <c r="F4137" s="121">
        <v>33.692799999999998</v>
      </c>
      <c r="G4137" s="87"/>
      <c r="H4137" s="47"/>
      <c r="I4137" s="120">
        <v>2</v>
      </c>
      <c r="J4137" s="120">
        <v>0</v>
      </c>
    </row>
    <row r="4138" spans="1:10" ht="15" customHeight="1">
      <c r="A4138" s="46" t="s">
        <v>9755</v>
      </c>
      <c r="B4138" s="46" t="s">
        <v>9756</v>
      </c>
      <c r="C4138" s="47">
        <v>68.224000000000004</v>
      </c>
      <c r="D4138" s="119" t="s">
        <v>34536</v>
      </c>
      <c r="E4138" s="46" t="s">
        <v>34536</v>
      </c>
      <c r="F4138" s="121">
        <v>84.231999999999999</v>
      </c>
      <c r="G4138" s="87"/>
      <c r="H4138" s="47"/>
      <c r="I4138" s="120">
        <v>0</v>
      </c>
      <c r="J4138" s="120">
        <v>0</v>
      </c>
    </row>
    <row r="4139" spans="1:10" ht="15" customHeight="1">
      <c r="A4139" s="46" t="s">
        <v>9754</v>
      </c>
      <c r="B4139" s="46" t="s">
        <v>9753</v>
      </c>
      <c r="C4139" s="47">
        <v>65.855800000000002</v>
      </c>
      <c r="D4139" s="119" t="s">
        <v>34537</v>
      </c>
      <c r="E4139" s="46" t="s">
        <v>34537</v>
      </c>
      <c r="F4139" s="121">
        <v>758.69259999999997</v>
      </c>
      <c r="G4139" s="87"/>
      <c r="H4139" s="47"/>
      <c r="I4139" s="120">
        <v>0</v>
      </c>
      <c r="J4139" s="120">
        <v>0</v>
      </c>
    </row>
    <row r="4140" spans="1:10" ht="15" customHeight="1">
      <c r="A4140" s="46" t="s">
        <v>9752</v>
      </c>
      <c r="B4140" s="46" t="s">
        <v>9753</v>
      </c>
      <c r="C4140" s="47">
        <v>60.390599999999999</v>
      </c>
      <c r="D4140" s="119" t="s">
        <v>598</v>
      </c>
      <c r="E4140" s="46" t="s">
        <v>598</v>
      </c>
      <c r="F4140" s="121">
        <v>336.9282</v>
      </c>
      <c r="G4140" s="87"/>
      <c r="H4140" s="47"/>
      <c r="I4140" s="120">
        <v>0</v>
      </c>
      <c r="J4140" s="120">
        <v>0</v>
      </c>
    </row>
    <row r="4141" spans="1:10" ht="15" customHeight="1">
      <c r="A4141" s="46" t="s">
        <v>9750</v>
      </c>
      <c r="B4141" s="46" t="s">
        <v>9751</v>
      </c>
      <c r="C4141" s="47">
        <v>46.4542</v>
      </c>
      <c r="D4141" s="119" t="s">
        <v>34538</v>
      </c>
      <c r="E4141" s="46" t="s">
        <v>34538</v>
      </c>
      <c r="F4141" s="121">
        <v>168.464</v>
      </c>
      <c r="G4141" s="87"/>
      <c r="H4141" s="47"/>
      <c r="I4141" s="120">
        <v>0</v>
      </c>
      <c r="J4141" s="120">
        <v>0</v>
      </c>
    </row>
    <row r="4142" spans="1:10" ht="15" customHeight="1">
      <c r="A4142" s="46" t="s">
        <v>9748</v>
      </c>
      <c r="B4142" s="46" t="s">
        <v>9749</v>
      </c>
      <c r="C4142" s="47">
        <v>68.224000000000004</v>
      </c>
      <c r="D4142" s="119" t="s">
        <v>34539</v>
      </c>
      <c r="E4142" s="46" t="s">
        <v>34539</v>
      </c>
      <c r="F4142" s="121">
        <v>84.231999999999999</v>
      </c>
      <c r="G4142" s="87"/>
      <c r="H4142" s="47"/>
      <c r="I4142" s="120">
        <v>0</v>
      </c>
      <c r="J4142" s="120">
        <v>0</v>
      </c>
    </row>
    <row r="4143" spans="1:10" ht="15" customHeight="1">
      <c r="A4143" s="46" t="s">
        <v>9746</v>
      </c>
      <c r="B4143" s="46" t="s">
        <v>9747</v>
      </c>
      <c r="C4143" s="47">
        <v>65.855800000000002</v>
      </c>
      <c r="D4143" s="119" t="s">
        <v>34540</v>
      </c>
      <c r="E4143" s="46" t="s">
        <v>34540</v>
      </c>
      <c r="F4143" s="121">
        <v>86.444999999999993</v>
      </c>
      <c r="G4143" s="87"/>
      <c r="H4143" s="47"/>
      <c r="I4143" s="120">
        <v>0</v>
      </c>
      <c r="J4143" s="120">
        <v>0</v>
      </c>
    </row>
    <row r="4144" spans="1:10" ht="15" customHeight="1">
      <c r="A4144" s="46" t="s">
        <v>9745</v>
      </c>
      <c r="B4144" s="46" t="s">
        <v>9737</v>
      </c>
      <c r="C4144" s="47">
        <v>65.946799999999996</v>
      </c>
      <c r="D4144" s="119" t="s">
        <v>34541</v>
      </c>
      <c r="E4144" s="46" t="s">
        <v>34541</v>
      </c>
      <c r="F4144" s="121">
        <v>57.786200000000001</v>
      </c>
      <c r="G4144" s="87"/>
      <c r="H4144" s="47"/>
      <c r="I4144" s="120">
        <v>0</v>
      </c>
      <c r="J4144" s="120">
        <v>0</v>
      </c>
    </row>
    <row r="4145" spans="1:10" ht="15" customHeight="1">
      <c r="A4145" s="46" t="s">
        <v>9744</v>
      </c>
      <c r="B4145" s="46" t="s">
        <v>9686</v>
      </c>
      <c r="C4145" s="47">
        <v>54.185400000000001</v>
      </c>
      <c r="D4145" s="119" t="s">
        <v>34542</v>
      </c>
      <c r="E4145" s="46" t="s">
        <v>34542</v>
      </c>
      <c r="F4145" s="121">
        <v>97.778800000000004</v>
      </c>
      <c r="G4145" s="87"/>
      <c r="H4145" s="47"/>
      <c r="I4145" s="120">
        <v>4</v>
      </c>
      <c r="J4145" s="120">
        <v>0</v>
      </c>
    </row>
    <row r="4146" spans="1:10" ht="15" customHeight="1">
      <c r="A4146" s="46" t="s">
        <v>9743</v>
      </c>
      <c r="B4146" s="46" t="s">
        <v>9686</v>
      </c>
      <c r="C4146" s="47">
        <v>66.584400000000002</v>
      </c>
      <c r="D4146" s="119" t="s">
        <v>591</v>
      </c>
      <c r="E4146" s="46" t="s">
        <v>591</v>
      </c>
      <c r="F4146" s="121">
        <v>813.7396</v>
      </c>
      <c r="G4146" s="87"/>
      <c r="H4146" s="47"/>
      <c r="I4146" s="120">
        <v>0</v>
      </c>
      <c r="J4146" s="120">
        <v>0</v>
      </c>
    </row>
    <row r="4147" spans="1:10" ht="15" customHeight="1">
      <c r="A4147" s="46" t="s">
        <v>9742</v>
      </c>
      <c r="B4147" s="46" t="s">
        <v>9735</v>
      </c>
      <c r="C4147" s="47">
        <v>45.634399999999999</v>
      </c>
      <c r="D4147" s="119" t="s">
        <v>588</v>
      </c>
      <c r="E4147" s="46" t="s">
        <v>588</v>
      </c>
      <c r="F4147" s="121">
        <v>639.0018</v>
      </c>
      <c r="G4147" s="87"/>
      <c r="H4147" s="47"/>
      <c r="I4147" s="120">
        <v>0</v>
      </c>
      <c r="J4147" s="120">
        <v>0</v>
      </c>
    </row>
    <row r="4148" spans="1:10" ht="15" customHeight="1">
      <c r="A4148" s="46" t="s">
        <v>9740</v>
      </c>
      <c r="B4148" s="46" t="s">
        <v>9741</v>
      </c>
      <c r="C4148" s="47">
        <v>74.235799999999998</v>
      </c>
      <c r="D4148" s="119" t="s">
        <v>585</v>
      </c>
      <c r="E4148" s="46" t="s">
        <v>585</v>
      </c>
      <c r="F4148" s="121">
        <v>406.8698</v>
      </c>
      <c r="G4148" s="87"/>
      <c r="H4148" s="47"/>
      <c r="I4148" s="120">
        <v>0</v>
      </c>
      <c r="J4148" s="120">
        <v>0</v>
      </c>
    </row>
    <row r="4149" spans="1:10" ht="15" customHeight="1">
      <c r="A4149" s="46" t="s">
        <v>9738</v>
      </c>
      <c r="B4149" s="46" t="s">
        <v>9739</v>
      </c>
      <c r="C4149" s="47">
        <v>72.095200000000006</v>
      </c>
      <c r="D4149" s="119" t="s">
        <v>34405</v>
      </c>
      <c r="E4149" s="46" t="s">
        <v>34405</v>
      </c>
      <c r="F4149" s="121">
        <v>178.4462</v>
      </c>
      <c r="G4149" s="87"/>
      <c r="H4149" s="47"/>
      <c r="I4149" s="120">
        <v>0</v>
      </c>
      <c r="J4149" s="120">
        <v>0</v>
      </c>
    </row>
    <row r="4150" spans="1:10" ht="15" customHeight="1">
      <c r="A4150" s="46" t="s">
        <v>9736</v>
      </c>
      <c r="B4150" s="46" t="s">
        <v>9737</v>
      </c>
      <c r="C4150" s="47">
        <v>61.939</v>
      </c>
      <c r="D4150" s="119" t="s">
        <v>34453</v>
      </c>
      <c r="E4150" s="46" t="s">
        <v>34453</v>
      </c>
      <c r="F4150" s="121">
        <v>93.447599999999994</v>
      </c>
      <c r="G4150" s="87"/>
      <c r="H4150" s="47"/>
      <c r="I4150" s="120">
        <v>0</v>
      </c>
      <c r="J4150" s="120">
        <v>0</v>
      </c>
    </row>
    <row r="4151" spans="1:10" ht="15" customHeight="1">
      <c r="A4151" s="46" t="s">
        <v>9734</v>
      </c>
      <c r="B4151" s="46" t="s">
        <v>9735</v>
      </c>
      <c r="C4151" s="47">
        <v>45.634399999999999</v>
      </c>
      <c r="D4151" s="119" t="s">
        <v>34454</v>
      </c>
      <c r="E4151" s="46" t="s">
        <v>34454</v>
      </c>
      <c r="F4151" s="121">
        <v>93.447599999999994</v>
      </c>
      <c r="G4151" s="87"/>
      <c r="H4151" s="47"/>
      <c r="I4151" s="120">
        <v>0</v>
      </c>
      <c r="J4151" s="120">
        <v>0</v>
      </c>
    </row>
    <row r="4152" spans="1:10" ht="15" customHeight="1">
      <c r="A4152" s="46" t="s">
        <v>9732</v>
      </c>
      <c r="B4152" s="46" t="s">
        <v>9733</v>
      </c>
      <c r="C4152" s="47">
        <v>51.555</v>
      </c>
      <c r="D4152" s="119" t="s">
        <v>34458</v>
      </c>
      <c r="E4152" s="46" t="s">
        <v>34458</v>
      </c>
      <c r="F4152" s="121">
        <v>18.914400000000001</v>
      </c>
      <c r="G4152" s="87"/>
      <c r="H4152" s="47"/>
      <c r="I4152" s="120">
        <v>4</v>
      </c>
      <c r="J4152" s="120">
        <v>0</v>
      </c>
    </row>
    <row r="4153" spans="1:10" ht="15" customHeight="1">
      <c r="A4153" s="46" t="s">
        <v>9730</v>
      </c>
      <c r="B4153" s="46" t="s">
        <v>9731</v>
      </c>
      <c r="C4153" s="47">
        <v>15.7582</v>
      </c>
      <c r="D4153" s="119" t="s">
        <v>34459</v>
      </c>
      <c r="E4153" s="46" t="s">
        <v>34459</v>
      </c>
      <c r="F4153" s="121">
        <v>18.914400000000001</v>
      </c>
      <c r="G4153" s="87"/>
      <c r="H4153" s="47"/>
      <c r="I4153" s="120">
        <v>0</v>
      </c>
      <c r="J4153" s="120">
        <v>0</v>
      </c>
    </row>
    <row r="4154" spans="1:10" ht="15" customHeight="1">
      <c r="A4154" s="46" t="s">
        <v>1315</v>
      </c>
      <c r="B4154" s="46" t="s">
        <v>9729</v>
      </c>
      <c r="C4154" s="47">
        <v>12.145</v>
      </c>
      <c r="D4154" s="119" t="s">
        <v>34460</v>
      </c>
      <c r="E4154" s="46" t="s">
        <v>34460</v>
      </c>
      <c r="F4154" s="121">
        <v>18.914400000000001</v>
      </c>
      <c r="G4154" s="87"/>
      <c r="H4154" s="47"/>
      <c r="I4154" s="120">
        <v>476</v>
      </c>
      <c r="J4154" s="120">
        <v>0</v>
      </c>
    </row>
    <row r="4155" spans="1:10" ht="15" customHeight="1">
      <c r="A4155" s="46" t="s">
        <v>1320</v>
      </c>
      <c r="B4155" s="46" t="s">
        <v>9728</v>
      </c>
      <c r="C4155" s="47">
        <v>13.916</v>
      </c>
      <c r="D4155" s="119" t="s">
        <v>34461</v>
      </c>
      <c r="E4155" s="46" t="s">
        <v>34461</v>
      </c>
      <c r="F4155" s="121">
        <v>18.914400000000001</v>
      </c>
      <c r="G4155" s="87"/>
      <c r="H4155" s="47"/>
      <c r="I4155" s="120">
        <v>217</v>
      </c>
      <c r="J4155" s="120">
        <v>0</v>
      </c>
    </row>
    <row r="4156" spans="1:10" ht="15" customHeight="1">
      <c r="A4156" s="46" t="s">
        <v>9726</v>
      </c>
      <c r="B4156" s="46" t="s">
        <v>9727</v>
      </c>
      <c r="C4156" s="47">
        <v>14.422000000000001</v>
      </c>
      <c r="D4156" s="119" t="s">
        <v>31925</v>
      </c>
      <c r="E4156" s="46" t="s">
        <v>31925</v>
      </c>
      <c r="F4156" s="121">
        <v>81.110600000000005</v>
      </c>
      <c r="G4156" s="87"/>
      <c r="H4156" s="47"/>
      <c r="I4156" s="120">
        <v>0</v>
      </c>
      <c r="J4156" s="120">
        <v>0</v>
      </c>
    </row>
    <row r="4157" spans="1:10" ht="15" customHeight="1">
      <c r="A4157" s="46" t="s">
        <v>1327</v>
      </c>
      <c r="B4157" s="46" t="s">
        <v>9725</v>
      </c>
      <c r="C4157" s="47">
        <v>15.1812</v>
      </c>
      <c r="D4157" s="119" t="s">
        <v>31927</v>
      </c>
      <c r="E4157" s="46" t="s">
        <v>31927</v>
      </c>
      <c r="F4157" s="121">
        <v>178.43780000000001</v>
      </c>
      <c r="G4157" s="87"/>
      <c r="H4157" s="47"/>
      <c r="I4157" s="120">
        <v>359</v>
      </c>
      <c r="J4157" s="120">
        <v>0</v>
      </c>
    </row>
    <row r="4158" spans="1:10" ht="15" customHeight="1">
      <c r="A4158" s="46" t="s">
        <v>9724</v>
      </c>
      <c r="B4158" s="46" t="s">
        <v>9723</v>
      </c>
      <c r="C4158" s="47">
        <v>23.318200000000001</v>
      </c>
      <c r="D4158" s="119" t="s">
        <v>31929</v>
      </c>
      <c r="E4158" s="46" t="s">
        <v>31929</v>
      </c>
      <c r="F4158" s="121">
        <v>23.6572</v>
      </c>
      <c r="G4158" s="87"/>
      <c r="H4158" s="47"/>
      <c r="I4158" s="120">
        <v>0</v>
      </c>
      <c r="J4158" s="120">
        <v>0</v>
      </c>
    </row>
    <row r="4159" spans="1:10" ht="15" customHeight="1">
      <c r="A4159" s="46" t="s">
        <v>9722</v>
      </c>
      <c r="B4159" s="46" t="s">
        <v>9723</v>
      </c>
      <c r="C4159" s="47">
        <v>26.688600000000001</v>
      </c>
      <c r="D4159" s="119" t="s">
        <v>31931</v>
      </c>
      <c r="E4159" s="46" t="s">
        <v>31931</v>
      </c>
      <c r="F4159" s="121">
        <v>23.6572</v>
      </c>
      <c r="G4159" s="87"/>
      <c r="H4159" s="47"/>
      <c r="I4159" s="120">
        <v>0</v>
      </c>
      <c r="J4159" s="120">
        <v>0</v>
      </c>
    </row>
    <row r="4160" spans="1:10" ht="15" customHeight="1">
      <c r="A4160" s="46" t="s">
        <v>9720</v>
      </c>
      <c r="B4160" s="46" t="s">
        <v>9721</v>
      </c>
      <c r="C4160" s="47">
        <v>43.630600000000001</v>
      </c>
      <c r="D4160" s="119" t="s">
        <v>34478</v>
      </c>
      <c r="E4160" s="46" t="s">
        <v>34478</v>
      </c>
      <c r="F4160" s="121">
        <v>34.700200000000002</v>
      </c>
      <c r="G4160" s="87"/>
      <c r="H4160" s="47"/>
      <c r="I4160" s="120">
        <v>0</v>
      </c>
      <c r="J4160" s="120">
        <v>0</v>
      </c>
    </row>
    <row r="4161" spans="1:10" ht="15" customHeight="1">
      <c r="A4161" s="46" t="s">
        <v>9718</v>
      </c>
      <c r="B4161" s="46" t="s">
        <v>9719</v>
      </c>
      <c r="C4161" s="47">
        <v>8.6532</v>
      </c>
      <c r="D4161" s="119" t="s">
        <v>34479</v>
      </c>
      <c r="E4161" s="46" t="s">
        <v>34479</v>
      </c>
      <c r="F4161" s="121">
        <v>34.597999999999999</v>
      </c>
      <c r="G4161" s="87"/>
      <c r="H4161" s="47"/>
      <c r="I4161" s="120">
        <v>0</v>
      </c>
      <c r="J4161" s="120">
        <v>0</v>
      </c>
    </row>
    <row r="4162" spans="1:10" ht="15" customHeight="1">
      <c r="A4162" s="46" t="s">
        <v>9716</v>
      </c>
      <c r="B4162" s="46" t="s">
        <v>9717</v>
      </c>
      <c r="C4162" s="47">
        <v>15.029199999999999</v>
      </c>
      <c r="D4162" s="119" t="s">
        <v>639</v>
      </c>
      <c r="E4162" s="46" t="s">
        <v>639</v>
      </c>
      <c r="F4162" s="121">
        <v>34.597999999999999</v>
      </c>
      <c r="G4162" s="87"/>
      <c r="H4162" s="47"/>
      <c r="I4162" s="120">
        <v>0</v>
      </c>
      <c r="J4162" s="120">
        <v>0</v>
      </c>
    </row>
    <row r="4163" spans="1:10" ht="15" customHeight="1">
      <c r="A4163" s="46" t="s">
        <v>9714</v>
      </c>
      <c r="B4163" s="46" t="s">
        <v>9715</v>
      </c>
      <c r="C4163" s="47">
        <v>56.853400000000001</v>
      </c>
      <c r="D4163" s="119" t="s">
        <v>34480</v>
      </c>
      <c r="E4163" s="46" t="s">
        <v>34480</v>
      </c>
      <c r="F4163" s="121">
        <v>34.598199999999999</v>
      </c>
      <c r="G4163" s="87"/>
      <c r="H4163" s="47"/>
      <c r="I4163" s="120">
        <v>24</v>
      </c>
      <c r="J4163" s="120">
        <v>0</v>
      </c>
    </row>
    <row r="4164" spans="1:10" ht="15" customHeight="1">
      <c r="A4164" s="46" t="s">
        <v>9713</v>
      </c>
      <c r="B4164" s="46" t="s">
        <v>9691</v>
      </c>
      <c r="C4164" s="47">
        <v>56.564799999999998</v>
      </c>
      <c r="D4164" s="119" t="s">
        <v>34481</v>
      </c>
      <c r="E4164" s="46" t="s">
        <v>34481</v>
      </c>
      <c r="F4164" s="121">
        <v>37.828800000000001</v>
      </c>
      <c r="G4164" s="87"/>
      <c r="H4164" s="47"/>
      <c r="I4164" s="120">
        <v>0</v>
      </c>
      <c r="J4164" s="120">
        <v>0</v>
      </c>
    </row>
    <row r="4165" spans="1:10" ht="15" customHeight="1">
      <c r="A4165" s="46" t="s">
        <v>9711</v>
      </c>
      <c r="B4165" s="46" t="s">
        <v>9712</v>
      </c>
      <c r="C4165" s="47">
        <v>45.088000000000001</v>
      </c>
      <c r="D4165" s="119" t="s">
        <v>34482</v>
      </c>
      <c r="E4165" s="46" t="s">
        <v>34482</v>
      </c>
      <c r="F4165" s="121">
        <v>32.471600000000002</v>
      </c>
      <c r="G4165" s="87"/>
      <c r="H4165" s="47"/>
      <c r="I4165" s="120">
        <v>0</v>
      </c>
      <c r="J4165" s="120">
        <v>0</v>
      </c>
    </row>
    <row r="4166" spans="1:10" ht="15" customHeight="1">
      <c r="A4166" s="46" t="s">
        <v>9710</v>
      </c>
      <c r="B4166" s="46" t="s">
        <v>9686</v>
      </c>
      <c r="C4166" s="47">
        <v>125.2444</v>
      </c>
      <c r="D4166" s="119" t="s">
        <v>34483</v>
      </c>
      <c r="E4166" s="46" t="s">
        <v>34483</v>
      </c>
      <c r="F4166" s="121">
        <v>37.828800000000001</v>
      </c>
      <c r="G4166" s="87"/>
      <c r="H4166" s="47"/>
      <c r="I4166" s="120">
        <v>0</v>
      </c>
      <c r="J4166" s="120">
        <v>0</v>
      </c>
    </row>
    <row r="4167" spans="1:10" ht="15" customHeight="1">
      <c r="A4167" s="46" t="s">
        <v>9708</v>
      </c>
      <c r="B4167" s="46" t="s">
        <v>9709</v>
      </c>
      <c r="C4167" s="47">
        <v>57.658000000000001</v>
      </c>
      <c r="D4167" s="119" t="s">
        <v>34484</v>
      </c>
      <c r="E4167" s="46" t="s">
        <v>34484</v>
      </c>
      <c r="F4167" s="121">
        <v>32.471600000000002</v>
      </c>
      <c r="G4167" s="87"/>
      <c r="H4167" s="47"/>
      <c r="I4167" s="120">
        <v>0</v>
      </c>
      <c r="J4167" s="120">
        <v>0</v>
      </c>
    </row>
    <row r="4168" spans="1:10" ht="15" customHeight="1">
      <c r="A4168" s="46" t="s">
        <v>9707</v>
      </c>
      <c r="B4168" s="46" t="s">
        <v>9699</v>
      </c>
      <c r="C4168" s="47">
        <v>55.471800000000002</v>
      </c>
      <c r="D4168" s="119" t="s">
        <v>34485</v>
      </c>
      <c r="E4168" s="46" t="s">
        <v>34485</v>
      </c>
      <c r="F4168" s="121">
        <v>32.471600000000002</v>
      </c>
      <c r="G4168" s="87"/>
      <c r="H4168" s="47"/>
      <c r="I4168" s="120">
        <v>0</v>
      </c>
      <c r="J4168" s="120">
        <v>0</v>
      </c>
    </row>
    <row r="4169" spans="1:10" ht="15" customHeight="1">
      <c r="A4169" s="46" t="s">
        <v>35542</v>
      </c>
      <c r="B4169" s="46" t="s">
        <v>35675</v>
      </c>
      <c r="C4169" s="47">
        <v>105.2052</v>
      </c>
      <c r="D4169" s="119" t="s">
        <v>632</v>
      </c>
      <c r="E4169" s="46" t="s">
        <v>632</v>
      </c>
      <c r="F4169" s="121">
        <v>111.4418</v>
      </c>
      <c r="G4169" s="87"/>
      <c r="H4169" s="47"/>
      <c r="I4169" s="120">
        <v>0</v>
      </c>
      <c r="J4169" s="120">
        <v>0</v>
      </c>
    </row>
    <row r="4170" spans="1:10" ht="15" customHeight="1">
      <c r="A4170" s="46" t="s">
        <v>9706</v>
      </c>
      <c r="B4170" s="46" t="s">
        <v>9691</v>
      </c>
      <c r="C4170" s="47">
        <v>27.599399999999999</v>
      </c>
      <c r="D4170" s="119" t="s">
        <v>629</v>
      </c>
      <c r="E4170" s="46" t="s">
        <v>629</v>
      </c>
      <c r="F4170" s="121">
        <v>119.6212</v>
      </c>
      <c r="G4170" s="87"/>
      <c r="H4170" s="47"/>
      <c r="I4170" s="120">
        <v>0</v>
      </c>
      <c r="J4170" s="120">
        <v>0</v>
      </c>
    </row>
    <row r="4171" spans="1:10" ht="15" customHeight="1">
      <c r="A4171" s="46" t="s">
        <v>9705</v>
      </c>
      <c r="B4171" s="46" t="s">
        <v>9689</v>
      </c>
      <c r="C4171" s="47">
        <v>34.430999999999997</v>
      </c>
      <c r="D4171" s="119" t="s">
        <v>326</v>
      </c>
      <c r="E4171" s="46" t="s">
        <v>326</v>
      </c>
      <c r="F4171" s="121">
        <v>74.937600000000003</v>
      </c>
      <c r="G4171" s="87"/>
      <c r="H4171" s="47"/>
      <c r="I4171" s="120">
        <v>0</v>
      </c>
      <c r="J4171" s="120">
        <v>0</v>
      </c>
    </row>
    <row r="4172" spans="1:10" ht="15" customHeight="1">
      <c r="A4172" s="46" t="s">
        <v>9704</v>
      </c>
      <c r="B4172" s="46" t="s">
        <v>9686</v>
      </c>
      <c r="C4172" s="47">
        <v>35.706000000000003</v>
      </c>
      <c r="D4172" s="119" t="s">
        <v>679</v>
      </c>
      <c r="E4172" s="46" t="s">
        <v>679</v>
      </c>
      <c r="F4172" s="121">
        <v>362.55239999999998</v>
      </c>
      <c r="G4172" s="87"/>
      <c r="H4172" s="47"/>
      <c r="I4172" s="120">
        <v>0</v>
      </c>
      <c r="J4172" s="120">
        <v>0</v>
      </c>
    </row>
    <row r="4173" spans="1:10" ht="15" customHeight="1">
      <c r="A4173" s="46" t="s">
        <v>9702</v>
      </c>
      <c r="B4173" s="46" t="s">
        <v>9703</v>
      </c>
      <c r="C4173" s="47">
        <v>40.260199999999998</v>
      </c>
      <c r="D4173" s="119" t="s">
        <v>677</v>
      </c>
      <c r="E4173" s="46" t="s">
        <v>677</v>
      </c>
      <c r="F4173" s="121">
        <v>330.41359999999997</v>
      </c>
      <c r="G4173" s="87"/>
      <c r="H4173" s="47"/>
      <c r="I4173" s="120">
        <v>0</v>
      </c>
      <c r="J4173" s="120">
        <v>0</v>
      </c>
    </row>
    <row r="4174" spans="1:10" ht="15" customHeight="1">
      <c r="A4174" s="46" t="s">
        <v>9700</v>
      </c>
      <c r="B4174" s="46" t="s">
        <v>9701</v>
      </c>
      <c r="C4174" s="47">
        <v>47.456200000000003</v>
      </c>
      <c r="D4174" s="119" t="s">
        <v>34487</v>
      </c>
      <c r="E4174" s="46" t="s">
        <v>34487</v>
      </c>
      <c r="F4174" s="121">
        <v>1186.3404</v>
      </c>
      <c r="G4174" s="87"/>
      <c r="H4174" s="47"/>
      <c r="I4174" s="120">
        <v>0</v>
      </c>
      <c r="J4174" s="120">
        <v>0</v>
      </c>
    </row>
    <row r="4175" spans="1:10" ht="15" customHeight="1">
      <c r="A4175" s="46" t="s">
        <v>9698</v>
      </c>
      <c r="B4175" s="46" t="s">
        <v>9699</v>
      </c>
      <c r="C4175" s="47">
        <v>55.471800000000002</v>
      </c>
      <c r="D4175" s="119" t="s">
        <v>34490</v>
      </c>
      <c r="E4175" s="46" t="s">
        <v>34490</v>
      </c>
      <c r="F4175" s="121">
        <v>77.377399999999994</v>
      </c>
      <c r="G4175" s="87"/>
      <c r="H4175" s="47"/>
      <c r="I4175" s="120">
        <v>0</v>
      </c>
      <c r="J4175" s="120">
        <v>0</v>
      </c>
    </row>
    <row r="4176" spans="1:10" ht="15" customHeight="1">
      <c r="A4176" s="46" t="s">
        <v>9696</v>
      </c>
      <c r="B4176" s="46" t="s">
        <v>9697</v>
      </c>
      <c r="C4176" s="47">
        <v>35.797199999999997</v>
      </c>
      <c r="D4176" s="119" t="s">
        <v>674</v>
      </c>
      <c r="E4176" s="46" t="s">
        <v>674</v>
      </c>
      <c r="F4176" s="121">
        <v>518.63699999999994</v>
      </c>
      <c r="G4176" s="87"/>
      <c r="H4176" s="47"/>
      <c r="I4176" s="120">
        <v>0</v>
      </c>
      <c r="J4176" s="120">
        <v>0</v>
      </c>
    </row>
    <row r="4177" spans="1:10" ht="15" customHeight="1">
      <c r="A4177" s="46" t="s">
        <v>9694</v>
      </c>
      <c r="B4177" s="46" t="s">
        <v>9695</v>
      </c>
      <c r="C4177" s="47">
        <v>38.529800000000002</v>
      </c>
      <c r="D4177" s="119" t="s">
        <v>34497</v>
      </c>
      <c r="E4177" s="46" t="s">
        <v>34497</v>
      </c>
      <c r="F4177" s="121">
        <v>158.93719999999999</v>
      </c>
      <c r="G4177" s="87"/>
      <c r="H4177" s="47"/>
      <c r="I4177" s="120">
        <v>0</v>
      </c>
      <c r="J4177" s="120">
        <v>0</v>
      </c>
    </row>
    <row r="4178" spans="1:10" ht="15" customHeight="1">
      <c r="A4178" s="46" t="s">
        <v>9692</v>
      </c>
      <c r="B4178" s="46" t="s">
        <v>9693</v>
      </c>
      <c r="C4178" s="47">
        <v>25.959800000000001</v>
      </c>
      <c r="D4178" s="119" t="s">
        <v>31934</v>
      </c>
      <c r="E4178" s="46" t="s">
        <v>31934</v>
      </c>
      <c r="F4178" s="121">
        <v>632.40260000000001</v>
      </c>
      <c r="G4178" s="87"/>
      <c r="H4178" s="47"/>
      <c r="I4178" s="120">
        <v>0</v>
      </c>
      <c r="J4178" s="120">
        <v>0</v>
      </c>
    </row>
    <row r="4179" spans="1:10" ht="15" customHeight="1">
      <c r="A4179" s="46" t="s">
        <v>9690</v>
      </c>
      <c r="B4179" s="46" t="s">
        <v>9691</v>
      </c>
      <c r="C4179" s="47">
        <v>29.420999999999999</v>
      </c>
      <c r="D4179" s="119" t="s">
        <v>31936</v>
      </c>
      <c r="E4179" s="46" t="s">
        <v>31936</v>
      </c>
      <c r="F4179" s="121">
        <v>286.71420000000001</v>
      </c>
      <c r="G4179" s="87"/>
      <c r="H4179" s="47"/>
      <c r="I4179" s="120">
        <v>0</v>
      </c>
      <c r="J4179" s="120">
        <v>0</v>
      </c>
    </row>
    <row r="4180" spans="1:10" ht="15" customHeight="1">
      <c r="A4180" s="46" t="s">
        <v>9688</v>
      </c>
      <c r="B4180" s="46" t="s">
        <v>9689</v>
      </c>
      <c r="C4180" s="47">
        <v>32.882399999999997</v>
      </c>
      <c r="D4180" s="119" t="s">
        <v>31938</v>
      </c>
      <c r="E4180" s="46" t="s">
        <v>31938</v>
      </c>
      <c r="F4180" s="121">
        <v>359.7</v>
      </c>
      <c r="G4180" s="87"/>
      <c r="H4180" s="47"/>
      <c r="I4180" s="120">
        <v>0</v>
      </c>
      <c r="J4180" s="120">
        <v>0</v>
      </c>
    </row>
    <row r="4181" spans="1:10" ht="15" customHeight="1">
      <c r="A4181" s="46" t="s">
        <v>9687</v>
      </c>
      <c r="B4181" s="46" t="s">
        <v>9686</v>
      </c>
      <c r="C4181" s="47">
        <v>61.088999999999999</v>
      </c>
      <c r="D4181" s="119" t="s">
        <v>31940</v>
      </c>
      <c r="E4181" s="46" t="s">
        <v>31940</v>
      </c>
      <c r="F4181" s="121">
        <v>542.84939999999995</v>
      </c>
      <c r="G4181" s="87"/>
      <c r="H4181" s="47"/>
      <c r="I4181" s="120">
        <v>9</v>
      </c>
      <c r="J4181" s="120">
        <v>0</v>
      </c>
    </row>
    <row r="4182" spans="1:10" ht="15" customHeight="1">
      <c r="A4182" s="46" t="s">
        <v>9685</v>
      </c>
      <c r="B4182" s="46" t="s">
        <v>9686</v>
      </c>
      <c r="C4182" s="47">
        <v>38.711799999999997</v>
      </c>
      <c r="D4182" s="119" t="s">
        <v>34502</v>
      </c>
      <c r="E4182" s="46" t="s">
        <v>34502</v>
      </c>
      <c r="F4182" s="121">
        <v>345.06099999999998</v>
      </c>
      <c r="G4182" s="87"/>
      <c r="H4182" s="47"/>
      <c r="I4182" s="120">
        <v>0</v>
      </c>
      <c r="J4182" s="120">
        <v>0</v>
      </c>
    </row>
    <row r="4183" spans="1:10" ht="15" customHeight="1">
      <c r="A4183" s="46" t="s">
        <v>9683</v>
      </c>
      <c r="B4183" s="46" t="s">
        <v>9684</v>
      </c>
      <c r="C4183" s="47">
        <v>44.506</v>
      </c>
      <c r="D4183" s="119" t="s">
        <v>34503</v>
      </c>
      <c r="E4183" s="46" t="s">
        <v>34503</v>
      </c>
      <c r="F4183" s="121">
        <v>606.26160000000004</v>
      </c>
      <c r="G4183" s="87"/>
      <c r="H4183" s="47"/>
      <c r="I4183" s="120">
        <v>0</v>
      </c>
      <c r="J4183" s="120">
        <v>0</v>
      </c>
    </row>
    <row r="4184" spans="1:10" ht="15" customHeight="1">
      <c r="A4184" s="46" t="s">
        <v>9681</v>
      </c>
      <c r="B4184" s="46" t="s">
        <v>9682</v>
      </c>
      <c r="C4184" s="47">
        <v>41.991</v>
      </c>
      <c r="D4184" s="119" t="s">
        <v>669</v>
      </c>
      <c r="E4184" s="46" t="s">
        <v>669</v>
      </c>
      <c r="F4184" s="121">
        <v>458.41680000000002</v>
      </c>
      <c r="G4184" s="87"/>
      <c r="H4184" s="47"/>
      <c r="I4184" s="120">
        <v>0</v>
      </c>
      <c r="J4184" s="120">
        <v>0</v>
      </c>
    </row>
    <row r="4185" spans="1:10" ht="15" customHeight="1">
      <c r="A4185" s="46" t="s">
        <v>9679</v>
      </c>
      <c r="B4185" s="46" t="s">
        <v>9680</v>
      </c>
      <c r="C4185" s="47">
        <v>17.762</v>
      </c>
      <c r="D4185" s="119" t="s">
        <v>34515</v>
      </c>
      <c r="E4185" s="46" t="s">
        <v>34515</v>
      </c>
      <c r="F4185" s="121">
        <v>2.1776</v>
      </c>
      <c r="G4185" s="87"/>
      <c r="H4185" s="47"/>
      <c r="I4185" s="120">
        <v>0</v>
      </c>
      <c r="J4185" s="120">
        <v>0</v>
      </c>
    </row>
    <row r="4186" spans="1:10" ht="15" customHeight="1">
      <c r="A4186" s="46" t="s">
        <v>9677</v>
      </c>
      <c r="B4186" s="46" t="s">
        <v>9678</v>
      </c>
      <c r="C4186" s="47">
        <v>6.2393999999999998</v>
      </c>
      <c r="D4186" s="119" t="s">
        <v>34516</v>
      </c>
      <c r="E4186" s="46" t="s">
        <v>34516</v>
      </c>
      <c r="F4186" s="121">
        <v>2.1776</v>
      </c>
      <c r="G4186" s="87"/>
      <c r="H4186" s="47"/>
      <c r="I4186" s="120">
        <v>5</v>
      </c>
      <c r="J4186" s="120">
        <v>0</v>
      </c>
    </row>
    <row r="4187" spans="1:10" ht="15" customHeight="1">
      <c r="A4187" s="46" t="s">
        <v>9675</v>
      </c>
      <c r="B4187" s="46" t="s">
        <v>9676</v>
      </c>
      <c r="C4187" s="47">
        <v>7.0591999999999997</v>
      </c>
      <c r="D4187" s="119" t="s">
        <v>34517</v>
      </c>
      <c r="E4187" s="46" t="s">
        <v>34517</v>
      </c>
      <c r="F4187" s="121">
        <v>2.1776</v>
      </c>
      <c r="G4187" s="87"/>
      <c r="H4187" s="47"/>
      <c r="I4187" s="120">
        <v>0</v>
      </c>
      <c r="J4187" s="120">
        <v>0</v>
      </c>
    </row>
    <row r="4188" spans="1:10" ht="15" customHeight="1">
      <c r="A4188" s="46" t="s">
        <v>9673</v>
      </c>
      <c r="B4188" s="46" t="s">
        <v>9674</v>
      </c>
      <c r="C4188" s="47">
        <v>7.8792</v>
      </c>
      <c r="D4188" s="119" t="s">
        <v>34518</v>
      </c>
      <c r="E4188" s="46" t="s">
        <v>34518</v>
      </c>
      <c r="F4188" s="121">
        <v>2.1776</v>
      </c>
      <c r="G4188" s="87"/>
      <c r="H4188" s="47"/>
      <c r="I4188" s="120">
        <v>1</v>
      </c>
      <c r="J4188" s="120">
        <v>0</v>
      </c>
    </row>
    <row r="4189" spans="1:10" ht="15" customHeight="1">
      <c r="A4189" s="46" t="s">
        <v>9783</v>
      </c>
      <c r="B4189" s="46" t="s">
        <v>9784</v>
      </c>
      <c r="C4189" s="47">
        <v>4.5544000000000002</v>
      </c>
      <c r="D4189" s="119" t="s">
        <v>34406</v>
      </c>
      <c r="E4189" s="46" t="s">
        <v>34406</v>
      </c>
      <c r="F4189" s="121">
        <v>13.8354</v>
      </c>
      <c r="G4189" s="87"/>
      <c r="H4189" s="47"/>
      <c r="I4189" s="120">
        <v>94</v>
      </c>
      <c r="J4189" s="120">
        <v>0</v>
      </c>
    </row>
    <row r="4190" spans="1:10" ht="15" customHeight="1">
      <c r="A4190" s="46" t="s">
        <v>9781</v>
      </c>
      <c r="B4190" s="46" t="s">
        <v>9782</v>
      </c>
      <c r="C4190" s="47">
        <v>4.5544000000000002</v>
      </c>
      <c r="D4190" s="119" t="s">
        <v>34407</v>
      </c>
      <c r="E4190" s="46" t="s">
        <v>34407</v>
      </c>
      <c r="F4190" s="121">
        <v>13.8354</v>
      </c>
      <c r="G4190" s="87"/>
      <c r="H4190" s="47"/>
      <c r="I4190" s="120">
        <v>5</v>
      </c>
      <c r="J4190" s="120">
        <v>0</v>
      </c>
    </row>
    <row r="4191" spans="1:10" ht="15" customHeight="1">
      <c r="A4191" s="46" t="s">
        <v>9779</v>
      </c>
      <c r="B4191" s="46" t="s">
        <v>9780</v>
      </c>
      <c r="C4191" s="47">
        <v>4.5544000000000002</v>
      </c>
      <c r="D4191" s="119" t="s">
        <v>31944</v>
      </c>
      <c r="E4191" s="46" t="s">
        <v>31944</v>
      </c>
      <c r="F4191" s="121">
        <v>24.745999999999999</v>
      </c>
      <c r="G4191" s="87"/>
      <c r="H4191" s="47"/>
      <c r="I4191" s="120">
        <v>168</v>
      </c>
      <c r="J4191" s="120">
        <v>0</v>
      </c>
    </row>
    <row r="4192" spans="1:10" ht="15" customHeight="1">
      <c r="A4192" s="46" t="s">
        <v>9827</v>
      </c>
      <c r="B4192" s="46" t="s">
        <v>9828</v>
      </c>
      <c r="C4192" s="47">
        <v>273.2604</v>
      </c>
      <c r="D4192" s="119" t="s">
        <v>34411</v>
      </c>
      <c r="E4192" s="46" t="s">
        <v>34411</v>
      </c>
      <c r="F4192" s="121">
        <v>4.3452000000000002</v>
      </c>
      <c r="G4192" s="87"/>
      <c r="H4192" s="47"/>
      <c r="I4192" s="120">
        <v>0</v>
      </c>
      <c r="J4192" s="120">
        <v>0</v>
      </c>
    </row>
    <row r="4193" spans="1:10" ht="15" customHeight="1">
      <c r="A4193" s="46" t="s">
        <v>9825</v>
      </c>
      <c r="B4193" s="46" t="s">
        <v>9826</v>
      </c>
      <c r="C4193" s="47">
        <v>302.86360000000002</v>
      </c>
      <c r="D4193" s="119" t="s">
        <v>34418</v>
      </c>
      <c r="E4193" s="46" t="s">
        <v>34418</v>
      </c>
      <c r="F4193" s="121">
        <v>0.255</v>
      </c>
      <c r="G4193" s="87"/>
      <c r="H4193" s="47"/>
      <c r="I4193" s="120">
        <v>0</v>
      </c>
      <c r="J4193" s="120">
        <v>0</v>
      </c>
    </row>
    <row r="4194" spans="1:10" ht="15" customHeight="1">
      <c r="A4194" s="46" t="s">
        <v>9823</v>
      </c>
      <c r="B4194" s="46" t="s">
        <v>9824</v>
      </c>
      <c r="C4194" s="47">
        <v>159.40180000000001</v>
      </c>
      <c r="D4194" s="119" t="s">
        <v>34419</v>
      </c>
      <c r="E4194" s="46" t="s">
        <v>34419</v>
      </c>
      <c r="F4194" s="121">
        <v>0.3644</v>
      </c>
      <c r="G4194" s="87"/>
      <c r="H4194" s="47"/>
      <c r="I4194" s="120">
        <v>0</v>
      </c>
      <c r="J4194" s="120">
        <v>0</v>
      </c>
    </row>
    <row r="4195" spans="1:10" ht="15" customHeight="1">
      <c r="A4195" s="46" t="s">
        <v>2189</v>
      </c>
      <c r="B4195" s="46" t="s">
        <v>9822</v>
      </c>
      <c r="C4195" s="47">
        <v>66.417400000000001</v>
      </c>
      <c r="D4195" s="119" t="s">
        <v>34420</v>
      </c>
      <c r="E4195" s="46" t="s">
        <v>34420</v>
      </c>
      <c r="F4195" s="121">
        <v>0.48280000000000001</v>
      </c>
      <c r="G4195" s="87"/>
      <c r="H4195" s="47"/>
      <c r="I4195" s="120">
        <v>87</v>
      </c>
      <c r="J4195" s="120">
        <v>0</v>
      </c>
    </row>
    <row r="4196" spans="1:10" ht="15" customHeight="1">
      <c r="A4196" s="46" t="s">
        <v>9820</v>
      </c>
      <c r="B4196" s="46" t="s">
        <v>9821</v>
      </c>
      <c r="C4196" s="47">
        <v>159.85740000000001</v>
      </c>
      <c r="D4196" s="119" t="s">
        <v>34421</v>
      </c>
      <c r="E4196" s="46" t="s">
        <v>34421</v>
      </c>
      <c r="F4196" s="121">
        <v>1.6759999999999999</v>
      </c>
      <c r="G4196" s="87"/>
      <c r="H4196" s="47"/>
      <c r="I4196" s="120">
        <v>1</v>
      </c>
      <c r="J4196" s="120">
        <v>0</v>
      </c>
    </row>
    <row r="4197" spans="1:10" ht="15" customHeight="1">
      <c r="A4197" s="46" t="s">
        <v>9818</v>
      </c>
      <c r="B4197" s="46" t="s">
        <v>9819</v>
      </c>
      <c r="C4197" s="47">
        <v>254.13220000000001</v>
      </c>
      <c r="D4197" s="119" t="s">
        <v>34422</v>
      </c>
      <c r="E4197" s="46" t="s">
        <v>34422</v>
      </c>
      <c r="F4197" s="121">
        <v>0.501</v>
      </c>
      <c r="G4197" s="87"/>
      <c r="H4197" s="47"/>
      <c r="I4197" s="120">
        <v>5</v>
      </c>
      <c r="J4197" s="120">
        <v>0</v>
      </c>
    </row>
    <row r="4198" spans="1:10" ht="15" customHeight="1">
      <c r="A4198" s="46" t="s">
        <v>9817</v>
      </c>
      <c r="B4198" s="46" t="s">
        <v>9816</v>
      </c>
      <c r="C4198" s="47">
        <v>350.68419999999998</v>
      </c>
      <c r="D4198" s="119" t="s">
        <v>34423</v>
      </c>
      <c r="E4198" s="46" t="s">
        <v>34423</v>
      </c>
      <c r="F4198" s="121">
        <v>0.255</v>
      </c>
      <c r="G4198" s="87"/>
      <c r="H4198" s="47"/>
      <c r="I4198" s="120">
        <v>2</v>
      </c>
      <c r="J4198" s="120">
        <v>0</v>
      </c>
    </row>
    <row r="4199" spans="1:10" ht="15" customHeight="1">
      <c r="A4199" s="46" t="s">
        <v>9815</v>
      </c>
      <c r="B4199" s="46" t="s">
        <v>9816</v>
      </c>
      <c r="C4199" s="47">
        <v>350.68419999999998</v>
      </c>
      <c r="D4199" s="119" t="s">
        <v>34424</v>
      </c>
      <c r="E4199" s="46" t="s">
        <v>34424</v>
      </c>
      <c r="F4199" s="121">
        <v>0.501</v>
      </c>
      <c r="G4199" s="87"/>
      <c r="H4199" s="47"/>
      <c r="I4199" s="120">
        <v>8</v>
      </c>
      <c r="J4199" s="120">
        <v>0</v>
      </c>
    </row>
    <row r="4200" spans="1:10" ht="15" customHeight="1">
      <c r="A4200" s="46" t="s">
        <v>9814</v>
      </c>
      <c r="B4200" s="46" t="s">
        <v>9813</v>
      </c>
      <c r="C4200" s="47">
        <v>510.08600000000001</v>
      </c>
      <c r="D4200" s="119" t="s">
        <v>34425</v>
      </c>
      <c r="E4200" s="46" t="s">
        <v>34425</v>
      </c>
      <c r="F4200" s="121">
        <v>0.5282</v>
      </c>
      <c r="G4200" s="87"/>
      <c r="H4200" s="47"/>
      <c r="I4200" s="120">
        <v>12</v>
      </c>
      <c r="J4200" s="120">
        <v>0</v>
      </c>
    </row>
    <row r="4201" spans="1:10" ht="15" customHeight="1">
      <c r="A4201" s="46" t="s">
        <v>9812</v>
      </c>
      <c r="B4201" s="46" t="s">
        <v>9813</v>
      </c>
      <c r="C4201" s="47">
        <v>510.08600000000001</v>
      </c>
      <c r="D4201" s="119" t="s">
        <v>34426</v>
      </c>
      <c r="E4201" s="46" t="s">
        <v>34426</v>
      </c>
      <c r="F4201" s="121">
        <v>1.1568000000000001</v>
      </c>
      <c r="G4201" s="87"/>
      <c r="H4201" s="47"/>
      <c r="I4201" s="120">
        <v>0</v>
      </c>
      <c r="J4201" s="120">
        <v>0</v>
      </c>
    </row>
    <row r="4202" spans="1:10" ht="15" customHeight="1">
      <c r="A4202" s="46" t="s">
        <v>9810</v>
      </c>
      <c r="B4202" s="46" t="s">
        <v>9811</v>
      </c>
      <c r="C4202" s="47">
        <v>541.96640000000002</v>
      </c>
      <c r="D4202" s="119" t="s">
        <v>34427</v>
      </c>
      <c r="E4202" s="46" t="s">
        <v>34427</v>
      </c>
      <c r="F4202" s="121">
        <v>0.5464</v>
      </c>
      <c r="G4202" s="87"/>
      <c r="H4202" s="47"/>
      <c r="I4202" s="120">
        <v>11</v>
      </c>
      <c r="J4202" s="120">
        <v>0</v>
      </c>
    </row>
    <row r="4203" spans="1:10" ht="15" customHeight="1">
      <c r="A4203" s="46" t="s">
        <v>9808</v>
      </c>
      <c r="B4203" s="46" t="s">
        <v>9809</v>
      </c>
      <c r="C4203" s="47">
        <v>382.56459999999998</v>
      </c>
      <c r="D4203" s="119" t="s">
        <v>34466</v>
      </c>
      <c r="E4203" s="46" t="s">
        <v>34466</v>
      </c>
      <c r="F4203" s="121">
        <v>3.5886</v>
      </c>
      <c r="G4203" s="87"/>
      <c r="H4203" s="47"/>
      <c r="I4203" s="120">
        <v>1</v>
      </c>
      <c r="J4203" s="120">
        <v>0</v>
      </c>
    </row>
    <row r="4204" spans="1:10" ht="15" customHeight="1">
      <c r="A4204" s="46" t="s">
        <v>9806</v>
      </c>
      <c r="B4204" s="46" t="s">
        <v>9807</v>
      </c>
      <c r="C4204" s="47">
        <v>24.138000000000002</v>
      </c>
      <c r="D4204" s="119" t="s">
        <v>756</v>
      </c>
      <c r="E4204" s="46" t="s">
        <v>756</v>
      </c>
      <c r="F4204" s="121">
        <v>13.2912</v>
      </c>
      <c r="G4204" s="87"/>
      <c r="H4204" s="47"/>
      <c r="I4204" s="120">
        <v>0</v>
      </c>
      <c r="J4204" s="120">
        <v>0</v>
      </c>
    </row>
    <row r="4205" spans="1:10" ht="15" customHeight="1">
      <c r="A4205" s="46" t="s">
        <v>9804</v>
      </c>
      <c r="B4205" s="46" t="s">
        <v>9805</v>
      </c>
      <c r="C4205" s="47">
        <v>113.8584</v>
      </c>
      <c r="D4205" s="119" t="s">
        <v>34467</v>
      </c>
      <c r="E4205" s="46" t="s">
        <v>34467</v>
      </c>
      <c r="F4205" s="121">
        <v>13.2912</v>
      </c>
      <c r="G4205" s="87"/>
      <c r="H4205" s="47"/>
      <c r="I4205" s="120">
        <v>0</v>
      </c>
      <c r="J4205" s="120">
        <v>0</v>
      </c>
    </row>
    <row r="4206" spans="1:10" ht="15" customHeight="1">
      <c r="A4206" s="46" t="s">
        <v>9802</v>
      </c>
      <c r="B4206" s="46" t="s">
        <v>9803</v>
      </c>
      <c r="C4206" s="47">
        <v>113.8584</v>
      </c>
      <c r="D4206" s="119" t="s">
        <v>34468</v>
      </c>
      <c r="E4206" s="46" t="s">
        <v>34468</v>
      </c>
      <c r="F4206" s="121">
        <v>9.6207999999999991</v>
      </c>
      <c r="G4206" s="87"/>
      <c r="H4206" s="47"/>
      <c r="I4206" s="120">
        <v>0</v>
      </c>
      <c r="J4206" s="120">
        <v>0</v>
      </c>
    </row>
    <row r="4207" spans="1:10" ht="15" customHeight="1">
      <c r="A4207" s="46" t="s">
        <v>9800</v>
      </c>
      <c r="B4207" s="46" t="s">
        <v>9801</v>
      </c>
      <c r="C4207" s="47">
        <v>121.9652</v>
      </c>
      <c r="D4207" s="119" t="s">
        <v>34469</v>
      </c>
      <c r="E4207" s="46" t="s">
        <v>34469</v>
      </c>
      <c r="F4207" s="121">
        <v>9.6207999999999991</v>
      </c>
      <c r="G4207" s="87"/>
      <c r="H4207" s="47"/>
      <c r="I4207" s="120">
        <v>1</v>
      </c>
      <c r="J4207" s="120">
        <v>0</v>
      </c>
    </row>
    <row r="4208" spans="1:10" ht="15" customHeight="1">
      <c r="A4208" s="46" t="s">
        <v>9798</v>
      </c>
      <c r="B4208" s="46" t="s">
        <v>9799</v>
      </c>
      <c r="C4208" s="47">
        <v>129.16120000000001</v>
      </c>
      <c r="D4208" s="119" t="s">
        <v>34470</v>
      </c>
      <c r="E4208" s="46" t="s">
        <v>34470</v>
      </c>
      <c r="F4208" s="121">
        <v>11.0114</v>
      </c>
      <c r="G4208" s="87"/>
      <c r="H4208" s="47"/>
      <c r="I4208" s="120">
        <v>0</v>
      </c>
      <c r="J4208" s="120">
        <v>0</v>
      </c>
    </row>
    <row r="4209" spans="1:10" ht="15" customHeight="1">
      <c r="A4209" s="46" t="s">
        <v>9796</v>
      </c>
      <c r="B4209" s="46" t="s">
        <v>9797</v>
      </c>
      <c r="C4209" s="47">
        <v>124.69799999999999</v>
      </c>
      <c r="D4209" s="119" t="s">
        <v>34471</v>
      </c>
      <c r="E4209" s="46" t="s">
        <v>34471</v>
      </c>
      <c r="F4209" s="121">
        <v>4.3554000000000004</v>
      </c>
      <c r="G4209" s="87"/>
      <c r="H4209" s="47"/>
      <c r="I4209" s="120">
        <v>0</v>
      </c>
      <c r="J4209" s="120">
        <v>0</v>
      </c>
    </row>
    <row r="4210" spans="1:10" ht="15" customHeight="1">
      <c r="A4210" s="46" t="s">
        <v>9795</v>
      </c>
      <c r="B4210" s="46" t="s">
        <v>9794</v>
      </c>
      <c r="C4210" s="47">
        <v>121.9652</v>
      </c>
      <c r="D4210" s="119" t="s">
        <v>34474</v>
      </c>
      <c r="E4210" s="46" t="s">
        <v>34474</v>
      </c>
      <c r="F4210" s="121">
        <v>3.8340000000000001</v>
      </c>
      <c r="G4210" s="87"/>
      <c r="H4210" s="47"/>
      <c r="I4210" s="120">
        <v>0</v>
      </c>
      <c r="J4210" s="120">
        <v>0</v>
      </c>
    </row>
    <row r="4211" spans="1:10" ht="15" customHeight="1">
      <c r="A4211" s="46" t="s">
        <v>9793</v>
      </c>
      <c r="B4211" s="46" t="s">
        <v>9794</v>
      </c>
      <c r="C4211" s="47">
        <v>126.0642</v>
      </c>
      <c r="D4211" s="119" t="s">
        <v>34475</v>
      </c>
      <c r="E4211" s="46" t="s">
        <v>34475</v>
      </c>
      <c r="F4211" s="121">
        <v>8.6392000000000007</v>
      </c>
      <c r="G4211" s="87"/>
      <c r="H4211" s="47"/>
      <c r="I4211" s="120">
        <v>0</v>
      </c>
      <c r="J4211" s="120">
        <v>0</v>
      </c>
    </row>
    <row r="4212" spans="1:10" ht="15" customHeight="1">
      <c r="A4212" s="46" t="s">
        <v>35543</v>
      </c>
      <c r="B4212" s="46" t="s">
        <v>35676</v>
      </c>
      <c r="C4212" s="47">
        <v>171.34440000000001</v>
      </c>
      <c r="D4212" s="119" t="s">
        <v>34486</v>
      </c>
      <c r="E4212" s="46" t="s">
        <v>34486</v>
      </c>
      <c r="F4212" s="121">
        <v>3.0672000000000001</v>
      </c>
      <c r="G4212" s="87"/>
      <c r="H4212" s="47"/>
      <c r="I4212" s="120">
        <v>0</v>
      </c>
      <c r="J4212" s="120">
        <v>0</v>
      </c>
    </row>
    <row r="4213" spans="1:10" ht="15" customHeight="1">
      <c r="A4213" s="46" t="s">
        <v>9791</v>
      </c>
      <c r="B4213" s="46" t="s">
        <v>9792</v>
      </c>
      <c r="C4213" s="47">
        <v>61.028199999999998</v>
      </c>
      <c r="D4213" s="119" t="s">
        <v>34488</v>
      </c>
      <c r="E4213" s="46" t="s">
        <v>34488</v>
      </c>
      <c r="F4213" s="121">
        <v>28.872599999999998</v>
      </c>
      <c r="G4213" s="87"/>
      <c r="H4213" s="47"/>
      <c r="I4213" s="120">
        <v>2</v>
      </c>
      <c r="J4213" s="120">
        <v>0</v>
      </c>
    </row>
    <row r="4214" spans="1:10" ht="15" customHeight="1">
      <c r="A4214" s="46" t="s">
        <v>9789</v>
      </c>
      <c r="B4214" s="46" t="s">
        <v>9790</v>
      </c>
      <c r="C4214" s="47">
        <v>225.18680000000001</v>
      </c>
      <c r="D4214" s="119" t="s">
        <v>34489</v>
      </c>
      <c r="E4214" s="46" t="s">
        <v>34489</v>
      </c>
      <c r="F4214" s="121">
        <v>20.448</v>
      </c>
      <c r="G4214" s="87"/>
      <c r="H4214" s="47"/>
      <c r="I4214" s="120">
        <v>0</v>
      </c>
      <c r="J4214" s="120">
        <v>0</v>
      </c>
    </row>
    <row r="4215" spans="1:10" ht="15" customHeight="1">
      <c r="A4215" s="46" t="s">
        <v>9787</v>
      </c>
      <c r="B4215" s="46" t="s">
        <v>9788</v>
      </c>
      <c r="C4215" s="47">
        <v>215.066</v>
      </c>
      <c r="D4215" s="119" t="s">
        <v>745</v>
      </c>
      <c r="E4215" s="46" t="s">
        <v>745</v>
      </c>
      <c r="F4215" s="121">
        <v>24.333400000000001</v>
      </c>
      <c r="G4215" s="87"/>
      <c r="H4215" s="47"/>
      <c r="I4215" s="120">
        <v>0</v>
      </c>
      <c r="J4215" s="120">
        <v>0</v>
      </c>
    </row>
    <row r="4216" spans="1:10" ht="15" customHeight="1">
      <c r="A4216" s="46" t="s">
        <v>9785</v>
      </c>
      <c r="B4216" s="46" t="s">
        <v>9786</v>
      </c>
      <c r="C4216" s="47">
        <v>506.44260000000003</v>
      </c>
      <c r="D4216" s="119" t="s">
        <v>743</v>
      </c>
      <c r="E4216" s="46" t="s">
        <v>743</v>
      </c>
      <c r="F4216" s="121">
        <v>28.882999999999999</v>
      </c>
      <c r="G4216" s="87"/>
      <c r="H4216" s="47"/>
      <c r="I4216" s="120">
        <v>0</v>
      </c>
      <c r="J4216" s="120">
        <v>0</v>
      </c>
    </row>
    <row r="4217" spans="1:10" ht="15" customHeight="1">
      <c r="A4217" s="46" t="s">
        <v>9834</v>
      </c>
      <c r="B4217" s="46" t="s">
        <v>9835</v>
      </c>
      <c r="C4217" s="47">
        <v>68.315200000000004</v>
      </c>
      <c r="D4217" s="119" t="s">
        <v>740</v>
      </c>
      <c r="E4217" s="46" t="s">
        <v>740</v>
      </c>
      <c r="F4217" s="121">
        <v>20.713799999999999</v>
      </c>
      <c r="G4217" s="87"/>
      <c r="H4217" s="47"/>
      <c r="I4217" s="120">
        <v>9</v>
      </c>
      <c r="J4217" s="120">
        <v>0</v>
      </c>
    </row>
    <row r="4218" spans="1:10" ht="15" customHeight="1">
      <c r="A4218" s="46" t="s">
        <v>9833</v>
      </c>
      <c r="B4218" s="46" t="s">
        <v>9832</v>
      </c>
      <c r="C4218" s="47">
        <v>53.134</v>
      </c>
      <c r="D4218" s="119" t="s">
        <v>737</v>
      </c>
      <c r="E4218" s="46" t="s">
        <v>737</v>
      </c>
      <c r="F4218" s="121">
        <v>24.333400000000001</v>
      </c>
      <c r="G4218" s="87"/>
      <c r="H4218" s="47"/>
      <c r="I4218" s="120">
        <v>9</v>
      </c>
      <c r="J4218" s="120">
        <v>0</v>
      </c>
    </row>
    <row r="4219" spans="1:10" ht="15" customHeight="1">
      <c r="A4219" s="46" t="s">
        <v>9831</v>
      </c>
      <c r="B4219" s="46" t="s">
        <v>9832</v>
      </c>
      <c r="C4219" s="47">
        <v>45.543399999999998</v>
      </c>
      <c r="D4219" s="119" t="s">
        <v>734</v>
      </c>
      <c r="E4219" s="46" t="s">
        <v>734</v>
      </c>
      <c r="F4219" s="121">
        <v>28.872599999999998</v>
      </c>
      <c r="G4219" s="87"/>
      <c r="H4219" s="47"/>
      <c r="I4219" s="120">
        <v>0</v>
      </c>
      <c r="J4219" s="120">
        <v>0</v>
      </c>
    </row>
    <row r="4220" spans="1:10" ht="15" customHeight="1">
      <c r="A4220" s="46" t="s">
        <v>9829</v>
      </c>
      <c r="B4220" s="46" t="s">
        <v>9830</v>
      </c>
      <c r="C4220" s="47">
        <v>45.543399999999998</v>
      </c>
      <c r="D4220" s="119" t="s">
        <v>731</v>
      </c>
      <c r="E4220" s="46" t="s">
        <v>731</v>
      </c>
      <c r="F4220" s="121">
        <v>20.448</v>
      </c>
      <c r="G4220" s="87"/>
      <c r="H4220" s="47"/>
      <c r="I4220" s="120">
        <v>0</v>
      </c>
      <c r="J4220" s="120">
        <v>0</v>
      </c>
    </row>
    <row r="4221" spans="1:10" ht="15" customHeight="1">
      <c r="A4221" s="46" t="s">
        <v>9840</v>
      </c>
      <c r="B4221" s="46" t="s">
        <v>9841</v>
      </c>
      <c r="C4221" s="47">
        <v>21.860800000000001</v>
      </c>
      <c r="D4221" s="119" t="s">
        <v>728</v>
      </c>
      <c r="E4221" s="46" t="s">
        <v>728</v>
      </c>
      <c r="F4221" s="121">
        <v>24.333400000000001</v>
      </c>
      <c r="G4221" s="87"/>
      <c r="H4221" s="47"/>
      <c r="I4221" s="120">
        <v>0</v>
      </c>
      <c r="J4221" s="120">
        <v>0</v>
      </c>
    </row>
    <row r="4222" spans="1:10" ht="15" customHeight="1">
      <c r="A4222" s="46" t="s">
        <v>9838</v>
      </c>
      <c r="B4222" s="46" t="s">
        <v>9839</v>
      </c>
      <c r="C4222" s="47">
        <v>21.860800000000001</v>
      </c>
      <c r="D4222" s="119" t="s">
        <v>725</v>
      </c>
      <c r="E4222" s="46" t="s">
        <v>725</v>
      </c>
      <c r="F4222" s="121">
        <v>28.882999999999999</v>
      </c>
      <c r="G4222" s="87"/>
      <c r="H4222" s="47"/>
      <c r="I4222" s="120">
        <v>0</v>
      </c>
      <c r="J4222" s="120">
        <v>0</v>
      </c>
    </row>
    <row r="4223" spans="1:10" ht="15" customHeight="1">
      <c r="A4223" s="46" t="s">
        <v>9836</v>
      </c>
      <c r="B4223" s="46" t="s">
        <v>9837</v>
      </c>
      <c r="C4223" s="47">
        <v>16.5776</v>
      </c>
      <c r="D4223" s="119" t="s">
        <v>722</v>
      </c>
      <c r="E4223" s="46" t="s">
        <v>722</v>
      </c>
      <c r="F4223" s="121">
        <v>20.713799999999999</v>
      </c>
      <c r="G4223" s="87"/>
      <c r="H4223" s="47"/>
      <c r="I4223" s="120">
        <v>0</v>
      </c>
      <c r="J4223" s="120">
        <v>0</v>
      </c>
    </row>
    <row r="4224" spans="1:10" ht="15" customHeight="1">
      <c r="A4224" s="46" t="s">
        <v>9844</v>
      </c>
      <c r="B4224" s="46" t="s">
        <v>9845</v>
      </c>
      <c r="C4224" s="47">
        <v>18.217400000000001</v>
      </c>
      <c r="D4224" s="119" t="s">
        <v>719</v>
      </c>
      <c r="E4224" s="46" t="s">
        <v>719</v>
      </c>
      <c r="F4224" s="121">
        <v>24.333400000000001</v>
      </c>
      <c r="G4224" s="87"/>
      <c r="H4224" s="47"/>
      <c r="I4224" s="120">
        <v>0</v>
      </c>
      <c r="J4224" s="120">
        <v>0</v>
      </c>
    </row>
    <row r="4225" spans="1:10" ht="15" customHeight="1">
      <c r="A4225" s="46" t="s">
        <v>10079</v>
      </c>
      <c r="B4225" s="46" t="s">
        <v>10080</v>
      </c>
      <c r="C4225" s="47">
        <v>5.0603999999999996</v>
      </c>
      <c r="D4225" s="119" t="s">
        <v>717</v>
      </c>
      <c r="E4225" s="46" t="s">
        <v>717</v>
      </c>
      <c r="F4225" s="121">
        <v>28.872599999999998</v>
      </c>
      <c r="G4225" s="87"/>
      <c r="H4225" s="47"/>
      <c r="I4225" s="120">
        <v>0</v>
      </c>
      <c r="J4225" s="120">
        <v>0</v>
      </c>
    </row>
    <row r="4226" spans="1:10" ht="15" customHeight="1">
      <c r="A4226" s="46" t="s">
        <v>10077</v>
      </c>
      <c r="B4226" s="46" t="s">
        <v>10078</v>
      </c>
      <c r="C4226" s="47">
        <v>15.029199999999999</v>
      </c>
      <c r="D4226" s="119" t="s">
        <v>715</v>
      </c>
      <c r="E4226" s="46" t="s">
        <v>715</v>
      </c>
      <c r="F4226" s="121">
        <v>20.448</v>
      </c>
      <c r="G4226" s="87"/>
      <c r="H4226" s="47"/>
      <c r="I4226" s="120">
        <v>27</v>
      </c>
      <c r="J4226" s="120">
        <v>0</v>
      </c>
    </row>
    <row r="4227" spans="1:10" ht="15" customHeight="1">
      <c r="A4227" s="46" t="s">
        <v>10075</v>
      </c>
      <c r="B4227" s="46" t="s">
        <v>10076</v>
      </c>
      <c r="C4227" s="47">
        <v>18.946200000000001</v>
      </c>
      <c r="D4227" s="119" t="s">
        <v>712</v>
      </c>
      <c r="E4227" s="46" t="s">
        <v>712</v>
      </c>
      <c r="F4227" s="121">
        <v>24.333400000000001</v>
      </c>
      <c r="G4227" s="87"/>
      <c r="H4227" s="47"/>
      <c r="I4227" s="120">
        <v>27</v>
      </c>
      <c r="J4227" s="120">
        <v>0</v>
      </c>
    </row>
    <row r="4228" spans="1:10" ht="15" customHeight="1">
      <c r="A4228" s="46" t="s">
        <v>3006</v>
      </c>
      <c r="B4228" s="46" t="s">
        <v>10074</v>
      </c>
      <c r="C4228" s="47">
        <v>3.097</v>
      </c>
      <c r="D4228" s="119" t="s">
        <v>709</v>
      </c>
      <c r="E4228" s="46" t="s">
        <v>709</v>
      </c>
      <c r="F4228" s="121">
        <v>28.882999999999999</v>
      </c>
      <c r="G4228" s="87"/>
      <c r="H4228" s="47"/>
      <c r="I4228" s="120">
        <v>9</v>
      </c>
      <c r="J4228" s="120">
        <v>0</v>
      </c>
    </row>
    <row r="4229" spans="1:10" ht="15" customHeight="1">
      <c r="A4229" s="46" t="s">
        <v>3008</v>
      </c>
      <c r="B4229" s="46" t="s">
        <v>10073</v>
      </c>
      <c r="C4229" s="47">
        <v>3.6941999999999999</v>
      </c>
      <c r="D4229" s="119" t="s">
        <v>706</v>
      </c>
      <c r="E4229" s="46" t="s">
        <v>706</v>
      </c>
      <c r="F4229" s="121">
        <v>20.713799999999999</v>
      </c>
      <c r="G4229" s="87"/>
      <c r="H4229" s="47"/>
      <c r="I4229" s="120">
        <v>305</v>
      </c>
      <c r="J4229" s="120">
        <v>0</v>
      </c>
    </row>
    <row r="4230" spans="1:10" ht="15" customHeight="1">
      <c r="A4230" s="46" t="s">
        <v>3022</v>
      </c>
      <c r="B4230" s="46" t="s">
        <v>10072</v>
      </c>
      <c r="C4230" s="47">
        <v>4.3722000000000003</v>
      </c>
      <c r="D4230" s="119" t="s">
        <v>703</v>
      </c>
      <c r="E4230" s="46" t="s">
        <v>703</v>
      </c>
      <c r="F4230" s="121">
        <v>24.333400000000001</v>
      </c>
      <c r="G4230" s="87"/>
      <c r="H4230" s="47"/>
      <c r="I4230" s="120">
        <v>562</v>
      </c>
      <c r="J4230" s="120">
        <v>0</v>
      </c>
    </row>
    <row r="4231" spans="1:10" ht="15" customHeight="1">
      <c r="A4231" s="46" t="s">
        <v>3025</v>
      </c>
      <c r="B4231" s="46" t="s">
        <v>10071</v>
      </c>
      <c r="C4231" s="47">
        <v>4.5544000000000002</v>
      </c>
      <c r="D4231" s="119" t="s">
        <v>700</v>
      </c>
      <c r="E4231" s="46" t="s">
        <v>700</v>
      </c>
      <c r="F4231" s="121">
        <v>36.346600000000002</v>
      </c>
      <c r="G4231" s="87"/>
      <c r="H4231" s="47"/>
      <c r="I4231" s="120">
        <v>328</v>
      </c>
      <c r="J4231" s="120">
        <v>0</v>
      </c>
    </row>
    <row r="4232" spans="1:10" ht="15" customHeight="1">
      <c r="A4232" s="46" t="s">
        <v>10069</v>
      </c>
      <c r="B4232" s="46" t="s">
        <v>10070</v>
      </c>
      <c r="C4232" s="47">
        <v>28.555599999999998</v>
      </c>
      <c r="D4232" s="119" t="s">
        <v>697</v>
      </c>
      <c r="E4232" s="46" t="s">
        <v>697</v>
      </c>
      <c r="F4232" s="121">
        <v>36.346600000000002</v>
      </c>
      <c r="G4232" s="87"/>
      <c r="H4232" s="47"/>
      <c r="I4232" s="120">
        <v>15</v>
      </c>
      <c r="J4232" s="120">
        <v>0</v>
      </c>
    </row>
    <row r="4233" spans="1:10" ht="15" customHeight="1">
      <c r="A4233" s="46" t="s">
        <v>10067</v>
      </c>
      <c r="B4233" s="46" t="s">
        <v>10068</v>
      </c>
      <c r="C4233" s="47">
        <v>36.434800000000003</v>
      </c>
      <c r="D4233" s="119" t="s">
        <v>694</v>
      </c>
      <c r="E4233" s="46" t="s">
        <v>694</v>
      </c>
      <c r="F4233" s="121">
        <v>36.346600000000002</v>
      </c>
      <c r="G4233" s="87"/>
      <c r="H4233" s="47"/>
      <c r="I4233" s="120">
        <v>7</v>
      </c>
      <c r="J4233" s="120">
        <v>0</v>
      </c>
    </row>
    <row r="4234" spans="1:10" ht="15" customHeight="1">
      <c r="A4234" s="46" t="s">
        <v>35617</v>
      </c>
      <c r="B4234" s="46" t="s">
        <v>32325</v>
      </c>
      <c r="C4234" s="47">
        <v>4.3688000000000002</v>
      </c>
      <c r="D4234" s="119" t="s">
        <v>691</v>
      </c>
      <c r="E4234" s="46" t="s">
        <v>691</v>
      </c>
      <c r="F4234" s="121">
        <v>15.486599999999999</v>
      </c>
      <c r="G4234" s="87"/>
      <c r="H4234" s="47"/>
      <c r="I4234" s="120">
        <v>44</v>
      </c>
      <c r="J4234" s="120">
        <v>0</v>
      </c>
    </row>
    <row r="4235" spans="1:10" ht="15" customHeight="1">
      <c r="A4235" s="46" t="s">
        <v>10065</v>
      </c>
      <c r="B4235" s="46" t="s">
        <v>10066</v>
      </c>
      <c r="C4235" s="47">
        <v>5.9298000000000002</v>
      </c>
      <c r="D4235" s="119" t="s">
        <v>688</v>
      </c>
      <c r="E4235" s="46" t="s">
        <v>688</v>
      </c>
      <c r="F4235" s="121">
        <v>9.1305999999999994</v>
      </c>
      <c r="G4235" s="87"/>
      <c r="H4235" s="47"/>
      <c r="I4235" s="120">
        <v>0</v>
      </c>
      <c r="J4235" s="120">
        <v>0</v>
      </c>
    </row>
    <row r="4236" spans="1:10" ht="15" customHeight="1">
      <c r="A4236" s="46" t="s">
        <v>10063</v>
      </c>
      <c r="B4236" s="46" t="s">
        <v>10064</v>
      </c>
      <c r="C4236" s="47">
        <v>8.0158000000000005</v>
      </c>
      <c r="D4236" s="119" t="s">
        <v>686</v>
      </c>
      <c r="E4236" s="46" t="s">
        <v>686</v>
      </c>
      <c r="F4236" s="121">
        <v>11.3964</v>
      </c>
      <c r="G4236" s="87"/>
      <c r="H4236" s="47"/>
      <c r="I4236" s="120">
        <v>0</v>
      </c>
      <c r="J4236" s="120">
        <v>0</v>
      </c>
    </row>
    <row r="4237" spans="1:10" ht="15" customHeight="1">
      <c r="A4237" s="46" t="s">
        <v>10061</v>
      </c>
      <c r="B4237" s="46" t="s">
        <v>10062</v>
      </c>
      <c r="C4237" s="47">
        <v>5.4652000000000003</v>
      </c>
      <c r="D4237" s="119" t="s">
        <v>683</v>
      </c>
      <c r="E4237" s="46" t="s">
        <v>683</v>
      </c>
      <c r="F4237" s="121">
        <v>19.296199999999999</v>
      </c>
      <c r="G4237" s="87"/>
      <c r="H4237" s="47"/>
      <c r="I4237" s="120">
        <v>0</v>
      </c>
      <c r="J4237" s="120">
        <v>0</v>
      </c>
    </row>
    <row r="4238" spans="1:10" ht="15" customHeight="1">
      <c r="A4238" s="46" t="s">
        <v>10059</v>
      </c>
      <c r="B4238" s="46" t="s">
        <v>10060</v>
      </c>
      <c r="C4238" s="47">
        <v>7.6348000000000003</v>
      </c>
      <c r="D4238" s="119" t="s">
        <v>31943</v>
      </c>
      <c r="E4238" s="46" t="s">
        <v>31943</v>
      </c>
      <c r="F4238" s="121">
        <v>24.85</v>
      </c>
      <c r="G4238" s="87"/>
      <c r="H4238" s="47"/>
      <c r="I4238" s="120">
        <v>12</v>
      </c>
      <c r="J4238" s="120">
        <v>0</v>
      </c>
    </row>
    <row r="4239" spans="1:10" ht="15" customHeight="1">
      <c r="A4239" s="46" t="s">
        <v>10057</v>
      </c>
      <c r="B4239" s="46" t="s">
        <v>10058</v>
      </c>
      <c r="C4239" s="47">
        <v>6.3760000000000003</v>
      </c>
      <c r="D4239" s="119" t="s">
        <v>34504</v>
      </c>
      <c r="E4239" s="46" t="s">
        <v>34504</v>
      </c>
      <c r="F4239" s="121">
        <v>17.112400000000001</v>
      </c>
      <c r="G4239" s="87"/>
      <c r="H4239" s="47"/>
      <c r="I4239" s="120">
        <v>0</v>
      </c>
      <c r="J4239" s="120">
        <v>0</v>
      </c>
    </row>
    <row r="4240" spans="1:10" ht="15" customHeight="1">
      <c r="A4240" s="46" t="s">
        <v>10055</v>
      </c>
      <c r="B4240" s="46" t="s">
        <v>10056</v>
      </c>
      <c r="C4240" s="47">
        <v>10.0298</v>
      </c>
      <c r="D4240" s="119" t="s">
        <v>34510</v>
      </c>
      <c r="E4240" s="46" t="s">
        <v>34510</v>
      </c>
      <c r="F4240" s="121">
        <v>24.853999999999999</v>
      </c>
      <c r="G4240" s="87"/>
      <c r="H4240" s="47"/>
      <c r="I4240" s="120">
        <v>5</v>
      </c>
      <c r="J4240" s="120">
        <v>0</v>
      </c>
    </row>
    <row r="4241" spans="1:10" ht="15" customHeight="1">
      <c r="A4241" s="46" t="s">
        <v>10053</v>
      </c>
      <c r="B4241" s="46" t="s">
        <v>10054</v>
      </c>
      <c r="C4241" s="47">
        <v>5.6929999999999996</v>
      </c>
      <c r="D4241" s="119" t="s">
        <v>773</v>
      </c>
      <c r="E4241" s="46" t="s">
        <v>773</v>
      </c>
      <c r="F4241" s="121">
        <v>1.1364000000000001</v>
      </c>
      <c r="G4241" s="87"/>
      <c r="H4241" s="47"/>
      <c r="I4241" s="120">
        <v>0</v>
      </c>
      <c r="J4241" s="120">
        <v>0</v>
      </c>
    </row>
    <row r="4242" spans="1:10" ht="15" customHeight="1">
      <c r="A4242" s="46" t="s">
        <v>10051</v>
      </c>
      <c r="B4242" s="46" t="s">
        <v>10052</v>
      </c>
      <c r="C4242" s="47">
        <v>6.6037999999999997</v>
      </c>
      <c r="D4242" s="119" t="s">
        <v>770</v>
      </c>
      <c r="E4242" s="46" t="s">
        <v>770</v>
      </c>
      <c r="F4242" s="121">
        <v>0.79100000000000004</v>
      </c>
      <c r="G4242" s="87"/>
      <c r="H4242" s="47"/>
      <c r="I4242" s="120">
        <v>0</v>
      </c>
      <c r="J4242" s="120">
        <v>0</v>
      </c>
    </row>
    <row r="4243" spans="1:10" ht="15" customHeight="1">
      <c r="A4243" s="46" t="s">
        <v>10049</v>
      </c>
      <c r="B4243" s="46" t="s">
        <v>10050</v>
      </c>
      <c r="C4243" s="47">
        <v>5.6929999999999996</v>
      </c>
      <c r="D4243" s="119" t="s">
        <v>819</v>
      </c>
      <c r="E4243" s="46" t="s">
        <v>819</v>
      </c>
      <c r="F4243" s="121">
        <v>2.4838</v>
      </c>
      <c r="G4243" s="87"/>
      <c r="H4243" s="47"/>
      <c r="I4243" s="120">
        <v>0</v>
      </c>
      <c r="J4243" s="120">
        <v>0</v>
      </c>
    </row>
    <row r="4244" spans="1:10" ht="15" customHeight="1">
      <c r="A4244" s="46" t="s">
        <v>10047</v>
      </c>
      <c r="B4244" s="46" t="s">
        <v>10048</v>
      </c>
      <c r="C4244" s="47">
        <v>4.782</v>
      </c>
      <c r="D4244" s="119" t="s">
        <v>767</v>
      </c>
      <c r="E4244" s="46" t="s">
        <v>767</v>
      </c>
      <c r="F4244" s="121">
        <v>1.367</v>
      </c>
      <c r="G4244" s="87"/>
      <c r="H4244" s="47"/>
      <c r="I4244" s="120">
        <v>0</v>
      </c>
      <c r="J4244" s="120">
        <v>0</v>
      </c>
    </row>
    <row r="4245" spans="1:10" ht="15" customHeight="1">
      <c r="A4245" s="46" t="s">
        <v>10045</v>
      </c>
      <c r="B4245" s="46" t="s">
        <v>10046</v>
      </c>
      <c r="C4245" s="47">
        <v>6.5278</v>
      </c>
      <c r="D4245" s="119" t="s">
        <v>817</v>
      </c>
      <c r="E4245" s="46" t="s">
        <v>817</v>
      </c>
      <c r="F4245" s="121">
        <v>54.102200000000003</v>
      </c>
      <c r="G4245" s="87"/>
      <c r="H4245" s="47"/>
      <c r="I4245" s="120">
        <v>72</v>
      </c>
      <c r="J4245" s="120">
        <v>0</v>
      </c>
    </row>
    <row r="4246" spans="1:10" ht="15" customHeight="1">
      <c r="A4246" s="46" t="s">
        <v>10043</v>
      </c>
      <c r="B4246" s="46" t="s">
        <v>10044</v>
      </c>
      <c r="C4246" s="47">
        <v>3.7892000000000001</v>
      </c>
      <c r="D4246" s="119" t="s">
        <v>764</v>
      </c>
      <c r="E4246" s="46" t="s">
        <v>764</v>
      </c>
      <c r="F4246" s="121">
        <v>2.2902</v>
      </c>
      <c r="G4246" s="87"/>
      <c r="H4246" s="47"/>
      <c r="I4246" s="120">
        <v>0</v>
      </c>
      <c r="J4246" s="120">
        <v>0</v>
      </c>
    </row>
    <row r="4247" spans="1:10" ht="15" customHeight="1">
      <c r="A4247" s="46" t="s">
        <v>10041</v>
      </c>
      <c r="B4247" s="46" t="s">
        <v>10042</v>
      </c>
      <c r="C4247" s="47">
        <v>4.0305999999999997</v>
      </c>
      <c r="D4247" s="119" t="s">
        <v>761</v>
      </c>
      <c r="E4247" s="46" t="s">
        <v>761</v>
      </c>
      <c r="F4247" s="121">
        <v>6.2850000000000001</v>
      </c>
      <c r="G4247" s="87"/>
      <c r="H4247" s="47"/>
      <c r="I4247" s="120">
        <v>0</v>
      </c>
      <c r="J4247" s="120">
        <v>0</v>
      </c>
    </row>
    <row r="4248" spans="1:10" ht="15" customHeight="1">
      <c r="A4248" s="46" t="s">
        <v>10039</v>
      </c>
      <c r="B4248" s="46" t="s">
        <v>10040</v>
      </c>
      <c r="C4248" s="47">
        <v>3.8712</v>
      </c>
      <c r="D4248" s="119" t="s">
        <v>30324</v>
      </c>
      <c r="E4248" s="46" t="s">
        <v>30324</v>
      </c>
      <c r="F4248" s="121">
        <v>3.5535999999999999</v>
      </c>
      <c r="G4248" s="87"/>
      <c r="H4248" s="47"/>
      <c r="I4248" s="120">
        <v>0</v>
      </c>
      <c r="J4248" s="120">
        <v>0</v>
      </c>
    </row>
    <row r="4249" spans="1:10" ht="15" customHeight="1">
      <c r="A4249" s="46" t="s">
        <v>10037</v>
      </c>
      <c r="B4249" s="46" t="s">
        <v>10038</v>
      </c>
      <c r="C4249" s="47">
        <v>4.3722000000000003</v>
      </c>
      <c r="D4249" s="119" t="s">
        <v>814</v>
      </c>
      <c r="E4249" s="46" t="s">
        <v>814</v>
      </c>
      <c r="F4249" s="121">
        <v>1.0102</v>
      </c>
      <c r="G4249" s="87"/>
      <c r="H4249" s="47"/>
      <c r="I4249" s="120">
        <v>0</v>
      </c>
      <c r="J4249" s="120">
        <v>0</v>
      </c>
    </row>
    <row r="4250" spans="1:10" ht="15" customHeight="1">
      <c r="A4250" s="46" t="s">
        <v>10035</v>
      </c>
      <c r="B4250" s="46" t="s">
        <v>10036</v>
      </c>
      <c r="C4250" s="47">
        <v>4.5999999999999996</v>
      </c>
      <c r="D4250" s="119" t="s">
        <v>812</v>
      </c>
      <c r="E4250" s="46" t="s">
        <v>812</v>
      </c>
      <c r="F4250" s="121">
        <v>1.4258</v>
      </c>
      <c r="G4250" s="87"/>
      <c r="H4250" s="47"/>
      <c r="I4250" s="120">
        <v>0</v>
      </c>
      <c r="J4250" s="120">
        <v>0</v>
      </c>
    </row>
    <row r="4251" spans="1:10" ht="15" customHeight="1">
      <c r="A4251" s="46" t="s">
        <v>10033</v>
      </c>
      <c r="B4251" s="46" t="s">
        <v>10034</v>
      </c>
      <c r="C4251" s="47">
        <v>5.4378000000000002</v>
      </c>
      <c r="D4251" s="119" t="s">
        <v>809</v>
      </c>
      <c r="E4251" s="46" t="s">
        <v>809</v>
      </c>
      <c r="F4251" s="121">
        <v>2.2568000000000001</v>
      </c>
      <c r="G4251" s="87"/>
      <c r="H4251" s="47"/>
      <c r="I4251" s="120">
        <v>0</v>
      </c>
      <c r="J4251" s="120">
        <v>0</v>
      </c>
    </row>
    <row r="4252" spans="1:10" ht="15" customHeight="1">
      <c r="A4252" s="46" t="s">
        <v>10031</v>
      </c>
      <c r="B4252" s="46" t="s">
        <v>10032</v>
      </c>
      <c r="C4252" s="47">
        <v>6.3255999999999997</v>
      </c>
      <c r="D4252" s="119" t="s">
        <v>806</v>
      </c>
      <c r="E4252" s="46" t="s">
        <v>806</v>
      </c>
      <c r="F4252" s="121">
        <v>5.5617999999999999</v>
      </c>
      <c r="G4252" s="87"/>
      <c r="H4252" s="47"/>
      <c r="I4252" s="120">
        <v>166</v>
      </c>
      <c r="J4252" s="120">
        <v>0</v>
      </c>
    </row>
    <row r="4253" spans="1:10" ht="15" customHeight="1">
      <c r="A4253" s="46" t="s">
        <v>3087</v>
      </c>
      <c r="B4253" s="46" t="s">
        <v>10030</v>
      </c>
      <c r="C4253" s="47">
        <v>5.0603999999999996</v>
      </c>
      <c r="D4253" s="119" t="s">
        <v>804</v>
      </c>
      <c r="E4253" s="46" t="s">
        <v>804</v>
      </c>
      <c r="F4253" s="121">
        <v>3.0514000000000001</v>
      </c>
      <c r="G4253" s="87"/>
      <c r="H4253" s="47"/>
      <c r="I4253" s="120">
        <v>1</v>
      </c>
      <c r="J4253" s="120">
        <v>0</v>
      </c>
    </row>
    <row r="4254" spans="1:10" ht="15" customHeight="1">
      <c r="A4254" s="46" t="s">
        <v>9846</v>
      </c>
      <c r="B4254" s="46" t="s">
        <v>32331</v>
      </c>
      <c r="C4254" s="47">
        <v>17.205200000000001</v>
      </c>
      <c r="D4254" s="119" t="s">
        <v>802</v>
      </c>
      <c r="E4254" s="46" t="s">
        <v>802</v>
      </c>
      <c r="F4254" s="121">
        <v>1.7569999999999999</v>
      </c>
      <c r="G4254" s="87"/>
      <c r="H4254" s="47"/>
      <c r="I4254" s="120">
        <v>11</v>
      </c>
      <c r="J4254" s="120">
        <v>0</v>
      </c>
    </row>
    <row r="4255" spans="1:10" ht="15" customHeight="1">
      <c r="A4255" s="46" t="s">
        <v>9988</v>
      </c>
      <c r="B4255" s="46" t="s">
        <v>9989</v>
      </c>
      <c r="C4255" s="47">
        <v>4.6454000000000004</v>
      </c>
      <c r="D4255" s="119" t="s">
        <v>800</v>
      </c>
      <c r="E4255" s="46" t="s">
        <v>800</v>
      </c>
      <c r="F4255" s="121">
        <v>2.1112000000000002</v>
      </c>
      <c r="G4255" s="87"/>
      <c r="H4255" s="47"/>
      <c r="I4255" s="120">
        <v>0</v>
      </c>
      <c r="J4255" s="120">
        <v>0</v>
      </c>
    </row>
    <row r="4256" spans="1:10" ht="15" customHeight="1">
      <c r="A4256" s="46" t="s">
        <v>1265</v>
      </c>
      <c r="B4256" s="46" t="s">
        <v>9987</v>
      </c>
      <c r="C4256" s="47">
        <v>6.5784000000000002</v>
      </c>
      <c r="D4256" s="119" t="s">
        <v>797</v>
      </c>
      <c r="E4256" s="46" t="s">
        <v>797</v>
      </c>
      <c r="F4256" s="121">
        <v>2.9047999999999998</v>
      </c>
      <c r="G4256" s="87"/>
      <c r="H4256" s="47"/>
      <c r="I4256" s="120">
        <v>0</v>
      </c>
      <c r="J4256" s="120">
        <v>0</v>
      </c>
    </row>
    <row r="4257" spans="1:10" ht="15" customHeight="1">
      <c r="A4257" s="46" t="s">
        <v>9985</v>
      </c>
      <c r="B4257" s="46" t="s">
        <v>9986</v>
      </c>
      <c r="C4257" s="47">
        <v>10.247199999999999</v>
      </c>
      <c r="D4257" s="119" t="s">
        <v>794</v>
      </c>
      <c r="E4257" s="46" t="s">
        <v>794</v>
      </c>
      <c r="F4257" s="121">
        <v>2.3094000000000001</v>
      </c>
      <c r="G4257" s="87"/>
      <c r="H4257" s="47"/>
      <c r="I4257" s="120">
        <v>0</v>
      </c>
      <c r="J4257" s="120">
        <v>0</v>
      </c>
    </row>
    <row r="4258" spans="1:10" ht="15" customHeight="1">
      <c r="A4258" s="46" t="s">
        <v>2678</v>
      </c>
      <c r="B4258" s="46" t="s">
        <v>9984</v>
      </c>
      <c r="C4258" s="47">
        <v>2.2517999999999998</v>
      </c>
      <c r="D4258" s="119" t="s">
        <v>791</v>
      </c>
      <c r="E4258" s="46" t="s">
        <v>791</v>
      </c>
      <c r="F4258" s="121">
        <v>3.2730000000000001</v>
      </c>
      <c r="G4258" s="87"/>
      <c r="H4258" s="47"/>
      <c r="I4258" s="120">
        <v>259</v>
      </c>
      <c r="J4258" s="120">
        <v>0</v>
      </c>
    </row>
    <row r="4259" spans="1:10" ht="15" customHeight="1">
      <c r="A4259" s="46" t="s">
        <v>9982</v>
      </c>
      <c r="B4259" s="46" t="s">
        <v>9983</v>
      </c>
      <c r="C4259" s="47">
        <v>6.3760000000000003</v>
      </c>
      <c r="D4259" s="119" t="s">
        <v>789</v>
      </c>
      <c r="E4259" s="46" t="s">
        <v>789</v>
      </c>
      <c r="F4259" s="121">
        <v>3.6484000000000001</v>
      </c>
      <c r="G4259" s="87"/>
      <c r="H4259" s="47"/>
      <c r="I4259" s="120">
        <v>0</v>
      </c>
      <c r="J4259" s="120">
        <v>0</v>
      </c>
    </row>
    <row r="4260" spans="1:10" ht="15" customHeight="1">
      <c r="A4260" s="46" t="s">
        <v>9980</v>
      </c>
      <c r="B4260" s="46" t="s">
        <v>9981</v>
      </c>
      <c r="C4260" s="47">
        <v>10.019600000000001</v>
      </c>
      <c r="D4260" s="119" t="s">
        <v>786</v>
      </c>
      <c r="E4260" s="46" t="s">
        <v>786</v>
      </c>
      <c r="F4260" s="121">
        <v>3.4643999999999999</v>
      </c>
      <c r="G4260" s="87"/>
      <c r="H4260" s="47"/>
      <c r="I4260" s="120">
        <v>0</v>
      </c>
      <c r="J4260" s="120">
        <v>0</v>
      </c>
    </row>
    <row r="4261" spans="1:10" ht="15" customHeight="1">
      <c r="A4261" s="46" t="s">
        <v>9978</v>
      </c>
      <c r="B4261" s="46" t="s">
        <v>9979</v>
      </c>
      <c r="C4261" s="47">
        <v>16.395600000000002</v>
      </c>
      <c r="D4261" s="119" t="s">
        <v>784</v>
      </c>
      <c r="E4261" s="46" t="s">
        <v>784</v>
      </c>
      <c r="F4261" s="121">
        <v>4.5766</v>
      </c>
      <c r="G4261" s="87"/>
      <c r="H4261" s="47"/>
      <c r="I4261" s="120">
        <v>0</v>
      </c>
      <c r="J4261" s="120">
        <v>0</v>
      </c>
    </row>
    <row r="4262" spans="1:10" ht="15" customHeight="1">
      <c r="A4262" s="46" t="s">
        <v>9976</v>
      </c>
      <c r="B4262" s="46" t="s">
        <v>9977</v>
      </c>
      <c r="C4262" s="47">
        <v>8.6532</v>
      </c>
      <c r="D4262" s="119" t="s">
        <v>781</v>
      </c>
      <c r="E4262" s="46" t="s">
        <v>781</v>
      </c>
      <c r="F4262" s="121">
        <v>1.9481999999999999</v>
      </c>
      <c r="G4262" s="87"/>
      <c r="H4262" s="47"/>
      <c r="I4262" s="120">
        <v>0</v>
      </c>
      <c r="J4262" s="120">
        <v>0</v>
      </c>
    </row>
    <row r="4263" spans="1:10" ht="15" customHeight="1">
      <c r="A4263" s="46" t="s">
        <v>9974</v>
      </c>
      <c r="B4263" s="46" t="s">
        <v>9975</v>
      </c>
      <c r="C4263" s="47">
        <v>6.6494</v>
      </c>
      <c r="D4263" s="119" t="s">
        <v>778</v>
      </c>
      <c r="E4263" s="46" t="s">
        <v>778</v>
      </c>
      <c r="F4263" s="121">
        <v>2.7831999999999999</v>
      </c>
      <c r="G4263" s="87"/>
      <c r="H4263" s="47"/>
      <c r="I4263" s="120">
        <v>0</v>
      </c>
      <c r="J4263" s="120">
        <v>0</v>
      </c>
    </row>
    <row r="4264" spans="1:10" ht="15" customHeight="1">
      <c r="A4264" s="46" t="s">
        <v>9972</v>
      </c>
      <c r="B4264" s="46" t="s">
        <v>9973</v>
      </c>
      <c r="C4264" s="47">
        <v>16.076799999999999</v>
      </c>
      <c r="D4264" s="119" t="s">
        <v>775</v>
      </c>
      <c r="E4264" s="46" t="s">
        <v>775</v>
      </c>
      <c r="F4264" s="121">
        <v>3.6055999999999999</v>
      </c>
      <c r="G4264" s="87"/>
      <c r="H4264" s="47"/>
      <c r="I4264" s="120">
        <v>0</v>
      </c>
      <c r="J4264" s="120">
        <v>0</v>
      </c>
    </row>
    <row r="4265" spans="1:10" ht="15" customHeight="1">
      <c r="A4265" s="46" t="s">
        <v>9970</v>
      </c>
      <c r="B4265" s="46" t="s">
        <v>9971</v>
      </c>
      <c r="C4265" s="47">
        <v>18.900400000000001</v>
      </c>
      <c r="D4265" s="119" t="s">
        <v>665</v>
      </c>
      <c r="E4265" s="46" t="s">
        <v>665</v>
      </c>
      <c r="F4265" s="121">
        <v>3.0979999999999999</v>
      </c>
      <c r="G4265" s="87"/>
      <c r="H4265" s="47"/>
      <c r="I4265" s="120">
        <v>0</v>
      </c>
      <c r="J4265" s="120">
        <v>0</v>
      </c>
    </row>
    <row r="4266" spans="1:10" ht="15" customHeight="1">
      <c r="A4266" s="46" t="s">
        <v>9968</v>
      </c>
      <c r="B4266" s="46" t="s">
        <v>9969</v>
      </c>
      <c r="C4266" s="47">
        <v>17.807600000000001</v>
      </c>
      <c r="D4266" s="119" t="s">
        <v>662</v>
      </c>
      <c r="E4266" s="46" t="s">
        <v>662</v>
      </c>
      <c r="F4266" s="121">
        <v>4.4576000000000002</v>
      </c>
      <c r="G4266" s="87"/>
      <c r="H4266" s="47"/>
      <c r="I4266" s="120">
        <v>0</v>
      </c>
      <c r="J4266" s="120">
        <v>0</v>
      </c>
    </row>
    <row r="4267" spans="1:10" ht="15" customHeight="1">
      <c r="A4267" s="46" t="s">
        <v>9966</v>
      </c>
      <c r="B4267" s="46" t="s">
        <v>9967</v>
      </c>
      <c r="C4267" s="47">
        <v>18.900400000000001</v>
      </c>
      <c r="D4267" s="119" t="s">
        <v>660</v>
      </c>
      <c r="E4267" s="46" t="s">
        <v>660</v>
      </c>
      <c r="F4267" s="121">
        <v>5.9912000000000001</v>
      </c>
      <c r="G4267" s="87"/>
      <c r="H4267" s="47"/>
      <c r="I4267" s="120">
        <v>0</v>
      </c>
      <c r="J4267" s="120">
        <v>0</v>
      </c>
    </row>
    <row r="4268" spans="1:10" ht="15" customHeight="1">
      <c r="A4268" s="46" t="s">
        <v>9964</v>
      </c>
      <c r="B4268" s="46" t="s">
        <v>9965</v>
      </c>
      <c r="C4268" s="47">
        <v>24.947600000000001</v>
      </c>
      <c r="D4268" s="119" t="s">
        <v>657</v>
      </c>
      <c r="E4268" s="46" t="s">
        <v>657</v>
      </c>
      <c r="F4268" s="121">
        <v>8.2100000000000009</v>
      </c>
      <c r="G4268" s="87"/>
      <c r="H4268" s="47"/>
      <c r="I4268" s="120">
        <v>0</v>
      </c>
      <c r="J4268" s="120">
        <v>0</v>
      </c>
    </row>
    <row r="4269" spans="1:10" ht="15" customHeight="1">
      <c r="A4269" s="46" t="s">
        <v>9962</v>
      </c>
      <c r="B4269" s="46" t="s">
        <v>9963</v>
      </c>
      <c r="C4269" s="47">
        <v>31.561599999999999</v>
      </c>
      <c r="D4269" s="119" t="s">
        <v>655</v>
      </c>
      <c r="E4269" s="46" t="s">
        <v>655</v>
      </c>
      <c r="F4269" s="121">
        <v>13.035600000000001</v>
      </c>
      <c r="G4269" s="87"/>
      <c r="H4269" s="47"/>
      <c r="I4269" s="120">
        <v>0</v>
      </c>
      <c r="J4269" s="120">
        <v>0</v>
      </c>
    </row>
    <row r="4270" spans="1:10" ht="15" customHeight="1">
      <c r="A4270" s="46" t="s">
        <v>9960</v>
      </c>
      <c r="B4270" s="46" t="s">
        <v>9961</v>
      </c>
      <c r="C4270" s="47">
        <v>11.3858</v>
      </c>
      <c r="D4270" s="119" t="s">
        <v>815</v>
      </c>
      <c r="E4270" s="46" t="s">
        <v>815</v>
      </c>
      <c r="F4270" s="121">
        <v>19.146799999999999</v>
      </c>
      <c r="G4270" s="87"/>
      <c r="H4270" s="47"/>
      <c r="I4270" s="120">
        <v>0</v>
      </c>
      <c r="J4270" s="120">
        <v>0</v>
      </c>
    </row>
    <row r="4271" spans="1:10" ht="15" customHeight="1">
      <c r="A4271" s="46" t="s">
        <v>9958</v>
      </c>
      <c r="B4271" s="46" t="s">
        <v>9959</v>
      </c>
      <c r="C4271" s="47">
        <v>15.5702</v>
      </c>
      <c r="D4271" s="119" t="s">
        <v>35615</v>
      </c>
      <c r="E4271" s="46" t="s">
        <v>35615</v>
      </c>
      <c r="F4271" s="121">
        <v>10.8436</v>
      </c>
      <c r="G4271" s="87"/>
      <c r="H4271" s="47"/>
      <c r="I4271" s="120">
        <v>66</v>
      </c>
      <c r="J4271" s="120">
        <v>0</v>
      </c>
    </row>
    <row r="4272" spans="1:10" ht="15" customHeight="1">
      <c r="A4272" s="46" t="s">
        <v>9956</v>
      </c>
      <c r="B4272" s="46" t="s">
        <v>9957</v>
      </c>
      <c r="C4272" s="47">
        <v>18.9512</v>
      </c>
      <c r="D4272" s="119" t="s">
        <v>35616</v>
      </c>
      <c r="E4272" s="46" t="s">
        <v>35616</v>
      </c>
      <c r="F4272" s="121">
        <v>7.7455999999999996</v>
      </c>
      <c r="G4272" s="87"/>
      <c r="H4272" s="47"/>
      <c r="I4272" s="120">
        <v>3</v>
      </c>
      <c r="J4272" s="120">
        <v>0</v>
      </c>
    </row>
    <row r="4273" spans="1:10" ht="15" customHeight="1">
      <c r="A4273" s="46" t="s">
        <v>9954</v>
      </c>
      <c r="B4273" s="46" t="s">
        <v>9955</v>
      </c>
      <c r="C4273" s="47">
        <v>12.1526</v>
      </c>
      <c r="D4273" s="119" t="s">
        <v>883</v>
      </c>
      <c r="E4273" s="46" t="s">
        <v>883</v>
      </c>
      <c r="F4273" s="121">
        <v>0.97440000000000004</v>
      </c>
      <c r="G4273" s="87"/>
      <c r="H4273" s="47"/>
      <c r="I4273" s="120">
        <v>41</v>
      </c>
      <c r="J4273" s="120">
        <v>0</v>
      </c>
    </row>
    <row r="4274" spans="1:10" ht="15" customHeight="1">
      <c r="A4274" s="46" t="s">
        <v>9952</v>
      </c>
      <c r="B4274" s="46" t="s">
        <v>9953</v>
      </c>
      <c r="C4274" s="47">
        <v>4.8074000000000003</v>
      </c>
      <c r="D4274" s="119" t="s">
        <v>880</v>
      </c>
      <c r="E4274" s="46" t="s">
        <v>880</v>
      </c>
      <c r="F4274" s="121">
        <v>0.77359999999999995</v>
      </c>
      <c r="G4274" s="87"/>
      <c r="H4274" s="47"/>
      <c r="I4274" s="120">
        <v>32</v>
      </c>
      <c r="J4274" s="120">
        <v>0</v>
      </c>
    </row>
    <row r="4275" spans="1:10" ht="15" customHeight="1">
      <c r="A4275" s="46" t="s">
        <v>9950</v>
      </c>
      <c r="B4275" s="46" t="s">
        <v>9951</v>
      </c>
      <c r="C4275" s="47">
        <v>10.3474</v>
      </c>
      <c r="D4275" s="119" t="s">
        <v>879</v>
      </c>
      <c r="E4275" s="46" t="s">
        <v>879</v>
      </c>
      <c r="F4275" s="121">
        <v>5.1360000000000001</v>
      </c>
      <c r="G4275" s="87"/>
      <c r="H4275" s="47"/>
      <c r="I4275" s="120">
        <v>0</v>
      </c>
      <c r="J4275" s="120">
        <v>0</v>
      </c>
    </row>
    <row r="4276" spans="1:10" ht="15" customHeight="1">
      <c r="A4276" s="46" t="s">
        <v>9948</v>
      </c>
      <c r="B4276" s="46" t="s">
        <v>9949</v>
      </c>
      <c r="C4276" s="47">
        <v>4.2355999999999998</v>
      </c>
      <c r="D4276" s="119" t="s">
        <v>876</v>
      </c>
      <c r="E4276" s="46" t="s">
        <v>876</v>
      </c>
      <c r="F4276" s="121">
        <v>2.8083999999999998</v>
      </c>
      <c r="G4276" s="87"/>
      <c r="H4276" s="47"/>
      <c r="I4276" s="120">
        <v>15</v>
      </c>
      <c r="J4276" s="120">
        <v>0</v>
      </c>
    </row>
    <row r="4277" spans="1:10" ht="15" customHeight="1">
      <c r="A4277" s="46" t="s">
        <v>9946</v>
      </c>
      <c r="B4277" s="46" t="s">
        <v>9947</v>
      </c>
      <c r="C4277" s="47">
        <v>13.5364</v>
      </c>
      <c r="D4277" s="119" t="s">
        <v>875</v>
      </c>
      <c r="E4277" s="46" t="s">
        <v>875</v>
      </c>
      <c r="F4277" s="121">
        <v>5.9458000000000002</v>
      </c>
      <c r="G4277" s="87"/>
      <c r="H4277" s="47"/>
      <c r="I4277" s="120">
        <v>10</v>
      </c>
      <c r="J4277" s="120">
        <v>0</v>
      </c>
    </row>
    <row r="4278" spans="1:10" ht="15" customHeight="1">
      <c r="A4278" s="46" t="s">
        <v>9944</v>
      </c>
      <c r="B4278" s="46" t="s">
        <v>9945</v>
      </c>
      <c r="C4278" s="47">
        <v>15.1812</v>
      </c>
      <c r="D4278" s="119" t="s">
        <v>872</v>
      </c>
      <c r="E4278" s="46" t="s">
        <v>872</v>
      </c>
      <c r="F4278" s="121">
        <v>3.2383999999999999</v>
      </c>
      <c r="G4278" s="87"/>
      <c r="H4278" s="47"/>
      <c r="I4278" s="120">
        <v>21</v>
      </c>
      <c r="J4278" s="120">
        <v>0</v>
      </c>
    </row>
    <row r="4279" spans="1:10" ht="15" customHeight="1">
      <c r="A4279" s="46" t="s">
        <v>9942</v>
      </c>
      <c r="B4279" s="46" t="s">
        <v>9943</v>
      </c>
      <c r="C4279" s="47">
        <v>35.979399999999998</v>
      </c>
      <c r="D4279" s="119" t="s">
        <v>871</v>
      </c>
      <c r="E4279" s="46" t="s">
        <v>871</v>
      </c>
      <c r="F4279" s="121">
        <v>3.0266000000000002</v>
      </c>
      <c r="G4279" s="87"/>
      <c r="H4279" s="47"/>
      <c r="I4279" s="120">
        <v>0</v>
      </c>
      <c r="J4279" s="120">
        <v>0</v>
      </c>
    </row>
    <row r="4280" spans="1:10" ht="15" customHeight="1">
      <c r="A4280" s="46" t="s">
        <v>9940</v>
      </c>
      <c r="B4280" s="46" t="s">
        <v>9941</v>
      </c>
      <c r="C4280" s="47">
        <v>16.076799999999999</v>
      </c>
      <c r="D4280" s="119" t="s">
        <v>868</v>
      </c>
      <c r="E4280" s="46" t="s">
        <v>868</v>
      </c>
      <c r="F4280" s="121">
        <v>0.50800000000000001</v>
      </c>
      <c r="G4280" s="87"/>
      <c r="H4280" s="47"/>
      <c r="I4280" s="120">
        <v>0</v>
      </c>
      <c r="J4280" s="120">
        <v>0</v>
      </c>
    </row>
    <row r="4281" spans="1:10" ht="15" customHeight="1">
      <c r="A4281" s="46" t="s">
        <v>9938</v>
      </c>
      <c r="B4281" s="46" t="s">
        <v>9939</v>
      </c>
      <c r="C4281" s="47">
        <v>23.151199999999999</v>
      </c>
      <c r="D4281" s="119" t="s">
        <v>867</v>
      </c>
      <c r="E4281" s="46" t="s">
        <v>867</v>
      </c>
      <c r="F4281" s="121">
        <v>9.1134000000000004</v>
      </c>
      <c r="G4281" s="87"/>
      <c r="H4281" s="47"/>
      <c r="I4281" s="120">
        <v>0</v>
      </c>
      <c r="J4281" s="120">
        <v>0</v>
      </c>
    </row>
    <row r="4282" spans="1:10" ht="15" customHeight="1">
      <c r="A4282" s="46" t="s">
        <v>9936</v>
      </c>
      <c r="B4282" s="46" t="s">
        <v>9937</v>
      </c>
      <c r="C4282" s="47">
        <v>17.807600000000001</v>
      </c>
      <c r="D4282" s="119" t="s">
        <v>864</v>
      </c>
      <c r="E4282" s="46" t="s">
        <v>864</v>
      </c>
      <c r="F4282" s="121">
        <v>7.5369999999999999</v>
      </c>
      <c r="G4282" s="87"/>
      <c r="H4282" s="47"/>
      <c r="I4282" s="120">
        <v>0</v>
      </c>
      <c r="J4282" s="120">
        <v>0</v>
      </c>
    </row>
    <row r="4283" spans="1:10" ht="15" customHeight="1">
      <c r="A4283" s="46" t="s">
        <v>9934</v>
      </c>
      <c r="B4283" s="46" t="s">
        <v>9935</v>
      </c>
      <c r="C4283" s="47">
        <v>29.5122</v>
      </c>
      <c r="D4283" s="119" t="s">
        <v>861</v>
      </c>
      <c r="E4283" s="46" t="s">
        <v>861</v>
      </c>
      <c r="F4283" s="121">
        <v>5.7439999999999998</v>
      </c>
      <c r="G4283" s="87"/>
      <c r="H4283" s="47"/>
      <c r="I4283" s="120">
        <v>0</v>
      </c>
      <c r="J4283" s="120">
        <v>0</v>
      </c>
    </row>
    <row r="4284" spans="1:10" ht="15" customHeight="1">
      <c r="A4284" s="46" t="s">
        <v>9932</v>
      </c>
      <c r="B4284" s="46" t="s">
        <v>9933</v>
      </c>
      <c r="C4284" s="47">
        <v>31.570799999999998</v>
      </c>
      <c r="D4284" s="119" t="s">
        <v>858</v>
      </c>
      <c r="E4284" s="46" t="s">
        <v>858</v>
      </c>
      <c r="F4284" s="121">
        <v>12.923999999999999</v>
      </c>
      <c r="G4284" s="87"/>
      <c r="H4284" s="47"/>
      <c r="I4284" s="120">
        <v>0</v>
      </c>
      <c r="J4284" s="120">
        <v>0</v>
      </c>
    </row>
    <row r="4285" spans="1:10" ht="15" customHeight="1">
      <c r="A4285" s="46" t="s">
        <v>9930</v>
      </c>
      <c r="B4285" s="46" t="s">
        <v>9931</v>
      </c>
      <c r="C4285" s="47">
        <v>4.2355999999999998</v>
      </c>
      <c r="D4285" s="119" t="s">
        <v>855</v>
      </c>
      <c r="E4285" s="46" t="s">
        <v>855</v>
      </c>
      <c r="F4285" s="121">
        <v>19.38</v>
      </c>
      <c r="G4285" s="87"/>
      <c r="H4285" s="47"/>
      <c r="I4285" s="120">
        <v>0</v>
      </c>
      <c r="J4285" s="120">
        <v>0</v>
      </c>
    </row>
    <row r="4286" spans="1:10" ht="15" customHeight="1">
      <c r="A4286" s="46" t="s">
        <v>9928</v>
      </c>
      <c r="B4286" s="46" t="s">
        <v>9929</v>
      </c>
      <c r="C4286" s="47">
        <v>5.2830000000000004</v>
      </c>
      <c r="D4286" s="119" t="s">
        <v>854</v>
      </c>
      <c r="E4286" s="46" t="s">
        <v>854</v>
      </c>
      <c r="F4286" s="121">
        <v>22.273399999999999</v>
      </c>
      <c r="G4286" s="87"/>
      <c r="H4286" s="47"/>
      <c r="I4286" s="120">
        <v>0</v>
      </c>
      <c r="J4286" s="120">
        <v>0</v>
      </c>
    </row>
    <row r="4287" spans="1:10" ht="15" customHeight="1">
      <c r="A4287" s="46" t="s">
        <v>9926</v>
      </c>
      <c r="B4287" s="46" t="s">
        <v>9927</v>
      </c>
      <c r="C4287" s="47">
        <v>15.307600000000001</v>
      </c>
      <c r="D4287" s="119" t="s">
        <v>851</v>
      </c>
      <c r="E4287" s="46" t="s">
        <v>851</v>
      </c>
      <c r="F4287" s="121">
        <v>19.759399999999999</v>
      </c>
      <c r="G4287" s="87"/>
      <c r="H4287" s="47"/>
      <c r="I4287" s="120">
        <v>45</v>
      </c>
      <c r="J4287" s="120">
        <v>0</v>
      </c>
    </row>
    <row r="4288" spans="1:10" ht="15" customHeight="1">
      <c r="A4288" s="46" t="s">
        <v>2715</v>
      </c>
      <c r="B4288" s="46" t="s">
        <v>9925</v>
      </c>
      <c r="C4288" s="47">
        <v>15.307600000000001</v>
      </c>
      <c r="D4288" s="119" t="s">
        <v>850</v>
      </c>
      <c r="E4288" s="46" t="s">
        <v>850</v>
      </c>
      <c r="F4288" s="121">
        <v>22.798200000000001</v>
      </c>
      <c r="G4288" s="87"/>
      <c r="H4288" s="47"/>
      <c r="I4288" s="120">
        <v>42</v>
      </c>
      <c r="J4288" s="120">
        <v>0</v>
      </c>
    </row>
    <row r="4289" spans="1:10" ht="15" customHeight="1">
      <c r="A4289" s="46" t="s">
        <v>2720</v>
      </c>
      <c r="B4289" s="46" t="s">
        <v>9924</v>
      </c>
      <c r="C4289" s="47">
        <v>6.5784000000000002</v>
      </c>
      <c r="D4289" s="119" t="s">
        <v>848</v>
      </c>
      <c r="E4289" s="46" t="s">
        <v>848</v>
      </c>
      <c r="F4289" s="121">
        <v>18.090800000000002</v>
      </c>
      <c r="G4289" s="87"/>
      <c r="H4289" s="47"/>
      <c r="I4289" s="120">
        <v>1</v>
      </c>
      <c r="J4289" s="120">
        <v>0</v>
      </c>
    </row>
    <row r="4290" spans="1:10" ht="15" customHeight="1">
      <c r="A4290" s="46" t="s">
        <v>36185</v>
      </c>
      <c r="B4290" s="46" t="s">
        <v>36186</v>
      </c>
      <c r="C4290" s="47">
        <v>7.5906000000000002</v>
      </c>
      <c r="D4290" s="119" t="s">
        <v>847</v>
      </c>
      <c r="E4290" s="46" t="s">
        <v>847</v>
      </c>
      <c r="F4290" s="121">
        <v>19.267399999999999</v>
      </c>
      <c r="G4290" s="87"/>
      <c r="H4290" s="47"/>
      <c r="I4290" s="120">
        <v>280</v>
      </c>
      <c r="J4290" s="120">
        <v>0</v>
      </c>
    </row>
    <row r="4291" spans="1:10" ht="15" customHeight="1">
      <c r="A4291" s="46" t="s">
        <v>9922</v>
      </c>
      <c r="B4291" s="46" t="s">
        <v>9923</v>
      </c>
      <c r="C4291" s="47">
        <v>20.039200000000001</v>
      </c>
      <c r="D4291" s="119" t="s">
        <v>36101</v>
      </c>
      <c r="E4291" s="46" t="s">
        <v>36101</v>
      </c>
      <c r="F4291" s="121">
        <v>19.267399999999999</v>
      </c>
      <c r="G4291" s="87"/>
      <c r="H4291" s="47"/>
      <c r="I4291" s="120">
        <v>0</v>
      </c>
      <c r="J4291" s="120">
        <v>0</v>
      </c>
    </row>
    <row r="4292" spans="1:10" ht="15" customHeight="1">
      <c r="A4292" s="46" t="s">
        <v>9920</v>
      </c>
      <c r="B4292" s="46" t="s">
        <v>9921</v>
      </c>
      <c r="C4292" s="47">
        <v>22.038</v>
      </c>
      <c r="D4292" s="119" t="s">
        <v>36103</v>
      </c>
      <c r="E4292" s="46" t="s">
        <v>36103</v>
      </c>
      <c r="F4292" s="121">
        <v>19.267399999999999</v>
      </c>
      <c r="G4292" s="87"/>
      <c r="H4292" s="47"/>
      <c r="I4292" s="120">
        <v>0</v>
      </c>
      <c r="J4292" s="120">
        <v>0</v>
      </c>
    </row>
    <row r="4293" spans="1:10" ht="15" customHeight="1">
      <c r="A4293" s="46" t="s">
        <v>9918</v>
      </c>
      <c r="B4293" s="46" t="s">
        <v>9919</v>
      </c>
      <c r="C4293" s="47">
        <v>39.572200000000002</v>
      </c>
      <c r="D4293" s="119" t="s">
        <v>845</v>
      </c>
      <c r="E4293" s="46" t="s">
        <v>845</v>
      </c>
      <c r="F4293" s="121">
        <v>23.210799999999999</v>
      </c>
      <c r="G4293" s="87"/>
      <c r="H4293" s="47"/>
      <c r="I4293" s="120">
        <v>0</v>
      </c>
      <c r="J4293" s="120">
        <v>0</v>
      </c>
    </row>
    <row r="4294" spans="1:10" ht="15" customHeight="1">
      <c r="A4294" s="46" t="s">
        <v>9916</v>
      </c>
      <c r="B4294" s="46" t="s">
        <v>9917</v>
      </c>
      <c r="C4294" s="47">
        <v>7.9194000000000004</v>
      </c>
      <c r="D4294" s="119" t="s">
        <v>31954</v>
      </c>
      <c r="E4294" s="46" t="s">
        <v>31954</v>
      </c>
      <c r="F4294" s="121">
        <v>9.5489999999999995</v>
      </c>
      <c r="G4294" s="87"/>
      <c r="H4294" s="47"/>
      <c r="I4294" s="120">
        <v>0</v>
      </c>
      <c r="J4294" s="120">
        <v>0</v>
      </c>
    </row>
    <row r="4295" spans="1:10" ht="15" customHeight="1">
      <c r="A4295" s="46" t="s">
        <v>32329</v>
      </c>
      <c r="B4295" s="46" t="s">
        <v>32330</v>
      </c>
      <c r="C4295" s="47">
        <v>7.5906000000000002</v>
      </c>
      <c r="D4295" s="119" t="s">
        <v>842</v>
      </c>
      <c r="E4295" s="46" t="s">
        <v>842</v>
      </c>
      <c r="F4295" s="121">
        <v>10.953200000000001</v>
      </c>
      <c r="G4295" s="87"/>
      <c r="H4295" s="47"/>
      <c r="I4295" s="120">
        <v>70</v>
      </c>
      <c r="J4295" s="120">
        <v>0</v>
      </c>
    </row>
    <row r="4296" spans="1:10" ht="15" customHeight="1">
      <c r="A4296" s="46" t="s">
        <v>9915</v>
      </c>
      <c r="B4296" s="46" t="s">
        <v>32326</v>
      </c>
      <c r="C4296" s="47">
        <v>3.3018000000000001</v>
      </c>
      <c r="D4296" s="119" t="s">
        <v>839</v>
      </c>
      <c r="E4296" s="46" t="s">
        <v>839</v>
      </c>
      <c r="F4296" s="121">
        <v>3.024</v>
      </c>
      <c r="G4296" s="87"/>
      <c r="H4296" s="47"/>
      <c r="I4296" s="120">
        <v>0</v>
      </c>
      <c r="J4296" s="120">
        <v>0</v>
      </c>
    </row>
    <row r="4297" spans="1:10" ht="15" customHeight="1">
      <c r="A4297" s="46" t="s">
        <v>2734</v>
      </c>
      <c r="B4297" s="46" t="s">
        <v>32326</v>
      </c>
      <c r="C4297" s="47">
        <v>3.3018000000000001</v>
      </c>
      <c r="D4297" s="119" t="s">
        <v>836</v>
      </c>
      <c r="E4297" s="46" t="s">
        <v>836</v>
      </c>
      <c r="F4297" s="121">
        <v>3.9348000000000001</v>
      </c>
      <c r="G4297" s="87"/>
      <c r="H4297" s="47"/>
      <c r="I4297" s="120">
        <v>15</v>
      </c>
      <c r="J4297" s="120">
        <v>0</v>
      </c>
    </row>
    <row r="4298" spans="1:10" ht="15" customHeight="1">
      <c r="A4298" s="46" t="s">
        <v>2737</v>
      </c>
      <c r="B4298" s="46" t="s">
        <v>9914</v>
      </c>
      <c r="C4298" s="47">
        <v>11.6226</v>
      </c>
      <c r="D4298" s="119" t="s">
        <v>833</v>
      </c>
      <c r="E4298" s="46" t="s">
        <v>833</v>
      </c>
      <c r="F4298" s="121">
        <v>15.4848</v>
      </c>
      <c r="G4298" s="87"/>
      <c r="H4298" s="47"/>
      <c r="I4298" s="120">
        <v>200</v>
      </c>
      <c r="J4298" s="120">
        <v>0</v>
      </c>
    </row>
    <row r="4299" spans="1:10" ht="15" customHeight="1">
      <c r="A4299" s="46" t="s">
        <v>2745</v>
      </c>
      <c r="B4299" s="46" t="s">
        <v>9913</v>
      </c>
      <c r="C4299" s="47">
        <v>16.851199999999999</v>
      </c>
      <c r="D4299" s="119" t="s">
        <v>830</v>
      </c>
      <c r="E4299" s="46" t="s">
        <v>830</v>
      </c>
      <c r="F4299" s="121">
        <v>16.395600000000002</v>
      </c>
      <c r="G4299" s="87"/>
      <c r="H4299" s="47"/>
      <c r="I4299" s="120">
        <v>25</v>
      </c>
      <c r="J4299" s="120">
        <v>0</v>
      </c>
    </row>
    <row r="4300" spans="1:10" ht="15" customHeight="1">
      <c r="A4300" s="46" t="s">
        <v>9911</v>
      </c>
      <c r="B4300" s="46" t="s">
        <v>9912</v>
      </c>
      <c r="C4300" s="47">
        <v>36.252600000000001</v>
      </c>
      <c r="D4300" s="119" t="s">
        <v>827</v>
      </c>
      <c r="E4300" s="46" t="s">
        <v>827</v>
      </c>
      <c r="F4300" s="121">
        <v>11.841200000000001</v>
      </c>
      <c r="G4300" s="87"/>
      <c r="H4300" s="47"/>
      <c r="I4300" s="120">
        <v>28</v>
      </c>
      <c r="J4300" s="120">
        <v>0</v>
      </c>
    </row>
    <row r="4301" spans="1:10" ht="15" customHeight="1">
      <c r="A4301" s="46" t="s">
        <v>9909</v>
      </c>
      <c r="B4301" s="46" t="s">
        <v>9910</v>
      </c>
      <c r="C4301" s="47">
        <v>18.700199999999999</v>
      </c>
      <c r="D4301" s="119" t="s">
        <v>824</v>
      </c>
      <c r="E4301" s="46" t="s">
        <v>824</v>
      </c>
      <c r="F4301" s="121">
        <v>14.801600000000001</v>
      </c>
      <c r="G4301" s="87"/>
      <c r="H4301" s="47"/>
      <c r="I4301" s="120">
        <v>4</v>
      </c>
      <c r="J4301" s="120">
        <v>0</v>
      </c>
    </row>
    <row r="4302" spans="1:10" ht="15" customHeight="1">
      <c r="A4302" s="46" t="s">
        <v>9907</v>
      </c>
      <c r="B4302" s="46" t="s">
        <v>9908</v>
      </c>
      <c r="C4302" s="47">
        <v>15.3208</v>
      </c>
      <c r="D4302" s="119" t="s">
        <v>884</v>
      </c>
      <c r="E4302" s="46" t="s">
        <v>884</v>
      </c>
      <c r="F4302" s="121">
        <v>39.066200000000002</v>
      </c>
      <c r="G4302" s="87"/>
      <c r="H4302" s="47"/>
      <c r="I4302" s="120">
        <v>0</v>
      </c>
      <c r="J4302" s="120">
        <v>0</v>
      </c>
    </row>
    <row r="4303" spans="1:10" ht="15" customHeight="1">
      <c r="A4303" s="46" t="s">
        <v>9905</v>
      </c>
      <c r="B4303" s="46" t="s">
        <v>9906</v>
      </c>
      <c r="C4303" s="47">
        <v>15.3208</v>
      </c>
      <c r="D4303" s="119" t="s">
        <v>924</v>
      </c>
      <c r="E4303" s="46" t="s">
        <v>924</v>
      </c>
      <c r="F4303" s="121">
        <v>171.53120000000001</v>
      </c>
      <c r="G4303" s="87"/>
      <c r="H4303" s="47"/>
      <c r="I4303" s="120">
        <v>0</v>
      </c>
      <c r="J4303" s="120">
        <v>0</v>
      </c>
    </row>
    <row r="4304" spans="1:10" ht="15" customHeight="1">
      <c r="A4304" s="46" t="s">
        <v>32327</v>
      </c>
      <c r="B4304" s="46" t="s">
        <v>32328</v>
      </c>
      <c r="C4304" s="47">
        <v>11.6388</v>
      </c>
      <c r="D4304" s="119" t="s">
        <v>904</v>
      </c>
      <c r="E4304" s="46" t="s">
        <v>904</v>
      </c>
      <c r="F4304" s="121">
        <v>3.4079999999999999</v>
      </c>
      <c r="G4304" s="87"/>
      <c r="H4304" s="47"/>
      <c r="I4304" s="120">
        <v>0</v>
      </c>
      <c r="J4304" s="120">
        <v>0</v>
      </c>
    </row>
    <row r="4305" spans="1:10" ht="15" customHeight="1">
      <c r="A4305" s="46" t="s">
        <v>9903</v>
      </c>
      <c r="B4305" s="46" t="s">
        <v>9904</v>
      </c>
      <c r="C4305" s="47">
        <v>15.3208</v>
      </c>
      <c r="D4305" s="119" t="s">
        <v>901</v>
      </c>
      <c r="E4305" s="46" t="s">
        <v>901</v>
      </c>
      <c r="F4305" s="121">
        <v>4.26</v>
      </c>
      <c r="G4305" s="87"/>
      <c r="H4305" s="47"/>
      <c r="I4305" s="120">
        <v>0</v>
      </c>
      <c r="J4305" s="120">
        <v>0</v>
      </c>
    </row>
    <row r="4306" spans="1:10" ht="15" customHeight="1">
      <c r="A4306" s="46" t="s">
        <v>9901</v>
      </c>
      <c r="B4306" s="46" t="s">
        <v>9902</v>
      </c>
      <c r="C4306" s="47">
        <v>9108679.8878000006</v>
      </c>
      <c r="D4306" s="119" t="s">
        <v>899</v>
      </c>
      <c r="E4306" s="46" t="s">
        <v>899</v>
      </c>
      <c r="F4306" s="121">
        <v>50.190600000000003</v>
      </c>
      <c r="G4306" s="87"/>
      <c r="H4306" s="47"/>
      <c r="I4306" s="120">
        <v>0</v>
      </c>
      <c r="J4306" s="120">
        <v>0</v>
      </c>
    </row>
    <row r="4307" spans="1:10" ht="15" customHeight="1">
      <c r="A4307" s="46" t="s">
        <v>9899</v>
      </c>
      <c r="B4307" s="46" t="s">
        <v>9900</v>
      </c>
      <c r="C4307" s="47">
        <v>18.290199999999999</v>
      </c>
      <c r="D4307" s="119" t="s">
        <v>896</v>
      </c>
      <c r="E4307" s="46" t="s">
        <v>896</v>
      </c>
      <c r="F4307" s="121">
        <v>48.308399999999999</v>
      </c>
      <c r="G4307" s="87"/>
      <c r="H4307" s="47"/>
      <c r="I4307" s="120">
        <v>0</v>
      </c>
      <c r="J4307" s="120">
        <v>0</v>
      </c>
    </row>
    <row r="4308" spans="1:10" ht="15" customHeight="1">
      <c r="A4308" s="46" t="s">
        <v>9897</v>
      </c>
      <c r="B4308" s="46" t="s">
        <v>9898</v>
      </c>
      <c r="C4308" s="47">
        <v>6.5784000000000002</v>
      </c>
      <c r="D4308" s="119" t="s">
        <v>988</v>
      </c>
      <c r="E4308" s="46" t="s">
        <v>988</v>
      </c>
      <c r="F4308" s="121">
        <v>59.973199999999999</v>
      </c>
      <c r="G4308" s="87"/>
      <c r="H4308" s="47"/>
      <c r="I4308" s="120">
        <v>0</v>
      </c>
      <c r="J4308" s="120">
        <v>0</v>
      </c>
    </row>
    <row r="4309" spans="1:10" ht="15" customHeight="1">
      <c r="A4309" s="46" t="s">
        <v>9895</v>
      </c>
      <c r="B4309" s="46" t="s">
        <v>9896</v>
      </c>
      <c r="C4309" s="47">
        <v>5.4652000000000003</v>
      </c>
      <c r="D4309" s="119" t="s">
        <v>987</v>
      </c>
      <c r="E4309" s="46" t="s">
        <v>987</v>
      </c>
      <c r="F4309" s="121">
        <v>163.4682</v>
      </c>
      <c r="G4309" s="87"/>
      <c r="H4309" s="47"/>
      <c r="I4309" s="120">
        <v>0</v>
      </c>
      <c r="J4309" s="120">
        <v>0</v>
      </c>
    </row>
    <row r="4310" spans="1:10" ht="15" customHeight="1">
      <c r="A4310" s="46" t="s">
        <v>9893</v>
      </c>
      <c r="B4310" s="46" t="s">
        <v>9894</v>
      </c>
      <c r="C4310" s="47">
        <v>6.3760000000000003</v>
      </c>
      <c r="D4310" s="119" t="s">
        <v>985</v>
      </c>
      <c r="E4310" s="46" t="s">
        <v>985</v>
      </c>
      <c r="F4310" s="121">
        <v>131.1652</v>
      </c>
      <c r="G4310" s="87"/>
      <c r="H4310" s="47"/>
      <c r="I4310" s="120">
        <v>0</v>
      </c>
      <c r="J4310" s="120">
        <v>0</v>
      </c>
    </row>
    <row r="4311" spans="1:10" ht="15" customHeight="1">
      <c r="A4311" s="46" t="s">
        <v>9891</v>
      </c>
      <c r="B4311" s="46" t="s">
        <v>9892</v>
      </c>
      <c r="C4311" s="47">
        <v>6.3760000000000003</v>
      </c>
      <c r="D4311" s="119" t="s">
        <v>983</v>
      </c>
      <c r="E4311" s="46" t="s">
        <v>983</v>
      </c>
      <c r="F4311" s="121">
        <v>49.972200000000001</v>
      </c>
      <c r="G4311" s="87"/>
      <c r="H4311" s="47"/>
      <c r="I4311" s="120">
        <v>0</v>
      </c>
      <c r="J4311" s="120">
        <v>0</v>
      </c>
    </row>
    <row r="4312" spans="1:10" ht="15" customHeight="1">
      <c r="A4312" s="46" t="s">
        <v>9889</v>
      </c>
      <c r="B4312" s="46" t="s">
        <v>9890</v>
      </c>
      <c r="C4312" s="47">
        <v>11.3858</v>
      </c>
      <c r="D4312" s="119" t="s">
        <v>981</v>
      </c>
      <c r="E4312" s="46" t="s">
        <v>981</v>
      </c>
      <c r="F4312" s="121">
        <v>81.620199999999997</v>
      </c>
      <c r="G4312" s="87"/>
      <c r="H4312" s="47"/>
      <c r="I4312" s="120">
        <v>0</v>
      </c>
      <c r="J4312" s="120">
        <v>0</v>
      </c>
    </row>
    <row r="4313" spans="1:10" ht="15" customHeight="1">
      <c r="A4313" s="46" t="s">
        <v>9887</v>
      </c>
      <c r="B4313" s="46" t="s">
        <v>9888</v>
      </c>
      <c r="C4313" s="47">
        <v>2.2315999999999998</v>
      </c>
      <c r="D4313" s="119" t="s">
        <v>978</v>
      </c>
      <c r="E4313" s="46" t="s">
        <v>978</v>
      </c>
      <c r="F4313" s="121">
        <v>81.620199999999997</v>
      </c>
      <c r="G4313" s="87"/>
      <c r="H4313" s="47"/>
      <c r="I4313" s="120">
        <v>0</v>
      </c>
      <c r="J4313" s="120">
        <v>0</v>
      </c>
    </row>
    <row r="4314" spans="1:10" ht="15" customHeight="1">
      <c r="A4314" s="46" t="s">
        <v>2860</v>
      </c>
      <c r="B4314" s="46" t="s">
        <v>9886</v>
      </c>
      <c r="C4314" s="47">
        <v>2.7143999999999999</v>
      </c>
      <c r="D4314" s="119" t="s">
        <v>976</v>
      </c>
      <c r="E4314" s="46" t="s">
        <v>976</v>
      </c>
      <c r="F4314" s="121">
        <v>81.620199999999997</v>
      </c>
      <c r="G4314" s="87"/>
      <c r="H4314" s="47"/>
      <c r="I4314" s="120">
        <v>0</v>
      </c>
      <c r="J4314" s="120">
        <v>0</v>
      </c>
    </row>
    <row r="4315" spans="1:10" ht="15" customHeight="1">
      <c r="A4315" s="46" t="s">
        <v>2863</v>
      </c>
      <c r="B4315" s="46" t="s">
        <v>9885</v>
      </c>
      <c r="C4315" s="47">
        <v>2.7143999999999999</v>
      </c>
      <c r="D4315" s="119" t="s">
        <v>974</v>
      </c>
      <c r="E4315" s="46" t="s">
        <v>974</v>
      </c>
      <c r="F4315" s="121">
        <v>81.620199999999997</v>
      </c>
      <c r="G4315" s="87"/>
      <c r="H4315" s="47"/>
      <c r="I4315" s="120">
        <v>0</v>
      </c>
      <c r="J4315" s="120">
        <v>0</v>
      </c>
    </row>
    <row r="4316" spans="1:10" ht="15" customHeight="1">
      <c r="A4316" s="46" t="s">
        <v>9883</v>
      </c>
      <c r="B4316" s="46" t="s">
        <v>9884</v>
      </c>
      <c r="C4316" s="47">
        <v>3.343</v>
      </c>
      <c r="D4316" s="119" t="s">
        <v>971</v>
      </c>
      <c r="E4316" s="46" t="s">
        <v>971</v>
      </c>
      <c r="F4316" s="121">
        <v>50.190600000000003</v>
      </c>
      <c r="G4316" s="87"/>
      <c r="H4316" s="47"/>
      <c r="I4316" s="120">
        <v>0</v>
      </c>
      <c r="J4316" s="120">
        <v>0</v>
      </c>
    </row>
    <row r="4317" spans="1:10" ht="15" customHeight="1">
      <c r="A4317" s="46" t="s">
        <v>9881</v>
      </c>
      <c r="B4317" s="46" t="s">
        <v>9882</v>
      </c>
      <c r="C4317" s="47">
        <v>35.979399999999998</v>
      </c>
      <c r="D4317" s="119" t="s">
        <v>969</v>
      </c>
      <c r="E4317" s="46" t="s">
        <v>969</v>
      </c>
      <c r="F4317" s="121">
        <v>81.620199999999997</v>
      </c>
      <c r="G4317" s="87"/>
      <c r="H4317" s="47"/>
      <c r="I4317" s="120">
        <v>0</v>
      </c>
      <c r="J4317" s="120">
        <v>0</v>
      </c>
    </row>
    <row r="4318" spans="1:10" ht="15" customHeight="1">
      <c r="A4318" s="46" t="s">
        <v>9879</v>
      </c>
      <c r="B4318" s="46" t="s">
        <v>9880</v>
      </c>
      <c r="C4318" s="47">
        <v>16.395600000000002</v>
      </c>
      <c r="D4318" s="119" t="s">
        <v>966</v>
      </c>
      <c r="E4318" s="46" t="s">
        <v>966</v>
      </c>
      <c r="F4318" s="121">
        <v>81.620199999999997</v>
      </c>
      <c r="G4318" s="87"/>
      <c r="H4318" s="47"/>
      <c r="I4318" s="120">
        <v>0</v>
      </c>
      <c r="J4318" s="120">
        <v>0</v>
      </c>
    </row>
    <row r="4319" spans="1:10" ht="15" customHeight="1">
      <c r="A4319" s="46" t="s">
        <v>9877</v>
      </c>
      <c r="B4319" s="46" t="s">
        <v>9878</v>
      </c>
      <c r="C4319" s="47">
        <v>7.3103999999999996</v>
      </c>
      <c r="D4319" s="119" t="s">
        <v>963</v>
      </c>
      <c r="E4319" s="46" t="s">
        <v>963</v>
      </c>
      <c r="F4319" s="121">
        <v>81.620199999999997</v>
      </c>
      <c r="G4319" s="87"/>
      <c r="H4319" s="47"/>
      <c r="I4319" s="120">
        <v>19</v>
      </c>
      <c r="J4319" s="120">
        <v>0</v>
      </c>
    </row>
    <row r="4320" spans="1:10" ht="15" customHeight="1">
      <c r="A4320" s="46" t="s">
        <v>9875</v>
      </c>
      <c r="B4320" s="46" t="s">
        <v>9876</v>
      </c>
      <c r="C4320" s="47">
        <v>4.3220000000000001</v>
      </c>
      <c r="D4320" s="119" t="s">
        <v>894</v>
      </c>
      <c r="E4320" s="46" t="s">
        <v>894</v>
      </c>
      <c r="F4320" s="121">
        <v>95.780600000000007</v>
      </c>
      <c r="G4320" s="87"/>
      <c r="H4320" s="47"/>
      <c r="I4320" s="120">
        <v>0</v>
      </c>
      <c r="J4320" s="120">
        <v>0</v>
      </c>
    </row>
    <row r="4321" spans="1:10" ht="15" customHeight="1">
      <c r="A4321" s="46" t="s">
        <v>9873</v>
      </c>
      <c r="B4321" s="46" t="s">
        <v>9874</v>
      </c>
      <c r="C4321" s="47">
        <v>4.3220000000000001</v>
      </c>
      <c r="D4321" s="119" t="s">
        <v>891</v>
      </c>
      <c r="E4321" s="46" t="s">
        <v>891</v>
      </c>
      <c r="F4321" s="121">
        <v>81.978200000000001</v>
      </c>
      <c r="G4321" s="87"/>
      <c r="H4321" s="47"/>
      <c r="I4321" s="120">
        <v>0</v>
      </c>
      <c r="J4321" s="120">
        <v>0</v>
      </c>
    </row>
    <row r="4322" spans="1:10" ht="15" customHeight="1">
      <c r="A4322" s="46" t="s">
        <v>9871</v>
      </c>
      <c r="B4322" s="46" t="s">
        <v>9872</v>
      </c>
      <c r="C4322" s="47">
        <v>7.3103999999999996</v>
      </c>
      <c r="D4322" s="119" t="s">
        <v>957</v>
      </c>
      <c r="E4322" s="46" t="s">
        <v>957</v>
      </c>
      <c r="F4322" s="121">
        <v>58.070399999999999</v>
      </c>
      <c r="G4322" s="87"/>
      <c r="H4322" s="47"/>
      <c r="I4322" s="120">
        <v>28</v>
      </c>
      <c r="J4322" s="120">
        <v>0</v>
      </c>
    </row>
    <row r="4323" spans="1:10" ht="15" customHeight="1">
      <c r="A4323" s="46" t="s">
        <v>9869</v>
      </c>
      <c r="B4323" s="46" t="s">
        <v>9870</v>
      </c>
      <c r="C4323" s="47">
        <v>7.3103999999999996</v>
      </c>
      <c r="D4323" s="119" t="s">
        <v>926</v>
      </c>
      <c r="E4323" s="46" t="s">
        <v>926</v>
      </c>
      <c r="F4323" s="121">
        <v>14.337</v>
      </c>
      <c r="G4323" s="87"/>
      <c r="H4323" s="47"/>
      <c r="I4323" s="120">
        <v>0</v>
      </c>
      <c r="J4323" s="120">
        <v>0</v>
      </c>
    </row>
    <row r="4324" spans="1:10" ht="15" customHeight="1">
      <c r="A4324" s="46" t="s">
        <v>9867</v>
      </c>
      <c r="B4324" s="46" t="s">
        <v>9868</v>
      </c>
      <c r="C4324" s="47">
        <v>4.3220000000000001</v>
      </c>
      <c r="D4324" s="119" t="s">
        <v>914</v>
      </c>
      <c r="E4324" s="46" t="s">
        <v>914</v>
      </c>
      <c r="F4324" s="121">
        <v>91.598399999999998</v>
      </c>
      <c r="G4324" s="87"/>
      <c r="H4324" s="47"/>
      <c r="I4324" s="120">
        <v>0</v>
      </c>
      <c r="J4324" s="120">
        <v>0</v>
      </c>
    </row>
    <row r="4325" spans="1:10" ht="15" customHeight="1">
      <c r="A4325" s="46" t="s">
        <v>9865</v>
      </c>
      <c r="B4325" s="46" t="s">
        <v>9866</v>
      </c>
      <c r="C4325" s="47">
        <v>7.3103999999999996</v>
      </c>
      <c r="D4325" s="119" t="s">
        <v>911</v>
      </c>
      <c r="E4325" s="46" t="s">
        <v>911</v>
      </c>
      <c r="F4325" s="121">
        <v>74.075199999999995</v>
      </c>
      <c r="G4325" s="87"/>
      <c r="H4325" s="47"/>
      <c r="I4325" s="120">
        <v>57</v>
      </c>
      <c r="J4325" s="120">
        <v>0</v>
      </c>
    </row>
    <row r="4326" spans="1:10" ht="15" customHeight="1">
      <c r="A4326" s="46" t="s">
        <v>9863</v>
      </c>
      <c r="B4326" s="46" t="s">
        <v>9864</v>
      </c>
      <c r="C4326" s="47">
        <v>7.3103999999999996</v>
      </c>
      <c r="D4326" s="119" t="s">
        <v>909</v>
      </c>
      <c r="E4326" s="46" t="s">
        <v>909</v>
      </c>
      <c r="F4326" s="121">
        <v>38.232199999999999</v>
      </c>
      <c r="G4326" s="87"/>
      <c r="H4326" s="47"/>
      <c r="I4326" s="120">
        <v>72</v>
      </c>
      <c r="J4326" s="120">
        <v>0</v>
      </c>
    </row>
    <row r="4327" spans="1:10" ht="15" customHeight="1">
      <c r="A4327" s="46" t="s">
        <v>9861</v>
      </c>
      <c r="B4327" s="46" t="s">
        <v>9862</v>
      </c>
      <c r="C4327" s="47">
        <v>7.3103999999999996</v>
      </c>
      <c r="D4327" s="119" t="s">
        <v>906</v>
      </c>
      <c r="E4327" s="46" t="s">
        <v>906</v>
      </c>
      <c r="F4327" s="121">
        <v>76.464799999999997</v>
      </c>
      <c r="G4327" s="87"/>
      <c r="H4327" s="47"/>
      <c r="I4327" s="120">
        <v>41</v>
      </c>
      <c r="J4327" s="120">
        <v>0</v>
      </c>
    </row>
    <row r="4328" spans="1:10" ht="15" customHeight="1">
      <c r="A4328" s="46" t="s">
        <v>9859</v>
      </c>
      <c r="B4328" s="46" t="s">
        <v>9860</v>
      </c>
      <c r="C4328" s="47">
        <v>7.3103999999999996</v>
      </c>
      <c r="D4328" s="119" t="s">
        <v>920</v>
      </c>
      <c r="E4328" s="46" t="s">
        <v>920</v>
      </c>
      <c r="F4328" s="121">
        <v>100.25239999999999</v>
      </c>
      <c r="G4328" s="87"/>
      <c r="H4328" s="47"/>
      <c r="I4328" s="120">
        <v>126</v>
      </c>
      <c r="J4328" s="120">
        <v>0</v>
      </c>
    </row>
    <row r="4329" spans="1:10" ht="15" customHeight="1">
      <c r="A4329" s="46" t="s">
        <v>9857</v>
      </c>
      <c r="B4329" s="46" t="s">
        <v>9858</v>
      </c>
      <c r="C4329" s="47">
        <v>7.3103999999999996</v>
      </c>
      <c r="D4329" s="119" t="s">
        <v>918</v>
      </c>
      <c r="E4329" s="46" t="s">
        <v>918</v>
      </c>
      <c r="F4329" s="121">
        <v>107.063</v>
      </c>
      <c r="G4329" s="87"/>
      <c r="H4329" s="47"/>
      <c r="I4329" s="120">
        <v>99</v>
      </c>
      <c r="J4329" s="120">
        <v>0</v>
      </c>
    </row>
    <row r="4330" spans="1:10" ht="15" customHeight="1">
      <c r="A4330" s="46" t="s">
        <v>9855</v>
      </c>
      <c r="B4330" s="46" t="s">
        <v>9856</v>
      </c>
      <c r="C4330" s="47">
        <v>7.3103999999999996</v>
      </c>
      <c r="D4330" s="119" t="s">
        <v>954</v>
      </c>
      <c r="E4330" s="46" t="s">
        <v>954</v>
      </c>
      <c r="F4330" s="121">
        <v>35.045999999999999</v>
      </c>
      <c r="G4330" s="87"/>
      <c r="H4330" s="47"/>
      <c r="I4330" s="120">
        <v>101</v>
      </c>
      <c r="J4330" s="120">
        <v>0</v>
      </c>
    </row>
    <row r="4331" spans="1:10" ht="15" customHeight="1">
      <c r="A4331" s="46" t="s">
        <v>9853</v>
      </c>
      <c r="B4331" s="46" t="s">
        <v>9854</v>
      </c>
      <c r="C4331" s="47">
        <v>7.3103999999999996</v>
      </c>
      <c r="D4331" s="119" t="s">
        <v>922</v>
      </c>
      <c r="E4331" s="46" t="s">
        <v>922</v>
      </c>
      <c r="F4331" s="121">
        <v>23.4224</v>
      </c>
      <c r="G4331" s="87"/>
      <c r="H4331" s="47"/>
      <c r="I4331" s="120">
        <v>96</v>
      </c>
      <c r="J4331" s="120">
        <v>0</v>
      </c>
    </row>
    <row r="4332" spans="1:10" ht="15" customHeight="1">
      <c r="A4332" s="46" t="s">
        <v>9851</v>
      </c>
      <c r="B4332" s="46" t="s">
        <v>9852</v>
      </c>
      <c r="C4332" s="47">
        <v>7.3103999999999996</v>
      </c>
      <c r="D4332" s="119" t="s">
        <v>951</v>
      </c>
      <c r="E4332" s="46" t="s">
        <v>951</v>
      </c>
      <c r="F4332" s="121">
        <v>78.057599999999994</v>
      </c>
      <c r="G4332" s="87"/>
      <c r="H4332" s="47"/>
      <c r="I4332" s="120">
        <v>690</v>
      </c>
      <c r="J4332" s="120">
        <v>0</v>
      </c>
    </row>
    <row r="4333" spans="1:10" ht="15" customHeight="1">
      <c r="A4333" s="46" t="s">
        <v>9849</v>
      </c>
      <c r="B4333" s="46" t="s">
        <v>9850</v>
      </c>
      <c r="C4333" s="47">
        <v>7.3103999999999996</v>
      </c>
      <c r="D4333" s="119" t="s">
        <v>948</v>
      </c>
      <c r="E4333" s="46" t="s">
        <v>948</v>
      </c>
      <c r="F4333" s="121">
        <v>6.3621999999999996</v>
      </c>
      <c r="G4333" s="87"/>
      <c r="H4333" s="47"/>
      <c r="I4333" s="120">
        <v>134</v>
      </c>
      <c r="J4333" s="120">
        <v>0</v>
      </c>
    </row>
    <row r="4334" spans="1:10" ht="15" customHeight="1">
      <c r="A4334" s="46" t="s">
        <v>9847</v>
      </c>
      <c r="B4334" s="46" t="s">
        <v>9848</v>
      </c>
      <c r="C4334" s="47">
        <v>7.3103999999999996</v>
      </c>
      <c r="D4334" s="119" t="s">
        <v>945</v>
      </c>
      <c r="E4334" s="46" t="s">
        <v>945</v>
      </c>
      <c r="F4334" s="121">
        <v>11.9358</v>
      </c>
      <c r="G4334" s="87"/>
      <c r="H4334" s="47"/>
      <c r="I4334" s="120">
        <v>79</v>
      </c>
      <c r="J4334" s="120">
        <v>0</v>
      </c>
    </row>
    <row r="4335" spans="1:10" ht="15" customHeight="1">
      <c r="A4335" s="46" t="s">
        <v>36363</v>
      </c>
      <c r="B4335" s="46" t="s">
        <v>36364</v>
      </c>
      <c r="C4335" s="47">
        <v>40.482999999999997</v>
      </c>
      <c r="D4335" s="119" t="s">
        <v>942</v>
      </c>
      <c r="E4335" s="46" t="s">
        <v>942</v>
      </c>
      <c r="F4335" s="121">
        <v>6.3621999999999996</v>
      </c>
      <c r="G4335" s="87"/>
      <c r="H4335" s="47"/>
      <c r="I4335" s="120">
        <v>2</v>
      </c>
      <c r="J4335" s="120">
        <v>0</v>
      </c>
    </row>
    <row r="4336" spans="1:10" ht="15" customHeight="1">
      <c r="A4336" s="46" t="s">
        <v>10139</v>
      </c>
      <c r="B4336" s="46" t="s">
        <v>10140</v>
      </c>
      <c r="C4336" s="47">
        <v>16.541399999999999</v>
      </c>
      <c r="D4336" s="119" t="s">
        <v>939</v>
      </c>
      <c r="E4336" s="46" t="s">
        <v>939</v>
      </c>
      <c r="F4336" s="121">
        <v>19.912600000000001</v>
      </c>
      <c r="G4336" s="87"/>
      <c r="H4336" s="47"/>
      <c r="I4336" s="120">
        <v>0</v>
      </c>
      <c r="J4336" s="120">
        <v>0</v>
      </c>
    </row>
    <row r="4337" spans="1:10" ht="15" customHeight="1">
      <c r="A4337" s="46" t="s">
        <v>10137</v>
      </c>
      <c r="B4337" s="46" t="s">
        <v>10138</v>
      </c>
      <c r="C4337" s="47">
        <v>5.0098000000000003</v>
      </c>
      <c r="D4337" s="119" t="s">
        <v>936</v>
      </c>
      <c r="E4337" s="46" t="s">
        <v>936</v>
      </c>
      <c r="F4337" s="121">
        <v>78.057599999999994</v>
      </c>
      <c r="G4337" s="87"/>
      <c r="H4337" s="47"/>
      <c r="I4337" s="120">
        <v>0</v>
      </c>
      <c r="J4337" s="120">
        <v>0</v>
      </c>
    </row>
    <row r="4338" spans="1:10" ht="15" customHeight="1">
      <c r="A4338" s="46" t="s">
        <v>10028</v>
      </c>
      <c r="B4338" s="46" t="s">
        <v>10029</v>
      </c>
      <c r="C4338" s="47">
        <v>1.3388</v>
      </c>
      <c r="D4338" s="119" t="s">
        <v>934</v>
      </c>
      <c r="E4338" s="46" t="s">
        <v>934</v>
      </c>
      <c r="F4338" s="121">
        <v>23.656400000000001</v>
      </c>
      <c r="G4338" s="87"/>
      <c r="H4338" s="47"/>
      <c r="I4338" s="120">
        <v>0</v>
      </c>
      <c r="J4338" s="120">
        <v>0</v>
      </c>
    </row>
    <row r="4339" spans="1:10" ht="15" customHeight="1">
      <c r="A4339" s="46" t="s">
        <v>10135</v>
      </c>
      <c r="B4339" s="46" t="s">
        <v>10136</v>
      </c>
      <c r="C4339" s="47">
        <v>1.7307999999999999</v>
      </c>
      <c r="D4339" s="119" t="s">
        <v>932</v>
      </c>
      <c r="E4339" s="46" t="s">
        <v>932</v>
      </c>
      <c r="F4339" s="121">
        <v>37.276600000000002</v>
      </c>
      <c r="G4339" s="87"/>
      <c r="H4339" s="47"/>
      <c r="I4339" s="120">
        <v>0</v>
      </c>
      <c r="J4339" s="120">
        <v>0</v>
      </c>
    </row>
    <row r="4340" spans="1:10" ht="15" customHeight="1">
      <c r="A4340" s="46" t="s">
        <v>10133</v>
      </c>
      <c r="B4340" s="46" t="s">
        <v>10134</v>
      </c>
      <c r="C4340" s="47">
        <v>1.8673999999999999</v>
      </c>
      <c r="D4340" s="119" t="s">
        <v>1020</v>
      </c>
      <c r="E4340" s="46" t="s">
        <v>1020</v>
      </c>
      <c r="F4340" s="121">
        <v>95.581000000000003</v>
      </c>
      <c r="G4340" s="87"/>
      <c r="H4340" s="47"/>
      <c r="I4340" s="120">
        <v>0</v>
      </c>
      <c r="J4340" s="120">
        <v>0</v>
      </c>
    </row>
    <row r="4341" spans="1:10" ht="15" customHeight="1">
      <c r="A4341" s="46" t="s">
        <v>10131</v>
      </c>
      <c r="B4341" s="46" t="s">
        <v>10132</v>
      </c>
      <c r="C4341" s="47">
        <v>2.8235999999999999</v>
      </c>
      <c r="D4341" s="119" t="s">
        <v>1017</v>
      </c>
      <c r="E4341" s="46" t="s">
        <v>1017</v>
      </c>
      <c r="F4341" s="121">
        <v>95.581000000000003</v>
      </c>
      <c r="G4341" s="87"/>
      <c r="H4341" s="47"/>
      <c r="I4341" s="120">
        <v>0</v>
      </c>
      <c r="J4341" s="120">
        <v>0</v>
      </c>
    </row>
    <row r="4342" spans="1:10" ht="15" customHeight="1">
      <c r="A4342" s="46" t="s">
        <v>10129</v>
      </c>
      <c r="B4342" s="46" t="s">
        <v>10130</v>
      </c>
      <c r="C4342" s="47">
        <v>3.5524</v>
      </c>
      <c r="D4342" s="119" t="s">
        <v>1014</v>
      </c>
      <c r="E4342" s="46" t="s">
        <v>1014</v>
      </c>
      <c r="F4342" s="121">
        <v>98.766800000000003</v>
      </c>
      <c r="G4342" s="87"/>
      <c r="H4342" s="47"/>
      <c r="I4342" s="120">
        <v>0</v>
      </c>
      <c r="J4342" s="120">
        <v>0</v>
      </c>
    </row>
    <row r="4343" spans="1:10" ht="15" customHeight="1">
      <c r="A4343" s="46" t="s">
        <v>10127</v>
      </c>
      <c r="B4343" s="46" t="s">
        <v>10128</v>
      </c>
      <c r="C4343" s="47">
        <v>3.5524</v>
      </c>
      <c r="D4343" s="119" t="s">
        <v>1013</v>
      </c>
      <c r="E4343" s="46" t="s">
        <v>1013</v>
      </c>
      <c r="F4343" s="121">
        <v>48.517600000000002</v>
      </c>
      <c r="G4343" s="87"/>
      <c r="H4343" s="47"/>
      <c r="I4343" s="120">
        <v>0</v>
      </c>
      <c r="J4343" s="120">
        <v>0</v>
      </c>
    </row>
    <row r="4344" spans="1:10" ht="15" customHeight="1">
      <c r="A4344" s="46" t="s">
        <v>32342</v>
      </c>
      <c r="B4344" s="46" t="s">
        <v>32343</v>
      </c>
      <c r="C4344" s="47">
        <v>55.664200000000001</v>
      </c>
      <c r="D4344" s="119" t="s">
        <v>1010</v>
      </c>
      <c r="E4344" s="46" t="s">
        <v>1010</v>
      </c>
      <c r="F4344" s="121">
        <v>57.254600000000003</v>
      </c>
      <c r="G4344" s="87"/>
      <c r="H4344" s="47"/>
      <c r="I4344" s="120">
        <v>0</v>
      </c>
      <c r="J4344" s="120">
        <v>0</v>
      </c>
    </row>
    <row r="4345" spans="1:10" ht="15" customHeight="1">
      <c r="A4345" s="46" t="s">
        <v>10027</v>
      </c>
      <c r="B4345" s="46" t="s">
        <v>10008</v>
      </c>
      <c r="C4345" s="47">
        <v>3.4156</v>
      </c>
      <c r="D4345" s="119" t="s">
        <v>1008</v>
      </c>
      <c r="E4345" s="46" t="s">
        <v>1008</v>
      </c>
      <c r="F4345" s="121">
        <v>63.720599999999997</v>
      </c>
      <c r="G4345" s="87"/>
      <c r="H4345" s="47"/>
      <c r="I4345" s="120">
        <v>0</v>
      </c>
      <c r="J4345" s="120">
        <v>0</v>
      </c>
    </row>
    <row r="4346" spans="1:10" ht="15" customHeight="1">
      <c r="A4346" s="46" t="s">
        <v>2782</v>
      </c>
      <c r="B4346" s="46" t="s">
        <v>10026</v>
      </c>
      <c r="C4346" s="47">
        <v>0.86519999999999997</v>
      </c>
      <c r="D4346" s="119" t="s">
        <v>1005</v>
      </c>
      <c r="E4346" s="46" t="s">
        <v>1005</v>
      </c>
      <c r="F4346" s="121">
        <v>30.1144</v>
      </c>
      <c r="G4346" s="87"/>
      <c r="H4346" s="47"/>
      <c r="I4346" s="120">
        <v>314</v>
      </c>
      <c r="J4346" s="120">
        <v>0</v>
      </c>
    </row>
    <row r="4347" spans="1:10" ht="15" customHeight="1">
      <c r="A4347" s="46" t="s">
        <v>2791</v>
      </c>
      <c r="B4347" s="46" t="s">
        <v>10018</v>
      </c>
      <c r="C4347" s="47">
        <v>5.4652000000000003</v>
      </c>
      <c r="D4347" s="119" t="s">
        <v>1003</v>
      </c>
      <c r="E4347" s="46" t="s">
        <v>1003</v>
      </c>
      <c r="F4347" s="121">
        <v>62.459600000000002</v>
      </c>
      <c r="G4347" s="87"/>
      <c r="H4347" s="47"/>
      <c r="I4347" s="120">
        <v>6</v>
      </c>
      <c r="J4347" s="120">
        <v>0</v>
      </c>
    </row>
    <row r="4348" spans="1:10" ht="15" customHeight="1">
      <c r="A4348" s="46" t="s">
        <v>10024</v>
      </c>
      <c r="B4348" s="46" t="s">
        <v>10025</v>
      </c>
      <c r="C4348" s="47">
        <v>7.7423999999999999</v>
      </c>
      <c r="D4348" s="119" t="s">
        <v>1000</v>
      </c>
      <c r="E4348" s="46" t="s">
        <v>1000</v>
      </c>
      <c r="F4348" s="121">
        <v>76.464799999999997</v>
      </c>
      <c r="G4348" s="87"/>
      <c r="H4348" s="47"/>
      <c r="I4348" s="120">
        <v>8</v>
      </c>
      <c r="J4348" s="120">
        <v>0</v>
      </c>
    </row>
    <row r="4349" spans="1:10" ht="15" customHeight="1">
      <c r="A4349" s="46" t="s">
        <v>2800</v>
      </c>
      <c r="B4349" s="46" t="s">
        <v>10023</v>
      </c>
      <c r="C4349" s="47">
        <v>3.9622000000000002</v>
      </c>
      <c r="D4349" s="119" t="s">
        <v>999</v>
      </c>
      <c r="E4349" s="46" t="s">
        <v>999</v>
      </c>
      <c r="F4349" s="121">
        <v>53.3658</v>
      </c>
      <c r="G4349" s="87"/>
      <c r="H4349" s="47"/>
      <c r="I4349" s="120">
        <v>758</v>
      </c>
      <c r="J4349" s="120">
        <v>0</v>
      </c>
    </row>
    <row r="4350" spans="1:10" ht="15" customHeight="1">
      <c r="A4350" s="46" t="s">
        <v>10021</v>
      </c>
      <c r="B4350" s="46" t="s">
        <v>10022</v>
      </c>
      <c r="C4350" s="47">
        <v>1.7307999999999999</v>
      </c>
      <c r="D4350" s="119" t="s">
        <v>996</v>
      </c>
      <c r="E4350" s="46" t="s">
        <v>996</v>
      </c>
      <c r="F4350" s="121">
        <v>30.267399999999999</v>
      </c>
      <c r="G4350" s="87"/>
      <c r="H4350" s="47"/>
      <c r="I4350" s="120">
        <v>0</v>
      </c>
      <c r="J4350" s="120">
        <v>0</v>
      </c>
    </row>
    <row r="4351" spans="1:10" ht="15" customHeight="1">
      <c r="A4351" s="46" t="s">
        <v>10019</v>
      </c>
      <c r="B4351" s="46" t="s">
        <v>10020</v>
      </c>
      <c r="C4351" s="47">
        <v>1.7307999999999999</v>
      </c>
      <c r="D4351" s="119" t="s">
        <v>995</v>
      </c>
      <c r="E4351" s="46" t="s">
        <v>995</v>
      </c>
      <c r="F4351" s="121">
        <v>61.5672</v>
      </c>
      <c r="G4351" s="87"/>
      <c r="H4351" s="47"/>
      <c r="I4351" s="120">
        <v>0</v>
      </c>
      <c r="J4351" s="120">
        <v>0</v>
      </c>
    </row>
    <row r="4352" spans="1:10" ht="15" customHeight="1">
      <c r="A4352" s="46" t="s">
        <v>10017</v>
      </c>
      <c r="B4352" s="46" t="s">
        <v>10018</v>
      </c>
      <c r="C4352" s="47">
        <v>6.5026000000000002</v>
      </c>
      <c r="D4352" s="119" t="s">
        <v>993</v>
      </c>
      <c r="E4352" s="46" t="s">
        <v>993</v>
      </c>
      <c r="F4352" s="121">
        <v>86.253600000000006</v>
      </c>
      <c r="G4352" s="87"/>
      <c r="H4352" s="47"/>
      <c r="I4352" s="120">
        <v>0</v>
      </c>
      <c r="J4352" s="120">
        <v>0</v>
      </c>
    </row>
    <row r="4353" spans="1:10" ht="15" customHeight="1">
      <c r="A4353" s="46" t="s">
        <v>10015</v>
      </c>
      <c r="B4353" s="46" t="s">
        <v>10016</v>
      </c>
      <c r="C4353" s="47">
        <v>9.7007999999999992</v>
      </c>
      <c r="D4353" s="119" t="s">
        <v>991</v>
      </c>
      <c r="E4353" s="46" t="s">
        <v>991</v>
      </c>
      <c r="F4353" s="121">
        <v>97.970399999999998</v>
      </c>
      <c r="G4353" s="87"/>
      <c r="H4353" s="47"/>
      <c r="I4353" s="120">
        <v>0</v>
      </c>
      <c r="J4353" s="120">
        <v>0</v>
      </c>
    </row>
    <row r="4354" spans="1:10" ht="15" customHeight="1">
      <c r="A4354" s="46" t="s">
        <v>10013</v>
      </c>
      <c r="B4354" s="46" t="s">
        <v>10014</v>
      </c>
      <c r="C4354" s="47">
        <v>4.9188000000000001</v>
      </c>
      <c r="D4354" s="119" t="s">
        <v>989</v>
      </c>
      <c r="E4354" s="46" t="s">
        <v>989</v>
      </c>
      <c r="F4354" s="121">
        <v>63.574800000000003</v>
      </c>
      <c r="G4354" s="87"/>
      <c r="H4354" s="47"/>
      <c r="I4354" s="120">
        <v>0</v>
      </c>
      <c r="J4354" s="120">
        <v>0</v>
      </c>
    </row>
    <row r="4355" spans="1:10" ht="15" customHeight="1">
      <c r="A4355" s="46" t="s">
        <v>10011</v>
      </c>
      <c r="B4355" s="46" t="s">
        <v>10012</v>
      </c>
      <c r="C4355" s="47">
        <v>8.3797999999999995</v>
      </c>
      <c r="D4355" s="119" t="s">
        <v>916</v>
      </c>
      <c r="E4355" s="46" t="s">
        <v>916</v>
      </c>
      <c r="F4355" s="121">
        <v>66.921000000000006</v>
      </c>
      <c r="G4355" s="87"/>
      <c r="H4355" s="47"/>
      <c r="I4355" s="120">
        <v>0</v>
      </c>
      <c r="J4355" s="120">
        <v>0</v>
      </c>
    </row>
    <row r="4356" spans="1:10" ht="15" customHeight="1">
      <c r="A4356" s="46" t="s">
        <v>10009</v>
      </c>
      <c r="B4356" s="46" t="s">
        <v>10010</v>
      </c>
      <c r="C4356" s="47">
        <v>9.9283999999999999</v>
      </c>
      <c r="D4356" s="119" t="s">
        <v>931</v>
      </c>
      <c r="E4356" s="46" t="s">
        <v>931</v>
      </c>
      <c r="F4356" s="121">
        <v>15.930199999999999</v>
      </c>
      <c r="G4356" s="87"/>
      <c r="H4356" s="47"/>
      <c r="I4356" s="120">
        <v>0</v>
      </c>
      <c r="J4356" s="120">
        <v>0</v>
      </c>
    </row>
    <row r="4357" spans="1:10" ht="15" customHeight="1">
      <c r="A4357" s="46" t="s">
        <v>10007</v>
      </c>
      <c r="B4357" s="46" t="s">
        <v>10008</v>
      </c>
      <c r="C4357" s="47">
        <v>4.6635999999999997</v>
      </c>
      <c r="D4357" s="119" t="s">
        <v>928</v>
      </c>
      <c r="E4357" s="46" t="s">
        <v>928</v>
      </c>
      <c r="F4357" s="121">
        <v>22.084</v>
      </c>
      <c r="G4357" s="87"/>
      <c r="H4357" s="47"/>
      <c r="I4357" s="120">
        <v>0</v>
      </c>
      <c r="J4357" s="120">
        <v>0</v>
      </c>
    </row>
    <row r="4358" spans="1:10" ht="15" customHeight="1">
      <c r="A4358" s="46" t="s">
        <v>10005</v>
      </c>
      <c r="B4358" s="46" t="s">
        <v>10006</v>
      </c>
      <c r="C4358" s="47">
        <v>28.439399999999999</v>
      </c>
      <c r="D4358" s="119" t="s">
        <v>960</v>
      </c>
      <c r="E4358" s="46" t="s">
        <v>960</v>
      </c>
      <c r="F4358" s="121">
        <v>34.808199999999999</v>
      </c>
      <c r="G4358" s="87"/>
      <c r="H4358" s="47"/>
      <c r="I4358" s="120">
        <v>50</v>
      </c>
      <c r="J4358" s="120">
        <v>0</v>
      </c>
    </row>
    <row r="4359" spans="1:10" ht="15" customHeight="1">
      <c r="A4359" s="46" t="s">
        <v>10003</v>
      </c>
      <c r="B4359" s="46" t="s">
        <v>10004</v>
      </c>
      <c r="C4359" s="47">
        <v>33.064599999999999</v>
      </c>
      <c r="D4359" s="119" t="s">
        <v>31959</v>
      </c>
      <c r="E4359" s="46" t="s">
        <v>31959</v>
      </c>
      <c r="F4359" s="121">
        <v>3.5169999999999999</v>
      </c>
      <c r="G4359" s="87"/>
      <c r="H4359" s="47"/>
      <c r="I4359" s="120">
        <v>20</v>
      </c>
      <c r="J4359" s="120">
        <v>0</v>
      </c>
    </row>
    <row r="4360" spans="1:10" ht="15" customHeight="1">
      <c r="A4360" s="46" t="s">
        <v>10001</v>
      </c>
      <c r="B4360" s="46" t="s">
        <v>10002</v>
      </c>
      <c r="C4360" s="47">
        <v>9.4730000000000008</v>
      </c>
      <c r="D4360" s="119" t="s">
        <v>31961</v>
      </c>
      <c r="E4360" s="46" t="s">
        <v>31961</v>
      </c>
      <c r="F4360" s="121">
        <v>2.6819999999999999</v>
      </c>
      <c r="G4360" s="87"/>
      <c r="H4360" s="47"/>
      <c r="I4360" s="120">
        <v>0</v>
      </c>
      <c r="J4360" s="120">
        <v>0</v>
      </c>
    </row>
    <row r="4361" spans="1:10" ht="15" customHeight="1">
      <c r="A4361" s="46" t="s">
        <v>10000</v>
      </c>
      <c r="B4361" s="46" t="s">
        <v>9995</v>
      </c>
      <c r="C4361" s="47">
        <v>26.050799999999999</v>
      </c>
      <c r="D4361" s="119" t="s">
        <v>1057</v>
      </c>
      <c r="E4361" s="46" t="s">
        <v>1057</v>
      </c>
      <c r="F4361" s="121">
        <v>28.802800000000001</v>
      </c>
      <c r="G4361" s="87"/>
      <c r="H4361" s="47"/>
      <c r="I4361" s="120">
        <v>0</v>
      </c>
      <c r="J4361" s="120">
        <v>0</v>
      </c>
    </row>
    <row r="4362" spans="1:10" ht="15" customHeight="1">
      <c r="A4362" s="46" t="s">
        <v>9998</v>
      </c>
      <c r="B4362" s="46" t="s">
        <v>9999</v>
      </c>
      <c r="C4362" s="47">
        <v>28.692399999999999</v>
      </c>
      <c r="D4362" s="119" t="s">
        <v>1054</v>
      </c>
      <c r="E4362" s="46" t="s">
        <v>1054</v>
      </c>
      <c r="F4362" s="121">
        <v>14.6752</v>
      </c>
      <c r="G4362" s="87"/>
      <c r="H4362" s="47"/>
      <c r="I4362" s="120">
        <v>0</v>
      </c>
      <c r="J4362" s="120">
        <v>0</v>
      </c>
    </row>
    <row r="4363" spans="1:10" ht="15" customHeight="1">
      <c r="A4363" s="46" t="s">
        <v>9996</v>
      </c>
      <c r="B4363" s="46" t="s">
        <v>9997</v>
      </c>
      <c r="C4363" s="47">
        <v>31.273199999999999</v>
      </c>
      <c r="D4363" s="119" t="s">
        <v>1052</v>
      </c>
      <c r="E4363" s="46" t="s">
        <v>1052</v>
      </c>
      <c r="F4363" s="121">
        <v>16.142600000000002</v>
      </c>
      <c r="G4363" s="87"/>
      <c r="H4363" s="47"/>
      <c r="I4363" s="120">
        <v>0</v>
      </c>
      <c r="J4363" s="120">
        <v>0</v>
      </c>
    </row>
    <row r="4364" spans="1:10" ht="15" customHeight="1">
      <c r="A4364" s="46" t="s">
        <v>9994</v>
      </c>
      <c r="B4364" s="46" t="s">
        <v>9995</v>
      </c>
      <c r="C4364" s="47">
        <v>23.045000000000002</v>
      </c>
      <c r="D4364" s="119" t="s">
        <v>31964</v>
      </c>
      <c r="E4364" s="46" t="s">
        <v>31964</v>
      </c>
      <c r="F4364" s="121">
        <v>6.6037999999999997</v>
      </c>
      <c r="G4364" s="87"/>
      <c r="H4364" s="47"/>
      <c r="I4364" s="120">
        <v>0</v>
      </c>
      <c r="J4364" s="120">
        <v>0</v>
      </c>
    </row>
    <row r="4365" spans="1:10" ht="15" customHeight="1">
      <c r="A4365" s="46" t="s">
        <v>9992</v>
      </c>
      <c r="B4365" s="46" t="s">
        <v>9993</v>
      </c>
      <c r="C4365" s="47">
        <v>3.9622000000000002</v>
      </c>
      <c r="D4365" s="119" t="s">
        <v>1136</v>
      </c>
      <c r="E4365" s="46" t="s">
        <v>1136</v>
      </c>
      <c r="F4365" s="121">
        <v>2.9512</v>
      </c>
      <c r="G4365" s="87"/>
      <c r="H4365" s="47"/>
      <c r="I4365" s="120">
        <v>0</v>
      </c>
      <c r="J4365" s="120">
        <v>0</v>
      </c>
    </row>
    <row r="4366" spans="1:10" ht="15" customHeight="1">
      <c r="A4366" s="46" t="s">
        <v>10125</v>
      </c>
      <c r="B4366" s="46" t="s">
        <v>10126</v>
      </c>
      <c r="C4366" s="47">
        <v>16.5776</v>
      </c>
      <c r="D4366" s="119" t="s">
        <v>1145</v>
      </c>
      <c r="E4366" s="46" t="s">
        <v>1145</v>
      </c>
      <c r="F4366" s="121">
        <v>3.117</v>
      </c>
      <c r="G4366" s="87"/>
      <c r="H4366" s="47"/>
      <c r="I4366" s="120">
        <v>0</v>
      </c>
      <c r="J4366" s="120">
        <v>0</v>
      </c>
    </row>
    <row r="4367" spans="1:10" ht="15" customHeight="1">
      <c r="A4367" s="46" t="s">
        <v>10123</v>
      </c>
      <c r="B4367" s="46" t="s">
        <v>10124</v>
      </c>
      <c r="C4367" s="47">
        <v>16.5776</v>
      </c>
      <c r="D4367" s="119" t="s">
        <v>1142</v>
      </c>
      <c r="E4367" s="46" t="s">
        <v>1142</v>
      </c>
      <c r="F4367" s="121">
        <v>7.7930000000000001</v>
      </c>
      <c r="G4367" s="87"/>
      <c r="H4367" s="47"/>
      <c r="I4367" s="120">
        <v>49</v>
      </c>
      <c r="J4367" s="120">
        <v>0</v>
      </c>
    </row>
    <row r="4368" spans="1:10" ht="15" customHeight="1">
      <c r="A4368" s="46" t="s">
        <v>10121</v>
      </c>
      <c r="B4368" s="46" t="s">
        <v>10122</v>
      </c>
      <c r="C4368" s="47">
        <v>16.5776</v>
      </c>
      <c r="D4368" s="119" t="s">
        <v>1139</v>
      </c>
      <c r="E4368" s="46" t="s">
        <v>1139</v>
      </c>
      <c r="F4368" s="121">
        <v>8.6633999999999993</v>
      </c>
      <c r="G4368" s="87"/>
      <c r="H4368" s="47"/>
      <c r="I4368" s="120">
        <v>2</v>
      </c>
      <c r="J4368" s="120">
        <v>0</v>
      </c>
    </row>
    <row r="4369" spans="1:10" ht="15" customHeight="1">
      <c r="A4369" s="46" t="s">
        <v>10119</v>
      </c>
      <c r="B4369" s="46" t="s">
        <v>10120</v>
      </c>
      <c r="C4369" s="47">
        <v>1.8724000000000001</v>
      </c>
      <c r="D4369" s="119" t="s">
        <v>1237</v>
      </c>
      <c r="E4369" s="46" t="s">
        <v>1237</v>
      </c>
      <c r="F4369" s="121">
        <v>516.91759999999999</v>
      </c>
      <c r="G4369" s="87"/>
      <c r="H4369" s="47"/>
      <c r="I4369" s="120">
        <v>83</v>
      </c>
      <c r="J4369" s="120">
        <v>0</v>
      </c>
    </row>
    <row r="4370" spans="1:10" ht="15" customHeight="1">
      <c r="A4370" s="46" t="s">
        <v>10117</v>
      </c>
      <c r="B4370" s="46" t="s">
        <v>10118</v>
      </c>
      <c r="C4370" s="47">
        <v>4.0990000000000002</v>
      </c>
      <c r="D4370" s="119" t="s">
        <v>1235</v>
      </c>
      <c r="E4370" s="46" t="s">
        <v>1235</v>
      </c>
      <c r="F4370" s="121">
        <v>411.80340000000001</v>
      </c>
      <c r="G4370" s="87"/>
      <c r="H4370" s="47"/>
      <c r="I4370" s="120">
        <v>0</v>
      </c>
      <c r="J4370" s="120">
        <v>0</v>
      </c>
    </row>
    <row r="4371" spans="1:10" ht="15" customHeight="1">
      <c r="A4371" s="46" t="s">
        <v>10115</v>
      </c>
      <c r="B4371" s="46" t="s">
        <v>10116</v>
      </c>
      <c r="C4371" s="47">
        <v>4.0990000000000002</v>
      </c>
      <c r="D4371" s="119" t="s">
        <v>1234</v>
      </c>
      <c r="E4371" s="46" t="s">
        <v>1234</v>
      </c>
      <c r="F4371" s="121">
        <v>563.64520000000005</v>
      </c>
      <c r="G4371" s="87"/>
      <c r="H4371" s="47"/>
      <c r="I4371" s="120">
        <v>399</v>
      </c>
      <c r="J4371" s="120">
        <v>0</v>
      </c>
    </row>
    <row r="4372" spans="1:10" ht="15" customHeight="1">
      <c r="A4372" s="46" t="s">
        <v>10113</v>
      </c>
      <c r="B4372" s="46" t="s">
        <v>10114</v>
      </c>
      <c r="C4372" s="47">
        <v>7.97</v>
      </c>
      <c r="D4372" s="119" t="s">
        <v>1232</v>
      </c>
      <c r="E4372" s="46" t="s">
        <v>1232</v>
      </c>
      <c r="F4372" s="121">
        <v>458.53100000000001</v>
      </c>
      <c r="G4372" s="87"/>
      <c r="H4372" s="47"/>
      <c r="I4372" s="120">
        <v>0</v>
      </c>
      <c r="J4372" s="120">
        <v>0</v>
      </c>
    </row>
    <row r="4373" spans="1:10" ht="15" customHeight="1">
      <c r="A4373" s="46" t="s">
        <v>32338</v>
      </c>
      <c r="B4373" s="46" t="s">
        <v>32339</v>
      </c>
      <c r="C4373" s="47">
        <v>4.0990000000000002</v>
      </c>
      <c r="D4373" s="119" t="s">
        <v>1230</v>
      </c>
      <c r="E4373" s="46" t="s">
        <v>1230</v>
      </c>
      <c r="F4373" s="121">
        <v>540.28139999999996</v>
      </c>
      <c r="G4373" s="87"/>
      <c r="H4373" s="47"/>
      <c r="I4373" s="120">
        <v>0</v>
      </c>
      <c r="J4373" s="120">
        <v>0</v>
      </c>
    </row>
    <row r="4374" spans="1:10" ht="15" customHeight="1">
      <c r="A4374" s="46" t="s">
        <v>10111</v>
      </c>
      <c r="B4374" s="46" t="s">
        <v>10112</v>
      </c>
      <c r="C4374" s="47">
        <v>12.321999999999999</v>
      </c>
      <c r="D4374" s="119" t="s">
        <v>1228</v>
      </c>
      <c r="E4374" s="46" t="s">
        <v>1228</v>
      </c>
      <c r="F4374" s="121">
        <v>435.21280000000002</v>
      </c>
      <c r="G4374" s="87"/>
      <c r="H4374" s="47"/>
      <c r="I4374" s="120">
        <v>6</v>
      </c>
      <c r="J4374" s="120">
        <v>0</v>
      </c>
    </row>
    <row r="4375" spans="1:10" ht="15" customHeight="1">
      <c r="A4375" s="46" t="s">
        <v>32334</v>
      </c>
      <c r="B4375" s="46" t="s">
        <v>32335</v>
      </c>
      <c r="C4375" s="47">
        <v>4.0990000000000002</v>
      </c>
      <c r="D4375" s="119" t="s">
        <v>1225</v>
      </c>
      <c r="E4375" s="46" t="s">
        <v>1225</v>
      </c>
      <c r="F4375" s="121">
        <v>924.80939999999998</v>
      </c>
      <c r="G4375" s="87"/>
      <c r="H4375" s="47"/>
      <c r="I4375" s="120">
        <v>0</v>
      </c>
      <c r="J4375" s="120">
        <v>0</v>
      </c>
    </row>
    <row r="4376" spans="1:10" ht="15" customHeight="1">
      <c r="A4376" s="46" t="s">
        <v>10109</v>
      </c>
      <c r="B4376" s="46" t="s">
        <v>10110</v>
      </c>
      <c r="C4376" s="47">
        <v>13.157</v>
      </c>
      <c r="D4376" s="119" t="s">
        <v>1222</v>
      </c>
      <c r="E4376" s="46" t="s">
        <v>1222</v>
      </c>
      <c r="F4376" s="121">
        <v>480.91079999999999</v>
      </c>
      <c r="G4376" s="87"/>
      <c r="H4376" s="47"/>
      <c r="I4376" s="120">
        <v>7</v>
      </c>
      <c r="J4376" s="120">
        <v>0</v>
      </c>
    </row>
    <row r="4377" spans="1:10" ht="15" customHeight="1">
      <c r="A4377" s="46" t="s">
        <v>32340</v>
      </c>
      <c r="B4377" s="46" t="s">
        <v>32341</v>
      </c>
      <c r="C4377" s="47">
        <v>4.0990000000000002</v>
      </c>
      <c r="D4377" s="119" t="s">
        <v>1221</v>
      </c>
      <c r="E4377" s="46" t="s">
        <v>1221</v>
      </c>
      <c r="F4377" s="121">
        <v>621.08439999999996</v>
      </c>
      <c r="G4377" s="87"/>
      <c r="H4377" s="47"/>
      <c r="I4377" s="120">
        <v>0</v>
      </c>
      <c r="J4377" s="120">
        <v>0</v>
      </c>
    </row>
    <row r="4378" spans="1:10" ht="15" customHeight="1">
      <c r="A4378" s="46" t="s">
        <v>10107</v>
      </c>
      <c r="B4378" s="46" t="s">
        <v>10108</v>
      </c>
      <c r="C4378" s="47">
        <v>23.500399999999999</v>
      </c>
      <c r="D4378" s="119" t="s">
        <v>1220</v>
      </c>
      <c r="E4378" s="46" t="s">
        <v>1220</v>
      </c>
      <c r="F4378" s="121">
        <v>515.96100000000001</v>
      </c>
      <c r="G4378" s="87"/>
      <c r="H4378" s="47"/>
      <c r="I4378" s="120">
        <v>0</v>
      </c>
      <c r="J4378" s="120">
        <v>0</v>
      </c>
    </row>
    <row r="4379" spans="1:10" ht="15" customHeight="1">
      <c r="A4379" s="46" t="s">
        <v>32336</v>
      </c>
      <c r="B4379" s="46" t="s">
        <v>32337</v>
      </c>
      <c r="C4379" s="47">
        <v>4.0990000000000002</v>
      </c>
      <c r="D4379" s="119" t="s">
        <v>1219</v>
      </c>
      <c r="E4379" s="46" t="s">
        <v>1219</v>
      </c>
      <c r="F4379" s="121">
        <v>666.84640000000002</v>
      </c>
      <c r="G4379" s="87"/>
      <c r="H4379" s="47"/>
      <c r="I4379" s="120">
        <v>0</v>
      </c>
      <c r="J4379" s="120">
        <v>0</v>
      </c>
    </row>
    <row r="4380" spans="1:10" ht="15" customHeight="1">
      <c r="A4380" s="46" t="s">
        <v>10105</v>
      </c>
      <c r="B4380" s="46" t="s">
        <v>10106</v>
      </c>
      <c r="C4380" s="47">
        <v>3.8712</v>
      </c>
      <c r="D4380" s="119" t="s">
        <v>1217</v>
      </c>
      <c r="E4380" s="46" t="s">
        <v>1217</v>
      </c>
      <c r="F4380" s="121">
        <v>561.70500000000004</v>
      </c>
      <c r="G4380" s="87"/>
      <c r="H4380" s="47"/>
      <c r="I4380" s="120">
        <v>0</v>
      </c>
      <c r="J4380" s="120">
        <v>0</v>
      </c>
    </row>
    <row r="4381" spans="1:10" ht="15" customHeight="1">
      <c r="A4381" s="46" t="s">
        <v>32332</v>
      </c>
      <c r="B4381" s="46" t="s">
        <v>32333</v>
      </c>
      <c r="C4381" s="47">
        <v>4.8074000000000003</v>
      </c>
      <c r="D4381" s="119" t="s">
        <v>1216</v>
      </c>
      <c r="E4381" s="46" t="s">
        <v>1216</v>
      </c>
      <c r="F4381" s="121">
        <v>643.48260000000005</v>
      </c>
      <c r="G4381" s="87"/>
      <c r="H4381" s="47"/>
      <c r="I4381" s="120">
        <v>0</v>
      </c>
      <c r="J4381" s="120">
        <v>0</v>
      </c>
    </row>
    <row r="4382" spans="1:10" ht="15" customHeight="1">
      <c r="A4382" s="46" t="s">
        <v>32344</v>
      </c>
      <c r="B4382" s="46" t="s">
        <v>32345</v>
      </c>
      <c r="C4382" s="47">
        <v>18.976400000000002</v>
      </c>
      <c r="D4382" s="119" t="s">
        <v>1215</v>
      </c>
      <c r="E4382" s="46" t="s">
        <v>1215</v>
      </c>
      <c r="F4382" s="121">
        <v>538.34119999999996</v>
      </c>
      <c r="G4382" s="87"/>
      <c r="H4382" s="47"/>
      <c r="I4382" s="120">
        <v>3</v>
      </c>
      <c r="J4382" s="120">
        <v>0</v>
      </c>
    </row>
    <row r="4383" spans="1:10" ht="15" customHeight="1">
      <c r="A4383" s="46" t="s">
        <v>9990</v>
      </c>
      <c r="B4383" s="46" t="s">
        <v>9991</v>
      </c>
      <c r="C4383" s="47">
        <v>5.9206000000000003</v>
      </c>
      <c r="D4383" s="119" t="s">
        <v>1214</v>
      </c>
      <c r="E4383" s="46" t="s">
        <v>1214</v>
      </c>
      <c r="F4383" s="121">
        <v>690.21019999999999</v>
      </c>
      <c r="G4383" s="87"/>
      <c r="H4383" s="47"/>
      <c r="I4383" s="120">
        <v>0</v>
      </c>
      <c r="J4383" s="120">
        <v>0</v>
      </c>
    </row>
    <row r="4384" spans="1:10" ht="15" customHeight="1">
      <c r="A4384" s="46" t="s">
        <v>10097</v>
      </c>
      <c r="B4384" s="46" t="s">
        <v>10098</v>
      </c>
      <c r="C4384" s="47">
        <v>33.828600000000002</v>
      </c>
      <c r="D4384" s="119" t="s">
        <v>1212</v>
      </c>
      <c r="E4384" s="46" t="s">
        <v>1212</v>
      </c>
      <c r="F4384" s="121">
        <v>585.06859999999995</v>
      </c>
      <c r="G4384" s="87"/>
      <c r="H4384" s="47"/>
      <c r="I4384" s="120">
        <v>0</v>
      </c>
      <c r="J4384" s="120">
        <v>0</v>
      </c>
    </row>
    <row r="4385" spans="1:10" ht="15" customHeight="1">
      <c r="A4385" s="46" t="s">
        <v>10095</v>
      </c>
      <c r="B4385" s="46" t="s">
        <v>10096</v>
      </c>
      <c r="C4385" s="47">
        <v>45.088000000000001</v>
      </c>
      <c r="D4385" s="119" t="s">
        <v>1211</v>
      </c>
      <c r="E4385" s="46" t="s">
        <v>1211</v>
      </c>
      <c r="F4385" s="121">
        <v>759.34519999999998</v>
      </c>
      <c r="G4385" s="87"/>
      <c r="H4385" s="47"/>
      <c r="I4385" s="120">
        <v>0</v>
      </c>
      <c r="J4385" s="120">
        <v>0</v>
      </c>
    </row>
    <row r="4386" spans="1:10" ht="15" customHeight="1">
      <c r="A4386" s="46" t="s">
        <v>10094</v>
      </c>
      <c r="B4386" s="46" t="s">
        <v>10092</v>
      </c>
      <c r="C4386" s="47">
        <v>106.5716</v>
      </c>
      <c r="D4386" s="119" t="s">
        <v>1210</v>
      </c>
      <c r="E4386" s="46" t="s">
        <v>1210</v>
      </c>
      <c r="F4386" s="121">
        <v>654.18520000000001</v>
      </c>
      <c r="G4386" s="87"/>
      <c r="H4386" s="47"/>
      <c r="I4386" s="120">
        <v>0</v>
      </c>
      <c r="J4386" s="120">
        <v>0</v>
      </c>
    </row>
    <row r="4387" spans="1:10" ht="15" customHeight="1">
      <c r="A4387" s="46" t="s">
        <v>51</v>
      </c>
      <c r="B4387" s="46" t="s">
        <v>10093</v>
      </c>
      <c r="C4387" s="47">
        <v>127.52160000000001</v>
      </c>
      <c r="D4387" s="119" t="s">
        <v>1209</v>
      </c>
      <c r="E4387" s="46" t="s">
        <v>1209</v>
      </c>
      <c r="F4387" s="121">
        <v>806.05460000000005</v>
      </c>
      <c r="G4387" s="87"/>
      <c r="H4387" s="47"/>
      <c r="I4387" s="120">
        <v>23</v>
      </c>
      <c r="J4387" s="120">
        <v>0</v>
      </c>
    </row>
    <row r="4388" spans="1:10" ht="15" customHeight="1">
      <c r="A4388" s="46" t="s">
        <v>10091</v>
      </c>
      <c r="B4388" s="46" t="s">
        <v>10092</v>
      </c>
      <c r="C4388" s="47">
        <v>121.1454</v>
      </c>
      <c r="D4388" s="119" t="s">
        <v>1207</v>
      </c>
      <c r="E4388" s="46" t="s">
        <v>1207</v>
      </c>
      <c r="F4388" s="121">
        <v>700.91300000000001</v>
      </c>
      <c r="G4388" s="87"/>
      <c r="H4388" s="47"/>
      <c r="I4388" s="120">
        <v>0</v>
      </c>
      <c r="J4388" s="120">
        <v>0</v>
      </c>
    </row>
    <row r="4389" spans="1:10" ht="15" customHeight="1">
      <c r="A4389" s="46" t="s">
        <v>10089</v>
      </c>
      <c r="B4389" s="46" t="s">
        <v>10090</v>
      </c>
      <c r="C4389" s="47">
        <v>133.21440000000001</v>
      </c>
      <c r="D4389" s="119" t="s">
        <v>1206</v>
      </c>
      <c r="E4389" s="46" t="s">
        <v>1206</v>
      </c>
      <c r="F4389" s="121">
        <v>782.70899999999995</v>
      </c>
      <c r="G4389" s="87"/>
      <c r="H4389" s="47"/>
      <c r="I4389" s="120">
        <v>0</v>
      </c>
      <c r="J4389" s="120">
        <v>0</v>
      </c>
    </row>
    <row r="4390" spans="1:10" ht="15" customHeight="1">
      <c r="A4390" s="46" t="s">
        <v>10087</v>
      </c>
      <c r="B4390" s="46" t="s">
        <v>10088</v>
      </c>
      <c r="C4390" s="47">
        <v>111.4042</v>
      </c>
      <c r="D4390" s="119" t="s">
        <v>1205</v>
      </c>
      <c r="E4390" s="46" t="s">
        <v>1205</v>
      </c>
      <c r="F4390" s="121">
        <v>677.54899999999998</v>
      </c>
      <c r="G4390" s="87"/>
      <c r="H4390" s="47"/>
      <c r="I4390" s="120">
        <v>0</v>
      </c>
      <c r="J4390" s="120">
        <v>0</v>
      </c>
    </row>
    <row r="4391" spans="1:10" ht="15" customHeight="1">
      <c r="A4391" s="46" t="s">
        <v>10085</v>
      </c>
      <c r="B4391" s="46" t="s">
        <v>10086</v>
      </c>
      <c r="C4391" s="47">
        <v>94.097800000000007</v>
      </c>
      <c r="D4391" s="119" t="s">
        <v>1204</v>
      </c>
      <c r="E4391" s="46" t="s">
        <v>1204</v>
      </c>
      <c r="F4391" s="121">
        <v>829.43640000000005</v>
      </c>
      <c r="G4391" s="87"/>
      <c r="H4391" s="47"/>
      <c r="I4391" s="120">
        <v>0</v>
      </c>
      <c r="J4391" s="120">
        <v>0</v>
      </c>
    </row>
    <row r="4392" spans="1:10" ht="15" customHeight="1">
      <c r="A4392" s="46" t="s">
        <v>10104</v>
      </c>
      <c r="B4392" s="46" t="s">
        <v>32347</v>
      </c>
      <c r="C4392" s="47">
        <v>3.3904000000000001</v>
      </c>
      <c r="D4392" s="119" t="s">
        <v>1202</v>
      </c>
      <c r="E4392" s="46" t="s">
        <v>1202</v>
      </c>
      <c r="F4392" s="121">
        <v>724.32219999999995</v>
      </c>
      <c r="G4392" s="87"/>
      <c r="H4392" s="47"/>
      <c r="I4392" s="120">
        <v>36</v>
      </c>
      <c r="J4392" s="120">
        <v>0</v>
      </c>
    </row>
    <row r="4393" spans="1:10" ht="15" customHeight="1">
      <c r="A4393" s="46" t="s">
        <v>10103</v>
      </c>
      <c r="B4393" s="46" t="s">
        <v>32346</v>
      </c>
      <c r="C4393" s="47">
        <v>5.0098000000000003</v>
      </c>
      <c r="D4393" s="119" t="s">
        <v>1201</v>
      </c>
      <c r="E4393" s="46" t="s">
        <v>1201</v>
      </c>
      <c r="F4393" s="121">
        <v>697.04179999999997</v>
      </c>
      <c r="G4393" s="87"/>
      <c r="H4393" s="47"/>
      <c r="I4393" s="120">
        <v>50</v>
      </c>
      <c r="J4393" s="120">
        <v>0</v>
      </c>
    </row>
    <row r="4394" spans="1:10" ht="15" customHeight="1">
      <c r="A4394" s="46" t="s">
        <v>10101</v>
      </c>
      <c r="B4394" s="46" t="s">
        <v>10102</v>
      </c>
      <c r="C4394" s="47">
        <v>59.560600000000001</v>
      </c>
      <c r="D4394" s="119" t="s">
        <v>1200</v>
      </c>
      <c r="E4394" s="46" t="s">
        <v>1200</v>
      </c>
      <c r="F4394" s="121">
        <v>591.88199999999995</v>
      </c>
      <c r="G4394" s="87"/>
      <c r="H4394" s="47"/>
      <c r="I4394" s="120">
        <v>47</v>
      </c>
      <c r="J4394" s="120">
        <v>0</v>
      </c>
    </row>
    <row r="4395" spans="1:10" ht="15" customHeight="1">
      <c r="A4395" s="46" t="s">
        <v>10099</v>
      </c>
      <c r="B4395" s="46" t="s">
        <v>10100</v>
      </c>
      <c r="C4395" s="47">
        <v>66.037800000000004</v>
      </c>
      <c r="D4395" s="119" t="s">
        <v>1198</v>
      </c>
      <c r="E4395" s="46" t="s">
        <v>1198</v>
      </c>
      <c r="F4395" s="121">
        <v>708.79200000000003</v>
      </c>
      <c r="G4395" s="87"/>
      <c r="H4395" s="47"/>
      <c r="I4395" s="120">
        <v>0</v>
      </c>
      <c r="J4395" s="120">
        <v>0</v>
      </c>
    </row>
    <row r="4396" spans="1:10" ht="15" customHeight="1">
      <c r="A4396" s="46" t="s">
        <v>10083</v>
      </c>
      <c r="B4396" s="46" t="s">
        <v>10084</v>
      </c>
      <c r="C4396" s="47">
        <v>65.126999999999995</v>
      </c>
      <c r="D4396" s="119" t="s">
        <v>1196</v>
      </c>
      <c r="E4396" s="46" t="s">
        <v>1196</v>
      </c>
      <c r="F4396" s="121">
        <v>603.5684</v>
      </c>
      <c r="G4396" s="87"/>
      <c r="H4396" s="47"/>
      <c r="I4396" s="120">
        <v>0</v>
      </c>
      <c r="J4396" s="120">
        <v>0</v>
      </c>
    </row>
    <row r="4397" spans="1:10" ht="15" customHeight="1">
      <c r="A4397" s="46" t="s">
        <v>10081</v>
      </c>
      <c r="B4397" s="46" t="s">
        <v>10082</v>
      </c>
      <c r="C4397" s="47">
        <v>74.134600000000006</v>
      </c>
      <c r="D4397" s="119" t="s">
        <v>1195</v>
      </c>
      <c r="E4397" s="46" t="s">
        <v>1195</v>
      </c>
      <c r="F4397" s="121">
        <v>922.8732</v>
      </c>
      <c r="G4397" s="87"/>
      <c r="H4397" s="47"/>
      <c r="I4397" s="120">
        <v>0</v>
      </c>
      <c r="J4397" s="120">
        <v>0</v>
      </c>
    </row>
    <row r="4398" spans="1:10" ht="15" customHeight="1">
      <c r="A4398" s="46" t="s">
        <v>10145</v>
      </c>
      <c r="B4398" s="46" t="s">
        <v>10146</v>
      </c>
      <c r="C4398" s="47">
        <v>16.851199999999999</v>
      </c>
      <c r="D4398" s="119" t="s">
        <v>1194</v>
      </c>
      <c r="E4398" s="46" t="s">
        <v>1194</v>
      </c>
      <c r="F4398" s="121">
        <v>808.9692</v>
      </c>
      <c r="G4398" s="87"/>
      <c r="H4398" s="47"/>
      <c r="I4398" s="120">
        <v>35</v>
      </c>
      <c r="J4398" s="120">
        <v>0</v>
      </c>
    </row>
    <row r="4399" spans="1:10" ht="15" customHeight="1">
      <c r="A4399" s="46" t="s">
        <v>10144</v>
      </c>
      <c r="B4399" s="46" t="s">
        <v>32348</v>
      </c>
      <c r="C4399" s="47">
        <v>9.0576000000000008</v>
      </c>
      <c r="D4399" s="119" t="s">
        <v>1193</v>
      </c>
      <c r="E4399" s="46" t="s">
        <v>1193</v>
      </c>
      <c r="F4399" s="121">
        <v>972.57939999999996</v>
      </c>
      <c r="G4399" s="87"/>
      <c r="H4399" s="47"/>
      <c r="I4399" s="120">
        <v>16</v>
      </c>
      <c r="J4399" s="120">
        <v>0</v>
      </c>
    </row>
    <row r="4400" spans="1:10" ht="15" customHeight="1">
      <c r="A4400" s="46" t="s">
        <v>10143</v>
      </c>
      <c r="B4400" s="46" t="s">
        <v>32349</v>
      </c>
      <c r="C4400" s="47">
        <v>5.1361999999999997</v>
      </c>
      <c r="D4400" s="119" t="s">
        <v>1191</v>
      </c>
      <c r="E4400" s="46" t="s">
        <v>1191</v>
      </c>
      <c r="F4400" s="121">
        <v>858.62980000000005</v>
      </c>
      <c r="G4400" s="87"/>
      <c r="H4400" s="47"/>
      <c r="I4400" s="120">
        <v>61</v>
      </c>
      <c r="J4400" s="120">
        <v>0</v>
      </c>
    </row>
    <row r="4401" spans="1:10" ht="15" customHeight="1">
      <c r="A4401" s="46" t="s">
        <v>10141</v>
      </c>
      <c r="B4401" s="46" t="s">
        <v>10142</v>
      </c>
      <c r="C4401" s="47">
        <v>4.8074000000000003</v>
      </c>
      <c r="D4401" s="119" t="s">
        <v>1190</v>
      </c>
      <c r="E4401" s="46" t="s">
        <v>1190</v>
      </c>
      <c r="F4401" s="121">
        <v>959.86360000000002</v>
      </c>
      <c r="G4401" s="87"/>
      <c r="H4401" s="47"/>
      <c r="I4401" s="120">
        <v>38</v>
      </c>
      <c r="J4401" s="120">
        <v>0</v>
      </c>
    </row>
    <row r="4402" spans="1:10" ht="15" customHeight="1">
      <c r="A4402" s="46" t="s">
        <v>10247</v>
      </c>
      <c r="B4402" s="46" t="s">
        <v>32353</v>
      </c>
      <c r="C4402" s="47">
        <v>30.362200000000001</v>
      </c>
      <c r="D4402" s="119" t="s">
        <v>1189</v>
      </c>
      <c r="E4402" s="46" t="s">
        <v>1189</v>
      </c>
      <c r="F4402" s="121">
        <v>845.96860000000004</v>
      </c>
      <c r="G4402" s="87"/>
      <c r="H4402" s="47"/>
      <c r="I4402" s="120">
        <v>0</v>
      </c>
      <c r="J4402" s="120">
        <v>0</v>
      </c>
    </row>
    <row r="4403" spans="1:10" ht="15" customHeight="1">
      <c r="A4403" s="46" t="s">
        <v>10246</v>
      </c>
      <c r="B4403" s="46" t="s">
        <v>32354</v>
      </c>
      <c r="C4403" s="47">
        <v>21.506599999999999</v>
      </c>
      <c r="D4403" s="119" t="s">
        <v>1188</v>
      </c>
      <c r="E4403" s="46" t="s">
        <v>1188</v>
      </c>
      <c r="F4403" s="121">
        <v>1009.515</v>
      </c>
      <c r="G4403" s="87"/>
      <c r="H4403" s="47"/>
      <c r="I4403" s="120">
        <v>0</v>
      </c>
      <c r="J4403" s="120">
        <v>0</v>
      </c>
    </row>
    <row r="4404" spans="1:10" ht="15" customHeight="1">
      <c r="A4404" s="46" t="s">
        <v>10245</v>
      </c>
      <c r="B4404" s="46" t="s">
        <v>32357</v>
      </c>
      <c r="C4404" s="47">
        <v>21.506599999999999</v>
      </c>
      <c r="D4404" s="119" t="s">
        <v>1186</v>
      </c>
      <c r="E4404" s="46" t="s">
        <v>1186</v>
      </c>
      <c r="F4404" s="121">
        <v>895.65660000000003</v>
      </c>
      <c r="G4404" s="87"/>
      <c r="H4404" s="47"/>
      <c r="I4404" s="120">
        <v>53</v>
      </c>
      <c r="J4404" s="120">
        <v>0</v>
      </c>
    </row>
    <row r="4405" spans="1:10" ht="15" customHeight="1">
      <c r="A4405" s="46" t="s">
        <v>10244</v>
      </c>
      <c r="B4405" s="46" t="s">
        <v>32356</v>
      </c>
      <c r="C4405" s="47">
        <v>30.362200000000001</v>
      </c>
      <c r="D4405" s="119" t="s">
        <v>1184</v>
      </c>
      <c r="E4405" s="46" t="s">
        <v>1184</v>
      </c>
      <c r="F4405" s="121">
        <v>820.69200000000001</v>
      </c>
      <c r="G4405" s="87"/>
      <c r="H4405" s="47"/>
      <c r="I4405" s="120">
        <v>90</v>
      </c>
      <c r="J4405" s="120">
        <v>0</v>
      </c>
    </row>
    <row r="4406" spans="1:10" ht="15" customHeight="1">
      <c r="A4406" s="46" t="s">
        <v>10242</v>
      </c>
      <c r="B4406" s="46" t="s">
        <v>10243</v>
      </c>
      <c r="C4406" s="47">
        <v>62.832799999999999</v>
      </c>
      <c r="D4406" s="119" t="s">
        <v>1182</v>
      </c>
      <c r="E4406" s="46" t="s">
        <v>1182</v>
      </c>
      <c r="F4406" s="121">
        <v>706.76080000000002</v>
      </c>
      <c r="G4406" s="87"/>
      <c r="H4406" s="47"/>
      <c r="I4406" s="120">
        <v>49</v>
      </c>
      <c r="J4406" s="120">
        <v>0</v>
      </c>
    </row>
    <row r="4407" spans="1:10" ht="15" customHeight="1">
      <c r="A4407" s="46" t="s">
        <v>10240</v>
      </c>
      <c r="B4407" s="46" t="s">
        <v>10241</v>
      </c>
      <c r="C4407" s="47">
        <v>24.593399999999999</v>
      </c>
      <c r="D4407" s="119" t="s">
        <v>1180</v>
      </c>
      <c r="E4407" s="46" t="s">
        <v>1180</v>
      </c>
      <c r="F4407" s="121">
        <v>871.29079999999999</v>
      </c>
      <c r="G4407" s="87"/>
      <c r="H4407" s="47"/>
      <c r="I4407" s="120">
        <v>0</v>
      </c>
      <c r="J4407" s="120">
        <v>0</v>
      </c>
    </row>
    <row r="4408" spans="1:10" ht="15" customHeight="1">
      <c r="A4408" s="46" t="s">
        <v>10238</v>
      </c>
      <c r="B4408" s="46" t="s">
        <v>10239</v>
      </c>
      <c r="C4408" s="47">
        <v>24.138000000000002</v>
      </c>
      <c r="D4408" s="119" t="s">
        <v>1177</v>
      </c>
      <c r="E4408" s="46" t="s">
        <v>1177</v>
      </c>
      <c r="F4408" s="121">
        <v>757.38679999999999</v>
      </c>
      <c r="G4408" s="87"/>
      <c r="H4408" s="47"/>
      <c r="I4408" s="120">
        <v>0</v>
      </c>
      <c r="J4408" s="120">
        <v>0</v>
      </c>
    </row>
    <row r="4409" spans="1:10" ht="15" customHeight="1">
      <c r="A4409" s="46" t="s">
        <v>10236</v>
      </c>
      <c r="B4409" s="46" t="s">
        <v>10237</v>
      </c>
      <c r="C4409" s="47">
        <v>30.513999999999999</v>
      </c>
      <c r="D4409" s="119" t="s">
        <v>1175</v>
      </c>
      <c r="E4409" s="46" t="s">
        <v>1175</v>
      </c>
      <c r="F4409" s="121">
        <v>857.67319999999995</v>
      </c>
      <c r="G4409" s="87"/>
      <c r="H4409" s="47"/>
      <c r="I4409" s="120">
        <v>0</v>
      </c>
      <c r="J4409" s="120">
        <v>0</v>
      </c>
    </row>
    <row r="4410" spans="1:10" ht="15" customHeight="1">
      <c r="A4410" s="46" t="s">
        <v>10234</v>
      </c>
      <c r="B4410" s="46" t="s">
        <v>10235</v>
      </c>
      <c r="C4410" s="47">
        <v>30.513999999999999</v>
      </c>
      <c r="D4410" s="119" t="s">
        <v>1173</v>
      </c>
      <c r="E4410" s="46" t="s">
        <v>1173</v>
      </c>
      <c r="F4410" s="121">
        <v>743.76940000000002</v>
      </c>
      <c r="G4410" s="87"/>
      <c r="H4410" s="47"/>
      <c r="I4410" s="120">
        <v>0</v>
      </c>
      <c r="J4410" s="120">
        <v>0</v>
      </c>
    </row>
    <row r="4411" spans="1:10" ht="15" customHeight="1">
      <c r="A4411" s="46" t="s">
        <v>10233</v>
      </c>
      <c r="B4411" s="46" t="s">
        <v>32350</v>
      </c>
      <c r="C4411" s="47">
        <v>30.513999999999999</v>
      </c>
      <c r="D4411" s="119" t="s">
        <v>1171</v>
      </c>
      <c r="E4411" s="46" t="s">
        <v>1171</v>
      </c>
      <c r="F4411" s="121">
        <v>908.27200000000005</v>
      </c>
      <c r="G4411" s="87"/>
      <c r="H4411" s="47"/>
      <c r="I4411" s="120">
        <v>0</v>
      </c>
      <c r="J4411" s="120">
        <v>0</v>
      </c>
    </row>
    <row r="4412" spans="1:10" ht="15" customHeight="1">
      <c r="A4412" s="46" t="s">
        <v>35410</v>
      </c>
      <c r="B4412" s="46" t="s">
        <v>35411</v>
      </c>
      <c r="C4412" s="47">
        <v>280.54739999999998</v>
      </c>
      <c r="D4412" s="119" t="s">
        <v>1168</v>
      </c>
      <c r="E4412" s="46" t="s">
        <v>1168</v>
      </c>
      <c r="F4412" s="121">
        <v>794.36800000000005</v>
      </c>
      <c r="G4412" s="87"/>
      <c r="H4412" s="47"/>
      <c r="I4412" s="120">
        <v>1</v>
      </c>
      <c r="J4412" s="120">
        <v>0</v>
      </c>
    </row>
    <row r="4413" spans="1:10" ht="15" customHeight="1">
      <c r="A4413" s="46" t="s">
        <v>35412</v>
      </c>
      <c r="B4413" s="46" t="s">
        <v>35413</v>
      </c>
      <c r="C4413" s="47">
        <v>220.43</v>
      </c>
      <c r="D4413" s="119" t="s">
        <v>1166</v>
      </c>
      <c r="E4413" s="46" t="s">
        <v>1166</v>
      </c>
      <c r="F4413" s="121">
        <v>749.59879999999998</v>
      </c>
      <c r="G4413" s="87"/>
      <c r="H4413" s="47"/>
      <c r="I4413" s="120">
        <v>1</v>
      </c>
      <c r="J4413" s="120">
        <v>0</v>
      </c>
    </row>
    <row r="4414" spans="1:10" ht="15" customHeight="1">
      <c r="A4414" s="46" t="s">
        <v>10231</v>
      </c>
      <c r="B4414" s="46" t="s">
        <v>10232</v>
      </c>
      <c r="C4414" s="47">
        <v>27.326000000000001</v>
      </c>
      <c r="D4414" s="119" t="s">
        <v>1164</v>
      </c>
      <c r="E4414" s="46" t="s">
        <v>1164</v>
      </c>
      <c r="F4414" s="121">
        <v>652.27260000000001</v>
      </c>
      <c r="G4414" s="87"/>
      <c r="H4414" s="47"/>
      <c r="I4414" s="120">
        <v>0</v>
      </c>
      <c r="J4414" s="120">
        <v>0</v>
      </c>
    </row>
    <row r="4415" spans="1:10" ht="15" customHeight="1">
      <c r="A4415" s="46" t="s">
        <v>10229</v>
      </c>
      <c r="B4415" s="46" t="s">
        <v>10230</v>
      </c>
      <c r="C4415" s="47">
        <v>25.0488</v>
      </c>
      <c r="D4415" s="119" t="s">
        <v>1162</v>
      </c>
      <c r="E4415" s="46" t="s">
        <v>1162</v>
      </c>
      <c r="F4415" s="121">
        <v>798.28459999999995</v>
      </c>
      <c r="G4415" s="87"/>
      <c r="H4415" s="47"/>
      <c r="I4415" s="120">
        <v>0</v>
      </c>
      <c r="J4415" s="120">
        <v>0</v>
      </c>
    </row>
    <row r="4416" spans="1:10" ht="15" customHeight="1">
      <c r="A4416" s="46" t="s">
        <v>10372</v>
      </c>
      <c r="B4416" s="46" t="s">
        <v>10373</v>
      </c>
      <c r="C4416" s="47">
        <v>63.178800000000003</v>
      </c>
      <c r="D4416" s="119" t="s">
        <v>1160</v>
      </c>
      <c r="E4416" s="46" t="s">
        <v>1160</v>
      </c>
      <c r="F4416" s="121">
        <v>696.05799999999999</v>
      </c>
      <c r="G4416" s="87"/>
      <c r="H4416" s="47"/>
      <c r="I4416" s="120">
        <v>0</v>
      </c>
      <c r="J4416" s="120">
        <v>0</v>
      </c>
    </row>
    <row r="4417" spans="1:10" ht="15" customHeight="1">
      <c r="A4417" s="46" t="s">
        <v>2691</v>
      </c>
      <c r="B4417" s="46" t="s">
        <v>10228</v>
      </c>
      <c r="C4417" s="47">
        <v>30.362200000000001</v>
      </c>
      <c r="D4417" s="119" t="s">
        <v>1158</v>
      </c>
      <c r="E4417" s="46" t="s">
        <v>1158</v>
      </c>
      <c r="F4417" s="121">
        <v>773.93719999999996</v>
      </c>
      <c r="G4417" s="87"/>
      <c r="H4417" s="47"/>
      <c r="I4417" s="120">
        <v>11</v>
      </c>
      <c r="J4417" s="120">
        <v>0</v>
      </c>
    </row>
    <row r="4418" spans="1:10" ht="15" customHeight="1">
      <c r="A4418" s="46" t="s">
        <v>10226</v>
      </c>
      <c r="B4418" s="46" t="s">
        <v>10227</v>
      </c>
      <c r="C4418" s="47">
        <v>31.880400000000002</v>
      </c>
      <c r="D4418" s="119" t="s">
        <v>1157</v>
      </c>
      <c r="E4418" s="46" t="s">
        <v>1157</v>
      </c>
      <c r="F4418" s="121">
        <v>671.71960000000001</v>
      </c>
      <c r="G4418" s="87"/>
      <c r="H4418" s="47"/>
      <c r="I4418" s="120">
        <v>0</v>
      </c>
      <c r="J4418" s="120">
        <v>0</v>
      </c>
    </row>
    <row r="4419" spans="1:10" ht="15" customHeight="1">
      <c r="A4419" s="46" t="s">
        <v>10225</v>
      </c>
      <c r="B4419" s="46" t="s">
        <v>10224</v>
      </c>
      <c r="C4419" s="47">
        <v>21.860800000000001</v>
      </c>
      <c r="D4419" s="119" t="s">
        <v>1156</v>
      </c>
      <c r="E4419" s="46" t="s">
        <v>1156</v>
      </c>
      <c r="F4419" s="121">
        <v>822.60479999999995</v>
      </c>
      <c r="G4419" s="87"/>
      <c r="H4419" s="47"/>
      <c r="I4419" s="120">
        <v>22</v>
      </c>
      <c r="J4419" s="120">
        <v>0</v>
      </c>
    </row>
    <row r="4420" spans="1:10" ht="15" customHeight="1">
      <c r="A4420" s="46" t="s">
        <v>10223</v>
      </c>
      <c r="B4420" s="46" t="s">
        <v>10224</v>
      </c>
      <c r="C4420" s="47">
        <v>21.860800000000001</v>
      </c>
      <c r="D4420" s="119" t="s">
        <v>1154</v>
      </c>
      <c r="E4420" s="46" t="s">
        <v>1154</v>
      </c>
      <c r="F4420" s="121">
        <v>720.40539999999999</v>
      </c>
      <c r="G4420" s="87"/>
      <c r="H4420" s="47"/>
      <c r="I4420" s="120">
        <v>4</v>
      </c>
      <c r="J4420" s="120">
        <v>0</v>
      </c>
    </row>
    <row r="4421" spans="1:10" ht="15" customHeight="1">
      <c r="A4421" s="46" t="s">
        <v>10221</v>
      </c>
      <c r="B4421" s="46" t="s">
        <v>10222</v>
      </c>
      <c r="C4421" s="47">
        <v>73.051599999999993</v>
      </c>
      <c r="D4421" s="119" t="s">
        <v>1296</v>
      </c>
      <c r="E4421" s="46" t="s">
        <v>1296</v>
      </c>
      <c r="F4421" s="121">
        <v>30.741800000000001</v>
      </c>
      <c r="G4421" s="87"/>
      <c r="H4421" s="47"/>
      <c r="I4421" s="120">
        <v>0</v>
      </c>
      <c r="J4421" s="120">
        <v>0</v>
      </c>
    </row>
    <row r="4422" spans="1:10" ht="15" customHeight="1">
      <c r="A4422" s="46" t="s">
        <v>3993</v>
      </c>
      <c r="B4422" s="46" t="s">
        <v>10220</v>
      </c>
      <c r="C4422" s="47">
        <v>45.543399999999998</v>
      </c>
      <c r="D4422" s="119" t="s">
        <v>1294</v>
      </c>
      <c r="E4422" s="46" t="s">
        <v>1294</v>
      </c>
      <c r="F4422" s="121">
        <v>33.820399999999999</v>
      </c>
      <c r="G4422" s="87"/>
      <c r="H4422" s="47"/>
      <c r="I4422" s="120">
        <v>94</v>
      </c>
      <c r="J4422" s="120">
        <v>0</v>
      </c>
    </row>
    <row r="4423" spans="1:10" ht="15" customHeight="1">
      <c r="A4423" s="46" t="s">
        <v>4198</v>
      </c>
      <c r="B4423" s="46" t="s">
        <v>10219</v>
      </c>
      <c r="C4423" s="47">
        <v>30.362200000000001</v>
      </c>
      <c r="D4423" s="119" t="s">
        <v>1292</v>
      </c>
      <c r="E4423" s="46" t="s">
        <v>1292</v>
      </c>
      <c r="F4423" s="121">
        <v>38.939599999999999</v>
      </c>
      <c r="G4423" s="87"/>
      <c r="H4423" s="47"/>
      <c r="I4423" s="120">
        <v>73</v>
      </c>
      <c r="J4423" s="120">
        <v>0</v>
      </c>
    </row>
    <row r="4424" spans="1:10" ht="15" customHeight="1">
      <c r="A4424" s="46" t="s">
        <v>10217</v>
      </c>
      <c r="B4424" s="46" t="s">
        <v>10218</v>
      </c>
      <c r="C4424" s="47">
        <v>14.482799999999999</v>
      </c>
      <c r="D4424" s="119" t="s">
        <v>1290</v>
      </c>
      <c r="E4424" s="46" t="s">
        <v>1290</v>
      </c>
      <c r="F4424" s="121">
        <v>35.869999999999997</v>
      </c>
      <c r="G4424" s="87"/>
      <c r="H4424" s="47"/>
      <c r="I4424" s="120">
        <v>39</v>
      </c>
      <c r="J4424" s="120">
        <v>0</v>
      </c>
    </row>
    <row r="4425" spans="1:10" ht="15" customHeight="1">
      <c r="A4425" s="46" t="s">
        <v>6856</v>
      </c>
      <c r="B4425" s="46" t="s">
        <v>10216</v>
      </c>
      <c r="C4425" s="47">
        <v>25.302</v>
      </c>
      <c r="D4425" s="119" t="s">
        <v>1287</v>
      </c>
      <c r="E4425" s="46" t="s">
        <v>1287</v>
      </c>
      <c r="F4425" s="121">
        <v>40.988999999999997</v>
      </c>
      <c r="G4425" s="87"/>
      <c r="H4425" s="47"/>
      <c r="I4425" s="120">
        <v>3</v>
      </c>
      <c r="J4425" s="120">
        <v>0</v>
      </c>
    </row>
    <row r="4426" spans="1:10" ht="15" customHeight="1">
      <c r="A4426" s="46" t="s">
        <v>10214</v>
      </c>
      <c r="B4426" s="46" t="s">
        <v>10215</v>
      </c>
      <c r="C4426" s="47">
        <v>29.072600000000001</v>
      </c>
      <c r="D4426" s="119" t="s">
        <v>1248</v>
      </c>
      <c r="E4426" s="46" t="s">
        <v>1248</v>
      </c>
      <c r="F4426" s="121">
        <v>95.641199999999998</v>
      </c>
      <c r="G4426" s="87"/>
      <c r="H4426" s="47"/>
      <c r="I4426" s="120">
        <v>0</v>
      </c>
      <c r="J4426" s="120">
        <v>0</v>
      </c>
    </row>
    <row r="4427" spans="1:10" ht="15" customHeight="1">
      <c r="A4427" s="46" t="s">
        <v>10212</v>
      </c>
      <c r="B4427" s="46" t="s">
        <v>10213</v>
      </c>
      <c r="C4427" s="47">
        <v>22.771599999999999</v>
      </c>
      <c r="D4427" s="119" t="s">
        <v>1245</v>
      </c>
      <c r="E4427" s="46" t="s">
        <v>1245</v>
      </c>
      <c r="F4427" s="121">
        <v>127.52160000000001</v>
      </c>
      <c r="G4427" s="87"/>
      <c r="H4427" s="47"/>
      <c r="I4427" s="120">
        <v>0</v>
      </c>
      <c r="J4427" s="120">
        <v>0</v>
      </c>
    </row>
    <row r="4428" spans="1:10" ht="15" customHeight="1">
      <c r="A4428" s="46" t="s">
        <v>10210</v>
      </c>
      <c r="B4428" s="46" t="s">
        <v>10211</v>
      </c>
      <c r="C4428" s="47">
        <v>22.771599999999999</v>
      </c>
      <c r="D4428" s="119" t="s">
        <v>1242</v>
      </c>
      <c r="E4428" s="46" t="s">
        <v>1242</v>
      </c>
      <c r="F4428" s="121">
        <v>104.74979999999999</v>
      </c>
      <c r="G4428" s="87"/>
      <c r="H4428" s="47"/>
      <c r="I4428" s="120">
        <v>0</v>
      </c>
      <c r="J4428" s="120">
        <v>0</v>
      </c>
    </row>
    <row r="4429" spans="1:10" ht="15" customHeight="1">
      <c r="A4429" s="46" t="s">
        <v>10208</v>
      </c>
      <c r="B4429" s="46" t="s">
        <v>10209</v>
      </c>
      <c r="C4429" s="47">
        <v>27.6494</v>
      </c>
      <c r="D4429" s="119" t="s">
        <v>1239</v>
      </c>
      <c r="E4429" s="46" t="s">
        <v>1239</v>
      </c>
      <c r="F4429" s="121">
        <v>136.6302</v>
      </c>
      <c r="G4429" s="87"/>
      <c r="H4429" s="47"/>
      <c r="I4429" s="120">
        <v>0</v>
      </c>
      <c r="J4429" s="120">
        <v>0</v>
      </c>
    </row>
    <row r="4430" spans="1:10" ht="15" customHeight="1">
      <c r="A4430" s="46" t="s">
        <v>10206</v>
      </c>
      <c r="B4430" s="46" t="s">
        <v>10207</v>
      </c>
      <c r="C4430" s="47">
        <v>20.95</v>
      </c>
      <c r="D4430" s="119" t="s">
        <v>1269</v>
      </c>
      <c r="E4430" s="46" t="s">
        <v>1269</v>
      </c>
      <c r="F4430" s="121">
        <v>105.943</v>
      </c>
      <c r="G4430" s="87"/>
      <c r="H4430" s="47"/>
      <c r="I4430" s="120">
        <v>0</v>
      </c>
      <c r="J4430" s="120">
        <v>0</v>
      </c>
    </row>
    <row r="4431" spans="1:10" ht="15" customHeight="1">
      <c r="A4431" s="46" t="s">
        <v>10204</v>
      </c>
      <c r="B4431" s="46" t="s">
        <v>10205</v>
      </c>
      <c r="C4431" s="47">
        <v>21.860800000000001</v>
      </c>
      <c r="D4431" s="119" t="s">
        <v>1267</v>
      </c>
      <c r="E4431" s="46" t="s">
        <v>1267</v>
      </c>
      <c r="F4431" s="121">
        <v>99.521600000000007</v>
      </c>
      <c r="G4431" s="87"/>
      <c r="H4431" s="47"/>
      <c r="I4431" s="120">
        <v>0</v>
      </c>
      <c r="J4431" s="120">
        <v>0</v>
      </c>
    </row>
    <row r="4432" spans="1:10" ht="15" customHeight="1">
      <c r="A4432" s="46" t="s">
        <v>10202</v>
      </c>
      <c r="B4432" s="46" t="s">
        <v>10203</v>
      </c>
      <c r="C4432" s="47">
        <v>30.292200000000001</v>
      </c>
      <c r="D4432" s="119" t="s">
        <v>1266</v>
      </c>
      <c r="E4432" s="46" t="s">
        <v>1266</v>
      </c>
      <c r="F4432" s="121">
        <v>104.74979999999999</v>
      </c>
      <c r="G4432" s="87"/>
      <c r="H4432" s="47"/>
      <c r="I4432" s="120">
        <v>0</v>
      </c>
      <c r="J4432" s="120">
        <v>0</v>
      </c>
    </row>
    <row r="4433" spans="1:10" ht="15" customHeight="1">
      <c r="A4433" s="46" t="s">
        <v>10200</v>
      </c>
      <c r="B4433" s="46" t="s">
        <v>10201</v>
      </c>
      <c r="C4433" s="47">
        <v>22.544</v>
      </c>
      <c r="D4433" s="119" t="s">
        <v>1263</v>
      </c>
      <c r="E4433" s="46" t="s">
        <v>1263</v>
      </c>
      <c r="F4433" s="121">
        <v>164.4622</v>
      </c>
      <c r="G4433" s="87"/>
      <c r="H4433" s="47"/>
      <c r="I4433" s="120">
        <v>0</v>
      </c>
      <c r="J4433" s="120">
        <v>0</v>
      </c>
    </row>
    <row r="4434" spans="1:10" ht="15" customHeight="1">
      <c r="A4434" s="46" t="s">
        <v>10198</v>
      </c>
      <c r="B4434" s="46" t="s">
        <v>10199</v>
      </c>
      <c r="C4434" s="47">
        <v>23.454799999999999</v>
      </c>
      <c r="D4434" s="119" t="s">
        <v>1260</v>
      </c>
      <c r="E4434" s="46" t="s">
        <v>1260</v>
      </c>
      <c r="F4434" s="121">
        <v>106.268</v>
      </c>
      <c r="G4434" s="87"/>
      <c r="H4434" s="47"/>
      <c r="I4434" s="120">
        <v>0</v>
      </c>
      <c r="J4434" s="120">
        <v>0</v>
      </c>
    </row>
    <row r="4435" spans="1:10" ht="15" customHeight="1">
      <c r="A4435" s="46" t="s">
        <v>10196</v>
      </c>
      <c r="B4435" s="46" t="s">
        <v>10197</v>
      </c>
      <c r="C4435" s="47">
        <v>26.433399999999999</v>
      </c>
      <c r="D4435" s="119" t="s">
        <v>1257</v>
      </c>
      <c r="E4435" s="46" t="s">
        <v>1257</v>
      </c>
      <c r="F4435" s="121">
        <v>106.268</v>
      </c>
      <c r="G4435" s="87"/>
      <c r="H4435" s="47"/>
      <c r="I4435" s="120">
        <v>0</v>
      </c>
      <c r="J4435" s="120">
        <v>0</v>
      </c>
    </row>
    <row r="4436" spans="1:10" ht="15" customHeight="1">
      <c r="A4436" s="46" t="s">
        <v>10194</v>
      </c>
      <c r="B4436" s="46" t="s">
        <v>10195</v>
      </c>
      <c r="C4436" s="47">
        <v>21.177800000000001</v>
      </c>
      <c r="D4436" s="119" t="s">
        <v>36132</v>
      </c>
      <c r="E4436" s="46" t="s">
        <v>36132</v>
      </c>
      <c r="F4436" s="121">
        <v>411.91480000000001</v>
      </c>
      <c r="G4436" s="87"/>
      <c r="H4436" s="47"/>
      <c r="I4436" s="120">
        <v>0</v>
      </c>
      <c r="J4436" s="120">
        <v>0</v>
      </c>
    </row>
    <row r="4437" spans="1:10" ht="15" customHeight="1">
      <c r="A4437" s="46" t="s">
        <v>10192</v>
      </c>
      <c r="B4437" s="46" t="s">
        <v>10193</v>
      </c>
      <c r="C4437" s="47">
        <v>21.177800000000001</v>
      </c>
      <c r="D4437" s="119" t="s">
        <v>1254</v>
      </c>
      <c r="E4437" s="46" t="s">
        <v>1254</v>
      </c>
      <c r="F4437" s="121">
        <v>105.943</v>
      </c>
      <c r="G4437" s="87"/>
      <c r="H4437" s="47"/>
      <c r="I4437" s="120">
        <v>0</v>
      </c>
      <c r="J4437" s="120">
        <v>0</v>
      </c>
    </row>
    <row r="4438" spans="1:10" ht="15" customHeight="1">
      <c r="A4438" s="46" t="s">
        <v>10190</v>
      </c>
      <c r="B4438" s="46" t="s">
        <v>10191</v>
      </c>
      <c r="C4438" s="47">
        <v>16.851199999999999</v>
      </c>
      <c r="D4438" s="119" t="s">
        <v>1251</v>
      </c>
      <c r="E4438" s="46" t="s">
        <v>1251</v>
      </c>
      <c r="F4438" s="121">
        <v>1062.6794</v>
      </c>
      <c r="G4438" s="87"/>
      <c r="H4438" s="47"/>
      <c r="I4438" s="120">
        <v>0</v>
      </c>
      <c r="J4438" s="120">
        <v>0</v>
      </c>
    </row>
    <row r="4439" spans="1:10" ht="15" customHeight="1">
      <c r="A4439" s="46" t="s">
        <v>10188</v>
      </c>
      <c r="B4439" s="46" t="s">
        <v>10189</v>
      </c>
      <c r="C4439" s="47">
        <v>18.217400000000001</v>
      </c>
      <c r="D4439" s="119" t="s">
        <v>1277</v>
      </c>
      <c r="E4439" s="46" t="s">
        <v>1277</v>
      </c>
      <c r="F4439" s="121">
        <v>199.85140000000001</v>
      </c>
      <c r="G4439" s="87"/>
      <c r="H4439" s="47"/>
      <c r="I4439" s="120">
        <v>0</v>
      </c>
      <c r="J4439" s="120">
        <v>0</v>
      </c>
    </row>
    <row r="4440" spans="1:10" ht="15" customHeight="1">
      <c r="A4440" s="46" t="s">
        <v>10186</v>
      </c>
      <c r="B4440" s="46" t="s">
        <v>10187</v>
      </c>
      <c r="C4440" s="47">
        <v>42.355400000000003</v>
      </c>
      <c r="D4440" s="119" t="s">
        <v>1274</v>
      </c>
      <c r="E4440" s="46" t="s">
        <v>1274</v>
      </c>
      <c r="F4440" s="121">
        <v>286.44319999999999</v>
      </c>
      <c r="G4440" s="87"/>
      <c r="H4440" s="47"/>
      <c r="I4440" s="120">
        <v>52</v>
      </c>
      <c r="J4440" s="120">
        <v>0</v>
      </c>
    </row>
    <row r="4441" spans="1:10" ht="15" customHeight="1">
      <c r="A4441" s="46" t="s">
        <v>7482</v>
      </c>
      <c r="B4441" s="46" t="s">
        <v>10183</v>
      </c>
      <c r="C4441" s="47">
        <v>21.506599999999999</v>
      </c>
      <c r="D4441" s="119" t="s">
        <v>1271</v>
      </c>
      <c r="E4441" s="46" t="s">
        <v>1271</v>
      </c>
      <c r="F4441" s="121">
        <v>374.85820000000001</v>
      </c>
      <c r="G4441" s="87"/>
      <c r="H4441" s="47"/>
      <c r="I4441" s="120">
        <v>104</v>
      </c>
      <c r="J4441" s="120">
        <v>0</v>
      </c>
    </row>
    <row r="4442" spans="1:10" ht="15" customHeight="1">
      <c r="A4442" s="46" t="s">
        <v>10181</v>
      </c>
      <c r="B4442" s="46" t="s">
        <v>10182</v>
      </c>
      <c r="C4442" s="47">
        <v>112.568</v>
      </c>
      <c r="D4442" s="119" t="s">
        <v>1325</v>
      </c>
      <c r="E4442" s="46" t="s">
        <v>1325</v>
      </c>
      <c r="F4442" s="121">
        <v>86.001000000000005</v>
      </c>
      <c r="G4442" s="87"/>
      <c r="H4442" s="47"/>
      <c r="I4442" s="120">
        <v>0</v>
      </c>
      <c r="J4442" s="120">
        <v>0</v>
      </c>
    </row>
    <row r="4443" spans="1:10" ht="15" customHeight="1">
      <c r="A4443" s="46" t="s">
        <v>10179</v>
      </c>
      <c r="B4443" s="46" t="s">
        <v>10180</v>
      </c>
      <c r="C4443" s="47">
        <v>55.107599999999998</v>
      </c>
      <c r="D4443" s="119" t="s">
        <v>1323</v>
      </c>
      <c r="E4443" s="46" t="s">
        <v>1323</v>
      </c>
      <c r="F4443" s="121">
        <v>56.929200000000002</v>
      </c>
      <c r="G4443" s="87"/>
      <c r="H4443" s="47"/>
      <c r="I4443" s="120">
        <v>24</v>
      </c>
      <c r="J4443" s="120">
        <v>0</v>
      </c>
    </row>
    <row r="4444" spans="1:10" ht="15" customHeight="1">
      <c r="A4444" s="46" t="s">
        <v>10177</v>
      </c>
      <c r="B4444" s="46" t="s">
        <v>10178</v>
      </c>
      <c r="C4444" s="47">
        <v>73.046599999999998</v>
      </c>
      <c r="D4444" s="119" t="s">
        <v>153</v>
      </c>
      <c r="E4444" s="46" t="s">
        <v>153</v>
      </c>
      <c r="F4444" s="121">
        <v>110.6704</v>
      </c>
      <c r="G4444" s="87"/>
      <c r="H4444" s="47"/>
      <c r="I4444" s="120">
        <v>5</v>
      </c>
      <c r="J4444" s="120">
        <v>0</v>
      </c>
    </row>
    <row r="4445" spans="1:10" ht="15" customHeight="1">
      <c r="A4445" s="46" t="s">
        <v>10175</v>
      </c>
      <c r="B4445" s="46" t="s">
        <v>10176</v>
      </c>
      <c r="C4445" s="47">
        <v>113.8584</v>
      </c>
      <c r="D4445" s="119" t="s">
        <v>1321</v>
      </c>
      <c r="E4445" s="46" t="s">
        <v>1321</v>
      </c>
      <c r="F4445" s="121">
        <v>45.543399999999998</v>
      </c>
      <c r="G4445" s="87"/>
      <c r="H4445" s="47"/>
      <c r="I4445" s="120">
        <v>9</v>
      </c>
      <c r="J4445" s="120">
        <v>0</v>
      </c>
    </row>
    <row r="4446" spans="1:10" ht="15" customHeight="1">
      <c r="A4446" s="46" t="s">
        <v>10173</v>
      </c>
      <c r="B4446" s="46" t="s">
        <v>10174</v>
      </c>
      <c r="C4446" s="47">
        <v>58.805599999999998</v>
      </c>
      <c r="D4446" s="119" t="s">
        <v>169</v>
      </c>
      <c r="E4446" s="46" t="s">
        <v>169</v>
      </c>
      <c r="F4446" s="121">
        <v>5.5885999999999996</v>
      </c>
      <c r="G4446" s="87"/>
      <c r="H4446" s="47"/>
      <c r="I4446" s="120">
        <v>0</v>
      </c>
      <c r="J4446" s="120">
        <v>0</v>
      </c>
    </row>
    <row r="4447" spans="1:10" ht="15" customHeight="1">
      <c r="A4447" s="46" t="s">
        <v>32351</v>
      </c>
      <c r="B4447" s="46" t="s">
        <v>32352</v>
      </c>
      <c r="C4447" s="47">
        <v>26.567</v>
      </c>
      <c r="D4447" s="119" t="s">
        <v>466</v>
      </c>
      <c r="E4447" s="46" t="s">
        <v>466</v>
      </c>
      <c r="F4447" s="121">
        <v>76.993600000000001</v>
      </c>
      <c r="G4447" s="87"/>
      <c r="H4447" s="47"/>
      <c r="I4447" s="120">
        <v>52</v>
      </c>
      <c r="J4447" s="120">
        <v>0</v>
      </c>
    </row>
    <row r="4448" spans="1:10" ht="15" customHeight="1">
      <c r="A4448" s="46" t="s">
        <v>10171</v>
      </c>
      <c r="B4448" s="46" t="s">
        <v>10172</v>
      </c>
      <c r="C4448" s="47">
        <v>40.482999999999997</v>
      </c>
      <c r="D4448" s="119" t="s">
        <v>1316</v>
      </c>
      <c r="E4448" s="46" t="s">
        <v>1316</v>
      </c>
      <c r="F4448" s="121">
        <v>151.43180000000001</v>
      </c>
      <c r="G4448" s="87"/>
      <c r="H4448" s="47"/>
      <c r="I4448" s="120">
        <v>77</v>
      </c>
      <c r="J4448" s="120">
        <v>0</v>
      </c>
    </row>
    <row r="4449" spans="1:10" ht="15" customHeight="1">
      <c r="A4449" s="46" t="s">
        <v>10169</v>
      </c>
      <c r="B4449" s="46" t="s">
        <v>10170</v>
      </c>
      <c r="C4449" s="47">
        <v>33.853999999999999</v>
      </c>
      <c r="D4449" s="119" t="s">
        <v>1313</v>
      </c>
      <c r="E4449" s="46" t="s">
        <v>1313</v>
      </c>
      <c r="F4449" s="121">
        <v>59.988199999999999</v>
      </c>
      <c r="G4449" s="87"/>
      <c r="H4449" s="47"/>
      <c r="I4449" s="120">
        <v>4</v>
      </c>
      <c r="J4449" s="120">
        <v>0</v>
      </c>
    </row>
    <row r="4450" spans="1:10" ht="15" customHeight="1">
      <c r="A4450" s="46" t="s">
        <v>10167</v>
      </c>
      <c r="B4450" s="46" t="s">
        <v>10168</v>
      </c>
      <c r="C4450" s="47">
        <v>36.687800000000003</v>
      </c>
      <c r="D4450" s="119" t="s">
        <v>1310</v>
      </c>
      <c r="E4450" s="46" t="s">
        <v>1310</v>
      </c>
      <c r="F4450" s="121">
        <v>15.054600000000001</v>
      </c>
      <c r="G4450" s="87"/>
      <c r="H4450" s="47"/>
      <c r="I4450" s="120">
        <v>4</v>
      </c>
      <c r="J4450" s="120">
        <v>0</v>
      </c>
    </row>
    <row r="4451" spans="1:10" ht="15" customHeight="1">
      <c r="A4451" s="46" t="s">
        <v>10165</v>
      </c>
      <c r="B4451" s="46" t="s">
        <v>10166</v>
      </c>
      <c r="C4451" s="47">
        <v>49.844799999999999</v>
      </c>
      <c r="D4451" s="119" t="s">
        <v>1307</v>
      </c>
      <c r="E4451" s="46" t="s">
        <v>1307</v>
      </c>
      <c r="F4451" s="121">
        <v>37.446800000000003</v>
      </c>
      <c r="G4451" s="87"/>
      <c r="H4451" s="47"/>
      <c r="I4451" s="120">
        <v>0</v>
      </c>
      <c r="J4451" s="120">
        <v>0</v>
      </c>
    </row>
    <row r="4452" spans="1:10" ht="15" customHeight="1">
      <c r="A4452" s="46" t="s">
        <v>10163</v>
      </c>
      <c r="B4452" s="46" t="s">
        <v>10164</v>
      </c>
      <c r="C4452" s="47">
        <v>63.254600000000003</v>
      </c>
      <c r="D4452" s="119" t="s">
        <v>1304</v>
      </c>
      <c r="E4452" s="46" t="s">
        <v>1304</v>
      </c>
      <c r="F4452" s="121">
        <v>41.861800000000002</v>
      </c>
      <c r="G4452" s="87"/>
      <c r="H4452" s="47"/>
      <c r="I4452" s="120">
        <v>11</v>
      </c>
      <c r="J4452" s="120">
        <v>0</v>
      </c>
    </row>
    <row r="4453" spans="1:10" ht="15" customHeight="1">
      <c r="A4453" s="46" t="s">
        <v>10161</v>
      </c>
      <c r="B4453" s="46" t="s">
        <v>10162</v>
      </c>
      <c r="C4453" s="47">
        <v>95.995400000000004</v>
      </c>
      <c r="D4453" s="119" t="s">
        <v>1495</v>
      </c>
      <c r="E4453" s="46" t="s">
        <v>1495</v>
      </c>
      <c r="F4453" s="121">
        <v>47.712200000000003</v>
      </c>
      <c r="G4453" s="87"/>
      <c r="H4453" s="47"/>
      <c r="I4453" s="120">
        <v>0</v>
      </c>
      <c r="J4453" s="120">
        <v>0</v>
      </c>
    </row>
    <row r="4454" spans="1:10" ht="15" customHeight="1">
      <c r="A4454" s="46" t="s">
        <v>10159</v>
      </c>
      <c r="B4454" s="46" t="s">
        <v>10160</v>
      </c>
      <c r="C4454" s="47">
        <v>98.677400000000006</v>
      </c>
      <c r="D4454" s="119" t="s">
        <v>1301</v>
      </c>
      <c r="E4454" s="46" t="s">
        <v>1301</v>
      </c>
      <c r="F4454" s="121">
        <v>117.7312</v>
      </c>
      <c r="G4454" s="87"/>
      <c r="H4454" s="47"/>
      <c r="I4454" s="120">
        <v>6</v>
      </c>
      <c r="J4454" s="120">
        <v>0</v>
      </c>
    </row>
    <row r="4455" spans="1:10" ht="15" customHeight="1">
      <c r="A4455" s="46" t="s">
        <v>10157</v>
      </c>
      <c r="B4455" s="46" t="s">
        <v>10158</v>
      </c>
      <c r="C4455" s="47">
        <v>35.422600000000003</v>
      </c>
      <c r="D4455" s="119" t="s">
        <v>1298</v>
      </c>
      <c r="E4455" s="46" t="s">
        <v>1298</v>
      </c>
      <c r="F4455" s="121">
        <v>40.394399999999997</v>
      </c>
      <c r="G4455" s="87"/>
      <c r="H4455" s="47"/>
      <c r="I4455" s="120">
        <v>51</v>
      </c>
      <c r="J4455" s="120">
        <v>0</v>
      </c>
    </row>
    <row r="4456" spans="1:10" ht="15" customHeight="1">
      <c r="A4456" s="46" t="s">
        <v>10155</v>
      </c>
      <c r="B4456" s="46" t="s">
        <v>10156</v>
      </c>
      <c r="C4456" s="47">
        <v>70.592200000000005</v>
      </c>
      <c r="D4456" s="119" t="s">
        <v>131</v>
      </c>
      <c r="E4456" s="46" t="s">
        <v>131</v>
      </c>
      <c r="F4456" s="121">
        <v>22.151800000000001</v>
      </c>
      <c r="G4456" s="87"/>
      <c r="H4456" s="47"/>
      <c r="I4456" s="120">
        <v>12</v>
      </c>
      <c r="J4456" s="120">
        <v>0</v>
      </c>
    </row>
    <row r="4457" spans="1:10" ht="15" customHeight="1">
      <c r="A4457" s="46" t="s">
        <v>10153</v>
      </c>
      <c r="B4457" s="46" t="s">
        <v>10154</v>
      </c>
      <c r="C4457" s="47">
        <v>110.76139999999999</v>
      </c>
      <c r="D4457" s="119" t="s">
        <v>134</v>
      </c>
      <c r="E4457" s="46" t="s">
        <v>134</v>
      </c>
      <c r="F4457" s="121">
        <v>12.8028</v>
      </c>
      <c r="G4457" s="87"/>
      <c r="H4457" s="47"/>
      <c r="I4457" s="120">
        <v>0</v>
      </c>
      <c r="J4457" s="120">
        <v>0</v>
      </c>
    </row>
    <row r="4458" spans="1:10" ht="15" customHeight="1">
      <c r="A4458" s="46" t="s">
        <v>10151</v>
      </c>
      <c r="B4458" s="46" t="s">
        <v>10152</v>
      </c>
      <c r="C4458" s="47">
        <v>124.78879999999999</v>
      </c>
      <c r="D4458" s="119" t="s">
        <v>137</v>
      </c>
      <c r="E4458" s="46" t="s">
        <v>137</v>
      </c>
      <c r="F4458" s="121">
        <v>25.959800000000001</v>
      </c>
      <c r="G4458" s="87"/>
      <c r="H4458" s="47"/>
      <c r="I4458" s="120">
        <v>0</v>
      </c>
      <c r="J4458" s="120">
        <v>0</v>
      </c>
    </row>
    <row r="4459" spans="1:10" ht="15" customHeight="1">
      <c r="A4459" s="46" t="s">
        <v>10150</v>
      </c>
      <c r="B4459" s="46" t="s">
        <v>32355</v>
      </c>
      <c r="C4459" s="47">
        <v>14.620799999999999</v>
      </c>
      <c r="D4459" s="119" t="s">
        <v>140</v>
      </c>
      <c r="E4459" s="46" t="s">
        <v>140</v>
      </c>
      <c r="F4459" s="121">
        <v>15.1432</v>
      </c>
      <c r="G4459" s="87"/>
      <c r="H4459" s="47"/>
      <c r="I4459" s="120">
        <v>4</v>
      </c>
      <c r="J4459" s="120">
        <v>0</v>
      </c>
    </row>
    <row r="4460" spans="1:10" ht="15" customHeight="1">
      <c r="A4460" s="46" t="s">
        <v>7668</v>
      </c>
      <c r="B4460" s="46" t="s">
        <v>10149</v>
      </c>
      <c r="C4460" s="47">
        <v>26.567</v>
      </c>
      <c r="D4460" s="119" t="s">
        <v>143</v>
      </c>
      <c r="E4460" s="46" t="s">
        <v>143</v>
      </c>
      <c r="F4460" s="121">
        <v>13.3406</v>
      </c>
      <c r="G4460" s="87"/>
      <c r="H4460" s="47"/>
      <c r="I4460" s="120">
        <v>129</v>
      </c>
      <c r="J4460" s="120">
        <v>0</v>
      </c>
    </row>
    <row r="4461" spans="1:10" ht="15" customHeight="1">
      <c r="A4461" s="46" t="s">
        <v>10147</v>
      </c>
      <c r="B4461" s="46" t="s">
        <v>10148</v>
      </c>
      <c r="C4461" s="47">
        <v>35.422600000000003</v>
      </c>
      <c r="D4461" s="119" t="s">
        <v>146</v>
      </c>
      <c r="E4461" s="46" t="s">
        <v>146</v>
      </c>
      <c r="F4461" s="121">
        <v>13.6288</v>
      </c>
      <c r="G4461" s="87"/>
      <c r="H4461" s="47"/>
      <c r="I4461" s="120">
        <v>117</v>
      </c>
      <c r="J4461" s="120">
        <v>0</v>
      </c>
    </row>
    <row r="4462" spans="1:10" ht="15" customHeight="1">
      <c r="A4462" s="46" t="s">
        <v>10348</v>
      </c>
      <c r="B4462" s="46" t="s">
        <v>32366</v>
      </c>
      <c r="C4462" s="47">
        <v>9.6145999999999994</v>
      </c>
      <c r="D4462" s="119" t="s">
        <v>149</v>
      </c>
      <c r="E4462" s="46" t="s">
        <v>149</v>
      </c>
      <c r="F4462" s="121">
        <v>13.4124</v>
      </c>
      <c r="G4462" s="87"/>
      <c r="H4462" s="47"/>
      <c r="I4462" s="120">
        <v>50</v>
      </c>
      <c r="J4462" s="120">
        <v>0</v>
      </c>
    </row>
    <row r="4463" spans="1:10" ht="15" customHeight="1">
      <c r="A4463" s="46" t="s">
        <v>10347</v>
      </c>
      <c r="B4463" s="46" t="s">
        <v>32367</v>
      </c>
      <c r="C4463" s="47">
        <v>10.626799999999999</v>
      </c>
      <c r="D4463" s="119" t="s">
        <v>1345</v>
      </c>
      <c r="E4463" s="46" t="s">
        <v>1345</v>
      </c>
      <c r="F4463" s="121">
        <v>11.727399999999999</v>
      </c>
      <c r="G4463" s="87"/>
      <c r="H4463" s="47"/>
      <c r="I4463" s="120">
        <v>80</v>
      </c>
      <c r="J4463" s="120">
        <v>0</v>
      </c>
    </row>
    <row r="4464" spans="1:10" ht="15" customHeight="1">
      <c r="A4464" s="46" t="s">
        <v>10346</v>
      </c>
      <c r="B4464" s="46" t="s">
        <v>32365</v>
      </c>
      <c r="C4464" s="47">
        <v>10.626799999999999</v>
      </c>
      <c r="D4464" s="119" t="s">
        <v>1343</v>
      </c>
      <c r="E4464" s="46" t="s">
        <v>1343</v>
      </c>
      <c r="F4464" s="121">
        <v>19.937999999999999</v>
      </c>
      <c r="G4464" s="87"/>
      <c r="H4464" s="47"/>
      <c r="I4464" s="120">
        <v>12</v>
      </c>
      <c r="J4464" s="120">
        <v>0</v>
      </c>
    </row>
    <row r="4465" spans="1:10" ht="15" customHeight="1">
      <c r="A4465" s="46" t="s">
        <v>693</v>
      </c>
      <c r="B4465" s="46" t="s">
        <v>10345</v>
      </c>
      <c r="C4465" s="47">
        <v>15.1812</v>
      </c>
      <c r="D4465" s="119" t="s">
        <v>1341</v>
      </c>
      <c r="E4465" s="46" t="s">
        <v>1341</v>
      </c>
      <c r="F4465" s="121">
        <v>21.354800000000001</v>
      </c>
      <c r="G4465" s="87"/>
      <c r="H4465" s="47"/>
      <c r="I4465" s="120">
        <v>71</v>
      </c>
      <c r="J4465" s="120">
        <v>0</v>
      </c>
    </row>
    <row r="4466" spans="1:10" ht="15" customHeight="1">
      <c r="A4466" s="46" t="s">
        <v>10343</v>
      </c>
      <c r="B4466" s="46" t="s">
        <v>10344</v>
      </c>
      <c r="C4466" s="47">
        <v>4.3014000000000001</v>
      </c>
      <c r="D4466" s="119" t="s">
        <v>1338</v>
      </c>
      <c r="E4466" s="46" t="s">
        <v>1338</v>
      </c>
      <c r="F4466" s="121">
        <v>31.880400000000002</v>
      </c>
      <c r="G4466" s="87"/>
      <c r="H4466" s="47"/>
      <c r="I4466" s="120">
        <v>10</v>
      </c>
      <c r="J4466" s="120">
        <v>0</v>
      </c>
    </row>
    <row r="4467" spans="1:10" ht="15" customHeight="1">
      <c r="A4467" s="46" t="s">
        <v>10341</v>
      </c>
      <c r="B4467" s="46" t="s">
        <v>10342</v>
      </c>
      <c r="C4467" s="47">
        <v>4.782</v>
      </c>
      <c r="D4467" s="119" t="s">
        <v>1335</v>
      </c>
      <c r="E4467" s="46" t="s">
        <v>1335</v>
      </c>
      <c r="F4467" s="121">
        <v>12.567399999999999</v>
      </c>
      <c r="G4467" s="87"/>
      <c r="H4467" s="47"/>
      <c r="I4467" s="120">
        <v>0</v>
      </c>
      <c r="J4467" s="120">
        <v>0</v>
      </c>
    </row>
    <row r="4468" spans="1:10" ht="15" customHeight="1">
      <c r="A4468" s="46" t="s">
        <v>10339</v>
      </c>
      <c r="B4468" s="46" t="s">
        <v>10340</v>
      </c>
      <c r="C4468" s="47">
        <v>2.9601999999999999</v>
      </c>
      <c r="D4468" s="119" t="s">
        <v>1332</v>
      </c>
      <c r="E4468" s="46" t="s">
        <v>1332</v>
      </c>
      <c r="F4468" s="121">
        <v>8.6532</v>
      </c>
      <c r="G4468" s="87"/>
      <c r="H4468" s="47"/>
      <c r="I4468" s="120">
        <v>0</v>
      </c>
      <c r="J4468" s="120">
        <v>0</v>
      </c>
    </row>
    <row r="4469" spans="1:10" ht="15" customHeight="1">
      <c r="A4469" s="46" t="s">
        <v>10337</v>
      </c>
      <c r="B4469" s="46" t="s">
        <v>10338</v>
      </c>
      <c r="C4469" s="47">
        <v>5.5663999999999998</v>
      </c>
      <c r="D4469" s="119" t="s">
        <v>1330</v>
      </c>
      <c r="E4469" s="46" t="s">
        <v>1330</v>
      </c>
      <c r="F4469" s="121">
        <v>21.0764</v>
      </c>
      <c r="G4469" s="87"/>
      <c r="H4469" s="47"/>
      <c r="I4469" s="120">
        <v>0</v>
      </c>
      <c r="J4469" s="120">
        <v>0</v>
      </c>
    </row>
    <row r="4470" spans="1:10" ht="15" customHeight="1">
      <c r="A4470" s="46" t="s">
        <v>10335</v>
      </c>
      <c r="B4470" s="46" t="s">
        <v>10336</v>
      </c>
      <c r="C4470" s="47">
        <v>99.942400000000006</v>
      </c>
      <c r="D4470" s="119" t="s">
        <v>1328</v>
      </c>
      <c r="E4470" s="46" t="s">
        <v>1328</v>
      </c>
      <c r="F4470" s="121">
        <v>63.786000000000001</v>
      </c>
      <c r="G4470" s="87"/>
      <c r="H4470" s="47"/>
      <c r="I4470" s="120">
        <v>0</v>
      </c>
      <c r="J4470" s="120">
        <v>0</v>
      </c>
    </row>
    <row r="4471" spans="1:10" ht="15" customHeight="1">
      <c r="A4471" s="46" t="s">
        <v>35544</v>
      </c>
      <c r="B4471" s="46" t="s">
        <v>35677</v>
      </c>
      <c r="C4471" s="47">
        <v>574.22619999999995</v>
      </c>
      <c r="D4471" s="119" t="s">
        <v>1407</v>
      </c>
      <c r="E4471" s="46" t="s">
        <v>1407</v>
      </c>
      <c r="F4471" s="121">
        <v>3.5524</v>
      </c>
      <c r="G4471" s="87"/>
      <c r="H4471" s="47"/>
      <c r="I4471" s="120">
        <v>0</v>
      </c>
      <c r="J4471" s="120">
        <v>0</v>
      </c>
    </row>
    <row r="4472" spans="1:10" ht="15" customHeight="1">
      <c r="A4472" s="46" t="s">
        <v>10333</v>
      </c>
      <c r="B4472" s="46" t="s">
        <v>10334</v>
      </c>
      <c r="C4472" s="47">
        <v>32.360999999999997</v>
      </c>
      <c r="D4472" s="119" t="s">
        <v>1404</v>
      </c>
      <c r="E4472" s="46" t="s">
        <v>1404</v>
      </c>
      <c r="F4472" s="121">
        <v>3.8155999999999999</v>
      </c>
      <c r="G4472" s="87"/>
      <c r="H4472" s="47"/>
      <c r="I4472" s="120">
        <v>0</v>
      </c>
      <c r="J4472" s="120">
        <v>0</v>
      </c>
    </row>
    <row r="4473" spans="1:10" ht="15" customHeight="1">
      <c r="A4473" s="46" t="s">
        <v>10332</v>
      </c>
      <c r="B4473" s="46" t="s">
        <v>32361</v>
      </c>
      <c r="C4473" s="47">
        <v>27.832000000000001</v>
      </c>
      <c r="D4473" s="119" t="s">
        <v>1401</v>
      </c>
      <c r="E4473" s="46" t="s">
        <v>1401</v>
      </c>
      <c r="F4473" s="121">
        <v>6.6109999999999998</v>
      </c>
      <c r="G4473" s="87"/>
      <c r="H4473" s="47"/>
      <c r="I4473" s="120">
        <v>0</v>
      </c>
      <c r="J4473" s="120">
        <v>0</v>
      </c>
    </row>
    <row r="4474" spans="1:10" ht="15" customHeight="1">
      <c r="A4474" s="46" t="s">
        <v>10331</v>
      </c>
      <c r="B4474" s="46" t="s">
        <v>32362</v>
      </c>
      <c r="C4474" s="47">
        <v>40.482999999999997</v>
      </c>
      <c r="D4474" s="119" t="s">
        <v>1398</v>
      </c>
      <c r="E4474" s="46" t="s">
        <v>1398</v>
      </c>
      <c r="F4474" s="121">
        <v>7.3273999999999999</v>
      </c>
      <c r="G4474" s="87"/>
      <c r="H4474" s="47"/>
      <c r="I4474" s="120">
        <v>1</v>
      </c>
      <c r="J4474" s="120">
        <v>0</v>
      </c>
    </row>
    <row r="4475" spans="1:10" ht="15" customHeight="1">
      <c r="A4475" s="46" t="s">
        <v>10330</v>
      </c>
      <c r="B4475" s="46" t="s">
        <v>32363</v>
      </c>
      <c r="C4475" s="47">
        <v>53.134</v>
      </c>
      <c r="D4475" s="119" t="s">
        <v>1395</v>
      </c>
      <c r="E4475" s="46" t="s">
        <v>1395</v>
      </c>
      <c r="F4475" s="121">
        <v>8.0098000000000003</v>
      </c>
      <c r="G4475" s="87"/>
      <c r="H4475" s="47"/>
      <c r="I4475" s="120">
        <v>1</v>
      </c>
      <c r="J4475" s="120">
        <v>0</v>
      </c>
    </row>
    <row r="4476" spans="1:10" ht="15" customHeight="1">
      <c r="A4476" s="46" t="s">
        <v>10329</v>
      </c>
      <c r="B4476" s="46" t="s">
        <v>32364</v>
      </c>
      <c r="C4476" s="47">
        <v>29.097200000000001</v>
      </c>
      <c r="D4476" s="119" t="s">
        <v>1392</v>
      </c>
      <c r="E4476" s="46" t="s">
        <v>1392</v>
      </c>
      <c r="F4476" s="121">
        <v>5.9206000000000003</v>
      </c>
      <c r="G4476" s="87"/>
      <c r="H4476" s="47"/>
      <c r="I4476" s="120">
        <v>1</v>
      </c>
      <c r="J4476" s="120">
        <v>0</v>
      </c>
    </row>
    <row r="4477" spans="1:10" ht="15" customHeight="1">
      <c r="A4477" s="46" t="s">
        <v>10328</v>
      </c>
      <c r="B4477" s="46" t="s">
        <v>32359</v>
      </c>
      <c r="C4477" s="47">
        <v>41.747999999999998</v>
      </c>
      <c r="D4477" s="119" t="s">
        <v>1389</v>
      </c>
      <c r="E4477" s="46" t="s">
        <v>1389</v>
      </c>
      <c r="F4477" s="121">
        <v>6.194</v>
      </c>
      <c r="G4477" s="87"/>
      <c r="H4477" s="47"/>
      <c r="I4477" s="120">
        <v>0</v>
      </c>
      <c r="J4477" s="120">
        <v>0</v>
      </c>
    </row>
    <row r="4478" spans="1:10" ht="15" customHeight="1">
      <c r="A4478" s="46" t="s">
        <v>10327</v>
      </c>
      <c r="B4478" s="46" t="s">
        <v>32360</v>
      </c>
      <c r="C4478" s="47">
        <v>54.399000000000001</v>
      </c>
      <c r="D4478" s="119" t="s">
        <v>1386</v>
      </c>
      <c r="E4478" s="46" t="s">
        <v>1386</v>
      </c>
      <c r="F4478" s="121">
        <v>7.0136000000000003</v>
      </c>
      <c r="G4478" s="87"/>
      <c r="H4478" s="47"/>
      <c r="I4478" s="120">
        <v>0</v>
      </c>
      <c r="J4478" s="120">
        <v>0</v>
      </c>
    </row>
    <row r="4479" spans="1:10" ht="15" customHeight="1">
      <c r="A4479" s="46" t="s">
        <v>10326</v>
      </c>
      <c r="B4479" s="46" t="s">
        <v>32358</v>
      </c>
      <c r="C4479" s="47">
        <v>185.36160000000001</v>
      </c>
      <c r="D4479" s="119" t="s">
        <v>1383</v>
      </c>
      <c r="E4479" s="46" t="s">
        <v>1383</v>
      </c>
      <c r="F4479" s="121">
        <v>7.9244000000000003</v>
      </c>
      <c r="G4479" s="87"/>
      <c r="H4479" s="47"/>
      <c r="I4479" s="120">
        <v>0</v>
      </c>
      <c r="J4479" s="120">
        <v>0</v>
      </c>
    </row>
    <row r="4480" spans="1:10" ht="15" customHeight="1">
      <c r="A4480" s="46" t="s">
        <v>7381</v>
      </c>
      <c r="B4480" s="46" t="s">
        <v>10325</v>
      </c>
      <c r="C4480" s="47">
        <v>20.241599999999998</v>
      </c>
      <c r="D4480" s="119" t="s">
        <v>1380</v>
      </c>
      <c r="E4480" s="46" t="s">
        <v>1380</v>
      </c>
      <c r="F4480" s="121">
        <v>8.6532</v>
      </c>
      <c r="G4480" s="87"/>
      <c r="H4480" s="47"/>
      <c r="I4480" s="120">
        <v>1</v>
      </c>
      <c r="J4480" s="120">
        <v>0</v>
      </c>
    </row>
    <row r="4481" spans="1:10" ht="15" customHeight="1">
      <c r="A4481" s="46" t="s">
        <v>35278</v>
      </c>
      <c r="B4481" s="46" t="s">
        <v>35416</v>
      </c>
      <c r="C4481" s="47">
        <v>43.084200000000003</v>
      </c>
      <c r="D4481" s="119" t="s">
        <v>1377</v>
      </c>
      <c r="E4481" s="46" t="s">
        <v>1377</v>
      </c>
      <c r="F4481" s="121">
        <v>9.2908000000000008</v>
      </c>
      <c r="G4481" s="87"/>
      <c r="H4481" s="47"/>
      <c r="I4481" s="120">
        <v>6</v>
      </c>
      <c r="J4481" s="120">
        <v>0</v>
      </c>
    </row>
    <row r="4482" spans="1:10" ht="15" customHeight="1">
      <c r="A4482" s="46" t="s">
        <v>35302</v>
      </c>
      <c r="B4482" s="46" t="s">
        <v>35417</v>
      </c>
      <c r="C4482" s="47">
        <v>66.129000000000005</v>
      </c>
      <c r="D4482" s="119" t="s">
        <v>1374</v>
      </c>
      <c r="E4482" s="46" t="s">
        <v>1374</v>
      </c>
      <c r="F4482" s="121">
        <v>5.9206000000000003</v>
      </c>
      <c r="G4482" s="87"/>
      <c r="H4482" s="47"/>
      <c r="I4482" s="120">
        <v>9</v>
      </c>
      <c r="J4482" s="120">
        <v>0</v>
      </c>
    </row>
    <row r="4483" spans="1:10" ht="15" customHeight="1">
      <c r="A4483" s="46" t="s">
        <v>10323</v>
      </c>
      <c r="B4483" s="46" t="s">
        <v>10324</v>
      </c>
      <c r="C4483" s="47">
        <v>14.917999999999999</v>
      </c>
      <c r="D4483" s="119" t="s">
        <v>1371</v>
      </c>
      <c r="E4483" s="46" t="s">
        <v>1371</v>
      </c>
      <c r="F4483" s="121">
        <v>6.194</v>
      </c>
      <c r="G4483" s="87"/>
      <c r="H4483" s="47"/>
      <c r="I4483" s="120">
        <v>211</v>
      </c>
      <c r="J4483" s="120">
        <v>0</v>
      </c>
    </row>
    <row r="4484" spans="1:10" ht="15" customHeight="1">
      <c r="A4484" s="46" t="s">
        <v>10321</v>
      </c>
      <c r="B4484" s="46" t="s">
        <v>10322</v>
      </c>
      <c r="C4484" s="47">
        <v>8.8556000000000008</v>
      </c>
      <c r="D4484" s="119" t="s">
        <v>1368</v>
      </c>
      <c r="E4484" s="46" t="s">
        <v>1368</v>
      </c>
      <c r="F4484" s="121">
        <v>7.0136000000000003</v>
      </c>
      <c r="G4484" s="87"/>
      <c r="H4484" s="47"/>
      <c r="I4484" s="120">
        <v>48</v>
      </c>
      <c r="J4484" s="120">
        <v>0</v>
      </c>
    </row>
    <row r="4485" spans="1:10" ht="15" customHeight="1">
      <c r="A4485" s="46" t="s">
        <v>10319</v>
      </c>
      <c r="B4485" s="46" t="s">
        <v>10320</v>
      </c>
      <c r="C4485" s="47">
        <v>16.9422</v>
      </c>
      <c r="D4485" s="119" t="s">
        <v>1365</v>
      </c>
      <c r="E4485" s="46" t="s">
        <v>1365</v>
      </c>
      <c r="F4485" s="121">
        <v>7.9244000000000003</v>
      </c>
      <c r="G4485" s="87"/>
      <c r="H4485" s="47"/>
      <c r="I4485" s="120">
        <v>0</v>
      </c>
      <c r="J4485" s="120">
        <v>0</v>
      </c>
    </row>
    <row r="4486" spans="1:10" ht="15" customHeight="1">
      <c r="A4486" s="46" t="s">
        <v>10317</v>
      </c>
      <c r="B4486" s="46" t="s">
        <v>10318</v>
      </c>
      <c r="C4486" s="47">
        <v>19.583600000000001</v>
      </c>
      <c r="D4486" s="119" t="s">
        <v>1362</v>
      </c>
      <c r="E4486" s="46" t="s">
        <v>1362</v>
      </c>
      <c r="F4486" s="121">
        <v>8.6532</v>
      </c>
      <c r="G4486" s="87"/>
      <c r="H4486" s="47"/>
      <c r="I4486" s="120">
        <v>4</v>
      </c>
      <c r="J4486" s="120">
        <v>0</v>
      </c>
    </row>
    <row r="4487" spans="1:10" ht="15" customHeight="1">
      <c r="A4487" s="46" t="s">
        <v>10315</v>
      </c>
      <c r="B4487" s="46" t="s">
        <v>10316</v>
      </c>
      <c r="C4487" s="47">
        <v>19.583600000000001</v>
      </c>
      <c r="D4487" s="119" t="s">
        <v>1359</v>
      </c>
      <c r="E4487" s="46" t="s">
        <v>1359</v>
      </c>
      <c r="F4487" s="121">
        <v>9.2908000000000008</v>
      </c>
      <c r="G4487" s="87"/>
      <c r="H4487" s="47"/>
      <c r="I4487" s="120">
        <v>4</v>
      </c>
      <c r="J4487" s="120">
        <v>0</v>
      </c>
    </row>
    <row r="4488" spans="1:10" ht="15" customHeight="1">
      <c r="A4488" s="46" t="s">
        <v>10313</v>
      </c>
      <c r="B4488" s="46" t="s">
        <v>10314</v>
      </c>
      <c r="C4488" s="47">
        <v>16.9422</v>
      </c>
      <c r="D4488" s="119" t="s">
        <v>1493</v>
      </c>
      <c r="E4488" s="46" t="s">
        <v>1493</v>
      </c>
      <c r="F4488" s="121">
        <v>2.3092000000000001</v>
      </c>
      <c r="G4488" s="87"/>
      <c r="H4488" s="47"/>
      <c r="I4488" s="120">
        <v>0</v>
      </c>
      <c r="J4488" s="120">
        <v>0</v>
      </c>
    </row>
    <row r="4489" spans="1:10" ht="15" customHeight="1">
      <c r="A4489" s="46" t="s">
        <v>7390</v>
      </c>
      <c r="B4489" s="46" t="s">
        <v>10312</v>
      </c>
      <c r="C4489" s="47">
        <v>14.9282</v>
      </c>
      <c r="D4489" s="119" t="s">
        <v>1491</v>
      </c>
      <c r="E4489" s="46" t="s">
        <v>1491</v>
      </c>
      <c r="F4489" s="121">
        <v>2.2772000000000001</v>
      </c>
      <c r="G4489" s="87"/>
      <c r="H4489" s="47"/>
      <c r="I4489" s="120">
        <v>49</v>
      </c>
      <c r="J4489" s="120">
        <v>0</v>
      </c>
    </row>
    <row r="4490" spans="1:10" ht="15" customHeight="1">
      <c r="A4490" s="46" t="s">
        <v>10310</v>
      </c>
      <c r="B4490" s="46" t="s">
        <v>10311</v>
      </c>
      <c r="C4490" s="47">
        <v>8.0158000000000005</v>
      </c>
      <c r="D4490" s="119" t="s">
        <v>1488</v>
      </c>
      <c r="E4490" s="46" t="s">
        <v>1488</v>
      </c>
      <c r="F4490" s="121">
        <v>2.2772000000000001</v>
      </c>
      <c r="G4490" s="87"/>
      <c r="H4490" s="47"/>
      <c r="I4490" s="120">
        <v>2</v>
      </c>
      <c r="J4490" s="120">
        <v>0</v>
      </c>
    </row>
    <row r="4491" spans="1:10" ht="15" customHeight="1">
      <c r="A4491" s="46" t="s">
        <v>7392</v>
      </c>
      <c r="B4491" s="46" t="s">
        <v>10309</v>
      </c>
      <c r="C4491" s="47">
        <v>4.3014000000000001</v>
      </c>
      <c r="D4491" s="119" t="s">
        <v>1486</v>
      </c>
      <c r="E4491" s="46" t="s">
        <v>1486</v>
      </c>
      <c r="F4491" s="121">
        <v>6.9908000000000001</v>
      </c>
      <c r="G4491" s="87"/>
      <c r="H4491" s="47"/>
      <c r="I4491" s="120">
        <v>342</v>
      </c>
      <c r="J4491" s="120">
        <v>0</v>
      </c>
    </row>
    <row r="4492" spans="1:10" ht="15" customHeight="1">
      <c r="A4492" s="46" t="s">
        <v>10307</v>
      </c>
      <c r="B4492" s="46" t="s">
        <v>10308</v>
      </c>
      <c r="C4492" s="47">
        <v>5.4652000000000003</v>
      </c>
      <c r="D4492" s="119" t="s">
        <v>1483</v>
      </c>
      <c r="E4492" s="46" t="s">
        <v>1483</v>
      </c>
      <c r="F4492" s="121">
        <v>6.3552</v>
      </c>
      <c r="G4492" s="87"/>
      <c r="H4492" s="47"/>
      <c r="I4492" s="120">
        <v>1</v>
      </c>
      <c r="J4492" s="120">
        <v>0</v>
      </c>
    </row>
    <row r="4493" spans="1:10" ht="15" customHeight="1">
      <c r="A4493" s="46" t="s">
        <v>10305</v>
      </c>
      <c r="B4493" s="46" t="s">
        <v>10306</v>
      </c>
      <c r="C4493" s="47">
        <v>6.8314000000000004</v>
      </c>
      <c r="D4493" s="119" t="s">
        <v>1480</v>
      </c>
      <c r="E4493" s="46" t="s">
        <v>1480</v>
      </c>
      <c r="F4493" s="121">
        <v>6.39</v>
      </c>
      <c r="G4493" s="87"/>
      <c r="H4493" s="47"/>
      <c r="I4493" s="120">
        <v>6</v>
      </c>
      <c r="J4493" s="120">
        <v>0</v>
      </c>
    </row>
    <row r="4494" spans="1:10" ht="15" customHeight="1">
      <c r="A4494" s="46" t="s">
        <v>10303</v>
      </c>
      <c r="B4494" s="46" t="s">
        <v>10304</v>
      </c>
      <c r="C4494" s="47">
        <v>5.4470000000000001</v>
      </c>
      <c r="D4494" s="119" t="s">
        <v>1477</v>
      </c>
      <c r="E4494" s="46" t="s">
        <v>1477</v>
      </c>
      <c r="F4494" s="121">
        <v>5.8091999999999997</v>
      </c>
      <c r="G4494" s="87"/>
      <c r="H4494" s="47"/>
      <c r="I4494" s="120">
        <v>0</v>
      </c>
      <c r="J4494" s="120">
        <v>0</v>
      </c>
    </row>
    <row r="4495" spans="1:10" ht="15" customHeight="1">
      <c r="A4495" s="46" t="s">
        <v>10301</v>
      </c>
      <c r="B4495" s="46" t="s">
        <v>10302</v>
      </c>
      <c r="C4495" s="47">
        <v>3.8256000000000001</v>
      </c>
      <c r="D4495" s="119" t="s">
        <v>1474</v>
      </c>
      <c r="E4495" s="46" t="s">
        <v>1474</v>
      </c>
      <c r="F4495" s="121">
        <v>9.5595999999999997</v>
      </c>
      <c r="G4495" s="87"/>
      <c r="H4495" s="47"/>
      <c r="I4495" s="120">
        <v>0</v>
      </c>
      <c r="J4495" s="120">
        <v>0</v>
      </c>
    </row>
    <row r="4496" spans="1:10" ht="15" customHeight="1">
      <c r="A4496" s="46" t="s">
        <v>10299</v>
      </c>
      <c r="B4496" s="46" t="s">
        <v>10300</v>
      </c>
      <c r="C4496" s="47">
        <v>791.54420000000005</v>
      </c>
      <c r="D4496" s="119" t="s">
        <v>1472</v>
      </c>
      <c r="E4496" s="46" t="s">
        <v>1472</v>
      </c>
      <c r="F4496" s="121">
        <v>8.6904000000000003</v>
      </c>
      <c r="G4496" s="87"/>
      <c r="H4496" s="47"/>
      <c r="I4496" s="120">
        <v>0</v>
      </c>
      <c r="J4496" s="120">
        <v>0</v>
      </c>
    </row>
    <row r="4497" spans="1:10" ht="15" customHeight="1">
      <c r="A4497" s="46" t="s">
        <v>10297</v>
      </c>
      <c r="B4497" s="46" t="s">
        <v>10298</v>
      </c>
      <c r="C4497" s="47">
        <v>109.75960000000001</v>
      </c>
      <c r="D4497" s="119" t="s">
        <v>1469</v>
      </c>
      <c r="E4497" s="46" t="s">
        <v>1469</v>
      </c>
      <c r="F4497" s="121">
        <v>29.0456</v>
      </c>
      <c r="G4497" s="87"/>
      <c r="H4497" s="47"/>
      <c r="I4497" s="120">
        <v>3</v>
      </c>
      <c r="J4497" s="120">
        <v>0</v>
      </c>
    </row>
    <row r="4498" spans="1:10" ht="15" customHeight="1">
      <c r="A4498" s="46" t="s">
        <v>10295</v>
      </c>
      <c r="B4498" s="46" t="s">
        <v>10296</v>
      </c>
      <c r="C4498" s="47">
        <v>39.331400000000002</v>
      </c>
      <c r="D4498" s="119" t="s">
        <v>1466</v>
      </c>
      <c r="E4498" s="46" t="s">
        <v>1466</v>
      </c>
      <c r="F4498" s="121">
        <v>15.127000000000001</v>
      </c>
      <c r="G4498" s="87"/>
      <c r="H4498" s="47"/>
      <c r="I4498" s="120">
        <v>0</v>
      </c>
      <c r="J4498" s="120">
        <v>0</v>
      </c>
    </row>
    <row r="4499" spans="1:10" ht="15" customHeight="1">
      <c r="A4499" s="46" t="s">
        <v>10293</v>
      </c>
      <c r="B4499" s="46" t="s">
        <v>10294</v>
      </c>
      <c r="C4499" s="47">
        <v>61.2102</v>
      </c>
      <c r="D4499" s="119" t="s">
        <v>1498</v>
      </c>
      <c r="E4499" s="46" t="s">
        <v>1498</v>
      </c>
      <c r="F4499" s="121">
        <v>41.957000000000001</v>
      </c>
      <c r="G4499" s="87"/>
      <c r="H4499" s="47"/>
      <c r="I4499" s="120">
        <v>0</v>
      </c>
      <c r="J4499" s="120">
        <v>0</v>
      </c>
    </row>
    <row r="4500" spans="1:10" ht="15" customHeight="1">
      <c r="A4500" s="46" t="s">
        <v>10291</v>
      </c>
      <c r="B4500" s="46" t="s">
        <v>10292</v>
      </c>
      <c r="C4500" s="47">
        <v>50.9176</v>
      </c>
      <c r="D4500" s="119" t="s">
        <v>1606</v>
      </c>
      <c r="E4500" s="46" t="s">
        <v>1606</v>
      </c>
      <c r="F4500" s="121">
        <v>6.39</v>
      </c>
      <c r="G4500" s="87"/>
      <c r="H4500" s="47"/>
      <c r="I4500" s="120">
        <v>0</v>
      </c>
      <c r="J4500" s="120">
        <v>0</v>
      </c>
    </row>
    <row r="4501" spans="1:10" ht="15" customHeight="1">
      <c r="A4501" s="46" t="s">
        <v>10289</v>
      </c>
      <c r="B4501" s="46" t="s">
        <v>10290</v>
      </c>
      <c r="C4501" s="47">
        <v>75.146600000000007</v>
      </c>
      <c r="D4501" s="119" t="s">
        <v>1602</v>
      </c>
      <c r="E4501" s="46" t="s">
        <v>1602</v>
      </c>
      <c r="F4501" s="121">
        <v>8.3558000000000003</v>
      </c>
      <c r="G4501" s="87"/>
      <c r="H4501" s="47"/>
      <c r="I4501" s="120">
        <v>0</v>
      </c>
      <c r="J4501" s="120">
        <v>0</v>
      </c>
    </row>
    <row r="4502" spans="1:10" ht="15" customHeight="1">
      <c r="A4502" s="46" t="s">
        <v>10287</v>
      </c>
      <c r="B4502" s="46" t="s">
        <v>10288</v>
      </c>
      <c r="C4502" s="47">
        <v>84.437399999999997</v>
      </c>
      <c r="D4502" s="119" t="s">
        <v>1596</v>
      </c>
      <c r="E4502" s="46" t="s">
        <v>1596</v>
      </c>
      <c r="F4502" s="121">
        <v>7.5444000000000004</v>
      </c>
      <c r="G4502" s="87"/>
      <c r="H4502" s="47"/>
      <c r="I4502" s="120">
        <v>0</v>
      </c>
      <c r="J4502" s="120">
        <v>0</v>
      </c>
    </row>
    <row r="4503" spans="1:10" ht="15" customHeight="1">
      <c r="A4503" s="46" t="s">
        <v>10285</v>
      </c>
      <c r="B4503" s="46" t="s">
        <v>10286</v>
      </c>
      <c r="C4503" s="47">
        <v>124.2424</v>
      </c>
      <c r="D4503" s="119" t="s">
        <v>1593</v>
      </c>
      <c r="E4503" s="46" t="s">
        <v>1593</v>
      </c>
      <c r="F4503" s="121">
        <v>7.3272000000000004</v>
      </c>
      <c r="G4503" s="87"/>
      <c r="H4503" s="47"/>
      <c r="I4503" s="120">
        <v>0</v>
      </c>
      <c r="J4503" s="120">
        <v>0</v>
      </c>
    </row>
    <row r="4504" spans="1:10" ht="15" customHeight="1">
      <c r="A4504" s="46" t="s">
        <v>10283</v>
      </c>
      <c r="B4504" s="46" t="s">
        <v>10284</v>
      </c>
      <c r="C4504" s="47">
        <v>184.45079999999999</v>
      </c>
      <c r="D4504" s="119" t="s">
        <v>1590</v>
      </c>
      <c r="E4504" s="46" t="s">
        <v>1590</v>
      </c>
      <c r="F4504" s="121">
        <v>7.3555999999999999</v>
      </c>
      <c r="G4504" s="87"/>
      <c r="H4504" s="47"/>
      <c r="I4504" s="120">
        <v>6</v>
      </c>
      <c r="J4504" s="120">
        <v>0</v>
      </c>
    </row>
    <row r="4505" spans="1:10" ht="15" customHeight="1">
      <c r="A4505" s="46" t="s">
        <v>10281</v>
      </c>
      <c r="B4505" s="46" t="s">
        <v>10282</v>
      </c>
      <c r="C4505" s="47">
        <v>227.71700000000001</v>
      </c>
      <c r="D4505" s="119" t="s">
        <v>1587</v>
      </c>
      <c r="E4505" s="46" t="s">
        <v>1587</v>
      </c>
      <c r="F4505" s="121">
        <v>7.9804000000000004</v>
      </c>
      <c r="G4505" s="87"/>
      <c r="H4505" s="47"/>
      <c r="I4505" s="120">
        <v>0</v>
      </c>
      <c r="J4505" s="120">
        <v>0</v>
      </c>
    </row>
    <row r="4506" spans="1:10" ht="15" customHeight="1">
      <c r="A4506" s="46" t="s">
        <v>10279</v>
      </c>
      <c r="B4506" s="46" t="s">
        <v>10280</v>
      </c>
      <c r="C4506" s="47">
        <v>94.730199999999996</v>
      </c>
      <c r="D4506" s="119" t="s">
        <v>1584</v>
      </c>
      <c r="E4506" s="46" t="s">
        <v>1584</v>
      </c>
      <c r="F4506" s="121">
        <v>7.9804000000000004</v>
      </c>
      <c r="G4506" s="87"/>
      <c r="H4506" s="47"/>
      <c r="I4506" s="120">
        <v>3</v>
      </c>
      <c r="J4506" s="120">
        <v>0</v>
      </c>
    </row>
    <row r="4507" spans="1:10" ht="15" customHeight="1">
      <c r="A4507" s="46" t="s">
        <v>10277</v>
      </c>
      <c r="B4507" s="46" t="s">
        <v>10278</v>
      </c>
      <c r="C4507" s="47">
        <v>134.262</v>
      </c>
      <c r="D4507" s="119" t="s">
        <v>1581</v>
      </c>
      <c r="E4507" s="46" t="s">
        <v>1581</v>
      </c>
      <c r="F4507" s="121">
        <v>7.9804000000000004</v>
      </c>
      <c r="G4507" s="87"/>
      <c r="H4507" s="47"/>
      <c r="I4507" s="120">
        <v>0</v>
      </c>
      <c r="J4507" s="120">
        <v>0</v>
      </c>
    </row>
    <row r="4508" spans="1:10" ht="15" customHeight="1">
      <c r="A4508" s="46" t="s">
        <v>10275</v>
      </c>
      <c r="B4508" s="46" t="s">
        <v>10276</v>
      </c>
      <c r="C4508" s="47">
        <v>43.266199999999998</v>
      </c>
      <c r="D4508" s="119" t="s">
        <v>1578</v>
      </c>
      <c r="E4508" s="46" t="s">
        <v>1578</v>
      </c>
      <c r="F4508" s="121">
        <v>9.125</v>
      </c>
      <c r="G4508" s="87"/>
      <c r="H4508" s="47"/>
      <c r="I4508" s="120">
        <v>0</v>
      </c>
      <c r="J4508" s="120">
        <v>0</v>
      </c>
    </row>
    <row r="4509" spans="1:10" ht="15" customHeight="1">
      <c r="A4509" s="46" t="s">
        <v>10273</v>
      </c>
      <c r="B4509" s="46" t="s">
        <v>10274</v>
      </c>
      <c r="C4509" s="47">
        <v>222.06960000000001</v>
      </c>
      <c r="D4509" s="119" t="s">
        <v>1575</v>
      </c>
      <c r="E4509" s="46" t="s">
        <v>1575</v>
      </c>
      <c r="F4509" s="121">
        <v>9.1731999999999996</v>
      </c>
      <c r="G4509" s="87"/>
      <c r="H4509" s="47"/>
      <c r="I4509" s="120">
        <v>0</v>
      </c>
      <c r="J4509" s="120">
        <v>0</v>
      </c>
    </row>
    <row r="4510" spans="1:10" ht="15" customHeight="1">
      <c r="A4510" s="46" t="s">
        <v>10271</v>
      </c>
      <c r="B4510" s="46" t="s">
        <v>10272</v>
      </c>
      <c r="C4510" s="47">
        <v>71.047799999999995</v>
      </c>
      <c r="D4510" s="119" t="s">
        <v>1572</v>
      </c>
      <c r="E4510" s="46" t="s">
        <v>1572</v>
      </c>
      <c r="F4510" s="121">
        <v>9.9684000000000008</v>
      </c>
      <c r="G4510" s="87"/>
      <c r="H4510" s="47"/>
      <c r="I4510" s="120">
        <v>1</v>
      </c>
      <c r="J4510" s="120">
        <v>0</v>
      </c>
    </row>
    <row r="4511" spans="1:10" ht="15" customHeight="1">
      <c r="A4511" s="46" t="s">
        <v>10269</v>
      </c>
      <c r="B4511" s="46" t="s">
        <v>10270</v>
      </c>
      <c r="C4511" s="47">
        <v>106.268</v>
      </c>
      <c r="D4511" s="119" t="s">
        <v>1569</v>
      </c>
      <c r="E4511" s="46" t="s">
        <v>1569</v>
      </c>
      <c r="F4511" s="121">
        <v>9.4855999999999998</v>
      </c>
      <c r="G4511" s="87"/>
      <c r="H4511" s="47"/>
      <c r="I4511" s="120">
        <v>1</v>
      </c>
      <c r="J4511" s="120">
        <v>0</v>
      </c>
    </row>
    <row r="4512" spans="1:10" ht="15" customHeight="1">
      <c r="A4512" s="46" t="s">
        <v>10267</v>
      </c>
      <c r="B4512" s="46" t="s">
        <v>10268</v>
      </c>
      <c r="C4512" s="47">
        <v>166.41540000000001</v>
      </c>
      <c r="D4512" s="119" t="s">
        <v>1566</v>
      </c>
      <c r="E4512" s="46" t="s">
        <v>1566</v>
      </c>
      <c r="F4512" s="121">
        <v>6.9863999999999997</v>
      </c>
      <c r="G4512" s="87"/>
      <c r="H4512" s="47"/>
      <c r="I4512" s="120">
        <v>0</v>
      </c>
      <c r="J4512" s="120">
        <v>0</v>
      </c>
    </row>
    <row r="4513" spans="1:10" ht="15" customHeight="1">
      <c r="A4513" s="46" t="s">
        <v>10265</v>
      </c>
      <c r="B4513" s="46" t="s">
        <v>10266</v>
      </c>
      <c r="C4513" s="47">
        <v>206.03819999999999</v>
      </c>
      <c r="D4513" s="119" t="s">
        <v>1563</v>
      </c>
      <c r="E4513" s="46" t="s">
        <v>1563</v>
      </c>
      <c r="F4513" s="121">
        <v>19.522200000000002</v>
      </c>
      <c r="G4513" s="87"/>
      <c r="H4513" s="47"/>
      <c r="I4513" s="120">
        <v>0</v>
      </c>
      <c r="J4513" s="120">
        <v>0</v>
      </c>
    </row>
    <row r="4514" spans="1:10" ht="15" customHeight="1">
      <c r="A4514" s="46" t="s">
        <v>10263</v>
      </c>
      <c r="B4514" s="46" t="s">
        <v>10264</v>
      </c>
      <c r="C4514" s="47">
        <v>0</v>
      </c>
      <c r="D4514" s="119" t="s">
        <v>1560</v>
      </c>
      <c r="E4514" s="46" t="s">
        <v>1560</v>
      </c>
      <c r="F4514" s="121">
        <v>8.1110000000000007</v>
      </c>
      <c r="G4514" s="87"/>
      <c r="H4514" s="47"/>
      <c r="I4514" s="120">
        <v>1</v>
      </c>
      <c r="J4514" s="120">
        <v>0</v>
      </c>
    </row>
    <row r="4515" spans="1:10" ht="15" customHeight="1">
      <c r="A4515" s="46" t="s">
        <v>10261</v>
      </c>
      <c r="B4515" s="46" t="s">
        <v>10262</v>
      </c>
      <c r="C4515" s="47">
        <v>68.315200000000004</v>
      </c>
      <c r="D4515" s="119" t="s">
        <v>1557</v>
      </c>
      <c r="E4515" s="46" t="s">
        <v>1557</v>
      </c>
      <c r="F4515" s="121">
        <v>8.1853999999999996</v>
      </c>
      <c r="G4515" s="87"/>
      <c r="H4515" s="47"/>
      <c r="I4515" s="120">
        <v>2</v>
      </c>
      <c r="J4515" s="120">
        <v>0</v>
      </c>
    </row>
    <row r="4516" spans="1:10" ht="15" customHeight="1">
      <c r="A4516" s="46" t="s">
        <v>10259</v>
      </c>
      <c r="B4516" s="46" t="s">
        <v>10260</v>
      </c>
      <c r="C4516" s="47">
        <v>43.266199999999998</v>
      </c>
      <c r="D4516" s="119" t="s">
        <v>1554</v>
      </c>
      <c r="E4516" s="46" t="s">
        <v>1554</v>
      </c>
      <c r="F4516" s="121">
        <v>6.4184000000000001</v>
      </c>
      <c r="G4516" s="87"/>
      <c r="H4516" s="47"/>
      <c r="I4516" s="120">
        <v>0</v>
      </c>
      <c r="J4516" s="120">
        <v>0</v>
      </c>
    </row>
    <row r="4517" spans="1:10" ht="15" customHeight="1">
      <c r="A4517" s="46" t="s">
        <v>10257</v>
      </c>
      <c r="B4517" s="46" t="s">
        <v>10258</v>
      </c>
      <c r="C4517" s="47">
        <v>251.2176</v>
      </c>
      <c r="D4517" s="119" t="s">
        <v>1551</v>
      </c>
      <c r="E4517" s="46" t="s">
        <v>1551</v>
      </c>
      <c r="F4517" s="121">
        <v>57.974800000000002</v>
      </c>
      <c r="G4517" s="87"/>
      <c r="H4517" s="47"/>
      <c r="I4517" s="120">
        <v>0</v>
      </c>
      <c r="J4517" s="120">
        <v>0</v>
      </c>
    </row>
    <row r="4518" spans="1:10" ht="15" customHeight="1">
      <c r="A4518" s="46" t="s">
        <v>10255</v>
      </c>
      <c r="B4518" s="46" t="s">
        <v>10256</v>
      </c>
      <c r="C4518" s="47">
        <v>74.873199999999997</v>
      </c>
      <c r="D4518" s="119" t="s">
        <v>1547</v>
      </c>
      <c r="E4518" s="46" t="s">
        <v>1547</v>
      </c>
      <c r="F4518" s="121">
        <v>178.7218</v>
      </c>
      <c r="G4518" s="87"/>
      <c r="H4518" s="47"/>
      <c r="I4518" s="120">
        <v>0</v>
      </c>
      <c r="J4518" s="120">
        <v>0</v>
      </c>
    </row>
    <row r="4519" spans="1:10" ht="15" customHeight="1">
      <c r="A4519" s="46" t="s">
        <v>10253</v>
      </c>
      <c r="B4519" s="46" t="s">
        <v>10254</v>
      </c>
      <c r="C4519" s="47">
        <v>56.473799999999997</v>
      </c>
      <c r="D4519" s="119" t="s">
        <v>1544</v>
      </c>
      <c r="E4519" s="46" t="s">
        <v>1544</v>
      </c>
      <c r="F4519" s="121">
        <v>133.08279999999999</v>
      </c>
      <c r="G4519" s="87"/>
      <c r="H4519" s="47"/>
      <c r="I4519" s="120">
        <v>2</v>
      </c>
      <c r="J4519" s="120">
        <v>0</v>
      </c>
    </row>
    <row r="4520" spans="1:10" ht="15" customHeight="1">
      <c r="A4520" s="46" t="s">
        <v>7401</v>
      </c>
      <c r="B4520" s="46" t="s">
        <v>10252</v>
      </c>
      <c r="C4520" s="47">
        <v>28.439399999999999</v>
      </c>
      <c r="D4520" s="119" t="s">
        <v>1542</v>
      </c>
      <c r="E4520" s="46" t="s">
        <v>1542</v>
      </c>
      <c r="F4520" s="121">
        <v>91.363</v>
      </c>
      <c r="G4520" s="87"/>
      <c r="H4520" s="47"/>
      <c r="I4520" s="120">
        <v>5</v>
      </c>
      <c r="J4520" s="120">
        <v>0</v>
      </c>
    </row>
    <row r="4521" spans="1:10" ht="15" customHeight="1">
      <c r="A4521" s="46" t="s">
        <v>10250</v>
      </c>
      <c r="B4521" s="46" t="s">
        <v>10251</v>
      </c>
      <c r="C4521" s="47">
        <v>102.4726</v>
      </c>
      <c r="D4521" s="119" t="s">
        <v>1539</v>
      </c>
      <c r="E4521" s="46" t="s">
        <v>1539</v>
      </c>
      <c r="F4521" s="121">
        <v>85.768199999999993</v>
      </c>
      <c r="G4521" s="87"/>
      <c r="H4521" s="47"/>
      <c r="I4521" s="120">
        <v>0</v>
      </c>
      <c r="J4521" s="120">
        <v>0</v>
      </c>
    </row>
    <row r="4522" spans="1:10" ht="15" customHeight="1">
      <c r="A4522" s="46" t="s">
        <v>35299</v>
      </c>
      <c r="B4522" s="46" t="s">
        <v>35414</v>
      </c>
      <c r="C4522" s="47">
        <v>64.125200000000007</v>
      </c>
      <c r="D4522" s="119" t="s">
        <v>1536</v>
      </c>
      <c r="E4522" s="46" t="s">
        <v>1536</v>
      </c>
      <c r="F4522" s="121">
        <v>153.93119999999999</v>
      </c>
      <c r="G4522" s="87"/>
      <c r="H4522" s="47"/>
      <c r="I4522" s="120">
        <v>10</v>
      </c>
      <c r="J4522" s="120">
        <v>0</v>
      </c>
    </row>
    <row r="4523" spans="1:10" ht="15" customHeight="1">
      <c r="A4523" s="46" t="s">
        <v>35306</v>
      </c>
      <c r="B4523" s="46" t="s">
        <v>35415</v>
      </c>
      <c r="C4523" s="47">
        <v>86.168000000000006</v>
      </c>
      <c r="D4523" s="119" t="s">
        <v>1533</v>
      </c>
      <c r="E4523" s="46" t="s">
        <v>1533</v>
      </c>
      <c r="F4523" s="121">
        <v>147.96440000000001</v>
      </c>
      <c r="G4523" s="87"/>
      <c r="H4523" s="47"/>
      <c r="I4523" s="120">
        <v>10</v>
      </c>
      <c r="J4523" s="120">
        <v>0</v>
      </c>
    </row>
    <row r="4524" spans="1:10" ht="15" customHeight="1">
      <c r="A4524" s="46" t="s">
        <v>10184</v>
      </c>
      <c r="B4524" s="46" t="s">
        <v>10185</v>
      </c>
      <c r="C4524" s="47">
        <v>10.626799999999999</v>
      </c>
      <c r="D4524" s="119" t="s">
        <v>1531</v>
      </c>
      <c r="E4524" s="46" t="s">
        <v>1531</v>
      </c>
      <c r="F4524" s="121">
        <v>150.4068</v>
      </c>
      <c r="G4524" s="87"/>
      <c r="H4524" s="47"/>
      <c r="I4524" s="120">
        <v>1</v>
      </c>
      <c r="J4524" s="120">
        <v>0</v>
      </c>
    </row>
    <row r="4525" spans="1:10" ht="15" customHeight="1">
      <c r="A4525" s="46" t="s">
        <v>10248</v>
      </c>
      <c r="B4525" s="46" t="s">
        <v>10249</v>
      </c>
      <c r="C4525" s="47">
        <v>5.2628000000000004</v>
      </c>
      <c r="D4525" s="119" t="s">
        <v>1528</v>
      </c>
      <c r="E4525" s="46" t="s">
        <v>1528</v>
      </c>
      <c r="F4525" s="121">
        <v>147.96440000000001</v>
      </c>
      <c r="G4525" s="87"/>
      <c r="H4525" s="47"/>
      <c r="I4525" s="120">
        <v>142</v>
      </c>
      <c r="J4525" s="120">
        <v>0</v>
      </c>
    </row>
    <row r="4526" spans="1:10" ht="15" customHeight="1">
      <c r="A4526" s="46" t="s">
        <v>10371</v>
      </c>
      <c r="B4526" s="46" t="s">
        <v>32373</v>
      </c>
      <c r="C4526" s="47">
        <v>13.916</v>
      </c>
      <c r="D4526" s="119" t="s">
        <v>1525</v>
      </c>
      <c r="E4526" s="46" t="s">
        <v>1525</v>
      </c>
      <c r="F4526" s="121">
        <v>120.01860000000001</v>
      </c>
      <c r="G4526" s="87"/>
      <c r="H4526" s="47"/>
      <c r="I4526" s="120">
        <v>4</v>
      </c>
      <c r="J4526" s="120">
        <v>0</v>
      </c>
    </row>
    <row r="4527" spans="1:10" ht="15" customHeight="1">
      <c r="A4527" s="46" t="s">
        <v>10369</v>
      </c>
      <c r="B4527" s="46" t="s">
        <v>10370</v>
      </c>
      <c r="C4527" s="47">
        <v>14.6752</v>
      </c>
      <c r="D4527" s="119" t="s">
        <v>1522</v>
      </c>
      <c r="E4527" s="46" t="s">
        <v>1522</v>
      </c>
      <c r="F4527" s="121">
        <v>147.96440000000001</v>
      </c>
      <c r="G4527" s="87"/>
      <c r="H4527" s="47"/>
      <c r="I4527" s="120">
        <v>1</v>
      </c>
      <c r="J4527" s="120">
        <v>0</v>
      </c>
    </row>
    <row r="4528" spans="1:10" ht="15" customHeight="1">
      <c r="A4528" s="46" t="s">
        <v>10368</v>
      </c>
      <c r="B4528" s="46" t="s">
        <v>10357</v>
      </c>
      <c r="C4528" s="47">
        <v>14.6752</v>
      </c>
      <c r="D4528" s="119" t="s">
        <v>1519</v>
      </c>
      <c r="E4528" s="46" t="s">
        <v>1519</v>
      </c>
      <c r="F4528" s="121">
        <v>147.96440000000001</v>
      </c>
      <c r="G4528" s="87"/>
      <c r="H4528" s="47"/>
      <c r="I4528" s="120">
        <v>2</v>
      </c>
      <c r="J4528" s="120">
        <v>0</v>
      </c>
    </row>
    <row r="4529" spans="1:10" ht="15" customHeight="1">
      <c r="A4529" s="46" t="s">
        <v>10366</v>
      </c>
      <c r="B4529" s="46" t="s">
        <v>10367</v>
      </c>
      <c r="C4529" s="47">
        <v>15.1812</v>
      </c>
      <c r="D4529" s="119" t="s">
        <v>1515</v>
      </c>
      <c r="E4529" s="46" t="s">
        <v>1515</v>
      </c>
      <c r="F4529" s="121">
        <v>147.96440000000001</v>
      </c>
      <c r="G4529" s="87"/>
      <c r="H4529" s="47"/>
      <c r="I4529" s="120">
        <v>0</v>
      </c>
      <c r="J4529" s="120">
        <v>0</v>
      </c>
    </row>
    <row r="4530" spans="1:10" ht="15" customHeight="1">
      <c r="A4530" s="46" t="s">
        <v>32368</v>
      </c>
      <c r="B4530" s="46" t="s">
        <v>32369</v>
      </c>
      <c r="C4530" s="47">
        <v>10.120799999999999</v>
      </c>
      <c r="D4530" s="119" t="s">
        <v>1615</v>
      </c>
      <c r="E4530" s="46" t="s">
        <v>1615</v>
      </c>
      <c r="F4530" s="121">
        <v>16.946000000000002</v>
      </c>
      <c r="G4530" s="87"/>
      <c r="H4530" s="47"/>
      <c r="I4530" s="120">
        <v>0</v>
      </c>
      <c r="J4530" s="120">
        <v>0</v>
      </c>
    </row>
    <row r="4531" spans="1:10" ht="15" customHeight="1">
      <c r="A4531" s="46" t="s">
        <v>10364</v>
      </c>
      <c r="B4531" s="46" t="s">
        <v>10365</v>
      </c>
      <c r="C4531" s="47">
        <v>4.8074000000000003</v>
      </c>
      <c r="D4531" s="119" t="s">
        <v>1612</v>
      </c>
      <c r="E4531" s="46" t="s">
        <v>1612</v>
      </c>
      <c r="F4531" s="121">
        <v>3.5333999999999999</v>
      </c>
      <c r="G4531" s="87"/>
      <c r="H4531" s="47"/>
      <c r="I4531" s="120">
        <v>0</v>
      </c>
      <c r="J4531" s="120">
        <v>0</v>
      </c>
    </row>
    <row r="4532" spans="1:10" ht="15" customHeight="1">
      <c r="A4532" s="46" t="s">
        <v>10362</v>
      </c>
      <c r="B4532" s="46" t="s">
        <v>10363</v>
      </c>
      <c r="C4532" s="47">
        <v>5.0603999999999996</v>
      </c>
      <c r="D4532" s="119" t="s">
        <v>1609</v>
      </c>
      <c r="E4532" s="46" t="s">
        <v>1609</v>
      </c>
      <c r="F4532" s="121">
        <v>25.405200000000001</v>
      </c>
      <c r="G4532" s="87"/>
      <c r="H4532" s="47"/>
      <c r="I4532" s="120">
        <v>1</v>
      </c>
      <c r="J4532" s="120">
        <v>0</v>
      </c>
    </row>
    <row r="4533" spans="1:10" ht="15" customHeight="1">
      <c r="A4533" s="46" t="s">
        <v>10360</v>
      </c>
      <c r="B4533" s="46" t="s">
        <v>10361</v>
      </c>
      <c r="C4533" s="47">
        <v>10.120799999999999</v>
      </c>
      <c r="D4533" s="119" t="s">
        <v>1631</v>
      </c>
      <c r="E4533" s="46" t="s">
        <v>1631</v>
      </c>
      <c r="F4533" s="121">
        <v>444.70100000000002</v>
      </c>
      <c r="G4533" s="87"/>
      <c r="H4533" s="47"/>
      <c r="I4533" s="120">
        <v>3</v>
      </c>
      <c r="J4533" s="120">
        <v>0</v>
      </c>
    </row>
    <row r="4534" spans="1:10" ht="15" customHeight="1">
      <c r="A4534" s="46" t="s">
        <v>10358</v>
      </c>
      <c r="B4534" s="46" t="s">
        <v>10359</v>
      </c>
      <c r="C4534" s="47">
        <v>10.120799999999999</v>
      </c>
      <c r="D4534" s="119" t="s">
        <v>129</v>
      </c>
      <c r="E4534" s="46" t="s">
        <v>129</v>
      </c>
      <c r="F4534" s="121">
        <v>444.70100000000002</v>
      </c>
      <c r="G4534" s="87"/>
      <c r="H4534" s="47"/>
      <c r="I4534" s="120">
        <v>11</v>
      </c>
      <c r="J4534" s="120">
        <v>0</v>
      </c>
    </row>
    <row r="4535" spans="1:10" ht="15" customHeight="1">
      <c r="A4535" s="46" t="s">
        <v>10356</v>
      </c>
      <c r="B4535" s="46" t="s">
        <v>10357</v>
      </c>
      <c r="C4535" s="47">
        <v>15.1812</v>
      </c>
      <c r="D4535" s="119" t="s">
        <v>1625</v>
      </c>
      <c r="E4535" s="46" t="s">
        <v>1625</v>
      </c>
      <c r="F4535" s="121">
        <v>414.74860000000001</v>
      </c>
      <c r="G4535" s="87"/>
      <c r="H4535" s="47"/>
      <c r="I4535" s="120">
        <v>5</v>
      </c>
      <c r="J4535" s="120">
        <v>0</v>
      </c>
    </row>
    <row r="4536" spans="1:10" ht="15" customHeight="1">
      <c r="A4536" s="46" t="s">
        <v>10355</v>
      </c>
      <c r="B4536" s="46" t="s">
        <v>32371</v>
      </c>
      <c r="C4536" s="47">
        <v>15.1812</v>
      </c>
      <c r="D4536" s="119" t="s">
        <v>1621</v>
      </c>
      <c r="E4536" s="46" t="s">
        <v>1621</v>
      </c>
      <c r="F4536" s="121">
        <v>482.76</v>
      </c>
      <c r="G4536" s="87"/>
      <c r="H4536" s="47"/>
      <c r="I4536" s="120">
        <v>0</v>
      </c>
      <c r="J4536" s="120">
        <v>0</v>
      </c>
    </row>
    <row r="4537" spans="1:10" ht="15" customHeight="1">
      <c r="A4537" s="46" t="s">
        <v>10353</v>
      </c>
      <c r="B4537" s="46" t="s">
        <v>10354</v>
      </c>
      <c r="C4537" s="47">
        <v>22.771599999999999</v>
      </c>
      <c r="D4537" s="119" t="s">
        <v>1452</v>
      </c>
      <c r="E4537" s="46" t="s">
        <v>1452</v>
      </c>
      <c r="F4537" s="121">
        <v>0.37359999999999999</v>
      </c>
      <c r="G4537" s="87"/>
      <c r="H4537" s="47"/>
      <c r="I4537" s="120">
        <v>0</v>
      </c>
      <c r="J4537" s="120">
        <v>0</v>
      </c>
    </row>
    <row r="4538" spans="1:10" ht="15" customHeight="1">
      <c r="A4538" s="46" t="s">
        <v>10352</v>
      </c>
      <c r="B4538" s="46" t="s">
        <v>32370</v>
      </c>
      <c r="C4538" s="47">
        <v>22.771599999999999</v>
      </c>
      <c r="D4538" s="119" t="s">
        <v>1682</v>
      </c>
      <c r="E4538" s="46" t="s">
        <v>1682</v>
      </c>
      <c r="F4538" s="121">
        <v>3.6688000000000001</v>
      </c>
      <c r="G4538" s="87"/>
      <c r="H4538" s="47"/>
      <c r="I4538" s="120">
        <v>0</v>
      </c>
      <c r="J4538" s="120">
        <v>0</v>
      </c>
    </row>
    <row r="4539" spans="1:10" ht="15" customHeight="1">
      <c r="A4539" s="46" t="s">
        <v>10350</v>
      </c>
      <c r="B4539" s="46" t="s">
        <v>10351</v>
      </c>
      <c r="C4539" s="47">
        <v>24.036799999999999</v>
      </c>
      <c r="D4539" s="119" t="s">
        <v>1680</v>
      </c>
      <c r="E4539" s="46" t="s">
        <v>1680</v>
      </c>
      <c r="F4539" s="121">
        <v>4.0481999999999996</v>
      </c>
      <c r="G4539" s="87"/>
      <c r="H4539" s="47"/>
      <c r="I4539" s="120">
        <v>1</v>
      </c>
      <c r="J4539" s="120">
        <v>0</v>
      </c>
    </row>
    <row r="4540" spans="1:10" ht="15" customHeight="1">
      <c r="A4540" s="46" t="s">
        <v>10349</v>
      </c>
      <c r="B4540" s="46" t="s">
        <v>32372</v>
      </c>
      <c r="C4540" s="47">
        <v>24.036799999999999</v>
      </c>
      <c r="D4540" s="119" t="s">
        <v>1677</v>
      </c>
      <c r="E4540" s="46" t="s">
        <v>1677</v>
      </c>
      <c r="F4540" s="121">
        <v>1.7307999999999999</v>
      </c>
      <c r="G4540" s="87"/>
      <c r="H4540" s="47"/>
      <c r="I4540" s="120">
        <v>2</v>
      </c>
      <c r="J4540" s="120">
        <v>0</v>
      </c>
    </row>
    <row r="4541" spans="1:10" ht="15" customHeight="1">
      <c r="A4541" s="46" t="s">
        <v>11839</v>
      </c>
      <c r="B4541" s="46" t="s">
        <v>11840</v>
      </c>
      <c r="C4541" s="47">
        <v>4.3739999999999997</v>
      </c>
      <c r="D4541" s="119" t="s">
        <v>1674</v>
      </c>
      <c r="E4541" s="46" t="s">
        <v>1674</v>
      </c>
      <c r="F4541" s="121">
        <v>2.6415999999999999</v>
      </c>
      <c r="G4541" s="87"/>
      <c r="H4541" s="47"/>
      <c r="I4541" s="120">
        <v>12</v>
      </c>
      <c r="J4541" s="120">
        <v>0</v>
      </c>
    </row>
    <row r="4542" spans="1:10" ht="15" customHeight="1">
      <c r="A4542" s="46" t="s">
        <v>10382</v>
      </c>
      <c r="B4542" s="46" t="s">
        <v>10383</v>
      </c>
      <c r="C4542" s="47">
        <v>4.3722000000000003</v>
      </c>
      <c r="D4542" s="119" t="s">
        <v>1671</v>
      </c>
      <c r="E4542" s="46" t="s">
        <v>1671</v>
      </c>
      <c r="F4542" s="121">
        <v>2.1859999999999999</v>
      </c>
      <c r="G4542" s="87"/>
      <c r="H4542" s="47"/>
      <c r="I4542" s="120">
        <v>5</v>
      </c>
      <c r="J4542" s="120">
        <v>0</v>
      </c>
    </row>
    <row r="4543" spans="1:10" ht="15" customHeight="1">
      <c r="A4543" s="46" t="s">
        <v>10396</v>
      </c>
      <c r="B4543" s="46" t="s">
        <v>10397</v>
      </c>
      <c r="C4543" s="47">
        <v>1.2192000000000001</v>
      </c>
      <c r="D4543" s="119" t="s">
        <v>1668</v>
      </c>
      <c r="E4543" s="46" t="s">
        <v>1668</v>
      </c>
      <c r="F4543" s="121">
        <v>2.5506000000000002</v>
      </c>
      <c r="G4543" s="87"/>
      <c r="H4543" s="47"/>
      <c r="I4543" s="120">
        <v>6</v>
      </c>
      <c r="J4543" s="120">
        <v>0</v>
      </c>
    </row>
    <row r="4544" spans="1:10" ht="15" customHeight="1">
      <c r="A4544" s="46" t="s">
        <v>10394</v>
      </c>
      <c r="B4544" s="46" t="s">
        <v>10395</v>
      </c>
      <c r="C4544" s="47">
        <v>1.5940000000000001</v>
      </c>
      <c r="D4544" s="119" t="s">
        <v>1659</v>
      </c>
      <c r="E4544" s="46" t="s">
        <v>1659</v>
      </c>
      <c r="F4544" s="121">
        <v>0.33019999999999999</v>
      </c>
      <c r="G4544" s="87"/>
      <c r="H4544" s="47"/>
      <c r="I4544" s="120">
        <v>0</v>
      </c>
      <c r="J4544" s="120">
        <v>0</v>
      </c>
    </row>
    <row r="4545" spans="1:10" ht="15" customHeight="1">
      <c r="A4545" s="46" t="s">
        <v>10392</v>
      </c>
      <c r="B4545" s="46" t="s">
        <v>10393</v>
      </c>
      <c r="C4545" s="47">
        <v>4.008</v>
      </c>
      <c r="D4545" s="119" t="s">
        <v>1656</v>
      </c>
      <c r="E4545" s="46" t="s">
        <v>1656</v>
      </c>
      <c r="F4545" s="121">
        <v>3.7951999999999999</v>
      </c>
      <c r="G4545" s="87"/>
      <c r="H4545" s="47"/>
      <c r="I4545" s="120">
        <v>0</v>
      </c>
      <c r="J4545" s="120">
        <v>0</v>
      </c>
    </row>
    <row r="4546" spans="1:10" ht="15" customHeight="1">
      <c r="A4546" s="46" t="s">
        <v>10390</v>
      </c>
      <c r="B4546" s="46" t="s">
        <v>10391</v>
      </c>
      <c r="C4546" s="47">
        <v>5.3924000000000003</v>
      </c>
      <c r="D4546" s="119" t="s">
        <v>1653</v>
      </c>
      <c r="E4546" s="46" t="s">
        <v>1653</v>
      </c>
      <c r="F4546" s="121">
        <v>4.782</v>
      </c>
      <c r="G4546" s="87"/>
      <c r="H4546" s="47"/>
      <c r="I4546" s="120">
        <v>0</v>
      </c>
      <c r="J4546" s="120">
        <v>0</v>
      </c>
    </row>
    <row r="4547" spans="1:10" ht="15" customHeight="1">
      <c r="A4547" s="46" t="s">
        <v>10388</v>
      </c>
      <c r="B4547" s="46" t="s">
        <v>10389</v>
      </c>
      <c r="C4547" s="47">
        <v>7.05</v>
      </c>
      <c r="D4547" s="119" t="s">
        <v>1665</v>
      </c>
      <c r="E4547" s="46" t="s">
        <v>1665</v>
      </c>
      <c r="F4547" s="121">
        <v>8.0158000000000005</v>
      </c>
      <c r="G4547" s="87"/>
      <c r="H4547" s="47"/>
      <c r="I4547" s="120">
        <v>0</v>
      </c>
      <c r="J4547" s="120">
        <v>0</v>
      </c>
    </row>
    <row r="4548" spans="1:10" ht="15" customHeight="1">
      <c r="A4548" s="46" t="s">
        <v>10386</v>
      </c>
      <c r="B4548" s="46" t="s">
        <v>10387</v>
      </c>
      <c r="C4548" s="47">
        <v>0.95979999999999999</v>
      </c>
      <c r="D4548" s="119" t="s">
        <v>1650</v>
      </c>
      <c r="E4548" s="46" t="s">
        <v>1650</v>
      </c>
      <c r="F4548" s="121">
        <v>0.7288</v>
      </c>
      <c r="G4548" s="87"/>
      <c r="H4548" s="47"/>
      <c r="I4548" s="120">
        <v>48</v>
      </c>
      <c r="J4548" s="120">
        <v>0</v>
      </c>
    </row>
    <row r="4549" spans="1:10" ht="15" customHeight="1">
      <c r="A4549" s="46" t="s">
        <v>10384</v>
      </c>
      <c r="B4549" s="46" t="s">
        <v>10385</v>
      </c>
      <c r="C4549" s="47">
        <v>1.58</v>
      </c>
      <c r="D4549" s="119" t="s">
        <v>1648</v>
      </c>
      <c r="E4549" s="46" t="s">
        <v>1648</v>
      </c>
      <c r="F4549" s="121">
        <v>2.9148000000000001</v>
      </c>
      <c r="G4549" s="87"/>
      <c r="H4549" s="47"/>
      <c r="I4549" s="120">
        <v>0</v>
      </c>
      <c r="J4549" s="120">
        <v>0</v>
      </c>
    </row>
    <row r="4550" spans="1:10" ht="15" customHeight="1">
      <c r="A4550" s="46" t="s">
        <v>3012</v>
      </c>
      <c r="B4550" s="46" t="s">
        <v>3013</v>
      </c>
      <c r="C4550" s="47">
        <v>1.3420000000000001</v>
      </c>
      <c r="D4550" s="119" t="s">
        <v>1645</v>
      </c>
      <c r="E4550" s="46" t="s">
        <v>1645</v>
      </c>
      <c r="F4550" s="121">
        <v>0.79700000000000004</v>
      </c>
      <c r="G4550" s="87"/>
      <c r="H4550" s="47"/>
      <c r="I4550" s="120">
        <v>11</v>
      </c>
      <c r="J4550" s="120">
        <v>0</v>
      </c>
    </row>
    <row r="4551" spans="1:10" ht="15" customHeight="1">
      <c r="A4551" s="46" t="s">
        <v>3010</v>
      </c>
      <c r="B4551" s="46" t="s">
        <v>3011</v>
      </c>
      <c r="C4551" s="47">
        <v>4.4337999999999997</v>
      </c>
      <c r="D4551" s="119" t="s">
        <v>1642</v>
      </c>
      <c r="E4551" s="46" t="s">
        <v>1642</v>
      </c>
      <c r="F4551" s="121">
        <v>0.7742</v>
      </c>
      <c r="G4551" s="87"/>
      <c r="H4551" s="47"/>
      <c r="I4551" s="120">
        <v>48</v>
      </c>
      <c r="J4551" s="120">
        <v>0</v>
      </c>
    </row>
    <row r="4552" spans="1:10" ht="15" customHeight="1">
      <c r="A4552" s="46" t="s">
        <v>3009</v>
      </c>
      <c r="B4552" s="46" t="s">
        <v>3000</v>
      </c>
      <c r="C4552" s="47">
        <v>5.6844000000000001</v>
      </c>
      <c r="D4552" s="119" t="s">
        <v>1639</v>
      </c>
      <c r="E4552" s="46" t="s">
        <v>1639</v>
      </c>
      <c r="F4552" s="121">
        <v>0.95640000000000003</v>
      </c>
      <c r="G4552" s="87"/>
      <c r="H4552" s="47"/>
      <c r="I4552" s="120">
        <v>48</v>
      </c>
      <c r="J4552" s="120">
        <v>0</v>
      </c>
    </row>
    <row r="4553" spans="1:10" ht="15" customHeight="1">
      <c r="A4553" s="46" t="s">
        <v>3007</v>
      </c>
      <c r="B4553" s="46" t="s">
        <v>3000</v>
      </c>
      <c r="C4553" s="47">
        <v>6.1390000000000002</v>
      </c>
      <c r="D4553" s="119" t="s">
        <v>1636</v>
      </c>
      <c r="E4553" s="46" t="s">
        <v>1636</v>
      </c>
      <c r="F4553" s="121">
        <v>7.5518000000000001</v>
      </c>
      <c r="G4553" s="87"/>
      <c r="H4553" s="47"/>
      <c r="I4553" s="120">
        <v>18</v>
      </c>
      <c r="J4553" s="120">
        <v>0</v>
      </c>
    </row>
    <row r="4554" spans="1:10" ht="15" customHeight="1">
      <c r="A4554" s="46" t="s">
        <v>3004</v>
      </c>
      <c r="B4554" s="46" t="s">
        <v>3005</v>
      </c>
      <c r="C4554" s="47">
        <v>6.4598000000000004</v>
      </c>
      <c r="D4554" s="119" t="s">
        <v>1633</v>
      </c>
      <c r="E4554" s="46" t="s">
        <v>1633</v>
      </c>
      <c r="F4554" s="121">
        <v>9.7826000000000004</v>
      </c>
      <c r="G4554" s="87"/>
      <c r="H4554" s="47"/>
      <c r="I4554" s="120">
        <v>18</v>
      </c>
      <c r="J4554" s="120">
        <v>0</v>
      </c>
    </row>
    <row r="4555" spans="1:10" ht="15" customHeight="1">
      <c r="A4555" s="46" t="s">
        <v>3002</v>
      </c>
      <c r="B4555" s="46" t="s">
        <v>3000</v>
      </c>
      <c r="C4555" s="47">
        <v>4.0926</v>
      </c>
      <c r="D4555" s="119" t="s">
        <v>1684</v>
      </c>
      <c r="E4555" s="46" t="s">
        <v>1684</v>
      </c>
      <c r="F4555" s="121">
        <v>2.2772000000000001</v>
      </c>
      <c r="G4555" s="86"/>
      <c r="H4555" s="47"/>
      <c r="I4555" s="120">
        <v>36</v>
      </c>
      <c r="J4555" s="120">
        <v>0</v>
      </c>
    </row>
    <row r="4556" spans="1:10" ht="15" customHeight="1">
      <c r="A4556" s="46" t="s">
        <v>2999</v>
      </c>
      <c r="B4556" s="46" t="s">
        <v>3000</v>
      </c>
      <c r="C4556" s="47">
        <v>4.4336000000000002</v>
      </c>
      <c r="D4556" s="119" t="s">
        <v>31972</v>
      </c>
      <c r="E4556" s="46" t="s">
        <v>31972</v>
      </c>
      <c r="F4556" s="121">
        <v>13.8308</v>
      </c>
      <c r="G4556" s="87"/>
      <c r="H4556" s="47"/>
      <c r="I4556" s="120">
        <v>36</v>
      </c>
      <c r="J4556" s="120">
        <v>0</v>
      </c>
    </row>
    <row r="4557" spans="1:10" ht="15" customHeight="1">
      <c r="A4557" s="46" t="s">
        <v>2996</v>
      </c>
      <c r="B4557" s="46" t="s">
        <v>2997</v>
      </c>
      <c r="C4557" s="47">
        <v>5.4560000000000004</v>
      </c>
      <c r="D4557" s="119" t="s">
        <v>31970</v>
      </c>
      <c r="E4557" s="46" t="s">
        <v>31970</v>
      </c>
      <c r="F4557" s="121">
        <v>12.9504</v>
      </c>
      <c r="G4557" s="87"/>
      <c r="H4557" s="47"/>
      <c r="I4557" s="120">
        <v>48</v>
      </c>
      <c r="J4557" s="120">
        <v>0</v>
      </c>
    </row>
    <row r="4558" spans="1:10" ht="15" customHeight="1">
      <c r="A4558" s="46" t="s">
        <v>10398</v>
      </c>
      <c r="B4558" s="46" t="s">
        <v>3000</v>
      </c>
      <c r="C4558" s="47">
        <v>8.5413999999999994</v>
      </c>
      <c r="D4558" s="119" t="s">
        <v>1741</v>
      </c>
      <c r="E4558" s="46" t="s">
        <v>1741</v>
      </c>
      <c r="F4558" s="121">
        <v>0.32219999999999999</v>
      </c>
      <c r="G4558" s="87"/>
      <c r="H4558" s="47"/>
      <c r="I4558" s="120">
        <v>9</v>
      </c>
      <c r="J4558" s="120">
        <v>0</v>
      </c>
    </row>
    <row r="4559" spans="1:10" ht="15" customHeight="1">
      <c r="A4559" s="46" t="s">
        <v>10415</v>
      </c>
      <c r="B4559" s="46" t="s">
        <v>10416</v>
      </c>
      <c r="C4559" s="47">
        <v>2.4205999999999999</v>
      </c>
      <c r="D4559" s="119" t="s">
        <v>1738</v>
      </c>
      <c r="E4559" s="46" t="s">
        <v>1738</v>
      </c>
      <c r="F4559" s="121">
        <v>0.25040000000000001</v>
      </c>
      <c r="G4559" s="87"/>
      <c r="H4559" s="47"/>
      <c r="I4559" s="120">
        <v>18</v>
      </c>
      <c r="J4559" s="120">
        <v>0</v>
      </c>
    </row>
    <row r="4560" spans="1:10" ht="15" customHeight="1">
      <c r="A4560" s="46" t="s">
        <v>10413</v>
      </c>
      <c r="B4560" s="46" t="s">
        <v>10414</v>
      </c>
      <c r="C4560" s="47">
        <v>1.9452</v>
      </c>
      <c r="D4560" s="119" t="s">
        <v>1735</v>
      </c>
      <c r="E4560" s="46" t="s">
        <v>1735</v>
      </c>
      <c r="F4560" s="121">
        <v>2.1859999999999999</v>
      </c>
      <c r="G4560" s="87"/>
      <c r="H4560" s="47"/>
      <c r="I4560" s="120">
        <v>6</v>
      </c>
      <c r="J4560" s="120">
        <v>0</v>
      </c>
    </row>
    <row r="4561" spans="1:10" ht="15" customHeight="1">
      <c r="A4561" s="46" t="s">
        <v>10411</v>
      </c>
      <c r="B4561" s="46" t="s">
        <v>10412</v>
      </c>
      <c r="C4561" s="47">
        <v>8.9570000000000007</v>
      </c>
      <c r="D4561" s="119" t="s">
        <v>1733</v>
      </c>
      <c r="E4561" s="46" t="s">
        <v>1733</v>
      </c>
      <c r="F4561" s="121">
        <v>0.2278</v>
      </c>
      <c r="G4561" s="87"/>
      <c r="H4561" s="47"/>
      <c r="I4561" s="120">
        <v>5</v>
      </c>
      <c r="J4561" s="120">
        <v>0</v>
      </c>
    </row>
    <row r="4562" spans="1:10" ht="15" customHeight="1">
      <c r="A4562" s="46" t="s">
        <v>10409</v>
      </c>
      <c r="B4562" s="46" t="s">
        <v>10410</v>
      </c>
      <c r="C4562" s="47">
        <v>13.6252</v>
      </c>
      <c r="D4562" s="119" t="s">
        <v>1730</v>
      </c>
      <c r="E4562" s="46" t="s">
        <v>1730</v>
      </c>
      <c r="F4562" s="121">
        <v>0.4496</v>
      </c>
      <c r="G4562" s="87"/>
      <c r="H4562" s="47"/>
      <c r="I4562" s="120">
        <v>5</v>
      </c>
      <c r="J4562" s="120">
        <v>0</v>
      </c>
    </row>
    <row r="4563" spans="1:10" ht="15" customHeight="1">
      <c r="A4563" s="46" t="s">
        <v>10407</v>
      </c>
      <c r="B4563" s="46" t="s">
        <v>10408</v>
      </c>
      <c r="C4563" s="47">
        <v>5.8954000000000004</v>
      </c>
      <c r="D4563" s="119" t="s">
        <v>1727</v>
      </c>
      <c r="E4563" s="46" t="s">
        <v>1727</v>
      </c>
      <c r="F4563" s="121">
        <v>1.7134</v>
      </c>
      <c r="G4563" s="87"/>
      <c r="H4563" s="47"/>
      <c r="I4563" s="120">
        <v>1</v>
      </c>
      <c r="J4563" s="120">
        <v>0</v>
      </c>
    </row>
    <row r="4564" spans="1:10" ht="15" customHeight="1">
      <c r="A4564" s="46" t="s">
        <v>10405</v>
      </c>
      <c r="B4564" s="46" t="s">
        <v>10406</v>
      </c>
      <c r="C4564" s="47">
        <v>3.7827999999999999</v>
      </c>
      <c r="D4564" s="119" t="s">
        <v>1724</v>
      </c>
      <c r="E4564" s="46" t="s">
        <v>1724</v>
      </c>
      <c r="F4564" s="121">
        <v>1.7134</v>
      </c>
      <c r="G4564" s="87"/>
      <c r="H4564" s="47"/>
      <c r="I4564" s="120">
        <v>8</v>
      </c>
      <c r="J4564" s="120">
        <v>0</v>
      </c>
    </row>
    <row r="4565" spans="1:10" ht="15" customHeight="1">
      <c r="A4565" s="46" t="s">
        <v>10403</v>
      </c>
      <c r="B4565" s="46" t="s">
        <v>10404</v>
      </c>
      <c r="C4565" s="47">
        <v>2.1634000000000002</v>
      </c>
      <c r="D4565" s="119" t="s">
        <v>1721</v>
      </c>
      <c r="E4565" s="46" t="s">
        <v>1721</v>
      </c>
      <c r="F4565" s="121">
        <v>1.7134</v>
      </c>
      <c r="G4565" s="87"/>
      <c r="H4565" s="47"/>
      <c r="I4565" s="120">
        <v>3</v>
      </c>
      <c r="J4565" s="120">
        <v>0</v>
      </c>
    </row>
    <row r="4566" spans="1:10" ht="15" customHeight="1">
      <c r="A4566" s="46" t="s">
        <v>10401</v>
      </c>
      <c r="B4566" s="46" t="s">
        <v>10402</v>
      </c>
      <c r="C4566" s="47">
        <v>5.9080000000000004</v>
      </c>
      <c r="D4566" s="119" t="s">
        <v>1718</v>
      </c>
      <c r="E4566" s="46" t="s">
        <v>1718</v>
      </c>
      <c r="F4566" s="121">
        <v>1.7134</v>
      </c>
      <c r="G4566" s="87"/>
      <c r="H4566" s="47"/>
      <c r="I4566" s="120">
        <v>9</v>
      </c>
      <c r="J4566" s="120">
        <v>0</v>
      </c>
    </row>
    <row r="4567" spans="1:10" ht="15" customHeight="1">
      <c r="A4567" s="46" t="s">
        <v>10399</v>
      </c>
      <c r="B4567" s="46" t="s">
        <v>10400</v>
      </c>
      <c r="C4567" s="47">
        <v>2.7568000000000001</v>
      </c>
      <c r="D4567" s="119" t="s">
        <v>1716</v>
      </c>
      <c r="E4567" s="46" t="s">
        <v>1716</v>
      </c>
      <c r="F4567" s="121">
        <v>0.10539999999999999</v>
      </c>
      <c r="G4567" s="87"/>
      <c r="H4567" s="47"/>
      <c r="I4567" s="120">
        <v>2</v>
      </c>
      <c r="J4567" s="120">
        <v>0</v>
      </c>
    </row>
    <row r="4568" spans="1:10" ht="15" customHeight="1">
      <c r="A4568" s="46" t="s">
        <v>10450</v>
      </c>
      <c r="B4568" s="46" t="s">
        <v>10451</v>
      </c>
      <c r="C4568" s="47">
        <v>8.6532</v>
      </c>
      <c r="D4568" s="119" t="s">
        <v>1713</v>
      </c>
      <c r="E4568" s="46" t="s">
        <v>1713</v>
      </c>
      <c r="F4568" s="121">
        <v>0.2984</v>
      </c>
      <c r="G4568" s="87"/>
      <c r="H4568" s="47"/>
      <c r="I4568" s="120">
        <v>1</v>
      </c>
      <c r="J4568" s="120">
        <v>0</v>
      </c>
    </row>
    <row r="4569" spans="1:10" ht="15" customHeight="1">
      <c r="A4569" s="46" t="s">
        <v>10434</v>
      </c>
      <c r="B4569" s="46" t="s">
        <v>10435</v>
      </c>
      <c r="C4569" s="47">
        <v>7.5906000000000002</v>
      </c>
      <c r="D4569" s="119" t="s">
        <v>1760</v>
      </c>
      <c r="E4569" s="46" t="s">
        <v>1760</v>
      </c>
      <c r="F4569" s="121">
        <v>50.6038</v>
      </c>
      <c r="G4569" s="87"/>
      <c r="H4569" s="47"/>
      <c r="I4569" s="120">
        <v>2</v>
      </c>
      <c r="J4569" s="120">
        <v>0</v>
      </c>
    </row>
    <row r="4570" spans="1:10" ht="15" customHeight="1">
      <c r="A4570" s="46" t="s">
        <v>10432</v>
      </c>
      <c r="B4570" s="46" t="s">
        <v>10433</v>
      </c>
      <c r="C4570" s="47">
        <v>12.828200000000001</v>
      </c>
      <c r="D4570" s="119" t="s">
        <v>1758</v>
      </c>
      <c r="E4570" s="46" t="s">
        <v>1758</v>
      </c>
      <c r="F4570" s="121">
        <v>50.6038</v>
      </c>
      <c r="G4570" s="87"/>
      <c r="H4570" s="47"/>
      <c r="I4570" s="120">
        <v>5</v>
      </c>
      <c r="J4570" s="120">
        <v>0</v>
      </c>
    </row>
    <row r="4571" spans="1:10" ht="15" customHeight="1">
      <c r="A4571" s="46" t="s">
        <v>10430</v>
      </c>
      <c r="B4571" s="46" t="s">
        <v>10431</v>
      </c>
      <c r="C4571" s="47">
        <v>8.9911999999999992</v>
      </c>
      <c r="D4571" s="119" t="s">
        <v>1756</v>
      </c>
      <c r="E4571" s="46" t="s">
        <v>1756</v>
      </c>
      <c r="F4571" s="121">
        <v>137.8954</v>
      </c>
      <c r="G4571" s="87"/>
      <c r="H4571" s="47"/>
      <c r="I4571" s="120">
        <v>0</v>
      </c>
      <c r="J4571" s="120">
        <v>0</v>
      </c>
    </row>
    <row r="4572" spans="1:10" ht="15" customHeight="1">
      <c r="A4572" s="46" t="s">
        <v>10428</v>
      </c>
      <c r="B4572" s="46" t="s">
        <v>10429</v>
      </c>
      <c r="C4572" s="47">
        <v>10.2942</v>
      </c>
      <c r="D4572" s="119" t="s">
        <v>1754</v>
      </c>
      <c r="E4572" s="46" t="s">
        <v>1754</v>
      </c>
      <c r="F4572" s="121">
        <v>177.11320000000001</v>
      </c>
      <c r="G4572" s="87"/>
      <c r="H4572" s="47"/>
      <c r="I4572" s="120">
        <v>0</v>
      </c>
      <c r="J4572" s="120">
        <v>0</v>
      </c>
    </row>
    <row r="4573" spans="1:10" ht="15" customHeight="1">
      <c r="A4573" s="46" t="s">
        <v>10427</v>
      </c>
      <c r="B4573" s="46" t="s">
        <v>10426</v>
      </c>
      <c r="C4573" s="47">
        <v>11.466799999999999</v>
      </c>
      <c r="D4573" s="119" t="s">
        <v>1752</v>
      </c>
      <c r="E4573" s="46" t="s">
        <v>1752</v>
      </c>
      <c r="F4573" s="121">
        <v>215.066</v>
      </c>
      <c r="G4573" s="87"/>
      <c r="H4573" s="47"/>
      <c r="I4573" s="120">
        <v>0</v>
      </c>
      <c r="J4573" s="120">
        <v>0</v>
      </c>
    </row>
    <row r="4574" spans="1:10" ht="15" customHeight="1">
      <c r="A4574" s="46" t="s">
        <v>10425</v>
      </c>
      <c r="B4574" s="46" t="s">
        <v>10426</v>
      </c>
      <c r="C4574" s="47">
        <v>8.9911999999999992</v>
      </c>
      <c r="D4574" s="119" t="s">
        <v>1750</v>
      </c>
      <c r="E4574" s="46" t="s">
        <v>1750</v>
      </c>
      <c r="F4574" s="121">
        <v>150.5462</v>
      </c>
      <c r="G4574" s="87"/>
      <c r="H4574" s="47"/>
      <c r="I4574" s="120">
        <v>0</v>
      </c>
      <c r="J4574" s="120">
        <v>0</v>
      </c>
    </row>
    <row r="4575" spans="1:10" ht="15" customHeight="1">
      <c r="A4575" s="46" t="s">
        <v>10423</v>
      </c>
      <c r="B4575" s="46" t="s">
        <v>10424</v>
      </c>
      <c r="C4575" s="47">
        <v>10.2942</v>
      </c>
      <c r="D4575" s="119" t="s">
        <v>1748</v>
      </c>
      <c r="E4575" s="46" t="s">
        <v>1748</v>
      </c>
      <c r="F4575" s="121">
        <v>177.11320000000001</v>
      </c>
      <c r="G4575" s="87"/>
      <c r="H4575" s="47"/>
      <c r="I4575" s="120">
        <v>0</v>
      </c>
      <c r="J4575" s="120">
        <v>0</v>
      </c>
    </row>
    <row r="4576" spans="1:10" ht="15" customHeight="1">
      <c r="A4576" s="46" t="s">
        <v>10421</v>
      </c>
      <c r="B4576" s="46" t="s">
        <v>10422</v>
      </c>
      <c r="C4576" s="47">
        <v>3.1272000000000002</v>
      </c>
      <c r="D4576" s="119" t="s">
        <v>1746</v>
      </c>
      <c r="E4576" s="46" t="s">
        <v>1746</v>
      </c>
      <c r="F4576" s="121">
        <v>222.6566</v>
      </c>
      <c r="G4576" s="87"/>
      <c r="H4576" s="47"/>
      <c r="I4576" s="120">
        <v>0</v>
      </c>
      <c r="J4576" s="120">
        <v>0</v>
      </c>
    </row>
    <row r="4577" spans="1:10" ht="15" customHeight="1">
      <c r="A4577" s="46" t="s">
        <v>10419</v>
      </c>
      <c r="B4577" s="46" t="s">
        <v>10420</v>
      </c>
      <c r="C4577" s="47">
        <v>1.8242</v>
      </c>
      <c r="D4577" s="119" t="s">
        <v>1744</v>
      </c>
      <c r="E4577" s="46" t="s">
        <v>1744</v>
      </c>
      <c r="F4577" s="121">
        <v>268.2</v>
      </c>
      <c r="G4577" s="87"/>
      <c r="H4577" s="47"/>
      <c r="I4577" s="120">
        <v>0</v>
      </c>
      <c r="J4577" s="120">
        <v>0</v>
      </c>
    </row>
    <row r="4578" spans="1:10" ht="15" customHeight="1">
      <c r="A4578" s="46" t="s">
        <v>10417</v>
      </c>
      <c r="B4578" s="46" t="s">
        <v>10418</v>
      </c>
      <c r="C4578" s="47">
        <v>1.8242</v>
      </c>
      <c r="D4578" s="119" t="s">
        <v>1771</v>
      </c>
      <c r="E4578" s="46" t="s">
        <v>1771</v>
      </c>
      <c r="F4578" s="121">
        <v>50.6038</v>
      </c>
      <c r="G4578" s="87"/>
      <c r="H4578" s="47"/>
      <c r="I4578" s="120">
        <v>0</v>
      </c>
      <c r="J4578" s="120">
        <v>0</v>
      </c>
    </row>
    <row r="4579" spans="1:10" ht="15" customHeight="1">
      <c r="A4579" s="46" t="s">
        <v>10436</v>
      </c>
      <c r="B4579" s="46" t="s">
        <v>10437</v>
      </c>
      <c r="C4579" s="47">
        <v>0.73640000000000005</v>
      </c>
      <c r="D4579" s="119" t="s">
        <v>1768</v>
      </c>
      <c r="E4579" s="46" t="s">
        <v>1768</v>
      </c>
      <c r="F4579" s="121">
        <v>72.945400000000006</v>
      </c>
      <c r="G4579" s="87"/>
      <c r="H4579" s="47"/>
      <c r="I4579" s="120">
        <v>10</v>
      </c>
      <c r="J4579" s="120">
        <v>0</v>
      </c>
    </row>
    <row r="4580" spans="1:10" ht="15" customHeight="1">
      <c r="A4580" s="46" t="s">
        <v>10456</v>
      </c>
      <c r="B4580" s="46" t="s">
        <v>10457</v>
      </c>
      <c r="C4580" s="47">
        <v>1.7605999999999999</v>
      </c>
      <c r="D4580" s="119" t="s">
        <v>1765</v>
      </c>
      <c r="E4580" s="46" t="s">
        <v>1765</v>
      </c>
      <c r="F4580" s="121">
        <v>89.416799999999995</v>
      </c>
      <c r="G4580" s="87"/>
      <c r="H4580" s="47"/>
      <c r="I4580" s="120">
        <v>10</v>
      </c>
      <c r="J4580" s="120">
        <v>0</v>
      </c>
    </row>
    <row r="4581" spans="1:10" ht="15" customHeight="1">
      <c r="A4581" s="46" t="s">
        <v>10454</v>
      </c>
      <c r="B4581" s="46" t="s">
        <v>10455</v>
      </c>
      <c r="C4581" s="47">
        <v>2.1122000000000001</v>
      </c>
      <c r="D4581" s="119" t="s">
        <v>1762</v>
      </c>
      <c r="E4581" s="46" t="s">
        <v>1762</v>
      </c>
      <c r="F4581" s="121">
        <v>108.2414</v>
      </c>
      <c r="G4581" s="87"/>
      <c r="H4581" s="47"/>
      <c r="I4581" s="120">
        <v>5</v>
      </c>
      <c r="J4581" s="120">
        <v>0</v>
      </c>
    </row>
    <row r="4582" spans="1:10" ht="15" customHeight="1">
      <c r="A4582" s="46" t="s">
        <v>10452</v>
      </c>
      <c r="B4582" s="46" t="s">
        <v>10453</v>
      </c>
      <c r="C4582" s="47">
        <v>4.0885999999999996</v>
      </c>
      <c r="D4582" s="119" t="s">
        <v>1777</v>
      </c>
      <c r="E4582" s="46" t="s">
        <v>1777</v>
      </c>
      <c r="F4582" s="121">
        <v>85.575999999999993</v>
      </c>
      <c r="G4582" s="87"/>
      <c r="H4582" s="47"/>
      <c r="I4582" s="120">
        <v>13</v>
      </c>
      <c r="J4582" s="120">
        <v>0</v>
      </c>
    </row>
    <row r="4583" spans="1:10" ht="15" customHeight="1">
      <c r="A4583" s="46" t="s">
        <v>10448</v>
      </c>
      <c r="B4583" s="46" t="s">
        <v>10449</v>
      </c>
      <c r="C4583" s="47">
        <v>1.0928</v>
      </c>
      <c r="D4583" s="119" t="s">
        <v>1774</v>
      </c>
      <c r="E4583" s="46" t="s">
        <v>1774</v>
      </c>
      <c r="F4583" s="121">
        <v>108.3022</v>
      </c>
      <c r="G4583" s="87"/>
      <c r="H4583" s="47"/>
      <c r="I4583" s="120">
        <v>0</v>
      </c>
      <c r="J4583" s="120">
        <v>0</v>
      </c>
    </row>
    <row r="4584" spans="1:10" ht="15" customHeight="1">
      <c r="A4584" s="46" t="s">
        <v>10446</v>
      </c>
      <c r="B4584" s="46" t="s">
        <v>10447</v>
      </c>
      <c r="C4584" s="47">
        <v>3.1880000000000002</v>
      </c>
      <c r="D4584" s="119" t="s">
        <v>1825</v>
      </c>
      <c r="E4584" s="46" t="s">
        <v>1825</v>
      </c>
      <c r="F4584" s="121">
        <v>9.4276</v>
      </c>
      <c r="G4584" s="87"/>
      <c r="H4584" s="47"/>
      <c r="I4584" s="120">
        <v>0</v>
      </c>
      <c r="J4584" s="120">
        <v>0</v>
      </c>
    </row>
    <row r="4585" spans="1:10" ht="15" customHeight="1">
      <c r="A4585" s="46" t="s">
        <v>10444</v>
      </c>
      <c r="B4585" s="46" t="s">
        <v>10445</v>
      </c>
      <c r="C4585" s="47">
        <v>4.782</v>
      </c>
      <c r="D4585" s="119" t="s">
        <v>1823</v>
      </c>
      <c r="E4585" s="46" t="s">
        <v>1823</v>
      </c>
      <c r="F4585" s="121">
        <v>32.386400000000002</v>
      </c>
      <c r="G4585" s="87"/>
      <c r="H4585" s="47"/>
      <c r="I4585" s="120">
        <v>11</v>
      </c>
      <c r="J4585" s="120">
        <v>0</v>
      </c>
    </row>
    <row r="4586" spans="1:10" ht="15" customHeight="1">
      <c r="A4586" s="46" t="s">
        <v>10442</v>
      </c>
      <c r="B4586" s="46" t="s">
        <v>10443</v>
      </c>
      <c r="C4586" s="47">
        <v>8.6001999999999992</v>
      </c>
      <c r="D4586" s="119" t="s">
        <v>1820</v>
      </c>
      <c r="E4586" s="46" t="s">
        <v>1820</v>
      </c>
      <c r="F4586" s="121">
        <v>32.386400000000002</v>
      </c>
      <c r="G4586" s="87"/>
      <c r="H4586" s="47"/>
      <c r="I4586" s="120">
        <v>0</v>
      </c>
      <c r="J4586" s="120">
        <v>0</v>
      </c>
    </row>
    <row r="4587" spans="1:10" ht="15" customHeight="1">
      <c r="A4587" s="46" t="s">
        <v>10440</v>
      </c>
      <c r="B4587" s="46" t="s">
        <v>10441</v>
      </c>
      <c r="C4587" s="47">
        <v>1.1132</v>
      </c>
      <c r="D4587" s="119" t="s">
        <v>1817</v>
      </c>
      <c r="E4587" s="46" t="s">
        <v>1817</v>
      </c>
      <c r="F4587" s="121">
        <v>32.386400000000002</v>
      </c>
      <c r="G4587" s="87"/>
      <c r="H4587" s="47"/>
      <c r="I4587" s="120">
        <v>1</v>
      </c>
      <c r="J4587" s="120">
        <v>0</v>
      </c>
    </row>
    <row r="4588" spans="1:10" ht="15" customHeight="1">
      <c r="A4588" s="46" t="s">
        <v>10438</v>
      </c>
      <c r="B4588" s="46" t="s">
        <v>10439</v>
      </c>
      <c r="C4588" s="47">
        <v>1.2444</v>
      </c>
      <c r="D4588" s="119" t="s">
        <v>1812</v>
      </c>
      <c r="E4588" s="46" t="s">
        <v>1812</v>
      </c>
      <c r="F4588" s="121">
        <v>15.940200000000001</v>
      </c>
      <c r="G4588" s="87"/>
      <c r="H4588" s="47"/>
      <c r="I4588" s="120">
        <v>17</v>
      </c>
      <c r="J4588" s="120">
        <v>0</v>
      </c>
    </row>
    <row r="4589" spans="1:10" ht="15" customHeight="1">
      <c r="A4589" s="46" t="s">
        <v>10459</v>
      </c>
      <c r="B4589" s="46" t="s">
        <v>32374</v>
      </c>
      <c r="C4589" s="47">
        <v>1452.3030000000001</v>
      </c>
      <c r="D4589" s="119" t="s">
        <v>1809</v>
      </c>
      <c r="E4589" s="46" t="s">
        <v>1809</v>
      </c>
      <c r="F4589" s="121">
        <v>12.3878</v>
      </c>
      <c r="G4589" s="87"/>
      <c r="H4589" s="47"/>
      <c r="I4589" s="120">
        <v>0</v>
      </c>
      <c r="J4589" s="120">
        <v>0</v>
      </c>
    </row>
    <row r="4590" spans="1:10" ht="15" customHeight="1">
      <c r="A4590" s="46" t="s">
        <v>10458</v>
      </c>
      <c r="B4590" s="46" t="s">
        <v>32375</v>
      </c>
      <c r="C4590" s="47">
        <v>1746.8678</v>
      </c>
      <c r="D4590" s="119" t="s">
        <v>1806</v>
      </c>
      <c r="E4590" s="46" t="s">
        <v>1806</v>
      </c>
      <c r="F4590" s="121">
        <v>0.5282</v>
      </c>
      <c r="G4590" s="87"/>
      <c r="H4590" s="47"/>
      <c r="I4590" s="120">
        <v>1</v>
      </c>
      <c r="J4590" s="120">
        <v>0</v>
      </c>
    </row>
    <row r="4591" spans="1:10" ht="15" customHeight="1">
      <c r="A4591" s="46" t="s">
        <v>10464</v>
      </c>
      <c r="B4591" s="46" t="s">
        <v>10465</v>
      </c>
      <c r="C4591" s="47">
        <v>3.1374</v>
      </c>
      <c r="D4591" s="119" t="s">
        <v>1803</v>
      </c>
      <c r="E4591" s="46" t="s">
        <v>1803</v>
      </c>
      <c r="F4591" s="121">
        <v>4.1898</v>
      </c>
      <c r="G4591" s="87"/>
      <c r="H4591" s="47"/>
      <c r="I4591" s="120">
        <v>46</v>
      </c>
      <c r="J4591" s="120">
        <v>0</v>
      </c>
    </row>
    <row r="4592" spans="1:10" ht="15" customHeight="1">
      <c r="A4592" s="46" t="s">
        <v>10462</v>
      </c>
      <c r="B4592" s="46" t="s">
        <v>10463</v>
      </c>
      <c r="C4592" s="47">
        <v>4.7363999999999997</v>
      </c>
      <c r="D4592" s="119" t="s">
        <v>1800</v>
      </c>
      <c r="E4592" s="46" t="s">
        <v>1800</v>
      </c>
      <c r="F4592" s="121">
        <v>4.1898</v>
      </c>
      <c r="G4592" s="87"/>
      <c r="H4592" s="47"/>
      <c r="I4592" s="120">
        <v>40</v>
      </c>
      <c r="J4592" s="120">
        <v>0</v>
      </c>
    </row>
    <row r="4593" spans="1:10" ht="15" customHeight="1">
      <c r="A4593" s="46" t="s">
        <v>10460</v>
      </c>
      <c r="B4593" s="46" t="s">
        <v>10461</v>
      </c>
      <c r="C4593" s="47">
        <v>3.4156</v>
      </c>
      <c r="D4593" s="119" t="s">
        <v>1797</v>
      </c>
      <c r="E4593" s="46" t="s">
        <v>1797</v>
      </c>
      <c r="F4593" s="121">
        <v>4.2809999999999997</v>
      </c>
      <c r="G4593" s="87"/>
      <c r="H4593" s="47"/>
      <c r="I4593" s="120">
        <v>96</v>
      </c>
      <c r="J4593" s="120">
        <v>0</v>
      </c>
    </row>
    <row r="4594" spans="1:10" ht="15" customHeight="1">
      <c r="A4594" s="46" t="s">
        <v>10466</v>
      </c>
      <c r="B4594" s="46" t="s">
        <v>10467</v>
      </c>
      <c r="C4594" s="47">
        <v>40.9054</v>
      </c>
      <c r="D4594" s="119" t="s">
        <v>1794</v>
      </c>
      <c r="E4594" s="46" t="s">
        <v>1794</v>
      </c>
      <c r="F4594" s="121">
        <v>4.7363999999999997</v>
      </c>
      <c r="G4594" s="87"/>
      <c r="H4594" s="47"/>
      <c r="I4594" s="120">
        <v>1</v>
      </c>
      <c r="J4594" s="120">
        <v>0</v>
      </c>
    </row>
    <row r="4595" spans="1:10" ht="15" customHeight="1">
      <c r="A4595" s="46" t="s">
        <v>35545</v>
      </c>
      <c r="B4595" s="46" t="s">
        <v>35678</v>
      </c>
      <c r="C4595" s="47">
        <v>777.9556</v>
      </c>
      <c r="D4595" s="119" t="s">
        <v>1791</v>
      </c>
      <c r="E4595" s="46" t="s">
        <v>1791</v>
      </c>
      <c r="F4595" s="121">
        <v>8.0158000000000005</v>
      </c>
      <c r="G4595" s="87"/>
      <c r="H4595" s="47">
        <v>2.2999999999999998</v>
      </c>
      <c r="I4595" s="120">
        <v>0</v>
      </c>
      <c r="J4595" s="120">
        <v>0</v>
      </c>
    </row>
    <row r="4596" spans="1:10" ht="15" customHeight="1">
      <c r="A4596" s="46" t="s">
        <v>10474</v>
      </c>
      <c r="B4596" s="46" t="s">
        <v>10473</v>
      </c>
      <c r="C4596" s="47">
        <v>587.90480000000002</v>
      </c>
      <c r="D4596" s="119" t="s">
        <v>1788</v>
      </c>
      <c r="E4596" s="46" t="s">
        <v>1788</v>
      </c>
      <c r="F4596" s="121">
        <v>6.194</v>
      </c>
      <c r="G4596" s="87"/>
      <c r="H4596" s="47">
        <v>2.1</v>
      </c>
      <c r="I4596" s="120">
        <v>1</v>
      </c>
      <c r="J4596" s="120">
        <v>0</v>
      </c>
    </row>
    <row r="4597" spans="1:10" ht="15" customHeight="1">
      <c r="A4597" s="46" t="s">
        <v>10472</v>
      </c>
      <c r="B4597" s="46" t="s">
        <v>10473</v>
      </c>
      <c r="C4597" s="47">
        <v>560.67179999999996</v>
      </c>
      <c r="D4597" s="119" t="s">
        <v>1785</v>
      </c>
      <c r="E4597" s="46" t="s">
        <v>1785</v>
      </c>
      <c r="F4597" s="121">
        <v>8.0158000000000005</v>
      </c>
      <c r="G4597" s="87"/>
      <c r="H4597" s="47">
        <v>5.5</v>
      </c>
      <c r="I4597" s="120">
        <v>0</v>
      </c>
      <c r="J4597" s="120">
        <v>0</v>
      </c>
    </row>
    <row r="4598" spans="1:10" ht="15" customHeight="1">
      <c r="A4598" s="46" t="s">
        <v>10470</v>
      </c>
      <c r="B4598" s="46" t="s">
        <v>10471</v>
      </c>
      <c r="C4598" s="47">
        <v>718.37739999999997</v>
      </c>
      <c r="D4598" s="119" t="s">
        <v>1782</v>
      </c>
      <c r="E4598" s="46" t="s">
        <v>1782</v>
      </c>
      <c r="F4598" s="121">
        <v>11.477</v>
      </c>
      <c r="G4598" s="87"/>
      <c r="H4598" s="47">
        <v>8</v>
      </c>
      <c r="I4598" s="120">
        <v>1</v>
      </c>
      <c r="J4598" s="120">
        <v>0</v>
      </c>
    </row>
    <row r="4599" spans="1:10" ht="15" customHeight="1">
      <c r="A4599" s="46" t="s">
        <v>10468</v>
      </c>
      <c r="B4599" s="46" t="s">
        <v>10469</v>
      </c>
      <c r="C4599" s="47">
        <v>782.59119999999996</v>
      </c>
      <c r="D4599" s="119" t="s">
        <v>31986</v>
      </c>
      <c r="E4599" s="46" t="s">
        <v>31986</v>
      </c>
      <c r="F4599" s="121">
        <v>34.053800000000003</v>
      </c>
      <c r="G4599" s="87"/>
      <c r="H4599" s="47">
        <v>8</v>
      </c>
      <c r="I4599" s="120">
        <v>14</v>
      </c>
      <c r="J4599" s="120">
        <v>0</v>
      </c>
    </row>
    <row r="4600" spans="1:10" ht="15" customHeight="1">
      <c r="A4600" s="46" t="s">
        <v>10475</v>
      </c>
      <c r="B4600" s="46" t="s">
        <v>10476</v>
      </c>
      <c r="C4600" s="47">
        <v>663.26059999999995</v>
      </c>
      <c r="D4600" s="119" t="s">
        <v>1903</v>
      </c>
      <c r="E4600" s="46" t="s">
        <v>1903</v>
      </c>
      <c r="F4600" s="121">
        <v>42.658999999999999</v>
      </c>
      <c r="G4600" s="87"/>
      <c r="H4600" s="47">
        <v>8</v>
      </c>
      <c r="I4600" s="120">
        <v>2</v>
      </c>
      <c r="J4600" s="120">
        <v>0</v>
      </c>
    </row>
    <row r="4601" spans="1:10" ht="15" customHeight="1">
      <c r="A4601" s="46" t="s">
        <v>10477</v>
      </c>
      <c r="B4601" s="46" t="s">
        <v>10478</v>
      </c>
      <c r="C4601" s="47">
        <v>690.47040000000004</v>
      </c>
      <c r="D4601" s="119" t="s">
        <v>1900</v>
      </c>
      <c r="E4601" s="46" t="s">
        <v>1900</v>
      </c>
      <c r="F4601" s="121">
        <v>26.061</v>
      </c>
      <c r="G4601" s="87"/>
      <c r="H4601" s="47"/>
      <c r="I4601" s="120">
        <v>3</v>
      </c>
      <c r="J4601" s="120">
        <v>0</v>
      </c>
    </row>
    <row r="4602" spans="1:10" ht="15" customHeight="1">
      <c r="A4602" s="46" t="s">
        <v>32376</v>
      </c>
      <c r="B4602" s="46" t="s">
        <v>32377</v>
      </c>
      <c r="D4602" s="119" t="s">
        <v>1897</v>
      </c>
      <c r="E4602" s="46" t="s">
        <v>1897</v>
      </c>
      <c r="F4602" s="121">
        <v>430.13200000000001</v>
      </c>
      <c r="G4602" s="87"/>
      <c r="H4602" s="47"/>
      <c r="I4602" s="120">
        <v>0</v>
      </c>
      <c r="J4602" s="120">
        <v>0</v>
      </c>
    </row>
    <row r="4603" spans="1:10" ht="15" customHeight="1">
      <c r="A4603" s="46" t="s">
        <v>10483</v>
      </c>
      <c r="B4603" s="46" t="s">
        <v>10484</v>
      </c>
      <c r="C4603" s="47">
        <v>330.72399999999999</v>
      </c>
      <c r="D4603" s="119" t="s">
        <v>1894</v>
      </c>
      <c r="E4603" s="46" t="s">
        <v>1894</v>
      </c>
      <c r="F4603" s="121">
        <v>43.721600000000002</v>
      </c>
      <c r="G4603" s="87"/>
      <c r="H4603" s="47"/>
      <c r="I4603" s="120">
        <v>6</v>
      </c>
      <c r="J4603" s="120">
        <v>0</v>
      </c>
    </row>
    <row r="4604" spans="1:10" ht="15" customHeight="1">
      <c r="A4604" s="46" t="s">
        <v>10481</v>
      </c>
      <c r="B4604" s="46" t="s">
        <v>10482</v>
      </c>
      <c r="C4604" s="47">
        <v>354.84359999999998</v>
      </c>
      <c r="D4604" s="119" t="s">
        <v>1891</v>
      </c>
      <c r="E4604" s="46" t="s">
        <v>1891</v>
      </c>
      <c r="F4604" s="121">
        <v>36.434800000000003</v>
      </c>
      <c r="G4604" s="87"/>
      <c r="H4604" s="47"/>
      <c r="I4604" s="120">
        <v>0</v>
      </c>
      <c r="J4604" s="120">
        <v>0</v>
      </c>
    </row>
    <row r="4605" spans="1:10" ht="15" customHeight="1">
      <c r="A4605" s="46" t="s">
        <v>10479</v>
      </c>
      <c r="B4605" s="46" t="s">
        <v>10480</v>
      </c>
      <c r="C4605" s="47">
        <v>393.97359999999998</v>
      </c>
      <c r="D4605" s="119" t="s">
        <v>1889</v>
      </c>
      <c r="E4605" s="46" t="s">
        <v>1889</v>
      </c>
      <c r="F4605" s="121">
        <v>164.41159999999999</v>
      </c>
      <c r="G4605" s="87"/>
      <c r="H4605" s="47"/>
      <c r="I4605" s="120">
        <v>0</v>
      </c>
      <c r="J4605" s="120">
        <v>0</v>
      </c>
    </row>
    <row r="4606" spans="1:10" ht="15" customHeight="1">
      <c r="A4606" s="46" t="s">
        <v>10489</v>
      </c>
      <c r="B4606" s="46" t="s">
        <v>10490</v>
      </c>
      <c r="C4606" s="47">
        <v>335.44099999999997</v>
      </c>
      <c r="D4606" s="119" t="s">
        <v>1886</v>
      </c>
      <c r="E4606" s="46" t="s">
        <v>1886</v>
      </c>
      <c r="F4606" s="121">
        <v>24.138000000000002</v>
      </c>
      <c r="G4606" s="87"/>
      <c r="H4606" s="47">
        <v>4.5</v>
      </c>
      <c r="I4606" s="120">
        <v>6</v>
      </c>
      <c r="J4606" s="120">
        <v>0</v>
      </c>
    </row>
    <row r="4607" spans="1:10" ht="15" customHeight="1">
      <c r="A4607" s="46" t="s">
        <v>10487</v>
      </c>
      <c r="B4607" s="46" t="s">
        <v>10488</v>
      </c>
      <c r="C4607" s="47">
        <v>430.80340000000001</v>
      </c>
      <c r="D4607" s="119" t="s">
        <v>1815</v>
      </c>
      <c r="E4607" s="46" t="s">
        <v>1815</v>
      </c>
      <c r="F4607" s="121">
        <v>16.319800000000001</v>
      </c>
      <c r="G4607" s="87"/>
      <c r="H4607" s="47">
        <v>4.5</v>
      </c>
      <c r="I4607" s="120">
        <v>1</v>
      </c>
      <c r="J4607" s="120">
        <v>0</v>
      </c>
    </row>
    <row r="4608" spans="1:10" ht="15" customHeight="1">
      <c r="A4608" s="46" t="s">
        <v>10485</v>
      </c>
      <c r="B4608" s="46" t="s">
        <v>10486</v>
      </c>
      <c r="C4608" s="47">
        <v>521.77160000000003</v>
      </c>
      <c r="D4608" s="119" t="s">
        <v>1884</v>
      </c>
      <c r="E4608" s="46" t="s">
        <v>1884</v>
      </c>
      <c r="F4608" s="121">
        <v>321.334</v>
      </c>
      <c r="G4608" s="87"/>
      <c r="H4608" s="47">
        <v>6.5</v>
      </c>
      <c r="I4608" s="120">
        <v>1</v>
      </c>
      <c r="J4608" s="120">
        <v>0</v>
      </c>
    </row>
    <row r="4609" spans="1:10" ht="15" customHeight="1">
      <c r="A4609" s="46" t="s">
        <v>10501</v>
      </c>
      <c r="B4609" s="46" t="s">
        <v>10502</v>
      </c>
      <c r="C4609" s="47">
        <v>625.4366</v>
      </c>
      <c r="D4609" s="119" t="s">
        <v>1882</v>
      </c>
      <c r="E4609" s="46" t="s">
        <v>1882</v>
      </c>
      <c r="F4609" s="121">
        <v>68.315200000000004</v>
      </c>
      <c r="G4609" s="87"/>
      <c r="H4609" s="47">
        <v>6.5</v>
      </c>
      <c r="I4609" s="120">
        <v>2</v>
      </c>
      <c r="J4609" s="120">
        <v>0</v>
      </c>
    </row>
    <row r="4610" spans="1:10" ht="15" customHeight="1">
      <c r="A4610" s="46" t="s">
        <v>10499</v>
      </c>
      <c r="B4610" s="46" t="s">
        <v>10500</v>
      </c>
      <c r="C4610" s="47">
        <v>665.29719999999998</v>
      </c>
      <c r="D4610" s="119" t="s">
        <v>1879</v>
      </c>
      <c r="E4610" s="46" t="s">
        <v>1879</v>
      </c>
      <c r="F4610" s="121">
        <v>12.8432</v>
      </c>
      <c r="G4610" s="87"/>
      <c r="H4610" s="47">
        <v>6.5</v>
      </c>
      <c r="I4610" s="120">
        <v>1</v>
      </c>
      <c r="J4610" s="120">
        <v>0</v>
      </c>
    </row>
    <row r="4611" spans="1:10" ht="15" customHeight="1">
      <c r="A4611" s="46" t="s">
        <v>35546</v>
      </c>
      <c r="B4611" s="46" t="s">
        <v>35679</v>
      </c>
      <c r="C4611" s="47">
        <v>573.07380000000001</v>
      </c>
      <c r="D4611" s="119" t="s">
        <v>1876</v>
      </c>
      <c r="E4611" s="46" t="s">
        <v>1876</v>
      </c>
      <c r="F4611" s="121">
        <v>73.397599999999997</v>
      </c>
      <c r="G4611" s="87"/>
      <c r="H4611" s="47">
        <v>8.5</v>
      </c>
      <c r="I4611" s="120">
        <v>6</v>
      </c>
      <c r="J4611" s="120">
        <v>0</v>
      </c>
    </row>
    <row r="4612" spans="1:10" ht="15" customHeight="1">
      <c r="A4612" s="46" t="s">
        <v>35547</v>
      </c>
      <c r="B4612" s="46" t="s">
        <v>35680</v>
      </c>
      <c r="C4612" s="47">
        <v>704.17700000000002</v>
      </c>
      <c r="D4612" s="119" t="s">
        <v>1874</v>
      </c>
      <c r="E4612" s="46" t="s">
        <v>1874</v>
      </c>
      <c r="F4612" s="121">
        <v>23.956</v>
      </c>
      <c r="G4612" s="87"/>
      <c r="H4612" s="47">
        <v>8.5</v>
      </c>
      <c r="I4612" s="120">
        <v>4</v>
      </c>
      <c r="J4612" s="120">
        <v>0</v>
      </c>
    </row>
    <row r="4613" spans="1:10" ht="15" customHeight="1">
      <c r="A4613" s="46" t="s">
        <v>10497</v>
      </c>
      <c r="B4613" s="46" t="s">
        <v>10498</v>
      </c>
      <c r="C4613" s="47">
        <v>326.33240000000001</v>
      </c>
      <c r="D4613" s="119" t="s">
        <v>1871</v>
      </c>
      <c r="E4613" s="46" t="s">
        <v>1871</v>
      </c>
      <c r="F4613" s="121">
        <v>63.533000000000001</v>
      </c>
      <c r="G4613" s="87"/>
      <c r="H4613" s="47"/>
      <c r="I4613" s="120">
        <v>0</v>
      </c>
      <c r="J4613" s="120">
        <v>0</v>
      </c>
    </row>
    <row r="4614" spans="1:10" ht="15" customHeight="1">
      <c r="A4614" s="46" t="s">
        <v>10495</v>
      </c>
      <c r="B4614" s="46" t="s">
        <v>10496</v>
      </c>
      <c r="C4614" s="47">
        <v>403.54700000000003</v>
      </c>
      <c r="D4614" s="119" t="s">
        <v>1868</v>
      </c>
      <c r="E4614" s="46" t="s">
        <v>1868</v>
      </c>
      <c r="F4614" s="121">
        <v>78.391199999999998</v>
      </c>
      <c r="G4614" s="87"/>
      <c r="H4614" s="47"/>
      <c r="I4614" s="120">
        <v>0</v>
      </c>
      <c r="J4614" s="120">
        <v>0</v>
      </c>
    </row>
    <row r="4615" spans="1:10" ht="15" customHeight="1">
      <c r="A4615" s="46" t="s">
        <v>10493</v>
      </c>
      <c r="B4615" s="46" t="s">
        <v>10494</v>
      </c>
      <c r="C4615" s="47">
        <v>422.6474</v>
      </c>
      <c r="D4615" s="119" t="s">
        <v>1865</v>
      </c>
      <c r="E4615" s="46" t="s">
        <v>1865</v>
      </c>
      <c r="F4615" s="121">
        <v>59.206400000000002</v>
      </c>
      <c r="G4615" s="87"/>
      <c r="H4615" s="47"/>
      <c r="I4615" s="120">
        <v>0</v>
      </c>
      <c r="J4615" s="120">
        <v>0</v>
      </c>
    </row>
    <row r="4616" spans="1:10" ht="15" customHeight="1">
      <c r="A4616" s="46" t="s">
        <v>10491</v>
      </c>
      <c r="B4616" s="46" t="s">
        <v>10492</v>
      </c>
      <c r="C4616" s="47">
        <v>359.7</v>
      </c>
      <c r="D4616" s="119" t="s">
        <v>1862</v>
      </c>
      <c r="E4616" s="46" t="s">
        <v>1862</v>
      </c>
      <c r="F4616" s="121">
        <v>59.206400000000002</v>
      </c>
      <c r="G4616" s="87"/>
      <c r="H4616" s="47"/>
      <c r="I4616" s="120">
        <v>0</v>
      </c>
      <c r="J4616" s="120">
        <v>0</v>
      </c>
    </row>
    <row r="4617" spans="1:10" ht="15" customHeight="1">
      <c r="A4617" s="46" t="s">
        <v>10538</v>
      </c>
      <c r="B4617" s="46" t="s">
        <v>10539</v>
      </c>
      <c r="C4617" s="47">
        <v>499.49020000000002</v>
      </c>
      <c r="D4617" s="119" t="s">
        <v>1860</v>
      </c>
      <c r="E4617" s="46" t="s">
        <v>1860</v>
      </c>
      <c r="F4617" s="121">
        <v>75.146600000000007</v>
      </c>
      <c r="G4617" s="87"/>
      <c r="H4617" s="47"/>
      <c r="I4617" s="120">
        <v>0</v>
      </c>
      <c r="J4617" s="120">
        <v>0</v>
      </c>
    </row>
    <row r="4618" spans="1:10" ht="15" customHeight="1">
      <c r="A4618" s="46" t="s">
        <v>10536</v>
      </c>
      <c r="B4618" s="46" t="s">
        <v>10537</v>
      </c>
      <c r="C4618" s="47">
        <v>460.19740000000002</v>
      </c>
      <c r="D4618" s="119" t="s">
        <v>1857</v>
      </c>
      <c r="E4618" s="46" t="s">
        <v>1857</v>
      </c>
      <c r="F4618" s="121">
        <v>75.146600000000007</v>
      </c>
      <c r="G4618" s="87"/>
      <c r="H4618" s="47"/>
      <c r="I4618" s="120">
        <v>1</v>
      </c>
      <c r="J4618" s="120">
        <v>0</v>
      </c>
    </row>
    <row r="4619" spans="1:10" ht="15" customHeight="1">
      <c r="A4619" s="46" t="s">
        <v>10534</v>
      </c>
      <c r="B4619" s="46" t="s">
        <v>10535</v>
      </c>
      <c r="C4619" s="47">
        <v>513.24620000000004</v>
      </c>
      <c r="D4619" s="119" t="s">
        <v>1854</v>
      </c>
      <c r="E4619" s="46" t="s">
        <v>1854</v>
      </c>
      <c r="F4619" s="121">
        <v>50.0976</v>
      </c>
      <c r="G4619" s="87"/>
      <c r="H4619" s="47"/>
      <c r="I4619" s="120">
        <v>0</v>
      </c>
      <c r="J4619" s="120">
        <v>0</v>
      </c>
    </row>
    <row r="4620" spans="1:10" ht="15" customHeight="1">
      <c r="A4620" s="46" t="s">
        <v>10532</v>
      </c>
      <c r="B4620" s="46" t="s">
        <v>10533</v>
      </c>
      <c r="C4620" s="47">
        <v>437.21660000000003</v>
      </c>
      <c r="D4620" s="119" t="s">
        <v>1851</v>
      </c>
      <c r="E4620" s="46" t="s">
        <v>1851</v>
      </c>
      <c r="F4620" s="121">
        <v>50.0976</v>
      </c>
      <c r="G4620" s="87"/>
      <c r="H4620" s="47"/>
      <c r="I4620" s="120">
        <v>0</v>
      </c>
      <c r="J4620" s="120">
        <v>0</v>
      </c>
    </row>
    <row r="4621" spans="1:10" ht="15" customHeight="1">
      <c r="A4621" s="46" t="s">
        <v>10531</v>
      </c>
      <c r="B4621" s="46" t="s">
        <v>32379</v>
      </c>
      <c r="C4621" s="47">
        <v>560.25360000000001</v>
      </c>
      <c r="D4621" s="119" t="s">
        <v>1848</v>
      </c>
      <c r="E4621" s="46" t="s">
        <v>1848</v>
      </c>
      <c r="F4621" s="121">
        <v>75.146600000000007</v>
      </c>
      <c r="G4621" s="87"/>
      <c r="H4621" s="47"/>
      <c r="I4621" s="120">
        <v>0</v>
      </c>
      <c r="J4621" s="120">
        <v>0</v>
      </c>
    </row>
    <row r="4622" spans="1:10" ht="15" customHeight="1">
      <c r="A4622" s="46" t="s">
        <v>10530</v>
      </c>
      <c r="B4622" s="46" t="s">
        <v>32381</v>
      </c>
      <c r="C4622" s="47">
        <v>213.31039999999999</v>
      </c>
      <c r="D4622" s="119" t="s">
        <v>1284</v>
      </c>
      <c r="E4622" s="46" t="s">
        <v>1284</v>
      </c>
      <c r="F4622" s="121">
        <v>110.6452</v>
      </c>
      <c r="G4622" s="87"/>
      <c r="H4622" s="47"/>
      <c r="I4622" s="120">
        <v>0</v>
      </c>
      <c r="J4622" s="120">
        <v>0</v>
      </c>
    </row>
    <row r="4623" spans="1:10" ht="15" customHeight="1">
      <c r="A4623" s="46" t="s">
        <v>10528</v>
      </c>
      <c r="B4623" s="46" t="s">
        <v>10529</v>
      </c>
      <c r="C4623" s="47">
        <v>257.50619999999998</v>
      </c>
      <c r="D4623" s="119" t="s">
        <v>1845</v>
      </c>
      <c r="E4623" s="46" t="s">
        <v>1845</v>
      </c>
      <c r="F4623" s="121">
        <v>56.322000000000003</v>
      </c>
      <c r="G4623" s="87"/>
      <c r="H4623" s="47"/>
      <c r="I4623" s="120">
        <v>0</v>
      </c>
      <c r="J4623" s="120">
        <v>0</v>
      </c>
    </row>
    <row r="4624" spans="1:10" ht="15" customHeight="1">
      <c r="A4624" s="46" t="s">
        <v>10527</v>
      </c>
      <c r="B4624" s="46" t="s">
        <v>32382</v>
      </c>
      <c r="C4624" s="47">
        <v>593.80679999999995</v>
      </c>
      <c r="D4624" s="119" t="s">
        <v>1843</v>
      </c>
      <c r="E4624" s="46" t="s">
        <v>1843</v>
      </c>
      <c r="F4624" s="121">
        <v>18.217400000000001</v>
      </c>
      <c r="G4624" s="87"/>
      <c r="H4624" s="47"/>
      <c r="I4624" s="120">
        <v>1</v>
      </c>
      <c r="J4624" s="120">
        <v>0</v>
      </c>
    </row>
    <row r="4625" spans="1:10" ht="15" customHeight="1">
      <c r="A4625" s="46" t="s">
        <v>10525</v>
      </c>
      <c r="B4625" s="46" t="s">
        <v>10526</v>
      </c>
      <c r="C4625" s="47">
        <v>554.4212</v>
      </c>
      <c r="D4625" s="119" t="s">
        <v>31988</v>
      </c>
      <c r="E4625" s="46" t="s">
        <v>31988</v>
      </c>
      <c r="F4625" s="121">
        <v>74.311599999999999</v>
      </c>
      <c r="G4625" s="87"/>
      <c r="H4625" s="47"/>
      <c r="I4625" s="120">
        <v>0</v>
      </c>
      <c r="J4625" s="120">
        <v>0</v>
      </c>
    </row>
    <row r="4626" spans="1:10" ht="15" customHeight="1">
      <c r="A4626" s="46" t="s">
        <v>10523</v>
      </c>
      <c r="B4626" s="46" t="s">
        <v>10524</v>
      </c>
      <c r="C4626" s="47">
        <v>584.18240000000003</v>
      </c>
      <c r="D4626" s="119" t="s">
        <v>31994</v>
      </c>
      <c r="E4626" s="46" t="s">
        <v>31994</v>
      </c>
      <c r="F4626" s="121">
        <v>44.177199999999999</v>
      </c>
      <c r="G4626" s="87"/>
      <c r="H4626" s="47"/>
      <c r="I4626" s="120">
        <v>0</v>
      </c>
      <c r="J4626" s="120">
        <v>0</v>
      </c>
    </row>
    <row r="4627" spans="1:10" ht="15" customHeight="1">
      <c r="A4627" s="46" t="s">
        <v>10521</v>
      </c>
      <c r="B4627" s="46" t="s">
        <v>10522</v>
      </c>
      <c r="C4627" s="47">
        <v>381.44920000000002</v>
      </c>
      <c r="D4627" s="119" t="s">
        <v>31992</v>
      </c>
      <c r="E4627" s="46" t="s">
        <v>31992</v>
      </c>
      <c r="F4627" s="121">
        <v>66.290999999999997</v>
      </c>
      <c r="G4627" s="87"/>
      <c r="H4627" s="47"/>
      <c r="I4627" s="120">
        <v>0</v>
      </c>
      <c r="J4627" s="120">
        <v>0</v>
      </c>
    </row>
    <row r="4628" spans="1:10" ht="15" customHeight="1">
      <c r="A4628" s="46" t="s">
        <v>10519</v>
      </c>
      <c r="B4628" s="46" t="s">
        <v>10520</v>
      </c>
      <c r="C4628" s="47">
        <v>395.87200000000001</v>
      </c>
      <c r="D4628" s="119" t="s">
        <v>1841</v>
      </c>
      <c r="E4628" s="46" t="s">
        <v>1841</v>
      </c>
      <c r="F4628" s="121">
        <v>23.956</v>
      </c>
      <c r="G4628" s="87"/>
      <c r="H4628" s="47"/>
      <c r="I4628" s="120">
        <v>0</v>
      </c>
      <c r="J4628" s="120">
        <v>0</v>
      </c>
    </row>
    <row r="4629" spans="1:10" ht="15" customHeight="1">
      <c r="A4629" s="46" t="s">
        <v>10517</v>
      </c>
      <c r="B4629" s="46" t="s">
        <v>10518</v>
      </c>
      <c r="C4629" s="47">
        <v>663.95780000000002</v>
      </c>
      <c r="D4629" s="119" t="s">
        <v>1280</v>
      </c>
      <c r="E4629" s="46" t="s">
        <v>1280</v>
      </c>
      <c r="F4629" s="121">
        <v>494.60120000000001</v>
      </c>
      <c r="G4629" s="87"/>
      <c r="H4629" s="47"/>
      <c r="I4629" s="120">
        <v>0</v>
      </c>
      <c r="J4629" s="120">
        <v>0</v>
      </c>
    </row>
    <row r="4630" spans="1:10" ht="15" customHeight="1">
      <c r="A4630" s="46" t="s">
        <v>10515</v>
      </c>
      <c r="B4630" s="46" t="s">
        <v>10516</v>
      </c>
      <c r="C4630" s="47">
        <v>1087.5346</v>
      </c>
      <c r="D4630" s="119" t="s">
        <v>1839</v>
      </c>
      <c r="E4630" s="46" t="s">
        <v>1839</v>
      </c>
      <c r="F4630" s="121">
        <v>0</v>
      </c>
      <c r="G4630" s="87"/>
      <c r="H4630" s="47"/>
      <c r="I4630" s="120">
        <v>0</v>
      </c>
      <c r="J4630" s="120">
        <v>0</v>
      </c>
    </row>
    <row r="4631" spans="1:10" ht="15" customHeight="1">
      <c r="A4631" s="46" t="s">
        <v>10513</v>
      </c>
      <c r="B4631" s="46" t="s">
        <v>10514</v>
      </c>
      <c r="C4631" s="47">
        <v>770.35739999999998</v>
      </c>
      <c r="D4631" s="119" t="s">
        <v>1836</v>
      </c>
      <c r="E4631" s="46" t="s">
        <v>1836</v>
      </c>
      <c r="F4631" s="121">
        <v>19.482399999999998</v>
      </c>
      <c r="G4631" s="87"/>
      <c r="H4631" s="47"/>
      <c r="I4631" s="120">
        <v>0</v>
      </c>
      <c r="J4631" s="120">
        <v>0</v>
      </c>
    </row>
    <row r="4632" spans="1:10" ht="15" customHeight="1">
      <c r="A4632" s="46" t="s">
        <v>10511</v>
      </c>
      <c r="B4632" s="46" t="s">
        <v>10512</v>
      </c>
      <c r="C4632" s="47">
        <v>691.81820000000005</v>
      </c>
      <c r="D4632" s="119" t="s">
        <v>1835</v>
      </c>
      <c r="E4632" s="46" t="s">
        <v>1835</v>
      </c>
      <c r="F4632" s="121">
        <v>5.5663999999999998</v>
      </c>
      <c r="G4632" s="87"/>
      <c r="H4632" s="47"/>
      <c r="I4632" s="120">
        <v>1</v>
      </c>
      <c r="J4632" s="120">
        <v>0</v>
      </c>
    </row>
    <row r="4633" spans="1:10" ht="15" customHeight="1">
      <c r="A4633" s="46" t="s">
        <v>10509</v>
      </c>
      <c r="B4633" s="46" t="s">
        <v>10510</v>
      </c>
      <c r="C4633" s="47">
        <v>813.83259999999996</v>
      </c>
      <c r="D4633" s="119" t="s">
        <v>31996</v>
      </c>
      <c r="E4633" s="46" t="s">
        <v>31996</v>
      </c>
      <c r="F4633" s="121">
        <v>60.2438</v>
      </c>
      <c r="G4633" s="87"/>
      <c r="H4633" s="47"/>
      <c r="I4633" s="120">
        <v>0</v>
      </c>
      <c r="J4633" s="120">
        <v>0</v>
      </c>
    </row>
    <row r="4634" spans="1:10" ht="15" customHeight="1">
      <c r="A4634" s="46" t="s">
        <v>10508</v>
      </c>
      <c r="B4634" s="46" t="s">
        <v>32378</v>
      </c>
      <c r="C4634" s="47">
        <v>874.24739999999997</v>
      </c>
      <c r="D4634" s="119" t="s">
        <v>1833</v>
      </c>
      <c r="E4634" s="46" t="s">
        <v>1833</v>
      </c>
      <c r="F4634" s="121">
        <v>18.217400000000001</v>
      </c>
      <c r="G4634" s="87"/>
      <c r="H4634" s="47"/>
      <c r="I4634" s="120">
        <v>0</v>
      </c>
      <c r="J4634" s="120">
        <v>0</v>
      </c>
    </row>
    <row r="4635" spans="1:10" ht="15" customHeight="1">
      <c r="A4635" s="46" t="s">
        <v>10507</v>
      </c>
      <c r="B4635" s="46" t="s">
        <v>32380</v>
      </c>
      <c r="C4635" s="47">
        <v>945.46699999999998</v>
      </c>
      <c r="D4635" s="119" t="s">
        <v>1780</v>
      </c>
      <c r="E4635" s="46" t="s">
        <v>1780</v>
      </c>
      <c r="F4635" s="121">
        <v>28.692399999999999</v>
      </c>
      <c r="G4635" s="87"/>
      <c r="H4635" s="47"/>
      <c r="I4635" s="120">
        <v>0</v>
      </c>
      <c r="J4635" s="120">
        <v>0</v>
      </c>
    </row>
    <row r="4636" spans="1:10" ht="15" customHeight="1">
      <c r="A4636" s="46" t="s">
        <v>10505</v>
      </c>
      <c r="B4636" s="46" t="s">
        <v>10506</v>
      </c>
      <c r="C4636" s="47">
        <v>595.7124</v>
      </c>
      <c r="D4636" s="119" t="s">
        <v>1831</v>
      </c>
      <c r="E4636" s="46" t="s">
        <v>1831</v>
      </c>
      <c r="F4636" s="121">
        <v>20.747599999999998</v>
      </c>
      <c r="G4636" s="87"/>
      <c r="H4636" s="47"/>
      <c r="I4636" s="120">
        <v>0</v>
      </c>
      <c r="J4636" s="120">
        <v>0</v>
      </c>
    </row>
    <row r="4637" spans="1:10" ht="15" customHeight="1">
      <c r="A4637" s="46" t="s">
        <v>10503</v>
      </c>
      <c r="B4637" s="46" t="s">
        <v>10504</v>
      </c>
      <c r="C4637" s="47">
        <v>643.76520000000005</v>
      </c>
      <c r="D4637" s="119" t="s">
        <v>1828</v>
      </c>
      <c r="E4637" s="46" t="s">
        <v>1828</v>
      </c>
      <c r="F4637" s="121">
        <v>17.964400000000001</v>
      </c>
      <c r="G4637" s="87"/>
      <c r="H4637" s="47"/>
      <c r="I4637" s="120">
        <v>1</v>
      </c>
      <c r="J4637" s="120">
        <v>0</v>
      </c>
    </row>
    <row r="4638" spans="1:10" ht="15" customHeight="1">
      <c r="A4638" s="46" t="s">
        <v>10540</v>
      </c>
      <c r="B4638" s="46" t="s">
        <v>10541</v>
      </c>
      <c r="C4638" s="47">
        <v>513.96659999999997</v>
      </c>
      <c r="D4638" s="119" t="s">
        <v>1827</v>
      </c>
      <c r="E4638" s="46" t="s">
        <v>1827</v>
      </c>
      <c r="F4638" s="121">
        <v>15.1812</v>
      </c>
      <c r="G4638" s="87"/>
      <c r="H4638" s="47">
        <v>1.3</v>
      </c>
      <c r="I4638" s="120">
        <v>0</v>
      </c>
      <c r="J4638" s="120">
        <v>0</v>
      </c>
    </row>
    <row r="4639" spans="1:10" ht="15" customHeight="1">
      <c r="A4639" s="46" t="s">
        <v>10552</v>
      </c>
      <c r="B4639" s="46" t="s">
        <v>10553</v>
      </c>
      <c r="C4639" s="47">
        <v>524.35080000000005</v>
      </c>
      <c r="D4639" s="119" t="s">
        <v>2141</v>
      </c>
      <c r="E4639" s="46" t="s">
        <v>2141</v>
      </c>
      <c r="F4639" s="121">
        <v>59.809800000000003</v>
      </c>
      <c r="G4639" s="87"/>
      <c r="H4639" s="47">
        <v>0.93</v>
      </c>
      <c r="I4639" s="120">
        <v>0</v>
      </c>
      <c r="J4639" s="120">
        <v>0</v>
      </c>
    </row>
    <row r="4640" spans="1:10" ht="15" customHeight="1">
      <c r="A4640" s="46" t="s">
        <v>10550</v>
      </c>
      <c r="B4640" s="46" t="s">
        <v>10551</v>
      </c>
      <c r="C4640" s="47">
        <v>568.84299999999996</v>
      </c>
      <c r="D4640" s="119" t="s">
        <v>2139</v>
      </c>
      <c r="E4640" s="46" t="s">
        <v>2139</v>
      </c>
      <c r="F4640" s="121">
        <v>59.809800000000003</v>
      </c>
      <c r="G4640" s="87"/>
      <c r="H4640" s="47">
        <v>2.8</v>
      </c>
      <c r="I4640" s="120">
        <v>0</v>
      </c>
      <c r="J4640" s="120">
        <v>0</v>
      </c>
    </row>
    <row r="4641" spans="1:10" ht="15" customHeight="1">
      <c r="A4641" s="46" t="s">
        <v>10548</v>
      </c>
      <c r="B4641" s="46" t="s">
        <v>10549</v>
      </c>
      <c r="C4641" s="47">
        <v>587.81200000000001</v>
      </c>
      <c r="D4641" s="119" t="s">
        <v>2137</v>
      </c>
      <c r="E4641" s="46" t="s">
        <v>2137</v>
      </c>
      <c r="F4641" s="121">
        <v>83.464200000000005</v>
      </c>
      <c r="G4641" s="87"/>
      <c r="H4641" s="47">
        <v>2.8</v>
      </c>
      <c r="I4641" s="120">
        <v>0</v>
      </c>
      <c r="J4641" s="120">
        <v>0</v>
      </c>
    </row>
    <row r="4642" spans="1:10" ht="15" customHeight="1">
      <c r="A4642" s="46" t="s">
        <v>10546</v>
      </c>
      <c r="B4642" s="46" t="s">
        <v>10547</v>
      </c>
      <c r="C4642" s="47">
        <v>737.87279999999998</v>
      </c>
      <c r="D4642" s="119" t="s">
        <v>2135</v>
      </c>
      <c r="E4642" s="46" t="s">
        <v>2135</v>
      </c>
      <c r="F4642" s="121">
        <v>59.809800000000003</v>
      </c>
      <c r="G4642" s="87"/>
      <c r="H4642" s="47">
        <v>1.3</v>
      </c>
      <c r="I4642" s="120">
        <v>0</v>
      </c>
      <c r="J4642" s="120">
        <v>0</v>
      </c>
    </row>
    <row r="4643" spans="1:10" ht="15" customHeight="1">
      <c r="A4643" s="46" t="s">
        <v>10544</v>
      </c>
      <c r="B4643" s="46" t="s">
        <v>10545</v>
      </c>
      <c r="C4643" s="47">
        <v>351.75299999999999</v>
      </c>
      <c r="D4643" s="119" t="s">
        <v>2132</v>
      </c>
      <c r="E4643" s="46" t="s">
        <v>2132</v>
      </c>
      <c r="F4643" s="121">
        <v>28.706800000000001</v>
      </c>
      <c r="G4643" s="87"/>
      <c r="H4643" s="47"/>
      <c r="I4643" s="120">
        <v>0</v>
      </c>
      <c r="J4643" s="120">
        <v>0</v>
      </c>
    </row>
    <row r="4644" spans="1:10" ht="15" customHeight="1">
      <c r="A4644" s="46" t="s">
        <v>10542</v>
      </c>
      <c r="B4644" s="46" t="s">
        <v>10543</v>
      </c>
      <c r="C4644" s="47">
        <v>410.40179999999998</v>
      </c>
      <c r="D4644" s="119" t="s">
        <v>2130</v>
      </c>
      <c r="E4644" s="46" t="s">
        <v>2130</v>
      </c>
      <c r="F4644" s="121">
        <v>8.1978000000000009</v>
      </c>
      <c r="G4644" s="87"/>
      <c r="H4644" s="47"/>
      <c r="I4644" s="120">
        <v>0</v>
      </c>
      <c r="J4644" s="120">
        <v>0</v>
      </c>
    </row>
    <row r="4645" spans="1:10" ht="15" customHeight="1">
      <c r="A4645" s="46" t="s">
        <v>10558</v>
      </c>
      <c r="B4645" s="46" t="s">
        <v>10559</v>
      </c>
      <c r="C4645" s="47">
        <v>1049.8217999999999</v>
      </c>
      <c r="D4645" s="119" t="s">
        <v>2128</v>
      </c>
      <c r="E4645" s="46" t="s">
        <v>2128</v>
      </c>
      <c r="F4645" s="121">
        <v>9.2908000000000008</v>
      </c>
      <c r="G4645" s="87"/>
      <c r="H4645" s="47"/>
      <c r="I4645" s="120">
        <v>1</v>
      </c>
      <c r="J4645" s="120">
        <v>0</v>
      </c>
    </row>
    <row r="4646" spans="1:10" ht="15" customHeight="1">
      <c r="A4646" s="46" t="s">
        <v>10556</v>
      </c>
      <c r="B4646" s="46" t="s">
        <v>10557</v>
      </c>
      <c r="C4646" s="47">
        <v>1470.2618</v>
      </c>
      <c r="D4646" s="119" t="s">
        <v>2126</v>
      </c>
      <c r="E4646" s="46" t="s">
        <v>2126</v>
      </c>
      <c r="F4646" s="121">
        <v>34.039000000000001</v>
      </c>
      <c r="G4646" s="87"/>
      <c r="H4646" s="47"/>
      <c r="I4646" s="120">
        <v>1</v>
      </c>
      <c r="J4646" s="120">
        <v>0</v>
      </c>
    </row>
    <row r="4647" spans="1:10" ht="15" customHeight="1">
      <c r="A4647" s="46" t="s">
        <v>10554</v>
      </c>
      <c r="B4647" s="46" t="s">
        <v>10555</v>
      </c>
      <c r="C4647" s="47">
        <v>1445.4918</v>
      </c>
      <c r="D4647" s="119" t="s">
        <v>2123</v>
      </c>
      <c r="E4647" s="46" t="s">
        <v>2123</v>
      </c>
      <c r="F4647" s="121">
        <v>33.5184</v>
      </c>
      <c r="G4647" s="87"/>
      <c r="H4647" s="47"/>
      <c r="I4647" s="120">
        <v>1</v>
      </c>
      <c r="J4647" s="120">
        <v>0</v>
      </c>
    </row>
    <row r="4648" spans="1:10" ht="15" customHeight="1">
      <c r="A4648" s="46" t="s">
        <v>10572</v>
      </c>
      <c r="B4648" s="46" t="s">
        <v>10573</v>
      </c>
      <c r="C4648" s="47">
        <v>571.89499999999998</v>
      </c>
      <c r="D4648" s="119" t="s">
        <v>2121</v>
      </c>
      <c r="E4648" s="46" t="s">
        <v>2121</v>
      </c>
      <c r="F4648" s="121">
        <v>74.387600000000006</v>
      </c>
      <c r="G4648" s="87"/>
      <c r="H4648" s="47"/>
      <c r="I4648" s="120">
        <v>1</v>
      </c>
      <c r="J4648" s="120">
        <v>0</v>
      </c>
    </row>
    <row r="4649" spans="1:10" ht="15" customHeight="1">
      <c r="A4649" s="46" t="s">
        <v>10570</v>
      </c>
      <c r="B4649" s="46" t="s">
        <v>10571</v>
      </c>
      <c r="C4649" s="47">
        <v>591.99440000000004</v>
      </c>
      <c r="D4649" s="119" t="s">
        <v>2118</v>
      </c>
      <c r="E4649" s="46" t="s">
        <v>2118</v>
      </c>
      <c r="F4649" s="121">
        <v>74.387600000000006</v>
      </c>
      <c r="G4649" s="87"/>
      <c r="H4649" s="47"/>
      <c r="I4649" s="120">
        <v>1</v>
      </c>
      <c r="J4649" s="120">
        <v>0</v>
      </c>
    </row>
    <row r="4650" spans="1:10" ht="15" customHeight="1">
      <c r="A4650" s="46" t="s">
        <v>10568</v>
      </c>
      <c r="B4650" s="46" t="s">
        <v>10569</v>
      </c>
      <c r="C4650" s="47">
        <v>793.01279999999997</v>
      </c>
      <c r="D4650" s="119" t="s">
        <v>2115</v>
      </c>
      <c r="E4650" s="46" t="s">
        <v>2115</v>
      </c>
      <c r="F4650" s="121">
        <v>63.071599999999997</v>
      </c>
      <c r="G4650" s="87"/>
      <c r="H4650" s="47"/>
      <c r="I4650" s="120">
        <v>11</v>
      </c>
      <c r="J4650" s="120">
        <v>0</v>
      </c>
    </row>
    <row r="4651" spans="1:10" ht="15" customHeight="1">
      <c r="A4651" s="46" t="s">
        <v>10566</v>
      </c>
      <c r="B4651" s="46" t="s">
        <v>10567</v>
      </c>
      <c r="C4651" s="47">
        <v>833.23519999999996</v>
      </c>
      <c r="D4651" s="119" t="s">
        <v>2113</v>
      </c>
      <c r="E4651" s="46" t="s">
        <v>2113</v>
      </c>
      <c r="F4651" s="121">
        <v>75.086799999999997</v>
      </c>
      <c r="G4651" s="87"/>
      <c r="H4651" s="47"/>
      <c r="I4651" s="120">
        <v>10</v>
      </c>
      <c r="J4651" s="120">
        <v>0</v>
      </c>
    </row>
    <row r="4652" spans="1:10" ht="15" customHeight="1">
      <c r="A4652" s="46" t="s">
        <v>10564</v>
      </c>
      <c r="B4652" s="46" t="s">
        <v>10565</v>
      </c>
      <c r="C4652" s="47">
        <v>692.51520000000005</v>
      </c>
      <c r="D4652" s="119" t="s">
        <v>31999</v>
      </c>
      <c r="E4652" s="46" t="s">
        <v>31999</v>
      </c>
      <c r="F4652" s="121">
        <v>54.561</v>
      </c>
      <c r="G4652" s="87"/>
      <c r="H4652" s="47"/>
      <c r="I4652" s="120">
        <v>5</v>
      </c>
      <c r="J4652" s="120">
        <v>0</v>
      </c>
    </row>
    <row r="4653" spans="1:10" ht="15" customHeight="1">
      <c r="A4653" s="46" t="s">
        <v>10562</v>
      </c>
      <c r="B4653" s="46" t="s">
        <v>10563</v>
      </c>
      <c r="C4653" s="47">
        <v>943.79399999999998</v>
      </c>
      <c r="D4653" s="119" t="s">
        <v>2110</v>
      </c>
      <c r="E4653" s="46" t="s">
        <v>2110</v>
      </c>
      <c r="F4653" s="121">
        <v>81.329599999999999</v>
      </c>
      <c r="G4653" s="87"/>
      <c r="H4653" s="47"/>
      <c r="I4653" s="120">
        <v>3</v>
      </c>
      <c r="J4653" s="120">
        <v>0</v>
      </c>
    </row>
    <row r="4654" spans="1:10" ht="15" customHeight="1">
      <c r="A4654" s="46" t="s">
        <v>10560</v>
      </c>
      <c r="B4654" s="46" t="s">
        <v>10561</v>
      </c>
      <c r="C4654" s="47">
        <v>1004.0925999999999</v>
      </c>
      <c r="D4654" s="119" t="s">
        <v>2107</v>
      </c>
      <c r="E4654" s="46" t="s">
        <v>2107</v>
      </c>
      <c r="F4654" s="121">
        <v>75.086799999999997</v>
      </c>
      <c r="G4654" s="87"/>
      <c r="H4654" s="47"/>
      <c r="I4654" s="120">
        <v>0</v>
      </c>
      <c r="J4654" s="120">
        <v>0</v>
      </c>
    </row>
    <row r="4655" spans="1:10" ht="15" customHeight="1">
      <c r="A4655" s="46" t="s">
        <v>10576</v>
      </c>
      <c r="B4655" s="46" t="s">
        <v>10577</v>
      </c>
      <c r="C4655" s="47">
        <v>291.10599999999999</v>
      </c>
      <c r="D4655" s="119" t="s">
        <v>2104</v>
      </c>
      <c r="E4655" s="46" t="s">
        <v>2104</v>
      </c>
      <c r="F4655" s="121">
        <v>28.290600000000001</v>
      </c>
      <c r="G4655" s="87"/>
      <c r="H4655" s="47"/>
      <c r="I4655" s="120">
        <v>0</v>
      </c>
      <c r="J4655" s="120">
        <v>0</v>
      </c>
    </row>
    <row r="4656" spans="1:10" ht="15" customHeight="1">
      <c r="A4656" s="46" t="s">
        <v>10647</v>
      </c>
      <c r="B4656" s="46" t="s">
        <v>10648</v>
      </c>
      <c r="C4656" s="47">
        <v>414.07319999999999</v>
      </c>
      <c r="D4656" s="119" t="s">
        <v>2101</v>
      </c>
      <c r="E4656" s="46" t="s">
        <v>2101</v>
      </c>
      <c r="F4656" s="121">
        <v>35.757599999999996</v>
      </c>
      <c r="G4656" s="87"/>
      <c r="H4656" s="47"/>
      <c r="I4656" s="120">
        <v>0</v>
      </c>
      <c r="J4656" s="120">
        <v>0</v>
      </c>
    </row>
    <row r="4657" spans="1:10" ht="15" customHeight="1">
      <c r="A4657" s="46" t="s">
        <v>10645</v>
      </c>
      <c r="B4657" s="46" t="s">
        <v>10646</v>
      </c>
      <c r="C4657" s="47">
        <v>1367.8820000000001</v>
      </c>
      <c r="D4657" s="119" t="s">
        <v>2098</v>
      </c>
      <c r="E4657" s="46" t="s">
        <v>2098</v>
      </c>
      <c r="F4657" s="121">
        <v>52.630800000000001</v>
      </c>
      <c r="G4657" s="87"/>
      <c r="H4657" s="47"/>
      <c r="I4657" s="120">
        <v>0</v>
      </c>
      <c r="J4657" s="120">
        <v>0</v>
      </c>
    </row>
    <row r="4658" spans="1:10" ht="15" customHeight="1">
      <c r="A4658" s="46" t="s">
        <v>10643</v>
      </c>
      <c r="B4658" s="46" t="s">
        <v>10644</v>
      </c>
      <c r="C4658" s="47">
        <v>1284.2076</v>
      </c>
      <c r="D4658" s="119" t="s">
        <v>2095</v>
      </c>
      <c r="E4658" s="46" t="s">
        <v>2095</v>
      </c>
      <c r="F4658" s="121">
        <v>29.954999999999998</v>
      </c>
      <c r="G4658" s="87"/>
      <c r="H4658" s="47"/>
      <c r="I4658" s="120">
        <v>0</v>
      </c>
      <c r="J4658" s="120">
        <v>0</v>
      </c>
    </row>
    <row r="4659" spans="1:10" ht="15" customHeight="1">
      <c r="A4659" s="46" t="s">
        <v>10641</v>
      </c>
      <c r="B4659" s="46" t="s">
        <v>10642</v>
      </c>
      <c r="C4659" s="47">
        <v>1376.8978</v>
      </c>
      <c r="D4659" s="119" t="s">
        <v>2092</v>
      </c>
      <c r="E4659" s="46" t="s">
        <v>2092</v>
      </c>
      <c r="F4659" s="121">
        <v>44.681199999999997</v>
      </c>
      <c r="G4659" s="87"/>
      <c r="H4659" s="47"/>
      <c r="I4659" s="120">
        <v>0</v>
      </c>
      <c r="J4659" s="120">
        <v>0</v>
      </c>
    </row>
    <row r="4660" spans="1:10" ht="15" customHeight="1">
      <c r="A4660" s="46" t="s">
        <v>10639</v>
      </c>
      <c r="B4660" s="46" t="s">
        <v>10640</v>
      </c>
      <c r="C4660" s="47">
        <v>1493.173</v>
      </c>
      <c r="D4660" s="119" t="s">
        <v>2089</v>
      </c>
      <c r="E4660" s="46" t="s">
        <v>2089</v>
      </c>
      <c r="F4660" s="121">
        <v>29.954999999999998</v>
      </c>
      <c r="G4660" s="87"/>
      <c r="H4660" s="47"/>
      <c r="I4660" s="120">
        <v>0</v>
      </c>
      <c r="J4660" s="120">
        <v>0</v>
      </c>
    </row>
    <row r="4661" spans="1:10" ht="15" customHeight="1">
      <c r="A4661" s="46" t="s">
        <v>10637</v>
      </c>
      <c r="B4661" s="46" t="s">
        <v>10638</v>
      </c>
      <c r="C4661" s="47">
        <v>1493.173</v>
      </c>
      <c r="D4661" s="119" t="s">
        <v>2086</v>
      </c>
      <c r="E4661" s="46" t="s">
        <v>2086</v>
      </c>
      <c r="F4661" s="121">
        <v>51.882599999999996</v>
      </c>
      <c r="G4661" s="87"/>
      <c r="H4661" s="47"/>
      <c r="I4661" s="120">
        <v>0</v>
      </c>
      <c r="J4661" s="120">
        <v>0</v>
      </c>
    </row>
    <row r="4662" spans="1:10" ht="15" customHeight="1">
      <c r="A4662" s="46" t="s">
        <v>10635</v>
      </c>
      <c r="B4662" s="46" t="s">
        <v>10636</v>
      </c>
      <c r="C4662" s="47">
        <v>1486.4344000000001</v>
      </c>
      <c r="D4662" s="119" t="s">
        <v>2083</v>
      </c>
      <c r="E4662" s="46" t="s">
        <v>2083</v>
      </c>
      <c r="F4662" s="121">
        <v>54.148400000000002</v>
      </c>
      <c r="G4662" s="87"/>
      <c r="H4662" s="47"/>
      <c r="I4662" s="120">
        <v>0</v>
      </c>
      <c r="J4662" s="120">
        <v>0</v>
      </c>
    </row>
    <row r="4663" spans="1:10" ht="15" customHeight="1">
      <c r="A4663" s="46" t="s">
        <v>10633</v>
      </c>
      <c r="B4663" s="46" t="s">
        <v>10634</v>
      </c>
      <c r="C4663" s="47">
        <v>1284.1844000000001</v>
      </c>
      <c r="D4663" s="119" t="s">
        <v>2080</v>
      </c>
      <c r="E4663" s="46" t="s">
        <v>2080</v>
      </c>
      <c r="F4663" s="121">
        <v>54.148400000000002</v>
      </c>
      <c r="G4663" s="87"/>
      <c r="H4663" s="47"/>
      <c r="I4663" s="120">
        <v>0</v>
      </c>
      <c r="J4663" s="120">
        <v>0</v>
      </c>
    </row>
    <row r="4664" spans="1:10" ht="15" customHeight="1">
      <c r="A4664" s="46" t="s">
        <v>10631</v>
      </c>
      <c r="B4664" s="46" t="s">
        <v>10632</v>
      </c>
      <c r="C4664" s="47">
        <v>1284.2076</v>
      </c>
      <c r="D4664" s="119" t="s">
        <v>2077</v>
      </c>
      <c r="E4664" s="46" t="s">
        <v>2077</v>
      </c>
      <c r="F4664" s="121">
        <v>21.632999999999999</v>
      </c>
      <c r="G4664" s="87"/>
      <c r="H4664" s="47"/>
      <c r="I4664" s="120">
        <v>0</v>
      </c>
      <c r="J4664" s="120">
        <v>0</v>
      </c>
    </row>
    <row r="4665" spans="1:10" ht="15" customHeight="1">
      <c r="A4665" s="46" t="s">
        <v>10629</v>
      </c>
      <c r="B4665" s="46" t="s">
        <v>10630</v>
      </c>
      <c r="C4665" s="47">
        <v>1276.1818000000001</v>
      </c>
      <c r="D4665" s="119" t="s">
        <v>2074</v>
      </c>
      <c r="E4665" s="46" t="s">
        <v>2074</v>
      </c>
      <c r="F4665" s="121">
        <v>21.632999999999999</v>
      </c>
      <c r="G4665" s="87"/>
      <c r="H4665" s="47"/>
      <c r="I4665" s="120">
        <v>0</v>
      </c>
      <c r="J4665" s="120">
        <v>0</v>
      </c>
    </row>
    <row r="4666" spans="1:10" ht="15" customHeight="1">
      <c r="A4666" s="46" t="s">
        <v>10627</v>
      </c>
      <c r="B4666" s="46" t="s">
        <v>10628</v>
      </c>
      <c r="C4666" s="47">
        <v>1409.8702000000001</v>
      </c>
      <c r="D4666" s="119" t="s">
        <v>2071</v>
      </c>
      <c r="E4666" s="46" t="s">
        <v>2071</v>
      </c>
      <c r="F4666" s="121">
        <v>27.574000000000002</v>
      </c>
      <c r="G4666" s="87"/>
      <c r="H4666" s="47"/>
      <c r="I4666" s="120">
        <v>0</v>
      </c>
      <c r="J4666" s="120">
        <v>0</v>
      </c>
    </row>
    <row r="4667" spans="1:10" ht="15" customHeight="1">
      <c r="A4667" s="46" t="s">
        <v>10625</v>
      </c>
      <c r="B4667" s="46" t="s">
        <v>10626</v>
      </c>
      <c r="C4667" s="47">
        <v>1282.3720000000001</v>
      </c>
      <c r="D4667" s="119" t="s">
        <v>2068</v>
      </c>
      <c r="E4667" s="46" t="s">
        <v>2068</v>
      </c>
      <c r="F4667" s="121">
        <v>27.574000000000002</v>
      </c>
      <c r="G4667" s="87"/>
      <c r="H4667" s="47"/>
      <c r="I4667" s="120">
        <v>0</v>
      </c>
      <c r="J4667" s="120">
        <v>0</v>
      </c>
    </row>
    <row r="4668" spans="1:10" ht="15" customHeight="1">
      <c r="A4668" s="46" t="s">
        <v>10623</v>
      </c>
      <c r="B4668" s="46" t="s">
        <v>10624</v>
      </c>
      <c r="C4668" s="47">
        <v>1542.0157999999999</v>
      </c>
      <c r="D4668" s="119" t="s">
        <v>2065</v>
      </c>
      <c r="E4668" s="46" t="s">
        <v>2065</v>
      </c>
      <c r="F4668" s="121">
        <v>5.5469999999999997</v>
      </c>
      <c r="G4668" s="87"/>
      <c r="H4668" s="47"/>
      <c r="I4668" s="120">
        <v>0</v>
      </c>
      <c r="J4668" s="120">
        <v>0</v>
      </c>
    </row>
    <row r="4669" spans="1:10" ht="15" customHeight="1">
      <c r="A4669" s="46" t="s">
        <v>10621</v>
      </c>
      <c r="B4669" s="46" t="s">
        <v>10622</v>
      </c>
      <c r="C4669" s="47">
        <v>1712.5247999999999</v>
      </c>
      <c r="D4669" s="119" t="s">
        <v>2062</v>
      </c>
      <c r="E4669" s="46" t="s">
        <v>2062</v>
      </c>
      <c r="F4669" s="121">
        <v>9.5869999999999997</v>
      </c>
      <c r="G4669" s="87"/>
      <c r="H4669" s="47"/>
      <c r="I4669" s="120">
        <v>0</v>
      </c>
      <c r="J4669" s="120">
        <v>0</v>
      </c>
    </row>
    <row r="4670" spans="1:10" ht="15" customHeight="1">
      <c r="A4670" s="46" t="s">
        <v>10619</v>
      </c>
      <c r="B4670" s="46" t="s">
        <v>10620</v>
      </c>
      <c r="C4670" s="47">
        <v>1540.2034000000001</v>
      </c>
      <c r="D4670" s="119" t="s">
        <v>2059</v>
      </c>
      <c r="E4670" s="46" t="s">
        <v>2059</v>
      </c>
      <c r="F4670" s="121">
        <v>7.2363999999999997</v>
      </c>
      <c r="G4670" s="87"/>
      <c r="H4670" s="47"/>
      <c r="I4670" s="120">
        <v>0</v>
      </c>
      <c r="J4670" s="120">
        <v>0</v>
      </c>
    </row>
    <row r="4671" spans="1:10" ht="15" customHeight="1">
      <c r="A4671" s="46" t="s">
        <v>10617</v>
      </c>
      <c r="B4671" s="46" t="s">
        <v>10618</v>
      </c>
      <c r="C4671" s="47">
        <v>1163.2388000000001</v>
      </c>
      <c r="D4671" s="119" t="s">
        <v>2056</v>
      </c>
      <c r="E4671" s="46" t="s">
        <v>2056</v>
      </c>
      <c r="F4671" s="121">
        <v>4.1050000000000004</v>
      </c>
      <c r="G4671" s="87"/>
      <c r="H4671" s="47"/>
      <c r="I4671" s="120">
        <v>0</v>
      </c>
      <c r="J4671" s="120">
        <v>0</v>
      </c>
    </row>
    <row r="4672" spans="1:10" ht="15" customHeight="1">
      <c r="A4672" s="46" t="s">
        <v>10615</v>
      </c>
      <c r="B4672" s="46" t="s">
        <v>10616</v>
      </c>
      <c r="C4672" s="47">
        <v>1069.7002</v>
      </c>
      <c r="D4672" s="119" t="s">
        <v>2053</v>
      </c>
      <c r="E4672" s="46" t="s">
        <v>2053</v>
      </c>
      <c r="F4672" s="121">
        <v>1.5940000000000001</v>
      </c>
      <c r="G4672" s="87"/>
      <c r="H4672" s="47"/>
      <c r="I4672" s="120">
        <v>0</v>
      </c>
      <c r="J4672" s="120">
        <v>0</v>
      </c>
    </row>
    <row r="4673" spans="1:10" ht="15" customHeight="1">
      <c r="A4673" s="46" t="s">
        <v>10613</v>
      </c>
      <c r="B4673" s="46" t="s">
        <v>10614</v>
      </c>
      <c r="C4673" s="47">
        <v>1087.4648</v>
      </c>
      <c r="D4673" s="119" t="s">
        <v>2050</v>
      </c>
      <c r="E4673" s="46" t="s">
        <v>2050</v>
      </c>
      <c r="F4673" s="121">
        <v>9.2908000000000008</v>
      </c>
      <c r="G4673" s="87"/>
      <c r="H4673" s="47"/>
      <c r="I4673" s="120">
        <v>0</v>
      </c>
      <c r="J4673" s="120">
        <v>0</v>
      </c>
    </row>
    <row r="4674" spans="1:10" ht="15" customHeight="1">
      <c r="A4674" s="46" t="s">
        <v>10611</v>
      </c>
      <c r="B4674" s="46" t="s">
        <v>10612</v>
      </c>
      <c r="C4674" s="47">
        <v>1163.2272</v>
      </c>
      <c r="D4674" s="119" t="s">
        <v>2047</v>
      </c>
      <c r="E4674" s="46" t="s">
        <v>2047</v>
      </c>
      <c r="F4674" s="121">
        <v>35.043199999999999</v>
      </c>
      <c r="G4674" s="87"/>
      <c r="H4674" s="47"/>
      <c r="I4674" s="120">
        <v>0</v>
      </c>
      <c r="J4674" s="120">
        <v>0</v>
      </c>
    </row>
    <row r="4675" spans="1:10" ht="15" customHeight="1">
      <c r="A4675" s="46" t="s">
        <v>10609</v>
      </c>
      <c r="B4675" s="46" t="s">
        <v>10610</v>
      </c>
      <c r="C4675" s="47">
        <v>1324.8018</v>
      </c>
      <c r="D4675" s="119" t="s">
        <v>2044</v>
      </c>
      <c r="E4675" s="46" t="s">
        <v>2044</v>
      </c>
      <c r="F4675" s="121">
        <v>38.256399999999999</v>
      </c>
      <c r="G4675" s="87"/>
      <c r="H4675" s="47"/>
      <c r="I4675" s="120">
        <v>0</v>
      </c>
      <c r="J4675" s="120">
        <v>0</v>
      </c>
    </row>
    <row r="4676" spans="1:10" ht="15" customHeight="1">
      <c r="A4676" s="46" t="s">
        <v>10608</v>
      </c>
      <c r="B4676" s="46" t="s">
        <v>10605</v>
      </c>
      <c r="C4676" s="47">
        <v>1248.075</v>
      </c>
      <c r="D4676" s="119" t="s">
        <v>2041</v>
      </c>
      <c r="E4676" s="46" t="s">
        <v>2041</v>
      </c>
      <c r="F4676" s="121">
        <v>3.5249999999999999</v>
      </c>
      <c r="G4676" s="87"/>
      <c r="H4676" s="47"/>
      <c r="I4676" s="120">
        <v>0</v>
      </c>
      <c r="J4676" s="120">
        <v>0</v>
      </c>
    </row>
    <row r="4677" spans="1:10" ht="15" customHeight="1">
      <c r="A4677" s="46" t="s">
        <v>10606</v>
      </c>
      <c r="B4677" s="46" t="s">
        <v>10607</v>
      </c>
      <c r="C4677" s="47">
        <v>1324.8018</v>
      </c>
      <c r="D4677" s="119" t="s">
        <v>2038</v>
      </c>
      <c r="E4677" s="46" t="s">
        <v>2038</v>
      </c>
      <c r="F4677" s="121">
        <v>1.7762</v>
      </c>
      <c r="G4677" s="87"/>
      <c r="H4677" s="47"/>
      <c r="I4677" s="120">
        <v>0</v>
      </c>
      <c r="J4677" s="120">
        <v>0</v>
      </c>
    </row>
    <row r="4678" spans="1:10" ht="15" customHeight="1">
      <c r="A4678" s="46" t="s">
        <v>10604</v>
      </c>
      <c r="B4678" s="46" t="s">
        <v>10605</v>
      </c>
      <c r="C4678" s="47">
        <v>1281.1636000000001</v>
      </c>
      <c r="D4678" s="119" t="s">
        <v>2035</v>
      </c>
      <c r="E4678" s="46" t="s">
        <v>2035</v>
      </c>
      <c r="F4678" s="121">
        <v>19.393999999999998</v>
      </c>
      <c r="G4678" s="87"/>
      <c r="H4678" s="47"/>
      <c r="I4678" s="120">
        <v>0</v>
      </c>
      <c r="J4678" s="120">
        <v>0</v>
      </c>
    </row>
    <row r="4679" spans="1:10" ht="15" customHeight="1">
      <c r="A4679" s="46" t="s">
        <v>10602</v>
      </c>
      <c r="B4679" s="46" t="s">
        <v>10603</v>
      </c>
      <c r="C4679" s="47">
        <v>1092.0888</v>
      </c>
      <c r="D4679" s="119" t="s">
        <v>2032</v>
      </c>
      <c r="E4679" s="46" t="s">
        <v>2032</v>
      </c>
      <c r="F4679" s="121">
        <v>6.859</v>
      </c>
      <c r="G4679" s="87"/>
      <c r="H4679" s="47"/>
      <c r="I4679" s="120">
        <v>0</v>
      </c>
      <c r="J4679" s="120">
        <v>0</v>
      </c>
    </row>
    <row r="4680" spans="1:10" ht="15" customHeight="1">
      <c r="A4680" s="46" t="s">
        <v>10600</v>
      </c>
      <c r="B4680" s="46" t="s">
        <v>10601</v>
      </c>
      <c r="C4680" s="47">
        <v>1092.0655999999999</v>
      </c>
      <c r="D4680" s="119" t="s">
        <v>2029</v>
      </c>
      <c r="E4680" s="46" t="s">
        <v>2029</v>
      </c>
      <c r="F4680" s="121">
        <v>6.5309999999999997</v>
      </c>
      <c r="G4680" s="87"/>
      <c r="H4680" s="47"/>
      <c r="I4680" s="120">
        <v>0</v>
      </c>
      <c r="J4680" s="120">
        <v>0</v>
      </c>
    </row>
    <row r="4681" spans="1:10" ht="15" customHeight="1">
      <c r="A4681" s="46" t="s">
        <v>10598</v>
      </c>
      <c r="B4681" s="46" t="s">
        <v>10599</v>
      </c>
      <c r="C4681" s="47">
        <v>1087.4648</v>
      </c>
      <c r="D4681" s="119" t="s">
        <v>36133</v>
      </c>
      <c r="E4681" s="46" t="s">
        <v>36133</v>
      </c>
      <c r="F4681" s="121">
        <v>6.3558000000000003</v>
      </c>
      <c r="G4681" s="87"/>
      <c r="H4681" s="47"/>
      <c r="I4681" s="120">
        <v>0</v>
      </c>
      <c r="J4681" s="120">
        <v>0</v>
      </c>
    </row>
    <row r="4682" spans="1:10" ht="15" customHeight="1">
      <c r="A4682" s="46" t="s">
        <v>10596</v>
      </c>
      <c r="B4682" s="46" t="s">
        <v>10597</v>
      </c>
      <c r="C4682" s="47">
        <v>1087.4648</v>
      </c>
      <c r="D4682" s="119" t="s">
        <v>2026</v>
      </c>
      <c r="E4682" s="46" t="s">
        <v>2026</v>
      </c>
      <c r="F4682" s="121">
        <v>6.2775999999999996</v>
      </c>
      <c r="G4682" s="87"/>
      <c r="H4682" s="47"/>
      <c r="I4682" s="120">
        <v>0</v>
      </c>
      <c r="J4682" s="120">
        <v>0</v>
      </c>
    </row>
    <row r="4683" spans="1:10" ht="15" customHeight="1">
      <c r="A4683" s="46" t="s">
        <v>10594</v>
      </c>
      <c r="B4683" s="46" t="s">
        <v>10595</v>
      </c>
      <c r="C4683" s="47">
        <v>1567.3435999999999</v>
      </c>
      <c r="D4683" s="119" t="s">
        <v>2023</v>
      </c>
      <c r="E4683" s="46" t="s">
        <v>2023</v>
      </c>
      <c r="F4683" s="121">
        <v>5.0826000000000002</v>
      </c>
      <c r="G4683" s="87"/>
      <c r="H4683" s="47"/>
      <c r="I4683" s="120">
        <v>0</v>
      </c>
      <c r="J4683" s="120">
        <v>0</v>
      </c>
    </row>
    <row r="4684" spans="1:10" ht="15" customHeight="1">
      <c r="A4684" s="46" t="s">
        <v>10592</v>
      </c>
      <c r="B4684" s="46" t="s">
        <v>10593</v>
      </c>
      <c r="C4684" s="47">
        <v>1066.5519999999999</v>
      </c>
      <c r="D4684" s="119" t="s">
        <v>36135</v>
      </c>
      <c r="E4684" s="46" t="s">
        <v>36135</v>
      </c>
      <c r="F4684" s="121">
        <v>11.4366</v>
      </c>
      <c r="G4684" s="87"/>
      <c r="H4684" s="47"/>
      <c r="I4684" s="120">
        <v>0</v>
      </c>
      <c r="J4684" s="120">
        <v>0</v>
      </c>
    </row>
    <row r="4685" spans="1:10" ht="15" customHeight="1">
      <c r="A4685" s="46" t="s">
        <v>10590</v>
      </c>
      <c r="B4685" s="46" t="s">
        <v>10591</v>
      </c>
      <c r="C4685" s="47">
        <v>1143.1626000000001</v>
      </c>
      <c r="D4685" s="119" t="s">
        <v>2020</v>
      </c>
      <c r="E4685" s="46" t="s">
        <v>2020</v>
      </c>
      <c r="F4685" s="121">
        <v>1.7762</v>
      </c>
      <c r="G4685" s="87"/>
      <c r="H4685" s="47"/>
      <c r="I4685" s="120">
        <v>0</v>
      </c>
      <c r="J4685" s="120">
        <v>0</v>
      </c>
    </row>
    <row r="4686" spans="1:10" ht="15" customHeight="1">
      <c r="A4686" s="46" t="s">
        <v>10588</v>
      </c>
      <c r="B4686" s="46" t="s">
        <v>10589</v>
      </c>
      <c r="C4686" s="47">
        <v>1066.5519999999999</v>
      </c>
      <c r="D4686" s="119" t="s">
        <v>2017</v>
      </c>
      <c r="E4686" s="46" t="s">
        <v>2017</v>
      </c>
      <c r="F4686" s="121">
        <v>14.422000000000001</v>
      </c>
      <c r="G4686" s="87"/>
      <c r="H4686" s="47"/>
      <c r="I4686" s="120">
        <v>0</v>
      </c>
      <c r="J4686" s="120">
        <v>0</v>
      </c>
    </row>
    <row r="4687" spans="1:10" ht="15" customHeight="1">
      <c r="A4687" s="46" t="s">
        <v>10586</v>
      </c>
      <c r="B4687" s="46" t="s">
        <v>10587</v>
      </c>
      <c r="C4687" s="47">
        <v>998.98059999999998</v>
      </c>
      <c r="D4687" s="119" t="s">
        <v>2014</v>
      </c>
      <c r="E4687" s="46" t="s">
        <v>2014</v>
      </c>
      <c r="F4687" s="121">
        <v>29.299600000000002</v>
      </c>
      <c r="G4687" s="87"/>
      <c r="H4687" s="47"/>
      <c r="I4687" s="120">
        <v>0</v>
      </c>
      <c r="J4687" s="120">
        <v>0</v>
      </c>
    </row>
    <row r="4688" spans="1:10" ht="15" customHeight="1">
      <c r="A4688" s="46" t="s">
        <v>10584</v>
      </c>
      <c r="B4688" s="46" t="s">
        <v>10585</v>
      </c>
      <c r="C4688" s="47">
        <v>1040.3172</v>
      </c>
      <c r="D4688" s="119" t="s">
        <v>2011</v>
      </c>
      <c r="E4688" s="46" t="s">
        <v>2011</v>
      </c>
      <c r="F4688" s="121">
        <v>29.299600000000002</v>
      </c>
      <c r="G4688" s="87"/>
      <c r="H4688" s="47"/>
      <c r="I4688" s="120">
        <v>0</v>
      </c>
      <c r="J4688" s="120">
        <v>0</v>
      </c>
    </row>
    <row r="4689" spans="1:10" ht="15" customHeight="1">
      <c r="A4689" s="46" t="s">
        <v>10582</v>
      </c>
      <c r="B4689" s="46" t="s">
        <v>10583</v>
      </c>
      <c r="C4689" s="47">
        <v>1037.9015999999999</v>
      </c>
      <c r="D4689" s="119" t="s">
        <v>2008</v>
      </c>
      <c r="E4689" s="46" t="s">
        <v>2008</v>
      </c>
      <c r="F4689" s="121">
        <v>34.997399999999999</v>
      </c>
      <c r="G4689" s="87"/>
      <c r="H4689" s="47"/>
      <c r="I4689" s="120">
        <v>0</v>
      </c>
      <c r="J4689" s="120">
        <v>0</v>
      </c>
    </row>
    <row r="4690" spans="1:10" ht="15" customHeight="1">
      <c r="A4690" s="46" t="s">
        <v>10580</v>
      </c>
      <c r="B4690" s="46" t="s">
        <v>10581</v>
      </c>
      <c r="C4690" s="47">
        <v>1066.5519999999999</v>
      </c>
      <c r="D4690" s="119" t="s">
        <v>2005</v>
      </c>
      <c r="E4690" s="46" t="s">
        <v>2005</v>
      </c>
      <c r="F4690" s="121">
        <v>30.691199999999998</v>
      </c>
      <c r="G4690" s="87"/>
      <c r="H4690" s="47"/>
      <c r="I4690" s="120">
        <v>0</v>
      </c>
      <c r="J4690" s="120">
        <v>0</v>
      </c>
    </row>
    <row r="4691" spans="1:10" ht="15" customHeight="1">
      <c r="A4691" s="46" t="s">
        <v>10578</v>
      </c>
      <c r="B4691" s="46" t="s">
        <v>10579</v>
      </c>
      <c r="C4691" s="47">
        <v>1708.8997999999999</v>
      </c>
      <c r="D4691" s="119" t="s">
        <v>2002</v>
      </c>
      <c r="E4691" s="46" t="s">
        <v>2002</v>
      </c>
      <c r="F4691" s="121">
        <v>25.4132</v>
      </c>
      <c r="G4691" s="87"/>
      <c r="H4691" s="47"/>
      <c r="I4691" s="120">
        <v>0</v>
      </c>
      <c r="J4691" s="120">
        <v>0</v>
      </c>
    </row>
    <row r="4692" spans="1:10" ht="15" customHeight="1">
      <c r="A4692" s="46" t="s">
        <v>10649</v>
      </c>
      <c r="B4692" s="46" t="s">
        <v>10650</v>
      </c>
      <c r="C4692" s="47">
        <v>359.11880000000002</v>
      </c>
      <c r="D4692" s="119" t="s">
        <v>1999</v>
      </c>
      <c r="E4692" s="46" t="s">
        <v>1999</v>
      </c>
      <c r="F4692" s="121">
        <v>3.5146000000000002</v>
      </c>
      <c r="G4692" s="87"/>
      <c r="H4692" s="47"/>
      <c r="I4692" s="120">
        <v>0</v>
      </c>
      <c r="J4692" s="120">
        <v>0</v>
      </c>
    </row>
    <row r="4693" spans="1:10" ht="15" customHeight="1">
      <c r="A4693" s="46" t="s">
        <v>10651</v>
      </c>
      <c r="B4693" s="46" t="s">
        <v>10652</v>
      </c>
      <c r="C4693" s="47">
        <v>271.86619999999999</v>
      </c>
      <c r="D4693" s="119" t="s">
        <v>1996</v>
      </c>
      <c r="E4693" s="46" t="s">
        <v>1996</v>
      </c>
      <c r="F4693" s="121">
        <v>3.1202000000000001</v>
      </c>
      <c r="G4693" s="87"/>
      <c r="H4693" s="47"/>
      <c r="I4693" s="120">
        <v>0</v>
      </c>
      <c r="J4693" s="120">
        <v>0</v>
      </c>
    </row>
    <row r="4694" spans="1:10" ht="15" customHeight="1">
      <c r="A4694" s="46" t="s">
        <v>10671</v>
      </c>
      <c r="B4694" s="46" t="s">
        <v>10672</v>
      </c>
      <c r="C4694" s="47">
        <v>1081.2375999999999</v>
      </c>
      <c r="D4694" s="119" t="s">
        <v>1993</v>
      </c>
      <c r="E4694" s="46" t="s">
        <v>1993</v>
      </c>
      <c r="F4694" s="121">
        <v>3.5146000000000002</v>
      </c>
      <c r="G4694" s="87"/>
      <c r="H4694" s="47"/>
      <c r="I4694" s="120">
        <v>0</v>
      </c>
      <c r="J4694" s="120">
        <v>0</v>
      </c>
    </row>
    <row r="4695" spans="1:10" ht="15" customHeight="1">
      <c r="A4695" s="46" t="s">
        <v>10669</v>
      </c>
      <c r="B4695" s="46" t="s">
        <v>10670</v>
      </c>
      <c r="C4695" s="47">
        <v>1175.3217999999999</v>
      </c>
      <c r="D4695" s="119" t="s">
        <v>1990</v>
      </c>
      <c r="E4695" s="46" t="s">
        <v>1990</v>
      </c>
      <c r="F4695" s="121">
        <v>3.3142</v>
      </c>
      <c r="G4695" s="87"/>
      <c r="H4695" s="47"/>
      <c r="I4695" s="120">
        <v>0</v>
      </c>
      <c r="J4695" s="120">
        <v>0</v>
      </c>
    </row>
    <row r="4696" spans="1:10" ht="15" customHeight="1">
      <c r="A4696" s="46" t="s">
        <v>10667</v>
      </c>
      <c r="B4696" s="46" t="s">
        <v>10668</v>
      </c>
      <c r="C4696" s="47">
        <v>775.16719999999998</v>
      </c>
      <c r="D4696" s="119" t="s">
        <v>1987</v>
      </c>
      <c r="E4696" s="46" t="s">
        <v>1987</v>
      </c>
      <c r="F4696" s="121">
        <v>86.869</v>
      </c>
      <c r="G4696" s="87"/>
      <c r="H4696" s="47">
        <v>11.5</v>
      </c>
      <c r="I4696" s="120">
        <v>0</v>
      </c>
      <c r="J4696" s="120">
        <v>0</v>
      </c>
    </row>
    <row r="4697" spans="1:10" ht="15" customHeight="1">
      <c r="A4697" s="46" t="s">
        <v>10665</v>
      </c>
      <c r="B4697" s="46" t="s">
        <v>10666</v>
      </c>
      <c r="C4697" s="47">
        <v>766.34900000000005</v>
      </c>
      <c r="D4697" s="119" t="s">
        <v>1984</v>
      </c>
      <c r="E4697" s="46" t="s">
        <v>1984</v>
      </c>
      <c r="F4697" s="121">
        <v>2.2772000000000001</v>
      </c>
      <c r="G4697" s="87"/>
      <c r="H4697" s="47"/>
      <c r="I4697" s="120">
        <v>1</v>
      </c>
      <c r="J4697" s="120">
        <v>0</v>
      </c>
    </row>
    <row r="4698" spans="1:10" ht="15" customHeight="1">
      <c r="A4698" s="46" t="s">
        <v>10664</v>
      </c>
      <c r="B4698" s="46" t="s">
        <v>32383</v>
      </c>
      <c r="C4698" s="47">
        <v>839.54759999999999</v>
      </c>
      <c r="D4698" s="119" t="s">
        <v>1981</v>
      </c>
      <c r="E4698" s="46" t="s">
        <v>1981</v>
      </c>
      <c r="F4698" s="121">
        <v>16.395600000000002</v>
      </c>
      <c r="G4698" s="87"/>
      <c r="H4698" s="47">
        <v>5.75</v>
      </c>
      <c r="I4698" s="120">
        <v>1</v>
      </c>
      <c r="J4698" s="120">
        <v>0</v>
      </c>
    </row>
    <row r="4699" spans="1:10" ht="15" customHeight="1">
      <c r="A4699" s="46" t="s">
        <v>10662</v>
      </c>
      <c r="B4699" s="46" t="s">
        <v>10663</v>
      </c>
      <c r="C4699" s="47">
        <v>664.71420000000001</v>
      </c>
      <c r="D4699" s="119" t="s">
        <v>1978</v>
      </c>
      <c r="E4699" s="46" t="s">
        <v>1978</v>
      </c>
      <c r="F4699" s="121">
        <v>1.7254</v>
      </c>
      <c r="G4699" s="87"/>
      <c r="H4699" s="47"/>
      <c r="I4699" s="120">
        <v>0</v>
      </c>
      <c r="J4699" s="120">
        <v>0</v>
      </c>
    </row>
    <row r="4700" spans="1:10" ht="15" customHeight="1">
      <c r="A4700" s="46" t="s">
        <v>10660</v>
      </c>
      <c r="B4700" s="46" t="s">
        <v>10661</v>
      </c>
      <c r="C4700" s="47">
        <v>1735.9469999999999</v>
      </c>
      <c r="D4700" s="119" t="s">
        <v>1975</v>
      </c>
      <c r="E4700" s="46" t="s">
        <v>1975</v>
      </c>
      <c r="F4700" s="121">
        <v>1.248</v>
      </c>
      <c r="G4700" s="87"/>
      <c r="H4700" s="47"/>
      <c r="I4700" s="120">
        <v>0</v>
      </c>
      <c r="J4700" s="120">
        <v>0</v>
      </c>
    </row>
    <row r="4701" spans="1:10" ht="15" customHeight="1">
      <c r="A4701" s="46" t="s">
        <v>10659</v>
      </c>
      <c r="B4701" s="46" t="s">
        <v>35681</v>
      </c>
      <c r="C4701" s="47">
        <v>1002.4892</v>
      </c>
      <c r="D4701" s="119" t="s">
        <v>1972</v>
      </c>
      <c r="E4701" s="46" t="s">
        <v>1972</v>
      </c>
      <c r="F4701" s="121">
        <v>2.1469999999999998</v>
      </c>
      <c r="G4701" s="87"/>
      <c r="H4701" s="47">
        <v>11.5</v>
      </c>
      <c r="I4701" s="120">
        <v>1</v>
      </c>
      <c r="J4701" s="120">
        <v>0</v>
      </c>
    </row>
    <row r="4702" spans="1:10" ht="15" customHeight="1">
      <c r="A4702" s="46" t="s">
        <v>10657</v>
      </c>
      <c r="B4702" s="46" t="s">
        <v>10658</v>
      </c>
      <c r="C4702" s="47">
        <v>1404.26</v>
      </c>
      <c r="D4702" s="119" t="s">
        <v>1969</v>
      </c>
      <c r="E4702" s="46" t="s">
        <v>1969</v>
      </c>
      <c r="F4702" s="121">
        <v>1.4850000000000001</v>
      </c>
      <c r="G4702" s="87"/>
      <c r="H4702" s="47"/>
      <c r="I4702" s="120">
        <v>0</v>
      </c>
      <c r="J4702" s="120">
        <v>0</v>
      </c>
    </row>
    <row r="4703" spans="1:10" ht="15" customHeight="1">
      <c r="A4703" s="46" t="s">
        <v>10655</v>
      </c>
      <c r="B4703" s="46" t="s">
        <v>10656</v>
      </c>
      <c r="C4703" s="47">
        <v>1222.8868</v>
      </c>
      <c r="D4703" s="119" t="s">
        <v>1966</v>
      </c>
      <c r="E4703" s="46" t="s">
        <v>1966</v>
      </c>
      <c r="F4703" s="121">
        <v>1.248</v>
      </c>
      <c r="G4703" s="87"/>
      <c r="H4703" s="47"/>
      <c r="I4703" s="120">
        <v>0</v>
      </c>
      <c r="J4703" s="120">
        <v>0</v>
      </c>
    </row>
    <row r="4704" spans="1:10" ht="15" customHeight="1">
      <c r="A4704" s="46" t="s">
        <v>10653</v>
      </c>
      <c r="B4704" s="46" t="s">
        <v>10654</v>
      </c>
      <c r="C4704" s="47">
        <v>1119.3684000000001</v>
      </c>
      <c r="D4704" s="119" t="s">
        <v>1963</v>
      </c>
      <c r="E4704" s="46" t="s">
        <v>1963</v>
      </c>
      <c r="F4704" s="121">
        <v>1.248</v>
      </c>
      <c r="G4704" s="87"/>
      <c r="H4704" s="47"/>
      <c r="I4704" s="120">
        <v>0</v>
      </c>
      <c r="J4704" s="120">
        <v>0</v>
      </c>
    </row>
    <row r="4705" spans="1:10" ht="15" customHeight="1">
      <c r="A4705" s="46" t="s">
        <v>10684</v>
      </c>
      <c r="B4705" s="46" t="s">
        <v>10683</v>
      </c>
      <c r="C4705" s="47">
        <v>640.46559999999999</v>
      </c>
      <c r="D4705" s="119" t="s">
        <v>1960</v>
      </c>
      <c r="E4705" s="46" t="s">
        <v>1960</v>
      </c>
      <c r="F4705" s="121">
        <v>1.7265999999999999</v>
      </c>
      <c r="G4705" s="87"/>
      <c r="H4705" s="47"/>
      <c r="I4705" s="120">
        <v>0</v>
      </c>
      <c r="J4705" s="120">
        <v>0</v>
      </c>
    </row>
    <row r="4706" spans="1:10" ht="15" customHeight="1">
      <c r="A4706" s="46" t="s">
        <v>10682</v>
      </c>
      <c r="B4706" s="46" t="s">
        <v>10683</v>
      </c>
      <c r="C4706" s="47">
        <v>592.25</v>
      </c>
      <c r="D4706" s="119" t="s">
        <v>1957</v>
      </c>
      <c r="E4706" s="46" t="s">
        <v>1957</v>
      </c>
      <c r="F4706" s="121">
        <v>1.7265999999999999</v>
      </c>
      <c r="G4706" s="87"/>
      <c r="H4706" s="47"/>
      <c r="I4706" s="120">
        <v>0</v>
      </c>
      <c r="J4706" s="120">
        <v>0</v>
      </c>
    </row>
    <row r="4707" spans="1:10" ht="15" customHeight="1">
      <c r="A4707" s="46" t="s">
        <v>10681</v>
      </c>
      <c r="B4707" s="46" t="s">
        <v>10680</v>
      </c>
      <c r="C4707" s="47">
        <v>515.70920000000001</v>
      </c>
      <c r="D4707" s="119" t="s">
        <v>1954</v>
      </c>
      <c r="E4707" s="46" t="s">
        <v>1954</v>
      </c>
      <c r="F4707" s="121">
        <v>1.9414</v>
      </c>
      <c r="G4707" s="87"/>
      <c r="H4707" s="47"/>
      <c r="I4707" s="120">
        <v>0</v>
      </c>
      <c r="J4707" s="120">
        <v>0</v>
      </c>
    </row>
    <row r="4708" spans="1:10" ht="15" customHeight="1">
      <c r="A4708" s="46" t="s">
        <v>10679</v>
      </c>
      <c r="B4708" s="46" t="s">
        <v>10680</v>
      </c>
      <c r="C4708" s="47">
        <v>558.48739999999998</v>
      </c>
      <c r="D4708" s="119" t="s">
        <v>35950</v>
      </c>
      <c r="E4708" s="46" t="s">
        <v>35950</v>
      </c>
      <c r="F4708" s="121">
        <v>6.7809999999999997</v>
      </c>
      <c r="G4708" s="87"/>
      <c r="H4708" s="47"/>
      <c r="I4708" s="120">
        <v>0</v>
      </c>
      <c r="J4708" s="120">
        <v>0</v>
      </c>
    </row>
    <row r="4709" spans="1:10" ht="15" customHeight="1">
      <c r="A4709" s="46" t="s">
        <v>10677</v>
      </c>
      <c r="B4709" s="46" t="s">
        <v>10678</v>
      </c>
      <c r="C4709" s="47">
        <v>685.24220000000003</v>
      </c>
      <c r="D4709" s="119" t="s">
        <v>1952</v>
      </c>
      <c r="E4709" s="46" t="s">
        <v>1952</v>
      </c>
      <c r="F4709" s="121">
        <v>10.7484</v>
      </c>
      <c r="G4709" s="87"/>
      <c r="H4709" s="47"/>
      <c r="I4709" s="120">
        <v>0</v>
      </c>
      <c r="J4709" s="120">
        <v>0</v>
      </c>
    </row>
    <row r="4710" spans="1:10" ht="15" customHeight="1">
      <c r="A4710" s="46" t="s">
        <v>10675</v>
      </c>
      <c r="B4710" s="46" t="s">
        <v>10676</v>
      </c>
      <c r="C4710" s="47">
        <v>497.93340000000001</v>
      </c>
      <c r="D4710" s="119" t="s">
        <v>1949</v>
      </c>
      <c r="E4710" s="46" t="s">
        <v>1949</v>
      </c>
      <c r="F4710" s="121">
        <v>15.2492</v>
      </c>
      <c r="G4710" s="87"/>
      <c r="H4710" s="47"/>
      <c r="I4710" s="120">
        <v>0</v>
      </c>
      <c r="J4710" s="120">
        <v>0</v>
      </c>
    </row>
    <row r="4711" spans="1:10" ht="15" customHeight="1">
      <c r="A4711" s="46" t="s">
        <v>10673</v>
      </c>
      <c r="B4711" s="46" t="s">
        <v>10674</v>
      </c>
      <c r="C4711" s="47">
        <v>685.24220000000003</v>
      </c>
      <c r="D4711" s="119" t="s">
        <v>1947</v>
      </c>
      <c r="E4711" s="46" t="s">
        <v>1947</v>
      </c>
      <c r="F4711" s="121">
        <v>18.971399999999999</v>
      </c>
      <c r="G4711" s="87"/>
      <c r="H4711" s="47"/>
      <c r="I4711" s="120">
        <v>0</v>
      </c>
      <c r="J4711" s="120">
        <v>0</v>
      </c>
    </row>
    <row r="4712" spans="1:10" ht="15" customHeight="1">
      <c r="A4712" s="46" t="s">
        <v>10712</v>
      </c>
      <c r="B4712" s="46" t="s">
        <v>10713</v>
      </c>
      <c r="C4712" s="47">
        <v>648.76099999999997</v>
      </c>
      <c r="D4712" s="119" t="s">
        <v>1944</v>
      </c>
      <c r="E4712" s="46" t="s">
        <v>1944</v>
      </c>
      <c r="F4712" s="121">
        <v>18.971399999999999</v>
      </c>
      <c r="G4712" s="87"/>
      <c r="H4712" s="47">
        <v>11.5</v>
      </c>
      <c r="I4712" s="120">
        <v>0</v>
      </c>
      <c r="J4712" s="120">
        <v>0</v>
      </c>
    </row>
    <row r="4713" spans="1:10" ht="15" customHeight="1">
      <c r="A4713" s="46" t="s">
        <v>10708</v>
      </c>
      <c r="B4713" s="46" t="s">
        <v>10709</v>
      </c>
      <c r="C4713" s="47">
        <v>314.43540000000002</v>
      </c>
      <c r="D4713" s="119" t="s">
        <v>1941</v>
      </c>
      <c r="E4713" s="46" t="s">
        <v>1941</v>
      </c>
      <c r="F4713" s="121">
        <v>20.968399999999999</v>
      </c>
      <c r="G4713" s="87"/>
      <c r="H4713" s="47">
        <v>6.2</v>
      </c>
      <c r="I4713" s="120">
        <v>0</v>
      </c>
      <c r="J4713" s="120">
        <v>0</v>
      </c>
    </row>
    <row r="4714" spans="1:10" ht="15" customHeight="1">
      <c r="A4714" s="46" t="s">
        <v>10706</v>
      </c>
      <c r="B4714" s="46" t="s">
        <v>10707</v>
      </c>
      <c r="C4714" s="47">
        <v>788.41200000000003</v>
      </c>
      <c r="D4714" s="119" t="s">
        <v>1938</v>
      </c>
      <c r="E4714" s="46" t="s">
        <v>1938</v>
      </c>
      <c r="F4714" s="121">
        <v>7.97</v>
      </c>
      <c r="G4714" s="87"/>
      <c r="H4714" s="47">
        <v>8.5</v>
      </c>
      <c r="I4714" s="120">
        <v>4</v>
      </c>
      <c r="J4714" s="120">
        <v>0</v>
      </c>
    </row>
    <row r="4715" spans="1:10" ht="15" customHeight="1">
      <c r="A4715" s="46" t="s">
        <v>10704</v>
      </c>
      <c r="B4715" s="46" t="s">
        <v>10705</v>
      </c>
      <c r="C4715" s="47">
        <v>578.9588</v>
      </c>
      <c r="D4715" s="119" t="s">
        <v>1936</v>
      </c>
      <c r="E4715" s="46" t="s">
        <v>1936</v>
      </c>
      <c r="F4715" s="121">
        <v>10.6578</v>
      </c>
      <c r="G4715" s="87"/>
      <c r="H4715" s="47">
        <v>8.5</v>
      </c>
      <c r="I4715" s="120">
        <v>0</v>
      </c>
      <c r="J4715" s="120">
        <v>0</v>
      </c>
    </row>
    <row r="4716" spans="1:10" ht="15" customHeight="1">
      <c r="A4716" s="46" t="s">
        <v>35548</v>
      </c>
      <c r="B4716" s="46" t="s">
        <v>35682</v>
      </c>
      <c r="C4716" s="47">
        <v>688.53700000000003</v>
      </c>
      <c r="D4716" s="119" t="s">
        <v>1933</v>
      </c>
      <c r="E4716" s="46" t="s">
        <v>1933</v>
      </c>
      <c r="F4716" s="121">
        <v>8.6785999999999994</v>
      </c>
      <c r="G4716" s="87"/>
      <c r="H4716" s="47">
        <v>9.5</v>
      </c>
      <c r="I4716" s="120">
        <v>1</v>
      </c>
      <c r="J4716" s="120">
        <v>0</v>
      </c>
    </row>
    <row r="4717" spans="1:10" ht="15" customHeight="1">
      <c r="A4717" s="46" t="s">
        <v>10703</v>
      </c>
      <c r="B4717" s="46" t="s">
        <v>35683</v>
      </c>
      <c r="C4717" s="47">
        <v>656.31299999999999</v>
      </c>
      <c r="D4717" s="119" t="s">
        <v>1930</v>
      </c>
      <c r="E4717" s="46" t="s">
        <v>1930</v>
      </c>
      <c r="F4717" s="121">
        <v>7.1143999999999998</v>
      </c>
      <c r="G4717" s="87"/>
      <c r="H4717" s="47">
        <v>4.25</v>
      </c>
      <c r="I4717" s="120">
        <v>2</v>
      </c>
      <c r="J4717" s="120">
        <v>0</v>
      </c>
    </row>
    <row r="4718" spans="1:10" ht="15" customHeight="1">
      <c r="A4718" s="46" t="s">
        <v>10702</v>
      </c>
      <c r="B4718" s="46" t="s">
        <v>35684</v>
      </c>
      <c r="C4718" s="47">
        <v>694.71100000000001</v>
      </c>
      <c r="D4718" s="119" t="s">
        <v>1927</v>
      </c>
      <c r="E4718" s="46" t="s">
        <v>1927</v>
      </c>
      <c r="F4718" s="121">
        <v>38.256399999999999</v>
      </c>
      <c r="G4718" s="87"/>
      <c r="H4718" s="47">
        <v>8.5</v>
      </c>
      <c r="I4718" s="120">
        <v>3</v>
      </c>
      <c r="J4718" s="120">
        <v>0</v>
      </c>
    </row>
    <row r="4719" spans="1:10" ht="15" customHeight="1">
      <c r="A4719" s="46" t="s">
        <v>10700</v>
      </c>
      <c r="B4719" s="46" t="s">
        <v>10701</v>
      </c>
      <c r="C4719" s="47">
        <v>451.92520000000002</v>
      </c>
      <c r="D4719" s="119" t="s">
        <v>1924</v>
      </c>
      <c r="E4719" s="46" t="s">
        <v>1924</v>
      </c>
      <c r="F4719" s="121">
        <v>10.2928</v>
      </c>
      <c r="G4719" s="87"/>
      <c r="H4719" s="47">
        <v>6.2</v>
      </c>
      <c r="I4719" s="120">
        <v>0</v>
      </c>
      <c r="J4719" s="120">
        <v>0</v>
      </c>
    </row>
    <row r="4720" spans="1:10" ht="15" customHeight="1">
      <c r="A4720" s="46" t="s">
        <v>10698</v>
      </c>
      <c r="B4720" s="46" t="s">
        <v>10699</v>
      </c>
      <c r="C4720" s="47">
        <v>325.28680000000003</v>
      </c>
      <c r="D4720" s="119" t="s">
        <v>1921</v>
      </c>
      <c r="E4720" s="46" t="s">
        <v>1921</v>
      </c>
      <c r="F4720" s="121">
        <v>8.8455999999999992</v>
      </c>
      <c r="G4720" s="87"/>
      <c r="H4720" s="47">
        <v>6.2</v>
      </c>
      <c r="I4720" s="120">
        <v>0</v>
      </c>
      <c r="J4720" s="120">
        <v>0</v>
      </c>
    </row>
    <row r="4721" spans="1:10" ht="15" customHeight="1">
      <c r="A4721" s="46" t="s">
        <v>10696</v>
      </c>
      <c r="B4721" s="46" t="s">
        <v>10697</v>
      </c>
      <c r="C4721" s="47">
        <v>647.53420000000006</v>
      </c>
      <c r="D4721" s="119" t="s">
        <v>1918</v>
      </c>
      <c r="E4721" s="46" t="s">
        <v>1918</v>
      </c>
      <c r="F4721" s="121">
        <v>18.217400000000001</v>
      </c>
      <c r="G4721" s="87"/>
      <c r="H4721" s="47">
        <v>11.5</v>
      </c>
      <c r="I4721" s="120">
        <v>0</v>
      </c>
      <c r="J4721" s="120">
        <v>0</v>
      </c>
    </row>
    <row r="4722" spans="1:10" ht="15" customHeight="1">
      <c r="A4722" s="46" t="s">
        <v>10694</v>
      </c>
      <c r="B4722" s="46" t="s">
        <v>10695</v>
      </c>
      <c r="C4722" s="47">
        <v>660.14700000000005</v>
      </c>
      <c r="D4722" s="119" t="s">
        <v>1915</v>
      </c>
      <c r="E4722" s="46" t="s">
        <v>1915</v>
      </c>
      <c r="F4722" s="121">
        <v>18.217400000000001</v>
      </c>
      <c r="G4722" s="87"/>
      <c r="H4722" s="47">
        <v>11.5</v>
      </c>
      <c r="I4722" s="120">
        <v>0</v>
      </c>
      <c r="J4722" s="120">
        <v>0</v>
      </c>
    </row>
    <row r="4723" spans="1:10" ht="15" customHeight="1">
      <c r="A4723" s="46" t="s">
        <v>10692</v>
      </c>
      <c r="B4723" s="46" t="s">
        <v>10693</v>
      </c>
      <c r="C4723" s="47">
        <v>607.23059999999998</v>
      </c>
      <c r="D4723" s="119" t="s">
        <v>1912</v>
      </c>
      <c r="E4723" s="46" t="s">
        <v>1912</v>
      </c>
      <c r="F4723" s="121">
        <v>35.043199999999999</v>
      </c>
      <c r="G4723" s="87"/>
      <c r="H4723" s="47">
        <v>8.5</v>
      </c>
      <c r="I4723" s="120">
        <v>0</v>
      </c>
      <c r="J4723" s="120">
        <v>0</v>
      </c>
    </row>
    <row r="4724" spans="1:10" ht="15" customHeight="1">
      <c r="A4724" s="46" t="s">
        <v>10690</v>
      </c>
      <c r="B4724" s="46" t="s">
        <v>10691</v>
      </c>
      <c r="C4724" s="47">
        <v>686.87</v>
      </c>
      <c r="D4724" s="119" t="s">
        <v>1909</v>
      </c>
      <c r="E4724" s="46" t="s">
        <v>1909</v>
      </c>
      <c r="F4724" s="121">
        <v>35.043199999999999</v>
      </c>
      <c r="G4724" s="87"/>
      <c r="H4724" s="47">
        <v>8.5</v>
      </c>
      <c r="I4724" s="120">
        <v>2</v>
      </c>
      <c r="J4724" s="120">
        <v>0</v>
      </c>
    </row>
    <row r="4725" spans="1:10" ht="15" customHeight="1">
      <c r="A4725" s="46" t="s">
        <v>10689</v>
      </c>
      <c r="B4725" s="46" t="s">
        <v>35685</v>
      </c>
      <c r="C4725" s="47">
        <v>658.77639999999997</v>
      </c>
      <c r="D4725" s="119" t="s">
        <v>1906</v>
      </c>
      <c r="E4725" s="46" t="s">
        <v>1906</v>
      </c>
      <c r="F4725" s="121">
        <v>19.1282</v>
      </c>
      <c r="G4725" s="87"/>
      <c r="H4725" s="47">
        <v>8.5</v>
      </c>
      <c r="I4725" s="120">
        <v>7</v>
      </c>
      <c r="J4725" s="120">
        <v>0</v>
      </c>
    </row>
    <row r="4726" spans="1:10" ht="15" customHeight="1">
      <c r="A4726" s="46" t="s">
        <v>10687</v>
      </c>
      <c r="B4726" s="46" t="s">
        <v>10688</v>
      </c>
      <c r="C4726" s="47">
        <v>1520.4523999999999</v>
      </c>
      <c r="D4726" s="119" t="s">
        <v>2145</v>
      </c>
      <c r="E4726" s="46" t="s">
        <v>2145</v>
      </c>
      <c r="F4726" s="121">
        <v>6.0472000000000001</v>
      </c>
      <c r="G4726" s="87"/>
      <c r="H4726" s="47">
        <v>15.5</v>
      </c>
      <c r="I4726" s="120">
        <v>0</v>
      </c>
      <c r="J4726" s="120">
        <v>0</v>
      </c>
    </row>
    <row r="4727" spans="1:10" ht="15" customHeight="1">
      <c r="A4727" s="46" t="s">
        <v>10685</v>
      </c>
      <c r="B4727" s="46" t="s">
        <v>10686</v>
      </c>
      <c r="C4727" s="47">
        <v>610.35119999999995</v>
      </c>
      <c r="D4727" s="119" t="s">
        <v>2144</v>
      </c>
      <c r="E4727" s="46" t="s">
        <v>2144</v>
      </c>
      <c r="F4727" s="121">
        <v>3.8258000000000001</v>
      </c>
      <c r="G4727" s="87"/>
      <c r="H4727" s="47">
        <v>11.5</v>
      </c>
      <c r="I4727" s="120">
        <v>0</v>
      </c>
      <c r="J4727" s="120">
        <v>0</v>
      </c>
    </row>
    <row r="4728" spans="1:10" ht="15" customHeight="1">
      <c r="A4728" s="46" t="s">
        <v>10720</v>
      </c>
      <c r="B4728" s="46" t="s">
        <v>10721</v>
      </c>
      <c r="C4728" s="47">
        <v>976.88260000000002</v>
      </c>
      <c r="D4728" s="119" t="s">
        <v>2229</v>
      </c>
      <c r="E4728" s="46" t="s">
        <v>2229</v>
      </c>
      <c r="F4728" s="121">
        <v>47.820599999999999</v>
      </c>
      <c r="G4728" s="87"/>
      <c r="H4728" s="47"/>
      <c r="I4728" s="120">
        <v>0</v>
      </c>
      <c r="J4728" s="120">
        <v>0</v>
      </c>
    </row>
    <row r="4729" spans="1:10" ht="15" customHeight="1">
      <c r="A4729" s="46" t="s">
        <v>10718</v>
      </c>
      <c r="B4729" s="46" t="s">
        <v>10719</v>
      </c>
      <c r="C4729" s="47">
        <v>512.57240000000002</v>
      </c>
      <c r="D4729" s="119" t="s">
        <v>2227</v>
      </c>
      <c r="E4729" s="46" t="s">
        <v>2227</v>
      </c>
      <c r="F4729" s="121">
        <v>51.008600000000001</v>
      </c>
      <c r="G4729" s="87"/>
      <c r="H4729" s="47"/>
      <c r="I4729" s="120">
        <v>0</v>
      </c>
      <c r="J4729" s="120">
        <v>0</v>
      </c>
    </row>
    <row r="4730" spans="1:10" ht="15" customHeight="1">
      <c r="A4730" s="46" t="s">
        <v>10716</v>
      </c>
      <c r="B4730" s="46" t="s">
        <v>10717</v>
      </c>
      <c r="C4730" s="47">
        <v>493.51859999999999</v>
      </c>
      <c r="D4730" s="119" t="s">
        <v>2225</v>
      </c>
      <c r="E4730" s="46" t="s">
        <v>2225</v>
      </c>
      <c r="F4730" s="121">
        <v>57.384599999999999</v>
      </c>
      <c r="G4730" s="87"/>
      <c r="H4730" s="47"/>
      <c r="I4730" s="120">
        <v>0</v>
      </c>
      <c r="J4730" s="120">
        <v>0</v>
      </c>
    </row>
    <row r="4731" spans="1:10" ht="15" customHeight="1">
      <c r="A4731" s="46" t="s">
        <v>10714</v>
      </c>
      <c r="B4731" s="46" t="s">
        <v>10715</v>
      </c>
      <c r="C4731" s="47">
        <v>296.62479999999999</v>
      </c>
      <c r="D4731" s="119" t="s">
        <v>2223</v>
      </c>
      <c r="E4731" s="46" t="s">
        <v>2223</v>
      </c>
      <c r="F4731" s="121">
        <v>58.9786</v>
      </c>
      <c r="G4731" s="87"/>
      <c r="H4731" s="47"/>
      <c r="I4731" s="120">
        <v>0</v>
      </c>
      <c r="J4731" s="120">
        <v>0</v>
      </c>
    </row>
    <row r="4732" spans="1:10" ht="15" customHeight="1">
      <c r="A4732" s="46" t="s">
        <v>10774</v>
      </c>
      <c r="B4732" s="46" t="s">
        <v>10775</v>
      </c>
      <c r="C4732" s="47">
        <v>571.08159999999998</v>
      </c>
      <c r="D4732" s="119" t="s">
        <v>2220</v>
      </c>
      <c r="E4732" s="46" t="s">
        <v>2220</v>
      </c>
      <c r="F4732" s="121">
        <v>57.384599999999999</v>
      </c>
      <c r="G4732" s="87"/>
      <c r="H4732" s="47"/>
      <c r="I4732" s="120">
        <v>0</v>
      </c>
      <c r="J4732" s="120">
        <v>0</v>
      </c>
    </row>
    <row r="4733" spans="1:10" ht="15" customHeight="1">
      <c r="A4733" s="46" t="s">
        <v>10772</v>
      </c>
      <c r="B4733" s="46" t="s">
        <v>10773</v>
      </c>
      <c r="C4733" s="47">
        <v>619.18119999999999</v>
      </c>
      <c r="D4733" s="119" t="s">
        <v>2218</v>
      </c>
      <c r="E4733" s="46" t="s">
        <v>2218</v>
      </c>
      <c r="F4733" s="121">
        <v>58.9786</v>
      </c>
      <c r="G4733" s="87"/>
      <c r="H4733" s="47"/>
      <c r="I4733" s="120">
        <v>0</v>
      </c>
      <c r="J4733" s="120">
        <v>0</v>
      </c>
    </row>
    <row r="4734" spans="1:10" ht="15" customHeight="1">
      <c r="A4734" s="46" t="s">
        <v>10770</v>
      </c>
      <c r="B4734" s="46" t="s">
        <v>10771</v>
      </c>
      <c r="C4734" s="47">
        <v>928.52760000000001</v>
      </c>
      <c r="D4734" s="119" t="s">
        <v>2216</v>
      </c>
      <c r="E4734" s="46" t="s">
        <v>2216</v>
      </c>
      <c r="F4734" s="121">
        <v>60.572800000000001</v>
      </c>
      <c r="G4734" s="87"/>
      <c r="H4734" s="47"/>
      <c r="I4734" s="120">
        <v>0</v>
      </c>
      <c r="J4734" s="120">
        <v>0</v>
      </c>
    </row>
    <row r="4735" spans="1:10" ht="15" customHeight="1">
      <c r="A4735" s="46" t="s">
        <v>10768</v>
      </c>
      <c r="B4735" s="46" t="s">
        <v>10769</v>
      </c>
      <c r="C4735" s="47">
        <v>686.96180000000004</v>
      </c>
      <c r="D4735" s="119" t="s">
        <v>2214</v>
      </c>
      <c r="E4735" s="46" t="s">
        <v>2214</v>
      </c>
      <c r="F4735" s="121">
        <v>63.760800000000003</v>
      </c>
      <c r="G4735" s="87"/>
      <c r="H4735" s="47"/>
      <c r="I4735" s="120">
        <v>0</v>
      </c>
      <c r="J4735" s="120">
        <v>0</v>
      </c>
    </row>
    <row r="4736" spans="1:10" ht="15" customHeight="1">
      <c r="A4736" s="46" t="s">
        <v>10766</v>
      </c>
      <c r="B4736" s="46" t="s">
        <v>10767</v>
      </c>
      <c r="C4736" s="47">
        <v>760.22619999999995</v>
      </c>
      <c r="D4736" s="119" t="s">
        <v>2211</v>
      </c>
      <c r="E4736" s="46" t="s">
        <v>2211</v>
      </c>
      <c r="F4736" s="121">
        <v>65.354799999999997</v>
      </c>
      <c r="G4736" s="87"/>
      <c r="H4736" s="47"/>
      <c r="I4736" s="120">
        <v>0</v>
      </c>
      <c r="J4736" s="120">
        <v>0</v>
      </c>
    </row>
    <row r="4737" spans="1:10" ht="15" customHeight="1">
      <c r="A4737" s="46" t="s">
        <v>10764</v>
      </c>
      <c r="B4737" s="46" t="s">
        <v>10765</v>
      </c>
      <c r="C4737" s="47">
        <v>721.95579999999995</v>
      </c>
      <c r="D4737" s="119" t="s">
        <v>2209</v>
      </c>
      <c r="E4737" s="46" t="s">
        <v>2209</v>
      </c>
      <c r="F4737" s="121">
        <v>71.730800000000002</v>
      </c>
      <c r="G4737" s="87"/>
      <c r="H4737" s="47"/>
      <c r="I4737" s="120">
        <v>0</v>
      </c>
      <c r="J4737" s="120">
        <v>0</v>
      </c>
    </row>
    <row r="4738" spans="1:10" ht="15" customHeight="1">
      <c r="A4738" s="46" t="s">
        <v>10762</v>
      </c>
      <c r="B4738" s="46" t="s">
        <v>10763</v>
      </c>
      <c r="C4738" s="47">
        <v>759.34320000000002</v>
      </c>
      <c r="D4738" s="119" t="s">
        <v>2207</v>
      </c>
      <c r="E4738" s="46" t="s">
        <v>2207</v>
      </c>
      <c r="F4738" s="121">
        <v>63.760800000000003</v>
      </c>
      <c r="G4738" s="87"/>
      <c r="H4738" s="47"/>
      <c r="I4738" s="120">
        <v>0</v>
      </c>
      <c r="J4738" s="120">
        <v>0</v>
      </c>
    </row>
    <row r="4739" spans="1:10" ht="15" customHeight="1">
      <c r="A4739" s="46" t="s">
        <v>10760</v>
      </c>
      <c r="B4739" s="46" t="s">
        <v>10761</v>
      </c>
      <c r="C4739" s="47">
        <v>978.53240000000005</v>
      </c>
      <c r="D4739" s="119" t="s">
        <v>2205</v>
      </c>
      <c r="E4739" s="46" t="s">
        <v>2205</v>
      </c>
      <c r="F4739" s="121">
        <v>65.354799999999997</v>
      </c>
      <c r="G4739" s="87"/>
      <c r="H4739" s="47"/>
      <c r="I4739" s="120">
        <v>0</v>
      </c>
      <c r="J4739" s="120">
        <v>0</v>
      </c>
    </row>
    <row r="4740" spans="1:10" ht="15" customHeight="1">
      <c r="A4740" s="46" t="s">
        <v>10758</v>
      </c>
      <c r="B4740" s="46" t="s">
        <v>10759</v>
      </c>
      <c r="C4740" s="47">
        <v>1013.5266</v>
      </c>
      <c r="D4740" s="119" t="s">
        <v>2202</v>
      </c>
      <c r="E4740" s="46" t="s">
        <v>2202</v>
      </c>
      <c r="F4740" s="121">
        <v>60.572800000000001</v>
      </c>
      <c r="G4740" s="87"/>
      <c r="H4740" s="47"/>
      <c r="I4740" s="120">
        <v>0</v>
      </c>
      <c r="J4740" s="120">
        <v>0</v>
      </c>
    </row>
    <row r="4741" spans="1:10" ht="15" customHeight="1">
      <c r="A4741" s="46" t="s">
        <v>10756</v>
      </c>
      <c r="B4741" s="46" t="s">
        <v>10757</v>
      </c>
      <c r="C4741" s="47">
        <v>1259.3679999999999</v>
      </c>
      <c r="D4741" s="119" t="s">
        <v>2200</v>
      </c>
      <c r="E4741" s="46" t="s">
        <v>2200</v>
      </c>
      <c r="F4741" s="121">
        <v>58.9786</v>
      </c>
      <c r="G4741" s="87"/>
      <c r="H4741" s="47"/>
      <c r="I4741" s="120">
        <v>0</v>
      </c>
      <c r="J4741" s="120">
        <v>0</v>
      </c>
    </row>
    <row r="4742" spans="1:10" ht="15" customHeight="1">
      <c r="A4742" s="46" t="s">
        <v>10754</v>
      </c>
      <c r="B4742" s="46" t="s">
        <v>10755</v>
      </c>
      <c r="C4742" s="47">
        <v>1137.6556</v>
      </c>
      <c r="D4742" s="119" t="s">
        <v>2198</v>
      </c>
      <c r="E4742" s="46" t="s">
        <v>2198</v>
      </c>
      <c r="F4742" s="121">
        <v>65.354799999999997</v>
      </c>
      <c r="G4742" s="87"/>
      <c r="H4742" s="47"/>
      <c r="I4742" s="120">
        <v>2</v>
      </c>
      <c r="J4742" s="120">
        <v>0</v>
      </c>
    </row>
    <row r="4743" spans="1:10" ht="15" customHeight="1">
      <c r="A4743" s="46" t="s">
        <v>10752</v>
      </c>
      <c r="B4743" s="46" t="s">
        <v>10753</v>
      </c>
      <c r="C4743" s="47">
        <v>466.02</v>
      </c>
      <c r="D4743" s="119" t="s">
        <v>2195</v>
      </c>
      <c r="E4743" s="46" t="s">
        <v>2195</v>
      </c>
      <c r="F4743" s="121">
        <v>78.106800000000007</v>
      </c>
      <c r="G4743" s="87"/>
      <c r="H4743" s="47"/>
      <c r="I4743" s="120">
        <v>0</v>
      </c>
      <c r="J4743" s="120">
        <v>0</v>
      </c>
    </row>
    <row r="4744" spans="1:10" ht="15" customHeight="1">
      <c r="A4744" s="46" t="s">
        <v>10750</v>
      </c>
      <c r="B4744" s="46" t="s">
        <v>10751</v>
      </c>
      <c r="C4744" s="47">
        <v>466.0204</v>
      </c>
      <c r="D4744" s="119" t="s">
        <v>2193</v>
      </c>
      <c r="E4744" s="46" t="s">
        <v>2193</v>
      </c>
      <c r="F4744" s="121">
        <v>79.700999999999993</v>
      </c>
      <c r="G4744" s="87"/>
      <c r="H4744" s="47"/>
      <c r="I4744" s="120">
        <v>0</v>
      </c>
      <c r="J4744" s="120">
        <v>0</v>
      </c>
    </row>
    <row r="4745" spans="1:10" ht="15" customHeight="1">
      <c r="A4745" s="46" t="s">
        <v>10748</v>
      </c>
      <c r="B4745" s="46" t="s">
        <v>10749</v>
      </c>
      <c r="C4745" s="47">
        <v>1001.3042</v>
      </c>
      <c r="D4745" s="119" t="s">
        <v>2190</v>
      </c>
      <c r="E4745" s="46" t="s">
        <v>2190</v>
      </c>
      <c r="F4745" s="121">
        <v>68.5428</v>
      </c>
      <c r="G4745" s="87"/>
      <c r="H4745" s="47"/>
      <c r="I4745" s="120">
        <v>0</v>
      </c>
      <c r="J4745" s="120">
        <v>0</v>
      </c>
    </row>
    <row r="4746" spans="1:10" ht="15" customHeight="1">
      <c r="A4746" s="46" t="s">
        <v>10746</v>
      </c>
      <c r="B4746" s="46" t="s">
        <v>10747</v>
      </c>
      <c r="C4746" s="47">
        <v>1001.3034</v>
      </c>
      <c r="D4746" s="119" t="s">
        <v>2187</v>
      </c>
      <c r="E4746" s="46" t="s">
        <v>2187</v>
      </c>
      <c r="F4746" s="121">
        <v>119.5514</v>
      </c>
      <c r="G4746" s="87"/>
      <c r="H4746" s="47"/>
      <c r="I4746" s="120">
        <v>0</v>
      </c>
      <c r="J4746" s="120">
        <v>0</v>
      </c>
    </row>
    <row r="4747" spans="1:10" ht="15" customHeight="1">
      <c r="A4747" s="46" t="s">
        <v>10744</v>
      </c>
      <c r="B4747" s="46" t="s">
        <v>10745</v>
      </c>
      <c r="C4747" s="47">
        <v>931.89700000000005</v>
      </c>
      <c r="D4747" s="119" t="s">
        <v>2184</v>
      </c>
      <c r="E4747" s="46" t="s">
        <v>2184</v>
      </c>
      <c r="F4747" s="121">
        <v>124.3334</v>
      </c>
      <c r="G4747" s="87"/>
      <c r="H4747" s="47"/>
      <c r="I4747" s="120">
        <v>2</v>
      </c>
      <c r="J4747" s="120">
        <v>0</v>
      </c>
    </row>
    <row r="4748" spans="1:10" ht="15" customHeight="1">
      <c r="A4748" s="46" t="s">
        <v>10742</v>
      </c>
      <c r="B4748" s="46" t="s">
        <v>10743</v>
      </c>
      <c r="C4748" s="47">
        <v>1001.3042</v>
      </c>
      <c r="D4748" s="119" t="s">
        <v>2181</v>
      </c>
      <c r="E4748" s="46" t="s">
        <v>2181</v>
      </c>
      <c r="F4748" s="121">
        <v>140.27359999999999</v>
      </c>
      <c r="G4748" s="87"/>
      <c r="H4748" s="47"/>
      <c r="I4748" s="120">
        <v>1</v>
      </c>
      <c r="J4748" s="120">
        <v>0</v>
      </c>
    </row>
    <row r="4749" spans="1:10" ht="15" customHeight="1">
      <c r="A4749" s="46" t="s">
        <v>10740</v>
      </c>
      <c r="B4749" s="46" t="s">
        <v>10741</v>
      </c>
      <c r="C4749" s="47">
        <v>1001.3034</v>
      </c>
      <c r="D4749" s="119" t="s">
        <v>2178</v>
      </c>
      <c r="E4749" s="46" t="s">
        <v>2178</v>
      </c>
      <c r="F4749" s="121">
        <v>89.265000000000001</v>
      </c>
      <c r="G4749" s="87"/>
      <c r="H4749" s="47"/>
      <c r="I4749" s="120">
        <v>0</v>
      </c>
      <c r="J4749" s="120">
        <v>0</v>
      </c>
    </row>
    <row r="4750" spans="1:10" ht="15" customHeight="1">
      <c r="A4750" s="46" t="s">
        <v>10738</v>
      </c>
      <c r="B4750" s="46" t="s">
        <v>10739</v>
      </c>
      <c r="C4750" s="47">
        <v>1106.8368</v>
      </c>
      <c r="D4750" s="119" t="s">
        <v>2175</v>
      </c>
      <c r="E4750" s="46" t="s">
        <v>2175</v>
      </c>
      <c r="F4750" s="121">
        <v>74.868200000000002</v>
      </c>
      <c r="G4750" s="87"/>
      <c r="H4750" s="47"/>
      <c r="I4750" s="120">
        <v>0</v>
      </c>
      <c r="J4750" s="120">
        <v>0</v>
      </c>
    </row>
    <row r="4751" spans="1:10" ht="15" customHeight="1">
      <c r="A4751" s="46" t="s">
        <v>10736</v>
      </c>
      <c r="B4751" s="46" t="s">
        <v>10737</v>
      </c>
      <c r="C4751" s="47">
        <v>978.54179999999997</v>
      </c>
      <c r="D4751" s="119" t="s">
        <v>2172</v>
      </c>
      <c r="E4751" s="46" t="s">
        <v>2172</v>
      </c>
      <c r="F4751" s="121">
        <v>43.559600000000003</v>
      </c>
      <c r="G4751" s="87"/>
      <c r="H4751" s="47"/>
      <c r="I4751" s="120">
        <v>0</v>
      </c>
      <c r="J4751" s="120">
        <v>0</v>
      </c>
    </row>
    <row r="4752" spans="1:10" ht="15" customHeight="1">
      <c r="A4752" s="46" t="s">
        <v>10734</v>
      </c>
      <c r="B4752" s="46" t="s">
        <v>10735</v>
      </c>
      <c r="C4752" s="47">
        <v>1282.9528</v>
      </c>
      <c r="D4752" s="119" t="s">
        <v>2169</v>
      </c>
      <c r="E4752" s="46" t="s">
        <v>2169</v>
      </c>
      <c r="F4752" s="121">
        <v>39.475999999999999</v>
      </c>
      <c r="G4752" s="87"/>
      <c r="H4752" s="47"/>
      <c r="I4752" s="120">
        <v>0</v>
      </c>
      <c r="J4752" s="120">
        <v>0</v>
      </c>
    </row>
    <row r="4753" spans="1:10" ht="15" customHeight="1">
      <c r="A4753" s="46" t="s">
        <v>10732</v>
      </c>
      <c r="B4753" s="46" t="s">
        <v>10733</v>
      </c>
      <c r="C4753" s="47">
        <v>1386.75</v>
      </c>
      <c r="D4753" s="119" t="s">
        <v>2166</v>
      </c>
      <c r="E4753" s="46" t="s">
        <v>2166</v>
      </c>
      <c r="F4753" s="121">
        <v>83.035799999999995</v>
      </c>
      <c r="G4753" s="87"/>
      <c r="H4753" s="47"/>
      <c r="I4753" s="120">
        <v>0</v>
      </c>
      <c r="J4753" s="120">
        <v>0</v>
      </c>
    </row>
    <row r="4754" spans="1:10" ht="15" customHeight="1">
      <c r="A4754" s="46" t="s">
        <v>10730</v>
      </c>
      <c r="B4754" s="46" t="s">
        <v>10731</v>
      </c>
      <c r="C4754" s="47">
        <v>2045.2704000000001</v>
      </c>
      <c r="D4754" s="119" t="s">
        <v>2163</v>
      </c>
      <c r="E4754" s="46" t="s">
        <v>2163</v>
      </c>
      <c r="F4754" s="121">
        <v>47.6434</v>
      </c>
      <c r="G4754" s="87"/>
      <c r="H4754" s="47"/>
      <c r="I4754" s="120">
        <v>0</v>
      </c>
      <c r="J4754" s="120">
        <v>0</v>
      </c>
    </row>
    <row r="4755" spans="1:10" ht="15" customHeight="1">
      <c r="A4755" s="46" t="s">
        <v>10728</v>
      </c>
      <c r="B4755" s="46" t="s">
        <v>10729</v>
      </c>
      <c r="C4755" s="47">
        <v>2459.3436000000002</v>
      </c>
      <c r="D4755" s="119" t="s">
        <v>2160</v>
      </c>
      <c r="E4755" s="46" t="s">
        <v>2160</v>
      </c>
      <c r="F4755" s="121">
        <v>43.559600000000003</v>
      </c>
      <c r="G4755" s="87"/>
      <c r="H4755" s="47"/>
      <c r="I4755" s="120">
        <v>0</v>
      </c>
      <c r="J4755" s="120">
        <v>0</v>
      </c>
    </row>
    <row r="4756" spans="1:10" ht="15" customHeight="1">
      <c r="A4756" s="46" t="s">
        <v>10726</v>
      </c>
      <c r="B4756" s="46" t="s">
        <v>10727</v>
      </c>
      <c r="C4756" s="47">
        <v>2459.3436000000002</v>
      </c>
      <c r="D4756" s="119" t="s">
        <v>2158</v>
      </c>
      <c r="E4756" s="46" t="s">
        <v>2158</v>
      </c>
      <c r="F4756" s="121">
        <v>92.564599999999999</v>
      </c>
      <c r="G4756" s="87"/>
      <c r="H4756" s="47"/>
      <c r="I4756" s="120">
        <v>0</v>
      </c>
      <c r="J4756" s="120">
        <v>0</v>
      </c>
    </row>
    <row r="4757" spans="1:10" ht="15" customHeight="1">
      <c r="A4757" s="46" t="s">
        <v>10724</v>
      </c>
      <c r="B4757" s="46" t="s">
        <v>10725</v>
      </c>
      <c r="C4757" s="47">
        <v>2459.3436000000002</v>
      </c>
      <c r="D4757" s="119" t="s">
        <v>2156</v>
      </c>
      <c r="E4757" s="46" t="s">
        <v>2156</v>
      </c>
      <c r="F4757" s="121">
        <v>51.727200000000003</v>
      </c>
      <c r="G4757" s="87"/>
      <c r="H4757" s="47"/>
      <c r="I4757" s="120">
        <v>1</v>
      </c>
      <c r="J4757" s="120">
        <v>0</v>
      </c>
    </row>
    <row r="4758" spans="1:10" ht="15" customHeight="1">
      <c r="A4758" s="46" t="s">
        <v>10722</v>
      </c>
      <c r="B4758" s="46" t="s">
        <v>10723</v>
      </c>
      <c r="C4758" s="47">
        <v>2459.3436000000002</v>
      </c>
      <c r="D4758" s="119" t="s">
        <v>2154</v>
      </c>
      <c r="E4758" s="46" t="s">
        <v>2154</v>
      </c>
      <c r="F4758" s="121">
        <v>47.6434</v>
      </c>
      <c r="G4758" s="87"/>
      <c r="H4758" s="47"/>
      <c r="I4758" s="120">
        <v>0</v>
      </c>
      <c r="J4758" s="120">
        <v>0</v>
      </c>
    </row>
    <row r="4759" spans="1:10" ht="15" customHeight="1">
      <c r="A4759" s="46" t="s">
        <v>10710</v>
      </c>
      <c r="B4759" s="46" t="s">
        <v>10711</v>
      </c>
      <c r="C4759" s="47">
        <v>1953.7190000000001</v>
      </c>
      <c r="D4759" s="119" t="s">
        <v>2152</v>
      </c>
      <c r="E4759" s="46" t="s">
        <v>2152</v>
      </c>
      <c r="F4759" s="121">
        <v>106.1768</v>
      </c>
      <c r="G4759" s="87"/>
      <c r="H4759" s="47">
        <v>15.5</v>
      </c>
      <c r="I4759" s="120">
        <v>1</v>
      </c>
      <c r="J4759" s="120">
        <v>0</v>
      </c>
    </row>
    <row r="4760" spans="1:10" ht="15" customHeight="1">
      <c r="A4760" s="46" t="s">
        <v>10782</v>
      </c>
      <c r="B4760" s="46" t="s">
        <v>10783</v>
      </c>
      <c r="C4760" s="47">
        <v>470.30540000000002</v>
      </c>
      <c r="D4760" s="119" t="s">
        <v>2150</v>
      </c>
      <c r="E4760" s="46" t="s">
        <v>2150</v>
      </c>
      <c r="F4760" s="121">
        <v>57.172199999999997</v>
      </c>
      <c r="G4760" s="87"/>
      <c r="H4760" s="47"/>
      <c r="I4760" s="120">
        <v>0</v>
      </c>
      <c r="J4760" s="120">
        <v>0</v>
      </c>
    </row>
    <row r="4761" spans="1:10" ht="15" customHeight="1">
      <c r="A4761" s="46" t="s">
        <v>10780</v>
      </c>
      <c r="B4761" s="46" t="s">
        <v>10781</v>
      </c>
      <c r="C4761" s="47">
        <v>1000.8626</v>
      </c>
      <c r="D4761" s="119" t="s">
        <v>2148</v>
      </c>
      <c r="E4761" s="46" t="s">
        <v>2148</v>
      </c>
      <c r="F4761" s="121">
        <v>51.727200000000003</v>
      </c>
      <c r="G4761" s="87"/>
      <c r="H4761" s="47">
        <v>6.9</v>
      </c>
      <c r="I4761" s="120">
        <v>0</v>
      </c>
      <c r="J4761" s="120">
        <v>0</v>
      </c>
    </row>
    <row r="4762" spans="1:10" ht="15" customHeight="1">
      <c r="A4762" s="46" t="s">
        <v>10778</v>
      </c>
      <c r="B4762" s="46" t="s">
        <v>10779</v>
      </c>
      <c r="C4762" s="47">
        <v>778.08119999999997</v>
      </c>
      <c r="D4762" s="119" t="s">
        <v>1410</v>
      </c>
      <c r="E4762" s="46" t="s">
        <v>1410</v>
      </c>
      <c r="F4762" s="121">
        <v>111.4652</v>
      </c>
      <c r="G4762" s="87"/>
      <c r="H4762" s="47">
        <v>6.9</v>
      </c>
      <c r="I4762" s="120">
        <v>0</v>
      </c>
      <c r="J4762" s="120">
        <v>0</v>
      </c>
    </row>
    <row r="4763" spans="1:10" ht="15" customHeight="1">
      <c r="A4763" s="46" t="s">
        <v>10776</v>
      </c>
      <c r="B4763" s="46" t="s">
        <v>10777</v>
      </c>
      <c r="C4763" s="47">
        <v>959.54560000000004</v>
      </c>
      <c r="D4763" s="119" t="s">
        <v>2146</v>
      </c>
      <c r="E4763" s="46" t="s">
        <v>2146</v>
      </c>
      <c r="F4763" s="121">
        <v>36.753599999999999</v>
      </c>
      <c r="G4763" s="87"/>
      <c r="H4763" s="47">
        <v>6.9</v>
      </c>
      <c r="I4763" s="120">
        <v>0</v>
      </c>
      <c r="J4763" s="120">
        <v>0</v>
      </c>
    </row>
    <row r="4764" spans="1:10" ht="15" customHeight="1">
      <c r="A4764" s="46" t="s">
        <v>10784</v>
      </c>
      <c r="B4764" s="46" t="s">
        <v>10785</v>
      </c>
      <c r="C4764" s="47">
        <v>559.41700000000003</v>
      </c>
      <c r="D4764" s="119" t="s">
        <v>2257</v>
      </c>
      <c r="E4764" s="46" t="s">
        <v>2257</v>
      </c>
      <c r="F4764" s="121">
        <v>3.7951999999999999</v>
      </c>
      <c r="G4764" s="87"/>
      <c r="H4764" s="47"/>
      <c r="I4764" s="120">
        <v>0</v>
      </c>
      <c r="J4764" s="120">
        <v>0</v>
      </c>
    </row>
    <row r="4765" spans="1:10" ht="15" customHeight="1">
      <c r="A4765" s="46" t="s">
        <v>36187</v>
      </c>
      <c r="B4765" s="46" t="s">
        <v>35686</v>
      </c>
      <c r="C4765" s="47">
        <v>575.07839999999999</v>
      </c>
      <c r="D4765" s="119" t="s">
        <v>2254</v>
      </c>
      <c r="E4765" s="46" t="s">
        <v>2254</v>
      </c>
      <c r="F4765" s="121">
        <v>1.2145999999999999</v>
      </c>
      <c r="G4765" s="87"/>
      <c r="H4765" s="47">
        <v>1.3</v>
      </c>
      <c r="I4765" s="120">
        <v>0</v>
      </c>
      <c r="J4765" s="120">
        <v>0</v>
      </c>
    </row>
    <row r="4766" spans="1:10" ht="15" customHeight="1">
      <c r="A4766" s="46" t="s">
        <v>36188</v>
      </c>
      <c r="B4766" s="46" t="s">
        <v>36189</v>
      </c>
      <c r="C4766" s="47">
        <v>570.9914</v>
      </c>
      <c r="D4766" s="119" t="s">
        <v>2251</v>
      </c>
      <c r="E4766" s="46" t="s">
        <v>2251</v>
      </c>
      <c r="F4766" s="121">
        <v>1.1637999999999999</v>
      </c>
      <c r="G4766" s="87"/>
      <c r="H4766" s="47">
        <v>4.9000000000000004</v>
      </c>
      <c r="I4766" s="120">
        <v>0</v>
      </c>
      <c r="J4766" s="120">
        <v>0</v>
      </c>
    </row>
    <row r="4767" spans="1:10" ht="15" customHeight="1">
      <c r="A4767" s="46" t="s">
        <v>10792</v>
      </c>
      <c r="B4767" s="46" t="s">
        <v>35686</v>
      </c>
      <c r="C4767" s="47">
        <v>575.07839999999999</v>
      </c>
      <c r="D4767" s="119" t="s">
        <v>2249</v>
      </c>
      <c r="E4767" s="46" t="s">
        <v>2249</v>
      </c>
      <c r="F4767" s="121">
        <v>1.2145999999999999</v>
      </c>
      <c r="G4767" s="87"/>
      <c r="H4767" s="47">
        <v>1.3</v>
      </c>
      <c r="I4767" s="120">
        <v>1</v>
      </c>
      <c r="J4767" s="120">
        <v>0</v>
      </c>
    </row>
    <row r="4768" spans="1:10" ht="15" customHeight="1">
      <c r="A4768" s="46" t="s">
        <v>10790</v>
      </c>
      <c r="B4768" s="46" t="s">
        <v>10791</v>
      </c>
      <c r="C4768" s="47">
        <v>478.4846</v>
      </c>
      <c r="D4768" s="119" t="s">
        <v>2246</v>
      </c>
      <c r="E4768" s="46" t="s">
        <v>2246</v>
      </c>
      <c r="F4768" s="121">
        <v>1.2145999999999999</v>
      </c>
      <c r="G4768" s="87"/>
      <c r="H4768" s="47"/>
      <c r="I4768" s="120">
        <v>0</v>
      </c>
      <c r="J4768" s="120">
        <v>0</v>
      </c>
    </row>
    <row r="4769" spans="1:10" ht="15" customHeight="1">
      <c r="A4769" s="46" t="s">
        <v>10788</v>
      </c>
      <c r="B4769" s="46" t="s">
        <v>10789</v>
      </c>
      <c r="C4769" s="47">
        <v>526.16560000000004</v>
      </c>
      <c r="D4769" s="119" t="s">
        <v>2243</v>
      </c>
      <c r="E4769" s="46" t="s">
        <v>2243</v>
      </c>
      <c r="F4769" s="121">
        <v>0.58199999999999996</v>
      </c>
      <c r="G4769" s="87"/>
      <c r="H4769" s="47"/>
      <c r="I4769" s="120">
        <v>0</v>
      </c>
      <c r="J4769" s="120">
        <v>0</v>
      </c>
    </row>
    <row r="4770" spans="1:10" ht="15" customHeight="1">
      <c r="A4770" s="46" t="s">
        <v>10786</v>
      </c>
      <c r="B4770" s="46" t="s">
        <v>10787</v>
      </c>
      <c r="C4770" s="47">
        <v>532.11419999999998</v>
      </c>
      <c r="D4770" s="119" t="s">
        <v>2240</v>
      </c>
      <c r="E4770" s="46" t="s">
        <v>2240</v>
      </c>
      <c r="F4770" s="121">
        <v>1.1386000000000001</v>
      </c>
      <c r="G4770" s="87"/>
      <c r="H4770" s="47"/>
      <c r="I4770" s="120">
        <v>0</v>
      </c>
      <c r="J4770" s="120">
        <v>0</v>
      </c>
    </row>
    <row r="4771" spans="1:10" ht="15" customHeight="1">
      <c r="A4771" s="46" t="s">
        <v>10793</v>
      </c>
      <c r="B4771" s="46" t="s">
        <v>10794</v>
      </c>
      <c r="C4771" s="47">
        <v>483.7278</v>
      </c>
      <c r="D4771" s="119" t="s">
        <v>2237</v>
      </c>
      <c r="E4771" s="46" t="s">
        <v>2237</v>
      </c>
      <c r="F4771" s="121">
        <v>0.17199999999999999</v>
      </c>
      <c r="G4771" s="87"/>
      <c r="H4771" s="47">
        <v>2.2999999999999998</v>
      </c>
      <c r="I4771" s="120">
        <v>0</v>
      </c>
      <c r="J4771" s="120">
        <v>0</v>
      </c>
    </row>
    <row r="4772" spans="1:10" ht="15" customHeight="1">
      <c r="A4772" s="46" t="s">
        <v>36190</v>
      </c>
      <c r="B4772" s="46" t="s">
        <v>36191</v>
      </c>
      <c r="C4772" s="47">
        <v>486.66379999999998</v>
      </c>
      <c r="D4772" s="119" t="s">
        <v>2234</v>
      </c>
      <c r="E4772" s="46" t="s">
        <v>2234</v>
      </c>
      <c r="F4772" s="121">
        <v>4.0481999999999996</v>
      </c>
      <c r="G4772" s="87"/>
      <c r="H4772" s="47">
        <v>4.9000000000000004</v>
      </c>
      <c r="I4772" s="120">
        <v>2</v>
      </c>
      <c r="J4772" s="120">
        <v>0</v>
      </c>
    </row>
    <row r="4773" spans="1:10" ht="15" customHeight="1">
      <c r="A4773" s="46" t="s">
        <v>36192</v>
      </c>
      <c r="B4773" s="46" t="s">
        <v>36193</v>
      </c>
      <c r="C4773" s="47">
        <v>525.79459999999995</v>
      </c>
      <c r="D4773" s="119" t="s">
        <v>2298</v>
      </c>
      <c r="E4773" s="46" t="s">
        <v>2298</v>
      </c>
      <c r="F4773" s="121">
        <v>8.2989999999999995</v>
      </c>
      <c r="G4773" s="87"/>
      <c r="H4773" s="47">
        <v>4.9000000000000004</v>
      </c>
      <c r="I4773" s="120">
        <v>0</v>
      </c>
      <c r="J4773" s="120">
        <v>0</v>
      </c>
    </row>
    <row r="4774" spans="1:10" ht="15" customHeight="1">
      <c r="A4774" s="46" t="s">
        <v>10800</v>
      </c>
      <c r="B4774" s="46" t="s">
        <v>35687</v>
      </c>
      <c r="C4774" s="47">
        <v>503.01179999999999</v>
      </c>
      <c r="D4774" s="119" t="s">
        <v>2295</v>
      </c>
      <c r="E4774" s="46" t="s">
        <v>2295</v>
      </c>
      <c r="F4774" s="121">
        <v>8.5774000000000008</v>
      </c>
      <c r="G4774" s="87"/>
      <c r="H4774" s="47">
        <v>5.8</v>
      </c>
      <c r="I4774" s="120">
        <v>9</v>
      </c>
      <c r="J4774" s="120">
        <v>0</v>
      </c>
    </row>
    <row r="4775" spans="1:10" ht="15" customHeight="1">
      <c r="A4775" s="46" t="s">
        <v>10799</v>
      </c>
      <c r="B4775" s="46" t="s">
        <v>35688</v>
      </c>
      <c r="C4775" s="47">
        <v>525.04999999999995</v>
      </c>
      <c r="D4775" s="119" t="s">
        <v>2293</v>
      </c>
      <c r="E4775" s="46" t="s">
        <v>2293</v>
      </c>
      <c r="F4775" s="121">
        <v>8.2230000000000008</v>
      </c>
      <c r="G4775" s="87"/>
      <c r="H4775" s="47">
        <v>5.8</v>
      </c>
      <c r="I4775" s="120">
        <v>5</v>
      </c>
      <c r="J4775" s="120">
        <v>0</v>
      </c>
    </row>
    <row r="4776" spans="1:10" ht="15" customHeight="1">
      <c r="A4776" s="46" t="s">
        <v>10797</v>
      </c>
      <c r="B4776" s="46" t="s">
        <v>10798</v>
      </c>
      <c r="C4776" s="47">
        <v>374.33879999999999</v>
      </c>
      <c r="D4776" s="119" t="s">
        <v>2290</v>
      </c>
      <c r="E4776" s="46" t="s">
        <v>2290</v>
      </c>
      <c r="F4776" s="121">
        <v>8.5774000000000008</v>
      </c>
      <c r="G4776" s="87"/>
      <c r="H4776" s="47"/>
      <c r="I4776" s="120">
        <v>0</v>
      </c>
      <c r="J4776" s="120">
        <v>0</v>
      </c>
    </row>
    <row r="4777" spans="1:10" ht="15" customHeight="1">
      <c r="A4777" s="46" t="s">
        <v>10795</v>
      </c>
      <c r="B4777" s="46" t="s">
        <v>10796</v>
      </c>
      <c r="C4777" s="47">
        <v>405.0806</v>
      </c>
      <c r="D4777" s="119" t="s">
        <v>2287</v>
      </c>
      <c r="E4777" s="46" t="s">
        <v>2287</v>
      </c>
      <c r="F4777" s="121">
        <v>9.3086000000000002</v>
      </c>
      <c r="G4777" s="87"/>
      <c r="H4777" s="47"/>
      <c r="I4777" s="120">
        <v>0</v>
      </c>
      <c r="J4777" s="120">
        <v>0</v>
      </c>
    </row>
    <row r="4778" spans="1:10" ht="15" customHeight="1">
      <c r="A4778" s="46" t="s">
        <v>10809</v>
      </c>
      <c r="B4778" s="46" t="s">
        <v>10810</v>
      </c>
      <c r="C4778" s="47">
        <v>703.58979999999997</v>
      </c>
      <c r="D4778" s="119" t="s">
        <v>2284</v>
      </c>
      <c r="E4778" s="46" t="s">
        <v>2284</v>
      </c>
      <c r="F4778" s="121">
        <v>8.5774000000000008</v>
      </c>
      <c r="G4778" s="87"/>
      <c r="H4778" s="47"/>
      <c r="I4778" s="120">
        <v>0</v>
      </c>
      <c r="J4778" s="120">
        <v>0</v>
      </c>
    </row>
    <row r="4779" spans="1:10" ht="15" customHeight="1">
      <c r="A4779" s="46" t="s">
        <v>10807</v>
      </c>
      <c r="B4779" s="46" t="s">
        <v>10808</v>
      </c>
      <c r="C4779" s="47">
        <v>913.80520000000001</v>
      </c>
      <c r="D4779" s="119" t="s">
        <v>2281</v>
      </c>
      <c r="E4779" s="46" t="s">
        <v>2281</v>
      </c>
      <c r="F4779" s="121">
        <v>9.3618000000000006</v>
      </c>
      <c r="G4779" s="87"/>
      <c r="H4779" s="47"/>
      <c r="I4779" s="120">
        <v>0</v>
      </c>
      <c r="J4779" s="120">
        <v>0</v>
      </c>
    </row>
    <row r="4780" spans="1:10" ht="15" customHeight="1">
      <c r="A4780" s="46" t="s">
        <v>10805</v>
      </c>
      <c r="B4780" s="46" t="s">
        <v>10806</v>
      </c>
      <c r="C4780" s="47">
        <v>502.83640000000003</v>
      </c>
      <c r="D4780" s="119" t="s">
        <v>2278</v>
      </c>
      <c r="E4780" s="46" t="s">
        <v>2278</v>
      </c>
      <c r="F4780" s="121">
        <v>8.3070000000000004</v>
      </c>
      <c r="G4780" s="87"/>
      <c r="H4780" s="47"/>
      <c r="I4780" s="120">
        <v>0</v>
      </c>
      <c r="J4780" s="120">
        <v>0</v>
      </c>
    </row>
    <row r="4781" spans="1:10" ht="15" customHeight="1">
      <c r="A4781" s="46" t="s">
        <v>10803</v>
      </c>
      <c r="B4781" s="46" t="s">
        <v>10804</v>
      </c>
      <c r="C4781" s="47">
        <v>593.87660000000005</v>
      </c>
      <c r="D4781" s="119" t="s">
        <v>2275</v>
      </c>
      <c r="E4781" s="46" t="s">
        <v>2275</v>
      </c>
      <c r="F4781" s="121">
        <v>9.3618000000000006</v>
      </c>
      <c r="G4781" s="87"/>
      <c r="H4781" s="47"/>
      <c r="I4781" s="120">
        <v>1</v>
      </c>
      <c r="J4781" s="120">
        <v>0</v>
      </c>
    </row>
    <row r="4782" spans="1:10" ht="15" customHeight="1">
      <c r="A4782" s="46" t="s">
        <v>10814</v>
      </c>
      <c r="B4782" s="46" t="s">
        <v>10815</v>
      </c>
      <c r="C4782" s="47">
        <v>941.48199999999997</v>
      </c>
      <c r="D4782" s="119" t="s">
        <v>2272</v>
      </c>
      <c r="E4782" s="46" t="s">
        <v>2272</v>
      </c>
      <c r="F4782" s="121">
        <v>10.7118</v>
      </c>
      <c r="G4782" s="86"/>
      <c r="H4782" s="47"/>
      <c r="I4782" s="120">
        <v>0</v>
      </c>
      <c r="J4782" s="120">
        <v>0</v>
      </c>
    </row>
    <row r="4783" spans="1:10" ht="15" customHeight="1">
      <c r="A4783" s="46" t="s">
        <v>10813</v>
      </c>
      <c r="B4783" s="46" t="s">
        <v>10812</v>
      </c>
      <c r="C4783" s="47">
        <v>808.51139999999998</v>
      </c>
      <c r="D4783" s="119" t="s">
        <v>2269</v>
      </c>
      <c r="E4783" s="46" t="s">
        <v>2269</v>
      </c>
      <c r="F4783" s="121">
        <v>9.7411999999999992</v>
      </c>
      <c r="G4783" s="87"/>
      <c r="H4783" s="47"/>
      <c r="I4783" s="120">
        <v>0</v>
      </c>
      <c r="J4783" s="120">
        <v>0</v>
      </c>
    </row>
    <row r="4784" spans="1:10" ht="15" customHeight="1">
      <c r="A4784" s="46" t="s">
        <v>10811</v>
      </c>
      <c r="B4784" s="46" t="s">
        <v>10812</v>
      </c>
      <c r="C4784" s="47">
        <v>874.99099999999999</v>
      </c>
      <c r="D4784" s="119" t="s">
        <v>2266</v>
      </c>
      <c r="E4784" s="46" t="s">
        <v>2266</v>
      </c>
      <c r="F4784" s="121">
        <v>10.7118</v>
      </c>
      <c r="G4784" s="87"/>
      <c r="H4784" s="47"/>
      <c r="I4784" s="120">
        <v>0</v>
      </c>
      <c r="J4784" s="120">
        <v>0</v>
      </c>
    </row>
    <row r="4785" spans="1:10" ht="15" customHeight="1">
      <c r="A4785" s="46" t="s">
        <v>10817</v>
      </c>
      <c r="B4785" s="46" t="s">
        <v>10818</v>
      </c>
      <c r="C4785" s="47">
        <v>540.4212</v>
      </c>
      <c r="D4785" s="119" t="s">
        <v>35245</v>
      </c>
      <c r="E4785" s="46" t="s">
        <v>35245</v>
      </c>
      <c r="F4785" s="121">
        <v>18.976400000000002</v>
      </c>
      <c r="G4785" s="87"/>
      <c r="H4785" s="47"/>
      <c r="I4785" s="120">
        <v>0</v>
      </c>
      <c r="J4785" s="120">
        <v>0</v>
      </c>
    </row>
    <row r="4786" spans="1:10" ht="15" customHeight="1">
      <c r="A4786" s="46" t="s">
        <v>10816</v>
      </c>
      <c r="B4786" s="46" t="s">
        <v>32384</v>
      </c>
      <c r="C4786" s="47">
        <v>474.25560000000002</v>
      </c>
      <c r="D4786" s="119" t="s">
        <v>2263</v>
      </c>
      <c r="E4786" s="46" t="s">
        <v>2263</v>
      </c>
      <c r="F4786" s="121">
        <v>14.523400000000001</v>
      </c>
      <c r="G4786" s="87"/>
      <c r="H4786" s="47"/>
      <c r="I4786" s="120">
        <v>0</v>
      </c>
      <c r="J4786" s="120">
        <v>0</v>
      </c>
    </row>
    <row r="4787" spans="1:10" ht="15" customHeight="1">
      <c r="A4787" s="46" t="s">
        <v>10829</v>
      </c>
      <c r="B4787" s="46" t="s">
        <v>10830</v>
      </c>
      <c r="C4787" s="47">
        <v>478.43799999999999</v>
      </c>
      <c r="D4787" s="119" t="s">
        <v>2260</v>
      </c>
      <c r="E4787" s="46" t="s">
        <v>2260</v>
      </c>
      <c r="F4787" s="121">
        <v>10.930400000000001</v>
      </c>
      <c r="G4787" s="87"/>
      <c r="H4787" s="47"/>
      <c r="I4787" s="120">
        <v>0</v>
      </c>
      <c r="J4787" s="120">
        <v>0</v>
      </c>
    </row>
    <row r="4788" spans="1:10" ht="15" customHeight="1">
      <c r="A4788" s="46" t="s">
        <v>10827</v>
      </c>
      <c r="B4788" s="46" t="s">
        <v>10828</v>
      </c>
      <c r="C4788" s="47">
        <v>401.4092</v>
      </c>
      <c r="D4788" s="119" t="s">
        <v>2231</v>
      </c>
      <c r="E4788" s="46" t="s">
        <v>2231</v>
      </c>
      <c r="F4788" s="121">
        <v>1.5686</v>
      </c>
      <c r="G4788" s="87"/>
      <c r="H4788" s="47"/>
      <c r="I4788" s="120">
        <v>0</v>
      </c>
      <c r="J4788" s="120">
        <v>0</v>
      </c>
    </row>
    <row r="4789" spans="1:10" ht="15" customHeight="1">
      <c r="A4789" s="46" t="s">
        <v>10825</v>
      </c>
      <c r="B4789" s="46" t="s">
        <v>10826</v>
      </c>
      <c r="C4789" s="47">
        <v>526.51419999999996</v>
      </c>
      <c r="D4789" s="119" t="s">
        <v>2337</v>
      </c>
      <c r="E4789" s="46" t="s">
        <v>2337</v>
      </c>
      <c r="F4789" s="121">
        <v>7.4134000000000002</v>
      </c>
      <c r="G4789" s="87"/>
      <c r="H4789" s="47"/>
      <c r="I4789" s="120">
        <v>0</v>
      </c>
      <c r="J4789" s="120">
        <v>0</v>
      </c>
    </row>
    <row r="4790" spans="1:10" ht="15" customHeight="1">
      <c r="A4790" s="46" t="s">
        <v>10823</v>
      </c>
      <c r="B4790" s="46" t="s">
        <v>10824</v>
      </c>
      <c r="C4790" s="47">
        <v>543.73239999999998</v>
      </c>
      <c r="D4790" s="119" t="s">
        <v>2334</v>
      </c>
      <c r="E4790" s="46" t="s">
        <v>2334</v>
      </c>
      <c r="F4790" s="121">
        <v>7.54</v>
      </c>
      <c r="G4790" s="87"/>
      <c r="H4790" s="47"/>
      <c r="I4790" s="120">
        <v>0</v>
      </c>
      <c r="J4790" s="120">
        <v>0</v>
      </c>
    </row>
    <row r="4791" spans="1:10" ht="15" customHeight="1">
      <c r="A4791" s="46" t="s">
        <v>36194</v>
      </c>
      <c r="B4791" s="46" t="s">
        <v>36195</v>
      </c>
      <c r="C4791" s="47">
        <v>680.85019999999997</v>
      </c>
      <c r="D4791" s="119" t="s">
        <v>2332</v>
      </c>
      <c r="E4791" s="46" t="s">
        <v>2332</v>
      </c>
      <c r="F4791" s="121">
        <v>9.0833999999999993</v>
      </c>
      <c r="G4791" s="87"/>
      <c r="H4791" s="47">
        <v>4.9000000000000004</v>
      </c>
      <c r="I4791" s="120">
        <v>0</v>
      </c>
      <c r="J4791" s="120">
        <v>0</v>
      </c>
    </row>
    <row r="4792" spans="1:10" ht="15" customHeight="1">
      <c r="A4792" s="46" t="s">
        <v>36196</v>
      </c>
      <c r="B4792" s="46" t="s">
        <v>36195</v>
      </c>
      <c r="C4792" s="47">
        <v>526.51419999999996</v>
      </c>
      <c r="D4792" s="119" t="s">
        <v>2330</v>
      </c>
      <c r="E4792" s="46" t="s">
        <v>2330</v>
      </c>
      <c r="F4792" s="121">
        <v>7.54</v>
      </c>
      <c r="G4792" s="87"/>
      <c r="H4792" s="47"/>
      <c r="I4792" s="120">
        <v>0</v>
      </c>
      <c r="J4792" s="120">
        <v>0</v>
      </c>
    </row>
    <row r="4793" spans="1:10" ht="15" customHeight="1">
      <c r="A4793" s="46" t="s">
        <v>10822</v>
      </c>
      <c r="B4793" s="46" t="s">
        <v>35689</v>
      </c>
      <c r="C4793" s="47">
        <v>527.43200000000002</v>
      </c>
      <c r="D4793" s="119" t="s">
        <v>2328</v>
      </c>
      <c r="E4793" s="46" t="s">
        <v>2328</v>
      </c>
      <c r="F4793" s="121">
        <v>7.54</v>
      </c>
      <c r="G4793" s="87"/>
      <c r="H4793" s="47">
        <v>3.9</v>
      </c>
      <c r="I4793" s="120">
        <v>1</v>
      </c>
      <c r="J4793" s="120">
        <v>0</v>
      </c>
    </row>
    <row r="4794" spans="1:10" ht="15" customHeight="1">
      <c r="A4794" s="46" t="s">
        <v>10820</v>
      </c>
      <c r="B4794" s="46" t="s">
        <v>10821</v>
      </c>
      <c r="C4794" s="47">
        <v>489.4522</v>
      </c>
      <c r="D4794" s="119" t="s">
        <v>2325</v>
      </c>
      <c r="E4794" s="46" t="s">
        <v>2325</v>
      </c>
      <c r="F4794" s="121">
        <v>8.9819999999999993</v>
      </c>
      <c r="G4794" s="87"/>
      <c r="H4794" s="47">
        <v>3.9</v>
      </c>
      <c r="I4794" s="120">
        <v>0</v>
      </c>
      <c r="J4794" s="120">
        <v>0</v>
      </c>
    </row>
    <row r="4795" spans="1:10" ht="15" customHeight="1">
      <c r="A4795" s="46" t="s">
        <v>36197</v>
      </c>
      <c r="B4795" s="46" t="s">
        <v>36198</v>
      </c>
      <c r="C4795" s="47">
        <v>566.42039999999997</v>
      </c>
      <c r="D4795" s="119" t="s">
        <v>2322</v>
      </c>
      <c r="E4795" s="46" t="s">
        <v>2322</v>
      </c>
      <c r="F4795" s="121">
        <v>8.8303999999999991</v>
      </c>
      <c r="G4795" s="87"/>
      <c r="H4795" s="47">
        <v>4.9000000000000004</v>
      </c>
      <c r="I4795" s="120">
        <v>0</v>
      </c>
      <c r="J4795" s="120">
        <v>0</v>
      </c>
    </row>
    <row r="4796" spans="1:10" ht="15" customHeight="1">
      <c r="A4796" s="46" t="s">
        <v>10819</v>
      </c>
      <c r="B4796" s="46" t="s">
        <v>35690</v>
      </c>
      <c r="C4796" s="47">
        <v>509.76080000000002</v>
      </c>
      <c r="D4796" s="119" t="s">
        <v>2319</v>
      </c>
      <c r="E4796" s="46" t="s">
        <v>2319</v>
      </c>
      <c r="F4796" s="121">
        <v>8.8303999999999991</v>
      </c>
      <c r="G4796" s="87"/>
      <c r="H4796" s="47">
        <v>5.8</v>
      </c>
      <c r="I4796" s="120">
        <v>3</v>
      </c>
      <c r="J4796" s="120">
        <v>0</v>
      </c>
    </row>
    <row r="4797" spans="1:10" ht="15" customHeight="1">
      <c r="A4797" s="46" t="s">
        <v>10835</v>
      </c>
      <c r="B4797" s="46" t="s">
        <v>10836</v>
      </c>
      <c r="C4797" s="47">
        <v>474.27879999999999</v>
      </c>
      <c r="D4797" s="119" t="s">
        <v>2316</v>
      </c>
      <c r="E4797" s="46" t="s">
        <v>2316</v>
      </c>
      <c r="F4797" s="121">
        <v>15.4848</v>
      </c>
      <c r="G4797" s="87"/>
      <c r="H4797" s="47">
        <v>6.9</v>
      </c>
      <c r="I4797" s="120">
        <v>0</v>
      </c>
      <c r="J4797" s="120">
        <v>0</v>
      </c>
    </row>
    <row r="4798" spans="1:10" ht="15" customHeight="1">
      <c r="A4798" s="46" t="s">
        <v>10833</v>
      </c>
      <c r="B4798" s="46" t="s">
        <v>10834</v>
      </c>
      <c r="C4798" s="47">
        <v>382.05340000000001</v>
      </c>
      <c r="D4798" s="119" t="s">
        <v>2313</v>
      </c>
      <c r="E4798" s="46" t="s">
        <v>2313</v>
      </c>
      <c r="F4798" s="121">
        <v>10.120799999999999</v>
      </c>
      <c r="G4798" s="87"/>
      <c r="H4798" s="47">
        <v>2.2999999999999998</v>
      </c>
      <c r="I4798" s="120">
        <v>0</v>
      </c>
      <c r="J4798" s="120">
        <v>0</v>
      </c>
    </row>
    <row r="4799" spans="1:10" ht="15" customHeight="1">
      <c r="A4799" s="46" t="s">
        <v>10831</v>
      </c>
      <c r="B4799" s="46" t="s">
        <v>10832</v>
      </c>
      <c r="C4799" s="47">
        <v>408.63580000000002</v>
      </c>
      <c r="D4799" s="119" t="s">
        <v>2310</v>
      </c>
      <c r="E4799" s="46" t="s">
        <v>2310</v>
      </c>
      <c r="F4799" s="121">
        <v>36.434800000000003</v>
      </c>
      <c r="G4799" s="87"/>
      <c r="H4799" s="47">
        <v>2.2999999999999998</v>
      </c>
      <c r="I4799" s="120">
        <v>0</v>
      </c>
      <c r="J4799" s="120">
        <v>0</v>
      </c>
    </row>
    <row r="4800" spans="1:10" ht="15" customHeight="1">
      <c r="A4800" s="46" t="s">
        <v>10880</v>
      </c>
      <c r="B4800" s="46" t="s">
        <v>10881</v>
      </c>
      <c r="C4800" s="47">
        <v>383.40100000000001</v>
      </c>
      <c r="D4800" s="119" t="s">
        <v>2307</v>
      </c>
      <c r="E4800" s="46" t="s">
        <v>2307</v>
      </c>
      <c r="F4800" s="121">
        <v>3.8206000000000002</v>
      </c>
      <c r="G4800" s="87"/>
      <c r="H4800" s="47">
        <v>2.1</v>
      </c>
      <c r="I4800" s="120">
        <v>0</v>
      </c>
      <c r="J4800" s="120">
        <v>0</v>
      </c>
    </row>
    <row r="4801" spans="1:10" ht="15" customHeight="1">
      <c r="A4801" s="46" t="s">
        <v>10801</v>
      </c>
      <c r="B4801" s="46" t="s">
        <v>10802</v>
      </c>
      <c r="C4801" s="47">
        <v>440.8648</v>
      </c>
      <c r="D4801" s="119" t="s">
        <v>2304</v>
      </c>
      <c r="E4801" s="46" t="s">
        <v>2304</v>
      </c>
      <c r="F4801" s="121">
        <v>4.8074000000000003</v>
      </c>
      <c r="G4801" s="87"/>
      <c r="H4801" s="47">
        <v>2.1</v>
      </c>
      <c r="I4801" s="120">
        <v>0</v>
      </c>
      <c r="J4801" s="120">
        <v>0</v>
      </c>
    </row>
    <row r="4802" spans="1:10" ht="15" customHeight="1">
      <c r="A4802" s="46" t="s">
        <v>10879</v>
      </c>
      <c r="B4802" s="46" t="s">
        <v>35691</v>
      </c>
      <c r="C4802" s="47">
        <v>458.05959999999999</v>
      </c>
      <c r="D4802" s="119" t="s">
        <v>2301</v>
      </c>
      <c r="E4802" s="46" t="s">
        <v>2301</v>
      </c>
      <c r="F4802" s="121">
        <v>11.4062</v>
      </c>
      <c r="G4802" s="87"/>
      <c r="H4802" s="47">
        <v>3.9</v>
      </c>
      <c r="I4802" s="120">
        <v>4</v>
      </c>
      <c r="J4802" s="120">
        <v>0</v>
      </c>
    </row>
    <row r="4803" spans="1:10" ht="15" customHeight="1">
      <c r="A4803" s="46" t="s">
        <v>10878</v>
      </c>
      <c r="B4803" s="46" t="s">
        <v>35692</v>
      </c>
      <c r="C4803" s="47">
        <v>482.33019999999999</v>
      </c>
      <c r="D4803" s="119" t="s">
        <v>2364</v>
      </c>
      <c r="E4803" s="46" t="s">
        <v>2364</v>
      </c>
      <c r="F4803" s="121">
        <v>13.663</v>
      </c>
      <c r="G4803" s="87"/>
      <c r="H4803" s="47">
        <v>3.9</v>
      </c>
      <c r="I4803" s="120">
        <v>0</v>
      </c>
      <c r="J4803" s="120">
        <v>0</v>
      </c>
    </row>
    <row r="4804" spans="1:10" ht="15" customHeight="1">
      <c r="A4804" s="46" t="s">
        <v>36199</v>
      </c>
      <c r="B4804" s="46" t="s">
        <v>36200</v>
      </c>
      <c r="C4804" s="47">
        <v>479.70280000000002</v>
      </c>
      <c r="D4804" s="119" t="s">
        <v>2361</v>
      </c>
      <c r="E4804" s="46" t="s">
        <v>2361</v>
      </c>
      <c r="F4804" s="121">
        <v>1.6194</v>
      </c>
      <c r="G4804" s="87"/>
      <c r="H4804" s="47">
        <v>4.9000000000000004</v>
      </c>
      <c r="I4804" s="120">
        <v>0</v>
      </c>
      <c r="J4804" s="120">
        <v>0</v>
      </c>
    </row>
    <row r="4805" spans="1:10" ht="15" customHeight="1">
      <c r="A4805" s="46" t="s">
        <v>36201</v>
      </c>
      <c r="B4805" s="46" t="s">
        <v>36202</v>
      </c>
      <c r="C4805" s="47">
        <v>566.42020000000002</v>
      </c>
      <c r="D4805" s="119" t="s">
        <v>2358</v>
      </c>
      <c r="E4805" s="46" t="s">
        <v>2358</v>
      </c>
      <c r="F4805" s="121">
        <v>1.6194</v>
      </c>
      <c r="G4805" s="87"/>
      <c r="H4805" s="47">
        <v>4.9000000000000004</v>
      </c>
      <c r="I4805" s="120">
        <v>0</v>
      </c>
      <c r="J4805" s="120">
        <v>0</v>
      </c>
    </row>
    <row r="4806" spans="1:10" ht="15" customHeight="1">
      <c r="A4806" s="46" t="s">
        <v>10876</v>
      </c>
      <c r="B4806" s="46" t="s">
        <v>10877</v>
      </c>
      <c r="C4806" s="47">
        <v>338.57799999999997</v>
      </c>
      <c r="D4806" s="119" t="s">
        <v>2355</v>
      </c>
      <c r="E4806" s="46" t="s">
        <v>2355</v>
      </c>
      <c r="F4806" s="121">
        <v>1.6214</v>
      </c>
      <c r="G4806" s="87"/>
      <c r="H4806" s="47"/>
      <c r="I4806" s="120">
        <v>0</v>
      </c>
      <c r="J4806" s="120">
        <v>0</v>
      </c>
    </row>
    <row r="4807" spans="1:10" ht="15" customHeight="1">
      <c r="A4807" s="46" t="s">
        <v>10875</v>
      </c>
      <c r="B4807" s="46" t="s">
        <v>35693</v>
      </c>
      <c r="C4807" s="47">
        <v>468.10939999999999</v>
      </c>
      <c r="D4807" s="119" t="s">
        <v>2353</v>
      </c>
      <c r="E4807" s="46" t="s">
        <v>2353</v>
      </c>
      <c r="F4807" s="121">
        <v>1.8218000000000001</v>
      </c>
      <c r="G4807" s="87"/>
      <c r="H4807" s="47">
        <v>1.3</v>
      </c>
      <c r="I4807" s="120">
        <v>1</v>
      </c>
      <c r="J4807" s="120">
        <v>0</v>
      </c>
    </row>
    <row r="4808" spans="1:10" ht="15" customHeight="1">
      <c r="A4808" s="46" t="s">
        <v>10873</v>
      </c>
      <c r="B4808" s="46" t="s">
        <v>10874</v>
      </c>
      <c r="C4808" s="47">
        <v>367.08920000000001</v>
      </c>
      <c r="D4808" s="119" t="s">
        <v>2351</v>
      </c>
      <c r="E4808" s="46" t="s">
        <v>2351</v>
      </c>
      <c r="F4808" s="121">
        <v>2.2772000000000001</v>
      </c>
      <c r="G4808" s="86"/>
      <c r="H4808" s="47">
        <v>2.1</v>
      </c>
      <c r="I4808" s="120">
        <v>0</v>
      </c>
      <c r="J4808" s="120">
        <v>0</v>
      </c>
    </row>
    <row r="4809" spans="1:10" ht="15" customHeight="1">
      <c r="A4809" s="46" t="s">
        <v>10871</v>
      </c>
      <c r="B4809" s="46" t="s">
        <v>10872</v>
      </c>
      <c r="C4809" s="47">
        <v>565.57460000000003</v>
      </c>
      <c r="D4809" s="119" t="s">
        <v>2349</v>
      </c>
      <c r="E4809" s="46" t="s">
        <v>2349</v>
      </c>
      <c r="F4809" s="121">
        <v>2.7326000000000001</v>
      </c>
      <c r="G4809" s="87"/>
      <c r="H4809" s="47">
        <v>3.9</v>
      </c>
      <c r="I4809" s="120">
        <v>0</v>
      </c>
      <c r="J4809" s="120">
        <v>0</v>
      </c>
    </row>
    <row r="4810" spans="1:10" ht="15" customHeight="1">
      <c r="A4810" s="46" t="s">
        <v>10869</v>
      </c>
      <c r="B4810" s="46" t="s">
        <v>10870</v>
      </c>
      <c r="C4810" s="47">
        <v>398.89980000000003</v>
      </c>
      <c r="D4810" s="119" t="s">
        <v>2346</v>
      </c>
      <c r="E4810" s="46" t="s">
        <v>2346</v>
      </c>
      <c r="F4810" s="121">
        <v>2.0242</v>
      </c>
      <c r="G4810" s="87"/>
      <c r="H4810" s="47">
        <v>2.1</v>
      </c>
      <c r="I4810" s="120">
        <v>0</v>
      </c>
      <c r="J4810" s="120">
        <v>0</v>
      </c>
    </row>
    <row r="4811" spans="1:10" ht="15" customHeight="1">
      <c r="A4811" s="46" t="s">
        <v>10868</v>
      </c>
      <c r="B4811" s="46" t="s">
        <v>35694</v>
      </c>
      <c r="C4811" s="47">
        <v>520.72839999999997</v>
      </c>
      <c r="D4811" s="119" t="s">
        <v>2343</v>
      </c>
      <c r="E4811" s="46" t="s">
        <v>2343</v>
      </c>
      <c r="F4811" s="121">
        <v>8.4154</v>
      </c>
      <c r="G4811" s="87"/>
      <c r="H4811" s="47">
        <v>3.9</v>
      </c>
      <c r="I4811" s="120">
        <v>1</v>
      </c>
      <c r="J4811" s="120">
        <v>0</v>
      </c>
    </row>
    <row r="4812" spans="1:10" ht="15" customHeight="1">
      <c r="A4812" s="46" t="s">
        <v>10867</v>
      </c>
      <c r="B4812" s="46" t="s">
        <v>35695</v>
      </c>
      <c r="C4812" s="47">
        <v>376.52319999999997</v>
      </c>
      <c r="D4812" s="119" t="s">
        <v>2341</v>
      </c>
      <c r="E4812" s="46" t="s">
        <v>2341</v>
      </c>
      <c r="F4812" s="121">
        <v>2.5301999999999998</v>
      </c>
      <c r="G4812" s="87"/>
      <c r="H4812" s="47">
        <v>1.3</v>
      </c>
      <c r="I4812" s="120">
        <v>36</v>
      </c>
      <c r="J4812" s="120">
        <v>0</v>
      </c>
    </row>
    <row r="4813" spans="1:10" ht="15" customHeight="1">
      <c r="A4813" s="46" t="s">
        <v>10865</v>
      </c>
      <c r="B4813" s="46" t="s">
        <v>10866</v>
      </c>
      <c r="C4813" s="47">
        <v>403.82240000000002</v>
      </c>
      <c r="D4813" s="119" t="s">
        <v>2339</v>
      </c>
      <c r="E4813" s="46" t="s">
        <v>2339</v>
      </c>
      <c r="F4813" s="121">
        <v>3.0362</v>
      </c>
      <c r="G4813" s="87"/>
      <c r="H4813" s="47">
        <v>3.9</v>
      </c>
      <c r="I4813" s="120">
        <v>0</v>
      </c>
      <c r="J4813" s="120">
        <v>0</v>
      </c>
    </row>
    <row r="4814" spans="1:10" ht="15" customHeight="1">
      <c r="A4814" s="46" t="s">
        <v>10863</v>
      </c>
      <c r="B4814" s="46" t="s">
        <v>10864</v>
      </c>
      <c r="C4814" s="47">
        <v>426.08640000000003</v>
      </c>
      <c r="D4814" s="119" t="s">
        <v>2384</v>
      </c>
      <c r="E4814" s="46" t="s">
        <v>2384</v>
      </c>
      <c r="F4814" s="121">
        <v>48.082599999999999</v>
      </c>
      <c r="G4814" s="87"/>
      <c r="H4814" s="47">
        <v>3.9</v>
      </c>
      <c r="I4814" s="120">
        <v>0</v>
      </c>
      <c r="J4814" s="120">
        <v>0</v>
      </c>
    </row>
    <row r="4815" spans="1:10" ht="15" customHeight="1">
      <c r="A4815" s="46" t="s">
        <v>10861</v>
      </c>
      <c r="B4815" s="46" t="s">
        <v>10862</v>
      </c>
      <c r="C4815" s="47">
        <v>393.32299999999998</v>
      </c>
      <c r="D4815" s="119" t="s">
        <v>2382</v>
      </c>
      <c r="E4815" s="46" t="s">
        <v>2382</v>
      </c>
      <c r="F4815" s="121">
        <v>57.050800000000002</v>
      </c>
      <c r="G4815" s="87"/>
      <c r="H4815" s="47"/>
      <c r="I4815" s="120">
        <v>0</v>
      </c>
      <c r="J4815" s="120">
        <v>0</v>
      </c>
    </row>
    <row r="4816" spans="1:10" ht="15" customHeight="1">
      <c r="A4816" s="46" t="s">
        <v>10859</v>
      </c>
      <c r="B4816" s="46" t="s">
        <v>10860</v>
      </c>
      <c r="C4816" s="47">
        <v>362.74400000000003</v>
      </c>
      <c r="D4816" s="119" t="s">
        <v>2379</v>
      </c>
      <c r="E4816" s="46" t="s">
        <v>2379</v>
      </c>
      <c r="F4816" s="121">
        <v>104.49679999999999</v>
      </c>
      <c r="G4816" s="87"/>
      <c r="H4816" s="47">
        <v>3.9</v>
      </c>
      <c r="I4816" s="120">
        <v>0</v>
      </c>
      <c r="J4816" s="120">
        <v>0</v>
      </c>
    </row>
    <row r="4817" spans="1:10" ht="15" customHeight="1">
      <c r="A4817" s="46" t="s">
        <v>10857</v>
      </c>
      <c r="B4817" s="46" t="s">
        <v>10858</v>
      </c>
      <c r="C4817" s="47">
        <v>385.56200000000001</v>
      </c>
      <c r="D4817" s="119" t="s">
        <v>2376</v>
      </c>
      <c r="E4817" s="46" t="s">
        <v>2376</v>
      </c>
      <c r="F4817" s="121">
        <v>73.415999999999997</v>
      </c>
      <c r="G4817" s="87"/>
      <c r="H4817" s="47">
        <v>3.9</v>
      </c>
      <c r="I4817" s="120">
        <v>0</v>
      </c>
      <c r="J4817" s="120">
        <v>0</v>
      </c>
    </row>
    <row r="4818" spans="1:10" ht="15" customHeight="1">
      <c r="A4818" s="46" t="s">
        <v>10855</v>
      </c>
      <c r="B4818" s="46" t="s">
        <v>10856</v>
      </c>
      <c r="C4818" s="47">
        <v>318.89679999999998</v>
      </c>
      <c r="D4818" s="119" t="s">
        <v>2373</v>
      </c>
      <c r="E4818" s="46" t="s">
        <v>2373</v>
      </c>
      <c r="F4818" s="121">
        <v>115.77119999999999</v>
      </c>
      <c r="G4818" s="87"/>
      <c r="H4818" s="47">
        <v>2.1</v>
      </c>
      <c r="I4818" s="120">
        <v>0</v>
      </c>
      <c r="J4818" s="120">
        <v>0</v>
      </c>
    </row>
    <row r="4819" spans="1:10" ht="15" customHeight="1">
      <c r="A4819" s="46" t="s">
        <v>36203</v>
      </c>
      <c r="B4819" s="46" t="s">
        <v>36204</v>
      </c>
      <c r="C4819" s="47">
        <v>372.85340000000002</v>
      </c>
      <c r="D4819" s="119" t="s">
        <v>2370</v>
      </c>
      <c r="E4819" s="46" t="s">
        <v>2370</v>
      </c>
      <c r="F4819" s="121">
        <v>71.047799999999995</v>
      </c>
      <c r="G4819" s="87"/>
      <c r="H4819" s="47">
        <v>4.9000000000000004</v>
      </c>
      <c r="I4819" s="120">
        <v>0</v>
      </c>
      <c r="J4819" s="120">
        <v>0</v>
      </c>
    </row>
    <row r="4820" spans="1:10" ht="15" customHeight="1">
      <c r="A4820" s="46" t="s">
        <v>10853</v>
      </c>
      <c r="B4820" s="46" t="s">
        <v>10854</v>
      </c>
      <c r="C4820" s="47">
        <v>450.33580000000001</v>
      </c>
      <c r="D4820" s="119" t="s">
        <v>2367</v>
      </c>
      <c r="E4820" s="46" t="s">
        <v>2367</v>
      </c>
      <c r="F4820" s="121">
        <v>61.293999999999997</v>
      </c>
      <c r="G4820" s="87"/>
      <c r="H4820" s="47"/>
      <c r="I4820" s="120">
        <v>0</v>
      </c>
      <c r="J4820" s="120">
        <v>0</v>
      </c>
    </row>
    <row r="4821" spans="1:10" ht="15" customHeight="1">
      <c r="A4821" s="46" t="s">
        <v>10851</v>
      </c>
      <c r="B4821" s="46" t="s">
        <v>10852</v>
      </c>
      <c r="C4821" s="47">
        <v>312.27440000000001</v>
      </c>
      <c r="D4821" s="119" t="s">
        <v>2503</v>
      </c>
      <c r="E4821" s="46" t="s">
        <v>2503</v>
      </c>
      <c r="F4821" s="121">
        <v>23.682600000000001</v>
      </c>
      <c r="G4821" s="87"/>
      <c r="H4821" s="47"/>
      <c r="I4821" s="120">
        <v>0</v>
      </c>
      <c r="J4821" s="120">
        <v>0</v>
      </c>
    </row>
    <row r="4822" spans="1:10" ht="15" customHeight="1">
      <c r="A4822" s="46" t="s">
        <v>10849</v>
      </c>
      <c r="B4822" s="46" t="s">
        <v>10850</v>
      </c>
      <c r="C4822" s="47">
        <v>317.4794</v>
      </c>
      <c r="D4822" s="119" t="s">
        <v>2500</v>
      </c>
      <c r="E4822" s="46" t="s">
        <v>2500</v>
      </c>
      <c r="F4822" s="121">
        <v>20.95</v>
      </c>
      <c r="G4822" s="87"/>
      <c r="H4822" s="47"/>
      <c r="I4822" s="120">
        <v>0</v>
      </c>
      <c r="J4822" s="120">
        <v>0</v>
      </c>
    </row>
    <row r="4823" spans="1:10" ht="15" customHeight="1">
      <c r="A4823" s="46" t="s">
        <v>10847</v>
      </c>
      <c r="B4823" s="46" t="s">
        <v>10848</v>
      </c>
      <c r="C4823" s="47">
        <v>327.98219999999998</v>
      </c>
      <c r="D4823" s="119" t="s">
        <v>2497</v>
      </c>
      <c r="E4823" s="46" t="s">
        <v>2497</v>
      </c>
      <c r="F4823" s="121">
        <v>42.8108</v>
      </c>
      <c r="G4823" s="87"/>
      <c r="H4823" s="47"/>
      <c r="I4823" s="120">
        <v>0</v>
      </c>
      <c r="J4823" s="120">
        <v>0</v>
      </c>
    </row>
    <row r="4824" spans="1:10" ht="15" customHeight="1">
      <c r="A4824" s="46" t="s">
        <v>10845</v>
      </c>
      <c r="B4824" s="46" t="s">
        <v>10846</v>
      </c>
      <c r="C4824" s="47">
        <v>353.19380000000001</v>
      </c>
      <c r="D4824" s="119" t="s">
        <v>2494</v>
      </c>
      <c r="E4824" s="46" t="s">
        <v>2494</v>
      </c>
      <c r="F4824" s="121">
        <v>24.593399999999999</v>
      </c>
      <c r="G4824" s="87"/>
      <c r="H4824" s="47"/>
      <c r="I4824" s="120">
        <v>0</v>
      </c>
      <c r="J4824" s="120">
        <v>0</v>
      </c>
    </row>
    <row r="4825" spans="1:10" ht="15" customHeight="1">
      <c r="A4825" s="46" t="s">
        <v>10843</v>
      </c>
      <c r="B4825" s="46" t="s">
        <v>10844</v>
      </c>
      <c r="C4825" s="47">
        <v>368.11160000000001</v>
      </c>
      <c r="D4825" s="119" t="s">
        <v>2491</v>
      </c>
      <c r="E4825" s="46" t="s">
        <v>2491</v>
      </c>
      <c r="F4825" s="121">
        <v>44.632599999999996</v>
      </c>
      <c r="G4825" s="87"/>
      <c r="H4825" s="47"/>
      <c r="I4825" s="120">
        <v>0</v>
      </c>
      <c r="J4825" s="120">
        <v>0</v>
      </c>
    </row>
    <row r="4826" spans="1:10" ht="15" customHeight="1">
      <c r="A4826" s="46" t="s">
        <v>10841</v>
      </c>
      <c r="B4826" s="46" t="s">
        <v>10842</v>
      </c>
      <c r="C4826" s="47">
        <v>409.8442</v>
      </c>
      <c r="D4826" s="119" t="s">
        <v>2489</v>
      </c>
      <c r="E4826" s="46" t="s">
        <v>2489</v>
      </c>
      <c r="F4826" s="121">
        <v>44.632599999999996</v>
      </c>
      <c r="G4826" s="87"/>
      <c r="H4826" s="47"/>
      <c r="I4826" s="120">
        <v>0</v>
      </c>
      <c r="J4826" s="120">
        <v>0</v>
      </c>
    </row>
    <row r="4827" spans="1:10" ht="15" customHeight="1">
      <c r="A4827" s="46" t="s">
        <v>10840</v>
      </c>
      <c r="B4827" s="46" t="s">
        <v>35696</v>
      </c>
      <c r="C4827" s="47">
        <v>495.66399999999999</v>
      </c>
      <c r="D4827" s="119" t="s">
        <v>2487</v>
      </c>
      <c r="E4827" s="46" t="s">
        <v>2487</v>
      </c>
      <c r="F4827" s="121">
        <v>57.384599999999999</v>
      </c>
      <c r="G4827" s="87"/>
      <c r="H4827" s="47">
        <v>1.3</v>
      </c>
      <c r="I4827" s="120">
        <v>22</v>
      </c>
      <c r="J4827" s="120">
        <v>0</v>
      </c>
    </row>
    <row r="4828" spans="1:10" ht="15" customHeight="1">
      <c r="A4828" s="46" t="s">
        <v>10838</v>
      </c>
      <c r="B4828" s="46" t="s">
        <v>10839</v>
      </c>
      <c r="C4828" s="47">
        <v>420.90460000000002</v>
      </c>
      <c r="D4828" s="119" t="s">
        <v>2484</v>
      </c>
      <c r="E4828" s="46" t="s">
        <v>2484</v>
      </c>
      <c r="F4828" s="121">
        <v>86.532399999999996</v>
      </c>
      <c r="G4828" s="87"/>
      <c r="H4828" s="47">
        <v>3.9</v>
      </c>
      <c r="I4828" s="120">
        <v>0</v>
      </c>
      <c r="J4828" s="120">
        <v>0</v>
      </c>
    </row>
    <row r="4829" spans="1:10" ht="15" customHeight="1">
      <c r="A4829" s="46" t="s">
        <v>10837</v>
      </c>
      <c r="B4829" s="46" t="s">
        <v>35697</v>
      </c>
      <c r="C4829" s="47">
        <v>503.43360000000001</v>
      </c>
      <c r="D4829" s="119" t="s">
        <v>2481</v>
      </c>
      <c r="E4829" s="46" t="s">
        <v>2481</v>
      </c>
      <c r="F4829" s="121">
        <v>70.136799999999994</v>
      </c>
      <c r="G4829" s="87"/>
      <c r="H4829" s="47">
        <v>3.9</v>
      </c>
      <c r="I4829" s="120">
        <v>0</v>
      </c>
      <c r="J4829" s="120">
        <v>0</v>
      </c>
    </row>
    <row r="4830" spans="1:10" ht="15" customHeight="1">
      <c r="A4830" s="46" t="s">
        <v>35549</v>
      </c>
      <c r="B4830" s="46" t="s">
        <v>35698</v>
      </c>
      <c r="C4830" s="47">
        <v>497.34879999999998</v>
      </c>
      <c r="D4830" s="119" t="s">
        <v>2478</v>
      </c>
      <c r="E4830" s="46" t="s">
        <v>2478</v>
      </c>
      <c r="F4830" s="121">
        <v>101.10639999999999</v>
      </c>
      <c r="G4830" s="87"/>
      <c r="H4830" s="47">
        <v>5.8</v>
      </c>
      <c r="I4830" s="120">
        <v>6</v>
      </c>
      <c r="J4830" s="120">
        <v>0</v>
      </c>
    </row>
    <row r="4831" spans="1:10" ht="15" customHeight="1">
      <c r="A4831" s="46" t="s">
        <v>36205</v>
      </c>
      <c r="B4831" s="46" t="s">
        <v>36206</v>
      </c>
      <c r="C4831" s="47">
        <v>502.46280000000002</v>
      </c>
      <c r="D4831" s="119" t="s">
        <v>2476</v>
      </c>
      <c r="E4831" s="46" t="s">
        <v>2476</v>
      </c>
      <c r="F4831" s="121">
        <v>82.888999999999996</v>
      </c>
      <c r="G4831" s="87"/>
      <c r="H4831" s="47">
        <v>4.9000000000000004</v>
      </c>
      <c r="I4831" s="120">
        <v>0</v>
      </c>
      <c r="J4831" s="120">
        <v>0</v>
      </c>
    </row>
    <row r="4832" spans="1:10" ht="15" customHeight="1">
      <c r="A4832" s="46" t="s">
        <v>10882</v>
      </c>
      <c r="B4832" s="46" t="s">
        <v>10883</v>
      </c>
      <c r="C4832" s="47">
        <v>517.08019999999999</v>
      </c>
      <c r="D4832" s="119" t="s">
        <v>2473</v>
      </c>
      <c r="E4832" s="46" t="s">
        <v>2473</v>
      </c>
      <c r="F4832" s="121">
        <v>95.641199999999998</v>
      </c>
      <c r="G4832" s="87"/>
      <c r="H4832" s="47"/>
      <c r="I4832" s="120">
        <v>1</v>
      </c>
      <c r="J4832" s="120">
        <v>0</v>
      </c>
    </row>
    <row r="4833" spans="1:10" ht="15" customHeight="1">
      <c r="A4833" s="46" t="s">
        <v>10886</v>
      </c>
      <c r="B4833" s="46" t="s">
        <v>10887</v>
      </c>
      <c r="C4833" s="47">
        <v>373.96699999999998</v>
      </c>
      <c r="D4833" s="119" t="s">
        <v>2470</v>
      </c>
      <c r="E4833" s="46" t="s">
        <v>2470</v>
      </c>
      <c r="F4833" s="121">
        <v>207.67779999999999</v>
      </c>
      <c r="G4833" s="87"/>
      <c r="H4833" s="47"/>
      <c r="I4833" s="120">
        <v>1</v>
      </c>
      <c r="J4833" s="120">
        <v>0</v>
      </c>
    </row>
    <row r="4834" spans="1:10" ht="15" customHeight="1">
      <c r="A4834" s="46" t="s">
        <v>10884</v>
      </c>
      <c r="B4834" s="46" t="s">
        <v>10885</v>
      </c>
      <c r="C4834" s="47">
        <v>412.3768</v>
      </c>
      <c r="D4834" s="119" t="s">
        <v>2467</v>
      </c>
      <c r="E4834" s="46" t="s">
        <v>2467</v>
      </c>
      <c r="F4834" s="121">
        <v>48.276000000000003</v>
      </c>
      <c r="G4834" s="87"/>
      <c r="H4834" s="47"/>
      <c r="I4834" s="120">
        <v>0</v>
      </c>
      <c r="J4834" s="120">
        <v>0</v>
      </c>
    </row>
    <row r="4835" spans="1:10" ht="15" customHeight="1">
      <c r="A4835" s="46" t="s">
        <v>35550</v>
      </c>
      <c r="B4835" s="46" t="s">
        <v>35699</v>
      </c>
      <c r="C4835" s="47">
        <v>480.99419999999998</v>
      </c>
      <c r="D4835" s="119" t="s">
        <v>2465</v>
      </c>
      <c r="E4835" s="46" t="s">
        <v>2465</v>
      </c>
      <c r="F4835" s="121">
        <v>60.117400000000004</v>
      </c>
      <c r="G4835" s="87"/>
      <c r="H4835" s="47">
        <v>2.2999999999999998</v>
      </c>
      <c r="I4835" s="120">
        <v>0</v>
      </c>
      <c r="J4835" s="120">
        <v>0</v>
      </c>
    </row>
    <row r="4836" spans="1:10" ht="15" customHeight="1">
      <c r="A4836" s="46" t="s">
        <v>35551</v>
      </c>
      <c r="B4836" s="46" t="s">
        <v>35699</v>
      </c>
      <c r="C4836" s="47">
        <v>499.57299999999998</v>
      </c>
      <c r="D4836" s="119" t="s">
        <v>2463</v>
      </c>
      <c r="E4836" s="46" t="s">
        <v>2463</v>
      </c>
      <c r="F4836" s="121">
        <v>49.186799999999998</v>
      </c>
      <c r="G4836" s="87"/>
      <c r="H4836" s="47">
        <v>2.2999999999999998</v>
      </c>
      <c r="I4836" s="120">
        <v>0</v>
      </c>
      <c r="J4836" s="120">
        <v>0</v>
      </c>
    </row>
    <row r="4837" spans="1:10" ht="15" customHeight="1">
      <c r="A4837" s="46" t="s">
        <v>35553</v>
      </c>
      <c r="B4837" s="46" t="s">
        <v>35700</v>
      </c>
      <c r="C4837" s="47">
        <v>480.99419999999998</v>
      </c>
      <c r="D4837" s="119" t="s">
        <v>2462</v>
      </c>
      <c r="E4837" s="46" t="s">
        <v>2462</v>
      </c>
      <c r="F4837" s="121">
        <v>166.68879999999999</v>
      </c>
      <c r="G4837" s="87"/>
      <c r="H4837" s="47">
        <v>2.2999999999999998</v>
      </c>
      <c r="I4837" s="120">
        <v>0</v>
      </c>
      <c r="J4837" s="120">
        <v>0</v>
      </c>
    </row>
    <row r="4838" spans="1:10" ht="15" customHeight="1">
      <c r="A4838" s="46" t="s">
        <v>35554</v>
      </c>
      <c r="B4838" s="46" t="s">
        <v>35700</v>
      </c>
      <c r="C4838" s="47">
        <v>539.64279999999997</v>
      </c>
      <c r="D4838" s="119" t="s">
        <v>2460</v>
      </c>
      <c r="E4838" s="46" t="s">
        <v>2460</v>
      </c>
      <c r="F4838" s="121">
        <v>168.51060000000001</v>
      </c>
      <c r="G4838" s="87"/>
      <c r="H4838" s="47">
        <v>2.2999999999999998</v>
      </c>
      <c r="I4838" s="120">
        <v>0</v>
      </c>
      <c r="J4838" s="120">
        <v>0</v>
      </c>
    </row>
    <row r="4839" spans="1:10" ht="15" customHeight="1">
      <c r="A4839" s="46" t="s">
        <v>35552</v>
      </c>
      <c r="B4839" s="46" t="s">
        <v>35699</v>
      </c>
      <c r="C4839" s="47">
        <v>679.10500000000002</v>
      </c>
      <c r="D4839" s="119" t="s">
        <v>2457</v>
      </c>
      <c r="E4839" s="46" t="s">
        <v>2457</v>
      </c>
      <c r="F4839" s="121">
        <v>180.3518</v>
      </c>
      <c r="G4839" s="87"/>
      <c r="H4839" s="47">
        <v>2.2999999999999998</v>
      </c>
      <c r="I4839" s="120">
        <v>0</v>
      </c>
      <c r="J4839" s="120">
        <v>0</v>
      </c>
    </row>
    <row r="4840" spans="1:10" ht="15" customHeight="1">
      <c r="A4840" s="46" t="s">
        <v>32385</v>
      </c>
      <c r="B4840" s="46" t="s">
        <v>32386</v>
      </c>
      <c r="D4840" s="119" t="s">
        <v>2454</v>
      </c>
      <c r="E4840" s="46" t="s">
        <v>2454</v>
      </c>
      <c r="F4840" s="121">
        <v>155.75839999999999</v>
      </c>
      <c r="G4840" s="87"/>
      <c r="H4840" s="47"/>
      <c r="I4840" s="120">
        <v>0</v>
      </c>
      <c r="J4840" s="120">
        <v>0</v>
      </c>
    </row>
    <row r="4841" spans="1:10" ht="15" customHeight="1">
      <c r="A4841" s="46" t="s">
        <v>32389</v>
      </c>
      <c r="B4841" s="46" t="s">
        <v>32390</v>
      </c>
      <c r="C4841" s="47">
        <v>685.12599999999998</v>
      </c>
      <c r="D4841" s="119" t="s">
        <v>2451</v>
      </c>
      <c r="E4841" s="46" t="s">
        <v>2451</v>
      </c>
      <c r="F4841" s="121">
        <v>20.95</v>
      </c>
      <c r="G4841" s="87"/>
      <c r="H4841" s="47"/>
      <c r="I4841" s="120">
        <v>0</v>
      </c>
      <c r="J4841" s="120">
        <v>0</v>
      </c>
    </row>
    <row r="4842" spans="1:10" ht="15" customHeight="1">
      <c r="A4842" s="46" t="s">
        <v>32397</v>
      </c>
      <c r="B4842" s="46" t="s">
        <v>32398</v>
      </c>
      <c r="C4842" s="47">
        <v>734.03880000000004</v>
      </c>
      <c r="D4842" s="119" t="s">
        <v>2448</v>
      </c>
      <c r="E4842" s="46" t="s">
        <v>2448</v>
      </c>
      <c r="F4842" s="121">
        <v>29.1478</v>
      </c>
      <c r="G4842" s="87"/>
      <c r="H4842" s="47"/>
      <c r="I4842" s="120">
        <v>0</v>
      </c>
      <c r="J4842" s="120">
        <v>0</v>
      </c>
    </row>
    <row r="4843" spans="1:10" ht="15" customHeight="1">
      <c r="A4843" s="46" t="s">
        <v>32399</v>
      </c>
      <c r="B4843" s="46" t="s">
        <v>32400</v>
      </c>
      <c r="C4843" s="47">
        <v>903.87379999999996</v>
      </c>
      <c r="D4843" s="119" t="s">
        <v>2445</v>
      </c>
      <c r="E4843" s="46" t="s">
        <v>2445</v>
      </c>
      <c r="F4843" s="121">
        <v>30.9694</v>
      </c>
      <c r="G4843" s="87"/>
      <c r="H4843" s="47"/>
      <c r="I4843" s="120">
        <v>0</v>
      </c>
      <c r="J4843" s="120">
        <v>0</v>
      </c>
    </row>
    <row r="4844" spans="1:10" ht="15" customHeight="1">
      <c r="A4844" s="46" t="s">
        <v>32395</v>
      </c>
      <c r="B4844" s="46" t="s">
        <v>32396</v>
      </c>
      <c r="C4844" s="47">
        <v>952.3682</v>
      </c>
      <c r="D4844" s="119" t="s">
        <v>2442</v>
      </c>
      <c r="E4844" s="46" t="s">
        <v>2442</v>
      </c>
      <c r="F4844" s="121">
        <v>33.702199999999998</v>
      </c>
      <c r="G4844" s="87"/>
      <c r="H4844" s="47"/>
      <c r="I4844" s="120">
        <v>0</v>
      </c>
      <c r="J4844" s="120">
        <v>0</v>
      </c>
    </row>
    <row r="4845" spans="1:10" ht="15" customHeight="1">
      <c r="A4845" s="46" t="s">
        <v>32401</v>
      </c>
      <c r="B4845" s="46" t="s">
        <v>32402</v>
      </c>
      <c r="C4845" s="47">
        <v>1290.0632000000001</v>
      </c>
      <c r="D4845" s="119" t="s">
        <v>2440</v>
      </c>
      <c r="E4845" s="46" t="s">
        <v>2440</v>
      </c>
      <c r="F4845" s="121">
        <v>35.523800000000001</v>
      </c>
      <c r="G4845" s="87"/>
      <c r="H4845" s="47"/>
      <c r="I4845" s="120">
        <v>0</v>
      </c>
      <c r="J4845" s="120">
        <v>0</v>
      </c>
    </row>
    <row r="4846" spans="1:10" ht="15" customHeight="1">
      <c r="A4846" s="46" t="s">
        <v>32403</v>
      </c>
      <c r="B4846" s="46" t="s">
        <v>32404</v>
      </c>
      <c r="C4846" s="47">
        <v>785.06600000000003</v>
      </c>
      <c r="D4846" s="119" t="s">
        <v>2437</v>
      </c>
      <c r="E4846" s="46" t="s">
        <v>2437</v>
      </c>
      <c r="F4846" s="121">
        <v>35.523800000000001</v>
      </c>
      <c r="G4846" s="87"/>
      <c r="H4846" s="47"/>
      <c r="I4846" s="120">
        <v>0</v>
      </c>
      <c r="J4846" s="120">
        <v>0</v>
      </c>
    </row>
    <row r="4847" spans="1:10" ht="15" customHeight="1">
      <c r="A4847" s="46" t="s">
        <v>32387</v>
      </c>
      <c r="B4847" s="46" t="s">
        <v>32388</v>
      </c>
      <c r="C4847" s="47">
        <v>845.80600000000004</v>
      </c>
      <c r="D4847" s="119" t="s">
        <v>2434</v>
      </c>
      <c r="E4847" s="46" t="s">
        <v>2434</v>
      </c>
      <c r="F4847" s="121">
        <v>217.69739999999999</v>
      </c>
      <c r="G4847" s="87"/>
      <c r="H4847" s="47"/>
      <c r="I4847" s="120">
        <v>0</v>
      </c>
      <c r="J4847" s="120">
        <v>0</v>
      </c>
    </row>
    <row r="4848" spans="1:10" ht="15" customHeight="1">
      <c r="A4848" s="46" t="s">
        <v>32405</v>
      </c>
      <c r="B4848" s="46" t="s">
        <v>32406</v>
      </c>
      <c r="C4848" s="47">
        <v>1090.8342</v>
      </c>
      <c r="D4848" s="119" t="s">
        <v>2431</v>
      </c>
      <c r="E4848" s="46" t="s">
        <v>2431</v>
      </c>
      <c r="F4848" s="121">
        <v>246.84520000000001</v>
      </c>
      <c r="G4848" s="87"/>
      <c r="H4848" s="47"/>
      <c r="I4848" s="120">
        <v>0</v>
      </c>
      <c r="J4848" s="120">
        <v>0</v>
      </c>
    </row>
    <row r="4849" spans="1:10" ht="15" customHeight="1">
      <c r="A4849" s="46" t="s">
        <v>32407</v>
      </c>
      <c r="B4849" s="46" t="s">
        <v>32408</v>
      </c>
      <c r="C4849" s="47">
        <v>1080.703</v>
      </c>
      <c r="D4849" s="119" t="s">
        <v>2428</v>
      </c>
      <c r="E4849" s="46" t="s">
        <v>2428</v>
      </c>
      <c r="F4849" s="121">
        <v>323.35820000000001</v>
      </c>
      <c r="G4849" s="87"/>
      <c r="H4849" s="47"/>
      <c r="I4849" s="120">
        <v>0</v>
      </c>
      <c r="J4849" s="120">
        <v>0</v>
      </c>
    </row>
    <row r="4850" spans="1:10" ht="15" customHeight="1">
      <c r="A4850" s="46" t="s">
        <v>32409</v>
      </c>
      <c r="B4850" s="46" t="s">
        <v>32410</v>
      </c>
      <c r="C4850" s="47">
        <v>1135.7734</v>
      </c>
      <c r="D4850" s="119" t="s">
        <v>2425</v>
      </c>
      <c r="E4850" s="46" t="s">
        <v>2425</v>
      </c>
      <c r="F4850" s="121">
        <v>232.2714</v>
      </c>
      <c r="G4850" s="87"/>
      <c r="H4850" s="47"/>
      <c r="I4850" s="120">
        <v>0</v>
      </c>
      <c r="J4850" s="120">
        <v>0</v>
      </c>
    </row>
    <row r="4851" spans="1:10" ht="15" customHeight="1">
      <c r="A4851" s="46" t="s">
        <v>32391</v>
      </c>
      <c r="B4851" s="46" t="s">
        <v>32392</v>
      </c>
      <c r="C4851" s="47">
        <v>535.36739999999998</v>
      </c>
      <c r="D4851" s="119" t="s">
        <v>2422</v>
      </c>
      <c r="E4851" s="46" t="s">
        <v>2422</v>
      </c>
      <c r="F4851" s="121">
        <v>181.2628</v>
      </c>
      <c r="G4851" s="87"/>
      <c r="H4851" s="47"/>
      <c r="I4851" s="120">
        <v>0</v>
      </c>
      <c r="J4851" s="120">
        <v>0</v>
      </c>
    </row>
    <row r="4852" spans="1:10" ht="15" customHeight="1">
      <c r="A4852" s="46" t="s">
        <v>32411</v>
      </c>
      <c r="B4852" s="46" t="s">
        <v>32412</v>
      </c>
      <c r="C4852" s="47">
        <v>627.98760000000004</v>
      </c>
      <c r="D4852" s="119" t="s">
        <v>2419</v>
      </c>
      <c r="E4852" s="46" t="s">
        <v>2419</v>
      </c>
      <c r="F4852" s="121">
        <v>218.60839999999999</v>
      </c>
      <c r="G4852" s="87"/>
      <c r="H4852" s="47"/>
      <c r="I4852" s="120">
        <v>0</v>
      </c>
      <c r="J4852" s="120">
        <v>0</v>
      </c>
    </row>
    <row r="4853" spans="1:10" ht="15" customHeight="1">
      <c r="A4853" s="46" t="s">
        <v>32393</v>
      </c>
      <c r="B4853" s="46" t="s">
        <v>32394</v>
      </c>
      <c r="C4853" s="47">
        <v>627.98760000000004</v>
      </c>
      <c r="D4853" s="119" t="s">
        <v>2416</v>
      </c>
      <c r="E4853" s="46" t="s">
        <v>2416</v>
      </c>
      <c r="F4853" s="121">
        <v>181.2628</v>
      </c>
      <c r="G4853" s="87"/>
      <c r="H4853" s="47"/>
      <c r="I4853" s="120">
        <v>0</v>
      </c>
      <c r="J4853" s="120">
        <v>0</v>
      </c>
    </row>
    <row r="4854" spans="1:10" ht="15" customHeight="1">
      <c r="A4854" s="46" t="s">
        <v>10898</v>
      </c>
      <c r="B4854" s="46" t="s">
        <v>10899</v>
      </c>
      <c r="C4854" s="47">
        <v>12.547800000000001</v>
      </c>
      <c r="D4854" s="119" t="s">
        <v>2413</v>
      </c>
      <c r="E4854" s="46" t="s">
        <v>2413</v>
      </c>
      <c r="F4854" s="121">
        <v>218.60839999999999</v>
      </c>
      <c r="G4854" s="87"/>
      <c r="H4854" s="47"/>
      <c r="I4854" s="120">
        <v>11</v>
      </c>
      <c r="J4854" s="120">
        <v>0</v>
      </c>
    </row>
    <row r="4855" spans="1:10" ht="15" customHeight="1">
      <c r="A4855" s="46" t="s">
        <v>10896</v>
      </c>
      <c r="B4855" s="46" t="s">
        <v>10897</v>
      </c>
      <c r="C4855" s="47">
        <v>10.4564</v>
      </c>
      <c r="D4855" s="119" t="s">
        <v>2410</v>
      </c>
      <c r="E4855" s="46" t="s">
        <v>2410</v>
      </c>
      <c r="F4855" s="121">
        <v>254.13220000000001</v>
      </c>
      <c r="G4855" s="87"/>
      <c r="H4855" s="47"/>
      <c r="I4855" s="120">
        <v>0</v>
      </c>
      <c r="J4855" s="120">
        <v>0</v>
      </c>
    </row>
    <row r="4856" spans="1:10" ht="15" customHeight="1">
      <c r="A4856" s="46" t="s">
        <v>10894</v>
      </c>
      <c r="B4856" s="46" t="s">
        <v>10895</v>
      </c>
      <c r="C4856" s="47">
        <v>10.4564</v>
      </c>
      <c r="D4856" s="119" t="s">
        <v>2506</v>
      </c>
      <c r="E4856" s="46" t="s">
        <v>2506</v>
      </c>
      <c r="F4856" s="121">
        <v>167.1036</v>
      </c>
      <c r="G4856" s="87"/>
      <c r="H4856" s="47"/>
      <c r="I4856" s="120">
        <v>0</v>
      </c>
      <c r="J4856" s="120">
        <v>0</v>
      </c>
    </row>
    <row r="4857" spans="1:10" ht="15" customHeight="1">
      <c r="A4857" s="46" t="s">
        <v>10892</v>
      </c>
      <c r="B4857" s="46" t="s">
        <v>10893</v>
      </c>
      <c r="C4857" s="47">
        <v>37.643000000000001</v>
      </c>
      <c r="D4857" s="119" t="s">
        <v>32005</v>
      </c>
      <c r="E4857" s="46" t="s">
        <v>32005</v>
      </c>
      <c r="F4857" s="120"/>
      <c r="G4857" s="87"/>
      <c r="H4857" s="47"/>
      <c r="I4857" s="120">
        <v>0</v>
      </c>
      <c r="J4857" s="120">
        <v>0</v>
      </c>
    </row>
    <row r="4858" spans="1:10" ht="15" customHeight="1">
      <c r="A4858" s="46" t="s">
        <v>10890</v>
      </c>
      <c r="B4858" s="46" t="s">
        <v>10891</v>
      </c>
      <c r="C4858" s="47">
        <v>46.008000000000003</v>
      </c>
      <c r="D4858" s="119" t="s">
        <v>2613</v>
      </c>
      <c r="E4858" s="46" t="s">
        <v>2613</v>
      </c>
      <c r="F4858" s="121">
        <v>73.194800000000001</v>
      </c>
      <c r="G4858" s="87"/>
      <c r="H4858" s="47"/>
      <c r="I4858" s="120">
        <v>0</v>
      </c>
      <c r="J4858" s="120">
        <v>0</v>
      </c>
    </row>
    <row r="4859" spans="1:10" ht="15" customHeight="1">
      <c r="A4859" s="46" t="s">
        <v>10888</v>
      </c>
      <c r="B4859" s="46" t="s">
        <v>10889</v>
      </c>
      <c r="C4859" s="47">
        <v>52.281999999999996</v>
      </c>
      <c r="D4859" s="119" t="s">
        <v>2610</v>
      </c>
      <c r="E4859" s="46" t="s">
        <v>2610</v>
      </c>
      <c r="F4859" s="121">
        <v>268.38080000000002</v>
      </c>
      <c r="G4859" s="87"/>
      <c r="H4859" s="47"/>
      <c r="I4859" s="120">
        <v>0</v>
      </c>
      <c r="J4859" s="120">
        <v>0</v>
      </c>
    </row>
    <row r="4860" spans="1:10" ht="15" customHeight="1">
      <c r="A4860" s="46" t="s">
        <v>10900</v>
      </c>
      <c r="B4860" s="46" t="s">
        <v>10901</v>
      </c>
      <c r="C4860" s="47">
        <v>180.68639999999999</v>
      </c>
      <c r="D4860" s="119" t="s">
        <v>2607</v>
      </c>
      <c r="E4860" s="46" t="s">
        <v>2607</v>
      </c>
      <c r="F4860" s="121">
        <v>16.981200000000001</v>
      </c>
      <c r="G4860" s="87"/>
      <c r="H4860" s="47"/>
      <c r="I4860" s="120">
        <v>0</v>
      </c>
      <c r="J4860" s="120">
        <v>0</v>
      </c>
    </row>
    <row r="4861" spans="1:10" ht="15" customHeight="1">
      <c r="A4861" s="46" t="s">
        <v>10910</v>
      </c>
      <c r="B4861" s="46" t="s">
        <v>10909</v>
      </c>
      <c r="C4861" s="47">
        <v>677.09760000000006</v>
      </c>
      <c r="D4861" s="119" t="s">
        <v>2605</v>
      </c>
      <c r="E4861" s="46" t="s">
        <v>2605</v>
      </c>
      <c r="F4861" s="121">
        <v>13.894399999999999</v>
      </c>
      <c r="G4861" s="87"/>
      <c r="H4861" s="47"/>
      <c r="I4861" s="120">
        <v>0</v>
      </c>
      <c r="J4861" s="120">
        <v>0</v>
      </c>
    </row>
    <row r="4862" spans="1:10" ht="15" customHeight="1">
      <c r="A4862" s="46" t="s">
        <v>10908</v>
      </c>
      <c r="B4862" s="46" t="s">
        <v>10909</v>
      </c>
      <c r="C4862" s="47">
        <v>779.86300000000006</v>
      </c>
      <c r="D4862" s="119" t="s">
        <v>2603</v>
      </c>
      <c r="E4862" s="46" t="s">
        <v>2603</v>
      </c>
      <c r="F4862" s="121">
        <v>33.042200000000001</v>
      </c>
      <c r="G4862" s="87"/>
      <c r="H4862" s="47"/>
      <c r="I4862" s="120">
        <v>0</v>
      </c>
      <c r="J4862" s="120">
        <v>0</v>
      </c>
    </row>
    <row r="4863" spans="1:10" ht="15" customHeight="1">
      <c r="A4863" s="46" t="s">
        <v>10906</v>
      </c>
      <c r="B4863" s="46" t="s">
        <v>10907</v>
      </c>
      <c r="C4863" s="47">
        <v>835.00559999999996</v>
      </c>
      <c r="D4863" s="119" t="s">
        <v>2601</v>
      </c>
      <c r="E4863" s="46" t="s">
        <v>2601</v>
      </c>
      <c r="F4863" s="121">
        <v>104.5638</v>
      </c>
      <c r="G4863" s="87"/>
      <c r="H4863" s="47"/>
      <c r="I4863" s="120">
        <v>0</v>
      </c>
      <c r="J4863" s="120">
        <v>0</v>
      </c>
    </row>
    <row r="4864" spans="1:10" ht="15" customHeight="1">
      <c r="A4864" s="46" t="s">
        <v>10904</v>
      </c>
      <c r="B4864" s="46" t="s">
        <v>10905</v>
      </c>
      <c r="C4864" s="47">
        <v>319.21280000000002</v>
      </c>
      <c r="D4864" s="119" t="s">
        <v>2599</v>
      </c>
      <c r="E4864" s="46" t="s">
        <v>2599</v>
      </c>
      <c r="F4864" s="121">
        <v>258.11020000000002</v>
      </c>
      <c r="G4864" s="87"/>
      <c r="H4864" s="47"/>
      <c r="I4864" s="120">
        <v>0</v>
      </c>
      <c r="J4864" s="120">
        <v>0</v>
      </c>
    </row>
    <row r="4865" spans="1:10" ht="15" customHeight="1">
      <c r="A4865" s="46" t="s">
        <v>10902</v>
      </c>
      <c r="B4865" s="46" t="s">
        <v>10903</v>
      </c>
      <c r="C4865" s="47">
        <v>160.61019999999999</v>
      </c>
      <c r="D4865" s="119" t="s">
        <v>2597</v>
      </c>
      <c r="E4865" s="46" t="s">
        <v>2597</v>
      </c>
      <c r="F4865" s="121">
        <v>322.9864</v>
      </c>
      <c r="G4865" s="87"/>
      <c r="H4865" s="47"/>
      <c r="I4865" s="120">
        <v>0</v>
      </c>
      <c r="J4865" s="120">
        <v>0</v>
      </c>
    </row>
    <row r="4866" spans="1:10" ht="15" customHeight="1">
      <c r="A4866" s="46" t="s">
        <v>32413</v>
      </c>
      <c r="B4866" s="46" t="s">
        <v>32377</v>
      </c>
      <c r="D4866" s="119" t="s">
        <v>2595</v>
      </c>
      <c r="E4866" s="46" t="s">
        <v>2595</v>
      </c>
      <c r="F4866" s="121">
        <v>258.11020000000002</v>
      </c>
      <c r="G4866" s="87"/>
      <c r="H4866" s="47"/>
      <c r="I4866" s="120">
        <v>0</v>
      </c>
      <c r="J4866" s="120">
        <v>0</v>
      </c>
    </row>
    <row r="4867" spans="1:10" ht="15" customHeight="1">
      <c r="A4867" s="46" t="s">
        <v>10914</v>
      </c>
      <c r="B4867" s="46" t="s">
        <v>10915</v>
      </c>
      <c r="C4867" s="47">
        <v>580.13120000000004</v>
      </c>
      <c r="D4867" s="119" t="s">
        <v>2592</v>
      </c>
      <c r="E4867" s="46" t="s">
        <v>2592</v>
      </c>
      <c r="F4867" s="121">
        <v>38.596600000000002</v>
      </c>
      <c r="G4867" s="87"/>
      <c r="H4867" s="47">
        <v>2.99</v>
      </c>
      <c r="I4867" s="120">
        <v>2</v>
      </c>
      <c r="J4867" s="120">
        <v>0</v>
      </c>
    </row>
    <row r="4868" spans="1:10" ht="15" customHeight="1">
      <c r="A4868" s="46" t="s">
        <v>10912</v>
      </c>
      <c r="B4868" s="46" t="s">
        <v>10913</v>
      </c>
      <c r="C4868" s="47">
        <v>632.00379999999996</v>
      </c>
      <c r="D4868" s="119" t="s">
        <v>2590</v>
      </c>
      <c r="E4868" s="46" t="s">
        <v>2590</v>
      </c>
      <c r="F4868" s="121">
        <v>38.596600000000002</v>
      </c>
      <c r="G4868" s="87"/>
      <c r="H4868" s="47">
        <v>2.99</v>
      </c>
      <c r="I4868" s="120">
        <v>1</v>
      </c>
      <c r="J4868" s="120">
        <v>0</v>
      </c>
    </row>
    <row r="4869" spans="1:10" ht="15" customHeight="1">
      <c r="A4869" s="46" t="s">
        <v>10937</v>
      </c>
      <c r="B4869" s="46" t="s">
        <v>10938</v>
      </c>
      <c r="C4869" s="47">
        <v>218.79419999999999</v>
      </c>
      <c r="D4869" s="119" t="s">
        <v>2588</v>
      </c>
      <c r="E4869" s="46" t="s">
        <v>2588</v>
      </c>
      <c r="F4869" s="121">
        <v>114.2422</v>
      </c>
      <c r="G4869" s="87"/>
      <c r="H4869" s="47"/>
      <c r="I4869" s="120">
        <v>0</v>
      </c>
      <c r="J4869" s="120">
        <v>0</v>
      </c>
    </row>
    <row r="4870" spans="1:10" ht="15" customHeight="1">
      <c r="A4870" s="46" t="s">
        <v>10935</v>
      </c>
      <c r="B4870" s="46" t="s">
        <v>10936</v>
      </c>
      <c r="C4870" s="47">
        <v>217.0514</v>
      </c>
      <c r="D4870" s="119" t="s">
        <v>2586</v>
      </c>
      <c r="E4870" s="46" t="s">
        <v>2586</v>
      </c>
      <c r="F4870" s="121">
        <v>38.906199999999998</v>
      </c>
      <c r="G4870" s="87"/>
      <c r="H4870" s="47">
        <v>2.8</v>
      </c>
      <c r="I4870" s="120">
        <v>34</v>
      </c>
      <c r="J4870" s="120">
        <v>0</v>
      </c>
    </row>
    <row r="4871" spans="1:10" ht="15" customHeight="1">
      <c r="A4871" s="46" t="s">
        <v>582</v>
      </c>
      <c r="B4871" s="46" t="s">
        <v>32414</v>
      </c>
      <c r="C4871" s="47">
        <v>255.25219999999999</v>
      </c>
      <c r="D4871" s="119" t="s">
        <v>2583</v>
      </c>
      <c r="E4871" s="46" t="s">
        <v>2583</v>
      </c>
      <c r="F4871" s="121">
        <v>365.2534</v>
      </c>
      <c r="G4871" s="87"/>
      <c r="H4871" s="47">
        <v>1.3</v>
      </c>
      <c r="I4871" s="120">
        <v>0</v>
      </c>
      <c r="J4871" s="120">
        <v>0</v>
      </c>
    </row>
    <row r="4872" spans="1:10" ht="15" customHeight="1">
      <c r="A4872" s="46" t="s">
        <v>10933</v>
      </c>
      <c r="B4872" s="46" t="s">
        <v>10934</v>
      </c>
      <c r="C4872" s="47">
        <v>286.41219999999998</v>
      </c>
      <c r="D4872" s="119" t="s">
        <v>2581</v>
      </c>
      <c r="E4872" s="46" t="s">
        <v>2581</v>
      </c>
      <c r="F4872" s="121">
        <v>327.5872</v>
      </c>
      <c r="G4872" s="87"/>
      <c r="H4872" s="47"/>
      <c r="I4872" s="120">
        <v>0</v>
      </c>
      <c r="J4872" s="120">
        <v>0</v>
      </c>
    </row>
    <row r="4873" spans="1:10" ht="15" customHeight="1">
      <c r="A4873" s="46" t="s">
        <v>10931</v>
      </c>
      <c r="B4873" s="46" t="s">
        <v>10932</v>
      </c>
      <c r="C4873" s="47">
        <v>401.99020000000002</v>
      </c>
      <c r="D4873" s="119" t="s">
        <v>2578</v>
      </c>
      <c r="E4873" s="46" t="s">
        <v>2578</v>
      </c>
      <c r="F4873" s="121">
        <v>95.722200000000001</v>
      </c>
      <c r="G4873" s="87"/>
      <c r="H4873" s="47"/>
      <c r="I4873" s="120">
        <v>0</v>
      </c>
      <c r="J4873" s="120">
        <v>0</v>
      </c>
    </row>
    <row r="4874" spans="1:10" ht="15" customHeight="1">
      <c r="A4874" s="46" t="s">
        <v>3003</v>
      </c>
      <c r="B4874" s="46" t="s">
        <v>32418</v>
      </c>
      <c r="C4874" s="47">
        <v>388.08620000000002</v>
      </c>
      <c r="D4874" s="119" t="s">
        <v>2575</v>
      </c>
      <c r="E4874" s="46" t="s">
        <v>2575</v>
      </c>
      <c r="F4874" s="121">
        <v>114.2422</v>
      </c>
      <c r="G4874" s="87"/>
      <c r="H4874" s="47">
        <v>0.93</v>
      </c>
      <c r="I4874" s="120">
        <v>5</v>
      </c>
      <c r="J4874" s="120">
        <v>0</v>
      </c>
    </row>
    <row r="4875" spans="1:10" ht="15" customHeight="1">
      <c r="A4875" s="46" t="s">
        <v>10929</v>
      </c>
      <c r="B4875" s="46" t="s">
        <v>10930</v>
      </c>
      <c r="C4875" s="47">
        <v>388.08620000000002</v>
      </c>
      <c r="D4875" s="119" t="s">
        <v>2572</v>
      </c>
      <c r="E4875" s="46" t="s">
        <v>2572</v>
      </c>
      <c r="F4875" s="121">
        <v>327.5872</v>
      </c>
      <c r="G4875" s="87"/>
      <c r="H4875" s="47"/>
      <c r="I4875" s="120">
        <v>1</v>
      </c>
      <c r="J4875" s="120">
        <v>0</v>
      </c>
    </row>
    <row r="4876" spans="1:10" ht="15" customHeight="1">
      <c r="A4876" s="46" t="s">
        <v>10928</v>
      </c>
      <c r="B4876" s="46" t="s">
        <v>32416</v>
      </c>
      <c r="C4876" s="47">
        <v>232.36420000000001</v>
      </c>
      <c r="D4876" s="119" t="s">
        <v>2569</v>
      </c>
      <c r="E4876" s="46" t="s">
        <v>2569</v>
      </c>
      <c r="F4876" s="121">
        <v>261.68860000000001</v>
      </c>
      <c r="G4876" s="87"/>
      <c r="H4876" s="47"/>
      <c r="I4876" s="120">
        <v>1</v>
      </c>
      <c r="J4876" s="120">
        <v>0</v>
      </c>
    </row>
    <row r="4877" spans="1:10" ht="15" customHeight="1">
      <c r="A4877" s="46" t="s">
        <v>10927</v>
      </c>
      <c r="B4877" s="46" t="s">
        <v>32417</v>
      </c>
      <c r="C4877" s="47">
        <v>263.3152</v>
      </c>
      <c r="D4877" s="119" t="s">
        <v>2567</v>
      </c>
      <c r="E4877" s="46" t="s">
        <v>2567</v>
      </c>
      <c r="F4877" s="121">
        <v>141.20779999999999</v>
      </c>
      <c r="G4877" s="87"/>
      <c r="H4877" s="47">
        <v>0.93</v>
      </c>
      <c r="I4877" s="120">
        <v>0</v>
      </c>
      <c r="J4877" s="120">
        <v>0</v>
      </c>
    </row>
    <row r="4878" spans="1:10" ht="15" customHeight="1">
      <c r="A4878" s="46" t="s">
        <v>10925</v>
      </c>
      <c r="B4878" s="46" t="s">
        <v>10926</v>
      </c>
      <c r="C4878" s="47">
        <v>281.1746</v>
      </c>
      <c r="D4878" s="119" t="s">
        <v>2566</v>
      </c>
      <c r="E4878" s="46" t="s">
        <v>2566</v>
      </c>
      <c r="F4878" s="121">
        <v>141.20779999999999</v>
      </c>
      <c r="G4878" s="87"/>
      <c r="H4878" s="47"/>
      <c r="I4878" s="120">
        <v>0</v>
      </c>
      <c r="J4878" s="120">
        <v>0</v>
      </c>
    </row>
    <row r="4879" spans="1:10" ht="15" customHeight="1">
      <c r="A4879" s="46" t="s">
        <v>10923</v>
      </c>
      <c r="B4879" s="46" t="s">
        <v>10924</v>
      </c>
      <c r="C4879" s="47">
        <v>469.37580000000003</v>
      </c>
      <c r="D4879" s="119" t="s">
        <v>2563</v>
      </c>
      <c r="E4879" s="46" t="s">
        <v>2563</v>
      </c>
      <c r="F4879" s="121">
        <v>38.906199999999998</v>
      </c>
      <c r="G4879" s="87"/>
      <c r="H4879" s="47"/>
      <c r="I4879" s="120">
        <v>0</v>
      </c>
      <c r="J4879" s="120">
        <v>0</v>
      </c>
    </row>
    <row r="4880" spans="1:10" ht="15" customHeight="1">
      <c r="A4880" s="46" t="s">
        <v>10921</v>
      </c>
      <c r="B4880" s="46" t="s">
        <v>10922</v>
      </c>
      <c r="C4880" s="47">
        <v>469.37580000000003</v>
      </c>
      <c r="D4880" s="119" t="s">
        <v>2560</v>
      </c>
      <c r="E4880" s="46" t="s">
        <v>2560</v>
      </c>
      <c r="F4880" s="121">
        <v>94.130799999999994</v>
      </c>
      <c r="G4880" s="87"/>
      <c r="H4880" s="47"/>
      <c r="I4880" s="120">
        <v>0</v>
      </c>
      <c r="J4880" s="120">
        <v>0</v>
      </c>
    </row>
    <row r="4881" spans="1:10" ht="15" customHeight="1">
      <c r="A4881" s="46" t="s">
        <v>10920</v>
      </c>
      <c r="B4881" s="46" t="s">
        <v>32415</v>
      </c>
      <c r="C4881" s="47">
        <v>606.79</v>
      </c>
      <c r="D4881" s="119" t="s">
        <v>2558</v>
      </c>
      <c r="E4881" s="46" t="s">
        <v>2558</v>
      </c>
      <c r="F4881" s="121">
        <v>199.57759999999999</v>
      </c>
      <c r="G4881" s="87"/>
      <c r="H4881" s="47">
        <v>2.82</v>
      </c>
      <c r="I4881" s="120">
        <v>1</v>
      </c>
      <c r="J4881" s="120">
        <v>0</v>
      </c>
    </row>
    <row r="4882" spans="1:10" ht="15" customHeight="1">
      <c r="A4882" s="46" t="s">
        <v>10918</v>
      </c>
      <c r="B4882" s="46" t="s">
        <v>10919</v>
      </c>
      <c r="C4882" s="47">
        <v>346.22280000000001</v>
      </c>
      <c r="D4882" s="119" t="s">
        <v>2556</v>
      </c>
      <c r="E4882" s="46" t="s">
        <v>2556</v>
      </c>
      <c r="F4882" s="121">
        <v>229.69200000000001</v>
      </c>
      <c r="G4882" s="87"/>
      <c r="H4882" s="47"/>
      <c r="I4882" s="120">
        <v>0</v>
      </c>
      <c r="J4882" s="120">
        <v>0</v>
      </c>
    </row>
    <row r="4883" spans="1:10" ht="15" customHeight="1">
      <c r="A4883" s="46" t="s">
        <v>10916</v>
      </c>
      <c r="B4883" s="46" t="s">
        <v>10917</v>
      </c>
      <c r="C4883" s="47">
        <v>362.48840000000001</v>
      </c>
      <c r="D4883" s="119" t="s">
        <v>2553</v>
      </c>
      <c r="E4883" s="46" t="s">
        <v>2553</v>
      </c>
      <c r="F4883" s="121">
        <v>28.232199999999999</v>
      </c>
      <c r="G4883" s="87"/>
      <c r="H4883" s="47"/>
      <c r="I4883" s="120">
        <v>0</v>
      </c>
      <c r="J4883" s="120">
        <v>0</v>
      </c>
    </row>
    <row r="4884" spans="1:10" ht="15" customHeight="1">
      <c r="A4884" s="46" t="s">
        <v>10970</v>
      </c>
      <c r="B4884" s="46" t="s">
        <v>32422</v>
      </c>
      <c r="C4884" s="47">
        <v>379.846</v>
      </c>
      <c r="D4884" s="119" t="s">
        <v>2550</v>
      </c>
      <c r="E4884" s="46" t="s">
        <v>2550</v>
      </c>
      <c r="F4884" s="121">
        <v>92.248599999999996</v>
      </c>
      <c r="G4884" s="87"/>
      <c r="H4884" s="47"/>
      <c r="I4884" s="120">
        <v>1</v>
      </c>
      <c r="J4884" s="120">
        <v>0</v>
      </c>
    </row>
    <row r="4885" spans="1:10" ht="15" customHeight="1">
      <c r="A4885" s="46" t="s">
        <v>1482</v>
      </c>
      <c r="B4885" s="46" t="s">
        <v>10969</v>
      </c>
      <c r="C4885" s="47">
        <v>329.77140000000003</v>
      </c>
      <c r="D4885" s="119" t="s">
        <v>2548</v>
      </c>
      <c r="E4885" s="46" t="s">
        <v>2548</v>
      </c>
      <c r="F4885" s="121">
        <v>199.57759999999999</v>
      </c>
      <c r="G4885" s="87"/>
      <c r="H4885" s="47"/>
      <c r="I4885" s="120">
        <v>0</v>
      </c>
      <c r="J4885" s="120">
        <v>0</v>
      </c>
    </row>
    <row r="4886" spans="1:10" ht="15" customHeight="1">
      <c r="A4886" s="46" t="s">
        <v>1485</v>
      </c>
      <c r="B4886" s="46" t="s">
        <v>32425</v>
      </c>
      <c r="C4886" s="47">
        <v>480.18079999999998</v>
      </c>
      <c r="D4886" s="119" t="s">
        <v>2546</v>
      </c>
      <c r="E4886" s="46" t="s">
        <v>2546</v>
      </c>
      <c r="F4886" s="121">
        <v>128.03280000000001</v>
      </c>
      <c r="G4886" s="87"/>
      <c r="H4886" s="47"/>
      <c r="I4886" s="120">
        <v>6</v>
      </c>
      <c r="J4886" s="120">
        <v>0</v>
      </c>
    </row>
    <row r="4887" spans="1:10" ht="15" customHeight="1">
      <c r="A4887" s="46" t="s">
        <v>10968</v>
      </c>
      <c r="B4887" s="46" t="s">
        <v>32421</v>
      </c>
      <c r="C4887" s="47">
        <v>320.61619999999999</v>
      </c>
      <c r="D4887" s="119" t="s">
        <v>2636</v>
      </c>
      <c r="E4887" s="46" t="s">
        <v>2636</v>
      </c>
      <c r="F4887" s="121">
        <v>51.956600000000002</v>
      </c>
      <c r="G4887" s="87"/>
      <c r="H4887" s="47"/>
      <c r="I4887" s="120">
        <v>1</v>
      </c>
      <c r="J4887" s="120">
        <v>0</v>
      </c>
    </row>
    <row r="4888" spans="1:10" ht="15" customHeight="1">
      <c r="A4888" s="46" t="s">
        <v>10966</v>
      </c>
      <c r="B4888" s="46" t="s">
        <v>10967</v>
      </c>
      <c r="C4888" s="47">
        <v>246.0506</v>
      </c>
      <c r="D4888" s="119" t="s">
        <v>2633</v>
      </c>
      <c r="E4888" s="46" t="s">
        <v>2633</v>
      </c>
      <c r="F4888" s="121">
        <v>51.956600000000002</v>
      </c>
      <c r="G4888" s="87"/>
      <c r="H4888" s="47"/>
      <c r="I4888" s="120">
        <v>0</v>
      </c>
      <c r="J4888" s="120">
        <v>0</v>
      </c>
    </row>
    <row r="4889" spans="1:10" ht="15" customHeight="1">
      <c r="A4889" s="46" t="s">
        <v>10964</v>
      </c>
      <c r="B4889" s="46" t="s">
        <v>10965</v>
      </c>
      <c r="C4889" s="47">
        <v>290.52499999999998</v>
      </c>
      <c r="D4889" s="119" t="s">
        <v>2630</v>
      </c>
      <c r="E4889" s="46" t="s">
        <v>2630</v>
      </c>
      <c r="F4889" s="121">
        <v>331.35140000000001</v>
      </c>
      <c r="G4889" s="87"/>
      <c r="H4889" s="47"/>
      <c r="I4889" s="120">
        <v>0</v>
      </c>
      <c r="J4889" s="120">
        <v>0</v>
      </c>
    </row>
    <row r="4890" spans="1:10" ht="15" customHeight="1">
      <c r="A4890" s="46" t="s">
        <v>10962</v>
      </c>
      <c r="B4890" s="46" t="s">
        <v>10963</v>
      </c>
      <c r="C4890" s="47">
        <v>416.60599999999999</v>
      </c>
      <c r="D4890" s="119" t="s">
        <v>2627</v>
      </c>
      <c r="E4890" s="46" t="s">
        <v>2627</v>
      </c>
      <c r="F4890" s="121">
        <v>598.70979999999997</v>
      </c>
      <c r="G4890" s="87"/>
      <c r="H4890" s="47"/>
      <c r="I4890" s="120">
        <v>0</v>
      </c>
      <c r="J4890" s="120">
        <v>0</v>
      </c>
    </row>
    <row r="4891" spans="1:10" ht="15" customHeight="1">
      <c r="A4891" s="46" t="s">
        <v>1490</v>
      </c>
      <c r="B4891" s="46" t="s">
        <v>32419</v>
      </c>
      <c r="C4891" s="47">
        <v>461.5684</v>
      </c>
      <c r="D4891" s="119" t="s">
        <v>2624</v>
      </c>
      <c r="E4891" s="46" t="s">
        <v>2624</v>
      </c>
      <c r="F4891" s="121">
        <v>662.72619999999995</v>
      </c>
      <c r="G4891" s="87"/>
      <c r="H4891" s="47"/>
      <c r="I4891" s="120">
        <v>0</v>
      </c>
      <c r="J4891" s="120">
        <v>0</v>
      </c>
    </row>
    <row r="4892" spans="1:10" ht="15" customHeight="1">
      <c r="A4892" s="46" t="s">
        <v>10960</v>
      </c>
      <c r="B4892" s="46" t="s">
        <v>10961</v>
      </c>
      <c r="C4892" s="47">
        <v>470.81659999999999</v>
      </c>
      <c r="D4892" s="119" t="s">
        <v>2621</v>
      </c>
      <c r="E4892" s="46" t="s">
        <v>2621</v>
      </c>
      <c r="F4892" s="121">
        <v>207.1062</v>
      </c>
      <c r="G4892" s="87"/>
      <c r="H4892" s="47"/>
      <c r="I4892" s="120">
        <v>0</v>
      </c>
      <c r="J4892" s="120">
        <v>0</v>
      </c>
    </row>
    <row r="4893" spans="1:10" ht="15" customHeight="1">
      <c r="A4893" s="46" t="s">
        <v>10959</v>
      </c>
      <c r="B4893" s="46" t="s">
        <v>32423</v>
      </c>
      <c r="C4893" s="47">
        <v>447.30119999999999</v>
      </c>
      <c r="D4893" s="119" t="s">
        <v>2618</v>
      </c>
      <c r="E4893" s="46" t="s">
        <v>2618</v>
      </c>
      <c r="F4893" s="121">
        <v>257.92439999999999</v>
      </c>
      <c r="G4893" s="87"/>
      <c r="H4893" s="47"/>
      <c r="I4893" s="120">
        <v>2</v>
      </c>
      <c r="J4893" s="120">
        <v>0</v>
      </c>
    </row>
    <row r="4894" spans="1:10" ht="15" customHeight="1">
      <c r="A4894" s="46" t="s">
        <v>10957</v>
      </c>
      <c r="B4894" s="46" t="s">
        <v>10958</v>
      </c>
      <c r="C4894" s="47">
        <v>517.89340000000004</v>
      </c>
      <c r="D4894" s="119" t="s">
        <v>2616</v>
      </c>
      <c r="E4894" s="46" t="s">
        <v>2616</v>
      </c>
      <c r="F4894" s="121">
        <v>523.40060000000005</v>
      </c>
      <c r="G4894" s="87"/>
      <c r="H4894" s="47"/>
      <c r="I4894" s="120">
        <v>0</v>
      </c>
      <c r="J4894" s="120">
        <v>0</v>
      </c>
    </row>
    <row r="4895" spans="1:10" ht="15" customHeight="1">
      <c r="A4895" s="46" t="s">
        <v>10955</v>
      </c>
      <c r="B4895" s="46" t="s">
        <v>10956</v>
      </c>
      <c r="C4895" s="47">
        <v>416.60599999999999</v>
      </c>
      <c r="D4895" s="119" t="s">
        <v>2780</v>
      </c>
      <c r="E4895" s="46" t="s">
        <v>2780</v>
      </c>
      <c r="F4895" s="121">
        <v>3.1444000000000001</v>
      </c>
      <c r="G4895" s="87"/>
      <c r="H4895" s="47"/>
      <c r="I4895" s="120">
        <v>0</v>
      </c>
      <c r="J4895" s="120">
        <v>0</v>
      </c>
    </row>
    <row r="4896" spans="1:10" ht="15" customHeight="1">
      <c r="A4896" s="46" t="s">
        <v>10954</v>
      </c>
      <c r="B4896" s="46" t="s">
        <v>32420</v>
      </c>
      <c r="C4896" s="47">
        <v>447.2978</v>
      </c>
      <c r="D4896" s="119" t="s">
        <v>2778</v>
      </c>
      <c r="E4896" s="46" t="s">
        <v>2778</v>
      </c>
      <c r="F4896" s="121">
        <v>4.1647999999999996</v>
      </c>
      <c r="G4896" s="87"/>
      <c r="H4896" s="47"/>
      <c r="I4896" s="120">
        <v>1</v>
      </c>
      <c r="J4896" s="120">
        <v>0</v>
      </c>
    </row>
    <row r="4897" spans="1:10" ht="15" customHeight="1">
      <c r="A4897" s="46" t="s">
        <v>10952</v>
      </c>
      <c r="B4897" s="46" t="s">
        <v>10953</v>
      </c>
      <c r="C4897" s="47">
        <v>470.81659999999999</v>
      </c>
      <c r="D4897" s="119" t="s">
        <v>2776</v>
      </c>
      <c r="E4897" s="46" t="s">
        <v>2776</v>
      </c>
      <c r="F4897" s="121">
        <v>5.7923999999999998</v>
      </c>
      <c r="G4897" s="87"/>
      <c r="H4897" s="47"/>
      <c r="I4897" s="120">
        <v>0</v>
      </c>
      <c r="J4897" s="120">
        <v>0</v>
      </c>
    </row>
    <row r="4898" spans="1:10" ht="15" customHeight="1">
      <c r="A4898" s="46" t="s">
        <v>10950</v>
      </c>
      <c r="B4898" s="46" t="s">
        <v>10951</v>
      </c>
      <c r="C4898" s="47">
        <v>461.5684</v>
      </c>
      <c r="D4898" s="119" t="s">
        <v>2774</v>
      </c>
      <c r="E4898" s="46" t="s">
        <v>2774</v>
      </c>
      <c r="F4898" s="121">
        <v>18.4252</v>
      </c>
      <c r="G4898" s="87"/>
      <c r="H4898" s="47"/>
      <c r="I4898" s="120">
        <v>0</v>
      </c>
      <c r="J4898" s="120">
        <v>0</v>
      </c>
    </row>
    <row r="4899" spans="1:10" ht="15" customHeight="1">
      <c r="A4899" s="46" t="s">
        <v>10949</v>
      </c>
      <c r="B4899" s="46" t="s">
        <v>32424</v>
      </c>
      <c r="C4899" s="47">
        <v>517.89340000000004</v>
      </c>
      <c r="D4899" s="119" t="s">
        <v>2773</v>
      </c>
      <c r="E4899" s="46" t="s">
        <v>2773</v>
      </c>
      <c r="F4899" s="121">
        <v>18.4252</v>
      </c>
      <c r="G4899" s="87"/>
      <c r="H4899" s="47"/>
      <c r="I4899" s="120">
        <v>0</v>
      </c>
      <c r="J4899" s="120">
        <v>0</v>
      </c>
    </row>
    <row r="4900" spans="1:10" ht="15" customHeight="1">
      <c r="A4900" s="46" t="s">
        <v>10988</v>
      </c>
      <c r="B4900" s="46" t="s">
        <v>32426</v>
      </c>
      <c r="C4900" s="47">
        <v>299.75</v>
      </c>
      <c r="D4900" s="119" t="s">
        <v>2771</v>
      </c>
      <c r="E4900" s="46" t="s">
        <v>2771</v>
      </c>
      <c r="F4900" s="121">
        <v>1.1921999999999999</v>
      </c>
      <c r="G4900" s="87"/>
      <c r="H4900" s="47"/>
      <c r="I4900" s="120">
        <v>1</v>
      </c>
      <c r="J4900" s="120">
        <v>0</v>
      </c>
    </row>
    <row r="4901" spans="1:10" ht="15" customHeight="1">
      <c r="A4901" s="46" t="s">
        <v>36105</v>
      </c>
      <c r="B4901" s="46" t="s">
        <v>36106</v>
      </c>
      <c r="C4901" s="47">
        <v>372.04500000000002</v>
      </c>
      <c r="D4901" s="119" t="s">
        <v>2769</v>
      </c>
      <c r="E4901" s="46" t="s">
        <v>2769</v>
      </c>
      <c r="F4901" s="121">
        <v>4.3487999999999998</v>
      </c>
      <c r="G4901" s="87"/>
      <c r="H4901" s="47">
        <v>3.5</v>
      </c>
      <c r="I4901" s="120">
        <v>4</v>
      </c>
      <c r="J4901" s="120">
        <v>0</v>
      </c>
    </row>
    <row r="4902" spans="1:10" ht="15" customHeight="1">
      <c r="A4902" s="46" t="s">
        <v>10947</v>
      </c>
      <c r="B4902" s="46" t="s">
        <v>10948</v>
      </c>
      <c r="C4902" s="47">
        <v>343.80619999999999</v>
      </c>
      <c r="D4902" s="119" t="s">
        <v>2768</v>
      </c>
      <c r="E4902" s="46" t="s">
        <v>2768</v>
      </c>
      <c r="F4902" s="121">
        <v>4.7165999999999997</v>
      </c>
      <c r="G4902" s="87"/>
      <c r="H4902" s="47"/>
      <c r="I4902" s="120">
        <v>0</v>
      </c>
      <c r="J4902" s="120">
        <v>0</v>
      </c>
    </row>
    <row r="4903" spans="1:10" ht="15" customHeight="1">
      <c r="A4903" s="46" t="s">
        <v>10945</v>
      </c>
      <c r="B4903" s="46" t="s">
        <v>10946</v>
      </c>
      <c r="C4903" s="47">
        <v>487.96499999999997</v>
      </c>
      <c r="D4903" s="119" t="s">
        <v>2766</v>
      </c>
      <c r="E4903" s="46" t="s">
        <v>2766</v>
      </c>
      <c r="F4903" s="121">
        <v>0.83879999999999999</v>
      </c>
      <c r="G4903" s="87"/>
      <c r="H4903" s="47"/>
      <c r="I4903" s="120">
        <v>0</v>
      </c>
      <c r="J4903" s="120">
        <v>0</v>
      </c>
    </row>
    <row r="4904" spans="1:10" ht="15" customHeight="1">
      <c r="A4904" s="46" t="s">
        <v>10943</v>
      </c>
      <c r="B4904" s="46" t="s">
        <v>10944</v>
      </c>
      <c r="C4904" s="47">
        <v>539.5498</v>
      </c>
      <c r="D4904" s="119" t="s">
        <v>2764</v>
      </c>
      <c r="E4904" s="46" t="s">
        <v>2764</v>
      </c>
      <c r="F4904" s="121">
        <v>0.99339999999999995</v>
      </c>
      <c r="G4904" s="87"/>
      <c r="H4904" s="47"/>
      <c r="I4904" s="120">
        <v>0</v>
      </c>
      <c r="J4904" s="120">
        <v>0</v>
      </c>
    </row>
    <row r="4905" spans="1:10" ht="15" customHeight="1">
      <c r="A4905" s="46" t="s">
        <v>10941</v>
      </c>
      <c r="B4905" s="46" t="s">
        <v>10942</v>
      </c>
      <c r="C4905" s="47">
        <v>536.76160000000004</v>
      </c>
      <c r="D4905" s="119" t="s">
        <v>2763</v>
      </c>
      <c r="E4905" s="46" t="s">
        <v>2763</v>
      </c>
      <c r="F4905" s="121">
        <v>17.239000000000001</v>
      </c>
      <c r="G4905" s="87"/>
      <c r="H4905" s="47"/>
      <c r="I4905" s="120">
        <v>0</v>
      </c>
      <c r="J4905" s="120">
        <v>0</v>
      </c>
    </row>
    <row r="4906" spans="1:10" ht="15" customHeight="1">
      <c r="A4906" s="46" t="s">
        <v>10939</v>
      </c>
      <c r="B4906" s="46" t="s">
        <v>10940</v>
      </c>
      <c r="C4906" s="47">
        <v>609.95619999999997</v>
      </c>
      <c r="D4906" s="119" t="s">
        <v>2760</v>
      </c>
      <c r="E4906" s="46" t="s">
        <v>2760</v>
      </c>
      <c r="F4906" s="121">
        <v>3.3111999999999999</v>
      </c>
      <c r="G4906" s="87"/>
      <c r="H4906" s="47"/>
      <c r="I4906" s="120">
        <v>0</v>
      </c>
      <c r="J4906" s="120">
        <v>0</v>
      </c>
    </row>
    <row r="4907" spans="1:10" ht="15" customHeight="1">
      <c r="A4907" s="46" t="s">
        <v>10986</v>
      </c>
      <c r="B4907" s="46" t="s">
        <v>10987</v>
      </c>
      <c r="C4907" s="47">
        <v>273.5856</v>
      </c>
      <c r="D4907" s="119" t="s">
        <v>2758</v>
      </c>
      <c r="E4907" s="46" t="s">
        <v>2758</v>
      </c>
      <c r="F4907" s="121">
        <v>3.1168</v>
      </c>
      <c r="G4907" s="87"/>
      <c r="H4907" s="47">
        <v>1.5</v>
      </c>
      <c r="I4907" s="120">
        <v>0</v>
      </c>
      <c r="J4907" s="120">
        <v>0</v>
      </c>
    </row>
    <row r="4908" spans="1:10" ht="15" customHeight="1">
      <c r="A4908" s="46" t="s">
        <v>10984</v>
      </c>
      <c r="B4908" s="46" t="s">
        <v>10985</v>
      </c>
      <c r="C4908" s="47">
        <v>273.5856</v>
      </c>
      <c r="D4908" s="119" t="s">
        <v>2756</v>
      </c>
      <c r="E4908" s="46" t="s">
        <v>2756</v>
      </c>
      <c r="F4908" s="121">
        <v>4.6062000000000003</v>
      </c>
      <c r="G4908" s="87"/>
      <c r="H4908" s="47">
        <v>1.5</v>
      </c>
      <c r="I4908" s="120">
        <v>0</v>
      </c>
      <c r="J4908" s="120">
        <v>0</v>
      </c>
    </row>
    <row r="4909" spans="1:10" ht="15" customHeight="1">
      <c r="A4909" s="46" t="s">
        <v>10982</v>
      </c>
      <c r="B4909" s="46" t="s">
        <v>10983</v>
      </c>
      <c r="C4909" s="47">
        <v>273.5856</v>
      </c>
      <c r="D4909" s="119" t="s">
        <v>2755</v>
      </c>
      <c r="E4909" s="46" t="s">
        <v>2755</v>
      </c>
      <c r="F4909" s="121">
        <v>15.4186</v>
      </c>
      <c r="G4909" s="87"/>
      <c r="H4909" s="47">
        <v>1.5</v>
      </c>
      <c r="I4909" s="120">
        <v>0</v>
      </c>
      <c r="J4909" s="120">
        <v>0</v>
      </c>
    </row>
    <row r="4910" spans="1:10" ht="15" customHeight="1">
      <c r="A4910" s="46" t="s">
        <v>10981</v>
      </c>
      <c r="B4910" s="46" t="s">
        <v>10980</v>
      </c>
      <c r="C4910" s="47">
        <v>334.39920000000001</v>
      </c>
      <c r="D4910" s="119" t="s">
        <v>2752</v>
      </c>
      <c r="E4910" s="46" t="s">
        <v>2752</v>
      </c>
      <c r="F4910" s="121">
        <v>1.2582</v>
      </c>
      <c r="G4910" s="87"/>
      <c r="H4910" s="47"/>
      <c r="I4910" s="120">
        <v>0</v>
      </c>
      <c r="J4910" s="120">
        <v>0</v>
      </c>
    </row>
    <row r="4911" spans="1:10" ht="15" customHeight="1">
      <c r="A4911" s="46" t="s">
        <v>10979</v>
      </c>
      <c r="B4911" s="46" t="s">
        <v>10980</v>
      </c>
      <c r="C4911" s="47">
        <v>334.39920000000001</v>
      </c>
      <c r="D4911" s="119" t="s">
        <v>2749</v>
      </c>
      <c r="E4911" s="46" t="s">
        <v>2749</v>
      </c>
      <c r="F4911" s="121">
        <v>0.68440000000000001</v>
      </c>
      <c r="G4911" s="87"/>
      <c r="H4911" s="47"/>
      <c r="I4911" s="120">
        <v>0</v>
      </c>
      <c r="J4911" s="120">
        <v>0</v>
      </c>
    </row>
    <row r="4912" spans="1:10" ht="15" customHeight="1">
      <c r="A4912" s="46" t="s">
        <v>10977</v>
      </c>
      <c r="B4912" s="46" t="s">
        <v>10978</v>
      </c>
      <c r="C4912" s="47">
        <v>356.19119999999998</v>
      </c>
      <c r="D4912" s="119" t="s">
        <v>2746</v>
      </c>
      <c r="E4912" s="46" t="s">
        <v>2746</v>
      </c>
      <c r="F4912" s="121">
        <v>8.8263999999999996</v>
      </c>
      <c r="G4912" s="87"/>
      <c r="H4912" s="47">
        <v>1</v>
      </c>
      <c r="I4912" s="120">
        <v>0</v>
      </c>
      <c r="J4912" s="120">
        <v>0</v>
      </c>
    </row>
    <row r="4913" spans="1:10" ht="15" customHeight="1">
      <c r="A4913" s="46" t="s">
        <v>10975</v>
      </c>
      <c r="B4913" s="46" t="s">
        <v>10976</v>
      </c>
      <c r="C4913" s="47">
        <v>398.86919999999998</v>
      </c>
      <c r="D4913" s="119" t="s">
        <v>2743</v>
      </c>
      <c r="E4913" s="46" t="s">
        <v>2743</v>
      </c>
      <c r="F4913" s="121">
        <v>3.4655999999999998</v>
      </c>
      <c r="G4913" s="87"/>
      <c r="H4913" s="47">
        <v>1</v>
      </c>
      <c r="I4913" s="120">
        <v>0</v>
      </c>
      <c r="J4913" s="120">
        <v>0</v>
      </c>
    </row>
    <row r="4914" spans="1:10" ht="15" customHeight="1">
      <c r="A4914" s="46" t="s">
        <v>10973</v>
      </c>
      <c r="B4914" s="46" t="s">
        <v>10974</v>
      </c>
      <c r="C4914" s="47">
        <v>479.05619999999999</v>
      </c>
      <c r="D4914" s="119" t="s">
        <v>2741</v>
      </c>
      <c r="E4914" s="46" t="s">
        <v>2741</v>
      </c>
      <c r="F4914" s="121">
        <v>4.2826000000000004</v>
      </c>
      <c r="G4914" s="87"/>
      <c r="H4914" s="47"/>
      <c r="I4914" s="120">
        <v>0</v>
      </c>
      <c r="J4914" s="120">
        <v>0</v>
      </c>
    </row>
    <row r="4915" spans="1:10" ht="15" customHeight="1">
      <c r="A4915" s="46" t="s">
        <v>10971</v>
      </c>
      <c r="B4915" s="46" t="s">
        <v>10972</v>
      </c>
      <c r="C4915" s="47">
        <v>292.779</v>
      </c>
      <c r="D4915" s="119" t="s">
        <v>2739</v>
      </c>
      <c r="E4915" s="46" t="s">
        <v>2739</v>
      </c>
      <c r="F4915" s="121">
        <v>39.966799999999999</v>
      </c>
      <c r="G4915" s="87"/>
      <c r="H4915" s="47"/>
      <c r="I4915" s="120">
        <v>0</v>
      </c>
      <c r="J4915" s="120">
        <v>0</v>
      </c>
    </row>
    <row r="4916" spans="1:10" ht="15" customHeight="1">
      <c r="A4916" s="46" t="s">
        <v>36109</v>
      </c>
      <c r="B4916" s="46" t="s">
        <v>36110</v>
      </c>
      <c r="C4916" s="47">
        <v>568.45280000000002</v>
      </c>
      <c r="D4916" s="119" t="s">
        <v>2738</v>
      </c>
      <c r="E4916" s="46" t="s">
        <v>2738</v>
      </c>
      <c r="F4916" s="121">
        <v>17.2666</v>
      </c>
      <c r="G4916" s="87"/>
      <c r="H4916" s="47">
        <v>3.5</v>
      </c>
      <c r="I4916" s="120">
        <v>2</v>
      </c>
      <c r="J4916" s="120">
        <v>0</v>
      </c>
    </row>
    <row r="4917" spans="1:10" ht="15" customHeight="1">
      <c r="A4917" s="46" t="s">
        <v>36152</v>
      </c>
      <c r="B4917" s="46" t="s">
        <v>36153</v>
      </c>
      <c r="C4917" s="47">
        <v>340.35219999999998</v>
      </c>
      <c r="D4917" s="119" t="s">
        <v>2735</v>
      </c>
      <c r="E4917" s="46" t="s">
        <v>2735</v>
      </c>
      <c r="F4917" s="121">
        <v>2.34</v>
      </c>
      <c r="G4917" s="87"/>
      <c r="H4917" s="47">
        <v>3.5</v>
      </c>
      <c r="I4917" s="120">
        <v>2</v>
      </c>
      <c r="J4917" s="120">
        <v>0</v>
      </c>
    </row>
    <row r="4918" spans="1:10" ht="15" customHeight="1">
      <c r="A4918" s="46" t="s">
        <v>11003</v>
      </c>
      <c r="B4918" s="46" t="s">
        <v>11004</v>
      </c>
      <c r="C4918" s="47">
        <v>606.88900000000001</v>
      </c>
      <c r="D4918" s="119" t="s">
        <v>2732</v>
      </c>
      <c r="E4918" s="46" t="s">
        <v>2732</v>
      </c>
      <c r="F4918" s="121">
        <v>10.5726</v>
      </c>
      <c r="G4918" s="87"/>
      <c r="H4918" s="47">
        <v>1.5</v>
      </c>
      <c r="I4918" s="120">
        <v>0</v>
      </c>
      <c r="J4918" s="120">
        <v>0</v>
      </c>
    </row>
    <row r="4919" spans="1:10" ht="15" customHeight="1">
      <c r="A4919" s="46" t="s">
        <v>11001</v>
      </c>
      <c r="B4919" s="46" t="s">
        <v>11002</v>
      </c>
      <c r="C4919" s="47">
        <v>607.70460000000003</v>
      </c>
      <c r="D4919" s="119" t="s">
        <v>2729</v>
      </c>
      <c r="E4919" s="46" t="s">
        <v>2729</v>
      </c>
      <c r="F4919" s="121">
        <v>5.1871999999999998</v>
      </c>
      <c r="G4919" s="87"/>
      <c r="H4919" s="47">
        <v>1.5</v>
      </c>
      <c r="I4919" s="120">
        <v>0</v>
      </c>
      <c r="J4919" s="120">
        <v>0</v>
      </c>
    </row>
    <row r="4920" spans="1:10" ht="15" customHeight="1">
      <c r="A4920" s="46" t="s">
        <v>11000</v>
      </c>
      <c r="B4920" s="46" t="s">
        <v>35701</v>
      </c>
      <c r="C4920" s="47">
        <v>456.01479999999998</v>
      </c>
      <c r="D4920" s="119" t="s">
        <v>2726</v>
      </c>
      <c r="E4920" s="46" t="s">
        <v>2726</v>
      </c>
      <c r="F4920" s="121">
        <v>14.8392</v>
      </c>
      <c r="G4920" s="87"/>
      <c r="H4920" s="47">
        <v>1.5</v>
      </c>
      <c r="I4920" s="120">
        <v>4</v>
      </c>
      <c r="J4920" s="120">
        <v>0</v>
      </c>
    </row>
    <row r="4921" spans="1:10" ht="15" customHeight="1">
      <c r="A4921" s="46" t="s">
        <v>10999</v>
      </c>
      <c r="B4921" s="46" t="s">
        <v>10998</v>
      </c>
      <c r="C4921" s="47">
        <v>643.58019999999999</v>
      </c>
      <c r="D4921" s="119" t="s">
        <v>2723</v>
      </c>
      <c r="E4921" s="46" t="s">
        <v>2723</v>
      </c>
      <c r="F4921" s="121">
        <v>53.481999999999999</v>
      </c>
      <c r="G4921" s="87"/>
      <c r="H4921" s="47">
        <v>1.5</v>
      </c>
      <c r="I4921" s="120">
        <v>2</v>
      </c>
      <c r="J4921" s="120">
        <v>0</v>
      </c>
    </row>
    <row r="4922" spans="1:10" ht="15" customHeight="1">
      <c r="A4922" s="46" t="s">
        <v>10997</v>
      </c>
      <c r="B4922" s="46" t="s">
        <v>10998</v>
      </c>
      <c r="C4922" s="47">
        <v>643.58019999999999</v>
      </c>
      <c r="D4922" s="119" t="s">
        <v>2721</v>
      </c>
      <c r="E4922" s="46" t="s">
        <v>2721</v>
      </c>
      <c r="F4922" s="121">
        <v>14.5358</v>
      </c>
      <c r="G4922" s="87"/>
      <c r="H4922" s="47">
        <v>1.5</v>
      </c>
      <c r="I4922" s="120">
        <v>0</v>
      </c>
      <c r="J4922" s="120">
        <v>0</v>
      </c>
    </row>
    <row r="4923" spans="1:10" ht="15" customHeight="1">
      <c r="A4923" s="46" t="s">
        <v>10995</v>
      </c>
      <c r="B4923" s="46" t="s">
        <v>10996</v>
      </c>
      <c r="C4923" s="47">
        <v>371.0412</v>
      </c>
      <c r="D4923" s="119" t="s">
        <v>2719</v>
      </c>
      <c r="E4923" s="46" t="s">
        <v>2719</v>
      </c>
      <c r="F4923" s="121">
        <v>38.532400000000003</v>
      </c>
      <c r="G4923" s="87"/>
      <c r="H4923" s="47"/>
      <c r="I4923" s="120">
        <v>0</v>
      </c>
      <c r="J4923" s="120">
        <v>0</v>
      </c>
    </row>
    <row r="4924" spans="1:10" ht="15" customHeight="1">
      <c r="A4924" s="46" t="s">
        <v>10993</v>
      </c>
      <c r="B4924" s="46" t="s">
        <v>10994</v>
      </c>
      <c r="C4924" s="47">
        <v>686.96180000000004</v>
      </c>
      <c r="D4924" s="119" t="s">
        <v>2718</v>
      </c>
      <c r="E4924" s="46" t="s">
        <v>2718</v>
      </c>
      <c r="F4924" s="121">
        <v>62.722200000000001</v>
      </c>
      <c r="G4924" s="87"/>
      <c r="H4924" s="47">
        <v>1.5</v>
      </c>
      <c r="I4924" s="120">
        <v>0</v>
      </c>
      <c r="J4924" s="120">
        <v>0</v>
      </c>
    </row>
    <row r="4925" spans="1:10" ht="15" customHeight="1">
      <c r="A4925" s="46" t="s">
        <v>10991</v>
      </c>
      <c r="B4925" s="46" t="s">
        <v>10992</v>
      </c>
      <c r="C4925" s="47">
        <v>805.9896</v>
      </c>
      <c r="D4925" s="119" t="s">
        <v>2717</v>
      </c>
      <c r="E4925" s="46" t="s">
        <v>2717</v>
      </c>
      <c r="F4925" s="121">
        <v>23.389800000000001</v>
      </c>
      <c r="G4925" s="87"/>
      <c r="H4925" s="47">
        <v>1.5</v>
      </c>
      <c r="I4925" s="120">
        <v>0</v>
      </c>
      <c r="J4925" s="120">
        <v>0</v>
      </c>
    </row>
    <row r="4926" spans="1:10" ht="15" customHeight="1">
      <c r="A4926" s="46" t="s">
        <v>10989</v>
      </c>
      <c r="B4926" s="46" t="s">
        <v>10990</v>
      </c>
      <c r="C4926" s="47">
        <v>925.65959999999995</v>
      </c>
      <c r="D4926" s="119" t="s">
        <v>2716</v>
      </c>
      <c r="E4926" s="46" t="s">
        <v>2716</v>
      </c>
      <c r="F4926" s="121">
        <v>26.3688</v>
      </c>
      <c r="G4926" s="87"/>
      <c r="H4926" s="47">
        <v>1.5</v>
      </c>
      <c r="I4926" s="120">
        <v>0</v>
      </c>
      <c r="J4926" s="120">
        <v>0</v>
      </c>
    </row>
    <row r="4927" spans="1:10" ht="15" customHeight="1">
      <c r="A4927" s="46" t="s">
        <v>36107</v>
      </c>
      <c r="B4927" s="46" t="s">
        <v>36108</v>
      </c>
      <c r="C4927" s="47">
        <v>449.99599999999998</v>
      </c>
      <c r="D4927" s="119" t="s">
        <v>2714</v>
      </c>
      <c r="E4927" s="46" t="s">
        <v>2714</v>
      </c>
      <c r="F4927" s="121">
        <v>14.784000000000001</v>
      </c>
      <c r="G4927" s="86"/>
      <c r="H4927" s="47">
        <v>3.5</v>
      </c>
      <c r="I4927" s="120">
        <v>4</v>
      </c>
      <c r="J4927" s="120">
        <v>0</v>
      </c>
    </row>
    <row r="4928" spans="1:10" ht="15" customHeight="1">
      <c r="A4928" s="46" t="s">
        <v>10911</v>
      </c>
      <c r="B4928" s="46" t="s">
        <v>32427</v>
      </c>
      <c r="C4928" s="47">
        <v>834.74</v>
      </c>
      <c r="D4928" s="119" t="s">
        <v>2713</v>
      </c>
      <c r="E4928" s="46" t="s">
        <v>2713</v>
      </c>
      <c r="F4928" s="121">
        <v>20.1904</v>
      </c>
      <c r="G4928" s="87"/>
      <c r="H4928" s="47">
        <v>2.99</v>
      </c>
      <c r="I4928" s="120">
        <v>0</v>
      </c>
      <c r="J4928" s="120">
        <v>0</v>
      </c>
    </row>
    <row r="4929" spans="1:10" ht="15" customHeight="1">
      <c r="A4929" s="46" t="s">
        <v>11025</v>
      </c>
      <c r="B4929" s="46" t="s">
        <v>32429</v>
      </c>
      <c r="C4929" s="47">
        <v>546.05600000000004</v>
      </c>
      <c r="D4929" s="119" t="s">
        <v>2711</v>
      </c>
      <c r="E4929" s="46" t="s">
        <v>2711</v>
      </c>
      <c r="F4929" s="121">
        <v>4.7442000000000002</v>
      </c>
      <c r="G4929" s="87"/>
      <c r="H4929" s="47">
        <v>2.99</v>
      </c>
      <c r="I4929" s="120">
        <v>1</v>
      </c>
      <c r="J4929" s="120">
        <v>0</v>
      </c>
    </row>
    <row r="4930" spans="1:10" ht="15" customHeight="1">
      <c r="A4930" s="46" t="s">
        <v>11023</v>
      </c>
      <c r="B4930" s="46" t="s">
        <v>11024</v>
      </c>
      <c r="C4930" s="47">
        <v>546.05600000000004</v>
      </c>
      <c r="D4930" s="119" t="s">
        <v>2709</v>
      </c>
      <c r="E4930" s="46" t="s">
        <v>2709</v>
      </c>
      <c r="F4930" s="121">
        <v>6.4268000000000001</v>
      </c>
      <c r="G4930" s="87"/>
      <c r="H4930" s="47">
        <v>2.99</v>
      </c>
      <c r="I4930" s="120">
        <v>0</v>
      </c>
      <c r="J4930" s="120">
        <v>0</v>
      </c>
    </row>
    <row r="4931" spans="1:10" ht="15" customHeight="1">
      <c r="A4931" s="46" t="s">
        <v>11022</v>
      </c>
      <c r="B4931" s="46" t="s">
        <v>32430</v>
      </c>
      <c r="C4931" s="47">
        <v>546.05600000000004</v>
      </c>
      <c r="D4931" s="119" t="s">
        <v>2708</v>
      </c>
      <c r="E4931" s="46" t="s">
        <v>2708</v>
      </c>
      <c r="F4931" s="121">
        <v>37.0154</v>
      </c>
      <c r="G4931" s="87"/>
      <c r="H4931" s="47">
        <v>2.99</v>
      </c>
      <c r="I4931" s="120">
        <v>3</v>
      </c>
      <c r="J4931" s="120">
        <v>0</v>
      </c>
    </row>
    <row r="4932" spans="1:10" ht="15" customHeight="1">
      <c r="A4932" s="46" t="s">
        <v>11021</v>
      </c>
      <c r="B4932" s="46" t="s">
        <v>32428</v>
      </c>
      <c r="C4932" s="47">
        <v>546.05600000000004</v>
      </c>
      <c r="D4932" s="119" t="s">
        <v>2706</v>
      </c>
      <c r="E4932" s="46" t="s">
        <v>2706</v>
      </c>
      <c r="F4932" s="121">
        <v>7.1437999999999997</v>
      </c>
      <c r="G4932" s="87"/>
      <c r="H4932" s="47">
        <v>2.99</v>
      </c>
      <c r="I4932" s="120">
        <v>0</v>
      </c>
      <c r="J4932" s="120">
        <v>0</v>
      </c>
    </row>
    <row r="4933" spans="1:10" ht="15" customHeight="1">
      <c r="A4933" s="46" t="s">
        <v>11019</v>
      </c>
      <c r="B4933" s="46" t="s">
        <v>11020</v>
      </c>
      <c r="C4933" s="47">
        <v>546.05600000000004</v>
      </c>
      <c r="D4933" s="119" t="s">
        <v>2704</v>
      </c>
      <c r="E4933" s="46" t="s">
        <v>2704</v>
      </c>
      <c r="F4933" s="121">
        <v>10.529199999999999</v>
      </c>
      <c r="G4933" s="87"/>
      <c r="H4933" s="47">
        <v>2.99</v>
      </c>
      <c r="I4933" s="120">
        <v>1</v>
      </c>
      <c r="J4933" s="120">
        <v>0</v>
      </c>
    </row>
    <row r="4934" spans="1:10" ht="15" customHeight="1">
      <c r="A4934" s="46" t="s">
        <v>11017</v>
      </c>
      <c r="B4934" s="46" t="s">
        <v>11018</v>
      </c>
      <c r="C4934" s="47">
        <v>546.05600000000004</v>
      </c>
      <c r="D4934" s="119" t="s">
        <v>2702</v>
      </c>
      <c r="E4934" s="46" t="s">
        <v>2702</v>
      </c>
      <c r="F4934" s="121">
        <v>0.94940000000000002</v>
      </c>
      <c r="G4934" s="87"/>
      <c r="H4934" s="47">
        <v>2.99</v>
      </c>
      <c r="I4934" s="120">
        <v>2</v>
      </c>
      <c r="J4934" s="120">
        <v>0</v>
      </c>
    </row>
    <row r="4935" spans="1:10" ht="15" customHeight="1">
      <c r="A4935" s="46" t="s">
        <v>11015</v>
      </c>
      <c r="B4935" s="46" t="s">
        <v>11016</v>
      </c>
      <c r="C4935" s="47">
        <v>546.05600000000004</v>
      </c>
      <c r="D4935" s="119" t="s">
        <v>2700</v>
      </c>
      <c r="E4935" s="46" t="s">
        <v>2700</v>
      </c>
      <c r="F4935" s="121">
        <v>9.7466000000000008</v>
      </c>
      <c r="G4935" s="87"/>
      <c r="H4935" s="47">
        <v>2.99</v>
      </c>
      <c r="I4935" s="120">
        <v>0</v>
      </c>
      <c r="J4935" s="120">
        <v>0</v>
      </c>
    </row>
    <row r="4936" spans="1:10" ht="15" customHeight="1">
      <c r="A4936" s="46" t="s">
        <v>11013</v>
      </c>
      <c r="B4936" s="46" t="s">
        <v>11014</v>
      </c>
      <c r="C4936" s="47">
        <v>468.44639999999998</v>
      </c>
      <c r="D4936" s="119" t="s">
        <v>2697</v>
      </c>
      <c r="E4936" s="46" t="s">
        <v>2697</v>
      </c>
      <c r="F4936" s="121">
        <v>20.603999999999999</v>
      </c>
      <c r="G4936" s="87"/>
      <c r="H4936" s="47">
        <v>2.99</v>
      </c>
      <c r="I4936" s="120">
        <v>0</v>
      </c>
      <c r="J4936" s="120">
        <v>0</v>
      </c>
    </row>
    <row r="4937" spans="1:10" ht="15" customHeight="1">
      <c r="A4937" s="46" t="s">
        <v>11011</v>
      </c>
      <c r="B4937" s="46" t="s">
        <v>11012</v>
      </c>
      <c r="C4937" s="47">
        <v>653.13620000000003</v>
      </c>
      <c r="D4937" s="119" t="s">
        <v>2694</v>
      </c>
      <c r="E4937" s="46" t="s">
        <v>2694</v>
      </c>
      <c r="F4937" s="121">
        <v>15.8322</v>
      </c>
      <c r="G4937" s="87"/>
      <c r="H4937" s="47">
        <v>2.99</v>
      </c>
      <c r="I4937" s="120">
        <v>0</v>
      </c>
      <c r="J4937" s="120">
        <v>0</v>
      </c>
    </row>
    <row r="4938" spans="1:10" ht="15" customHeight="1">
      <c r="A4938" s="46" t="s">
        <v>11009</v>
      </c>
      <c r="B4938" s="46" t="s">
        <v>11010</v>
      </c>
      <c r="C4938" s="47">
        <v>686.58960000000002</v>
      </c>
      <c r="D4938" s="119" t="s">
        <v>2692</v>
      </c>
      <c r="E4938" s="46" t="s">
        <v>2692</v>
      </c>
      <c r="F4938" s="121">
        <v>24.217199999999998</v>
      </c>
      <c r="G4938" s="87"/>
      <c r="H4938" s="47">
        <v>2.99</v>
      </c>
      <c r="I4938" s="120">
        <v>0</v>
      </c>
      <c r="J4938" s="120">
        <v>0</v>
      </c>
    </row>
    <row r="4939" spans="1:10" ht="15" customHeight="1">
      <c r="A4939" s="46" t="s">
        <v>11007</v>
      </c>
      <c r="B4939" s="46" t="s">
        <v>11008</v>
      </c>
      <c r="C4939" s="47">
        <v>501.90679999999998</v>
      </c>
      <c r="D4939" s="119" t="s">
        <v>2689</v>
      </c>
      <c r="E4939" s="46" t="s">
        <v>2689</v>
      </c>
      <c r="F4939" s="121">
        <v>36.047800000000002</v>
      </c>
      <c r="G4939" s="87"/>
      <c r="H4939" s="47">
        <v>2.99</v>
      </c>
      <c r="I4939" s="120">
        <v>0</v>
      </c>
      <c r="J4939" s="120">
        <v>0</v>
      </c>
    </row>
    <row r="4940" spans="1:10" ht="15" customHeight="1">
      <c r="A4940" s="46" t="s">
        <v>11005</v>
      </c>
      <c r="B4940" s="46" t="s">
        <v>11006</v>
      </c>
      <c r="C4940" s="47">
        <v>501.90679999999998</v>
      </c>
      <c r="D4940" s="119" t="s">
        <v>2686</v>
      </c>
      <c r="E4940" s="46" t="s">
        <v>2686</v>
      </c>
      <c r="F4940" s="121">
        <v>35.939799999999998</v>
      </c>
      <c r="G4940" s="87"/>
      <c r="H4940" s="47">
        <v>2.99</v>
      </c>
      <c r="I4940" s="120">
        <v>0</v>
      </c>
      <c r="J4940" s="120">
        <v>0</v>
      </c>
    </row>
    <row r="4941" spans="1:10" ht="15" customHeight="1">
      <c r="A4941" s="46" t="s">
        <v>11028</v>
      </c>
      <c r="B4941" s="46" t="s">
        <v>11029</v>
      </c>
      <c r="C4941" s="47">
        <v>565.48159999999996</v>
      </c>
      <c r="D4941" s="119" t="s">
        <v>2684</v>
      </c>
      <c r="E4941" s="46" t="s">
        <v>2684</v>
      </c>
      <c r="F4941" s="121">
        <v>28.2166</v>
      </c>
      <c r="G4941" s="87"/>
      <c r="H4941" s="47"/>
      <c r="I4941" s="120">
        <v>0</v>
      </c>
      <c r="J4941" s="120">
        <v>0</v>
      </c>
    </row>
    <row r="4942" spans="1:10" ht="15" customHeight="1">
      <c r="A4942" s="46" t="s">
        <v>11026</v>
      </c>
      <c r="B4942" s="46" t="s">
        <v>11027</v>
      </c>
      <c r="C4942" s="47">
        <v>458.82639999999998</v>
      </c>
      <c r="D4942" s="119" t="s">
        <v>2682</v>
      </c>
      <c r="E4942" s="46" t="s">
        <v>2682</v>
      </c>
      <c r="F4942" s="121">
        <v>55.744</v>
      </c>
      <c r="G4942" s="87"/>
      <c r="H4942" s="47"/>
      <c r="I4942" s="120">
        <v>0</v>
      </c>
      <c r="J4942" s="120">
        <v>0</v>
      </c>
    </row>
    <row r="4943" spans="1:10" ht="15" customHeight="1">
      <c r="A4943" s="46" t="s">
        <v>11039</v>
      </c>
      <c r="B4943" s="46" t="s">
        <v>11040</v>
      </c>
      <c r="C4943" s="47">
        <v>348.54640000000001</v>
      </c>
      <c r="D4943" s="119" t="s">
        <v>2680</v>
      </c>
      <c r="E4943" s="46" t="s">
        <v>2680</v>
      </c>
      <c r="F4943" s="121">
        <v>66.777000000000001</v>
      </c>
      <c r="G4943" s="87"/>
      <c r="H4943" s="47"/>
      <c r="I4943" s="120">
        <v>0</v>
      </c>
      <c r="J4943" s="120">
        <v>0</v>
      </c>
    </row>
    <row r="4944" spans="1:10" ht="15" customHeight="1">
      <c r="A4944" s="46" t="s">
        <v>11038</v>
      </c>
      <c r="B4944" s="46" t="s">
        <v>32431</v>
      </c>
      <c r="C4944" s="47">
        <v>453.11040000000003</v>
      </c>
      <c r="D4944" s="119" t="s">
        <v>2679</v>
      </c>
      <c r="E4944" s="46" t="s">
        <v>2679</v>
      </c>
      <c r="F4944" s="121">
        <v>71.989800000000002</v>
      </c>
      <c r="G4944" s="87"/>
      <c r="H4944" s="47"/>
      <c r="I4944" s="120">
        <v>3</v>
      </c>
      <c r="J4944" s="120">
        <v>0</v>
      </c>
    </row>
    <row r="4945" spans="1:10" ht="15" customHeight="1">
      <c r="A4945" s="46" t="s">
        <v>11036</v>
      </c>
      <c r="B4945" s="46" t="s">
        <v>11037</v>
      </c>
      <c r="C4945" s="47">
        <v>348.54640000000001</v>
      </c>
      <c r="D4945" s="119" t="s">
        <v>2677</v>
      </c>
      <c r="E4945" s="46" t="s">
        <v>2677</v>
      </c>
      <c r="F4945" s="121">
        <v>61.149799999999999</v>
      </c>
      <c r="G4945" s="87"/>
      <c r="H4945" s="47"/>
      <c r="I4945" s="120">
        <v>0</v>
      </c>
      <c r="J4945" s="120">
        <v>0</v>
      </c>
    </row>
    <row r="4946" spans="1:10" ht="15" customHeight="1">
      <c r="A4946" s="46" t="s">
        <v>7552</v>
      </c>
      <c r="B4946" s="46" t="s">
        <v>32432</v>
      </c>
      <c r="C4946" s="47">
        <v>453.11040000000003</v>
      </c>
      <c r="D4946" s="119" t="s">
        <v>2675</v>
      </c>
      <c r="E4946" s="46" t="s">
        <v>2675</v>
      </c>
      <c r="F4946" s="121">
        <v>62.391199999999998</v>
      </c>
      <c r="G4946" s="87"/>
      <c r="H4946" s="47"/>
      <c r="I4946" s="120">
        <v>14</v>
      </c>
      <c r="J4946" s="120">
        <v>0</v>
      </c>
    </row>
    <row r="4947" spans="1:10" ht="15" customHeight="1">
      <c r="A4947" s="46" t="s">
        <v>11034</v>
      </c>
      <c r="B4947" s="46" t="s">
        <v>11035</v>
      </c>
      <c r="C4947" s="47">
        <v>380.24099999999999</v>
      </c>
      <c r="D4947" s="119" t="s">
        <v>2672</v>
      </c>
      <c r="E4947" s="46" t="s">
        <v>2672</v>
      </c>
      <c r="F4947" s="121">
        <v>5.298</v>
      </c>
      <c r="G4947" s="87"/>
      <c r="H4947" s="47"/>
      <c r="I4947" s="120">
        <v>0</v>
      </c>
      <c r="J4947" s="120">
        <v>0</v>
      </c>
    </row>
    <row r="4948" spans="1:10" ht="15" customHeight="1">
      <c r="A4948" s="46" t="s">
        <v>11032</v>
      </c>
      <c r="B4948" s="46" t="s">
        <v>11033</v>
      </c>
      <c r="C4948" s="47">
        <v>380.24099999999999</v>
      </c>
      <c r="D4948" s="119" t="s">
        <v>2661</v>
      </c>
      <c r="E4948" s="46" t="s">
        <v>2661</v>
      </c>
      <c r="F4948" s="121">
        <v>47.552</v>
      </c>
      <c r="G4948" s="87"/>
      <c r="H4948" s="47"/>
      <c r="I4948" s="120">
        <v>2</v>
      </c>
      <c r="J4948" s="120">
        <v>0</v>
      </c>
    </row>
    <row r="4949" spans="1:10" ht="15" customHeight="1">
      <c r="A4949" s="46" t="s">
        <v>11030</v>
      </c>
      <c r="B4949" s="46" t="s">
        <v>11031</v>
      </c>
      <c r="C4949" s="47">
        <v>511.20139999999998</v>
      </c>
      <c r="D4949" s="119" t="s">
        <v>2659</v>
      </c>
      <c r="E4949" s="46" t="s">
        <v>2659</v>
      </c>
      <c r="F4949" s="121">
        <v>5.0476000000000001</v>
      </c>
      <c r="G4949" s="87"/>
      <c r="H4949" s="47"/>
      <c r="I4949" s="120">
        <v>0</v>
      </c>
      <c r="J4949" s="120">
        <v>0</v>
      </c>
    </row>
    <row r="4950" spans="1:10" ht="15" customHeight="1">
      <c r="A4950" s="46" t="s">
        <v>11047</v>
      </c>
      <c r="B4950" s="46" t="s">
        <v>32433</v>
      </c>
      <c r="C4950" s="47">
        <v>324.2876</v>
      </c>
      <c r="D4950" s="119" t="s">
        <v>2656</v>
      </c>
      <c r="E4950" s="46" t="s">
        <v>2656</v>
      </c>
      <c r="F4950" s="121">
        <v>7.0334000000000003</v>
      </c>
      <c r="G4950" s="87"/>
      <c r="H4950" s="47"/>
      <c r="I4950" s="120">
        <v>9</v>
      </c>
      <c r="J4950" s="120">
        <v>0</v>
      </c>
    </row>
    <row r="4951" spans="1:10" ht="15" customHeight="1">
      <c r="A4951" s="46" t="s">
        <v>11045</v>
      </c>
      <c r="B4951" s="46" t="s">
        <v>11046</v>
      </c>
      <c r="C4951" s="47">
        <v>480.99419999999998</v>
      </c>
      <c r="D4951" s="119" t="s">
        <v>2653</v>
      </c>
      <c r="E4951" s="46" t="s">
        <v>2653</v>
      </c>
      <c r="F4951" s="121">
        <v>1.3011999999999999</v>
      </c>
      <c r="G4951" s="87"/>
      <c r="H4951" s="47"/>
      <c r="I4951" s="120">
        <v>0</v>
      </c>
      <c r="J4951" s="120">
        <v>0</v>
      </c>
    </row>
    <row r="4952" spans="1:10" ht="15" customHeight="1">
      <c r="A4952" s="46" t="s">
        <v>11043</v>
      </c>
      <c r="B4952" s="46" t="s">
        <v>11044</v>
      </c>
      <c r="C4952" s="47">
        <v>666.63</v>
      </c>
      <c r="D4952" s="119" t="s">
        <v>2650</v>
      </c>
      <c r="E4952" s="46" t="s">
        <v>2650</v>
      </c>
      <c r="F4952" s="121">
        <v>13.4602</v>
      </c>
      <c r="G4952" s="87"/>
      <c r="H4952" s="47"/>
      <c r="I4952" s="120">
        <v>0</v>
      </c>
      <c r="J4952" s="120">
        <v>0</v>
      </c>
    </row>
    <row r="4953" spans="1:10" ht="15" customHeight="1">
      <c r="A4953" s="46" t="s">
        <v>11041</v>
      </c>
      <c r="B4953" s="46" t="s">
        <v>11042</v>
      </c>
      <c r="C4953" s="47">
        <v>535.49739999999997</v>
      </c>
      <c r="D4953" s="119" t="s">
        <v>2647</v>
      </c>
      <c r="E4953" s="46" t="s">
        <v>2647</v>
      </c>
      <c r="F4953" s="121">
        <v>21.017800000000001</v>
      </c>
      <c r="G4953" s="87"/>
      <c r="H4953" s="47"/>
      <c r="I4953" s="120">
        <v>16</v>
      </c>
      <c r="J4953" s="120">
        <v>0</v>
      </c>
    </row>
    <row r="4954" spans="1:10" ht="15" customHeight="1">
      <c r="A4954" s="46" t="s">
        <v>11048</v>
      </c>
      <c r="B4954" s="46" t="s">
        <v>11049</v>
      </c>
      <c r="C4954" s="47">
        <v>474.02319999999997</v>
      </c>
      <c r="D4954" s="119" t="s">
        <v>2644</v>
      </c>
      <c r="E4954" s="46" t="s">
        <v>2644</v>
      </c>
      <c r="F4954" s="121">
        <v>1.3464</v>
      </c>
      <c r="G4954" s="87"/>
      <c r="H4954" s="47"/>
      <c r="I4954" s="120">
        <v>0</v>
      </c>
      <c r="J4954" s="120">
        <v>0</v>
      </c>
    </row>
    <row r="4955" spans="1:10" ht="15" customHeight="1">
      <c r="A4955" s="46" t="s">
        <v>10574</v>
      </c>
      <c r="B4955" s="46" t="s">
        <v>10575</v>
      </c>
      <c r="C4955" s="47">
        <v>627.3836</v>
      </c>
      <c r="D4955" s="119" t="s">
        <v>2642</v>
      </c>
      <c r="E4955" s="46" t="s">
        <v>2642</v>
      </c>
      <c r="F4955" s="121">
        <v>25.540199999999999</v>
      </c>
      <c r="G4955" s="87"/>
      <c r="H4955" s="47"/>
      <c r="I4955" s="120">
        <v>4</v>
      </c>
      <c r="J4955" s="120">
        <v>0</v>
      </c>
    </row>
    <row r="4956" spans="1:10" ht="15" customHeight="1">
      <c r="A4956" s="46" t="s">
        <v>11071</v>
      </c>
      <c r="B4956" s="46" t="s">
        <v>11072</v>
      </c>
      <c r="C4956" s="47">
        <v>559.78639999999996</v>
      </c>
      <c r="D4956" s="119" t="s">
        <v>2639</v>
      </c>
      <c r="E4956" s="46" t="s">
        <v>2639</v>
      </c>
      <c r="F4956" s="121">
        <v>19.712800000000001</v>
      </c>
      <c r="G4956" s="87"/>
      <c r="H4956" s="47"/>
      <c r="I4956" s="120">
        <v>0</v>
      </c>
      <c r="J4956" s="120">
        <v>0</v>
      </c>
    </row>
    <row r="4957" spans="1:10" ht="15" customHeight="1">
      <c r="A4957" s="46" t="s">
        <v>11050</v>
      </c>
      <c r="B4957" s="46" t="s">
        <v>11051</v>
      </c>
      <c r="C4957" s="47">
        <v>699.24459999999999</v>
      </c>
      <c r="D4957" s="119" t="s">
        <v>2993</v>
      </c>
      <c r="E4957" s="46" t="s">
        <v>2993</v>
      </c>
      <c r="F4957" s="121">
        <v>170.8758</v>
      </c>
      <c r="G4957" s="87"/>
      <c r="H4957" s="47"/>
      <c r="I4957" s="120">
        <v>0</v>
      </c>
      <c r="J4957" s="120">
        <v>0</v>
      </c>
    </row>
    <row r="4958" spans="1:10" ht="15" customHeight="1">
      <c r="A4958" s="46" t="s">
        <v>36111</v>
      </c>
      <c r="B4958" s="46" t="s">
        <v>36112</v>
      </c>
      <c r="C4958" s="47">
        <v>441.0804</v>
      </c>
      <c r="D4958" s="119" t="s">
        <v>2990</v>
      </c>
      <c r="E4958" s="46" t="s">
        <v>2990</v>
      </c>
      <c r="F4958" s="121">
        <v>205.55699999999999</v>
      </c>
      <c r="G4958" s="87"/>
      <c r="H4958" s="47">
        <v>0.96</v>
      </c>
      <c r="I4958" s="120">
        <v>5</v>
      </c>
      <c r="J4958" s="120">
        <v>0</v>
      </c>
    </row>
    <row r="4959" spans="1:10" ht="15" customHeight="1">
      <c r="A4959" s="46" t="s">
        <v>11052</v>
      </c>
      <c r="B4959" s="46" t="s">
        <v>11053</v>
      </c>
      <c r="C4959" s="47">
        <v>447.53359999999998</v>
      </c>
      <c r="D4959" s="119" t="s">
        <v>2987</v>
      </c>
      <c r="E4959" s="46" t="s">
        <v>2987</v>
      </c>
      <c r="F4959" s="121">
        <v>77.194800000000001</v>
      </c>
      <c r="G4959" s="87"/>
      <c r="H4959" s="47"/>
      <c r="I4959" s="120">
        <v>1</v>
      </c>
      <c r="J4959" s="120">
        <v>0</v>
      </c>
    </row>
    <row r="4960" spans="1:10" ht="15" customHeight="1">
      <c r="A4960" s="46" t="s">
        <v>11054</v>
      </c>
      <c r="B4960" s="46" t="s">
        <v>11055</v>
      </c>
      <c r="C4960" s="47">
        <v>160.19200000000001</v>
      </c>
      <c r="D4960" s="119" t="s">
        <v>2984</v>
      </c>
      <c r="E4960" s="46" t="s">
        <v>2984</v>
      </c>
      <c r="F4960" s="121">
        <v>7.8536000000000001</v>
      </c>
      <c r="G4960" s="87"/>
      <c r="H4960" s="47"/>
      <c r="I4960" s="120">
        <v>0</v>
      </c>
      <c r="J4960" s="120">
        <v>0</v>
      </c>
    </row>
    <row r="4961" spans="1:10" ht="15" customHeight="1">
      <c r="A4961" s="46" t="s">
        <v>11068</v>
      </c>
      <c r="B4961" s="46" t="s">
        <v>35702</v>
      </c>
      <c r="C4961" s="47">
        <v>629.78340000000003</v>
      </c>
      <c r="D4961" s="119" t="s">
        <v>2981</v>
      </c>
      <c r="E4961" s="46" t="s">
        <v>2981</v>
      </c>
      <c r="F4961" s="121">
        <v>41.9724</v>
      </c>
      <c r="G4961" s="87"/>
      <c r="H4961" s="47">
        <v>6.9</v>
      </c>
      <c r="I4961" s="120">
        <v>3</v>
      </c>
      <c r="J4961" s="120">
        <v>0</v>
      </c>
    </row>
    <row r="4962" spans="1:10" ht="15" customHeight="1">
      <c r="A4962" s="46" t="s">
        <v>11066</v>
      </c>
      <c r="B4962" s="46" t="s">
        <v>11067</v>
      </c>
      <c r="C4962" s="47">
        <v>608.04359999999997</v>
      </c>
      <c r="D4962" s="119" t="s">
        <v>2978</v>
      </c>
      <c r="E4962" s="46" t="s">
        <v>2978</v>
      </c>
      <c r="F4962" s="121">
        <v>30.079599999999999</v>
      </c>
      <c r="G4962" s="87"/>
      <c r="H4962" s="47">
        <v>6.9</v>
      </c>
      <c r="I4962" s="120">
        <v>0</v>
      </c>
      <c r="J4962" s="120">
        <v>0</v>
      </c>
    </row>
    <row r="4963" spans="1:10" ht="15" customHeight="1">
      <c r="A4963" s="46" t="s">
        <v>11064</v>
      </c>
      <c r="B4963" s="46" t="s">
        <v>11065</v>
      </c>
      <c r="C4963" s="47">
        <v>1039.7603999999999</v>
      </c>
      <c r="D4963" s="119" t="s">
        <v>2975</v>
      </c>
      <c r="E4963" s="46" t="s">
        <v>2975</v>
      </c>
      <c r="F4963" s="121">
        <v>33.383400000000002</v>
      </c>
      <c r="G4963" s="87"/>
      <c r="H4963" s="47">
        <v>6.9</v>
      </c>
      <c r="I4963" s="120">
        <v>4</v>
      </c>
      <c r="J4963" s="120">
        <v>0</v>
      </c>
    </row>
    <row r="4964" spans="1:10" ht="15" customHeight="1">
      <c r="A4964" s="46" t="s">
        <v>11062</v>
      </c>
      <c r="B4964" s="46" t="s">
        <v>11063</v>
      </c>
      <c r="C4964" s="47">
        <v>692.93340000000001</v>
      </c>
      <c r="D4964" s="119" t="s">
        <v>2972</v>
      </c>
      <c r="E4964" s="46" t="s">
        <v>2972</v>
      </c>
      <c r="F4964" s="121">
        <v>48.441400000000002</v>
      </c>
      <c r="G4964" s="87"/>
      <c r="H4964" s="47">
        <v>6.9</v>
      </c>
      <c r="I4964" s="120">
        <v>0</v>
      </c>
      <c r="J4964" s="120">
        <v>0</v>
      </c>
    </row>
    <row r="4965" spans="1:10" ht="15" customHeight="1">
      <c r="A4965" s="46" t="s">
        <v>11060</v>
      </c>
      <c r="B4965" s="46" t="s">
        <v>11061</v>
      </c>
      <c r="C4965" s="47">
        <v>1392.3317999999999</v>
      </c>
      <c r="D4965" s="119" t="s">
        <v>2969</v>
      </c>
      <c r="E4965" s="46" t="s">
        <v>2969</v>
      </c>
      <c r="F4965" s="121">
        <v>37.364199999999997</v>
      </c>
      <c r="G4965" s="87"/>
      <c r="H4965" s="47"/>
      <c r="I4965" s="120">
        <v>0</v>
      </c>
      <c r="J4965" s="120">
        <v>0</v>
      </c>
    </row>
    <row r="4966" spans="1:10" ht="15" customHeight="1">
      <c r="A4966" s="46" t="s">
        <v>11058</v>
      </c>
      <c r="B4966" s="46" t="s">
        <v>11059</v>
      </c>
      <c r="C4966" s="47">
        <v>1119.1528000000001</v>
      </c>
      <c r="D4966" s="119" t="s">
        <v>2966</v>
      </c>
      <c r="E4966" s="46" t="s">
        <v>2966</v>
      </c>
      <c r="F4966" s="121">
        <v>42.296999999999997</v>
      </c>
      <c r="G4966" s="87"/>
      <c r="H4966" s="47">
        <v>6.9</v>
      </c>
      <c r="I4966" s="120">
        <v>0</v>
      </c>
      <c r="J4966" s="120">
        <v>0</v>
      </c>
    </row>
    <row r="4967" spans="1:10" ht="15" customHeight="1">
      <c r="A4967" s="46" t="s">
        <v>11056</v>
      </c>
      <c r="B4967" s="46" t="s">
        <v>11057</v>
      </c>
      <c r="C4967" s="47">
        <v>977.94880000000001</v>
      </c>
      <c r="D4967" s="119" t="s">
        <v>2963</v>
      </c>
      <c r="E4967" s="46" t="s">
        <v>2963</v>
      </c>
      <c r="F4967" s="121">
        <v>10.255000000000001</v>
      </c>
      <c r="G4967" s="87"/>
      <c r="H4967" s="47"/>
      <c r="I4967" s="120">
        <v>0</v>
      </c>
      <c r="J4967" s="120">
        <v>0</v>
      </c>
    </row>
    <row r="4968" spans="1:10" ht="15" customHeight="1">
      <c r="A4968" s="46" t="s">
        <v>11069</v>
      </c>
      <c r="B4968" s="46" t="s">
        <v>11070</v>
      </c>
      <c r="C4968" s="47">
        <v>385.4692</v>
      </c>
      <c r="D4968" s="119" t="s">
        <v>2960</v>
      </c>
      <c r="E4968" s="46" t="s">
        <v>2960</v>
      </c>
      <c r="F4968" s="121">
        <v>10.082000000000001</v>
      </c>
      <c r="G4968" s="87"/>
      <c r="H4968" s="47">
        <v>6.9</v>
      </c>
      <c r="I4968" s="120">
        <v>0</v>
      </c>
      <c r="J4968" s="120">
        <v>0</v>
      </c>
    </row>
    <row r="4969" spans="1:10" ht="15" customHeight="1">
      <c r="A4969" s="46" t="s">
        <v>11079</v>
      </c>
      <c r="B4969" s="46" t="s">
        <v>11078</v>
      </c>
      <c r="C4969" s="47">
        <v>478.4846</v>
      </c>
      <c r="D4969" s="119" t="s">
        <v>2958</v>
      </c>
      <c r="E4969" s="46" t="s">
        <v>2958</v>
      </c>
      <c r="F4969" s="121">
        <v>2.3797999999999999</v>
      </c>
      <c r="G4969" s="87"/>
      <c r="H4969" s="47"/>
      <c r="I4969" s="120">
        <v>0</v>
      </c>
      <c r="J4969" s="120">
        <v>0</v>
      </c>
    </row>
    <row r="4970" spans="1:10" ht="15" customHeight="1">
      <c r="A4970" s="46" t="s">
        <v>11077</v>
      </c>
      <c r="B4970" s="46" t="s">
        <v>11078</v>
      </c>
      <c r="C4970" s="47">
        <v>427.92200000000003</v>
      </c>
      <c r="D4970" s="119" t="s">
        <v>2956</v>
      </c>
      <c r="E4970" s="46" t="s">
        <v>2956</v>
      </c>
      <c r="F4970" s="121">
        <v>6.7286000000000001</v>
      </c>
      <c r="G4970" s="87"/>
      <c r="H4970" s="47"/>
      <c r="I4970" s="120">
        <v>0</v>
      </c>
      <c r="J4970" s="120">
        <v>0</v>
      </c>
    </row>
    <row r="4971" spans="1:10" ht="15" customHeight="1">
      <c r="A4971" s="46" t="s">
        <v>11075</v>
      </c>
      <c r="B4971" s="46" t="s">
        <v>11076</v>
      </c>
      <c r="C4971" s="47">
        <v>458.40820000000002</v>
      </c>
      <c r="D4971" s="119" t="s">
        <v>2954</v>
      </c>
      <c r="E4971" s="46" t="s">
        <v>2954</v>
      </c>
      <c r="F4971" s="121">
        <v>21.137599999999999</v>
      </c>
      <c r="G4971" s="87"/>
      <c r="H4971" s="47"/>
      <c r="I4971" s="120">
        <v>0</v>
      </c>
      <c r="J4971" s="120">
        <v>0</v>
      </c>
    </row>
    <row r="4972" spans="1:10" ht="15" customHeight="1">
      <c r="A4972" s="46" t="s">
        <v>11073</v>
      </c>
      <c r="B4972" s="46" t="s">
        <v>11074</v>
      </c>
      <c r="C4972" s="47">
        <v>444.90780000000001</v>
      </c>
      <c r="D4972" s="119" t="s">
        <v>2951</v>
      </c>
      <c r="E4972" s="46" t="s">
        <v>2951</v>
      </c>
      <c r="F4972" s="121">
        <v>14.2362</v>
      </c>
      <c r="G4972" s="87"/>
      <c r="H4972" s="47"/>
      <c r="I4972" s="120">
        <v>0</v>
      </c>
      <c r="J4972" s="120">
        <v>0</v>
      </c>
    </row>
    <row r="4973" spans="1:10" ht="15" customHeight="1">
      <c r="A4973" s="46" t="s">
        <v>11087</v>
      </c>
      <c r="B4973" s="46" t="s">
        <v>32435</v>
      </c>
      <c r="C4973" s="47">
        <v>417.93040000000002</v>
      </c>
      <c r="D4973" s="119" t="s">
        <v>2948</v>
      </c>
      <c r="E4973" s="46" t="s">
        <v>2948</v>
      </c>
      <c r="F4973" s="121">
        <v>2.8239999999999998</v>
      </c>
      <c r="G4973" s="87"/>
      <c r="H4973" s="47"/>
      <c r="I4973" s="120">
        <v>10</v>
      </c>
      <c r="J4973" s="120">
        <v>0</v>
      </c>
    </row>
    <row r="4974" spans="1:10" ht="15" customHeight="1">
      <c r="A4974" s="46" t="s">
        <v>11085</v>
      </c>
      <c r="B4974" s="46" t="s">
        <v>11086</v>
      </c>
      <c r="C4974" s="47">
        <v>489.30340000000001</v>
      </c>
      <c r="D4974" s="119" t="s">
        <v>2945</v>
      </c>
      <c r="E4974" s="46" t="s">
        <v>2945</v>
      </c>
      <c r="F4974" s="121">
        <v>99.998199999999997</v>
      </c>
      <c r="G4974" s="87"/>
      <c r="H4974" s="47"/>
      <c r="I4974" s="120">
        <v>1</v>
      </c>
      <c r="J4974" s="120">
        <v>0</v>
      </c>
    </row>
    <row r="4975" spans="1:10" ht="15" customHeight="1">
      <c r="A4975" s="46" t="s">
        <v>11083</v>
      </c>
      <c r="B4975" s="46" t="s">
        <v>11084</v>
      </c>
      <c r="C4975" s="47">
        <v>469.37580000000003</v>
      </c>
      <c r="D4975" s="119" t="s">
        <v>2942</v>
      </c>
      <c r="E4975" s="46" t="s">
        <v>2942</v>
      </c>
      <c r="F4975" s="121">
        <v>15.5776</v>
      </c>
      <c r="G4975" s="87"/>
      <c r="H4975" s="47"/>
      <c r="I4975" s="120">
        <v>0</v>
      </c>
      <c r="J4975" s="120">
        <v>0</v>
      </c>
    </row>
    <row r="4976" spans="1:10" ht="15" customHeight="1">
      <c r="A4976" s="46" t="s">
        <v>11082</v>
      </c>
      <c r="B4976" s="46" t="s">
        <v>32434</v>
      </c>
      <c r="C4976" s="47">
        <v>566.87580000000003</v>
      </c>
      <c r="D4976" s="119" t="s">
        <v>2939</v>
      </c>
      <c r="E4976" s="46" t="s">
        <v>2939</v>
      </c>
      <c r="F4976" s="121">
        <v>13.976599999999999</v>
      </c>
      <c r="G4976" s="87"/>
      <c r="H4976" s="47"/>
      <c r="I4976" s="120">
        <v>2</v>
      </c>
      <c r="J4976" s="120">
        <v>0</v>
      </c>
    </row>
    <row r="4977" spans="1:10" ht="15" customHeight="1">
      <c r="A4977" s="46" t="s">
        <v>11080</v>
      </c>
      <c r="B4977" s="46" t="s">
        <v>11081</v>
      </c>
      <c r="C4977" s="47">
        <v>411.40100000000001</v>
      </c>
      <c r="D4977" s="119" t="s">
        <v>2936</v>
      </c>
      <c r="E4977" s="46" t="s">
        <v>2936</v>
      </c>
      <c r="F4977" s="121">
        <v>1.9474</v>
      </c>
      <c r="G4977" s="87"/>
      <c r="H4977" s="47"/>
      <c r="I4977" s="120">
        <v>0</v>
      </c>
      <c r="J4977" s="120">
        <v>0</v>
      </c>
    </row>
    <row r="4978" spans="1:10" ht="15" customHeight="1">
      <c r="A4978" s="46" t="s">
        <v>36113</v>
      </c>
      <c r="B4978" s="46" t="s">
        <v>36114</v>
      </c>
      <c r="C4978" s="47">
        <v>545.53740000000005</v>
      </c>
      <c r="D4978" s="119" t="s">
        <v>2933</v>
      </c>
      <c r="E4978" s="46" t="s">
        <v>2933</v>
      </c>
      <c r="F4978" s="121">
        <v>6.3823999999999996</v>
      </c>
      <c r="G4978" s="87"/>
      <c r="H4978" s="47">
        <v>4.9000000000000004</v>
      </c>
      <c r="I4978" s="120">
        <v>2</v>
      </c>
      <c r="J4978" s="120">
        <v>0</v>
      </c>
    </row>
    <row r="4979" spans="1:10" ht="15" customHeight="1">
      <c r="A4979" s="46" t="s">
        <v>11090</v>
      </c>
      <c r="B4979" s="46" t="s">
        <v>11091</v>
      </c>
      <c r="C4979" s="47">
        <v>485.64139999999998</v>
      </c>
      <c r="D4979" s="119" t="s">
        <v>2930</v>
      </c>
      <c r="E4979" s="46" t="s">
        <v>2930</v>
      </c>
      <c r="F4979" s="121">
        <v>8.3079999999999998</v>
      </c>
      <c r="G4979" s="87"/>
      <c r="H4979" s="47"/>
      <c r="I4979" s="120">
        <v>0</v>
      </c>
      <c r="J4979" s="120">
        <v>0</v>
      </c>
    </row>
    <row r="4980" spans="1:10" ht="15" customHeight="1">
      <c r="A4980" s="46" t="s">
        <v>11088</v>
      </c>
      <c r="B4980" s="46" t="s">
        <v>11089</v>
      </c>
      <c r="C4980" s="47">
        <v>485.64139999999998</v>
      </c>
      <c r="D4980" s="119" t="s">
        <v>2927</v>
      </c>
      <c r="E4980" s="46" t="s">
        <v>2927</v>
      </c>
      <c r="F4980" s="121">
        <v>11.466799999999999</v>
      </c>
      <c r="G4980" s="87"/>
      <c r="H4980" s="47"/>
      <c r="I4980" s="120">
        <v>0</v>
      </c>
      <c r="J4980" s="120">
        <v>0</v>
      </c>
    </row>
    <row r="4981" spans="1:10" ht="15" customHeight="1">
      <c r="A4981" s="46" t="s">
        <v>11092</v>
      </c>
      <c r="B4981" s="46" t="s">
        <v>11093</v>
      </c>
      <c r="C4981" s="47">
        <v>432.29059999999998</v>
      </c>
      <c r="D4981" s="119" t="s">
        <v>2924</v>
      </c>
      <c r="E4981" s="46" t="s">
        <v>2924</v>
      </c>
      <c r="F4981" s="121">
        <v>3.1156000000000001</v>
      </c>
      <c r="G4981" s="87"/>
      <c r="H4981" s="47">
        <v>2.2999999999999998</v>
      </c>
      <c r="I4981" s="120">
        <v>0</v>
      </c>
      <c r="J4981" s="120">
        <v>0</v>
      </c>
    </row>
    <row r="4982" spans="1:10" ht="15" customHeight="1">
      <c r="A4982" s="46" t="s">
        <v>11096</v>
      </c>
      <c r="B4982" s="46" t="s">
        <v>11097</v>
      </c>
      <c r="C4982" s="47">
        <v>506.76319999999998</v>
      </c>
      <c r="D4982" s="119" t="s">
        <v>2921</v>
      </c>
      <c r="E4982" s="46" t="s">
        <v>2921</v>
      </c>
      <c r="F4982" s="121">
        <v>3.0503999999999998</v>
      </c>
      <c r="G4982" s="87"/>
      <c r="H4982" s="47">
        <v>2.2999999999999998</v>
      </c>
      <c r="I4982" s="120">
        <v>0</v>
      </c>
      <c r="J4982" s="120">
        <v>0</v>
      </c>
    </row>
    <row r="4983" spans="1:10" ht="15" customHeight="1">
      <c r="A4983" s="46" t="s">
        <v>11094</v>
      </c>
      <c r="B4983" s="46" t="s">
        <v>11095</v>
      </c>
      <c r="C4983" s="47">
        <v>567.44820000000004</v>
      </c>
      <c r="D4983" s="119" t="s">
        <v>2918</v>
      </c>
      <c r="E4983" s="46" t="s">
        <v>2918</v>
      </c>
      <c r="F4983" s="121">
        <v>3.1156000000000001</v>
      </c>
      <c r="G4983" s="87"/>
      <c r="H4983" s="47">
        <v>2.2999999999999998</v>
      </c>
      <c r="I4983" s="120">
        <v>0</v>
      </c>
      <c r="J4983" s="120">
        <v>0</v>
      </c>
    </row>
    <row r="4984" spans="1:10" ht="15" customHeight="1">
      <c r="A4984" s="46" t="s">
        <v>35558</v>
      </c>
      <c r="B4984" s="46" t="s">
        <v>35703</v>
      </c>
      <c r="C4984" s="47">
        <v>601.80380000000002</v>
      </c>
      <c r="D4984" s="119" t="s">
        <v>2915</v>
      </c>
      <c r="E4984" s="46" t="s">
        <v>2915</v>
      </c>
      <c r="F4984" s="121">
        <v>5.0843999999999996</v>
      </c>
      <c r="G4984" s="87"/>
      <c r="H4984" s="47"/>
      <c r="I4984" s="120">
        <v>0</v>
      </c>
      <c r="J4984" s="120">
        <v>0</v>
      </c>
    </row>
    <row r="4985" spans="1:10" ht="15" customHeight="1">
      <c r="A4985" s="46" t="s">
        <v>35557</v>
      </c>
      <c r="B4985" s="46" t="s">
        <v>35704</v>
      </c>
      <c r="C4985" s="47">
        <v>670.81240000000003</v>
      </c>
      <c r="D4985" s="119" t="s">
        <v>2912</v>
      </c>
      <c r="E4985" s="46" t="s">
        <v>2912</v>
      </c>
      <c r="F4985" s="121">
        <v>3.0072000000000001</v>
      </c>
      <c r="G4985" s="87"/>
      <c r="H4985" s="47">
        <v>2.2999999999999998</v>
      </c>
      <c r="I4985" s="120">
        <v>0</v>
      </c>
      <c r="J4985" s="120">
        <v>0</v>
      </c>
    </row>
    <row r="4986" spans="1:10" ht="15" customHeight="1">
      <c r="A4986" s="46" t="s">
        <v>35556</v>
      </c>
      <c r="B4986" s="46" t="s">
        <v>35705</v>
      </c>
      <c r="C4986" s="47">
        <v>585.32560000000001</v>
      </c>
      <c r="D4986" s="119" t="s">
        <v>2909</v>
      </c>
      <c r="E4986" s="46" t="s">
        <v>2909</v>
      </c>
      <c r="F4986" s="121">
        <v>1.5793999999999999</v>
      </c>
      <c r="G4986" s="87"/>
      <c r="H4986" s="47">
        <v>2.2999999999999998</v>
      </c>
      <c r="I4986" s="120">
        <v>0</v>
      </c>
      <c r="J4986" s="120">
        <v>0</v>
      </c>
    </row>
    <row r="4987" spans="1:10" ht="15" customHeight="1">
      <c r="A4987" s="46" t="s">
        <v>35555</v>
      </c>
      <c r="B4987" s="46" t="s">
        <v>35706</v>
      </c>
      <c r="C4987" s="47">
        <v>591.73879999999997</v>
      </c>
      <c r="D4987" s="119" t="s">
        <v>2906</v>
      </c>
      <c r="E4987" s="46" t="s">
        <v>2906</v>
      </c>
      <c r="F4987" s="121">
        <v>40.284999999999997</v>
      </c>
      <c r="G4987" s="87"/>
      <c r="H4987" s="47">
        <v>2.2999999999999998</v>
      </c>
      <c r="I4987" s="120">
        <v>0</v>
      </c>
      <c r="J4987" s="120">
        <v>0</v>
      </c>
    </row>
    <row r="4988" spans="1:10" ht="15" customHeight="1">
      <c r="A4988" s="46" t="s">
        <v>11098</v>
      </c>
      <c r="B4988" s="46" t="s">
        <v>11099</v>
      </c>
      <c r="C4988" s="47">
        <v>511.20139999999998</v>
      </c>
      <c r="D4988" s="119" t="s">
        <v>2903</v>
      </c>
      <c r="E4988" s="46" t="s">
        <v>2903</v>
      </c>
      <c r="F4988" s="121">
        <v>8.3943999999999992</v>
      </c>
      <c r="G4988" s="87"/>
      <c r="H4988" s="47"/>
      <c r="I4988" s="120">
        <v>0</v>
      </c>
      <c r="J4988" s="120">
        <v>0</v>
      </c>
    </row>
    <row r="4989" spans="1:10" ht="15" customHeight="1">
      <c r="A4989" s="46" t="s">
        <v>11102</v>
      </c>
      <c r="B4989" s="46" t="s">
        <v>11103</v>
      </c>
      <c r="C4989" s="47">
        <v>525.67780000000005</v>
      </c>
      <c r="D4989" s="119" t="s">
        <v>2900</v>
      </c>
      <c r="E4989" s="46" t="s">
        <v>2900</v>
      </c>
      <c r="F4989" s="121">
        <v>13.543799999999999</v>
      </c>
      <c r="G4989" s="87"/>
      <c r="H4989" s="47"/>
      <c r="I4989" s="120">
        <v>0</v>
      </c>
      <c r="J4989" s="120">
        <v>0</v>
      </c>
    </row>
    <row r="4990" spans="1:10" ht="15" customHeight="1">
      <c r="A4990" s="46" t="s">
        <v>11100</v>
      </c>
      <c r="B4990" s="46" t="s">
        <v>11101</v>
      </c>
      <c r="C4990" s="47">
        <v>552.35320000000002</v>
      </c>
      <c r="D4990" s="119" t="s">
        <v>2897</v>
      </c>
      <c r="E4990" s="46" t="s">
        <v>2897</v>
      </c>
      <c r="F4990" s="121">
        <v>9.1300000000000008</v>
      </c>
      <c r="G4990" s="87"/>
      <c r="H4990" s="47"/>
      <c r="I4990" s="120">
        <v>0</v>
      </c>
      <c r="J4990" s="120">
        <v>0</v>
      </c>
    </row>
    <row r="4991" spans="1:10" ht="15" customHeight="1">
      <c r="A4991" s="46" t="s">
        <v>32436</v>
      </c>
      <c r="B4991" s="46" t="s">
        <v>32386</v>
      </c>
      <c r="D4991" s="119" t="s">
        <v>2894</v>
      </c>
      <c r="E4991" s="46" t="s">
        <v>2894</v>
      </c>
      <c r="F4991" s="121">
        <v>4.9189999999999996</v>
      </c>
      <c r="G4991" s="87"/>
      <c r="H4991" s="47"/>
      <c r="I4991" s="120">
        <v>0</v>
      </c>
      <c r="J4991" s="120">
        <v>0</v>
      </c>
    </row>
    <row r="4992" spans="1:10" ht="15" customHeight="1">
      <c r="A4992" s="46" t="s">
        <v>11106</v>
      </c>
      <c r="B4992" s="46" t="s">
        <v>32437</v>
      </c>
      <c r="C4992" s="47">
        <v>305.21600000000001</v>
      </c>
      <c r="D4992" s="119" t="s">
        <v>2891</v>
      </c>
      <c r="E4992" s="46" t="s">
        <v>2891</v>
      </c>
      <c r="F4992" s="121">
        <v>5.9211999999999998</v>
      </c>
      <c r="G4992" s="87"/>
      <c r="H4992" s="47"/>
      <c r="I4992" s="120">
        <v>4</v>
      </c>
      <c r="J4992" s="120">
        <v>0</v>
      </c>
    </row>
    <row r="4993" spans="1:10" ht="15" customHeight="1">
      <c r="A4993" s="46" t="s">
        <v>11104</v>
      </c>
      <c r="B4993" s="46" t="s">
        <v>11105</v>
      </c>
      <c r="C4993" s="47">
        <v>272.35419999999999</v>
      </c>
      <c r="D4993" s="119" t="s">
        <v>2888</v>
      </c>
      <c r="E4993" s="46" t="s">
        <v>2888</v>
      </c>
      <c r="F4993" s="121">
        <v>1.8388</v>
      </c>
      <c r="G4993" s="87"/>
      <c r="H4993" s="47"/>
      <c r="I4993" s="120">
        <v>0</v>
      </c>
      <c r="J4993" s="120">
        <v>0</v>
      </c>
    </row>
    <row r="4994" spans="1:10" ht="15" customHeight="1">
      <c r="A4994" s="46" t="s">
        <v>11119</v>
      </c>
      <c r="B4994" s="46" t="s">
        <v>11120</v>
      </c>
      <c r="C4994" s="47">
        <v>543.73239999999998</v>
      </c>
      <c r="D4994" s="119" t="s">
        <v>2885</v>
      </c>
      <c r="E4994" s="46" t="s">
        <v>2885</v>
      </c>
      <c r="F4994" s="121">
        <v>10.212199999999999</v>
      </c>
      <c r="G4994" s="87"/>
      <c r="H4994" s="47">
        <v>2.99</v>
      </c>
      <c r="I4994" s="120">
        <v>0</v>
      </c>
      <c r="J4994" s="120">
        <v>0</v>
      </c>
    </row>
    <row r="4995" spans="1:10" ht="15" customHeight="1">
      <c r="A4995" s="46" t="s">
        <v>11117</v>
      </c>
      <c r="B4995" s="46" t="s">
        <v>11118</v>
      </c>
      <c r="C4995" s="47">
        <v>543.73239999999998</v>
      </c>
      <c r="D4995" s="119" t="s">
        <v>2882</v>
      </c>
      <c r="E4995" s="46" t="s">
        <v>2882</v>
      </c>
      <c r="F4995" s="121">
        <v>10.59</v>
      </c>
      <c r="G4995" s="87"/>
      <c r="H4995" s="47">
        <v>2.99</v>
      </c>
      <c r="I4995" s="120">
        <v>0</v>
      </c>
      <c r="J4995" s="120">
        <v>0</v>
      </c>
    </row>
    <row r="4996" spans="1:10" ht="15" customHeight="1">
      <c r="A4996" s="46" t="s">
        <v>11115</v>
      </c>
      <c r="B4996" s="46" t="s">
        <v>11116</v>
      </c>
      <c r="C4996" s="47">
        <v>543.73239999999998</v>
      </c>
      <c r="D4996" s="119" t="s">
        <v>2879</v>
      </c>
      <c r="E4996" s="46" t="s">
        <v>2879</v>
      </c>
      <c r="F4996" s="121">
        <v>20.704999999999998</v>
      </c>
      <c r="G4996" s="87"/>
      <c r="H4996" s="47">
        <v>2.99</v>
      </c>
      <c r="I4996" s="120">
        <v>1</v>
      </c>
      <c r="J4996" s="120">
        <v>0</v>
      </c>
    </row>
    <row r="4997" spans="1:10" ht="15" customHeight="1">
      <c r="A4997" s="46" t="s">
        <v>11113</v>
      </c>
      <c r="B4997" s="46" t="s">
        <v>11114</v>
      </c>
      <c r="C4997" s="47">
        <v>543.73239999999998</v>
      </c>
      <c r="D4997" s="119" t="s">
        <v>2876</v>
      </c>
      <c r="E4997" s="46" t="s">
        <v>2876</v>
      </c>
      <c r="F4997" s="121">
        <v>99.306200000000004</v>
      </c>
      <c r="G4997" s="87"/>
      <c r="H4997" s="47">
        <v>2.99</v>
      </c>
      <c r="I4997" s="120">
        <v>0</v>
      </c>
      <c r="J4997" s="120">
        <v>0</v>
      </c>
    </row>
    <row r="4998" spans="1:10" ht="15" customHeight="1">
      <c r="A4998" s="46" t="s">
        <v>11111</v>
      </c>
      <c r="B4998" s="46" t="s">
        <v>11112</v>
      </c>
      <c r="C4998" s="47">
        <v>543.73239999999998</v>
      </c>
      <c r="D4998" s="119" t="s">
        <v>2873</v>
      </c>
      <c r="E4998" s="46" t="s">
        <v>2873</v>
      </c>
      <c r="F4998" s="121">
        <v>30.614000000000001</v>
      </c>
      <c r="G4998" s="87"/>
      <c r="H4998" s="47">
        <v>2.99</v>
      </c>
      <c r="I4998" s="120">
        <v>0</v>
      </c>
      <c r="J4998" s="120">
        <v>0</v>
      </c>
    </row>
    <row r="4999" spans="1:10" ht="15" customHeight="1">
      <c r="A4999" s="46" t="s">
        <v>11109</v>
      </c>
      <c r="B4999" s="46" t="s">
        <v>11110</v>
      </c>
      <c r="C4999" s="47">
        <v>543.73239999999998</v>
      </c>
      <c r="D4999" s="119" t="s">
        <v>2870</v>
      </c>
      <c r="E4999" s="46" t="s">
        <v>2870</v>
      </c>
      <c r="F4999" s="121">
        <v>40.025399999999998</v>
      </c>
      <c r="G4999" s="87"/>
      <c r="H4999" s="47">
        <v>2.99</v>
      </c>
      <c r="I4999" s="120">
        <v>0</v>
      </c>
      <c r="J4999" s="120">
        <v>0</v>
      </c>
    </row>
    <row r="5000" spans="1:10" ht="15" customHeight="1">
      <c r="A5000" s="46" t="s">
        <v>11107</v>
      </c>
      <c r="B5000" s="46" t="s">
        <v>11108</v>
      </c>
      <c r="C5000" s="47">
        <v>543.73239999999998</v>
      </c>
      <c r="D5000" s="119" t="s">
        <v>2867</v>
      </c>
      <c r="E5000" s="46" t="s">
        <v>2867</v>
      </c>
      <c r="F5000" s="121">
        <v>6.4905999999999997</v>
      </c>
      <c r="G5000" s="87"/>
      <c r="H5000" s="47">
        <v>2.99</v>
      </c>
      <c r="I5000" s="120">
        <v>0</v>
      </c>
      <c r="J5000" s="120">
        <v>0</v>
      </c>
    </row>
    <row r="5001" spans="1:10" ht="15" customHeight="1">
      <c r="A5001" s="46" t="s">
        <v>35560</v>
      </c>
      <c r="B5001" s="46" t="s">
        <v>35707</v>
      </c>
      <c r="C5001" s="47">
        <v>461.08519999999999</v>
      </c>
      <c r="D5001" s="119" t="s">
        <v>2864</v>
      </c>
      <c r="E5001" s="46" t="s">
        <v>2864</v>
      </c>
      <c r="F5001" s="121">
        <v>9.2235999999999994</v>
      </c>
      <c r="G5001" s="87"/>
      <c r="H5001" s="47">
        <v>1.5</v>
      </c>
      <c r="I5001" s="120">
        <v>0</v>
      </c>
      <c r="J5001" s="120">
        <v>0</v>
      </c>
    </row>
    <row r="5002" spans="1:10" ht="15" customHeight="1">
      <c r="A5002" s="46" t="s">
        <v>35559</v>
      </c>
      <c r="B5002" s="46" t="s">
        <v>35707</v>
      </c>
      <c r="C5002" s="47">
        <v>461.08519999999999</v>
      </c>
      <c r="D5002" s="119" t="s">
        <v>2861</v>
      </c>
      <c r="E5002" s="46" t="s">
        <v>2861</v>
      </c>
      <c r="F5002" s="121">
        <v>26.33</v>
      </c>
      <c r="G5002" s="87"/>
      <c r="H5002" s="47">
        <v>1.5</v>
      </c>
      <c r="I5002" s="120">
        <v>0</v>
      </c>
      <c r="J5002" s="120">
        <v>0</v>
      </c>
    </row>
    <row r="5003" spans="1:10" ht="15" customHeight="1">
      <c r="A5003" s="46" t="s">
        <v>11124</v>
      </c>
      <c r="B5003" s="46" t="s">
        <v>11125</v>
      </c>
      <c r="C5003" s="47">
        <v>441.26499999999999</v>
      </c>
      <c r="D5003" s="119" t="s">
        <v>2858</v>
      </c>
      <c r="E5003" s="46" t="s">
        <v>2858</v>
      </c>
      <c r="F5003" s="121">
        <v>14.452199999999999</v>
      </c>
      <c r="G5003" s="87"/>
      <c r="H5003" s="47">
        <v>2.99</v>
      </c>
      <c r="I5003" s="120">
        <v>0</v>
      </c>
      <c r="J5003" s="120">
        <v>0</v>
      </c>
    </row>
    <row r="5004" spans="1:10" ht="15" customHeight="1">
      <c r="A5004" s="46" t="s">
        <v>11122</v>
      </c>
      <c r="B5004" s="46" t="s">
        <v>11123</v>
      </c>
      <c r="C5004" s="47">
        <v>441.26499999999999</v>
      </c>
      <c r="D5004" s="119" t="s">
        <v>2856</v>
      </c>
      <c r="E5004" s="46" t="s">
        <v>2856</v>
      </c>
      <c r="F5004" s="121">
        <v>13.8034</v>
      </c>
      <c r="G5004" s="87"/>
      <c r="H5004" s="47">
        <v>2.99</v>
      </c>
      <c r="I5004" s="120">
        <v>1</v>
      </c>
      <c r="J5004" s="120">
        <v>0</v>
      </c>
    </row>
    <row r="5005" spans="1:10" ht="15" customHeight="1">
      <c r="A5005" s="46" t="s">
        <v>11121</v>
      </c>
      <c r="B5005" s="46" t="s">
        <v>32438</v>
      </c>
      <c r="C5005" s="47">
        <v>532.86320000000001</v>
      </c>
      <c r="D5005" s="119" t="s">
        <v>2853</v>
      </c>
      <c r="E5005" s="46" t="s">
        <v>2853</v>
      </c>
      <c r="F5005" s="121">
        <v>1.8388</v>
      </c>
      <c r="G5005" s="87"/>
      <c r="H5005" s="47">
        <v>2.99</v>
      </c>
      <c r="I5005" s="120">
        <v>1</v>
      </c>
      <c r="J5005" s="120">
        <v>0</v>
      </c>
    </row>
    <row r="5006" spans="1:10" ht="15" customHeight="1">
      <c r="A5006" s="46" t="s">
        <v>1476</v>
      </c>
      <c r="B5006" s="46" t="s">
        <v>32442</v>
      </c>
      <c r="C5006" s="47">
        <v>164.88560000000001</v>
      </c>
      <c r="D5006" s="119" t="s">
        <v>2851</v>
      </c>
      <c r="E5006" s="46" t="s">
        <v>2851</v>
      </c>
      <c r="F5006" s="121">
        <v>16.572800000000001</v>
      </c>
      <c r="G5006" s="87"/>
      <c r="H5006" s="47"/>
      <c r="I5006" s="120">
        <v>130</v>
      </c>
      <c r="J5006" s="120">
        <v>0</v>
      </c>
    </row>
    <row r="5007" spans="1:10" ht="15" customHeight="1">
      <c r="A5007" s="46" t="s">
        <v>11179</v>
      </c>
      <c r="B5007" s="46" t="s">
        <v>11178</v>
      </c>
      <c r="C5007" s="47">
        <v>146.5522</v>
      </c>
      <c r="D5007" s="119" t="s">
        <v>2848</v>
      </c>
      <c r="E5007" s="46" t="s">
        <v>2848</v>
      </c>
      <c r="F5007" s="121">
        <v>5.0103999999999997</v>
      </c>
      <c r="G5007" s="87"/>
      <c r="H5007" s="47"/>
      <c r="I5007" s="120">
        <v>0</v>
      </c>
      <c r="J5007" s="120">
        <v>0</v>
      </c>
    </row>
    <row r="5008" spans="1:10" ht="15" customHeight="1">
      <c r="A5008" s="46" t="s">
        <v>11177</v>
      </c>
      <c r="B5008" s="46" t="s">
        <v>32441</v>
      </c>
      <c r="C5008" s="47">
        <v>130.4958</v>
      </c>
      <c r="D5008" s="119" t="s">
        <v>2846</v>
      </c>
      <c r="E5008" s="46" t="s">
        <v>2846</v>
      </c>
      <c r="F5008" s="121">
        <v>4.8246000000000002</v>
      </c>
      <c r="G5008" s="87"/>
      <c r="H5008" s="47"/>
      <c r="I5008" s="120">
        <v>0</v>
      </c>
      <c r="J5008" s="120">
        <v>0</v>
      </c>
    </row>
    <row r="5009" spans="1:10" ht="15" customHeight="1">
      <c r="A5009" s="46" t="s">
        <v>11175</v>
      </c>
      <c r="B5009" s="46" t="s">
        <v>11176</v>
      </c>
      <c r="C5009" s="47">
        <v>178.7346</v>
      </c>
      <c r="D5009" s="119" t="s">
        <v>2843</v>
      </c>
      <c r="E5009" s="46" t="s">
        <v>2843</v>
      </c>
      <c r="F5009" s="121">
        <v>9.9521999999999995</v>
      </c>
      <c r="G5009" s="87"/>
      <c r="H5009" s="47"/>
      <c r="I5009" s="120">
        <v>0</v>
      </c>
      <c r="J5009" s="120">
        <v>0</v>
      </c>
    </row>
    <row r="5010" spans="1:10" ht="15" customHeight="1">
      <c r="A5010" s="46" t="s">
        <v>11173</v>
      </c>
      <c r="B5010" s="46" t="s">
        <v>11174</v>
      </c>
      <c r="C5010" s="47">
        <v>450.69380000000001</v>
      </c>
      <c r="D5010" s="119" t="s">
        <v>2841</v>
      </c>
      <c r="E5010" s="46" t="s">
        <v>2841</v>
      </c>
      <c r="F5010" s="121">
        <v>14.106199999999999</v>
      </c>
      <c r="G5010" s="87"/>
      <c r="H5010" s="47"/>
      <c r="I5010" s="120">
        <v>0</v>
      </c>
      <c r="J5010" s="120">
        <v>0</v>
      </c>
    </row>
    <row r="5011" spans="1:10" ht="15" customHeight="1">
      <c r="A5011" s="46" t="s">
        <v>1479</v>
      </c>
      <c r="B5011" s="46" t="s">
        <v>32439</v>
      </c>
      <c r="C5011" s="47">
        <v>186.07740000000001</v>
      </c>
      <c r="D5011" s="119" t="s">
        <v>2838</v>
      </c>
      <c r="E5011" s="46" t="s">
        <v>2838</v>
      </c>
      <c r="F5011" s="121">
        <v>23.214600000000001</v>
      </c>
      <c r="G5011" s="87"/>
      <c r="H5011" s="47"/>
      <c r="I5011" s="120">
        <v>0</v>
      </c>
      <c r="J5011" s="120">
        <v>0</v>
      </c>
    </row>
    <row r="5012" spans="1:10" ht="15" customHeight="1">
      <c r="A5012" s="46" t="s">
        <v>11171</v>
      </c>
      <c r="B5012" s="46" t="s">
        <v>11172</v>
      </c>
      <c r="C5012" s="47">
        <v>268.07859999999999</v>
      </c>
      <c r="D5012" s="119" t="s">
        <v>2836</v>
      </c>
      <c r="E5012" s="46" t="s">
        <v>2836</v>
      </c>
      <c r="F5012" s="121">
        <v>7.0532000000000004</v>
      </c>
      <c r="G5012" s="87"/>
      <c r="H5012" s="47"/>
      <c r="I5012" s="120">
        <v>0</v>
      </c>
      <c r="J5012" s="120">
        <v>0</v>
      </c>
    </row>
    <row r="5013" spans="1:10" ht="15" customHeight="1">
      <c r="A5013" s="46" t="s">
        <v>11169</v>
      </c>
      <c r="B5013" s="46" t="s">
        <v>11170</v>
      </c>
      <c r="C5013" s="47">
        <v>256.94839999999999</v>
      </c>
      <c r="D5013" s="119" t="s">
        <v>2833</v>
      </c>
      <c r="E5013" s="46" t="s">
        <v>2833</v>
      </c>
      <c r="F5013" s="121">
        <v>4.8464</v>
      </c>
      <c r="G5013" s="87"/>
      <c r="H5013" s="47"/>
      <c r="I5013" s="120">
        <v>0</v>
      </c>
      <c r="J5013" s="120">
        <v>0</v>
      </c>
    </row>
    <row r="5014" spans="1:10" ht="15" customHeight="1">
      <c r="A5014" s="46" t="s">
        <v>11167</v>
      </c>
      <c r="B5014" s="46" t="s">
        <v>11168</v>
      </c>
      <c r="C5014" s="47">
        <v>158.0076</v>
      </c>
      <c r="D5014" s="119" t="s">
        <v>2831</v>
      </c>
      <c r="E5014" s="46" t="s">
        <v>2831</v>
      </c>
      <c r="F5014" s="121">
        <v>3.202</v>
      </c>
      <c r="G5014" s="87"/>
      <c r="H5014" s="47"/>
      <c r="I5014" s="120">
        <v>0</v>
      </c>
      <c r="J5014" s="120">
        <v>0</v>
      </c>
    </row>
    <row r="5015" spans="1:10" ht="15" customHeight="1">
      <c r="A5015" s="46" t="s">
        <v>11165</v>
      </c>
      <c r="B5015" s="46" t="s">
        <v>11166</v>
      </c>
      <c r="C5015" s="47">
        <v>182.011</v>
      </c>
      <c r="D5015" s="119" t="s">
        <v>2828</v>
      </c>
      <c r="E5015" s="46" t="s">
        <v>2828</v>
      </c>
      <c r="F5015" s="121">
        <v>8.8488000000000007</v>
      </c>
      <c r="G5015" s="87"/>
      <c r="H5015" s="47"/>
      <c r="I5015" s="120">
        <v>0</v>
      </c>
      <c r="J5015" s="120">
        <v>0</v>
      </c>
    </row>
    <row r="5016" spans="1:10" ht="15" customHeight="1">
      <c r="A5016" s="46" t="s">
        <v>11163</v>
      </c>
      <c r="B5016" s="46" t="s">
        <v>11164</v>
      </c>
      <c r="C5016" s="47">
        <v>265.52260000000001</v>
      </c>
      <c r="D5016" s="119" t="s">
        <v>2825</v>
      </c>
      <c r="E5016" s="46" t="s">
        <v>2825</v>
      </c>
      <c r="F5016" s="121">
        <v>15.0364</v>
      </c>
      <c r="G5016" s="87"/>
      <c r="H5016" s="47"/>
      <c r="I5016" s="120">
        <v>0</v>
      </c>
      <c r="J5016" s="120">
        <v>0</v>
      </c>
    </row>
    <row r="5017" spans="1:10" ht="15" customHeight="1">
      <c r="A5017" s="46" t="s">
        <v>11161</v>
      </c>
      <c r="B5017" s="46" t="s">
        <v>11162</v>
      </c>
      <c r="C5017" s="47">
        <v>252.62639999999999</v>
      </c>
      <c r="D5017" s="119" t="s">
        <v>2822</v>
      </c>
      <c r="E5017" s="46" t="s">
        <v>2822</v>
      </c>
      <c r="F5017" s="121">
        <v>8.8488000000000007</v>
      </c>
      <c r="G5017" s="87"/>
      <c r="H5017" s="47"/>
      <c r="I5017" s="120">
        <v>3</v>
      </c>
      <c r="J5017" s="120">
        <v>0</v>
      </c>
    </row>
    <row r="5018" spans="1:10" ht="15" customHeight="1">
      <c r="A5018" s="46" t="s">
        <v>11159</v>
      </c>
      <c r="B5018" s="46" t="s">
        <v>11160</v>
      </c>
      <c r="C5018" s="47">
        <v>223.25559999999999</v>
      </c>
      <c r="D5018" s="119" t="s">
        <v>2819</v>
      </c>
      <c r="E5018" s="46" t="s">
        <v>2819</v>
      </c>
      <c r="F5018" s="121">
        <v>36.174199999999999</v>
      </c>
      <c r="G5018" s="87"/>
      <c r="H5018" s="47"/>
      <c r="I5018" s="120">
        <v>0</v>
      </c>
      <c r="J5018" s="120">
        <v>0</v>
      </c>
    </row>
    <row r="5019" spans="1:10" ht="15" customHeight="1">
      <c r="A5019" s="46" t="s">
        <v>11157</v>
      </c>
      <c r="B5019" s="46" t="s">
        <v>11158</v>
      </c>
      <c r="C5019" s="47">
        <v>114.88079999999999</v>
      </c>
      <c r="D5019" s="119" t="s">
        <v>2816</v>
      </c>
      <c r="E5019" s="46" t="s">
        <v>2816</v>
      </c>
      <c r="F5019" s="121">
        <v>21.916399999999999</v>
      </c>
      <c r="G5019" s="87"/>
      <c r="H5019" s="47"/>
      <c r="I5019" s="120">
        <v>6</v>
      </c>
      <c r="J5019" s="120">
        <v>0</v>
      </c>
    </row>
    <row r="5020" spans="1:10" ht="15" customHeight="1">
      <c r="A5020" s="46" t="s">
        <v>11155</v>
      </c>
      <c r="B5020" s="46" t="s">
        <v>11156</v>
      </c>
      <c r="C5020" s="47">
        <v>148.9222</v>
      </c>
      <c r="D5020" s="119" t="s">
        <v>2813</v>
      </c>
      <c r="E5020" s="46" t="s">
        <v>2813</v>
      </c>
      <c r="F5020" s="121">
        <v>8.3727999999999998</v>
      </c>
      <c r="G5020" s="87"/>
      <c r="H5020" s="47"/>
      <c r="I5020" s="120">
        <v>0</v>
      </c>
      <c r="J5020" s="120">
        <v>0</v>
      </c>
    </row>
    <row r="5021" spans="1:10" ht="15" customHeight="1">
      <c r="A5021" s="46" t="s">
        <v>11153</v>
      </c>
      <c r="B5021" s="46" t="s">
        <v>11154</v>
      </c>
      <c r="C5021" s="47">
        <v>158.54220000000001</v>
      </c>
      <c r="D5021" s="119" t="s">
        <v>2810</v>
      </c>
      <c r="E5021" s="46" t="s">
        <v>2810</v>
      </c>
      <c r="F5021" s="121">
        <v>27.001000000000001</v>
      </c>
      <c r="G5021" s="87"/>
      <c r="H5021" s="47"/>
      <c r="I5021" s="120">
        <v>0</v>
      </c>
      <c r="J5021" s="120">
        <v>0</v>
      </c>
    </row>
    <row r="5022" spans="1:10" ht="15" customHeight="1">
      <c r="A5022" s="46" t="s">
        <v>11151</v>
      </c>
      <c r="B5022" s="46" t="s">
        <v>11152</v>
      </c>
      <c r="C5022" s="47">
        <v>343.80619999999999</v>
      </c>
      <c r="D5022" s="119" t="s">
        <v>2807</v>
      </c>
      <c r="E5022" s="46" t="s">
        <v>2807</v>
      </c>
      <c r="F5022" s="121">
        <v>3.8262</v>
      </c>
      <c r="G5022" s="87"/>
      <c r="H5022" s="47"/>
      <c r="I5022" s="120">
        <v>2</v>
      </c>
      <c r="J5022" s="120">
        <v>0</v>
      </c>
    </row>
    <row r="5023" spans="1:10" ht="15" customHeight="1">
      <c r="A5023" s="46" t="s">
        <v>1492</v>
      </c>
      <c r="B5023" s="46" t="s">
        <v>11150</v>
      </c>
      <c r="C5023" s="47">
        <v>362.20940000000002</v>
      </c>
      <c r="D5023" s="119" t="s">
        <v>2805</v>
      </c>
      <c r="E5023" s="46" t="s">
        <v>2805</v>
      </c>
      <c r="F5023" s="121">
        <v>3.302</v>
      </c>
      <c r="G5023" s="87"/>
      <c r="H5023" s="47"/>
      <c r="I5023" s="120">
        <v>12</v>
      </c>
      <c r="J5023" s="120">
        <v>0</v>
      </c>
    </row>
    <row r="5024" spans="1:10" ht="15" customHeight="1">
      <c r="A5024" s="46" t="s">
        <v>11149</v>
      </c>
      <c r="B5024" s="46" t="s">
        <v>32440</v>
      </c>
      <c r="C5024" s="47">
        <v>426.66739999999999</v>
      </c>
      <c r="D5024" s="119" t="s">
        <v>2803</v>
      </c>
      <c r="E5024" s="46" t="s">
        <v>2803</v>
      </c>
      <c r="F5024" s="121">
        <v>4.1222000000000003</v>
      </c>
      <c r="G5024" s="87"/>
      <c r="H5024" s="47"/>
      <c r="I5024" s="120">
        <v>3</v>
      </c>
      <c r="J5024" s="120">
        <v>0</v>
      </c>
    </row>
    <row r="5025" spans="1:10" ht="15" customHeight="1">
      <c r="A5025" s="46" t="s">
        <v>11147</v>
      </c>
      <c r="B5025" s="46" t="s">
        <v>11148</v>
      </c>
      <c r="C5025" s="47">
        <v>390.92959999999999</v>
      </c>
      <c r="D5025" s="119" t="s">
        <v>2801</v>
      </c>
      <c r="E5025" s="46" t="s">
        <v>2801</v>
      </c>
      <c r="F5025" s="121">
        <v>21.354199999999999</v>
      </c>
      <c r="G5025" s="87"/>
      <c r="H5025" s="47"/>
      <c r="I5025" s="120">
        <v>2</v>
      </c>
      <c r="J5025" s="120">
        <v>0</v>
      </c>
    </row>
    <row r="5026" spans="1:10" ht="15" customHeight="1">
      <c r="A5026" s="46" t="s">
        <v>11145</v>
      </c>
      <c r="B5026" s="46" t="s">
        <v>11146</v>
      </c>
      <c r="C5026" s="47">
        <v>376.6626</v>
      </c>
      <c r="D5026" s="119" t="s">
        <v>2798</v>
      </c>
      <c r="E5026" s="46" t="s">
        <v>2798</v>
      </c>
      <c r="F5026" s="121">
        <v>6.4409999999999998</v>
      </c>
      <c r="G5026" s="87"/>
      <c r="H5026" s="47"/>
      <c r="I5026" s="120">
        <v>0</v>
      </c>
      <c r="J5026" s="120">
        <v>0</v>
      </c>
    </row>
    <row r="5027" spans="1:10" ht="15" customHeight="1">
      <c r="A5027" s="46" t="s">
        <v>11143</v>
      </c>
      <c r="B5027" s="46" t="s">
        <v>11144</v>
      </c>
      <c r="C5027" s="47">
        <v>395.87900000000002</v>
      </c>
      <c r="D5027" s="119" t="s">
        <v>2796</v>
      </c>
      <c r="E5027" s="46" t="s">
        <v>2796</v>
      </c>
      <c r="F5027" s="121">
        <v>1.3632</v>
      </c>
      <c r="G5027" s="87"/>
      <c r="H5027" s="47"/>
      <c r="I5027" s="120">
        <v>0</v>
      </c>
      <c r="J5027" s="120">
        <v>0</v>
      </c>
    </row>
    <row r="5028" spans="1:10" ht="15" customHeight="1">
      <c r="A5028" s="46" t="s">
        <v>11141</v>
      </c>
      <c r="B5028" s="46" t="s">
        <v>11142</v>
      </c>
      <c r="C5028" s="47">
        <v>361.65179999999998</v>
      </c>
      <c r="D5028" s="119" t="s">
        <v>2794</v>
      </c>
      <c r="E5028" s="46" t="s">
        <v>2794</v>
      </c>
      <c r="F5028" s="121">
        <v>1.4712000000000001</v>
      </c>
      <c r="G5028" s="87"/>
      <c r="H5028" s="47"/>
      <c r="I5028" s="120">
        <v>2</v>
      </c>
      <c r="J5028" s="120">
        <v>0</v>
      </c>
    </row>
    <row r="5029" spans="1:10" ht="15" customHeight="1">
      <c r="A5029" s="46" t="s">
        <v>11139</v>
      </c>
      <c r="B5029" s="46" t="s">
        <v>11140</v>
      </c>
      <c r="C5029" s="47">
        <v>392.09140000000002</v>
      </c>
      <c r="D5029" s="119" t="s">
        <v>2792</v>
      </c>
      <c r="E5029" s="46" t="s">
        <v>2792</v>
      </c>
      <c r="F5029" s="121">
        <v>43.076000000000001</v>
      </c>
      <c r="G5029" s="87"/>
      <c r="H5029" s="47"/>
      <c r="I5029" s="120">
        <v>0</v>
      </c>
      <c r="J5029" s="120">
        <v>0</v>
      </c>
    </row>
    <row r="5030" spans="1:10" ht="15" customHeight="1">
      <c r="A5030" s="46" t="s">
        <v>11138</v>
      </c>
      <c r="B5030" s="46" t="s">
        <v>11137</v>
      </c>
      <c r="C5030" s="47">
        <v>405.70800000000003</v>
      </c>
      <c r="D5030" s="119" t="s">
        <v>2789</v>
      </c>
      <c r="E5030" s="46" t="s">
        <v>2789</v>
      </c>
      <c r="F5030" s="121">
        <v>48.181800000000003</v>
      </c>
      <c r="G5030" s="87"/>
      <c r="H5030" s="47"/>
      <c r="I5030" s="120">
        <v>0</v>
      </c>
      <c r="J5030" s="120">
        <v>0</v>
      </c>
    </row>
    <row r="5031" spans="1:10" ht="15" customHeight="1">
      <c r="A5031" s="46" t="s">
        <v>11136</v>
      </c>
      <c r="B5031" s="46" t="s">
        <v>11137</v>
      </c>
      <c r="C5031" s="47">
        <v>416.60599999999999</v>
      </c>
      <c r="D5031" s="119" t="s">
        <v>2787</v>
      </c>
      <c r="E5031" s="46" t="s">
        <v>2787</v>
      </c>
      <c r="F5031" s="121">
        <v>42.794800000000002</v>
      </c>
      <c r="G5031" s="87"/>
      <c r="H5031" s="47"/>
      <c r="I5031" s="120">
        <v>0</v>
      </c>
      <c r="J5031" s="120">
        <v>0</v>
      </c>
    </row>
    <row r="5032" spans="1:10" ht="15" customHeight="1">
      <c r="A5032" s="46" t="s">
        <v>11134</v>
      </c>
      <c r="B5032" s="46" t="s">
        <v>11135</v>
      </c>
      <c r="C5032" s="47">
        <v>376.6626</v>
      </c>
      <c r="D5032" s="119" t="s">
        <v>2785</v>
      </c>
      <c r="E5032" s="46" t="s">
        <v>2785</v>
      </c>
      <c r="F5032" s="121">
        <v>15.6912</v>
      </c>
      <c r="G5032" s="87"/>
      <c r="H5032" s="47"/>
      <c r="I5032" s="120">
        <v>0</v>
      </c>
      <c r="J5032" s="120">
        <v>0</v>
      </c>
    </row>
    <row r="5033" spans="1:10" ht="15" customHeight="1">
      <c r="A5033" s="46" t="s">
        <v>11132</v>
      </c>
      <c r="B5033" s="46" t="s">
        <v>11133</v>
      </c>
      <c r="C5033" s="47">
        <v>376.6626</v>
      </c>
      <c r="D5033" s="119" t="s">
        <v>2783</v>
      </c>
      <c r="E5033" s="46" t="s">
        <v>2783</v>
      </c>
      <c r="F5033" s="121">
        <v>10.8178</v>
      </c>
      <c r="G5033" s="87"/>
      <c r="H5033" s="47"/>
      <c r="I5033" s="120">
        <v>1</v>
      </c>
      <c r="J5033" s="120">
        <v>0</v>
      </c>
    </row>
    <row r="5034" spans="1:10" ht="15" customHeight="1">
      <c r="A5034" s="46" t="s">
        <v>11130</v>
      </c>
      <c r="B5034" s="46" t="s">
        <v>11131</v>
      </c>
      <c r="C5034" s="47">
        <v>416.60599999999999</v>
      </c>
      <c r="D5034" s="119" t="s">
        <v>32040</v>
      </c>
      <c r="E5034" s="46" t="s">
        <v>32040</v>
      </c>
      <c r="F5034" s="121">
        <v>85.393799999999999</v>
      </c>
      <c r="G5034" s="87"/>
      <c r="H5034" s="47"/>
      <c r="I5034" s="120">
        <v>0</v>
      </c>
      <c r="J5034" s="120">
        <v>0</v>
      </c>
    </row>
    <row r="5035" spans="1:10" ht="15" customHeight="1">
      <c r="A5035" s="46" t="s">
        <v>11128</v>
      </c>
      <c r="B5035" s="46" t="s">
        <v>11129</v>
      </c>
      <c r="C5035" s="47">
        <v>459.08199999999999</v>
      </c>
      <c r="D5035" s="119" t="s">
        <v>3030</v>
      </c>
      <c r="E5035" s="46" t="s">
        <v>3030</v>
      </c>
      <c r="F5035" s="121">
        <v>72.107200000000006</v>
      </c>
      <c r="G5035" s="87"/>
      <c r="H5035" s="47"/>
      <c r="I5035" s="120">
        <v>0</v>
      </c>
      <c r="J5035" s="120">
        <v>0</v>
      </c>
    </row>
    <row r="5036" spans="1:10" ht="15" customHeight="1">
      <c r="A5036" s="46" t="s">
        <v>11126</v>
      </c>
      <c r="B5036" s="46" t="s">
        <v>11127</v>
      </c>
      <c r="C5036" s="47">
        <v>687.58920000000001</v>
      </c>
      <c r="D5036" s="119" t="s">
        <v>3028</v>
      </c>
      <c r="E5036" s="46" t="s">
        <v>3028</v>
      </c>
      <c r="F5036" s="121">
        <v>85.393799999999999</v>
      </c>
      <c r="G5036" s="87"/>
      <c r="H5036" s="47"/>
      <c r="I5036" s="120">
        <v>0</v>
      </c>
      <c r="J5036" s="120">
        <v>0</v>
      </c>
    </row>
    <row r="5037" spans="1:10" ht="15" customHeight="1">
      <c r="A5037" s="46" t="s">
        <v>11204</v>
      </c>
      <c r="B5037" s="46" t="s">
        <v>11205</v>
      </c>
      <c r="C5037" s="47">
        <v>128.03280000000001</v>
      </c>
      <c r="D5037" s="119" t="s">
        <v>3026</v>
      </c>
      <c r="E5037" s="46" t="s">
        <v>3026</v>
      </c>
      <c r="F5037" s="121">
        <v>89.785600000000002</v>
      </c>
      <c r="G5037" s="87"/>
      <c r="H5037" s="47"/>
      <c r="I5037" s="120">
        <v>0</v>
      </c>
      <c r="J5037" s="120">
        <v>0</v>
      </c>
    </row>
    <row r="5038" spans="1:10" ht="15" customHeight="1">
      <c r="A5038" s="46" t="s">
        <v>11202</v>
      </c>
      <c r="B5038" s="46" t="s">
        <v>11203</v>
      </c>
      <c r="C5038" s="47">
        <v>124.315</v>
      </c>
      <c r="D5038" s="119" t="s">
        <v>3023</v>
      </c>
      <c r="E5038" s="46" t="s">
        <v>3023</v>
      </c>
      <c r="F5038" s="121">
        <v>89.785600000000002</v>
      </c>
      <c r="G5038" s="87"/>
      <c r="H5038" s="47"/>
      <c r="I5038" s="120">
        <v>0</v>
      </c>
      <c r="J5038" s="120">
        <v>0</v>
      </c>
    </row>
    <row r="5039" spans="1:10" ht="15" customHeight="1">
      <c r="A5039" s="46" t="s">
        <v>11201</v>
      </c>
      <c r="B5039" s="46" t="s">
        <v>32448</v>
      </c>
      <c r="C5039" s="47">
        <v>146.041</v>
      </c>
      <c r="D5039" s="119" t="s">
        <v>3020</v>
      </c>
      <c r="E5039" s="46" t="s">
        <v>3020</v>
      </c>
      <c r="F5039" s="121">
        <v>72.107200000000006</v>
      </c>
      <c r="G5039" s="87"/>
      <c r="H5039" s="47"/>
      <c r="I5039" s="120">
        <v>0</v>
      </c>
      <c r="J5039" s="120">
        <v>0</v>
      </c>
    </row>
    <row r="5040" spans="1:10" ht="15" customHeight="1">
      <c r="A5040" s="46" t="s">
        <v>11200</v>
      </c>
      <c r="B5040" s="46" t="s">
        <v>32447</v>
      </c>
      <c r="C5040" s="47">
        <v>148.2484</v>
      </c>
      <c r="D5040" s="119" t="s">
        <v>3018</v>
      </c>
      <c r="E5040" s="46" t="s">
        <v>3018</v>
      </c>
      <c r="F5040" s="121">
        <v>72.107200000000006</v>
      </c>
      <c r="G5040" s="87"/>
      <c r="H5040" s="47"/>
      <c r="I5040" s="120">
        <v>1</v>
      </c>
      <c r="J5040" s="120">
        <v>0</v>
      </c>
    </row>
    <row r="5041" spans="1:10" ht="15" customHeight="1">
      <c r="A5041" s="46" t="s">
        <v>583</v>
      </c>
      <c r="B5041" s="46" t="s">
        <v>32449</v>
      </c>
      <c r="C5041" s="47">
        <v>155.74180000000001</v>
      </c>
      <c r="D5041" s="119" t="s">
        <v>3016</v>
      </c>
      <c r="E5041" s="46" t="s">
        <v>3016</v>
      </c>
      <c r="F5041" s="121">
        <v>113.6048</v>
      </c>
      <c r="G5041" s="87"/>
      <c r="H5041" s="47">
        <v>1.3</v>
      </c>
      <c r="I5041" s="120">
        <v>6</v>
      </c>
      <c r="J5041" s="120">
        <v>0</v>
      </c>
    </row>
    <row r="5042" spans="1:10" ht="15" customHeight="1">
      <c r="A5042" s="46" t="s">
        <v>11198</v>
      </c>
      <c r="B5042" s="46" t="s">
        <v>11199</v>
      </c>
      <c r="C5042" s="47">
        <v>360.16460000000001</v>
      </c>
      <c r="D5042" s="119" t="s">
        <v>3014</v>
      </c>
      <c r="E5042" s="46" t="s">
        <v>3014</v>
      </c>
      <c r="F5042" s="121">
        <v>113.6048</v>
      </c>
      <c r="G5042" s="87"/>
      <c r="H5042" s="47"/>
      <c r="I5042" s="120">
        <v>0</v>
      </c>
      <c r="J5042" s="120">
        <v>0</v>
      </c>
    </row>
    <row r="5043" spans="1:10" ht="15" customHeight="1">
      <c r="A5043" s="46" t="s">
        <v>11196</v>
      </c>
      <c r="B5043" s="46" t="s">
        <v>11197</v>
      </c>
      <c r="C5043" s="47">
        <v>237.12780000000001</v>
      </c>
      <c r="D5043" s="119" t="s">
        <v>3092</v>
      </c>
      <c r="E5043" s="46" t="s">
        <v>3092</v>
      </c>
      <c r="F5043" s="121">
        <v>48.796399999999998</v>
      </c>
      <c r="G5043" s="87"/>
      <c r="H5043" s="47"/>
      <c r="I5043" s="120">
        <v>0</v>
      </c>
      <c r="J5043" s="120">
        <v>0</v>
      </c>
    </row>
    <row r="5044" spans="1:10" ht="15" customHeight="1">
      <c r="A5044" s="46" t="s">
        <v>2222</v>
      </c>
      <c r="B5044" s="46" t="s">
        <v>32446</v>
      </c>
      <c r="C5044" s="47">
        <v>243.65719999999999</v>
      </c>
      <c r="D5044" s="119" t="s">
        <v>32041</v>
      </c>
      <c r="E5044" s="46" t="s">
        <v>32041</v>
      </c>
      <c r="F5044" s="121">
        <v>16.819199999999999</v>
      </c>
      <c r="G5044" s="87"/>
      <c r="H5044" s="47"/>
      <c r="I5044" s="120">
        <v>1</v>
      </c>
      <c r="J5044" s="120">
        <v>0</v>
      </c>
    </row>
    <row r="5045" spans="1:10" ht="15" customHeight="1">
      <c r="A5045" s="46" t="s">
        <v>11194</v>
      </c>
      <c r="B5045" s="46" t="s">
        <v>11195</v>
      </c>
      <c r="C5045" s="47">
        <v>336.9282</v>
      </c>
      <c r="D5045" s="119" t="s">
        <v>3090</v>
      </c>
      <c r="E5045" s="46" t="s">
        <v>3090</v>
      </c>
      <c r="F5045" s="121">
        <v>1.673</v>
      </c>
      <c r="G5045" s="87"/>
      <c r="H5045" s="47"/>
      <c r="I5045" s="120">
        <v>0</v>
      </c>
      <c r="J5045" s="120">
        <v>0</v>
      </c>
    </row>
    <row r="5046" spans="1:10" ht="15" customHeight="1">
      <c r="A5046" s="46" t="s">
        <v>11192</v>
      </c>
      <c r="B5046" s="46" t="s">
        <v>11193</v>
      </c>
      <c r="C5046" s="47">
        <v>245.14439999999999</v>
      </c>
      <c r="D5046" s="119" t="s">
        <v>3088</v>
      </c>
      <c r="E5046" s="46" t="s">
        <v>3088</v>
      </c>
      <c r="F5046" s="121">
        <v>12.965999999999999</v>
      </c>
      <c r="G5046" s="87"/>
      <c r="H5046" s="47"/>
      <c r="I5046" s="120">
        <v>0</v>
      </c>
      <c r="J5046" s="120">
        <v>0</v>
      </c>
    </row>
    <row r="5047" spans="1:10" ht="15" customHeight="1">
      <c r="A5047" s="46" t="s">
        <v>11191</v>
      </c>
      <c r="B5047" s="46" t="s">
        <v>32444</v>
      </c>
      <c r="C5047" s="47">
        <v>314.2928</v>
      </c>
      <c r="D5047" s="119" t="s">
        <v>3085</v>
      </c>
      <c r="E5047" s="46" t="s">
        <v>3085</v>
      </c>
      <c r="F5047" s="121">
        <v>58.648800000000001</v>
      </c>
      <c r="G5047" s="87"/>
      <c r="H5047" s="47"/>
      <c r="I5047" s="120">
        <v>0</v>
      </c>
      <c r="J5047" s="120">
        <v>0</v>
      </c>
    </row>
    <row r="5048" spans="1:10" ht="15" customHeight="1">
      <c r="A5048" s="46" t="s">
        <v>11189</v>
      </c>
      <c r="B5048" s="46" t="s">
        <v>11190</v>
      </c>
      <c r="C5048" s="47">
        <v>137.095</v>
      </c>
      <c r="D5048" s="119" t="s">
        <v>3322</v>
      </c>
      <c r="E5048" s="46" t="s">
        <v>3322</v>
      </c>
      <c r="F5048" s="121">
        <v>15.0572</v>
      </c>
      <c r="G5048" s="87"/>
      <c r="H5048" s="47"/>
      <c r="I5048" s="120">
        <v>0</v>
      </c>
      <c r="J5048" s="120">
        <v>0</v>
      </c>
    </row>
    <row r="5049" spans="1:10" ht="15" customHeight="1">
      <c r="A5049" s="46" t="s">
        <v>11187</v>
      </c>
      <c r="B5049" s="46" t="s">
        <v>11188</v>
      </c>
      <c r="C5049" s="47">
        <v>255.60079999999999</v>
      </c>
      <c r="D5049" s="119" t="s">
        <v>3082</v>
      </c>
      <c r="E5049" s="46" t="s">
        <v>3082</v>
      </c>
      <c r="F5049" s="121">
        <v>12.059799999999999</v>
      </c>
      <c r="G5049" s="87"/>
      <c r="H5049" s="47"/>
      <c r="I5049" s="120">
        <v>0</v>
      </c>
      <c r="J5049" s="120">
        <v>0</v>
      </c>
    </row>
    <row r="5050" spans="1:10" ht="15" customHeight="1">
      <c r="A5050" s="46" t="s">
        <v>11186</v>
      </c>
      <c r="B5050" s="46" t="s">
        <v>32445</v>
      </c>
      <c r="C5050" s="47">
        <v>268.54340000000002</v>
      </c>
      <c r="D5050" s="119" t="s">
        <v>3079</v>
      </c>
      <c r="E5050" s="46" t="s">
        <v>3079</v>
      </c>
      <c r="F5050" s="121">
        <v>36.5276</v>
      </c>
      <c r="G5050" s="87"/>
      <c r="H5050" s="47"/>
      <c r="I5050" s="120">
        <v>0</v>
      </c>
      <c r="J5050" s="120">
        <v>0</v>
      </c>
    </row>
    <row r="5051" spans="1:10" ht="15" customHeight="1">
      <c r="A5051" s="46" t="s">
        <v>11185</v>
      </c>
      <c r="B5051" s="46" t="s">
        <v>32445</v>
      </c>
      <c r="C5051" s="47">
        <v>267.21899999999999</v>
      </c>
      <c r="D5051" s="119" t="s">
        <v>3076</v>
      </c>
      <c r="E5051" s="46" t="s">
        <v>3076</v>
      </c>
      <c r="F5051" s="121">
        <v>16.567599999999999</v>
      </c>
      <c r="G5051" s="87"/>
      <c r="H5051" s="47"/>
      <c r="I5051" s="120">
        <v>0</v>
      </c>
      <c r="J5051" s="120">
        <v>0</v>
      </c>
    </row>
    <row r="5052" spans="1:10" ht="15" customHeight="1">
      <c r="A5052" s="46" t="s">
        <v>16071</v>
      </c>
      <c r="B5052" s="46" t="s">
        <v>16072</v>
      </c>
      <c r="C5052" s="47">
        <v>453.69119999999998</v>
      </c>
      <c r="D5052" s="119" t="s">
        <v>3073</v>
      </c>
      <c r="E5052" s="46" t="s">
        <v>3073</v>
      </c>
      <c r="F5052" s="121">
        <v>48.5642</v>
      </c>
      <c r="G5052" s="87"/>
      <c r="H5052" s="47"/>
      <c r="I5052" s="120">
        <v>0</v>
      </c>
      <c r="J5052" s="120">
        <v>0</v>
      </c>
    </row>
    <row r="5053" spans="1:10" ht="15" customHeight="1">
      <c r="A5053" s="46" t="s">
        <v>11184</v>
      </c>
      <c r="B5053" s="46" t="s">
        <v>11181</v>
      </c>
      <c r="C5053" s="47">
        <v>236.17500000000001</v>
      </c>
      <c r="D5053" s="119" t="s">
        <v>3070</v>
      </c>
      <c r="E5053" s="46" t="s">
        <v>3070</v>
      </c>
      <c r="F5053" s="121">
        <v>8.6671999999999993</v>
      </c>
      <c r="G5053" s="87"/>
      <c r="H5053" s="47"/>
      <c r="I5053" s="120">
        <v>0</v>
      </c>
      <c r="J5053" s="120">
        <v>0</v>
      </c>
    </row>
    <row r="5054" spans="1:10" ht="15" customHeight="1">
      <c r="A5054" s="46" t="s">
        <v>11183</v>
      </c>
      <c r="B5054" s="46" t="s">
        <v>32443</v>
      </c>
      <c r="C5054" s="47">
        <v>199.0316</v>
      </c>
      <c r="D5054" s="119" t="s">
        <v>3067</v>
      </c>
      <c r="E5054" s="46" t="s">
        <v>3067</v>
      </c>
      <c r="F5054" s="121">
        <v>48.5642</v>
      </c>
      <c r="G5054" s="87"/>
      <c r="H5054" s="47"/>
      <c r="I5054" s="120">
        <v>0</v>
      </c>
      <c r="J5054" s="120">
        <v>0</v>
      </c>
    </row>
    <row r="5055" spans="1:10" ht="15" customHeight="1">
      <c r="A5055" s="46" t="s">
        <v>11182</v>
      </c>
      <c r="B5055" s="46" t="s">
        <v>11181</v>
      </c>
      <c r="C5055" s="47">
        <v>469.37580000000003</v>
      </c>
      <c r="D5055" s="119" t="s">
        <v>3064</v>
      </c>
      <c r="E5055" s="46" t="s">
        <v>3064</v>
      </c>
      <c r="F5055" s="121">
        <v>29.370799999999999</v>
      </c>
      <c r="G5055" s="87"/>
      <c r="H5055" s="47"/>
      <c r="I5055" s="120">
        <v>0</v>
      </c>
      <c r="J5055" s="120">
        <v>0</v>
      </c>
    </row>
    <row r="5056" spans="1:10" ht="15" customHeight="1">
      <c r="A5056" s="46" t="s">
        <v>11180</v>
      </c>
      <c r="B5056" s="46" t="s">
        <v>11181</v>
      </c>
      <c r="C5056" s="47">
        <v>325.68180000000001</v>
      </c>
      <c r="D5056" s="119" t="s">
        <v>3061</v>
      </c>
      <c r="E5056" s="46" t="s">
        <v>3061</v>
      </c>
      <c r="F5056" s="121">
        <v>2.8348</v>
      </c>
      <c r="G5056" s="87"/>
      <c r="H5056" s="47"/>
      <c r="I5056" s="120">
        <v>0</v>
      </c>
      <c r="J5056" s="120">
        <v>0</v>
      </c>
    </row>
    <row r="5057" spans="1:10" ht="15" customHeight="1">
      <c r="A5057" s="46" t="s">
        <v>11229</v>
      </c>
      <c r="B5057" s="46" t="s">
        <v>11230</v>
      </c>
      <c r="C5057" s="47">
        <v>76.680199999999999</v>
      </c>
      <c r="D5057" s="119" t="s">
        <v>3058</v>
      </c>
      <c r="E5057" s="46" t="s">
        <v>3058</v>
      </c>
      <c r="F5057" s="121">
        <v>1.673</v>
      </c>
      <c r="G5057" s="87"/>
      <c r="H5057" s="47"/>
      <c r="I5057" s="120">
        <v>0</v>
      </c>
      <c r="J5057" s="120">
        <v>0</v>
      </c>
    </row>
    <row r="5058" spans="1:10" ht="15" customHeight="1">
      <c r="A5058" s="46" t="s">
        <v>11227</v>
      </c>
      <c r="B5058" s="46" t="s">
        <v>11228</v>
      </c>
      <c r="C5058" s="47">
        <v>455.89859999999999</v>
      </c>
      <c r="D5058" s="119" t="s">
        <v>3055</v>
      </c>
      <c r="E5058" s="46" t="s">
        <v>3055</v>
      </c>
      <c r="F5058" s="121">
        <v>85.974800000000002</v>
      </c>
      <c r="G5058" s="87"/>
      <c r="H5058" s="47"/>
      <c r="I5058" s="120">
        <v>0</v>
      </c>
      <c r="J5058" s="120">
        <v>0</v>
      </c>
    </row>
    <row r="5059" spans="1:10" ht="15" customHeight="1">
      <c r="A5059" s="46" t="s">
        <v>11226</v>
      </c>
      <c r="B5059" s="46" t="s">
        <v>11213</v>
      </c>
      <c r="C5059" s="47">
        <v>294.452</v>
      </c>
      <c r="D5059" s="119" t="s">
        <v>3052</v>
      </c>
      <c r="E5059" s="46" t="s">
        <v>3052</v>
      </c>
      <c r="F5059" s="121">
        <v>12.268800000000001</v>
      </c>
      <c r="G5059" s="87"/>
      <c r="H5059" s="47"/>
      <c r="I5059" s="120">
        <v>0</v>
      </c>
      <c r="J5059" s="120">
        <v>0</v>
      </c>
    </row>
    <row r="5060" spans="1:10" ht="15" customHeight="1">
      <c r="A5060" s="46" t="s">
        <v>11225</v>
      </c>
      <c r="B5060" s="46" t="s">
        <v>11213</v>
      </c>
      <c r="C5060" s="47">
        <v>342.96960000000001</v>
      </c>
      <c r="D5060" s="119" t="s">
        <v>3049</v>
      </c>
      <c r="E5060" s="46" t="s">
        <v>3049</v>
      </c>
      <c r="F5060" s="121">
        <v>22.957599999999999</v>
      </c>
      <c r="G5060" s="87"/>
      <c r="H5060" s="47"/>
      <c r="I5060" s="120">
        <v>0</v>
      </c>
      <c r="J5060" s="120">
        <v>0</v>
      </c>
    </row>
    <row r="5061" spans="1:10" ht="15" customHeight="1">
      <c r="A5061" s="46" t="s">
        <v>11223</v>
      </c>
      <c r="B5061" s="46" t="s">
        <v>11224</v>
      </c>
      <c r="C5061" s="47">
        <v>255.60079999999999</v>
      </c>
      <c r="D5061" s="119" t="s">
        <v>3046</v>
      </c>
      <c r="E5061" s="46" t="s">
        <v>3046</v>
      </c>
      <c r="F5061" s="121">
        <v>113.8584</v>
      </c>
      <c r="G5061" s="87"/>
      <c r="H5061" s="47"/>
      <c r="I5061" s="120">
        <v>1</v>
      </c>
      <c r="J5061" s="120">
        <v>0</v>
      </c>
    </row>
    <row r="5062" spans="1:10" ht="15" customHeight="1">
      <c r="A5062" s="46" t="s">
        <v>11221</v>
      </c>
      <c r="B5062" s="46" t="s">
        <v>11222</v>
      </c>
      <c r="C5062" s="47">
        <v>334.6046</v>
      </c>
      <c r="D5062" s="119" t="s">
        <v>3043</v>
      </c>
      <c r="E5062" s="46" t="s">
        <v>3043</v>
      </c>
      <c r="F5062" s="121">
        <v>282.36900000000003</v>
      </c>
      <c r="G5062" s="87"/>
      <c r="H5062" s="47"/>
      <c r="I5062" s="120">
        <v>0</v>
      </c>
      <c r="J5062" s="120">
        <v>0</v>
      </c>
    </row>
    <row r="5063" spans="1:10" ht="15" customHeight="1">
      <c r="A5063" s="46" t="s">
        <v>11220</v>
      </c>
      <c r="B5063" s="46" t="s">
        <v>11211</v>
      </c>
      <c r="C5063" s="47">
        <v>368.065</v>
      </c>
      <c r="D5063" s="119" t="s">
        <v>3040</v>
      </c>
      <c r="E5063" s="46" t="s">
        <v>3040</v>
      </c>
      <c r="F5063" s="121">
        <v>116.7398</v>
      </c>
      <c r="G5063" s="87"/>
      <c r="H5063" s="47"/>
      <c r="I5063" s="120">
        <v>0</v>
      </c>
      <c r="J5063" s="120">
        <v>0</v>
      </c>
    </row>
    <row r="5064" spans="1:10" ht="15" customHeight="1">
      <c r="A5064" s="46" t="s">
        <v>11218</v>
      </c>
      <c r="B5064" s="46" t="s">
        <v>11219</v>
      </c>
      <c r="C5064" s="47">
        <v>346.22280000000001</v>
      </c>
      <c r="D5064" s="119" t="s">
        <v>3037</v>
      </c>
      <c r="E5064" s="46" t="s">
        <v>3037</v>
      </c>
      <c r="F5064" s="121">
        <v>103.5414</v>
      </c>
      <c r="G5064" s="87"/>
      <c r="H5064" s="47"/>
      <c r="I5064" s="120">
        <v>0</v>
      </c>
      <c r="J5064" s="120">
        <v>0</v>
      </c>
    </row>
    <row r="5065" spans="1:10" ht="15" customHeight="1">
      <c r="A5065" s="46" t="s">
        <v>11216</v>
      </c>
      <c r="B5065" s="46" t="s">
        <v>11217</v>
      </c>
      <c r="C5065" s="47">
        <v>357.19040000000001</v>
      </c>
      <c r="D5065" s="119" t="s">
        <v>3035</v>
      </c>
      <c r="E5065" s="46" t="s">
        <v>3035</v>
      </c>
      <c r="F5065" s="121">
        <v>65.898600000000002</v>
      </c>
      <c r="G5065" s="87"/>
      <c r="H5065" s="47"/>
      <c r="I5065" s="120">
        <v>0</v>
      </c>
      <c r="J5065" s="120">
        <v>0</v>
      </c>
    </row>
    <row r="5066" spans="1:10" ht="15" customHeight="1">
      <c r="A5066" s="46" t="s">
        <v>36115</v>
      </c>
      <c r="B5066" s="46" t="s">
        <v>36116</v>
      </c>
      <c r="C5066" s="47">
        <v>249.05799999999999</v>
      </c>
      <c r="D5066" s="119" t="s">
        <v>3033</v>
      </c>
      <c r="E5066" s="46" t="s">
        <v>3033</v>
      </c>
      <c r="F5066" s="121">
        <v>97.523200000000003</v>
      </c>
      <c r="G5066" s="87"/>
      <c r="H5066" s="47"/>
      <c r="I5066" s="120">
        <v>10</v>
      </c>
      <c r="J5066" s="120">
        <v>0</v>
      </c>
    </row>
    <row r="5067" spans="1:10" ht="15" customHeight="1">
      <c r="A5067" s="46" t="s">
        <v>11215</v>
      </c>
      <c r="B5067" s="46" t="s">
        <v>11213</v>
      </c>
      <c r="C5067" s="47">
        <v>294.452</v>
      </c>
      <c r="D5067" s="119" t="s">
        <v>3031</v>
      </c>
      <c r="E5067" s="46" t="s">
        <v>3031</v>
      </c>
      <c r="F5067" s="121">
        <v>161.91139999999999</v>
      </c>
      <c r="G5067" s="87"/>
      <c r="H5067" s="47"/>
      <c r="I5067" s="120">
        <v>0</v>
      </c>
      <c r="J5067" s="120">
        <v>0</v>
      </c>
    </row>
    <row r="5068" spans="1:10" ht="15" customHeight="1">
      <c r="A5068" s="46" t="s">
        <v>11214</v>
      </c>
      <c r="B5068" s="46" t="s">
        <v>11213</v>
      </c>
      <c r="C5068" s="47">
        <v>318.71080000000001</v>
      </c>
      <c r="D5068" s="119" t="s">
        <v>3100</v>
      </c>
      <c r="E5068" s="46" t="s">
        <v>3100</v>
      </c>
      <c r="F5068" s="121">
        <v>73.403999999999996</v>
      </c>
      <c r="G5068" s="87"/>
      <c r="H5068" s="47"/>
      <c r="I5068" s="120">
        <v>0</v>
      </c>
      <c r="J5068" s="120">
        <v>0</v>
      </c>
    </row>
    <row r="5069" spans="1:10" ht="15" customHeight="1">
      <c r="A5069" s="46" t="s">
        <v>11212</v>
      </c>
      <c r="B5069" s="46" t="s">
        <v>11213</v>
      </c>
      <c r="C5069" s="47">
        <v>318.71080000000001</v>
      </c>
      <c r="D5069" s="119" t="s">
        <v>3097</v>
      </c>
      <c r="E5069" s="46" t="s">
        <v>3097</v>
      </c>
      <c r="F5069" s="121">
        <v>80.769800000000004</v>
      </c>
      <c r="G5069" s="87"/>
      <c r="H5069" s="47"/>
      <c r="I5069" s="120">
        <v>0</v>
      </c>
      <c r="J5069" s="120">
        <v>0</v>
      </c>
    </row>
    <row r="5070" spans="1:10" ht="15" customHeight="1">
      <c r="A5070" s="46" t="s">
        <v>11210</v>
      </c>
      <c r="B5070" s="46" t="s">
        <v>32450</v>
      </c>
      <c r="C5070" s="47">
        <v>343.80619999999999</v>
      </c>
      <c r="D5070" s="119" t="s">
        <v>3094</v>
      </c>
      <c r="E5070" s="46" t="s">
        <v>3094</v>
      </c>
      <c r="F5070" s="121">
        <v>81.350800000000007</v>
      </c>
      <c r="G5070" s="87"/>
      <c r="H5070" s="47"/>
      <c r="I5070" s="120">
        <v>22</v>
      </c>
      <c r="J5070" s="120">
        <v>0</v>
      </c>
    </row>
    <row r="5071" spans="1:10" ht="15" customHeight="1">
      <c r="A5071" s="46" t="s">
        <v>36154</v>
      </c>
      <c r="B5071" s="46" t="s">
        <v>36155</v>
      </c>
      <c r="C5071" s="47">
        <v>403.08699999999999</v>
      </c>
      <c r="D5071" s="119" t="s">
        <v>3106</v>
      </c>
      <c r="E5071" s="46" t="s">
        <v>3106</v>
      </c>
      <c r="F5071" s="121">
        <v>365.97379999999998</v>
      </c>
      <c r="G5071" s="87"/>
      <c r="H5071" s="47"/>
      <c r="I5071" s="120">
        <v>2</v>
      </c>
      <c r="J5071" s="120">
        <v>0</v>
      </c>
    </row>
    <row r="5072" spans="1:10" ht="15" customHeight="1">
      <c r="A5072" s="46" t="s">
        <v>11208</v>
      </c>
      <c r="B5072" s="46" t="s">
        <v>11209</v>
      </c>
      <c r="C5072" s="47">
        <v>642.74279999999999</v>
      </c>
      <c r="D5072" s="119" t="s">
        <v>3103</v>
      </c>
      <c r="E5072" s="46" t="s">
        <v>3103</v>
      </c>
      <c r="F5072" s="121">
        <v>142.20699999999999</v>
      </c>
      <c r="G5072" s="87"/>
      <c r="H5072" s="47"/>
      <c r="I5072" s="120">
        <v>1</v>
      </c>
      <c r="J5072" s="120">
        <v>0</v>
      </c>
    </row>
    <row r="5073" spans="1:10" ht="15" customHeight="1">
      <c r="A5073" s="46" t="s">
        <v>11206</v>
      </c>
      <c r="B5073" s="46" t="s">
        <v>11207</v>
      </c>
      <c r="C5073" s="47">
        <v>537.505</v>
      </c>
      <c r="D5073" s="119" t="s">
        <v>3280</v>
      </c>
      <c r="E5073" s="46" t="s">
        <v>3280</v>
      </c>
      <c r="F5073" s="121">
        <v>4.5254000000000003</v>
      </c>
      <c r="G5073" s="87"/>
      <c r="H5073" s="47"/>
      <c r="I5073" s="120">
        <v>1</v>
      </c>
      <c r="J5073" s="120">
        <v>0</v>
      </c>
    </row>
    <row r="5074" spans="1:10" ht="15" customHeight="1">
      <c r="A5074" s="46" t="s">
        <v>11237</v>
      </c>
      <c r="B5074" s="46" t="s">
        <v>11238</v>
      </c>
      <c r="C5074" s="47">
        <v>365.71440000000001</v>
      </c>
      <c r="D5074" s="119" t="s">
        <v>3277</v>
      </c>
      <c r="E5074" s="46" t="s">
        <v>3277</v>
      </c>
      <c r="F5074" s="121">
        <v>1.8764000000000001</v>
      </c>
      <c r="G5074" s="87"/>
      <c r="H5074" s="47">
        <v>1</v>
      </c>
      <c r="I5074" s="120">
        <v>0</v>
      </c>
      <c r="J5074" s="120">
        <v>0</v>
      </c>
    </row>
    <row r="5075" spans="1:10" ht="15" customHeight="1">
      <c r="A5075" s="46" t="s">
        <v>11235</v>
      </c>
      <c r="B5075" s="46" t="s">
        <v>11236</v>
      </c>
      <c r="C5075" s="47">
        <v>152.3844</v>
      </c>
      <c r="D5075" s="119" t="s">
        <v>3274</v>
      </c>
      <c r="E5075" s="46" t="s">
        <v>3274</v>
      </c>
      <c r="F5075" s="121">
        <v>13.730399999999999</v>
      </c>
      <c r="G5075" s="87"/>
      <c r="H5075" s="47">
        <v>1</v>
      </c>
      <c r="I5075" s="120">
        <v>2</v>
      </c>
      <c r="J5075" s="120">
        <v>0</v>
      </c>
    </row>
    <row r="5076" spans="1:10" ht="15" customHeight="1">
      <c r="A5076" s="46" t="s">
        <v>11233</v>
      </c>
      <c r="B5076" s="46" t="s">
        <v>11234</v>
      </c>
      <c r="C5076" s="47">
        <v>234.82740000000001</v>
      </c>
      <c r="D5076" s="119" t="s">
        <v>3271</v>
      </c>
      <c r="E5076" s="46" t="s">
        <v>3271</v>
      </c>
      <c r="F5076" s="121">
        <v>50.255200000000002</v>
      </c>
      <c r="G5076" s="87"/>
      <c r="H5076" s="47">
        <v>1</v>
      </c>
      <c r="I5076" s="120">
        <v>3</v>
      </c>
      <c r="J5076" s="120">
        <v>0</v>
      </c>
    </row>
    <row r="5077" spans="1:10" ht="15" customHeight="1">
      <c r="A5077" s="46" t="s">
        <v>11231</v>
      </c>
      <c r="B5077" s="46" t="s">
        <v>11232</v>
      </c>
      <c r="C5077" s="47">
        <v>319.10579999999999</v>
      </c>
      <c r="D5077" s="119" t="s">
        <v>3268</v>
      </c>
      <c r="E5077" s="46" t="s">
        <v>3268</v>
      </c>
      <c r="F5077" s="121">
        <v>25.4514</v>
      </c>
      <c r="G5077" s="87"/>
      <c r="H5077" s="47">
        <v>1</v>
      </c>
      <c r="I5077" s="120">
        <v>0</v>
      </c>
      <c r="J5077" s="120">
        <v>0</v>
      </c>
    </row>
    <row r="5078" spans="1:10" ht="15" customHeight="1">
      <c r="A5078" s="46" t="s">
        <v>11241</v>
      </c>
      <c r="B5078" s="46" t="s">
        <v>11242</v>
      </c>
      <c r="C5078" s="47">
        <v>301.14420000000001</v>
      </c>
      <c r="D5078" s="119" t="s">
        <v>3265</v>
      </c>
      <c r="E5078" s="46" t="s">
        <v>3265</v>
      </c>
      <c r="F5078" s="121">
        <v>34.753799999999998</v>
      </c>
      <c r="G5078" s="87"/>
      <c r="H5078" s="47"/>
      <c r="I5078" s="120">
        <v>1</v>
      </c>
      <c r="J5078" s="120">
        <v>0</v>
      </c>
    </row>
    <row r="5079" spans="1:10" ht="15" customHeight="1">
      <c r="A5079" s="46" t="s">
        <v>11239</v>
      </c>
      <c r="B5079" s="46" t="s">
        <v>11240</v>
      </c>
      <c r="C5079" s="47">
        <v>365.97379999999998</v>
      </c>
      <c r="D5079" s="119" t="s">
        <v>3263</v>
      </c>
      <c r="E5079" s="46" t="s">
        <v>3263</v>
      </c>
      <c r="F5079" s="121">
        <v>1613.8452</v>
      </c>
      <c r="G5079" s="87"/>
      <c r="H5079" s="47"/>
      <c r="I5079" s="120">
        <v>1</v>
      </c>
      <c r="J5079" s="120">
        <v>0</v>
      </c>
    </row>
    <row r="5080" spans="1:10" ht="15" customHeight="1">
      <c r="A5080" s="46" t="s">
        <v>36117</v>
      </c>
      <c r="B5080" s="46" t="s">
        <v>36118</v>
      </c>
      <c r="C5080" s="47">
        <v>196.38380000000001</v>
      </c>
      <c r="D5080" s="119" t="s">
        <v>3260</v>
      </c>
      <c r="E5080" s="46" t="s">
        <v>3260</v>
      </c>
      <c r="F5080" s="121">
        <v>289.3098</v>
      </c>
      <c r="G5080" s="87"/>
      <c r="H5080" s="47"/>
      <c r="I5080" s="120">
        <v>8</v>
      </c>
      <c r="J5080" s="120">
        <v>0</v>
      </c>
    </row>
    <row r="5081" spans="1:10" ht="15" customHeight="1">
      <c r="A5081" s="46" t="s">
        <v>36207</v>
      </c>
      <c r="B5081" s="46" t="s">
        <v>36208</v>
      </c>
      <c r="C5081" s="47">
        <v>338.0566</v>
      </c>
      <c r="D5081" s="119" t="s">
        <v>3257</v>
      </c>
      <c r="E5081" s="46" t="s">
        <v>3257</v>
      </c>
      <c r="F5081" s="121">
        <v>151.24799999999999</v>
      </c>
      <c r="G5081" s="87"/>
      <c r="H5081" s="47"/>
      <c r="I5081" s="120">
        <v>0</v>
      </c>
      <c r="J5081" s="120">
        <v>0</v>
      </c>
    </row>
    <row r="5082" spans="1:10" ht="15" customHeight="1">
      <c r="A5082" s="46" t="s">
        <v>36156</v>
      </c>
      <c r="B5082" s="46" t="s">
        <v>36157</v>
      </c>
      <c r="C5082" s="47">
        <v>338.0566</v>
      </c>
      <c r="D5082" s="119" t="s">
        <v>3254</v>
      </c>
      <c r="E5082" s="46" t="s">
        <v>3254</v>
      </c>
      <c r="F5082" s="121">
        <v>220.54040000000001</v>
      </c>
      <c r="G5082" s="87"/>
      <c r="H5082" s="47"/>
      <c r="I5082" s="120">
        <v>10</v>
      </c>
      <c r="J5082" s="120">
        <v>0</v>
      </c>
    </row>
    <row r="5083" spans="1:10" ht="15" customHeight="1">
      <c r="A5083" s="46" t="s">
        <v>36209</v>
      </c>
      <c r="B5083" s="46" t="s">
        <v>36210</v>
      </c>
      <c r="C5083" s="47">
        <v>418.57740000000001</v>
      </c>
      <c r="D5083" s="119" t="s">
        <v>3251</v>
      </c>
      <c r="E5083" s="46" t="s">
        <v>3251</v>
      </c>
      <c r="F5083" s="121">
        <v>415.49340000000001</v>
      </c>
      <c r="G5083" s="87"/>
      <c r="H5083" s="47"/>
      <c r="I5083" s="120">
        <v>0</v>
      </c>
      <c r="J5083" s="120">
        <v>0</v>
      </c>
    </row>
    <row r="5084" spans="1:10" ht="15" customHeight="1">
      <c r="A5084" s="46" t="s">
        <v>36158</v>
      </c>
      <c r="B5084" s="46" t="s">
        <v>36159</v>
      </c>
      <c r="C5084" s="47">
        <v>418.57740000000001</v>
      </c>
      <c r="D5084" s="119" t="s">
        <v>3249</v>
      </c>
      <c r="E5084" s="46" t="s">
        <v>3249</v>
      </c>
      <c r="F5084" s="121">
        <v>336.48340000000002</v>
      </c>
      <c r="G5084" s="87"/>
      <c r="H5084" s="47"/>
      <c r="I5084" s="120">
        <v>6</v>
      </c>
      <c r="J5084" s="120">
        <v>0</v>
      </c>
    </row>
    <row r="5085" spans="1:10" ht="15" customHeight="1">
      <c r="A5085" s="46" t="s">
        <v>11267</v>
      </c>
      <c r="B5085" s="46" t="s">
        <v>11268</v>
      </c>
      <c r="C5085" s="47">
        <v>422.90300000000002</v>
      </c>
      <c r="D5085" s="119" t="s">
        <v>3246</v>
      </c>
      <c r="E5085" s="46" t="s">
        <v>3246</v>
      </c>
      <c r="F5085" s="121">
        <v>766.45360000000005</v>
      </c>
      <c r="G5085" s="87"/>
      <c r="H5085" s="47">
        <v>2.99</v>
      </c>
      <c r="I5085" s="120">
        <v>0</v>
      </c>
      <c r="J5085" s="120">
        <v>0</v>
      </c>
    </row>
    <row r="5086" spans="1:10" ht="15" customHeight="1">
      <c r="A5086" s="46" t="s">
        <v>11265</v>
      </c>
      <c r="B5086" s="46" t="s">
        <v>11266</v>
      </c>
      <c r="C5086" s="47">
        <v>422.90300000000002</v>
      </c>
      <c r="D5086" s="119" t="s">
        <v>3243</v>
      </c>
      <c r="E5086" s="46" t="s">
        <v>3243</v>
      </c>
      <c r="F5086" s="121">
        <v>1264.3846000000001</v>
      </c>
      <c r="G5086" s="87"/>
      <c r="H5086" s="47">
        <v>2.99</v>
      </c>
      <c r="I5086" s="120">
        <v>0</v>
      </c>
      <c r="J5086" s="120">
        <v>0</v>
      </c>
    </row>
    <row r="5087" spans="1:10" ht="15" customHeight="1">
      <c r="A5087" s="46" t="s">
        <v>11263</v>
      </c>
      <c r="B5087" s="46" t="s">
        <v>11264</v>
      </c>
      <c r="C5087" s="47">
        <v>422.90300000000002</v>
      </c>
      <c r="D5087" s="119" t="s">
        <v>3240</v>
      </c>
      <c r="E5087" s="46" t="s">
        <v>3240</v>
      </c>
      <c r="F5087" s="121">
        <v>1925.9772</v>
      </c>
      <c r="G5087" s="87"/>
      <c r="H5087" s="47">
        <v>2.99</v>
      </c>
      <c r="I5087" s="120">
        <v>0</v>
      </c>
      <c r="J5087" s="120">
        <v>0</v>
      </c>
    </row>
    <row r="5088" spans="1:10" ht="15" customHeight="1">
      <c r="A5088" s="46" t="s">
        <v>11261</v>
      </c>
      <c r="B5088" s="46" t="s">
        <v>11262</v>
      </c>
      <c r="C5088" s="47">
        <v>422.90300000000002</v>
      </c>
      <c r="D5088" s="119" t="s">
        <v>3237</v>
      </c>
      <c r="E5088" s="46" t="s">
        <v>3237</v>
      </c>
      <c r="F5088" s="121">
        <v>2303.125</v>
      </c>
      <c r="G5088" s="87"/>
      <c r="H5088" s="47">
        <v>2.99</v>
      </c>
      <c r="I5088" s="120">
        <v>0</v>
      </c>
      <c r="J5088" s="120">
        <v>0</v>
      </c>
    </row>
    <row r="5089" spans="1:10" ht="15" customHeight="1">
      <c r="A5089" s="46" t="s">
        <v>11259</v>
      </c>
      <c r="B5089" s="46" t="s">
        <v>11260</v>
      </c>
      <c r="C5089" s="47">
        <v>474.02319999999997</v>
      </c>
      <c r="D5089" s="119" t="s">
        <v>3234</v>
      </c>
      <c r="E5089" s="46" t="s">
        <v>3234</v>
      </c>
      <c r="F5089" s="121">
        <v>196.37559999999999</v>
      </c>
      <c r="G5089" s="87"/>
      <c r="H5089" s="47">
        <v>2.99</v>
      </c>
      <c r="I5089" s="120">
        <v>0</v>
      </c>
      <c r="J5089" s="120">
        <v>0</v>
      </c>
    </row>
    <row r="5090" spans="1:10" ht="15" customHeight="1">
      <c r="A5090" s="46" t="s">
        <v>11257</v>
      </c>
      <c r="B5090" s="46" t="s">
        <v>11258</v>
      </c>
      <c r="C5090" s="47">
        <v>474.02319999999997</v>
      </c>
      <c r="D5090" s="119" t="s">
        <v>3231</v>
      </c>
      <c r="E5090" s="46" t="s">
        <v>3231</v>
      </c>
      <c r="F5090" s="121">
        <v>539.19420000000002</v>
      </c>
      <c r="G5090" s="87"/>
      <c r="H5090" s="47">
        <v>2.99</v>
      </c>
      <c r="I5090" s="120">
        <v>0</v>
      </c>
      <c r="J5090" s="120">
        <v>0</v>
      </c>
    </row>
    <row r="5091" spans="1:10" ht="15" customHeight="1">
      <c r="A5091" s="46" t="s">
        <v>11255</v>
      </c>
      <c r="B5091" s="46" t="s">
        <v>11256</v>
      </c>
      <c r="C5091" s="47">
        <v>474.02319999999997</v>
      </c>
      <c r="D5091" s="119" t="s">
        <v>3228</v>
      </c>
      <c r="E5091" s="46" t="s">
        <v>3228</v>
      </c>
      <c r="F5091" s="121">
        <v>737.76700000000005</v>
      </c>
      <c r="G5091" s="87"/>
      <c r="H5091" s="47">
        <v>2.99</v>
      </c>
      <c r="I5091" s="120">
        <v>0</v>
      </c>
      <c r="J5091" s="120">
        <v>0</v>
      </c>
    </row>
    <row r="5092" spans="1:10" ht="15" customHeight="1">
      <c r="A5092" s="46" t="s">
        <v>11253</v>
      </c>
      <c r="B5092" s="46" t="s">
        <v>11254</v>
      </c>
      <c r="C5092" s="47">
        <v>474.02319999999997</v>
      </c>
      <c r="D5092" s="119" t="s">
        <v>3226</v>
      </c>
      <c r="E5092" s="46" t="s">
        <v>3226</v>
      </c>
      <c r="F5092" s="121">
        <v>1306.1178</v>
      </c>
      <c r="G5092" s="87"/>
      <c r="H5092" s="47">
        <v>2.99</v>
      </c>
      <c r="I5092" s="120">
        <v>0</v>
      </c>
      <c r="J5092" s="120">
        <v>0</v>
      </c>
    </row>
    <row r="5093" spans="1:10" ht="15" customHeight="1">
      <c r="A5093" s="46" t="s">
        <v>11251</v>
      </c>
      <c r="B5093" s="46" t="s">
        <v>11252</v>
      </c>
      <c r="C5093" s="47">
        <v>422.90300000000002</v>
      </c>
      <c r="D5093" s="119" t="s">
        <v>3223</v>
      </c>
      <c r="E5093" s="46" t="s">
        <v>3223</v>
      </c>
      <c r="F5093" s="121">
        <v>33.251399999999997</v>
      </c>
      <c r="G5093" s="87"/>
      <c r="H5093" s="47">
        <v>2.99</v>
      </c>
      <c r="I5093" s="120">
        <v>0</v>
      </c>
      <c r="J5093" s="120">
        <v>0</v>
      </c>
    </row>
    <row r="5094" spans="1:10" ht="15" customHeight="1">
      <c r="A5094" s="46" t="s">
        <v>11249</v>
      </c>
      <c r="B5094" s="46" t="s">
        <v>11250</v>
      </c>
      <c r="C5094" s="47">
        <v>422.90300000000002</v>
      </c>
      <c r="D5094" s="119" t="s">
        <v>3221</v>
      </c>
      <c r="E5094" s="46" t="s">
        <v>3221</v>
      </c>
      <c r="F5094" s="121">
        <v>47.190800000000003</v>
      </c>
      <c r="G5094" s="87"/>
      <c r="H5094" s="47">
        <v>2.99</v>
      </c>
      <c r="I5094" s="120">
        <v>0</v>
      </c>
      <c r="J5094" s="120">
        <v>0</v>
      </c>
    </row>
    <row r="5095" spans="1:10" ht="15" customHeight="1">
      <c r="A5095" s="46" t="s">
        <v>11247</v>
      </c>
      <c r="B5095" s="46" t="s">
        <v>11248</v>
      </c>
      <c r="C5095" s="47">
        <v>422.90300000000002</v>
      </c>
      <c r="D5095" s="119" t="s">
        <v>3219</v>
      </c>
      <c r="E5095" s="46" t="s">
        <v>3219</v>
      </c>
      <c r="F5095" s="121">
        <v>106.7248</v>
      </c>
      <c r="G5095" s="87"/>
      <c r="H5095" s="47">
        <v>2.99</v>
      </c>
      <c r="I5095" s="120">
        <v>0</v>
      </c>
      <c r="J5095" s="120">
        <v>0</v>
      </c>
    </row>
    <row r="5096" spans="1:10" ht="15" customHeight="1">
      <c r="A5096" s="46" t="s">
        <v>11245</v>
      </c>
      <c r="B5096" s="46" t="s">
        <v>11246</v>
      </c>
      <c r="C5096" s="47">
        <v>474.02319999999997</v>
      </c>
      <c r="D5096" s="119" t="s">
        <v>3218</v>
      </c>
      <c r="E5096" s="46" t="s">
        <v>3218</v>
      </c>
      <c r="F5096" s="121">
        <v>139.1746</v>
      </c>
      <c r="G5096" s="87"/>
      <c r="H5096" s="47">
        <v>2.99</v>
      </c>
      <c r="I5096" s="120">
        <v>0</v>
      </c>
      <c r="J5096" s="120">
        <v>0</v>
      </c>
    </row>
    <row r="5097" spans="1:10" ht="15" customHeight="1">
      <c r="A5097" s="46" t="s">
        <v>11243</v>
      </c>
      <c r="B5097" s="46" t="s">
        <v>11244</v>
      </c>
      <c r="C5097" s="47">
        <v>474.02319999999997</v>
      </c>
      <c r="D5097" s="119" t="s">
        <v>3215</v>
      </c>
      <c r="E5097" s="46" t="s">
        <v>3215</v>
      </c>
      <c r="F5097" s="121">
        <v>147.5488</v>
      </c>
      <c r="G5097" s="87"/>
      <c r="H5097" s="47">
        <v>2.99</v>
      </c>
      <c r="I5097" s="120">
        <v>0</v>
      </c>
      <c r="J5097" s="120">
        <v>0</v>
      </c>
    </row>
    <row r="5098" spans="1:10" ht="15" customHeight="1">
      <c r="A5098" s="46" t="s">
        <v>11273</v>
      </c>
      <c r="B5098" s="46" t="s">
        <v>11274</v>
      </c>
      <c r="C5098" s="47">
        <v>786.94939999999997</v>
      </c>
      <c r="D5098" s="119" t="s">
        <v>3213</v>
      </c>
      <c r="E5098" s="46" t="s">
        <v>3213</v>
      </c>
      <c r="F5098" s="121">
        <v>110.373</v>
      </c>
      <c r="G5098" s="87"/>
      <c r="H5098" s="47">
        <v>2.99</v>
      </c>
      <c r="I5098" s="120">
        <v>0</v>
      </c>
      <c r="J5098" s="120">
        <v>0</v>
      </c>
    </row>
    <row r="5099" spans="1:10" ht="15" customHeight="1">
      <c r="A5099" s="46" t="s">
        <v>11271</v>
      </c>
      <c r="B5099" s="46" t="s">
        <v>11272</v>
      </c>
      <c r="C5099" s="47">
        <v>540.03240000000005</v>
      </c>
      <c r="D5099" s="119" t="s">
        <v>3211</v>
      </c>
      <c r="E5099" s="46" t="s">
        <v>3211</v>
      </c>
      <c r="F5099" s="121">
        <v>44.195599999999999</v>
      </c>
      <c r="G5099" s="87"/>
      <c r="H5099" s="47">
        <v>2.99</v>
      </c>
      <c r="I5099" s="120">
        <v>0</v>
      </c>
      <c r="J5099" s="120">
        <v>0</v>
      </c>
    </row>
    <row r="5100" spans="1:10" ht="15" customHeight="1">
      <c r="A5100" s="46" t="s">
        <v>11269</v>
      </c>
      <c r="B5100" s="46" t="s">
        <v>11270</v>
      </c>
      <c r="C5100" s="47">
        <v>635.61300000000006</v>
      </c>
      <c r="D5100" s="119" t="s">
        <v>3209</v>
      </c>
      <c r="E5100" s="46" t="s">
        <v>3209</v>
      </c>
      <c r="F5100" s="121">
        <v>63.435400000000001</v>
      </c>
      <c r="G5100" s="87"/>
      <c r="H5100" s="47">
        <v>2.99</v>
      </c>
      <c r="I5100" s="120">
        <v>0</v>
      </c>
      <c r="J5100" s="120">
        <v>0</v>
      </c>
    </row>
    <row r="5101" spans="1:10" ht="15" customHeight="1">
      <c r="A5101" s="46" t="s">
        <v>11320</v>
      </c>
      <c r="B5101" s="46" t="s">
        <v>11321</v>
      </c>
      <c r="C5101" s="47">
        <v>359.7</v>
      </c>
      <c r="D5101" s="119" t="s">
        <v>3206</v>
      </c>
      <c r="E5101" s="46" t="s">
        <v>3206</v>
      </c>
      <c r="F5101" s="121">
        <v>5.7615999999999996</v>
      </c>
      <c r="G5101" s="87"/>
      <c r="H5101" s="47"/>
      <c r="I5101" s="120">
        <v>0</v>
      </c>
      <c r="J5101" s="120">
        <v>0</v>
      </c>
    </row>
    <row r="5102" spans="1:10" ht="15" customHeight="1">
      <c r="A5102" s="46" t="s">
        <v>11318</v>
      </c>
      <c r="B5102" s="46" t="s">
        <v>11319</v>
      </c>
      <c r="C5102" s="47">
        <v>98.963999999999999</v>
      </c>
      <c r="D5102" s="119" t="s">
        <v>3203</v>
      </c>
      <c r="E5102" s="46" t="s">
        <v>3203</v>
      </c>
      <c r="F5102" s="121">
        <v>10.220599999999999</v>
      </c>
      <c r="G5102" s="87"/>
      <c r="H5102" s="47"/>
      <c r="I5102" s="120">
        <v>0</v>
      </c>
      <c r="J5102" s="120">
        <v>0</v>
      </c>
    </row>
    <row r="5103" spans="1:10" ht="15" customHeight="1">
      <c r="A5103" s="46" t="s">
        <v>11316</v>
      </c>
      <c r="B5103" s="46" t="s">
        <v>11317</v>
      </c>
      <c r="C5103" s="47">
        <v>94.665199999999999</v>
      </c>
      <c r="D5103" s="119" t="s">
        <v>3200</v>
      </c>
      <c r="E5103" s="46" t="s">
        <v>3200</v>
      </c>
      <c r="F5103" s="121">
        <v>13.5098</v>
      </c>
      <c r="G5103" s="87"/>
      <c r="H5103" s="47"/>
      <c r="I5103" s="120">
        <v>0</v>
      </c>
      <c r="J5103" s="120">
        <v>0</v>
      </c>
    </row>
    <row r="5104" spans="1:10" ht="15" customHeight="1">
      <c r="A5104" s="46" t="s">
        <v>11314</v>
      </c>
      <c r="B5104" s="46" t="s">
        <v>11315</v>
      </c>
      <c r="C5104" s="47">
        <v>221.81479999999999</v>
      </c>
      <c r="D5104" s="119" t="s">
        <v>3197</v>
      </c>
      <c r="E5104" s="46" t="s">
        <v>3197</v>
      </c>
      <c r="F5104" s="121">
        <v>3.5581999999999998</v>
      </c>
      <c r="G5104" s="87"/>
      <c r="H5104" s="47"/>
      <c r="I5104" s="120">
        <v>0</v>
      </c>
      <c r="J5104" s="120">
        <v>0</v>
      </c>
    </row>
    <row r="5105" spans="1:10" ht="15" customHeight="1">
      <c r="A5105" s="46" t="s">
        <v>11312</v>
      </c>
      <c r="B5105" s="46" t="s">
        <v>11313</v>
      </c>
      <c r="C5105" s="47">
        <v>221.81479999999999</v>
      </c>
      <c r="D5105" s="119" t="s">
        <v>3194</v>
      </c>
      <c r="E5105" s="46" t="s">
        <v>3194</v>
      </c>
      <c r="F5105" s="121">
        <v>5.298</v>
      </c>
      <c r="G5105" s="87"/>
      <c r="H5105" s="47"/>
      <c r="I5105" s="120">
        <v>0</v>
      </c>
      <c r="J5105" s="120">
        <v>0</v>
      </c>
    </row>
    <row r="5106" spans="1:10" ht="15" customHeight="1">
      <c r="A5106" s="46" t="s">
        <v>11310</v>
      </c>
      <c r="B5106" s="46" t="s">
        <v>11311</v>
      </c>
      <c r="C5106" s="47">
        <v>557.67420000000004</v>
      </c>
      <c r="D5106" s="119" t="s">
        <v>3191</v>
      </c>
      <c r="E5106" s="46" t="s">
        <v>3191</v>
      </c>
      <c r="F5106" s="121">
        <v>8.9844000000000008</v>
      </c>
      <c r="G5106" s="87"/>
      <c r="H5106" s="47"/>
      <c r="I5106" s="120">
        <v>0</v>
      </c>
      <c r="J5106" s="120">
        <v>0</v>
      </c>
    </row>
    <row r="5107" spans="1:10" ht="15" customHeight="1">
      <c r="A5107" s="46" t="s">
        <v>11308</v>
      </c>
      <c r="B5107" s="46" t="s">
        <v>11309</v>
      </c>
      <c r="C5107" s="47">
        <v>462.52100000000002</v>
      </c>
      <c r="D5107" s="119" t="s">
        <v>3188</v>
      </c>
      <c r="E5107" s="46" t="s">
        <v>3188</v>
      </c>
      <c r="F5107" s="121">
        <v>13.360799999999999</v>
      </c>
      <c r="G5107" s="87"/>
      <c r="H5107" s="47"/>
      <c r="I5107" s="120">
        <v>0</v>
      </c>
      <c r="J5107" s="120">
        <v>0</v>
      </c>
    </row>
    <row r="5108" spans="1:10" ht="15" customHeight="1">
      <c r="A5108" s="46" t="s">
        <v>11306</v>
      </c>
      <c r="B5108" s="46" t="s">
        <v>11307</v>
      </c>
      <c r="C5108" s="47">
        <v>339.2518</v>
      </c>
      <c r="D5108" s="119" t="s">
        <v>3185</v>
      </c>
      <c r="E5108" s="46" t="s">
        <v>3185</v>
      </c>
      <c r="F5108" s="121">
        <v>8.4814000000000007</v>
      </c>
      <c r="G5108" s="87"/>
      <c r="H5108" s="47"/>
      <c r="I5108" s="120">
        <v>1</v>
      </c>
      <c r="J5108" s="120">
        <v>0</v>
      </c>
    </row>
    <row r="5109" spans="1:10" ht="15" customHeight="1">
      <c r="A5109" s="46" t="s">
        <v>11304</v>
      </c>
      <c r="B5109" s="46" t="s">
        <v>11305</v>
      </c>
      <c r="C5109" s="47">
        <v>221.79159999999999</v>
      </c>
      <c r="D5109" s="119" t="s">
        <v>3182</v>
      </c>
      <c r="E5109" s="46" t="s">
        <v>3182</v>
      </c>
      <c r="F5109" s="121">
        <v>8.6292000000000009</v>
      </c>
      <c r="G5109" s="87"/>
      <c r="H5109" s="47"/>
      <c r="I5109" s="120">
        <v>0</v>
      </c>
      <c r="J5109" s="120">
        <v>0</v>
      </c>
    </row>
    <row r="5110" spans="1:10" ht="15" customHeight="1">
      <c r="A5110" s="46" t="s">
        <v>11302</v>
      </c>
      <c r="B5110" s="46" t="s">
        <v>11303</v>
      </c>
      <c r="C5110" s="47">
        <v>221.81479999999999</v>
      </c>
      <c r="D5110" s="119" t="s">
        <v>3181</v>
      </c>
      <c r="E5110" s="46" t="s">
        <v>3181</v>
      </c>
      <c r="F5110" s="121">
        <v>10.5366</v>
      </c>
      <c r="G5110" s="87"/>
      <c r="H5110" s="47"/>
      <c r="I5110" s="120">
        <v>0</v>
      </c>
      <c r="J5110" s="120">
        <v>0</v>
      </c>
    </row>
    <row r="5111" spans="1:10" ht="15" customHeight="1">
      <c r="A5111" s="46" t="s">
        <v>11300</v>
      </c>
      <c r="B5111" s="46" t="s">
        <v>11301</v>
      </c>
      <c r="C5111" s="47">
        <v>221.81479999999999</v>
      </c>
      <c r="D5111" s="119" t="s">
        <v>3180</v>
      </c>
      <c r="E5111" s="46" t="s">
        <v>3180</v>
      </c>
      <c r="F5111" s="121">
        <v>11.281000000000001</v>
      </c>
      <c r="G5111" s="87"/>
      <c r="H5111" s="47"/>
      <c r="I5111" s="120">
        <v>0</v>
      </c>
      <c r="J5111" s="120">
        <v>0</v>
      </c>
    </row>
    <row r="5112" spans="1:10" ht="15" customHeight="1">
      <c r="A5112" s="46" t="s">
        <v>11298</v>
      </c>
      <c r="B5112" s="46" t="s">
        <v>11299</v>
      </c>
      <c r="C5112" s="47">
        <v>197.50960000000001</v>
      </c>
      <c r="D5112" s="119" t="s">
        <v>3179</v>
      </c>
      <c r="E5112" s="46" t="s">
        <v>3179</v>
      </c>
      <c r="F5112" s="121">
        <v>15.942600000000001</v>
      </c>
      <c r="G5112" s="87"/>
      <c r="H5112" s="47"/>
      <c r="I5112" s="120">
        <v>0</v>
      </c>
      <c r="J5112" s="120">
        <v>0</v>
      </c>
    </row>
    <row r="5113" spans="1:10" ht="15" customHeight="1">
      <c r="A5113" s="46" t="s">
        <v>11296</v>
      </c>
      <c r="B5113" s="46" t="s">
        <v>11297</v>
      </c>
      <c r="C5113" s="47">
        <v>208.52359999999999</v>
      </c>
      <c r="D5113" s="119" t="s">
        <v>3176</v>
      </c>
      <c r="E5113" s="46" t="s">
        <v>3176</v>
      </c>
      <c r="F5113" s="121">
        <v>6.4131999999999998</v>
      </c>
      <c r="G5113" s="87"/>
      <c r="H5113" s="47"/>
      <c r="I5113" s="120">
        <v>0</v>
      </c>
      <c r="J5113" s="120">
        <v>0</v>
      </c>
    </row>
    <row r="5114" spans="1:10" ht="15" customHeight="1">
      <c r="A5114" s="46" t="s">
        <v>11294</v>
      </c>
      <c r="B5114" s="46" t="s">
        <v>11295</v>
      </c>
      <c r="C5114" s="47">
        <v>197.50960000000001</v>
      </c>
      <c r="D5114" s="119" t="s">
        <v>3174</v>
      </c>
      <c r="E5114" s="46" t="s">
        <v>3174</v>
      </c>
      <c r="F5114" s="121">
        <v>41.456000000000003</v>
      </c>
      <c r="G5114" s="87"/>
      <c r="H5114" s="47"/>
      <c r="I5114" s="120">
        <v>0</v>
      </c>
      <c r="J5114" s="120">
        <v>0</v>
      </c>
    </row>
    <row r="5115" spans="1:10" ht="15" customHeight="1">
      <c r="A5115" s="46" t="s">
        <v>7817</v>
      </c>
      <c r="B5115" s="46" t="s">
        <v>11293</v>
      </c>
      <c r="C5115" s="47">
        <v>197.50960000000001</v>
      </c>
      <c r="D5115" s="119" t="s">
        <v>3172</v>
      </c>
      <c r="E5115" s="46" t="s">
        <v>3172</v>
      </c>
      <c r="F5115" s="121">
        <v>47.965600000000002</v>
      </c>
      <c r="G5115" s="87"/>
      <c r="H5115" s="47"/>
      <c r="I5115" s="120">
        <v>2</v>
      </c>
      <c r="J5115" s="120">
        <v>0</v>
      </c>
    </row>
    <row r="5116" spans="1:10" ht="15" customHeight="1">
      <c r="A5116" s="46" t="s">
        <v>11291</v>
      </c>
      <c r="B5116" s="46" t="s">
        <v>11292</v>
      </c>
      <c r="C5116" s="47">
        <v>221.79159999999999</v>
      </c>
      <c r="D5116" s="119" t="s">
        <v>3170</v>
      </c>
      <c r="E5116" s="46" t="s">
        <v>3170</v>
      </c>
      <c r="F5116" s="121">
        <v>14.287599999999999</v>
      </c>
      <c r="G5116" s="87"/>
      <c r="H5116" s="47"/>
      <c r="I5116" s="120">
        <v>2</v>
      </c>
      <c r="J5116" s="120">
        <v>0</v>
      </c>
    </row>
    <row r="5117" spans="1:10" ht="15" customHeight="1">
      <c r="A5117" s="46" t="s">
        <v>11289</v>
      </c>
      <c r="B5117" s="46" t="s">
        <v>11290</v>
      </c>
      <c r="C5117" s="47">
        <v>221.79159999999999</v>
      </c>
      <c r="D5117" s="119" t="s">
        <v>3168</v>
      </c>
      <c r="E5117" s="46" t="s">
        <v>3168</v>
      </c>
      <c r="F5117" s="121">
        <v>16.384</v>
      </c>
      <c r="G5117" s="87"/>
      <c r="H5117" s="47"/>
      <c r="I5117" s="120">
        <v>1</v>
      </c>
      <c r="J5117" s="120">
        <v>0</v>
      </c>
    </row>
    <row r="5118" spans="1:10" ht="15" customHeight="1">
      <c r="A5118" s="46" t="s">
        <v>11287</v>
      </c>
      <c r="B5118" s="46" t="s">
        <v>11288</v>
      </c>
      <c r="C5118" s="47">
        <v>336.9282</v>
      </c>
      <c r="D5118" s="119" t="s">
        <v>3167</v>
      </c>
      <c r="E5118" s="46" t="s">
        <v>3167</v>
      </c>
      <c r="F5118" s="121">
        <v>8.9640000000000004</v>
      </c>
      <c r="G5118" s="87"/>
      <c r="H5118" s="47"/>
      <c r="I5118" s="120">
        <v>0</v>
      </c>
      <c r="J5118" s="120">
        <v>0</v>
      </c>
    </row>
    <row r="5119" spans="1:10" ht="15" customHeight="1">
      <c r="A5119" s="46" t="s">
        <v>11285</v>
      </c>
      <c r="B5119" s="46" t="s">
        <v>11286</v>
      </c>
      <c r="C5119" s="47">
        <v>336.9282</v>
      </c>
      <c r="D5119" s="119" t="s">
        <v>3166</v>
      </c>
      <c r="E5119" s="46" t="s">
        <v>3166</v>
      </c>
      <c r="F5119" s="121">
        <v>82.029799999999994</v>
      </c>
      <c r="G5119" s="87"/>
      <c r="H5119" s="47"/>
      <c r="I5119" s="120">
        <v>0</v>
      </c>
      <c r="J5119" s="120">
        <v>0</v>
      </c>
    </row>
    <row r="5120" spans="1:10" ht="15" customHeight="1">
      <c r="A5120" s="46" t="s">
        <v>11283</v>
      </c>
      <c r="B5120" s="46" t="s">
        <v>11284</v>
      </c>
      <c r="C5120" s="47">
        <v>336.9282</v>
      </c>
      <c r="D5120" s="119" t="s">
        <v>3164</v>
      </c>
      <c r="E5120" s="46" t="s">
        <v>3164</v>
      </c>
      <c r="F5120" s="121">
        <v>4.6062000000000003</v>
      </c>
      <c r="G5120" s="87"/>
      <c r="H5120" s="47"/>
      <c r="I5120" s="120">
        <v>0</v>
      </c>
      <c r="J5120" s="120">
        <v>0</v>
      </c>
    </row>
    <row r="5121" spans="1:10" ht="15" customHeight="1">
      <c r="A5121" s="46" t="s">
        <v>11281</v>
      </c>
      <c r="B5121" s="46" t="s">
        <v>11282</v>
      </c>
      <c r="C5121" s="47">
        <v>339.2518</v>
      </c>
      <c r="D5121" s="119" t="s">
        <v>3161</v>
      </c>
      <c r="E5121" s="46" t="s">
        <v>3161</v>
      </c>
      <c r="F5121" s="121">
        <v>18.9376</v>
      </c>
      <c r="G5121" s="87"/>
      <c r="H5121" s="47"/>
      <c r="I5121" s="120">
        <v>0</v>
      </c>
      <c r="J5121" s="120">
        <v>0</v>
      </c>
    </row>
    <row r="5122" spans="1:10" ht="15" customHeight="1">
      <c r="A5122" s="46" t="s">
        <v>11279</v>
      </c>
      <c r="B5122" s="46" t="s">
        <v>11280</v>
      </c>
      <c r="C5122" s="47">
        <v>336.9282</v>
      </c>
      <c r="D5122" s="119" t="s">
        <v>3159</v>
      </c>
      <c r="E5122" s="46" t="s">
        <v>3159</v>
      </c>
      <c r="F5122" s="121">
        <v>5.5716000000000001</v>
      </c>
      <c r="G5122" s="87"/>
      <c r="H5122" s="47"/>
      <c r="I5122" s="120">
        <v>0</v>
      </c>
      <c r="J5122" s="120">
        <v>0</v>
      </c>
    </row>
    <row r="5123" spans="1:10" ht="15" customHeight="1">
      <c r="A5123" s="46" t="s">
        <v>11277</v>
      </c>
      <c r="B5123" s="46" t="s">
        <v>11278</v>
      </c>
      <c r="C5123" s="47">
        <v>255.60079999999999</v>
      </c>
      <c r="D5123" s="119" t="s">
        <v>3157</v>
      </c>
      <c r="E5123" s="46" t="s">
        <v>3157</v>
      </c>
      <c r="F5123" s="121">
        <v>11.115600000000001</v>
      </c>
      <c r="G5123" s="87"/>
      <c r="H5123" s="47"/>
      <c r="I5123" s="120">
        <v>0</v>
      </c>
      <c r="J5123" s="120">
        <v>0</v>
      </c>
    </row>
    <row r="5124" spans="1:10" ht="15" customHeight="1">
      <c r="A5124" s="46" t="s">
        <v>11275</v>
      </c>
      <c r="B5124" s="46" t="s">
        <v>11276</v>
      </c>
      <c r="C5124" s="47">
        <v>336.9282</v>
      </c>
      <c r="D5124" s="119" t="s">
        <v>3155</v>
      </c>
      <c r="E5124" s="46" t="s">
        <v>3155</v>
      </c>
      <c r="F5124" s="121">
        <v>8.4103999999999992</v>
      </c>
      <c r="G5124" s="87"/>
      <c r="H5124" s="47"/>
      <c r="I5124" s="120">
        <v>1</v>
      </c>
      <c r="J5124" s="120">
        <v>0</v>
      </c>
    </row>
    <row r="5125" spans="1:10" ht="15" customHeight="1">
      <c r="A5125" s="46" t="s">
        <v>11356</v>
      </c>
      <c r="B5125" s="46" t="s">
        <v>11357</v>
      </c>
      <c r="C5125" s="47">
        <v>86.905199999999994</v>
      </c>
      <c r="D5125" s="119" t="s">
        <v>3152</v>
      </c>
      <c r="E5125" s="46" t="s">
        <v>3152</v>
      </c>
      <c r="F5125" s="121">
        <v>98.266800000000003</v>
      </c>
      <c r="G5125" s="87"/>
      <c r="H5125" s="47"/>
      <c r="I5125" s="120">
        <v>0</v>
      </c>
      <c r="J5125" s="120">
        <v>0</v>
      </c>
    </row>
    <row r="5126" spans="1:10" ht="15" customHeight="1">
      <c r="A5126" s="46" t="s">
        <v>11354</v>
      </c>
      <c r="B5126" s="46" t="s">
        <v>11355</v>
      </c>
      <c r="C5126" s="47">
        <v>93.588999999999999</v>
      </c>
      <c r="D5126" s="119" t="s">
        <v>3150</v>
      </c>
      <c r="E5126" s="46" t="s">
        <v>3150</v>
      </c>
      <c r="F5126" s="121">
        <v>119.2726</v>
      </c>
      <c r="G5126" s="87"/>
      <c r="H5126" s="47"/>
      <c r="I5126" s="120">
        <v>0</v>
      </c>
      <c r="J5126" s="120">
        <v>0</v>
      </c>
    </row>
    <row r="5127" spans="1:10" ht="15" customHeight="1">
      <c r="A5127" s="46" t="s">
        <v>11352</v>
      </c>
      <c r="B5127" s="46" t="s">
        <v>11353</v>
      </c>
      <c r="C5127" s="47">
        <v>115.8736</v>
      </c>
      <c r="D5127" s="119" t="s">
        <v>3147</v>
      </c>
      <c r="E5127" s="46" t="s">
        <v>3147</v>
      </c>
      <c r="F5127" s="121">
        <v>137.97800000000001</v>
      </c>
      <c r="G5127" s="87"/>
      <c r="H5127" s="47"/>
      <c r="I5127" s="120">
        <v>0</v>
      </c>
      <c r="J5127" s="120">
        <v>0</v>
      </c>
    </row>
    <row r="5128" spans="1:10" ht="15" customHeight="1">
      <c r="A5128" s="46" t="s">
        <v>11350</v>
      </c>
      <c r="B5128" s="46" t="s">
        <v>11351</v>
      </c>
      <c r="C5128" s="47">
        <v>150.03659999999999</v>
      </c>
      <c r="D5128" s="119" t="s">
        <v>3145</v>
      </c>
      <c r="E5128" s="46" t="s">
        <v>3145</v>
      </c>
      <c r="F5128" s="121">
        <v>117.194</v>
      </c>
      <c r="G5128" s="87"/>
      <c r="H5128" s="47"/>
      <c r="I5128" s="120">
        <v>0</v>
      </c>
      <c r="J5128" s="120">
        <v>0</v>
      </c>
    </row>
    <row r="5129" spans="1:10" ht="15" customHeight="1">
      <c r="A5129" s="46" t="s">
        <v>11348</v>
      </c>
      <c r="B5129" s="46" t="s">
        <v>11349</v>
      </c>
      <c r="C5129" s="47">
        <v>132.95519999999999</v>
      </c>
      <c r="D5129" s="119" t="s">
        <v>3143</v>
      </c>
      <c r="E5129" s="46" t="s">
        <v>3143</v>
      </c>
      <c r="F5129" s="121">
        <v>19.0868</v>
      </c>
      <c r="G5129" s="87"/>
      <c r="H5129" s="47"/>
      <c r="I5129" s="120">
        <v>0</v>
      </c>
      <c r="J5129" s="120">
        <v>0</v>
      </c>
    </row>
    <row r="5130" spans="1:10" ht="15" customHeight="1">
      <c r="A5130" s="46" t="s">
        <v>11346</v>
      </c>
      <c r="B5130" s="46" t="s">
        <v>11347</v>
      </c>
      <c r="C5130" s="47">
        <v>354.8442</v>
      </c>
      <c r="D5130" s="119" t="s">
        <v>3142</v>
      </c>
      <c r="E5130" s="46" t="s">
        <v>3142</v>
      </c>
      <c r="F5130" s="121">
        <v>37.570999999999998</v>
      </c>
      <c r="G5130" s="87"/>
      <c r="H5130" s="47">
        <v>2.99</v>
      </c>
      <c r="I5130" s="120">
        <v>0</v>
      </c>
      <c r="J5130" s="120">
        <v>0</v>
      </c>
    </row>
    <row r="5131" spans="1:10" ht="15" customHeight="1">
      <c r="A5131" s="46" t="s">
        <v>11344</v>
      </c>
      <c r="B5131" s="46" t="s">
        <v>11345</v>
      </c>
      <c r="C5131" s="47">
        <v>398.25360000000001</v>
      </c>
      <c r="D5131" s="119" t="s">
        <v>3134</v>
      </c>
      <c r="E5131" s="46" t="s">
        <v>3134</v>
      </c>
      <c r="F5131" s="121">
        <v>393.56259999999997</v>
      </c>
      <c r="G5131" s="87"/>
      <c r="H5131" s="47">
        <v>2.99</v>
      </c>
      <c r="I5131" s="120">
        <v>0</v>
      </c>
      <c r="J5131" s="120">
        <v>0</v>
      </c>
    </row>
    <row r="5132" spans="1:10" ht="15" customHeight="1">
      <c r="A5132" s="46" t="s">
        <v>11342</v>
      </c>
      <c r="B5132" s="46" t="s">
        <v>11343</v>
      </c>
      <c r="C5132" s="47">
        <v>589.41560000000004</v>
      </c>
      <c r="D5132" s="119" t="s">
        <v>3132</v>
      </c>
      <c r="E5132" s="46" t="s">
        <v>3132</v>
      </c>
      <c r="F5132" s="121">
        <v>268.05540000000002</v>
      </c>
      <c r="G5132" s="87"/>
      <c r="H5132" s="47">
        <v>2.99</v>
      </c>
      <c r="I5132" s="120">
        <v>0</v>
      </c>
      <c r="J5132" s="120">
        <v>0</v>
      </c>
    </row>
    <row r="5133" spans="1:10" ht="15" customHeight="1">
      <c r="A5133" s="46" t="s">
        <v>11340</v>
      </c>
      <c r="B5133" s="46" t="s">
        <v>11341</v>
      </c>
      <c r="C5133" s="47">
        <v>322.35899999999998</v>
      </c>
      <c r="D5133" s="119" t="s">
        <v>3129</v>
      </c>
      <c r="E5133" s="46" t="s">
        <v>3129</v>
      </c>
      <c r="F5133" s="121">
        <v>283.74</v>
      </c>
      <c r="G5133" s="87"/>
      <c r="H5133" s="47"/>
      <c r="I5133" s="120">
        <v>0</v>
      </c>
      <c r="J5133" s="120">
        <v>0</v>
      </c>
    </row>
    <row r="5134" spans="1:10" ht="15" customHeight="1">
      <c r="A5134" s="46" t="s">
        <v>11338</v>
      </c>
      <c r="B5134" s="46" t="s">
        <v>11339</v>
      </c>
      <c r="C5134" s="47">
        <v>307.51100000000002</v>
      </c>
      <c r="D5134" s="119" t="s">
        <v>3127</v>
      </c>
      <c r="E5134" s="46" t="s">
        <v>3127</v>
      </c>
      <c r="F5134" s="121">
        <v>261.28739999999999</v>
      </c>
      <c r="G5134" s="87"/>
      <c r="H5134" s="47"/>
      <c r="I5134" s="120">
        <v>0</v>
      </c>
      <c r="J5134" s="120">
        <v>0</v>
      </c>
    </row>
    <row r="5135" spans="1:10" ht="15" customHeight="1">
      <c r="A5135" s="46" t="s">
        <v>11336</v>
      </c>
      <c r="B5135" s="46" t="s">
        <v>11337</v>
      </c>
      <c r="C5135" s="47">
        <v>431.54700000000003</v>
      </c>
      <c r="D5135" s="119" t="s">
        <v>3124</v>
      </c>
      <c r="E5135" s="46" t="s">
        <v>3124</v>
      </c>
      <c r="F5135" s="121">
        <v>446.55779999999999</v>
      </c>
      <c r="G5135" s="87"/>
      <c r="H5135" s="47"/>
      <c r="I5135" s="120">
        <v>0</v>
      </c>
      <c r="J5135" s="120">
        <v>0</v>
      </c>
    </row>
    <row r="5136" spans="1:10" ht="15" customHeight="1">
      <c r="A5136" s="46" t="s">
        <v>11334</v>
      </c>
      <c r="B5136" s="46" t="s">
        <v>11335</v>
      </c>
      <c r="C5136" s="47">
        <v>386.23599999999999</v>
      </c>
      <c r="D5136" s="119" t="s">
        <v>3122</v>
      </c>
      <c r="E5136" s="46" t="s">
        <v>3122</v>
      </c>
      <c r="F5136" s="121">
        <v>12.4674</v>
      </c>
      <c r="G5136" s="87"/>
      <c r="H5136" s="47"/>
      <c r="I5136" s="120">
        <v>0</v>
      </c>
      <c r="J5136" s="120">
        <v>0</v>
      </c>
    </row>
    <row r="5137" spans="1:10" ht="15" customHeight="1">
      <c r="A5137" s="46" t="s">
        <v>11332</v>
      </c>
      <c r="B5137" s="46" t="s">
        <v>11333</v>
      </c>
      <c r="C5137" s="47">
        <v>464.98419999999999</v>
      </c>
      <c r="D5137" s="119" t="s">
        <v>3120</v>
      </c>
      <c r="E5137" s="46" t="s">
        <v>3120</v>
      </c>
      <c r="F5137" s="121">
        <v>95.158799999999999</v>
      </c>
      <c r="G5137" s="87"/>
      <c r="H5137" s="47"/>
      <c r="I5137" s="120">
        <v>0</v>
      </c>
      <c r="J5137" s="120">
        <v>0</v>
      </c>
    </row>
    <row r="5138" spans="1:10" ht="15" customHeight="1">
      <c r="A5138" s="46" t="s">
        <v>11330</v>
      </c>
      <c r="B5138" s="46" t="s">
        <v>11331</v>
      </c>
      <c r="C5138" s="47">
        <v>457.99200000000002</v>
      </c>
      <c r="D5138" s="119" t="s">
        <v>3118</v>
      </c>
      <c r="E5138" s="46" t="s">
        <v>3118</v>
      </c>
      <c r="F5138" s="121">
        <v>801.29380000000003</v>
      </c>
      <c r="G5138" s="87"/>
      <c r="H5138" s="47">
        <v>2.99</v>
      </c>
      <c r="I5138" s="120">
        <v>1</v>
      </c>
      <c r="J5138" s="120">
        <v>0</v>
      </c>
    </row>
    <row r="5139" spans="1:10" ht="15" customHeight="1">
      <c r="A5139" s="46" t="s">
        <v>11328</v>
      </c>
      <c r="B5139" s="46" t="s">
        <v>11329</v>
      </c>
      <c r="C5139" s="47">
        <v>331.25839999999999</v>
      </c>
      <c r="D5139" s="119" t="s">
        <v>3116</v>
      </c>
      <c r="E5139" s="46" t="s">
        <v>3116</v>
      </c>
      <c r="F5139" s="121">
        <v>832.71019999999999</v>
      </c>
      <c r="G5139" s="87"/>
      <c r="H5139" s="47"/>
      <c r="I5139" s="120">
        <v>0</v>
      </c>
      <c r="J5139" s="120">
        <v>0</v>
      </c>
    </row>
    <row r="5140" spans="1:10" ht="15" customHeight="1">
      <c r="A5140" s="46" t="s">
        <v>11326</v>
      </c>
      <c r="B5140" s="46" t="s">
        <v>11327</v>
      </c>
      <c r="C5140" s="47">
        <v>389.23340000000002</v>
      </c>
      <c r="D5140" s="119" t="s">
        <v>3114</v>
      </c>
      <c r="E5140" s="46" t="s">
        <v>3114</v>
      </c>
      <c r="F5140" s="121">
        <v>925.77279999999996</v>
      </c>
      <c r="G5140" s="87"/>
      <c r="H5140" s="47"/>
      <c r="I5140" s="120">
        <v>0</v>
      </c>
      <c r="J5140" s="120">
        <v>0</v>
      </c>
    </row>
    <row r="5141" spans="1:10" ht="15" customHeight="1">
      <c r="A5141" s="46" t="s">
        <v>11324</v>
      </c>
      <c r="B5141" s="46" t="s">
        <v>11325</v>
      </c>
      <c r="C5141" s="47">
        <v>346.89659999999998</v>
      </c>
      <c r="D5141" s="119" t="s">
        <v>3112</v>
      </c>
      <c r="E5141" s="46" t="s">
        <v>3112</v>
      </c>
      <c r="F5141" s="121">
        <v>801.29380000000003</v>
      </c>
      <c r="G5141" s="87"/>
      <c r="H5141" s="47"/>
      <c r="I5141" s="120">
        <v>0</v>
      </c>
      <c r="J5141" s="120">
        <v>0</v>
      </c>
    </row>
    <row r="5142" spans="1:10" ht="15" customHeight="1">
      <c r="A5142" s="46" t="s">
        <v>11322</v>
      </c>
      <c r="B5142" s="46" t="s">
        <v>11323</v>
      </c>
      <c r="C5142" s="47">
        <v>428.57279999999997</v>
      </c>
      <c r="D5142" s="119" t="s">
        <v>3110</v>
      </c>
      <c r="E5142" s="46" t="s">
        <v>3110</v>
      </c>
      <c r="F5142" s="121">
        <v>1.2547999999999999</v>
      </c>
      <c r="G5142" s="87"/>
      <c r="H5142" s="47"/>
      <c r="I5142" s="120">
        <v>0</v>
      </c>
      <c r="J5142" s="120">
        <v>0</v>
      </c>
    </row>
    <row r="5143" spans="1:10" ht="15" customHeight="1">
      <c r="A5143" s="46" t="s">
        <v>11385</v>
      </c>
      <c r="B5143" s="46" t="s">
        <v>11386</v>
      </c>
      <c r="C5143" s="47">
        <v>479.32100000000003</v>
      </c>
      <c r="D5143" s="119" t="s">
        <v>3108</v>
      </c>
      <c r="E5143" s="46" t="s">
        <v>3108</v>
      </c>
      <c r="F5143" s="121">
        <v>2.0912000000000002</v>
      </c>
      <c r="G5143" s="87"/>
      <c r="H5143" s="47">
        <v>1</v>
      </c>
      <c r="I5143" s="120">
        <v>0</v>
      </c>
      <c r="J5143" s="120">
        <v>0</v>
      </c>
    </row>
    <row r="5144" spans="1:10" ht="15" customHeight="1">
      <c r="A5144" s="46" t="s">
        <v>11383</v>
      </c>
      <c r="B5144" s="46" t="s">
        <v>11384</v>
      </c>
      <c r="C5144" s="47">
        <v>479.32100000000003</v>
      </c>
      <c r="D5144" s="119" t="s">
        <v>32061</v>
      </c>
      <c r="E5144" s="46" t="s">
        <v>32061</v>
      </c>
      <c r="F5144" s="120"/>
      <c r="G5144" s="87"/>
      <c r="H5144" s="47">
        <v>1.5</v>
      </c>
      <c r="I5144" s="120">
        <v>0</v>
      </c>
      <c r="J5144" s="120">
        <v>0</v>
      </c>
    </row>
    <row r="5145" spans="1:10" ht="15" customHeight="1">
      <c r="A5145" s="46" t="s">
        <v>11381</v>
      </c>
      <c r="B5145" s="46" t="s">
        <v>11382</v>
      </c>
      <c r="C5145" s="47">
        <v>352.17140000000001</v>
      </c>
      <c r="D5145" s="119" t="s">
        <v>3582</v>
      </c>
      <c r="E5145" s="46" t="s">
        <v>3582</v>
      </c>
      <c r="F5145" s="121">
        <v>90.273600000000002</v>
      </c>
      <c r="G5145" s="87"/>
      <c r="H5145" s="47">
        <v>1</v>
      </c>
      <c r="I5145" s="120">
        <v>0</v>
      </c>
      <c r="J5145" s="120">
        <v>0</v>
      </c>
    </row>
    <row r="5146" spans="1:10" ht="15" customHeight="1">
      <c r="A5146" s="46" t="s">
        <v>11380</v>
      </c>
      <c r="B5146" s="46" t="s">
        <v>11372</v>
      </c>
      <c r="C5146" s="47">
        <v>289.48180000000002</v>
      </c>
      <c r="D5146" s="119" t="s">
        <v>14937</v>
      </c>
      <c r="E5146" s="46" t="s">
        <v>14937</v>
      </c>
      <c r="F5146" s="121">
        <v>91.086799999999997</v>
      </c>
      <c r="G5146" s="87"/>
      <c r="H5146" s="47"/>
      <c r="I5146" s="120">
        <v>2</v>
      </c>
      <c r="J5146" s="120">
        <v>0</v>
      </c>
    </row>
    <row r="5147" spans="1:10" ht="15" customHeight="1">
      <c r="A5147" s="46" t="s">
        <v>11379</v>
      </c>
      <c r="B5147" s="46" t="s">
        <v>11372</v>
      </c>
      <c r="C5147" s="47">
        <v>348.96420000000001</v>
      </c>
      <c r="D5147" s="119" t="s">
        <v>3555</v>
      </c>
      <c r="E5147" s="46" t="s">
        <v>3555</v>
      </c>
      <c r="F5147" s="121">
        <v>89.667000000000002</v>
      </c>
      <c r="G5147" s="87"/>
      <c r="H5147" s="47">
        <v>1</v>
      </c>
      <c r="I5147" s="120">
        <v>2</v>
      </c>
      <c r="J5147" s="120">
        <v>0</v>
      </c>
    </row>
    <row r="5148" spans="1:10" ht="15" customHeight="1">
      <c r="A5148" s="46" t="s">
        <v>11377</v>
      </c>
      <c r="B5148" s="46" t="s">
        <v>11378</v>
      </c>
      <c r="C5148" s="47">
        <v>408.4468</v>
      </c>
      <c r="D5148" s="119" t="s">
        <v>14935</v>
      </c>
      <c r="E5148" s="46" t="s">
        <v>14935</v>
      </c>
      <c r="F5148" s="121">
        <v>101.2076</v>
      </c>
      <c r="G5148" s="87"/>
      <c r="H5148" s="47">
        <v>1</v>
      </c>
      <c r="I5148" s="120">
        <v>1</v>
      </c>
      <c r="J5148" s="120">
        <v>0</v>
      </c>
    </row>
    <row r="5149" spans="1:10" ht="15" customHeight="1">
      <c r="A5149" s="46" t="s">
        <v>11375</v>
      </c>
      <c r="B5149" s="46" t="s">
        <v>11376</v>
      </c>
      <c r="C5149" s="47">
        <v>408.4468</v>
      </c>
      <c r="D5149" s="119" t="s">
        <v>14933</v>
      </c>
      <c r="E5149" s="46" t="s">
        <v>14933</v>
      </c>
      <c r="F5149" s="121">
        <v>196.14019999999999</v>
      </c>
      <c r="G5149" s="87"/>
      <c r="H5149" s="47">
        <v>1</v>
      </c>
      <c r="I5149" s="120">
        <v>0</v>
      </c>
      <c r="J5149" s="120">
        <v>0</v>
      </c>
    </row>
    <row r="5150" spans="1:10" ht="15" customHeight="1">
      <c r="A5150" s="46" t="s">
        <v>11373</v>
      </c>
      <c r="B5150" s="46" t="s">
        <v>11374</v>
      </c>
      <c r="C5150" s="47">
        <v>463.96379999999999</v>
      </c>
      <c r="D5150" s="119" t="s">
        <v>14931</v>
      </c>
      <c r="E5150" s="46" t="s">
        <v>14931</v>
      </c>
      <c r="F5150" s="121">
        <v>177.11320000000001</v>
      </c>
      <c r="G5150" s="87"/>
      <c r="H5150" s="47">
        <v>1</v>
      </c>
      <c r="I5150" s="120">
        <v>3</v>
      </c>
      <c r="J5150" s="120">
        <v>0</v>
      </c>
    </row>
    <row r="5151" spans="1:10" ht="15" customHeight="1">
      <c r="A5151" s="46" t="s">
        <v>11371</v>
      </c>
      <c r="B5151" s="46" t="s">
        <v>11372</v>
      </c>
      <c r="C5151" s="47">
        <v>289.48180000000002</v>
      </c>
      <c r="D5151" s="119" t="s">
        <v>3309</v>
      </c>
      <c r="E5151" s="46" t="s">
        <v>3309</v>
      </c>
      <c r="F5151" s="121">
        <v>64.766999999999996</v>
      </c>
      <c r="G5151" s="87"/>
      <c r="H5151" s="47">
        <v>1</v>
      </c>
      <c r="I5151" s="120">
        <v>1</v>
      </c>
      <c r="J5151" s="120">
        <v>0</v>
      </c>
    </row>
    <row r="5152" spans="1:10" ht="15" customHeight="1">
      <c r="A5152" s="46" t="s">
        <v>11370</v>
      </c>
      <c r="B5152" s="46" t="s">
        <v>11232</v>
      </c>
      <c r="C5152" s="47">
        <v>283.84640000000002</v>
      </c>
      <c r="D5152" s="119" t="s">
        <v>3306</v>
      </c>
      <c r="E5152" s="46" t="s">
        <v>3306</v>
      </c>
      <c r="F5152" s="121">
        <v>71.521799999999999</v>
      </c>
      <c r="G5152" s="87"/>
      <c r="H5152" s="47">
        <v>1</v>
      </c>
      <c r="I5152" s="120">
        <v>0</v>
      </c>
      <c r="J5152" s="120">
        <v>0</v>
      </c>
    </row>
    <row r="5153" spans="1:10" ht="15" customHeight="1">
      <c r="A5153" s="46" t="s">
        <v>11368</v>
      </c>
      <c r="B5153" s="46" t="s">
        <v>11369</v>
      </c>
      <c r="C5153" s="47">
        <v>364.11239999999998</v>
      </c>
      <c r="D5153" s="119" t="s">
        <v>3301</v>
      </c>
      <c r="E5153" s="46" t="s">
        <v>3301</v>
      </c>
      <c r="F5153" s="121">
        <v>119.0706</v>
      </c>
      <c r="G5153" s="87"/>
      <c r="H5153" s="47">
        <v>1</v>
      </c>
      <c r="I5153" s="120">
        <v>0</v>
      </c>
      <c r="J5153" s="120">
        <v>0</v>
      </c>
    </row>
    <row r="5154" spans="1:10" ht="15" customHeight="1">
      <c r="A5154" s="46" t="s">
        <v>11366</v>
      </c>
      <c r="B5154" s="46" t="s">
        <v>11367</v>
      </c>
      <c r="C5154" s="47">
        <v>408.4468</v>
      </c>
      <c r="D5154" s="119" t="s">
        <v>32063</v>
      </c>
      <c r="E5154" s="46" t="s">
        <v>32063</v>
      </c>
      <c r="F5154" s="121">
        <v>119.0706</v>
      </c>
      <c r="G5154" s="87"/>
      <c r="H5154" s="47">
        <v>1</v>
      </c>
      <c r="I5154" s="120">
        <v>2</v>
      </c>
      <c r="J5154" s="120">
        <v>0</v>
      </c>
    </row>
    <row r="5155" spans="1:10" ht="15" customHeight="1">
      <c r="A5155" s="46" t="s">
        <v>11364</v>
      </c>
      <c r="B5155" s="46" t="s">
        <v>11365</v>
      </c>
      <c r="C5155" s="47">
        <v>463.96379999999999</v>
      </c>
      <c r="D5155" s="119" t="s">
        <v>32069</v>
      </c>
      <c r="E5155" s="46" t="s">
        <v>32069</v>
      </c>
      <c r="F5155" s="121">
        <v>48.1736</v>
      </c>
      <c r="G5155" s="87"/>
      <c r="H5155" s="47">
        <v>1</v>
      </c>
      <c r="I5155" s="120">
        <v>2</v>
      </c>
      <c r="J5155" s="120">
        <v>0</v>
      </c>
    </row>
    <row r="5156" spans="1:10" ht="15" customHeight="1">
      <c r="A5156" s="46" t="s">
        <v>11362</v>
      </c>
      <c r="B5156" s="46" t="s">
        <v>11363</v>
      </c>
      <c r="C5156" s="47">
        <v>463.96379999999999</v>
      </c>
      <c r="D5156" s="119" t="s">
        <v>3578</v>
      </c>
      <c r="E5156" s="46" t="s">
        <v>3578</v>
      </c>
      <c r="F5156" s="121">
        <v>58.648800000000001</v>
      </c>
      <c r="G5156" s="87"/>
      <c r="H5156" s="47">
        <v>1</v>
      </c>
      <c r="I5156" s="120">
        <v>3</v>
      </c>
      <c r="J5156" s="120">
        <v>0</v>
      </c>
    </row>
    <row r="5157" spans="1:10" ht="15" customHeight="1">
      <c r="A5157" s="46" t="s">
        <v>11360</v>
      </c>
      <c r="B5157" s="46" t="s">
        <v>11361</v>
      </c>
      <c r="C5157" s="47">
        <v>523.44640000000004</v>
      </c>
      <c r="D5157" s="119" t="s">
        <v>3575</v>
      </c>
      <c r="E5157" s="46" t="s">
        <v>3575</v>
      </c>
      <c r="F5157" s="121">
        <v>25.130199999999999</v>
      </c>
      <c r="G5157" s="87"/>
      <c r="H5157" s="47">
        <v>1</v>
      </c>
      <c r="I5157" s="120">
        <v>2</v>
      </c>
      <c r="J5157" s="120">
        <v>0</v>
      </c>
    </row>
    <row r="5158" spans="1:10" ht="15" customHeight="1">
      <c r="A5158" s="46" t="s">
        <v>11358</v>
      </c>
      <c r="B5158" s="46" t="s">
        <v>11359</v>
      </c>
      <c r="C5158" s="47">
        <v>713.79060000000004</v>
      </c>
      <c r="D5158" s="119" t="s">
        <v>3572</v>
      </c>
      <c r="E5158" s="46" t="s">
        <v>3572</v>
      </c>
      <c r="F5158" s="121">
        <v>45.473599999999998</v>
      </c>
      <c r="G5158" s="87"/>
      <c r="H5158" s="47">
        <v>1</v>
      </c>
      <c r="I5158" s="120">
        <v>2</v>
      </c>
      <c r="J5158" s="120">
        <v>0</v>
      </c>
    </row>
    <row r="5159" spans="1:10" ht="15" customHeight="1">
      <c r="A5159" s="46" t="s">
        <v>11389</v>
      </c>
      <c r="B5159" s="46" t="s">
        <v>32453</v>
      </c>
      <c r="C5159" s="47">
        <v>182.17359999999999</v>
      </c>
      <c r="D5159" s="119" t="s">
        <v>3569</v>
      </c>
      <c r="E5159" s="46" t="s">
        <v>3569</v>
      </c>
      <c r="F5159" s="121">
        <v>219.53399999999999</v>
      </c>
      <c r="G5159" s="87"/>
      <c r="H5159" s="47"/>
      <c r="I5159" s="120">
        <v>2</v>
      </c>
      <c r="J5159" s="120">
        <v>0</v>
      </c>
    </row>
    <row r="5160" spans="1:10" ht="15" customHeight="1">
      <c r="A5160" s="46" t="s">
        <v>11388</v>
      </c>
      <c r="B5160" s="46" t="s">
        <v>32451</v>
      </c>
      <c r="C5160" s="47">
        <v>245.68119999999999</v>
      </c>
      <c r="D5160" s="119" t="s">
        <v>3566</v>
      </c>
      <c r="E5160" s="46" t="s">
        <v>3566</v>
      </c>
      <c r="F5160" s="121">
        <v>353.40280000000001</v>
      </c>
      <c r="G5160" s="87"/>
      <c r="H5160" s="47"/>
      <c r="I5160" s="120">
        <v>1</v>
      </c>
      <c r="J5160" s="120">
        <v>0</v>
      </c>
    </row>
    <row r="5161" spans="1:10" ht="15" customHeight="1">
      <c r="A5161" s="46" t="s">
        <v>11387</v>
      </c>
      <c r="B5161" s="46" t="s">
        <v>32452</v>
      </c>
      <c r="C5161" s="47">
        <v>310.83359999999999</v>
      </c>
      <c r="D5161" s="119" t="s">
        <v>32072</v>
      </c>
      <c r="E5161" s="46" t="s">
        <v>32072</v>
      </c>
      <c r="F5161" s="121">
        <v>181.8948</v>
      </c>
      <c r="G5161" s="87"/>
      <c r="H5161" s="47"/>
      <c r="I5161" s="120">
        <v>2</v>
      </c>
      <c r="J5161" s="120">
        <v>0</v>
      </c>
    </row>
    <row r="5162" spans="1:10" ht="15" customHeight="1">
      <c r="A5162" s="46" t="s">
        <v>11492</v>
      </c>
      <c r="B5162" s="46" t="s">
        <v>11493</v>
      </c>
      <c r="C5162" s="47">
        <v>33.6768</v>
      </c>
      <c r="D5162" s="119" t="s">
        <v>32074</v>
      </c>
      <c r="E5162" s="46" t="s">
        <v>32074</v>
      </c>
      <c r="F5162" s="121">
        <v>217.214</v>
      </c>
      <c r="G5162" s="87"/>
      <c r="H5162" s="47"/>
      <c r="I5162" s="120">
        <v>11</v>
      </c>
      <c r="J5162" s="120">
        <v>0</v>
      </c>
    </row>
    <row r="5163" spans="1:10" ht="15" customHeight="1">
      <c r="A5163" s="46" t="s">
        <v>11490</v>
      </c>
      <c r="B5163" s="46" t="s">
        <v>11491</v>
      </c>
      <c r="C5163" s="47">
        <v>30.084</v>
      </c>
      <c r="D5163" s="119" t="s">
        <v>3563</v>
      </c>
      <c r="E5163" s="46" t="s">
        <v>3563</v>
      </c>
      <c r="F5163" s="121">
        <v>150.24680000000001</v>
      </c>
      <c r="G5163" s="87"/>
      <c r="H5163" s="47"/>
      <c r="I5163" s="120">
        <v>42</v>
      </c>
      <c r="J5163" s="120">
        <v>0</v>
      </c>
    </row>
    <row r="5164" spans="1:10" ht="15" customHeight="1">
      <c r="A5164" s="46" t="s">
        <v>11488</v>
      </c>
      <c r="B5164" s="46" t="s">
        <v>11489</v>
      </c>
      <c r="C5164" s="47">
        <v>33.853999999999999</v>
      </c>
      <c r="D5164" s="119" t="s">
        <v>3560</v>
      </c>
      <c r="E5164" s="46" t="s">
        <v>3560</v>
      </c>
      <c r="F5164" s="121">
        <v>37.2712</v>
      </c>
      <c r="G5164" s="87"/>
      <c r="H5164" s="47"/>
      <c r="I5164" s="120">
        <v>14</v>
      </c>
      <c r="J5164" s="120">
        <v>0</v>
      </c>
    </row>
    <row r="5165" spans="1:10" ht="15" customHeight="1">
      <c r="A5165" s="46" t="s">
        <v>11486</v>
      </c>
      <c r="B5165" s="46" t="s">
        <v>11487</v>
      </c>
      <c r="C5165" s="47">
        <v>44.905799999999999</v>
      </c>
      <c r="D5165" s="119" t="s">
        <v>3558</v>
      </c>
      <c r="E5165" s="46" t="s">
        <v>3558</v>
      </c>
      <c r="F5165" s="121">
        <v>244.74940000000001</v>
      </c>
      <c r="G5165" s="87"/>
      <c r="H5165" s="47"/>
      <c r="I5165" s="120">
        <v>2</v>
      </c>
      <c r="J5165" s="120">
        <v>0</v>
      </c>
    </row>
    <row r="5166" spans="1:10" ht="15" customHeight="1">
      <c r="A5166" s="46" t="s">
        <v>11484</v>
      </c>
      <c r="B5166" s="46" t="s">
        <v>11485</v>
      </c>
      <c r="C5166" s="47">
        <v>26.971800000000002</v>
      </c>
      <c r="D5166" s="119" t="s">
        <v>3557</v>
      </c>
      <c r="E5166" s="46" t="s">
        <v>3557</v>
      </c>
      <c r="F5166" s="121">
        <v>244.74940000000001</v>
      </c>
      <c r="G5166" s="87"/>
      <c r="H5166" s="47"/>
      <c r="I5166" s="120">
        <v>0</v>
      </c>
      <c r="J5166" s="120">
        <v>0</v>
      </c>
    </row>
    <row r="5167" spans="1:10" ht="15" customHeight="1">
      <c r="A5167" s="46" t="s">
        <v>11482</v>
      </c>
      <c r="B5167" s="46" t="s">
        <v>11483</v>
      </c>
      <c r="C5167" s="47">
        <v>49.844799999999999</v>
      </c>
      <c r="D5167" s="119" t="s">
        <v>3552</v>
      </c>
      <c r="E5167" s="46" t="s">
        <v>3552</v>
      </c>
      <c r="F5167" s="121">
        <v>22.7196</v>
      </c>
      <c r="G5167" s="87"/>
      <c r="H5167" s="47"/>
      <c r="I5167" s="120">
        <v>13</v>
      </c>
      <c r="J5167" s="120">
        <v>0</v>
      </c>
    </row>
    <row r="5168" spans="1:10" ht="15" customHeight="1">
      <c r="A5168" s="46" t="s">
        <v>11480</v>
      </c>
      <c r="B5168" s="46" t="s">
        <v>11481</v>
      </c>
      <c r="C5168" s="47">
        <v>44.253</v>
      </c>
      <c r="D5168" s="119" t="s">
        <v>3549</v>
      </c>
      <c r="E5168" s="46" t="s">
        <v>3549</v>
      </c>
      <c r="F5168" s="121">
        <v>11.3858</v>
      </c>
      <c r="G5168" s="87"/>
      <c r="H5168" s="47"/>
      <c r="I5168" s="120">
        <v>8</v>
      </c>
      <c r="J5168" s="120">
        <v>0</v>
      </c>
    </row>
    <row r="5169" spans="1:10" ht="15" customHeight="1">
      <c r="A5169" s="46" t="s">
        <v>11478</v>
      </c>
      <c r="B5169" s="46" t="s">
        <v>11479</v>
      </c>
      <c r="C5169" s="47">
        <v>44.166400000000003</v>
      </c>
      <c r="D5169" s="119" t="s">
        <v>3546</v>
      </c>
      <c r="E5169" s="46" t="s">
        <v>3546</v>
      </c>
      <c r="F5169" s="121">
        <v>22.0746</v>
      </c>
      <c r="G5169" s="87"/>
      <c r="H5169" s="47"/>
      <c r="I5169" s="120">
        <v>0</v>
      </c>
      <c r="J5169" s="120">
        <v>0</v>
      </c>
    </row>
    <row r="5170" spans="1:10" ht="15" customHeight="1">
      <c r="A5170" s="46" t="s">
        <v>11477</v>
      </c>
      <c r="B5170" s="46" t="s">
        <v>11468</v>
      </c>
      <c r="C5170" s="47">
        <v>40.045200000000001</v>
      </c>
      <c r="D5170" s="119" t="s">
        <v>3543</v>
      </c>
      <c r="E5170" s="46" t="s">
        <v>3543</v>
      </c>
      <c r="F5170" s="121">
        <v>38.874600000000001</v>
      </c>
      <c r="G5170" s="87"/>
      <c r="H5170" s="47"/>
      <c r="I5170" s="120">
        <v>0</v>
      </c>
      <c r="J5170" s="120">
        <v>0</v>
      </c>
    </row>
    <row r="5171" spans="1:10" ht="15" customHeight="1">
      <c r="A5171" s="46" t="s">
        <v>11475</v>
      </c>
      <c r="B5171" s="46" t="s">
        <v>11476</v>
      </c>
      <c r="C5171" s="47">
        <v>40.045200000000001</v>
      </c>
      <c r="D5171" s="119" t="s">
        <v>3540</v>
      </c>
      <c r="E5171" s="46" t="s">
        <v>3540</v>
      </c>
      <c r="F5171" s="121">
        <v>38.874600000000001</v>
      </c>
      <c r="G5171" s="87"/>
      <c r="H5171" s="47"/>
      <c r="I5171" s="120">
        <v>0</v>
      </c>
      <c r="J5171" s="120">
        <v>0</v>
      </c>
    </row>
    <row r="5172" spans="1:10" ht="15" customHeight="1">
      <c r="A5172" s="46" t="s">
        <v>11473</v>
      </c>
      <c r="B5172" s="46" t="s">
        <v>11474</v>
      </c>
      <c r="C5172" s="47">
        <v>50.188800000000001</v>
      </c>
      <c r="D5172" s="119" t="s">
        <v>3537</v>
      </c>
      <c r="E5172" s="46" t="s">
        <v>3537</v>
      </c>
      <c r="F5172" s="121">
        <v>53.386600000000001</v>
      </c>
      <c r="G5172" s="87"/>
      <c r="H5172" s="47"/>
      <c r="I5172" s="120">
        <v>0</v>
      </c>
      <c r="J5172" s="120">
        <v>0</v>
      </c>
    </row>
    <row r="5173" spans="1:10" ht="15" customHeight="1">
      <c r="A5173" s="46" t="s">
        <v>11471</v>
      </c>
      <c r="B5173" s="46" t="s">
        <v>11472</v>
      </c>
      <c r="C5173" s="47">
        <v>42.911999999999999</v>
      </c>
      <c r="D5173" s="119" t="s">
        <v>3534</v>
      </c>
      <c r="E5173" s="46" t="s">
        <v>3534</v>
      </c>
      <c r="F5173" s="121">
        <v>38.874600000000001</v>
      </c>
      <c r="G5173" s="87"/>
      <c r="H5173" s="47"/>
      <c r="I5173" s="120">
        <v>1</v>
      </c>
      <c r="J5173" s="120">
        <v>0</v>
      </c>
    </row>
    <row r="5174" spans="1:10" ht="15" customHeight="1">
      <c r="A5174" s="46" t="s">
        <v>11469</v>
      </c>
      <c r="B5174" s="46" t="s">
        <v>11470</v>
      </c>
      <c r="C5174" s="47">
        <v>56.7774</v>
      </c>
      <c r="D5174" s="119" t="s">
        <v>3531</v>
      </c>
      <c r="E5174" s="46" t="s">
        <v>3531</v>
      </c>
      <c r="F5174" s="121">
        <v>48.796399999999998</v>
      </c>
      <c r="G5174" s="87"/>
      <c r="H5174" s="47"/>
      <c r="I5174" s="120">
        <v>20</v>
      </c>
      <c r="J5174" s="120">
        <v>0</v>
      </c>
    </row>
    <row r="5175" spans="1:10" ht="15" customHeight="1">
      <c r="A5175" s="46" t="s">
        <v>11467</v>
      </c>
      <c r="B5175" s="46" t="s">
        <v>11468</v>
      </c>
      <c r="C5175" s="47">
        <v>40.045200000000001</v>
      </c>
      <c r="D5175" s="119" t="s">
        <v>3528</v>
      </c>
      <c r="E5175" s="46" t="s">
        <v>3528</v>
      </c>
      <c r="F5175" s="121">
        <v>48.796399999999998</v>
      </c>
      <c r="G5175" s="87"/>
      <c r="H5175" s="47"/>
      <c r="I5175" s="120">
        <v>0</v>
      </c>
      <c r="J5175" s="120">
        <v>0</v>
      </c>
    </row>
    <row r="5176" spans="1:10" ht="15" customHeight="1">
      <c r="A5176" s="46" t="s">
        <v>11465</v>
      </c>
      <c r="B5176" s="46" t="s">
        <v>11466</v>
      </c>
      <c r="C5176" s="47">
        <v>50.730200000000004</v>
      </c>
      <c r="D5176" s="119" t="s">
        <v>3525</v>
      </c>
      <c r="E5176" s="46" t="s">
        <v>3525</v>
      </c>
      <c r="F5176" s="121">
        <v>38.588200000000001</v>
      </c>
      <c r="G5176" s="87"/>
      <c r="H5176" s="47"/>
      <c r="I5176" s="120">
        <v>3</v>
      </c>
      <c r="J5176" s="120">
        <v>0</v>
      </c>
    </row>
    <row r="5177" spans="1:10" ht="15" customHeight="1">
      <c r="A5177" s="46" t="s">
        <v>11463</v>
      </c>
      <c r="B5177" s="46" t="s">
        <v>11464</v>
      </c>
      <c r="C5177" s="47">
        <v>38.838200000000001</v>
      </c>
      <c r="D5177" s="119" t="s">
        <v>3522</v>
      </c>
      <c r="E5177" s="46" t="s">
        <v>3522</v>
      </c>
      <c r="F5177" s="121">
        <v>10.4564</v>
      </c>
      <c r="G5177" s="87"/>
      <c r="H5177" s="47"/>
      <c r="I5177" s="120">
        <v>3</v>
      </c>
      <c r="J5177" s="120">
        <v>0</v>
      </c>
    </row>
    <row r="5178" spans="1:10" ht="15" customHeight="1">
      <c r="A5178" s="46" t="s">
        <v>11461</v>
      </c>
      <c r="B5178" s="46" t="s">
        <v>11462</v>
      </c>
      <c r="C5178" s="47">
        <v>44.784399999999998</v>
      </c>
      <c r="D5178" s="119" t="s">
        <v>3519</v>
      </c>
      <c r="E5178" s="46" t="s">
        <v>3519</v>
      </c>
      <c r="F5178" s="121">
        <v>15.1038</v>
      </c>
      <c r="G5178" s="87"/>
      <c r="H5178" s="47"/>
      <c r="I5178" s="120">
        <v>19</v>
      </c>
      <c r="J5178" s="120">
        <v>0</v>
      </c>
    </row>
    <row r="5179" spans="1:10" ht="15" customHeight="1">
      <c r="A5179" s="46" t="s">
        <v>11459</v>
      </c>
      <c r="B5179" s="46" t="s">
        <v>11460</v>
      </c>
      <c r="C5179" s="47">
        <v>57.056800000000003</v>
      </c>
      <c r="D5179" s="119" t="s">
        <v>3516</v>
      </c>
      <c r="E5179" s="46" t="s">
        <v>3516</v>
      </c>
      <c r="F5179" s="121">
        <v>23.631399999999999</v>
      </c>
      <c r="G5179" s="87"/>
      <c r="H5179" s="47"/>
      <c r="I5179" s="120">
        <v>1</v>
      </c>
      <c r="J5179" s="120">
        <v>0</v>
      </c>
    </row>
    <row r="5180" spans="1:10" ht="15" customHeight="1">
      <c r="A5180" s="46" t="s">
        <v>11457</v>
      </c>
      <c r="B5180" s="46" t="s">
        <v>11458</v>
      </c>
      <c r="C5180" s="47">
        <v>67.305800000000005</v>
      </c>
      <c r="D5180" s="119" t="s">
        <v>3513</v>
      </c>
      <c r="E5180" s="46" t="s">
        <v>3513</v>
      </c>
      <c r="F5180" s="121">
        <v>25.7562</v>
      </c>
      <c r="G5180" s="87"/>
      <c r="H5180" s="47"/>
      <c r="I5180" s="120">
        <v>0</v>
      </c>
      <c r="J5180" s="120">
        <v>0</v>
      </c>
    </row>
    <row r="5181" spans="1:10" ht="15" customHeight="1">
      <c r="A5181" s="46" t="s">
        <v>11455</v>
      </c>
      <c r="B5181" s="46" t="s">
        <v>11456</v>
      </c>
      <c r="C5181" s="47">
        <v>51.139800000000001</v>
      </c>
      <c r="D5181" s="119" t="s">
        <v>3511</v>
      </c>
      <c r="E5181" s="46" t="s">
        <v>3511</v>
      </c>
      <c r="F5181" s="121">
        <v>64.281199999999998</v>
      </c>
      <c r="G5181" s="87"/>
      <c r="H5181" s="47"/>
      <c r="I5181" s="120">
        <v>0</v>
      </c>
      <c r="J5181" s="120">
        <v>0</v>
      </c>
    </row>
    <row r="5182" spans="1:10" ht="15" customHeight="1">
      <c r="A5182" s="46" t="s">
        <v>11454</v>
      </c>
      <c r="B5182" s="46" t="s">
        <v>11432</v>
      </c>
      <c r="C5182" s="47">
        <v>40.045200000000001</v>
      </c>
      <c r="D5182" s="119" t="s">
        <v>3508</v>
      </c>
      <c r="E5182" s="46" t="s">
        <v>3508</v>
      </c>
      <c r="F5182" s="121">
        <v>48.1736</v>
      </c>
      <c r="G5182" s="87"/>
      <c r="H5182" s="47"/>
      <c r="I5182" s="120">
        <v>0</v>
      </c>
      <c r="J5182" s="120">
        <v>0</v>
      </c>
    </row>
    <row r="5183" spans="1:10" ht="15" customHeight="1">
      <c r="A5183" s="46" t="s">
        <v>11452</v>
      </c>
      <c r="B5183" s="46" t="s">
        <v>11453</v>
      </c>
      <c r="C5183" s="47">
        <v>51.139800000000001</v>
      </c>
      <c r="D5183" s="119" t="s">
        <v>3507</v>
      </c>
      <c r="E5183" s="46" t="s">
        <v>3507</v>
      </c>
      <c r="F5183" s="121">
        <v>48.1736</v>
      </c>
      <c r="G5183" s="87"/>
      <c r="H5183" s="47"/>
      <c r="I5183" s="120">
        <v>0</v>
      </c>
      <c r="J5183" s="120">
        <v>0</v>
      </c>
    </row>
    <row r="5184" spans="1:10" ht="15" customHeight="1">
      <c r="A5184" s="46" t="s">
        <v>11450</v>
      </c>
      <c r="B5184" s="46" t="s">
        <v>11451</v>
      </c>
      <c r="C5184" s="47">
        <v>67.305800000000005</v>
      </c>
      <c r="D5184" s="119" t="s">
        <v>3504</v>
      </c>
      <c r="E5184" s="46" t="s">
        <v>3504</v>
      </c>
      <c r="F5184" s="121">
        <v>28.784400000000002</v>
      </c>
      <c r="G5184" s="87"/>
      <c r="H5184" s="47"/>
      <c r="I5184" s="120">
        <v>0</v>
      </c>
      <c r="J5184" s="120">
        <v>0</v>
      </c>
    </row>
    <row r="5185" spans="1:10" ht="15" customHeight="1">
      <c r="A5185" s="46" t="s">
        <v>11448</v>
      </c>
      <c r="B5185" s="46" t="s">
        <v>11449</v>
      </c>
      <c r="C5185" s="47">
        <v>51.139800000000001</v>
      </c>
      <c r="D5185" s="119" t="s">
        <v>3503</v>
      </c>
      <c r="E5185" s="46" t="s">
        <v>3503</v>
      </c>
      <c r="F5185" s="121">
        <v>76.507000000000005</v>
      </c>
      <c r="G5185" s="87"/>
      <c r="H5185" s="47"/>
      <c r="I5185" s="120">
        <v>0</v>
      </c>
      <c r="J5185" s="120">
        <v>0</v>
      </c>
    </row>
    <row r="5186" spans="1:10" ht="15" customHeight="1">
      <c r="A5186" s="46" t="s">
        <v>11446</v>
      </c>
      <c r="B5186" s="46" t="s">
        <v>11447</v>
      </c>
      <c r="C5186" s="47">
        <v>72.186400000000006</v>
      </c>
      <c r="D5186" s="119" t="s">
        <v>3501</v>
      </c>
      <c r="E5186" s="46" t="s">
        <v>3501</v>
      </c>
      <c r="F5186" s="121">
        <v>76.507000000000005</v>
      </c>
      <c r="G5186" s="87"/>
      <c r="H5186" s="47"/>
      <c r="I5186" s="120">
        <v>11</v>
      </c>
      <c r="J5186" s="120">
        <v>0</v>
      </c>
    </row>
    <row r="5187" spans="1:10" ht="15" customHeight="1">
      <c r="A5187" s="46" t="s">
        <v>11445</v>
      </c>
      <c r="B5187" s="46" t="s">
        <v>11432</v>
      </c>
      <c r="C5187" s="47">
        <v>40.045200000000001</v>
      </c>
      <c r="D5187" s="119" t="s">
        <v>3500</v>
      </c>
      <c r="E5187" s="46" t="s">
        <v>3500</v>
      </c>
      <c r="F5187" s="121">
        <v>22.213999999999999</v>
      </c>
      <c r="G5187" s="87"/>
      <c r="H5187" s="47"/>
      <c r="I5187" s="120">
        <v>0</v>
      </c>
      <c r="J5187" s="120">
        <v>0</v>
      </c>
    </row>
    <row r="5188" spans="1:10" ht="15" customHeight="1">
      <c r="A5188" s="46" t="s">
        <v>11443</v>
      </c>
      <c r="B5188" s="46" t="s">
        <v>11444</v>
      </c>
      <c r="C5188" s="47">
        <v>63.583599999999997</v>
      </c>
      <c r="D5188" s="119" t="s">
        <v>3497</v>
      </c>
      <c r="E5188" s="46" t="s">
        <v>3497</v>
      </c>
      <c r="F5188" s="121">
        <v>12.78</v>
      </c>
      <c r="G5188" s="87"/>
      <c r="H5188" s="47"/>
      <c r="I5188" s="120">
        <v>0</v>
      </c>
      <c r="J5188" s="120">
        <v>0</v>
      </c>
    </row>
    <row r="5189" spans="1:10" ht="15" customHeight="1">
      <c r="A5189" s="46" t="s">
        <v>11441</v>
      </c>
      <c r="B5189" s="46" t="s">
        <v>11442</v>
      </c>
      <c r="C5189" s="47">
        <v>46.176000000000002</v>
      </c>
      <c r="D5189" s="119" t="s">
        <v>3495</v>
      </c>
      <c r="E5189" s="46" t="s">
        <v>3495</v>
      </c>
      <c r="F5189" s="121">
        <v>78.113799999999998</v>
      </c>
      <c r="G5189" s="87"/>
      <c r="H5189" s="47"/>
      <c r="I5189" s="120">
        <v>0</v>
      </c>
      <c r="J5189" s="120">
        <v>0</v>
      </c>
    </row>
    <row r="5190" spans="1:10" ht="15" customHeight="1">
      <c r="A5190" s="46" t="s">
        <v>11439</v>
      </c>
      <c r="B5190" s="46" t="s">
        <v>11440</v>
      </c>
      <c r="C5190" s="47">
        <v>54.879800000000003</v>
      </c>
      <c r="D5190" s="119" t="s">
        <v>3492</v>
      </c>
      <c r="E5190" s="46" t="s">
        <v>3492</v>
      </c>
      <c r="F5190" s="121">
        <v>78.113799999999998</v>
      </c>
      <c r="G5190" s="87"/>
      <c r="H5190" s="47"/>
      <c r="I5190" s="120">
        <v>0</v>
      </c>
      <c r="J5190" s="120">
        <v>0</v>
      </c>
    </row>
    <row r="5191" spans="1:10" ht="15" customHeight="1">
      <c r="A5191" s="46" t="s">
        <v>11437</v>
      </c>
      <c r="B5191" s="46" t="s">
        <v>11438</v>
      </c>
      <c r="C5191" s="47">
        <v>65.720799999999997</v>
      </c>
      <c r="D5191" s="119" t="s">
        <v>3490</v>
      </c>
      <c r="E5191" s="46" t="s">
        <v>3490</v>
      </c>
      <c r="F5191" s="121">
        <v>78.113799999999998</v>
      </c>
      <c r="G5191" s="87"/>
      <c r="H5191" s="47"/>
      <c r="I5191" s="120">
        <v>0</v>
      </c>
      <c r="J5191" s="120">
        <v>0</v>
      </c>
    </row>
    <row r="5192" spans="1:10" ht="15" customHeight="1">
      <c r="A5192" s="46" t="s">
        <v>11435</v>
      </c>
      <c r="B5192" s="46" t="s">
        <v>11436</v>
      </c>
      <c r="C5192" s="47">
        <v>93.932199999999995</v>
      </c>
      <c r="D5192" s="119" t="s">
        <v>3487</v>
      </c>
      <c r="E5192" s="46" t="s">
        <v>3487</v>
      </c>
      <c r="F5192" s="121">
        <v>47.873600000000003</v>
      </c>
      <c r="G5192" s="87"/>
      <c r="H5192" s="47"/>
      <c r="I5192" s="120">
        <v>1</v>
      </c>
      <c r="J5192" s="120">
        <v>0</v>
      </c>
    </row>
    <row r="5193" spans="1:10" ht="15" customHeight="1">
      <c r="A5193" s="46" t="s">
        <v>11433</v>
      </c>
      <c r="B5193" s="46" t="s">
        <v>11434</v>
      </c>
      <c r="C5193" s="47">
        <v>67.622799999999998</v>
      </c>
      <c r="D5193" s="119" t="s">
        <v>3486</v>
      </c>
      <c r="E5193" s="46" t="s">
        <v>3486</v>
      </c>
      <c r="F5193" s="121">
        <v>59.917400000000001</v>
      </c>
      <c r="G5193" s="87"/>
      <c r="H5193" s="47"/>
      <c r="I5193" s="120">
        <v>12</v>
      </c>
      <c r="J5193" s="120">
        <v>0</v>
      </c>
    </row>
    <row r="5194" spans="1:10" ht="15" customHeight="1">
      <c r="A5194" s="46" t="s">
        <v>11431</v>
      </c>
      <c r="B5194" s="46" t="s">
        <v>11432</v>
      </c>
      <c r="C5194" s="47">
        <v>51.139800000000001</v>
      </c>
      <c r="D5194" s="119" t="s">
        <v>3483</v>
      </c>
      <c r="E5194" s="46" t="s">
        <v>3483</v>
      </c>
      <c r="F5194" s="121">
        <v>14.823</v>
      </c>
      <c r="G5194" s="87"/>
      <c r="H5194" s="47"/>
      <c r="I5194" s="120">
        <v>0</v>
      </c>
      <c r="J5194" s="120">
        <v>0</v>
      </c>
    </row>
    <row r="5195" spans="1:10" ht="15" customHeight="1">
      <c r="A5195" s="46" t="s">
        <v>11430</v>
      </c>
      <c r="B5195" s="46" t="s">
        <v>11429</v>
      </c>
      <c r="C5195" s="47">
        <v>67.622799999999998</v>
      </c>
      <c r="D5195" s="119" t="s">
        <v>3481</v>
      </c>
      <c r="E5195" s="46" t="s">
        <v>3481</v>
      </c>
      <c r="F5195" s="121">
        <v>15.282999999999999</v>
      </c>
      <c r="G5195" s="87"/>
      <c r="H5195" s="47"/>
      <c r="I5195" s="120">
        <v>0</v>
      </c>
      <c r="J5195" s="120">
        <v>0</v>
      </c>
    </row>
    <row r="5196" spans="1:10" ht="15" customHeight="1">
      <c r="A5196" s="46" t="s">
        <v>11428</v>
      </c>
      <c r="B5196" s="46" t="s">
        <v>11429</v>
      </c>
      <c r="C5196" s="47">
        <v>93.932199999999995</v>
      </c>
      <c r="D5196" s="119" t="s">
        <v>3478</v>
      </c>
      <c r="E5196" s="46" t="s">
        <v>3478</v>
      </c>
      <c r="F5196" s="121">
        <v>29.026800000000001</v>
      </c>
      <c r="G5196" s="87"/>
      <c r="H5196" s="47"/>
      <c r="I5196" s="120">
        <v>1</v>
      </c>
      <c r="J5196" s="120">
        <v>0</v>
      </c>
    </row>
    <row r="5197" spans="1:10" ht="15" customHeight="1">
      <c r="A5197" s="46" t="s">
        <v>11426</v>
      </c>
      <c r="B5197" s="46" t="s">
        <v>11427</v>
      </c>
      <c r="C5197" s="47">
        <v>67.622799999999998</v>
      </c>
      <c r="D5197" s="119" t="s">
        <v>3476</v>
      </c>
      <c r="E5197" s="46" t="s">
        <v>3476</v>
      </c>
      <c r="F5197" s="121">
        <v>33.652799999999999</v>
      </c>
      <c r="G5197" s="87"/>
      <c r="H5197" s="47"/>
      <c r="I5197" s="120">
        <v>0</v>
      </c>
      <c r="J5197" s="120">
        <v>0</v>
      </c>
    </row>
    <row r="5198" spans="1:10" ht="15" customHeight="1">
      <c r="A5198" s="46" t="s">
        <v>11424</v>
      </c>
      <c r="B5198" s="46" t="s">
        <v>11425</v>
      </c>
      <c r="C5198" s="47">
        <v>93.932199999999995</v>
      </c>
      <c r="D5198" s="119" t="s">
        <v>3473</v>
      </c>
      <c r="E5198" s="46" t="s">
        <v>3473</v>
      </c>
      <c r="F5198" s="121">
        <v>14.823</v>
      </c>
      <c r="G5198" s="87"/>
      <c r="H5198" s="47"/>
      <c r="I5198" s="120">
        <v>8</v>
      </c>
      <c r="J5198" s="120">
        <v>0</v>
      </c>
    </row>
    <row r="5199" spans="1:10" ht="15" customHeight="1">
      <c r="A5199" s="46" t="s">
        <v>11422</v>
      </c>
      <c r="B5199" s="46" t="s">
        <v>11423</v>
      </c>
      <c r="C5199" s="47">
        <v>51.139800000000001</v>
      </c>
      <c r="D5199" s="119" t="s">
        <v>3470</v>
      </c>
      <c r="E5199" s="46" t="s">
        <v>3470</v>
      </c>
      <c r="F5199" s="121">
        <v>15.282999999999999</v>
      </c>
      <c r="G5199" s="87"/>
      <c r="H5199" s="47"/>
      <c r="I5199" s="120">
        <v>0</v>
      </c>
      <c r="J5199" s="120">
        <v>0</v>
      </c>
    </row>
    <row r="5200" spans="1:10" ht="15" customHeight="1">
      <c r="A5200" s="46" t="s">
        <v>11420</v>
      </c>
      <c r="B5200" s="46" t="s">
        <v>11421</v>
      </c>
      <c r="C5200" s="47">
        <v>32.209200000000003</v>
      </c>
      <c r="D5200" s="119" t="s">
        <v>3467</v>
      </c>
      <c r="E5200" s="46" t="s">
        <v>3467</v>
      </c>
      <c r="F5200" s="121">
        <v>29.026800000000001</v>
      </c>
      <c r="G5200" s="87"/>
      <c r="H5200" s="47"/>
      <c r="I5200" s="120">
        <v>8</v>
      </c>
      <c r="J5200" s="120">
        <v>0</v>
      </c>
    </row>
    <row r="5201" spans="1:10" ht="15" customHeight="1">
      <c r="A5201" s="46" t="s">
        <v>11418</v>
      </c>
      <c r="B5201" s="46" t="s">
        <v>11419</v>
      </c>
      <c r="C5201" s="47">
        <v>26.971800000000002</v>
      </c>
      <c r="D5201" s="119" t="s">
        <v>3464</v>
      </c>
      <c r="E5201" s="46" t="s">
        <v>3464</v>
      </c>
      <c r="F5201" s="121">
        <v>33.652799999999999</v>
      </c>
      <c r="G5201" s="87"/>
      <c r="H5201" s="47"/>
      <c r="I5201" s="120">
        <v>40</v>
      </c>
      <c r="J5201" s="120">
        <v>0</v>
      </c>
    </row>
    <row r="5202" spans="1:10" ht="15" customHeight="1">
      <c r="A5202" s="46" t="s">
        <v>11416</v>
      </c>
      <c r="B5202" s="46" t="s">
        <v>11417</v>
      </c>
      <c r="C5202" s="47">
        <v>29.5778</v>
      </c>
      <c r="D5202" s="119" t="s">
        <v>3462</v>
      </c>
      <c r="E5202" s="46" t="s">
        <v>3462</v>
      </c>
      <c r="F5202" s="121">
        <v>18.4498</v>
      </c>
      <c r="G5202" s="87"/>
      <c r="H5202" s="47"/>
      <c r="I5202" s="120">
        <v>5</v>
      </c>
      <c r="J5202" s="120">
        <v>0</v>
      </c>
    </row>
    <row r="5203" spans="1:10" ht="15" customHeight="1">
      <c r="A5203" s="46" t="s">
        <v>11414</v>
      </c>
      <c r="B5203" s="46" t="s">
        <v>11415</v>
      </c>
      <c r="C5203" s="47">
        <v>44.905799999999999</v>
      </c>
      <c r="D5203" s="119" t="s">
        <v>3460</v>
      </c>
      <c r="E5203" s="46" t="s">
        <v>3460</v>
      </c>
      <c r="F5203" s="121">
        <v>19.9602</v>
      </c>
      <c r="G5203" s="87"/>
      <c r="H5203" s="47"/>
      <c r="I5203" s="120">
        <v>0</v>
      </c>
      <c r="J5203" s="120">
        <v>0</v>
      </c>
    </row>
    <row r="5204" spans="1:10" ht="15" customHeight="1">
      <c r="A5204" s="46" t="s">
        <v>11412</v>
      </c>
      <c r="B5204" s="46" t="s">
        <v>11413</v>
      </c>
      <c r="C5204" s="47">
        <v>47.97</v>
      </c>
      <c r="D5204" s="119" t="s">
        <v>3457</v>
      </c>
      <c r="E5204" s="46" t="s">
        <v>3457</v>
      </c>
      <c r="F5204" s="121">
        <v>31.253</v>
      </c>
      <c r="G5204" s="87"/>
      <c r="H5204" s="47"/>
      <c r="I5204" s="120">
        <v>0</v>
      </c>
      <c r="J5204" s="120">
        <v>0</v>
      </c>
    </row>
    <row r="5205" spans="1:10" ht="15" customHeight="1">
      <c r="A5205" s="46" t="s">
        <v>11410</v>
      </c>
      <c r="B5205" s="46" t="s">
        <v>11411</v>
      </c>
      <c r="C5205" s="47">
        <v>40.045200000000001</v>
      </c>
      <c r="D5205" s="119" t="s">
        <v>3454</v>
      </c>
      <c r="E5205" s="46" t="s">
        <v>3454</v>
      </c>
      <c r="F5205" s="121">
        <v>22.213999999999999</v>
      </c>
      <c r="G5205" s="87"/>
      <c r="H5205" s="47"/>
      <c r="I5205" s="120">
        <v>10</v>
      </c>
      <c r="J5205" s="120">
        <v>0</v>
      </c>
    </row>
    <row r="5206" spans="1:10" ht="15" customHeight="1">
      <c r="A5206" s="46" t="s">
        <v>11408</v>
      </c>
      <c r="B5206" s="46" t="s">
        <v>11409</v>
      </c>
      <c r="C5206" s="47">
        <v>40.045200000000001</v>
      </c>
      <c r="D5206" s="119" t="s">
        <v>3452</v>
      </c>
      <c r="E5206" s="46" t="s">
        <v>3452</v>
      </c>
      <c r="F5206" s="121">
        <v>22.213999999999999</v>
      </c>
      <c r="G5206" s="87"/>
      <c r="H5206" s="47"/>
      <c r="I5206" s="120">
        <v>0</v>
      </c>
      <c r="J5206" s="120">
        <v>0</v>
      </c>
    </row>
    <row r="5207" spans="1:10" ht="15" customHeight="1">
      <c r="A5207" s="46" t="s">
        <v>11406</v>
      </c>
      <c r="B5207" s="46" t="s">
        <v>11407</v>
      </c>
      <c r="C5207" s="47">
        <v>47.97</v>
      </c>
      <c r="D5207" s="119" t="s">
        <v>3449</v>
      </c>
      <c r="E5207" s="46" t="s">
        <v>3449</v>
      </c>
      <c r="F5207" s="121">
        <v>38.781599999999997</v>
      </c>
      <c r="G5207" s="87"/>
      <c r="H5207" s="47"/>
      <c r="I5207" s="120">
        <v>0</v>
      </c>
      <c r="J5207" s="120">
        <v>0</v>
      </c>
    </row>
    <row r="5208" spans="1:10" ht="15" customHeight="1">
      <c r="A5208" s="46" t="s">
        <v>11404</v>
      </c>
      <c r="B5208" s="46" t="s">
        <v>11405</v>
      </c>
      <c r="C5208" s="47">
        <v>40.045200000000001</v>
      </c>
      <c r="D5208" s="119" t="s">
        <v>3447</v>
      </c>
      <c r="E5208" s="46" t="s">
        <v>3447</v>
      </c>
      <c r="F5208" s="121">
        <v>135.56139999999999</v>
      </c>
      <c r="G5208" s="87"/>
      <c r="H5208" s="47"/>
      <c r="I5208" s="120">
        <v>0</v>
      </c>
      <c r="J5208" s="120">
        <v>0</v>
      </c>
    </row>
    <row r="5209" spans="1:10" ht="15" customHeight="1">
      <c r="A5209" s="46" t="s">
        <v>11402</v>
      </c>
      <c r="B5209" s="46" t="s">
        <v>11403</v>
      </c>
      <c r="C5209" s="47">
        <v>47.97</v>
      </c>
      <c r="D5209" s="119" t="s">
        <v>3444</v>
      </c>
      <c r="E5209" s="46" t="s">
        <v>3444</v>
      </c>
      <c r="F5209" s="121">
        <v>135.56139999999999</v>
      </c>
      <c r="G5209" s="87"/>
      <c r="H5209" s="47"/>
      <c r="I5209" s="120">
        <v>2</v>
      </c>
      <c r="J5209" s="120">
        <v>0</v>
      </c>
    </row>
    <row r="5210" spans="1:10" ht="15" customHeight="1">
      <c r="A5210" s="46" t="s">
        <v>11401</v>
      </c>
      <c r="B5210" s="46" t="s">
        <v>11397</v>
      </c>
      <c r="C5210" s="47">
        <v>99.4268</v>
      </c>
      <c r="D5210" s="119" t="s">
        <v>3442</v>
      </c>
      <c r="E5210" s="46" t="s">
        <v>3442</v>
      </c>
      <c r="F5210" s="121">
        <v>29.336400000000001</v>
      </c>
      <c r="G5210" s="87"/>
      <c r="H5210" s="47"/>
      <c r="I5210" s="120">
        <v>6</v>
      </c>
      <c r="J5210" s="120">
        <v>0</v>
      </c>
    </row>
    <row r="5211" spans="1:10" ht="15" customHeight="1">
      <c r="A5211" s="46" t="s">
        <v>11400</v>
      </c>
      <c r="B5211" s="46" t="s">
        <v>11399</v>
      </c>
      <c r="C5211" s="47">
        <v>67.622799999999998</v>
      </c>
      <c r="D5211" s="119" t="s">
        <v>3439</v>
      </c>
      <c r="E5211" s="46" t="s">
        <v>3439</v>
      </c>
      <c r="F5211" s="121">
        <v>71.545000000000002</v>
      </c>
      <c r="G5211" s="87"/>
      <c r="H5211" s="47"/>
      <c r="I5211" s="120">
        <v>0</v>
      </c>
      <c r="J5211" s="120">
        <v>0</v>
      </c>
    </row>
    <row r="5212" spans="1:10" ht="15" customHeight="1">
      <c r="A5212" s="46" t="s">
        <v>11398</v>
      </c>
      <c r="B5212" s="46" t="s">
        <v>11399</v>
      </c>
      <c r="C5212" s="47">
        <v>67.622799999999998</v>
      </c>
      <c r="D5212" s="119" t="s">
        <v>3437</v>
      </c>
      <c r="E5212" s="46" t="s">
        <v>3437</v>
      </c>
      <c r="F5212" s="121">
        <v>71.545000000000002</v>
      </c>
      <c r="G5212" s="87"/>
      <c r="H5212" s="47"/>
      <c r="I5212" s="120">
        <v>0</v>
      </c>
      <c r="J5212" s="120">
        <v>0</v>
      </c>
    </row>
    <row r="5213" spans="1:10" ht="15" customHeight="1">
      <c r="A5213" s="46" t="s">
        <v>11396</v>
      </c>
      <c r="B5213" s="46" t="s">
        <v>11397</v>
      </c>
      <c r="C5213" s="47">
        <v>127.7436</v>
      </c>
      <c r="D5213" s="119" t="s">
        <v>3434</v>
      </c>
      <c r="E5213" s="46" t="s">
        <v>3434</v>
      </c>
      <c r="F5213" s="121">
        <v>71.545000000000002</v>
      </c>
      <c r="G5213" s="87"/>
      <c r="H5213" s="47"/>
      <c r="I5213" s="120">
        <v>1</v>
      </c>
      <c r="J5213" s="120">
        <v>0</v>
      </c>
    </row>
    <row r="5214" spans="1:10" ht="15" customHeight="1">
      <c r="A5214" s="46" t="s">
        <v>11394</v>
      </c>
      <c r="B5214" s="46" t="s">
        <v>11395</v>
      </c>
      <c r="C5214" s="47">
        <v>295.6386</v>
      </c>
      <c r="D5214" s="119" t="s">
        <v>3432</v>
      </c>
      <c r="E5214" s="46" t="s">
        <v>3432</v>
      </c>
      <c r="F5214" s="121">
        <v>29.336400000000001</v>
      </c>
      <c r="G5214" s="87"/>
      <c r="H5214" s="47"/>
      <c r="I5214" s="120">
        <v>0</v>
      </c>
      <c r="J5214" s="120">
        <v>0</v>
      </c>
    </row>
    <row r="5215" spans="1:10" ht="15" customHeight="1">
      <c r="A5215" s="46" t="s">
        <v>11392</v>
      </c>
      <c r="B5215" s="46" t="s">
        <v>11393</v>
      </c>
      <c r="C5215" s="47">
        <v>365.58600000000001</v>
      </c>
      <c r="D5215" s="119" t="s">
        <v>3429</v>
      </c>
      <c r="E5215" s="46" t="s">
        <v>3429</v>
      </c>
      <c r="F5215" s="121">
        <v>35.509799999999998</v>
      </c>
      <c r="G5215" s="87"/>
      <c r="H5215" s="47"/>
      <c r="I5215" s="120">
        <v>0</v>
      </c>
      <c r="J5215" s="120">
        <v>0</v>
      </c>
    </row>
    <row r="5216" spans="1:10" ht="15" customHeight="1">
      <c r="A5216" s="46" t="s">
        <v>11390</v>
      </c>
      <c r="B5216" s="46" t="s">
        <v>11391</v>
      </c>
      <c r="C5216" s="47">
        <v>684.68140000000005</v>
      </c>
      <c r="D5216" s="119" t="s">
        <v>3426</v>
      </c>
      <c r="E5216" s="46" t="s">
        <v>3426</v>
      </c>
      <c r="F5216" s="121">
        <v>35.509799999999998</v>
      </c>
      <c r="G5216" s="87"/>
      <c r="H5216" s="47"/>
      <c r="I5216" s="120">
        <v>0</v>
      </c>
      <c r="J5216" s="120">
        <v>0</v>
      </c>
    </row>
    <row r="5217" spans="1:10" ht="15" customHeight="1">
      <c r="A5217" s="46" t="s">
        <v>11500</v>
      </c>
      <c r="B5217" s="46" t="s">
        <v>11501</v>
      </c>
      <c r="C5217" s="47">
        <v>36.434800000000003</v>
      </c>
      <c r="D5217" s="119" t="s">
        <v>3423</v>
      </c>
      <c r="E5217" s="46" t="s">
        <v>3423</v>
      </c>
      <c r="F5217" s="121">
        <v>135.56139999999999</v>
      </c>
      <c r="G5217" s="87"/>
      <c r="H5217" s="47"/>
      <c r="I5217" s="120">
        <v>0</v>
      </c>
      <c r="J5217" s="120">
        <v>0</v>
      </c>
    </row>
    <row r="5218" spans="1:10" ht="15" customHeight="1">
      <c r="A5218" s="46" t="s">
        <v>11498</v>
      </c>
      <c r="B5218" s="46" t="s">
        <v>11499</v>
      </c>
      <c r="C5218" s="47">
        <v>36.434800000000003</v>
      </c>
      <c r="D5218" s="119" t="s">
        <v>3420</v>
      </c>
      <c r="E5218" s="46" t="s">
        <v>3420</v>
      </c>
      <c r="F5218" s="121">
        <v>34.854599999999998</v>
      </c>
      <c r="G5218" s="87"/>
      <c r="H5218" s="47"/>
      <c r="I5218" s="120">
        <v>2</v>
      </c>
      <c r="J5218" s="120">
        <v>0</v>
      </c>
    </row>
    <row r="5219" spans="1:10" ht="15" customHeight="1">
      <c r="A5219" s="46" t="s">
        <v>11496</v>
      </c>
      <c r="B5219" s="46" t="s">
        <v>11497</v>
      </c>
      <c r="C5219" s="47">
        <v>27.530999999999999</v>
      </c>
      <c r="D5219" s="119" t="s">
        <v>3417</v>
      </c>
      <c r="E5219" s="46" t="s">
        <v>3417</v>
      </c>
      <c r="F5219" s="121">
        <v>29.336400000000001</v>
      </c>
      <c r="G5219" s="87"/>
      <c r="H5219" s="47"/>
      <c r="I5219" s="120">
        <v>0</v>
      </c>
      <c r="J5219" s="120">
        <v>0</v>
      </c>
    </row>
    <row r="5220" spans="1:10" ht="15" customHeight="1">
      <c r="A5220" s="46" t="s">
        <v>11494</v>
      </c>
      <c r="B5220" s="46" t="s">
        <v>11495</v>
      </c>
      <c r="C5220" s="47">
        <v>31.880400000000002</v>
      </c>
      <c r="D5220" s="119" t="s">
        <v>3414</v>
      </c>
      <c r="E5220" s="46" t="s">
        <v>3414</v>
      </c>
      <c r="F5220" s="121">
        <v>34.854599999999998</v>
      </c>
      <c r="G5220" s="87"/>
      <c r="H5220" s="47"/>
      <c r="I5220" s="120">
        <v>0</v>
      </c>
      <c r="J5220" s="120">
        <v>0</v>
      </c>
    </row>
    <row r="5221" spans="1:10" ht="15" customHeight="1">
      <c r="A5221" s="46" t="s">
        <v>11575</v>
      </c>
      <c r="B5221" s="46" t="s">
        <v>11576</v>
      </c>
      <c r="C5221" s="47">
        <v>18.4908</v>
      </c>
      <c r="D5221" s="119" t="s">
        <v>3411</v>
      </c>
      <c r="E5221" s="46" t="s">
        <v>3411</v>
      </c>
      <c r="F5221" s="121">
        <v>34.854599999999998</v>
      </c>
      <c r="G5221" s="87"/>
      <c r="H5221" s="47"/>
      <c r="I5221" s="120">
        <v>0</v>
      </c>
      <c r="J5221" s="120">
        <v>0</v>
      </c>
    </row>
    <row r="5222" spans="1:10" ht="15" customHeight="1">
      <c r="A5222" s="46" t="s">
        <v>11573</v>
      </c>
      <c r="B5222" s="46" t="s">
        <v>11574</v>
      </c>
      <c r="C5222" s="47">
        <v>11.2766</v>
      </c>
      <c r="D5222" s="119" t="s">
        <v>3408</v>
      </c>
      <c r="E5222" s="46" t="s">
        <v>3408</v>
      </c>
      <c r="F5222" s="121">
        <v>35.509799999999998</v>
      </c>
      <c r="G5222" s="87"/>
      <c r="H5222" s="47"/>
      <c r="I5222" s="120">
        <v>6</v>
      </c>
      <c r="J5222" s="120">
        <v>0</v>
      </c>
    </row>
    <row r="5223" spans="1:10" ht="15" customHeight="1">
      <c r="A5223" s="46" t="s">
        <v>11572</v>
      </c>
      <c r="B5223" s="46" t="s">
        <v>11571</v>
      </c>
      <c r="C5223" s="47">
        <v>18.4908</v>
      </c>
      <c r="D5223" s="119" t="s">
        <v>3406</v>
      </c>
      <c r="E5223" s="46" t="s">
        <v>3406</v>
      </c>
      <c r="F5223" s="121">
        <v>48.796399999999998</v>
      </c>
      <c r="G5223" s="87"/>
      <c r="H5223" s="47"/>
      <c r="I5223" s="120">
        <v>0</v>
      </c>
      <c r="J5223" s="120">
        <v>0</v>
      </c>
    </row>
    <row r="5224" spans="1:10" ht="15" customHeight="1">
      <c r="A5224" s="46" t="s">
        <v>11570</v>
      </c>
      <c r="B5224" s="46" t="s">
        <v>11571</v>
      </c>
      <c r="C5224" s="47">
        <v>18.4908</v>
      </c>
      <c r="D5224" s="119" t="s">
        <v>3403</v>
      </c>
      <c r="E5224" s="46" t="s">
        <v>3403</v>
      </c>
      <c r="F5224" s="121">
        <v>48.796399999999998</v>
      </c>
      <c r="G5224" s="87"/>
      <c r="H5224" s="47"/>
      <c r="I5224" s="120">
        <v>0</v>
      </c>
      <c r="J5224" s="120">
        <v>0</v>
      </c>
    </row>
    <row r="5225" spans="1:10" ht="15" customHeight="1">
      <c r="A5225" s="46" t="s">
        <v>11569</v>
      </c>
      <c r="B5225" s="46" t="s">
        <v>11568</v>
      </c>
      <c r="C5225" s="47">
        <v>11.2766</v>
      </c>
      <c r="D5225" s="119" t="s">
        <v>3400</v>
      </c>
      <c r="E5225" s="46" t="s">
        <v>3400</v>
      </c>
      <c r="F5225" s="121">
        <v>48.796399999999998</v>
      </c>
      <c r="G5225" s="87"/>
      <c r="H5225" s="47"/>
      <c r="I5225" s="120">
        <v>0</v>
      </c>
      <c r="J5225" s="120">
        <v>0</v>
      </c>
    </row>
    <row r="5226" spans="1:10" ht="15" customHeight="1">
      <c r="A5226" s="46" t="s">
        <v>11567</v>
      </c>
      <c r="B5226" s="46" t="s">
        <v>11568</v>
      </c>
      <c r="C5226" s="47">
        <v>11.2766</v>
      </c>
      <c r="D5226" s="119" t="s">
        <v>3397</v>
      </c>
      <c r="E5226" s="46" t="s">
        <v>3397</v>
      </c>
      <c r="F5226" s="121">
        <v>56.116</v>
      </c>
      <c r="G5226" s="87"/>
      <c r="H5226" s="47"/>
      <c r="I5226" s="120">
        <v>0</v>
      </c>
      <c r="J5226" s="120">
        <v>0</v>
      </c>
    </row>
    <row r="5227" spans="1:10" ht="15" customHeight="1">
      <c r="A5227" s="46" t="s">
        <v>11566</v>
      </c>
      <c r="B5227" s="46" t="s">
        <v>11560</v>
      </c>
      <c r="C5227" s="47">
        <v>76.859200000000001</v>
      </c>
      <c r="D5227" s="119" t="s">
        <v>3394</v>
      </c>
      <c r="E5227" s="46" t="s">
        <v>3394</v>
      </c>
      <c r="F5227" s="121">
        <v>48.796399999999998</v>
      </c>
      <c r="G5227" s="87"/>
      <c r="H5227" s="47"/>
      <c r="I5227" s="120">
        <v>0</v>
      </c>
      <c r="J5227" s="120">
        <v>0</v>
      </c>
    </row>
    <row r="5228" spans="1:10" ht="15" customHeight="1">
      <c r="A5228" s="46" t="s">
        <v>11565</v>
      </c>
      <c r="B5228" s="46" t="s">
        <v>11560</v>
      </c>
      <c r="C5228" s="47">
        <v>76.859200000000001</v>
      </c>
      <c r="D5228" s="119" t="s">
        <v>3391</v>
      </c>
      <c r="E5228" s="46" t="s">
        <v>3391</v>
      </c>
      <c r="F5228" s="121">
        <v>48.796399999999998</v>
      </c>
      <c r="G5228" s="87"/>
      <c r="H5228" s="47"/>
      <c r="I5228" s="120">
        <v>0</v>
      </c>
      <c r="J5228" s="120">
        <v>0</v>
      </c>
    </row>
    <row r="5229" spans="1:10" ht="15" customHeight="1">
      <c r="A5229" s="46" t="s">
        <v>11563</v>
      </c>
      <c r="B5229" s="46" t="s">
        <v>11564</v>
      </c>
      <c r="C5229" s="47">
        <v>80.802999999999997</v>
      </c>
      <c r="D5229" s="119" t="s">
        <v>3388</v>
      </c>
      <c r="E5229" s="46" t="s">
        <v>3388</v>
      </c>
      <c r="F5229" s="121">
        <v>43.684399999999997</v>
      </c>
      <c r="G5229" s="87"/>
      <c r="H5229" s="47"/>
      <c r="I5229" s="120">
        <v>0</v>
      </c>
      <c r="J5229" s="120">
        <v>0</v>
      </c>
    </row>
    <row r="5230" spans="1:10" ht="15" customHeight="1">
      <c r="A5230" s="46" t="s">
        <v>11561</v>
      </c>
      <c r="B5230" s="46" t="s">
        <v>11562</v>
      </c>
      <c r="C5230" s="47">
        <v>80.802999999999997</v>
      </c>
      <c r="D5230" s="119" t="s">
        <v>3385</v>
      </c>
      <c r="E5230" s="46" t="s">
        <v>3385</v>
      </c>
      <c r="F5230" s="121">
        <v>48.773200000000003</v>
      </c>
      <c r="G5230" s="87"/>
      <c r="H5230" s="47"/>
      <c r="I5230" s="120">
        <v>0</v>
      </c>
      <c r="J5230" s="120">
        <v>0</v>
      </c>
    </row>
    <row r="5231" spans="1:10" ht="15" customHeight="1">
      <c r="A5231" s="46" t="s">
        <v>11559</v>
      </c>
      <c r="B5231" s="46" t="s">
        <v>11560</v>
      </c>
      <c r="C5231" s="47">
        <v>83.818200000000004</v>
      </c>
      <c r="D5231" s="119" t="s">
        <v>3383</v>
      </c>
      <c r="E5231" s="46" t="s">
        <v>3383</v>
      </c>
      <c r="F5231" s="121">
        <v>42.987400000000001</v>
      </c>
      <c r="G5231" s="87"/>
      <c r="H5231" s="47"/>
      <c r="I5231" s="120">
        <v>0</v>
      </c>
      <c r="J5231" s="120">
        <v>0</v>
      </c>
    </row>
    <row r="5232" spans="1:10" ht="15" customHeight="1">
      <c r="A5232" s="46" t="s">
        <v>11557</v>
      </c>
      <c r="B5232" s="46" t="s">
        <v>11558</v>
      </c>
      <c r="C5232" s="47">
        <v>87.762</v>
      </c>
      <c r="D5232" s="119" t="s">
        <v>3380</v>
      </c>
      <c r="E5232" s="46" t="s">
        <v>3380</v>
      </c>
      <c r="F5232" s="121">
        <v>48.773200000000003</v>
      </c>
      <c r="G5232" s="87"/>
      <c r="H5232" s="47"/>
      <c r="I5232" s="120">
        <v>0</v>
      </c>
      <c r="J5232" s="120">
        <v>0</v>
      </c>
    </row>
    <row r="5233" spans="1:10" ht="15" customHeight="1">
      <c r="A5233" s="46" t="s">
        <v>11556</v>
      </c>
      <c r="B5233" s="46" t="s">
        <v>32455</v>
      </c>
      <c r="C5233" s="47">
        <v>17.296600000000002</v>
      </c>
      <c r="D5233" s="119" t="s">
        <v>3377</v>
      </c>
      <c r="E5233" s="46" t="s">
        <v>3377</v>
      </c>
      <c r="F5233" s="121">
        <v>51.120199999999997</v>
      </c>
      <c r="G5233" s="87"/>
      <c r="H5233" s="47"/>
      <c r="I5233" s="120">
        <v>1</v>
      </c>
      <c r="J5233" s="120">
        <v>0</v>
      </c>
    </row>
    <row r="5234" spans="1:10" ht="15" customHeight="1">
      <c r="A5234" s="46" t="s">
        <v>11555</v>
      </c>
      <c r="B5234" s="46" t="s">
        <v>11539</v>
      </c>
      <c r="C5234" s="47">
        <v>86.001000000000005</v>
      </c>
      <c r="D5234" s="119" t="s">
        <v>3374</v>
      </c>
      <c r="E5234" s="46" t="s">
        <v>3374</v>
      </c>
      <c r="F5234" s="121">
        <v>78.701800000000006</v>
      </c>
      <c r="G5234" s="87"/>
      <c r="H5234" s="47"/>
      <c r="I5234" s="120">
        <v>16</v>
      </c>
      <c r="J5234" s="120">
        <v>0</v>
      </c>
    </row>
    <row r="5235" spans="1:10" ht="15" customHeight="1">
      <c r="A5235" s="46" t="s">
        <v>11554</v>
      </c>
      <c r="B5235" s="46" t="s">
        <v>11539</v>
      </c>
      <c r="C5235" s="47">
        <v>79.984999999999999</v>
      </c>
      <c r="D5235" s="119" t="s">
        <v>3372</v>
      </c>
      <c r="E5235" s="46" t="s">
        <v>3372</v>
      </c>
      <c r="F5235" s="121">
        <v>65.061999999999998</v>
      </c>
      <c r="G5235" s="87"/>
      <c r="H5235" s="47"/>
      <c r="I5235" s="120">
        <v>1</v>
      </c>
      <c r="J5235" s="120">
        <v>0</v>
      </c>
    </row>
    <row r="5236" spans="1:10" ht="15" customHeight="1">
      <c r="A5236" s="46" t="s">
        <v>11553</v>
      </c>
      <c r="B5236" s="46" t="s">
        <v>11545</v>
      </c>
      <c r="C5236" s="47">
        <v>88.657799999999995</v>
      </c>
      <c r="D5236" s="119" t="s">
        <v>3370</v>
      </c>
      <c r="E5236" s="46" t="s">
        <v>3370</v>
      </c>
      <c r="F5236" s="121">
        <v>65.061999999999998</v>
      </c>
      <c r="G5236" s="87"/>
      <c r="H5236" s="47"/>
      <c r="I5236" s="120">
        <v>7</v>
      </c>
      <c r="J5236" s="120">
        <v>0</v>
      </c>
    </row>
    <row r="5237" spans="1:10" ht="15" customHeight="1">
      <c r="A5237" s="46" t="s">
        <v>11552</v>
      </c>
      <c r="B5237" s="46" t="s">
        <v>11545</v>
      </c>
      <c r="C5237" s="47">
        <v>86.026399999999995</v>
      </c>
      <c r="D5237" s="119" t="s">
        <v>3367</v>
      </c>
      <c r="E5237" s="46" t="s">
        <v>3367</v>
      </c>
      <c r="F5237" s="121">
        <v>50.190600000000003</v>
      </c>
      <c r="G5237" s="87"/>
      <c r="H5237" s="47"/>
      <c r="I5237" s="120">
        <v>0</v>
      </c>
      <c r="J5237" s="120">
        <v>0</v>
      </c>
    </row>
    <row r="5238" spans="1:10" ht="15" customHeight="1">
      <c r="A5238" s="46" t="s">
        <v>11550</v>
      </c>
      <c r="B5238" s="46" t="s">
        <v>11551</v>
      </c>
      <c r="C5238" s="47">
        <v>123.77679999999999</v>
      </c>
      <c r="D5238" s="119" t="s">
        <v>3364</v>
      </c>
      <c r="E5238" s="46" t="s">
        <v>3364</v>
      </c>
      <c r="F5238" s="121">
        <v>12.3804</v>
      </c>
      <c r="G5238" s="87"/>
      <c r="H5238" s="47"/>
      <c r="I5238" s="120">
        <v>0</v>
      </c>
      <c r="J5238" s="120">
        <v>0</v>
      </c>
    </row>
    <row r="5239" spans="1:10" ht="15" customHeight="1">
      <c r="A5239" s="46" t="s">
        <v>11549</v>
      </c>
      <c r="B5239" s="46" t="s">
        <v>32456</v>
      </c>
      <c r="C5239" s="47">
        <v>95.192800000000005</v>
      </c>
      <c r="D5239" s="119" t="s">
        <v>3361</v>
      </c>
      <c r="E5239" s="46" t="s">
        <v>3361</v>
      </c>
      <c r="F5239" s="121">
        <v>12.3804</v>
      </c>
      <c r="G5239" s="87"/>
      <c r="H5239" s="47"/>
      <c r="I5239" s="120">
        <v>1</v>
      </c>
      <c r="J5239" s="120">
        <v>0</v>
      </c>
    </row>
    <row r="5240" spans="1:10" ht="15" customHeight="1">
      <c r="A5240" s="46" t="s">
        <v>11547</v>
      </c>
      <c r="B5240" s="46" t="s">
        <v>11548</v>
      </c>
      <c r="C5240" s="47">
        <v>92.020399999999995</v>
      </c>
      <c r="D5240" s="119" t="s">
        <v>3358</v>
      </c>
      <c r="E5240" s="46" t="s">
        <v>3358</v>
      </c>
      <c r="F5240" s="121">
        <v>30.951000000000001</v>
      </c>
      <c r="G5240" s="87"/>
      <c r="H5240" s="47"/>
      <c r="I5240" s="120">
        <v>3</v>
      </c>
      <c r="J5240" s="120">
        <v>0</v>
      </c>
    </row>
    <row r="5241" spans="1:10" ht="15" customHeight="1">
      <c r="A5241" s="46" t="s">
        <v>11546</v>
      </c>
      <c r="B5241" s="46" t="s">
        <v>11539</v>
      </c>
      <c r="C5241" s="47">
        <v>92.6554</v>
      </c>
      <c r="D5241" s="119" t="s">
        <v>3355</v>
      </c>
      <c r="E5241" s="46" t="s">
        <v>3355</v>
      </c>
      <c r="F5241" s="121">
        <v>30.951000000000001</v>
      </c>
      <c r="G5241" s="87"/>
      <c r="H5241" s="47"/>
      <c r="I5241" s="120">
        <v>12</v>
      </c>
      <c r="J5241" s="120">
        <v>0</v>
      </c>
    </row>
    <row r="5242" spans="1:10" ht="15" customHeight="1">
      <c r="A5242" s="46" t="s">
        <v>11544</v>
      </c>
      <c r="B5242" s="46" t="s">
        <v>11545</v>
      </c>
      <c r="C5242" s="47">
        <v>100.92919999999999</v>
      </c>
      <c r="D5242" s="119" t="s">
        <v>3352</v>
      </c>
      <c r="E5242" s="46" t="s">
        <v>3352</v>
      </c>
      <c r="F5242" s="121">
        <v>13.3842</v>
      </c>
      <c r="G5242" s="87"/>
      <c r="H5242" s="47"/>
      <c r="I5242" s="120">
        <v>0</v>
      </c>
      <c r="J5242" s="120">
        <v>0</v>
      </c>
    </row>
    <row r="5243" spans="1:10" ht="15" customHeight="1">
      <c r="A5243" s="46" t="s">
        <v>11543</v>
      </c>
      <c r="B5243" s="46" t="s">
        <v>32457</v>
      </c>
      <c r="C5243" s="47">
        <v>160.72919999999999</v>
      </c>
      <c r="D5243" s="119" t="s">
        <v>3349</v>
      </c>
      <c r="E5243" s="46" t="s">
        <v>3349</v>
      </c>
      <c r="F5243" s="121">
        <v>69.709400000000002</v>
      </c>
      <c r="G5243" s="87"/>
      <c r="H5243" s="47"/>
      <c r="I5243" s="120">
        <v>0</v>
      </c>
      <c r="J5243" s="120">
        <v>0</v>
      </c>
    </row>
    <row r="5244" spans="1:10" ht="15" customHeight="1">
      <c r="A5244" s="46" t="s">
        <v>11541</v>
      </c>
      <c r="B5244" s="46" t="s">
        <v>11542</v>
      </c>
      <c r="C5244" s="47">
        <v>125.6746</v>
      </c>
      <c r="D5244" s="119" t="s">
        <v>3346</v>
      </c>
      <c r="E5244" s="46" t="s">
        <v>3346</v>
      </c>
      <c r="F5244" s="121">
        <v>69.709400000000002</v>
      </c>
      <c r="G5244" s="87"/>
      <c r="H5244" s="47"/>
      <c r="I5244" s="120">
        <v>0</v>
      </c>
      <c r="J5244" s="120">
        <v>0</v>
      </c>
    </row>
    <row r="5245" spans="1:10" ht="15" customHeight="1">
      <c r="A5245" s="46" t="s">
        <v>11540</v>
      </c>
      <c r="B5245" s="46" t="s">
        <v>11535</v>
      </c>
      <c r="C5245" s="47">
        <v>147.56059999999999</v>
      </c>
      <c r="D5245" s="119" t="s">
        <v>3343</v>
      </c>
      <c r="E5245" s="46" t="s">
        <v>3343</v>
      </c>
      <c r="F5245" s="121">
        <v>69.709400000000002</v>
      </c>
      <c r="G5245" s="87"/>
      <c r="H5245" s="47"/>
      <c r="I5245" s="120">
        <v>0</v>
      </c>
      <c r="J5245" s="120">
        <v>0</v>
      </c>
    </row>
    <row r="5246" spans="1:10" ht="15" customHeight="1">
      <c r="A5246" s="46" t="s">
        <v>11538</v>
      </c>
      <c r="B5246" s="46" t="s">
        <v>11539</v>
      </c>
      <c r="C5246" s="47">
        <v>92.453199999999995</v>
      </c>
      <c r="D5246" s="119" t="s">
        <v>3341</v>
      </c>
      <c r="E5246" s="46" t="s">
        <v>3341</v>
      </c>
      <c r="F5246" s="121">
        <v>960.17579999999998</v>
      </c>
      <c r="G5246" s="87"/>
      <c r="H5246" s="47"/>
      <c r="I5246" s="120">
        <v>0</v>
      </c>
      <c r="J5246" s="120">
        <v>0</v>
      </c>
    </row>
    <row r="5247" spans="1:10" ht="15" customHeight="1">
      <c r="A5247" s="46" t="s">
        <v>11536</v>
      </c>
      <c r="B5247" s="46" t="s">
        <v>11537</v>
      </c>
      <c r="C5247" s="47">
        <v>215.60239999999999</v>
      </c>
      <c r="D5247" s="119" t="s">
        <v>3338</v>
      </c>
      <c r="E5247" s="46" t="s">
        <v>3338</v>
      </c>
      <c r="F5247" s="121">
        <v>199.57759999999999</v>
      </c>
      <c r="G5247" s="87"/>
      <c r="H5247" s="47"/>
      <c r="I5247" s="120">
        <v>4</v>
      </c>
      <c r="J5247" s="120">
        <v>0</v>
      </c>
    </row>
    <row r="5248" spans="1:10" ht="15" customHeight="1">
      <c r="A5248" s="46" t="s">
        <v>11534</v>
      </c>
      <c r="B5248" s="46" t="s">
        <v>11535</v>
      </c>
      <c r="C5248" s="47">
        <v>536.4556</v>
      </c>
      <c r="D5248" s="119" t="s">
        <v>3335</v>
      </c>
      <c r="E5248" s="46" t="s">
        <v>3335</v>
      </c>
      <c r="F5248" s="121">
        <v>199.57759999999999</v>
      </c>
      <c r="G5248" s="87"/>
      <c r="H5248" s="47"/>
      <c r="I5248" s="120">
        <v>0</v>
      </c>
      <c r="J5248" s="120">
        <v>0</v>
      </c>
    </row>
    <row r="5249" spans="1:10" ht="15" customHeight="1">
      <c r="A5249" s="46" t="s">
        <v>11533</v>
      </c>
      <c r="B5249" s="46" t="s">
        <v>32454</v>
      </c>
      <c r="C5249" s="47">
        <v>118.2136</v>
      </c>
      <c r="D5249" s="119" t="s">
        <v>3333</v>
      </c>
      <c r="E5249" s="46" t="s">
        <v>3333</v>
      </c>
      <c r="F5249" s="121">
        <v>158.1472</v>
      </c>
      <c r="G5249" s="87"/>
      <c r="H5249" s="47"/>
      <c r="I5249" s="120">
        <v>0</v>
      </c>
      <c r="J5249" s="120">
        <v>0</v>
      </c>
    </row>
    <row r="5250" spans="1:10" ht="15" customHeight="1">
      <c r="A5250" s="46" t="s">
        <v>11532</v>
      </c>
      <c r="B5250" s="46" t="s">
        <v>32458</v>
      </c>
      <c r="C5250" s="47">
        <v>118.2136</v>
      </c>
      <c r="D5250" s="119" t="s">
        <v>3331</v>
      </c>
      <c r="E5250" s="46" t="s">
        <v>3331</v>
      </c>
      <c r="F5250" s="121">
        <v>158.1472</v>
      </c>
      <c r="G5250" s="87"/>
      <c r="H5250" s="47"/>
      <c r="I5250" s="120">
        <v>1</v>
      </c>
      <c r="J5250" s="120">
        <v>0</v>
      </c>
    </row>
    <row r="5251" spans="1:10" ht="15" customHeight="1">
      <c r="A5251" s="46" t="s">
        <v>11531</v>
      </c>
      <c r="B5251" s="46" t="s">
        <v>11526</v>
      </c>
      <c r="C5251" s="47">
        <v>90.551199999999994</v>
      </c>
      <c r="D5251" s="119" t="s">
        <v>3328</v>
      </c>
      <c r="E5251" s="46" t="s">
        <v>3328</v>
      </c>
      <c r="F5251" s="121">
        <v>666.49040000000002</v>
      </c>
      <c r="G5251" s="87"/>
      <c r="H5251" s="47"/>
      <c r="I5251" s="120">
        <v>1</v>
      </c>
      <c r="J5251" s="120">
        <v>0</v>
      </c>
    </row>
    <row r="5252" spans="1:10" ht="15" customHeight="1">
      <c r="A5252" s="46" t="s">
        <v>11530</v>
      </c>
      <c r="B5252" s="46" t="s">
        <v>11526</v>
      </c>
      <c r="C5252" s="47">
        <v>90.551199999999994</v>
      </c>
      <c r="D5252" s="119" t="s">
        <v>3325</v>
      </c>
      <c r="E5252" s="46" t="s">
        <v>3325</v>
      </c>
      <c r="F5252" s="121">
        <v>824.63760000000002</v>
      </c>
      <c r="G5252" s="87"/>
      <c r="H5252" s="47"/>
      <c r="I5252" s="120">
        <v>0</v>
      </c>
      <c r="J5252" s="120">
        <v>0</v>
      </c>
    </row>
    <row r="5253" spans="1:10" ht="15" customHeight="1">
      <c r="A5253" s="46" t="s">
        <v>11529</v>
      </c>
      <c r="B5253" s="46" t="s">
        <v>11528</v>
      </c>
      <c r="C5253" s="47">
        <v>95.516999999999996</v>
      </c>
      <c r="D5253" s="119" t="s">
        <v>3319</v>
      </c>
      <c r="E5253" s="46" t="s">
        <v>3319</v>
      </c>
      <c r="F5253" s="121">
        <v>0</v>
      </c>
      <c r="G5253" s="87"/>
      <c r="H5253" s="47"/>
      <c r="I5253" s="120">
        <v>1</v>
      </c>
      <c r="J5253" s="120">
        <v>0</v>
      </c>
    </row>
    <row r="5254" spans="1:10" ht="15" customHeight="1">
      <c r="A5254" s="46" t="s">
        <v>11527</v>
      </c>
      <c r="B5254" s="46" t="s">
        <v>11528</v>
      </c>
      <c r="C5254" s="47">
        <v>95.516999999999996</v>
      </c>
      <c r="D5254" s="119" t="s">
        <v>3316</v>
      </c>
      <c r="E5254" s="46" t="s">
        <v>3316</v>
      </c>
      <c r="F5254" s="121">
        <v>0</v>
      </c>
      <c r="G5254" s="87"/>
      <c r="H5254" s="47"/>
      <c r="I5254" s="120">
        <v>0</v>
      </c>
      <c r="J5254" s="120">
        <v>0</v>
      </c>
    </row>
    <row r="5255" spans="1:10" ht="15" customHeight="1">
      <c r="A5255" s="46" t="s">
        <v>11525</v>
      </c>
      <c r="B5255" s="46" t="s">
        <v>11526</v>
      </c>
      <c r="C5255" s="47">
        <v>99.532200000000003</v>
      </c>
      <c r="D5255" s="119" t="s">
        <v>3313</v>
      </c>
      <c r="E5255" s="46" t="s">
        <v>3313</v>
      </c>
      <c r="F5255" s="121">
        <v>0</v>
      </c>
      <c r="G5255" s="87"/>
      <c r="H5255" s="47"/>
      <c r="I5255" s="120">
        <v>0</v>
      </c>
      <c r="J5255" s="120">
        <v>0</v>
      </c>
    </row>
    <row r="5256" spans="1:10" ht="15" customHeight="1">
      <c r="A5256" s="46" t="s">
        <v>11523</v>
      </c>
      <c r="B5256" s="46" t="s">
        <v>11524</v>
      </c>
      <c r="C5256" s="47">
        <v>104.4982</v>
      </c>
      <c r="D5256" s="119" t="s">
        <v>3311</v>
      </c>
      <c r="E5256" s="46" t="s">
        <v>3311</v>
      </c>
      <c r="F5256" s="121">
        <v>51.584800000000001</v>
      </c>
      <c r="G5256" s="87"/>
      <c r="H5256" s="47"/>
      <c r="I5256" s="120">
        <v>0</v>
      </c>
      <c r="J5256" s="120">
        <v>0</v>
      </c>
    </row>
    <row r="5257" spans="1:10" ht="15" customHeight="1">
      <c r="A5257" s="46" t="s">
        <v>11522</v>
      </c>
      <c r="B5257" s="46" t="s">
        <v>11519</v>
      </c>
      <c r="C5257" s="47">
        <v>102.7004</v>
      </c>
      <c r="D5257" s="119" t="s">
        <v>3304</v>
      </c>
      <c r="E5257" s="46" t="s">
        <v>3304</v>
      </c>
      <c r="F5257" s="121">
        <v>63.644599999999997</v>
      </c>
      <c r="G5257" s="87"/>
      <c r="H5257" s="47"/>
      <c r="I5257" s="120">
        <v>0</v>
      </c>
      <c r="J5257" s="120">
        <v>0</v>
      </c>
    </row>
    <row r="5258" spans="1:10" ht="15" customHeight="1">
      <c r="A5258" s="46" t="s">
        <v>11521</v>
      </c>
      <c r="B5258" s="46" t="s">
        <v>11519</v>
      </c>
      <c r="C5258" s="47">
        <v>91.713399999999993</v>
      </c>
      <c r="D5258" s="119" t="s">
        <v>32078</v>
      </c>
      <c r="E5258" s="46" t="s">
        <v>32078</v>
      </c>
      <c r="F5258" s="121">
        <v>115.67100000000001</v>
      </c>
      <c r="G5258" s="87"/>
      <c r="H5258" s="47"/>
      <c r="I5258" s="120">
        <v>0</v>
      </c>
      <c r="J5258" s="120">
        <v>0</v>
      </c>
    </row>
    <row r="5259" spans="1:10" ht="15" customHeight="1">
      <c r="A5259" s="46" t="s">
        <v>11520</v>
      </c>
      <c r="B5259" s="46" t="s">
        <v>11519</v>
      </c>
      <c r="C5259" s="47">
        <v>104.06659999999999</v>
      </c>
      <c r="D5259" s="119" t="s">
        <v>32080</v>
      </c>
      <c r="E5259" s="46" t="s">
        <v>32080</v>
      </c>
      <c r="F5259" s="121">
        <v>101.3108</v>
      </c>
      <c r="G5259" s="87"/>
      <c r="H5259" s="47"/>
      <c r="I5259" s="120">
        <v>3</v>
      </c>
      <c r="J5259" s="120">
        <v>0</v>
      </c>
    </row>
    <row r="5260" spans="1:10" ht="15" customHeight="1">
      <c r="A5260" s="46" t="s">
        <v>11518</v>
      </c>
      <c r="B5260" s="46" t="s">
        <v>11519</v>
      </c>
      <c r="C5260" s="47">
        <v>96.785399999999996</v>
      </c>
      <c r="D5260" s="119" t="s">
        <v>3298</v>
      </c>
      <c r="E5260" s="46" t="s">
        <v>3298</v>
      </c>
      <c r="F5260" s="121">
        <v>114.3464</v>
      </c>
      <c r="G5260" s="87"/>
      <c r="H5260" s="47"/>
      <c r="I5260" s="120">
        <v>0</v>
      </c>
      <c r="J5260" s="120">
        <v>0</v>
      </c>
    </row>
    <row r="5261" spans="1:10" ht="15" customHeight="1">
      <c r="A5261" s="46" t="s">
        <v>11516</v>
      </c>
      <c r="B5261" s="46" t="s">
        <v>11517</v>
      </c>
      <c r="C5261" s="47">
        <v>129.571</v>
      </c>
      <c r="D5261" s="119" t="s">
        <v>3295</v>
      </c>
      <c r="E5261" s="46" t="s">
        <v>3295</v>
      </c>
      <c r="F5261" s="121">
        <v>372.78199999999998</v>
      </c>
      <c r="G5261" s="87"/>
      <c r="H5261" s="47"/>
      <c r="I5261" s="120">
        <v>0</v>
      </c>
      <c r="J5261" s="120">
        <v>0</v>
      </c>
    </row>
    <row r="5262" spans="1:10" ht="15" customHeight="1">
      <c r="A5262" s="46" t="s">
        <v>11514</v>
      </c>
      <c r="B5262" s="46" t="s">
        <v>11515</v>
      </c>
      <c r="C5262" s="47">
        <v>173.17420000000001</v>
      </c>
      <c r="D5262" s="119" t="s">
        <v>3292</v>
      </c>
      <c r="E5262" s="46" t="s">
        <v>3292</v>
      </c>
      <c r="F5262" s="121">
        <v>372.78199999999998</v>
      </c>
      <c r="G5262" s="87"/>
      <c r="H5262" s="47"/>
      <c r="I5262" s="120">
        <v>0</v>
      </c>
      <c r="J5262" s="120">
        <v>0</v>
      </c>
    </row>
    <row r="5263" spans="1:10" ht="15" customHeight="1">
      <c r="A5263" s="46" t="s">
        <v>11512</v>
      </c>
      <c r="B5263" s="46" t="s">
        <v>11513</v>
      </c>
      <c r="C5263" s="47">
        <v>235.00399999999999</v>
      </c>
      <c r="D5263" s="119" t="s">
        <v>3289</v>
      </c>
      <c r="E5263" s="46" t="s">
        <v>3289</v>
      </c>
      <c r="F5263" s="121">
        <v>66.270399999999995</v>
      </c>
      <c r="G5263" s="87"/>
      <c r="H5263" s="47"/>
      <c r="I5263" s="120">
        <v>1</v>
      </c>
      <c r="J5263" s="120">
        <v>0</v>
      </c>
    </row>
    <row r="5264" spans="1:10" ht="15" customHeight="1">
      <c r="A5264" s="46" t="s">
        <v>11510</v>
      </c>
      <c r="B5264" s="46" t="s">
        <v>11511</v>
      </c>
      <c r="C5264" s="47">
        <v>563.29899999999998</v>
      </c>
      <c r="D5264" s="119" t="s">
        <v>3286</v>
      </c>
      <c r="E5264" s="46" t="s">
        <v>3286</v>
      </c>
      <c r="F5264" s="121">
        <v>150.61859999999999</v>
      </c>
      <c r="G5264" s="87"/>
      <c r="H5264" s="47"/>
      <c r="I5264" s="120">
        <v>0</v>
      </c>
      <c r="J5264" s="120">
        <v>0</v>
      </c>
    </row>
    <row r="5265" spans="1:10" ht="15" customHeight="1">
      <c r="A5265" s="46" t="s">
        <v>11509</v>
      </c>
      <c r="B5265" s="46" t="s">
        <v>11506</v>
      </c>
      <c r="C5265" s="47">
        <v>102.2796</v>
      </c>
      <c r="D5265" s="119" t="s">
        <v>3283</v>
      </c>
      <c r="E5265" s="46" t="s">
        <v>3283</v>
      </c>
      <c r="F5265" s="121">
        <v>16.939399999999999</v>
      </c>
      <c r="G5265" s="87"/>
      <c r="H5265" s="47"/>
      <c r="I5265" s="120">
        <v>0</v>
      </c>
      <c r="J5265" s="120">
        <v>0</v>
      </c>
    </row>
    <row r="5266" spans="1:10" ht="15" customHeight="1">
      <c r="A5266" s="46" t="s">
        <v>11508</v>
      </c>
      <c r="B5266" s="46" t="s">
        <v>11506</v>
      </c>
      <c r="C5266" s="47">
        <v>102.2796</v>
      </c>
      <c r="D5266" s="119" t="s">
        <v>3644</v>
      </c>
      <c r="E5266" s="46" t="s">
        <v>3644</v>
      </c>
      <c r="F5266" s="121">
        <v>5.0259999999999998</v>
      </c>
      <c r="G5266" s="87"/>
      <c r="H5266" s="47"/>
      <c r="I5266" s="120">
        <v>0</v>
      </c>
      <c r="J5266" s="120">
        <v>0</v>
      </c>
    </row>
    <row r="5267" spans="1:10" ht="15" customHeight="1">
      <c r="A5267" s="46" t="s">
        <v>11507</v>
      </c>
      <c r="B5267" s="46" t="s">
        <v>11506</v>
      </c>
      <c r="C5267" s="47">
        <v>107.2456</v>
      </c>
      <c r="D5267" s="119" t="s">
        <v>3641</v>
      </c>
      <c r="E5267" s="46" t="s">
        <v>3641</v>
      </c>
      <c r="F5267" s="121">
        <v>11.734400000000001</v>
      </c>
      <c r="G5267" s="87"/>
      <c r="H5267" s="47"/>
      <c r="I5267" s="120">
        <v>0</v>
      </c>
      <c r="J5267" s="120">
        <v>0</v>
      </c>
    </row>
    <row r="5268" spans="1:10" ht="15" customHeight="1">
      <c r="A5268" s="46" t="s">
        <v>11505</v>
      </c>
      <c r="B5268" s="46" t="s">
        <v>11506</v>
      </c>
      <c r="C5268" s="47">
        <v>107.2456</v>
      </c>
      <c r="D5268" s="119" t="s">
        <v>3638</v>
      </c>
      <c r="E5268" s="46" t="s">
        <v>3638</v>
      </c>
      <c r="F5268" s="121">
        <v>50.260399999999997</v>
      </c>
      <c r="G5268" s="87"/>
      <c r="H5268" s="47"/>
      <c r="I5268" s="120">
        <v>0</v>
      </c>
      <c r="J5268" s="120">
        <v>0</v>
      </c>
    </row>
    <row r="5269" spans="1:10" ht="15" customHeight="1">
      <c r="A5269" s="46" t="s">
        <v>11504</v>
      </c>
      <c r="B5269" s="46" t="s">
        <v>11503</v>
      </c>
      <c r="C5269" s="47">
        <v>111.2606</v>
      </c>
      <c r="D5269" s="119" t="s">
        <v>3601</v>
      </c>
      <c r="E5269" s="46" t="s">
        <v>3601</v>
      </c>
      <c r="F5269" s="121">
        <v>31.578399999999998</v>
      </c>
      <c r="G5269" s="87"/>
      <c r="H5269" s="47"/>
      <c r="I5269" s="120">
        <v>0</v>
      </c>
      <c r="J5269" s="120">
        <v>0</v>
      </c>
    </row>
    <row r="5270" spans="1:10" ht="15" customHeight="1">
      <c r="A5270" s="46" t="s">
        <v>11502</v>
      </c>
      <c r="B5270" s="46" t="s">
        <v>11503</v>
      </c>
      <c r="C5270" s="47">
        <v>116.2268</v>
      </c>
      <c r="D5270" s="119" t="s">
        <v>3598</v>
      </c>
      <c r="E5270" s="46" t="s">
        <v>3598</v>
      </c>
      <c r="F5270" s="121">
        <v>47.2164</v>
      </c>
      <c r="G5270" s="87"/>
      <c r="H5270" s="47"/>
      <c r="I5270" s="120">
        <v>0</v>
      </c>
      <c r="J5270" s="120">
        <v>0</v>
      </c>
    </row>
    <row r="5271" spans="1:10" ht="15" customHeight="1">
      <c r="A5271" s="46" t="s">
        <v>11585</v>
      </c>
      <c r="B5271" s="46" t="s">
        <v>11586</v>
      </c>
      <c r="C5271" s="47">
        <v>136.6302</v>
      </c>
      <c r="D5271" s="119" t="s">
        <v>3595</v>
      </c>
      <c r="E5271" s="46" t="s">
        <v>3595</v>
      </c>
      <c r="F5271" s="121">
        <v>232.36420000000001</v>
      </c>
      <c r="G5271" s="87"/>
      <c r="H5271" s="47"/>
      <c r="I5271" s="120">
        <v>0</v>
      </c>
      <c r="J5271" s="120">
        <v>0</v>
      </c>
    </row>
    <row r="5272" spans="1:10" ht="15" customHeight="1">
      <c r="A5272" s="46" t="s">
        <v>11583</v>
      </c>
      <c r="B5272" s="46" t="s">
        <v>11584</v>
      </c>
      <c r="C5272" s="47">
        <v>140.27359999999999</v>
      </c>
      <c r="D5272" s="119" t="s">
        <v>3592</v>
      </c>
      <c r="E5272" s="46" t="s">
        <v>3592</v>
      </c>
      <c r="F5272" s="121">
        <v>116.18219999999999</v>
      </c>
      <c r="G5272" s="87"/>
      <c r="H5272" s="47"/>
      <c r="I5272" s="120">
        <v>0</v>
      </c>
      <c r="J5272" s="120">
        <v>0</v>
      </c>
    </row>
    <row r="5273" spans="1:10" ht="15" customHeight="1">
      <c r="A5273" s="46" t="s">
        <v>11582</v>
      </c>
      <c r="B5273" s="46" t="s">
        <v>32459</v>
      </c>
      <c r="C5273" s="47">
        <v>150.29320000000001</v>
      </c>
      <c r="D5273" s="119" t="s">
        <v>3590</v>
      </c>
      <c r="E5273" s="46" t="s">
        <v>3590</v>
      </c>
      <c r="F5273" s="121">
        <v>326.178</v>
      </c>
      <c r="G5273" s="87"/>
      <c r="H5273" s="47"/>
      <c r="I5273" s="120">
        <v>0</v>
      </c>
      <c r="J5273" s="120">
        <v>0</v>
      </c>
    </row>
    <row r="5274" spans="1:10" ht="15" customHeight="1">
      <c r="A5274" s="46" t="s">
        <v>11580</v>
      </c>
      <c r="B5274" s="46" t="s">
        <v>11581</v>
      </c>
      <c r="C5274" s="47">
        <v>136.6302</v>
      </c>
      <c r="D5274" s="119" t="s">
        <v>3588</v>
      </c>
      <c r="E5274" s="46" t="s">
        <v>3588</v>
      </c>
      <c r="F5274" s="121">
        <v>652.38059999999996</v>
      </c>
      <c r="G5274" s="87"/>
      <c r="H5274" s="47"/>
      <c r="I5274" s="120">
        <v>0</v>
      </c>
      <c r="J5274" s="120">
        <v>0</v>
      </c>
    </row>
    <row r="5275" spans="1:10" ht="15" customHeight="1">
      <c r="A5275" s="46" t="s">
        <v>11579</v>
      </c>
      <c r="B5275" s="46" t="s">
        <v>32460</v>
      </c>
      <c r="C5275" s="47">
        <v>338.84300000000002</v>
      </c>
      <c r="D5275" s="119" t="s">
        <v>3586</v>
      </c>
      <c r="E5275" s="46" t="s">
        <v>3586</v>
      </c>
      <c r="F5275" s="121">
        <v>388.3202</v>
      </c>
      <c r="G5275" s="87"/>
      <c r="H5275" s="47"/>
      <c r="I5275" s="120">
        <v>0</v>
      </c>
      <c r="J5275" s="120">
        <v>0</v>
      </c>
    </row>
    <row r="5276" spans="1:10" ht="15" customHeight="1">
      <c r="A5276" s="46" t="s">
        <v>11577</v>
      </c>
      <c r="B5276" s="46" t="s">
        <v>11578</v>
      </c>
      <c r="C5276" s="47">
        <v>355.23860000000002</v>
      </c>
      <c r="D5276" s="119" t="s">
        <v>3584</v>
      </c>
      <c r="E5276" s="46" t="s">
        <v>3584</v>
      </c>
      <c r="F5276" s="121">
        <v>776.61720000000003</v>
      </c>
      <c r="G5276" s="87"/>
      <c r="H5276" s="47"/>
      <c r="I5276" s="120">
        <v>0</v>
      </c>
      <c r="J5276" s="120">
        <v>0</v>
      </c>
    </row>
    <row r="5277" spans="1:10" ht="15" customHeight="1">
      <c r="A5277" s="46" t="s">
        <v>11589</v>
      </c>
      <c r="B5277" s="46" t="s">
        <v>11590</v>
      </c>
      <c r="C5277" s="47">
        <v>104.24379999999999</v>
      </c>
      <c r="D5277" s="119" t="s">
        <v>32098</v>
      </c>
      <c r="E5277" s="46" t="s">
        <v>32098</v>
      </c>
      <c r="F5277" s="121">
        <v>38.762999999999998</v>
      </c>
      <c r="G5277" s="87"/>
      <c r="H5277" s="47"/>
      <c r="I5277" s="120">
        <v>13</v>
      </c>
      <c r="J5277" s="120">
        <v>0</v>
      </c>
    </row>
    <row r="5278" spans="1:10" ht="15" customHeight="1">
      <c r="A5278" s="46" t="s">
        <v>11587</v>
      </c>
      <c r="B5278" s="46" t="s">
        <v>11588</v>
      </c>
      <c r="C5278" s="47">
        <v>100.9546</v>
      </c>
      <c r="D5278" s="119" t="s">
        <v>2669</v>
      </c>
      <c r="E5278" s="46" t="s">
        <v>2669</v>
      </c>
      <c r="F5278" s="121">
        <v>5.7324000000000002</v>
      </c>
      <c r="G5278" s="87"/>
      <c r="H5278" s="47"/>
      <c r="I5278" s="120">
        <v>0</v>
      </c>
      <c r="J5278" s="120">
        <v>0</v>
      </c>
    </row>
    <row r="5279" spans="1:10" ht="15" customHeight="1">
      <c r="A5279" s="46" t="s">
        <v>35418</v>
      </c>
      <c r="B5279" s="46" t="s">
        <v>35419</v>
      </c>
      <c r="C5279" s="47">
        <v>92.945599999999999</v>
      </c>
      <c r="D5279" s="119" t="s">
        <v>2666</v>
      </c>
      <c r="E5279" s="46" t="s">
        <v>2666</v>
      </c>
      <c r="F5279" s="121">
        <v>47.866999999999997</v>
      </c>
      <c r="G5279" s="87"/>
      <c r="H5279" s="47"/>
      <c r="I5279" s="120">
        <v>10</v>
      </c>
      <c r="J5279" s="120">
        <v>0</v>
      </c>
    </row>
    <row r="5280" spans="1:10" ht="15" customHeight="1">
      <c r="A5280" s="46" t="s">
        <v>2067</v>
      </c>
      <c r="B5280" s="46" t="s">
        <v>2390</v>
      </c>
      <c r="C5280" s="47">
        <v>34.758800000000001</v>
      </c>
      <c r="D5280" s="119" t="s">
        <v>2663</v>
      </c>
      <c r="E5280" s="46" t="s">
        <v>2663</v>
      </c>
      <c r="F5280" s="121">
        <v>51.409799999999997</v>
      </c>
      <c r="G5280" s="87"/>
      <c r="H5280" s="47"/>
      <c r="I5280" s="120">
        <v>0</v>
      </c>
      <c r="J5280" s="120">
        <v>0</v>
      </c>
    </row>
    <row r="5281" spans="1:10" ht="15" customHeight="1">
      <c r="A5281" s="46" t="s">
        <v>2070</v>
      </c>
      <c r="B5281" s="46" t="s">
        <v>2389</v>
      </c>
      <c r="C5281" s="47">
        <v>75.813000000000002</v>
      </c>
      <c r="D5281" s="119" t="s">
        <v>3139</v>
      </c>
      <c r="E5281" s="46" t="s">
        <v>3139</v>
      </c>
      <c r="F5281" s="121">
        <v>14.513</v>
      </c>
      <c r="G5281" s="87"/>
      <c r="H5281" s="47"/>
      <c r="I5281" s="120">
        <v>11</v>
      </c>
      <c r="J5281" s="120">
        <v>0</v>
      </c>
    </row>
    <row r="5282" spans="1:10" ht="15" customHeight="1">
      <c r="A5282" s="46" t="s">
        <v>2387</v>
      </c>
      <c r="B5282" s="46" t="s">
        <v>2388</v>
      </c>
      <c r="C5282" s="47">
        <v>31.921199999999999</v>
      </c>
      <c r="D5282" s="119" t="s">
        <v>3137</v>
      </c>
      <c r="E5282" s="46" t="s">
        <v>3137</v>
      </c>
      <c r="F5282" s="121">
        <v>21.284600000000001</v>
      </c>
      <c r="G5282" s="87"/>
      <c r="H5282" s="47"/>
      <c r="I5282" s="120">
        <v>19</v>
      </c>
      <c r="J5282" s="120">
        <v>0</v>
      </c>
    </row>
    <row r="5283" spans="1:10" ht="15" customHeight="1">
      <c r="A5283" s="46" t="s">
        <v>3184</v>
      </c>
      <c r="B5283" s="46" t="s">
        <v>31720</v>
      </c>
      <c r="C5283" s="47">
        <v>316.22000000000003</v>
      </c>
      <c r="D5283" s="119" t="s">
        <v>3690</v>
      </c>
      <c r="E5283" s="46" t="s">
        <v>3690</v>
      </c>
      <c r="F5283" s="121">
        <v>22.306999999999999</v>
      </c>
      <c r="G5283" s="87"/>
      <c r="H5283" s="47"/>
      <c r="I5283" s="120">
        <v>0</v>
      </c>
      <c r="J5283" s="120">
        <v>0</v>
      </c>
    </row>
    <row r="5284" spans="1:10" ht="15" customHeight="1">
      <c r="A5284" s="46" t="s">
        <v>3187</v>
      </c>
      <c r="B5284" s="46" t="s">
        <v>31719</v>
      </c>
      <c r="C5284" s="47">
        <v>329.18819999999999</v>
      </c>
      <c r="D5284" s="119" t="s">
        <v>3688</v>
      </c>
      <c r="E5284" s="46" t="s">
        <v>3688</v>
      </c>
      <c r="F5284" s="121">
        <v>24.630600000000001</v>
      </c>
      <c r="G5284" s="87"/>
      <c r="H5284" s="47"/>
      <c r="I5284" s="120">
        <v>0</v>
      </c>
      <c r="J5284" s="120">
        <v>0</v>
      </c>
    </row>
    <row r="5285" spans="1:10" ht="15" customHeight="1">
      <c r="A5285" s="46" t="s">
        <v>3190</v>
      </c>
      <c r="B5285" s="46" t="s">
        <v>31718</v>
      </c>
      <c r="C5285" s="47">
        <v>364.10219999999998</v>
      </c>
      <c r="D5285" s="119" t="s">
        <v>3685</v>
      </c>
      <c r="E5285" s="46" t="s">
        <v>3685</v>
      </c>
      <c r="F5285" s="121">
        <v>24.0962</v>
      </c>
      <c r="G5285" s="87"/>
      <c r="H5285" s="47"/>
      <c r="I5285" s="120">
        <v>18</v>
      </c>
      <c r="J5285" s="120">
        <v>0</v>
      </c>
    </row>
    <row r="5286" spans="1:10" ht="15" customHeight="1">
      <c r="A5286" s="46" t="s">
        <v>31716</v>
      </c>
      <c r="B5286" s="46" t="s">
        <v>31717</v>
      </c>
      <c r="C5286" s="47">
        <v>397.02080000000001</v>
      </c>
      <c r="D5286" s="119" t="s">
        <v>3683</v>
      </c>
      <c r="E5286" s="46" t="s">
        <v>3683</v>
      </c>
      <c r="F5286" s="121">
        <v>6.2042000000000002</v>
      </c>
      <c r="G5286" s="87"/>
      <c r="H5286" s="47"/>
      <c r="I5286" s="120">
        <v>0</v>
      </c>
      <c r="J5286" s="120">
        <v>0</v>
      </c>
    </row>
    <row r="5287" spans="1:10" ht="15" customHeight="1">
      <c r="A5287" s="46" t="s">
        <v>3193</v>
      </c>
      <c r="B5287" s="46" t="s">
        <v>31715</v>
      </c>
      <c r="C5287" s="47">
        <v>443.90519999999998</v>
      </c>
      <c r="D5287" s="119" t="s">
        <v>3680</v>
      </c>
      <c r="E5287" s="46" t="s">
        <v>3680</v>
      </c>
      <c r="F5287" s="121">
        <v>10.41</v>
      </c>
      <c r="G5287" s="87"/>
      <c r="H5287" s="47"/>
      <c r="I5287" s="120">
        <v>2</v>
      </c>
      <c r="J5287" s="120">
        <v>0</v>
      </c>
    </row>
    <row r="5288" spans="1:10" ht="15" customHeight="1">
      <c r="A5288" s="46" t="s">
        <v>31723</v>
      </c>
      <c r="B5288" s="46" t="s">
        <v>31724</v>
      </c>
      <c r="C5288" s="47">
        <v>27.790800000000001</v>
      </c>
      <c r="D5288" s="119" t="s">
        <v>3678</v>
      </c>
      <c r="E5288" s="46" t="s">
        <v>3678</v>
      </c>
      <c r="F5288" s="121">
        <v>3.4622000000000002</v>
      </c>
      <c r="G5288" s="87"/>
      <c r="H5288" s="47"/>
      <c r="I5288" s="120">
        <v>0</v>
      </c>
      <c r="J5288" s="120">
        <v>0</v>
      </c>
    </row>
    <row r="5289" spans="1:10" ht="15" customHeight="1">
      <c r="A5289" s="46" t="s">
        <v>31721</v>
      </c>
      <c r="B5289" s="46" t="s">
        <v>31722</v>
      </c>
      <c r="C5289" s="47">
        <v>396.13459999999998</v>
      </c>
      <c r="D5289" s="119" t="s">
        <v>35533</v>
      </c>
      <c r="E5289" s="46" t="s">
        <v>35533</v>
      </c>
      <c r="F5289" s="121">
        <v>21.2348</v>
      </c>
      <c r="G5289" s="87"/>
      <c r="H5289" s="47"/>
      <c r="I5289" s="120">
        <v>0</v>
      </c>
      <c r="J5289" s="120">
        <v>0</v>
      </c>
    </row>
    <row r="5290" spans="1:10" ht="15" customHeight="1">
      <c r="A5290" s="46" t="s">
        <v>11617</v>
      </c>
      <c r="B5290" s="46" t="s">
        <v>11618</v>
      </c>
      <c r="C5290" s="47">
        <v>53.285800000000002</v>
      </c>
      <c r="D5290" s="119" t="s">
        <v>35534</v>
      </c>
      <c r="E5290" s="46" t="s">
        <v>35534</v>
      </c>
      <c r="F5290" s="121">
        <v>6.7210000000000001</v>
      </c>
      <c r="G5290" s="87"/>
      <c r="H5290" s="47"/>
      <c r="I5290" s="120">
        <v>0</v>
      </c>
      <c r="J5290" s="120">
        <v>0</v>
      </c>
    </row>
    <row r="5291" spans="1:10" ht="15" customHeight="1">
      <c r="A5291" s="46" t="s">
        <v>11615</v>
      </c>
      <c r="B5291" s="46" t="s">
        <v>11616</v>
      </c>
      <c r="C5291" s="47">
        <v>20.2212</v>
      </c>
      <c r="D5291" s="119" t="s">
        <v>35531</v>
      </c>
      <c r="E5291" s="46" t="s">
        <v>35531</v>
      </c>
      <c r="F5291" s="121">
        <v>15.4634</v>
      </c>
      <c r="G5291" s="87"/>
      <c r="H5291" s="47"/>
      <c r="I5291" s="120">
        <v>0</v>
      </c>
      <c r="J5291" s="120">
        <v>0</v>
      </c>
    </row>
    <row r="5292" spans="1:10" ht="15" customHeight="1">
      <c r="A5292" s="46" t="s">
        <v>11613</v>
      </c>
      <c r="B5292" s="46" t="s">
        <v>11614</v>
      </c>
      <c r="C5292" s="47">
        <v>289.65600000000001</v>
      </c>
      <c r="D5292" s="119" t="s">
        <v>35537</v>
      </c>
      <c r="E5292" s="46" t="s">
        <v>35537</v>
      </c>
      <c r="F5292" s="121">
        <v>5.3571999999999997</v>
      </c>
      <c r="G5292" s="87"/>
      <c r="H5292" s="47"/>
      <c r="I5292" s="120">
        <v>0</v>
      </c>
      <c r="J5292" s="120">
        <v>0</v>
      </c>
    </row>
    <row r="5293" spans="1:10" ht="15" customHeight="1">
      <c r="A5293" s="46" t="s">
        <v>11611</v>
      </c>
      <c r="B5293" s="46" t="s">
        <v>11612</v>
      </c>
      <c r="C5293" s="47">
        <v>309.69499999999999</v>
      </c>
      <c r="D5293" s="119" t="s">
        <v>3676</v>
      </c>
      <c r="E5293" s="46" t="s">
        <v>3676</v>
      </c>
      <c r="F5293" s="121">
        <v>13.198399999999999</v>
      </c>
      <c r="G5293" s="87"/>
      <c r="H5293" s="47"/>
      <c r="I5293" s="120">
        <v>0</v>
      </c>
      <c r="J5293" s="120">
        <v>0</v>
      </c>
    </row>
    <row r="5294" spans="1:10" ht="15" customHeight="1">
      <c r="A5294" s="46" t="s">
        <v>11609</v>
      </c>
      <c r="B5294" s="46" t="s">
        <v>11610</v>
      </c>
      <c r="C5294" s="47">
        <v>355.23860000000002</v>
      </c>
      <c r="D5294" s="119" t="s">
        <v>3674</v>
      </c>
      <c r="E5294" s="46" t="s">
        <v>3674</v>
      </c>
      <c r="F5294" s="121">
        <v>18.240600000000001</v>
      </c>
      <c r="G5294" s="87"/>
      <c r="H5294" s="47"/>
      <c r="I5294" s="120">
        <v>0</v>
      </c>
      <c r="J5294" s="120">
        <v>0</v>
      </c>
    </row>
    <row r="5295" spans="1:10" ht="15" customHeight="1">
      <c r="A5295" s="46" t="s">
        <v>11607</v>
      </c>
      <c r="B5295" s="46" t="s">
        <v>11608</v>
      </c>
      <c r="C5295" s="47">
        <v>387.11900000000003</v>
      </c>
      <c r="D5295" s="119" t="s">
        <v>3672</v>
      </c>
      <c r="E5295" s="46" t="s">
        <v>3672</v>
      </c>
      <c r="F5295" s="121">
        <v>13.058999999999999</v>
      </c>
      <c r="G5295" s="87"/>
      <c r="H5295" s="47"/>
      <c r="I5295" s="120">
        <v>0</v>
      </c>
      <c r="J5295" s="120">
        <v>0</v>
      </c>
    </row>
    <row r="5296" spans="1:10" ht="15" customHeight="1">
      <c r="A5296" s="46" t="s">
        <v>11605</v>
      </c>
      <c r="B5296" s="46" t="s">
        <v>11606</v>
      </c>
      <c r="C5296" s="47">
        <v>449.05799999999999</v>
      </c>
      <c r="D5296" s="119" t="s">
        <v>3669</v>
      </c>
      <c r="E5296" s="46" t="s">
        <v>3669</v>
      </c>
      <c r="F5296" s="121">
        <v>3.1368</v>
      </c>
      <c r="G5296" s="87"/>
      <c r="H5296" s="47"/>
      <c r="I5296" s="120">
        <v>0</v>
      </c>
      <c r="J5296" s="120">
        <v>0</v>
      </c>
    </row>
    <row r="5297" spans="1:10" ht="15" customHeight="1">
      <c r="A5297" s="46" t="s">
        <v>11603</v>
      </c>
      <c r="B5297" s="46" t="s">
        <v>11604</v>
      </c>
      <c r="C5297" s="47">
        <v>468.18619999999999</v>
      </c>
      <c r="D5297" s="119" t="s">
        <v>3667</v>
      </c>
      <c r="E5297" s="46" t="s">
        <v>3667</v>
      </c>
      <c r="F5297" s="121">
        <v>79.995599999999996</v>
      </c>
      <c r="G5297" s="87"/>
      <c r="H5297" s="47"/>
      <c r="I5297" s="120">
        <v>0</v>
      </c>
      <c r="J5297" s="120">
        <v>0</v>
      </c>
    </row>
    <row r="5298" spans="1:10" ht="15" customHeight="1">
      <c r="A5298" s="46" t="s">
        <v>11601</v>
      </c>
      <c r="B5298" s="46" t="s">
        <v>11602</v>
      </c>
      <c r="C5298" s="47">
        <v>618.9348</v>
      </c>
      <c r="D5298" s="119" t="s">
        <v>35535</v>
      </c>
      <c r="E5298" s="46" t="s">
        <v>35535</v>
      </c>
      <c r="F5298" s="121">
        <v>16.145199999999999</v>
      </c>
      <c r="G5298" s="87"/>
      <c r="H5298" s="47"/>
      <c r="I5298" s="120">
        <v>0</v>
      </c>
      <c r="J5298" s="120">
        <v>0</v>
      </c>
    </row>
    <row r="5299" spans="1:10" ht="15" customHeight="1">
      <c r="A5299" s="46" t="s">
        <v>11599</v>
      </c>
      <c r="B5299" s="46" t="s">
        <v>11600</v>
      </c>
      <c r="C5299" s="47">
        <v>21.951799999999999</v>
      </c>
      <c r="D5299" s="119" t="s">
        <v>35532</v>
      </c>
      <c r="E5299" s="46" t="s">
        <v>35532</v>
      </c>
      <c r="F5299" s="121">
        <v>14.367599999999999</v>
      </c>
      <c r="G5299" s="87"/>
      <c r="H5299" s="47"/>
      <c r="I5299" s="120">
        <v>0</v>
      </c>
      <c r="J5299" s="120">
        <v>0</v>
      </c>
    </row>
    <row r="5300" spans="1:10" ht="15" customHeight="1">
      <c r="A5300" s="46" t="s">
        <v>11597</v>
      </c>
      <c r="B5300" s="46" t="s">
        <v>11598</v>
      </c>
      <c r="C5300" s="47">
        <v>355.23860000000002</v>
      </c>
      <c r="D5300" s="119" t="s">
        <v>35536</v>
      </c>
      <c r="E5300" s="46" t="s">
        <v>35536</v>
      </c>
      <c r="F5300" s="121">
        <v>4.7241999999999997</v>
      </c>
      <c r="G5300" s="87"/>
      <c r="H5300" s="47"/>
      <c r="I5300" s="120">
        <v>0</v>
      </c>
      <c r="J5300" s="120">
        <v>0</v>
      </c>
    </row>
    <row r="5301" spans="1:10" ht="15" customHeight="1">
      <c r="A5301" s="46" t="s">
        <v>11595</v>
      </c>
      <c r="B5301" s="46" t="s">
        <v>11596</v>
      </c>
      <c r="C5301" s="47">
        <v>318.80380000000002</v>
      </c>
      <c r="D5301" s="119" t="s">
        <v>3665</v>
      </c>
      <c r="E5301" s="46" t="s">
        <v>3665</v>
      </c>
      <c r="F5301" s="121">
        <v>34.506</v>
      </c>
      <c r="G5301" s="87"/>
      <c r="H5301" s="47"/>
      <c r="I5301" s="120">
        <v>0</v>
      </c>
      <c r="J5301" s="120">
        <v>0</v>
      </c>
    </row>
    <row r="5302" spans="1:10" ht="15" customHeight="1">
      <c r="A5302" s="46" t="s">
        <v>11593</v>
      </c>
      <c r="B5302" s="46" t="s">
        <v>11594</v>
      </c>
      <c r="C5302" s="47">
        <v>355.23860000000002</v>
      </c>
      <c r="D5302" s="119" t="s">
        <v>3662</v>
      </c>
      <c r="E5302" s="46" t="s">
        <v>3662</v>
      </c>
      <c r="F5302" s="121">
        <v>191.16159999999999</v>
      </c>
      <c r="G5302" s="87"/>
      <c r="H5302" s="47"/>
      <c r="I5302" s="120">
        <v>0</v>
      </c>
      <c r="J5302" s="120">
        <v>0</v>
      </c>
    </row>
    <row r="5303" spans="1:10" ht="15" customHeight="1">
      <c r="A5303" s="46" t="s">
        <v>11591</v>
      </c>
      <c r="B5303" s="46" t="s">
        <v>11592</v>
      </c>
      <c r="C5303" s="47">
        <v>396.2276</v>
      </c>
      <c r="D5303" s="119" t="s">
        <v>3660</v>
      </c>
      <c r="E5303" s="46" t="s">
        <v>3660</v>
      </c>
      <c r="F5303" s="121">
        <v>79.630200000000002</v>
      </c>
      <c r="G5303" s="87"/>
      <c r="H5303" s="47"/>
      <c r="I5303" s="120">
        <v>0</v>
      </c>
      <c r="J5303" s="120">
        <v>0</v>
      </c>
    </row>
    <row r="5304" spans="1:10" ht="15" customHeight="1">
      <c r="A5304" s="46" t="s">
        <v>11629</v>
      </c>
      <c r="B5304" s="46" t="s">
        <v>11630</v>
      </c>
      <c r="C5304" s="47">
        <v>48.326599999999999</v>
      </c>
      <c r="D5304" s="119" t="s">
        <v>3658</v>
      </c>
      <c r="E5304" s="46" t="s">
        <v>3658</v>
      </c>
      <c r="F5304" s="121">
        <v>8.7910000000000004</v>
      </c>
      <c r="G5304" s="87"/>
      <c r="H5304" s="47"/>
      <c r="I5304" s="120">
        <v>0</v>
      </c>
      <c r="J5304" s="120">
        <v>0</v>
      </c>
    </row>
    <row r="5305" spans="1:10" ht="15" customHeight="1">
      <c r="A5305" s="46" t="s">
        <v>11627</v>
      </c>
      <c r="B5305" s="46" t="s">
        <v>11628</v>
      </c>
      <c r="C5305" s="47">
        <v>582.56100000000004</v>
      </c>
      <c r="D5305" s="119" t="s">
        <v>3656</v>
      </c>
      <c r="E5305" s="46" t="s">
        <v>3656</v>
      </c>
      <c r="F5305" s="121">
        <v>15.452199999999999</v>
      </c>
      <c r="G5305" s="87"/>
      <c r="H5305" s="47"/>
      <c r="I5305" s="120">
        <v>0</v>
      </c>
      <c r="J5305" s="120">
        <v>0</v>
      </c>
    </row>
    <row r="5306" spans="1:10" ht="15" customHeight="1">
      <c r="A5306" s="46" t="s">
        <v>11625</v>
      </c>
      <c r="B5306" s="46" t="s">
        <v>11626</v>
      </c>
      <c r="C5306" s="47">
        <v>771.37860000000001</v>
      </c>
      <c r="D5306" s="119" t="s">
        <v>3653</v>
      </c>
      <c r="E5306" s="46" t="s">
        <v>3653</v>
      </c>
      <c r="F5306" s="121">
        <v>25.745999999999999</v>
      </c>
      <c r="G5306" s="87"/>
      <c r="H5306" s="47"/>
      <c r="I5306" s="120">
        <v>0</v>
      </c>
      <c r="J5306" s="120">
        <v>0</v>
      </c>
    </row>
    <row r="5307" spans="1:10" ht="15" customHeight="1">
      <c r="A5307" s="46" t="s">
        <v>11623</v>
      </c>
      <c r="B5307" s="46" t="s">
        <v>11624</v>
      </c>
      <c r="C5307" s="47">
        <v>865.98239999999998</v>
      </c>
      <c r="D5307" s="119" t="s">
        <v>35530</v>
      </c>
      <c r="E5307" s="46" t="s">
        <v>35530</v>
      </c>
      <c r="F5307" s="121">
        <v>59.174799999999998</v>
      </c>
      <c r="G5307" s="87"/>
      <c r="H5307" s="47"/>
      <c r="I5307" s="120">
        <v>0</v>
      </c>
      <c r="J5307" s="120">
        <v>0</v>
      </c>
    </row>
    <row r="5308" spans="1:10" ht="15" customHeight="1">
      <c r="A5308" s="46" t="s">
        <v>11621</v>
      </c>
      <c r="B5308" s="46" t="s">
        <v>11622</v>
      </c>
      <c r="C5308" s="47">
        <v>824.99339999999995</v>
      </c>
      <c r="D5308" s="119" t="s">
        <v>3748</v>
      </c>
      <c r="E5308" s="46" t="s">
        <v>3748</v>
      </c>
      <c r="F5308" s="121">
        <v>13.8452</v>
      </c>
      <c r="G5308" s="87"/>
      <c r="H5308" s="47"/>
      <c r="I5308" s="120">
        <v>0</v>
      </c>
      <c r="J5308" s="120">
        <v>0</v>
      </c>
    </row>
    <row r="5309" spans="1:10" ht="15" customHeight="1">
      <c r="A5309" s="46" t="s">
        <v>11619</v>
      </c>
      <c r="B5309" s="46" t="s">
        <v>11620</v>
      </c>
      <c r="C5309" s="47">
        <v>1035.1762000000001</v>
      </c>
      <c r="D5309" s="119" t="s">
        <v>3745</v>
      </c>
      <c r="E5309" s="46" t="s">
        <v>3745</v>
      </c>
      <c r="F5309" s="121">
        <v>11.1076</v>
      </c>
      <c r="G5309" s="87"/>
      <c r="H5309" s="47"/>
      <c r="I5309" s="120">
        <v>0</v>
      </c>
      <c r="J5309" s="120">
        <v>0</v>
      </c>
    </row>
    <row r="5310" spans="1:10" ht="15" customHeight="1">
      <c r="A5310" s="46" t="s">
        <v>11631</v>
      </c>
      <c r="B5310" s="46" t="s">
        <v>11632</v>
      </c>
      <c r="C5310" s="47">
        <v>289.65600000000001</v>
      </c>
      <c r="D5310" s="119" t="s">
        <v>3742</v>
      </c>
      <c r="E5310" s="46" t="s">
        <v>3742</v>
      </c>
      <c r="F5310" s="121">
        <v>7.7423999999999999</v>
      </c>
      <c r="G5310" s="87"/>
      <c r="H5310" s="47"/>
      <c r="I5310" s="120">
        <v>1</v>
      </c>
      <c r="J5310" s="120">
        <v>0</v>
      </c>
    </row>
    <row r="5311" spans="1:10" ht="15" customHeight="1">
      <c r="A5311" s="46" t="s">
        <v>31744</v>
      </c>
      <c r="B5311" s="46" t="s">
        <v>31734</v>
      </c>
      <c r="C5311" s="47">
        <v>2513.2492000000002</v>
      </c>
      <c r="D5311" s="119" t="s">
        <v>3739</v>
      </c>
      <c r="E5311" s="46" t="s">
        <v>3739</v>
      </c>
      <c r="F5311" s="121">
        <v>38.711799999999997</v>
      </c>
      <c r="G5311" s="87"/>
      <c r="H5311" s="47"/>
      <c r="I5311" s="120">
        <v>1</v>
      </c>
      <c r="J5311" s="120">
        <v>0</v>
      </c>
    </row>
    <row r="5312" spans="1:10" ht="15" customHeight="1">
      <c r="A5312" s="46" t="s">
        <v>13</v>
      </c>
      <c r="B5312" s="46" t="s">
        <v>31743</v>
      </c>
      <c r="C5312" s="47">
        <v>526.77980000000002</v>
      </c>
      <c r="D5312" s="119" t="s">
        <v>3736</v>
      </c>
      <c r="E5312" s="46" t="s">
        <v>3736</v>
      </c>
      <c r="F5312" s="121">
        <v>35.979399999999998</v>
      </c>
      <c r="G5312" s="87"/>
      <c r="H5312" s="47"/>
      <c r="I5312" s="120">
        <v>2</v>
      </c>
      <c r="J5312" s="120">
        <v>0</v>
      </c>
    </row>
    <row r="5313" spans="1:10" ht="15" customHeight="1">
      <c r="A5313" s="46" t="s">
        <v>14</v>
      </c>
      <c r="B5313" s="46" t="s">
        <v>31742</v>
      </c>
      <c r="C5313" s="47">
        <v>546.39419999999996</v>
      </c>
      <c r="D5313" s="119" t="s">
        <v>3733</v>
      </c>
      <c r="E5313" s="46" t="s">
        <v>3733</v>
      </c>
      <c r="F5313" s="121">
        <v>14.3918</v>
      </c>
      <c r="G5313" s="87"/>
      <c r="H5313" s="47"/>
      <c r="I5313" s="120">
        <v>1</v>
      </c>
      <c r="J5313" s="120">
        <v>0</v>
      </c>
    </row>
    <row r="5314" spans="1:10" ht="15" customHeight="1">
      <c r="A5314" s="46" t="s">
        <v>17</v>
      </c>
      <c r="B5314" s="46" t="s">
        <v>31741</v>
      </c>
      <c r="C5314" s="47">
        <v>631.79319999999996</v>
      </c>
      <c r="D5314" s="119" t="s">
        <v>3731</v>
      </c>
      <c r="E5314" s="46" t="s">
        <v>3731</v>
      </c>
      <c r="F5314" s="121">
        <v>12.5878</v>
      </c>
      <c r="G5314" s="87"/>
      <c r="H5314" s="47"/>
      <c r="I5314" s="120">
        <v>12</v>
      </c>
      <c r="J5314" s="120">
        <v>0</v>
      </c>
    </row>
    <row r="5315" spans="1:10" ht="15" customHeight="1">
      <c r="A5315" s="46" t="s">
        <v>20</v>
      </c>
      <c r="B5315" s="46" t="s">
        <v>31740</v>
      </c>
      <c r="C5315" s="47">
        <v>731.74779999999998</v>
      </c>
      <c r="D5315" s="119" t="s">
        <v>3728</v>
      </c>
      <c r="E5315" s="46" t="s">
        <v>3728</v>
      </c>
      <c r="F5315" s="121">
        <v>8.1658000000000008</v>
      </c>
      <c r="G5315" s="87"/>
      <c r="H5315" s="47"/>
      <c r="I5315" s="120">
        <v>19</v>
      </c>
      <c r="J5315" s="120">
        <v>0</v>
      </c>
    </row>
    <row r="5316" spans="1:10" ht="15" customHeight="1">
      <c r="A5316" s="46" t="s">
        <v>31738</v>
      </c>
      <c r="B5316" s="46" t="s">
        <v>31739</v>
      </c>
      <c r="C5316" s="47">
        <v>809.33960000000002</v>
      </c>
      <c r="D5316" s="119" t="s">
        <v>3725</v>
      </c>
      <c r="E5316" s="46" t="s">
        <v>3725</v>
      </c>
      <c r="F5316" s="121">
        <v>23.8596</v>
      </c>
      <c r="G5316" s="87"/>
      <c r="H5316" s="47"/>
      <c r="I5316" s="120">
        <v>5</v>
      </c>
      <c r="J5316" s="120">
        <v>0</v>
      </c>
    </row>
    <row r="5317" spans="1:10" ht="15" customHeight="1">
      <c r="A5317" s="46" t="s">
        <v>31736</v>
      </c>
      <c r="B5317" s="46" t="s">
        <v>31737</v>
      </c>
      <c r="C5317" s="47">
        <v>1805.3008</v>
      </c>
      <c r="D5317" s="119" t="s">
        <v>3722</v>
      </c>
      <c r="E5317" s="46" t="s">
        <v>3722</v>
      </c>
      <c r="F5317" s="121">
        <v>18.296399999999998</v>
      </c>
      <c r="G5317" s="87"/>
      <c r="H5317" s="47"/>
      <c r="I5317" s="120">
        <v>0</v>
      </c>
      <c r="J5317" s="120">
        <v>0</v>
      </c>
    </row>
    <row r="5318" spans="1:10" ht="15" customHeight="1">
      <c r="A5318" s="46" t="s">
        <v>21</v>
      </c>
      <c r="B5318" s="46" t="s">
        <v>31735</v>
      </c>
      <c r="C5318" s="47">
        <v>1932.7236</v>
      </c>
      <c r="D5318" s="119" t="s">
        <v>3719</v>
      </c>
      <c r="E5318" s="46" t="s">
        <v>3719</v>
      </c>
      <c r="F5318" s="121">
        <v>41.398800000000001</v>
      </c>
      <c r="G5318" s="87"/>
      <c r="H5318" s="47"/>
      <c r="I5318" s="120">
        <v>0</v>
      </c>
      <c r="J5318" s="120">
        <v>0</v>
      </c>
    </row>
    <row r="5319" spans="1:10" ht="15" customHeight="1">
      <c r="A5319" s="46" t="s">
        <v>31733</v>
      </c>
      <c r="B5319" s="46" t="s">
        <v>31734</v>
      </c>
      <c r="C5319" s="47">
        <v>1656.6202000000001</v>
      </c>
      <c r="D5319" s="119" t="s">
        <v>3716</v>
      </c>
      <c r="E5319" s="46" t="s">
        <v>3716</v>
      </c>
      <c r="F5319" s="121">
        <v>11.2836</v>
      </c>
      <c r="G5319" s="87"/>
      <c r="H5319" s="47"/>
      <c r="I5319" s="120">
        <v>0</v>
      </c>
      <c r="J5319" s="120">
        <v>0</v>
      </c>
    </row>
    <row r="5320" spans="1:10" ht="15" customHeight="1">
      <c r="A5320" s="46" t="s">
        <v>31731</v>
      </c>
      <c r="B5320" s="46" t="s">
        <v>31732</v>
      </c>
      <c r="C5320" s="47">
        <v>527.07780000000002</v>
      </c>
      <c r="D5320" s="119" t="s">
        <v>3713</v>
      </c>
      <c r="E5320" s="46" t="s">
        <v>3713</v>
      </c>
      <c r="F5320" s="121">
        <v>6.9328000000000003</v>
      </c>
      <c r="G5320" s="87"/>
      <c r="H5320" s="47"/>
      <c r="I5320" s="120">
        <v>6</v>
      </c>
      <c r="J5320" s="120">
        <v>0</v>
      </c>
    </row>
    <row r="5321" spans="1:10" ht="15" customHeight="1">
      <c r="A5321" s="46" t="s">
        <v>31730</v>
      </c>
      <c r="B5321" s="46" t="s">
        <v>34543</v>
      </c>
      <c r="C5321" s="47">
        <v>573.92899999999997</v>
      </c>
      <c r="D5321" s="119" t="s">
        <v>3710</v>
      </c>
      <c r="E5321" s="46" t="s">
        <v>3710</v>
      </c>
      <c r="F5321" s="121">
        <v>12.5878</v>
      </c>
      <c r="G5321" s="87"/>
      <c r="H5321" s="47"/>
      <c r="I5321" s="120">
        <v>8</v>
      </c>
      <c r="J5321" s="120">
        <v>0</v>
      </c>
    </row>
    <row r="5322" spans="1:10" ht="15" customHeight="1">
      <c r="A5322" s="46" t="s">
        <v>36057</v>
      </c>
      <c r="B5322" s="46" t="s">
        <v>36058</v>
      </c>
      <c r="C5322" s="47">
        <v>847.06079999999997</v>
      </c>
      <c r="D5322" s="119" t="s">
        <v>3707</v>
      </c>
      <c r="E5322" s="46" t="s">
        <v>3707</v>
      </c>
      <c r="F5322" s="121">
        <v>8.0304000000000002</v>
      </c>
      <c r="G5322" s="87"/>
      <c r="H5322" s="47">
        <v>0.5</v>
      </c>
      <c r="I5322" s="120">
        <v>0</v>
      </c>
      <c r="J5322" s="120">
        <v>0</v>
      </c>
    </row>
    <row r="5323" spans="1:10" ht="15" customHeight="1">
      <c r="A5323" s="46" t="s">
        <v>36060</v>
      </c>
      <c r="B5323" s="46" t="s">
        <v>36061</v>
      </c>
      <c r="C5323" s="47">
        <v>919.81399999999996</v>
      </c>
      <c r="D5323" s="119" t="s">
        <v>3705</v>
      </c>
      <c r="E5323" s="46" t="s">
        <v>3705</v>
      </c>
      <c r="F5323" s="121">
        <v>23.8596</v>
      </c>
      <c r="G5323" s="87"/>
      <c r="H5323" s="47">
        <v>0.5</v>
      </c>
      <c r="I5323" s="120">
        <v>0</v>
      </c>
      <c r="J5323" s="120">
        <v>0</v>
      </c>
    </row>
    <row r="5324" spans="1:10" ht="15" customHeight="1">
      <c r="A5324" s="46" t="s">
        <v>36064</v>
      </c>
      <c r="B5324" s="46" t="s">
        <v>36065</v>
      </c>
      <c r="C5324" s="47">
        <v>992.52080000000001</v>
      </c>
      <c r="D5324" s="119" t="s">
        <v>3703</v>
      </c>
      <c r="E5324" s="46" t="s">
        <v>3703</v>
      </c>
      <c r="F5324" s="121">
        <v>17.8688</v>
      </c>
      <c r="G5324" s="87"/>
      <c r="H5324" s="47">
        <v>0.5</v>
      </c>
      <c r="I5324" s="120">
        <v>0</v>
      </c>
      <c r="J5324" s="120">
        <v>0</v>
      </c>
    </row>
    <row r="5325" spans="1:10" ht="15" customHeight="1">
      <c r="A5325" s="46" t="s">
        <v>31729</v>
      </c>
      <c r="B5325" s="46" t="s">
        <v>36059</v>
      </c>
      <c r="C5325" s="47">
        <v>885.56359999999995</v>
      </c>
      <c r="D5325" s="119" t="s">
        <v>3700</v>
      </c>
      <c r="E5325" s="46" t="s">
        <v>3700</v>
      </c>
      <c r="F5325" s="121">
        <v>40.634799999999998</v>
      </c>
      <c r="G5325" s="87"/>
      <c r="H5325" s="47">
        <v>0.5</v>
      </c>
      <c r="I5325" s="120">
        <v>0</v>
      </c>
      <c r="J5325" s="120">
        <v>0</v>
      </c>
    </row>
    <row r="5326" spans="1:10" ht="15" customHeight="1">
      <c r="A5326" s="46" t="s">
        <v>36062</v>
      </c>
      <c r="B5326" s="46" t="s">
        <v>36063</v>
      </c>
      <c r="C5326" s="47">
        <v>954.01800000000003</v>
      </c>
      <c r="D5326" s="119" t="s">
        <v>3698</v>
      </c>
      <c r="E5326" s="46" t="s">
        <v>3698</v>
      </c>
      <c r="F5326" s="121">
        <v>112.3506</v>
      </c>
      <c r="G5326" s="87"/>
      <c r="H5326" s="47">
        <v>0.5</v>
      </c>
      <c r="I5326" s="120">
        <v>0</v>
      </c>
      <c r="J5326" s="120">
        <v>0</v>
      </c>
    </row>
    <row r="5327" spans="1:10" ht="15" customHeight="1">
      <c r="A5327" s="46" t="s">
        <v>36066</v>
      </c>
      <c r="B5327" s="46" t="s">
        <v>36067</v>
      </c>
      <c r="C5327" s="47">
        <v>1018.1738</v>
      </c>
      <c r="D5327" s="119" t="s">
        <v>3695</v>
      </c>
      <c r="E5327" s="46" t="s">
        <v>3695</v>
      </c>
      <c r="F5327" s="121">
        <v>11.2836</v>
      </c>
      <c r="G5327" s="87"/>
      <c r="H5327" s="47">
        <v>0.5</v>
      </c>
      <c r="I5327" s="120">
        <v>0</v>
      </c>
      <c r="J5327" s="120">
        <v>0</v>
      </c>
    </row>
    <row r="5328" spans="1:10" ht="15" customHeight="1">
      <c r="A5328" s="46" t="s">
        <v>31727</v>
      </c>
      <c r="B5328" s="46" t="s">
        <v>31728</v>
      </c>
      <c r="C5328" s="47">
        <v>668.56560000000002</v>
      </c>
      <c r="D5328" s="119" t="s">
        <v>3693</v>
      </c>
      <c r="E5328" s="46" t="s">
        <v>3693</v>
      </c>
      <c r="F5328" s="121">
        <v>6.9328000000000003</v>
      </c>
      <c r="G5328" s="87"/>
      <c r="H5328" s="47"/>
      <c r="I5328" s="120">
        <v>0</v>
      </c>
      <c r="J5328" s="120">
        <v>0</v>
      </c>
    </row>
    <row r="5329" spans="1:10" ht="15" customHeight="1">
      <c r="A5329" s="46" t="s">
        <v>31725</v>
      </c>
      <c r="B5329" s="46" t="s">
        <v>31726</v>
      </c>
      <c r="C5329" s="47">
        <v>2817.5783999999999</v>
      </c>
      <c r="D5329" s="119" t="s">
        <v>9</v>
      </c>
      <c r="E5329" s="46" t="s">
        <v>9</v>
      </c>
      <c r="F5329" s="121">
        <v>55.767400000000002</v>
      </c>
      <c r="G5329" s="87"/>
      <c r="H5329" s="47"/>
      <c r="I5329" s="120">
        <v>0</v>
      </c>
      <c r="J5329" s="120">
        <v>0</v>
      </c>
    </row>
    <row r="5330" spans="1:10" ht="15" customHeight="1">
      <c r="A5330" s="46" t="s">
        <v>36070</v>
      </c>
      <c r="B5330" s="46" t="s">
        <v>36071</v>
      </c>
      <c r="C5330" s="47">
        <v>605.18979999999999</v>
      </c>
      <c r="D5330" s="119" t="s">
        <v>10</v>
      </c>
      <c r="E5330" s="46" t="s">
        <v>10</v>
      </c>
      <c r="F5330" s="121">
        <v>31.369199999999999</v>
      </c>
      <c r="G5330" s="87"/>
      <c r="H5330" s="47"/>
      <c r="I5330" s="120">
        <v>10</v>
      </c>
      <c r="J5330" s="120">
        <v>0</v>
      </c>
    </row>
    <row r="5331" spans="1:10" ht="15" customHeight="1">
      <c r="A5331" s="46" t="s">
        <v>36072</v>
      </c>
      <c r="B5331" s="46" t="s">
        <v>36073</v>
      </c>
      <c r="C5331" s="47">
        <v>658.19920000000002</v>
      </c>
      <c r="D5331" s="119" t="s">
        <v>11</v>
      </c>
      <c r="E5331" s="46" t="s">
        <v>11</v>
      </c>
      <c r="F5331" s="121">
        <v>41.825600000000001</v>
      </c>
      <c r="G5331" s="87"/>
      <c r="H5331" s="47">
        <v>0.5</v>
      </c>
      <c r="I5331" s="120">
        <v>20</v>
      </c>
      <c r="J5331" s="120">
        <v>0</v>
      </c>
    </row>
    <row r="5332" spans="1:10" ht="15" customHeight="1">
      <c r="A5332" s="46" t="s">
        <v>36074</v>
      </c>
      <c r="B5332" s="46" t="s">
        <v>36075</v>
      </c>
      <c r="C5332" s="47">
        <v>742.13059999999996</v>
      </c>
      <c r="D5332" s="119" t="s">
        <v>4055</v>
      </c>
      <c r="E5332" s="46" t="s">
        <v>4055</v>
      </c>
      <c r="F5332" s="121">
        <v>27.883800000000001</v>
      </c>
      <c r="G5332" s="87"/>
      <c r="H5332" s="47"/>
      <c r="I5332" s="120">
        <v>0</v>
      </c>
      <c r="J5332" s="120">
        <v>0</v>
      </c>
    </row>
    <row r="5333" spans="1:10" ht="15" customHeight="1">
      <c r="A5333" s="46" t="s">
        <v>36076</v>
      </c>
      <c r="B5333" s="46" t="s">
        <v>36077</v>
      </c>
      <c r="C5333" s="47">
        <v>865.81899999999996</v>
      </c>
      <c r="D5333" s="119" t="s">
        <v>4052</v>
      </c>
      <c r="E5333" s="46" t="s">
        <v>4052</v>
      </c>
      <c r="F5333" s="121">
        <v>127.8004</v>
      </c>
      <c r="G5333" s="87"/>
      <c r="H5333" s="47"/>
      <c r="I5333" s="120">
        <v>0</v>
      </c>
      <c r="J5333" s="120">
        <v>0</v>
      </c>
    </row>
    <row r="5334" spans="1:10" ht="15" customHeight="1">
      <c r="A5334" s="46" t="s">
        <v>36068</v>
      </c>
      <c r="B5334" s="46" t="s">
        <v>36069</v>
      </c>
      <c r="C5334" s="47">
        <v>914.41079999999999</v>
      </c>
      <c r="D5334" s="119" t="s">
        <v>34339</v>
      </c>
      <c r="E5334" s="46" t="s">
        <v>34339</v>
      </c>
      <c r="F5334" s="121">
        <v>65.061999999999998</v>
      </c>
      <c r="G5334" s="87"/>
      <c r="H5334" s="47"/>
      <c r="I5334" s="120">
        <v>0</v>
      </c>
      <c r="J5334" s="120">
        <v>0</v>
      </c>
    </row>
    <row r="5335" spans="1:10" ht="15" customHeight="1">
      <c r="A5335" s="46" t="s">
        <v>36053</v>
      </c>
      <c r="B5335" s="46" t="s">
        <v>36054</v>
      </c>
      <c r="C5335" s="47">
        <v>1131.2655999999999</v>
      </c>
      <c r="D5335" s="119" t="s">
        <v>4050</v>
      </c>
      <c r="E5335" s="46" t="s">
        <v>4050</v>
      </c>
      <c r="F5335" s="121">
        <v>71.521799999999999</v>
      </c>
      <c r="G5335" s="87"/>
      <c r="H5335" s="47">
        <v>0.5</v>
      </c>
      <c r="I5335" s="120">
        <v>0</v>
      </c>
      <c r="J5335" s="120">
        <v>0</v>
      </c>
    </row>
    <row r="5336" spans="1:10" ht="15" customHeight="1">
      <c r="A5336" s="46" t="s">
        <v>36055</v>
      </c>
      <c r="B5336" s="46" t="s">
        <v>36056</v>
      </c>
      <c r="C5336" s="47">
        <v>1172.1848</v>
      </c>
      <c r="D5336" s="119" t="s">
        <v>32101</v>
      </c>
      <c r="E5336" s="46" t="s">
        <v>32101</v>
      </c>
      <c r="F5336" s="121">
        <v>16.7302</v>
      </c>
      <c r="G5336" s="87"/>
      <c r="H5336" s="47">
        <v>0.5</v>
      </c>
      <c r="I5336" s="120">
        <v>0</v>
      </c>
      <c r="J5336" s="120">
        <v>0</v>
      </c>
    </row>
    <row r="5337" spans="1:10" ht="15" customHeight="1">
      <c r="A5337" s="46" t="s">
        <v>2407</v>
      </c>
      <c r="B5337" s="46" t="s">
        <v>2408</v>
      </c>
      <c r="C5337" s="47">
        <v>18.491</v>
      </c>
      <c r="D5337" s="119" t="s">
        <v>34341</v>
      </c>
      <c r="E5337" s="46" t="s">
        <v>34341</v>
      </c>
      <c r="F5337" s="121">
        <v>83.651200000000003</v>
      </c>
      <c r="G5337" s="87"/>
      <c r="H5337" s="47"/>
      <c r="I5337" s="120">
        <v>0</v>
      </c>
      <c r="J5337" s="120">
        <v>0</v>
      </c>
    </row>
    <row r="5338" spans="1:10" ht="15" customHeight="1">
      <c r="A5338" s="46" t="s">
        <v>36087</v>
      </c>
      <c r="B5338" s="46" t="s">
        <v>36088</v>
      </c>
      <c r="C5338" s="47">
        <v>47.9724</v>
      </c>
      <c r="D5338" s="119" t="s">
        <v>4118</v>
      </c>
      <c r="E5338" s="46" t="s">
        <v>4118</v>
      </c>
      <c r="F5338" s="121">
        <v>127.8004</v>
      </c>
      <c r="G5338" s="87"/>
      <c r="H5338" s="47"/>
      <c r="I5338" s="120">
        <v>5</v>
      </c>
      <c r="J5338" s="120">
        <v>0</v>
      </c>
    </row>
    <row r="5339" spans="1:10" ht="15" customHeight="1">
      <c r="A5339" s="46" t="s">
        <v>2404</v>
      </c>
      <c r="B5339" s="46" t="s">
        <v>2405</v>
      </c>
      <c r="C5339" s="47">
        <v>94.457599999999999</v>
      </c>
      <c r="D5339" s="119" t="s">
        <v>4115</v>
      </c>
      <c r="E5339" s="46" t="s">
        <v>4115</v>
      </c>
      <c r="F5339" s="121">
        <v>146.3896</v>
      </c>
      <c r="G5339" s="87"/>
      <c r="H5339" s="47"/>
      <c r="I5339" s="120">
        <v>1</v>
      </c>
      <c r="J5339" s="120">
        <v>0</v>
      </c>
    </row>
    <row r="5340" spans="1:10" ht="15" customHeight="1">
      <c r="A5340" s="46" t="s">
        <v>2401</v>
      </c>
      <c r="B5340" s="46" t="s">
        <v>2402</v>
      </c>
      <c r="C5340" s="47">
        <v>62.646999999999998</v>
      </c>
      <c r="D5340" s="119" t="s">
        <v>4109</v>
      </c>
      <c r="E5340" s="46" t="s">
        <v>4109</v>
      </c>
      <c r="F5340" s="121">
        <v>29.2546</v>
      </c>
      <c r="G5340" s="87"/>
      <c r="H5340" s="47"/>
      <c r="I5340" s="120">
        <v>0</v>
      </c>
      <c r="J5340" s="120">
        <v>0</v>
      </c>
    </row>
    <row r="5341" spans="1:10" ht="15" customHeight="1">
      <c r="A5341" s="46" t="s">
        <v>2398</v>
      </c>
      <c r="B5341" s="46" t="s">
        <v>2399</v>
      </c>
      <c r="C5341" s="47">
        <v>139.75</v>
      </c>
      <c r="D5341" s="119" t="s">
        <v>4106</v>
      </c>
      <c r="E5341" s="46" t="s">
        <v>4106</v>
      </c>
      <c r="F5341" s="121">
        <v>58.091000000000001</v>
      </c>
      <c r="G5341" s="87"/>
      <c r="H5341" s="47"/>
      <c r="I5341" s="120">
        <v>75</v>
      </c>
      <c r="J5341" s="120">
        <v>0</v>
      </c>
    </row>
    <row r="5342" spans="1:10" ht="15" customHeight="1">
      <c r="A5342" s="46" t="s">
        <v>2395</v>
      </c>
      <c r="B5342" s="46" t="s">
        <v>2396</v>
      </c>
      <c r="C5342" s="47">
        <v>128.35319999999999</v>
      </c>
      <c r="D5342" s="119" t="s">
        <v>4103</v>
      </c>
      <c r="E5342" s="46" t="s">
        <v>4103</v>
      </c>
      <c r="F5342" s="121">
        <v>32.530999999999999</v>
      </c>
      <c r="G5342" s="87"/>
      <c r="H5342" s="47"/>
      <c r="I5342" s="120">
        <v>0</v>
      </c>
      <c r="J5342" s="120">
        <v>0</v>
      </c>
    </row>
    <row r="5343" spans="1:10" ht="15" customHeight="1">
      <c r="A5343" s="46" t="s">
        <v>2393</v>
      </c>
      <c r="B5343" s="46" t="s">
        <v>32462</v>
      </c>
      <c r="C5343" s="47">
        <v>1841.4462000000001</v>
      </c>
      <c r="D5343" s="119" t="s">
        <v>4100</v>
      </c>
      <c r="E5343" s="46" t="s">
        <v>4100</v>
      </c>
      <c r="F5343" s="121">
        <v>174.2732</v>
      </c>
      <c r="G5343" s="87"/>
      <c r="H5343" s="47"/>
      <c r="I5343" s="120">
        <v>1</v>
      </c>
      <c r="J5343" s="120">
        <v>0</v>
      </c>
    </row>
    <row r="5344" spans="1:10" ht="15" customHeight="1">
      <c r="A5344" s="46" t="s">
        <v>2391</v>
      </c>
      <c r="B5344" s="46" t="s">
        <v>32461</v>
      </c>
      <c r="C5344" s="47">
        <v>746.59400000000005</v>
      </c>
      <c r="D5344" s="119" t="s">
        <v>4097</v>
      </c>
      <c r="E5344" s="46" t="s">
        <v>4097</v>
      </c>
      <c r="F5344" s="121">
        <v>185.8914</v>
      </c>
      <c r="G5344" s="87"/>
      <c r="H5344" s="47"/>
      <c r="I5344" s="120">
        <v>1</v>
      </c>
      <c r="J5344" s="120">
        <v>0</v>
      </c>
    </row>
    <row r="5345" spans="1:10" ht="15" customHeight="1">
      <c r="A5345" s="46" t="s">
        <v>11730</v>
      </c>
      <c r="B5345" s="46" t="s">
        <v>11731</v>
      </c>
      <c r="C5345" s="47">
        <v>2.6869999999999998</v>
      </c>
      <c r="D5345" s="119" t="s">
        <v>4094</v>
      </c>
      <c r="E5345" s="46" t="s">
        <v>4094</v>
      </c>
      <c r="F5345" s="121">
        <v>173.1114</v>
      </c>
      <c r="G5345" s="87"/>
      <c r="H5345" s="47"/>
      <c r="I5345" s="120">
        <v>0</v>
      </c>
      <c r="J5345" s="120">
        <v>0</v>
      </c>
    </row>
    <row r="5346" spans="1:10" ht="15" customHeight="1">
      <c r="A5346" s="46" t="s">
        <v>11728</v>
      </c>
      <c r="B5346" s="46" t="s">
        <v>11729</v>
      </c>
      <c r="C5346" s="47">
        <v>0.68820000000000003</v>
      </c>
      <c r="D5346" s="119" t="s">
        <v>4091</v>
      </c>
      <c r="E5346" s="46" t="s">
        <v>4091</v>
      </c>
      <c r="F5346" s="121">
        <v>572.48339999999996</v>
      </c>
      <c r="G5346" s="87"/>
      <c r="H5346" s="47"/>
      <c r="I5346" s="120">
        <v>0</v>
      </c>
      <c r="J5346" s="120">
        <v>0</v>
      </c>
    </row>
    <row r="5347" spans="1:10" ht="15" customHeight="1">
      <c r="A5347" s="46" t="s">
        <v>11726</v>
      </c>
      <c r="B5347" s="46" t="s">
        <v>11727</v>
      </c>
      <c r="C5347" s="47">
        <v>2.1859999999999999</v>
      </c>
      <c r="D5347" s="119" t="s">
        <v>4088</v>
      </c>
      <c r="E5347" s="46" t="s">
        <v>4088</v>
      </c>
      <c r="F5347" s="121">
        <v>748.78639999999996</v>
      </c>
      <c r="G5347" s="87"/>
      <c r="H5347" s="47"/>
      <c r="I5347" s="120">
        <v>0</v>
      </c>
      <c r="J5347" s="120">
        <v>0</v>
      </c>
    </row>
    <row r="5348" spans="1:10" ht="15" customHeight="1">
      <c r="A5348" s="46" t="s">
        <v>11724</v>
      </c>
      <c r="B5348" s="46" t="s">
        <v>11725</v>
      </c>
      <c r="C5348" s="47">
        <v>6.4034000000000004</v>
      </c>
      <c r="D5348" s="119" t="s">
        <v>4086</v>
      </c>
      <c r="E5348" s="46" t="s">
        <v>4086</v>
      </c>
      <c r="F5348" s="121">
        <v>1232.4602</v>
      </c>
      <c r="G5348" s="87"/>
      <c r="H5348" s="47"/>
      <c r="I5348" s="120">
        <v>0</v>
      </c>
      <c r="J5348" s="120">
        <v>0</v>
      </c>
    </row>
    <row r="5349" spans="1:10" ht="15" customHeight="1">
      <c r="A5349" s="46" t="s">
        <v>11722</v>
      </c>
      <c r="B5349" s="46" t="s">
        <v>11723</v>
      </c>
      <c r="C5349" s="47">
        <v>2.7326000000000001</v>
      </c>
      <c r="D5349" s="119" t="s">
        <v>4083</v>
      </c>
      <c r="E5349" s="46" t="s">
        <v>4083</v>
      </c>
      <c r="F5349" s="121">
        <v>854.59360000000004</v>
      </c>
      <c r="G5349" s="87"/>
      <c r="H5349" s="47"/>
      <c r="I5349" s="120">
        <v>0</v>
      </c>
      <c r="J5349" s="120">
        <v>0</v>
      </c>
    </row>
    <row r="5350" spans="1:10" ht="15" customHeight="1">
      <c r="A5350" s="46" t="s">
        <v>11720</v>
      </c>
      <c r="B5350" s="46" t="s">
        <v>11721</v>
      </c>
      <c r="C5350" s="47">
        <v>24.138000000000002</v>
      </c>
      <c r="D5350" s="119" t="s">
        <v>4081</v>
      </c>
      <c r="E5350" s="46" t="s">
        <v>4081</v>
      </c>
      <c r="F5350" s="121">
        <v>724.97659999999996</v>
      </c>
      <c r="G5350" s="87"/>
      <c r="H5350" s="47"/>
      <c r="I5350" s="120">
        <v>0</v>
      </c>
      <c r="J5350" s="120">
        <v>0</v>
      </c>
    </row>
    <row r="5351" spans="1:10" ht="15" customHeight="1">
      <c r="A5351" s="46" t="s">
        <v>11718</v>
      </c>
      <c r="B5351" s="46" t="s">
        <v>11719</v>
      </c>
      <c r="C5351" s="47">
        <v>6.5582000000000003</v>
      </c>
      <c r="D5351" s="119" t="s">
        <v>409</v>
      </c>
      <c r="E5351" s="46" t="s">
        <v>409</v>
      </c>
      <c r="F5351" s="121">
        <v>295.52080000000001</v>
      </c>
      <c r="G5351" s="87"/>
      <c r="H5351" s="47"/>
      <c r="I5351" s="120">
        <v>0</v>
      </c>
      <c r="J5351" s="120">
        <v>0</v>
      </c>
    </row>
    <row r="5352" spans="1:10" ht="15" customHeight="1">
      <c r="A5352" s="46" t="s">
        <v>11716</v>
      </c>
      <c r="B5352" s="46" t="s">
        <v>11717</v>
      </c>
      <c r="C5352" s="47">
        <v>2.0950000000000002</v>
      </c>
      <c r="D5352" s="119" t="s">
        <v>4079</v>
      </c>
      <c r="E5352" s="46" t="s">
        <v>4079</v>
      </c>
      <c r="F5352" s="121">
        <v>125.4768</v>
      </c>
      <c r="G5352" s="87"/>
      <c r="H5352" s="47"/>
      <c r="I5352" s="120">
        <v>0</v>
      </c>
      <c r="J5352" s="120">
        <v>0</v>
      </c>
    </row>
    <row r="5353" spans="1:10" ht="15" customHeight="1">
      <c r="A5353" s="46" t="s">
        <v>11714</v>
      </c>
      <c r="B5353" s="46" t="s">
        <v>11715</v>
      </c>
      <c r="C5353" s="47">
        <v>31.288399999999999</v>
      </c>
      <c r="D5353" s="119" t="s">
        <v>446</v>
      </c>
      <c r="E5353" s="46" t="s">
        <v>446</v>
      </c>
      <c r="F5353" s="121">
        <v>165.94280000000001</v>
      </c>
      <c r="G5353" s="87"/>
      <c r="H5353" s="47"/>
      <c r="I5353" s="120">
        <v>0</v>
      </c>
      <c r="J5353" s="120">
        <v>0</v>
      </c>
    </row>
    <row r="5354" spans="1:10" ht="15" customHeight="1">
      <c r="A5354" s="46" t="s">
        <v>11712</v>
      </c>
      <c r="B5354" s="46" t="s">
        <v>11713</v>
      </c>
      <c r="C5354" s="47">
        <v>2.3532000000000002</v>
      </c>
      <c r="D5354" s="119" t="s">
        <v>4078</v>
      </c>
      <c r="E5354" s="46" t="s">
        <v>4078</v>
      </c>
      <c r="F5354" s="121">
        <v>126.2668</v>
      </c>
      <c r="G5354" s="87"/>
      <c r="H5354" s="47"/>
      <c r="I5354" s="120">
        <v>0</v>
      </c>
      <c r="J5354" s="120">
        <v>0</v>
      </c>
    </row>
    <row r="5355" spans="1:10" ht="15" customHeight="1">
      <c r="A5355" s="46" t="s">
        <v>11711</v>
      </c>
      <c r="B5355" s="46" t="s">
        <v>11657</v>
      </c>
      <c r="C5355" s="47">
        <v>11.3858</v>
      </c>
      <c r="D5355" s="119" t="s">
        <v>4076</v>
      </c>
      <c r="E5355" s="46" t="s">
        <v>4076</v>
      </c>
      <c r="F5355" s="121">
        <v>316.57319999999999</v>
      </c>
      <c r="G5355" s="87"/>
      <c r="H5355" s="47"/>
      <c r="I5355" s="120">
        <v>0</v>
      </c>
      <c r="J5355" s="120">
        <v>0</v>
      </c>
    </row>
    <row r="5356" spans="1:10" ht="15" customHeight="1">
      <c r="A5356" s="46" t="s">
        <v>11709</v>
      </c>
      <c r="B5356" s="46" t="s">
        <v>11710</v>
      </c>
      <c r="C5356" s="47">
        <v>73.338399999999993</v>
      </c>
      <c r="D5356" s="119" t="s">
        <v>4074</v>
      </c>
      <c r="E5356" s="46" t="s">
        <v>4074</v>
      </c>
      <c r="F5356" s="121">
        <v>18.152200000000001</v>
      </c>
      <c r="G5356" s="87"/>
      <c r="H5356" s="47"/>
      <c r="I5356" s="120">
        <v>0</v>
      </c>
      <c r="J5356" s="120">
        <v>0</v>
      </c>
    </row>
    <row r="5357" spans="1:10" ht="15" customHeight="1">
      <c r="A5357" s="46" t="s">
        <v>11707</v>
      </c>
      <c r="B5357" s="46" t="s">
        <v>11708</v>
      </c>
      <c r="C5357" s="47">
        <v>19.3856</v>
      </c>
      <c r="D5357" s="119" t="s">
        <v>4072</v>
      </c>
      <c r="E5357" s="46" t="s">
        <v>4072</v>
      </c>
      <c r="F5357" s="121">
        <v>21.247399999999999</v>
      </c>
      <c r="G5357" s="87"/>
      <c r="H5357" s="47"/>
      <c r="I5357" s="120">
        <v>0</v>
      </c>
      <c r="J5357" s="120">
        <v>0</v>
      </c>
    </row>
    <row r="5358" spans="1:10" ht="15" customHeight="1">
      <c r="A5358" s="46" t="s">
        <v>12954</v>
      </c>
      <c r="B5358" s="46" t="s">
        <v>12955</v>
      </c>
      <c r="C5358" s="47">
        <v>0.75900000000000001</v>
      </c>
      <c r="D5358" s="119" t="s">
        <v>4070</v>
      </c>
      <c r="E5358" s="46" t="s">
        <v>4070</v>
      </c>
      <c r="F5358" s="121">
        <v>461.38240000000002</v>
      </c>
      <c r="G5358" s="87"/>
      <c r="H5358" s="47"/>
      <c r="I5358" s="120">
        <v>0</v>
      </c>
      <c r="J5358" s="120">
        <v>0</v>
      </c>
    </row>
    <row r="5359" spans="1:10" ht="15" customHeight="1">
      <c r="A5359" s="46" t="s">
        <v>11837</v>
      </c>
      <c r="B5359" s="46" t="s">
        <v>11838</v>
      </c>
      <c r="C5359" s="47">
        <v>19.356000000000002</v>
      </c>
      <c r="D5359" s="119" t="s">
        <v>4068</v>
      </c>
      <c r="E5359" s="46" t="s">
        <v>4068</v>
      </c>
      <c r="F5359" s="121">
        <v>509.9932</v>
      </c>
      <c r="G5359" s="87"/>
      <c r="H5359" s="47"/>
      <c r="I5359" s="120">
        <v>0</v>
      </c>
      <c r="J5359" s="120">
        <v>0</v>
      </c>
    </row>
    <row r="5360" spans="1:10" ht="15" customHeight="1">
      <c r="A5360" s="46" t="s">
        <v>11705</v>
      </c>
      <c r="B5360" s="46" t="s">
        <v>11706</v>
      </c>
      <c r="C5360" s="47">
        <v>198.1138</v>
      </c>
      <c r="D5360" s="119" t="s">
        <v>4065</v>
      </c>
      <c r="E5360" s="46" t="s">
        <v>4065</v>
      </c>
      <c r="F5360" s="121">
        <v>171.48480000000001</v>
      </c>
      <c r="G5360" s="87"/>
      <c r="H5360" s="47"/>
      <c r="I5360" s="120">
        <v>0</v>
      </c>
      <c r="J5360" s="120">
        <v>0</v>
      </c>
    </row>
    <row r="5361" spans="1:10" ht="15" customHeight="1">
      <c r="A5361" s="46" t="s">
        <v>11703</v>
      </c>
      <c r="B5361" s="46" t="s">
        <v>11704</v>
      </c>
      <c r="C5361" s="47">
        <v>3.9849999999999999</v>
      </c>
      <c r="D5361" s="119" t="s">
        <v>4062</v>
      </c>
      <c r="E5361" s="46" t="s">
        <v>4062</v>
      </c>
      <c r="F5361" s="121">
        <v>126.4804</v>
      </c>
      <c r="G5361" s="87"/>
      <c r="H5361" s="47"/>
      <c r="I5361" s="120">
        <v>0</v>
      </c>
      <c r="J5361" s="120">
        <v>0</v>
      </c>
    </row>
    <row r="5362" spans="1:10" ht="15" customHeight="1">
      <c r="A5362" s="46" t="s">
        <v>11693</v>
      </c>
      <c r="B5362" s="46" t="s">
        <v>11694</v>
      </c>
      <c r="C5362" s="47">
        <v>2.8843999999999999</v>
      </c>
      <c r="D5362" s="119" t="s">
        <v>442</v>
      </c>
      <c r="E5362" s="46" t="s">
        <v>442</v>
      </c>
      <c r="F5362" s="121">
        <v>162.3296</v>
      </c>
      <c r="G5362" s="87"/>
      <c r="H5362" s="47"/>
      <c r="I5362" s="120">
        <v>0</v>
      </c>
      <c r="J5362" s="120">
        <v>0</v>
      </c>
    </row>
    <row r="5363" spans="1:10" ht="15" customHeight="1">
      <c r="A5363" s="46" t="s">
        <v>11690</v>
      </c>
      <c r="B5363" s="46" t="s">
        <v>11691</v>
      </c>
      <c r="C5363" s="47">
        <v>2.2772000000000001</v>
      </c>
      <c r="D5363" s="119" t="s">
        <v>4122</v>
      </c>
      <c r="E5363" s="46" t="s">
        <v>4122</v>
      </c>
      <c r="F5363" s="121">
        <v>259.3186</v>
      </c>
      <c r="G5363" s="87"/>
      <c r="H5363" s="47"/>
      <c r="I5363" s="120">
        <v>0</v>
      </c>
      <c r="J5363" s="120">
        <v>0</v>
      </c>
    </row>
    <row r="5364" spans="1:10" ht="15" customHeight="1">
      <c r="A5364" s="46" t="s">
        <v>11688</v>
      </c>
      <c r="B5364" s="46" t="s">
        <v>11689</v>
      </c>
      <c r="C5364" s="47">
        <v>8.3748000000000005</v>
      </c>
      <c r="D5364" s="119" t="s">
        <v>445</v>
      </c>
      <c r="E5364" s="46" t="s">
        <v>445</v>
      </c>
      <c r="F5364" s="121">
        <v>269.35660000000001</v>
      </c>
      <c r="G5364" s="87"/>
      <c r="H5364" s="47"/>
      <c r="I5364" s="120">
        <v>0</v>
      </c>
      <c r="J5364" s="120">
        <v>0</v>
      </c>
    </row>
    <row r="5365" spans="1:10" ht="15" customHeight="1">
      <c r="A5365" s="46" t="s">
        <v>11684</v>
      </c>
      <c r="B5365" s="46" t="s">
        <v>11685</v>
      </c>
      <c r="C5365" s="47">
        <v>5.3639999999999999</v>
      </c>
      <c r="D5365" s="119" t="s">
        <v>4112</v>
      </c>
      <c r="E5365" s="46" t="s">
        <v>4112</v>
      </c>
      <c r="F5365" s="121">
        <v>13.058999999999999</v>
      </c>
      <c r="G5365" s="87"/>
      <c r="H5365" s="47"/>
      <c r="I5365" s="120">
        <v>0</v>
      </c>
      <c r="J5365" s="120">
        <v>0</v>
      </c>
    </row>
    <row r="5366" spans="1:10" ht="15" customHeight="1">
      <c r="A5366" s="46" t="s">
        <v>11682</v>
      </c>
      <c r="B5366" s="46" t="s">
        <v>11683</v>
      </c>
      <c r="C5366" s="47">
        <v>36.257599999999996</v>
      </c>
      <c r="D5366" s="119" t="s">
        <v>4047</v>
      </c>
      <c r="E5366" s="46" t="s">
        <v>4047</v>
      </c>
      <c r="F5366" s="121">
        <v>7.4356</v>
      </c>
      <c r="G5366" s="87"/>
      <c r="H5366" s="47"/>
      <c r="I5366" s="120">
        <v>0</v>
      </c>
      <c r="J5366" s="120">
        <v>0</v>
      </c>
    </row>
    <row r="5367" spans="1:10" ht="15" customHeight="1">
      <c r="A5367" s="46" t="s">
        <v>32463</v>
      </c>
      <c r="B5367" s="46" t="s">
        <v>32464</v>
      </c>
      <c r="C5367" s="47">
        <v>201.0994</v>
      </c>
      <c r="D5367" s="119" t="s">
        <v>4044</v>
      </c>
      <c r="E5367" s="46" t="s">
        <v>4044</v>
      </c>
      <c r="F5367" s="121">
        <v>9.2946000000000009</v>
      </c>
      <c r="G5367" s="87"/>
      <c r="H5367" s="47"/>
      <c r="I5367" s="120">
        <v>2</v>
      </c>
      <c r="J5367" s="120">
        <v>0</v>
      </c>
    </row>
    <row r="5368" spans="1:10" ht="15" customHeight="1">
      <c r="A5368" s="46" t="s">
        <v>32465</v>
      </c>
      <c r="B5368" s="46" t="s">
        <v>32466</v>
      </c>
      <c r="C5368" s="47">
        <v>21.0764</v>
      </c>
      <c r="D5368" s="119" t="s">
        <v>4042</v>
      </c>
      <c r="E5368" s="46" t="s">
        <v>4042</v>
      </c>
      <c r="F5368" s="121">
        <v>34.557200000000002</v>
      </c>
      <c r="G5368" s="87"/>
      <c r="H5368" s="47"/>
      <c r="I5368" s="120">
        <v>1</v>
      </c>
      <c r="J5368" s="120">
        <v>0</v>
      </c>
    </row>
    <row r="5369" spans="1:10" ht="15" customHeight="1">
      <c r="A5369" s="46" t="s">
        <v>11680</v>
      </c>
      <c r="B5369" s="46" t="s">
        <v>11681</v>
      </c>
      <c r="C5369" s="47">
        <v>0</v>
      </c>
      <c r="D5369" s="119" t="s">
        <v>4040</v>
      </c>
      <c r="E5369" s="46" t="s">
        <v>4040</v>
      </c>
      <c r="F5369" s="121">
        <v>53.164999999999999</v>
      </c>
      <c r="G5369" s="87"/>
      <c r="H5369" s="47"/>
      <c r="I5369" s="120">
        <v>0</v>
      </c>
      <c r="J5369" s="120">
        <v>0</v>
      </c>
    </row>
    <row r="5370" spans="1:10" ht="15" customHeight="1">
      <c r="A5370" s="46" t="s">
        <v>11678</v>
      </c>
      <c r="B5370" s="46" t="s">
        <v>11679</v>
      </c>
      <c r="C5370" s="47">
        <v>12.5244</v>
      </c>
      <c r="D5370" s="119" t="s">
        <v>4038</v>
      </c>
      <c r="E5370" s="46" t="s">
        <v>4038</v>
      </c>
      <c r="F5370" s="121">
        <v>37.057600000000001</v>
      </c>
      <c r="G5370" s="87"/>
      <c r="H5370" s="47"/>
      <c r="I5370" s="120">
        <v>0</v>
      </c>
      <c r="J5370" s="120">
        <v>0</v>
      </c>
    </row>
    <row r="5371" spans="1:10" ht="15" customHeight="1">
      <c r="A5371" s="46" t="s">
        <v>11676</v>
      </c>
      <c r="B5371" s="46" t="s">
        <v>11677</v>
      </c>
      <c r="C5371" s="47">
        <v>3.9849999999999999</v>
      </c>
      <c r="D5371" s="119" t="s">
        <v>4036</v>
      </c>
      <c r="E5371" s="46" t="s">
        <v>4036</v>
      </c>
      <c r="F5371" s="121">
        <v>53.164999999999999</v>
      </c>
      <c r="G5371" s="87"/>
      <c r="H5371" s="47"/>
      <c r="I5371" s="120">
        <v>0</v>
      </c>
      <c r="J5371" s="120">
        <v>0</v>
      </c>
    </row>
    <row r="5372" spans="1:10" ht="15" customHeight="1">
      <c r="A5372" s="46" t="s">
        <v>11674</v>
      </c>
      <c r="B5372" s="46" t="s">
        <v>11675</v>
      </c>
      <c r="C5372" s="47">
        <v>2.2772000000000001</v>
      </c>
      <c r="D5372" s="119" t="s">
        <v>4035</v>
      </c>
      <c r="E5372" s="46" t="s">
        <v>4035</v>
      </c>
      <c r="F5372" s="121">
        <v>141.6122</v>
      </c>
      <c r="G5372" s="87"/>
      <c r="H5372" s="47"/>
      <c r="I5372" s="120">
        <v>0</v>
      </c>
      <c r="J5372" s="120">
        <v>0</v>
      </c>
    </row>
    <row r="5373" spans="1:10" ht="15" customHeight="1">
      <c r="A5373" s="46" t="s">
        <v>11672</v>
      </c>
      <c r="B5373" s="46" t="s">
        <v>11673</v>
      </c>
      <c r="C5373" s="47">
        <v>0.68320000000000003</v>
      </c>
      <c r="D5373" s="119" t="s">
        <v>4033</v>
      </c>
      <c r="E5373" s="46" t="s">
        <v>4033</v>
      </c>
      <c r="F5373" s="121">
        <v>11.116400000000001</v>
      </c>
      <c r="G5373" s="87"/>
      <c r="H5373" s="47"/>
      <c r="I5373" s="120">
        <v>0</v>
      </c>
      <c r="J5373" s="120">
        <v>0</v>
      </c>
    </row>
    <row r="5374" spans="1:10" ht="15" customHeight="1">
      <c r="A5374" s="46" t="s">
        <v>11670</v>
      </c>
      <c r="B5374" s="46" t="s">
        <v>11671</v>
      </c>
      <c r="C5374" s="47">
        <v>0.79700000000000004</v>
      </c>
      <c r="D5374" s="119" t="s">
        <v>4031</v>
      </c>
      <c r="E5374" s="46" t="s">
        <v>4031</v>
      </c>
      <c r="F5374" s="121">
        <v>5.2030000000000003</v>
      </c>
      <c r="G5374" s="87"/>
      <c r="H5374" s="47"/>
      <c r="I5374" s="120">
        <v>0</v>
      </c>
      <c r="J5374" s="120">
        <v>0</v>
      </c>
    </row>
    <row r="5375" spans="1:10" ht="15" customHeight="1">
      <c r="A5375" s="46" t="s">
        <v>11668</v>
      </c>
      <c r="B5375" s="46" t="s">
        <v>11669</v>
      </c>
      <c r="C5375" s="47">
        <v>5.6929999999999996</v>
      </c>
      <c r="D5375" s="119" t="s">
        <v>4029</v>
      </c>
      <c r="E5375" s="46" t="s">
        <v>4029</v>
      </c>
      <c r="F5375" s="121">
        <v>38.4238</v>
      </c>
      <c r="G5375" s="87"/>
      <c r="H5375" s="47"/>
      <c r="I5375" s="120">
        <v>0</v>
      </c>
      <c r="J5375" s="120">
        <v>0</v>
      </c>
    </row>
    <row r="5376" spans="1:10" ht="15" customHeight="1">
      <c r="A5376" s="46" t="s">
        <v>11660</v>
      </c>
      <c r="B5376" s="46" t="s">
        <v>11661</v>
      </c>
      <c r="C5376" s="47">
        <v>65.473200000000006</v>
      </c>
      <c r="D5376" s="119" t="s">
        <v>4027</v>
      </c>
      <c r="E5376" s="46" t="s">
        <v>4027</v>
      </c>
      <c r="F5376" s="121">
        <v>112.2784</v>
      </c>
      <c r="G5376" s="87"/>
      <c r="H5376" s="47"/>
      <c r="I5376" s="120">
        <v>0</v>
      </c>
      <c r="J5376" s="120">
        <v>0</v>
      </c>
    </row>
    <row r="5377" spans="1:10" ht="15" customHeight="1">
      <c r="A5377" s="46" t="s">
        <v>11658</v>
      </c>
      <c r="B5377" s="46" t="s">
        <v>11659</v>
      </c>
      <c r="C5377" s="47">
        <v>6.3760000000000003</v>
      </c>
      <c r="D5377" s="119" t="s">
        <v>4025</v>
      </c>
      <c r="E5377" s="46" t="s">
        <v>4025</v>
      </c>
      <c r="F5377" s="121">
        <v>8.8764000000000003</v>
      </c>
      <c r="G5377" s="87"/>
      <c r="H5377" s="47"/>
      <c r="I5377" s="120">
        <v>0</v>
      </c>
      <c r="J5377" s="120">
        <v>0</v>
      </c>
    </row>
    <row r="5378" spans="1:10" ht="15" customHeight="1">
      <c r="A5378" s="46" t="s">
        <v>11656</v>
      </c>
      <c r="B5378" s="46" t="s">
        <v>11657</v>
      </c>
      <c r="C5378" s="47">
        <v>11.3858</v>
      </c>
      <c r="D5378" s="119" t="s">
        <v>4023</v>
      </c>
      <c r="E5378" s="46" t="s">
        <v>4023</v>
      </c>
      <c r="F5378" s="121">
        <v>6.4598000000000004</v>
      </c>
      <c r="G5378" s="87"/>
      <c r="H5378" s="47"/>
      <c r="I5378" s="120">
        <v>0</v>
      </c>
      <c r="J5378" s="120">
        <v>0</v>
      </c>
    </row>
    <row r="5379" spans="1:10" ht="15" customHeight="1">
      <c r="A5379" s="46" t="s">
        <v>11654</v>
      </c>
      <c r="B5379" s="46" t="s">
        <v>11655</v>
      </c>
      <c r="C5379" s="47">
        <v>8.7080000000000002</v>
      </c>
      <c r="D5379" s="119" t="s">
        <v>4021</v>
      </c>
      <c r="E5379" s="46" t="s">
        <v>4021</v>
      </c>
      <c r="F5379" s="121">
        <v>3.1831999999999998</v>
      </c>
      <c r="G5379" s="87"/>
      <c r="H5379" s="47"/>
      <c r="I5379" s="120">
        <v>0</v>
      </c>
      <c r="J5379" s="120">
        <v>0</v>
      </c>
    </row>
    <row r="5380" spans="1:10" ht="15" customHeight="1">
      <c r="A5380" s="46" t="s">
        <v>11652</v>
      </c>
      <c r="B5380" s="46" t="s">
        <v>11653</v>
      </c>
      <c r="C5380" s="47">
        <v>8.7170000000000005</v>
      </c>
      <c r="D5380" s="119" t="s">
        <v>4019</v>
      </c>
      <c r="E5380" s="46" t="s">
        <v>4019</v>
      </c>
      <c r="F5380" s="121">
        <v>9.8585999999999991</v>
      </c>
      <c r="G5380" s="87"/>
      <c r="H5380" s="47"/>
      <c r="I5380" s="120">
        <v>0</v>
      </c>
      <c r="J5380" s="120">
        <v>0</v>
      </c>
    </row>
    <row r="5381" spans="1:10" ht="15" customHeight="1">
      <c r="A5381" s="46" t="s">
        <v>11650</v>
      </c>
      <c r="B5381" s="46" t="s">
        <v>11651</v>
      </c>
      <c r="C5381" s="47">
        <v>4.0990000000000002</v>
      </c>
      <c r="D5381" s="119" t="s">
        <v>4017</v>
      </c>
      <c r="E5381" s="46" t="s">
        <v>4017</v>
      </c>
      <c r="F5381" s="121">
        <v>3.59</v>
      </c>
      <c r="G5381" s="87"/>
      <c r="H5381" s="47"/>
      <c r="I5381" s="120">
        <v>0</v>
      </c>
      <c r="J5381" s="120">
        <v>0</v>
      </c>
    </row>
    <row r="5382" spans="1:10" ht="15" customHeight="1">
      <c r="A5382" s="46" t="s">
        <v>11648</v>
      </c>
      <c r="B5382" s="46" t="s">
        <v>11649</v>
      </c>
      <c r="C5382" s="47">
        <v>34.430999999999997</v>
      </c>
      <c r="D5382" s="119" t="s">
        <v>4015</v>
      </c>
      <c r="E5382" s="46" t="s">
        <v>4015</v>
      </c>
      <c r="F5382" s="121">
        <v>4.3498000000000001</v>
      </c>
      <c r="G5382" s="87"/>
      <c r="H5382" s="47"/>
      <c r="I5382" s="120">
        <v>0</v>
      </c>
      <c r="J5382" s="120">
        <v>0</v>
      </c>
    </row>
    <row r="5383" spans="1:10" ht="15" customHeight="1">
      <c r="A5383" s="46" t="s">
        <v>11646</v>
      </c>
      <c r="B5383" s="46" t="s">
        <v>11647</v>
      </c>
      <c r="C5383" s="47">
        <v>6.2622</v>
      </c>
      <c r="D5383" s="119" t="s">
        <v>4012</v>
      </c>
      <c r="E5383" s="46" t="s">
        <v>4012</v>
      </c>
      <c r="F5383" s="121">
        <v>1.2398</v>
      </c>
      <c r="G5383" s="87"/>
      <c r="H5383" s="47"/>
      <c r="I5383" s="120">
        <v>0</v>
      </c>
      <c r="J5383" s="120">
        <v>0</v>
      </c>
    </row>
    <row r="5384" spans="1:10" ht="15" customHeight="1">
      <c r="A5384" s="46" t="s">
        <v>11644</v>
      </c>
      <c r="B5384" s="46" t="s">
        <v>11645</v>
      </c>
      <c r="C5384" s="47">
        <v>8.5394000000000005</v>
      </c>
      <c r="D5384" s="119" t="s">
        <v>4010</v>
      </c>
      <c r="E5384" s="46" t="s">
        <v>4010</v>
      </c>
      <c r="F5384" s="121">
        <v>1.2398</v>
      </c>
      <c r="G5384" s="87"/>
      <c r="H5384" s="47"/>
      <c r="I5384" s="120">
        <v>0</v>
      </c>
      <c r="J5384" s="120">
        <v>0</v>
      </c>
    </row>
    <row r="5385" spans="1:10" ht="15" customHeight="1">
      <c r="A5385" s="46" t="s">
        <v>11637</v>
      </c>
      <c r="B5385" s="46" t="s">
        <v>11638</v>
      </c>
      <c r="C5385" s="47">
        <v>8.5394000000000005</v>
      </c>
      <c r="D5385" s="119" t="s">
        <v>4008</v>
      </c>
      <c r="E5385" s="46" t="s">
        <v>4008</v>
      </c>
      <c r="F5385" s="121">
        <v>11.3626</v>
      </c>
      <c r="G5385" s="87"/>
      <c r="H5385" s="47"/>
      <c r="I5385" s="120">
        <v>0</v>
      </c>
      <c r="J5385" s="120">
        <v>0</v>
      </c>
    </row>
    <row r="5386" spans="1:10" ht="15" customHeight="1">
      <c r="A5386" s="46" t="s">
        <v>11635</v>
      </c>
      <c r="B5386" s="46" t="s">
        <v>11636</v>
      </c>
      <c r="C5386" s="47">
        <v>11.3858</v>
      </c>
      <c r="D5386" s="119" t="s">
        <v>4006</v>
      </c>
      <c r="E5386" s="46" t="s">
        <v>4006</v>
      </c>
      <c r="F5386" s="121">
        <v>15.632400000000001</v>
      </c>
      <c r="G5386" s="87"/>
      <c r="H5386" s="47"/>
      <c r="I5386" s="120">
        <v>0</v>
      </c>
      <c r="J5386" s="120">
        <v>0</v>
      </c>
    </row>
    <row r="5387" spans="1:10" ht="15" customHeight="1">
      <c r="A5387" s="46" t="s">
        <v>11633</v>
      </c>
      <c r="B5387" s="46" t="s">
        <v>11634</v>
      </c>
      <c r="C5387" s="47">
        <v>10.019600000000001</v>
      </c>
      <c r="D5387" s="119" t="s">
        <v>4138</v>
      </c>
      <c r="E5387" s="46" t="s">
        <v>4138</v>
      </c>
      <c r="F5387" s="121">
        <v>98.113399999999999</v>
      </c>
      <c r="G5387" s="87"/>
      <c r="H5387" s="47"/>
      <c r="I5387" s="120">
        <v>0</v>
      </c>
      <c r="J5387" s="120">
        <v>0</v>
      </c>
    </row>
    <row r="5388" spans="1:10" ht="15" customHeight="1">
      <c r="A5388" s="46" t="s">
        <v>12116</v>
      </c>
      <c r="B5388" s="46" t="s">
        <v>12117</v>
      </c>
      <c r="C5388" s="47">
        <v>2.0367999999999999</v>
      </c>
      <c r="D5388" s="119" t="s">
        <v>4136</v>
      </c>
      <c r="E5388" s="46" t="s">
        <v>4136</v>
      </c>
      <c r="F5388" s="121">
        <v>42.0486</v>
      </c>
      <c r="G5388" s="87"/>
      <c r="H5388" s="47"/>
      <c r="I5388" s="120">
        <v>109</v>
      </c>
      <c r="J5388" s="120">
        <v>0</v>
      </c>
    </row>
    <row r="5389" spans="1:10" ht="15" customHeight="1">
      <c r="A5389" s="46" t="s">
        <v>12115</v>
      </c>
      <c r="B5389" s="46" t="s">
        <v>32468</v>
      </c>
      <c r="C5389" s="47">
        <v>12.4992</v>
      </c>
      <c r="D5389" s="119" t="s">
        <v>4126</v>
      </c>
      <c r="E5389" s="46" t="s">
        <v>4126</v>
      </c>
      <c r="F5389" s="121">
        <v>80.165599999999998</v>
      </c>
      <c r="G5389" s="87"/>
      <c r="H5389" s="47"/>
      <c r="I5389" s="120">
        <v>8</v>
      </c>
      <c r="J5389" s="120">
        <v>0</v>
      </c>
    </row>
    <row r="5390" spans="1:10" ht="15" customHeight="1">
      <c r="A5390" s="46" t="s">
        <v>12113</v>
      </c>
      <c r="B5390" s="46" t="s">
        <v>12114</v>
      </c>
      <c r="C5390" s="47">
        <v>2.0367999999999999</v>
      </c>
      <c r="D5390" s="119" t="s">
        <v>4199</v>
      </c>
      <c r="E5390" s="46" t="s">
        <v>4199</v>
      </c>
      <c r="F5390" s="121">
        <v>11.153600000000001</v>
      </c>
      <c r="G5390" s="87"/>
      <c r="H5390" s="47"/>
      <c r="I5390" s="120">
        <v>40</v>
      </c>
      <c r="J5390" s="120">
        <v>0</v>
      </c>
    </row>
    <row r="5391" spans="1:10" ht="15" customHeight="1">
      <c r="A5391" s="46" t="s">
        <v>12112</v>
      </c>
      <c r="B5391" s="46" t="s">
        <v>32467</v>
      </c>
      <c r="C5391" s="47">
        <v>10.9558</v>
      </c>
      <c r="D5391" s="119" t="s">
        <v>4196</v>
      </c>
      <c r="E5391" s="46" t="s">
        <v>4196</v>
      </c>
      <c r="F5391" s="121">
        <v>13.0124</v>
      </c>
      <c r="G5391" s="87"/>
      <c r="H5391" s="47"/>
      <c r="I5391" s="120">
        <v>4</v>
      </c>
      <c r="J5391" s="120">
        <v>0</v>
      </c>
    </row>
    <row r="5392" spans="1:10" ht="15" customHeight="1">
      <c r="A5392" s="46" t="s">
        <v>12111</v>
      </c>
      <c r="B5392" s="46" t="s">
        <v>32468</v>
      </c>
      <c r="C5392" s="47">
        <v>6.7050000000000001</v>
      </c>
      <c r="D5392" s="119" t="s">
        <v>4193</v>
      </c>
      <c r="E5392" s="46" t="s">
        <v>4193</v>
      </c>
      <c r="F5392" s="121">
        <v>16.7302</v>
      </c>
      <c r="G5392" s="87"/>
      <c r="H5392" s="47"/>
      <c r="I5392" s="120">
        <v>20</v>
      </c>
      <c r="J5392" s="120">
        <v>0</v>
      </c>
    </row>
    <row r="5393" spans="1:10" ht="15" customHeight="1">
      <c r="A5393" s="46" t="s">
        <v>11732</v>
      </c>
      <c r="B5393" s="46" t="s">
        <v>11733</v>
      </c>
      <c r="C5393" s="47">
        <v>2.3454000000000002</v>
      </c>
      <c r="D5393" s="119" t="s">
        <v>4191</v>
      </c>
      <c r="E5393" s="46" t="s">
        <v>4191</v>
      </c>
      <c r="F5393" s="121">
        <v>6.5061999999999998</v>
      </c>
      <c r="G5393" s="87"/>
      <c r="H5393" s="47"/>
      <c r="I5393" s="120">
        <v>18</v>
      </c>
      <c r="J5393" s="120">
        <v>0</v>
      </c>
    </row>
    <row r="5394" spans="1:10" ht="15" customHeight="1">
      <c r="A5394" s="46" t="s">
        <v>11753</v>
      </c>
      <c r="B5394" s="46" t="s">
        <v>11754</v>
      </c>
      <c r="C5394" s="47">
        <v>1.0748</v>
      </c>
      <c r="D5394" s="119" t="s">
        <v>4188</v>
      </c>
      <c r="E5394" s="46" t="s">
        <v>4188</v>
      </c>
      <c r="F5394" s="121">
        <v>11.153600000000001</v>
      </c>
      <c r="G5394" s="87"/>
      <c r="H5394" s="47"/>
      <c r="I5394" s="120">
        <v>0</v>
      </c>
      <c r="J5394" s="120">
        <v>0</v>
      </c>
    </row>
    <row r="5395" spans="1:10" ht="15" customHeight="1">
      <c r="A5395" s="46" t="s">
        <v>11751</v>
      </c>
      <c r="B5395" s="46" t="s">
        <v>11752</v>
      </c>
      <c r="C5395" s="47">
        <v>7.7149999999999999</v>
      </c>
      <c r="D5395" s="119" t="s">
        <v>4185</v>
      </c>
      <c r="E5395" s="46" t="s">
        <v>4185</v>
      </c>
      <c r="F5395" s="121">
        <v>14.8714</v>
      </c>
      <c r="G5395" s="87"/>
      <c r="H5395" s="47"/>
      <c r="I5395" s="120">
        <v>0</v>
      </c>
      <c r="J5395" s="120">
        <v>0</v>
      </c>
    </row>
    <row r="5396" spans="1:10" ht="15" customHeight="1">
      <c r="A5396" s="46" t="s">
        <v>11749</v>
      </c>
      <c r="B5396" s="46" t="s">
        <v>11750</v>
      </c>
      <c r="C5396" s="47">
        <v>4.6555999999999997</v>
      </c>
      <c r="D5396" s="119" t="s">
        <v>4182</v>
      </c>
      <c r="E5396" s="46" t="s">
        <v>4182</v>
      </c>
      <c r="F5396" s="121">
        <v>6.5061999999999998</v>
      </c>
      <c r="G5396" s="87"/>
      <c r="H5396" s="47"/>
      <c r="I5396" s="120">
        <v>0</v>
      </c>
      <c r="J5396" s="120">
        <v>0</v>
      </c>
    </row>
    <row r="5397" spans="1:10" ht="15" customHeight="1">
      <c r="A5397" s="46" t="s">
        <v>11747</v>
      </c>
      <c r="B5397" s="46" t="s">
        <v>11748</v>
      </c>
      <c r="C5397" s="47">
        <v>0.1012</v>
      </c>
      <c r="D5397" s="119" t="s">
        <v>4179</v>
      </c>
      <c r="E5397" s="46" t="s">
        <v>4179</v>
      </c>
      <c r="F5397" s="121">
        <v>5.5768000000000004</v>
      </c>
      <c r="G5397" s="87"/>
      <c r="H5397" s="47"/>
      <c r="I5397" s="120">
        <v>3</v>
      </c>
      <c r="J5397" s="120">
        <v>0</v>
      </c>
    </row>
    <row r="5398" spans="1:10" ht="15" customHeight="1">
      <c r="A5398" s="46" t="s">
        <v>11745</v>
      </c>
      <c r="B5398" s="46" t="s">
        <v>11746</v>
      </c>
      <c r="C5398" s="47">
        <v>0.63260000000000005</v>
      </c>
      <c r="D5398" s="119" t="s">
        <v>4176</v>
      </c>
      <c r="E5398" s="46" t="s">
        <v>4176</v>
      </c>
      <c r="F5398" s="121">
        <v>10.224</v>
      </c>
      <c r="G5398" s="87"/>
      <c r="H5398" s="47"/>
      <c r="I5398" s="120">
        <v>10</v>
      </c>
      <c r="J5398" s="120">
        <v>0</v>
      </c>
    </row>
    <row r="5399" spans="1:10" ht="15" customHeight="1">
      <c r="A5399" s="46" t="s">
        <v>11743</v>
      </c>
      <c r="B5399" s="46" t="s">
        <v>11744</v>
      </c>
      <c r="C5399" s="47">
        <v>0.60719999999999996</v>
      </c>
      <c r="D5399" s="119" t="s">
        <v>4173</v>
      </c>
      <c r="E5399" s="46" t="s">
        <v>4173</v>
      </c>
      <c r="F5399" s="121">
        <v>13.942</v>
      </c>
      <c r="G5399" s="87"/>
      <c r="H5399" s="47"/>
      <c r="I5399" s="120">
        <v>685</v>
      </c>
      <c r="J5399" s="120">
        <v>0</v>
      </c>
    </row>
    <row r="5400" spans="1:10" ht="15" customHeight="1">
      <c r="A5400" s="46" t="s">
        <v>6406</v>
      </c>
      <c r="B5400" s="46" t="s">
        <v>11742</v>
      </c>
      <c r="C5400" s="47">
        <v>3.4079999999999999</v>
      </c>
      <c r="D5400" s="119" t="s">
        <v>4170</v>
      </c>
      <c r="E5400" s="46" t="s">
        <v>4170</v>
      </c>
      <c r="F5400" s="121">
        <v>5.5768000000000004</v>
      </c>
      <c r="G5400" s="87"/>
      <c r="H5400" s="47"/>
      <c r="I5400" s="120">
        <v>3202</v>
      </c>
      <c r="J5400" s="120">
        <v>0</v>
      </c>
    </row>
    <row r="5401" spans="1:10" ht="15" customHeight="1">
      <c r="A5401" s="46" t="s">
        <v>11740</v>
      </c>
      <c r="B5401" s="46" t="s">
        <v>11741</v>
      </c>
      <c r="C5401" s="47">
        <v>3.2385999999999999</v>
      </c>
      <c r="D5401" s="119" t="s">
        <v>4168</v>
      </c>
      <c r="E5401" s="46" t="s">
        <v>4168</v>
      </c>
      <c r="F5401" s="121">
        <v>8.3651999999999997</v>
      </c>
      <c r="G5401" s="87"/>
      <c r="H5401" s="47"/>
      <c r="I5401" s="120">
        <v>5</v>
      </c>
      <c r="J5401" s="120">
        <v>0</v>
      </c>
    </row>
    <row r="5402" spans="1:10" ht="15" customHeight="1">
      <c r="A5402" s="46" t="s">
        <v>11738</v>
      </c>
      <c r="B5402" s="46" t="s">
        <v>11739</v>
      </c>
      <c r="C5402" s="47">
        <v>8.8303999999999991</v>
      </c>
      <c r="D5402" s="119" t="s">
        <v>4165</v>
      </c>
      <c r="E5402" s="46" t="s">
        <v>4165</v>
      </c>
      <c r="F5402" s="121">
        <v>9.2946000000000009</v>
      </c>
      <c r="G5402" s="87"/>
      <c r="H5402" s="47"/>
      <c r="I5402" s="120">
        <v>3</v>
      </c>
      <c r="J5402" s="120">
        <v>0</v>
      </c>
    </row>
    <row r="5403" spans="1:10" ht="15" customHeight="1">
      <c r="A5403" s="46" t="s">
        <v>11736</v>
      </c>
      <c r="B5403" s="46" t="s">
        <v>11737</v>
      </c>
      <c r="C5403" s="47">
        <v>0.80959999999999999</v>
      </c>
      <c r="D5403" s="119" t="s">
        <v>4163</v>
      </c>
      <c r="E5403" s="46" t="s">
        <v>4163</v>
      </c>
      <c r="F5403" s="121">
        <v>11.153600000000001</v>
      </c>
      <c r="G5403" s="87"/>
      <c r="H5403" s="47"/>
      <c r="I5403" s="120">
        <v>0</v>
      </c>
      <c r="J5403" s="120">
        <v>0</v>
      </c>
    </row>
    <row r="5404" spans="1:10" ht="15" customHeight="1">
      <c r="A5404" s="46" t="s">
        <v>11734</v>
      </c>
      <c r="B5404" s="46" t="s">
        <v>11735</v>
      </c>
      <c r="C5404" s="47">
        <v>4.3521999999999998</v>
      </c>
      <c r="D5404" s="119" t="s">
        <v>4160</v>
      </c>
      <c r="E5404" s="46" t="s">
        <v>4160</v>
      </c>
      <c r="F5404" s="121">
        <v>16.7302</v>
      </c>
      <c r="G5404" s="87"/>
      <c r="H5404" s="47"/>
      <c r="I5404" s="120">
        <v>65</v>
      </c>
      <c r="J5404" s="120">
        <v>0</v>
      </c>
    </row>
    <row r="5405" spans="1:10" ht="15" customHeight="1">
      <c r="A5405" s="46" t="s">
        <v>3632</v>
      </c>
      <c r="B5405" s="46" t="s">
        <v>3633</v>
      </c>
      <c r="C5405" s="47">
        <v>6.7013999999999996</v>
      </c>
      <c r="D5405" s="119" t="s">
        <v>4157</v>
      </c>
      <c r="E5405" s="46" t="s">
        <v>4157</v>
      </c>
      <c r="F5405" s="121">
        <v>55.767400000000002</v>
      </c>
      <c r="G5405" s="87"/>
      <c r="H5405" s="47"/>
      <c r="I5405" s="120">
        <v>34</v>
      </c>
      <c r="J5405" s="120">
        <v>0</v>
      </c>
    </row>
    <row r="5406" spans="1:10" ht="15" customHeight="1">
      <c r="A5406" s="46" t="s">
        <v>3629</v>
      </c>
      <c r="B5406" s="46" t="s">
        <v>3630</v>
      </c>
      <c r="C5406" s="47">
        <v>10.530799999999999</v>
      </c>
      <c r="D5406" s="119" t="s">
        <v>4154</v>
      </c>
      <c r="E5406" s="46" t="s">
        <v>4154</v>
      </c>
      <c r="F5406" s="121">
        <v>7.4356</v>
      </c>
      <c r="G5406" s="87"/>
      <c r="H5406" s="47"/>
      <c r="I5406" s="120">
        <v>0</v>
      </c>
      <c r="J5406" s="120">
        <v>0</v>
      </c>
    </row>
    <row r="5407" spans="1:10" ht="15" customHeight="1">
      <c r="A5407" s="46" t="s">
        <v>3626</v>
      </c>
      <c r="B5407" s="46" t="s">
        <v>3627</v>
      </c>
      <c r="C5407" s="47">
        <v>15.312799999999999</v>
      </c>
      <c r="D5407" s="119" t="s">
        <v>4151</v>
      </c>
      <c r="E5407" s="46" t="s">
        <v>4151</v>
      </c>
      <c r="F5407" s="121">
        <v>13.0124</v>
      </c>
      <c r="G5407" s="87"/>
      <c r="H5407" s="47"/>
      <c r="I5407" s="120">
        <v>0</v>
      </c>
      <c r="J5407" s="120">
        <v>0</v>
      </c>
    </row>
    <row r="5408" spans="1:10" ht="15" customHeight="1">
      <c r="A5408" s="46" t="s">
        <v>3623</v>
      </c>
      <c r="B5408" s="46" t="s">
        <v>3624</v>
      </c>
      <c r="C5408" s="47">
        <v>23.7012</v>
      </c>
      <c r="D5408" s="119" t="s">
        <v>4148</v>
      </c>
      <c r="E5408" s="46" t="s">
        <v>4148</v>
      </c>
      <c r="F5408" s="121">
        <v>0.9294</v>
      </c>
      <c r="G5408" s="87"/>
      <c r="H5408" s="47"/>
      <c r="I5408" s="120">
        <v>0</v>
      </c>
      <c r="J5408" s="120">
        <v>0</v>
      </c>
    </row>
    <row r="5409" spans="1:10" ht="15" customHeight="1">
      <c r="A5409" s="46" t="s">
        <v>3620</v>
      </c>
      <c r="B5409" s="46" t="s">
        <v>3621</v>
      </c>
      <c r="C5409" s="47">
        <v>5.7439999999999998</v>
      </c>
      <c r="D5409" s="119" t="s">
        <v>4145</v>
      </c>
      <c r="E5409" s="46" t="s">
        <v>4145</v>
      </c>
      <c r="F5409" s="121">
        <v>3.3460000000000001</v>
      </c>
      <c r="G5409" s="87"/>
      <c r="H5409" s="47"/>
      <c r="I5409" s="120">
        <v>0</v>
      </c>
      <c r="J5409" s="120">
        <v>0</v>
      </c>
    </row>
    <row r="5410" spans="1:10" ht="15" customHeight="1">
      <c r="A5410" s="46" t="s">
        <v>3617</v>
      </c>
      <c r="B5410" s="46" t="s">
        <v>3618</v>
      </c>
      <c r="C5410" s="47">
        <v>8.2584</v>
      </c>
      <c r="D5410" s="119" t="s">
        <v>4142</v>
      </c>
      <c r="E5410" s="46" t="s">
        <v>4142</v>
      </c>
      <c r="F5410" s="121">
        <v>5.5768000000000004</v>
      </c>
      <c r="G5410" s="87"/>
      <c r="H5410" s="47"/>
      <c r="I5410" s="120">
        <v>0</v>
      </c>
      <c r="J5410" s="120">
        <v>0</v>
      </c>
    </row>
    <row r="5411" spans="1:10" ht="15" customHeight="1">
      <c r="A5411" s="46" t="s">
        <v>3614</v>
      </c>
      <c r="B5411" s="46" t="s">
        <v>3615</v>
      </c>
      <c r="C5411" s="47">
        <v>9.3409999999999993</v>
      </c>
      <c r="D5411" s="119" t="s">
        <v>4139</v>
      </c>
      <c r="E5411" s="46" t="s">
        <v>4139</v>
      </c>
      <c r="F5411" s="121">
        <v>7.8074000000000003</v>
      </c>
      <c r="G5411" s="87"/>
      <c r="H5411" s="47"/>
      <c r="I5411" s="120">
        <v>0</v>
      </c>
      <c r="J5411" s="120">
        <v>0</v>
      </c>
    </row>
    <row r="5412" spans="1:10" ht="15" customHeight="1">
      <c r="A5412" s="46" t="s">
        <v>3611</v>
      </c>
      <c r="B5412" s="46" t="s">
        <v>3612</v>
      </c>
      <c r="C5412" s="47">
        <v>12.9194</v>
      </c>
      <c r="D5412" s="119" t="s">
        <v>34354</v>
      </c>
      <c r="E5412" s="46" t="s">
        <v>34354</v>
      </c>
      <c r="F5412" s="121">
        <v>17.195</v>
      </c>
      <c r="G5412" s="87"/>
      <c r="H5412" s="47"/>
      <c r="I5412" s="120">
        <v>0</v>
      </c>
      <c r="J5412" s="120">
        <v>0</v>
      </c>
    </row>
    <row r="5413" spans="1:10" ht="15" customHeight="1">
      <c r="A5413" s="46" t="s">
        <v>3608</v>
      </c>
      <c r="B5413" s="46" t="s">
        <v>3609</v>
      </c>
      <c r="C5413" s="47">
        <v>17.950199999999999</v>
      </c>
      <c r="D5413" s="119" t="s">
        <v>34356</v>
      </c>
      <c r="E5413" s="46" t="s">
        <v>34356</v>
      </c>
      <c r="F5413" s="121">
        <v>19.518599999999999</v>
      </c>
      <c r="G5413" s="87"/>
      <c r="H5413" s="47"/>
      <c r="I5413" s="120">
        <v>0</v>
      </c>
      <c r="J5413" s="120">
        <v>0</v>
      </c>
    </row>
    <row r="5414" spans="1:10" ht="15" customHeight="1">
      <c r="A5414" s="46" t="s">
        <v>11828</v>
      </c>
      <c r="B5414" s="46" t="s">
        <v>11829</v>
      </c>
      <c r="C5414" s="47">
        <v>29.603200000000001</v>
      </c>
      <c r="D5414" s="119" t="s">
        <v>34346</v>
      </c>
      <c r="E5414" s="46" t="s">
        <v>34346</v>
      </c>
      <c r="F5414" s="121">
        <v>11.6182</v>
      </c>
      <c r="G5414" s="87"/>
      <c r="H5414" s="47"/>
      <c r="I5414" s="120">
        <v>0</v>
      </c>
      <c r="J5414" s="120">
        <v>0</v>
      </c>
    </row>
    <row r="5415" spans="1:10" ht="15" customHeight="1">
      <c r="A5415" s="46" t="s">
        <v>11826</v>
      </c>
      <c r="B5415" s="46" t="s">
        <v>11827</v>
      </c>
      <c r="C5415" s="47">
        <v>123.623</v>
      </c>
      <c r="D5415" s="119" t="s">
        <v>34348</v>
      </c>
      <c r="E5415" s="46" t="s">
        <v>34348</v>
      </c>
      <c r="F5415" s="121">
        <v>8.8298000000000005</v>
      </c>
      <c r="G5415" s="87"/>
      <c r="H5415" s="47"/>
      <c r="I5415" s="120">
        <v>3</v>
      </c>
      <c r="J5415" s="120">
        <v>0</v>
      </c>
    </row>
    <row r="5416" spans="1:10" ht="15" customHeight="1">
      <c r="A5416" s="46" t="s">
        <v>11825</v>
      </c>
      <c r="B5416" s="46" t="s">
        <v>32473</v>
      </c>
      <c r="C5416" s="47">
        <v>7.5906000000000002</v>
      </c>
      <c r="D5416" s="119" t="s">
        <v>34350</v>
      </c>
      <c r="E5416" s="46" t="s">
        <v>34350</v>
      </c>
      <c r="F5416" s="121">
        <v>10.224</v>
      </c>
      <c r="G5416" s="87"/>
      <c r="H5416" s="47"/>
      <c r="I5416" s="120">
        <v>20</v>
      </c>
      <c r="J5416" s="120">
        <v>0</v>
      </c>
    </row>
    <row r="5417" spans="1:10" ht="15" customHeight="1">
      <c r="A5417" s="46" t="s">
        <v>11823</v>
      </c>
      <c r="B5417" s="46" t="s">
        <v>11824</v>
      </c>
      <c r="C5417" s="47">
        <v>26.415199999999999</v>
      </c>
      <c r="D5417" s="119" t="s">
        <v>34352</v>
      </c>
      <c r="E5417" s="46" t="s">
        <v>34352</v>
      </c>
      <c r="F5417" s="121">
        <v>11.3858</v>
      </c>
      <c r="G5417" s="87"/>
      <c r="H5417" s="47"/>
      <c r="I5417" s="120">
        <v>0</v>
      </c>
      <c r="J5417" s="120">
        <v>0</v>
      </c>
    </row>
    <row r="5418" spans="1:10" ht="15" customHeight="1">
      <c r="A5418" s="46" t="s">
        <v>11821</v>
      </c>
      <c r="B5418" s="46" t="s">
        <v>11822</v>
      </c>
      <c r="C5418" s="47">
        <v>21.962</v>
      </c>
      <c r="D5418" s="119" t="s">
        <v>34344</v>
      </c>
      <c r="E5418" s="46" t="s">
        <v>34344</v>
      </c>
      <c r="F5418" s="121">
        <v>10.4564</v>
      </c>
      <c r="G5418" s="87"/>
      <c r="H5418" s="47"/>
      <c r="I5418" s="120">
        <v>0</v>
      </c>
      <c r="J5418" s="120">
        <v>0</v>
      </c>
    </row>
    <row r="5419" spans="1:10" ht="15" customHeight="1">
      <c r="A5419" s="46" t="s">
        <v>11819</v>
      </c>
      <c r="B5419" s="46" t="s">
        <v>11820</v>
      </c>
      <c r="C5419" s="47">
        <v>5.6929999999999996</v>
      </c>
      <c r="D5419" s="119" t="s">
        <v>32111</v>
      </c>
      <c r="E5419" s="46" t="s">
        <v>32111</v>
      </c>
      <c r="F5419" s="121">
        <v>9.0622000000000007</v>
      </c>
      <c r="G5419" s="87"/>
      <c r="H5419" s="47"/>
      <c r="I5419" s="120">
        <v>0</v>
      </c>
      <c r="J5419" s="120">
        <v>0</v>
      </c>
    </row>
    <row r="5420" spans="1:10" ht="15" customHeight="1">
      <c r="A5420" s="46" t="s">
        <v>11817</v>
      </c>
      <c r="B5420" s="46" t="s">
        <v>11818</v>
      </c>
      <c r="C5420" s="47">
        <v>31.172000000000001</v>
      </c>
      <c r="D5420" s="119" t="s">
        <v>4222</v>
      </c>
      <c r="E5420" s="46" t="s">
        <v>4222</v>
      </c>
      <c r="F5420" s="121">
        <v>39.873600000000003</v>
      </c>
      <c r="G5420" s="87"/>
      <c r="H5420" s="47"/>
      <c r="I5420" s="120">
        <v>0</v>
      </c>
      <c r="J5420" s="120">
        <v>0</v>
      </c>
    </row>
    <row r="5421" spans="1:10" ht="15" customHeight="1">
      <c r="A5421" s="46" t="s">
        <v>11815</v>
      </c>
      <c r="B5421" s="46" t="s">
        <v>11816</v>
      </c>
      <c r="C5421" s="47">
        <v>17.021999999999998</v>
      </c>
      <c r="D5421" s="119" t="s">
        <v>393</v>
      </c>
      <c r="E5421" s="46" t="s">
        <v>393</v>
      </c>
      <c r="F5421" s="121">
        <v>27.070399999999999</v>
      </c>
      <c r="G5421" s="87"/>
      <c r="H5421" s="47"/>
      <c r="I5421" s="120">
        <v>1</v>
      </c>
      <c r="J5421" s="120">
        <v>0</v>
      </c>
    </row>
    <row r="5422" spans="1:10" ht="15" customHeight="1">
      <c r="A5422" s="46" t="s">
        <v>11813</v>
      </c>
      <c r="B5422" s="46" t="s">
        <v>11814</v>
      </c>
      <c r="C5422" s="47">
        <v>19.6402</v>
      </c>
      <c r="D5422" s="119" t="s">
        <v>394</v>
      </c>
      <c r="E5422" s="46" t="s">
        <v>394</v>
      </c>
      <c r="F5422" s="121">
        <v>29.486999999999998</v>
      </c>
      <c r="G5422" s="87"/>
      <c r="H5422" s="47"/>
      <c r="I5422" s="120">
        <v>1</v>
      </c>
      <c r="J5422" s="120">
        <v>0</v>
      </c>
    </row>
    <row r="5423" spans="1:10" ht="15" customHeight="1">
      <c r="A5423" s="46" t="s">
        <v>645</v>
      </c>
      <c r="B5423" s="46" t="s">
        <v>11812</v>
      </c>
      <c r="C5423" s="47">
        <v>10.3566</v>
      </c>
      <c r="D5423" s="119" t="s">
        <v>4215</v>
      </c>
      <c r="E5423" s="46" t="s">
        <v>4215</v>
      </c>
      <c r="F5423" s="121">
        <v>29.724</v>
      </c>
      <c r="G5423" s="87"/>
      <c r="H5423" s="47"/>
      <c r="I5423" s="120">
        <v>44</v>
      </c>
      <c r="J5423" s="120">
        <v>0</v>
      </c>
    </row>
    <row r="5424" spans="1:10" ht="15" customHeight="1">
      <c r="A5424" s="46" t="s">
        <v>11809</v>
      </c>
      <c r="B5424" s="46" t="s">
        <v>11810</v>
      </c>
      <c r="C5424" s="47">
        <v>4.7061999999999999</v>
      </c>
      <c r="D5424" s="119" t="s">
        <v>32112</v>
      </c>
      <c r="E5424" s="46" t="s">
        <v>32112</v>
      </c>
      <c r="F5424" s="121">
        <v>27.070399999999999</v>
      </c>
      <c r="G5424" s="87"/>
      <c r="H5424" s="47"/>
      <c r="I5424" s="120">
        <v>1</v>
      </c>
      <c r="J5424" s="120">
        <v>0</v>
      </c>
    </row>
    <row r="5425" spans="1:10" ht="15" customHeight="1">
      <c r="A5425" s="46" t="s">
        <v>11807</v>
      </c>
      <c r="B5425" s="46" t="s">
        <v>11808</v>
      </c>
      <c r="C5425" s="47">
        <v>3.4156</v>
      </c>
      <c r="D5425" s="119" t="s">
        <v>405</v>
      </c>
      <c r="E5425" s="46" t="s">
        <v>405</v>
      </c>
      <c r="F5425" s="121">
        <v>3.9872000000000001</v>
      </c>
      <c r="G5425" s="87"/>
      <c r="H5425" s="47"/>
      <c r="I5425" s="120">
        <v>0</v>
      </c>
      <c r="J5425" s="120">
        <v>0</v>
      </c>
    </row>
    <row r="5426" spans="1:10" ht="15" customHeight="1">
      <c r="A5426" s="46" t="s">
        <v>11805</v>
      </c>
      <c r="B5426" s="46" t="s">
        <v>11806</v>
      </c>
      <c r="C5426" s="47">
        <v>8.9062000000000001</v>
      </c>
      <c r="D5426" s="119" t="s">
        <v>408</v>
      </c>
      <c r="E5426" s="46" t="s">
        <v>408</v>
      </c>
      <c r="F5426" s="121">
        <v>6.7664</v>
      </c>
      <c r="G5426" s="87"/>
      <c r="H5426" s="47"/>
      <c r="I5426" s="120">
        <v>3</v>
      </c>
      <c r="J5426" s="120">
        <v>0</v>
      </c>
    </row>
    <row r="5427" spans="1:10" ht="15" customHeight="1">
      <c r="A5427" s="46" t="s">
        <v>11804</v>
      </c>
      <c r="B5427" s="46" t="s">
        <v>32470</v>
      </c>
      <c r="C5427" s="47">
        <v>1.8331999999999999</v>
      </c>
      <c r="D5427" s="119" t="s">
        <v>4210</v>
      </c>
      <c r="E5427" s="46" t="s">
        <v>4210</v>
      </c>
      <c r="F5427" s="121">
        <v>23.933599999999998</v>
      </c>
      <c r="G5427" s="87"/>
      <c r="H5427" s="47"/>
      <c r="I5427" s="120">
        <v>1</v>
      </c>
      <c r="J5427" s="120">
        <v>0</v>
      </c>
    </row>
    <row r="5428" spans="1:10" ht="15" customHeight="1">
      <c r="A5428" s="46" t="s">
        <v>11803</v>
      </c>
      <c r="B5428" s="46" t="s">
        <v>32471</v>
      </c>
      <c r="C5428" s="47">
        <v>7.8562000000000003</v>
      </c>
      <c r="D5428" s="119" t="s">
        <v>4207</v>
      </c>
      <c r="E5428" s="46" t="s">
        <v>4207</v>
      </c>
      <c r="F5428" s="121">
        <v>20.057600000000001</v>
      </c>
      <c r="G5428" s="87"/>
      <c r="H5428" s="47"/>
      <c r="I5428" s="120">
        <v>6</v>
      </c>
      <c r="J5428" s="120">
        <v>0</v>
      </c>
    </row>
    <row r="5429" spans="1:10" ht="15" customHeight="1">
      <c r="A5429" s="46" t="s">
        <v>11797</v>
      </c>
      <c r="B5429" s="46" t="s">
        <v>11798</v>
      </c>
      <c r="C5429" s="47">
        <v>36.409399999999998</v>
      </c>
      <c r="D5429" s="119" t="s">
        <v>2213</v>
      </c>
      <c r="E5429" s="46" t="s">
        <v>2213</v>
      </c>
      <c r="F5429" s="121">
        <v>1.7101999999999999</v>
      </c>
      <c r="G5429" s="87"/>
      <c r="H5429" s="47"/>
      <c r="I5429" s="120">
        <v>0</v>
      </c>
      <c r="J5429" s="120">
        <v>0</v>
      </c>
    </row>
    <row r="5430" spans="1:10" ht="15" customHeight="1">
      <c r="A5430" s="46" t="s">
        <v>11780</v>
      </c>
      <c r="B5430" s="46" t="s">
        <v>11781</v>
      </c>
      <c r="C5430" s="47">
        <v>0.86019999999999996</v>
      </c>
      <c r="D5430" s="119" t="s">
        <v>4202</v>
      </c>
      <c r="E5430" s="46" t="s">
        <v>4202</v>
      </c>
      <c r="F5430" s="121">
        <v>27.604800000000001</v>
      </c>
      <c r="G5430" s="87"/>
      <c r="H5430" s="47"/>
      <c r="I5430" s="120">
        <v>138</v>
      </c>
      <c r="J5430" s="120">
        <v>0</v>
      </c>
    </row>
    <row r="5431" spans="1:10" ht="15" customHeight="1">
      <c r="A5431" s="46" t="s">
        <v>816</v>
      </c>
      <c r="B5431" s="46" t="s">
        <v>11779</v>
      </c>
      <c r="C5431" s="47">
        <v>1.3664000000000001</v>
      </c>
      <c r="D5431" s="119" t="s">
        <v>35497</v>
      </c>
      <c r="E5431" s="46" t="s">
        <v>35497</v>
      </c>
      <c r="F5431" s="121">
        <v>16.2118</v>
      </c>
      <c r="G5431" s="87"/>
      <c r="H5431" s="47"/>
      <c r="I5431" s="120">
        <v>214</v>
      </c>
      <c r="J5431" s="120">
        <v>0</v>
      </c>
    </row>
    <row r="5432" spans="1:10" ht="15" customHeight="1">
      <c r="A5432" s="46" t="s">
        <v>818</v>
      </c>
      <c r="B5432" s="46" t="s">
        <v>11778</v>
      </c>
      <c r="C5432" s="47">
        <v>1.2398</v>
      </c>
      <c r="D5432" s="119" t="s">
        <v>4227</v>
      </c>
      <c r="E5432" s="46" t="s">
        <v>4227</v>
      </c>
      <c r="F5432" s="121">
        <v>546.52080000000001</v>
      </c>
      <c r="G5432" s="87"/>
      <c r="H5432" s="47"/>
      <c r="I5432" s="120">
        <v>98</v>
      </c>
      <c r="J5432" s="120">
        <v>0</v>
      </c>
    </row>
    <row r="5433" spans="1:10" ht="15" customHeight="1">
      <c r="A5433" s="46" t="s">
        <v>11776</v>
      </c>
      <c r="B5433" s="46" t="s">
        <v>11777</v>
      </c>
      <c r="C5433" s="47">
        <v>1.4927999999999999</v>
      </c>
      <c r="D5433" s="119" t="s">
        <v>4225</v>
      </c>
      <c r="E5433" s="46" t="s">
        <v>4225</v>
      </c>
      <c r="F5433" s="121">
        <v>579.40099999999995</v>
      </c>
      <c r="G5433" s="87"/>
      <c r="H5433" s="47"/>
      <c r="I5433" s="120">
        <v>11</v>
      </c>
      <c r="J5433" s="120">
        <v>0</v>
      </c>
    </row>
    <row r="5434" spans="1:10" ht="15" customHeight="1">
      <c r="A5434" s="46" t="s">
        <v>11774</v>
      </c>
      <c r="B5434" s="46" t="s">
        <v>11775</v>
      </c>
      <c r="C5434" s="47">
        <v>1.3156000000000001</v>
      </c>
      <c r="D5434" s="119" t="s">
        <v>4234</v>
      </c>
      <c r="E5434" s="46" t="s">
        <v>4234</v>
      </c>
      <c r="F5434" s="121">
        <v>460.08120000000002</v>
      </c>
      <c r="G5434" s="87"/>
      <c r="H5434" s="47"/>
      <c r="I5434" s="120">
        <v>20</v>
      </c>
      <c r="J5434" s="120">
        <v>0</v>
      </c>
    </row>
    <row r="5435" spans="1:10" ht="15" customHeight="1">
      <c r="A5435" s="46" t="s">
        <v>11772</v>
      </c>
      <c r="B5435" s="46" t="s">
        <v>11773</v>
      </c>
      <c r="C5435" s="47">
        <v>3.4156</v>
      </c>
      <c r="D5435" s="119" t="s">
        <v>4232</v>
      </c>
      <c r="E5435" s="46" t="s">
        <v>4232</v>
      </c>
      <c r="F5435" s="121">
        <v>395.01920000000001</v>
      </c>
      <c r="G5435" s="87"/>
      <c r="H5435" s="47"/>
      <c r="I5435" s="120">
        <v>33</v>
      </c>
      <c r="J5435" s="120">
        <v>0</v>
      </c>
    </row>
    <row r="5436" spans="1:10" ht="15" customHeight="1">
      <c r="A5436" s="46" t="s">
        <v>11770</v>
      </c>
      <c r="B5436" s="46" t="s">
        <v>11771</v>
      </c>
      <c r="C5436" s="47">
        <v>5.9458000000000002</v>
      </c>
      <c r="D5436" s="119" t="s">
        <v>4230</v>
      </c>
      <c r="E5436" s="46" t="s">
        <v>4230</v>
      </c>
      <c r="F5436" s="121">
        <v>418.25580000000002</v>
      </c>
      <c r="G5436" s="87"/>
      <c r="H5436" s="47"/>
      <c r="I5436" s="120">
        <v>38</v>
      </c>
      <c r="J5436" s="120">
        <v>0</v>
      </c>
    </row>
    <row r="5437" spans="1:10" ht="15" customHeight="1">
      <c r="A5437" s="46" t="s">
        <v>11768</v>
      </c>
      <c r="B5437" s="46" t="s">
        <v>11769</v>
      </c>
      <c r="C5437" s="47">
        <v>3.7787999999999999</v>
      </c>
      <c r="D5437" s="119" t="s">
        <v>4243</v>
      </c>
      <c r="E5437" s="46" t="s">
        <v>4243</v>
      </c>
      <c r="F5437" s="121">
        <v>431.56079999999997</v>
      </c>
      <c r="G5437" s="87"/>
      <c r="H5437" s="47"/>
      <c r="I5437" s="120">
        <v>18</v>
      </c>
      <c r="J5437" s="120">
        <v>0</v>
      </c>
    </row>
    <row r="5438" spans="1:10" ht="15" customHeight="1">
      <c r="A5438" s="46" t="s">
        <v>11766</v>
      </c>
      <c r="B5438" s="46" t="s">
        <v>11767</v>
      </c>
      <c r="C5438" s="47">
        <v>3.9091999999999998</v>
      </c>
      <c r="D5438" s="119" t="s">
        <v>4242</v>
      </c>
      <c r="E5438" s="46" t="s">
        <v>4242</v>
      </c>
      <c r="F5438" s="121">
        <v>556.48919999999998</v>
      </c>
      <c r="G5438" s="87"/>
      <c r="H5438" s="47"/>
      <c r="I5438" s="120">
        <v>7</v>
      </c>
      <c r="J5438" s="120">
        <v>0</v>
      </c>
    </row>
    <row r="5439" spans="1:10" ht="15" customHeight="1">
      <c r="A5439" s="46" t="s">
        <v>11764</v>
      </c>
      <c r="B5439" s="46" t="s">
        <v>11765</v>
      </c>
      <c r="C5439" s="47">
        <v>1.3066</v>
      </c>
      <c r="D5439" s="119" t="s">
        <v>4239</v>
      </c>
      <c r="E5439" s="46" t="s">
        <v>4239</v>
      </c>
      <c r="F5439" s="121">
        <v>420.20299999999997</v>
      </c>
      <c r="G5439" s="87"/>
      <c r="H5439" s="47"/>
      <c r="I5439" s="120">
        <v>0</v>
      </c>
      <c r="J5439" s="120">
        <v>0</v>
      </c>
    </row>
    <row r="5440" spans="1:10" ht="15" customHeight="1">
      <c r="A5440" s="46" t="s">
        <v>11762</v>
      </c>
      <c r="B5440" s="46" t="s">
        <v>11763</v>
      </c>
      <c r="C5440" s="47">
        <v>1.3156000000000001</v>
      </c>
      <c r="D5440" s="119" t="s">
        <v>4237</v>
      </c>
      <c r="E5440" s="46" t="s">
        <v>4237</v>
      </c>
      <c r="F5440" s="121">
        <v>442.9212</v>
      </c>
      <c r="G5440" s="87"/>
      <c r="H5440" s="47"/>
      <c r="I5440" s="120">
        <v>0</v>
      </c>
      <c r="J5440" s="120">
        <v>0</v>
      </c>
    </row>
    <row r="5441" spans="1:10" ht="15" customHeight="1">
      <c r="A5441" s="46" t="s">
        <v>11761</v>
      </c>
      <c r="B5441" s="46" t="s">
        <v>32472</v>
      </c>
      <c r="C5441" s="47">
        <v>31.880400000000002</v>
      </c>
      <c r="D5441" s="119" t="s">
        <v>18970</v>
      </c>
      <c r="E5441" s="46" t="s">
        <v>18970</v>
      </c>
      <c r="F5441" s="121">
        <v>520.07780000000002</v>
      </c>
      <c r="G5441" s="87"/>
      <c r="H5441" s="47"/>
      <c r="I5441" s="120">
        <v>19</v>
      </c>
      <c r="J5441" s="120">
        <v>0</v>
      </c>
    </row>
    <row r="5442" spans="1:10" ht="15" customHeight="1">
      <c r="A5442" s="46" t="s">
        <v>32474</v>
      </c>
      <c r="B5442" s="46" t="s">
        <v>32475</v>
      </c>
      <c r="C5442" s="47">
        <v>3.1107999999999998</v>
      </c>
      <c r="D5442" s="119" t="s">
        <v>18968</v>
      </c>
      <c r="E5442" s="46" t="s">
        <v>18968</v>
      </c>
      <c r="F5442" s="121">
        <v>607.81859999999995</v>
      </c>
      <c r="G5442" s="87"/>
      <c r="H5442" s="47"/>
      <c r="I5442" s="120">
        <v>20</v>
      </c>
      <c r="J5442" s="120">
        <v>0</v>
      </c>
    </row>
    <row r="5443" spans="1:10" ht="15" customHeight="1">
      <c r="A5443" s="46" t="s">
        <v>32476</v>
      </c>
      <c r="B5443" s="46" t="s">
        <v>32477</v>
      </c>
      <c r="C5443" s="47">
        <v>3.5464000000000002</v>
      </c>
      <c r="D5443" s="119" t="s">
        <v>18966</v>
      </c>
      <c r="E5443" s="46" t="s">
        <v>18966</v>
      </c>
      <c r="F5443" s="121">
        <v>672.60159999999996</v>
      </c>
      <c r="G5443" s="87"/>
      <c r="H5443" s="47"/>
      <c r="I5443" s="120">
        <v>20</v>
      </c>
      <c r="J5443" s="120">
        <v>0</v>
      </c>
    </row>
    <row r="5444" spans="1:10" ht="15" customHeight="1">
      <c r="A5444" s="46" t="s">
        <v>32478</v>
      </c>
      <c r="B5444" s="46" t="s">
        <v>32479</v>
      </c>
      <c r="C5444" s="47">
        <v>3.1107999999999998</v>
      </c>
      <c r="D5444" s="119" t="s">
        <v>18964</v>
      </c>
      <c r="E5444" s="46" t="s">
        <v>18964</v>
      </c>
      <c r="F5444" s="121">
        <v>858.63239999999996</v>
      </c>
      <c r="G5444" s="87"/>
      <c r="H5444" s="47"/>
      <c r="I5444" s="120">
        <v>20</v>
      </c>
      <c r="J5444" s="120">
        <v>0</v>
      </c>
    </row>
    <row r="5445" spans="1:10" ht="15" customHeight="1">
      <c r="A5445" s="46" t="s">
        <v>32480</v>
      </c>
      <c r="B5445" s="46" t="s">
        <v>32481</v>
      </c>
      <c r="C5445" s="47">
        <v>3.5464000000000002</v>
      </c>
      <c r="D5445" s="119" t="s">
        <v>18962</v>
      </c>
      <c r="E5445" s="46" t="s">
        <v>18962</v>
      </c>
      <c r="F5445" s="121">
        <v>2303.7523999999999</v>
      </c>
      <c r="G5445" s="87"/>
      <c r="H5445" s="47"/>
      <c r="I5445" s="120">
        <v>20</v>
      </c>
      <c r="J5445" s="120">
        <v>0</v>
      </c>
    </row>
    <row r="5446" spans="1:10" ht="15" customHeight="1">
      <c r="A5446" s="46" t="s">
        <v>11759</v>
      </c>
      <c r="B5446" s="46" t="s">
        <v>11760</v>
      </c>
      <c r="C5446" s="47">
        <v>10.348599999999999</v>
      </c>
      <c r="D5446" s="119" t="s">
        <v>18960</v>
      </c>
      <c r="E5446" s="46" t="s">
        <v>18960</v>
      </c>
      <c r="F5446" s="121">
        <v>1152.4803999999999</v>
      </c>
      <c r="G5446" s="87"/>
      <c r="H5446" s="47"/>
      <c r="I5446" s="120">
        <v>5</v>
      </c>
      <c r="J5446" s="120">
        <v>0</v>
      </c>
    </row>
    <row r="5447" spans="1:10" ht="15" customHeight="1">
      <c r="A5447" s="46" t="s">
        <v>11758</v>
      </c>
      <c r="B5447" s="46" t="s">
        <v>32483</v>
      </c>
      <c r="C5447" s="47">
        <v>0.64600000000000002</v>
      </c>
      <c r="D5447" s="119" t="s">
        <v>18958</v>
      </c>
      <c r="E5447" s="46" t="s">
        <v>18958</v>
      </c>
      <c r="F5447" s="121">
        <v>1376.4564</v>
      </c>
      <c r="G5447" s="87"/>
      <c r="H5447" s="47"/>
      <c r="I5447" s="120">
        <v>0</v>
      </c>
      <c r="J5447" s="120">
        <v>0</v>
      </c>
    </row>
    <row r="5448" spans="1:10" ht="15" customHeight="1">
      <c r="A5448" s="46" t="s">
        <v>11757</v>
      </c>
      <c r="B5448" s="46" t="s">
        <v>32484</v>
      </c>
      <c r="C5448" s="47">
        <v>0.70520000000000005</v>
      </c>
      <c r="D5448" s="119" t="s">
        <v>18956</v>
      </c>
      <c r="E5448" s="46" t="s">
        <v>18956</v>
      </c>
      <c r="F5448" s="121">
        <v>1664.5414000000001</v>
      </c>
      <c r="G5448" s="87"/>
      <c r="H5448" s="47"/>
      <c r="I5448" s="120">
        <v>0</v>
      </c>
      <c r="J5448" s="120">
        <v>0</v>
      </c>
    </row>
    <row r="5449" spans="1:10" ht="15" customHeight="1">
      <c r="A5449" s="46" t="s">
        <v>11756</v>
      </c>
      <c r="B5449" s="46" t="s">
        <v>32469</v>
      </c>
      <c r="C5449" s="47">
        <v>0.64600000000000002</v>
      </c>
      <c r="D5449" s="119" t="s">
        <v>18954</v>
      </c>
      <c r="E5449" s="46" t="s">
        <v>18954</v>
      </c>
      <c r="F5449" s="121">
        <v>1781.9087999999999</v>
      </c>
      <c r="G5449" s="87"/>
      <c r="H5449" s="47"/>
      <c r="I5449" s="120">
        <v>0</v>
      </c>
      <c r="J5449" s="120">
        <v>0</v>
      </c>
    </row>
    <row r="5450" spans="1:10" ht="15" customHeight="1">
      <c r="A5450" s="46" t="s">
        <v>11755</v>
      </c>
      <c r="B5450" s="46" t="s">
        <v>32482</v>
      </c>
      <c r="C5450" s="47">
        <v>0.70520000000000005</v>
      </c>
      <c r="D5450" s="119" t="s">
        <v>18952</v>
      </c>
      <c r="E5450" s="46" t="s">
        <v>18952</v>
      </c>
      <c r="F5450" s="121">
        <v>1024.336</v>
      </c>
      <c r="G5450" s="87"/>
      <c r="H5450" s="47"/>
      <c r="I5450" s="120">
        <v>0</v>
      </c>
      <c r="J5450" s="120">
        <v>0</v>
      </c>
    </row>
    <row r="5451" spans="1:10" ht="15" customHeight="1">
      <c r="A5451" s="46" t="s">
        <v>11830</v>
      </c>
      <c r="B5451" s="46" t="s">
        <v>11831</v>
      </c>
      <c r="C5451" s="47">
        <v>0.99099999999999999</v>
      </c>
      <c r="D5451" s="119" t="s">
        <v>18950</v>
      </c>
      <c r="E5451" s="46" t="s">
        <v>18950</v>
      </c>
      <c r="F5451" s="121">
        <v>1195.0588</v>
      </c>
      <c r="G5451" s="87"/>
      <c r="H5451" s="47"/>
      <c r="I5451" s="120">
        <v>15</v>
      </c>
      <c r="J5451" s="120">
        <v>0</v>
      </c>
    </row>
    <row r="5452" spans="1:10" ht="15" customHeight="1">
      <c r="A5452" s="46" t="s">
        <v>11701</v>
      </c>
      <c r="B5452" s="46" t="s">
        <v>11702</v>
      </c>
      <c r="C5452" s="47">
        <v>8.2989999999999995</v>
      </c>
      <c r="D5452" s="119" t="s">
        <v>18948</v>
      </c>
      <c r="E5452" s="46" t="s">
        <v>18948</v>
      </c>
      <c r="F5452" s="121">
        <v>1483.1579999999999</v>
      </c>
      <c r="G5452" s="87"/>
      <c r="H5452" s="47"/>
      <c r="I5452" s="120">
        <v>6</v>
      </c>
      <c r="J5452" s="120">
        <v>0</v>
      </c>
    </row>
    <row r="5453" spans="1:10" ht="15" customHeight="1">
      <c r="A5453" s="46" t="s">
        <v>11699</v>
      </c>
      <c r="B5453" s="46" t="s">
        <v>11700</v>
      </c>
      <c r="C5453" s="47">
        <v>8.2989999999999995</v>
      </c>
      <c r="D5453" s="119" t="s">
        <v>18946</v>
      </c>
      <c r="E5453" s="46" t="s">
        <v>18946</v>
      </c>
      <c r="F5453" s="121">
        <v>1557.8398</v>
      </c>
      <c r="G5453" s="87"/>
      <c r="H5453" s="47"/>
      <c r="I5453" s="120">
        <v>14</v>
      </c>
      <c r="J5453" s="120">
        <v>0</v>
      </c>
    </row>
    <row r="5454" spans="1:10" ht="15" customHeight="1">
      <c r="A5454" s="46" t="s">
        <v>11697</v>
      </c>
      <c r="B5454" s="46" t="s">
        <v>11698</v>
      </c>
      <c r="C5454" s="47">
        <v>21.582599999999999</v>
      </c>
      <c r="D5454" s="119" t="s">
        <v>4235</v>
      </c>
      <c r="E5454" s="46" t="s">
        <v>4235</v>
      </c>
      <c r="F5454" s="121">
        <v>1147.0429999999999</v>
      </c>
      <c r="G5454" s="87"/>
      <c r="H5454" s="47"/>
      <c r="I5454" s="120">
        <v>4</v>
      </c>
      <c r="J5454" s="120">
        <v>0</v>
      </c>
    </row>
    <row r="5455" spans="1:10" ht="15" customHeight="1">
      <c r="A5455" s="46" t="s">
        <v>11695</v>
      </c>
      <c r="B5455" s="46" t="s">
        <v>11696</v>
      </c>
      <c r="C5455" s="47">
        <v>11.5124</v>
      </c>
      <c r="D5455" s="119" t="s">
        <v>4245</v>
      </c>
      <c r="E5455" s="46" t="s">
        <v>4245</v>
      </c>
      <c r="F5455" s="121">
        <v>888.18740000000003</v>
      </c>
      <c r="G5455" s="87"/>
      <c r="H5455" s="47"/>
      <c r="I5455" s="120">
        <v>3</v>
      </c>
      <c r="J5455" s="120">
        <v>0</v>
      </c>
    </row>
    <row r="5456" spans="1:10" ht="15" customHeight="1">
      <c r="A5456" s="46" t="s">
        <v>32485</v>
      </c>
      <c r="B5456" s="46" t="s">
        <v>11786</v>
      </c>
      <c r="C5456" s="47">
        <v>14.523400000000001</v>
      </c>
      <c r="D5456" s="119" t="s">
        <v>4263</v>
      </c>
      <c r="E5456" s="46" t="s">
        <v>4263</v>
      </c>
      <c r="F5456" s="121">
        <v>116.59099999999999</v>
      </c>
      <c r="G5456" s="87"/>
      <c r="H5456" s="47"/>
      <c r="I5456" s="120">
        <v>0</v>
      </c>
      <c r="J5456" s="120">
        <v>0</v>
      </c>
    </row>
    <row r="5457" spans="1:10" ht="15" customHeight="1">
      <c r="A5457" s="46" t="s">
        <v>2540</v>
      </c>
      <c r="B5457" s="46" t="s">
        <v>2541</v>
      </c>
      <c r="C5457" s="47">
        <v>2.0448</v>
      </c>
      <c r="D5457" s="119" t="s">
        <v>4260</v>
      </c>
      <c r="E5457" s="46" t="s">
        <v>4260</v>
      </c>
      <c r="F5457" s="121">
        <v>128.7636</v>
      </c>
      <c r="G5457" s="87"/>
      <c r="H5457" s="47"/>
      <c r="I5457" s="120">
        <v>95</v>
      </c>
      <c r="J5457" s="120">
        <v>0</v>
      </c>
    </row>
    <row r="5458" spans="1:10" ht="15" customHeight="1">
      <c r="A5458" s="46" t="s">
        <v>11795</v>
      </c>
      <c r="B5458" s="46" t="s">
        <v>11796</v>
      </c>
      <c r="C5458" s="47">
        <v>11.5124</v>
      </c>
      <c r="D5458" s="119" t="s">
        <v>4257</v>
      </c>
      <c r="E5458" s="46" t="s">
        <v>4257</v>
      </c>
      <c r="F5458" s="121">
        <v>113.113</v>
      </c>
      <c r="G5458" s="87"/>
      <c r="H5458" s="47"/>
      <c r="I5458" s="120">
        <v>2</v>
      </c>
      <c r="J5458" s="120">
        <v>0</v>
      </c>
    </row>
    <row r="5459" spans="1:10" ht="15" customHeight="1">
      <c r="A5459" s="46" t="s">
        <v>11793</v>
      </c>
      <c r="B5459" s="46" t="s">
        <v>11794</v>
      </c>
      <c r="C5459" s="47">
        <v>20.418600000000001</v>
      </c>
      <c r="D5459" s="119" t="s">
        <v>4254</v>
      </c>
      <c r="E5459" s="46" t="s">
        <v>4254</v>
      </c>
      <c r="F5459" s="121">
        <v>124.4922</v>
      </c>
      <c r="G5459" s="87"/>
      <c r="H5459" s="47"/>
      <c r="I5459" s="120">
        <v>1</v>
      </c>
      <c r="J5459" s="120">
        <v>0</v>
      </c>
    </row>
    <row r="5460" spans="1:10" ht="15" customHeight="1">
      <c r="A5460" s="46" t="s">
        <v>11791</v>
      </c>
      <c r="B5460" s="46" t="s">
        <v>11792</v>
      </c>
      <c r="C5460" s="47">
        <v>8.8116000000000003</v>
      </c>
      <c r="D5460" s="119" t="s">
        <v>4251</v>
      </c>
      <c r="E5460" s="46" t="s">
        <v>4251</v>
      </c>
      <c r="F5460" s="121">
        <v>117.37779999999999</v>
      </c>
      <c r="G5460" s="87"/>
      <c r="H5460" s="47"/>
      <c r="I5460" s="120">
        <v>7</v>
      </c>
      <c r="J5460" s="120">
        <v>0</v>
      </c>
    </row>
    <row r="5461" spans="1:10" ht="15" customHeight="1">
      <c r="A5461" s="46" t="s">
        <v>11789</v>
      </c>
      <c r="B5461" s="46" t="s">
        <v>11790</v>
      </c>
      <c r="C5461" s="47">
        <v>10.5762</v>
      </c>
      <c r="D5461" s="119" t="s">
        <v>4248</v>
      </c>
      <c r="E5461" s="46" t="s">
        <v>4248</v>
      </c>
      <c r="F5461" s="121">
        <v>153.0624</v>
      </c>
      <c r="G5461" s="87"/>
      <c r="H5461" s="47"/>
      <c r="I5461" s="120">
        <v>7</v>
      </c>
      <c r="J5461" s="120">
        <v>0</v>
      </c>
    </row>
    <row r="5462" spans="1:10" ht="15" customHeight="1">
      <c r="A5462" s="46" t="s">
        <v>11787</v>
      </c>
      <c r="B5462" s="46" t="s">
        <v>11788</v>
      </c>
      <c r="C5462" s="47">
        <v>10.8924</v>
      </c>
      <c r="D5462" s="119" t="s">
        <v>4290</v>
      </c>
      <c r="E5462" s="46" t="s">
        <v>4290</v>
      </c>
      <c r="F5462" s="121">
        <v>95.786000000000001</v>
      </c>
      <c r="G5462" s="87"/>
      <c r="H5462" s="47"/>
      <c r="I5462" s="120">
        <v>3</v>
      </c>
      <c r="J5462" s="120">
        <v>0</v>
      </c>
    </row>
    <row r="5463" spans="1:10" ht="15" customHeight="1">
      <c r="A5463" s="46" t="s">
        <v>11785</v>
      </c>
      <c r="B5463" s="46" t="s">
        <v>11786</v>
      </c>
      <c r="C5463" s="47">
        <v>14.523400000000001</v>
      </c>
      <c r="D5463" s="119" t="s">
        <v>4287</v>
      </c>
      <c r="E5463" s="46" t="s">
        <v>4287</v>
      </c>
      <c r="F5463" s="121">
        <v>106.2756</v>
      </c>
      <c r="G5463" s="87"/>
      <c r="H5463" s="47"/>
      <c r="I5463" s="120">
        <v>3</v>
      </c>
      <c r="J5463" s="120">
        <v>0</v>
      </c>
    </row>
    <row r="5464" spans="1:10" ht="15" customHeight="1">
      <c r="A5464" s="46" t="s">
        <v>11783</v>
      </c>
      <c r="B5464" s="46" t="s">
        <v>11784</v>
      </c>
      <c r="C5464" s="47">
        <v>15.813599999999999</v>
      </c>
      <c r="D5464" s="119" t="s">
        <v>4284</v>
      </c>
      <c r="E5464" s="46" t="s">
        <v>4284</v>
      </c>
      <c r="F5464" s="121">
        <v>118.0334</v>
      </c>
      <c r="G5464" s="87"/>
      <c r="H5464" s="47"/>
      <c r="I5464" s="120">
        <v>2</v>
      </c>
      <c r="J5464" s="120">
        <v>0</v>
      </c>
    </row>
    <row r="5465" spans="1:10" ht="15" customHeight="1">
      <c r="A5465" s="46" t="s">
        <v>2537</v>
      </c>
      <c r="B5465" s="46" t="s">
        <v>2538</v>
      </c>
      <c r="C5465" s="47">
        <v>0.83660000000000001</v>
      </c>
      <c r="D5465" s="119" t="s">
        <v>4281</v>
      </c>
      <c r="E5465" s="46" t="s">
        <v>4281</v>
      </c>
      <c r="F5465" s="121">
        <v>141.18459999999999</v>
      </c>
      <c r="G5465" s="87"/>
      <c r="H5465" s="47"/>
      <c r="I5465" s="120">
        <v>263</v>
      </c>
      <c r="J5465" s="120">
        <v>0</v>
      </c>
    </row>
    <row r="5466" spans="1:10" ht="15" customHeight="1">
      <c r="A5466" s="46" t="s">
        <v>2530</v>
      </c>
      <c r="B5466" s="46" t="s">
        <v>2531</v>
      </c>
      <c r="C5466" s="47">
        <v>7.5053999999999998</v>
      </c>
      <c r="D5466" s="119" t="s">
        <v>4278</v>
      </c>
      <c r="E5466" s="46" t="s">
        <v>4278</v>
      </c>
      <c r="F5466" s="121">
        <v>172.154</v>
      </c>
      <c r="G5466" s="87"/>
      <c r="H5466" s="47"/>
      <c r="I5466" s="120">
        <v>44</v>
      </c>
      <c r="J5466" s="120">
        <v>0</v>
      </c>
    </row>
    <row r="5467" spans="1:10" ht="15" customHeight="1">
      <c r="A5467" s="46" t="s">
        <v>2527</v>
      </c>
      <c r="B5467" s="46" t="s">
        <v>2528</v>
      </c>
      <c r="C5467" s="47">
        <v>3.4157999999999999</v>
      </c>
      <c r="D5467" s="119" t="s">
        <v>4275</v>
      </c>
      <c r="E5467" s="46" t="s">
        <v>4275</v>
      </c>
      <c r="F5467" s="121">
        <v>155.68260000000001</v>
      </c>
      <c r="G5467" s="87"/>
      <c r="H5467" s="47"/>
      <c r="I5467" s="120">
        <v>31</v>
      </c>
      <c r="J5467" s="120">
        <v>0</v>
      </c>
    </row>
    <row r="5468" spans="1:10" ht="15" customHeight="1">
      <c r="A5468" s="46" t="s">
        <v>2524</v>
      </c>
      <c r="B5468" s="46" t="s">
        <v>2525</v>
      </c>
      <c r="C5468" s="47">
        <v>2.3934000000000002</v>
      </c>
      <c r="D5468" s="119" t="s">
        <v>4272</v>
      </c>
      <c r="E5468" s="46" t="s">
        <v>4272</v>
      </c>
      <c r="F5468" s="121">
        <v>68.294399999999996</v>
      </c>
      <c r="G5468" s="87"/>
      <c r="H5468" s="47"/>
      <c r="I5468" s="120">
        <v>110</v>
      </c>
      <c r="J5468" s="120">
        <v>0</v>
      </c>
    </row>
    <row r="5469" spans="1:10" ht="15" customHeight="1">
      <c r="A5469" s="46" t="s">
        <v>2521</v>
      </c>
      <c r="B5469" s="46" t="s">
        <v>2522</v>
      </c>
      <c r="C5469" s="47">
        <v>1.58</v>
      </c>
      <c r="D5469" s="119" t="s">
        <v>4269</v>
      </c>
      <c r="E5469" s="46" t="s">
        <v>4269</v>
      </c>
      <c r="F5469" s="121">
        <v>72.558800000000005</v>
      </c>
      <c r="G5469" s="87"/>
      <c r="H5469" s="47"/>
      <c r="I5469" s="120">
        <v>19</v>
      </c>
      <c r="J5469" s="120">
        <v>0</v>
      </c>
    </row>
    <row r="5470" spans="1:10" ht="15" customHeight="1">
      <c r="A5470" s="46" t="s">
        <v>2516</v>
      </c>
      <c r="B5470" s="46" t="s">
        <v>2517</v>
      </c>
      <c r="C5470" s="47">
        <v>4.6007999999999996</v>
      </c>
      <c r="D5470" s="119" t="s">
        <v>4266</v>
      </c>
      <c r="E5470" s="46" t="s">
        <v>4266</v>
      </c>
      <c r="F5470" s="121">
        <v>77.540999999999997</v>
      </c>
      <c r="G5470" s="87"/>
      <c r="H5470" s="47"/>
      <c r="I5470" s="120">
        <v>30</v>
      </c>
      <c r="J5470" s="120">
        <v>0</v>
      </c>
    </row>
    <row r="5471" spans="1:10" ht="15" customHeight="1">
      <c r="A5471" s="46" t="s">
        <v>2513</v>
      </c>
      <c r="B5471" s="46" t="s">
        <v>2514</v>
      </c>
      <c r="C5471" s="47">
        <v>1.2081999999999999</v>
      </c>
      <c r="D5471" s="119" t="s">
        <v>4322</v>
      </c>
      <c r="E5471" s="46" t="s">
        <v>4322</v>
      </c>
      <c r="F5471" s="121">
        <v>118.4128</v>
      </c>
      <c r="G5471" s="87"/>
      <c r="H5471" s="47"/>
      <c r="I5471" s="120">
        <v>352</v>
      </c>
      <c r="J5471" s="120">
        <v>0</v>
      </c>
    </row>
    <row r="5472" spans="1:10" ht="15" customHeight="1">
      <c r="A5472" s="46" t="s">
        <v>3972</v>
      </c>
      <c r="B5472" s="46" t="s">
        <v>3973</v>
      </c>
      <c r="C5472" s="47">
        <v>6.8314000000000004</v>
      </c>
      <c r="D5472" s="119" t="s">
        <v>4319</v>
      </c>
      <c r="E5472" s="46" t="s">
        <v>4319</v>
      </c>
      <c r="F5472" s="121">
        <v>121.1454</v>
      </c>
      <c r="G5472" s="87"/>
      <c r="H5472" s="47"/>
      <c r="I5472" s="120">
        <v>3</v>
      </c>
      <c r="J5472" s="120">
        <v>0</v>
      </c>
    </row>
    <row r="5473" spans="1:10" ht="15" customHeight="1">
      <c r="A5473" s="46" t="s">
        <v>3969</v>
      </c>
      <c r="B5473" s="46" t="s">
        <v>3970</v>
      </c>
      <c r="C5473" s="47">
        <v>14.6752</v>
      </c>
      <c r="D5473" s="119" t="s">
        <v>4316</v>
      </c>
      <c r="E5473" s="46" t="s">
        <v>4316</v>
      </c>
      <c r="F5473" s="121">
        <v>134.75380000000001</v>
      </c>
      <c r="G5473" s="87"/>
      <c r="H5473" s="47"/>
      <c r="I5473" s="120">
        <v>11</v>
      </c>
      <c r="J5473" s="120">
        <v>0</v>
      </c>
    </row>
    <row r="5474" spans="1:10" ht="15" customHeight="1">
      <c r="A5474" s="46" t="s">
        <v>2386</v>
      </c>
      <c r="B5474" s="46" t="s">
        <v>3967</v>
      </c>
      <c r="C5474" s="47">
        <v>30.362200000000001</v>
      </c>
      <c r="D5474" s="119" t="s">
        <v>4313</v>
      </c>
      <c r="E5474" s="46" t="s">
        <v>4313</v>
      </c>
      <c r="F5474" s="121">
        <v>118.08839999999999</v>
      </c>
      <c r="G5474" s="87"/>
      <c r="H5474" s="47"/>
      <c r="I5474" s="120">
        <v>41</v>
      </c>
      <c r="J5474" s="120">
        <v>0</v>
      </c>
    </row>
    <row r="5475" spans="1:10" ht="15" customHeight="1">
      <c r="A5475" s="46" t="s">
        <v>3964</v>
      </c>
      <c r="B5475" s="46" t="s">
        <v>3965</v>
      </c>
      <c r="C5475" s="47">
        <v>18.976400000000002</v>
      </c>
      <c r="D5475" s="119" t="s">
        <v>4311</v>
      </c>
      <c r="E5475" s="46" t="s">
        <v>4311</v>
      </c>
      <c r="F5475" s="121">
        <v>110.3366</v>
      </c>
      <c r="G5475" s="87"/>
      <c r="H5475" s="47"/>
      <c r="I5475" s="120">
        <v>0</v>
      </c>
      <c r="J5475" s="120">
        <v>0</v>
      </c>
    </row>
    <row r="5476" spans="1:10" ht="15" customHeight="1">
      <c r="A5476" s="46" t="s">
        <v>3960</v>
      </c>
      <c r="B5476" s="46" t="s">
        <v>32487</v>
      </c>
      <c r="C5476" s="47">
        <v>27.832000000000001</v>
      </c>
      <c r="D5476" s="119" t="s">
        <v>4308</v>
      </c>
      <c r="E5476" s="46" t="s">
        <v>4308</v>
      </c>
      <c r="F5476" s="121">
        <v>102.438</v>
      </c>
      <c r="G5476" s="87"/>
      <c r="H5476" s="47"/>
      <c r="I5476" s="120">
        <v>5</v>
      </c>
      <c r="J5476" s="120">
        <v>0</v>
      </c>
    </row>
    <row r="5477" spans="1:10" ht="15" customHeight="1">
      <c r="A5477" s="46" t="s">
        <v>3958</v>
      </c>
      <c r="B5477" s="46" t="s">
        <v>3959</v>
      </c>
      <c r="C5477" s="47">
        <v>22.164400000000001</v>
      </c>
      <c r="D5477" s="119" t="s">
        <v>4305</v>
      </c>
      <c r="E5477" s="46" t="s">
        <v>4305</v>
      </c>
      <c r="F5477" s="121">
        <v>106.3506</v>
      </c>
      <c r="G5477" s="87"/>
      <c r="H5477" s="47"/>
      <c r="I5477" s="120">
        <v>34</v>
      </c>
      <c r="J5477" s="120">
        <v>0</v>
      </c>
    </row>
    <row r="5478" spans="1:10" ht="15" customHeight="1">
      <c r="A5478" s="46" t="s">
        <v>3956</v>
      </c>
      <c r="B5478" s="46" t="s">
        <v>3957</v>
      </c>
      <c r="C5478" s="47">
        <v>59.977600000000002</v>
      </c>
      <c r="D5478" s="119" t="s">
        <v>32120</v>
      </c>
      <c r="E5478" s="46" t="s">
        <v>32120</v>
      </c>
      <c r="F5478" s="121">
        <v>113.732</v>
      </c>
      <c r="G5478" s="87"/>
      <c r="H5478" s="47"/>
      <c r="I5478" s="120">
        <v>6</v>
      </c>
      <c r="J5478" s="120">
        <v>0</v>
      </c>
    </row>
    <row r="5479" spans="1:10" ht="15" customHeight="1">
      <c r="A5479" s="46" t="s">
        <v>3954</v>
      </c>
      <c r="B5479" s="46" t="s">
        <v>3955</v>
      </c>
      <c r="C5479" s="47">
        <v>4.782</v>
      </c>
      <c r="D5479" s="119" t="s">
        <v>4302</v>
      </c>
      <c r="E5479" s="46" t="s">
        <v>4302</v>
      </c>
      <c r="F5479" s="121">
        <v>113.732</v>
      </c>
      <c r="G5479" s="87"/>
      <c r="H5479" s="47"/>
      <c r="I5479" s="120">
        <v>0</v>
      </c>
      <c r="J5479" s="120">
        <v>0</v>
      </c>
    </row>
    <row r="5480" spans="1:10" ht="15" customHeight="1">
      <c r="A5480" s="46" t="s">
        <v>3951</v>
      </c>
      <c r="B5480" s="46" t="s">
        <v>3952</v>
      </c>
      <c r="C5480" s="47">
        <v>6.1424000000000003</v>
      </c>
      <c r="D5480" s="119" t="s">
        <v>4299</v>
      </c>
      <c r="E5480" s="46" t="s">
        <v>4299</v>
      </c>
      <c r="F5480" s="121">
        <v>168.45580000000001</v>
      </c>
      <c r="G5480" s="87"/>
      <c r="H5480" s="47"/>
      <c r="I5480" s="120">
        <v>35</v>
      </c>
      <c r="J5480" s="120">
        <v>0</v>
      </c>
    </row>
    <row r="5481" spans="1:10" ht="15" customHeight="1">
      <c r="A5481" s="46" t="s">
        <v>3948</v>
      </c>
      <c r="B5481" s="46" t="s">
        <v>3949</v>
      </c>
      <c r="C5481" s="47">
        <v>7.5906000000000002</v>
      </c>
      <c r="D5481" s="119" t="s">
        <v>4296</v>
      </c>
      <c r="E5481" s="46" t="s">
        <v>4296</v>
      </c>
      <c r="F5481" s="121">
        <v>182.4924</v>
      </c>
      <c r="G5481" s="87"/>
      <c r="H5481" s="47"/>
      <c r="I5481" s="120">
        <v>0</v>
      </c>
      <c r="J5481" s="120">
        <v>0</v>
      </c>
    </row>
    <row r="5482" spans="1:10" ht="15" customHeight="1">
      <c r="A5482" s="46" t="s">
        <v>3945</v>
      </c>
      <c r="B5482" s="46" t="s">
        <v>3946</v>
      </c>
      <c r="C5482" s="47">
        <v>12.212</v>
      </c>
      <c r="D5482" s="119" t="s">
        <v>4293</v>
      </c>
      <c r="E5482" s="46" t="s">
        <v>4293</v>
      </c>
      <c r="F5482" s="121">
        <v>108.0896</v>
      </c>
      <c r="G5482" s="87"/>
      <c r="H5482" s="47"/>
      <c r="I5482" s="120">
        <v>34</v>
      </c>
      <c r="J5482" s="120">
        <v>0</v>
      </c>
    </row>
    <row r="5483" spans="1:10" ht="15" customHeight="1">
      <c r="A5483" s="46" t="s">
        <v>3942</v>
      </c>
      <c r="B5483" s="46" t="s">
        <v>3943</v>
      </c>
      <c r="C5483" s="47">
        <v>7.4062000000000001</v>
      </c>
      <c r="D5483" s="119" t="s">
        <v>4331</v>
      </c>
      <c r="E5483" s="46" t="s">
        <v>4331</v>
      </c>
      <c r="F5483" s="121">
        <v>120.2274</v>
      </c>
      <c r="G5483" s="87"/>
      <c r="H5483" s="47"/>
      <c r="I5483" s="120">
        <v>51</v>
      </c>
      <c r="J5483" s="120">
        <v>0</v>
      </c>
    </row>
    <row r="5484" spans="1:10" ht="15" customHeight="1">
      <c r="A5484" s="46" t="s">
        <v>3940</v>
      </c>
      <c r="B5484" s="46" t="s">
        <v>32486</v>
      </c>
      <c r="C5484" s="47">
        <v>39.8504</v>
      </c>
      <c r="D5484" s="119" t="s">
        <v>4328</v>
      </c>
      <c r="E5484" s="46" t="s">
        <v>4328</v>
      </c>
      <c r="F5484" s="121">
        <v>155.7928</v>
      </c>
      <c r="G5484" s="87"/>
      <c r="H5484" s="47"/>
      <c r="I5484" s="120">
        <v>0</v>
      </c>
      <c r="J5484" s="120">
        <v>0</v>
      </c>
    </row>
    <row r="5485" spans="1:10" ht="15" customHeight="1">
      <c r="A5485" s="46" t="s">
        <v>3937</v>
      </c>
      <c r="B5485" s="46" t="s">
        <v>3938</v>
      </c>
      <c r="C5485" s="47">
        <v>28.844200000000001</v>
      </c>
      <c r="D5485" s="119" t="s">
        <v>4325</v>
      </c>
      <c r="E5485" s="46" t="s">
        <v>4325</v>
      </c>
      <c r="F5485" s="121">
        <v>181.55119999999999</v>
      </c>
      <c r="G5485" s="87"/>
      <c r="H5485" s="47"/>
      <c r="I5485" s="120">
        <v>0</v>
      </c>
      <c r="J5485" s="120">
        <v>0</v>
      </c>
    </row>
    <row r="5486" spans="1:10" ht="15" customHeight="1">
      <c r="A5486" s="46" t="s">
        <v>11835</v>
      </c>
      <c r="B5486" s="46" t="s">
        <v>11836</v>
      </c>
      <c r="C5486" s="47">
        <v>16.218599999999999</v>
      </c>
      <c r="D5486" s="119" t="s">
        <v>4346</v>
      </c>
      <c r="E5486" s="46" t="s">
        <v>4346</v>
      </c>
      <c r="F5486" s="121">
        <v>120.05500000000001</v>
      </c>
      <c r="G5486" s="87"/>
      <c r="H5486" s="47"/>
      <c r="I5486" s="120">
        <v>6</v>
      </c>
      <c r="J5486" s="120">
        <v>0</v>
      </c>
    </row>
    <row r="5487" spans="1:10" ht="15" customHeight="1">
      <c r="A5487" s="46" t="s">
        <v>11833</v>
      </c>
      <c r="B5487" s="46" t="s">
        <v>11834</v>
      </c>
      <c r="C5487" s="47">
        <v>16.218599999999999</v>
      </c>
      <c r="D5487" s="119" t="s">
        <v>4343</v>
      </c>
      <c r="E5487" s="46" t="s">
        <v>4343</v>
      </c>
      <c r="F5487" s="121">
        <v>126.169</v>
      </c>
      <c r="G5487" s="87"/>
      <c r="H5487" s="47"/>
      <c r="I5487" s="120">
        <v>0</v>
      </c>
      <c r="J5487" s="120">
        <v>0</v>
      </c>
    </row>
    <row r="5488" spans="1:10" ht="15" customHeight="1">
      <c r="A5488" s="46" t="s">
        <v>11832</v>
      </c>
      <c r="B5488" s="46" t="s">
        <v>32488</v>
      </c>
      <c r="C5488" s="47">
        <v>18.581800000000001</v>
      </c>
      <c r="D5488" s="119" t="s">
        <v>4340</v>
      </c>
      <c r="E5488" s="46" t="s">
        <v>4340</v>
      </c>
      <c r="F5488" s="121">
        <v>127.1832</v>
      </c>
      <c r="G5488" s="87"/>
      <c r="H5488" s="47"/>
      <c r="I5488" s="120">
        <v>40</v>
      </c>
      <c r="J5488" s="120">
        <v>0</v>
      </c>
    </row>
    <row r="5489" spans="1:10" ht="15" customHeight="1">
      <c r="A5489" s="46" t="s">
        <v>11973</v>
      </c>
      <c r="B5489" s="46" t="s">
        <v>11974</v>
      </c>
      <c r="C5489" s="47">
        <v>22.771599999999999</v>
      </c>
      <c r="D5489" s="119" t="s">
        <v>4337</v>
      </c>
      <c r="E5489" s="46" t="s">
        <v>4337</v>
      </c>
      <c r="F5489" s="121">
        <v>118.4464</v>
      </c>
      <c r="G5489" s="87"/>
      <c r="H5489" s="47"/>
      <c r="I5489" s="120">
        <v>0</v>
      </c>
      <c r="J5489" s="120">
        <v>0</v>
      </c>
    </row>
    <row r="5490" spans="1:10" ht="15" customHeight="1">
      <c r="A5490" s="46" t="s">
        <v>11971</v>
      </c>
      <c r="B5490" s="46" t="s">
        <v>11972</v>
      </c>
      <c r="C5490" s="47">
        <v>29.628599999999999</v>
      </c>
      <c r="D5490" s="119" t="s">
        <v>4334</v>
      </c>
      <c r="E5490" s="46" t="s">
        <v>4334</v>
      </c>
      <c r="F5490" s="121">
        <v>125.2444</v>
      </c>
      <c r="G5490" s="87"/>
      <c r="H5490" s="47"/>
      <c r="I5490" s="120">
        <v>0</v>
      </c>
      <c r="J5490" s="120">
        <v>0</v>
      </c>
    </row>
    <row r="5491" spans="1:10" ht="15" customHeight="1">
      <c r="A5491" s="46" t="s">
        <v>11970</v>
      </c>
      <c r="B5491" s="46" t="s">
        <v>11969</v>
      </c>
      <c r="C5491" s="47">
        <v>6.0724</v>
      </c>
      <c r="D5491" s="119" t="s">
        <v>4355</v>
      </c>
      <c r="E5491" s="46" t="s">
        <v>4355</v>
      </c>
      <c r="F5491" s="121">
        <v>123.8986</v>
      </c>
      <c r="G5491" s="87"/>
      <c r="H5491" s="47"/>
      <c r="I5491" s="120">
        <v>0</v>
      </c>
      <c r="J5491" s="120">
        <v>0</v>
      </c>
    </row>
    <row r="5492" spans="1:10" ht="15" customHeight="1">
      <c r="A5492" s="46" t="s">
        <v>11968</v>
      </c>
      <c r="B5492" s="46" t="s">
        <v>11969</v>
      </c>
      <c r="C5492" s="47">
        <v>19.229399999999998</v>
      </c>
      <c r="D5492" s="119" t="s">
        <v>4352</v>
      </c>
      <c r="E5492" s="46" t="s">
        <v>4352</v>
      </c>
      <c r="F5492" s="121">
        <v>132.15860000000001</v>
      </c>
      <c r="G5492" s="87"/>
      <c r="H5492" s="47"/>
      <c r="I5492" s="120">
        <v>0</v>
      </c>
      <c r="J5492" s="120">
        <v>0</v>
      </c>
    </row>
    <row r="5493" spans="1:10" ht="15" customHeight="1">
      <c r="A5493" s="46" t="s">
        <v>11966</v>
      </c>
      <c r="B5493" s="46" t="s">
        <v>11967</v>
      </c>
      <c r="C5493" s="47">
        <v>82.332400000000007</v>
      </c>
      <c r="D5493" s="119" t="s">
        <v>4349</v>
      </c>
      <c r="E5493" s="46" t="s">
        <v>4349</v>
      </c>
      <c r="F5493" s="121">
        <v>140.41839999999999</v>
      </c>
      <c r="G5493" s="87"/>
      <c r="H5493" s="47"/>
      <c r="I5493" s="120">
        <v>0</v>
      </c>
      <c r="J5493" s="120">
        <v>0</v>
      </c>
    </row>
    <row r="5494" spans="1:10" ht="15" customHeight="1">
      <c r="A5494" s="46" t="s">
        <v>11964</v>
      </c>
      <c r="B5494" s="46" t="s">
        <v>11965</v>
      </c>
      <c r="C5494" s="47">
        <v>2.0116000000000001</v>
      </c>
      <c r="D5494" s="119" t="s">
        <v>4367</v>
      </c>
      <c r="E5494" s="46" t="s">
        <v>4367</v>
      </c>
      <c r="F5494" s="121">
        <v>140.14240000000001</v>
      </c>
      <c r="G5494" s="87"/>
      <c r="H5494" s="47"/>
      <c r="I5494" s="120">
        <v>289</v>
      </c>
      <c r="J5494" s="120">
        <v>0</v>
      </c>
    </row>
    <row r="5495" spans="1:10" ht="15" customHeight="1">
      <c r="A5495" s="46" t="s">
        <v>32513</v>
      </c>
      <c r="B5495" s="46" t="s">
        <v>32514</v>
      </c>
      <c r="C5495" s="47">
        <v>1.131</v>
      </c>
      <c r="D5495" s="119" t="s">
        <v>4364</v>
      </c>
      <c r="E5495" s="46" t="s">
        <v>4364</v>
      </c>
      <c r="F5495" s="121">
        <v>147.9676</v>
      </c>
      <c r="G5495" s="87"/>
      <c r="H5495" s="47"/>
      <c r="I5495" s="120">
        <v>100</v>
      </c>
      <c r="J5495" s="120">
        <v>0</v>
      </c>
    </row>
    <row r="5496" spans="1:10" ht="15" customHeight="1">
      <c r="A5496" s="46" t="s">
        <v>12844</v>
      </c>
      <c r="B5496" s="46" t="s">
        <v>12845</v>
      </c>
      <c r="C5496" s="47">
        <v>1.2145999999999999</v>
      </c>
      <c r="D5496" s="119" t="s">
        <v>4361</v>
      </c>
      <c r="E5496" s="46" t="s">
        <v>4361</v>
      </c>
      <c r="F5496" s="121">
        <v>74.691199999999995</v>
      </c>
      <c r="G5496" s="87"/>
      <c r="H5496" s="47"/>
      <c r="I5496" s="120">
        <v>0</v>
      </c>
      <c r="J5496" s="120">
        <v>0</v>
      </c>
    </row>
    <row r="5497" spans="1:10" ht="15" customHeight="1">
      <c r="A5497" s="46" t="s">
        <v>12842</v>
      </c>
      <c r="B5497" s="46" t="s">
        <v>12843</v>
      </c>
      <c r="C5497" s="47">
        <v>1.2398</v>
      </c>
      <c r="D5497" s="119" t="s">
        <v>4403</v>
      </c>
      <c r="E5497" s="46" t="s">
        <v>4403</v>
      </c>
      <c r="F5497" s="121">
        <v>206.58500000000001</v>
      </c>
      <c r="G5497" s="87"/>
      <c r="H5497" s="47"/>
      <c r="I5497" s="120">
        <v>0</v>
      </c>
      <c r="J5497" s="120">
        <v>0</v>
      </c>
    </row>
    <row r="5498" spans="1:10" ht="15" customHeight="1">
      <c r="A5498" s="46" t="s">
        <v>12840</v>
      </c>
      <c r="B5498" s="46" t="s">
        <v>12841</v>
      </c>
      <c r="C5498" s="47">
        <v>1.2398</v>
      </c>
      <c r="D5498" s="119" t="s">
        <v>4358</v>
      </c>
      <c r="E5498" s="46" t="s">
        <v>4358</v>
      </c>
      <c r="F5498" s="121">
        <v>217.8614</v>
      </c>
      <c r="G5498" s="87"/>
      <c r="H5498" s="47"/>
      <c r="I5498" s="120">
        <v>0</v>
      </c>
      <c r="J5498" s="120">
        <v>0</v>
      </c>
    </row>
    <row r="5499" spans="1:10" ht="15" customHeight="1">
      <c r="A5499" s="46" t="s">
        <v>12838</v>
      </c>
      <c r="B5499" s="46" t="s">
        <v>12839</v>
      </c>
      <c r="C5499" s="47">
        <v>1.3156000000000001</v>
      </c>
      <c r="D5499" s="119" t="s">
        <v>4379</v>
      </c>
      <c r="E5499" s="46" t="s">
        <v>4379</v>
      </c>
      <c r="F5499" s="121">
        <v>74.277000000000001</v>
      </c>
      <c r="G5499" s="87"/>
      <c r="H5499" s="47"/>
      <c r="I5499" s="120">
        <v>0</v>
      </c>
      <c r="J5499" s="120">
        <v>0</v>
      </c>
    </row>
    <row r="5500" spans="1:10" ht="15" customHeight="1">
      <c r="A5500" s="46" t="s">
        <v>12836</v>
      </c>
      <c r="B5500" s="46" t="s">
        <v>12837</v>
      </c>
      <c r="C5500" s="47">
        <v>1.3664000000000001</v>
      </c>
      <c r="D5500" s="119" t="s">
        <v>4376</v>
      </c>
      <c r="E5500" s="46" t="s">
        <v>4376</v>
      </c>
      <c r="F5500" s="121">
        <v>105.8124</v>
      </c>
      <c r="G5500" s="87"/>
      <c r="H5500" s="47"/>
      <c r="I5500" s="120">
        <v>235</v>
      </c>
      <c r="J5500" s="120">
        <v>0</v>
      </c>
    </row>
    <row r="5501" spans="1:10" ht="15" customHeight="1">
      <c r="A5501" s="46" t="s">
        <v>12834</v>
      </c>
      <c r="B5501" s="46" t="s">
        <v>12835</v>
      </c>
      <c r="C5501" s="47">
        <v>1.4421999999999999</v>
      </c>
      <c r="D5501" s="119" t="s">
        <v>4374</v>
      </c>
      <c r="E5501" s="46" t="s">
        <v>4374</v>
      </c>
      <c r="F5501" s="121">
        <v>143.33420000000001</v>
      </c>
      <c r="G5501" s="87"/>
      <c r="H5501" s="47"/>
      <c r="I5501" s="120">
        <v>0</v>
      </c>
      <c r="J5501" s="120">
        <v>0</v>
      </c>
    </row>
    <row r="5502" spans="1:10" ht="15" customHeight="1">
      <c r="A5502" s="46" t="s">
        <v>12832</v>
      </c>
      <c r="B5502" s="46" t="s">
        <v>12833</v>
      </c>
      <c r="C5502" s="47">
        <v>1.4927999999999999</v>
      </c>
      <c r="D5502" s="119" t="s">
        <v>4371</v>
      </c>
      <c r="E5502" s="46" t="s">
        <v>4371</v>
      </c>
      <c r="F5502" s="121">
        <v>114.9692</v>
      </c>
      <c r="G5502" s="87"/>
      <c r="H5502" s="47"/>
      <c r="I5502" s="120">
        <v>0</v>
      </c>
      <c r="J5502" s="120">
        <v>0</v>
      </c>
    </row>
    <row r="5503" spans="1:10" ht="15" customHeight="1">
      <c r="A5503" s="46" t="s">
        <v>12830</v>
      </c>
      <c r="B5503" s="46" t="s">
        <v>12831</v>
      </c>
      <c r="C5503" s="47">
        <v>1.5434000000000001</v>
      </c>
      <c r="D5503" s="119" t="s">
        <v>4369</v>
      </c>
      <c r="E5503" s="46" t="s">
        <v>4369</v>
      </c>
      <c r="F5503" s="121">
        <v>115.9838</v>
      </c>
      <c r="G5503" s="87"/>
      <c r="H5503" s="47"/>
      <c r="I5503" s="120">
        <v>150</v>
      </c>
      <c r="J5503" s="120">
        <v>0</v>
      </c>
    </row>
    <row r="5504" spans="1:10" ht="15" customHeight="1">
      <c r="A5504" s="46" t="s">
        <v>12828</v>
      </c>
      <c r="B5504" s="46" t="s">
        <v>12829</v>
      </c>
      <c r="C5504" s="47">
        <v>1.9987999999999999</v>
      </c>
      <c r="D5504" s="119" t="s">
        <v>4401</v>
      </c>
      <c r="E5504" s="46" t="s">
        <v>4401</v>
      </c>
      <c r="F5504" s="121">
        <v>62.966999999999999</v>
      </c>
      <c r="G5504" s="87"/>
      <c r="H5504" s="47"/>
      <c r="I5504" s="120">
        <v>0</v>
      </c>
      <c r="J5504" s="120">
        <v>0</v>
      </c>
    </row>
    <row r="5505" spans="1:10" ht="15" customHeight="1">
      <c r="A5505" s="46" t="s">
        <v>12826</v>
      </c>
      <c r="B5505" s="46" t="s">
        <v>12827</v>
      </c>
      <c r="C5505" s="47">
        <v>2.0748000000000002</v>
      </c>
      <c r="D5505" s="119" t="s">
        <v>4398</v>
      </c>
      <c r="E5505" s="46" t="s">
        <v>4398</v>
      </c>
      <c r="F5505" s="121">
        <v>64.098799999999997</v>
      </c>
      <c r="G5505" s="87"/>
      <c r="H5505" s="47"/>
      <c r="I5505" s="120">
        <v>0</v>
      </c>
      <c r="J5505" s="120">
        <v>0</v>
      </c>
    </row>
    <row r="5506" spans="1:10" ht="15" customHeight="1">
      <c r="A5506" s="46" t="s">
        <v>12824</v>
      </c>
      <c r="B5506" s="46" t="s">
        <v>12825</v>
      </c>
      <c r="C5506" s="47">
        <v>2.3784000000000001</v>
      </c>
      <c r="D5506" s="119" t="s">
        <v>4395</v>
      </c>
      <c r="E5506" s="46" t="s">
        <v>4395</v>
      </c>
      <c r="F5506" s="121">
        <v>64.098799999999997</v>
      </c>
      <c r="G5506" s="87"/>
      <c r="H5506" s="47"/>
      <c r="I5506" s="120">
        <v>0</v>
      </c>
      <c r="J5506" s="120">
        <v>0</v>
      </c>
    </row>
    <row r="5507" spans="1:10" ht="15" customHeight="1">
      <c r="A5507" s="46" t="s">
        <v>12822</v>
      </c>
      <c r="B5507" s="46" t="s">
        <v>12823</v>
      </c>
      <c r="C5507" s="47">
        <v>2.7326000000000001</v>
      </c>
      <c r="D5507" s="119" t="s">
        <v>4393</v>
      </c>
      <c r="E5507" s="46" t="s">
        <v>4393</v>
      </c>
      <c r="F5507" s="121">
        <v>67.148799999999994</v>
      </c>
      <c r="G5507" s="87"/>
      <c r="H5507" s="47"/>
      <c r="I5507" s="120">
        <v>0</v>
      </c>
      <c r="J5507" s="120">
        <v>0</v>
      </c>
    </row>
    <row r="5508" spans="1:10" ht="15" customHeight="1">
      <c r="A5508" s="46" t="s">
        <v>12820</v>
      </c>
      <c r="B5508" s="46" t="s">
        <v>12821</v>
      </c>
      <c r="C5508" s="47">
        <v>3.4664000000000001</v>
      </c>
      <c r="D5508" s="119" t="s">
        <v>4391</v>
      </c>
      <c r="E5508" s="46" t="s">
        <v>4391</v>
      </c>
      <c r="F5508" s="121">
        <v>66.134399999999999</v>
      </c>
      <c r="G5508" s="87"/>
      <c r="H5508" s="47"/>
      <c r="I5508" s="120">
        <v>0</v>
      </c>
      <c r="J5508" s="120">
        <v>0</v>
      </c>
    </row>
    <row r="5509" spans="1:10" ht="15" customHeight="1">
      <c r="A5509" s="46" t="s">
        <v>12818</v>
      </c>
      <c r="B5509" s="46" t="s">
        <v>12819</v>
      </c>
      <c r="C5509" s="47">
        <v>3.8963999999999999</v>
      </c>
      <c r="D5509" s="119" t="s">
        <v>4389</v>
      </c>
      <c r="E5509" s="46" t="s">
        <v>4389</v>
      </c>
      <c r="F5509" s="121">
        <v>70.198800000000006</v>
      </c>
      <c r="G5509" s="87"/>
      <c r="H5509" s="47"/>
      <c r="I5509" s="120">
        <v>0</v>
      </c>
      <c r="J5509" s="120">
        <v>0</v>
      </c>
    </row>
    <row r="5510" spans="1:10" ht="15" customHeight="1">
      <c r="A5510" s="46" t="s">
        <v>32491</v>
      </c>
      <c r="B5510" s="46" t="s">
        <v>32492</v>
      </c>
      <c r="C5510" s="47">
        <v>2.9096000000000002</v>
      </c>
      <c r="D5510" s="119" t="s">
        <v>4386</v>
      </c>
      <c r="E5510" s="46" t="s">
        <v>4386</v>
      </c>
      <c r="F5510" s="121">
        <v>69.184399999999997</v>
      </c>
      <c r="G5510" s="87"/>
      <c r="H5510" s="47"/>
      <c r="I5510" s="120">
        <v>0</v>
      </c>
      <c r="J5510" s="120">
        <v>0</v>
      </c>
    </row>
    <row r="5511" spans="1:10" ht="15" customHeight="1">
      <c r="A5511" s="46" t="s">
        <v>32493</v>
      </c>
      <c r="B5511" s="46" t="s">
        <v>32494</v>
      </c>
      <c r="C5511" s="47">
        <v>2.9096000000000002</v>
      </c>
      <c r="D5511" s="119" t="s">
        <v>4384</v>
      </c>
      <c r="E5511" s="46" t="s">
        <v>4384</v>
      </c>
      <c r="F5511" s="121">
        <v>73.248999999999995</v>
      </c>
      <c r="G5511" s="87"/>
      <c r="H5511" s="47"/>
      <c r="I5511" s="120">
        <v>0</v>
      </c>
      <c r="J5511" s="120">
        <v>0</v>
      </c>
    </row>
    <row r="5512" spans="1:10" ht="15" customHeight="1">
      <c r="A5512" s="46" t="s">
        <v>32497</v>
      </c>
      <c r="B5512" s="46" t="s">
        <v>32498</v>
      </c>
      <c r="C5512" s="47">
        <v>2.9096000000000002</v>
      </c>
      <c r="D5512" s="119" t="s">
        <v>4381</v>
      </c>
      <c r="E5512" s="46" t="s">
        <v>4381</v>
      </c>
      <c r="F5512" s="121">
        <v>70.198800000000006</v>
      </c>
      <c r="G5512" s="87"/>
      <c r="H5512" s="47"/>
      <c r="I5512" s="120">
        <v>0</v>
      </c>
      <c r="J5512" s="120">
        <v>0</v>
      </c>
    </row>
    <row r="5513" spans="1:10" ht="15" customHeight="1">
      <c r="A5513" s="46" t="s">
        <v>32495</v>
      </c>
      <c r="B5513" s="46" t="s">
        <v>32496</v>
      </c>
      <c r="C5513" s="47">
        <v>2.9096000000000002</v>
      </c>
      <c r="D5513" s="119" t="s">
        <v>4414</v>
      </c>
      <c r="E5513" s="46" t="s">
        <v>4414</v>
      </c>
      <c r="F5513" s="121">
        <v>0</v>
      </c>
      <c r="G5513" s="87"/>
      <c r="H5513" s="47"/>
      <c r="I5513" s="120">
        <v>0</v>
      </c>
      <c r="J5513" s="120">
        <v>0</v>
      </c>
    </row>
    <row r="5514" spans="1:10" ht="15" customHeight="1">
      <c r="A5514" s="46" t="s">
        <v>32489</v>
      </c>
      <c r="B5514" s="46" t="s">
        <v>32490</v>
      </c>
      <c r="C5514" s="47">
        <v>1.2904</v>
      </c>
      <c r="D5514" s="119" t="s">
        <v>4412</v>
      </c>
      <c r="E5514" s="46" t="s">
        <v>4412</v>
      </c>
      <c r="F5514" s="121">
        <v>154.8476</v>
      </c>
      <c r="G5514" s="87"/>
      <c r="H5514" s="47"/>
      <c r="I5514" s="120">
        <v>0</v>
      </c>
      <c r="J5514" s="120">
        <v>0</v>
      </c>
    </row>
    <row r="5515" spans="1:10" ht="15" customHeight="1">
      <c r="A5515" s="46" t="s">
        <v>2418</v>
      </c>
      <c r="B5515" s="46" t="s">
        <v>12896</v>
      </c>
      <c r="C5515" s="47">
        <v>0.63739999999999997</v>
      </c>
      <c r="D5515" s="119" t="s">
        <v>4410</v>
      </c>
      <c r="E5515" s="46" t="s">
        <v>4410</v>
      </c>
      <c r="F5515" s="121">
        <v>148.10560000000001</v>
      </c>
      <c r="G5515" s="87"/>
      <c r="H5515" s="47"/>
      <c r="I5515" s="120">
        <v>504</v>
      </c>
      <c r="J5515" s="120">
        <v>0</v>
      </c>
    </row>
    <row r="5516" spans="1:10" ht="15" customHeight="1">
      <c r="A5516" s="46" t="s">
        <v>2421</v>
      </c>
      <c r="B5516" s="46" t="s">
        <v>12895</v>
      </c>
      <c r="C5516" s="47">
        <v>0.57940000000000003</v>
      </c>
      <c r="D5516" s="119" t="s">
        <v>4407</v>
      </c>
      <c r="E5516" s="46" t="s">
        <v>4407</v>
      </c>
      <c r="F5516" s="121">
        <v>156.50360000000001</v>
      </c>
      <c r="G5516" s="87"/>
      <c r="H5516" s="47"/>
      <c r="I5516" s="120">
        <v>1248</v>
      </c>
      <c r="J5516" s="120">
        <v>0</v>
      </c>
    </row>
    <row r="5517" spans="1:10" ht="15" customHeight="1">
      <c r="A5517" s="46" t="s">
        <v>2424</v>
      </c>
      <c r="B5517" s="46" t="s">
        <v>12894</v>
      </c>
      <c r="C5517" s="47">
        <v>0.71599999999999997</v>
      </c>
      <c r="D5517" s="119" t="s">
        <v>4406</v>
      </c>
      <c r="E5517" s="46" t="s">
        <v>4406</v>
      </c>
      <c r="F5517" s="121">
        <v>165.04660000000001</v>
      </c>
      <c r="G5517" s="87"/>
      <c r="H5517" s="47"/>
      <c r="I5517" s="120">
        <v>388</v>
      </c>
      <c r="J5517" s="120">
        <v>0</v>
      </c>
    </row>
    <row r="5518" spans="1:10" ht="15" customHeight="1">
      <c r="A5518" s="46" t="s">
        <v>2427</v>
      </c>
      <c r="B5518" s="46" t="s">
        <v>12893</v>
      </c>
      <c r="C5518" s="47">
        <v>0.67820000000000003</v>
      </c>
      <c r="D5518" s="119" t="s">
        <v>4454</v>
      </c>
      <c r="E5518" s="46" t="s">
        <v>4454</v>
      </c>
      <c r="F5518" s="121">
        <v>68.315200000000004</v>
      </c>
      <c r="G5518" s="87"/>
      <c r="H5518" s="47"/>
      <c r="I5518" s="120">
        <v>186</v>
      </c>
      <c r="J5518" s="120">
        <v>0</v>
      </c>
    </row>
    <row r="5519" spans="1:10" ht="15" customHeight="1">
      <c r="A5519" s="46" t="s">
        <v>2430</v>
      </c>
      <c r="B5519" s="46" t="s">
        <v>12892</v>
      </c>
      <c r="C5519" s="47">
        <v>0.82240000000000002</v>
      </c>
      <c r="D5519" s="119" t="s">
        <v>4451</v>
      </c>
      <c r="E5519" s="46" t="s">
        <v>4451</v>
      </c>
      <c r="F5519" s="121">
        <v>72.869399999999999</v>
      </c>
      <c r="G5519" s="87"/>
      <c r="H5519" s="47"/>
      <c r="I5519" s="120">
        <v>638</v>
      </c>
      <c r="J5519" s="120">
        <v>0</v>
      </c>
    </row>
    <row r="5520" spans="1:10" ht="15" customHeight="1">
      <c r="A5520" s="46" t="s">
        <v>12890</v>
      </c>
      <c r="B5520" s="46" t="s">
        <v>12891</v>
      </c>
      <c r="C5520" s="47">
        <v>1.8380000000000001</v>
      </c>
      <c r="D5520" s="119" t="s">
        <v>4448</v>
      </c>
      <c r="E5520" s="46" t="s">
        <v>4448</v>
      </c>
      <c r="F5520" s="121">
        <v>109.78700000000001</v>
      </c>
      <c r="G5520" s="87"/>
      <c r="H5520" s="47"/>
      <c r="I5520" s="120">
        <v>250</v>
      </c>
      <c r="J5520" s="120">
        <v>0</v>
      </c>
    </row>
    <row r="5521" spans="1:10" ht="15" customHeight="1">
      <c r="A5521" s="46" t="s">
        <v>12888</v>
      </c>
      <c r="B5521" s="46" t="s">
        <v>12889</v>
      </c>
      <c r="C5521" s="47">
        <v>1.5686</v>
      </c>
      <c r="D5521" s="119" t="s">
        <v>4445</v>
      </c>
      <c r="E5521" s="46" t="s">
        <v>4445</v>
      </c>
      <c r="F5521" s="121">
        <v>121.1454</v>
      </c>
      <c r="G5521" s="87"/>
      <c r="H5521" s="47"/>
      <c r="I5521" s="120">
        <v>0</v>
      </c>
      <c r="J5521" s="120">
        <v>0</v>
      </c>
    </row>
    <row r="5522" spans="1:10" ht="15" customHeight="1">
      <c r="A5522" s="46" t="s">
        <v>2433</v>
      </c>
      <c r="B5522" s="46" t="s">
        <v>12887</v>
      </c>
      <c r="C5522" s="47">
        <v>0.61739999999999995</v>
      </c>
      <c r="D5522" s="119" t="s">
        <v>4442</v>
      </c>
      <c r="E5522" s="46" t="s">
        <v>4442</v>
      </c>
      <c r="F5522" s="121">
        <v>132.50399999999999</v>
      </c>
      <c r="G5522" s="87"/>
      <c r="H5522" s="47"/>
      <c r="I5522" s="120">
        <v>266</v>
      </c>
      <c r="J5522" s="120">
        <v>0</v>
      </c>
    </row>
    <row r="5523" spans="1:10" ht="15" customHeight="1">
      <c r="A5523" s="46" t="s">
        <v>35618</v>
      </c>
      <c r="B5523" s="46" t="s">
        <v>35708</v>
      </c>
      <c r="C5523" s="47">
        <v>0.50600000000000001</v>
      </c>
      <c r="D5523" s="119" t="s">
        <v>4439</v>
      </c>
      <c r="E5523" s="46" t="s">
        <v>4439</v>
      </c>
      <c r="F5523" s="121">
        <v>143.86240000000001</v>
      </c>
      <c r="G5523" s="87"/>
      <c r="H5523" s="47"/>
      <c r="I5523" s="120">
        <v>86</v>
      </c>
      <c r="J5523" s="120">
        <v>0</v>
      </c>
    </row>
    <row r="5524" spans="1:10" ht="15" customHeight="1">
      <c r="A5524" s="46" t="s">
        <v>12885</v>
      </c>
      <c r="B5524" s="46" t="s">
        <v>12886</v>
      </c>
      <c r="C5524" s="47">
        <v>1.8724000000000001</v>
      </c>
      <c r="D5524" s="119" t="s">
        <v>4436</v>
      </c>
      <c r="E5524" s="46" t="s">
        <v>4436</v>
      </c>
      <c r="F5524" s="121">
        <v>123.878</v>
      </c>
      <c r="G5524" s="87"/>
      <c r="H5524" s="47"/>
      <c r="I5524" s="120">
        <v>136</v>
      </c>
      <c r="J5524" s="120">
        <v>0</v>
      </c>
    </row>
    <row r="5525" spans="1:10" ht="15" customHeight="1">
      <c r="A5525" s="46" t="s">
        <v>3761</v>
      </c>
      <c r="B5525" s="46" t="s">
        <v>3762</v>
      </c>
      <c r="C5525" s="47">
        <v>18.369199999999999</v>
      </c>
      <c r="D5525" s="119" t="s">
        <v>4433</v>
      </c>
      <c r="E5525" s="46" t="s">
        <v>4433</v>
      </c>
      <c r="F5525" s="121">
        <v>99.949600000000004</v>
      </c>
      <c r="G5525" s="87"/>
      <c r="H5525" s="47"/>
      <c r="I5525" s="120">
        <v>0</v>
      </c>
      <c r="J5525" s="120">
        <v>0</v>
      </c>
    </row>
    <row r="5526" spans="1:10" ht="15" customHeight="1">
      <c r="A5526" s="46" t="s">
        <v>3758</v>
      </c>
      <c r="B5526" s="46" t="s">
        <v>3759</v>
      </c>
      <c r="C5526" s="47">
        <v>18.369199999999999</v>
      </c>
      <c r="D5526" s="119" t="s">
        <v>4431</v>
      </c>
      <c r="E5526" s="46" t="s">
        <v>4431</v>
      </c>
      <c r="F5526" s="121">
        <v>103.7296</v>
      </c>
      <c r="G5526" s="87"/>
      <c r="H5526" s="47"/>
      <c r="I5526" s="120">
        <v>0</v>
      </c>
      <c r="J5526" s="120">
        <v>0</v>
      </c>
    </row>
    <row r="5527" spans="1:10" ht="15" customHeight="1">
      <c r="A5527" s="46" t="s">
        <v>11962</v>
      </c>
      <c r="B5527" s="46" t="s">
        <v>11963</v>
      </c>
      <c r="C5527" s="47">
        <v>1.2954000000000001</v>
      </c>
      <c r="D5527" s="119" t="s">
        <v>4429</v>
      </c>
      <c r="E5527" s="46" t="s">
        <v>4429</v>
      </c>
      <c r="F5527" s="121">
        <v>108.27500000000001</v>
      </c>
      <c r="G5527" s="87"/>
      <c r="H5527" s="47"/>
      <c r="I5527" s="120">
        <v>0</v>
      </c>
      <c r="J5527" s="120">
        <v>0</v>
      </c>
    </row>
    <row r="5528" spans="1:10" ht="15" customHeight="1">
      <c r="A5528" s="46" t="s">
        <v>2731</v>
      </c>
      <c r="B5528" s="46" t="s">
        <v>3962</v>
      </c>
      <c r="C5528" s="47">
        <v>9.7918000000000003</v>
      </c>
      <c r="D5528" s="119" t="s">
        <v>4427</v>
      </c>
      <c r="E5528" s="46" t="s">
        <v>4427</v>
      </c>
      <c r="F5528" s="121">
        <v>96.160200000000003</v>
      </c>
      <c r="G5528" s="87"/>
      <c r="H5528" s="47"/>
      <c r="I5528" s="120">
        <v>34</v>
      </c>
      <c r="J5528" s="120">
        <v>0</v>
      </c>
    </row>
    <row r="5529" spans="1:10" ht="15" customHeight="1">
      <c r="A5529" s="46" t="s">
        <v>11960</v>
      </c>
      <c r="B5529" s="46" t="s">
        <v>11961</v>
      </c>
      <c r="C5529" s="47">
        <v>1.3156000000000001</v>
      </c>
      <c r="D5529" s="119" t="s">
        <v>4424</v>
      </c>
      <c r="E5529" s="46" t="s">
        <v>4424</v>
      </c>
      <c r="F5529" s="121">
        <v>108.27500000000001</v>
      </c>
      <c r="G5529" s="87"/>
      <c r="H5529" s="47"/>
      <c r="I5529" s="120">
        <v>0</v>
      </c>
      <c r="J5529" s="120">
        <v>0</v>
      </c>
    </row>
    <row r="5530" spans="1:10" ht="15" customHeight="1">
      <c r="A5530" s="46" t="s">
        <v>11958</v>
      </c>
      <c r="B5530" s="46" t="s">
        <v>11959</v>
      </c>
      <c r="C5530" s="47">
        <v>2.7477999999999998</v>
      </c>
      <c r="D5530" s="119" t="s">
        <v>4422</v>
      </c>
      <c r="E5530" s="46" t="s">
        <v>4422</v>
      </c>
      <c r="F5530" s="121">
        <v>113.5762</v>
      </c>
      <c r="G5530" s="87"/>
      <c r="H5530" s="47"/>
      <c r="I5530" s="120">
        <v>40</v>
      </c>
      <c r="J5530" s="120">
        <v>0</v>
      </c>
    </row>
    <row r="5531" spans="1:10" ht="15" customHeight="1">
      <c r="A5531" s="46" t="s">
        <v>11956</v>
      </c>
      <c r="B5531" s="46" t="s">
        <v>11957</v>
      </c>
      <c r="C5531" s="47">
        <v>9.4123999999999999</v>
      </c>
      <c r="D5531" s="119" t="s">
        <v>4419</v>
      </c>
      <c r="E5531" s="46" t="s">
        <v>4419</v>
      </c>
      <c r="F5531" s="121">
        <v>70.419399999999996</v>
      </c>
      <c r="G5531" s="87"/>
      <c r="H5531" s="47"/>
      <c r="I5531" s="120">
        <v>27</v>
      </c>
      <c r="J5531" s="120">
        <v>0</v>
      </c>
    </row>
    <row r="5532" spans="1:10" ht="15" customHeight="1">
      <c r="A5532" s="46" t="s">
        <v>11954</v>
      </c>
      <c r="B5532" s="46" t="s">
        <v>11955</v>
      </c>
      <c r="C5532" s="47">
        <v>41.419199999999996</v>
      </c>
      <c r="D5532" s="119" t="s">
        <v>4417</v>
      </c>
      <c r="E5532" s="46" t="s">
        <v>4417</v>
      </c>
      <c r="F5532" s="121">
        <v>103.839</v>
      </c>
      <c r="G5532" s="87"/>
      <c r="H5532" s="47"/>
      <c r="I5532" s="120">
        <v>30</v>
      </c>
      <c r="J5532" s="120">
        <v>0</v>
      </c>
    </row>
    <row r="5533" spans="1:10" ht="15" customHeight="1">
      <c r="A5533" s="46" t="s">
        <v>11952</v>
      </c>
      <c r="B5533" s="46" t="s">
        <v>11953</v>
      </c>
      <c r="C5533" s="47">
        <v>1.131</v>
      </c>
      <c r="D5533" s="119" t="s">
        <v>4705</v>
      </c>
      <c r="E5533" s="46" t="s">
        <v>4705</v>
      </c>
      <c r="F5533" s="121">
        <v>239.1028</v>
      </c>
      <c r="G5533" s="87"/>
      <c r="H5533" s="47"/>
      <c r="I5533" s="120">
        <v>0</v>
      </c>
      <c r="J5533" s="120">
        <v>0</v>
      </c>
    </row>
    <row r="5534" spans="1:10" ht="15" customHeight="1">
      <c r="A5534" s="46" t="s">
        <v>11950</v>
      </c>
      <c r="B5534" s="46" t="s">
        <v>11951</v>
      </c>
      <c r="C5534" s="47">
        <v>1.6548</v>
      </c>
      <c r="D5534" s="119" t="s">
        <v>1521</v>
      </c>
      <c r="E5534" s="46" t="s">
        <v>1521</v>
      </c>
      <c r="F5534" s="121">
        <v>235.91480000000001</v>
      </c>
      <c r="G5534" s="87"/>
      <c r="H5534" s="47"/>
      <c r="I5534" s="120">
        <v>492</v>
      </c>
      <c r="J5534" s="120">
        <v>0</v>
      </c>
    </row>
    <row r="5535" spans="1:10" ht="15" customHeight="1">
      <c r="A5535" s="46" t="s">
        <v>11948</v>
      </c>
      <c r="B5535" s="46" t="s">
        <v>11949</v>
      </c>
      <c r="C5535" s="47">
        <v>2.7073999999999998</v>
      </c>
      <c r="D5535" s="119" t="s">
        <v>4700</v>
      </c>
      <c r="E5535" s="46" t="s">
        <v>4700</v>
      </c>
      <c r="F5535" s="121">
        <v>261.41919999999999</v>
      </c>
      <c r="G5535" s="87"/>
      <c r="H5535" s="47"/>
      <c r="I5535" s="120">
        <v>0</v>
      </c>
      <c r="J5535" s="120">
        <v>0</v>
      </c>
    </row>
    <row r="5536" spans="1:10" ht="15" customHeight="1">
      <c r="A5536" s="46" t="s">
        <v>11946</v>
      </c>
      <c r="B5536" s="46" t="s">
        <v>11947</v>
      </c>
      <c r="C5536" s="47">
        <v>4.5544000000000002</v>
      </c>
      <c r="D5536" s="119" t="s">
        <v>4697</v>
      </c>
      <c r="E5536" s="46" t="s">
        <v>4697</v>
      </c>
      <c r="F5536" s="121">
        <v>247.756</v>
      </c>
      <c r="G5536" s="87"/>
      <c r="H5536" s="47"/>
      <c r="I5536" s="120">
        <v>0</v>
      </c>
      <c r="J5536" s="120">
        <v>0</v>
      </c>
    </row>
    <row r="5537" spans="1:10" ht="15" customHeight="1">
      <c r="A5537" s="46" t="s">
        <v>11944</v>
      </c>
      <c r="B5537" s="46" t="s">
        <v>11945</v>
      </c>
      <c r="C5537" s="47">
        <v>1.3308</v>
      </c>
      <c r="D5537" s="119" t="s">
        <v>4694</v>
      </c>
      <c r="E5537" s="46" t="s">
        <v>4694</v>
      </c>
      <c r="F5537" s="121">
        <v>245.93440000000001</v>
      </c>
      <c r="G5537" s="87"/>
      <c r="H5537" s="47"/>
      <c r="I5537" s="120">
        <v>1338</v>
      </c>
      <c r="J5537" s="120">
        <v>0</v>
      </c>
    </row>
    <row r="5538" spans="1:10" ht="15" customHeight="1">
      <c r="A5538" s="46" t="s">
        <v>11942</v>
      </c>
      <c r="B5538" s="46" t="s">
        <v>11943</v>
      </c>
      <c r="C5538" s="47">
        <v>1.26</v>
      </c>
      <c r="D5538" s="119" t="s">
        <v>1524</v>
      </c>
      <c r="E5538" s="46" t="s">
        <v>1524</v>
      </c>
      <c r="F5538" s="121">
        <v>238.6474</v>
      </c>
      <c r="G5538" s="87"/>
      <c r="H5538" s="47"/>
      <c r="I5538" s="120">
        <v>0</v>
      </c>
      <c r="J5538" s="120">
        <v>0</v>
      </c>
    </row>
    <row r="5539" spans="1:10" ht="15" customHeight="1">
      <c r="A5539" s="46" t="s">
        <v>11940</v>
      </c>
      <c r="B5539" s="46" t="s">
        <v>11941</v>
      </c>
      <c r="C5539" s="47">
        <v>2.7477999999999998</v>
      </c>
      <c r="D5539" s="119" t="s">
        <v>4689</v>
      </c>
      <c r="E5539" s="46" t="s">
        <v>4689</v>
      </c>
      <c r="F5539" s="121">
        <v>250.48859999999999</v>
      </c>
      <c r="G5539" s="87"/>
      <c r="H5539" s="47"/>
      <c r="I5539" s="120">
        <v>40</v>
      </c>
      <c r="J5539" s="120">
        <v>0</v>
      </c>
    </row>
    <row r="5540" spans="1:10" ht="15" customHeight="1">
      <c r="A5540" s="46" t="s">
        <v>11938</v>
      </c>
      <c r="B5540" s="46" t="s">
        <v>11939</v>
      </c>
      <c r="C5540" s="47">
        <v>1.2904</v>
      </c>
      <c r="D5540" s="119" t="s">
        <v>4686</v>
      </c>
      <c r="E5540" s="46" t="s">
        <v>4686</v>
      </c>
      <c r="F5540" s="121">
        <v>242.29079999999999</v>
      </c>
      <c r="G5540" s="87"/>
      <c r="H5540" s="47"/>
      <c r="I5540" s="120">
        <v>0</v>
      </c>
      <c r="J5540" s="120">
        <v>0</v>
      </c>
    </row>
    <row r="5541" spans="1:10" ht="15" customHeight="1">
      <c r="A5541" s="46" t="s">
        <v>11936</v>
      </c>
      <c r="B5541" s="46" t="s">
        <v>11937</v>
      </c>
      <c r="C5541" s="47">
        <v>1.2954000000000001</v>
      </c>
      <c r="D5541" s="119" t="s">
        <v>4683</v>
      </c>
      <c r="E5541" s="46" t="s">
        <v>4683</v>
      </c>
      <c r="F5541" s="121">
        <v>250.48859999999999</v>
      </c>
      <c r="G5541" s="87"/>
      <c r="H5541" s="47"/>
      <c r="I5541" s="120">
        <v>0</v>
      </c>
      <c r="J5541" s="120">
        <v>0</v>
      </c>
    </row>
    <row r="5542" spans="1:10" ht="15" customHeight="1">
      <c r="A5542" s="46" t="s">
        <v>11934</v>
      </c>
      <c r="B5542" s="46" t="s">
        <v>11935</v>
      </c>
      <c r="C5542" s="47">
        <v>2.9096000000000002</v>
      </c>
      <c r="D5542" s="119" t="s">
        <v>4680</v>
      </c>
      <c r="E5542" s="46" t="s">
        <v>4680</v>
      </c>
      <c r="F5542" s="121">
        <v>242.29079999999999</v>
      </c>
      <c r="G5542" s="87"/>
      <c r="H5542" s="47"/>
      <c r="I5542" s="120">
        <v>0</v>
      </c>
      <c r="J5542" s="120">
        <v>0</v>
      </c>
    </row>
    <row r="5543" spans="1:10" ht="15" customHeight="1">
      <c r="A5543" s="46" t="s">
        <v>3756</v>
      </c>
      <c r="B5543" s="46" t="s">
        <v>32502</v>
      </c>
      <c r="C5543" s="47">
        <v>22.771599999999999</v>
      </c>
      <c r="D5543" s="119" t="s">
        <v>4677</v>
      </c>
      <c r="E5543" s="46" t="s">
        <v>4677</v>
      </c>
      <c r="F5543" s="121">
        <v>270.52780000000001</v>
      </c>
      <c r="G5543" s="87"/>
      <c r="H5543" s="47"/>
      <c r="I5543" s="120">
        <v>5</v>
      </c>
      <c r="J5543" s="120">
        <v>0</v>
      </c>
    </row>
    <row r="5544" spans="1:10" ht="15" customHeight="1">
      <c r="A5544" s="46" t="s">
        <v>3754</v>
      </c>
      <c r="B5544" s="46" t="s">
        <v>32501</v>
      </c>
      <c r="C5544" s="47">
        <v>25.5044</v>
      </c>
      <c r="D5544" s="119" t="s">
        <v>4674</v>
      </c>
      <c r="E5544" s="46" t="s">
        <v>4674</v>
      </c>
      <c r="F5544" s="121">
        <v>255.04300000000001</v>
      </c>
      <c r="G5544" s="87"/>
      <c r="H5544" s="47"/>
      <c r="I5544" s="120">
        <v>5</v>
      </c>
      <c r="J5544" s="120">
        <v>0</v>
      </c>
    </row>
    <row r="5545" spans="1:10" ht="15" customHeight="1">
      <c r="A5545" s="46" t="s">
        <v>32511</v>
      </c>
      <c r="B5545" s="46" t="s">
        <v>32512</v>
      </c>
      <c r="C5545" s="47">
        <v>18.665199999999999</v>
      </c>
      <c r="D5545" s="119" t="s">
        <v>4671</v>
      </c>
      <c r="E5545" s="46" t="s">
        <v>4671</v>
      </c>
      <c r="F5545" s="121">
        <v>270.52780000000001</v>
      </c>
      <c r="G5545" s="87"/>
      <c r="H5545" s="47"/>
      <c r="I5545" s="120">
        <v>50</v>
      </c>
      <c r="J5545" s="120">
        <v>0</v>
      </c>
    </row>
    <row r="5546" spans="1:10" ht="15" customHeight="1">
      <c r="A5546" s="46" t="s">
        <v>32503</v>
      </c>
      <c r="B5546" s="46" t="s">
        <v>32504</v>
      </c>
      <c r="C5546" s="47">
        <v>23.8916</v>
      </c>
      <c r="D5546" s="119" t="s">
        <v>4668</v>
      </c>
      <c r="E5546" s="46" t="s">
        <v>4668</v>
      </c>
      <c r="F5546" s="121">
        <v>248.667</v>
      </c>
      <c r="G5546" s="87"/>
      <c r="H5546" s="47"/>
      <c r="I5546" s="120">
        <v>50</v>
      </c>
      <c r="J5546" s="120">
        <v>0</v>
      </c>
    </row>
    <row r="5547" spans="1:10" ht="15" customHeight="1">
      <c r="A5547" s="46" t="s">
        <v>32499</v>
      </c>
      <c r="B5547" s="46" t="s">
        <v>32500</v>
      </c>
      <c r="C5547" s="47">
        <v>23.8916</v>
      </c>
      <c r="D5547" s="119" t="s">
        <v>4642</v>
      </c>
      <c r="E5547" s="46" t="s">
        <v>4642</v>
      </c>
      <c r="F5547" s="121">
        <v>123.97920000000001</v>
      </c>
      <c r="G5547" s="87"/>
      <c r="H5547" s="47"/>
      <c r="I5547" s="120">
        <v>0</v>
      </c>
      <c r="J5547" s="120">
        <v>0</v>
      </c>
    </row>
    <row r="5548" spans="1:10" ht="15" customHeight="1">
      <c r="A5548" s="46" t="s">
        <v>32507</v>
      </c>
      <c r="B5548" s="46" t="s">
        <v>32508</v>
      </c>
      <c r="C5548" s="47">
        <v>23.8916</v>
      </c>
      <c r="D5548" s="119" t="s">
        <v>4640</v>
      </c>
      <c r="E5548" s="46" t="s">
        <v>4640</v>
      </c>
      <c r="F5548" s="121">
        <v>129.03960000000001</v>
      </c>
      <c r="G5548" s="87"/>
      <c r="H5548" s="47"/>
      <c r="I5548" s="120">
        <v>50</v>
      </c>
      <c r="J5548" s="120">
        <v>0</v>
      </c>
    </row>
    <row r="5549" spans="1:10" ht="15" customHeight="1">
      <c r="A5549" s="46" t="s">
        <v>32505</v>
      </c>
      <c r="B5549" s="46" t="s">
        <v>32506</v>
      </c>
      <c r="C5549" s="47">
        <v>23.8916</v>
      </c>
      <c r="D5549" s="119" t="s">
        <v>4637</v>
      </c>
      <c r="E5549" s="46" t="s">
        <v>4637</v>
      </c>
      <c r="F5549" s="121">
        <v>136.6302</v>
      </c>
      <c r="G5549" s="87"/>
      <c r="H5549" s="47"/>
      <c r="I5549" s="120">
        <v>50</v>
      </c>
      <c r="J5549" s="120">
        <v>0</v>
      </c>
    </row>
    <row r="5550" spans="1:10" ht="15" customHeight="1">
      <c r="A5550" s="46" t="s">
        <v>32509</v>
      </c>
      <c r="B5550" s="46" t="s">
        <v>32510</v>
      </c>
      <c r="C5550" s="47">
        <v>21.054400000000001</v>
      </c>
      <c r="D5550" s="119" t="s">
        <v>4634</v>
      </c>
      <c r="E5550" s="46" t="s">
        <v>4634</v>
      </c>
      <c r="F5550" s="121">
        <v>113.8584</v>
      </c>
      <c r="G5550" s="87"/>
      <c r="H5550" s="47"/>
      <c r="I5550" s="120">
        <v>50</v>
      </c>
      <c r="J5550" s="120">
        <v>0</v>
      </c>
    </row>
    <row r="5551" spans="1:10" ht="15" customHeight="1">
      <c r="A5551" s="46" t="s">
        <v>3751</v>
      </c>
      <c r="B5551" s="46" t="s">
        <v>3752</v>
      </c>
      <c r="C5551" s="47">
        <v>3.6434000000000002</v>
      </c>
      <c r="D5551" s="119" t="s">
        <v>4631</v>
      </c>
      <c r="E5551" s="46" t="s">
        <v>4631</v>
      </c>
      <c r="F5551" s="121">
        <v>124.3334</v>
      </c>
      <c r="G5551" s="87"/>
      <c r="H5551" s="47"/>
      <c r="I5551" s="120">
        <v>1278</v>
      </c>
      <c r="J5551" s="120">
        <v>0</v>
      </c>
    </row>
    <row r="5552" spans="1:10" ht="15" customHeight="1">
      <c r="A5552" s="46" t="s">
        <v>11932</v>
      </c>
      <c r="B5552" s="46" t="s">
        <v>11933</v>
      </c>
      <c r="C5552" s="47">
        <v>15.763199999999999</v>
      </c>
      <c r="D5552" s="119" t="s">
        <v>4628</v>
      </c>
      <c r="E5552" s="46" t="s">
        <v>4628</v>
      </c>
      <c r="F5552" s="121">
        <v>118.9188</v>
      </c>
      <c r="G5552" s="87"/>
      <c r="H5552" s="47"/>
      <c r="I5552" s="120">
        <v>13</v>
      </c>
      <c r="J5552" s="120">
        <v>0</v>
      </c>
    </row>
    <row r="5553" spans="1:10" ht="15" customHeight="1">
      <c r="A5553" s="46" t="s">
        <v>11930</v>
      </c>
      <c r="B5553" s="46" t="s">
        <v>11931</v>
      </c>
      <c r="C5553" s="47">
        <v>61.407600000000002</v>
      </c>
      <c r="D5553" s="119" t="s">
        <v>4625</v>
      </c>
      <c r="E5553" s="46" t="s">
        <v>4625</v>
      </c>
      <c r="F5553" s="121">
        <v>121.449</v>
      </c>
      <c r="G5553" s="87"/>
      <c r="H5553" s="47"/>
      <c r="I5553" s="120">
        <v>12</v>
      </c>
      <c r="J5553" s="120">
        <v>0</v>
      </c>
    </row>
    <row r="5554" spans="1:10" ht="15" customHeight="1">
      <c r="A5554" s="46" t="s">
        <v>11928</v>
      </c>
      <c r="B5554" s="46" t="s">
        <v>11929</v>
      </c>
      <c r="C5554" s="47">
        <v>60.117400000000004</v>
      </c>
      <c r="D5554" s="119" t="s">
        <v>4478</v>
      </c>
      <c r="E5554" s="46" t="s">
        <v>4478</v>
      </c>
      <c r="F5554" s="121">
        <v>293.29939999999999</v>
      </c>
      <c r="G5554" s="87"/>
      <c r="H5554" s="47"/>
      <c r="I5554" s="120">
        <v>9</v>
      </c>
      <c r="J5554" s="120">
        <v>0</v>
      </c>
    </row>
    <row r="5555" spans="1:10" ht="15" customHeight="1">
      <c r="A5555" s="46" t="s">
        <v>11926</v>
      </c>
      <c r="B5555" s="46" t="s">
        <v>11927</v>
      </c>
      <c r="C5555" s="47">
        <v>2.0116000000000001</v>
      </c>
      <c r="D5555" s="119" t="s">
        <v>4476</v>
      </c>
      <c r="E5555" s="46" t="s">
        <v>4476</v>
      </c>
      <c r="F5555" s="121">
        <v>280.54739999999998</v>
      </c>
      <c r="G5555" s="87"/>
      <c r="H5555" s="47"/>
      <c r="I5555" s="120">
        <v>300</v>
      </c>
      <c r="J5555" s="120">
        <v>0</v>
      </c>
    </row>
    <row r="5556" spans="1:10" ht="15" customHeight="1">
      <c r="A5556" s="46" t="s">
        <v>11847</v>
      </c>
      <c r="B5556" s="46" t="s">
        <v>11848</v>
      </c>
      <c r="C5556" s="47">
        <v>5.0098000000000003</v>
      </c>
      <c r="D5556" s="119" t="s">
        <v>4474</v>
      </c>
      <c r="E5556" s="46" t="s">
        <v>4474</v>
      </c>
      <c r="F5556" s="121">
        <v>267.79520000000002</v>
      </c>
      <c r="G5556" s="87"/>
      <c r="H5556" s="47"/>
      <c r="I5556" s="120">
        <v>0</v>
      </c>
      <c r="J5556" s="120">
        <v>0</v>
      </c>
    </row>
    <row r="5557" spans="1:10" ht="15" customHeight="1">
      <c r="A5557" s="46" t="s">
        <v>11845</v>
      </c>
      <c r="B5557" s="46" t="s">
        <v>11846</v>
      </c>
      <c r="C5557" s="47">
        <v>133.59399999999999</v>
      </c>
      <c r="D5557" s="119" t="s">
        <v>4472</v>
      </c>
      <c r="E5557" s="46" t="s">
        <v>4472</v>
      </c>
      <c r="F5557" s="121">
        <v>255.04300000000001</v>
      </c>
      <c r="G5557" s="87"/>
      <c r="H5557" s="47"/>
      <c r="I5557" s="120">
        <v>4</v>
      </c>
      <c r="J5557" s="120">
        <v>0</v>
      </c>
    </row>
    <row r="5558" spans="1:10" ht="15" customHeight="1">
      <c r="A5558" s="46" t="s">
        <v>11843</v>
      </c>
      <c r="B5558" s="46" t="s">
        <v>11844</v>
      </c>
      <c r="C5558" s="47">
        <v>169.00239999999999</v>
      </c>
      <c r="D5558" s="119" t="s">
        <v>4469</v>
      </c>
      <c r="E5558" s="46" t="s">
        <v>4469</v>
      </c>
      <c r="F5558" s="121">
        <v>270.98320000000001</v>
      </c>
      <c r="G5558" s="87"/>
      <c r="H5558" s="47"/>
      <c r="I5558" s="120">
        <v>3</v>
      </c>
      <c r="J5558" s="120">
        <v>0</v>
      </c>
    </row>
    <row r="5559" spans="1:10" ht="15" customHeight="1">
      <c r="A5559" s="46" t="s">
        <v>11841</v>
      </c>
      <c r="B5559" s="46" t="s">
        <v>11842</v>
      </c>
      <c r="C5559" s="47">
        <v>23.303000000000001</v>
      </c>
      <c r="D5559" s="119" t="s">
        <v>4467</v>
      </c>
      <c r="E5559" s="46" t="s">
        <v>4467</v>
      </c>
      <c r="F5559" s="121">
        <v>258.23099999999999</v>
      </c>
      <c r="G5559" s="87"/>
      <c r="H5559" s="47"/>
      <c r="I5559" s="120">
        <v>1</v>
      </c>
      <c r="J5559" s="120">
        <v>0</v>
      </c>
    </row>
    <row r="5560" spans="1:10" ht="15" customHeight="1">
      <c r="A5560" s="46" t="s">
        <v>11861</v>
      </c>
      <c r="B5560" s="46" t="s">
        <v>11862</v>
      </c>
      <c r="C5560" s="47">
        <v>3.7193999999999998</v>
      </c>
      <c r="D5560" s="119" t="s">
        <v>4465</v>
      </c>
      <c r="E5560" s="46" t="s">
        <v>4465</v>
      </c>
      <c r="F5560" s="121">
        <v>277.35939999999999</v>
      </c>
      <c r="G5560" s="87"/>
      <c r="H5560" s="47"/>
      <c r="I5560" s="120">
        <v>78</v>
      </c>
      <c r="J5560" s="120">
        <v>0</v>
      </c>
    </row>
    <row r="5561" spans="1:10" ht="15" customHeight="1">
      <c r="A5561" s="46" t="s">
        <v>11863</v>
      </c>
      <c r="B5561" s="46" t="s">
        <v>11864</v>
      </c>
      <c r="C5561" s="47">
        <v>80.965999999999994</v>
      </c>
      <c r="D5561" s="119" t="s">
        <v>4463</v>
      </c>
      <c r="E5561" s="46" t="s">
        <v>4463</v>
      </c>
      <c r="F5561" s="121">
        <v>264.60719999999998</v>
      </c>
      <c r="G5561" s="87"/>
      <c r="H5561" s="47"/>
      <c r="I5561" s="120">
        <v>2</v>
      </c>
      <c r="J5561" s="120">
        <v>0</v>
      </c>
    </row>
    <row r="5562" spans="1:10" ht="15" customHeight="1">
      <c r="A5562" s="46" t="s">
        <v>11859</v>
      </c>
      <c r="B5562" s="46" t="s">
        <v>11860</v>
      </c>
      <c r="C5562" s="47">
        <v>0</v>
      </c>
      <c r="D5562" s="119" t="s">
        <v>4460</v>
      </c>
      <c r="E5562" s="46" t="s">
        <v>4460</v>
      </c>
      <c r="F5562" s="121">
        <v>283.73540000000003</v>
      </c>
      <c r="G5562" s="87"/>
      <c r="H5562" s="47"/>
      <c r="I5562" s="120">
        <v>1</v>
      </c>
      <c r="J5562" s="120">
        <v>0</v>
      </c>
    </row>
    <row r="5563" spans="1:10" ht="15" customHeight="1">
      <c r="A5563" s="46" t="s">
        <v>11857</v>
      </c>
      <c r="B5563" s="46" t="s">
        <v>11858</v>
      </c>
      <c r="C5563" s="47">
        <v>110.215</v>
      </c>
      <c r="D5563" s="119" t="s">
        <v>4458</v>
      </c>
      <c r="E5563" s="46" t="s">
        <v>4458</v>
      </c>
      <c r="F5563" s="121">
        <v>270.98320000000001</v>
      </c>
      <c r="G5563" s="87"/>
      <c r="H5563" s="47"/>
      <c r="I5563" s="120">
        <v>11</v>
      </c>
      <c r="J5563" s="120">
        <v>0</v>
      </c>
    </row>
    <row r="5564" spans="1:10" ht="15" customHeight="1">
      <c r="A5564" s="46" t="s">
        <v>11853</v>
      </c>
      <c r="B5564" s="46" t="s">
        <v>11854</v>
      </c>
      <c r="C5564" s="47">
        <v>40.988999999999997</v>
      </c>
      <c r="D5564" s="119" t="s">
        <v>4456</v>
      </c>
      <c r="E5564" s="46" t="s">
        <v>4456</v>
      </c>
      <c r="F5564" s="121">
        <v>111.5814</v>
      </c>
      <c r="G5564" s="87"/>
      <c r="H5564" s="47"/>
      <c r="I5564" s="120">
        <v>0</v>
      </c>
      <c r="J5564" s="120">
        <v>0</v>
      </c>
    </row>
    <row r="5565" spans="1:10" ht="15" customHeight="1">
      <c r="A5565" s="46" t="s">
        <v>11851</v>
      </c>
      <c r="B5565" s="46" t="s">
        <v>11852</v>
      </c>
      <c r="C5565" s="47">
        <v>77.272000000000006</v>
      </c>
      <c r="D5565" s="119" t="s">
        <v>4486</v>
      </c>
      <c r="E5565" s="46" t="s">
        <v>4486</v>
      </c>
      <c r="F5565" s="121">
        <v>704.55640000000005</v>
      </c>
      <c r="G5565" s="87"/>
      <c r="H5565" s="47"/>
      <c r="I5565" s="120">
        <v>0</v>
      </c>
      <c r="J5565" s="120">
        <v>0</v>
      </c>
    </row>
    <row r="5566" spans="1:10" ht="15" customHeight="1">
      <c r="A5566" s="46" t="s">
        <v>11867</v>
      </c>
      <c r="B5566" s="46" t="s">
        <v>11868</v>
      </c>
      <c r="C5566" s="47">
        <v>17.028199999999998</v>
      </c>
      <c r="D5566" s="119" t="s">
        <v>4484</v>
      </c>
      <c r="E5566" s="46" t="s">
        <v>4484</v>
      </c>
      <c r="F5566" s="121">
        <v>749.18899999999996</v>
      </c>
      <c r="G5566" s="87"/>
      <c r="H5566" s="47"/>
      <c r="I5566" s="120">
        <v>1</v>
      </c>
      <c r="J5566" s="120">
        <v>0</v>
      </c>
    </row>
    <row r="5567" spans="1:10" ht="15" customHeight="1">
      <c r="A5567" s="46" t="s">
        <v>11865</v>
      </c>
      <c r="B5567" s="46" t="s">
        <v>11866</v>
      </c>
      <c r="C5567" s="47">
        <v>29.856200000000001</v>
      </c>
      <c r="D5567" s="119" t="s">
        <v>4482</v>
      </c>
      <c r="E5567" s="46" t="s">
        <v>4482</v>
      </c>
      <c r="F5567" s="121">
        <v>1354.9161999999999</v>
      </c>
      <c r="G5567" s="87"/>
      <c r="H5567" s="47"/>
      <c r="I5567" s="120">
        <v>1</v>
      </c>
      <c r="J5567" s="120">
        <v>0</v>
      </c>
    </row>
    <row r="5568" spans="1:10" ht="15" customHeight="1">
      <c r="A5568" s="46" t="s">
        <v>11855</v>
      </c>
      <c r="B5568" s="46" t="s">
        <v>11856</v>
      </c>
      <c r="C5568" s="47">
        <v>27.781400000000001</v>
      </c>
      <c r="D5568" s="119" t="s">
        <v>4480</v>
      </c>
      <c r="E5568" s="46" t="s">
        <v>4480</v>
      </c>
      <c r="F5568" s="121">
        <v>1354.9161999999999</v>
      </c>
      <c r="G5568" s="87"/>
      <c r="H5568" s="47"/>
      <c r="I5568" s="120">
        <v>4</v>
      </c>
      <c r="J5568" s="120">
        <v>0</v>
      </c>
    </row>
    <row r="5569" spans="1:10" ht="15" customHeight="1">
      <c r="A5569" s="46" t="s">
        <v>11881</v>
      </c>
      <c r="B5569" s="46" t="s">
        <v>11882</v>
      </c>
      <c r="C5569" s="47">
        <v>33.777999999999999</v>
      </c>
      <c r="D5569" s="119" t="s">
        <v>4665</v>
      </c>
      <c r="E5569" s="46" t="s">
        <v>4665</v>
      </c>
      <c r="F5569" s="121">
        <v>242.29079999999999</v>
      </c>
      <c r="G5569" s="87"/>
      <c r="H5569" s="47"/>
      <c r="I5569" s="120">
        <v>0</v>
      </c>
      <c r="J5569" s="120">
        <v>0</v>
      </c>
    </row>
    <row r="5570" spans="1:10" ht="15" customHeight="1">
      <c r="A5570" s="46" t="s">
        <v>11879</v>
      </c>
      <c r="B5570" s="46" t="s">
        <v>11880</v>
      </c>
      <c r="C5570" s="47">
        <v>15.4596</v>
      </c>
      <c r="D5570" s="119" t="s">
        <v>1559</v>
      </c>
      <c r="E5570" s="46" t="s">
        <v>1559</v>
      </c>
      <c r="F5570" s="121">
        <v>229.53880000000001</v>
      </c>
      <c r="G5570" s="87"/>
      <c r="H5570" s="47"/>
      <c r="I5570" s="120">
        <v>2</v>
      </c>
      <c r="J5570" s="120">
        <v>0</v>
      </c>
    </row>
    <row r="5571" spans="1:10" ht="15" customHeight="1">
      <c r="A5571" s="46" t="s">
        <v>11877</v>
      </c>
      <c r="B5571" s="46" t="s">
        <v>11878</v>
      </c>
      <c r="C5571" s="47">
        <v>18.596800000000002</v>
      </c>
      <c r="D5571" s="119" t="s">
        <v>4660</v>
      </c>
      <c r="E5571" s="46" t="s">
        <v>4660</v>
      </c>
      <c r="F5571" s="121">
        <v>255.04300000000001</v>
      </c>
      <c r="G5571" s="87"/>
      <c r="H5571" s="47"/>
      <c r="I5571" s="120">
        <v>1</v>
      </c>
      <c r="J5571" s="120">
        <v>0</v>
      </c>
    </row>
    <row r="5572" spans="1:10" ht="15" customHeight="1">
      <c r="A5572" s="46" t="s">
        <v>11875</v>
      </c>
      <c r="B5572" s="46" t="s">
        <v>11876</v>
      </c>
      <c r="C5572" s="47">
        <v>137.0856</v>
      </c>
      <c r="D5572" s="119" t="s">
        <v>1562</v>
      </c>
      <c r="E5572" s="46" t="s">
        <v>1562</v>
      </c>
      <c r="F5572" s="121">
        <v>242.29079999999999</v>
      </c>
      <c r="G5572" s="87"/>
      <c r="H5572" s="47"/>
      <c r="I5572" s="120">
        <v>1</v>
      </c>
      <c r="J5572" s="120">
        <v>0</v>
      </c>
    </row>
    <row r="5573" spans="1:10" ht="15" customHeight="1">
      <c r="A5573" s="46" t="s">
        <v>11873</v>
      </c>
      <c r="B5573" s="46" t="s">
        <v>11874</v>
      </c>
      <c r="C5573" s="47">
        <v>14.2324</v>
      </c>
      <c r="D5573" s="119" t="s">
        <v>4498</v>
      </c>
      <c r="E5573" s="46" t="s">
        <v>4498</v>
      </c>
      <c r="F5573" s="121">
        <v>223.1626</v>
      </c>
      <c r="G5573" s="87"/>
      <c r="H5573" s="47"/>
      <c r="I5573" s="120">
        <v>0</v>
      </c>
      <c r="J5573" s="120">
        <v>0</v>
      </c>
    </row>
    <row r="5574" spans="1:10" ht="15" customHeight="1">
      <c r="A5574" s="46" t="s">
        <v>11871</v>
      </c>
      <c r="B5574" s="46" t="s">
        <v>11872</v>
      </c>
      <c r="C5574" s="47">
        <v>17.078600000000002</v>
      </c>
      <c r="D5574" s="119" t="s">
        <v>4495</v>
      </c>
      <c r="E5574" s="46" t="s">
        <v>4495</v>
      </c>
      <c r="F5574" s="121">
        <v>234.09299999999999</v>
      </c>
      <c r="G5574" s="87"/>
      <c r="H5574" s="47"/>
      <c r="I5574" s="120">
        <v>0</v>
      </c>
      <c r="J5574" s="120">
        <v>0</v>
      </c>
    </row>
    <row r="5575" spans="1:10" ht="15" customHeight="1">
      <c r="A5575" s="46" t="s">
        <v>11869</v>
      </c>
      <c r="B5575" s="46" t="s">
        <v>11870</v>
      </c>
      <c r="C5575" s="47">
        <v>28.464600000000001</v>
      </c>
      <c r="D5575" s="119" t="s">
        <v>4493</v>
      </c>
      <c r="E5575" s="46" t="s">
        <v>4493</v>
      </c>
      <c r="F5575" s="121">
        <v>242.29079999999999</v>
      </c>
      <c r="G5575" s="87"/>
      <c r="H5575" s="47"/>
      <c r="I5575" s="120">
        <v>0</v>
      </c>
      <c r="J5575" s="120">
        <v>0</v>
      </c>
    </row>
    <row r="5576" spans="1:10" ht="15" customHeight="1">
      <c r="A5576" s="46" t="s">
        <v>11906</v>
      </c>
      <c r="B5576" s="46" t="s">
        <v>11907</v>
      </c>
      <c r="C5576" s="47">
        <v>3.4156</v>
      </c>
      <c r="D5576" s="119" t="s">
        <v>4491</v>
      </c>
      <c r="E5576" s="46" t="s">
        <v>4491</v>
      </c>
      <c r="F5576" s="121">
        <v>204.03440000000001</v>
      </c>
      <c r="G5576" s="87"/>
      <c r="H5576" s="47"/>
      <c r="I5576" s="120">
        <v>0</v>
      </c>
      <c r="J5576" s="120">
        <v>0</v>
      </c>
    </row>
    <row r="5577" spans="1:10" ht="15" customHeight="1">
      <c r="A5577" s="46" t="s">
        <v>11904</v>
      </c>
      <c r="B5577" s="46" t="s">
        <v>11905</v>
      </c>
      <c r="C5577" s="47">
        <v>3.4156</v>
      </c>
      <c r="D5577" s="119" t="s">
        <v>4489</v>
      </c>
      <c r="E5577" s="46" t="s">
        <v>4489</v>
      </c>
      <c r="F5577" s="121">
        <v>213.14320000000001</v>
      </c>
      <c r="G5577" s="87"/>
      <c r="H5577" s="47"/>
      <c r="I5577" s="120">
        <v>0</v>
      </c>
      <c r="J5577" s="120">
        <v>0</v>
      </c>
    </row>
    <row r="5578" spans="1:10" ht="15" customHeight="1">
      <c r="A5578" s="46" t="s">
        <v>11902</v>
      </c>
      <c r="B5578" s="46" t="s">
        <v>11903</v>
      </c>
      <c r="C5578" s="47">
        <v>4.2127999999999997</v>
      </c>
      <c r="D5578" s="119" t="s">
        <v>4521</v>
      </c>
      <c r="E5578" s="46" t="s">
        <v>4521</v>
      </c>
      <c r="F5578" s="121">
        <v>124.3334</v>
      </c>
      <c r="G5578" s="87"/>
      <c r="H5578" s="47"/>
      <c r="I5578" s="120">
        <v>0</v>
      </c>
      <c r="J5578" s="120">
        <v>0</v>
      </c>
    </row>
    <row r="5579" spans="1:10" ht="15" customHeight="1">
      <c r="A5579" s="46" t="s">
        <v>11900</v>
      </c>
      <c r="B5579" s="46" t="s">
        <v>11901</v>
      </c>
      <c r="C5579" s="47">
        <v>3.9849999999999999</v>
      </c>
      <c r="D5579" s="119" t="s">
        <v>4519</v>
      </c>
      <c r="E5579" s="46" t="s">
        <v>4519</v>
      </c>
      <c r="F5579" s="121">
        <v>197.6584</v>
      </c>
      <c r="G5579" s="87"/>
      <c r="H5579" s="47"/>
      <c r="I5579" s="120">
        <v>0</v>
      </c>
      <c r="J5579" s="120">
        <v>0</v>
      </c>
    </row>
    <row r="5580" spans="1:10" ht="15" customHeight="1">
      <c r="A5580" s="46" t="s">
        <v>11898</v>
      </c>
      <c r="B5580" s="46" t="s">
        <v>11899</v>
      </c>
      <c r="C5580" s="47">
        <v>4.4404000000000003</v>
      </c>
      <c r="D5580" s="119" t="s">
        <v>4517</v>
      </c>
      <c r="E5580" s="46" t="s">
        <v>4517</v>
      </c>
      <c r="F5580" s="121">
        <v>127.52160000000001</v>
      </c>
      <c r="G5580" s="87"/>
      <c r="H5580" s="47"/>
      <c r="I5580" s="120">
        <v>0</v>
      </c>
      <c r="J5580" s="120">
        <v>0</v>
      </c>
    </row>
    <row r="5581" spans="1:10" ht="15" customHeight="1">
      <c r="A5581" s="46" t="s">
        <v>11896</v>
      </c>
      <c r="B5581" s="46" t="s">
        <v>11897</v>
      </c>
      <c r="C5581" s="47">
        <v>2.2772000000000001</v>
      </c>
      <c r="D5581" s="119" t="s">
        <v>4514</v>
      </c>
      <c r="E5581" s="46" t="s">
        <v>4514</v>
      </c>
      <c r="F5581" s="121">
        <v>201.15</v>
      </c>
      <c r="G5581" s="87"/>
      <c r="H5581" s="47"/>
      <c r="I5581" s="120">
        <v>0</v>
      </c>
      <c r="J5581" s="120">
        <v>0</v>
      </c>
    </row>
    <row r="5582" spans="1:10" ht="15" customHeight="1">
      <c r="A5582" s="46" t="s">
        <v>343</v>
      </c>
      <c r="B5582" s="46" t="s">
        <v>11895</v>
      </c>
      <c r="C5582" s="47">
        <v>7.5145999999999997</v>
      </c>
      <c r="D5582" s="119" t="s">
        <v>4512</v>
      </c>
      <c r="E5582" s="46" t="s">
        <v>4512</v>
      </c>
      <c r="F5582" s="121">
        <v>130.70959999999999</v>
      </c>
      <c r="G5582" s="87"/>
      <c r="H5582" s="47"/>
      <c r="I5582" s="120">
        <v>66</v>
      </c>
      <c r="J5582" s="120">
        <v>0</v>
      </c>
    </row>
    <row r="5583" spans="1:10" ht="15" customHeight="1">
      <c r="A5583" s="46" t="s">
        <v>11893</v>
      </c>
      <c r="B5583" s="46" t="s">
        <v>11894</v>
      </c>
      <c r="C5583" s="47">
        <v>4.5178000000000003</v>
      </c>
      <c r="D5583" s="119" t="s">
        <v>4510</v>
      </c>
      <c r="E5583" s="46" t="s">
        <v>4510</v>
      </c>
      <c r="F5583" s="121">
        <v>210.41059999999999</v>
      </c>
      <c r="G5583" s="87"/>
      <c r="H5583" s="47"/>
      <c r="I5583" s="120">
        <v>0</v>
      </c>
      <c r="J5583" s="120">
        <v>0</v>
      </c>
    </row>
    <row r="5584" spans="1:10" ht="15" customHeight="1">
      <c r="A5584" s="46" t="s">
        <v>11891</v>
      </c>
      <c r="B5584" s="46" t="s">
        <v>11892</v>
      </c>
      <c r="C5584" s="47">
        <v>4.5178000000000003</v>
      </c>
      <c r="D5584" s="119" t="s">
        <v>4509</v>
      </c>
      <c r="E5584" s="46" t="s">
        <v>4509</v>
      </c>
      <c r="F5584" s="121">
        <v>130.70959999999999</v>
      </c>
      <c r="G5584" s="87"/>
      <c r="H5584" s="47"/>
      <c r="I5584" s="120">
        <v>0</v>
      </c>
      <c r="J5584" s="120">
        <v>0</v>
      </c>
    </row>
    <row r="5585" spans="1:10" ht="15" customHeight="1">
      <c r="A5585" s="46" t="s">
        <v>346</v>
      </c>
      <c r="B5585" s="46" t="s">
        <v>11890</v>
      </c>
      <c r="C5585" s="47">
        <v>4.5289999999999999</v>
      </c>
      <c r="D5585" s="119" t="s">
        <v>4508</v>
      </c>
      <c r="E5585" s="46" t="s">
        <v>4508</v>
      </c>
      <c r="F5585" s="121">
        <v>117.95740000000001</v>
      </c>
      <c r="G5585" s="87"/>
      <c r="H5585" s="47"/>
      <c r="I5585" s="120">
        <v>60</v>
      </c>
      <c r="J5585" s="120">
        <v>0</v>
      </c>
    </row>
    <row r="5586" spans="1:10" ht="15" customHeight="1">
      <c r="A5586" s="46" t="s">
        <v>349</v>
      </c>
      <c r="B5586" s="46" t="s">
        <v>11889</v>
      </c>
      <c r="C5586" s="47">
        <v>8.3244000000000007</v>
      </c>
      <c r="D5586" s="119" t="s">
        <v>4507</v>
      </c>
      <c r="E5586" s="46" t="s">
        <v>4507</v>
      </c>
      <c r="F5586" s="121">
        <v>133.89760000000001</v>
      </c>
      <c r="G5586" s="87"/>
      <c r="H5586" s="47"/>
      <c r="I5586" s="120">
        <v>180</v>
      </c>
      <c r="J5586" s="120">
        <v>0</v>
      </c>
    </row>
    <row r="5587" spans="1:10" ht="15" customHeight="1">
      <c r="A5587" s="46" t="s">
        <v>11885</v>
      </c>
      <c r="B5587" s="46" t="s">
        <v>11886</v>
      </c>
      <c r="C5587" s="47">
        <v>4.5178000000000003</v>
      </c>
      <c r="D5587" s="119" t="s">
        <v>4504</v>
      </c>
      <c r="E5587" s="46" t="s">
        <v>4504</v>
      </c>
      <c r="F5587" s="121">
        <v>121.1454</v>
      </c>
      <c r="G5587" s="87"/>
      <c r="H5587" s="47"/>
      <c r="I5587" s="120">
        <v>0</v>
      </c>
      <c r="J5587" s="120">
        <v>0</v>
      </c>
    </row>
    <row r="5588" spans="1:10" ht="15" customHeight="1">
      <c r="A5588" s="46" t="s">
        <v>11884</v>
      </c>
      <c r="B5588" s="46" t="s">
        <v>11883</v>
      </c>
      <c r="C5588" s="47">
        <v>2.4289999999999998</v>
      </c>
      <c r="D5588" s="119" t="s">
        <v>4502</v>
      </c>
      <c r="E5588" s="46" t="s">
        <v>4502</v>
      </c>
      <c r="F5588" s="121">
        <v>137.0856</v>
      </c>
      <c r="G5588" s="87"/>
      <c r="H5588" s="47"/>
      <c r="I5588" s="120">
        <v>24</v>
      </c>
      <c r="J5588" s="120">
        <v>0</v>
      </c>
    </row>
    <row r="5589" spans="1:10" ht="15" customHeight="1">
      <c r="A5589" s="46" t="s">
        <v>477</v>
      </c>
      <c r="B5589" s="46" t="s">
        <v>11883</v>
      </c>
      <c r="C5589" s="47">
        <v>2.8338000000000001</v>
      </c>
      <c r="D5589" s="119" t="s">
        <v>4500</v>
      </c>
      <c r="E5589" s="46" t="s">
        <v>4500</v>
      </c>
      <c r="F5589" s="121">
        <v>124.3334</v>
      </c>
      <c r="G5589" s="87"/>
      <c r="H5589" s="47"/>
      <c r="I5589" s="120">
        <v>55</v>
      </c>
      <c r="J5589" s="120">
        <v>0</v>
      </c>
    </row>
    <row r="5590" spans="1:10" ht="15" customHeight="1">
      <c r="A5590" s="46" t="s">
        <v>3798</v>
      </c>
      <c r="B5590" s="46" t="s">
        <v>3799</v>
      </c>
      <c r="C5590" s="47">
        <v>4.1307999999999998</v>
      </c>
      <c r="D5590" s="119" t="s">
        <v>4654</v>
      </c>
      <c r="E5590" s="46" t="s">
        <v>4654</v>
      </c>
      <c r="F5590" s="121">
        <v>136.6302</v>
      </c>
      <c r="G5590" s="87"/>
      <c r="H5590" s="47"/>
      <c r="I5590" s="120">
        <v>0</v>
      </c>
      <c r="J5590" s="120">
        <v>0</v>
      </c>
    </row>
    <row r="5591" spans="1:10" ht="15" customHeight="1">
      <c r="A5591" s="46" t="s">
        <v>3795</v>
      </c>
      <c r="B5591" s="46" t="s">
        <v>3796</v>
      </c>
      <c r="C5591" s="47">
        <v>1.6264000000000001</v>
      </c>
      <c r="D5591" s="119" t="s">
        <v>4651</v>
      </c>
      <c r="E5591" s="46" t="s">
        <v>4651</v>
      </c>
      <c r="F5591" s="121">
        <v>148.01599999999999</v>
      </c>
      <c r="G5591" s="87"/>
      <c r="H5591" s="47"/>
      <c r="I5591" s="120">
        <v>0</v>
      </c>
      <c r="J5591" s="120">
        <v>0</v>
      </c>
    </row>
    <row r="5592" spans="1:10" ht="15" customHeight="1">
      <c r="A5592" s="46" t="s">
        <v>3792</v>
      </c>
      <c r="B5592" s="46" t="s">
        <v>3793</v>
      </c>
      <c r="C5592" s="47">
        <v>1.1617999999999999</v>
      </c>
      <c r="D5592" s="119" t="s">
        <v>4584</v>
      </c>
      <c r="E5592" s="46" t="s">
        <v>4584</v>
      </c>
      <c r="F5592" s="121">
        <v>223.1626</v>
      </c>
      <c r="G5592" s="87"/>
      <c r="H5592" s="47"/>
      <c r="I5592" s="120">
        <v>0</v>
      </c>
      <c r="J5592" s="120">
        <v>0</v>
      </c>
    </row>
    <row r="5593" spans="1:10" ht="15" customHeight="1">
      <c r="A5593" s="46" t="s">
        <v>3789</v>
      </c>
      <c r="B5593" s="46" t="s">
        <v>3790</v>
      </c>
      <c r="C5593" s="47">
        <v>7.9728000000000003</v>
      </c>
      <c r="D5593" s="119" t="s">
        <v>4582</v>
      </c>
      <c r="E5593" s="46" t="s">
        <v>4582</v>
      </c>
      <c r="F5593" s="121">
        <v>223.1626</v>
      </c>
      <c r="G5593" s="87"/>
      <c r="H5593" s="47"/>
      <c r="I5593" s="120">
        <v>33</v>
      </c>
      <c r="J5593" s="120">
        <v>0</v>
      </c>
    </row>
    <row r="5594" spans="1:10" ht="15" customHeight="1">
      <c r="A5594" s="46" t="s">
        <v>3787</v>
      </c>
      <c r="B5594" s="46" t="s">
        <v>3782</v>
      </c>
      <c r="C5594" s="47">
        <v>36.248800000000003</v>
      </c>
      <c r="D5594" s="119" t="s">
        <v>4580</v>
      </c>
      <c r="E5594" s="46" t="s">
        <v>4580</v>
      </c>
      <c r="F5594" s="121">
        <v>240.36799999999999</v>
      </c>
      <c r="G5594" s="87"/>
      <c r="H5594" s="47"/>
      <c r="I5594" s="120">
        <v>0</v>
      </c>
      <c r="J5594" s="120">
        <v>0</v>
      </c>
    </row>
    <row r="5595" spans="1:10" ht="15" customHeight="1">
      <c r="A5595" s="46" t="s">
        <v>3784</v>
      </c>
      <c r="B5595" s="46" t="s">
        <v>3785</v>
      </c>
      <c r="C5595" s="47">
        <v>27.3156</v>
      </c>
      <c r="D5595" s="119" t="s">
        <v>4577</v>
      </c>
      <c r="E5595" s="46" t="s">
        <v>4577</v>
      </c>
      <c r="F5595" s="121">
        <v>250.48859999999999</v>
      </c>
      <c r="G5595" s="87"/>
      <c r="H5595" s="47"/>
      <c r="I5595" s="120">
        <v>0</v>
      </c>
      <c r="J5595" s="120">
        <v>0</v>
      </c>
    </row>
    <row r="5596" spans="1:10" ht="15" customHeight="1">
      <c r="A5596" s="46" t="s">
        <v>3781</v>
      </c>
      <c r="B5596" s="46" t="s">
        <v>3782</v>
      </c>
      <c r="C5596" s="47">
        <v>15.6768</v>
      </c>
      <c r="D5596" s="119" t="s">
        <v>4574</v>
      </c>
      <c r="E5596" s="46" t="s">
        <v>4574</v>
      </c>
      <c r="F5596" s="121">
        <v>204.03440000000001</v>
      </c>
      <c r="G5596" s="87"/>
      <c r="H5596" s="47"/>
      <c r="I5596" s="120">
        <v>1</v>
      </c>
      <c r="J5596" s="120">
        <v>0</v>
      </c>
    </row>
    <row r="5597" spans="1:10" ht="15" customHeight="1">
      <c r="A5597" s="46" t="s">
        <v>3778</v>
      </c>
      <c r="B5597" s="46" t="s">
        <v>3779</v>
      </c>
      <c r="C5597" s="47">
        <v>69.709199999999996</v>
      </c>
      <c r="D5597" s="119" t="s">
        <v>4571</v>
      </c>
      <c r="E5597" s="46" t="s">
        <v>4571</v>
      </c>
      <c r="F5597" s="121">
        <v>191.28219999999999</v>
      </c>
      <c r="G5597" s="87"/>
      <c r="H5597" s="47"/>
      <c r="I5597" s="120">
        <v>1</v>
      </c>
      <c r="J5597" s="120">
        <v>0</v>
      </c>
    </row>
    <row r="5598" spans="1:10" ht="15" customHeight="1">
      <c r="A5598" s="46" t="s">
        <v>3775</v>
      </c>
      <c r="B5598" s="46" t="s">
        <v>3776</v>
      </c>
      <c r="C5598" s="47">
        <v>6.8418000000000001</v>
      </c>
      <c r="D5598" s="119" t="s">
        <v>4568</v>
      </c>
      <c r="E5598" s="46" t="s">
        <v>4568</v>
      </c>
      <c r="F5598" s="121">
        <v>210.41059999999999</v>
      </c>
      <c r="G5598" s="87"/>
      <c r="H5598" s="47"/>
      <c r="I5598" s="120">
        <v>0</v>
      </c>
      <c r="J5598" s="120">
        <v>0</v>
      </c>
    </row>
    <row r="5599" spans="1:10" ht="15" customHeight="1">
      <c r="A5599" s="46" t="s">
        <v>3772</v>
      </c>
      <c r="B5599" s="46" t="s">
        <v>3773</v>
      </c>
      <c r="C5599" s="47">
        <v>85.51</v>
      </c>
      <c r="D5599" s="119" t="s">
        <v>4565</v>
      </c>
      <c r="E5599" s="46" t="s">
        <v>4565</v>
      </c>
      <c r="F5599" s="121">
        <v>197.6584</v>
      </c>
      <c r="G5599" s="87"/>
      <c r="H5599" s="47"/>
      <c r="I5599" s="120">
        <v>0</v>
      </c>
      <c r="J5599" s="120">
        <v>0</v>
      </c>
    </row>
    <row r="5600" spans="1:10" ht="15" customHeight="1">
      <c r="A5600" s="46" t="s">
        <v>3769</v>
      </c>
      <c r="B5600" s="46" t="s">
        <v>3770</v>
      </c>
      <c r="C5600" s="47">
        <v>16.988399999999999</v>
      </c>
      <c r="D5600" s="119" t="s">
        <v>4562</v>
      </c>
      <c r="E5600" s="46" t="s">
        <v>4562</v>
      </c>
      <c r="F5600" s="121">
        <v>216.78659999999999</v>
      </c>
      <c r="G5600" s="87"/>
      <c r="H5600" s="47"/>
      <c r="I5600" s="120">
        <v>16</v>
      </c>
      <c r="J5600" s="120">
        <v>0</v>
      </c>
    </row>
    <row r="5601" spans="1:10" ht="15" customHeight="1">
      <c r="A5601" s="46" t="s">
        <v>3767</v>
      </c>
      <c r="B5601" s="46" t="s">
        <v>32515</v>
      </c>
      <c r="C5601" s="47">
        <v>13.6836</v>
      </c>
      <c r="D5601" s="119" t="s">
        <v>4559</v>
      </c>
      <c r="E5601" s="46" t="s">
        <v>4559</v>
      </c>
      <c r="F5601" s="121">
        <v>204.03440000000001</v>
      </c>
      <c r="G5601" s="87"/>
      <c r="H5601" s="47"/>
      <c r="I5601" s="120">
        <v>0</v>
      </c>
      <c r="J5601" s="120">
        <v>0</v>
      </c>
    </row>
    <row r="5602" spans="1:10" ht="15" customHeight="1">
      <c r="A5602" s="46" t="s">
        <v>3764</v>
      </c>
      <c r="B5602" s="46" t="s">
        <v>3765</v>
      </c>
      <c r="C5602" s="47">
        <v>23.339600000000001</v>
      </c>
      <c r="D5602" s="119" t="s">
        <v>4557</v>
      </c>
      <c r="E5602" s="46" t="s">
        <v>4557</v>
      </c>
      <c r="F5602" s="121">
        <v>226.35059999999999</v>
      </c>
      <c r="G5602" s="87"/>
      <c r="H5602" s="47"/>
      <c r="I5602" s="120">
        <v>19</v>
      </c>
      <c r="J5602" s="120">
        <v>0</v>
      </c>
    </row>
    <row r="5603" spans="1:10" ht="15" customHeight="1">
      <c r="A5603" s="46" t="s">
        <v>2064</v>
      </c>
      <c r="B5603" s="46" t="s">
        <v>3807</v>
      </c>
      <c r="C5603" s="47">
        <v>1.67</v>
      </c>
      <c r="D5603" s="119" t="s">
        <v>4554</v>
      </c>
      <c r="E5603" s="46" t="s">
        <v>4554</v>
      </c>
      <c r="F5603" s="121">
        <v>213.5986</v>
      </c>
      <c r="G5603" s="87"/>
      <c r="H5603" s="47"/>
      <c r="I5603" s="120">
        <v>232</v>
      </c>
      <c r="J5603" s="120">
        <v>0</v>
      </c>
    </row>
    <row r="5604" spans="1:10" ht="15" customHeight="1">
      <c r="A5604" s="46" t="s">
        <v>8242</v>
      </c>
      <c r="B5604" s="46" t="s">
        <v>8243</v>
      </c>
      <c r="C5604" s="47">
        <v>9.1845999999999997</v>
      </c>
      <c r="D5604" s="119" t="s">
        <v>4647</v>
      </c>
      <c r="E5604" s="46" t="s">
        <v>4647</v>
      </c>
      <c r="F5604" s="121">
        <v>191.28219999999999</v>
      </c>
      <c r="G5604" s="87"/>
      <c r="H5604" s="47"/>
      <c r="I5604" s="120">
        <v>10</v>
      </c>
      <c r="J5604" s="120">
        <v>0</v>
      </c>
    </row>
    <row r="5605" spans="1:10" ht="15" customHeight="1">
      <c r="A5605" s="46" t="s">
        <v>8239</v>
      </c>
      <c r="B5605" s="46" t="s">
        <v>8240</v>
      </c>
      <c r="C5605" s="47">
        <v>8.7544000000000004</v>
      </c>
      <c r="D5605" s="119" t="s">
        <v>4645</v>
      </c>
      <c r="E5605" s="46" t="s">
        <v>4645</v>
      </c>
      <c r="F5605" s="121">
        <v>200.39099999999999</v>
      </c>
      <c r="G5605" s="87"/>
      <c r="H5605" s="47"/>
      <c r="I5605" s="120">
        <v>40</v>
      </c>
      <c r="J5605" s="120">
        <v>0</v>
      </c>
    </row>
    <row r="5606" spans="1:10" ht="15" customHeight="1">
      <c r="A5606" s="46" t="s">
        <v>8311</v>
      </c>
      <c r="B5606" s="46" t="s">
        <v>8312</v>
      </c>
      <c r="C5606" s="47">
        <v>0.73380000000000001</v>
      </c>
      <c r="D5606" s="119" t="s">
        <v>4552</v>
      </c>
      <c r="E5606" s="46" t="s">
        <v>4552</v>
      </c>
      <c r="F5606" s="121">
        <v>210.41059999999999</v>
      </c>
      <c r="G5606" s="87"/>
      <c r="H5606" s="47"/>
      <c r="I5606" s="120">
        <v>0</v>
      </c>
      <c r="J5606" s="120">
        <v>0</v>
      </c>
    </row>
    <row r="5607" spans="1:10" ht="15" customHeight="1">
      <c r="A5607" s="46" t="s">
        <v>8308</v>
      </c>
      <c r="B5607" s="46" t="s">
        <v>8309</v>
      </c>
      <c r="C5607" s="47">
        <v>0.80959999999999999</v>
      </c>
      <c r="D5607" s="119" t="s">
        <v>4550</v>
      </c>
      <c r="E5607" s="46" t="s">
        <v>4550</v>
      </c>
      <c r="F5607" s="121">
        <v>204.03440000000001</v>
      </c>
      <c r="G5607" s="87"/>
      <c r="H5607" s="47"/>
      <c r="I5607" s="120">
        <v>0</v>
      </c>
      <c r="J5607" s="120">
        <v>0</v>
      </c>
    </row>
    <row r="5608" spans="1:10" ht="15" customHeight="1">
      <c r="A5608" s="46" t="s">
        <v>8306</v>
      </c>
      <c r="B5608" s="46" t="s">
        <v>8307</v>
      </c>
      <c r="C5608" s="47">
        <v>0.91100000000000003</v>
      </c>
      <c r="D5608" s="119" t="s">
        <v>4548</v>
      </c>
      <c r="E5608" s="46" t="s">
        <v>4548</v>
      </c>
      <c r="F5608" s="121">
        <v>325.1798</v>
      </c>
      <c r="G5608" s="87"/>
      <c r="H5608" s="47"/>
      <c r="I5608" s="120">
        <v>0</v>
      </c>
      <c r="J5608" s="120">
        <v>0</v>
      </c>
    </row>
    <row r="5609" spans="1:10" ht="15" customHeight="1">
      <c r="A5609" s="46" t="s">
        <v>8303</v>
      </c>
      <c r="B5609" s="46" t="s">
        <v>8304</v>
      </c>
      <c r="C5609" s="47">
        <v>0.98680000000000001</v>
      </c>
      <c r="D5609" s="119" t="s">
        <v>4545</v>
      </c>
      <c r="E5609" s="46" t="s">
        <v>4545</v>
      </c>
      <c r="F5609" s="121">
        <v>312.42779999999999</v>
      </c>
      <c r="G5609" s="87"/>
      <c r="H5609" s="47"/>
      <c r="I5609" s="120">
        <v>0</v>
      </c>
      <c r="J5609" s="120">
        <v>0</v>
      </c>
    </row>
    <row r="5610" spans="1:10" ht="15" customHeight="1">
      <c r="A5610" s="46" t="s">
        <v>8301</v>
      </c>
      <c r="B5610" s="46" t="s">
        <v>8302</v>
      </c>
      <c r="C5610" s="47">
        <v>1.0374000000000001</v>
      </c>
      <c r="D5610" s="119" t="s">
        <v>4543</v>
      </c>
      <c r="E5610" s="46" t="s">
        <v>4543</v>
      </c>
      <c r="F5610" s="121">
        <v>337.93200000000002</v>
      </c>
      <c r="G5610" s="87"/>
      <c r="H5610" s="47"/>
      <c r="I5610" s="120">
        <v>0</v>
      </c>
      <c r="J5610" s="120">
        <v>0</v>
      </c>
    </row>
    <row r="5611" spans="1:10" ht="15" customHeight="1">
      <c r="A5611" s="46" t="s">
        <v>8298</v>
      </c>
      <c r="B5611" s="46" t="s">
        <v>8299</v>
      </c>
      <c r="C5611" s="47">
        <v>1.0880000000000001</v>
      </c>
      <c r="D5611" s="119" t="s">
        <v>4540</v>
      </c>
      <c r="E5611" s="46" t="s">
        <v>4540</v>
      </c>
      <c r="F5611" s="121">
        <v>325.1798</v>
      </c>
      <c r="G5611" s="87"/>
      <c r="H5611" s="47"/>
      <c r="I5611" s="120">
        <v>0</v>
      </c>
      <c r="J5611" s="120">
        <v>0</v>
      </c>
    </row>
    <row r="5612" spans="1:10" ht="15" customHeight="1">
      <c r="A5612" s="46" t="s">
        <v>8295</v>
      </c>
      <c r="B5612" s="46" t="s">
        <v>8296</v>
      </c>
      <c r="C5612" s="47">
        <v>1.1386000000000001</v>
      </c>
      <c r="D5612" s="119" t="s">
        <v>4538</v>
      </c>
      <c r="E5612" s="46" t="s">
        <v>4538</v>
      </c>
      <c r="F5612" s="121">
        <v>350.68419999999998</v>
      </c>
      <c r="G5612" s="87"/>
      <c r="H5612" s="47"/>
      <c r="I5612" s="120">
        <v>0</v>
      </c>
      <c r="J5612" s="120">
        <v>0</v>
      </c>
    </row>
    <row r="5613" spans="1:10" ht="15" customHeight="1">
      <c r="A5613" s="46" t="s">
        <v>8292</v>
      </c>
      <c r="B5613" s="46" t="s">
        <v>8293</v>
      </c>
      <c r="C5613" s="47">
        <v>1.2649999999999999</v>
      </c>
      <c r="D5613" s="119" t="s">
        <v>4536</v>
      </c>
      <c r="E5613" s="46" t="s">
        <v>4536</v>
      </c>
      <c r="F5613" s="121">
        <v>337.93200000000002</v>
      </c>
      <c r="G5613" s="87"/>
      <c r="H5613" s="47"/>
      <c r="I5613" s="120">
        <v>0</v>
      </c>
      <c r="J5613" s="120">
        <v>0</v>
      </c>
    </row>
    <row r="5614" spans="1:10" ht="15" customHeight="1">
      <c r="A5614" s="46" t="s">
        <v>8289</v>
      </c>
      <c r="B5614" s="46" t="s">
        <v>8290</v>
      </c>
      <c r="C5614" s="47">
        <v>1.3156000000000001</v>
      </c>
      <c r="D5614" s="119" t="s">
        <v>4534</v>
      </c>
      <c r="E5614" s="46" t="s">
        <v>4534</v>
      </c>
      <c r="F5614" s="121">
        <v>364.34719999999999</v>
      </c>
      <c r="G5614" s="87"/>
      <c r="H5614" s="47"/>
      <c r="I5614" s="120">
        <v>0</v>
      </c>
      <c r="J5614" s="120">
        <v>0</v>
      </c>
    </row>
    <row r="5615" spans="1:10" ht="15" customHeight="1">
      <c r="A5615" s="46" t="s">
        <v>8286</v>
      </c>
      <c r="B5615" s="46" t="s">
        <v>8287</v>
      </c>
      <c r="C5615" s="47">
        <v>1.5940000000000001</v>
      </c>
      <c r="D5615" s="119" t="s">
        <v>4532</v>
      </c>
      <c r="E5615" s="46" t="s">
        <v>4532</v>
      </c>
      <c r="F5615" s="121">
        <v>229.53880000000001</v>
      </c>
      <c r="G5615" s="87"/>
      <c r="H5615" s="47"/>
      <c r="I5615" s="120">
        <v>0</v>
      </c>
      <c r="J5615" s="120">
        <v>0</v>
      </c>
    </row>
    <row r="5616" spans="1:10" ht="15" customHeight="1">
      <c r="A5616" s="46" t="s">
        <v>8284</v>
      </c>
      <c r="B5616" s="46" t="s">
        <v>8285</v>
      </c>
      <c r="C5616" s="47">
        <v>1.7203999999999999</v>
      </c>
      <c r="D5616" s="119" t="s">
        <v>4530</v>
      </c>
      <c r="E5616" s="46" t="s">
        <v>4530</v>
      </c>
      <c r="F5616" s="121">
        <v>191.28219999999999</v>
      </c>
      <c r="G5616" s="87"/>
      <c r="H5616" s="47"/>
      <c r="I5616" s="120">
        <v>0</v>
      </c>
      <c r="J5616" s="120">
        <v>0</v>
      </c>
    </row>
    <row r="5617" spans="1:10" ht="15" customHeight="1">
      <c r="A5617" s="46" t="s">
        <v>8281</v>
      </c>
      <c r="B5617" s="46" t="s">
        <v>8282</v>
      </c>
      <c r="C5617" s="47">
        <v>1.7712000000000001</v>
      </c>
      <c r="D5617" s="119" t="s">
        <v>4528</v>
      </c>
      <c r="E5617" s="46" t="s">
        <v>4528</v>
      </c>
      <c r="F5617" s="121">
        <v>200.84639999999999</v>
      </c>
      <c r="G5617" s="87"/>
      <c r="H5617" s="47"/>
      <c r="I5617" s="120">
        <v>0</v>
      </c>
      <c r="J5617" s="120">
        <v>0</v>
      </c>
    </row>
    <row r="5618" spans="1:10" ht="15" customHeight="1">
      <c r="A5618" s="46" t="s">
        <v>8278</v>
      </c>
      <c r="B5618" s="46" t="s">
        <v>8279</v>
      </c>
      <c r="C5618" s="47">
        <v>1.8218000000000001</v>
      </c>
      <c r="D5618" s="119" t="s">
        <v>4526</v>
      </c>
      <c r="E5618" s="46" t="s">
        <v>4526</v>
      </c>
      <c r="F5618" s="121">
        <v>209.49959999999999</v>
      </c>
      <c r="G5618" s="87"/>
      <c r="H5618" s="47"/>
      <c r="I5618" s="120">
        <v>0</v>
      </c>
      <c r="J5618" s="120">
        <v>0</v>
      </c>
    </row>
    <row r="5619" spans="1:10" ht="15" customHeight="1">
      <c r="A5619" s="46" t="s">
        <v>8276</v>
      </c>
      <c r="B5619" s="46" t="s">
        <v>8277</v>
      </c>
      <c r="C5619" s="47">
        <v>2.0493999999999999</v>
      </c>
      <c r="D5619" s="119" t="s">
        <v>4523</v>
      </c>
      <c r="E5619" s="46" t="s">
        <v>4523</v>
      </c>
      <c r="F5619" s="121">
        <v>220.43</v>
      </c>
      <c r="G5619" s="87"/>
      <c r="H5619" s="47"/>
      <c r="I5619" s="120">
        <v>0</v>
      </c>
      <c r="J5619" s="120">
        <v>0</v>
      </c>
    </row>
    <row r="5620" spans="1:10" ht="15" customHeight="1">
      <c r="A5620" s="46" t="s">
        <v>8273</v>
      </c>
      <c r="B5620" s="46" t="s">
        <v>8274</v>
      </c>
      <c r="C5620" s="47">
        <v>2.2772000000000001</v>
      </c>
      <c r="D5620" s="119" t="s">
        <v>4620</v>
      </c>
      <c r="E5620" s="46" t="s">
        <v>4620</v>
      </c>
      <c r="F5620" s="121">
        <v>239.1028</v>
      </c>
      <c r="G5620" s="87"/>
      <c r="H5620" s="47"/>
      <c r="I5620" s="120">
        <v>0</v>
      </c>
      <c r="J5620" s="120">
        <v>0</v>
      </c>
    </row>
    <row r="5621" spans="1:10" ht="15" customHeight="1">
      <c r="A5621" s="46" t="s">
        <v>8271</v>
      </c>
      <c r="B5621" s="46" t="s">
        <v>8272</v>
      </c>
      <c r="C5621" s="47">
        <v>2.5047999999999999</v>
      </c>
      <c r="D5621" s="119" t="s">
        <v>1556</v>
      </c>
      <c r="E5621" s="46" t="s">
        <v>1556</v>
      </c>
      <c r="F5621" s="121">
        <v>213.5986</v>
      </c>
      <c r="G5621" s="87"/>
      <c r="H5621" s="47"/>
      <c r="I5621" s="120">
        <v>0</v>
      </c>
      <c r="J5621" s="120">
        <v>0</v>
      </c>
    </row>
    <row r="5622" spans="1:10" ht="15" customHeight="1">
      <c r="A5622" s="46" t="s">
        <v>8268</v>
      </c>
      <c r="B5622" s="46" t="s">
        <v>8269</v>
      </c>
      <c r="C5622" s="47">
        <v>2.6314000000000002</v>
      </c>
      <c r="D5622" s="119" t="s">
        <v>4615</v>
      </c>
      <c r="E5622" s="46" t="s">
        <v>4615</v>
      </c>
      <c r="F5622" s="121">
        <v>223.1626</v>
      </c>
      <c r="G5622" s="87"/>
      <c r="H5622" s="47"/>
      <c r="I5622" s="120">
        <v>0</v>
      </c>
      <c r="J5622" s="120">
        <v>0</v>
      </c>
    </row>
    <row r="5623" spans="1:10" ht="15" customHeight="1">
      <c r="A5623" s="46" t="s">
        <v>8266</v>
      </c>
      <c r="B5623" s="46" t="s">
        <v>8267</v>
      </c>
      <c r="C5623" s="47">
        <v>2.8592</v>
      </c>
      <c r="D5623" s="119" t="s">
        <v>4612</v>
      </c>
      <c r="E5623" s="46" t="s">
        <v>4612</v>
      </c>
      <c r="F5623" s="121">
        <v>219.97460000000001</v>
      </c>
      <c r="G5623" s="87"/>
      <c r="H5623" s="47"/>
      <c r="I5623" s="120">
        <v>0</v>
      </c>
      <c r="J5623" s="120">
        <v>0</v>
      </c>
    </row>
    <row r="5624" spans="1:10" ht="15" customHeight="1">
      <c r="A5624" s="46" t="s">
        <v>8263</v>
      </c>
      <c r="B5624" s="46" t="s">
        <v>8264</v>
      </c>
      <c r="C5624" s="47">
        <v>2.9601999999999999</v>
      </c>
      <c r="D5624" s="119" t="s">
        <v>4609</v>
      </c>
      <c r="E5624" s="46" t="s">
        <v>4609</v>
      </c>
      <c r="F5624" s="121">
        <v>250.48859999999999</v>
      </c>
      <c r="G5624" s="87"/>
      <c r="H5624" s="47"/>
      <c r="I5624" s="120">
        <v>0</v>
      </c>
      <c r="J5624" s="120">
        <v>0</v>
      </c>
    </row>
    <row r="5625" spans="1:10" ht="15" customHeight="1">
      <c r="A5625" s="46" t="s">
        <v>8260</v>
      </c>
      <c r="B5625" s="46" t="s">
        <v>8261</v>
      </c>
      <c r="C5625" s="47">
        <v>3.1880000000000002</v>
      </c>
      <c r="D5625" s="119" t="s">
        <v>4606</v>
      </c>
      <c r="E5625" s="46" t="s">
        <v>4606</v>
      </c>
      <c r="F5625" s="121">
        <v>223.1626</v>
      </c>
      <c r="G5625" s="87"/>
      <c r="H5625" s="47"/>
      <c r="I5625" s="120">
        <v>0</v>
      </c>
      <c r="J5625" s="120">
        <v>0</v>
      </c>
    </row>
    <row r="5626" spans="1:10" ht="15" customHeight="1">
      <c r="A5626" s="46" t="s">
        <v>8257</v>
      </c>
      <c r="B5626" s="46" t="s">
        <v>8258</v>
      </c>
      <c r="C5626" s="47">
        <v>3.4156</v>
      </c>
      <c r="D5626" s="119" t="s">
        <v>1620</v>
      </c>
      <c r="E5626" s="46" t="s">
        <v>1620</v>
      </c>
      <c r="F5626" s="121">
        <v>219.97460000000001</v>
      </c>
      <c r="G5626" s="87"/>
      <c r="H5626" s="47"/>
      <c r="I5626" s="120">
        <v>0</v>
      </c>
      <c r="J5626" s="120">
        <v>0</v>
      </c>
    </row>
    <row r="5627" spans="1:10" ht="15" customHeight="1">
      <c r="A5627" s="46" t="s">
        <v>8254</v>
      </c>
      <c r="B5627" s="46" t="s">
        <v>8255</v>
      </c>
      <c r="C5627" s="47">
        <v>3.6434000000000002</v>
      </c>
      <c r="D5627" s="119" t="s">
        <v>1623</v>
      </c>
      <c r="E5627" s="46" t="s">
        <v>1623</v>
      </c>
      <c r="F5627" s="121">
        <v>223.1626</v>
      </c>
      <c r="G5627" s="87"/>
      <c r="H5627" s="47"/>
      <c r="I5627" s="120">
        <v>0</v>
      </c>
      <c r="J5627" s="120">
        <v>0</v>
      </c>
    </row>
    <row r="5628" spans="1:10" ht="15" customHeight="1">
      <c r="A5628" s="46" t="s">
        <v>8251</v>
      </c>
      <c r="B5628" s="46" t="s">
        <v>8252</v>
      </c>
      <c r="C5628" s="47">
        <v>3.9977999999999998</v>
      </c>
      <c r="D5628" s="119" t="s">
        <v>4596</v>
      </c>
      <c r="E5628" s="46" t="s">
        <v>4596</v>
      </c>
      <c r="F5628" s="121">
        <v>108.39319999999999</v>
      </c>
      <c r="G5628" s="87"/>
      <c r="H5628" s="47"/>
      <c r="I5628" s="120">
        <v>0</v>
      </c>
      <c r="J5628" s="120">
        <v>0</v>
      </c>
    </row>
    <row r="5629" spans="1:10" ht="15" customHeight="1">
      <c r="A5629" s="46" t="s">
        <v>8248</v>
      </c>
      <c r="B5629" s="46" t="s">
        <v>8249</v>
      </c>
      <c r="C5629" s="47">
        <v>4.5544000000000002</v>
      </c>
      <c r="D5629" s="119" t="s">
        <v>4593</v>
      </c>
      <c r="E5629" s="46" t="s">
        <v>4593</v>
      </c>
      <c r="F5629" s="121">
        <v>111.5814</v>
      </c>
      <c r="G5629" s="87"/>
      <c r="H5629" s="47"/>
      <c r="I5629" s="120">
        <v>0</v>
      </c>
      <c r="J5629" s="120">
        <v>0</v>
      </c>
    </row>
    <row r="5630" spans="1:10" ht="15" customHeight="1">
      <c r="A5630" s="46" t="s">
        <v>8245</v>
      </c>
      <c r="B5630" s="46" t="s">
        <v>8246</v>
      </c>
      <c r="C5630" s="47">
        <v>6.2747999999999999</v>
      </c>
      <c r="D5630" s="119" t="s">
        <v>4792</v>
      </c>
      <c r="E5630" s="46" t="s">
        <v>4792</v>
      </c>
      <c r="F5630" s="121">
        <v>0.99280000000000002</v>
      </c>
      <c r="G5630" s="87"/>
      <c r="H5630" s="47"/>
      <c r="I5630" s="120">
        <v>0</v>
      </c>
      <c r="J5630" s="120">
        <v>0</v>
      </c>
    </row>
    <row r="5631" spans="1:10" ht="15" customHeight="1">
      <c r="A5631" s="46" t="s">
        <v>35538</v>
      </c>
      <c r="B5631" s="46" t="s">
        <v>35709</v>
      </c>
      <c r="C5631" s="47">
        <v>24.654199999999999</v>
      </c>
      <c r="D5631" s="119" t="s">
        <v>4789</v>
      </c>
      <c r="E5631" s="46" t="s">
        <v>4789</v>
      </c>
      <c r="F5631" s="121">
        <v>0.99280000000000002</v>
      </c>
      <c r="G5631" s="87"/>
      <c r="H5631" s="47"/>
      <c r="I5631" s="120">
        <v>10</v>
      </c>
      <c r="J5631" s="120">
        <v>0</v>
      </c>
    </row>
    <row r="5632" spans="1:10" ht="15" customHeight="1">
      <c r="A5632" s="46" t="s">
        <v>35539</v>
      </c>
      <c r="B5632" s="46" t="s">
        <v>35709</v>
      </c>
      <c r="C5632" s="47">
        <v>28.1358</v>
      </c>
      <c r="D5632" s="119" t="s">
        <v>4786</v>
      </c>
      <c r="E5632" s="46" t="s">
        <v>4786</v>
      </c>
      <c r="F5632" s="121">
        <v>1.0202</v>
      </c>
      <c r="G5632" s="87"/>
      <c r="H5632" s="47"/>
      <c r="I5632" s="120">
        <v>10</v>
      </c>
      <c r="J5632" s="120">
        <v>0</v>
      </c>
    </row>
    <row r="5633" spans="1:10" ht="15" customHeight="1">
      <c r="A5633" s="46" t="s">
        <v>8316</v>
      </c>
      <c r="B5633" s="46" t="s">
        <v>8317</v>
      </c>
      <c r="C5633" s="47">
        <v>4.2507999999999999</v>
      </c>
      <c r="D5633" s="119" t="s">
        <v>4783</v>
      </c>
      <c r="E5633" s="46" t="s">
        <v>4783</v>
      </c>
      <c r="F5633" s="121">
        <v>12.7522</v>
      </c>
      <c r="G5633" s="87"/>
      <c r="H5633" s="47"/>
      <c r="I5633" s="120">
        <v>47</v>
      </c>
      <c r="J5633" s="120">
        <v>0</v>
      </c>
    </row>
    <row r="5634" spans="1:10" ht="15" customHeight="1">
      <c r="A5634" s="46" t="s">
        <v>32516</v>
      </c>
      <c r="B5634" s="46" t="s">
        <v>32517</v>
      </c>
      <c r="C5634" s="47">
        <v>9.4451999999999998</v>
      </c>
      <c r="D5634" s="119" t="s">
        <v>4780</v>
      </c>
      <c r="E5634" s="46" t="s">
        <v>4780</v>
      </c>
      <c r="F5634" s="121">
        <v>25.5044</v>
      </c>
      <c r="G5634" s="87"/>
      <c r="H5634" s="47"/>
      <c r="I5634" s="120">
        <v>5</v>
      </c>
      <c r="J5634" s="120">
        <v>0</v>
      </c>
    </row>
    <row r="5635" spans="1:10" ht="15" customHeight="1">
      <c r="A5635" s="46" t="s">
        <v>32518</v>
      </c>
      <c r="B5635" s="46" t="s">
        <v>32519</v>
      </c>
      <c r="C5635" s="47">
        <v>10.1556</v>
      </c>
      <c r="D5635" s="119" t="s">
        <v>4777</v>
      </c>
      <c r="E5635" s="46" t="s">
        <v>4777</v>
      </c>
      <c r="F5635" s="121">
        <v>6.3760000000000003</v>
      </c>
      <c r="G5635" s="87"/>
      <c r="H5635" s="47"/>
      <c r="I5635" s="120">
        <v>2</v>
      </c>
      <c r="J5635" s="120">
        <v>0</v>
      </c>
    </row>
    <row r="5636" spans="1:10" ht="15" customHeight="1">
      <c r="A5636" s="46" t="s">
        <v>8313</v>
      </c>
      <c r="B5636" s="46" t="s">
        <v>8314</v>
      </c>
      <c r="C5636" s="47">
        <v>5.0857999999999999</v>
      </c>
      <c r="D5636" s="119" t="s">
        <v>4774</v>
      </c>
      <c r="E5636" s="46" t="s">
        <v>4774</v>
      </c>
      <c r="F5636" s="121">
        <v>6.3760000000000003</v>
      </c>
      <c r="G5636" s="87"/>
      <c r="H5636" s="47"/>
      <c r="I5636" s="120">
        <v>42</v>
      </c>
      <c r="J5636" s="120">
        <v>0</v>
      </c>
    </row>
    <row r="5637" spans="1:10" ht="15" customHeight="1">
      <c r="A5637" s="46" t="s">
        <v>8352</v>
      </c>
      <c r="B5637" s="46" t="s">
        <v>8350</v>
      </c>
      <c r="C5637" s="47">
        <v>1.0374000000000001</v>
      </c>
      <c r="D5637" s="119" t="s">
        <v>4771</v>
      </c>
      <c r="E5637" s="46" t="s">
        <v>4771</v>
      </c>
      <c r="F5637" s="121">
        <v>3.6434000000000002</v>
      </c>
      <c r="G5637" s="87"/>
      <c r="H5637" s="47"/>
      <c r="I5637" s="120">
        <v>0</v>
      </c>
      <c r="J5637" s="120">
        <v>0</v>
      </c>
    </row>
    <row r="5638" spans="1:10" ht="15" customHeight="1">
      <c r="A5638" s="46" t="s">
        <v>8349</v>
      </c>
      <c r="B5638" s="46" t="s">
        <v>8350</v>
      </c>
      <c r="C5638" s="47">
        <v>1.1386000000000001</v>
      </c>
      <c r="D5638" s="119" t="s">
        <v>4768</v>
      </c>
      <c r="E5638" s="46" t="s">
        <v>4768</v>
      </c>
      <c r="F5638" s="121">
        <v>3.6434000000000002</v>
      </c>
      <c r="G5638" s="87"/>
      <c r="H5638" s="47"/>
      <c r="I5638" s="120">
        <v>0</v>
      </c>
      <c r="J5638" s="120">
        <v>0</v>
      </c>
    </row>
    <row r="5639" spans="1:10" ht="15" customHeight="1">
      <c r="A5639" s="46" t="s">
        <v>8347</v>
      </c>
      <c r="B5639" s="46" t="s">
        <v>8348</v>
      </c>
      <c r="C5639" s="47">
        <v>1.2649999999999999</v>
      </c>
      <c r="D5639" s="119" t="s">
        <v>4765</v>
      </c>
      <c r="E5639" s="46" t="s">
        <v>4765</v>
      </c>
      <c r="F5639" s="121">
        <v>3.6434000000000002</v>
      </c>
      <c r="G5639" s="87"/>
      <c r="H5639" s="47"/>
      <c r="I5639" s="120">
        <v>0</v>
      </c>
      <c r="J5639" s="120">
        <v>0</v>
      </c>
    </row>
    <row r="5640" spans="1:10" ht="15" customHeight="1">
      <c r="A5640" s="46" t="s">
        <v>8344</v>
      </c>
      <c r="B5640" s="46" t="s">
        <v>8345</v>
      </c>
      <c r="C5640" s="47">
        <v>1.3664000000000001</v>
      </c>
      <c r="D5640" s="119" t="s">
        <v>4762</v>
      </c>
      <c r="E5640" s="46" t="s">
        <v>4762</v>
      </c>
      <c r="F5640" s="121">
        <v>3.6434000000000002</v>
      </c>
      <c r="G5640" s="87"/>
      <c r="H5640" s="47"/>
      <c r="I5640" s="120">
        <v>0</v>
      </c>
      <c r="J5640" s="120">
        <v>0</v>
      </c>
    </row>
    <row r="5641" spans="1:10" ht="15" customHeight="1">
      <c r="A5641" s="46" t="s">
        <v>8342</v>
      </c>
      <c r="B5641" s="46" t="s">
        <v>8343</v>
      </c>
      <c r="C5641" s="47">
        <v>1.4927999999999999</v>
      </c>
      <c r="D5641" s="119" t="s">
        <v>4759</v>
      </c>
      <c r="E5641" s="46" t="s">
        <v>4759</v>
      </c>
      <c r="F5641" s="121">
        <v>2.9148000000000001</v>
      </c>
      <c r="G5641" s="87"/>
      <c r="H5641" s="47"/>
      <c r="I5641" s="120">
        <v>0</v>
      </c>
      <c r="J5641" s="120">
        <v>0</v>
      </c>
    </row>
    <row r="5642" spans="1:10" ht="15" customHeight="1">
      <c r="A5642" s="46" t="s">
        <v>8339</v>
      </c>
      <c r="B5642" s="46" t="s">
        <v>8340</v>
      </c>
      <c r="C5642" s="47">
        <v>1.9481999999999999</v>
      </c>
      <c r="D5642" s="119" t="s">
        <v>4756</v>
      </c>
      <c r="E5642" s="46" t="s">
        <v>4756</v>
      </c>
      <c r="F5642" s="121">
        <v>2.9148000000000001</v>
      </c>
      <c r="G5642" s="87"/>
      <c r="H5642" s="47"/>
      <c r="I5642" s="120">
        <v>0</v>
      </c>
      <c r="J5642" s="120">
        <v>0</v>
      </c>
    </row>
    <row r="5643" spans="1:10" ht="15" customHeight="1">
      <c r="A5643" s="46" t="s">
        <v>8337</v>
      </c>
      <c r="B5643" s="46" t="s">
        <v>8338</v>
      </c>
      <c r="C5643" s="47">
        <v>2.2772000000000001</v>
      </c>
      <c r="D5643" s="119" t="s">
        <v>4753</v>
      </c>
      <c r="E5643" s="46" t="s">
        <v>4753</v>
      </c>
      <c r="F5643" s="121">
        <v>2.9148000000000001</v>
      </c>
      <c r="G5643" s="87"/>
      <c r="H5643" s="47"/>
      <c r="I5643" s="120">
        <v>0</v>
      </c>
      <c r="J5643" s="120">
        <v>0</v>
      </c>
    </row>
    <row r="5644" spans="1:10" ht="15" customHeight="1">
      <c r="A5644" s="46" t="s">
        <v>8334</v>
      </c>
      <c r="B5644" s="46" t="s">
        <v>8335</v>
      </c>
      <c r="C5644" s="47">
        <v>2.5047999999999999</v>
      </c>
      <c r="D5644" s="119" t="s">
        <v>4750</v>
      </c>
      <c r="E5644" s="46" t="s">
        <v>4750</v>
      </c>
      <c r="F5644" s="121">
        <v>1.4117999999999999</v>
      </c>
      <c r="G5644" s="87"/>
      <c r="H5644" s="47"/>
      <c r="I5644" s="120">
        <v>0</v>
      </c>
      <c r="J5644" s="120">
        <v>0</v>
      </c>
    </row>
    <row r="5645" spans="1:10" ht="15" customHeight="1">
      <c r="A5645" s="46" t="s">
        <v>8331</v>
      </c>
      <c r="B5645" s="46" t="s">
        <v>8332</v>
      </c>
      <c r="C5645" s="47">
        <v>3.6434000000000002</v>
      </c>
      <c r="D5645" s="119" t="s">
        <v>4747</v>
      </c>
      <c r="E5645" s="46" t="s">
        <v>4747</v>
      </c>
      <c r="F5645" s="121">
        <v>1.4117999999999999</v>
      </c>
      <c r="G5645" s="87"/>
      <c r="H5645" s="47"/>
      <c r="I5645" s="120">
        <v>300</v>
      </c>
      <c r="J5645" s="120">
        <v>0</v>
      </c>
    </row>
    <row r="5646" spans="1:10" ht="15" customHeight="1">
      <c r="A5646" s="46" t="s">
        <v>8328</v>
      </c>
      <c r="B5646" s="46" t="s">
        <v>8329</v>
      </c>
      <c r="C5646" s="47">
        <v>3.9723999999999999</v>
      </c>
      <c r="D5646" s="119" t="s">
        <v>4744</v>
      </c>
      <c r="E5646" s="46" t="s">
        <v>4744</v>
      </c>
      <c r="F5646" s="121">
        <v>1.8582000000000001</v>
      </c>
      <c r="G5646" s="87"/>
      <c r="H5646" s="47"/>
      <c r="I5646" s="120">
        <v>308</v>
      </c>
      <c r="J5646" s="120">
        <v>0</v>
      </c>
    </row>
    <row r="5647" spans="1:10" ht="15" customHeight="1">
      <c r="A5647" s="46" t="s">
        <v>8326</v>
      </c>
      <c r="B5647" s="46" t="s">
        <v>8327</v>
      </c>
      <c r="C5647" s="47">
        <v>4.0990000000000002</v>
      </c>
      <c r="D5647" s="119" t="s">
        <v>4741</v>
      </c>
      <c r="E5647" s="46" t="s">
        <v>4741</v>
      </c>
      <c r="F5647" s="121">
        <v>1.8582000000000001</v>
      </c>
      <c r="G5647" s="87"/>
      <c r="H5647" s="47"/>
      <c r="I5647" s="120">
        <v>0</v>
      </c>
      <c r="J5647" s="120">
        <v>0</v>
      </c>
    </row>
    <row r="5648" spans="1:10" ht="15" customHeight="1">
      <c r="A5648" s="46" t="s">
        <v>8323</v>
      </c>
      <c r="B5648" s="46" t="s">
        <v>8324</v>
      </c>
      <c r="C5648" s="47">
        <v>4.2</v>
      </c>
      <c r="D5648" s="119" t="s">
        <v>4738</v>
      </c>
      <c r="E5648" s="46" t="s">
        <v>4738</v>
      </c>
      <c r="F5648" s="121">
        <v>1.931</v>
      </c>
      <c r="G5648" s="87"/>
      <c r="H5648" s="47"/>
      <c r="I5648" s="120">
        <v>0</v>
      </c>
      <c r="J5648" s="120">
        <v>0</v>
      </c>
    </row>
    <row r="5649" spans="1:10" ht="15" customHeight="1">
      <c r="A5649" s="46" t="s">
        <v>8321</v>
      </c>
      <c r="B5649" s="46" t="s">
        <v>8322</v>
      </c>
      <c r="C5649" s="47">
        <v>5.1361999999999997</v>
      </c>
      <c r="D5649" s="119" t="s">
        <v>4735</v>
      </c>
      <c r="E5649" s="46" t="s">
        <v>4735</v>
      </c>
      <c r="F5649" s="121">
        <v>0.49180000000000001</v>
      </c>
      <c r="G5649" s="87"/>
      <c r="H5649" s="47"/>
      <c r="I5649" s="120">
        <v>0</v>
      </c>
      <c r="J5649" s="120">
        <v>0</v>
      </c>
    </row>
    <row r="5650" spans="1:10" ht="15" customHeight="1">
      <c r="A5650" s="46" t="s">
        <v>8318</v>
      </c>
      <c r="B5650" s="46" t="s">
        <v>8319</v>
      </c>
      <c r="C5650" s="47">
        <v>5.6929999999999996</v>
      </c>
      <c r="D5650" s="119" t="s">
        <v>4732</v>
      </c>
      <c r="E5650" s="46" t="s">
        <v>4732</v>
      </c>
      <c r="F5650" s="121">
        <v>4.7455999999999996</v>
      </c>
      <c r="G5650" s="87"/>
      <c r="H5650" s="47"/>
      <c r="I5650" s="120">
        <v>55</v>
      </c>
      <c r="J5650" s="120">
        <v>0</v>
      </c>
    </row>
    <row r="5651" spans="1:10" ht="15" customHeight="1">
      <c r="A5651" s="46" t="s">
        <v>8378</v>
      </c>
      <c r="B5651" s="46" t="s">
        <v>8379</v>
      </c>
      <c r="C5651" s="47">
        <v>4.5544000000000002</v>
      </c>
      <c r="D5651" s="119" t="s">
        <v>4729</v>
      </c>
      <c r="E5651" s="46" t="s">
        <v>4729</v>
      </c>
      <c r="F5651" s="121">
        <v>2.0312000000000001</v>
      </c>
      <c r="G5651" s="87"/>
      <c r="H5651" s="47"/>
      <c r="I5651" s="120">
        <v>0</v>
      </c>
      <c r="J5651" s="120">
        <v>0</v>
      </c>
    </row>
    <row r="5652" spans="1:10" ht="15" customHeight="1">
      <c r="A5652" s="46" t="s">
        <v>8375</v>
      </c>
      <c r="B5652" s="46" t="s">
        <v>8376</v>
      </c>
      <c r="C5652" s="47">
        <v>5.0372000000000003</v>
      </c>
      <c r="D5652" s="119" t="s">
        <v>4726</v>
      </c>
      <c r="E5652" s="46" t="s">
        <v>4726</v>
      </c>
      <c r="F5652" s="121">
        <v>2.0312000000000001</v>
      </c>
      <c r="G5652" s="87"/>
      <c r="H5652" s="47"/>
      <c r="I5652" s="120">
        <v>0</v>
      </c>
      <c r="J5652" s="120">
        <v>0</v>
      </c>
    </row>
    <row r="5653" spans="1:10" ht="15" customHeight="1">
      <c r="A5653" s="46" t="s">
        <v>8372</v>
      </c>
      <c r="B5653" s="46" t="s">
        <v>8373</v>
      </c>
      <c r="C5653" s="47">
        <v>5.4652000000000003</v>
      </c>
      <c r="D5653" s="119" t="s">
        <v>4723</v>
      </c>
      <c r="E5653" s="46" t="s">
        <v>4723</v>
      </c>
      <c r="F5653" s="121">
        <v>2.0038</v>
      </c>
      <c r="G5653" s="87"/>
      <c r="H5653" s="47"/>
      <c r="I5653" s="120">
        <v>0</v>
      </c>
      <c r="J5653" s="120">
        <v>0</v>
      </c>
    </row>
    <row r="5654" spans="1:10" ht="15" customHeight="1">
      <c r="A5654" s="46" t="s">
        <v>8369</v>
      </c>
      <c r="B5654" s="46" t="s">
        <v>8370</v>
      </c>
      <c r="C5654" s="47">
        <v>5.9206000000000003</v>
      </c>
      <c r="D5654" s="119" t="s">
        <v>4720</v>
      </c>
      <c r="E5654" s="46" t="s">
        <v>4720</v>
      </c>
      <c r="F5654" s="121">
        <v>4.7455999999999996</v>
      </c>
      <c r="G5654" s="87"/>
      <c r="H5654" s="47"/>
      <c r="I5654" s="120">
        <v>0</v>
      </c>
      <c r="J5654" s="120">
        <v>0</v>
      </c>
    </row>
    <row r="5655" spans="1:10" ht="15" customHeight="1">
      <c r="A5655" s="46" t="s">
        <v>8366</v>
      </c>
      <c r="B5655" s="46" t="s">
        <v>8367</v>
      </c>
      <c r="C5655" s="47">
        <v>6.9226000000000001</v>
      </c>
      <c r="D5655" s="119" t="s">
        <v>4717</v>
      </c>
      <c r="E5655" s="46" t="s">
        <v>4717</v>
      </c>
      <c r="F5655" s="121">
        <v>5.0190000000000001</v>
      </c>
      <c r="G5655" s="87"/>
      <c r="H5655" s="47"/>
      <c r="I5655" s="120">
        <v>0</v>
      </c>
      <c r="J5655" s="120">
        <v>0</v>
      </c>
    </row>
    <row r="5656" spans="1:10" ht="15" customHeight="1">
      <c r="A5656" s="46" t="s">
        <v>8363</v>
      </c>
      <c r="B5656" s="46" t="s">
        <v>8364</v>
      </c>
      <c r="C5656" s="47">
        <v>8.1067999999999998</v>
      </c>
      <c r="D5656" s="119" t="s">
        <v>4714</v>
      </c>
      <c r="E5656" s="46" t="s">
        <v>4714</v>
      </c>
      <c r="F5656" s="121">
        <v>3.3792</v>
      </c>
      <c r="G5656" s="87"/>
      <c r="H5656" s="47"/>
      <c r="I5656" s="120">
        <v>0</v>
      </c>
      <c r="J5656" s="120">
        <v>0</v>
      </c>
    </row>
    <row r="5657" spans="1:10" ht="15" customHeight="1">
      <c r="A5657" s="46" t="s">
        <v>8361</v>
      </c>
      <c r="B5657" s="46" t="s">
        <v>8362</v>
      </c>
      <c r="C5657" s="47">
        <v>8.9266000000000005</v>
      </c>
      <c r="D5657" s="119" t="s">
        <v>4711</v>
      </c>
      <c r="E5657" s="46" t="s">
        <v>4711</v>
      </c>
      <c r="F5657" s="121">
        <v>31.789400000000001</v>
      </c>
      <c r="G5657" s="87"/>
      <c r="H5657" s="47"/>
      <c r="I5657" s="120">
        <v>0</v>
      </c>
      <c r="J5657" s="120">
        <v>0</v>
      </c>
    </row>
    <row r="5658" spans="1:10" ht="15" customHeight="1">
      <c r="A5658" s="46" t="s">
        <v>8358</v>
      </c>
      <c r="B5658" s="46" t="s">
        <v>8359</v>
      </c>
      <c r="C5658" s="47">
        <v>10.420199999999999</v>
      </c>
      <c r="D5658" s="119" t="s">
        <v>4708</v>
      </c>
      <c r="E5658" s="46" t="s">
        <v>4708</v>
      </c>
      <c r="F5658" s="121">
        <v>4.7455999999999996</v>
      </c>
      <c r="G5658" s="87"/>
      <c r="H5658" s="47"/>
      <c r="I5658" s="120">
        <v>0</v>
      </c>
      <c r="J5658" s="120">
        <v>0</v>
      </c>
    </row>
    <row r="5659" spans="1:10" ht="15" customHeight="1">
      <c r="A5659" s="46" t="s">
        <v>8356</v>
      </c>
      <c r="B5659" s="46" t="s">
        <v>8357</v>
      </c>
      <c r="C5659" s="47">
        <v>13.9818</v>
      </c>
      <c r="D5659" s="119" t="s">
        <v>1089</v>
      </c>
      <c r="E5659" s="46" t="s">
        <v>1089</v>
      </c>
      <c r="F5659" s="121">
        <v>32.021000000000001</v>
      </c>
      <c r="G5659" s="87"/>
      <c r="H5659" s="47"/>
      <c r="I5659" s="120">
        <v>0</v>
      </c>
      <c r="J5659" s="120">
        <v>0</v>
      </c>
    </row>
    <row r="5660" spans="1:10" ht="15" customHeight="1">
      <c r="A5660" s="46" t="s">
        <v>8353</v>
      </c>
      <c r="B5660" s="46" t="s">
        <v>8354</v>
      </c>
      <c r="C5660" s="47">
        <v>13.9818</v>
      </c>
      <c r="D5660" s="119" t="s">
        <v>1087</v>
      </c>
      <c r="E5660" s="46" t="s">
        <v>1087</v>
      </c>
      <c r="F5660" s="121">
        <v>31.288399999999999</v>
      </c>
      <c r="G5660" s="87"/>
      <c r="H5660" s="47"/>
      <c r="I5660" s="120">
        <v>0</v>
      </c>
      <c r="J5660" s="120">
        <v>0</v>
      </c>
    </row>
    <row r="5661" spans="1:10" ht="15" customHeight="1">
      <c r="A5661" s="46" t="s">
        <v>8387</v>
      </c>
      <c r="B5661" s="46" t="s">
        <v>8388</v>
      </c>
      <c r="C5661" s="47">
        <v>2.2772000000000001</v>
      </c>
      <c r="D5661" s="119" t="s">
        <v>13676</v>
      </c>
      <c r="E5661" s="46" t="s">
        <v>13676</v>
      </c>
      <c r="F5661" s="121">
        <v>51.919600000000003</v>
      </c>
      <c r="G5661" s="87"/>
      <c r="H5661" s="47"/>
      <c r="I5661" s="120">
        <v>0</v>
      </c>
      <c r="J5661" s="120">
        <v>0</v>
      </c>
    </row>
    <row r="5662" spans="1:10" ht="15" customHeight="1">
      <c r="A5662" s="46" t="s">
        <v>8384</v>
      </c>
      <c r="B5662" s="46" t="s">
        <v>8385</v>
      </c>
      <c r="C5662" s="47">
        <v>4.5544000000000002</v>
      </c>
      <c r="D5662" s="119" t="s">
        <v>1085</v>
      </c>
      <c r="E5662" s="46" t="s">
        <v>1085</v>
      </c>
      <c r="F5662" s="121">
        <v>167.8528</v>
      </c>
      <c r="G5662" s="87"/>
      <c r="H5662" s="47"/>
      <c r="I5662" s="120">
        <v>0</v>
      </c>
      <c r="J5662" s="120">
        <v>0</v>
      </c>
    </row>
    <row r="5663" spans="1:10" ht="15" customHeight="1">
      <c r="A5663" s="46" t="s">
        <v>8381</v>
      </c>
      <c r="B5663" s="46" t="s">
        <v>8382</v>
      </c>
      <c r="C5663" s="47">
        <v>5.1235999999999997</v>
      </c>
      <c r="D5663" s="119" t="s">
        <v>1082</v>
      </c>
      <c r="E5663" s="46" t="s">
        <v>1082</v>
      </c>
      <c r="F5663" s="121">
        <v>23.8596</v>
      </c>
      <c r="G5663" s="87"/>
      <c r="H5663" s="47"/>
      <c r="I5663" s="120">
        <v>0</v>
      </c>
      <c r="J5663" s="120">
        <v>0</v>
      </c>
    </row>
    <row r="5664" spans="1:10" ht="15" customHeight="1">
      <c r="A5664" s="46" t="s">
        <v>11642</v>
      </c>
      <c r="B5664" s="46" t="s">
        <v>11643</v>
      </c>
      <c r="C5664" s="47">
        <v>8.5833999999999993</v>
      </c>
      <c r="D5664" s="119" t="s">
        <v>13674</v>
      </c>
      <c r="E5664" s="46" t="s">
        <v>13674</v>
      </c>
      <c r="F5664" s="121">
        <v>38.3324</v>
      </c>
      <c r="G5664" s="87"/>
      <c r="H5664" s="47"/>
      <c r="I5664" s="120">
        <v>34</v>
      </c>
      <c r="J5664" s="120">
        <v>0</v>
      </c>
    </row>
    <row r="5665" spans="1:10" ht="15" customHeight="1">
      <c r="A5665" s="46" t="s">
        <v>3804</v>
      </c>
      <c r="B5665" s="46" t="s">
        <v>3805</v>
      </c>
      <c r="C5665" s="47">
        <v>7.4893999999999998</v>
      </c>
      <c r="D5665" s="119" t="s">
        <v>1079</v>
      </c>
      <c r="E5665" s="46" t="s">
        <v>1079</v>
      </c>
      <c r="F5665" s="121">
        <v>183.36279999999999</v>
      </c>
      <c r="G5665" s="87"/>
      <c r="H5665" s="47"/>
      <c r="I5665" s="120">
        <v>0</v>
      </c>
      <c r="J5665" s="120">
        <v>0</v>
      </c>
    </row>
    <row r="5666" spans="1:10" ht="15" customHeight="1">
      <c r="A5666" s="46" t="s">
        <v>3801</v>
      </c>
      <c r="B5666" s="46" t="s">
        <v>3802</v>
      </c>
      <c r="C5666" s="47">
        <v>3.1981999999999999</v>
      </c>
      <c r="D5666" s="119" t="s">
        <v>1076</v>
      </c>
      <c r="E5666" s="46" t="s">
        <v>1076</v>
      </c>
      <c r="F5666" s="121">
        <v>2.5554000000000001</v>
      </c>
      <c r="G5666" s="87"/>
      <c r="H5666" s="47"/>
      <c r="I5666" s="120">
        <v>0</v>
      </c>
      <c r="J5666" s="120">
        <v>0</v>
      </c>
    </row>
    <row r="5667" spans="1:10" ht="15" customHeight="1">
      <c r="A5667" s="46" t="s">
        <v>11916</v>
      </c>
      <c r="B5667" s="46" t="s">
        <v>11917</v>
      </c>
      <c r="C5667" s="47">
        <v>2.4775999999999998</v>
      </c>
      <c r="D5667" s="119" t="s">
        <v>35952</v>
      </c>
      <c r="E5667" s="46" t="s">
        <v>35952</v>
      </c>
      <c r="F5667" s="121">
        <v>14.5176</v>
      </c>
      <c r="G5667" s="87"/>
      <c r="H5667" s="47"/>
      <c r="I5667" s="120">
        <v>0</v>
      </c>
      <c r="J5667" s="120">
        <v>0</v>
      </c>
    </row>
    <row r="5668" spans="1:10" ht="15" customHeight="1">
      <c r="A5668" s="46" t="s">
        <v>11887</v>
      </c>
      <c r="B5668" s="46" t="s">
        <v>11888</v>
      </c>
      <c r="C5668" s="47">
        <v>8.3162000000000003</v>
      </c>
      <c r="D5668" s="119" t="s">
        <v>1073</v>
      </c>
      <c r="E5668" s="46" t="s">
        <v>1073</v>
      </c>
      <c r="F5668" s="121">
        <v>152.11500000000001</v>
      </c>
      <c r="G5668" s="87"/>
      <c r="H5668" s="47"/>
      <c r="I5668" s="120">
        <v>9</v>
      </c>
      <c r="J5668" s="120">
        <v>0</v>
      </c>
    </row>
    <row r="5669" spans="1:10" ht="15" customHeight="1">
      <c r="A5669" s="46" t="s">
        <v>11665</v>
      </c>
      <c r="B5669" s="46" t="s">
        <v>11666</v>
      </c>
      <c r="C5669" s="47">
        <v>0.5474</v>
      </c>
      <c r="D5669" s="119" t="s">
        <v>1070</v>
      </c>
      <c r="E5669" s="46" t="s">
        <v>1070</v>
      </c>
      <c r="F5669" s="121">
        <v>90.327799999999996</v>
      </c>
      <c r="G5669" s="87"/>
      <c r="H5669" s="47"/>
      <c r="I5669" s="120">
        <v>189</v>
      </c>
      <c r="J5669" s="120">
        <v>0</v>
      </c>
    </row>
    <row r="5670" spans="1:10" ht="15" customHeight="1">
      <c r="A5670" s="46" t="s">
        <v>11914</v>
      </c>
      <c r="B5670" s="46" t="s">
        <v>11915</v>
      </c>
      <c r="C5670" s="47">
        <v>0.56359999999999999</v>
      </c>
      <c r="D5670" s="119" t="s">
        <v>1133</v>
      </c>
      <c r="E5670" s="46" t="s">
        <v>1133</v>
      </c>
      <c r="F5670" s="121">
        <v>100.19540000000001</v>
      </c>
      <c r="G5670" s="87"/>
      <c r="H5670" s="47"/>
      <c r="I5670" s="120">
        <v>281</v>
      </c>
      <c r="J5670" s="120">
        <v>0</v>
      </c>
    </row>
    <row r="5671" spans="1:10" ht="15" customHeight="1">
      <c r="A5671" s="46" t="s">
        <v>11912</v>
      </c>
      <c r="B5671" s="46" t="s">
        <v>11913</v>
      </c>
      <c r="C5671" s="47">
        <v>0.5474</v>
      </c>
      <c r="D5671" s="119" t="s">
        <v>1130</v>
      </c>
      <c r="E5671" s="46" t="s">
        <v>1130</v>
      </c>
      <c r="F5671" s="121">
        <v>245.24879999999999</v>
      </c>
      <c r="G5671" s="87"/>
      <c r="H5671" s="47"/>
      <c r="I5671" s="120">
        <v>283</v>
      </c>
      <c r="J5671" s="120">
        <v>0</v>
      </c>
    </row>
    <row r="5672" spans="1:10" ht="15" customHeight="1">
      <c r="A5672" s="46" t="s">
        <v>11910</v>
      </c>
      <c r="B5672" s="46" t="s">
        <v>11911</v>
      </c>
      <c r="C5672" s="47">
        <v>0.73380000000000001</v>
      </c>
      <c r="D5672" s="119" t="s">
        <v>1127</v>
      </c>
      <c r="E5672" s="46" t="s">
        <v>1127</v>
      </c>
      <c r="F5672" s="121">
        <v>284.5532</v>
      </c>
      <c r="G5672" s="87"/>
      <c r="H5672" s="47"/>
      <c r="I5672" s="120">
        <v>0</v>
      </c>
      <c r="J5672" s="120">
        <v>0</v>
      </c>
    </row>
    <row r="5673" spans="1:10" ht="15" customHeight="1">
      <c r="A5673" s="46" t="s">
        <v>11908</v>
      </c>
      <c r="B5673" s="46" t="s">
        <v>11909</v>
      </c>
      <c r="C5673" s="47">
        <v>0.91220000000000001</v>
      </c>
      <c r="D5673" s="119" t="s">
        <v>1121</v>
      </c>
      <c r="E5673" s="46" t="s">
        <v>1121</v>
      </c>
      <c r="F5673" s="121">
        <v>228.27359999999999</v>
      </c>
      <c r="G5673" s="87"/>
      <c r="H5673" s="47"/>
      <c r="I5673" s="120">
        <v>127</v>
      </c>
      <c r="J5673" s="120">
        <v>0</v>
      </c>
    </row>
    <row r="5674" spans="1:10" ht="15" customHeight="1">
      <c r="A5674" s="46" t="s">
        <v>2543</v>
      </c>
      <c r="B5674" s="46" t="s">
        <v>2544</v>
      </c>
      <c r="C5674" s="47">
        <v>4.3197999999999999</v>
      </c>
      <c r="D5674" s="119" t="s">
        <v>1119</v>
      </c>
      <c r="E5674" s="46" t="s">
        <v>1119</v>
      </c>
      <c r="F5674" s="121">
        <v>29.425999999999998</v>
      </c>
      <c r="G5674" s="87"/>
      <c r="H5674" s="47"/>
      <c r="I5674" s="120">
        <v>45</v>
      </c>
      <c r="J5674" s="120">
        <v>0</v>
      </c>
    </row>
    <row r="5675" spans="1:10" ht="15" customHeight="1">
      <c r="A5675" s="46" t="s">
        <v>11922</v>
      </c>
      <c r="B5675" s="46" t="s">
        <v>11923</v>
      </c>
      <c r="C5675" s="47">
        <v>167.59960000000001</v>
      </c>
      <c r="D5675" s="119" t="s">
        <v>1116</v>
      </c>
      <c r="E5675" s="46" t="s">
        <v>1116</v>
      </c>
      <c r="F5675" s="121">
        <v>916.91520000000003</v>
      </c>
      <c r="G5675" s="87"/>
      <c r="H5675" s="47"/>
      <c r="I5675" s="120">
        <v>0</v>
      </c>
      <c r="J5675" s="120">
        <v>0</v>
      </c>
    </row>
    <row r="5676" spans="1:10" ht="15" customHeight="1">
      <c r="A5676" s="46" t="s">
        <v>11920</v>
      </c>
      <c r="B5676" s="46" t="s">
        <v>11921</v>
      </c>
      <c r="C5676" s="47">
        <v>31.172000000000001</v>
      </c>
      <c r="D5676" s="119" t="s">
        <v>4801</v>
      </c>
      <c r="E5676" s="46" t="s">
        <v>4801</v>
      </c>
      <c r="F5676" s="121">
        <v>239.31200000000001</v>
      </c>
      <c r="G5676" s="87"/>
      <c r="H5676" s="47"/>
      <c r="I5676" s="120">
        <v>1</v>
      </c>
      <c r="J5676" s="120">
        <v>0</v>
      </c>
    </row>
    <row r="5677" spans="1:10" ht="15" customHeight="1">
      <c r="A5677" s="46" t="s">
        <v>11918</v>
      </c>
      <c r="B5677" s="46" t="s">
        <v>11919</v>
      </c>
      <c r="C5677" s="47">
        <v>41.646799999999999</v>
      </c>
      <c r="D5677" s="119" t="s">
        <v>1113</v>
      </c>
      <c r="E5677" s="46" t="s">
        <v>1113</v>
      </c>
      <c r="F5677" s="121">
        <v>70.516400000000004</v>
      </c>
      <c r="G5677" s="87"/>
      <c r="H5677" s="47"/>
      <c r="I5677" s="120">
        <v>2</v>
      </c>
      <c r="J5677" s="120">
        <v>0</v>
      </c>
    </row>
    <row r="5678" spans="1:10" ht="15" customHeight="1">
      <c r="A5678" s="46" t="s">
        <v>11924</v>
      </c>
      <c r="B5678" s="46" t="s">
        <v>11925</v>
      </c>
      <c r="C5678" s="47">
        <v>4.3517999999999999</v>
      </c>
      <c r="D5678" s="119" t="s">
        <v>1110</v>
      </c>
      <c r="E5678" s="46" t="s">
        <v>1110</v>
      </c>
      <c r="F5678" s="121">
        <v>115.9838</v>
      </c>
      <c r="G5678" s="87"/>
      <c r="H5678" s="47"/>
      <c r="I5678" s="120">
        <v>12</v>
      </c>
      <c r="J5678" s="120">
        <v>0</v>
      </c>
    </row>
    <row r="5679" spans="1:10" ht="15" customHeight="1">
      <c r="A5679" s="46" t="s">
        <v>3823</v>
      </c>
      <c r="B5679" s="46" t="s">
        <v>3824</v>
      </c>
      <c r="C5679" s="47">
        <v>174.583</v>
      </c>
      <c r="D5679" s="119" t="s">
        <v>1107</v>
      </c>
      <c r="E5679" s="46" t="s">
        <v>1107</v>
      </c>
      <c r="F5679" s="121">
        <v>67.697599999999994</v>
      </c>
      <c r="G5679" s="87"/>
      <c r="H5679" s="47"/>
      <c r="I5679" s="120">
        <v>0</v>
      </c>
      <c r="J5679" s="120">
        <v>0</v>
      </c>
    </row>
    <row r="5680" spans="1:10" ht="15" customHeight="1">
      <c r="A5680" s="46" t="s">
        <v>3820</v>
      </c>
      <c r="B5680" s="46" t="s">
        <v>3821</v>
      </c>
      <c r="C5680" s="47">
        <v>49.515799999999999</v>
      </c>
      <c r="D5680" s="119" t="s">
        <v>1104</v>
      </c>
      <c r="E5680" s="46" t="s">
        <v>1104</v>
      </c>
      <c r="F5680" s="121">
        <v>76.6648</v>
      </c>
      <c r="G5680" s="87"/>
      <c r="H5680" s="47"/>
      <c r="I5680" s="120">
        <v>0</v>
      </c>
      <c r="J5680" s="120">
        <v>0</v>
      </c>
    </row>
    <row r="5681" spans="1:10" ht="15" customHeight="1">
      <c r="A5681" s="46" t="s">
        <v>3818</v>
      </c>
      <c r="B5681" s="46" t="s">
        <v>3819</v>
      </c>
      <c r="C5681" s="47">
        <v>3.964</v>
      </c>
      <c r="D5681" s="119" t="s">
        <v>1100</v>
      </c>
      <c r="E5681" s="46" t="s">
        <v>1100</v>
      </c>
      <c r="F5681" s="121">
        <v>149.61940000000001</v>
      </c>
      <c r="G5681" s="87"/>
      <c r="H5681" s="47"/>
      <c r="I5681" s="120">
        <v>80</v>
      </c>
      <c r="J5681" s="120">
        <v>0</v>
      </c>
    </row>
    <row r="5682" spans="1:10" ht="15" customHeight="1">
      <c r="A5682" s="46" t="s">
        <v>3815</v>
      </c>
      <c r="B5682" s="46" t="s">
        <v>3816</v>
      </c>
      <c r="C5682" s="47">
        <v>6.1635999999999997</v>
      </c>
      <c r="D5682" s="119" t="s">
        <v>1097</v>
      </c>
      <c r="E5682" s="46" t="s">
        <v>1097</v>
      </c>
      <c r="F5682" s="121">
        <v>46.472799999999999</v>
      </c>
      <c r="G5682" s="87"/>
      <c r="H5682" s="47"/>
      <c r="I5682" s="120">
        <v>46</v>
      </c>
      <c r="J5682" s="120">
        <v>0</v>
      </c>
    </row>
    <row r="5683" spans="1:10" ht="15" customHeight="1">
      <c r="A5683" s="46" t="s">
        <v>3812</v>
      </c>
      <c r="B5683" s="46" t="s">
        <v>3813</v>
      </c>
      <c r="C5683" s="47">
        <v>8.9467999999999996</v>
      </c>
      <c r="D5683" s="119" t="s">
        <v>1094</v>
      </c>
      <c r="E5683" s="46" t="s">
        <v>1094</v>
      </c>
      <c r="F5683" s="121">
        <v>990.58979999999997</v>
      </c>
      <c r="G5683" s="87"/>
      <c r="H5683" s="47"/>
      <c r="I5683" s="120">
        <v>21</v>
      </c>
      <c r="J5683" s="120">
        <v>0</v>
      </c>
    </row>
    <row r="5684" spans="1:10" ht="15" customHeight="1">
      <c r="A5684" s="46" t="s">
        <v>3809</v>
      </c>
      <c r="B5684" s="46" t="s">
        <v>3810</v>
      </c>
      <c r="C5684" s="47">
        <v>11.284599999999999</v>
      </c>
      <c r="D5684" s="119" t="s">
        <v>4798</v>
      </c>
      <c r="E5684" s="46" t="s">
        <v>4798</v>
      </c>
      <c r="F5684" s="121">
        <v>161.09819999999999</v>
      </c>
      <c r="G5684" s="87"/>
      <c r="H5684" s="47"/>
      <c r="I5684" s="120">
        <v>8</v>
      </c>
      <c r="J5684" s="120">
        <v>0</v>
      </c>
    </row>
    <row r="5685" spans="1:10" ht="15" customHeight="1">
      <c r="A5685" s="46" t="s">
        <v>3825</v>
      </c>
      <c r="B5685" s="46" t="s">
        <v>3826</v>
      </c>
      <c r="C5685" s="47">
        <v>158.76939999999999</v>
      </c>
      <c r="D5685" s="119" t="s">
        <v>4795</v>
      </c>
      <c r="E5685" s="46" t="s">
        <v>4795</v>
      </c>
      <c r="F5685" s="121">
        <v>146.11060000000001</v>
      </c>
      <c r="G5685" s="87"/>
      <c r="H5685" s="47"/>
      <c r="I5685" s="120">
        <v>17</v>
      </c>
      <c r="J5685" s="120">
        <v>0</v>
      </c>
    </row>
    <row r="5686" spans="1:10" ht="15" customHeight="1">
      <c r="A5686" s="46" t="s">
        <v>3887</v>
      </c>
      <c r="B5686" s="46" t="s">
        <v>3888</v>
      </c>
      <c r="C5686" s="47">
        <v>0</v>
      </c>
      <c r="D5686" s="119" t="s">
        <v>13694</v>
      </c>
      <c r="E5686" s="46" t="s">
        <v>13694</v>
      </c>
      <c r="F5686" s="121">
        <v>26.82</v>
      </c>
      <c r="G5686" s="87"/>
      <c r="H5686" s="47"/>
      <c r="I5686" s="120">
        <v>0</v>
      </c>
      <c r="J5686" s="120">
        <v>0</v>
      </c>
    </row>
    <row r="5687" spans="1:10" ht="15" customHeight="1">
      <c r="A5687" s="46" t="s">
        <v>32523</v>
      </c>
      <c r="B5687" s="46" t="s">
        <v>32524</v>
      </c>
      <c r="C5687" s="47">
        <v>6.4265999999999996</v>
      </c>
      <c r="D5687" s="119" t="s">
        <v>13692</v>
      </c>
      <c r="E5687" s="46" t="s">
        <v>13692</v>
      </c>
      <c r="F5687" s="121">
        <v>25.0488</v>
      </c>
      <c r="G5687" s="87"/>
      <c r="H5687" s="47"/>
      <c r="I5687" s="120">
        <v>5</v>
      </c>
      <c r="J5687" s="120">
        <v>0</v>
      </c>
    </row>
    <row r="5688" spans="1:10" ht="15" customHeight="1">
      <c r="A5688" s="46" t="s">
        <v>2762</v>
      </c>
      <c r="B5688" s="46" t="s">
        <v>3885</v>
      </c>
      <c r="C5688" s="47">
        <v>4.2507999999999999</v>
      </c>
      <c r="D5688" s="119" t="s">
        <v>13690</v>
      </c>
      <c r="E5688" s="46" t="s">
        <v>13690</v>
      </c>
      <c r="F5688" s="121">
        <v>30.058599999999998</v>
      </c>
      <c r="G5688" s="87"/>
      <c r="H5688" s="47"/>
      <c r="I5688" s="120">
        <v>26</v>
      </c>
      <c r="J5688" s="120">
        <v>0</v>
      </c>
    </row>
    <row r="5689" spans="1:10" ht="15" customHeight="1">
      <c r="A5689" s="46" t="s">
        <v>3882</v>
      </c>
      <c r="B5689" s="46" t="s">
        <v>3883</v>
      </c>
      <c r="C5689" s="47">
        <v>33.6768</v>
      </c>
      <c r="D5689" s="119" t="s">
        <v>13688</v>
      </c>
      <c r="E5689" s="46" t="s">
        <v>13688</v>
      </c>
      <c r="F5689" s="121">
        <v>13.663</v>
      </c>
      <c r="G5689" s="87"/>
      <c r="H5689" s="47"/>
      <c r="I5689" s="120">
        <v>0</v>
      </c>
      <c r="J5689" s="120">
        <v>0</v>
      </c>
    </row>
    <row r="5690" spans="1:10" ht="15" customHeight="1">
      <c r="A5690" s="46" t="s">
        <v>2809</v>
      </c>
      <c r="B5690" s="46" t="s">
        <v>3880</v>
      </c>
      <c r="C5690" s="47">
        <v>20.039200000000001</v>
      </c>
      <c r="D5690" s="119" t="s">
        <v>13686</v>
      </c>
      <c r="E5690" s="46" t="s">
        <v>13686</v>
      </c>
      <c r="F5690" s="121">
        <v>15.402799999999999</v>
      </c>
      <c r="G5690" s="87"/>
      <c r="H5690" s="47"/>
      <c r="I5690" s="120">
        <v>91</v>
      </c>
      <c r="J5690" s="120">
        <v>0</v>
      </c>
    </row>
    <row r="5691" spans="1:10" ht="15" customHeight="1">
      <c r="A5691" s="46" t="s">
        <v>3877</v>
      </c>
      <c r="B5691" s="46" t="s">
        <v>3878</v>
      </c>
      <c r="C5691" s="47">
        <v>4.8074000000000003</v>
      </c>
      <c r="D5691" s="119" t="s">
        <v>13684</v>
      </c>
      <c r="E5691" s="46" t="s">
        <v>13684</v>
      </c>
      <c r="F5691" s="121">
        <v>13.663</v>
      </c>
      <c r="G5691" s="87"/>
      <c r="H5691" s="47"/>
      <c r="I5691" s="120">
        <v>0</v>
      </c>
      <c r="J5691" s="120">
        <v>0</v>
      </c>
    </row>
    <row r="5692" spans="1:10" ht="15" customHeight="1">
      <c r="A5692" s="46" t="s">
        <v>3874</v>
      </c>
      <c r="B5692" s="46" t="s">
        <v>3875</v>
      </c>
      <c r="C5692" s="47">
        <v>2.1254</v>
      </c>
      <c r="D5692" s="119" t="s">
        <v>13682</v>
      </c>
      <c r="E5692" s="46" t="s">
        <v>13682</v>
      </c>
      <c r="F5692" s="121">
        <v>14.8774</v>
      </c>
      <c r="G5692" s="87"/>
      <c r="H5692" s="47"/>
      <c r="I5692" s="120">
        <v>0</v>
      </c>
      <c r="J5692" s="120">
        <v>0</v>
      </c>
    </row>
    <row r="5693" spans="1:10" ht="15" customHeight="1">
      <c r="A5693" s="46" t="s">
        <v>3871</v>
      </c>
      <c r="B5693" s="46" t="s">
        <v>3872</v>
      </c>
      <c r="C5693" s="47">
        <v>2.6566000000000001</v>
      </c>
      <c r="D5693" s="119" t="s">
        <v>13680</v>
      </c>
      <c r="E5693" s="46" t="s">
        <v>13680</v>
      </c>
      <c r="F5693" s="121">
        <v>12.5168</v>
      </c>
      <c r="G5693" s="87"/>
      <c r="H5693" s="47"/>
      <c r="I5693" s="120">
        <v>0</v>
      </c>
      <c r="J5693" s="120">
        <v>0</v>
      </c>
    </row>
    <row r="5694" spans="1:10" ht="15" customHeight="1">
      <c r="A5694" s="46" t="s">
        <v>3868</v>
      </c>
      <c r="B5694" s="46" t="s">
        <v>3869</v>
      </c>
      <c r="C5694" s="47">
        <v>2.9420000000000002</v>
      </c>
      <c r="D5694" s="119" t="s">
        <v>13678</v>
      </c>
      <c r="E5694" s="46" t="s">
        <v>13678</v>
      </c>
      <c r="F5694" s="121">
        <v>12.5168</v>
      </c>
      <c r="G5694" s="87"/>
      <c r="H5694" s="47"/>
      <c r="I5694" s="120">
        <v>0</v>
      </c>
      <c r="J5694" s="120">
        <v>0</v>
      </c>
    </row>
    <row r="5695" spans="1:10" ht="15" customHeight="1">
      <c r="A5695" s="46" t="s">
        <v>3866</v>
      </c>
      <c r="B5695" s="46" t="s">
        <v>3867</v>
      </c>
      <c r="C5695" s="47">
        <v>3.8437999999999999</v>
      </c>
      <c r="D5695" s="119" t="s">
        <v>1091</v>
      </c>
      <c r="E5695" s="46" t="s">
        <v>1091</v>
      </c>
      <c r="F5695" s="121">
        <v>127.77460000000001</v>
      </c>
      <c r="G5695" s="87"/>
      <c r="H5695" s="47"/>
      <c r="I5695" s="120">
        <v>0</v>
      </c>
      <c r="J5695" s="120">
        <v>0</v>
      </c>
    </row>
    <row r="5696" spans="1:10" ht="15" customHeight="1">
      <c r="A5696" s="46" t="s">
        <v>3863</v>
      </c>
      <c r="B5696" s="46" t="s">
        <v>3864</v>
      </c>
      <c r="C5696" s="47">
        <v>4.5086000000000004</v>
      </c>
      <c r="D5696" s="119" t="s">
        <v>4995</v>
      </c>
      <c r="E5696" s="46" t="s">
        <v>4995</v>
      </c>
      <c r="F5696" s="121">
        <v>134.7714</v>
      </c>
      <c r="G5696" s="87"/>
      <c r="H5696" s="47"/>
      <c r="I5696" s="120">
        <v>0</v>
      </c>
      <c r="J5696" s="120">
        <v>0</v>
      </c>
    </row>
    <row r="5697" spans="1:10" ht="15" customHeight="1">
      <c r="A5697" s="46" t="s">
        <v>3860</v>
      </c>
      <c r="B5697" s="46" t="s">
        <v>3861</v>
      </c>
      <c r="C5697" s="47">
        <v>4.7957999999999998</v>
      </c>
      <c r="D5697" s="119" t="s">
        <v>4984</v>
      </c>
      <c r="E5697" s="46" t="s">
        <v>4984</v>
      </c>
      <c r="F5697" s="121">
        <v>41.825600000000001</v>
      </c>
      <c r="G5697" s="87"/>
      <c r="H5697" s="47"/>
      <c r="I5697" s="120">
        <v>0</v>
      </c>
      <c r="J5697" s="120">
        <v>0</v>
      </c>
    </row>
    <row r="5698" spans="1:10" ht="15" customHeight="1">
      <c r="A5698" s="46" t="s">
        <v>3858</v>
      </c>
      <c r="B5698" s="46" t="s">
        <v>3859</v>
      </c>
      <c r="C5698" s="47">
        <v>5.5334000000000003</v>
      </c>
      <c r="D5698" s="119" t="s">
        <v>4975</v>
      </c>
      <c r="E5698" s="46" t="s">
        <v>4975</v>
      </c>
      <c r="F5698" s="121">
        <v>41.825600000000001</v>
      </c>
      <c r="G5698" s="87"/>
      <c r="H5698" s="47"/>
      <c r="I5698" s="120">
        <v>0</v>
      </c>
      <c r="J5698" s="120">
        <v>0</v>
      </c>
    </row>
    <row r="5699" spans="1:10" ht="15" customHeight="1">
      <c r="A5699" s="46" t="s">
        <v>3856</v>
      </c>
      <c r="B5699" s="46" t="s">
        <v>3857</v>
      </c>
      <c r="C5699" s="47">
        <v>11.531599999999999</v>
      </c>
      <c r="D5699" s="119" t="s">
        <v>5033</v>
      </c>
      <c r="E5699" s="46" t="s">
        <v>5033</v>
      </c>
      <c r="F5699" s="121">
        <v>76.331599999999995</v>
      </c>
      <c r="G5699" s="87"/>
      <c r="H5699" s="47"/>
      <c r="I5699" s="120">
        <v>0</v>
      </c>
      <c r="J5699" s="120">
        <v>0</v>
      </c>
    </row>
    <row r="5700" spans="1:10" ht="15" customHeight="1">
      <c r="A5700" s="46" t="s">
        <v>3853</v>
      </c>
      <c r="B5700" s="46" t="s">
        <v>3854</v>
      </c>
      <c r="C5700" s="47">
        <v>15.370799999999999</v>
      </c>
      <c r="D5700" s="119" t="s">
        <v>5027</v>
      </c>
      <c r="E5700" s="46" t="s">
        <v>5027</v>
      </c>
      <c r="F5700" s="121">
        <v>195.74359999999999</v>
      </c>
      <c r="G5700" s="87"/>
      <c r="H5700" s="47"/>
      <c r="I5700" s="120">
        <v>0</v>
      </c>
      <c r="J5700" s="120">
        <v>0</v>
      </c>
    </row>
    <row r="5701" spans="1:10" ht="15" customHeight="1">
      <c r="A5701" s="46" t="s">
        <v>3852</v>
      </c>
      <c r="B5701" s="46" t="s">
        <v>32521</v>
      </c>
      <c r="C5701" s="47">
        <v>1.847</v>
      </c>
      <c r="D5701" s="119" t="s">
        <v>5024</v>
      </c>
      <c r="E5701" s="46" t="s">
        <v>5024</v>
      </c>
      <c r="F5701" s="121">
        <v>70.476200000000006</v>
      </c>
      <c r="G5701" s="87"/>
      <c r="H5701" s="47"/>
      <c r="I5701" s="120">
        <v>0</v>
      </c>
      <c r="J5701" s="120">
        <v>0</v>
      </c>
    </row>
    <row r="5702" spans="1:10" ht="15" customHeight="1">
      <c r="A5702" s="46" t="s">
        <v>3849</v>
      </c>
      <c r="B5702" s="46" t="s">
        <v>3850</v>
      </c>
      <c r="C5702" s="47">
        <v>2.4544000000000001</v>
      </c>
      <c r="D5702" s="119" t="s">
        <v>5021</v>
      </c>
      <c r="E5702" s="46" t="s">
        <v>5021</v>
      </c>
      <c r="F5702" s="121">
        <v>41.105200000000004</v>
      </c>
      <c r="G5702" s="87"/>
      <c r="H5702" s="47"/>
      <c r="I5702" s="120">
        <v>0</v>
      </c>
      <c r="J5702" s="120">
        <v>0</v>
      </c>
    </row>
    <row r="5703" spans="1:10" ht="15" customHeight="1">
      <c r="A5703" s="46" t="s">
        <v>3847</v>
      </c>
      <c r="B5703" s="46" t="s">
        <v>3845</v>
      </c>
      <c r="C5703" s="47">
        <v>2.9601999999999999</v>
      </c>
      <c r="D5703" s="119" t="s">
        <v>5018</v>
      </c>
      <c r="E5703" s="46" t="s">
        <v>5018</v>
      </c>
      <c r="F5703" s="121">
        <v>146.80779999999999</v>
      </c>
      <c r="G5703" s="87"/>
      <c r="H5703" s="47"/>
      <c r="I5703" s="120">
        <v>0</v>
      </c>
      <c r="J5703" s="120">
        <v>0</v>
      </c>
    </row>
    <row r="5704" spans="1:10" ht="15" customHeight="1">
      <c r="A5704" s="46" t="s">
        <v>3844</v>
      </c>
      <c r="B5704" s="46" t="s">
        <v>3840</v>
      </c>
      <c r="C5704" s="47">
        <v>7.5906000000000002</v>
      </c>
      <c r="D5704" s="119" t="s">
        <v>5015</v>
      </c>
      <c r="E5704" s="46" t="s">
        <v>5015</v>
      </c>
      <c r="F5704" s="121">
        <v>99.823599999999999</v>
      </c>
      <c r="G5704" s="87"/>
      <c r="H5704" s="47"/>
      <c r="I5704" s="120">
        <v>3</v>
      </c>
      <c r="J5704" s="120">
        <v>0</v>
      </c>
    </row>
    <row r="5705" spans="1:10" ht="15" customHeight="1">
      <c r="A5705" s="46" t="s">
        <v>3842</v>
      </c>
      <c r="B5705" s="46" t="s">
        <v>32522</v>
      </c>
      <c r="C5705" s="47">
        <v>3.77</v>
      </c>
      <c r="D5705" s="119" t="s">
        <v>5012</v>
      </c>
      <c r="E5705" s="46" t="s">
        <v>5012</v>
      </c>
      <c r="F5705" s="121">
        <v>55.581600000000002</v>
      </c>
      <c r="G5705" s="87"/>
      <c r="H5705" s="47"/>
      <c r="I5705" s="120">
        <v>0</v>
      </c>
      <c r="J5705" s="120">
        <v>0</v>
      </c>
    </row>
    <row r="5706" spans="1:10" ht="15" customHeight="1">
      <c r="A5706" s="46" t="s">
        <v>3839</v>
      </c>
      <c r="B5706" s="46" t="s">
        <v>32520</v>
      </c>
      <c r="C5706" s="47">
        <v>8.0554000000000006</v>
      </c>
      <c r="D5706" s="119" t="s">
        <v>1464</v>
      </c>
      <c r="E5706" s="46" t="s">
        <v>1464</v>
      </c>
      <c r="F5706" s="121">
        <v>102.51900000000001</v>
      </c>
      <c r="G5706" s="87"/>
      <c r="H5706" s="47"/>
      <c r="I5706" s="120">
        <v>12</v>
      </c>
      <c r="J5706" s="120">
        <v>0</v>
      </c>
    </row>
    <row r="5707" spans="1:10" ht="15" customHeight="1">
      <c r="A5707" s="46" t="s">
        <v>3837</v>
      </c>
      <c r="B5707" s="46" t="s">
        <v>3838</v>
      </c>
      <c r="C5707" s="47">
        <v>9.4776000000000007</v>
      </c>
      <c r="D5707" s="119" t="s">
        <v>1458</v>
      </c>
      <c r="E5707" s="46" t="s">
        <v>1458</v>
      </c>
      <c r="F5707" s="121">
        <v>125.2444</v>
      </c>
      <c r="G5707" s="87"/>
      <c r="H5707" s="47"/>
      <c r="I5707" s="120">
        <v>0</v>
      </c>
      <c r="J5707" s="120">
        <v>0</v>
      </c>
    </row>
    <row r="5708" spans="1:10" ht="15" customHeight="1">
      <c r="A5708" s="46" t="s">
        <v>3835</v>
      </c>
      <c r="B5708" s="46" t="s">
        <v>3836</v>
      </c>
      <c r="C5708" s="47">
        <v>11.067</v>
      </c>
      <c r="D5708" s="119" t="s">
        <v>1455</v>
      </c>
      <c r="E5708" s="46" t="s">
        <v>1455</v>
      </c>
      <c r="F5708" s="121">
        <v>116.2984</v>
      </c>
      <c r="G5708" s="87"/>
      <c r="H5708" s="47"/>
      <c r="I5708" s="120">
        <v>0</v>
      </c>
      <c r="J5708" s="120">
        <v>0</v>
      </c>
    </row>
    <row r="5709" spans="1:10" ht="15" customHeight="1">
      <c r="A5709" s="46" t="s">
        <v>3833</v>
      </c>
      <c r="B5709" s="46" t="s">
        <v>3834</v>
      </c>
      <c r="C5709" s="47">
        <v>16.952200000000001</v>
      </c>
      <c r="D5709" s="119" t="s">
        <v>1461</v>
      </c>
      <c r="E5709" s="46" t="s">
        <v>1461</v>
      </c>
      <c r="F5709" s="121">
        <v>43.847200000000001</v>
      </c>
      <c r="G5709" s="87"/>
      <c r="H5709" s="47"/>
      <c r="I5709" s="120">
        <v>0</v>
      </c>
      <c r="J5709" s="120">
        <v>0</v>
      </c>
    </row>
    <row r="5710" spans="1:10" ht="15" customHeight="1">
      <c r="A5710" s="46" t="s">
        <v>3831</v>
      </c>
      <c r="B5710" s="46" t="s">
        <v>3832</v>
      </c>
      <c r="C5710" s="47">
        <v>4.6180000000000003</v>
      </c>
      <c r="D5710" s="119" t="s">
        <v>13885</v>
      </c>
      <c r="E5710" s="46" t="s">
        <v>13885</v>
      </c>
      <c r="F5710" s="121">
        <v>52.397799999999997</v>
      </c>
      <c r="G5710" s="87"/>
      <c r="H5710" s="47"/>
      <c r="I5710" s="120">
        <v>0</v>
      </c>
      <c r="J5710" s="120">
        <v>0</v>
      </c>
    </row>
    <row r="5711" spans="1:10" ht="15" customHeight="1">
      <c r="A5711" s="46" t="s">
        <v>3828</v>
      </c>
      <c r="B5711" s="46" t="s">
        <v>3829</v>
      </c>
      <c r="C5711" s="47">
        <v>5.5288000000000004</v>
      </c>
      <c r="D5711" s="119" t="s">
        <v>13883</v>
      </c>
      <c r="E5711" s="46" t="s">
        <v>13883</v>
      </c>
      <c r="F5711" s="121">
        <v>63.254600000000003</v>
      </c>
      <c r="G5711" s="87"/>
      <c r="H5711" s="47"/>
      <c r="I5711" s="120">
        <v>0</v>
      </c>
      <c r="J5711" s="120">
        <v>0</v>
      </c>
    </row>
    <row r="5712" spans="1:10" ht="15" customHeight="1">
      <c r="A5712" s="46" t="s">
        <v>11997</v>
      </c>
      <c r="B5712" s="46" t="s">
        <v>11998</v>
      </c>
      <c r="C5712" s="47">
        <v>2.6566000000000001</v>
      </c>
      <c r="D5712" s="119" t="s">
        <v>13782</v>
      </c>
      <c r="E5712" s="46" t="s">
        <v>13782</v>
      </c>
      <c r="F5712" s="121">
        <v>39.167400000000001</v>
      </c>
      <c r="G5712" s="87"/>
      <c r="H5712" s="47"/>
      <c r="I5712" s="120">
        <v>9</v>
      </c>
      <c r="J5712" s="120">
        <v>0</v>
      </c>
    </row>
    <row r="5713" spans="1:10" ht="15" customHeight="1">
      <c r="A5713" s="46" t="s">
        <v>14929</v>
      </c>
      <c r="B5713" s="46" t="s">
        <v>14930</v>
      </c>
      <c r="C5713" s="47">
        <v>2.0493999999999999</v>
      </c>
      <c r="D5713" s="119" t="s">
        <v>13780</v>
      </c>
      <c r="E5713" s="46" t="s">
        <v>13780</v>
      </c>
      <c r="F5713" s="121">
        <v>44.495800000000003</v>
      </c>
      <c r="G5713" s="87"/>
      <c r="H5713" s="47"/>
      <c r="I5713" s="120">
        <v>0</v>
      </c>
      <c r="J5713" s="120">
        <v>0</v>
      </c>
    </row>
    <row r="5714" spans="1:10" ht="15" customHeight="1">
      <c r="A5714" s="46" t="s">
        <v>14927</v>
      </c>
      <c r="B5714" s="46" t="s">
        <v>14928</v>
      </c>
      <c r="C5714" s="47">
        <v>4.4531999999999998</v>
      </c>
      <c r="D5714" s="119" t="s">
        <v>13779</v>
      </c>
      <c r="E5714" s="46" t="s">
        <v>13779</v>
      </c>
      <c r="F5714" s="121">
        <v>44.495800000000003</v>
      </c>
      <c r="G5714" s="87"/>
      <c r="H5714" s="47"/>
      <c r="I5714" s="120">
        <v>0</v>
      </c>
      <c r="J5714" s="120">
        <v>0</v>
      </c>
    </row>
    <row r="5715" spans="1:10" ht="15" customHeight="1">
      <c r="A5715" s="46" t="s">
        <v>11995</v>
      </c>
      <c r="B5715" s="46" t="s">
        <v>11996</v>
      </c>
      <c r="C5715" s="47">
        <v>45.088000000000001</v>
      </c>
      <c r="D5715" s="119" t="s">
        <v>4828</v>
      </c>
      <c r="E5715" s="46" t="s">
        <v>4828</v>
      </c>
      <c r="F5715" s="121">
        <v>109.583</v>
      </c>
      <c r="G5715" s="87"/>
      <c r="H5715" s="47"/>
      <c r="I5715" s="120">
        <v>0</v>
      </c>
      <c r="J5715" s="120">
        <v>0</v>
      </c>
    </row>
    <row r="5716" spans="1:10" ht="15" customHeight="1">
      <c r="A5716" s="46" t="s">
        <v>11993</v>
      </c>
      <c r="B5716" s="46" t="s">
        <v>11994</v>
      </c>
      <c r="C5716" s="47">
        <v>12.6004</v>
      </c>
      <c r="D5716" s="119" t="s">
        <v>13881</v>
      </c>
      <c r="E5716" s="46" t="s">
        <v>13881</v>
      </c>
      <c r="F5716" s="121">
        <v>69.225999999999999</v>
      </c>
      <c r="G5716" s="87"/>
      <c r="H5716" s="47"/>
      <c r="I5716" s="120">
        <v>0</v>
      </c>
      <c r="J5716" s="120">
        <v>0</v>
      </c>
    </row>
    <row r="5717" spans="1:10" ht="15" customHeight="1">
      <c r="A5717" s="46" t="s">
        <v>11991</v>
      </c>
      <c r="B5717" s="46" t="s">
        <v>11992</v>
      </c>
      <c r="C5717" s="47">
        <v>11.167199999999999</v>
      </c>
      <c r="D5717" s="119" t="s">
        <v>13879</v>
      </c>
      <c r="E5717" s="46" t="s">
        <v>13879</v>
      </c>
      <c r="F5717" s="121">
        <v>71.389200000000002</v>
      </c>
      <c r="G5717" s="87"/>
      <c r="H5717" s="47"/>
      <c r="I5717" s="120">
        <v>0</v>
      </c>
      <c r="J5717" s="120">
        <v>0</v>
      </c>
    </row>
    <row r="5718" spans="1:10" ht="15" customHeight="1">
      <c r="A5718" s="46" t="s">
        <v>11989</v>
      </c>
      <c r="B5718" s="46" t="s">
        <v>11990</v>
      </c>
      <c r="C5718" s="47">
        <v>7.8689999999999998</v>
      </c>
      <c r="D5718" s="119" t="s">
        <v>13877</v>
      </c>
      <c r="E5718" s="46" t="s">
        <v>13877</v>
      </c>
      <c r="F5718" s="121">
        <v>44.708399999999997</v>
      </c>
      <c r="G5718" s="87"/>
      <c r="H5718" s="47"/>
      <c r="I5718" s="120">
        <v>0</v>
      </c>
      <c r="J5718" s="120">
        <v>0</v>
      </c>
    </row>
    <row r="5719" spans="1:10" ht="15" customHeight="1">
      <c r="A5719" s="46" t="s">
        <v>11987</v>
      </c>
      <c r="B5719" s="46" t="s">
        <v>11988</v>
      </c>
      <c r="C5719" s="47">
        <v>9.1088000000000005</v>
      </c>
      <c r="D5719" s="119" t="s">
        <v>4825</v>
      </c>
      <c r="E5719" s="46" t="s">
        <v>4825</v>
      </c>
      <c r="F5719" s="121">
        <v>52.700200000000002</v>
      </c>
      <c r="G5719" s="87"/>
      <c r="H5719" s="47"/>
      <c r="I5719" s="120">
        <v>0</v>
      </c>
      <c r="J5719" s="120">
        <v>0</v>
      </c>
    </row>
    <row r="5720" spans="1:10" ht="15" customHeight="1">
      <c r="A5720" s="46" t="s">
        <v>15208</v>
      </c>
      <c r="B5720" s="46" t="s">
        <v>15209</v>
      </c>
      <c r="C5720" s="47">
        <v>0.17699999999999999</v>
      </c>
      <c r="D5720" s="119" t="s">
        <v>4822</v>
      </c>
      <c r="E5720" s="46" t="s">
        <v>4822</v>
      </c>
      <c r="F5720" s="121">
        <v>76.959000000000003</v>
      </c>
      <c r="G5720" s="87"/>
      <c r="H5720" s="47"/>
      <c r="I5720" s="120">
        <v>0</v>
      </c>
      <c r="J5720" s="120">
        <v>0</v>
      </c>
    </row>
    <row r="5721" spans="1:10" ht="15" customHeight="1">
      <c r="A5721" s="46" t="s">
        <v>14891</v>
      </c>
      <c r="B5721" s="46" t="s">
        <v>14892</v>
      </c>
      <c r="C5721" s="47">
        <v>5.0603999999999996</v>
      </c>
      <c r="D5721" s="119" t="s">
        <v>4998</v>
      </c>
      <c r="E5721" s="46" t="s">
        <v>4998</v>
      </c>
      <c r="F5721" s="121">
        <v>120.82940000000001</v>
      </c>
      <c r="G5721" s="87"/>
      <c r="H5721" s="47"/>
      <c r="I5721" s="120">
        <v>21</v>
      </c>
      <c r="J5721" s="120">
        <v>0</v>
      </c>
    </row>
    <row r="5722" spans="1:10" ht="15" customHeight="1">
      <c r="A5722" s="46" t="s">
        <v>14889</v>
      </c>
      <c r="B5722" s="46" t="s">
        <v>14890</v>
      </c>
      <c r="C5722" s="47">
        <v>6.2545999999999999</v>
      </c>
      <c r="D5722" s="119" t="s">
        <v>4818</v>
      </c>
      <c r="E5722" s="46" t="s">
        <v>4818</v>
      </c>
      <c r="F5722" s="121">
        <v>46.008000000000003</v>
      </c>
      <c r="G5722" s="87"/>
      <c r="H5722" s="47"/>
      <c r="I5722" s="120">
        <v>21</v>
      </c>
      <c r="J5722" s="120">
        <v>0</v>
      </c>
    </row>
    <row r="5723" spans="1:10" ht="15" customHeight="1">
      <c r="A5723" s="46" t="s">
        <v>14887</v>
      </c>
      <c r="B5723" s="46" t="s">
        <v>14888</v>
      </c>
      <c r="C5723" s="47">
        <v>7.0339999999999998</v>
      </c>
      <c r="D5723" s="119" t="s">
        <v>1513</v>
      </c>
      <c r="E5723" s="46" t="s">
        <v>1513</v>
      </c>
      <c r="F5723" s="121">
        <v>67.808999999999997</v>
      </c>
      <c r="G5723" s="87"/>
      <c r="H5723" s="47"/>
      <c r="I5723" s="120">
        <v>21</v>
      </c>
      <c r="J5723" s="120">
        <v>0</v>
      </c>
    </row>
    <row r="5724" spans="1:10" ht="15" customHeight="1">
      <c r="A5724" s="46" t="s">
        <v>14885</v>
      </c>
      <c r="B5724" s="46" t="s">
        <v>14886</v>
      </c>
      <c r="C5724" s="47">
        <v>6.2496</v>
      </c>
      <c r="D5724" s="119" t="s">
        <v>1510</v>
      </c>
      <c r="E5724" s="46" t="s">
        <v>1510</v>
      </c>
      <c r="F5724" s="121">
        <v>203.4272</v>
      </c>
      <c r="G5724" s="87"/>
      <c r="H5724" s="47"/>
      <c r="I5724" s="120">
        <v>7</v>
      </c>
      <c r="J5724" s="120">
        <v>0</v>
      </c>
    </row>
    <row r="5725" spans="1:10" ht="15" customHeight="1">
      <c r="A5725" s="46" t="s">
        <v>14883</v>
      </c>
      <c r="B5725" s="46" t="s">
        <v>14884</v>
      </c>
      <c r="C5725" s="47">
        <v>7.0339999999999998</v>
      </c>
      <c r="D5725" s="119" t="s">
        <v>1508</v>
      </c>
      <c r="E5725" s="46" t="s">
        <v>1508</v>
      </c>
      <c r="F5725" s="121">
        <v>164.41159999999999</v>
      </c>
      <c r="G5725" s="87"/>
      <c r="H5725" s="47"/>
      <c r="I5725" s="120">
        <v>40</v>
      </c>
      <c r="J5725" s="120">
        <v>0</v>
      </c>
    </row>
    <row r="5726" spans="1:10" ht="15" customHeight="1">
      <c r="A5726" s="46" t="s">
        <v>15153</v>
      </c>
      <c r="B5726" s="46" t="s">
        <v>15154</v>
      </c>
      <c r="C5726" s="47">
        <v>11.0062</v>
      </c>
      <c r="D5726" s="119" t="s">
        <v>1505</v>
      </c>
      <c r="E5726" s="46" t="s">
        <v>1505</v>
      </c>
      <c r="F5726" s="121">
        <v>360.55180000000001</v>
      </c>
      <c r="G5726" s="87"/>
      <c r="H5726" s="47"/>
      <c r="I5726" s="120">
        <v>59</v>
      </c>
      <c r="J5726" s="120">
        <v>0</v>
      </c>
    </row>
    <row r="5727" spans="1:10" ht="15" customHeight="1">
      <c r="A5727" s="46" t="s">
        <v>15151</v>
      </c>
      <c r="B5727" s="46" t="s">
        <v>15152</v>
      </c>
      <c r="C5727" s="47">
        <v>9.0074000000000005</v>
      </c>
      <c r="D5727" s="119" t="s">
        <v>4815</v>
      </c>
      <c r="E5727" s="46" t="s">
        <v>4815</v>
      </c>
      <c r="F5727" s="121">
        <v>154.0342</v>
      </c>
      <c r="G5727" s="87"/>
      <c r="H5727" s="47"/>
      <c r="I5727" s="120">
        <v>21</v>
      </c>
      <c r="J5727" s="120">
        <v>0</v>
      </c>
    </row>
    <row r="5728" spans="1:10" ht="15" customHeight="1">
      <c r="A5728" s="46" t="s">
        <v>15149</v>
      </c>
      <c r="B5728" s="46" t="s">
        <v>15150</v>
      </c>
      <c r="C5728" s="47">
        <v>24.517600000000002</v>
      </c>
      <c r="D5728" s="119" t="s">
        <v>4812</v>
      </c>
      <c r="E5728" s="46" t="s">
        <v>4812</v>
      </c>
      <c r="F5728" s="121">
        <v>151.0368</v>
      </c>
      <c r="G5728" s="87"/>
      <c r="H5728" s="47"/>
      <c r="I5728" s="120">
        <v>20</v>
      </c>
      <c r="J5728" s="120">
        <v>0</v>
      </c>
    </row>
    <row r="5729" spans="1:10" ht="15" customHeight="1">
      <c r="A5729" s="46" t="s">
        <v>14879</v>
      </c>
      <c r="B5729" s="46" t="s">
        <v>14880</v>
      </c>
      <c r="C5729" s="47">
        <v>32.315600000000003</v>
      </c>
      <c r="D5729" s="119" t="s">
        <v>4809</v>
      </c>
      <c r="E5729" s="46" t="s">
        <v>4809</v>
      </c>
      <c r="F5729" s="121">
        <v>15.1038</v>
      </c>
      <c r="G5729" s="87"/>
      <c r="H5729" s="47"/>
      <c r="I5729" s="120">
        <v>5</v>
      </c>
      <c r="J5729" s="120">
        <v>0</v>
      </c>
    </row>
    <row r="5730" spans="1:10" ht="15" customHeight="1">
      <c r="A5730" s="46" t="s">
        <v>10380</v>
      </c>
      <c r="B5730" s="46" t="s">
        <v>10381</v>
      </c>
      <c r="C5730" s="47">
        <v>1.1386000000000001</v>
      </c>
      <c r="D5730" s="119" t="s">
        <v>1503</v>
      </c>
      <c r="E5730" s="46" t="s">
        <v>1503</v>
      </c>
      <c r="F5730" s="121">
        <v>28.844200000000001</v>
      </c>
      <c r="G5730" s="87"/>
      <c r="H5730" s="47"/>
      <c r="I5730" s="120">
        <v>0</v>
      </c>
      <c r="J5730" s="120">
        <v>0</v>
      </c>
    </row>
    <row r="5731" spans="1:10" ht="15" customHeight="1">
      <c r="A5731" s="46" t="s">
        <v>10378</v>
      </c>
      <c r="B5731" s="46" t="s">
        <v>10379</v>
      </c>
      <c r="C5731" s="47">
        <v>1.1386000000000001</v>
      </c>
      <c r="D5731" s="119" t="s">
        <v>4807</v>
      </c>
      <c r="E5731" s="46" t="s">
        <v>4807</v>
      </c>
      <c r="F5731" s="121">
        <v>216.1414</v>
      </c>
      <c r="G5731" s="87"/>
      <c r="H5731" s="47"/>
      <c r="I5731" s="120">
        <v>2</v>
      </c>
      <c r="J5731" s="120">
        <v>0</v>
      </c>
    </row>
    <row r="5732" spans="1:10" ht="15" customHeight="1">
      <c r="A5732" s="46" t="s">
        <v>10376</v>
      </c>
      <c r="B5732" s="46" t="s">
        <v>10377</v>
      </c>
      <c r="C5732" s="47">
        <v>1.1386000000000001</v>
      </c>
      <c r="D5732" s="119" t="s">
        <v>4804</v>
      </c>
      <c r="E5732" s="46" t="s">
        <v>4804</v>
      </c>
      <c r="F5732" s="121">
        <v>71.568200000000004</v>
      </c>
      <c r="G5732" s="87"/>
      <c r="H5732" s="47"/>
      <c r="I5732" s="120">
        <v>3</v>
      </c>
      <c r="J5732" s="120">
        <v>0</v>
      </c>
    </row>
    <row r="5733" spans="1:10" ht="15" customHeight="1">
      <c r="A5733" s="46" t="s">
        <v>10374</v>
      </c>
      <c r="B5733" s="46" t="s">
        <v>10375</v>
      </c>
      <c r="C5733" s="47">
        <v>2.5301999999999998</v>
      </c>
      <c r="D5733" s="119" t="s">
        <v>1500</v>
      </c>
      <c r="E5733" s="46" t="s">
        <v>1500</v>
      </c>
      <c r="F5733" s="121">
        <v>208.36099999999999</v>
      </c>
      <c r="G5733" s="87"/>
      <c r="H5733" s="47"/>
      <c r="I5733" s="120">
        <v>37</v>
      </c>
      <c r="J5733" s="120">
        <v>0</v>
      </c>
    </row>
    <row r="5734" spans="1:10" ht="15" customHeight="1">
      <c r="A5734" s="46" t="s">
        <v>11985</v>
      </c>
      <c r="B5734" s="46" t="s">
        <v>11986</v>
      </c>
      <c r="C5734" s="47">
        <v>7.0846</v>
      </c>
      <c r="D5734" s="119" t="s">
        <v>13893</v>
      </c>
      <c r="E5734" s="46" t="s">
        <v>13893</v>
      </c>
      <c r="F5734" s="121">
        <v>84.963800000000006</v>
      </c>
      <c r="G5734" s="87"/>
      <c r="H5734" s="47"/>
      <c r="I5734" s="120">
        <v>0</v>
      </c>
      <c r="J5734" s="120">
        <v>0</v>
      </c>
    </row>
    <row r="5735" spans="1:10" ht="15" customHeight="1">
      <c r="A5735" s="46" t="s">
        <v>11983</v>
      </c>
      <c r="B5735" s="46" t="s">
        <v>11984</v>
      </c>
      <c r="C5735" s="47">
        <v>27.832000000000001</v>
      </c>
      <c r="D5735" s="119" t="s">
        <v>13891</v>
      </c>
      <c r="E5735" s="46" t="s">
        <v>13891</v>
      </c>
      <c r="F5735" s="121">
        <v>132.74080000000001</v>
      </c>
      <c r="G5735" s="87"/>
      <c r="H5735" s="47"/>
      <c r="I5735" s="120">
        <v>0</v>
      </c>
      <c r="J5735" s="120">
        <v>0</v>
      </c>
    </row>
    <row r="5736" spans="1:10" ht="15" customHeight="1">
      <c r="A5736" s="46" t="s">
        <v>14923</v>
      </c>
      <c r="B5736" s="46" t="s">
        <v>14924</v>
      </c>
      <c r="C5736" s="47">
        <v>2.8083999999999998</v>
      </c>
      <c r="D5736" s="119" t="s">
        <v>5210</v>
      </c>
      <c r="E5736" s="46" t="s">
        <v>5210</v>
      </c>
      <c r="F5736" s="121">
        <v>213.96299999999999</v>
      </c>
      <c r="G5736" s="87"/>
      <c r="H5736" s="47"/>
      <c r="I5736" s="120">
        <v>100</v>
      </c>
      <c r="J5736" s="120">
        <v>0</v>
      </c>
    </row>
    <row r="5737" spans="1:10" ht="15" customHeight="1">
      <c r="A5737" s="46" t="s">
        <v>11981</v>
      </c>
      <c r="B5737" s="46" t="s">
        <v>11982</v>
      </c>
      <c r="C5737" s="47">
        <v>7.5906000000000002</v>
      </c>
      <c r="D5737" s="119" t="s">
        <v>5205</v>
      </c>
      <c r="E5737" s="46" t="s">
        <v>5205</v>
      </c>
      <c r="F5737" s="121">
        <v>98.087400000000002</v>
      </c>
      <c r="G5737" s="87"/>
      <c r="H5737" s="47"/>
      <c r="I5737" s="120">
        <v>0</v>
      </c>
      <c r="J5737" s="120">
        <v>0</v>
      </c>
    </row>
    <row r="5738" spans="1:10" ht="15" customHeight="1">
      <c r="A5738" s="46" t="s">
        <v>15141</v>
      </c>
      <c r="B5738" s="46" t="s">
        <v>15142</v>
      </c>
      <c r="C5738" s="47">
        <v>3.8712</v>
      </c>
      <c r="D5738" s="119" t="s">
        <v>5202</v>
      </c>
      <c r="E5738" s="46" t="s">
        <v>5202</v>
      </c>
      <c r="F5738" s="121">
        <v>131.1696</v>
      </c>
      <c r="G5738" s="87"/>
      <c r="H5738" s="47"/>
      <c r="I5738" s="120">
        <v>0</v>
      </c>
      <c r="J5738" s="120">
        <v>0</v>
      </c>
    </row>
    <row r="5739" spans="1:10" ht="15" customHeight="1">
      <c r="A5739" s="46" t="s">
        <v>11979</v>
      </c>
      <c r="B5739" s="46" t="s">
        <v>11980</v>
      </c>
      <c r="C5739" s="47">
        <v>19.735399999999998</v>
      </c>
      <c r="D5739" s="119" t="s">
        <v>5181</v>
      </c>
      <c r="E5739" s="46" t="s">
        <v>5181</v>
      </c>
      <c r="F5739" s="121">
        <v>69.941599999999994</v>
      </c>
      <c r="G5739" s="87"/>
      <c r="H5739" s="47"/>
      <c r="I5739" s="120">
        <v>0</v>
      </c>
      <c r="J5739" s="120">
        <v>0</v>
      </c>
    </row>
    <row r="5740" spans="1:10" ht="15" customHeight="1">
      <c r="A5740" s="46" t="s">
        <v>15140</v>
      </c>
      <c r="B5740" s="46" t="s">
        <v>32525</v>
      </c>
      <c r="C5740" s="47">
        <v>11.3858</v>
      </c>
      <c r="D5740" s="119" t="s">
        <v>5164</v>
      </c>
      <c r="E5740" s="46" t="s">
        <v>5164</v>
      </c>
      <c r="F5740" s="121">
        <v>267.51639999999998</v>
      </c>
      <c r="G5740" s="87"/>
      <c r="H5740" s="47"/>
      <c r="I5740" s="120">
        <v>0</v>
      </c>
      <c r="J5740" s="120">
        <v>0</v>
      </c>
    </row>
    <row r="5741" spans="1:10" ht="15" customHeight="1">
      <c r="A5741" s="46" t="s">
        <v>15138</v>
      </c>
      <c r="B5741" s="46" t="s">
        <v>15139</v>
      </c>
      <c r="C5741" s="47">
        <v>4.0646000000000004</v>
      </c>
      <c r="D5741" s="119" t="s">
        <v>5161</v>
      </c>
      <c r="E5741" s="46" t="s">
        <v>5161</v>
      </c>
      <c r="F5741" s="121">
        <v>208.268</v>
      </c>
      <c r="G5741" s="87"/>
      <c r="H5741" s="47"/>
      <c r="I5741" s="120">
        <v>0</v>
      </c>
      <c r="J5741" s="120">
        <v>0</v>
      </c>
    </row>
    <row r="5742" spans="1:10" ht="15" customHeight="1">
      <c r="A5742" s="46" t="s">
        <v>15136</v>
      </c>
      <c r="B5742" s="46" t="s">
        <v>15137</v>
      </c>
      <c r="C5742" s="47">
        <v>6.8041999999999998</v>
      </c>
      <c r="D5742" s="119" t="s">
        <v>13889</v>
      </c>
      <c r="E5742" s="46" t="s">
        <v>13889</v>
      </c>
      <c r="F5742" s="121">
        <v>106.5386</v>
      </c>
      <c r="G5742" s="87"/>
      <c r="H5742" s="47"/>
      <c r="I5742" s="120">
        <v>0</v>
      </c>
      <c r="J5742" s="120">
        <v>0</v>
      </c>
    </row>
    <row r="5743" spans="1:10" ht="15" customHeight="1">
      <c r="A5743" s="46" t="s">
        <v>14919</v>
      </c>
      <c r="B5743" s="46" t="s">
        <v>14920</v>
      </c>
      <c r="C5743" s="47">
        <v>2.1507999999999998</v>
      </c>
      <c r="D5743" s="119" t="s">
        <v>13887</v>
      </c>
      <c r="E5743" s="46" t="s">
        <v>13887</v>
      </c>
      <c r="F5743" s="121">
        <v>92.271799999999999</v>
      </c>
      <c r="G5743" s="87"/>
      <c r="H5743" s="47"/>
      <c r="I5743" s="120">
        <v>50</v>
      </c>
      <c r="J5743" s="120">
        <v>0</v>
      </c>
    </row>
    <row r="5744" spans="1:10" ht="15" customHeight="1">
      <c r="A5744" s="46" t="s">
        <v>14917</v>
      </c>
      <c r="B5744" s="46" t="s">
        <v>14918</v>
      </c>
      <c r="C5744" s="47">
        <v>2.4289999999999998</v>
      </c>
      <c r="D5744" s="119" t="s">
        <v>5158</v>
      </c>
      <c r="E5744" s="46" t="s">
        <v>5158</v>
      </c>
      <c r="F5744" s="121">
        <v>432.47640000000001</v>
      </c>
      <c r="G5744" s="87"/>
      <c r="H5744" s="47"/>
      <c r="I5744" s="120">
        <v>40</v>
      </c>
      <c r="J5744" s="120">
        <v>0</v>
      </c>
    </row>
    <row r="5745" spans="1:10" ht="15" customHeight="1">
      <c r="A5745" s="46" t="s">
        <v>14915</v>
      </c>
      <c r="B5745" s="46" t="s">
        <v>14916</v>
      </c>
      <c r="C5745" s="47">
        <v>3.4916</v>
      </c>
      <c r="D5745" s="119" t="s">
        <v>5155</v>
      </c>
      <c r="E5745" s="46" t="s">
        <v>5155</v>
      </c>
      <c r="F5745" s="121">
        <v>405.70800000000003</v>
      </c>
      <c r="G5745" s="87"/>
      <c r="H5745" s="47"/>
      <c r="I5745" s="120">
        <v>20</v>
      </c>
      <c r="J5745" s="120">
        <v>0</v>
      </c>
    </row>
    <row r="5746" spans="1:10" ht="15" customHeight="1">
      <c r="A5746" s="46" t="s">
        <v>14913</v>
      </c>
      <c r="B5746" s="46" t="s">
        <v>14914</v>
      </c>
      <c r="C5746" s="47">
        <v>5.5157999999999996</v>
      </c>
      <c r="D5746" s="119" t="s">
        <v>1151</v>
      </c>
      <c r="E5746" s="46" t="s">
        <v>1151</v>
      </c>
      <c r="F5746" s="121">
        <v>18.217400000000001</v>
      </c>
      <c r="G5746" s="87"/>
      <c r="H5746" s="47"/>
      <c r="I5746" s="120">
        <v>40</v>
      </c>
      <c r="J5746" s="120">
        <v>0</v>
      </c>
    </row>
    <row r="5747" spans="1:10" ht="15" customHeight="1">
      <c r="A5747" s="46" t="s">
        <v>14911</v>
      </c>
      <c r="B5747" s="46" t="s">
        <v>14912</v>
      </c>
      <c r="C5747" s="47">
        <v>10.222</v>
      </c>
      <c r="D5747" s="119" t="s">
        <v>1148</v>
      </c>
      <c r="E5747" s="46" t="s">
        <v>1148</v>
      </c>
      <c r="F5747" s="121">
        <v>18.217400000000001</v>
      </c>
      <c r="G5747" s="87"/>
      <c r="H5747" s="47"/>
      <c r="I5747" s="120">
        <v>25</v>
      </c>
      <c r="J5747" s="120">
        <v>0</v>
      </c>
    </row>
    <row r="5748" spans="1:10" ht="15" customHeight="1">
      <c r="A5748" s="46" t="s">
        <v>11977</v>
      </c>
      <c r="B5748" s="46" t="s">
        <v>11978</v>
      </c>
      <c r="C5748" s="47">
        <v>8.8556000000000008</v>
      </c>
      <c r="D5748" s="119" t="s">
        <v>5152</v>
      </c>
      <c r="E5748" s="46" t="s">
        <v>5152</v>
      </c>
      <c r="F5748" s="121">
        <v>92.769199999999998</v>
      </c>
      <c r="G5748" s="87"/>
      <c r="H5748" s="47"/>
      <c r="I5748" s="120">
        <v>0</v>
      </c>
      <c r="J5748" s="120">
        <v>0</v>
      </c>
    </row>
    <row r="5749" spans="1:10" ht="15" customHeight="1">
      <c r="A5749" s="46" t="s">
        <v>14909</v>
      </c>
      <c r="B5749" s="46" t="s">
        <v>14910</v>
      </c>
      <c r="C5749" s="47">
        <v>3.9470000000000001</v>
      </c>
      <c r="D5749" s="119" t="s">
        <v>5306</v>
      </c>
      <c r="E5749" s="46" t="s">
        <v>5306</v>
      </c>
      <c r="F5749" s="121">
        <v>136.06319999999999</v>
      </c>
      <c r="G5749" s="87"/>
      <c r="H5749" s="47"/>
      <c r="I5749" s="120">
        <v>0</v>
      </c>
      <c r="J5749" s="120">
        <v>0</v>
      </c>
    </row>
    <row r="5750" spans="1:10" ht="15" customHeight="1">
      <c r="A5750" s="46" t="s">
        <v>15134</v>
      </c>
      <c r="B5750" s="46" t="s">
        <v>15135</v>
      </c>
      <c r="C5750" s="47">
        <v>2.4594</v>
      </c>
      <c r="D5750" s="119" t="s">
        <v>5303</v>
      </c>
      <c r="E5750" s="46" t="s">
        <v>5303</v>
      </c>
      <c r="F5750" s="121">
        <v>147.92320000000001</v>
      </c>
      <c r="G5750" s="87"/>
      <c r="H5750" s="47"/>
      <c r="I5750" s="120">
        <v>0</v>
      </c>
      <c r="J5750" s="120">
        <v>0</v>
      </c>
    </row>
    <row r="5751" spans="1:10" ht="15" customHeight="1">
      <c r="A5751" s="46" t="s">
        <v>15132</v>
      </c>
      <c r="B5751" s="46" t="s">
        <v>15133</v>
      </c>
      <c r="C5751" s="47">
        <v>4.2720000000000002</v>
      </c>
      <c r="D5751" s="119" t="s">
        <v>5300</v>
      </c>
      <c r="E5751" s="46" t="s">
        <v>5300</v>
      </c>
      <c r="F5751" s="121">
        <v>100.93899999999999</v>
      </c>
      <c r="G5751" s="87"/>
      <c r="H5751" s="47"/>
      <c r="I5751" s="120">
        <v>0</v>
      </c>
      <c r="J5751" s="120">
        <v>0</v>
      </c>
    </row>
    <row r="5752" spans="1:10" ht="15" customHeight="1">
      <c r="A5752" s="46" t="s">
        <v>15130</v>
      </c>
      <c r="B5752" s="46" t="s">
        <v>15131</v>
      </c>
      <c r="C5752" s="47">
        <v>2.2772000000000001</v>
      </c>
      <c r="D5752" s="119" t="s">
        <v>5297</v>
      </c>
      <c r="E5752" s="46" t="s">
        <v>5297</v>
      </c>
      <c r="F5752" s="121">
        <v>420.06819999999999</v>
      </c>
      <c r="G5752" s="87"/>
      <c r="H5752" s="47"/>
      <c r="I5752" s="120">
        <v>0</v>
      </c>
      <c r="J5752" s="120">
        <v>0</v>
      </c>
    </row>
    <row r="5753" spans="1:10" ht="15" customHeight="1">
      <c r="A5753" s="46" t="s">
        <v>15128</v>
      </c>
      <c r="B5753" s="46" t="s">
        <v>15129</v>
      </c>
      <c r="C5753" s="47">
        <v>4.4996</v>
      </c>
      <c r="D5753" s="119" t="s">
        <v>5295</v>
      </c>
      <c r="E5753" s="46" t="s">
        <v>5295</v>
      </c>
      <c r="F5753" s="121">
        <v>268.47359999999998</v>
      </c>
      <c r="G5753" s="87"/>
      <c r="H5753" s="47"/>
      <c r="I5753" s="120">
        <v>0</v>
      </c>
      <c r="J5753" s="120">
        <v>0</v>
      </c>
    </row>
    <row r="5754" spans="1:10" ht="15" customHeight="1">
      <c r="A5754" s="46" t="s">
        <v>11975</v>
      </c>
      <c r="B5754" s="46" t="s">
        <v>11976</v>
      </c>
      <c r="C5754" s="47">
        <v>10.626799999999999</v>
      </c>
      <c r="D5754" s="119" t="s">
        <v>5293</v>
      </c>
      <c r="E5754" s="46" t="s">
        <v>5293</v>
      </c>
      <c r="F5754" s="121">
        <v>1480.4394</v>
      </c>
      <c r="G5754" s="87"/>
      <c r="H5754" s="47"/>
      <c r="I5754" s="120">
        <v>0</v>
      </c>
      <c r="J5754" s="120">
        <v>0</v>
      </c>
    </row>
    <row r="5755" spans="1:10" ht="15" customHeight="1">
      <c r="A5755" s="46" t="s">
        <v>15126</v>
      </c>
      <c r="B5755" s="46" t="s">
        <v>15127</v>
      </c>
      <c r="C5755" s="47">
        <v>6.2850000000000001</v>
      </c>
      <c r="D5755" s="119" t="s">
        <v>5290</v>
      </c>
      <c r="E5755" s="46" t="s">
        <v>5290</v>
      </c>
      <c r="F5755" s="121">
        <v>51.282800000000002</v>
      </c>
      <c r="G5755" s="87"/>
      <c r="H5755" s="47"/>
      <c r="I5755" s="120">
        <v>0</v>
      </c>
      <c r="J5755" s="120">
        <v>0</v>
      </c>
    </row>
    <row r="5756" spans="1:10" ht="15" customHeight="1">
      <c r="A5756" s="46" t="s">
        <v>15124</v>
      </c>
      <c r="B5756" s="46" t="s">
        <v>15125</v>
      </c>
      <c r="C5756" s="47">
        <v>10.171200000000001</v>
      </c>
      <c r="D5756" s="119" t="s">
        <v>5287</v>
      </c>
      <c r="E5756" s="46" t="s">
        <v>5287</v>
      </c>
      <c r="F5756" s="121">
        <v>357.16719999999998</v>
      </c>
      <c r="G5756" s="87"/>
      <c r="H5756" s="47"/>
      <c r="I5756" s="120">
        <v>0</v>
      </c>
      <c r="J5756" s="120">
        <v>0</v>
      </c>
    </row>
    <row r="5757" spans="1:10" ht="15" customHeight="1">
      <c r="A5757" s="46" t="s">
        <v>15122</v>
      </c>
      <c r="B5757" s="46" t="s">
        <v>15123</v>
      </c>
      <c r="C5757" s="47">
        <v>1.0748</v>
      </c>
      <c r="D5757" s="119" t="s">
        <v>5284</v>
      </c>
      <c r="E5757" s="46" t="s">
        <v>5284</v>
      </c>
      <c r="F5757" s="121">
        <v>161.58600000000001</v>
      </c>
      <c r="G5757" s="87"/>
      <c r="H5757" s="47"/>
      <c r="I5757" s="120">
        <v>0</v>
      </c>
      <c r="J5757" s="120">
        <v>0</v>
      </c>
    </row>
    <row r="5758" spans="1:10" ht="15" customHeight="1">
      <c r="A5758" s="46" t="s">
        <v>12030</v>
      </c>
      <c r="B5758" s="46" t="s">
        <v>12031</v>
      </c>
      <c r="C5758" s="47">
        <v>24.82</v>
      </c>
      <c r="D5758" s="119" t="s">
        <v>5281</v>
      </c>
      <c r="E5758" s="46" t="s">
        <v>5281</v>
      </c>
      <c r="F5758" s="121">
        <v>116.85599999999999</v>
      </c>
      <c r="G5758" s="87"/>
      <c r="H5758" s="47"/>
      <c r="I5758" s="120">
        <v>0</v>
      </c>
      <c r="J5758" s="120">
        <v>0</v>
      </c>
    </row>
    <row r="5759" spans="1:10" ht="15" customHeight="1">
      <c r="A5759" s="46" t="s">
        <v>12028</v>
      </c>
      <c r="B5759" s="46" t="s">
        <v>12029</v>
      </c>
      <c r="C5759" s="47">
        <v>49.668199999999999</v>
      </c>
      <c r="D5759" s="119" t="s">
        <v>5278</v>
      </c>
      <c r="E5759" s="46" t="s">
        <v>5278</v>
      </c>
      <c r="F5759" s="121">
        <v>317.06099999999998</v>
      </c>
      <c r="G5759" s="87"/>
      <c r="H5759" s="47"/>
      <c r="I5759" s="120">
        <v>0</v>
      </c>
      <c r="J5759" s="120">
        <v>0</v>
      </c>
    </row>
    <row r="5760" spans="1:10" ht="15" customHeight="1">
      <c r="A5760" s="46" t="s">
        <v>17747</v>
      </c>
      <c r="B5760" s="46" t="s">
        <v>17748</v>
      </c>
      <c r="C5760" s="47">
        <v>243.34360000000001</v>
      </c>
      <c r="D5760" s="119" t="s">
        <v>5275</v>
      </c>
      <c r="E5760" s="46" t="s">
        <v>5275</v>
      </c>
      <c r="F5760" s="121">
        <v>204.541</v>
      </c>
      <c r="G5760" s="87"/>
      <c r="H5760" s="47"/>
      <c r="I5760" s="120">
        <v>6</v>
      </c>
      <c r="J5760" s="120">
        <v>0</v>
      </c>
    </row>
    <row r="5761" spans="1:10" ht="15" customHeight="1">
      <c r="A5761" s="46" t="s">
        <v>12011</v>
      </c>
      <c r="B5761" s="46" t="s">
        <v>12012</v>
      </c>
      <c r="C5761" s="47">
        <v>98.297799999999995</v>
      </c>
      <c r="D5761" s="119" t="s">
        <v>5273</v>
      </c>
      <c r="E5761" s="46" t="s">
        <v>5273</v>
      </c>
      <c r="F5761" s="121">
        <v>357.91079999999999</v>
      </c>
      <c r="G5761" s="87"/>
      <c r="H5761" s="47"/>
      <c r="I5761" s="120">
        <v>0</v>
      </c>
      <c r="J5761" s="120">
        <v>0</v>
      </c>
    </row>
    <row r="5762" spans="1:10" ht="15" customHeight="1">
      <c r="A5762" s="46" t="s">
        <v>12009</v>
      </c>
      <c r="B5762" s="46" t="s">
        <v>12010</v>
      </c>
      <c r="C5762" s="47">
        <v>284.64620000000002</v>
      </c>
      <c r="D5762" s="119" t="s">
        <v>5271</v>
      </c>
      <c r="E5762" s="46" t="s">
        <v>5271</v>
      </c>
      <c r="F5762" s="121">
        <v>357.91079999999999</v>
      </c>
      <c r="G5762" s="87"/>
      <c r="H5762" s="47"/>
      <c r="I5762" s="120">
        <v>1</v>
      </c>
      <c r="J5762" s="120">
        <v>0</v>
      </c>
    </row>
    <row r="5763" spans="1:10" ht="15" customHeight="1">
      <c r="A5763" s="46" t="s">
        <v>12007</v>
      </c>
      <c r="B5763" s="46" t="s">
        <v>12008</v>
      </c>
      <c r="C5763" s="47">
        <v>123.0936</v>
      </c>
      <c r="D5763" s="119" t="s">
        <v>5268</v>
      </c>
      <c r="E5763" s="46" t="s">
        <v>5268</v>
      </c>
      <c r="F5763" s="121">
        <v>51.282800000000002</v>
      </c>
      <c r="G5763" s="87"/>
      <c r="H5763" s="47"/>
      <c r="I5763" s="120">
        <v>1</v>
      </c>
      <c r="J5763" s="120">
        <v>0</v>
      </c>
    </row>
    <row r="5764" spans="1:10" ht="15" customHeight="1">
      <c r="A5764" s="46" t="s">
        <v>12005</v>
      </c>
      <c r="B5764" s="46" t="s">
        <v>12006</v>
      </c>
      <c r="C5764" s="47">
        <v>32.4178</v>
      </c>
      <c r="D5764" s="119" t="s">
        <v>5266</v>
      </c>
      <c r="E5764" s="46" t="s">
        <v>5266</v>
      </c>
      <c r="F5764" s="121">
        <v>58.439599999999999</v>
      </c>
      <c r="G5764" s="87"/>
      <c r="H5764" s="47"/>
      <c r="I5764" s="120">
        <v>0</v>
      </c>
      <c r="J5764" s="120">
        <v>0</v>
      </c>
    </row>
    <row r="5765" spans="1:10" ht="15" customHeight="1">
      <c r="A5765" s="46" t="s">
        <v>36403</v>
      </c>
      <c r="B5765" s="46" t="s">
        <v>36407</v>
      </c>
      <c r="C5765" s="47">
        <v>1097.9212</v>
      </c>
      <c r="D5765" s="119" t="s">
        <v>5265</v>
      </c>
      <c r="E5765" s="46" t="s">
        <v>5265</v>
      </c>
      <c r="F5765" s="121">
        <v>30.567599999999999</v>
      </c>
      <c r="G5765" s="87"/>
      <c r="H5765" s="47"/>
      <c r="I5765" s="120">
        <v>0</v>
      </c>
      <c r="J5765" s="120">
        <v>2</v>
      </c>
    </row>
    <row r="5766" spans="1:10" ht="15" customHeight="1">
      <c r="A5766" s="46" t="s">
        <v>748</v>
      </c>
      <c r="B5766" s="46" t="s">
        <v>34557</v>
      </c>
      <c r="C5766" s="47">
        <v>42.592199999999998</v>
      </c>
      <c r="D5766" s="119" t="s">
        <v>5263</v>
      </c>
      <c r="E5766" s="46" t="s">
        <v>5263</v>
      </c>
      <c r="F5766" s="121">
        <v>1346.8764000000001</v>
      </c>
      <c r="G5766" s="87"/>
      <c r="H5766" s="47"/>
      <c r="I5766" s="120">
        <v>1</v>
      </c>
      <c r="J5766" s="120">
        <v>0</v>
      </c>
    </row>
    <row r="5767" spans="1:10" ht="15" customHeight="1">
      <c r="A5767" s="46" t="s">
        <v>749</v>
      </c>
      <c r="B5767" s="46" t="s">
        <v>35974</v>
      </c>
      <c r="C5767" s="47">
        <v>104.851</v>
      </c>
      <c r="D5767" s="119" t="s">
        <v>5261</v>
      </c>
      <c r="E5767" s="46" t="s">
        <v>5261</v>
      </c>
      <c r="F5767" s="121">
        <v>30.5792</v>
      </c>
      <c r="G5767" s="87"/>
      <c r="H5767" s="47"/>
      <c r="I5767" s="120">
        <v>4</v>
      </c>
      <c r="J5767" s="120">
        <v>0</v>
      </c>
    </row>
    <row r="5768" spans="1:10" ht="15" customHeight="1">
      <c r="A5768" s="46" t="s">
        <v>750</v>
      </c>
      <c r="B5768" s="46" t="s">
        <v>32528</v>
      </c>
      <c r="C5768" s="47">
        <v>109.5586</v>
      </c>
      <c r="D5768" s="119" t="s">
        <v>4838</v>
      </c>
      <c r="E5768" s="46" t="s">
        <v>4838</v>
      </c>
      <c r="F5768" s="121">
        <v>16.3584</v>
      </c>
      <c r="G5768" s="87"/>
      <c r="H5768" s="47"/>
      <c r="I5768" s="120">
        <v>2</v>
      </c>
      <c r="J5768" s="120">
        <v>0</v>
      </c>
    </row>
    <row r="5769" spans="1:10" ht="15" customHeight="1">
      <c r="A5769" s="46" t="s">
        <v>751</v>
      </c>
      <c r="B5769" s="46" t="s">
        <v>32527</v>
      </c>
      <c r="C5769" s="47">
        <v>60.860999999999997</v>
      </c>
      <c r="D5769" s="119" t="s">
        <v>4835</v>
      </c>
      <c r="E5769" s="46" t="s">
        <v>4835</v>
      </c>
      <c r="F5769" s="121">
        <v>89.739000000000004</v>
      </c>
      <c r="G5769" s="87"/>
      <c r="H5769" s="47"/>
      <c r="I5769" s="120">
        <v>2</v>
      </c>
      <c r="J5769" s="120">
        <v>0</v>
      </c>
    </row>
    <row r="5770" spans="1:10" ht="15" customHeight="1">
      <c r="A5770" s="46" t="s">
        <v>752</v>
      </c>
      <c r="B5770" s="46" t="s">
        <v>32530</v>
      </c>
      <c r="C5770" s="47">
        <v>134.11019999999999</v>
      </c>
      <c r="D5770" s="119" t="s">
        <v>1023</v>
      </c>
      <c r="E5770" s="46" t="s">
        <v>1023</v>
      </c>
      <c r="F5770" s="121">
        <v>18.217400000000001</v>
      </c>
      <c r="G5770" s="87"/>
      <c r="H5770" s="47"/>
      <c r="I5770" s="120">
        <v>4</v>
      </c>
      <c r="J5770" s="120">
        <v>0</v>
      </c>
    </row>
    <row r="5771" spans="1:10" ht="15" customHeight="1">
      <c r="A5771" s="46" t="s">
        <v>12027</v>
      </c>
      <c r="B5771" s="46" t="s">
        <v>34558</v>
      </c>
      <c r="C5771" s="47">
        <v>92.630200000000002</v>
      </c>
      <c r="D5771" s="119" t="s">
        <v>4832</v>
      </c>
      <c r="E5771" s="46" t="s">
        <v>4832</v>
      </c>
      <c r="F5771" s="121">
        <v>23.678000000000001</v>
      </c>
      <c r="G5771" s="87"/>
      <c r="H5771" s="47"/>
      <c r="I5771" s="120">
        <v>9</v>
      </c>
      <c r="J5771" s="120">
        <v>0</v>
      </c>
    </row>
    <row r="5772" spans="1:10" ht="15" customHeight="1">
      <c r="A5772" s="46" t="s">
        <v>753</v>
      </c>
      <c r="B5772" s="46" t="s">
        <v>12026</v>
      </c>
      <c r="C5772" s="47">
        <v>67.879599999999996</v>
      </c>
      <c r="D5772" s="119" t="s">
        <v>4913</v>
      </c>
      <c r="E5772" s="46" t="s">
        <v>4913</v>
      </c>
      <c r="F5772" s="121">
        <v>1752.2126000000001</v>
      </c>
      <c r="G5772" s="87"/>
      <c r="H5772" s="47"/>
      <c r="I5772" s="120">
        <v>5</v>
      </c>
      <c r="J5772" s="120">
        <v>0</v>
      </c>
    </row>
    <row r="5773" spans="1:10" ht="15" customHeight="1">
      <c r="A5773" s="46" t="s">
        <v>12025</v>
      </c>
      <c r="B5773" s="46" t="s">
        <v>34559</v>
      </c>
      <c r="C5773" s="47">
        <v>88.751000000000005</v>
      </c>
      <c r="D5773" s="119" t="s">
        <v>4910</v>
      </c>
      <c r="E5773" s="46" t="s">
        <v>4910</v>
      </c>
      <c r="F5773" s="121">
        <v>1898.8810000000001</v>
      </c>
      <c r="G5773" s="87"/>
      <c r="H5773" s="47"/>
      <c r="I5773" s="120">
        <v>10</v>
      </c>
      <c r="J5773" s="120">
        <v>0</v>
      </c>
    </row>
    <row r="5774" spans="1:10" ht="15" customHeight="1">
      <c r="A5774" s="46" t="s">
        <v>754</v>
      </c>
      <c r="B5774" s="46" t="s">
        <v>34560</v>
      </c>
      <c r="C5774" s="47">
        <v>84.520399999999995</v>
      </c>
      <c r="D5774" s="119" t="s">
        <v>4908</v>
      </c>
      <c r="E5774" s="46" t="s">
        <v>4908</v>
      </c>
      <c r="F5774" s="121">
        <v>2036.9051999999999</v>
      </c>
      <c r="G5774" s="87"/>
      <c r="H5774" s="47"/>
      <c r="I5774" s="120">
        <v>1</v>
      </c>
      <c r="J5774" s="120">
        <v>0</v>
      </c>
    </row>
    <row r="5775" spans="1:10" ht="15" customHeight="1">
      <c r="A5775" s="46" t="s">
        <v>755</v>
      </c>
      <c r="B5775" s="46" t="s">
        <v>34561</v>
      </c>
      <c r="C5775" s="47">
        <v>77.456800000000001</v>
      </c>
      <c r="D5775" s="119" t="s">
        <v>4906</v>
      </c>
      <c r="E5775" s="46" t="s">
        <v>4906</v>
      </c>
      <c r="F5775" s="121">
        <v>2166.5646000000002</v>
      </c>
      <c r="G5775" s="87"/>
      <c r="H5775" s="47"/>
      <c r="I5775" s="120">
        <v>20</v>
      </c>
      <c r="J5775" s="120">
        <v>0</v>
      </c>
    </row>
    <row r="5776" spans="1:10" ht="15" customHeight="1">
      <c r="A5776" s="46" t="s">
        <v>758</v>
      </c>
      <c r="B5776" s="46" t="s">
        <v>32529</v>
      </c>
      <c r="C5776" s="47">
        <v>219.13300000000001</v>
      </c>
      <c r="D5776" s="119" t="s">
        <v>4904</v>
      </c>
      <c r="E5776" s="46" t="s">
        <v>4904</v>
      </c>
      <c r="F5776" s="121">
        <v>1775.8905999999999</v>
      </c>
      <c r="G5776" s="87"/>
      <c r="H5776" s="47"/>
      <c r="I5776" s="120">
        <v>2</v>
      </c>
      <c r="J5776" s="120">
        <v>0</v>
      </c>
    </row>
    <row r="5777" spans="1:10" ht="15" customHeight="1">
      <c r="A5777" s="46" t="s">
        <v>759</v>
      </c>
      <c r="B5777" s="46" t="s">
        <v>32532</v>
      </c>
      <c r="C5777" s="47">
        <v>304.34280000000001</v>
      </c>
      <c r="D5777" s="119" t="s">
        <v>4902</v>
      </c>
      <c r="E5777" s="46" t="s">
        <v>4902</v>
      </c>
      <c r="F5777" s="121">
        <v>1726.5596</v>
      </c>
      <c r="G5777" s="87"/>
      <c r="H5777" s="47"/>
      <c r="I5777" s="120">
        <v>4</v>
      </c>
      <c r="J5777" s="120">
        <v>0</v>
      </c>
    </row>
    <row r="5778" spans="1:10" ht="15" customHeight="1">
      <c r="A5778" s="46" t="s">
        <v>12024</v>
      </c>
      <c r="B5778" s="46" t="s">
        <v>34562</v>
      </c>
      <c r="C5778" s="47">
        <v>243.6824</v>
      </c>
      <c r="D5778" s="119" t="s">
        <v>4899</v>
      </c>
      <c r="E5778" s="46" t="s">
        <v>4899</v>
      </c>
      <c r="F5778" s="121">
        <v>1591.1841999999999</v>
      </c>
      <c r="G5778" s="87"/>
      <c r="H5778" s="47"/>
      <c r="I5778" s="120">
        <v>2</v>
      </c>
      <c r="J5778" s="120">
        <v>0</v>
      </c>
    </row>
    <row r="5779" spans="1:10" ht="15" customHeight="1">
      <c r="A5779" s="46" t="s">
        <v>12023</v>
      </c>
      <c r="B5779" s="46" t="s">
        <v>32533</v>
      </c>
      <c r="C5779" s="47">
        <v>66.948800000000006</v>
      </c>
      <c r="D5779" s="119" t="s">
        <v>4897</v>
      </c>
      <c r="E5779" s="46" t="s">
        <v>4897</v>
      </c>
      <c r="F5779" s="121">
        <v>1677.6458</v>
      </c>
      <c r="G5779" s="87"/>
      <c r="H5779" s="47"/>
      <c r="I5779" s="120">
        <v>4</v>
      </c>
      <c r="J5779" s="120">
        <v>0</v>
      </c>
    </row>
    <row r="5780" spans="1:10" ht="15" customHeight="1">
      <c r="A5780" s="46" t="s">
        <v>12022</v>
      </c>
      <c r="B5780" s="46" t="s">
        <v>34563</v>
      </c>
      <c r="C5780" s="47">
        <v>189.0772</v>
      </c>
      <c r="D5780" s="119" t="s">
        <v>4895</v>
      </c>
      <c r="E5780" s="46" t="s">
        <v>4895</v>
      </c>
      <c r="F5780" s="121">
        <v>1893.9780000000001</v>
      </c>
      <c r="G5780" s="87"/>
      <c r="H5780" s="47"/>
      <c r="I5780" s="120">
        <v>2</v>
      </c>
      <c r="J5780" s="120">
        <v>0</v>
      </c>
    </row>
    <row r="5781" spans="1:10" ht="15" customHeight="1">
      <c r="A5781" s="46" t="s">
        <v>760</v>
      </c>
      <c r="B5781" s="46" t="s">
        <v>34564</v>
      </c>
      <c r="C5781" s="47">
        <v>92.510800000000003</v>
      </c>
      <c r="D5781" s="119" t="s">
        <v>4892</v>
      </c>
      <c r="E5781" s="46" t="s">
        <v>4892</v>
      </c>
      <c r="F5781" s="121">
        <v>1677.1356000000001</v>
      </c>
      <c r="G5781" s="87"/>
      <c r="H5781" s="47"/>
      <c r="I5781" s="120">
        <v>8</v>
      </c>
      <c r="J5781" s="120">
        <v>0</v>
      </c>
    </row>
    <row r="5782" spans="1:10" ht="15" customHeight="1">
      <c r="A5782" s="46" t="s">
        <v>763</v>
      </c>
      <c r="B5782" s="46" t="s">
        <v>32539</v>
      </c>
      <c r="C5782" s="47">
        <v>98.604799999999997</v>
      </c>
      <c r="D5782" s="119" t="s">
        <v>4889</v>
      </c>
      <c r="E5782" s="46" t="s">
        <v>4889</v>
      </c>
      <c r="F5782" s="121">
        <v>1977.2342000000001</v>
      </c>
      <c r="G5782" s="87"/>
      <c r="H5782" s="47"/>
      <c r="I5782" s="120">
        <v>6</v>
      </c>
      <c r="J5782" s="120">
        <v>0</v>
      </c>
    </row>
    <row r="5783" spans="1:10" ht="15" customHeight="1">
      <c r="A5783" s="46" t="s">
        <v>766</v>
      </c>
      <c r="B5783" s="46" t="s">
        <v>32531</v>
      </c>
      <c r="C5783" s="47">
        <v>109.4898</v>
      </c>
      <c r="D5783" s="119" t="s">
        <v>4887</v>
      </c>
      <c r="E5783" s="46" t="s">
        <v>4887</v>
      </c>
      <c r="F5783" s="121">
        <v>2104.7788</v>
      </c>
      <c r="G5783" s="87"/>
      <c r="H5783" s="47"/>
      <c r="I5783" s="120">
        <v>4</v>
      </c>
      <c r="J5783" s="120">
        <v>0</v>
      </c>
    </row>
    <row r="5784" spans="1:10" ht="15" customHeight="1">
      <c r="A5784" s="46" t="s">
        <v>12021</v>
      </c>
      <c r="B5784" s="46" t="s">
        <v>34565</v>
      </c>
      <c r="C5784" s="47">
        <v>38.7408</v>
      </c>
      <c r="D5784" s="119" t="s">
        <v>4884</v>
      </c>
      <c r="E5784" s="46" t="s">
        <v>4884</v>
      </c>
      <c r="F5784" s="121">
        <v>2227.5834</v>
      </c>
      <c r="G5784" s="87"/>
      <c r="H5784" s="47"/>
      <c r="I5784" s="120">
        <v>15</v>
      </c>
      <c r="J5784" s="120">
        <v>0</v>
      </c>
    </row>
    <row r="5785" spans="1:10" ht="15" customHeight="1">
      <c r="A5785" s="46" t="s">
        <v>769</v>
      </c>
      <c r="B5785" s="46" t="s">
        <v>32536</v>
      </c>
      <c r="C5785" s="47">
        <v>121.732</v>
      </c>
      <c r="D5785" s="119" t="s">
        <v>4881</v>
      </c>
      <c r="E5785" s="46" t="s">
        <v>4881</v>
      </c>
      <c r="F5785" s="121">
        <v>2028.2614000000001</v>
      </c>
      <c r="G5785" s="87"/>
      <c r="H5785" s="47"/>
      <c r="I5785" s="120">
        <v>5</v>
      </c>
      <c r="J5785" s="120">
        <v>0</v>
      </c>
    </row>
    <row r="5786" spans="1:10" ht="15" customHeight="1">
      <c r="A5786" s="46" t="s">
        <v>772</v>
      </c>
      <c r="B5786" s="46" t="s">
        <v>32538</v>
      </c>
      <c r="C5786" s="47">
        <v>219.10759999999999</v>
      </c>
      <c r="D5786" s="119" t="s">
        <v>483</v>
      </c>
      <c r="E5786" s="46" t="s">
        <v>483</v>
      </c>
      <c r="F5786" s="121">
        <v>1167.0496000000001</v>
      </c>
      <c r="G5786" s="87"/>
      <c r="H5786" s="47"/>
      <c r="I5786" s="120">
        <v>5</v>
      </c>
      <c r="J5786" s="120">
        <v>0</v>
      </c>
    </row>
    <row r="5787" spans="1:10" ht="15" customHeight="1">
      <c r="A5787" s="46" t="s">
        <v>774</v>
      </c>
      <c r="B5787" s="46" t="s">
        <v>32535</v>
      </c>
      <c r="C5787" s="47">
        <v>170.43</v>
      </c>
      <c r="D5787" s="119" t="s">
        <v>4878</v>
      </c>
      <c r="E5787" s="46" t="s">
        <v>4878</v>
      </c>
      <c r="F5787" s="121">
        <v>1343.6314</v>
      </c>
      <c r="G5787" s="87"/>
      <c r="H5787" s="47"/>
      <c r="I5787" s="120">
        <v>5</v>
      </c>
      <c r="J5787" s="120">
        <v>0</v>
      </c>
    </row>
    <row r="5788" spans="1:10" ht="15" customHeight="1">
      <c r="A5788" s="46" t="s">
        <v>12020</v>
      </c>
      <c r="B5788" s="46" t="s">
        <v>32526</v>
      </c>
      <c r="C5788" s="47">
        <v>26.320599999999999</v>
      </c>
      <c r="D5788" s="119" t="s">
        <v>4876</v>
      </c>
      <c r="E5788" s="46" t="s">
        <v>4876</v>
      </c>
      <c r="F5788" s="121">
        <v>1710.5136</v>
      </c>
      <c r="G5788" s="87"/>
      <c r="H5788" s="47"/>
      <c r="I5788" s="120">
        <v>1</v>
      </c>
      <c r="J5788" s="120">
        <v>0</v>
      </c>
    </row>
    <row r="5789" spans="1:10" ht="15" customHeight="1">
      <c r="A5789" s="46" t="s">
        <v>777</v>
      </c>
      <c r="B5789" s="46" t="s">
        <v>32540</v>
      </c>
      <c r="C5789" s="47">
        <v>198.99719999999999</v>
      </c>
      <c r="D5789" s="119" t="s">
        <v>4873</v>
      </c>
      <c r="E5789" s="46" t="s">
        <v>4873</v>
      </c>
      <c r="F5789" s="121">
        <v>2280.1527999999998</v>
      </c>
      <c r="G5789" s="87"/>
      <c r="H5789" s="47"/>
      <c r="I5789" s="120">
        <v>6</v>
      </c>
      <c r="J5789" s="120">
        <v>0</v>
      </c>
    </row>
    <row r="5790" spans="1:10" ht="15" customHeight="1">
      <c r="A5790" s="46" t="s">
        <v>780</v>
      </c>
      <c r="B5790" s="46" t="s">
        <v>32537</v>
      </c>
      <c r="C5790" s="47">
        <v>121.732</v>
      </c>
      <c r="D5790" s="119" t="s">
        <v>4870</v>
      </c>
      <c r="E5790" s="46" t="s">
        <v>4870</v>
      </c>
      <c r="F5790" s="121">
        <v>2426.7723999999998</v>
      </c>
      <c r="G5790" s="87"/>
      <c r="H5790" s="47"/>
      <c r="I5790" s="120">
        <v>5</v>
      </c>
      <c r="J5790" s="120">
        <v>0</v>
      </c>
    </row>
    <row r="5791" spans="1:10" ht="15" customHeight="1">
      <c r="A5791" s="46" t="s">
        <v>12019</v>
      </c>
      <c r="B5791" s="46" t="s">
        <v>32534</v>
      </c>
      <c r="C5791" s="47">
        <v>49.9724</v>
      </c>
      <c r="D5791" s="119" t="s">
        <v>4867</v>
      </c>
      <c r="E5791" s="46" t="s">
        <v>4867</v>
      </c>
      <c r="F5791" s="121">
        <v>1236.9448</v>
      </c>
      <c r="G5791" s="87"/>
      <c r="H5791" s="47"/>
      <c r="I5791" s="120">
        <v>5</v>
      </c>
      <c r="J5791" s="120">
        <v>0</v>
      </c>
    </row>
    <row r="5792" spans="1:10" ht="15" customHeight="1">
      <c r="A5792" s="46" t="s">
        <v>12018</v>
      </c>
      <c r="B5792" s="46" t="s">
        <v>34566</v>
      </c>
      <c r="C5792" s="47">
        <v>52.666200000000003</v>
      </c>
      <c r="D5792" s="119" t="s">
        <v>4864</v>
      </c>
      <c r="E5792" s="46" t="s">
        <v>4864</v>
      </c>
      <c r="F5792" s="121">
        <v>1573.8032000000001</v>
      </c>
      <c r="G5792" s="87"/>
      <c r="H5792" s="47"/>
      <c r="I5792" s="120">
        <v>44</v>
      </c>
      <c r="J5792" s="120">
        <v>0</v>
      </c>
    </row>
    <row r="5793" spans="1:10" ht="15" customHeight="1">
      <c r="A5793" s="46" t="s">
        <v>12017</v>
      </c>
      <c r="B5793" s="46" t="s">
        <v>34567</v>
      </c>
      <c r="C5793" s="47">
        <v>30.420400000000001</v>
      </c>
      <c r="D5793" s="119" t="s">
        <v>4861</v>
      </c>
      <c r="E5793" s="46" t="s">
        <v>4861</v>
      </c>
      <c r="F5793" s="121">
        <v>1621.3217999999999</v>
      </c>
      <c r="G5793" s="87"/>
      <c r="H5793" s="47"/>
      <c r="I5793" s="120">
        <v>51</v>
      </c>
      <c r="J5793" s="120">
        <v>0</v>
      </c>
    </row>
    <row r="5794" spans="1:10" ht="15" customHeight="1">
      <c r="A5794" s="46" t="s">
        <v>12016</v>
      </c>
      <c r="B5794" s="46" t="s">
        <v>34568</v>
      </c>
      <c r="C5794" s="47">
        <v>85.201800000000006</v>
      </c>
      <c r="D5794" s="119" t="s">
        <v>4858</v>
      </c>
      <c r="E5794" s="46" t="s">
        <v>4858</v>
      </c>
      <c r="F5794" s="121">
        <v>1870.393</v>
      </c>
      <c r="G5794" s="87"/>
      <c r="H5794" s="47"/>
      <c r="I5794" s="120">
        <v>11</v>
      </c>
      <c r="J5794" s="120">
        <v>0</v>
      </c>
    </row>
    <row r="5795" spans="1:10" ht="15" customHeight="1">
      <c r="A5795" s="46" t="s">
        <v>12015</v>
      </c>
      <c r="B5795" s="46" t="s">
        <v>35975</v>
      </c>
      <c r="C5795" s="47">
        <v>65.727800000000002</v>
      </c>
      <c r="D5795" s="119" t="s">
        <v>4855</v>
      </c>
      <c r="E5795" s="46" t="s">
        <v>4855</v>
      </c>
      <c r="F5795" s="121">
        <v>1935.7804000000001</v>
      </c>
      <c r="G5795" s="87"/>
      <c r="H5795" s="47"/>
      <c r="I5795" s="120">
        <v>4</v>
      </c>
      <c r="J5795" s="120">
        <v>0</v>
      </c>
    </row>
    <row r="5796" spans="1:10" ht="15" customHeight="1">
      <c r="A5796" s="46" t="s">
        <v>12014</v>
      </c>
      <c r="B5796" s="46" t="s">
        <v>34569</v>
      </c>
      <c r="C5796" s="47">
        <v>84.117599999999996</v>
      </c>
      <c r="D5796" s="119" t="s">
        <v>4852</v>
      </c>
      <c r="E5796" s="46" t="s">
        <v>4852</v>
      </c>
      <c r="F5796" s="121">
        <v>2027.7965999999999</v>
      </c>
      <c r="G5796" s="87"/>
      <c r="H5796" s="47"/>
      <c r="I5796" s="120">
        <v>4</v>
      </c>
      <c r="J5796" s="120">
        <v>0</v>
      </c>
    </row>
    <row r="5797" spans="1:10" ht="15" customHeight="1">
      <c r="A5797" s="46" t="s">
        <v>12013</v>
      </c>
      <c r="B5797" s="46" t="s">
        <v>34570</v>
      </c>
      <c r="C5797" s="47">
        <v>134.11859999999999</v>
      </c>
      <c r="D5797" s="119" t="s">
        <v>4849</v>
      </c>
      <c r="E5797" s="46" t="s">
        <v>4849</v>
      </c>
      <c r="F5797" s="121">
        <v>1592.5552</v>
      </c>
      <c r="G5797" s="87"/>
      <c r="H5797" s="47"/>
      <c r="I5797" s="120">
        <v>9</v>
      </c>
      <c r="J5797" s="120">
        <v>0</v>
      </c>
    </row>
    <row r="5798" spans="1:10" ht="15" customHeight="1">
      <c r="A5798" s="46" t="s">
        <v>12748</v>
      </c>
      <c r="B5798" s="46" t="s">
        <v>12749</v>
      </c>
      <c r="C5798" s="47">
        <v>26.061</v>
      </c>
      <c r="D5798" s="119" t="s">
        <v>4846</v>
      </c>
      <c r="E5798" s="46" t="s">
        <v>4846</v>
      </c>
      <c r="F5798" s="121">
        <v>1672.1632</v>
      </c>
      <c r="G5798" s="87"/>
      <c r="H5798" s="47"/>
      <c r="I5798" s="120">
        <v>0</v>
      </c>
      <c r="J5798" s="120">
        <v>0</v>
      </c>
    </row>
    <row r="5799" spans="1:10" ht="15" customHeight="1">
      <c r="A5799" s="46" t="s">
        <v>12003</v>
      </c>
      <c r="B5799" s="46" t="s">
        <v>12004</v>
      </c>
      <c r="C5799" s="47">
        <v>62.849800000000002</v>
      </c>
      <c r="D5799" s="119" t="s">
        <v>4844</v>
      </c>
      <c r="E5799" s="46" t="s">
        <v>4844</v>
      </c>
      <c r="F5799" s="121">
        <v>1475.9408000000001</v>
      </c>
      <c r="G5799" s="87"/>
      <c r="H5799" s="47"/>
      <c r="I5799" s="120">
        <v>0</v>
      </c>
      <c r="J5799" s="120">
        <v>0</v>
      </c>
    </row>
    <row r="5800" spans="1:10" ht="15" customHeight="1">
      <c r="A5800" s="46" t="s">
        <v>12746</v>
      </c>
      <c r="B5800" s="46" t="s">
        <v>12747</v>
      </c>
      <c r="C5800" s="47">
        <v>379.73079999999999</v>
      </c>
      <c r="D5800" s="119" t="s">
        <v>4841</v>
      </c>
      <c r="E5800" s="46" t="s">
        <v>4841</v>
      </c>
      <c r="F5800" s="121">
        <v>1253.2570000000001</v>
      </c>
      <c r="G5800" s="87"/>
      <c r="H5800" s="47"/>
      <c r="I5800" s="120">
        <v>1</v>
      </c>
      <c r="J5800" s="120">
        <v>0</v>
      </c>
    </row>
    <row r="5801" spans="1:10" ht="15" customHeight="1">
      <c r="A5801" s="46" t="s">
        <v>12001</v>
      </c>
      <c r="B5801" s="46" t="s">
        <v>12002</v>
      </c>
      <c r="C5801" s="47">
        <v>99.5124</v>
      </c>
      <c r="D5801" s="119" t="s">
        <v>4972</v>
      </c>
      <c r="E5801" s="46" t="s">
        <v>4972</v>
      </c>
      <c r="F5801" s="121">
        <v>2155.0857999999998</v>
      </c>
      <c r="G5801" s="87"/>
      <c r="H5801" s="47"/>
      <c r="I5801" s="120">
        <v>1</v>
      </c>
      <c r="J5801" s="120">
        <v>0</v>
      </c>
    </row>
    <row r="5802" spans="1:10" ht="15" customHeight="1">
      <c r="A5802" s="46" t="s">
        <v>12744</v>
      </c>
      <c r="B5802" s="46" t="s">
        <v>12745</v>
      </c>
      <c r="C5802" s="47">
        <v>206.89359999999999</v>
      </c>
      <c r="D5802" s="119" t="s">
        <v>4969</v>
      </c>
      <c r="E5802" s="46" t="s">
        <v>4969</v>
      </c>
      <c r="F5802" s="121">
        <v>2541.9025999999999</v>
      </c>
      <c r="G5802" s="87"/>
      <c r="H5802" s="47"/>
      <c r="I5802" s="120">
        <v>0</v>
      </c>
      <c r="J5802" s="120">
        <v>0</v>
      </c>
    </row>
    <row r="5803" spans="1:10" ht="15" customHeight="1">
      <c r="A5803" s="46" t="s">
        <v>11999</v>
      </c>
      <c r="B5803" s="46" t="s">
        <v>12000</v>
      </c>
      <c r="C5803" s="47">
        <v>75.956199999999995</v>
      </c>
      <c r="D5803" s="119" t="s">
        <v>4966</v>
      </c>
      <c r="E5803" s="46" t="s">
        <v>4966</v>
      </c>
      <c r="F5803" s="121">
        <v>1220.5398</v>
      </c>
      <c r="G5803" s="87"/>
      <c r="H5803" s="47"/>
      <c r="I5803" s="120">
        <v>2</v>
      </c>
      <c r="J5803" s="120">
        <v>0</v>
      </c>
    </row>
    <row r="5804" spans="1:10" ht="15" customHeight="1">
      <c r="A5804" s="46" t="s">
        <v>36404</v>
      </c>
      <c r="B5804" s="46" t="s">
        <v>36408</v>
      </c>
      <c r="C5804" s="47">
        <v>107.3306</v>
      </c>
      <c r="D5804" s="119" t="s">
        <v>4963</v>
      </c>
      <c r="E5804" s="46" t="s">
        <v>4963</v>
      </c>
      <c r="F5804" s="121">
        <v>1347.2945999999999</v>
      </c>
      <c r="G5804" s="87"/>
      <c r="H5804" s="47"/>
      <c r="I5804" s="120">
        <v>0</v>
      </c>
      <c r="J5804" s="120">
        <v>2</v>
      </c>
    </row>
    <row r="5805" spans="1:10" ht="15" customHeight="1">
      <c r="A5805" s="46" t="s">
        <v>36405</v>
      </c>
      <c r="B5805" s="46" t="s">
        <v>36409</v>
      </c>
      <c r="C5805" s="47">
        <v>3.1562000000000001</v>
      </c>
      <c r="D5805" s="119" t="s">
        <v>4960</v>
      </c>
      <c r="E5805" s="46" t="s">
        <v>4960</v>
      </c>
      <c r="F5805" s="121">
        <v>1643.7914000000001</v>
      </c>
      <c r="G5805" s="87"/>
      <c r="H5805" s="47"/>
      <c r="I5805" s="120">
        <v>0</v>
      </c>
      <c r="J5805" s="120">
        <v>2</v>
      </c>
    </row>
    <row r="5806" spans="1:10" ht="15" customHeight="1">
      <c r="A5806" s="46" t="s">
        <v>36406</v>
      </c>
      <c r="B5806" s="46" t="s">
        <v>36409</v>
      </c>
      <c r="C5806" s="47">
        <v>3.1562000000000001</v>
      </c>
      <c r="D5806" s="119" t="s">
        <v>4957</v>
      </c>
      <c r="E5806" s="46" t="s">
        <v>4957</v>
      </c>
      <c r="F5806" s="121">
        <v>1821.2711999999999</v>
      </c>
      <c r="G5806" s="87"/>
      <c r="H5806" s="47"/>
      <c r="I5806" s="120">
        <v>0</v>
      </c>
      <c r="J5806" s="120">
        <v>2</v>
      </c>
    </row>
    <row r="5807" spans="1:10" ht="15" customHeight="1">
      <c r="A5807" s="46" t="s">
        <v>12742</v>
      </c>
      <c r="B5807" s="46" t="s">
        <v>12743</v>
      </c>
      <c r="C5807" s="47">
        <v>19.948</v>
      </c>
      <c r="D5807" s="119" t="s">
        <v>4954</v>
      </c>
      <c r="E5807" s="46" t="s">
        <v>4954</v>
      </c>
      <c r="F5807" s="121">
        <v>2225.7244000000001</v>
      </c>
      <c r="G5807" s="87"/>
      <c r="H5807" s="47"/>
      <c r="I5807" s="120">
        <v>1</v>
      </c>
      <c r="J5807" s="120">
        <v>0</v>
      </c>
    </row>
    <row r="5808" spans="1:10" ht="15" customHeight="1">
      <c r="A5808" s="46" t="s">
        <v>12740</v>
      </c>
      <c r="B5808" s="46" t="s">
        <v>12741</v>
      </c>
      <c r="C5808" s="47">
        <v>49.733400000000003</v>
      </c>
      <c r="D5808" s="119" t="s">
        <v>4951</v>
      </c>
      <c r="E5808" s="46" t="s">
        <v>4951</v>
      </c>
      <c r="F5808" s="121">
        <v>3181.741</v>
      </c>
      <c r="G5808" s="87"/>
      <c r="H5808" s="47"/>
      <c r="I5808" s="120">
        <v>5</v>
      </c>
      <c r="J5808" s="120">
        <v>0</v>
      </c>
    </row>
    <row r="5809" spans="1:10" ht="15" customHeight="1">
      <c r="A5809" s="46" t="s">
        <v>12738</v>
      </c>
      <c r="B5809" s="46" t="s">
        <v>12739</v>
      </c>
      <c r="C5809" s="47">
        <v>291.4778</v>
      </c>
      <c r="D5809" s="119" t="s">
        <v>4948</v>
      </c>
      <c r="E5809" s="46" t="s">
        <v>4948</v>
      </c>
      <c r="F5809" s="121">
        <v>1188.1017999999999</v>
      </c>
      <c r="G5809" s="87"/>
      <c r="H5809" s="47"/>
      <c r="I5809" s="120">
        <v>1</v>
      </c>
      <c r="J5809" s="120">
        <v>0</v>
      </c>
    </row>
    <row r="5810" spans="1:10" ht="15" customHeight="1">
      <c r="A5810" s="46" t="s">
        <v>12078</v>
      </c>
      <c r="B5810" s="46" t="s">
        <v>12079</v>
      </c>
      <c r="C5810" s="47">
        <v>11.8462</v>
      </c>
      <c r="D5810" s="119" t="s">
        <v>4945</v>
      </c>
      <c r="E5810" s="46" t="s">
        <v>4945</v>
      </c>
      <c r="F5810" s="121">
        <v>1305.7013999999999</v>
      </c>
      <c r="G5810" s="87"/>
      <c r="H5810" s="47"/>
      <c r="I5810" s="120">
        <v>10</v>
      </c>
      <c r="J5810" s="120">
        <v>0</v>
      </c>
    </row>
    <row r="5811" spans="1:10" ht="15" customHeight="1">
      <c r="A5811" s="46" t="s">
        <v>12076</v>
      </c>
      <c r="B5811" s="46" t="s">
        <v>12077</v>
      </c>
      <c r="C5811" s="47">
        <v>0.2152</v>
      </c>
      <c r="D5811" s="119" t="s">
        <v>4943</v>
      </c>
      <c r="E5811" s="46" t="s">
        <v>4943</v>
      </c>
      <c r="F5811" s="121">
        <v>2574.6426000000001</v>
      </c>
      <c r="G5811" s="87"/>
      <c r="H5811" s="47"/>
      <c r="I5811" s="120">
        <v>0</v>
      </c>
      <c r="J5811" s="120">
        <v>0</v>
      </c>
    </row>
    <row r="5812" spans="1:10" ht="15" customHeight="1">
      <c r="A5812" s="46" t="s">
        <v>12074</v>
      </c>
      <c r="B5812" s="46" t="s">
        <v>12075</v>
      </c>
      <c r="C5812" s="47">
        <v>5.1007999999999996</v>
      </c>
      <c r="D5812" s="119" t="s">
        <v>4940</v>
      </c>
      <c r="E5812" s="46" t="s">
        <v>4940</v>
      </c>
      <c r="F5812" s="121">
        <v>1404.6188</v>
      </c>
      <c r="G5812" s="87"/>
      <c r="H5812" s="47"/>
      <c r="I5812" s="120">
        <v>0</v>
      </c>
      <c r="J5812" s="120">
        <v>0</v>
      </c>
    </row>
    <row r="5813" spans="1:10" ht="15" customHeight="1">
      <c r="A5813" s="46" t="s">
        <v>12072</v>
      </c>
      <c r="B5813" s="46" t="s">
        <v>12073</v>
      </c>
      <c r="C5813" s="47">
        <v>0.61980000000000002</v>
      </c>
      <c r="D5813" s="119" t="s">
        <v>4938</v>
      </c>
      <c r="E5813" s="46" t="s">
        <v>4938</v>
      </c>
      <c r="F5813" s="121">
        <v>1945.5630000000001</v>
      </c>
      <c r="G5813" s="87"/>
      <c r="H5813" s="47"/>
      <c r="I5813" s="120">
        <v>15</v>
      </c>
      <c r="J5813" s="120">
        <v>0</v>
      </c>
    </row>
    <row r="5814" spans="1:10" ht="15" customHeight="1">
      <c r="A5814" s="46" t="s">
        <v>12071</v>
      </c>
      <c r="B5814" s="46" t="s">
        <v>12059</v>
      </c>
      <c r="C5814" s="47">
        <v>1.4625999999999999</v>
      </c>
      <c r="D5814" s="119" t="s">
        <v>4936</v>
      </c>
      <c r="E5814" s="46" t="s">
        <v>4936</v>
      </c>
      <c r="F5814" s="121">
        <v>1950.4657999999999</v>
      </c>
      <c r="G5814" s="87"/>
      <c r="H5814" s="47"/>
      <c r="I5814" s="120">
        <v>3</v>
      </c>
      <c r="J5814" s="120">
        <v>0</v>
      </c>
    </row>
    <row r="5815" spans="1:10" ht="15" customHeight="1">
      <c r="A5815" s="46" t="s">
        <v>12069</v>
      </c>
      <c r="B5815" s="46" t="s">
        <v>12070</v>
      </c>
      <c r="C5815" s="47">
        <v>1.9984</v>
      </c>
      <c r="D5815" s="119" t="s">
        <v>1147</v>
      </c>
      <c r="E5815" s="46" t="s">
        <v>1147</v>
      </c>
      <c r="F5815" s="121">
        <v>1361.2598</v>
      </c>
      <c r="G5815" s="87"/>
      <c r="H5815" s="47"/>
      <c r="I5815" s="120">
        <v>2</v>
      </c>
      <c r="J5815" s="120">
        <v>0</v>
      </c>
    </row>
    <row r="5816" spans="1:10" ht="15" customHeight="1">
      <c r="A5816" s="46" t="s">
        <v>12068</v>
      </c>
      <c r="B5816" s="46" t="s">
        <v>12057</v>
      </c>
      <c r="C5816" s="47">
        <v>2.8736000000000002</v>
      </c>
      <c r="D5816" s="119" t="s">
        <v>4932</v>
      </c>
      <c r="E5816" s="46" t="s">
        <v>4932</v>
      </c>
      <c r="F5816" s="121">
        <v>1501.4864</v>
      </c>
      <c r="G5816" s="87"/>
      <c r="H5816" s="47"/>
      <c r="I5816" s="120">
        <v>0</v>
      </c>
      <c r="J5816" s="120">
        <v>0</v>
      </c>
    </row>
    <row r="5817" spans="1:10" ht="15" customHeight="1">
      <c r="A5817" s="46" t="s">
        <v>12066</v>
      </c>
      <c r="B5817" s="46" t="s">
        <v>12067</v>
      </c>
      <c r="C5817" s="47">
        <v>0.21</v>
      </c>
      <c r="D5817" s="119" t="s">
        <v>4930</v>
      </c>
      <c r="E5817" s="46" t="s">
        <v>4930</v>
      </c>
      <c r="F5817" s="121">
        <v>1543.9179999999999</v>
      </c>
      <c r="G5817" s="87"/>
      <c r="H5817" s="47"/>
      <c r="I5817" s="120">
        <v>42</v>
      </c>
      <c r="J5817" s="120">
        <v>0</v>
      </c>
    </row>
    <row r="5818" spans="1:10" ht="15" customHeight="1">
      <c r="A5818" s="46" t="s">
        <v>12064</v>
      </c>
      <c r="B5818" s="46" t="s">
        <v>12065</v>
      </c>
      <c r="C5818" s="47">
        <v>0.2278</v>
      </c>
      <c r="D5818" s="119" t="s">
        <v>4929</v>
      </c>
      <c r="E5818" s="46" t="s">
        <v>4929</v>
      </c>
      <c r="F5818" s="121">
        <v>1243.846</v>
      </c>
      <c r="G5818" s="87"/>
      <c r="H5818" s="47"/>
      <c r="I5818" s="120">
        <v>0</v>
      </c>
      <c r="J5818" s="120">
        <v>0</v>
      </c>
    </row>
    <row r="5819" spans="1:10" ht="15" customHeight="1">
      <c r="A5819" s="46" t="s">
        <v>12062</v>
      </c>
      <c r="B5819" s="46" t="s">
        <v>12063</v>
      </c>
      <c r="C5819" s="47">
        <v>0.373</v>
      </c>
      <c r="D5819" s="119" t="s">
        <v>4927</v>
      </c>
      <c r="E5819" s="46" t="s">
        <v>4927</v>
      </c>
      <c r="F5819" s="121">
        <v>1525.8432</v>
      </c>
      <c r="G5819" s="87"/>
      <c r="H5819" s="47"/>
      <c r="I5819" s="120">
        <v>0</v>
      </c>
      <c r="J5819" s="120">
        <v>0</v>
      </c>
    </row>
    <row r="5820" spans="1:10" ht="15" customHeight="1">
      <c r="A5820" s="46" t="s">
        <v>12060</v>
      </c>
      <c r="B5820" s="46" t="s">
        <v>12061</v>
      </c>
      <c r="C5820" s="47">
        <v>0.61980000000000002</v>
      </c>
      <c r="D5820" s="119" t="s">
        <v>4924</v>
      </c>
      <c r="E5820" s="46" t="s">
        <v>4924</v>
      </c>
      <c r="F5820" s="121">
        <v>1576.4521999999999</v>
      </c>
      <c r="G5820" s="87"/>
      <c r="H5820" s="47"/>
      <c r="I5820" s="120">
        <v>13</v>
      </c>
      <c r="J5820" s="120">
        <v>0</v>
      </c>
    </row>
    <row r="5821" spans="1:10" ht="15" customHeight="1">
      <c r="A5821" s="46" t="s">
        <v>12058</v>
      </c>
      <c r="B5821" s="46" t="s">
        <v>12059</v>
      </c>
      <c r="C5821" s="47">
        <v>1.4625999999999999</v>
      </c>
      <c r="D5821" s="119" t="s">
        <v>4922</v>
      </c>
      <c r="E5821" s="46" t="s">
        <v>4922</v>
      </c>
      <c r="F5821" s="121">
        <v>1612.3525999999999</v>
      </c>
      <c r="G5821" s="87"/>
      <c r="H5821" s="47"/>
      <c r="I5821" s="120">
        <v>14</v>
      </c>
      <c r="J5821" s="120">
        <v>0</v>
      </c>
    </row>
    <row r="5822" spans="1:10" ht="15" customHeight="1">
      <c r="A5822" s="46" t="s">
        <v>12056</v>
      </c>
      <c r="B5822" s="46" t="s">
        <v>12057</v>
      </c>
      <c r="C5822" s="47">
        <v>2.8736000000000002</v>
      </c>
      <c r="D5822" s="119" t="s">
        <v>4920</v>
      </c>
      <c r="E5822" s="46" t="s">
        <v>4920</v>
      </c>
      <c r="F5822" s="121">
        <v>1741.3376000000001</v>
      </c>
      <c r="G5822" s="87"/>
      <c r="H5822" s="47"/>
      <c r="I5822" s="120">
        <v>4</v>
      </c>
      <c r="J5822" s="120">
        <v>0</v>
      </c>
    </row>
    <row r="5823" spans="1:10" ht="15" customHeight="1">
      <c r="A5823" s="46" t="s">
        <v>12054</v>
      </c>
      <c r="B5823" s="46" t="s">
        <v>12055</v>
      </c>
      <c r="C5823" s="47">
        <v>2.6314000000000002</v>
      </c>
      <c r="D5823" s="119" t="s">
        <v>4918</v>
      </c>
      <c r="E5823" s="46" t="s">
        <v>4918</v>
      </c>
      <c r="F5823" s="121">
        <v>1823.5948000000001</v>
      </c>
      <c r="G5823" s="87"/>
      <c r="H5823" s="47"/>
      <c r="I5823" s="120">
        <v>0</v>
      </c>
      <c r="J5823" s="120">
        <v>0</v>
      </c>
    </row>
    <row r="5824" spans="1:10" ht="15" customHeight="1">
      <c r="A5824" s="46" t="s">
        <v>796</v>
      </c>
      <c r="B5824" s="46" t="s">
        <v>12053</v>
      </c>
      <c r="C5824" s="47">
        <v>0.91100000000000003</v>
      </c>
      <c r="D5824" s="119" t="s">
        <v>4915</v>
      </c>
      <c r="E5824" s="46" t="s">
        <v>4915</v>
      </c>
      <c r="F5824" s="121">
        <v>1713.8026</v>
      </c>
      <c r="G5824" s="87"/>
      <c r="H5824" s="47"/>
      <c r="I5824" s="120">
        <v>1584</v>
      </c>
      <c r="J5824" s="120">
        <v>0</v>
      </c>
    </row>
    <row r="5825" spans="1:10" ht="15" customHeight="1">
      <c r="A5825" s="46" t="s">
        <v>12051</v>
      </c>
      <c r="B5825" s="46" t="s">
        <v>12052</v>
      </c>
      <c r="C5825" s="47">
        <v>0.65780000000000005</v>
      </c>
      <c r="D5825" s="119" t="s">
        <v>4992</v>
      </c>
      <c r="E5825" s="46" t="s">
        <v>4992</v>
      </c>
      <c r="F5825" s="121">
        <v>1243.1489999999999</v>
      </c>
      <c r="G5825" s="87"/>
      <c r="H5825" s="47"/>
      <c r="I5825" s="120">
        <v>142</v>
      </c>
      <c r="J5825" s="120">
        <v>0</v>
      </c>
    </row>
    <row r="5826" spans="1:10" ht="15" customHeight="1">
      <c r="A5826" s="46" t="s">
        <v>857</v>
      </c>
      <c r="B5826" s="46" t="s">
        <v>12050</v>
      </c>
      <c r="C5826" s="47">
        <v>1.2378</v>
      </c>
      <c r="D5826" s="119" t="s">
        <v>4989</v>
      </c>
      <c r="E5826" s="46" t="s">
        <v>4989</v>
      </c>
      <c r="F5826" s="121">
        <v>1505.7206000000001</v>
      </c>
      <c r="G5826" s="87"/>
      <c r="H5826" s="47"/>
      <c r="I5826" s="120">
        <v>727</v>
      </c>
      <c r="J5826" s="120">
        <v>0</v>
      </c>
    </row>
    <row r="5827" spans="1:10" ht="15" customHeight="1">
      <c r="A5827" s="46" t="s">
        <v>12048</v>
      </c>
      <c r="B5827" s="46" t="s">
        <v>12049</v>
      </c>
      <c r="C5827" s="47">
        <v>0.182</v>
      </c>
      <c r="D5827" s="119" t="s">
        <v>4986</v>
      </c>
      <c r="E5827" s="46" t="s">
        <v>4986</v>
      </c>
      <c r="F5827" s="121">
        <v>1243.1489999999999</v>
      </c>
      <c r="G5827" s="87"/>
      <c r="H5827" s="47"/>
      <c r="I5827" s="120">
        <v>148</v>
      </c>
      <c r="J5827" s="120">
        <v>0</v>
      </c>
    </row>
    <row r="5828" spans="1:10" ht="15" customHeight="1">
      <c r="A5828" s="46" t="s">
        <v>12046</v>
      </c>
      <c r="B5828" s="46" t="s">
        <v>12047</v>
      </c>
      <c r="C5828" s="47">
        <v>0.182</v>
      </c>
      <c r="D5828" s="119" t="s">
        <v>4982</v>
      </c>
      <c r="E5828" s="46" t="s">
        <v>4982</v>
      </c>
      <c r="F5828" s="121">
        <v>1147.8796</v>
      </c>
      <c r="G5828" s="87"/>
      <c r="H5828" s="47"/>
      <c r="I5828" s="120">
        <v>0</v>
      </c>
      <c r="J5828" s="120">
        <v>0</v>
      </c>
    </row>
    <row r="5829" spans="1:10" ht="15" customHeight="1">
      <c r="A5829" s="46" t="s">
        <v>12044</v>
      </c>
      <c r="B5829" s="46" t="s">
        <v>12045</v>
      </c>
      <c r="C5829" s="47">
        <v>0.17699999999999999</v>
      </c>
      <c r="D5829" s="119" t="s">
        <v>4980</v>
      </c>
      <c r="E5829" s="46" t="s">
        <v>4980</v>
      </c>
      <c r="F5829" s="121">
        <v>1410.4512</v>
      </c>
      <c r="G5829" s="87"/>
      <c r="H5829" s="47"/>
      <c r="I5829" s="120">
        <v>0</v>
      </c>
      <c r="J5829" s="120">
        <v>0</v>
      </c>
    </row>
    <row r="5830" spans="1:10" ht="15" customHeight="1">
      <c r="A5830" s="46" t="s">
        <v>35500</v>
      </c>
      <c r="B5830" s="46" t="s">
        <v>35710</v>
      </c>
      <c r="C5830" s="47">
        <v>19.715199999999999</v>
      </c>
      <c r="D5830" s="119" t="s">
        <v>4978</v>
      </c>
      <c r="E5830" s="46" t="s">
        <v>4978</v>
      </c>
      <c r="F5830" s="121">
        <v>1147.8796</v>
      </c>
      <c r="G5830" s="87"/>
      <c r="H5830" s="47"/>
      <c r="I5830" s="120">
        <v>37</v>
      </c>
      <c r="J5830" s="120">
        <v>0</v>
      </c>
    </row>
    <row r="5831" spans="1:10" ht="15" customHeight="1">
      <c r="A5831" s="46" t="s">
        <v>12042</v>
      </c>
      <c r="B5831" s="46" t="s">
        <v>12043</v>
      </c>
      <c r="C5831" s="47">
        <v>0.17699999999999999</v>
      </c>
      <c r="D5831" s="119" t="s">
        <v>5003</v>
      </c>
      <c r="E5831" s="46" t="s">
        <v>5003</v>
      </c>
      <c r="F5831" s="121">
        <v>1864.2585999999999</v>
      </c>
      <c r="G5831" s="87"/>
      <c r="H5831" s="47"/>
      <c r="I5831" s="120">
        <v>0</v>
      </c>
      <c r="J5831" s="120">
        <v>0</v>
      </c>
    </row>
    <row r="5832" spans="1:10" ht="15" customHeight="1">
      <c r="A5832" s="46" t="s">
        <v>12040</v>
      </c>
      <c r="B5832" s="46" t="s">
        <v>12041</v>
      </c>
      <c r="C5832" s="47">
        <v>0.48060000000000003</v>
      </c>
      <c r="D5832" s="119" t="s">
        <v>5001</v>
      </c>
      <c r="E5832" s="46" t="s">
        <v>5001</v>
      </c>
      <c r="F5832" s="121">
        <v>1947.6541999999999</v>
      </c>
      <c r="G5832" s="87"/>
      <c r="H5832" s="47"/>
      <c r="I5832" s="120">
        <v>0</v>
      </c>
      <c r="J5832" s="120">
        <v>0</v>
      </c>
    </row>
    <row r="5833" spans="1:10" ht="15" customHeight="1">
      <c r="A5833" s="46" t="s">
        <v>35501</v>
      </c>
      <c r="B5833" s="46" t="s">
        <v>35711</v>
      </c>
      <c r="C5833" s="47">
        <v>24.553000000000001</v>
      </c>
      <c r="D5833" s="119" t="s">
        <v>2685</v>
      </c>
      <c r="E5833" s="46" t="s">
        <v>2685</v>
      </c>
      <c r="F5833" s="121">
        <v>1615.5126</v>
      </c>
      <c r="G5833" s="87"/>
      <c r="H5833" s="47"/>
      <c r="I5833" s="120">
        <v>18</v>
      </c>
      <c r="J5833" s="120">
        <v>0</v>
      </c>
    </row>
    <row r="5834" spans="1:10" ht="15" customHeight="1">
      <c r="A5834" s="46" t="s">
        <v>12038</v>
      </c>
      <c r="B5834" s="46" t="s">
        <v>12039</v>
      </c>
      <c r="C5834" s="47">
        <v>0.2278</v>
      </c>
      <c r="D5834" s="119" t="s">
        <v>2688</v>
      </c>
      <c r="E5834" s="46" t="s">
        <v>2688</v>
      </c>
      <c r="F5834" s="121">
        <v>1728.0001999999999</v>
      </c>
      <c r="G5834" s="87"/>
      <c r="H5834" s="47"/>
      <c r="I5834" s="120">
        <v>0</v>
      </c>
      <c r="J5834" s="120">
        <v>0</v>
      </c>
    </row>
    <row r="5835" spans="1:10" ht="15" customHeight="1">
      <c r="A5835" s="46" t="s">
        <v>12036</v>
      </c>
      <c r="B5835" s="46" t="s">
        <v>12037</v>
      </c>
      <c r="C5835" s="47">
        <v>0.27839999999999998</v>
      </c>
      <c r="D5835" s="119" t="s">
        <v>5030</v>
      </c>
      <c r="E5835" s="46" t="s">
        <v>5030</v>
      </c>
      <c r="F5835" s="121">
        <v>1850.0612000000001</v>
      </c>
      <c r="G5835" s="87"/>
      <c r="H5835" s="47"/>
      <c r="I5835" s="120">
        <v>0</v>
      </c>
      <c r="J5835" s="120">
        <v>0</v>
      </c>
    </row>
    <row r="5836" spans="1:10" ht="15" customHeight="1">
      <c r="A5836" s="46" t="s">
        <v>12034</v>
      </c>
      <c r="B5836" s="46" t="s">
        <v>12035</v>
      </c>
      <c r="C5836" s="47">
        <v>0.30359999999999998</v>
      </c>
      <c r="D5836" s="119" t="s">
        <v>5009</v>
      </c>
      <c r="E5836" s="46" t="s">
        <v>5009</v>
      </c>
      <c r="F5836" s="121">
        <v>1796.9194</v>
      </c>
      <c r="G5836" s="87"/>
      <c r="H5836" s="47"/>
      <c r="I5836" s="120">
        <v>0</v>
      </c>
      <c r="J5836" s="120">
        <v>0</v>
      </c>
    </row>
    <row r="5837" spans="1:10" ht="15" customHeight="1">
      <c r="A5837" s="46" t="s">
        <v>12032</v>
      </c>
      <c r="B5837" s="46" t="s">
        <v>12033</v>
      </c>
      <c r="C5837" s="47">
        <v>11.157999999999999</v>
      </c>
      <c r="D5837" s="119" t="s">
        <v>5007</v>
      </c>
      <c r="E5837" s="46" t="s">
        <v>5007</v>
      </c>
      <c r="F5837" s="121">
        <v>1914.31</v>
      </c>
      <c r="G5837" s="87"/>
      <c r="H5837" s="47"/>
      <c r="I5837" s="120">
        <v>5</v>
      </c>
      <c r="J5837" s="120">
        <v>0</v>
      </c>
    </row>
    <row r="5838" spans="1:10" ht="15" customHeight="1">
      <c r="A5838" s="46" t="s">
        <v>12080</v>
      </c>
      <c r="B5838" s="46" t="s">
        <v>12081</v>
      </c>
      <c r="C5838" s="47">
        <v>11.151999999999999</v>
      </c>
      <c r="D5838" s="119" t="s">
        <v>5065</v>
      </c>
      <c r="E5838" s="46" t="s">
        <v>5065</v>
      </c>
      <c r="F5838" s="121">
        <v>116.8104</v>
      </c>
      <c r="G5838" s="87"/>
      <c r="H5838" s="47"/>
      <c r="I5838" s="120">
        <v>5</v>
      </c>
      <c r="J5838" s="120">
        <v>0</v>
      </c>
    </row>
    <row r="5839" spans="1:10" ht="15" customHeight="1">
      <c r="A5839" s="46" t="s">
        <v>12086</v>
      </c>
      <c r="B5839" s="46" t="s">
        <v>12087</v>
      </c>
      <c r="C5839" s="47">
        <v>8.2433999999999994</v>
      </c>
      <c r="D5839" s="119" t="s">
        <v>32156</v>
      </c>
      <c r="E5839" s="46" t="s">
        <v>32156</v>
      </c>
      <c r="F5839" s="121">
        <v>1582.134</v>
      </c>
      <c r="G5839" s="87"/>
      <c r="H5839" s="47"/>
      <c r="I5839" s="120">
        <v>0</v>
      </c>
      <c r="J5839" s="120">
        <v>0</v>
      </c>
    </row>
    <row r="5840" spans="1:10" ht="15" customHeight="1">
      <c r="A5840" s="46" t="s">
        <v>12084</v>
      </c>
      <c r="B5840" s="46" t="s">
        <v>12085</v>
      </c>
      <c r="C5840" s="47">
        <v>11.4552</v>
      </c>
      <c r="D5840" s="119" t="s">
        <v>32160</v>
      </c>
      <c r="E5840" s="46" t="s">
        <v>32160</v>
      </c>
      <c r="F5840" s="121">
        <v>1667.1566</v>
      </c>
      <c r="G5840" s="87"/>
      <c r="H5840" s="47"/>
      <c r="I5840" s="120">
        <v>5</v>
      </c>
      <c r="J5840" s="120">
        <v>0</v>
      </c>
    </row>
    <row r="5841" spans="1:10" ht="15" customHeight="1">
      <c r="A5841" s="46" t="s">
        <v>12083</v>
      </c>
      <c r="B5841" s="46" t="s">
        <v>32541</v>
      </c>
      <c r="C5841" s="47">
        <v>9.7539999999999996</v>
      </c>
      <c r="D5841" s="119" t="s">
        <v>4046</v>
      </c>
      <c r="E5841" s="46" t="s">
        <v>4046</v>
      </c>
      <c r="F5841" s="121">
        <v>2138.5182</v>
      </c>
      <c r="G5841" s="87"/>
      <c r="H5841" s="47"/>
      <c r="I5841" s="120">
        <v>9</v>
      </c>
      <c r="J5841" s="120">
        <v>0</v>
      </c>
    </row>
    <row r="5842" spans="1:10" ht="15" customHeight="1">
      <c r="A5842" s="46" t="s">
        <v>12082</v>
      </c>
      <c r="B5842" s="46" t="s">
        <v>32542</v>
      </c>
      <c r="C5842" s="47">
        <v>11.7654</v>
      </c>
      <c r="D5842" s="119" t="s">
        <v>32158</v>
      </c>
      <c r="E5842" s="46" t="s">
        <v>32158</v>
      </c>
      <c r="F5842" s="121">
        <v>1582.134</v>
      </c>
      <c r="G5842" s="87"/>
      <c r="H5842" s="47"/>
      <c r="I5842" s="120">
        <v>6</v>
      </c>
      <c r="J5842" s="120">
        <v>0</v>
      </c>
    </row>
    <row r="5843" spans="1:10" ht="15" customHeight="1">
      <c r="A5843" s="46" t="s">
        <v>12846</v>
      </c>
      <c r="B5843" s="46" t="s">
        <v>12847</v>
      </c>
      <c r="C5843" s="47">
        <v>2.5903999999999998</v>
      </c>
      <c r="D5843" s="119" t="s">
        <v>32162</v>
      </c>
      <c r="E5843" s="46" t="s">
        <v>32162</v>
      </c>
      <c r="F5843" s="121">
        <v>1667.1566</v>
      </c>
      <c r="G5843" s="87"/>
      <c r="H5843" s="47"/>
      <c r="I5843" s="120">
        <v>0</v>
      </c>
      <c r="J5843" s="120">
        <v>0</v>
      </c>
    </row>
    <row r="5844" spans="1:10" ht="15" customHeight="1">
      <c r="A5844" s="46" t="s">
        <v>32543</v>
      </c>
      <c r="B5844" s="46" t="s">
        <v>32544</v>
      </c>
      <c r="C5844" s="47">
        <v>2.2187999999999999</v>
      </c>
      <c r="D5844" s="119" t="s">
        <v>32165</v>
      </c>
      <c r="E5844" s="46" t="s">
        <v>32165</v>
      </c>
      <c r="F5844" s="121">
        <v>1752.8835999999999</v>
      </c>
      <c r="G5844" s="87"/>
      <c r="H5844" s="47"/>
      <c r="I5844" s="120">
        <v>30</v>
      </c>
      <c r="J5844" s="120">
        <v>0</v>
      </c>
    </row>
    <row r="5845" spans="1:10" ht="15" customHeight="1">
      <c r="A5845" s="46" t="s">
        <v>12794</v>
      </c>
      <c r="B5845" s="46" t="s">
        <v>12795</v>
      </c>
      <c r="C5845" s="47">
        <v>5.0599999999999999E-2</v>
      </c>
      <c r="D5845" s="119" t="s">
        <v>5061</v>
      </c>
      <c r="E5845" s="46" t="s">
        <v>5061</v>
      </c>
      <c r="F5845" s="121">
        <v>1287.2982</v>
      </c>
      <c r="G5845" s="87"/>
      <c r="H5845" s="47"/>
      <c r="I5845" s="120">
        <v>0</v>
      </c>
      <c r="J5845" s="120">
        <v>0</v>
      </c>
    </row>
    <row r="5846" spans="1:10" ht="15" customHeight="1">
      <c r="A5846" s="46" t="s">
        <v>12816</v>
      </c>
      <c r="B5846" s="46" t="s">
        <v>12817</v>
      </c>
      <c r="C5846" s="47">
        <v>5.0599999999999999E-2</v>
      </c>
      <c r="D5846" s="119" t="s">
        <v>5058</v>
      </c>
      <c r="E5846" s="46" t="s">
        <v>5058</v>
      </c>
      <c r="F5846" s="121">
        <v>1345.1335999999999</v>
      </c>
      <c r="G5846" s="87"/>
      <c r="H5846" s="47"/>
      <c r="I5846" s="120">
        <v>0</v>
      </c>
      <c r="J5846" s="120">
        <v>0</v>
      </c>
    </row>
    <row r="5847" spans="1:10" ht="15" customHeight="1">
      <c r="A5847" s="46" t="s">
        <v>12792</v>
      </c>
      <c r="B5847" s="46" t="s">
        <v>12793</v>
      </c>
      <c r="C5847" s="47">
        <v>5.0599999999999999E-2</v>
      </c>
      <c r="D5847" s="119" t="s">
        <v>5056</v>
      </c>
      <c r="E5847" s="46" t="s">
        <v>5056</v>
      </c>
      <c r="F5847" s="121">
        <v>1287.2982</v>
      </c>
      <c r="G5847" s="87"/>
      <c r="H5847" s="47"/>
      <c r="I5847" s="120">
        <v>0</v>
      </c>
      <c r="J5847" s="120">
        <v>0</v>
      </c>
    </row>
    <row r="5848" spans="1:10" ht="15" customHeight="1">
      <c r="A5848" s="46" t="s">
        <v>12814</v>
      </c>
      <c r="B5848" s="46" t="s">
        <v>12815</v>
      </c>
      <c r="C5848" s="47">
        <v>6.6400000000000001E-2</v>
      </c>
      <c r="D5848" s="119" t="s">
        <v>5054</v>
      </c>
      <c r="E5848" s="46" t="s">
        <v>5054</v>
      </c>
      <c r="F5848" s="121">
        <v>1345.1335999999999</v>
      </c>
      <c r="G5848" s="87"/>
      <c r="H5848" s="47"/>
      <c r="I5848" s="120">
        <v>200</v>
      </c>
      <c r="J5848" s="120">
        <v>0</v>
      </c>
    </row>
    <row r="5849" spans="1:10" ht="15" customHeight="1">
      <c r="A5849" s="46" t="s">
        <v>12790</v>
      </c>
      <c r="B5849" s="46" t="s">
        <v>12791</v>
      </c>
      <c r="C5849" s="47">
        <v>7.5999999999999998E-2</v>
      </c>
      <c r="D5849" s="119" t="s">
        <v>5051</v>
      </c>
      <c r="E5849" s="46" t="s">
        <v>5051</v>
      </c>
      <c r="F5849" s="121">
        <v>3014.1365999999998</v>
      </c>
      <c r="G5849" s="87"/>
      <c r="H5849" s="47"/>
      <c r="I5849" s="120">
        <v>0</v>
      </c>
      <c r="J5849" s="120">
        <v>0</v>
      </c>
    </row>
    <row r="5850" spans="1:10" ht="15" customHeight="1">
      <c r="A5850" s="46" t="s">
        <v>12812</v>
      </c>
      <c r="B5850" s="46" t="s">
        <v>12813</v>
      </c>
      <c r="C5850" s="47">
        <v>5.0599999999999999E-2</v>
      </c>
      <c r="D5850" s="119" t="s">
        <v>5049</v>
      </c>
      <c r="E5850" s="46" t="s">
        <v>5049</v>
      </c>
      <c r="F5850" s="121">
        <v>3170.6106</v>
      </c>
      <c r="G5850" s="87"/>
      <c r="H5850" s="47"/>
      <c r="I5850" s="120">
        <v>0</v>
      </c>
      <c r="J5850" s="120">
        <v>0</v>
      </c>
    </row>
    <row r="5851" spans="1:10" ht="15" customHeight="1">
      <c r="A5851" s="46" t="s">
        <v>12788</v>
      </c>
      <c r="B5851" s="46" t="s">
        <v>12789</v>
      </c>
      <c r="C5851" s="47">
        <v>0.1012</v>
      </c>
      <c r="D5851" s="119" t="s">
        <v>5046</v>
      </c>
      <c r="E5851" s="46" t="s">
        <v>5046</v>
      </c>
      <c r="F5851" s="121">
        <v>1123.5046</v>
      </c>
      <c r="G5851" s="87"/>
      <c r="H5851" s="47"/>
      <c r="I5851" s="120">
        <v>0</v>
      </c>
      <c r="J5851" s="120">
        <v>0</v>
      </c>
    </row>
    <row r="5852" spans="1:10" ht="15" customHeight="1">
      <c r="A5852" s="46" t="s">
        <v>12810</v>
      </c>
      <c r="B5852" s="46" t="s">
        <v>12811</v>
      </c>
      <c r="C5852" s="47">
        <v>5.28E-2</v>
      </c>
      <c r="D5852" s="119" t="s">
        <v>5043</v>
      </c>
      <c r="E5852" s="46" t="s">
        <v>5043</v>
      </c>
      <c r="F5852" s="121">
        <v>1123.5046</v>
      </c>
      <c r="G5852" s="87"/>
      <c r="H5852" s="47"/>
      <c r="I5852" s="120">
        <v>0</v>
      </c>
      <c r="J5852" s="120">
        <v>0</v>
      </c>
    </row>
    <row r="5853" spans="1:10" ht="15" customHeight="1">
      <c r="A5853" s="46" t="s">
        <v>12786</v>
      </c>
      <c r="B5853" s="46" t="s">
        <v>12787</v>
      </c>
      <c r="C5853" s="47">
        <v>0.1012</v>
      </c>
      <c r="D5853" s="119" t="s">
        <v>5040</v>
      </c>
      <c r="E5853" s="46" t="s">
        <v>5040</v>
      </c>
      <c r="F5853" s="121">
        <v>1119.1826000000001</v>
      </c>
      <c r="G5853" s="87"/>
      <c r="H5853" s="47"/>
      <c r="I5853" s="120">
        <v>0</v>
      </c>
      <c r="J5853" s="120">
        <v>0</v>
      </c>
    </row>
    <row r="5854" spans="1:10" ht="15" customHeight="1">
      <c r="A5854" s="46" t="s">
        <v>12808</v>
      </c>
      <c r="B5854" s="46" t="s">
        <v>12809</v>
      </c>
      <c r="C5854" s="47">
        <v>7.5999999999999998E-2</v>
      </c>
      <c r="D5854" s="119" t="s">
        <v>5037</v>
      </c>
      <c r="E5854" s="46" t="s">
        <v>5037</v>
      </c>
      <c r="F5854" s="121">
        <v>1119.1826000000001</v>
      </c>
      <c r="G5854" s="87"/>
      <c r="H5854" s="47"/>
      <c r="I5854" s="120">
        <v>455</v>
      </c>
      <c r="J5854" s="120">
        <v>0</v>
      </c>
    </row>
    <row r="5855" spans="1:10" ht="15" customHeight="1">
      <c r="A5855" s="46" t="s">
        <v>12784</v>
      </c>
      <c r="B5855" s="46" t="s">
        <v>12785</v>
      </c>
      <c r="C5855" s="47">
        <v>0.12659999999999999</v>
      </c>
      <c r="D5855" s="119" t="s">
        <v>4130</v>
      </c>
      <c r="E5855" s="46" t="s">
        <v>4130</v>
      </c>
      <c r="F5855" s="121">
        <v>1242.1266000000001</v>
      </c>
      <c r="G5855" s="87"/>
      <c r="H5855" s="47"/>
      <c r="I5855" s="120">
        <v>0</v>
      </c>
      <c r="J5855" s="120">
        <v>0</v>
      </c>
    </row>
    <row r="5856" spans="1:10" ht="15" customHeight="1">
      <c r="A5856" s="46" t="s">
        <v>12806</v>
      </c>
      <c r="B5856" s="46" t="s">
        <v>12807</v>
      </c>
      <c r="C5856" s="47">
        <v>7.5999999999999998E-2</v>
      </c>
      <c r="D5856" s="119" t="s">
        <v>32154</v>
      </c>
      <c r="E5856" s="46" t="s">
        <v>32154</v>
      </c>
      <c r="F5856" s="121">
        <v>1242.1266000000001</v>
      </c>
      <c r="G5856" s="87"/>
      <c r="H5856" s="47"/>
      <c r="I5856" s="120">
        <v>0</v>
      </c>
      <c r="J5856" s="120">
        <v>0</v>
      </c>
    </row>
    <row r="5857" spans="1:10" ht="15" customHeight="1">
      <c r="A5857" s="46" t="s">
        <v>12782</v>
      </c>
      <c r="B5857" s="46" t="s">
        <v>12783</v>
      </c>
      <c r="C5857" s="47">
        <v>0.15179999999999999</v>
      </c>
      <c r="D5857" s="119" t="s">
        <v>5146</v>
      </c>
      <c r="E5857" s="46" t="s">
        <v>5146</v>
      </c>
      <c r="F5857" s="121">
        <v>2699.7707999999998</v>
      </c>
      <c r="G5857" s="87"/>
      <c r="H5857" s="47"/>
      <c r="I5857" s="120">
        <v>0</v>
      </c>
      <c r="J5857" s="120">
        <v>0</v>
      </c>
    </row>
    <row r="5858" spans="1:10" ht="15" customHeight="1">
      <c r="A5858" s="46" t="s">
        <v>12804</v>
      </c>
      <c r="B5858" s="46" t="s">
        <v>12805</v>
      </c>
      <c r="C5858" s="47">
        <v>7.5999999999999998E-2</v>
      </c>
      <c r="D5858" s="119" t="s">
        <v>5143</v>
      </c>
      <c r="E5858" s="46" t="s">
        <v>5143</v>
      </c>
      <c r="F5858" s="121">
        <v>2944.799</v>
      </c>
      <c r="G5858" s="87"/>
      <c r="H5858" s="47"/>
      <c r="I5858" s="120">
        <v>0</v>
      </c>
      <c r="J5858" s="120">
        <v>0</v>
      </c>
    </row>
    <row r="5859" spans="1:10" ht="15" customHeight="1">
      <c r="A5859" s="46" t="s">
        <v>12780</v>
      </c>
      <c r="B5859" s="46" t="s">
        <v>12781</v>
      </c>
      <c r="C5859" s="47">
        <v>0.12659999999999999</v>
      </c>
      <c r="D5859" s="119" t="s">
        <v>5140</v>
      </c>
      <c r="E5859" s="46" t="s">
        <v>5140</v>
      </c>
      <c r="F5859" s="121">
        <v>2874.6017999999999</v>
      </c>
      <c r="G5859" s="87"/>
      <c r="H5859" s="47"/>
      <c r="I5859" s="120">
        <v>0</v>
      </c>
      <c r="J5859" s="120">
        <v>0</v>
      </c>
    </row>
    <row r="5860" spans="1:10" ht="15" customHeight="1">
      <c r="A5860" s="46" t="s">
        <v>12883</v>
      </c>
      <c r="B5860" s="46" t="s">
        <v>12884</v>
      </c>
      <c r="C5860" s="47">
        <v>0.15179999999999999</v>
      </c>
      <c r="D5860" s="119" t="s">
        <v>5137</v>
      </c>
      <c r="E5860" s="46" t="s">
        <v>5137</v>
      </c>
      <c r="F5860" s="121">
        <v>3355.3868000000002</v>
      </c>
      <c r="G5860" s="86"/>
      <c r="H5860" s="47"/>
      <c r="I5860" s="120">
        <v>0</v>
      </c>
      <c r="J5860" s="120">
        <v>0</v>
      </c>
    </row>
    <row r="5861" spans="1:10" ht="15" customHeight="1">
      <c r="A5861" s="46" t="s">
        <v>12881</v>
      </c>
      <c r="B5861" s="46" t="s">
        <v>12882</v>
      </c>
      <c r="C5861" s="47">
        <v>0.15179999999999999</v>
      </c>
      <c r="D5861" s="119" t="s">
        <v>5134</v>
      </c>
      <c r="E5861" s="46" t="s">
        <v>5134</v>
      </c>
      <c r="F5861" s="121">
        <v>3691.9895999999999</v>
      </c>
      <c r="G5861" s="87"/>
      <c r="H5861" s="47"/>
      <c r="I5861" s="120">
        <v>0</v>
      </c>
      <c r="J5861" s="120">
        <v>0</v>
      </c>
    </row>
    <row r="5862" spans="1:10" ht="15" customHeight="1">
      <c r="A5862" s="46" t="s">
        <v>12879</v>
      </c>
      <c r="B5862" s="46" t="s">
        <v>12880</v>
      </c>
      <c r="C5862" s="47">
        <v>0.15179999999999999</v>
      </c>
      <c r="D5862" s="119" t="s">
        <v>5132</v>
      </c>
      <c r="E5862" s="46" t="s">
        <v>5132</v>
      </c>
      <c r="F5862" s="121">
        <v>3291.8117999999999</v>
      </c>
      <c r="G5862" s="87"/>
      <c r="H5862" s="47"/>
      <c r="I5862" s="120">
        <v>0</v>
      </c>
      <c r="J5862" s="120">
        <v>0</v>
      </c>
    </row>
    <row r="5863" spans="1:10" ht="15" customHeight="1">
      <c r="A5863" s="46" t="s">
        <v>12877</v>
      </c>
      <c r="B5863" s="46" t="s">
        <v>12878</v>
      </c>
      <c r="C5863" s="47">
        <v>0.17699999999999999</v>
      </c>
      <c r="D5863" s="119" t="s">
        <v>5130</v>
      </c>
      <c r="E5863" s="46" t="s">
        <v>5130</v>
      </c>
      <c r="F5863" s="121">
        <v>2300.4063999999998</v>
      </c>
      <c r="G5863" s="87"/>
      <c r="H5863" s="47"/>
      <c r="I5863" s="120">
        <v>0</v>
      </c>
      <c r="J5863" s="120">
        <v>0</v>
      </c>
    </row>
    <row r="5864" spans="1:10" ht="15" customHeight="1">
      <c r="A5864" s="46" t="s">
        <v>12875</v>
      </c>
      <c r="B5864" s="46" t="s">
        <v>12876</v>
      </c>
      <c r="C5864" s="47">
        <v>0.253</v>
      </c>
      <c r="D5864" s="119" t="s">
        <v>5128</v>
      </c>
      <c r="E5864" s="46" t="s">
        <v>5128</v>
      </c>
      <c r="F5864" s="121">
        <v>2590.8618000000001</v>
      </c>
      <c r="G5864" s="87"/>
      <c r="H5864" s="47"/>
      <c r="I5864" s="120">
        <v>0</v>
      </c>
      <c r="J5864" s="120">
        <v>0</v>
      </c>
    </row>
    <row r="5865" spans="1:10" ht="15" customHeight="1">
      <c r="A5865" s="46" t="s">
        <v>12873</v>
      </c>
      <c r="B5865" s="46" t="s">
        <v>12874</v>
      </c>
      <c r="C5865" s="47">
        <v>0.27839999999999998</v>
      </c>
      <c r="D5865" s="119" t="s">
        <v>5126</v>
      </c>
      <c r="E5865" s="46" t="s">
        <v>5126</v>
      </c>
      <c r="F5865" s="121">
        <v>1951.86</v>
      </c>
      <c r="G5865" s="87"/>
      <c r="H5865" s="47"/>
      <c r="I5865" s="120">
        <v>0</v>
      </c>
      <c r="J5865" s="120">
        <v>0</v>
      </c>
    </row>
    <row r="5866" spans="1:10" ht="15" customHeight="1">
      <c r="A5866" s="46" t="s">
        <v>12871</v>
      </c>
      <c r="B5866" s="46" t="s">
        <v>12872</v>
      </c>
      <c r="C5866" s="47">
        <v>0.30359999999999998</v>
      </c>
      <c r="D5866" s="119" t="s">
        <v>5123</v>
      </c>
      <c r="E5866" s="46" t="s">
        <v>5123</v>
      </c>
      <c r="F5866" s="121">
        <v>2184.2242000000001</v>
      </c>
      <c r="G5866" s="87"/>
      <c r="H5866" s="47"/>
      <c r="I5866" s="120">
        <v>0</v>
      </c>
      <c r="J5866" s="120">
        <v>0</v>
      </c>
    </row>
    <row r="5867" spans="1:10" ht="15" customHeight="1">
      <c r="A5867" s="46" t="s">
        <v>12869</v>
      </c>
      <c r="B5867" s="46" t="s">
        <v>12870</v>
      </c>
      <c r="C5867" s="47">
        <v>0.53139999999999998</v>
      </c>
      <c r="D5867" s="119" t="s">
        <v>5120</v>
      </c>
      <c r="E5867" s="46" t="s">
        <v>5120</v>
      </c>
      <c r="F5867" s="121">
        <v>2358.4974000000002</v>
      </c>
      <c r="G5867" s="87"/>
      <c r="H5867" s="47"/>
      <c r="I5867" s="120">
        <v>0</v>
      </c>
      <c r="J5867" s="120">
        <v>0</v>
      </c>
    </row>
    <row r="5868" spans="1:10" ht="15" customHeight="1">
      <c r="A5868" s="46" t="s">
        <v>12802</v>
      </c>
      <c r="B5868" s="46" t="s">
        <v>12803</v>
      </c>
      <c r="C5868" s="47">
        <v>3.0615999999999999</v>
      </c>
      <c r="D5868" s="119" t="s">
        <v>5118</v>
      </c>
      <c r="E5868" s="46" t="s">
        <v>5118</v>
      </c>
      <c r="F5868" s="121">
        <v>1847.296</v>
      </c>
      <c r="G5868" s="87"/>
      <c r="H5868" s="47"/>
      <c r="I5868" s="120">
        <v>147</v>
      </c>
      <c r="J5868" s="120">
        <v>0</v>
      </c>
    </row>
    <row r="5869" spans="1:10" ht="15" customHeight="1">
      <c r="A5869" s="46" t="s">
        <v>12800</v>
      </c>
      <c r="B5869" s="46" t="s">
        <v>12801</v>
      </c>
      <c r="C5869" s="47">
        <v>2.4668000000000001</v>
      </c>
      <c r="D5869" s="119" t="s">
        <v>5116</v>
      </c>
      <c r="E5869" s="46" t="s">
        <v>5116</v>
      </c>
      <c r="F5869" s="121">
        <v>2141.2368000000001</v>
      </c>
      <c r="G5869" s="87"/>
      <c r="H5869" s="47"/>
      <c r="I5869" s="120">
        <v>96</v>
      </c>
      <c r="J5869" s="120">
        <v>0</v>
      </c>
    </row>
    <row r="5870" spans="1:10" ht="15" customHeight="1">
      <c r="A5870" s="46" t="s">
        <v>12798</v>
      </c>
      <c r="B5870" s="46" t="s">
        <v>12799</v>
      </c>
      <c r="C5870" s="47">
        <v>2.5903999999999998</v>
      </c>
      <c r="D5870" s="119" t="s">
        <v>5114</v>
      </c>
      <c r="E5870" s="46" t="s">
        <v>5114</v>
      </c>
      <c r="F5870" s="121">
        <v>2357.3643999999999</v>
      </c>
      <c r="G5870" s="87"/>
      <c r="H5870" s="47"/>
      <c r="I5870" s="120">
        <v>27</v>
      </c>
      <c r="J5870" s="120">
        <v>0</v>
      </c>
    </row>
    <row r="5871" spans="1:10" ht="15" customHeight="1">
      <c r="A5871" s="46" t="s">
        <v>12796</v>
      </c>
      <c r="B5871" s="46" t="s">
        <v>12797</v>
      </c>
      <c r="C5871" s="47">
        <v>3.6688000000000001</v>
      </c>
      <c r="D5871" s="119" t="s">
        <v>5111</v>
      </c>
      <c r="E5871" s="46" t="s">
        <v>5111</v>
      </c>
      <c r="F5871" s="121">
        <v>1940.9712</v>
      </c>
      <c r="G5871" s="87"/>
      <c r="H5871" s="47"/>
      <c r="I5871" s="120">
        <v>88</v>
      </c>
      <c r="J5871" s="120">
        <v>0</v>
      </c>
    </row>
    <row r="5872" spans="1:10" ht="15" customHeight="1">
      <c r="A5872" s="46" t="s">
        <v>12867</v>
      </c>
      <c r="B5872" s="46" t="s">
        <v>12868</v>
      </c>
      <c r="C5872" s="47">
        <v>0.48320000000000002</v>
      </c>
      <c r="D5872" s="119" t="s">
        <v>5109</v>
      </c>
      <c r="E5872" s="46" t="s">
        <v>5109</v>
      </c>
      <c r="F5872" s="121">
        <v>2329.1653999999999</v>
      </c>
      <c r="G5872" s="87"/>
      <c r="H5872" s="47"/>
      <c r="I5872" s="120">
        <v>190</v>
      </c>
      <c r="J5872" s="120">
        <v>0</v>
      </c>
    </row>
    <row r="5873" spans="1:10" ht="15" customHeight="1">
      <c r="A5873" s="46" t="s">
        <v>12865</v>
      </c>
      <c r="B5873" s="46" t="s">
        <v>12866</v>
      </c>
      <c r="C5873" s="47">
        <v>0.49340000000000001</v>
      </c>
      <c r="D5873" s="119" t="s">
        <v>5107</v>
      </c>
      <c r="E5873" s="46" t="s">
        <v>5107</v>
      </c>
      <c r="F5873" s="121">
        <v>2207.4605999999999</v>
      </c>
      <c r="G5873" s="87"/>
      <c r="H5873" s="47"/>
      <c r="I5873" s="120">
        <v>1174</v>
      </c>
      <c r="J5873" s="120">
        <v>0</v>
      </c>
    </row>
    <row r="5874" spans="1:10" ht="15" customHeight="1">
      <c r="A5874" s="46" t="s">
        <v>12863</v>
      </c>
      <c r="B5874" s="46" t="s">
        <v>12864</v>
      </c>
      <c r="C5874" s="47">
        <v>0.49940000000000001</v>
      </c>
      <c r="D5874" s="119" t="s">
        <v>5105</v>
      </c>
      <c r="E5874" s="46" t="s">
        <v>5105</v>
      </c>
      <c r="F5874" s="121">
        <v>4496.2488000000003</v>
      </c>
      <c r="G5874" s="87"/>
      <c r="H5874" s="47"/>
      <c r="I5874" s="120">
        <v>1201</v>
      </c>
      <c r="J5874" s="120">
        <v>0</v>
      </c>
    </row>
    <row r="5875" spans="1:10" ht="15" customHeight="1">
      <c r="A5875" s="46" t="s">
        <v>12861</v>
      </c>
      <c r="B5875" s="46" t="s">
        <v>12862</v>
      </c>
      <c r="C5875" s="47">
        <v>0.50919999999999999</v>
      </c>
      <c r="D5875" s="119" t="s">
        <v>5102</v>
      </c>
      <c r="E5875" s="46" t="s">
        <v>5102</v>
      </c>
      <c r="F5875" s="121">
        <v>3229.9331999999999</v>
      </c>
      <c r="G5875" s="87"/>
      <c r="H5875" s="47"/>
      <c r="I5875" s="120">
        <v>2803</v>
      </c>
      <c r="J5875" s="120">
        <v>0</v>
      </c>
    </row>
    <row r="5876" spans="1:10" ht="15" customHeight="1">
      <c r="A5876" s="46" t="s">
        <v>12859</v>
      </c>
      <c r="B5876" s="46" t="s">
        <v>12860</v>
      </c>
      <c r="C5876" s="47">
        <v>0.51780000000000004</v>
      </c>
      <c r="D5876" s="119" t="s">
        <v>5100</v>
      </c>
      <c r="E5876" s="46" t="s">
        <v>5100</v>
      </c>
      <c r="F5876" s="121">
        <v>4461.3941999999997</v>
      </c>
      <c r="G5876" s="87"/>
      <c r="H5876" s="47"/>
      <c r="I5876" s="120">
        <v>2404</v>
      </c>
      <c r="J5876" s="120">
        <v>0</v>
      </c>
    </row>
    <row r="5877" spans="1:10" ht="15" customHeight="1">
      <c r="A5877" s="46" t="s">
        <v>12857</v>
      </c>
      <c r="B5877" s="46" t="s">
        <v>12858</v>
      </c>
      <c r="C5877" s="47">
        <v>0.55800000000000005</v>
      </c>
      <c r="D5877" s="119" t="s">
        <v>5098</v>
      </c>
      <c r="E5877" s="46" t="s">
        <v>5098</v>
      </c>
      <c r="F5877" s="121">
        <v>1475.5132000000001</v>
      </c>
      <c r="G5877" s="87"/>
      <c r="H5877" s="47"/>
      <c r="I5877" s="120">
        <v>4161</v>
      </c>
      <c r="J5877" s="120">
        <v>0</v>
      </c>
    </row>
    <row r="5878" spans="1:10" ht="15" customHeight="1">
      <c r="A5878" s="46" t="s">
        <v>12855</v>
      </c>
      <c r="B5878" s="46" t="s">
        <v>12856</v>
      </c>
      <c r="C5878" s="47">
        <v>0.53500000000000003</v>
      </c>
      <c r="D5878" s="119" t="s">
        <v>5096</v>
      </c>
      <c r="E5878" s="46" t="s">
        <v>5096</v>
      </c>
      <c r="F5878" s="121">
        <v>1475.5132000000001</v>
      </c>
      <c r="G5878" s="87"/>
      <c r="H5878" s="47"/>
      <c r="I5878" s="120">
        <v>1505</v>
      </c>
      <c r="J5878" s="120">
        <v>0</v>
      </c>
    </row>
    <row r="5879" spans="1:10" ht="15" customHeight="1">
      <c r="A5879" s="46" t="s">
        <v>12853</v>
      </c>
      <c r="B5879" s="46" t="s">
        <v>12854</v>
      </c>
      <c r="C5879" s="47">
        <v>0.54120000000000001</v>
      </c>
      <c r="D5879" s="119" t="s">
        <v>5093</v>
      </c>
      <c r="E5879" s="46" t="s">
        <v>5093</v>
      </c>
      <c r="F5879" s="121">
        <v>1638.1682000000001</v>
      </c>
      <c r="G5879" s="87"/>
      <c r="H5879" s="47"/>
      <c r="I5879" s="120">
        <v>339</v>
      </c>
      <c r="J5879" s="120">
        <v>0</v>
      </c>
    </row>
    <row r="5880" spans="1:10" ht="15" customHeight="1">
      <c r="A5880" s="46" t="s">
        <v>12851</v>
      </c>
      <c r="B5880" s="46" t="s">
        <v>12852</v>
      </c>
      <c r="C5880" s="47">
        <v>0.54600000000000004</v>
      </c>
      <c r="D5880" s="119" t="s">
        <v>5091</v>
      </c>
      <c r="E5880" s="46" t="s">
        <v>5091</v>
      </c>
      <c r="F5880" s="121">
        <v>1638.1682000000001</v>
      </c>
      <c r="G5880" s="87"/>
      <c r="H5880" s="47"/>
      <c r="I5880" s="120">
        <v>13</v>
      </c>
      <c r="J5880" s="120">
        <v>0</v>
      </c>
    </row>
    <row r="5881" spans="1:10" ht="15" customHeight="1">
      <c r="A5881" s="46" t="s">
        <v>2277</v>
      </c>
      <c r="B5881" s="46" t="s">
        <v>12850</v>
      </c>
      <c r="C5881" s="47">
        <v>0.54600000000000004</v>
      </c>
      <c r="D5881" s="119" t="s">
        <v>471</v>
      </c>
      <c r="E5881" s="46" t="s">
        <v>471</v>
      </c>
      <c r="F5881" s="121">
        <v>1545.2226000000001</v>
      </c>
      <c r="G5881" s="87"/>
      <c r="H5881" s="47"/>
      <c r="I5881" s="120">
        <v>2543</v>
      </c>
      <c r="J5881" s="120">
        <v>0</v>
      </c>
    </row>
    <row r="5882" spans="1:10" ht="15" customHeight="1">
      <c r="A5882" s="46" t="s">
        <v>2280</v>
      </c>
      <c r="B5882" s="46" t="s">
        <v>12849</v>
      </c>
      <c r="C5882" s="47">
        <v>0.75900000000000001</v>
      </c>
      <c r="D5882" s="119" t="s">
        <v>5089</v>
      </c>
      <c r="E5882" s="46" t="s">
        <v>5089</v>
      </c>
      <c r="F5882" s="121">
        <v>1545.2226000000001</v>
      </c>
      <c r="G5882" s="87"/>
      <c r="H5882" s="47"/>
      <c r="I5882" s="120">
        <v>1854</v>
      </c>
      <c r="J5882" s="120">
        <v>0</v>
      </c>
    </row>
    <row r="5883" spans="1:10" ht="15" customHeight="1">
      <c r="A5883" s="46" t="s">
        <v>2283</v>
      </c>
      <c r="B5883" s="46" t="s">
        <v>12848</v>
      </c>
      <c r="C5883" s="47">
        <v>0.69579999999999997</v>
      </c>
      <c r="D5883" s="119" t="s">
        <v>5086</v>
      </c>
      <c r="E5883" s="46" t="s">
        <v>5086</v>
      </c>
      <c r="F5883" s="121">
        <v>1777.5868</v>
      </c>
      <c r="G5883" s="87"/>
      <c r="H5883" s="47"/>
      <c r="I5883" s="120">
        <v>400</v>
      </c>
      <c r="J5883" s="120">
        <v>0</v>
      </c>
    </row>
    <row r="5884" spans="1:10" ht="15" customHeight="1">
      <c r="A5884" s="46" t="s">
        <v>12901</v>
      </c>
      <c r="B5884" s="46" t="s">
        <v>12900</v>
      </c>
      <c r="C5884" s="47">
        <v>2.8834</v>
      </c>
      <c r="D5884" s="119" t="s">
        <v>5084</v>
      </c>
      <c r="E5884" s="46" t="s">
        <v>5084</v>
      </c>
      <c r="F5884" s="121">
        <v>1777.5868</v>
      </c>
      <c r="G5884" s="87"/>
      <c r="H5884" s="47"/>
      <c r="I5884" s="120">
        <v>272</v>
      </c>
      <c r="J5884" s="120">
        <v>0</v>
      </c>
    </row>
    <row r="5885" spans="1:10" ht="15" customHeight="1">
      <c r="A5885" s="46" t="s">
        <v>12899</v>
      </c>
      <c r="B5885" s="46" t="s">
        <v>12900</v>
      </c>
      <c r="C5885" s="47">
        <v>2.9780000000000002</v>
      </c>
      <c r="D5885" s="119" t="s">
        <v>5082</v>
      </c>
      <c r="E5885" s="46" t="s">
        <v>5082</v>
      </c>
      <c r="F5885" s="121">
        <v>1347.7128</v>
      </c>
      <c r="G5885" s="87"/>
      <c r="H5885" s="47"/>
      <c r="I5885" s="120">
        <v>100</v>
      </c>
      <c r="J5885" s="120">
        <v>0</v>
      </c>
    </row>
    <row r="5886" spans="1:10" ht="15" customHeight="1">
      <c r="A5886" s="46" t="s">
        <v>12897</v>
      </c>
      <c r="B5886" s="46" t="s">
        <v>12898</v>
      </c>
      <c r="C5886" s="47">
        <v>3.2031999999999998</v>
      </c>
      <c r="D5886" s="119" t="s">
        <v>5080</v>
      </c>
      <c r="E5886" s="46" t="s">
        <v>5080</v>
      </c>
      <c r="F5886" s="121">
        <v>2891.7736</v>
      </c>
      <c r="G5886" s="87"/>
      <c r="H5886" s="47"/>
      <c r="I5886" s="120">
        <v>100</v>
      </c>
      <c r="J5886" s="120">
        <v>0</v>
      </c>
    </row>
    <row r="5887" spans="1:10" ht="15" customHeight="1">
      <c r="A5887" s="46" t="s">
        <v>12939</v>
      </c>
      <c r="B5887" s="46" t="s">
        <v>12940</v>
      </c>
      <c r="C5887" s="47">
        <v>0.70840000000000003</v>
      </c>
      <c r="D5887" s="119" t="s">
        <v>5077</v>
      </c>
      <c r="E5887" s="46" t="s">
        <v>5077</v>
      </c>
      <c r="F5887" s="121">
        <v>4030.1725999999999</v>
      </c>
      <c r="G5887" s="87"/>
      <c r="H5887" s="47"/>
      <c r="I5887" s="120">
        <v>0</v>
      </c>
      <c r="J5887" s="120">
        <v>0</v>
      </c>
    </row>
    <row r="5888" spans="1:10" ht="15" customHeight="1">
      <c r="A5888" s="46" t="s">
        <v>12937</v>
      </c>
      <c r="B5888" s="46" t="s">
        <v>12938</v>
      </c>
      <c r="C5888" s="47">
        <v>0.75900000000000001</v>
      </c>
      <c r="D5888" s="119" t="s">
        <v>5074</v>
      </c>
      <c r="E5888" s="46" t="s">
        <v>5074</v>
      </c>
      <c r="F5888" s="121">
        <v>2119.1622000000002</v>
      </c>
      <c r="G5888" s="87"/>
      <c r="H5888" s="47"/>
      <c r="I5888" s="120">
        <v>0</v>
      </c>
      <c r="J5888" s="120">
        <v>0</v>
      </c>
    </row>
    <row r="5889" spans="1:10" ht="15" customHeight="1">
      <c r="A5889" s="46" t="s">
        <v>12935</v>
      </c>
      <c r="B5889" s="46" t="s">
        <v>12936</v>
      </c>
      <c r="C5889" s="47">
        <v>0.88560000000000005</v>
      </c>
      <c r="D5889" s="119" t="s">
        <v>5072</v>
      </c>
      <c r="E5889" s="46" t="s">
        <v>5072</v>
      </c>
      <c r="F5889" s="121">
        <v>9709.9341999999997</v>
      </c>
      <c r="G5889" s="87"/>
      <c r="H5889" s="47"/>
      <c r="I5889" s="120">
        <v>0</v>
      </c>
      <c r="J5889" s="120">
        <v>0</v>
      </c>
    </row>
    <row r="5890" spans="1:10" ht="15" customHeight="1">
      <c r="A5890" s="46" t="s">
        <v>12933</v>
      </c>
      <c r="B5890" s="46" t="s">
        <v>12934</v>
      </c>
      <c r="C5890" s="47">
        <v>0.96140000000000003</v>
      </c>
      <c r="D5890" s="119" t="s">
        <v>5070</v>
      </c>
      <c r="E5890" s="46" t="s">
        <v>5070</v>
      </c>
      <c r="F5890" s="121">
        <v>5197.4081999999999</v>
      </c>
      <c r="G5890" s="87"/>
      <c r="H5890" s="47"/>
      <c r="I5890" s="120">
        <v>0</v>
      </c>
      <c r="J5890" s="120">
        <v>0</v>
      </c>
    </row>
    <row r="5891" spans="1:10" ht="15" customHeight="1">
      <c r="A5891" s="46" t="s">
        <v>12931</v>
      </c>
      <c r="B5891" s="46" t="s">
        <v>12932</v>
      </c>
      <c r="C5891" s="47">
        <v>2.1</v>
      </c>
      <c r="D5891" s="119" t="s">
        <v>5068</v>
      </c>
      <c r="E5891" s="46" t="s">
        <v>5068</v>
      </c>
      <c r="F5891" s="121">
        <v>11450.098599999999</v>
      </c>
      <c r="G5891" s="87"/>
      <c r="H5891" s="47"/>
      <c r="I5891" s="120">
        <v>0</v>
      </c>
      <c r="J5891" s="120">
        <v>0</v>
      </c>
    </row>
    <row r="5892" spans="1:10" ht="15" customHeight="1">
      <c r="A5892" s="46" t="s">
        <v>12929</v>
      </c>
      <c r="B5892" s="46" t="s">
        <v>12930</v>
      </c>
      <c r="C5892" s="47">
        <v>0.70840000000000003</v>
      </c>
      <c r="D5892" s="119" t="s">
        <v>890</v>
      </c>
      <c r="E5892" s="46" t="s">
        <v>890</v>
      </c>
      <c r="F5892" s="121">
        <v>2072.6662000000001</v>
      </c>
      <c r="G5892" s="87"/>
      <c r="H5892" s="47"/>
      <c r="I5892" s="120">
        <v>0</v>
      </c>
      <c r="J5892" s="120">
        <v>0</v>
      </c>
    </row>
    <row r="5893" spans="1:10" ht="15" customHeight="1">
      <c r="A5893" s="46" t="s">
        <v>12927</v>
      </c>
      <c r="B5893" s="46" t="s">
        <v>12928</v>
      </c>
      <c r="C5893" s="47">
        <v>0.88560000000000005</v>
      </c>
      <c r="D5893" s="119" t="s">
        <v>5199</v>
      </c>
      <c r="E5893" s="46" t="s">
        <v>5199</v>
      </c>
      <c r="F5893" s="121">
        <v>2295.6550000000002</v>
      </c>
      <c r="G5893" s="87"/>
      <c r="H5893" s="47"/>
      <c r="I5893" s="120">
        <v>0</v>
      </c>
      <c r="J5893" s="120">
        <v>0</v>
      </c>
    </row>
    <row r="5894" spans="1:10" ht="15" customHeight="1">
      <c r="A5894" s="46" t="s">
        <v>12925</v>
      </c>
      <c r="B5894" s="46" t="s">
        <v>12926</v>
      </c>
      <c r="C5894" s="47">
        <v>2.3026</v>
      </c>
      <c r="D5894" s="119" t="s">
        <v>5196</v>
      </c>
      <c r="E5894" s="46" t="s">
        <v>5196</v>
      </c>
      <c r="F5894" s="121">
        <v>2533.1406000000002</v>
      </c>
      <c r="G5894" s="87"/>
      <c r="H5894" s="47"/>
      <c r="I5894" s="120">
        <v>0</v>
      </c>
      <c r="J5894" s="120">
        <v>0</v>
      </c>
    </row>
    <row r="5895" spans="1:10" ht="15" customHeight="1">
      <c r="A5895" s="46" t="s">
        <v>12923</v>
      </c>
      <c r="B5895" s="46" t="s">
        <v>12924</v>
      </c>
      <c r="C5895" s="47">
        <v>0.80959999999999999</v>
      </c>
      <c r="D5895" s="119" t="s">
        <v>5193</v>
      </c>
      <c r="E5895" s="46" t="s">
        <v>5193</v>
      </c>
      <c r="F5895" s="121">
        <v>2080.7885999999999</v>
      </c>
      <c r="G5895" s="87"/>
      <c r="H5895" s="47"/>
      <c r="I5895" s="120">
        <v>0</v>
      </c>
      <c r="J5895" s="120">
        <v>0</v>
      </c>
    </row>
    <row r="5896" spans="1:10" ht="15" customHeight="1">
      <c r="A5896" s="46" t="s">
        <v>2245</v>
      </c>
      <c r="B5896" s="46" t="s">
        <v>12922</v>
      </c>
      <c r="C5896" s="47">
        <v>0.87139999999999995</v>
      </c>
      <c r="D5896" s="119" t="s">
        <v>5190</v>
      </c>
      <c r="E5896" s="46" t="s">
        <v>5190</v>
      </c>
      <c r="F5896" s="121">
        <v>2193.8768</v>
      </c>
      <c r="G5896" s="87"/>
      <c r="H5896" s="47"/>
      <c r="I5896" s="120">
        <v>2258</v>
      </c>
      <c r="J5896" s="120">
        <v>0</v>
      </c>
    </row>
    <row r="5897" spans="1:10" ht="15" customHeight="1">
      <c r="A5897" s="46" t="s">
        <v>12920</v>
      </c>
      <c r="B5897" s="46" t="s">
        <v>12921</v>
      </c>
      <c r="C5897" s="47">
        <v>0.88300000000000001</v>
      </c>
      <c r="D5897" s="119" t="s">
        <v>5187</v>
      </c>
      <c r="E5897" s="46" t="s">
        <v>5187</v>
      </c>
      <c r="F5897" s="121">
        <v>1928.6235999999999</v>
      </c>
      <c r="G5897" s="87"/>
      <c r="H5897" s="47"/>
      <c r="I5897" s="120">
        <v>0</v>
      </c>
      <c r="J5897" s="120">
        <v>0</v>
      </c>
    </row>
    <row r="5898" spans="1:10" ht="15" customHeight="1">
      <c r="A5898" s="46" t="s">
        <v>12918</v>
      </c>
      <c r="B5898" s="46" t="s">
        <v>12919</v>
      </c>
      <c r="C5898" s="47">
        <v>1.3262</v>
      </c>
      <c r="D5898" s="119" t="s">
        <v>5184</v>
      </c>
      <c r="E5898" s="46" t="s">
        <v>5184</v>
      </c>
      <c r="F5898" s="121">
        <v>1823.9364</v>
      </c>
      <c r="G5898" s="87"/>
      <c r="H5898" s="47"/>
      <c r="I5898" s="120">
        <v>0</v>
      </c>
      <c r="J5898" s="120">
        <v>0</v>
      </c>
    </row>
    <row r="5899" spans="1:10" ht="15" customHeight="1">
      <c r="A5899" s="46" t="s">
        <v>12916</v>
      </c>
      <c r="B5899" s="46" t="s">
        <v>12917</v>
      </c>
      <c r="C5899" s="47">
        <v>2.7831999999999999</v>
      </c>
      <c r="D5899" s="119" t="s">
        <v>5178</v>
      </c>
      <c r="E5899" s="46" t="s">
        <v>5178</v>
      </c>
      <c r="F5899" s="121">
        <v>2751.0434</v>
      </c>
      <c r="G5899" s="87"/>
      <c r="H5899" s="47"/>
      <c r="I5899" s="120">
        <v>88</v>
      </c>
      <c r="J5899" s="120">
        <v>0</v>
      </c>
    </row>
    <row r="5900" spans="1:10" ht="15" customHeight="1">
      <c r="A5900" s="46" t="s">
        <v>2265</v>
      </c>
      <c r="B5900" s="46" t="s">
        <v>12915</v>
      </c>
      <c r="C5900" s="47">
        <v>0.95899999999999996</v>
      </c>
      <c r="D5900" s="119" t="s">
        <v>5175</v>
      </c>
      <c r="E5900" s="46" t="s">
        <v>5175</v>
      </c>
      <c r="F5900" s="121">
        <v>2545.7334000000001</v>
      </c>
      <c r="G5900" s="87"/>
      <c r="H5900" s="47"/>
      <c r="I5900" s="120">
        <v>1535</v>
      </c>
      <c r="J5900" s="120">
        <v>0</v>
      </c>
    </row>
    <row r="5901" spans="1:10" ht="15" customHeight="1">
      <c r="A5901" s="46" t="s">
        <v>12913</v>
      </c>
      <c r="B5901" s="46" t="s">
        <v>12914</v>
      </c>
      <c r="C5901" s="47">
        <v>2.2517999999999998</v>
      </c>
      <c r="D5901" s="119" t="s">
        <v>5172</v>
      </c>
      <c r="E5901" s="46" t="s">
        <v>5172</v>
      </c>
      <c r="F5901" s="121">
        <v>2751.0434</v>
      </c>
      <c r="G5901" s="87"/>
      <c r="H5901" s="47"/>
      <c r="I5901" s="120">
        <v>0</v>
      </c>
      <c r="J5901" s="120">
        <v>0</v>
      </c>
    </row>
    <row r="5902" spans="1:10" ht="15" customHeight="1">
      <c r="A5902" s="46" t="s">
        <v>2268</v>
      </c>
      <c r="B5902" s="46" t="s">
        <v>12912</v>
      </c>
      <c r="C5902" s="47">
        <v>0.88560000000000005</v>
      </c>
      <c r="D5902" s="119" t="s">
        <v>5169</v>
      </c>
      <c r="E5902" s="46" t="s">
        <v>5169</v>
      </c>
      <c r="F5902" s="121">
        <v>1719.4957999999999</v>
      </c>
      <c r="G5902" s="87"/>
      <c r="H5902" s="47"/>
      <c r="I5902" s="120">
        <v>0</v>
      </c>
      <c r="J5902" s="120">
        <v>0</v>
      </c>
    </row>
    <row r="5903" spans="1:10" ht="15" customHeight="1">
      <c r="A5903" s="46" t="s">
        <v>2271</v>
      </c>
      <c r="B5903" s="46" t="s">
        <v>12911</v>
      </c>
      <c r="C5903" s="47">
        <v>0.96140000000000003</v>
      </c>
      <c r="D5903" s="119" t="s">
        <v>938</v>
      </c>
      <c r="E5903" s="46" t="s">
        <v>938</v>
      </c>
      <c r="F5903" s="121">
        <v>2481.9294</v>
      </c>
      <c r="G5903" s="87"/>
      <c r="H5903" s="47"/>
      <c r="I5903" s="120">
        <v>0</v>
      </c>
      <c r="J5903" s="120">
        <v>0</v>
      </c>
    </row>
    <row r="5904" spans="1:10" ht="15" customHeight="1">
      <c r="A5904" s="46" t="s">
        <v>2274</v>
      </c>
      <c r="B5904" s="46" t="s">
        <v>12910</v>
      </c>
      <c r="C5904" s="47">
        <v>4.0735999999999999</v>
      </c>
      <c r="D5904" s="119" t="s">
        <v>941</v>
      </c>
      <c r="E5904" s="46" t="s">
        <v>941</v>
      </c>
      <c r="F5904" s="121">
        <v>2724.3516</v>
      </c>
      <c r="G5904" s="87"/>
      <c r="H5904" s="47"/>
      <c r="I5904" s="120">
        <v>0</v>
      </c>
      <c r="J5904" s="120">
        <v>0</v>
      </c>
    </row>
    <row r="5905" spans="1:10" ht="15" customHeight="1">
      <c r="A5905" s="46" t="s">
        <v>2286</v>
      </c>
      <c r="B5905" s="46" t="s">
        <v>12909</v>
      </c>
      <c r="C5905" s="47">
        <v>0.84179999999999999</v>
      </c>
      <c r="D5905" s="119" t="s">
        <v>5312</v>
      </c>
      <c r="E5905" s="46" t="s">
        <v>5312</v>
      </c>
      <c r="F5905" s="121">
        <v>2595.3683999999998</v>
      </c>
      <c r="G5905" s="87"/>
      <c r="H5905" s="47"/>
      <c r="I5905" s="120">
        <v>147</v>
      </c>
      <c r="J5905" s="120">
        <v>0</v>
      </c>
    </row>
    <row r="5906" spans="1:10" ht="15" customHeight="1">
      <c r="A5906" s="46" t="s">
        <v>2300</v>
      </c>
      <c r="B5906" s="46" t="s">
        <v>12908</v>
      </c>
      <c r="C5906" s="47">
        <v>0.84179999999999999</v>
      </c>
      <c r="D5906" s="119" t="s">
        <v>5309</v>
      </c>
      <c r="E5906" s="46" t="s">
        <v>5309</v>
      </c>
      <c r="F5906" s="121">
        <v>2781.3076000000001</v>
      </c>
      <c r="G5906" s="87"/>
      <c r="H5906" s="47"/>
      <c r="I5906" s="120">
        <v>1284</v>
      </c>
      <c r="J5906" s="120">
        <v>0</v>
      </c>
    </row>
    <row r="5907" spans="1:10" ht="15" customHeight="1">
      <c r="A5907" s="46" t="s">
        <v>12906</v>
      </c>
      <c r="B5907" s="46" t="s">
        <v>12907</v>
      </c>
      <c r="C5907" s="47">
        <v>0.83260000000000001</v>
      </c>
      <c r="D5907" s="119" t="s">
        <v>5258</v>
      </c>
      <c r="E5907" s="46" t="s">
        <v>5258</v>
      </c>
      <c r="F5907" s="121">
        <v>3450.0054</v>
      </c>
      <c r="G5907" s="87"/>
      <c r="H5907" s="47"/>
      <c r="I5907" s="120">
        <v>26</v>
      </c>
      <c r="J5907" s="120">
        <v>0</v>
      </c>
    </row>
    <row r="5908" spans="1:10" ht="15" customHeight="1">
      <c r="A5908" s="46" t="s">
        <v>12904</v>
      </c>
      <c r="B5908" s="46" t="s">
        <v>12905</v>
      </c>
      <c r="C5908" s="47">
        <v>0.95640000000000003</v>
      </c>
      <c r="D5908" s="119" t="s">
        <v>5255</v>
      </c>
      <c r="E5908" s="46" t="s">
        <v>5255</v>
      </c>
      <c r="F5908" s="121">
        <v>2775.5216</v>
      </c>
      <c r="G5908" s="87"/>
      <c r="H5908" s="47"/>
      <c r="I5908" s="120">
        <v>0</v>
      </c>
      <c r="J5908" s="120">
        <v>0</v>
      </c>
    </row>
    <row r="5909" spans="1:10" ht="15" customHeight="1">
      <c r="A5909" s="46" t="s">
        <v>12902</v>
      </c>
      <c r="B5909" s="46" t="s">
        <v>12903</v>
      </c>
      <c r="C5909" s="47">
        <v>2.5047999999999999</v>
      </c>
      <c r="D5909" s="119" t="s">
        <v>5252</v>
      </c>
      <c r="E5909" s="46" t="s">
        <v>5252</v>
      </c>
      <c r="F5909" s="121">
        <v>3000.0320000000002</v>
      </c>
      <c r="G5909" s="87"/>
      <c r="H5909" s="47"/>
      <c r="I5909" s="120">
        <v>80</v>
      </c>
      <c r="J5909" s="120">
        <v>0</v>
      </c>
    </row>
    <row r="5910" spans="1:10" ht="15" customHeight="1">
      <c r="A5910" s="46" t="s">
        <v>12952</v>
      </c>
      <c r="B5910" s="46" t="s">
        <v>12953</v>
      </c>
      <c r="C5910" s="47">
        <v>0.75900000000000001</v>
      </c>
      <c r="D5910" s="119" t="s">
        <v>5249</v>
      </c>
      <c r="E5910" s="46" t="s">
        <v>5249</v>
      </c>
      <c r="F5910" s="121">
        <v>1379.5468000000001</v>
      </c>
      <c r="G5910" s="87"/>
      <c r="H5910" s="47"/>
      <c r="I5910" s="120">
        <v>0</v>
      </c>
      <c r="J5910" s="120">
        <v>0</v>
      </c>
    </row>
    <row r="5911" spans="1:10" ht="15" customHeight="1">
      <c r="A5911" s="46" t="s">
        <v>12950</v>
      </c>
      <c r="B5911" s="46" t="s">
        <v>12951</v>
      </c>
      <c r="C5911" s="47">
        <v>2.9548000000000001</v>
      </c>
      <c r="D5911" s="119" t="s">
        <v>5246</v>
      </c>
      <c r="E5911" s="46" t="s">
        <v>5246</v>
      </c>
      <c r="F5911" s="121">
        <v>1475.4978000000001</v>
      </c>
      <c r="G5911" s="87"/>
      <c r="H5911" s="47"/>
      <c r="I5911" s="120">
        <v>0</v>
      </c>
      <c r="J5911" s="120">
        <v>0</v>
      </c>
    </row>
    <row r="5912" spans="1:10" ht="15" customHeight="1">
      <c r="A5912" s="46" t="s">
        <v>12948</v>
      </c>
      <c r="B5912" s="46" t="s">
        <v>12949</v>
      </c>
      <c r="C5912" s="47">
        <v>2.8081999999999998</v>
      </c>
      <c r="D5912" s="119" t="s">
        <v>5243</v>
      </c>
      <c r="E5912" s="46" t="s">
        <v>5243</v>
      </c>
      <c r="F5912" s="121">
        <v>1477.9066</v>
      </c>
      <c r="G5912" s="87"/>
      <c r="H5912" s="47"/>
      <c r="I5912" s="120">
        <v>0</v>
      </c>
      <c r="J5912" s="120">
        <v>0</v>
      </c>
    </row>
    <row r="5913" spans="1:10" ht="15" customHeight="1">
      <c r="A5913" s="46" t="s">
        <v>12946</v>
      </c>
      <c r="B5913" s="46" t="s">
        <v>12947</v>
      </c>
      <c r="C5913" s="47">
        <v>2.6061999999999999</v>
      </c>
      <c r="D5913" s="119" t="s">
        <v>5240</v>
      </c>
      <c r="E5913" s="46" t="s">
        <v>5240</v>
      </c>
      <c r="F5913" s="121">
        <v>1559.2806</v>
      </c>
      <c r="G5913" s="87"/>
      <c r="H5913" s="47"/>
      <c r="I5913" s="120">
        <v>0</v>
      </c>
      <c r="J5913" s="120">
        <v>0</v>
      </c>
    </row>
    <row r="5914" spans="1:10" ht="15" customHeight="1">
      <c r="A5914" s="46" t="s">
        <v>12944</v>
      </c>
      <c r="B5914" s="46" t="s">
        <v>12945</v>
      </c>
      <c r="C5914" s="47">
        <v>2.9096000000000002</v>
      </c>
      <c r="D5914" s="119" t="s">
        <v>5237</v>
      </c>
      <c r="E5914" s="46" t="s">
        <v>5237</v>
      </c>
      <c r="F5914" s="121">
        <v>2412.4292</v>
      </c>
      <c r="G5914" s="87"/>
      <c r="H5914" s="47"/>
      <c r="I5914" s="120">
        <v>0</v>
      </c>
      <c r="J5914" s="120">
        <v>0</v>
      </c>
    </row>
    <row r="5915" spans="1:10" ht="15" customHeight="1">
      <c r="A5915" s="46" t="s">
        <v>2348</v>
      </c>
      <c r="B5915" s="46" t="s">
        <v>12943</v>
      </c>
      <c r="C5915" s="47">
        <v>1.7609999999999999</v>
      </c>
      <c r="D5915" s="119" t="s">
        <v>5234</v>
      </c>
      <c r="E5915" s="46" t="s">
        <v>5234</v>
      </c>
      <c r="F5915" s="121">
        <v>2079.1260000000002</v>
      </c>
      <c r="G5915" s="87"/>
      <c r="H5915" s="47"/>
      <c r="I5915" s="120">
        <v>2094</v>
      </c>
      <c r="J5915" s="120">
        <v>0</v>
      </c>
    </row>
    <row r="5916" spans="1:10" ht="15" customHeight="1">
      <c r="A5916" s="46" t="s">
        <v>12941</v>
      </c>
      <c r="B5916" s="46" t="s">
        <v>12942</v>
      </c>
      <c r="C5916" s="47">
        <v>1.2904</v>
      </c>
      <c r="D5916" s="119" t="s">
        <v>5231</v>
      </c>
      <c r="E5916" s="46" t="s">
        <v>5231</v>
      </c>
      <c r="F5916" s="121">
        <v>2341.4186</v>
      </c>
      <c r="G5916" s="87"/>
      <c r="H5916" s="47"/>
      <c r="I5916" s="120">
        <v>122</v>
      </c>
      <c r="J5916" s="120">
        <v>0</v>
      </c>
    </row>
    <row r="5917" spans="1:10" ht="15" customHeight="1">
      <c r="A5917" s="46" t="s">
        <v>12976</v>
      </c>
      <c r="B5917" s="46" t="s">
        <v>12977</v>
      </c>
      <c r="C5917" s="47">
        <v>0.63260000000000005</v>
      </c>
      <c r="D5917" s="119" t="s">
        <v>5228</v>
      </c>
      <c r="E5917" s="46" t="s">
        <v>5228</v>
      </c>
      <c r="F5917" s="121">
        <v>2309.7793999999999</v>
      </c>
      <c r="G5917" s="87"/>
      <c r="H5917" s="47"/>
      <c r="I5917" s="120">
        <v>54</v>
      </c>
      <c r="J5917" s="120">
        <v>0</v>
      </c>
    </row>
    <row r="5918" spans="1:10" ht="15" customHeight="1">
      <c r="A5918" s="46" t="s">
        <v>12974</v>
      </c>
      <c r="B5918" s="46" t="s">
        <v>12975</v>
      </c>
      <c r="C5918" s="47">
        <v>1.0802</v>
      </c>
      <c r="D5918" s="119" t="s">
        <v>5226</v>
      </c>
      <c r="E5918" s="46" t="s">
        <v>5226</v>
      </c>
      <c r="F5918" s="121">
        <v>1998.3327999999999</v>
      </c>
      <c r="G5918" s="87"/>
      <c r="H5918" s="47"/>
      <c r="I5918" s="120">
        <v>0</v>
      </c>
      <c r="J5918" s="120">
        <v>0</v>
      </c>
    </row>
    <row r="5919" spans="1:10" ht="15" customHeight="1">
      <c r="A5919" s="46" t="s">
        <v>12972</v>
      </c>
      <c r="B5919" s="46" t="s">
        <v>12973</v>
      </c>
      <c r="C5919" s="47">
        <v>1.57</v>
      </c>
      <c r="D5919" s="119" t="s">
        <v>5223</v>
      </c>
      <c r="E5919" s="46" t="s">
        <v>5223</v>
      </c>
      <c r="F5919" s="121">
        <v>2540.7175999999999</v>
      </c>
      <c r="G5919" s="87"/>
      <c r="H5919" s="47"/>
      <c r="I5919" s="120">
        <v>542</v>
      </c>
      <c r="J5919" s="120">
        <v>0</v>
      </c>
    </row>
    <row r="5920" spans="1:10" ht="15" customHeight="1">
      <c r="A5920" s="46" t="s">
        <v>12970</v>
      </c>
      <c r="B5920" s="46" t="s">
        <v>12971</v>
      </c>
      <c r="C5920" s="47">
        <v>1.8480000000000001</v>
      </c>
      <c r="D5920" s="119" t="s">
        <v>5220</v>
      </c>
      <c r="E5920" s="46" t="s">
        <v>5220</v>
      </c>
      <c r="F5920" s="121">
        <v>2425.8186000000001</v>
      </c>
      <c r="G5920" s="87"/>
      <c r="H5920" s="47"/>
      <c r="I5920" s="120">
        <v>115</v>
      </c>
      <c r="J5920" s="120">
        <v>0</v>
      </c>
    </row>
    <row r="5921" spans="1:10" ht="15" customHeight="1">
      <c r="A5921" s="46" t="s">
        <v>12968</v>
      </c>
      <c r="B5921" s="46" t="s">
        <v>12969</v>
      </c>
      <c r="C5921" s="47">
        <v>2.2265999999999999</v>
      </c>
      <c r="D5921" s="119" t="s">
        <v>5217</v>
      </c>
      <c r="E5921" s="46" t="s">
        <v>5217</v>
      </c>
      <c r="F5921" s="121">
        <v>2757.2114000000001</v>
      </c>
      <c r="G5921" s="87"/>
      <c r="H5921" s="47"/>
      <c r="I5921" s="120">
        <v>0</v>
      </c>
      <c r="J5921" s="120">
        <v>0</v>
      </c>
    </row>
    <row r="5922" spans="1:10" ht="15" customHeight="1">
      <c r="A5922" s="46" t="s">
        <v>12966</v>
      </c>
      <c r="B5922" s="46" t="s">
        <v>12967</v>
      </c>
      <c r="C5922" s="47">
        <v>0.72419999999999995</v>
      </c>
      <c r="D5922" s="119" t="s">
        <v>5214</v>
      </c>
      <c r="E5922" s="46" t="s">
        <v>5214</v>
      </c>
      <c r="F5922" s="121">
        <v>2622.8852000000002</v>
      </c>
      <c r="G5922" s="87"/>
      <c r="H5922" s="47"/>
      <c r="I5922" s="120">
        <v>586</v>
      </c>
      <c r="J5922" s="120">
        <v>0</v>
      </c>
    </row>
    <row r="5923" spans="1:10" ht="15" customHeight="1">
      <c r="A5923" s="46" t="s">
        <v>12964</v>
      </c>
      <c r="B5923" s="46" t="s">
        <v>12965</v>
      </c>
      <c r="C5923" s="47">
        <v>0.9778</v>
      </c>
      <c r="D5923" s="119" t="s">
        <v>5337</v>
      </c>
      <c r="E5923" s="46" t="s">
        <v>5337</v>
      </c>
      <c r="F5923" s="121">
        <v>1.9048</v>
      </c>
      <c r="G5923" s="87"/>
      <c r="H5923" s="47"/>
      <c r="I5923" s="120">
        <v>54</v>
      </c>
      <c r="J5923" s="120">
        <v>0</v>
      </c>
    </row>
    <row r="5924" spans="1:10" ht="15" customHeight="1">
      <c r="A5924" s="46" t="s">
        <v>12962</v>
      </c>
      <c r="B5924" s="46" t="s">
        <v>12963</v>
      </c>
      <c r="C5924" s="47">
        <v>1.556</v>
      </c>
      <c r="D5924" s="119" t="s">
        <v>5334</v>
      </c>
      <c r="E5924" s="46" t="s">
        <v>5334</v>
      </c>
      <c r="F5924" s="121">
        <v>1.9097999999999999</v>
      </c>
      <c r="G5924" s="87"/>
      <c r="H5924" s="47"/>
      <c r="I5924" s="120">
        <v>394</v>
      </c>
      <c r="J5924" s="120">
        <v>0</v>
      </c>
    </row>
    <row r="5925" spans="1:10" ht="15" customHeight="1">
      <c r="A5925" s="46" t="s">
        <v>12960</v>
      </c>
      <c r="B5925" s="46" t="s">
        <v>12961</v>
      </c>
      <c r="C5925" s="47">
        <v>3.8687999999999998</v>
      </c>
      <c r="D5925" s="119" t="s">
        <v>5331</v>
      </c>
      <c r="E5925" s="46" t="s">
        <v>5331</v>
      </c>
      <c r="F5925" s="121">
        <v>1.7976000000000001</v>
      </c>
      <c r="G5925" s="87"/>
      <c r="H5925" s="47"/>
      <c r="I5925" s="120">
        <v>87</v>
      </c>
      <c r="J5925" s="120">
        <v>0</v>
      </c>
    </row>
    <row r="5926" spans="1:10" ht="15" customHeight="1">
      <c r="A5926" s="46" t="s">
        <v>7800</v>
      </c>
      <c r="B5926" s="46" t="s">
        <v>35048</v>
      </c>
      <c r="C5926" s="47">
        <v>16.684200000000001</v>
      </c>
      <c r="D5926" s="119" t="s">
        <v>5328</v>
      </c>
      <c r="E5926" s="46" t="s">
        <v>5328</v>
      </c>
      <c r="F5926" s="121">
        <v>2.1903999999999999</v>
      </c>
      <c r="G5926" s="87"/>
      <c r="H5926" s="47"/>
      <c r="I5926" s="120">
        <v>63</v>
      </c>
      <c r="J5926" s="120">
        <v>0</v>
      </c>
    </row>
    <row r="5927" spans="1:10" ht="15" customHeight="1">
      <c r="A5927" s="46" t="s">
        <v>12958</v>
      </c>
      <c r="B5927" s="46" t="s">
        <v>12959</v>
      </c>
      <c r="C5927" s="47">
        <v>1.6896</v>
      </c>
      <c r="D5927" s="119" t="s">
        <v>5325</v>
      </c>
      <c r="E5927" s="46" t="s">
        <v>5325</v>
      </c>
      <c r="F5927" s="121">
        <v>2.1905999999999999</v>
      </c>
      <c r="G5927" s="87"/>
      <c r="H5927" s="47"/>
      <c r="I5927" s="120">
        <v>672</v>
      </c>
      <c r="J5927" s="120">
        <v>0</v>
      </c>
    </row>
    <row r="5928" spans="1:10" ht="15" customHeight="1">
      <c r="A5928" s="46" t="s">
        <v>12956</v>
      </c>
      <c r="B5928" s="46" t="s">
        <v>12957</v>
      </c>
      <c r="C5928" s="47">
        <v>3.7218</v>
      </c>
      <c r="D5928" s="119" t="s">
        <v>5322</v>
      </c>
      <c r="E5928" s="46" t="s">
        <v>5322</v>
      </c>
      <c r="F5928" s="121">
        <v>2.0219999999999998</v>
      </c>
      <c r="G5928" s="87"/>
      <c r="H5928" s="47"/>
      <c r="I5928" s="120">
        <v>38</v>
      </c>
      <c r="J5928" s="120">
        <v>0</v>
      </c>
    </row>
    <row r="5929" spans="1:10" ht="15" customHeight="1">
      <c r="A5929" s="46" t="s">
        <v>13014</v>
      </c>
      <c r="B5929" s="46" t="s">
        <v>13015</v>
      </c>
      <c r="C5929" s="47">
        <v>0.62539999999999996</v>
      </c>
      <c r="D5929" s="119" t="s">
        <v>5319</v>
      </c>
      <c r="E5929" s="46" t="s">
        <v>5319</v>
      </c>
      <c r="F5929" s="121">
        <v>2.3872</v>
      </c>
      <c r="G5929" s="87"/>
      <c r="H5929" s="47"/>
      <c r="I5929" s="120">
        <v>96</v>
      </c>
      <c r="J5929" s="120">
        <v>0</v>
      </c>
    </row>
    <row r="5930" spans="1:10" ht="15" customHeight="1">
      <c r="A5930" s="46" t="s">
        <v>13012</v>
      </c>
      <c r="B5930" s="46" t="s">
        <v>13013</v>
      </c>
      <c r="C5930" s="47">
        <v>0.2278</v>
      </c>
      <c r="D5930" s="119" t="s">
        <v>5316</v>
      </c>
      <c r="E5930" s="46" t="s">
        <v>5316</v>
      </c>
      <c r="F5930" s="121">
        <v>3.1173999999999999</v>
      </c>
      <c r="G5930" s="87"/>
      <c r="H5930" s="47"/>
      <c r="I5930" s="120">
        <v>0</v>
      </c>
      <c r="J5930" s="120">
        <v>0</v>
      </c>
    </row>
    <row r="5931" spans="1:10" ht="15" customHeight="1">
      <c r="A5931" s="46" t="s">
        <v>13010</v>
      </c>
      <c r="B5931" s="46" t="s">
        <v>13011</v>
      </c>
      <c r="C5931" s="47">
        <v>0.15179999999999999</v>
      </c>
      <c r="D5931" s="119" t="s">
        <v>5363</v>
      </c>
      <c r="E5931" s="46" t="s">
        <v>5363</v>
      </c>
      <c r="F5931" s="121">
        <v>1.9048</v>
      </c>
      <c r="G5931" s="87"/>
      <c r="H5931" s="47"/>
      <c r="I5931" s="120">
        <v>0</v>
      </c>
      <c r="J5931" s="120">
        <v>0</v>
      </c>
    </row>
    <row r="5932" spans="1:10" ht="15" customHeight="1">
      <c r="A5932" s="46" t="s">
        <v>13008</v>
      </c>
      <c r="B5932" s="46" t="s">
        <v>13009</v>
      </c>
      <c r="C5932" s="47">
        <v>0.30359999999999998</v>
      </c>
      <c r="D5932" s="119" t="s">
        <v>5360</v>
      </c>
      <c r="E5932" s="46" t="s">
        <v>5360</v>
      </c>
      <c r="F5932" s="121">
        <v>1.9097999999999999</v>
      </c>
      <c r="G5932" s="87"/>
      <c r="H5932" s="47"/>
      <c r="I5932" s="120">
        <v>0</v>
      </c>
      <c r="J5932" s="120">
        <v>0</v>
      </c>
    </row>
    <row r="5933" spans="1:10" ht="15" customHeight="1">
      <c r="A5933" s="46" t="s">
        <v>13006</v>
      </c>
      <c r="B5933" s="46" t="s">
        <v>13007</v>
      </c>
      <c r="C5933" s="47">
        <v>0.2278</v>
      </c>
      <c r="D5933" s="119" t="s">
        <v>5358</v>
      </c>
      <c r="E5933" s="46" t="s">
        <v>5358</v>
      </c>
      <c r="F5933" s="121">
        <v>1.7976000000000001</v>
      </c>
      <c r="G5933" s="87"/>
      <c r="H5933" s="47"/>
      <c r="I5933" s="120">
        <v>0</v>
      </c>
      <c r="J5933" s="120">
        <v>0</v>
      </c>
    </row>
    <row r="5934" spans="1:10" ht="15" customHeight="1">
      <c r="A5934" s="46" t="s">
        <v>13004</v>
      </c>
      <c r="B5934" s="46" t="s">
        <v>13005</v>
      </c>
      <c r="C5934" s="47">
        <v>0.27839999999999998</v>
      </c>
      <c r="D5934" s="119" t="s">
        <v>5355</v>
      </c>
      <c r="E5934" s="46" t="s">
        <v>5355</v>
      </c>
      <c r="F5934" s="121">
        <v>2.1903999999999999</v>
      </c>
      <c r="G5934" s="87"/>
      <c r="H5934" s="47"/>
      <c r="I5934" s="120">
        <v>0</v>
      </c>
      <c r="J5934" s="120">
        <v>0</v>
      </c>
    </row>
    <row r="5935" spans="1:10" ht="15" customHeight="1">
      <c r="A5935" s="46" t="s">
        <v>13002</v>
      </c>
      <c r="B5935" s="46" t="s">
        <v>13003</v>
      </c>
      <c r="C5935" s="47">
        <v>0.2024</v>
      </c>
      <c r="D5935" s="119" t="s">
        <v>5353</v>
      </c>
      <c r="E5935" s="46" t="s">
        <v>5353</v>
      </c>
      <c r="F5935" s="121">
        <v>2.1905999999999999</v>
      </c>
      <c r="G5935" s="87"/>
      <c r="H5935" s="47"/>
      <c r="I5935" s="120">
        <v>0</v>
      </c>
      <c r="J5935" s="120">
        <v>0</v>
      </c>
    </row>
    <row r="5936" spans="1:10" ht="15" customHeight="1">
      <c r="A5936" s="46" t="s">
        <v>13000</v>
      </c>
      <c r="B5936" s="46" t="s">
        <v>13001</v>
      </c>
      <c r="C5936" s="47">
        <v>0.27839999999999998</v>
      </c>
      <c r="D5936" s="119" t="s">
        <v>5350</v>
      </c>
      <c r="E5936" s="46" t="s">
        <v>5350</v>
      </c>
      <c r="F5936" s="121">
        <v>2.0219999999999998</v>
      </c>
      <c r="G5936" s="87"/>
      <c r="H5936" s="47"/>
      <c r="I5936" s="120">
        <v>0</v>
      </c>
      <c r="J5936" s="120">
        <v>0</v>
      </c>
    </row>
    <row r="5937" spans="1:10" ht="15" customHeight="1">
      <c r="A5937" s="46" t="s">
        <v>12998</v>
      </c>
      <c r="B5937" s="46" t="s">
        <v>12999</v>
      </c>
      <c r="C5937" s="47">
        <v>0.2024</v>
      </c>
      <c r="D5937" s="119" t="s">
        <v>5348</v>
      </c>
      <c r="E5937" s="46" t="s">
        <v>5348</v>
      </c>
      <c r="F5937" s="121">
        <v>2.3872</v>
      </c>
      <c r="G5937" s="87"/>
      <c r="H5937" s="47"/>
      <c r="I5937" s="120">
        <v>0</v>
      </c>
      <c r="J5937" s="120">
        <v>0</v>
      </c>
    </row>
    <row r="5938" spans="1:10" ht="15" customHeight="1">
      <c r="A5938" s="46" t="s">
        <v>12996</v>
      </c>
      <c r="B5938" s="46" t="s">
        <v>12997</v>
      </c>
      <c r="C5938" s="47">
        <v>6.0544000000000002</v>
      </c>
      <c r="D5938" s="119" t="s">
        <v>5345</v>
      </c>
      <c r="E5938" s="46" t="s">
        <v>5345</v>
      </c>
      <c r="F5938" s="121">
        <v>3.1173999999999999</v>
      </c>
      <c r="G5938" s="87"/>
      <c r="H5938" s="47"/>
      <c r="I5938" s="120">
        <v>37</v>
      </c>
      <c r="J5938" s="120">
        <v>0</v>
      </c>
    </row>
    <row r="5939" spans="1:10" ht="15" customHeight="1">
      <c r="A5939" s="46" t="s">
        <v>12994</v>
      </c>
      <c r="B5939" s="46" t="s">
        <v>12995</v>
      </c>
      <c r="C5939" s="47">
        <v>0.2278</v>
      </c>
      <c r="D5939" s="119" t="s">
        <v>5342</v>
      </c>
      <c r="E5939" s="46" t="s">
        <v>5342</v>
      </c>
      <c r="F5939" s="121">
        <v>2.9319999999999999</v>
      </c>
      <c r="G5939" s="87"/>
      <c r="H5939" s="47"/>
      <c r="I5939" s="120">
        <v>0</v>
      </c>
      <c r="J5939" s="120">
        <v>0</v>
      </c>
    </row>
    <row r="5940" spans="1:10" ht="15" customHeight="1">
      <c r="A5940" s="46" t="s">
        <v>12992</v>
      </c>
      <c r="B5940" s="46" t="s">
        <v>12993</v>
      </c>
      <c r="C5940" s="47">
        <v>0.15179999999999999</v>
      </c>
      <c r="D5940" s="119" t="s">
        <v>5339</v>
      </c>
      <c r="E5940" s="46" t="s">
        <v>5339</v>
      </c>
      <c r="F5940" s="121">
        <v>3.1848000000000001</v>
      </c>
      <c r="G5940" s="87"/>
      <c r="H5940" s="47"/>
      <c r="I5940" s="120">
        <v>500</v>
      </c>
      <c r="J5940" s="120">
        <v>0</v>
      </c>
    </row>
    <row r="5941" spans="1:10" ht="15" customHeight="1">
      <c r="A5941" s="46" t="s">
        <v>12990</v>
      </c>
      <c r="B5941" s="46" t="s">
        <v>12991</v>
      </c>
      <c r="C5941" s="47">
        <v>0.253</v>
      </c>
      <c r="D5941" s="119" t="s">
        <v>5369</v>
      </c>
      <c r="E5941" s="46" t="s">
        <v>5369</v>
      </c>
      <c r="F5941" s="121">
        <v>1.5165999999999999</v>
      </c>
      <c r="G5941" s="87"/>
      <c r="H5941" s="47"/>
      <c r="I5941" s="120">
        <v>0</v>
      </c>
      <c r="J5941" s="120">
        <v>0</v>
      </c>
    </row>
    <row r="5942" spans="1:10" ht="15" customHeight="1">
      <c r="A5942" s="46" t="s">
        <v>12988</v>
      </c>
      <c r="B5942" s="46" t="s">
        <v>12989</v>
      </c>
      <c r="C5942" s="47">
        <v>0.17699999999999999</v>
      </c>
      <c r="D5942" s="119" t="s">
        <v>5367</v>
      </c>
      <c r="E5942" s="46" t="s">
        <v>5367</v>
      </c>
      <c r="F5942" s="121">
        <v>1.6008</v>
      </c>
      <c r="G5942" s="87"/>
      <c r="H5942" s="47"/>
      <c r="I5942" s="120">
        <v>0</v>
      </c>
      <c r="J5942" s="120">
        <v>0</v>
      </c>
    </row>
    <row r="5943" spans="1:10" ht="15" customHeight="1">
      <c r="A5943" s="46" t="s">
        <v>12986</v>
      </c>
      <c r="B5943" s="46" t="s">
        <v>12987</v>
      </c>
      <c r="C5943" s="47">
        <v>0.2278</v>
      </c>
      <c r="D5943" s="119" t="s">
        <v>5364</v>
      </c>
      <c r="E5943" s="46" t="s">
        <v>5364</v>
      </c>
      <c r="F5943" s="121">
        <v>1.7132000000000001</v>
      </c>
      <c r="G5943" s="87"/>
      <c r="H5943" s="47"/>
      <c r="I5943" s="120">
        <v>0</v>
      </c>
      <c r="J5943" s="120">
        <v>0</v>
      </c>
    </row>
    <row r="5944" spans="1:10" ht="15" customHeight="1">
      <c r="A5944" s="46" t="s">
        <v>12984</v>
      </c>
      <c r="B5944" s="46" t="s">
        <v>12985</v>
      </c>
      <c r="C5944" s="47">
        <v>0.17699999999999999</v>
      </c>
      <c r="D5944" s="119" t="s">
        <v>5379</v>
      </c>
      <c r="E5944" s="46" t="s">
        <v>5379</v>
      </c>
      <c r="F5944" s="121">
        <v>3.5386000000000002</v>
      </c>
      <c r="G5944" s="87"/>
      <c r="H5944" s="47"/>
      <c r="I5944" s="120">
        <v>0</v>
      </c>
      <c r="J5944" s="120">
        <v>0</v>
      </c>
    </row>
    <row r="5945" spans="1:10" ht="15" customHeight="1">
      <c r="A5945" s="46" t="s">
        <v>12982</v>
      </c>
      <c r="B5945" s="46" t="s">
        <v>12983</v>
      </c>
      <c r="C5945" s="47">
        <v>0.1012</v>
      </c>
      <c r="D5945" s="119" t="s">
        <v>5377</v>
      </c>
      <c r="E5945" s="46" t="s">
        <v>5377</v>
      </c>
      <c r="F5945" s="121">
        <v>3.5386000000000002</v>
      </c>
      <c r="G5945" s="87"/>
      <c r="H5945" s="47"/>
      <c r="I5945" s="120">
        <v>1160</v>
      </c>
      <c r="J5945" s="120">
        <v>0</v>
      </c>
    </row>
    <row r="5946" spans="1:10" ht="15" customHeight="1">
      <c r="A5946" s="46" t="s">
        <v>12980</v>
      </c>
      <c r="B5946" s="46" t="s">
        <v>12981</v>
      </c>
      <c r="C5946" s="47">
        <v>8.8400000000000006E-2</v>
      </c>
      <c r="D5946" s="119" t="s">
        <v>5374</v>
      </c>
      <c r="E5946" s="46" t="s">
        <v>5374</v>
      </c>
      <c r="F5946" s="121">
        <v>4.6901999999999999</v>
      </c>
      <c r="G5946" s="87"/>
      <c r="H5946" s="47"/>
      <c r="I5946" s="120">
        <v>1510</v>
      </c>
      <c r="J5946" s="120">
        <v>0</v>
      </c>
    </row>
    <row r="5947" spans="1:10" ht="15" customHeight="1">
      <c r="A5947" s="46" t="s">
        <v>12978</v>
      </c>
      <c r="B5947" s="46" t="s">
        <v>12979</v>
      </c>
      <c r="C5947" s="47">
        <v>7.5999999999999998E-2</v>
      </c>
      <c r="D5947" s="119" t="s">
        <v>5372</v>
      </c>
      <c r="E5947" s="46" t="s">
        <v>5372</v>
      </c>
      <c r="F5947" s="121">
        <v>4.6901999999999999</v>
      </c>
      <c r="G5947" s="87"/>
      <c r="H5947" s="47"/>
      <c r="I5947" s="120">
        <v>1136</v>
      </c>
      <c r="J5947" s="120">
        <v>0</v>
      </c>
    </row>
    <row r="5948" spans="1:10" ht="15" customHeight="1">
      <c r="A5948" s="46" t="s">
        <v>32545</v>
      </c>
      <c r="B5948" s="46" t="s">
        <v>32546</v>
      </c>
      <c r="D5948" s="119" t="s">
        <v>5388</v>
      </c>
      <c r="E5948" s="46" t="s">
        <v>5388</v>
      </c>
      <c r="F5948" s="121">
        <v>0.22459999999999999</v>
      </c>
      <c r="G5948" s="87"/>
      <c r="H5948" s="47"/>
      <c r="I5948" s="120">
        <v>0</v>
      </c>
      <c r="J5948" s="120">
        <v>0</v>
      </c>
    </row>
    <row r="5949" spans="1:10" ht="15" customHeight="1">
      <c r="A5949" s="46" t="s">
        <v>12101</v>
      </c>
      <c r="B5949" s="46" t="s">
        <v>12102</v>
      </c>
      <c r="C5949" s="47">
        <v>8.9315999999999995</v>
      </c>
      <c r="D5949" s="119" t="s">
        <v>5385</v>
      </c>
      <c r="E5949" s="46" t="s">
        <v>5385</v>
      </c>
      <c r="F5949" s="121">
        <v>0.309</v>
      </c>
      <c r="G5949" s="87"/>
      <c r="H5949" s="47"/>
      <c r="I5949" s="120">
        <v>98</v>
      </c>
      <c r="J5949" s="120">
        <v>0</v>
      </c>
    </row>
    <row r="5950" spans="1:10" ht="15" customHeight="1">
      <c r="A5950" s="46" t="s">
        <v>12099</v>
      </c>
      <c r="B5950" s="46" t="s">
        <v>12100</v>
      </c>
      <c r="C5950" s="47">
        <v>8.9315999999999995</v>
      </c>
      <c r="D5950" s="119" t="s">
        <v>5382</v>
      </c>
      <c r="E5950" s="46" t="s">
        <v>5382</v>
      </c>
      <c r="F5950" s="121">
        <v>0.42120000000000002</v>
      </c>
      <c r="G5950" s="87"/>
      <c r="H5950" s="47"/>
      <c r="I5950" s="120">
        <v>7</v>
      </c>
      <c r="J5950" s="120">
        <v>0</v>
      </c>
    </row>
    <row r="5951" spans="1:10" ht="15" customHeight="1">
      <c r="A5951" s="46" t="s">
        <v>12097</v>
      </c>
      <c r="B5951" s="46" t="s">
        <v>12098</v>
      </c>
      <c r="C5951" s="47">
        <v>7.2363999999999997</v>
      </c>
      <c r="D5951" s="119" t="s">
        <v>5403</v>
      </c>
      <c r="E5951" s="46" t="s">
        <v>5403</v>
      </c>
      <c r="F5951" s="121">
        <v>2.7850000000000001</v>
      </c>
      <c r="G5951" s="87"/>
      <c r="H5951" s="47"/>
      <c r="I5951" s="120">
        <v>55</v>
      </c>
      <c r="J5951" s="120">
        <v>0</v>
      </c>
    </row>
    <row r="5952" spans="1:10" ht="15" customHeight="1">
      <c r="A5952" s="46" t="s">
        <v>12095</v>
      </c>
      <c r="B5952" s="46" t="s">
        <v>12096</v>
      </c>
      <c r="C5952" s="47">
        <v>8.8303999999999991</v>
      </c>
      <c r="D5952" s="119" t="s">
        <v>5400</v>
      </c>
      <c r="E5952" s="46" t="s">
        <v>5400</v>
      </c>
      <c r="F5952" s="121">
        <v>2.5840000000000001</v>
      </c>
      <c r="G5952" s="87"/>
      <c r="H5952" s="47"/>
      <c r="I5952" s="120">
        <v>36</v>
      </c>
      <c r="J5952" s="120">
        <v>0</v>
      </c>
    </row>
    <row r="5953" spans="1:10" ht="15" customHeight="1">
      <c r="A5953" s="46" t="s">
        <v>12094</v>
      </c>
      <c r="B5953" s="46" t="s">
        <v>35712</v>
      </c>
      <c r="C5953" s="47">
        <v>8.7544000000000004</v>
      </c>
      <c r="D5953" s="119" t="s">
        <v>5397</v>
      </c>
      <c r="E5953" s="46" t="s">
        <v>5397</v>
      </c>
      <c r="F5953" s="121">
        <v>3.4548000000000001</v>
      </c>
      <c r="G5953" s="87"/>
      <c r="H5953" s="47"/>
      <c r="I5953" s="120">
        <v>84</v>
      </c>
      <c r="J5953" s="120">
        <v>0</v>
      </c>
    </row>
    <row r="5954" spans="1:10" ht="15" customHeight="1">
      <c r="A5954" s="46" t="s">
        <v>12092</v>
      </c>
      <c r="B5954" s="46" t="s">
        <v>12093</v>
      </c>
      <c r="C5954" s="47">
        <v>3.77</v>
      </c>
      <c r="D5954" s="119" t="s">
        <v>5394</v>
      </c>
      <c r="E5954" s="46" t="s">
        <v>5394</v>
      </c>
      <c r="F5954" s="121">
        <v>3.2018</v>
      </c>
      <c r="G5954" s="87"/>
      <c r="H5954" s="47"/>
      <c r="I5954" s="120">
        <v>94</v>
      </c>
      <c r="J5954" s="120">
        <v>0</v>
      </c>
    </row>
    <row r="5955" spans="1:10" ht="15" customHeight="1">
      <c r="A5955" s="46" t="s">
        <v>12090</v>
      </c>
      <c r="B5955" s="46" t="s">
        <v>12091</v>
      </c>
      <c r="C5955" s="47">
        <v>20.3428</v>
      </c>
      <c r="D5955" s="119" t="s">
        <v>5391</v>
      </c>
      <c r="E5955" s="46" t="s">
        <v>5391</v>
      </c>
      <c r="F5955" s="121">
        <v>3.7353999999999998</v>
      </c>
      <c r="G5955" s="87"/>
      <c r="H5955" s="47"/>
      <c r="I5955" s="120">
        <v>0</v>
      </c>
      <c r="J5955" s="120">
        <v>0</v>
      </c>
    </row>
    <row r="5956" spans="1:10" ht="15" customHeight="1">
      <c r="A5956" s="46" t="s">
        <v>12088</v>
      </c>
      <c r="B5956" s="46" t="s">
        <v>12089</v>
      </c>
      <c r="C5956" s="47">
        <v>10.0702</v>
      </c>
      <c r="D5956" s="119" t="s">
        <v>5429</v>
      </c>
      <c r="E5956" s="46" t="s">
        <v>5429</v>
      </c>
      <c r="F5956" s="121">
        <v>2.1903999999999999</v>
      </c>
      <c r="G5956" s="87"/>
      <c r="H5956" s="47"/>
      <c r="I5956" s="120">
        <v>0</v>
      </c>
      <c r="J5956" s="120">
        <v>0</v>
      </c>
    </row>
    <row r="5957" spans="1:10" ht="15" customHeight="1">
      <c r="A5957" s="46" t="s">
        <v>11692</v>
      </c>
      <c r="B5957" s="46" t="s">
        <v>32547</v>
      </c>
      <c r="C5957" s="47">
        <v>10.4244</v>
      </c>
      <c r="D5957" s="119" t="s">
        <v>5426</v>
      </c>
      <c r="E5957" s="46" t="s">
        <v>5426</v>
      </c>
      <c r="F5957" s="121">
        <v>2.1905999999999999</v>
      </c>
      <c r="G5957" s="87"/>
      <c r="H5957" s="47"/>
      <c r="I5957" s="120">
        <v>2</v>
      </c>
      <c r="J5957" s="120">
        <v>0</v>
      </c>
    </row>
    <row r="5958" spans="1:10" ht="15" customHeight="1">
      <c r="A5958" s="46" t="s">
        <v>12103</v>
      </c>
      <c r="B5958" s="46" t="s">
        <v>12104</v>
      </c>
      <c r="C5958" s="47">
        <v>2.2772000000000001</v>
      </c>
      <c r="D5958" s="119" t="s">
        <v>5423</v>
      </c>
      <c r="E5958" s="46" t="s">
        <v>5423</v>
      </c>
      <c r="F5958" s="121">
        <v>2.0501999999999998</v>
      </c>
      <c r="G5958" s="87"/>
      <c r="H5958" s="47"/>
      <c r="I5958" s="120">
        <v>0</v>
      </c>
      <c r="J5958" s="120">
        <v>0</v>
      </c>
    </row>
    <row r="5959" spans="1:10" ht="15" customHeight="1">
      <c r="A5959" s="46" t="s">
        <v>12105</v>
      </c>
      <c r="B5959" s="46" t="s">
        <v>12106</v>
      </c>
      <c r="C5959" s="47">
        <v>73.324799999999996</v>
      </c>
      <c r="D5959" s="119" t="s">
        <v>5420</v>
      </c>
      <c r="E5959" s="46" t="s">
        <v>5420</v>
      </c>
      <c r="F5959" s="121">
        <v>3.0261999999999998</v>
      </c>
      <c r="G5959" s="87"/>
      <c r="H5959" s="47"/>
      <c r="I5959" s="120">
        <v>1</v>
      </c>
      <c r="J5959" s="120">
        <v>0</v>
      </c>
    </row>
    <row r="5960" spans="1:10" ht="15" customHeight="1">
      <c r="A5960" s="46" t="s">
        <v>12109</v>
      </c>
      <c r="B5960" s="46" t="s">
        <v>12110</v>
      </c>
      <c r="C5960" s="47">
        <v>5.3639999999999999</v>
      </c>
      <c r="D5960" s="119" t="s">
        <v>5417</v>
      </c>
      <c r="E5960" s="46" t="s">
        <v>5417</v>
      </c>
      <c r="F5960" s="121">
        <v>3.0331999999999999</v>
      </c>
      <c r="G5960" s="87"/>
      <c r="H5960" s="47"/>
      <c r="I5960" s="120">
        <v>7</v>
      </c>
      <c r="J5960" s="120">
        <v>0</v>
      </c>
    </row>
    <row r="5961" spans="1:10" ht="15" customHeight="1">
      <c r="A5961" s="46" t="s">
        <v>12107</v>
      </c>
      <c r="B5961" s="46" t="s">
        <v>12108</v>
      </c>
      <c r="C5961" s="47">
        <v>6.8314000000000004</v>
      </c>
      <c r="D5961" s="119" t="s">
        <v>5414</v>
      </c>
      <c r="E5961" s="46" t="s">
        <v>5414</v>
      </c>
      <c r="F5961" s="121">
        <v>2.8083999999999998</v>
      </c>
      <c r="G5961" s="87"/>
      <c r="H5961" s="47"/>
      <c r="I5961" s="120">
        <v>10</v>
      </c>
      <c r="J5961" s="120">
        <v>0</v>
      </c>
    </row>
    <row r="5962" spans="1:10" ht="15" customHeight="1">
      <c r="A5962" s="46" t="s">
        <v>3928</v>
      </c>
      <c r="B5962" s="46" t="s">
        <v>3929</v>
      </c>
      <c r="C5962" s="47">
        <v>26.8706</v>
      </c>
      <c r="D5962" s="119" t="s">
        <v>5411</v>
      </c>
      <c r="E5962" s="46" t="s">
        <v>5411</v>
      </c>
      <c r="F5962" s="121">
        <v>3.4546000000000001</v>
      </c>
      <c r="G5962" s="87"/>
      <c r="H5962" s="47"/>
      <c r="I5962" s="120">
        <v>0</v>
      </c>
      <c r="J5962" s="120">
        <v>0</v>
      </c>
    </row>
    <row r="5963" spans="1:10" ht="15" customHeight="1">
      <c r="A5963" s="46" t="s">
        <v>3196</v>
      </c>
      <c r="B5963" s="46" t="s">
        <v>3926</v>
      </c>
      <c r="C5963" s="47">
        <v>40.584200000000003</v>
      </c>
      <c r="D5963" s="119" t="s">
        <v>5408</v>
      </c>
      <c r="E5963" s="46" t="s">
        <v>5408</v>
      </c>
      <c r="F5963" s="121">
        <v>4.1003999999999996</v>
      </c>
      <c r="G5963" s="87"/>
      <c r="H5963" s="47"/>
      <c r="I5963" s="120">
        <v>41</v>
      </c>
      <c r="J5963" s="120">
        <v>0</v>
      </c>
    </row>
    <row r="5964" spans="1:10" ht="15" customHeight="1">
      <c r="A5964" s="46" t="s">
        <v>3923</v>
      </c>
      <c r="B5964" s="46" t="s">
        <v>3924</v>
      </c>
      <c r="C5964" s="47">
        <v>9.1088000000000005</v>
      </c>
      <c r="D5964" s="119" t="s">
        <v>5405</v>
      </c>
      <c r="E5964" s="46" t="s">
        <v>5405</v>
      </c>
      <c r="F5964" s="121">
        <v>4.8305999999999996</v>
      </c>
      <c r="G5964" s="87"/>
      <c r="H5964" s="47"/>
      <c r="I5964" s="120">
        <v>0</v>
      </c>
      <c r="J5964" s="120">
        <v>0</v>
      </c>
    </row>
    <row r="5965" spans="1:10" ht="15" customHeight="1">
      <c r="A5965" s="46" t="s">
        <v>3920</v>
      </c>
      <c r="B5965" s="46" t="s">
        <v>3921</v>
      </c>
      <c r="C5965" s="47">
        <v>9.1088000000000005</v>
      </c>
      <c r="D5965" s="119" t="s">
        <v>5437</v>
      </c>
      <c r="E5965" s="46" t="s">
        <v>5437</v>
      </c>
      <c r="F5965" s="121">
        <v>1.5165999999999999</v>
      </c>
      <c r="G5965" s="87"/>
      <c r="H5965" s="47"/>
      <c r="I5965" s="120">
        <v>0</v>
      </c>
      <c r="J5965" s="120">
        <v>0</v>
      </c>
    </row>
    <row r="5966" spans="1:10" ht="15" customHeight="1">
      <c r="A5966" s="46" t="s">
        <v>3917</v>
      </c>
      <c r="B5966" s="46" t="s">
        <v>3918</v>
      </c>
      <c r="C5966" s="47">
        <v>28.100200000000001</v>
      </c>
      <c r="D5966" s="119" t="s">
        <v>5434</v>
      </c>
      <c r="E5966" s="46" t="s">
        <v>5434</v>
      </c>
      <c r="F5966" s="121">
        <v>1.6008</v>
      </c>
      <c r="G5966" s="87"/>
      <c r="H5966" s="47"/>
      <c r="I5966" s="120">
        <v>0</v>
      </c>
      <c r="J5966" s="120">
        <v>0</v>
      </c>
    </row>
    <row r="5967" spans="1:10" ht="15" customHeight="1">
      <c r="A5967" s="46" t="s">
        <v>3914</v>
      </c>
      <c r="B5967" s="46" t="s">
        <v>3915</v>
      </c>
      <c r="C5967" s="47">
        <v>18.723400000000002</v>
      </c>
      <c r="D5967" s="119" t="s">
        <v>5431</v>
      </c>
      <c r="E5967" s="46" t="s">
        <v>5431</v>
      </c>
      <c r="F5967" s="121">
        <v>1.7132000000000001</v>
      </c>
      <c r="G5967" s="87"/>
      <c r="H5967" s="47"/>
      <c r="I5967" s="120">
        <v>0</v>
      </c>
      <c r="J5967" s="120">
        <v>0</v>
      </c>
    </row>
    <row r="5968" spans="1:10" ht="15" customHeight="1">
      <c r="A5968" s="46" t="s">
        <v>3911</v>
      </c>
      <c r="B5968" s="46" t="s">
        <v>3912</v>
      </c>
      <c r="C5968" s="47">
        <v>31.197199999999999</v>
      </c>
      <c r="D5968" s="119" t="s">
        <v>5464</v>
      </c>
      <c r="E5968" s="46" t="s">
        <v>5464</v>
      </c>
      <c r="F5968" s="121">
        <v>0.87060000000000004</v>
      </c>
      <c r="G5968" s="87"/>
      <c r="H5968" s="47"/>
      <c r="I5968" s="120">
        <v>0</v>
      </c>
      <c r="J5968" s="120">
        <v>0</v>
      </c>
    </row>
    <row r="5969" spans="1:10" ht="15" customHeight="1">
      <c r="A5969" s="46" t="s">
        <v>3208</v>
      </c>
      <c r="B5969" s="46" t="s">
        <v>3909</v>
      </c>
      <c r="C5969" s="47">
        <v>59.282400000000003</v>
      </c>
      <c r="D5969" s="119" t="s">
        <v>5461</v>
      </c>
      <c r="E5969" s="46" t="s">
        <v>5461</v>
      </c>
      <c r="F5969" s="121">
        <v>4.2690000000000001</v>
      </c>
      <c r="G5969" s="87"/>
      <c r="H5969" s="47"/>
      <c r="I5969" s="120">
        <v>36</v>
      </c>
      <c r="J5969" s="120">
        <v>0</v>
      </c>
    </row>
    <row r="5970" spans="1:10" ht="15" customHeight="1">
      <c r="A5970" s="46" t="s">
        <v>3906</v>
      </c>
      <c r="B5970" s="46" t="s">
        <v>3907</v>
      </c>
      <c r="C5970" s="47">
        <v>85.029399999999995</v>
      </c>
      <c r="D5970" s="119" t="s">
        <v>5458</v>
      </c>
      <c r="E5970" s="46" t="s">
        <v>5458</v>
      </c>
      <c r="F5970" s="121">
        <v>0.95499999999999996</v>
      </c>
      <c r="G5970" s="87"/>
      <c r="H5970" s="47"/>
      <c r="I5970" s="120">
        <v>0</v>
      </c>
      <c r="J5970" s="120">
        <v>0</v>
      </c>
    </row>
    <row r="5971" spans="1:10" ht="15" customHeight="1">
      <c r="A5971" s="46" t="s">
        <v>3903</v>
      </c>
      <c r="B5971" s="46" t="s">
        <v>3904</v>
      </c>
      <c r="C5971" s="47">
        <v>115.2522</v>
      </c>
      <c r="D5971" s="119" t="s">
        <v>5455</v>
      </c>
      <c r="E5971" s="46" t="s">
        <v>5455</v>
      </c>
      <c r="F5971" s="121">
        <v>1.1234</v>
      </c>
      <c r="G5971" s="87"/>
      <c r="H5971" s="47"/>
      <c r="I5971" s="120">
        <v>0</v>
      </c>
      <c r="J5971" s="120">
        <v>0</v>
      </c>
    </row>
    <row r="5972" spans="1:10" ht="15" customHeight="1">
      <c r="A5972" s="46" t="s">
        <v>3900</v>
      </c>
      <c r="B5972" s="46" t="s">
        <v>3901</v>
      </c>
      <c r="C5972" s="47">
        <v>15.687200000000001</v>
      </c>
      <c r="D5972" s="119" t="s">
        <v>5452</v>
      </c>
      <c r="E5972" s="46" t="s">
        <v>5452</v>
      </c>
      <c r="F5972" s="121">
        <v>4.8865999999999996</v>
      </c>
      <c r="G5972" s="87"/>
      <c r="H5972" s="47"/>
      <c r="I5972" s="120">
        <v>0</v>
      </c>
      <c r="J5972" s="120">
        <v>0</v>
      </c>
    </row>
    <row r="5973" spans="1:10" ht="15" customHeight="1">
      <c r="A5973" s="46" t="s">
        <v>3371</v>
      </c>
      <c r="B5973" s="46" t="s">
        <v>3898</v>
      </c>
      <c r="C5973" s="47">
        <v>28.7026</v>
      </c>
      <c r="D5973" s="119" t="s">
        <v>5449</v>
      </c>
      <c r="E5973" s="46" t="s">
        <v>5449</v>
      </c>
      <c r="F5973" s="121">
        <v>1.2076</v>
      </c>
      <c r="G5973" s="87"/>
      <c r="H5973" s="47"/>
      <c r="I5973" s="120">
        <v>0</v>
      </c>
      <c r="J5973" s="120">
        <v>0</v>
      </c>
    </row>
    <row r="5974" spans="1:10" ht="15" customHeight="1">
      <c r="A5974" s="46" t="s">
        <v>3373</v>
      </c>
      <c r="B5974" s="46" t="s">
        <v>3896</v>
      </c>
      <c r="C5974" s="47">
        <v>18.723400000000002</v>
      </c>
      <c r="D5974" s="119" t="s">
        <v>5446</v>
      </c>
      <c r="E5974" s="46" t="s">
        <v>5446</v>
      </c>
      <c r="F5974" s="121">
        <v>1.2918000000000001</v>
      </c>
      <c r="G5974" s="87"/>
      <c r="H5974" s="47"/>
      <c r="I5974" s="120">
        <v>3</v>
      </c>
      <c r="J5974" s="120">
        <v>0</v>
      </c>
    </row>
    <row r="5975" spans="1:10" ht="15" customHeight="1">
      <c r="A5975" s="46" t="s">
        <v>3893</v>
      </c>
      <c r="B5975" s="46" t="s">
        <v>3894</v>
      </c>
      <c r="C5975" s="47">
        <v>50.477200000000003</v>
      </c>
      <c r="D5975" s="119" t="s">
        <v>5443</v>
      </c>
      <c r="E5975" s="46" t="s">
        <v>5443</v>
      </c>
      <c r="F5975" s="121">
        <v>1.6852</v>
      </c>
      <c r="G5975" s="87"/>
      <c r="H5975" s="47"/>
      <c r="I5975" s="120">
        <v>0</v>
      </c>
      <c r="J5975" s="120">
        <v>0</v>
      </c>
    </row>
    <row r="5976" spans="1:10" ht="15" customHeight="1">
      <c r="A5976" s="46" t="s">
        <v>3890</v>
      </c>
      <c r="B5976" s="46" t="s">
        <v>3891</v>
      </c>
      <c r="C5976" s="47">
        <v>77.044200000000004</v>
      </c>
      <c r="D5976" s="119" t="s">
        <v>5440</v>
      </c>
      <c r="E5976" s="46" t="s">
        <v>5440</v>
      </c>
      <c r="F5976" s="121">
        <v>0.3004</v>
      </c>
      <c r="G5976" s="87"/>
      <c r="H5976" s="47"/>
      <c r="I5976" s="120">
        <v>0</v>
      </c>
      <c r="J5976" s="120">
        <v>0</v>
      </c>
    </row>
    <row r="5977" spans="1:10" ht="15" customHeight="1">
      <c r="A5977" s="46" t="s">
        <v>708</v>
      </c>
      <c r="B5977" s="46" t="s">
        <v>11667</v>
      </c>
      <c r="C5977" s="47">
        <v>17.433</v>
      </c>
      <c r="D5977" s="119" t="s">
        <v>5473</v>
      </c>
      <c r="E5977" s="46" t="s">
        <v>5473</v>
      </c>
      <c r="F5977" s="121">
        <v>1.4044000000000001</v>
      </c>
      <c r="G5977" s="87"/>
      <c r="H5977" s="47"/>
      <c r="I5977" s="120">
        <v>128</v>
      </c>
      <c r="J5977" s="120">
        <v>0</v>
      </c>
    </row>
    <row r="5978" spans="1:10" ht="15" customHeight="1">
      <c r="A5978" s="46" t="s">
        <v>11686</v>
      </c>
      <c r="B5978" s="46" t="s">
        <v>11687</v>
      </c>
      <c r="C5978" s="47">
        <v>1.7203999999999999</v>
      </c>
      <c r="D5978" s="119" t="s">
        <v>5470</v>
      </c>
      <c r="E5978" s="46" t="s">
        <v>5470</v>
      </c>
      <c r="F5978" s="121">
        <v>1.5165999999999999</v>
      </c>
      <c r="G5978" s="87"/>
      <c r="H5978" s="47"/>
      <c r="I5978" s="120">
        <v>0</v>
      </c>
      <c r="J5978" s="120">
        <v>0</v>
      </c>
    </row>
    <row r="5979" spans="1:10" ht="15" customHeight="1">
      <c r="A5979" s="46" t="s">
        <v>12124</v>
      </c>
      <c r="B5979" s="46" t="s">
        <v>12125</v>
      </c>
      <c r="C5979" s="47">
        <v>1.3156000000000001</v>
      </c>
      <c r="D5979" s="119" t="s">
        <v>5467</v>
      </c>
      <c r="E5979" s="46" t="s">
        <v>5467</v>
      </c>
      <c r="F5979" s="121">
        <v>1.6008</v>
      </c>
      <c r="G5979" s="87"/>
      <c r="H5979" s="47"/>
      <c r="I5979" s="120">
        <v>6</v>
      </c>
      <c r="J5979" s="120">
        <v>0</v>
      </c>
    </row>
    <row r="5980" spans="1:10" ht="15" customHeight="1">
      <c r="A5980" s="46" t="s">
        <v>12122</v>
      </c>
      <c r="B5980" s="46" t="s">
        <v>12123</v>
      </c>
      <c r="C5980" s="47">
        <v>1.3156000000000001</v>
      </c>
      <c r="D5980" s="119" t="s">
        <v>5484</v>
      </c>
      <c r="E5980" s="46" t="s">
        <v>5484</v>
      </c>
      <c r="F5980" s="121">
        <v>0.99460000000000004</v>
      </c>
      <c r="G5980" s="87"/>
      <c r="H5980" s="47"/>
      <c r="I5980" s="120">
        <v>9</v>
      </c>
      <c r="J5980" s="120">
        <v>0</v>
      </c>
    </row>
    <row r="5981" spans="1:10" ht="15" customHeight="1">
      <c r="A5981" s="46" t="s">
        <v>12120</v>
      </c>
      <c r="B5981" s="46" t="s">
        <v>12121</v>
      </c>
      <c r="C5981" s="47">
        <v>11.7844</v>
      </c>
      <c r="D5981" s="119" t="s">
        <v>5482</v>
      </c>
      <c r="E5981" s="46" t="s">
        <v>5482</v>
      </c>
      <c r="F5981" s="121">
        <v>1.6312</v>
      </c>
      <c r="G5981" s="87"/>
      <c r="H5981" s="47"/>
      <c r="I5981" s="120">
        <v>1</v>
      </c>
      <c r="J5981" s="120">
        <v>0</v>
      </c>
    </row>
    <row r="5982" spans="1:10" ht="15" customHeight="1">
      <c r="A5982" s="46" t="s">
        <v>12118</v>
      </c>
      <c r="B5982" s="46" t="s">
        <v>12119</v>
      </c>
      <c r="C5982" s="47">
        <v>11.7844</v>
      </c>
      <c r="D5982" s="119" t="s">
        <v>5479</v>
      </c>
      <c r="E5982" s="46" t="s">
        <v>5479</v>
      </c>
      <c r="F5982" s="121">
        <v>1.5116000000000001</v>
      </c>
      <c r="G5982" s="87"/>
      <c r="H5982" s="47"/>
      <c r="I5982" s="120">
        <v>3</v>
      </c>
      <c r="J5982" s="120">
        <v>0</v>
      </c>
    </row>
    <row r="5983" spans="1:10" ht="15" customHeight="1">
      <c r="A5983" s="46" t="s">
        <v>14925</v>
      </c>
      <c r="B5983" s="46" t="s">
        <v>14926</v>
      </c>
      <c r="C5983" s="47">
        <v>13.41</v>
      </c>
      <c r="D5983" s="119" t="s">
        <v>5476</v>
      </c>
      <c r="E5983" s="46" t="s">
        <v>5476</v>
      </c>
      <c r="F5983" s="121">
        <v>1.2298</v>
      </c>
      <c r="G5983" s="87"/>
      <c r="H5983" s="47"/>
      <c r="I5983" s="120">
        <v>60</v>
      </c>
      <c r="J5983" s="120">
        <v>0</v>
      </c>
    </row>
    <row r="5984" spans="1:10" ht="15" customHeight="1">
      <c r="A5984" s="46" t="s">
        <v>480</v>
      </c>
      <c r="B5984" s="46" t="s">
        <v>15207</v>
      </c>
      <c r="C5984" s="47">
        <v>20.5654</v>
      </c>
      <c r="D5984" s="119" t="s">
        <v>5493</v>
      </c>
      <c r="E5984" s="46" t="s">
        <v>5493</v>
      </c>
      <c r="F5984" s="121">
        <v>2.0823999999999998</v>
      </c>
      <c r="G5984" s="87"/>
      <c r="H5984" s="47"/>
      <c r="I5984" s="120">
        <v>9</v>
      </c>
      <c r="J5984" s="120">
        <v>0</v>
      </c>
    </row>
    <row r="5985" spans="1:10" ht="15" customHeight="1">
      <c r="A5985" s="46" t="s">
        <v>486</v>
      </c>
      <c r="B5985" s="46" t="s">
        <v>15206</v>
      </c>
      <c r="C5985" s="47">
        <v>34.334600000000002</v>
      </c>
      <c r="D5985" s="119" t="s">
        <v>5491</v>
      </c>
      <c r="E5985" s="46" t="s">
        <v>5491</v>
      </c>
      <c r="F5985" s="121">
        <v>1.9097999999999999</v>
      </c>
      <c r="G5985" s="87"/>
      <c r="H5985" s="47"/>
      <c r="I5985" s="120">
        <v>6</v>
      </c>
      <c r="J5985" s="120">
        <v>0</v>
      </c>
    </row>
    <row r="5986" spans="1:10" ht="15" customHeight="1">
      <c r="A5986" s="46" t="s">
        <v>489</v>
      </c>
      <c r="B5986" s="46" t="s">
        <v>15205</v>
      </c>
      <c r="C5986" s="47">
        <v>67.555999999999997</v>
      </c>
      <c r="D5986" s="119" t="s">
        <v>5490</v>
      </c>
      <c r="E5986" s="46" t="s">
        <v>5490</v>
      </c>
      <c r="F5986" s="121">
        <v>2.6522000000000001</v>
      </c>
      <c r="G5986" s="87"/>
      <c r="H5986" s="47"/>
      <c r="I5986" s="120">
        <v>7</v>
      </c>
      <c r="J5986" s="120">
        <v>0</v>
      </c>
    </row>
    <row r="5987" spans="1:10" ht="15" customHeight="1">
      <c r="A5987" s="46" t="s">
        <v>15203</v>
      </c>
      <c r="B5987" s="46" t="s">
        <v>15204</v>
      </c>
      <c r="C5987" s="47">
        <v>100.19540000000001</v>
      </c>
      <c r="D5987" s="119" t="s">
        <v>5488</v>
      </c>
      <c r="E5987" s="46" t="s">
        <v>5488</v>
      </c>
      <c r="F5987" s="121">
        <v>2.4716</v>
      </c>
      <c r="G5987" s="87"/>
      <c r="H5987" s="47"/>
      <c r="I5987" s="120">
        <v>1</v>
      </c>
      <c r="J5987" s="120">
        <v>0</v>
      </c>
    </row>
    <row r="5988" spans="1:10" ht="15" customHeight="1">
      <c r="A5988" s="46" t="s">
        <v>533</v>
      </c>
      <c r="B5988" s="46" t="s">
        <v>15202</v>
      </c>
      <c r="C5988" s="47">
        <v>4.9085999999999999</v>
      </c>
      <c r="D5988" s="119" t="s">
        <v>5487</v>
      </c>
      <c r="E5988" s="46" t="s">
        <v>5487</v>
      </c>
      <c r="F5988" s="121">
        <v>3.0613999999999999</v>
      </c>
      <c r="G5988" s="87"/>
      <c r="H5988" s="47"/>
      <c r="I5988" s="120">
        <v>33</v>
      </c>
      <c r="J5988" s="120">
        <v>0</v>
      </c>
    </row>
    <row r="5989" spans="1:10" ht="15" customHeight="1">
      <c r="A5989" s="46" t="s">
        <v>534</v>
      </c>
      <c r="B5989" s="46" t="s">
        <v>15201</v>
      </c>
      <c r="C5989" s="47">
        <v>4.3772000000000002</v>
      </c>
      <c r="D5989" s="119" t="s">
        <v>5504</v>
      </c>
      <c r="E5989" s="46" t="s">
        <v>5504</v>
      </c>
      <c r="F5989" s="121">
        <v>5.2182000000000004</v>
      </c>
      <c r="G5989" s="87"/>
      <c r="H5989" s="47"/>
      <c r="I5989" s="120">
        <v>0</v>
      </c>
      <c r="J5989" s="120">
        <v>0</v>
      </c>
    </row>
    <row r="5990" spans="1:10" ht="15" customHeight="1">
      <c r="A5990" s="46" t="s">
        <v>535</v>
      </c>
      <c r="B5990" s="46" t="s">
        <v>15200</v>
      </c>
      <c r="C5990" s="47">
        <v>5.6656000000000004</v>
      </c>
      <c r="D5990" s="119" t="s">
        <v>5501</v>
      </c>
      <c r="E5990" s="46" t="s">
        <v>5501</v>
      </c>
      <c r="F5990" s="121">
        <v>4.9146000000000001</v>
      </c>
      <c r="G5990" s="87"/>
      <c r="H5990" s="47"/>
      <c r="I5990" s="120">
        <v>4</v>
      </c>
      <c r="J5990" s="120">
        <v>0</v>
      </c>
    </row>
    <row r="5991" spans="1:10" ht="15" customHeight="1">
      <c r="A5991" s="46" t="s">
        <v>536</v>
      </c>
      <c r="B5991" s="46" t="s">
        <v>15199</v>
      </c>
      <c r="C5991" s="47">
        <v>4.5544000000000002</v>
      </c>
      <c r="D5991" s="119" t="s">
        <v>5499</v>
      </c>
      <c r="E5991" s="46" t="s">
        <v>5499</v>
      </c>
      <c r="F5991" s="121">
        <v>5.7012</v>
      </c>
      <c r="G5991" s="87"/>
      <c r="H5991" s="47"/>
      <c r="I5991" s="120">
        <v>7</v>
      </c>
      <c r="J5991" s="120">
        <v>0</v>
      </c>
    </row>
    <row r="5992" spans="1:10" ht="15" customHeight="1">
      <c r="A5992" s="46" t="s">
        <v>537</v>
      </c>
      <c r="B5992" s="46" t="s">
        <v>15198</v>
      </c>
      <c r="C5992" s="47">
        <v>2.7326000000000001</v>
      </c>
      <c r="D5992" s="119" t="s">
        <v>5497</v>
      </c>
      <c r="E5992" s="46" t="s">
        <v>5497</v>
      </c>
      <c r="F5992" s="121">
        <v>2.0219999999999998</v>
      </c>
      <c r="G5992" s="87"/>
      <c r="H5992" s="47"/>
      <c r="I5992" s="120">
        <v>39</v>
      </c>
      <c r="J5992" s="120">
        <v>0</v>
      </c>
    </row>
    <row r="5993" spans="1:10" ht="15" customHeight="1">
      <c r="A5993" s="46" t="s">
        <v>538</v>
      </c>
      <c r="B5993" s="46" t="s">
        <v>15197</v>
      </c>
      <c r="C5993" s="47">
        <v>3.1880000000000002</v>
      </c>
      <c r="D5993" s="119" t="s">
        <v>5496</v>
      </c>
      <c r="E5993" s="46" t="s">
        <v>5496</v>
      </c>
      <c r="F5993" s="121">
        <v>2.1061999999999999</v>
      </c>
      <c r="G5993" s="87"/>
      <c r="H5993" s="47"/>
      <c r="I5993" s="120">
        <v>23</v>
      </c>
      <c r="J5993" s="120">
        <v>0</v>
      </c>
    </row>
    <row r="5994" spans="1:10" ht="15" customHeight="1">
      <c r="A5994" s="46" t="s">
        <v>541</v>
      </c>
      <c r="B5994" s="46" t="s">
        <v>15196</v>
      </c>
      <c r="C5994" s="47">
        <v>3.9977999999999998</v>
      </c>
      <c r="D5994" s="119" t="s">
        <v>5494</v>
      </c>
      <c r="E5994" s="46" t="s">
        <v>5494</v>
      </c>
      <c r="F5994" s="121">
        <v>2.2187999999999999</v>
      </c>
      <c r="G5994" s="87"/>
      <c r="H5994" s="47"/>
      <c r="I5994" s="120">
        <v>10</v>
      </c>
      <c r="J5994" s="120">
        <v>0</v>
      </c>
    </row>
    <row r="5995" spans="1:10" ht="15" customHeight="1">
      <c r="A5995" s="46" t="s">
        <v>15194</v>
      </c>
      <c r="B5995" s="46" t="s">
        <v>15195</v>
      </c>
      <c r="C5995" s="47">
        <v>2.4036</v>
      </c>
      <c r="D5995" s="119" t="s">
        <v>5511</v>
      </c>
      <c r="E5995" s="46" t="s">
        <v>5511</v>
      </c>
      <c r="F5995" s="121">
        <v>0.53359999999999996</v>
      </c>
      <c r="G5995" s="87"/>
      <c r="H5995" s="47"/>
      <c r="I5995" s="120">
        <v>0</v>
      </c>
      <c r="J5995" s="120">
        <v>0</v>
      </c>
    </row>
    <row r="5996" spans="1:10" ht="15" customHeight="1">
      <c r="A5996" s="46" t="s">
        <v>15192</v>
      </c>
      <c r="B5996" s="46" t="s">
        <v>15193</v>
      </c>
      <c r="C5996" s="47">
        <v>2.7326000000000001</v>
      </c>
      <c r="D5996" s="119" t="s">
        <v>5509</v>
      </c>
      <c r="E5996" s="46" t="s">
        <v>5509</v>
      </c>
      <c r="F5996" s="121">
        <v>0.56159999999999999</v>
      </c>
      <c r="G5996" s="87"/>
      <c r="H5996" s="47"/>
      <c r="I5996" s="120">
        <v>0</v>
      </c>
      <c r="J5996" s="120">
        <v>0</v>
      </c>
    </row>
    <row r="5997" spans="1:10" ht="15" customHeight="1">
      <c r="A5997" s="46" t="s">
        <v>15190</v>
      </c>
      <c r="B5997" s="46" t="s">
        <v>15191</v>
      </c>
      <c r="C5997" s="47">
        <v>1.8218000000000001</v>
      </c>
      <c r="D5997" s="119" t="s">
        <v>5506</v>
      </c>
      <c r="E5997" s="46" t="s">
        <v>5506</v>
      </c>
      <c r="F5997" s="121">
        <v>0.58979999999999999</v>
      </c>
      <c r="G5997" s="87"/>
      <c r="H5997" s="47"/>
      <c r="I5997" s="120">
        <v>1</v>
      </c>
      <c r="J5997" s="120">
        <v>0</v>
      </c>
    </row>
    <row r="5998" spans="1:10" ht="15" customHeight="1">
      <c r="A5998" s="46" t="s">
        <v>552</v>
      </c>
      <c r="B5998" s="46" t="s">
        <v>15189</v>
      </c>
      <c r="C5998" s="47">
        <v>6.7050000000000001</v>
      </c>
      <c r="D5998" s="119" t="s">
        <v>5524</v>
      </c>
      <c r="E5998" s="46" t="s">
        <v>5524</v>
      </c>
      <c r="F5998" s="121">
        <v>1.4885999999999999</v>
      </c>
      <c r="G5998" s="87"/>
      <c r="H5998" s="47"/>
      <c r="I5998" s="120">
        <v>9</v>
      </c>
      <c r="J5998" s="120">
        <v>0</v>
      </c>
    </row>
    <row r="5999" spans="1:10" ht="15" customHeight="1">
      <c r="A5999" s="46" t="s">
        <v>555</v>
      </c>
      <c r="B5999" s="46" t="s">
        <v>15188</v>
      </c>
      <c r="C5999" s="47">
        <v>14.244999999999999</v>
      </c>
      <c r="D5999" s="119" t="s">
        <v>5522</v>
      </c>
      <c r="E5999" s="46" t="s">
        <v>5522</v>
      </c>
      <c r="F5999" s="121">
        <v>1.8535999999999999</v>
      </c>
      <c r="G5999" s="87"/>
      <c r="H5999" s="47"/>
      <c r="I5999" s="120">
        <v>3</v>
      </c>
      <c r="J5999" s="120">
        <v>0</v>
      </c>
    </row>
    <row r="6000" spans="1:10" ht="15" customHeight="1">
      <c r="A6000" s="46" t="s">
        <v>15186</v>
      </c>
      <c r="B6000" s="46" t="s">
        <v>15187</v>
      </c>
      <c r="C6000" s="47">
        <v>17.028199999999998</v>
      </c>
      <c r="D6000" s="119" t="s">
        <v>5520</v>
      </c>
      <c r="E6000" s="46" t="s">
        <v>5520</v>
      </c>
      <c r="F6000" s="121">
        <v>1.6284000000000001</v>
      </c>
      <c r="G6000" s="87"/>
      <c r="H6000" s="47"/>
      <c r="I6000" s="120">
        <v>0</v>
      </c>
      <c r="J6000" s="120">
        <v>0</v>
      </c>
    </row>
    <row r="6001" spans="1:10" ht="15" customHeight="1">
      <c r="A6001" s="46" t="s">
        <v>558</v>
      </c>
      <c r="B6001" s="46" t="s">
        <v>15185</v>
      </c>
      <c r="C6001" s="47">
        <v>9.6654</v>
      </c>
      <c r="D6001" s="119" t="s">
        <v>5519</v>
      </c>
      <c r="E6001" s="46" t="s">
        <v>5519</v>
      </c>
      <c r="F6001" s="121">
        <v>1.2918000000000001</v>
      </c>
      <c r="G6001" s="87"/>
      <c r="H6001" s="47"/>
      <c r="I6001" s="120">
        <v>12</v>
      </c>
      <c r="J6001" s="120">
        <v>0</v>
      </c>
    </row>
    <row r="6002" spans="1:10" ht="15" customHeight="1">
      <c r="A6002" s="46" t="s">
        <v>564</v>
      </c>
      <c r="B6002" s="46" t="s">
        <v>15184</v>
      </c>
      <c r="C6002" s="47">
        <v>17.762</v>
      </c>
      <c r="D6002" s="119" t="s">
        <v>5516</v>
      </c>
      <c r="E6002" s="46" t="s">
        <v>5516</v>
      </c>
      <c r="F6002" s="121">
        <v>1.3762000000000001</v>
      </c>
      <c r="G6002" s="87"/>
      <c r="H6002" s="47"/>
      <c r="I6002" s="120">
        <v>11</v>
      </c>
      <c r="J6002" s="120">
        <v>0</v>
      </c>
    </row>
    <row r="6003" spans="1:10" ht="15" customHeight="1">
      <c r="A6003" s="46" t="s">
        <v>569</v>
      </c>
      <c r="B6003" s="46" t="s">
        <v>15183</v>
      </c>
      <c r="C6003" s="47">
        <v>12.1196</v>
      </c>
      <c r="D6003" s="119" t="s">
        <v>5514</v>
      </c>
      <c r="E6003" s="46" t="s">
        <v>5514</v>
      </c>
      <c r="F6003" s="121">
        <v>1.3762000000000001</v>
      </c>
      <c r="G6003" s="87"/>
      <c r="H6003" s="47"/>
      <c r="I6003" s="120">
        <v>12</v>
      </c>
      <c r="J6003" s="120">
        <v>0</v>
      </c>
    </row>
    <row r="6004" spans="1:10" ht="15" customHeight="1">
      <c r="A6004" s="46" t="s">
        <v>571</v>
      </c>
      <c r="B6004" s="46" t="s">
        <v>15182</v>
      </c>
      <c r="C6004" s="47">
        <v>27.047799999999999</v>
      </c>
      <c r="D6004" s="119" t="s">
        <v>5537</v>
      </c>
      <c r="E6004" s="46" t="s">
        <v>5537</v>
      </c>
      <c r="F6004" s="121">
        <v>0.1736</v>
      </c>
      <c r="G6004" s="87"/>
      <c r="H6004" s="47"/>
      <c r="I6004" s="120">
        <v>16</v>
      </c>
      <c r="J6004" s="120">
        <v>0</v>
      </c>
    </row>
    <row r="6005" spans="1:10" ht="15" customHeight="1">
      <c r="A6005" s="46" t="s">
        <v>576</v>
      </c>
      <c r="B6005" s="46" t="s">
        <v>15181</v>
      </c>
      <c r="C6005" s="47">
        <v>21.0764</v>
      </c>
      <c r="D6005" s="119" t="s">
        <v>5535</v>
      </c>
      <c r="E6005" s="46" t="s">
        <v>5535</v>
      </c>
      <c r="F6005" s="121">
        <v>0.1966</v>
      </c>
      <c r="G6005" s="87"/>
      <c r="H6005" s="47"/>
      <c r="I6005" s="120">
        <v>8</v>
      </c>
      <c r="J6005" s="120">
        <v>0</v>
      </c>
    </row>
    <row r="6006" spans="1:10" ht="15" customHeight="1">
      <c r="A6006" s="46" t="s">
        <v>651</v>
      </c>
      <c r="B6006" s="46" t="s">
        <v>32564</v>
      </c>
      <c r="C6006" s="47">
        <v>0.40479999999999999</v>
      </c>
      <c r="D6006" s="119" t="s">
        <v>5533</v>
      </c>
      <c r="E6006" s="46" t="s">
        <v>5533</v>
      </c>
      <c r="F6006" s="121">
        <v>0.1966</v>
      </c>
      <c r="G6006" s="87"/>
      <c r="H6006" s="47"/>
      <c r="I6006" s="120">
        <v>4500</v>
      </c>
      <c r="J6006" s="120">
        <v>0</v>
      </c>
    </row>
    <row r="6007" spans="1:10" ht="15" customHeight="1">
      <c r="A6007" s="46" t="s">
        <v>652</v>
      </c>
      <c r="B6007" s="46" t="s">
        <v>15180</v>
      </c>
      <c r="C6007" s="47">
        <v>1.1132</v>
      </c>
      <c r="D6007" s="119" t="s">
        <v>5530</v>
      </c>
      <c r="E6007" s="46" t="s">
        <v>5530</v>
      </c>
      <c r="F6007" s="121">
        <v>0.22459999999999999</v>
      </c>
      <c r="G6007" s="87"/>
      <c r="H6007" s="47"/>
      <c r="I6007" s="120">
        <v>115</v>
      </c>
      <c r="J6007" s="120">
        <v>0</v>
      </c>
    </row>
    <row r="6008" spans="1:10" ht="15" customHeight="1">
      <c r="A6008" s="46" t="s">
        <v>653</v>
      </c>
      <c r="B6008" s="46" t="s">
        <v>15179</v>
      </c>
      <c r="C6008" s="47">
        <v>0.65780000000000005</v>
      </c>
      <c r="D6008" s="119" t="s">
        <v>5528</v>
      </c>
      <c r="E6008" s="46" t="s">
        <v>5528</v>
      </c>
      <c r="F6008" s="121">
        <v>0.22459999999999999</v>
      </c>
      <c r="G6008" s="87"/>
      <c r="H6008" s="47"/>
      <c r="I6008" s="120">
        <v>236</v>
      </c>
      <c r="J6008" s="120">
        <v>0</v>
      </c>
    </row>
    <row r="6009" spans="1:10" ht="15" customHeight="1">
      <c r="A6009" s="46" t="s">
        <v>654</v>
      </c>
      <c r="B6009" s="46" t="s">
        <v>15178</v>
      </c>
      <c r="C6009" s="47">
        <v>0.91100000000000003</v>
      </c>
      <c r="D6009" s="119" t="s">
        <v>5526</v>
      </c>
      <c r="E6009" s="46" t="s">
        <v>5526</v>
      </c>
      <c r="F6009" s="121">
        <v>0.309</v>
      </c>
      <c r="G6009" s="87"/>
      <c r="H6009" s="47"/>
      <c r="I6009" s="120">
        <v>276</v>
      </c>
      <c r="J6009" s="120">
        <v>0</v>
      </c>
    </row>
    <row r="6010" spans="1:10" ht="15" customHeight="1">
      <c r="A6010" s="46" t="s">
        <v>659</v>
      </c>
      <c r="B6010" s="46" t="s">
        <v>15177</v>
      </c>
      <c r="C6010" s="47">
        <v>1.2398</v>
      </c>
      <c r="D6010" s="119" t="s">
        <v>5551</v>
      </c>
      <c r="E6010" s="46" t="s">
        <v>5551</v>
      </c>
      <c r="F6010" s="121">
        <v>1.7090000000000001</v>
      </c>
      <c r="G6010" s="87"/>
      <c r="H6010" s="47"/>
      <c r="I6010" s="120">
        <v>405</v>
      </c>
      <c r="J6010" s="120">
        <v>0</v>
      </c>
    </row>
    <row r="6011" spans="1:10" ht="15" customHeight="1">
      <c r="A6011" s="46" t="s">
        <v>664</v>
      </c>
      <c r="B6011" s="46" t="s">
        <v>15176</v>
      </c>
      <c r="C6011" s="47">
        <v>1.2398</v>
      </c>
      <c r="D6011" s="119" t="s">
        <v>5549</v>
      </c>
      <c r="E6011" s="46" t="s">
        <v>5549</v>
      </c>
      <c r="F6011" s="121">
        <v>1.8455999999999999</v>
      </c>
      <c r="G6011" s="87"/>
      <c r="H6011" s="47"/>
      <c r="I6011" s="120">
        <v>252</v>
      </c>
      <c r="J6011" s="120">
        <v>0</v>
      </c>
    </row>
    <row r="6012" spans="1:10" ht="15" customHeight="1">
      <c r="A6012" s="46" t="s">
        <v>668</v>
      </c>
      <c r="B6012" s="46" t="s">
        <v>15175</v>
      </c>
      <c r="C6012" s="47">
        <v>0.96140000000000003</v>
      </c>
      <c r="D6012" s="119" t="s">
        <v>5546</v>
      </c>
      <c r="E6012" s="46" t="s">
        <v>5546</v>
      </c>
      <c r="F6012" s="121">
        <v>1.657</v>
      </c>
      <c r="G6012" s="87"/>
      <c r="H6012" s="47"/>
      <c r="I6012" s="120">
        <v>109</v>
      </c>
      <c r="J6012" s="120">
        <v>0</v>
      </c>
    </row>
    <row r="6013" spans="1:10" ht="15" customHeight="1">
      <c r="A6013" s="46" t="s">
        <v>671</v>
      </c>
      <c r="B6013" s="46" t="s">
        <v>15173</v>
      </c>
      <c r="C6013" s="47">
        <v>3.9611999999999998</v>
      </c>
      <c r="D6013" s="119" t="s">
        <v>5543</v>
      </c>
      <c r="E6013" s="46" t="s">
        <v>5543</v>
      </c>
      <c r="F6013" s="121">
        <v>1.968</v>
      </c>
      <c r="G6013" s="87"/>
      <c r="H6013" s="47"/>
      <c r="I6013" s="120">
        <v>68</v>
      </c>
      <c r="J6013" s="120">
        <v>0</v>
      </c>
    </row>
    <row r="6014" spans="1:10" ht="15" customHeight="1">
      <c r="A6014" s="46" t="s">
        <v>672</v>
      </c>
      <c r="B6014" s="46" t="s">
        <v>15174</v>
      </c>
      <c r="C6014" s="47">
        <v>2.7326000000000001</v>
      </c>
      <c r="D6014" s="119" t="s">
        <v>5540</v>
      </c>
      <c r="E6014" s="46" t="s">
        <v>5540</v>
      </c>
      <c r="F6014" s="121">
        <v>2.1254</v>
      </c>
      <c r="G6014" s="87"/>
      <c r="H6014" s="47"/>
      <c r="I6014" s="120">
        <v>92</v>
      </c>
      <c r="J6014" s="120">
        <v>0</v>
      </c>
    </row>
    <row r="6015" spans="1:10" ht="15" customHeight="1">
      <c r="A6015" s="46" t="s">
        <v>673</v>
      </c>
      <c r="B6015" s="46" t="s">
        <v>15173</v>
      </c>
      <c r="C6015" s="47">
        <v>5.6929999999999996</v>
      </c>
      <c r="D6015" s="119" t="s">
        <v>5538</v>
      </c>
      <c r="E6015" s="46" t="s">
        <v>5538</v>
      </c>
      <c r="F6015" s="121">
        <v>1.9097999999999999</v>
      </c>
      <c r="G6015" s="87"/>
      <c r="H6015" s="47"/>
      <c r="I6015" s="120">
        <v>72</v>
      </c>
      <c r="J6015" s="120">
        <v>0</v>
      </c>
    </row>
    <row r="6016" spans="1:10" ht="15" customHeight="1">
      <c r="A6016" s="46" t="s">
        <v>681</v>
      </c>
      <c r="B6016" s="46" t="s">
        <v>15172</v>
      </c>
      <c r="C6016" s="47">
        <v>20.671600000000002</v>
      </c>
      <c r="D6016" s="119" t="s">
        <v>5558</v>
      </c>
      <c r="E6016" s="46" t="s">
        <v>5558</v>
      </c>
      <c r="F6016" s="121">
        <v>1.0109999999999999</v>
      </c>
      <c r="G6016" s="87"/>
      <c r="H6016" s="47"/>
      <c r="I6016" s="120">
        <v>22</v>
      </c>
      <c r="J6016" s="120">
        <v>0</v>
      </c>
    </row>
    <row r="6017" spans="1:10" ht="15" customHeight="1">
      <c r="A6017" s="46" t="s">
        <v>682</v>
      </c>
      <c r="B6017" s="46" t="s">
        <v>15171</v>
      </c>
      <c r="C6017" s="47">
        <v>31.425000000000001</v>
      </c>
      <c r="D6017" s="119" t="s">
        <v>5556</v>
      </c>
      <c r="E6017" s="46" t="s">
        <v>5556</v>
      </c>
      <c r="F6017" s="121">
        <v>1.4885999999999999</v>
      </c>
      <c r="G6017" s="87"/>
      <c r="H6017" s="47"/>
      <c r="I6017" s="120">
        <v>12</v>
      </c>
      <c r="J6017" s="120">
        <v>0</v>
      </c>
    </row>
    <row r="6018" spans="1:10" ht="15" customHeight="1">
      <c r="A6018" s="46" t="s">
        <v>685</v>
      </c>
      <c r="B6018" s="46" t="s">
        <v>15170</v>
      </c>
      <c r="C6018" s="47">
        <v>8.5519999999999996</v>
      </c>
      <c r="D6018" s="119" t="s">
        <v>5554</v>
      </c>
      <c r="E6018" s="46" t="s">
        <v>5554</v>
      </c>
      <c r="F6018" s="121">
        <v>2.331</v>
      </c>
      <c r="G6018" s="87"/>
      <c r="H6018" s="47"/>
      <c r="I6018" s="120">
        <v>87</v>
      </c>
      <c r="J6018" s="120">
        <v>0</v>
      </c>
    </row>
    <row r="6019" spans="1:10" ht="15" customHeight="1">
      <c r="A6019" s="46" t="s">
        <v>690</v>
      </c>
      <c r="B6019" s="46" t="s">
        <v>15169</v>
      </c>
      <c r="C6019" s="47">
        <v>24.757999999999999</v>
      </c>
      <c r="D6019" s="119" t="s">
        <v>5570</v>
      </c>
      <c r="E6019" s="46" t="s">
        <v>5570</v>
      </c>
      <c r="F6019" s="121">
        <v>0.58979999999999999</v>
      </c>
      <c r="G6019" s="87"/>
      <c r="H6019" s="47"/>
      <c r="I6019" s="120">
        <v>5</v>
      </c>
      <c r="J6019" s="120">
        <v>0</v>
      </c>
    </row>
    <row r="6020" spans="1:10" ht="15" customHeight="1">
      <c r="A6020" s="46" t="s">
        <v>32553</v>
      </c>
      <c r="B6020" s="46" t="s">
        <v>32554</v>
      </c>
      <c r="C6020" s="47">
        <v>0.70840000000000003</v>
      </c>
      <c r="D6020" s="119" t="s">
        <v>5569</v>
      </c>
      <c r="E6020" s="46" t="s">
        <v>5569</v>
      </c>
      <c r="F6020" s="121">
        <v>0.58979999999999999</v>
      </c>
      <c r="G6020" s="87"/>
      <c r="H6020" s="47"/>
      <c r="I6020" s="120">
        <v>0</v>
      </c>
      <c r="J6020" s="120">
        <v>0</v>
      </c>
    </row>
    <row r="6021" spans="1:10" ht="15" customHeight="1">
      <c r="A6021" s="46" t="s">
        <v>736</v>
      </c>
      <c r="B6021" s="46" t="s">
        <v>15168</v>
      </c>
      <c r="C6021" s="47">
        <v>17.078600000000002</v>
      </c>
      <c r="D6021" s="119" t="s">
        <v>5567</v>
      </c>
      <c r="E6021" s="46" t="s">
        <v>5567</v>
      </c>
      <c r="F6021" s="121">
        <v>0.58979999999999999</v>
      </c>
      <c r="G6021" s="87"/>
      <c r="H6021" s="47"/>
      <c r="I6021" s="120">
        <v>78</v>
      </c>
      <c r="J6021" s="120">
        <v>0</v>
      </c>
    </row>
    <row r="6022" spans="1:10" ht="15" customHeight="1">
      <c r="A6022" s="46" t="s">
        <v>739</v>
      </c>
      <c r="B6022" s="46" t="s">
        <v>15167</v>
      </c>
      <c r="C6022" s="47">
        <v>22.038</v>
      </c>
      <c r="D6022" s="119" t="s">
        <v>5566</v>
      </c>
      <c r="E6022" s="46" t="s">
        <v>5566</v>
      </c>
      <c r="F6022" s="121">
        <v>0.58979999999999999</v>
      </c>
      <c r="G6022" s="87"/>
      <c r="H6022" s="47"/>
      <c r="I6022" s="120">
        <v>30</v>
      </c>
      <c r="J6022" s="120">
        <v>0</v>
      </c>
    </row>
    <row r="6023" spans="1:10" ht="15" customHeight="1">
      <c r="A6023" s="46" t="s">
        <v>742</v>
      </c>
      <c r="B6023" s="46" t="s">
        <v>15166</v>
      </c>
      <c r="C6023" s="47">
        <v>13.359400000000001</v>
      </c>
      <c r="D6023" s="119" t="s">
        <v>5564</v>
      </c>
      <c r="E6023" s="46" t="s">
        <v>5564</v>
      </c>
      <c r="F6023" s="121">
        <v>0.58979999999999999</v>
      </c>
      <c r="G6023" s="87"/>
      <c r="H6023" s="47"/>
      <c r="I6023" s="120">
        <v>95</v>
      </c>
      <c r="J6023" s="120">
        <v>0</v>
      </c>
    </row>
    <row r="6024" spans="1:10" ht="15" customHeight="1">
      <c r="A6024" s="46" t="s">
        <v>747</v>
      </c>
      <c r="B6024" s="46" t="s">
        <v>15165</v>
      </c>
      <c r="C6024" s="47">
        <v>8.5519999999999996</v>
      </c>
      <c r="D6024" s="119" t="s">
        <v>5563</v>
      </c>
      <c r="E6024" s="46" t="s">
        <v>5563</v>
      </c>
      <c r="F6024" s="121">
        <v>0.58979999999999999</v>
      </c>
      <c r="G6024" s="87"/>
      <c r="H6024" s="47"/>
      <c r="I6024" s="120">
        <v>156</v>
      </c>
      <c r="J6024" s="120">
        <v>0</v>
      </c>
    </row>
    <row r="6025" spans="1:10" ht="15" customHeight="1">
      <c r="A6025" s="46" t="s">
        <v>783</v>
      </c>
      <c r="B6025" s="46" t="s">
        <v>2535</v>
      </c>
      <c r="C6025" s="47">
        <v>2.0448</v>
      </c>
      <c r="D6025" s="119" t="s">
        <v>5560</v>
      </c>
      <c r="E6025" s="46" t="s">
        <v>5560</v>
      </c>
      <c r="F6025" s="121">
        <v>1.0391999999999999</v>
      </c>
      <c r="G6025" s="87"/>
      <c r="H6025" s="47"/>
      <c r="I6025" s="120">
        <v>81</v>
      </c>
      <c r="J6025" s="120">
        <v>0</v>
      </c>
    </row>
    <row r="6026" spans="1:10" ht="15" customHeight="1">
      <c r="A6026" s="46" t="s">
        <v>788</v>
      </c>
      <c r="B6026" s="46" t="s">
        <v>2533</v>
      </c>
      <c r="C6026" s="47">
        <v>2.0448</v>
      </c>
      <c r="D6026" s="119" t="s">
        <v>5585</v>
      </c>
      <c r="E6026" s="46" t="s">
        <v>5585</v>
      </c>
      <c r="F6026" s="121">
        <v>0.98299999999999998</v>
      </c>
      <c r="G6026" s="87"/>
      <c r="H6026" s="47"/>
      <c r="I6026" s="120">
        <v>26</v>
      </c>
      <c r="J6026" s="120">
        <v>0</v>
      </c>
    </row>
    <row r="6027" spans="1:10" ht="15" customHeight="1">
      <c r="A6027" s="46" t="s">
        <v>841</v>
      </c>
      <c r="B6027" s="46" t="s">
        <v>2519</v>
      </c>
      <c r="C6027" s="47">
        <v>5.5301999999999998</v>
      </c>
      <c r="D6027" s="119" t="s">
        <v>5583</v>
      </c>
      <c r="E6027" s="46" t="s">
        <v>5583</v>
      </c>
      <c r="F6027" s="121">
        <v>0.98299999999999998</v>
      </c>
      <c r="G6027" s="87"/>
      <c r="H6027" s="47"/>
      <c r="I6027" s="120">
        <v>9</v>
      </c>
      <c r="J6027" s="120">
        <v>0</v>
      </c>
    </row>
    <row r="6028" spans="1:10" ht="15" customHeight="1">
      <c r="A6028" s="46" t="s">
        <v>844</v>
      </c>
      <c r="B6028" s="46" t="s">
        <v>15164</v>
      </c>
      <c r="C6028" s="47">
        <v>2.7326000000000001</v>
      </c>
      <c r="D6028" s="119" t="s">
        <v>5581</v>
      </c>
      <c r="E6028" s="46" t="s">
        <v>5581</v>
      </c>
      <c r="F6028" s="121">
        <v>0.98299999999999998</v>
      </c>
      <c r="G6028" s="87"/>
      <c r="H6028" s="47"/>
      <c r="I6028" s="120">
        <v>162</v>
      </c>
      <c r="J6028" s="120">
        <v>0</v>
      </c>
    </row>
    <row r="6029" spans="1:10" ht="15" customHeight="1">
      <c r="A6029" s="46" t="s">
        <v>846</v>
      </c>
      <c r="B6029" s="46" t="s">
        <v>15163</v>
      </c>
      <c r="C6029" s="47">
        <v>3.4664000000000001</v>
      </c>
      <c r="D6029" s="119" t="s">
        <v>5579</v>
      </c>
      <c r="E6029" s="46" t="s">
        <v>5579</v>
      </c>
      <c r="F6029" s="121">
        <v>0.98299999999999998</v>
      </c>
      <c r="G6029" s="87"/>
      <c r="H6029" s="47"/>
      <c r="I6029" s="120">
        <v>31</v>
      </c>
      <c r="J6029" s="120">
        <v>0</v>
      </c>
    </row>
    <row r="6030" spans="1:10" ht="15" customHeight="1">
      <c r="A6030" s="46" t="s">
        <v>849</v>
      </c>
      <c r="B6030" s="46" t="s">
        <v>15163</v>
      </c>
      <c r="C6030" s="47">
        <v>3.9723999999999999</v>
      </c>
      <c r="D6030" s="119" t="s">
        <v>5577</v>
      </c>
      <c r="E6030" s="46" t="s">
        <v>5577</v>
      </c>
      <c r="F6030" s="121">
        <v>0.98299999999999998</v>
      </c>
      <c r="G6030" s="87"/>
      <c r="H6030" s="47"/>
      <c r="I6030" s="120">
        <v>79</v>
      </c>
      <c r="J6030" s="120">
        <v>0</v>
      </c>
    </row>
    <row r="6031" spans="1:10" ht="15" customHeight="1">
      <c r="A6031" s="46" t="s">
        <v>853</v>
      </c>
      <c r="B6031" s="46" t="s">
        <v>15156</v>
      </c>
      <c r="C6031" s="47">
        <v>1.6092</v>
      </c>
      <c r="D6031" s="119" t="s">
        <v>5575</v>
      </c>
      <c r="E6031" s="46" t="s">
        <v>5575</v>
      </c>
      <c r="F6031" s="121">
        <v>0.98299999999999998</v>
      </c>
      <c r="G6031" s="87"/>
      <c r="H6031" s="47"/>
      <c r="I6031" s="120">
        <v>48</v>
      </c>
      <c r="J6031" s="120">
        <v>0</v>
      </c>
    </row>
    <row r="6032" spans="1:10" ht="15" customHeight="1">
      <c r="A6032" s="46" t="s">
        <v>860</v>
      </c>
      <c r="B6032" s="46" t="s">
        <v>15162</v>
      </c>
      <c r="C6032" s="47">
        <v>4.2</v>
      </c>
      <c r="D6032" s="119" t="s">
        <v>5572</v>
      </c>
      <c r="E6032" s="46" t="s">
        <v>5572</v>
      </c>
      <c r="F6032" s="121">
        <v>1.7976000000000001</v>
      </c>
      <c r="G6032" s="87"/>
      <c r="H6032" s="47"/>
      <c r="I6032" s="120">
        <v>28</v>
      </c>
      <c r="J6032" s="120">
        <v>0</v>
      </c>
    </row>
    <row r="6033" spans="1:10" ht="15" customHeight="1">
      <c r="A6033" s="46" t="s">
        <v>863</v>
      </c>
      <c r="B6033" s="46" t="s">
        <v>15161</v>
      </c>
      <c r="C6033" s="47">
        <v>4.8276000000000003</v>
      </c>
      <c r="D6033" s="119" t="s">
        <v>5590</v>
      </c>
      <c r="E6033" s="46" t="s">
        <v>5590</v>
      </c>
      <c r="F6033" s="121">
        <v>2.0828000000000002</v>
      </c>
      <c r="G6033" s="87"/>
      <c r="H6033" s="47"/>
      <c r="I6033" s="120">
        <v>19</v>
      </c>
      <c r="J6033" s="120">
        <v>0</v>
      </c>
    </row>
    <row r="6034" spans="1:10" ht="15" customHeight="1">
      <c r="A6034" s="46" t="s">
        <v>866</v>
      </c>
      <c r="B6034" s="46" t="s">
        <v>15160</v>
      </c>
      <c r="C6034" s="47">
        <v>1.2374000000000001</v>
      </c>
      <c r="D6034" s="119" t="s">
        <v>5587</v>
      </c>
      <c r="E6034" s="46" t="s">
        <v>5587</v>
      </c>
      <c r="F6034" s="121">
        <v>2.8816000000000002</v>
      </c>
      <c r="G6034" s="87"/>
      <c r="H6034" s="47"/>
      <c r="I6034" s="120">
        <v>419</v>
      </c>
      <c r="J6034" s="120">
        <v>0</v>
      </c>
    </row>
    <row r="6035" spans="1:10" ht="15" customHeight="1">
      <c r="A6035" s="46" t="s">
        <v>870</v>
      </c>
      <c r="B6035" s="46" t="s">
        <v>15159</v>
      </c>
      <c r="C6035" s="47">
        <v>1.2374000000000001</v>
      </c>
      <c r="D6035" s="119" t="s">
        <v>5593</v>
      </c>
      <c r="E6035" s="46" t="s">
        <v>5593</v>
      </c>
      <c r="F6035" s="121">
        <v>3.258</v>
      </c>
      <c r="G6035" s="87"/>
      <c r="H6035" s="47"/>
      <c r="I6035" s="120">
        <v>256</v>
      </c>
      <c r="J6035" s="120">
        <v>0</v>
      </c>
    </row>
    <row r="6036" spans="1:10" ht="15" customHeight="1">
      <c r="A6036" s="46" t="s">
        <v>874</v>
      </c>
      <c r="B6036" s="46" t="s">
        <v>15158</v>
      </c>
      <c r="C6036" s="47">
        <v>1.2374000000000001</v>
      </c>
      <c r="D6036" s="119" t="s">
        <v>5599</v>
      </c>
      <c r="E6036" s="46" t="s">
        <v>5599</v>
      </c>
      <c r="F6036" s="121">
        <v>3.1456</v>
      </c>
      <c r="G6036" s="87"/>
      <c r="H6036" s="47"/>
      <c r="I6036" s="120">
        <v>121</v>
      </c>
      <c r="J6036" s="120">
        <v>0</v>
      </c>
    </row>
    <row r="6037" spans="1:10" ht="15" customHeight="1">
      <c r="A6037" s="46" t="s">
        <v>878</v>
      </c>
      <c r="B6037" s="46" t="s">
        <v>15158</v>
      </c>
      <c r="C6037" s="47">
        <v>3.3879999999999999</v>
      </c>
      <c r="D6037" s="119" t="s">
        <v>5596</v>
      </c>
      <c r="E6037" s="46" t="s">
        <v>5596</v>
      </c>
      <c r="F6037" s="121">
        <v>7.5263999999999998</v>
      </c>
      <c r="G6037" s="87"/>
      <c r="H6037" s="47"/>
      <c r="I6037" s="120">
        <v>10</v>
      </c>
      <c r="J6037" s="120">
        <v>0</v>
      </c>
    </row>
    <row r="6038" spans="1:10" ht="15" customHeight="1">
      <c r="A6038" s="46" t="s">
        <v>882</v>
      </c>
      <c r="B6038" s="46" t="s">
        <v>15157</v>
      </c>
      <c r="C6038" s="47">
        <v>9.7791999999999994</v>
      </c>
      <c r="D6038" s="119" t="s">
        <v>5602</v>
      </c>
      <c r="E6038" s="46" t="s">
        <v>5602</v>
      </c>
      <c r="F6038" s="121">
        <v>4.6340000000000003</v>
      </c>
      <c r="G6038" s="87"/>
      <c r="H6038" s="47"/>
      <c r="I6038" s="120">
        <v>8</v>
      </c>
      <c r="J6038" s="120">
        <v>0</v>
      </c>
    </row>
    <row r="6039" spans="1:10" ht="15" customHeight="1">
      <c r="A6039" s="46" t="s">
        <v>886</v>
      </c>
      <c r="B6039" s="46" t="s">
        <v>15156</v>
      </c>
      <c r="C6039" s="47">
        <v>1.2374000000000001</v>
      </c>
      <c r="D6039" s="119" t="s">
        <v>5613</v>
      </c>
      <c r="E6039" s="46" t="s">
        <v>5613</v>
      </c>
      <c r="F6039" s="121">
        <v>3.1705999999999999</v>
      </c>
      <c r="G6039" s="87"/>
      <c r="H6039" s="47"/>
      <c r="I6039" s="120">
        <v>189</v>
      </c>
      <c r="J6039" s="120">
        <v>0</v>
      </c>
    </row>
    <row r="6040" spans="1:10" ht="15" customHeight="1">
      <c r="A6040" s="46" t="s">
        <v>888</v>
      </c>
      <c r="B6040" s="46" t="s">
        <v>15155</v>
      </c>
      <c r="C6040" s="47">
        <v>7.3045999999999998</v>
      </c>
      <c r="D6040" s="119" t="s">
        <v>5611</v>
      </c>
      <c r="E6040" s="46" t="s">
        <v>5611</v>
      </c>
      <c r="F6040" s="121">
        <v>4.7560000000000002</v>
      </c>
      <c r="G6040" s="87"/>
      <c r="H6040" s="47"/>
      <c r="I6040" s="120">
        <v>3</v>
      </c>
      <c r="J6040" s="120">
        <v>0</v>
      </c>
    </row>
    <row r="6041" spans="1:10" ht="15" customHeight="1">
      <c r="A6041" s="46" t="s">
        <v>950</v>
      </c>
      <c r="B6041" s="46" t="s">
        <v>15148</v>
      </c>
      <c r="C6041" s="47">
        <v>8.1725999999999992</v>
      </c>
      <c r="D6041" s="119" t="s">
        <v>5608</v>
      </c>
      <c r="E6041" s="46" t="s">
        <v>5608</v>
      </c>
      <c r="F6041" s="121">
        <v>5.617</v>
      </c>
      <c r="G6041" s="87"/>
      <c r="H6041" s="47"/>
      <c r="I6041" s="120">
        <v>86</v>
      </c>
      <c r="J6041" s="120">
        <v>0</v>
      </c>
    </row>
    <row r="6042" spans="1:10" ht="15" customHeight="1">
      <c r="A6042" s="46" t="s">
        <v>953</v>
      </c>
      <c r="B6042" s="46" t="s">
        <v>15147</v>
      </c>
      <c r="C6042" s="47">
        <v>10.905200000000001</v>
      </c>
      <c r="D6042" s="119" t="s">
        <v>5605</v>
      </c>
      <c r="E6042" s="46" t="s">
        <v>5605</v>
      </c>
      <c r="F6042" s="121">
        <v>4.4934000000000003</v>
      </c>
      <c r="G6042" s="87"/>
      <c r="H6042" s="47"/>
      <c r="I6042" s="120">
        <v>96</v>
      </c>
      <c r="J6042" s="120">
        <v>0</v>
      </c>
    </row>
    <row r="6043" spans="1:10" ht="15" customHeight="1">
      <c r="A6043" s="46" t="s">
        <v>956</v>
      </c>
      <c r="B6043" s="46" t="s">
        <v>15146</v>
      </c>
      <c r="C6043" s="47">
        <v>14.5992</v>
      </c>
      <c r="D6043" s="119" t="s">
        <v>5615</v>
      </c>
      <c r="E6043" s="46" t="s">
        <v>5615</v>
      </c>
      <c r="F6043" s="121">
        <v>8.5047999999999995</v>
      </c>
      <c r="G6043" s="87"/>
      <c r="H6043" s="47"/>
      <c r="I6043" s="120">
        <v>90</v>
      </c>
      <c r="J6043" s="120">
        <v>0</v>
      </c>
    </row>
    <row r="6044" spans="1:10" ht="15" customHeight="1">
      <c r="A6044" s="46" t="s">
        <v>32551</v>
      </c>
      <c r="B6044" s="46" t="s">
        <v>32552</v>
      </c>
      <c r="C6044" s="47">
        <v>0.1618</v>
      </c>
      <c r="D6044" s="119" t="s">
        <v>5685</v>
      </c>
      <c r="E6044" s="46" t="s">
        <v>5685</v>
      </c>
      <c r="F6044" s="121">
        <v>1138.585</v>
      </c>
      <c r="G6044" s="87"/>
      <c r="H6044" s="47"/>
      <c r="I6044" s="120">
        <v>0</v>
      </c>
      <c r="J6044" s="120">
        <v>0</v>
      </c>
    </row>
    <row r="6045" spans="1:10" ht="15" customHeight="1">
      <c r="A6045" s="46" t="s">
        <v>998</v>
      </c>
      <c r="B6045" s="46" t="s">
        <v>32561</v>
      </c>
      <c r="C6045" s="47">
        <v>0.34520000000000001</v>
      </c>
      <c r="D6045" s="119" t="s">
        <v>5630</v>
      </c>
      <c r="E6045" s="46" t="s">
        <v>5630</v>
      </c>
      <c r="F6045" s="121">
        <v>215.82</v>
      </c>
      <c r="G6045" s="87"/>
      <c r="H6045" s="47"/>
      <c r="I6045" s="120">
        <v>800</v>
      </c>
      <c r="J6045" s="120">
        <v>0</v>
      </c>
    </row>
    <row r="6046" spans="1:10" ht="15" customHeight="1">
      <c r="A6046" s="46" t="s">
        <v>1002</v>
      </c>
      <c r="B6046" s="46" t="s">
        <v>32560</v>
      </c>
      <c r="C6046" s="47">
        <v>0.34520000000000001</v>
      </c>
      <c r="D6046" s="119" t="s">
        <v>5627</v>
      </c>
      <c r="E6046" s="46" t="s">
        <v>5627</v>
      </c>
      <c r="F6046" s="121">
        <v>215.82</v>
      </c>
      <c r="G6046" s="87"/>
      <c r="H6046" s="47"/>
      <c r="I6046" s="120">
        <v>790</v>
      </c>
      <c r="J6046" s="120">
        <v>0</v>
      </c>
    </row>
    <row r="6047" spans="1:10" ht="15" customHeight="1">
      <c r="A6047" s="46" t="s">
        <v>15145</v>
      </c>
      <c r="B6047" s="46" t="s">
        <v>32550</v>
      </c>
      <c r="C6047" s="47">
        <v>0.2452</v>
      </c>
      <c r="D6047" s="119" t="s">
        <v>5624</v>
      </c>
      <c r="E6047" s="46" t="s">
        <v>5624</v>
      </c>
      <c r="F6047" s="121">
        <v>221.6754</v>
      </c>
      <c r="G6047" s="87"/>
      <c r="H6047" s="47"/>
      <c r="I6047" s="120">
        <v>0</v>
      </c>
      <c r="J6047" s="120">
        <v>0</v>
      </c>
    </row>
    <row r="6048" spans="1:10" ht="15" customHeight="1">
      <c r="A6048" s="46" t="s">
        <v>1007</v>
      </c>
      <c r="B6048" s="46" t="s">
        <v>32559</v>
      </c>
      <c r="C6048" s="47">
        <v>0.61219999999999997</v>
      </c>
      <c r="D6048" s="119" t="s">
        <v>5621</v>
      </c>
      <c r="E6048" s="46" t="s">
        <v>5621</v>
      </c>
      <c r="F6048" s="121">
        <v>221.6754</v>
      </c>
      <c r="G6048" s="87"/>
      <c r="H6048" s="47"/>
      <c r="I6048" s="120">
        <v>590</v>
      </c>
      <c r="J6048" s="120">
        <v>0</v>
      </c>
    </row>
    <row r="6049" spans="1:10" ht="15" customHeight="1">
      <c r="A6049" s="46" t="s">
        <v>1012</v>
      </c>
      <c r="B6049" s="46" t="s">
        <v>32562</v>
      </c>
      <c r="C6049" s="47">
        <v>0.48980000000000001</v>
      </c>
      <c r="D6049" s="119" t="s">
        <v>5618</v>
      </c>
      <c r="E6049" s="46" t="s">
        <v>5618</v>
      </c>
      <c r="F6049" s="121">
        <v>260.24799999999999</v>
      </c>
      <c r="G6049" s="87"/>
      <c r="H6049" s="47"/>
      <c r="I6049" s="120">
        <v>990</v>
      </c>
      <c r="J6049" s="120">
        <v>0</v>
      </c>
    </row>
    <row r="6050" spans="1:10" ht="15" customHeight="1">
      <c r="A6050" s="46" t="s">
        <v>15143</v>
      </c>
      <c r="B6050" s="46" t="s">
        <v>15144</v>
      </c>
      <c r="C6050" s="47">
        <v>0.38719999999999999</v>
      </c>
      <c r="D6050" s="119" t="s">
        <v>5633</v>
      </c>
      <c r="E6050" s="46" t="s">
        <v>5633</v>
      </c>
      <c r="F6050" s="121">
        <v>579.81859999999995</v>
      </c>
      <c r="G6050" s="87"/>
      <c r="H6050" s="47"/>
      <c r="I6050" s="120">
        <v>0</v>
      </c>
      <c r="J6050" s="120">
        <v>0</v>
      </c>
    </row>
    <row r="6051" spans="1:10" ht="15" customHeight="1">
      <c r="A6051" s="46" t="s">
        <v>4233</v>
      </c>
      <c r="B6051" s="46" t="s">
        <v>32563</v>
      </c>
      <c r="C6051" s="47">
        <v>0.47039999999999998</v>
      </c>
      <c r="D6051" s="119" t="s">
        <v>5644</v>
      </c>
      <c r="E6051" s="46" t="s">
        <v>5644</v>
      </c>
      <c r="F6051" s="121">
        <v>980.94399999999996</v>
      </c>
      <c r="G6051" s="87"/>
      <c r="H6051" s="47"/>
      <c r="I6051" s="120">
        <v>1620</v>
      </c>
      <c r="J6051" s="120">
        <v>0</v>
      </c>
    </row>
    <row r="6052" spans="1:10" ht="15" customHeight="1">
      <c r="A6052" s="46" t="s">
        <v>35498</v>
      </c>
      <c r="B6052" s="46" t="s">
        <v>35713</v>
      </c>
      <c r="C6052" s="47">
        <v>5.4398</v>
      </c>
      <c r="D6052" s="119" t="s">
        <v>5641</v>
      </c>
      <c r="E6052" s="46" t="s">
        <v>5641</v>
      </c>
      <c r="F6052" s="121">
        <v>370.36540000000002</v>
      </c>
      <c r="G6052" s="87"/>
      <c r="H6052" s="47"/>
      <c r="I6052" s="120">
        <v>284.52</v>
      </c>
      <c r="J6052" s="120">
        <v>0</v>
      </c>
    </row>
    <row r="6053" spans="1:10" ht="15" customHeight="1">
      <c r="A6053" s="46" t="s">
        <v>35499</v>
      </c>
      <c r="B6053" s="46" t="s">
        <v>35714</v>
      </c>
      <c r="C6053" s="47">
        <v>5.4398</v>
      </c>
      <c r="D6053" s="119" t="s">
        <v>5639</v>
      </c>
      <c r="E6053" s="46" t="s">
        <v>5639</v>
      </c>
      <c r="F6053" s="121">
        <v>389.37279999999998</v>
      </c>
      <c r="G6053" s="87"/>
      <c r="H6053" s="47"/>
      <c r="I6053" s="120">
        <v>329.62</v>
      </c>
      <c r="J6053" s="120">
        <v>0</v>
      </c>
    </row>
    <row r="6054" spans="1:10" ht="15" customHeight="1">
      <c r="A6054" s="46" t="s">
        <v>32548</v>
      </c>
      <c r="B6054" s="46" t="s">
        <v>32549</v>
      </c>
      <c r="C6054" s="47">
        <v>6.1814</v>
      </c>
      <c r="D6054" s="119" t="s">
        <v>5636</v>
      </c>
      <c r="E6054" s="46" t="s">
        <v>5636</v>
      </c>
      <c r="F6054" s="121">
        <v>370.36540000000002</v>
      </c>
      <c r="G6054" s="87"/>
      <c r="H6054" s="47"/>
      <c r="I6054" s="120">
        <v>0</v>
      </c>
      <c r="J6054" s="120">
        <v>0</v>
      </c>
    </row>
    <row r="6055" spans="1:10" ht="15" customHeight="1">
      <c r="A6055" s="46" t="s">
        <v>32557</v>
      </c>
      <c r="B6055" s="46" t="s">
        <v>32558</v>
      </c>
      <c r="C6055" s="47">
        <v>0.88560000000000005</v>
      </c>
      <c r="D6055" s="119" t="s">
        <v>5650</v>
      </c>
      <c r="E6055" s="46" t="s">
        <v>5650</v>
      </c>
      <c r="F6055" s="121">
        <v>307.83620000000002</v>
      </c>
      <c r="G6055" s="87"/>
      <c r="H6055" s="47"/>
      <c r="I6055" s="120">
        <v>0</v>
      </c>
      <c r="J6055" s="120">
        <v>0</v>
      </c>
    </row>
    <row r="6056" spans="1:10" ht="15" customHeight="1">
      <c r="A6056" s="46" t="s">
        <v>32555</v>
      </c>
      <c r="B6056" s="46" t="s">
        <v>32556</v>
      </c>
      <c r="C6056" s="47">
        <v>1.3915999999999999</v>
      </c>
      <c r="D6056" s="119" t="s">
        <v>5647</v>
      </c>
      <c r="E6056" s="46" t="s">
        <v>5647</v>
      </c>
      <c r="F6056" s="121">
        <v>334.29079999999999</v>
      </c>
      <c r="G6056" s="87"/>
      <c r="H6056" s="47"/>
      <c r="I6056" s="120">
        <v>0</v>
      </c>
      <c r="J6056" s="120">
        <v>0</v>
      </c>
    </row>
    <row r="6057" spans="1:10" ht="15" customHeight="1">
      <c r="A6057" s="46" t="s">
        <v>12173</v>
      </c>
      <c r="B6057" s="46" t="s">
        <v>32565</v>
      </c>
      <c r="C6057" s="47">
        <v>18.799399999999999</v>
      </c>
      <c r="D6057" s="119" t="s">
        <v>5653</v>
      </c>
      <c r="E6057" s="46" t="s">
        <v>5653</v>
      </c>
      <c r="F6057" s="121">
        <v>1073.5229999999999</v>
      </c>
      <c r="G6057" s="87"/>
      <c r="H6057" s="47"/>
      <c r="I6057" s="120">
        <v>2</v>
      </c>
      <c r="J6057" s="120">
        <v>0</v>
      </c>
    </row>
    <row r="6058" spans="1:10" ht="15" customHeight="1">
      <c r="A6058" s="46" t="s">
        <v>12171</v>
      </c>
      <c r="B6058" s="46" t="s">
        <v>12172</v>
      </c>
      <c r="C6058" s="47">
        <v>7.1097999999999999</v>
      </c>
      <c r="D6058" s="119" t="s">
        <v>5661</v>
      </c>
      <c r="E6058" s="46" t="s">
        <v>5661</v>
      </c>
      <c r="F6058" s="121">
        <v>141.7422</v>
      </c>
      <c r="G6058" s="87"/>
      <c r="H6058" s="47"/>
      <c r="I6058" s="120">
        <v>0</v>
      </c>
      <c r="J6058" s="120">
        <v>0</v>
      </c>
    </row>
    <row r="6059" spans="1:10" ht="15" customHeight="1">
      <c r="A6059" s="46" t="s">
        <v>12169</v>
      </c>
      <c r="B6059" s="46" t="s">
        <v>12170</v>
      </c>
      <c r="C6059" s="47">
        <v>8.7544000000000004</v>
      </c>
      <c r="D6059" s="119" t="s">
        <v>5659</v>
      </c>
      <c r="E6059" s="46" t="s">
        <v>5659</v>
      </c>
      <c r="F6059" s="121">
        <v>169.626</v>
      </c>
      <c r="G6059" s="87"/>
      <c r="H6059" s="47"/>
      <c r="I6059" s="120">
        <v>0</v>
      </c>
      <c r="J6059" s="120">
        <v>0</v>
      </c>
    </row>
    <row r="6060" spans="1:10" ht="15" customHeight="1">
      <c r="A6060" s="46" t="s">
        <v>12167</v>
      </c>
      <c r="B6060" s="46" t="s">
        <v>12168</v>
      </c>
      <c r="C6060" s="47">
        <v>17.939</v>
      </c>
      <c r="D6060" s="119" t="s">
        <v>5656</v>
      </c>
      <c r="E6060" s="46" t="s">
        <v>5656</v>
      </c>
      <c r="F6060" s="121">
        <v>271.86619999999999</v>
      </c>
      <c r="G6060" s="87"/>
      <c r="H6060" s="47"/>
      <c r="I6060" s="120">
        <v>2</v>
      </c>
      <c r="J6060" s="120">
        <v>0</v>
      </c>
    </row>
    <row r="6061" spans="1:10" ht="15" customHeight="1">
      <c r="A6061" s="46" t="s">
        <v>12165</v>
      </c>
      <c r="B6061" s="46" t="s">
        <v>12166</v>
      </c>
      <c r="C6061" s="47">
        <v>37.750399999999999</v>
      </c>
      <c r="D6061" s="119" t="s">
        <v>5664</v>
      </c>
      <c r="E6061" s="46" t="s">
        <v>5664</v>
      </c>
      <c r="F6061" s="121">
        <v>553.77179999999998</v>
      </c>
      <c r="G6061" s="87"/>
      <c r="H6061" s="47"/>
      <c r="I6061" s="120">
        <v>0</v>
      </c>
      <c r="J6061" s="120">
        <v>0</v>
      </c>
    </row>
    <row r="6062" spans="1:10" ht="15" customHeight="1">
      <c r="A6062" s="46" t="s">
        <v>12163</v>
      </c>
      <c r="B6062" s="46" t="s">
        <v>12164</v>
      </c>
      <c r="C6062" s="47">
        <v>30.9694</v>
      </c>
      <c r="D6062" s="119" t="s">
        <v>5668</v>
      </c>
      <c r="E6062" s="46" t="s">
        <v>5668</v>
      </c>
      <c r="F6062" s="121">
        <v>1598.6664000000001</v>
      </c>
      <c r="G6062" s="87"/>
      <c r="H6062" s="47"/>
      <c r="I6062" s="120">
        <v>0</v>
      </c>
      <c r="J6062" s="120">
        <v>0</v>
      </c>
    </row>
    <row r="6063" spans="1:10" ht="15" customHeight="1">
      <c r="A6063" s="46" t="s">
        <v>12161</v>
      </c>
      <c r="B6063" s="46" t="s">
        <v>12162</v>
      </c>
      <c r="C6063" s="47">
        <v>13.840199999999999</v>
      </c>
      <c r="D6063" s="119" t="s">
        <v>5677</v>
      </c>
      <c r="E6063" s="46" t="s">
        <v>5677</v>
      </c>
      <c r="F6063" s="121">
        <v>189.99260000000001</v>
      </c>
      <c r="G6063" s="87"/>
      <c r="H6063" s="47"/>
      <c r="I6063" s="120">
        <v>1</v>
      </c>
      <c r="J6063" s="120">
        <v>0</v>
      </c>
    </row>
    <row r="6064" spans="1:10" ht="15" customHeight="1">
      <c r="A6064" s="46" t="s">
        <v>12159</v>
      </c>
      <c r="B6064" s="46" t="s">
        <v>12160</v>
      </c>
      <c r="C6064" s="47">
        <v>16.977599999999999</v>
      </c>
      <c r="D6064" s="119" t="s">
        <v>5674</v>
      </c>
      <c r="E6064" s="46" t="s">
        <v>5674</v>
      </c>
      <c r="F6064" s="121">
        <v>161.13300000000001</v>
      </c>
      <c r="G6064" s="87"/>
      <c r="H6064" s="47"/>
      <c r="I6064" s="120">
        <v>1</v>
      </c>
      <c r="J6064" s="120">
        <v>0</v>
      </c>
    </row>
    <row r="6065" spans="1:10" ht="15" customHeight="1">
      <c r="A6065" s="46" t="s">
        <v>12157</v>
      </c>
      <c r="B6065" s="46" t="s">
        <v>12158</v>
      </c>
      <c r="C6065" s="47">
        <v>3.2134</v>
      </c>
      <c r="D6065" s="119" t="s">
        <v>5671</v>
      </c>
      <c r="E6065" s="46" t="s">
        <v>5671</v>
      </c>
      <c r="F6065" s="121">
        <v>189.99260000000001</v>
      </c>
      <c r="G6065" s="87"/>
      <c r="H6065" s="47"/>
      <c r="I6065" s="120">
        <v>0</v>
      </c>
      <c r="J6065" s="120">
        <v>0</v>
      </c>
    </row>
    <row r="6066" spans="1:10" ht="15" customHeight="1">
      <c r="A6066" s="46" t="s">
        <v>12155</v>
      </c>
      <c r="B6066" s="46" t="s">
        <v>12156</v>
      </c>
      <c r="C6066" s="47">
        <v>3.0868000000000002</v>
      </c>
      <c r="D6066" s="119" t="s">
        <v>5682</v>
      </c>
      <c r="E6066" s="46" t="s">
        <v>5682</v>
      </c>
      <c r="F6066" s="121">
        <v>67.664599999999993</v>
      </c>
      <c r="G6066" s="87"/>
      <c r="H6066" s="47"/>
      <c r="I6066" s="120">
        <v>12</v>
      </c>
      <c r="J6066" s="120">
        <v>0</v>
      </c>
    </row>
    <row r="6067" spans="1:10" ht="15" customHeight="1">
      <c r="A6067" s="46" t="s">
        <v>12153</v>
      </c>
      <c r="B6067" s="46" t="s">
        <v>12154</v>
      </c>
      <c r="C6067" s="47">
        <v>6.8567999999999998</v>
      </c>
      <c r="D6067" s="119" t="s">
        <v>5679</v>
      </c>
      <c r="E6067" s="46" t="s">
        <v>5679</v>
      </c>
      <c r="F6067" s="121">
        <v>75.890199999999993</v>
      </c>
      <c r="G6067" s="87"/>
      <c r="H6067" s="47"/>
      <c r="I6067" s="120">
        <v>0</v>
      </c>
      <c r="J6067" s="120">
        <v>0</v>
      </c>
    </row>
    <row r="6068" spans="1:10" ht="15" customHeight="1">
      <c r="A6068" s="46" t="s">
        <v>12151</v>
      </c>
      <c r="B6068" s="46" t="s">
        <v>12152</v>
      </c>
      <c r="C6068" s="47">
        <v>7.1097999999999999</v>
      </c>
      <c r="D6068" s="119" t="s">
        <v>5694</v>
      </c>
      <c r="E6068" s="46" t="s">
        <v>5694</v>
      </c>
      <c r="F6068" s="121">
        <v>65.108400000000003</v>
      </c>
      <c r="G6068" s="87"/>
      <c r="H6068" s="47"/>
      <c r="I6068" s="120">
        <v>0</v>
      </c>
      <c r="J6068" s="120">
        <v>0</v>
      </c>
    </row>
    <row r="6069" spans="1:10" ht="15" customHeight="1">
      <c r="A6069" s="46" t="s">
        <v>12149</v>
      </c>
      <c r="B6069" s="46" t="s">
        <v>12150</v>
      </c>
      <c r="C6069" s="47">
        <v>6.9328000000000003</v>
      </c>
      <c r="D6069" s="119" t="s">
        <v>5692</v>
      </c>
      <c r="E6069" s="46" t="s">
        <v>5692</v>
      </c>
      <c r="F6069" s="121">
        <v>74.426400000000001</v>
      </c>
      <c r="G6069" s="87"/>
      <c r="H6069" s="47"/>
      <c r="I6069" s="120">
        <v>0</v>
      </c>
      <c r="J6069" s="120">
        <v>0</v>
      </c>
    </row>
    <row r="6070" spans="1:10" ht="15" customHeight="1">
      <c r="A6070" s="46" t="s">
        <v>12147</v>
      </c>
      <c r="B6070" s="46" t="s">
        <v>12148</v>
      </c>
      <c r="C6070" s="47">
        <v>10.3232</v>
      </c>
      <c r="D6070" s="119" t="s">
        <v>5690</v>
      </c>
      <c r="E6070" s="46" t="s">
        <v>5690</v>
      </c>
      <c r="F6070" s="121">
        <v>94.270200000000003</v>
      </c>
      <c r="G6070" s="87"/>
      <c r="H6070" s="47"/>
      <c r="I6070" s="120">
        <v>0</v>
      </c>
      <c r="J6070" s="120">
        <v>0</v>
      </c>
    </row>
    <row r="6071" spans="1:10" ht="15" customHeight="1">
      <c r="A6071" s="46" t="s">
        <v>12145</v>
      </c>
      <c r="B6071" s="46" t="s">
        <v>12146</v>
      </c>
      <c r="C6071" s="47">
        <v>2.6061999999999999</v>
      </c>
      <c r="D6071" s="119" t="s">
        <v>5688</v>
      </c>
      <c r="E6071" s="46" t="s">
        <v>5688</v>
      </c>
      <c r="F6071" s="121">
        <v>111.11660000000001</v>
      </c>
      <c r="G6071" s="87"/>
      <c r="H6071" s="47"/>
      <c r="I6071" s="120">
        <v>0</v>
      </c>
      <c r="J6071" s="120">
        <v>0</v>
      </c>
    </row>
    <row r="6072" spans="1:10" ht="15" customHeight="1">
      <c r="A6072" s="46" t="s">
        <v>12138</v>
      </c>
      <c r="B6072" s="46" t="s">
        <v>32566</v>
      </c>
      <c r="C6072" s="47">
        <v>7.4640000000000004</v>
      </c>
      <c r="D6072" s="119" t="s">
        <v>5696</v>
      </c>
      <c r="E6072" s="46" t="s">
        <v>5696</v>
      </c>
      <c r="F6072" s="121">
        <v>1152.5462</v>
      </c>
      <c r="G6072" s="87"/>
      <c r="H6072" s="47"/>
      <c r="I6072" s="120">
        <v>50</v>
      </c>
      <c r="J6072" s="120">
        <v>0</v>
      </c>
    </row>
    <row r="6073" spans="1:10" ht="15" customHeight="1">
      <c r="A6073" s="46" t="s">
        <v>12136</v>
      </c>
      <c r="B6073" s="46" t="s">
        <v>12137</v>
      </c>
      <c r="C6073" s="47">
        <v>52.942799999999998</v>
      </c>
      <c r="D6073" s="119" t="s">
        <v>5701</v>
      </c>
      <c r="E6073" s="46" t="s">
        <v>5701</v>
      </c>
      <c r="F6073" s="121">
        <v>60.554200000000002</v>
      </c>
      <c r="G6073" s="87"/>
      <c r="H6073" s="47"/>
      <c r="I6073" s="120">
        <v>1</v>
      </c>
      <c r="J6073" s="120">
        <v>0</v>
      </c>
    </row>
    <row r="6074" spans="1:10" ht="15" customHeight="1">
      <c r="A6074" s="46" t="s">
        <v>12134</v>
      </c>
      <c r="B6074" s="46" t="s">
        <v>12135</v>
      </c>
      <c r="C6074" s="47">
        <v>37.269599999999997</v>
      </c>
      <c r="D6074" s="119" t="s">
        <v>5698</v>
      </c>
      <c r="E6074" s="46" t="s">
        <v>5698</v>
      </c>
      <c r="F6074" s="121">
        <v>68.779799999999994</v>
      </c>
      <c r="G6074" s="87"/>
      <c r="H6074" s="47"/>
      <c r="I6074" s="120">
        <v>2</v>
      </c>
      <c r="J6074" s="120">
        <v>0</v>
      </c>
    </row>
    <row r="6075" spans="1:10" ht="15" customHeight="1">
      <c r="A6075" s="46" t="s">
        <v>12176</v>
      </c>
      <c r="B6075" s="46" t="s">
        <v>12177</v>
      </c>
      <c r="C6075" s="47">
        <v>32.791200000000003</v>
      </c>
      <c r="D6075" s="119" t="s">
        <v>5707</v>
      </c>
      <c r="E6075" s="46" t="s">
        <v>5707</v>
      </c>
      <c r="F6075" s="121">
        <v>102.4516</v>
      </c>
      <c r="G6075" s="87"/>
      <c r="H6075" s="47"/>
      <c r="I6075" s="120">
        <v>4</v>
      </c>
      <c r="J6075" s="120">
        <v>0</v>
      </c>
    </row>
    <row r="6076" spans="1:10" ht="15" customHeight="1">
      <c r="A6076" s="46" t="s">
        <v>12216</v>
      </c>
      <c r="B6076" s="46" t="s">
        <v>12217</v>
      </c>
      <c r="C6076" s="47">
        <v>11.522600000000001</v>
      </c>
      <c r="D6076" s="119" t="s">
        <v>5704</v>
      </c>
      <c r="E6076" s="46" t="s">
        <v>5704</v>
      </c>
      <c r="F6076" s="121">
        <v>119.0458</v>
      </c>
      <c r="G6076" s="87"/>
      <c r="H6076" s="47"/>
      <c r="I6076" s="120">
        <v>6</v>
      </c>
      <c r="J6076" s="120">
        <v>0</v>
      </c>
    </row>
    <row r="6077" spans="1:10" ht="15" customHeight="1">
      <c r="A6077" s="46" t="s">
        <v>12214</v>
      </c>
      <c r="B6077" s="46" t="s">
        <v>12215</v>
      </c>
      <c r="C6077" s="47">
        <v>15.4506</v>
      </c>
      <c r="D6077" s="119" t="s">
        <v>5718</v>
      </c>
      <c r="E6077" s="46" t="s">
        <v>5718</v>
      </c>
      <c r="F6077" s="121">
        <v>62.738399999999999</v>
      </c>
      <c r="G6077" s="87"/>
      <c r="H6077" s="47"/>
      <c r="I6077" s="120">
        <v>5</v>
      </c>
      <c r="J6077" s="120">
        <v>0</v>
      </c>
    </row>
    <row r="6078" spans="1:10" ht="15" customHeight="1">
      <c r="A6078" s="46" t="s">
        <v>12212</v>
      </c>
      <c r="B6078" s="46" t="s">
        <v>12213</v>
      </c>
      <c r="C6078" s="47">
        <v>20.696999999999999</v>
      </c>
      <c r="D6078" s="119" t="s">
        <v>5727</v>
      </c>
      <c r="E6078" s="46" t="s">
        <v>5727</v>
      </c>
      <c r="F6078" s="121">
        <v>580.91060000000004</v>
      </c>
      <c r="G6078" s="87"/>
      <c r="H6078" s="47"/>
      <c r="I6078" s="120">
        <v>3</v>
      </c>
      <c r="J6078" s="120">
        <v>0</v>
      </c>
    </row>
    <row r="6079" spans="1:10" ht="15" customHeight="1">
      <c r="A6079" s="46" t="s">
        <v>12210</v>
      </c>
      <c r="B6079" s="46" t="s">
        <v>12211</v>
      </c>
      <c r="C6079" s="47">
        <v>28.540600000000001</v>
      </c>
      <c r="D6079" s="119" t="s">
        <v>5724</v>
      </c>
      <c r="E6079" s="46" t="s">
        <v>5724</v>
      </c>
      <c r="F6079" s="121">
        <v>313.6918</v>
      </c>
      <c r="G6079" s="87"/>
      <c r="H6079" s="47"/>
      <c r="I6079" s="120">
        <v>5</v>
      </c>
      <c r="J6079" s="120">
        <v>0</v>
      </c>
    </row>
    <row r="6080" spans="1:10" ht="15" customHeight="1">
      <c r="A6080" s="46" t="s">
        <v>12208</v>
      </c>
      <c r="B6080" s="46" t="s">
        <v>12209</v>
      </c>
      <c r="C6080" s="47">
        <v>23.306799999999999</v>
      </c>
      <c r="D6080" s="119" t="s">
        <v>5721</v>
      </c>
      <c r="E6080" s="46" t="s">
        <v>5721</v>
      </c>
      <c r="F6080" s="121">
        <v>336.9282</v>
      </c>
      <c r="G6080" s="87"/>
      <c r="H6080" s="47"/>
      <c r="I6080" s="120">
        <v>2</v>
      </c>
      <c r="J6080" s="120">
        <v>0</v>
      </c>
    </row>
    <row r="6081" spans="1:10" ht="15" customHeight="1">
      <c r="A6081" s="46" t="s">
        <v>12206</v>
      </c>
      <c r="B6081" s="46" t="s">
        <v>12207</v>
      </c>
      <c r="C6081" s="47">
        <v>3.6688000000000001</v>
      </c>
      <c r="D6081" s="119" t="s">
        <v>5740</v>
      </c>
      <c r="E6081" s="46" t="s">
        <v>5740</v>
      </c>
      <c r="F6081" s="121">
        <v>65.389600000000002</v>
      </c>
      <c r="G6081" s="87"/>
      <c r="H6081" s="47"/>
      <c r="I6081" s="120">
        <v>7</v>
      </c>
      <c r="J6081" s="120">
        <v>0</v>
      </c>
    </row>
    <row r="6082" spans="1:10" ht="15" customHeight="1">
      <c r="A6082" s="46" t="s">
        <v>12204</v>
      </c>
      <c r="B6082" s="46" t="s">
        <v>12205</v>
      </c>
      <c r="C6082" s="47">
        <v>4.9756</v>
      </c>
      <c r="D6082" s="119" t="s">
        <v>5737</v>
      </c>
      <c r="E6082" s="46" t="s">
        <v>5737</v>
      </c>
      <c r="F6082" s="121">
        <v>73.345799999999997</v>
      </c>
      <c r="G6082" s="87"/>
      <c r="H6082" s="47"/>
      <c r="I6082" s="120">
        <v>7</v>
      </c>
      <c r="J6082" s="120">
        <v>0</v>
      </c>
    </row>
    <row r="6083" spans="1:10" ht="15" customHeight="1">
      <c r="A6083" s="46" t="s">
        <v>12202</v>
      </c>
      <c r="B6083" s="46" t="s">
        <v>12203</v>
      </c>
      <c r="C6083" s="47">
        <v>7.5906000000000002</v>
      </c>
      <c r="D6083" s="119" t="s">
        <v>5734</v>
      </c>
      <c r="E6083" s="46" t="s">
        <v>5734</v>
      </c>
      <c r="F6083" s="121">
        <v>83.912400000000005</v>
      </c>
      <c r="G6083" s="87"/>
      <c r="H6083" s="47"/>
      <c r="I6083" s="120">
        <v>9</v>
      </c>
      <c r="J6083" s="120">
        <v>0</v>
      </c>
    </row>
    <row r="6084" spans="1:10" ht="15" customHeight="1">
      <c r="A6084" s="46" t="s">
        <v>12200</v>
      </c>
      <c r="B6084" s="46" t="s">
        <v>12201</v>
      </c>
      <c r="C6084" s="47">
        <v>11.7906</v>
      </c>
      <c r="D6084" s="119" t="s">
        <v>5731</v>
      </c>
      <c r="E6084" s="46" t="s">
        <v>5731</v>
      </c>
      <c r="F6084" s="121">
        <v>126.261</v>
      </c>
      <c r="G6084" s="87"/>
      <c r="H6084" s="47"/>
      <c r="I6084" s="120">
        <v>6</v>
      </c>
      <c r="J6084" s="120">
        <v>0</v>
      </c>
    </row>
    <row r="6085" spans="1:10" ht="15" customHeight="1">
      <c r="A6085" s="46" t="s">
        <v>12198</v>
      </c>
      <c r="B6085" s="46" t="s">
        <v>12199</v>
      </c>
      <c r="C6085" s="47">
        <v>18.0656</v>
      </c>
      <c r="D6085" s="119" t="s">
        <v>5729</v>
      </c>
      <c r="E6085" s="46" t="s">
        <v>5729</v>
      </c>
      <c r="F6085" s="121">
        <v>148.86760000000001</v>
      </c>
      <c r="G6085" s="87"/>
      <c r="H6085" s="47"/>
      <c r="I6085" s="120">
        <v>6</v>
      </c>
      <c r="J6085" s="120">
        <v>0</v>
      </c>
    </row>
    <row r="6086" spans="1:10" ht="15" customHeight="1">
      <c r="A6086" s="46" t="s">
        <v>12196</v>
      </c>
      <c r="B6086" s="46" t="s">
        <v>12197</v>
      </c>
      <c r="C6086" s="47">
        <v>1.2398</v>
      </c>
      <c r="D6086" s="119" t="s">
        <v>5752</v>
      </c>
      <c r="E6086" s="46" t="s">
        <v>5752</v>
      </c>
      <c r="F6086" s="121">
        <v>65.061999999999998</v>
      </c>
      <c r="G6086" s="87"/>
      <c r="H6086" s="47"/>
      <c r="I6086" s="120">
        <v>140</v>
      </c>
      <c r="J6086" s="120">
        <v>0</v>
      </c>
    </row>
    <row r="6087" spans="1:10" ht="15" customHeight="1">
      <c r="A6087" s="46" t="s">
        <v>12194</v>
      </c>
      <c r="B6087" s="46" t="s">
        <v>12195</v>
      </c>
      <c r="C6087" s="47">
        <v>2.4428000000000001</v>
      </c>
      <c r="D6087" s="119" t="s">
        <v>5749</v>
      </c>
      <c r="E6087" s="46" t="s">
        <v>5749</v>
      </c>
      <c r="F6087" s="121">
        <v>72.033000000000001</v>
      </c>
      <c r="G6087" s="87"/>
      <c r="H6087" s="47"/>
      <c r="I6087" s="120">
        <v>8</v>
      </c>
      <c r="J6087" s="120">
        <v>0</v>
      </c>
    </row>
    <row r="6088" spans="1:10" ht="15" customHeight="1">
      <c r="A6088" s="46" t="s">
        <v>12192</v>
      </c>
      <c r="B6088" s="46" t="s">
        <v>12193</v>
      </c>
      <c r="C6088" s="47">
        <v>22.771599999999999</v>
      </c>
      <c r="D6088" s="119" t="s">
        <v>5746</v>
      </c>
      <c r="E6088" s="46" t="s">
        <v>5746</v>
      </c>
      <c r="F6088" s="121">
        <v>62.738399999999999</v>
      </c>
      <c r="G6088" s="87"/>
      <c r="H6088" s="47"/>
      <c r="I6088" s="120">
        <v>0</v>
      </c>
      <c r="J6088" s="120">
        <v>0</v>
      </c>
    </row>
    <row r="6089" spans="1:10" ht="15" customHeight="1">
      <c r="A6089" s="46" t="s">
        <v>12190</v>
      </c>
      <c r="B6089" s="46" t="s">
        <v>12191</v>
      </c>
      <c r="C6089" s="47">
        <v>1.3664000000000001</v>
      </c>
      <c r="D6089" s="119" t="s">
        <v>5743</v>
      </c>
      <c r="E6089" s="46" t="s">
        <v>5743</v>
      </c>
      <c r="F6089" s="121">
        <v>69.709400000000002</v>
      </c>
      <c r="G6089" s="87"/>
      <c r="H6089" s="47"/>
      <c r="I6089" s="120">
        <v>0</v>
      </c>
      <c r="J6089" s="120">
        <v>0</v>
      </c>
    </row>
    <row r="6090" spans="1:10" ht="15" customHeight="1">
      <c r="A6090" s="46" t="s">
        <v>12188</v>
      </c>
      <c r="B6090" s="46" t="s">
        <v>12189</v>
      </c>
      <c r="C6090" s="47">
        <v>1.8218000000000001</v>
      </c>
      <c r="D6090" s="119" t="s">
        <v>5755</v>
      </c>
      <c r="E6090" s="46" t="s">
        <v>5755</v>
      </c>
      <c r="F6090" s="121">
        <v>989.59299999999996</v>
      </c>
      <c r="G6090" s="87"/>
      <c r="H6090" s="47"/>
      <c r="I6090" s="120">
        <v>0</v>
      </c>
      <c r="J6090" s="120">
        <v>0</v>
      </c>
    </row>
    <row r="6091" spans="1:10" ht="15" customHeight="1">
      <c r="A6091" s="46" t="s">
        <v>12186</v>
      </c>
      <c r="B6091" s="46" t="s">
        <v>12187</v>
      </c>
      <c r="C6091" s="47">
        <v>2.8466</v>
      </c>
      <c r="D6091" s="119" t="s">
        <v>5758</v>
      </c>
      <c r="E6091" s="46" t="s">
        <v>5758</v>
      </c>
      <c r="F6091" s="121">
        <v>894.39340000000004</v>
      </c>
      <c r="G6091" s="86"/>
      <c r="H6091" s="47"/>
      <c r="I6091" s="120">
        <v>0</v>
      </c>
      <c r="J6091" s="120">
        <v>0</v>
      </c>
    </row>
    <row r="6092" spans="1:10" ht="15" customHeight="1">
      <c r="A6092" s="46" t="s">
        <v>12184</v>
      </c>
      <c r="B6092" s="46" t="s">
        <v>12185</v>
      </c>
      <c r="C6092" s="47">
        <v>3.9849999999999999</v>
      </c>
      <c r="D6092" s="119" t="s">
        <v>5782</v>
      </c>
      <c r="E6092" s="46" t="s">
        <v>5782</v>
      </c>
      <c r="F6092" s="121">
        <v>94.479200000000006</v>
      </c>
      <c r="G6092" s="87"/>
      <c r="H6092" s="47"/>
      <c r="I6092" s="120">
        <v>0</v>
      </c>
      <c r="J6092" s="120">
        <v>0</v>
      </c>
    </row>
    <row r="6093" spans="1:10" ht="15" customHeight="1">
      <c r="A6093" s="46" t="s">
        <v>12182</v>
      </c>
      <c r="B6093" s="46" t="s">
        <v>12183</v>
      </c>
      <c r="C6093" s="47">
        <v>3.4521999999999999</v>
      </c>
      <c r="D6093" s="119" t="s">
        <v>5779</v>
      </c>
      <c r="E6093" s="46" t="s">
        <v>5779</v>
      </c>
      <c r="F6093" s="121">
        <v>94.479200000000006</v>
      </c>
      <c r="G6093" s="87"/>
      <c r="H6093" s="47"/>
      <c r="I6093" s="120">
        <v>0</v>
      </c>
      <c r="J6093" s="120">
        <v>0</v>
      </c>
    </row>
    <row r="6094" spans="1:10" ht="15" customHeight="1">
      <c r="A6094" s="46" t="s">
        <v>12180</v>
      </c>
      <c r="B6094" s="46" t="s">
        <v>12181</v>
      </c>
      <c r="C6094" s="47">
        <v>10.247199999999999</v>
      </c>
      <c r="D6094" s="119" t="s">
        <v>5776</v>
      </c>
      <c r="E6094" s="46" t="s">
        <v>5776</v>
      </c>
      <c r="F6094" s="121">
        <v>107.78100000000001</v>
      </c>
      <c r="G6094" s="87"/>
      <c r="H6094" s="47"/>
      <c r="I6094" s="120">
        <v>0</v>
      </c>
      <c r="J6094" s="120">
        <v>0</v>
      </c>
    </row>
    <row r="6095" spans="1:10" ht="15" customHeight="1">
      <c r="A6095" s="46" t="s">
        <v>12178</v>
      </c>
      <c r="B6095" s="46" t="s">
        <v>12179</v>
      </c>
      <c r="C6095" s="47">
        <v>4.0262000000000002</v>
      </c>
      <c r="D6095" s="119" t="s">
        <v>5773</v>
      </c>
      <c r="E6095" s="46" t="s">
        <v>5773</v>
      </c>
      <c r="F6095" s="121">
        <v>107.78100000000001</v>
      </c>
      <c r="G6095" s="87"/>
      <c r="H6095" s="47"/>
      <c r="I6095" s="120">
        <v>0</v>
      </c>
      <c r="J6095" s="120">
        <v>0</v>
      </c>
    </row>
    <row r="6096" spans="1:10" ht="15" customHeight="1">
      <c r="A6096" s="46" t="s">
        <v>12220</v>
      </c>
      <c r="B6096" s="46" t="s">
        <v>12221</v>
      </c>
      <c r="C6096" s="47">
        <v>5.0603999999999996</v>
      </c>
      <c r="D6096" s="119" t="s">
        <v>5770</v>
      </c>
      <c r="E6096" s="46" t="s">
        <v>5770</v>
      </c>
      <c r="F6096" s="121">
        <v>123.4198</v>
      </c>
      <c r="G6096" s="87"/>
      <c r="H6096" s="47"/>
      <c r="I6096" s="120">
        <v>6</v>
      </c>
      <c r="J6096" s="120">
        <v>0</v>
      </c>
    </row>
    <row r="6097" spans="1:10" ht="15" customHeight="1">
      <c r="A6097" s="46" t="s">
        <v>12218</v>
      </c>
      <c r="B6097" s="46" t="s">
        <v>12219</v>
      </c>
      <c r="C6097" s="47">
        <v>3.4156</v>
      </c>
      <c r="D6097" s="119" t="s">
        <v>5767</v>
      </c>
      <c r="E6097" s="46" t="s">
        <v>5767</v>
      </c>
      <c r="F6097" s="121">
        <v>123.4198</v>
      </c>
      <c r="G6097" s="87"/>
      <c r="H6097" s="47"/>
      <c r="I6097" s="120">
        <v>10</v>
      </c>
      <c r="J6097" s="120">
        <v>0</v>
      </c>
    </row>
    <row r="6098" spans="1:10" ht="15" customHeight="1">
      <c r="A6098" s="46" t="s">
        <v>12237</v>
      </c>
      <c r="B6098" s="46" t="s">
        <v>12238</v>
      </c>
      <c r="C6098" s="47">
        <v>3.3248000000000002</v>
      </c>
      <c r="D6098" s="119" t="s">
        <v>5764</v>
      </c>
      <c r="E6098" s="46" t="s">
        <v>5764</v>
      </c>
      <c r="F6098" s="121">
        <v>113.2758</v>
      </c>
      <c r="G6098" s="87"/>
      <c r="H6098" s="47"/>
      <c r="I6098" s="120">
        <v>0</v>
      </c>
      <c r="J6098" s="120">
        <v>0</v>
      </c>
    </row>
    <row r="6099" spans="1:10" ht="15" customHeight="1">
      <c r="A6099" s="46" t="s">
        <v>12236</v>
      </c>
      <c r="B6099" s="46" t="s">
        <v>12233</v>
      </c>
      <c r="C6099" s="47">
        <v>3.3248000000000002</v>
      </c>
      <c r="D6099" s="119" t="s">
        <v>5761</v>
      </c>
      <c r="E6099" s="46" t="s">
        <v>5761</v>
      </c>
      <c r="F6099" s="121">
        <v>107.78100000000001</v>
      </c>
      <c r="G6099" s="87"/>
      <c r="H6099" s="47"/>
      <c r="I6099" s="120">
        <v>0</v>
      </c>
      <c r="J6099" s="120">
        <v>0</v>
      </c>
    </row>
    <row r="6100" spans="1:10" ht="15" customHeight="1">
      <c r="A6100" s="46" t="s">
        <v>12234</v>
      </c>
      <c r="B6100" s="46" t="s">
        <v>12235</v>
      </c>
      <c r="C6100" s="47">
        <v>3.3248000000000002</v>
      </c>
      <c r="D6100" s="119" t="s">
        <v>5788</v>
      </c>
      <c r="E6100" s="46" t="s">
        <v>5788</v>
      </c>
      <c r="F6100" s="121">
        <v>134.7714</v>
      </c>
      <c r="G6100" s="87"/>
      <c r="H6100" s="47"/>
      <c r="I6100" s="120">
        <v>0</v>
      </c>
      <c r="J6100" s="120">
        <v>0</v>
      </c>
    </row>
    <row r="6101" spans="1:10" ht="15" customHeight="1">
      <c r="A6101" s="46" t="s">
        <v>12232</v>
      </c>
      <c r="B6101" s="46" t="s">
        <v>12233</v>
      </c>
      <c r="C6101" s="47">
        <v>3.3248000000000002</v>
      </c>
      <c r="D6101" s="119" t="s">
        <v>5785</v>
      </c>
      <c r="E6101" s="46" t="s">
        <v>5785</v>
      </c>
      <c r="F6101" s="121">
        <v>133.6096</v>
      </c>
      <c r="G6101" s="87"/>
      <c r="H6101" s="47"/>
      <c r="I6101" s="120">
        <v>0</v>
      </c>
      <c r="J6101" s="120">
        <v>0</v>
      </c>
    </row>
    <row r="6102" spans="1:10" ht="15" customHeight="1">
      <c r="A6102" s="46" t="s">
        <v>12230</v>
      </c>
      <c r="B6102" s="46" t="s">
        <v>12231</v>
      </c>
      <c r="C6102" s="47">
        <v>3.3248000000000002</v>
      </c>
      <c r="D6102" s="119" t="s">
        <v>5791</v>
      </c>
      <c r="E6102" s="46" t="s">
        <v>5791</v>
      </c>
      <c r="F6102" s="121">
        <v>429.87400000000002</v>
      </c>
      <c r="G6102" s="87"/>
      <c r="H6102" s="47"/>
      <c r="I6102" s="120">
        <v>0</v>
      </c>
      <c r="J6102" s="120">
        <v>0</v>
      </c>
    </row>
    <row r="6103" spans="1:10" ht="15" customHeight="1">
      <c r="A6103" s="46" t="s">
        <v>12228</v>
      </c>
      <c r="B6103" s="46" t="s">
        <v>12229</v>
      </c>
      <c r="C6103" s="47">
        <v>3.3248000000000002</v>
      </c>
      <c r="D6103" s="119" t="s">
        <v>5797</v>
      </c>
      <c r="E6103" s="46" t="s">
        <v>5797</v>
      </c>
      <c r="F6103" s="121">
        <v>247.0498</v>
      </c>
      <c r="G6103" s="87"/>
      <c r="H6103" s="47"/>
      <c r="I6103" s="120">
        <v>0</v>
      </c>
      <c r="J6103" s="120">
        <v>0</v>
      </c>
    </row>
    <row r="6104" spans="1:10" ht="15" customHeight="1">
      <c r="A6104" s="46" t="s">
        <v>12226</v>
      </c>
      <c r="B6104" s="46" t="s">
        <v>12227</v>
      </c>
      <c r="C6104" s="47">
        <v>0.91100000000000003</v>
      </c>
      <c r="D6104" s="119" t="s">
        <v>5794</v>
      </c>
      <c r="E6104" s="46" t="s">
        <v>5794</v>
      </c>
      <c r="F6104" s="121">
        <v>247.0498</v>
      </c>
      <c r="G6104" s="87"/>
      <c r="H6104" s="47"/>
      <c r="I6104" s="120">
        <v>0</v>
      </c>
      <c r="J6104" s="120">
        <v>0</v>
      </c>
    </row>
    <row r="6105" spans="1:10" ht="15" customHeight="1">
      <c r="A6105" s="46" t="s">
        <v>12224</v>
      </c>
      <c r="B6105" s="46" t="s">
        <v>12225</v>
      </c>
      <c r="C6105" s="47">
        <v>0.91100000000000003</v>
      </c>
      <c r="D6105" s="119" t="s">
        <v>5800</v>
      </c>
      <c r="E6105" s="46" t="s">
        <v>5800</v>
      </c>
      <c r="F6105" s="121">
        <v>99.916600000000003</v>
      </c>
      <c r="G6105" s="87"/>
      <c r="H6105" s="47"/>
      <c r="I6105" s="120">
        <v>0</v>
      </c>
      <c r="J6105" s="120">
        <v>0</v>
      </c>
    </row>
    <row r="6106" spans="1:10" ht="15" customHeight="1">
      <c r="A6106" s="46" t="s">
        <v>12222</v>
      </c>
      <c r="B6106" s="46" t="s">
        <v>12223</v>
      </c>
      <c r="C6106" s="47">
        <v>0.91100000000000003</v>
      </c>
      <c r="D6106" s="119" t="s">
        <v>5803</v>
      </c>
      <c r="E6106" s="46" t="s">
        <v>5803</v>
      </c>
      <c r="F6106" s="121">
        <v>562.32159999999999</v>
      </c>
      <c r="G6106" s="87"/>
      <c r="H6106" s="47"/>
      <c r="I6106" s="120">
        <v>0</v>
      </c>
      <c r="J6106" s="120">
        <v>0</v>
      </c>
    </row>
    <row r="6107" spans="1:10" ht="15" customHeight="1">
      <c r="A6107" s="46" t="s">
        <v>11663</v>
      </c>
      <c r="B6107" s="46" t="s">
        <v>11664</v>
      </c>
      <c r="C6107" s="47">
        <v>0.65159999999999996</v>
      </c>
      <c r="D6107" s="119" t="s">
        <v>5806</v>
      </c>
      <c r="E6107" s="46" t="s">
        <v>5806</v>
      </c>
      <c r="F6107" s="121">
        <v>508.87779999999998</v>
      </c>
      <c r="G6107" s="87"/>
      <c r="H6107" s="47"/>
      <c r="I6107" s="120">
        <v>132</v>
      </c>
      <c r="J6107" s="120">
        <v>0</v>
      </c>
    </row>
    <row r="6108" spans="1:10" ht="15" customHeight="1">
      <c r="A6108" s="46" t="s">
        <v>12245</v>
      </c>
      <c r="B6108" s="46" t="s">
        <v>12246</v>
      </c>
      <c r="C6108" s="47">
        <v>8.5267999999999997</v>
      </c>
      <c r="D6108" s="119" t="s">
        <v>5814</v>
      </c>
      <c r="E6108" s="46" t="s">
        <v>5814</v>
      </c>
      <c r="F6108" s="121">
        <v>308.57440000000003</v>
      </c>
      <c r="G6108" s="87"/>
      <c r="H6108" s="47"/>
      <c r="I6108" s="120">
        <v>0</v>
      </c>
      <c r="J6108" s="120">
        <v>0</v>
      </c>
    </row>
    <row r="6109" spans="1:10" ht="15" customHeight="1">
      <c r="A6109" s="46" t="s">
        <v>312</v>
      </c>
      <c r="B6109" s="46" t="s">
        <v>12244</v>
      </c>
      <c r="C6109" s="47">
        <v>7.2869999999999999</v>
      </c>
      <c r="D6109" s="119" t="s">
        <v>5812</v>
      </c>
      <c r="E6109" s="46" t="s">
        <v>5812</v>
      </c>
      <c r="F6109" s="121">
        <v>198.90379999999999</v>
      </c>
      <c r="G6109" s="87"/>
      <c r="H6109" s="47"/>
      <c r="I6109" s="120">
        <v>44</v>
      </c>
      <c r="J6109" s="120">
        <v>0</v>
      </c>
    </row>
    <row r="6110" spans="1:10" ht="15" customHeight="1">
      <c r="A6110" s="46" t="s">
        <v>455</v>
      </c>
      <c r="B6110" s="46" t="s">
        <v>12243</v>
      </c>
      <c r="C6110" s="47">
        <v>5.4652000000000003</v>
      </c>
      <c r="D6110" s="119" t="s">
        <v>5810</v>
      </c>
      <c r="E6110" s="46" t="s">
        <v>5810</v>
      </c>
      <c r="F6110" s="121">
        <v>231.22559999999999</v>
      </c>
      <c r="G6110" s="87"/>
      <c r="H6110" s="47"/>
      <c r="I6110" s="120">
        <v>59</v>
      </c>
      <c r="J6110" s="120">
        <v>0</v>
      </c>
    </row>
    <row r="6111" spans="1:10" ht="15" customHeight="1">
      <c r="A6111" s="46" t="s">
        <v>458</v>
      </c>
      <c r="B6111" s="46" t="s">
        <v>12242</v>
      </c>
      <c r="C6111" s="47">
        <v>8.0966000000000005</v>
      </c>
      <c r="D6111" s="119" t="s">
        <v>5809</v>
      </c>
      <c r="E6111" s="46" t="s">
        <v>5809</v>
      </c>
      <c r="F6111" s="121">
        <v>703.59900000000005</v>
      </c>
      <c r="G6111" s="87"/>
      <c r="H6111" s="47"/>
      <c r="I6111" s="120">
        <v>45</v>
      </c>
      <c r="J6111" s="120">
        <v>0</v>
      </c>
    </row>
    <row r="6112" spans="1:10" ht="15" customHeight="1">
      <c r="A6112" s="46" t="s">
        <v>12239</v>
      </c>
      <c r="B6112" s="46" t="s">
        <v>12240</v>
      </c>
      <c r="C6112" s="47">
        <v>0.99280000000000002</v>
      </c>
      <c r="D6112" s="119" t="s">
        <v>5808</v>
      </c>
      <c r="E6112" s="46" t="s">
        <v>5808</v>
      </c>
      <c r="F6112" s="121">
        <v>509.85359999999997</v>
      </c>
      <c r="G6112" s="87"/>
      <c r="H6112" s="47"/>
      <c r="I6112" s="120">
        <v>2</v>
      </c>
      <c r="J6112" s="120">
        <v>0</v>
      </c>
    </row>
    <row r="6113" spans="1:10" ht="15" customHeight="1">
      <c r="A6113" s="46" t="s">
        <v>12249</v>
      </c>
      <c r="B6113" s="46" t="s">
        <v>32573</v>
      </c>
      <c r="C6113" s="47">
        <v>13.4808</v>
      </c>
      <c r="D6113" s="119" t="s">
        <v>5816</v>
      </c>
      <c r="E6113" s="46" t="s">
        <v>5816</v>
      </c>
      <c r="F6113" s="121">
        <v>428.80619999999999</v>
      </c>
      <c r="G6113" s="87"/>
      <c r="H6113" s="47"/>
      <c r="I6113" s="120">
        <v>4</v>
      </c>
      <c r="J6113" s="120">
        <v>0</v>
      </c>
    </row>
    <row r="6114" spans="1:10" ht="15" customHeight="1">
      <c r="A6114" s="46" t="s">
        <v>163</v>
      </c>
      <c r="B6114" s="46" t="s">
        <v>12255</v>
      </c>
      <c r="C6114" s="47">
        <v>15.257</v>
      </c>
      <c r="D6114" s="119" t="s">
        <v>5825</v>
      </c>
      <c r="E6114" s="46" t="s">
        <v>5825</v>
      </c>
      <c r="F6114" s="121">
        <v>67.246200000000002</v>
      </c>
      <c r="G6114" s="87"/>
      <c r="H6114" s="47"/>
      <c r="I6114" s="120">
        <v>13</v>
      </c>
      <c r="J6114" s="120">
        <v>0</v>
      </c>
    </row>
    <row r="6115" spans="1:10" ht="15" customHeight="1">
      <c r="A6115" s="46" t="s">
        <v>166</v>
      </c>
      <c r="B6115" s="46" t="s">
        <v>12254</v>
      </c>
      <c r="C6115" s="47">
        <v>12.7064</v>
      </c>
      <c r="D6115" s="119" t="s">
        <v>5822</v>
      </c>
      <c r="E6115" s="46" t="s">
        <v>5822</v>
      </c>
      <c r="F6115" s="121">
        <v>27.419</v>
      </c>
      <c r="G6115" s="87"/>
      <c r="H6115" s="47"/>
      <c r="I6115" s="120">
        <v>23</v>
      </c>
      <c r="J6115" s="120">
        <v>0</v>
      </c>
    </row>
    <row r="6116" spans="1:10" ht="15" customHeight="1">
      <c r="A6116" s="46" t="s">
        <v>12248</v>
      </c>
      <c r="B6116" s="46" t="s">
        <v>32572</v>
      </c>
      <c r="C6116" s="47">
        <v>14.482799999999999</v>
      </c>
      <c r="D6116" s="119" t="s">
        <v>5819</v>
      </c>
      <c r="E6116" s="46" t="s">
        <v>5819</v>
      </c>
      <c r="F6116" s="121">
        <v>16.033200000000001</v>
      </c>
      <c r="G6116" s="87"/>
      <c r="H6116" s="47"/>
      <c r="I6116" s="120">
        <v>4</v>
      </c>
      <c r="J6116" s="120">
        <v>0</v>
      </c>
    </row>
    <row r="6117" spans="1:10" ht="15" customHeight="1">
      <c r="A6117" s="46" t="s">
        <v>12247</v>
      </c>
      <c r="B6117" s="46" t="s">
        <v>32572</v>
      </c>
      <c r="C6117" s="47">
        <v>14.482799999999999</v>
      </c>
      <c r="D6117" s="119" t="s">
        <v>5832</v>
      </c>
      <c r="E6117" s="46" t="s">
        <v>5832</v>
      </c>
      <c r="F6117" s="121">
        <v>38.479599999999998</v>
      </c>
      <c r="G6117" s="87"/>
      <c r="H6117" s="47"/>
      <c r="I6117" s="120">
        <v>5</v>
      </c>
      <c r="J6117" s="120">
        <v>0</v>
      </c>
    </row>
    <row r="6118" spans="1:10" ht="15" customHeight="1">
      <c r="A6118" s="46" t="s">
        <v>12253</v>
      </c>
      <c r="B6118" s="46" t="s">
        <v>32569</v>
      </c>
      <c r="C6118" s="47">
        <v>12.3878</v>
      </c>
      <c r="D6118" s="119" t="s">
        <v>5830</v>
      </c>
      <c r="E6118" s="46" t="s">
        <v>5830</v>
      </c>
      <c r="F6118" s="121">
        <v>38.479599999999998</v>
      </c>
      <c r="G6118" s="87"/>
      <c r="H6118" s="47"/>
      <c r="I6118" s="120">
        <v>0</v>
      </c>
      <c r="J6118" s="120">
        <v>0</v>
      </c>
    </row>
    <row r="6119" spans="1:10" ht="15" customHeight="1">
      <c r="A6119" s="46" t="s">
        <v>12252</v>
      </c>
      <c r="B6119" s="46" t="s">
        <v>32567</v>
      </c>
      <c r="C6119" s="47">
        <v>40.424399999999999</v>
      </c>
      <c r="D6119" s="119" t="s">
        <v>5828</v>
      </c>
      <c r="E6119" s="46" t="s">
        <v>5828</v>
      </c>
      <c r="F6119" s="121">
        <v>38.479599999999998</v>
      </c>
      <c r="G6119" s="87"/>
      <c r="H6119" s="47"/>
      <c r="I6119" s="120">
        <v>0</v>
      </c>
      <c r="J6119" s="120">
        <v>0</v>
      </c>
    </row>
    <row r="6120" spans="1:10" ht="15" customHeight="1">
      <c r="A6120" s="46" t="s">
        <v>12251</v>
      </c>
      <c r="B6120" s="46" t="s">
        <v>32571</v>
      </c>
      <c r="C6120" s="47">
        <v>53.741199999999999</v>
      </c>
      <c r="D6120" s="119" t="s">
        <v>5837</v>
      </c>
      <c r="E6120" s="46" t="s">
        <v>5837</v>
      </c>
      <c r="F6120" s="121">
        <v>209.68559999999999</v>
      </c>
      <c r="G6120" s="87"/>
      <c r="H6120" s="47"/>
      <c r="I6120" s="120">
        <v>2</v>
      </c>
      <c r="J6120" s="120">
        <v>0</v>
      </c>
    </row>
    <row r="6121" spans="1:10" ht="15" customHeight="1">
      <c r="A6121" s="46" t="s">
        <v>12250</v>
      </c>
      <c r="B6121" s="46" t="s">
        <v>32568</v>
      </c>
      <c r="C6121" s="47">
        <v>15.257</v>
      </c>
      <c r="D6121" s="119" t="s">
        <v>5834</v>
      </c>
      <c r="E6121" s="46" t="s">
        <v>5834</v>
      </c>
      <c r="F6121" s="121">
        <v>209.68559999999999</v>
      </c>
      <c r="G6121" s="87"/>
      <c r="H6121" s="47"/>
      <c r="I6121" s="120">
        <v>0</v>
      </c>
      <c r="J6121" s="120">
        <v>0</v>
      </c>
    </row>
    <row r="6122" spans="1:10" ht="15" customHeight="1">
      <c r="A6122" s="46" t="s">
        <v>12241</v>
      </c>
      <c r="B6122" s="46" t="s">
        <v>32570</v>
      </c>
      <c r="C6122" s="47">
        <v>5.0098000000000003</v>
      </c>
      <c r="D6122" s="119" t="s">
        <v>5840</v>
      </c>
      <c r="E6122" s="46" t="s">
        <v>5840</v>
      </c>
      <c r="F6122" s="121">
        <v>571.29079999999999</v>
      </c>
      <c r="G6122" s="87"/>
      <c r="H6122" s="47"/>
      <c r="I6122" s="120">
        <v>1</v>
      </c>
      <c r="J6122" s="120">
        <v>0</v>
      </c>
    </row>
    <row r="6123" spans="1:10" ht="15" customHeight="1">
      <c r="A6123" s="46" t="s">
        <v>12272</v>
      </c>
      <c r="B6123" s="46" t="s">
        <v>12273</v>
      </c>
      <c r="C6123" s="47">
        <v>4.5544000000000002</v>
      </c>
      <c r="D6123" s="119" t="s">
        <v>5846</v>
      </c>
      <c r="E6123" s="46" t="s">
        <v>5846</v>
      </c>
      <c r="F6123" s="121">
        <v>226.41579999999999</v>
      </c>
      <c r="G6123" s="87"/>
      <c r="H6123" s="47"/>
      <c r="I6123" s="120">
        <v>0</v>
      </c>
      <c r="J6123" s="120">
        <v>0</v>
      </c>
    </row>
    <row r="6124" spans="1:10" ht="15" customHeight="1">
      <c r="A6124" s="46" t="s">
        <v>12270</v>
      </c>
      <c r="B6124" s="46" t="s">
        <v>12271</v>
      </c>
      <c r="C6124" s="47">
        <v>5.6929999999999996</v>
      </c>
      <c r="D6124" s="119" t="s">
        <v>5843</v>
      </c>
      <c r="E6124" s="46" t="s">
        <v>5843</v>
      </c>
      <c r="F6124" s="121">
        <v>214.4024</v>
      </c>
      <c r="G6124" s="87"/>
      <c r="H6124" s="47"/>
      <c r="I6124" s="120">
        <v>0</v>
      </c>
      <c r="J6124" s="120">
        <v>0</v>
      </c>
    </row>
    <row r="6125" spans="1:10" ht="15" customHeight="1">
      <c r="A6125" s="46" t="s">
        <v>12268</v>
      </c>
      <c r="B6125" s="46" t="s">
        <v>12269</v>
      </c>
      <c r="C6125" s="47">
        <v>7.97</v>
      </c>
      <c r="D6125" s="119" t="s">
        <v>5851</v>
      </c>
      <c r="E6125" s="46" t="s">
        <v>5851</v>
      </c>
      <c r="F6125" s="121">
        <v>39.710999999999999</v>
      </c>
      <c r="G6125" s="87"/>
      <c r="H6125" s="47"/>
      <c r="I6125" s="120">
        <v>0</v>
      </c>
      <c r="J6125" s="120">
        <v>0</v>
      </c>
    </row>
    <row r="6126" spans="1:10" ht="15" customHeight="1">
      <c r="A6126" s="46" t="s">
        <v>12266</v>
      </c>
      <c r="B6126" s="46" t="s">
        <v>12267</v>
      </c>
      <c r="C6126" s="47">
        <v>21.860800000000001</v>
      </c>
      <c r="D6126" s="119" t="s">
        <v>5849</v>
      </c>
      <c r="E6126" s="46" t="s">
        <v>5849</v>
      </c>
      <c r="F6126" s="121">
        <v>43.707599999999999</v>
      </c>
      <c r="G6126" s="87"/>
      <c r="H6126" s="47"/>
      <c r="I6126" s="120">
        <v>0</v>
      </c>
      <c r="J6126" s="120">
        <v>0</v>
      </c>
    </row>
    <row r="6127" spans="1:10" ht="15" customHeight="1">
      <c r="A6127" s="46" t="s">
        <v>12264</v>
      </c>
      <c r="B6127" s="46" t="s">
        <v>12265</v>
      </c>
      <c r="C6127" s="47">
        <v>29.0212</v>
      </c>
      <c r="D6127" s="119" t="s">
        <v>5857</v>
      </c>
      <c r="E6127" s="46" t="s">
        <v>5857</v>
      </c>
      <c r="F6127" s="121">
        <v>75.831999999999994</v>
      </c>
      <c r="G6127" s="87"/>
      <c r="H6127" s="47"/>
      <c r="I6127" s="120">
        <v>0</v>
      </c>
      <c r="J6127" s="120">
        <v>0</v>
      </c>
    </row>
    <row r="6128" spans="1:10" ht="15" customHeight="1">
      <c r="A6128" s="46" t="s">
        <v>12262</v>
      </c>
      <c r="B6128" s="46" t="s">
        <v>12263</v>
      </c>
      <c r="C6128" s="47">
        <v>37.952800000000003</v>
      </c>
      <c r="D6128" s="119" t="s">
        <v>5855</v>
      </c>
      <c r="E6128" s="46" t="s">
        <v>5855</v>
      </c>
      <c r="F6128" s="121">
        <v>106.5402</v>
      </c>
      <c r="G6128" s="87"/>
      <c r="H6128" s="47"/>
      <c r="I6128" s="120">
        <v>0</v>
      </c>
      <c r="J6128" s="120">
        <v>0</v>
      </c>
    </row>
    <row r="6129" spans="1:10" ht="15" customHeight="1">
      <c r="A6129" s="46" t="s">
        <v>12260</v>
      </c>
      <c r="B6129" s="46" t="s">
        <v>12261</v>
      </c>
      <c r="C6129" s="47">
        <v>4.2507999999999999</v>
      </c>
      <c r="D6129" s="119" t="s">
        <v>5854</v>
      </c>
      <c r="E6129" s="46" t="s">
        <v>5854</v>
      </c>
      <c r="F6129" s="121">
        <v>112.0228</v>
      </c>
      <c r="G6129" s="87"/>
      <c r="H6129" s="47"/>
      <c r="I6129" s="120">
        <v>5</v>
      </c>
      <c r="J6129" s="120">
        <v>0</v>
      </c>
    </row>
    <row r="6130" spans="1:10" ht="15" customHeight="1">
      <c r="A6130" s="46" t="s">
        <v>12258</v>
      </c>
      <c r="B6130" s="46" t="s">
        <v>12259</v>
      </c>
      <c r="C6130" s="47">
        <v>4.6555999999999997</v>
      </c>
      <c r="D6130" s="119" t="s">
        <v>5713</v>
      </c>
      <c r="E6130" s="46" t="s">
        <v>5713</v>
      </c>
      <c r="F6130" s="121">
        <v>116.18219999999999</v>
      </c>
      <c r="G6130" s="87"/>
      <c r="H6130" s="47"/>
      <c r="I6130" s="120">
        <v>0</v>
      </c>
      <c r="J6130" s="120">
        <v>0</v>
      </c>
    </row>
    <row r="6131" spans="1:10" ht="15" customHeight="1">
      <c r="A6131" s="46" t="s">
        <v>12256</v>
      </c>
      <c r="B6131" s="46" t="s">
        <v>12257</v>
      </c>
      <c r="C6131" s="47">
        <v>5.2628000000000004</v>
      </c>
      <c r="D6131" s="119" t="s">
        <v>5710</v>
      </c>
      <c r="E6131" s="46" t="s">
        <v>5710</v>
      </c>
      <c r="F6131" s="121">
        <v>106.5402</v>
      </c>
      <c r="G6131" s="87"/>
      <c r="H6131" s="47"/>
      <c r="I6131" s="120">
        <v>8</v>
      </c>
      <c r="J6131" s="120">
        <v>0</v>
      </c>
    </row>
    <row r="6132" spans="1:10" ht="15" customHeight="1">
      <c r="A6132" s="46" t="s">
        <v>646</v>
      </c>
      <c r="B6132" s="46" t="s">
        <v>11811</v>
      </c>
      <c r="C6132" s="47">
        <v>8.9266000000000005</v>
      </c>
      <c r="D6132" s="119" t="s">
        <v>5853</v>
      </c>
      <c r="E6132" s="46" t="s">
        <v>5853</v>
      </c>
      <c r="F6132" s="121">
        <v>116.18219999999999</v>
      </c>
      <c r="G6132" s="87"/>
      <c r="H6132" s="47"/>
      <c r="I6132" s="120">
        <v>57</v>
      </c>
      <c r="J6132" s="120">
        <v>0</v>
      </c>
    </row>
    <row r="6133" spans="1:10" ht="15" customHeight="1">
      <c r="A6133" s="46" t="s">
        <v>11801</v>
      </c>
      <c r="B6133" s="46" t="s">
        <v>11802</v>
      </c>
      <c r="C6133" s="47">
        <v>3.4156</v>
      </c>
      <c r="D6133" s="119" t="s">
        <v>5861</v>
      </c>
      <c r="E6133" s="46" t="s">
        <v>5861</v>
      </c>
      <c r="F6133" s="121">
        <v>72.149199999999993</v>
      </c>
      <c r="G6133" s="87"/>
      <c r="H6133" s="47"/>
      <c r="I6133" s="120">
        <v>0</v>
      </c>
      <c r="J6133" s="120">
        <v>0</v>
      </c>
    </row>
    <row r="6134" spans="1:10" ht="15" customHeight="1">
      <c r="A6134" s="46" t="s">
        <v>11799</v>
      </c>
      <c r="B6134" s="46" t="s">
        <v>11800</v>
      </c>
      <c r="C6134" s="47">
        <v>3.9216000000000002</v>
      </c>
      <c r="D6134" s="119" t="s">
        <v>5859</v>
      </c>
      <c r="E6134" s="46" t="s">
        <v>5859</v>
      </c>
      <c r="F6134" s="121">
        <v>72.149199999999993</v>
      </c>
      <c r="G6134" s="87"/>
      <c r="H6134" s="47"/>
      <c r="I6134" s="120">
        <v>7</v>
      </c>
      <c r="J6134" s="120">
        <v>0</v>
      </c>
    </row>
    <row r="6135" spans="1:10" ht="15" customHeight="1">
      <c r="A6135" s="46" t="s">
        <v>793</v>
      </c>
      <c r="B6135" s="46" t="s">
        <v>11782</v>
      </c>
      <c r="C6135" s="47">
        <v>0.86019999999999996</v>
      </c>
      <c r="D6135" s="119" t="s">
        <v>5863</v>
      </c>
      <c r="E6135" s="46" t="s">
        <v>5863</v>
      </c>
      <c r="F6135" s="121">
        <v>675.64559999999994</v>
      </c>
      <c r="G6135" s="87"/>
      <c r="H6135" s="47"/>
      <c r="I6135" s="120">
        <v>83</v>
      </c>
      <c r="J6135" s="120">
        <v>0</v>
      </c>
    </row>
    <row r="6136" spans="1:10" ht="15" customHeight="1">
      <c r="A6136" s="46" t="s">
        <v>32574</v>
      </c>
      <c r="B6136" s="46" t="s">
        <v>32575</v>
      </c>
      <c r="C6136" s="47">
        <v>127.2432</v>
      </c>
      <c r="D6136" s="119" t="s">
        <v>5867</v>
      </c>
      <c r="E6136" s="46" t="s">
        <v>5867</v>
      </c>
      <c r="F6136" s="121">
        <v>316.0154</v>
      </c>
      <c r="G6136" s="87"/>
      <c r="H6136" s="47"/>
      <c r="I6136" s="120">
        <v>2</v>
      </c>
      <c r="J6136" s="120">
        <v>0</v>
      </c>
    </row>
    <row r="6137" spans="1:10" ht="15" customHeight="1">
      <c r="A6137" s="46" t="s">
        <v>11639</v>
      </c>
      <c r="B6137" s="46" t="s">
        <v>32576</v>
      </c>
      <c r="C6137" s="47">
        <v>27.832000000000001</v>
      </c>
      <c r="D6137" s="119" t="s">
        <v>5865</v>
      </c>
      <c r="E6137" s="46" t="s">
        <v>5865</v>
      </c>
      <c r="F6137" s="121">
        <v>327.6336</v>
      </c>
      <c r="G6137" s="87"/>
      <c r="H6137" s="47"/>
      <c r="I6137" s="120">
        <v>11</v>
      </c>
      <c r="J6137" s="120">
        <v>0</v>
      </c>
    </row>
    <row r="6138" spans="1:10" ht="15" customHeight="1">
      <c r="A6138" s="46" t="s">
        <v>12278</v>
      </c>
      <c r="B6138" s="46" t="s">
        <v>12279</v>
      </c>
      <c r="C6138" s="47">
        <v>167.59960000000001</v>
      </c>
      <c r="D6138" s="119" t="s">
        <v>5871</v>
      </c>
      <c r="E6138" s="46" t="s">
        <v>5871</v>
      </c>
      <c r="F6138" s="121">
        <v>806.39700000000005</v>
      </c>
      <c r="G6138" s="87"/>
      <c r="H6138" s="47"/>
      <c r="I6138" s="120">
        <v>0</v>
      </c>
      <c r="J6138" s="120">
        <v>0</v>
      </c>
    </row>
    <row r="6139" spans="1:10" ht="15" customHeight="1">
      <c r="A6139" s="46" t="s">
        <v>12276</v>
      </c>
      <c r="B6139" s="46" t="s">
        <v>12277</v>
      </c>
      <c r="C6139" s="47">
        <v>180.7062</v>
      </c>
      <c r="D6139" s="119" t="s">
        <v>5869</v>
      </c>
      <c r="E6139" s="46" t="s">
        <v>5869</v>
      </c>
      <c r="F6139" s="121">
        <v>806.39700000000005</v>
      </c>
      <c r="G6139" s="87"/>
      <c r="H6139" s="47"/>
      <c r="I6139" s="120">
        <v>0</v>
      </c>
      <c r="J6139" s="120">
        <v>0</v>
      </c>
    </row>
    <row r="6140" spans="1:10" ht="15" customHeight="1">
      <c r="A6140" s="46" t="s">
        <v>12274</v>
      </c>
      <c r="B6140" s="46" t="s">
        <v>12275</v>
      </c>
      <c r="C6140" s="47">
        <v>5.4993999999999996</v>
      </c>
      <c r="D6140" s="119" t="s">
        <v>5873</v>
      </c>
      <c r="E6140" s="46" t="s">
        <v>5873</v>
      </c>
      <c r="F6140" s="121">
        <v>657.59100000000001</v>
      </c>
      <c r="G6140" s="87"/>
      <c r="H6140" s="47"/>
      <c r="I6140" s="120">
        <v>20</v>
      </c>
      <c r="J6140" s="120">
        <v>0</v>
      </c>
    </row>
    <row r="6141" spans="1:10" ht="15" customHeight="1">
      <c r="A6141" s="46" t="s">
        <v>12317</v>
      </c>
      <c r="B6141" s="46" t="s">
        <v>12318</v>
      </c>
      <c r="C6141" s="47">
        <v>0.96740000000000004</v>
      </c>
      <c r="D6141" s="119" t="s">
        <v>11849</v>
      </c>
      <c r="E6141" s="46" t="s">
        <v>11849</v>
      </c>
      <c r="F6141" s="121">
        <v>16.338799999999999</v>
      </c>
      <c r="G6141" s="87"/>
      <c r="H6141" s="47"/>
      <c r="I6141" s="120">
        <v>0</v>
      </c>
      <c r="J6141" s="120">
        <v>0</v>
      </c>
    </row>
    <row r="6142" spans="1:10" ht="15" customHeight="1">
      <c r="A6142" s="46" t="s">
        <v>12315</v>
      </c>
      <c r="B6142" s="46" t="s">
        <v>12316</v>
      </c>
      <c r="C6142" s="47">
        <v>0.96740000000000004</v>
      </c>
      <c r="D6142" s="119" t="s">
        <v>32200</v>
      </c>
      <c r="E6142" s="46" t="s">
        <v>32200</v>
      </c>
      <c r="F6142" s="121">
        <v>6.9836</v>
      </c>
      <c r="G6142" s="87"/>
      <c r="H6142" s="47"/>
      <c r="I6142" s="120">
        <v>0</v>
      </c>
      <c r="J6142" s="120">
        <v>0</v>
      </c>
    </row>
    <row r="6143" spans="1:10" ht="15" customHeight="1">
      <c r="A6143" s="46" t="s">
        <v>12313</v>
      </c>
      <c r="B6143" s="46" t="s">
        <v>12314</v>
      </c>
      <c r="C6143" s="47">
        <v>0.96740000000000004</v>
      </c>
      <c r="D6143" s="119" t="s">
        <v>32202</v>
      </c>
      <c r="E6143" s="46" t="s">
        <v>32202</v>
      </c>
      <c r="F6143" s="121">
        <v>6.9836</v>
      </c>
      <c r="G6143" s="87"/>
      <c r="H6143" s="47"/>
      <c r="I6143" s="120">
        <v>0</v>
      </c>
      <c r="J6143" s="120">
        <v>0</v>
      </c>
    </row>
    <row r="6144" spans="1:10" ht="15" customHeight="1">
      <c r="A6144" s="46" t="s">
        <v>12311</v>
      </c>
      <c r="B6144" s="46" t="s">
        <v>12312</v>
      </c>
      <c r="C6144" s="47">
        <v>1.1721999999999999</v>
      </c>
      <c r="D6144" s="119" t="s">
        <v>32198</v>
      </c>
      <c r="E6144" s="46" t="s">
        <v>32198</v>
      </c>
      <c r="F6144" s="121">
        <v>6.9836</v>
      </c>
      <c r="G6144" s="87"/>
      <c r="H6144" s="47"/>
      <c r="I6144" s="120">
        <v>8</v>
      </c>
      <c r="J6144" s="120">
        <v>0</v>
      </c>
    </row>
    <row r="6145" spans="1:10" ht="15" customHeight="1">
      <c r="A6145" s="46" t="s">
        <v>12309</v>
      </c>
      <c r="B6145" s="46" t="s">
        <v>12310</v>
      </c>
      <c r="C6145" s="47">
        <v>1.2964</v>
      </c>
      <c r="D6145" s="119" t="s">
        <v>32204</v>
      </c>
      <c r="E6145" s="46" t="s">
        <v>32204</v>
      </c>
      <c r="F6145" s="121">
        <v>6.9836</v>
      </c>
      <c r="G6145" s="87"/>
      <c r="H6145" s="47"/>
      <c r="I6145" s="120">
        <v>50</v>
      </c>
      <c r="J6145" s="120">
        <v>0</v>
      </c>
    </row>
    <row r="6146" spans="1:10" ht="15" customHeight="1">
      <c r="A6146" s="46" t="s">
        <v>12307</v>
      </c>
      <c r="B6146" s="46" t="s">
        <v>12308</v>
      </c>
      <c r="C6146" s="47">
        <v>1.2964</v>
      </c>
      <c r="D6146" s="119" t="s">
        <v>32208</v>
      </c>
      <c r="E6146" s="46" t="s">
        <v>32208</v>
      </c>
      <c r="F6146" s="121">
        <v>23.2788</v>
      </c>
      <c r="G6146" s="87"/>
      <c r="H6146" s="47"/>
      <c r="I6146" s="120">
        <v>60</v>
      </c>
      <c r="J6146" s="120">
        <v>0</v>
      </c>
    </row>
    <row r="6147" spans="1:10" ht="15" customHeight="1">
      <c r="A6147" s="46" t="s">
        <v>12305</v>
      </c>
      <c r="B6147" s="46" t="s">
        <v>12306</v>
      </c>
      <c r="C6147" s="47">
        <v>10.5448</v>
      </c>
      <c r="D6147" s="119" t="s">
        <v>32210</v>
      </c>
      <c r="E6147" s="46" t="s">
        <v>32210</v>
      </c>
      <c r="F6147" s="121">
        <v>22.231200000000001</v>
      </c>
      <c r="G6147" s="87"/>
      <c r="H6147" s="47"/>
      <c r="I6147" s="120">
        <v>11</v>
      </c>
      <c r="J6147" s="120">
        <v>0</v>
      </c>
    </row>
    <row r="6148" spans="1:10" ht="15" customHeight="1">
      <c r="A6148" s="46" t="s">
        <v>12303</v>
      </c>
      <c r="B6148" s="46" t="s">
        <v>12304</v>
      </c>
      <c r="C6148" s="47">
        <v>1.5182</v>
      </c>
      <c r="D6148" s="119" t="s">
        <v>32206</v>
      </c>
      <c r="E6148" s="46" t="s">
        <v>32206</v>
      </c>
      <c r="F6148" s="121">
        <v>18.623000000000001</v>
      </c>
      <c r="G6148" s="87"/>
      <c r="H6148" s="47"/>
      <c r="I6148" s="120">
        <v>8</v>
      </c>
      <c r="J6148" s="120">
        <v>0</v>
      </c>
    </row>
    <row r="6149" spans="1:10" ht="15" customHeight="1">
      <c r="A6149" s="46" t="s">
        <v>12301</v>
      </c>
      <c r="B6149" s="46" t="s">
        <v>12302</v>
      </c>
      <c r="C6149" s="47">
        <v>1.8874</v>
      </c>
      <c r="D6149" s="119" t="s">
        <v>32196</v>
      </c>
      <c r="E6149" s="46" t="s">
        <v>32196</v>
      </c>
      <c r="F6149" s="121">
        <v>18.623000000000001</v>
      </c>
      <c r="G6149" s="87"/>
      <c r="H6149" s="47"/>
      <c r="I6149" s="120">
        <v>2</v>
      </c>
      <c r="J6149" s="120">
        <v>0</v>
      </c>
    </row>
    <row r="6150" spans="1:10" ht="15" customHeight="1">
      <c r="A6150" s="46" t="s">
        <v>12299</v>
      </c>
      <c r="B6150" s="46" t="s">
        <v>12300</v>
      </c>
      <c r="C6150" s="47">
        <v>2.9272</v>
      </c>
      <c r="D6150" s="119" t="s">
        <v>5879</v>
      </c>
      <c r="E6150" s="46" t="s">
        <v>5879</v>
      </c>
      <c r="F6150" s="121">
        <v>0.1022</v>
      </c>
      <c r="G6150" s="87"/>
      <c r="H6150" s="47"/>
      <c r="I6150" s="120">
        <v>2</v>
      </c>
      <c r="J6150" s="120">
        <v>0</v>
      </c>
    </row>
    <row r="6151" spans="1:10" ht="15" customHeight="1">
      <c r="A6151" s="46" t="s">
        <v>12297</v>
      </c>
      <c r="B6151" s="46" t="s">
        <v>12298</v>
      </c>
      <c r="C6151" s="47">
        <v>3.1880000000000002</v>
      </c>
      <c r="D6151" s="119" t="s">
        <v>5876</v>
      </c>
      <c r="E6151" s="46" t="s">
        <v>5876</v>
      </c>
      <c r="F6151" s="121">
        <v>5.1200000000000002E-2</v>
      </c>
      <c r="G6151" s="87"/>
      <c r="H6151" s="47"/>
      <c r="I6151" s="120">
        <v>3</v>
      </c>
      <c r="J6151" s="120">
        <v>0</v>
      </c>
    </row>
    <row r="6152" spans="1:10" ht="15" customHeight="1">
      <c r="A6152" s="46" t="s">
        <v>12295</v>
      </c>
      <c r="B6152" s="46" t="s">
        <v>12296</v>
      </c>
      <c r="C6152" s="47">
        <v>6.0755999999999997</v>
      </c>
      <c r="D6152" s="119" t="s">
        <v>6112</v>
      </c>
      <c r="E6152" s="46" t="s">
        <v>6112</v>
      </c>
      <c r="F6152" s="121">
        <v>7.2359999999999998</v>
      </c>
      <c r="G6152" s="87"/>
      <c r="H6152" s="47"/>
      <c r="I6152" s="120">
        <v>0</v>
      </c>
      <c r="J6152" s="120">
        <v>0</v>
      </c>
    </row>
    <row r="6153" spans="1:10" ht="15" customHeight="1">
      <c r="A6153" s="46" t="s">
        <v>12293</v>
      </c>
      <c r="B6153" s="46" t="s">
        <v>12294</v>
      </c>
      <c r="C6153" s="47">
        <v>1.9481999999999999</v>
      </c>
      <c r="D6153" s="119" t="s">
        <v>6106</v>
      </c>
      <c r="E6153" s="46" t="s">
        <v>6106</v>
      </c>
      <c r="F6153" s="121">
        <v>3.8062</v>
      </c>
      <c r="G6153" s="87"/>
      <c r="H6153" s="47"/>
      <c r="I6153" s="120">
        <v>0</v>
      </c>
      <c r="J6153" s="120">
        <v>0</v>
      </c>
    </row>
    <row r="6154" spans="1:10" ht="15" customHeight="1">
      <c r="A6154" s="46" t="s">
        <v>12291</v>
      </c>
      <c r="B6154" s="46" t="s">
        <v>12292</v>
      </c>
      <c r="C6154" s="47">
        <v>1.3029999999999999</v>
      </c>
      <c r="D6154" s="119" t="s">
        <v>6103</v>
      </c>
      <c r="E6154" s="46" t="s">
        <v>6103</v>
      </c>
      <c r="F6154" s="121">
        <v>44.878999999999998</v>
      </c>
      <c r="G6154" s="87"/>
      <c r="H6154" s="47"/>
      <c r="I6154" s="120">
        <v>0</v>
      </c>
      <c r="J6154" s="120">
        <v>0</v>
      </c>
    </row>
    <row r="6155" spans="1:10" ht="15" customHeight="1">
      <c r="A6155" s="46" t="s">
        <v>12289</v>
      </c>
      <c r="B6155" s="46" t="s">
        <v>12290</v>
      </c>
      <c r="C6155" s="47">
        <v>1.3029999999999999</v>
      </c>
      <c r="D6155" s="119" t="s">
        <v>6100</v>
      </c>
      <c r="E6155" s="46" t="s">
        <v>6100</v>
      </c>
      <c r="F6155" s="121">
        <v>4.3916000000000004</v>
      </c>
      <c r="G6155" s="87"/>
      <c r="H6155" s="47"/>
      <c r="I6155" s="120">
        <v>0</v>
      </c>
      <c r="J6155" s="120">
        <v>0</v>
      </c>
    </row>
    <row r="6156" spans="1:10" ht="15" customHeight="1">
      <c r="A6156" s="46" t="s">
        <v>12287</v>
      </c>
      <c r="B6156" s="46" t="s">
        <v>12288</v>
      </c>
      <c r="C6156" s="47">
        <v>4.0481999999999996</v>
      </c>
      <c r="D6156" s="119" t="s">
        <v>6094</v>
      </c>
      <c r="E6156" s="46" t="s">
        <v>6094</v>
      </c>
      <c r="F6156" s="121">
        <v>8.2647999999999993</v>
      </c>
      <c r="G6156" s="87"/>
      <c r="H6156" s="47"/>
      <c r="I6156" s="120">
        <v>0</v>
      </c>
      <c r="J6156" s="120">
        <v>0</v>
      </c>
    </row>
    <row r="6157" spans="1:10" ht="15" customHeight="1">
      <c r="A6157" s="46" t="s">
        <v>12286</v>
      </c>
      <c r="B6157" s="46" t="s">
        <v>32577</v>
      </c>
      <c r="C6157" s="47">
        <v>28.161000000000001</v>
      </c>
      <c r="D6157" s="119" t="s">
        <v>6091</v>
      </c>
      <c r="E6157" s="46" t="s">
        <v>6091</v>
      </c>
      <c r="F6157" s="121">
        <v>2.0912000000000002</v>
      </c>
      <c r="G6157" s="87"/>
      <c r="H6157" s="47"/>
      <c r="I6157" s="120">
        <v>24</v>
      </c>
      <c r="J6157" s="120">
        <v>0</v>
      </c>
    </row>
    <row r="6158" spans="1:10" ht="15" customHeight="1">
      <c r="A6158" s="46" t="s">
        <v>12284</v>
      </c>
      <c r="B6158" s="46" t="s">
        <v>12285</v>
      </c>
      <c r="C6158" s="47">
        <v>15.657999999999999</v>
      </c>
      <c r="D6158" s="119" t="s">
        <v>6088</v>
      </c>
      <c r="E6158" s="46" t="s">
        <v>6088</v>
      </c>
      <c r="F6158" s="121">
        <v>7.4029999999999996</v>
      </c>
      <c r="G6158" s="87"/>
      <c r="H6158" s="47"/>
      <c r="I6158" s="120">
        <v>0</v>
      </c>
      <c r="J6158" s="120">
        <v>0</v>
      </c>
    </row>
    <row r="6159" spans="1:10" ht="15" customHeight="1">
      <c r="A6159" s="46" t="s">
        <v>12282</v>
      </c>
      <c r="B6159" s="46" t="s">
        <v>12283</v>
      </c>
      <c r="C6159" s="47">
        <v>13.127800000000001</v>
      </c>
      <c r="D6159" s="119" t="s">
        <v>6085</v>
      </c>
      <c r="E6159" s="46" t="s">
        <v>6085</v>
      </c>
      <c r="F6159" s="121">
        <v>20.502800000000001</v>
      </c>
      <c r="G6159" s="86"/>
      <c r="H6159" s="47"/>
      <c r="I6159" s="120">
        <v>3</v>
      </c>
      <c r="J6159" s="120">
        <v>0</v>
      </c>
    </row>
    <row r="6160" spans="1:10" ht="15" customHeight="1">
      <c r="A6160" s="46" t="s">
        <v>12280</v>
      </c>
      <c r="B6160" s="46" t="s">
        <v>12281</v>
      </c>
      <c r="C6160" s="47">
        <v>1.7370000000000001</v>
      </c>
      <c r="D6160" s="119" t="s">
        <v>6082</v>
      </c>
      <c r="E6160" s="46" t="s">
        <v>6082</v>
      </c>
      <c r="F6160" s="121">
        <v>7.2359999999999998</v>
      </c>
      <c r="G6160" s="87"/>
      <c r="H6160" s="47"/>
      <c r="I6160" s="120">
        <v>15</v>
      </c>
      <c r="J6160" s="120">
        <v>0</v>
      </c>
    </row>
    <row r="6161" spans="1:10" ht="15" customHeight="1">
      <c r="A6161" s="46" t="s">
        <v>12327</v>
      </c>
      <c r="B6161" s="46" t="s">
        <v>12328</v>
      </c>
      <c r="C6161" s="47">
        <v>0.51859999999999995</v>
      </c>
      <c r="D6161" s="119" t="s">
        <v>6080</v>
      </c>
      <c r="E6161" s="46" t="s">
        <v>6080</v>
      </c>
      <c r="F6161" s="121">
        <v>27.429200000000002</v>
      </c>
      <c r="G6161" s="87"/>
      <c r="H6161" s="47"/>
      <c r="I6161" s="120">
        <v>119</v>
      </c>
      <c r="J6161" s="120">
        <v>0</v>
      </c>
    </row>
    <row r="6162" spans="1:10" ht="15" customHeight="1">
      <c r="A6162" s="46" t="s">
        <v>12325</v>
      </c>
      <c r="B6162" s="46" t="s">
        <v>12326</v>
      </c>
      <c r="C6162" s="47">
        <v>3.1120000000000001</v>
      </c>
      <c r="D6162" s="119" t="s">
        <v>6078</v>
      </c>
      <c r="E6162" s="46" t="s">
        <v>6078</v>
      </c>
      <c r="F6162" s="121">
        <v>3.0114000000000001</v>
      </c>
      <c r="G6162" s="87"/>
      <c r="H6162" s="47"/>
      <c r="I6162" s="120">
        <v>0</v>
      </c>
      <c r="J6162" s="120">
        <v>0</v>
      </c>
    </row>
    <row r="6163" spans="1:10" ht="15" customHeight="1">
      <c r="A6163" s="46" t="s">
        <v>12323</v>
      </c>
      <c r="B6163" s="46" t="s">
        <v>12324</v>
      </c>
      <c r="C6163" s="47">
        <v>25.4284</v>
      </c>
      <c r="D6163" s="119" t="s">
        <v>6076</v>
      </c>
      <c r="E6163" s="46" t="s">
        <v>6076</v>
      </c>
      <c r="F6163" s="121">
        <v>1.238</v>
      </c>
      <c r="G6163" s="87"/>
      <c r="H6163" s="47"/>
      <c r="I6163" s="120">
        <v>1</v>
      </c>
      <c r="J6163" s="120">
        <v>0</v>
      </c>
    </row>
    <row r="6164" spans="1:10" ht="15" customHeight="1">
      <c r="A6164" s="46" t="s">
        <v>12174</v>
      </c>
      <c r="B6164" s="46" t="s">
        <v>12175</v>
      </c>
      <c r="C6164" s="47">
        <v>82.737200000000001</v>
      </c>
      <c r="D6164" s="119" t="s">
        <v>6073</v>
      </c>
      <c r="E6164" s="46" t="s">
        <v>6073</v>
      </c>
      <c r="F6164" s="121">
        <v>9.2015999999999991</v>
      </c>
      <c r="G6164" s="87"/>
      <c r="H6164" s="47"/>
      <c r="I6164" s="120">
        <v>1</v>
      </c>
      <c r="J6164" s="120">
        <v>0</v>
      </c>
    </row>
    <row r="6165" spans="1:10" ht="15" customHeight="1">
      <c r="A6165" s="46" t="s">
        <v>12126</v>
      </c>
      <c r="B6165" s="46" t="s">
        <v>12127</v>
      </c>
      <c r="C6165" s="47">
        <v>85.317999999999998</v>
      </c>
      <c r="D6165" s="119" t="s">
        <v>6071</v>
      </c>
      <c r="E6165" s="46" t="s">
        <v>6071</v>
      </c>
      <c r="F6165" s="121">
        <v>3.6387999999999998</v>
      </c>
      <c r="G6165" s="87"/>
      <c r="H6165" s="47"/>
      <c r="I6165" s="120">
        <v>1</v>
      </c>
      <c r="J6165" s="120">
        <v>0</v>
      </c>
    </row>
    <row r="6166" spans="1:10" ht="15" customHeight="1">
      <c r="A6166" s="46" t="s">
        <v>12321</v>
      </c>
      <c r="B6166" s="46" t="s">
        <v>12322</v>
      </c>
      <c r="C6166" s="47">
        <v>7.5206</v>
      </c>
      <c r="D6166" s="119" t="s">
        <v>6069</v>
      </c>
      <c r="E6166" s="46" t="s">
        <v>6069</v>
      </c>
      <c r="F6166" s="121">
        <v>4.0987999999999998</v>
      </c>
      <c r="G6166" s="87"/>
      <c r="H6166" s="47"/>
      <c r="I6166" s="120">
        <v>28</v>
      </c>
      <c r="J6166" s="120">
        <v>0</v>
      </c>
    </row>
    <row r="6167" spans="1:10" ht="15" customHeight="1">
      <c r="A6167" s="46" t="s">
        <v>12319</v>
      </c>
      <c r="B6167" s="46" t="s">
        <v>12320</v>
      </c>
      <c r="C6167" s="47">
        <v>28.3888</v>
      </c>
      <c r="D6167" s="119" t="s">
        <v>6067</v>
      </c>
      <c r="E6167" s="46" t="s">
        <v>6067</v>
      </c>
      <c r="F6167" s="121">
        <v>1.673</v>
      </c>
      <c r="G6167" s="87"/>
      <c r="H6167" s="47"/>
      <c r="I6167" s="120">
        <v>1</v>
      </c>
      <c r="J6167" s="120">
        <v>0</v>
      </c>
    </row>
    <row r="6168" spans="1:10" ht="15" customHeight="1">
      <c r="A6168" s="46" t="s">
        <v>7090</v>
      </c>
      <c r="B6168" s="46" t="s">
        <v>7091</v>
      </c>
      <c r="C6168" s="47">
        <v>2.4398</v>
      </c>
      <c r="D6168" s="119" t="s">
        <v>6064</v>
      </c>
      <c r="E6168" s="46" t="s">
        <v>6064</v>
      </c>
      <c r="F6168" s="121">
        <v>6.0228000000000002</v>
      </c>
      <c r="G6168" s="87"/>
      <c r="H6168" s="47"/>
      <c r="I6168" s="120">
        <v>161</v>
      </c>
      <c r="J6168" s="120">
        <v>0</v>
      </c>
    </row>
    <row r="6169" spans="1:10" ht="15" customHeight="1">
      <c r="A6169" s="46" t="s">
        <v>7087</v>
      </c>
      <c r="B6169" s="46" t="s">
        <v>7088</v>
      </c>
      <c r="C6169" s="47">
        <v>7.5983999999999998</v>
      </c>
      <c r="D6169" s="119" t="s">
        <v>6062</v>
      </c>
      <c r="E6169" s="46" t="s">
        <v>6062</v>
      </c>
      <c r="F6169" s="121">
        <v>9.4610000000000003</v>
      </c>
      <c r="G6169" s="87"/>
      <c r="H6169" s="47"/>
      <c r="I6169" s="120">
        <v>105</v>
      </c>
      <c r="J6169" s="120">
        <v>0</v>
      </c>
    </row>
    <row r="6170" spans="1:10" ht="15" customHeight="1">
      <c r="A6170" s="46" t="s">
        <v>7084</v>
      </c>
      <c r="B6170" s="46" t="s">
        <v>7085</v>
      </c>
      <c r="C6170" s="47">
        <v>1.5104</v>
      </c>
      <c r="D6170" s="119" t="s">
        <v>6060</v>
      </c>
      <c r="E6170" s="46" t="s">
        <v>6060</v>
      </c>
      <c r="F6170" s="121">
        <v>13.163399999999999</v>
      </c>
      <c r="G6170" s="87"/>
      <c r="H6170" s="47"/>
      <c r="I6170" s="120">
        <v>0</v>
      </c>
      <c r="J6170" s="120">
        <v>0</v>
      </c>
    </row>
    <row r="6171" spans="1:10" ht="15" customHeight="1">
      <c r="A6171" s="46" t="s">
        <v>7081</v>
      </c>
      <c r="B6171" s="46" t="s">
        <v>7082</v>
      </c>
      <c r="C6171" s="47">
        <v>3.2065999999999999</v>
      </c>
      <c r="D6171" s="119" t="s">
        <v>6058</v>
      </c>
      <c r="E6171" s="46" t="s">
        <v>6058</v>
      </c>
      <c r="F6171" s="121">
        <v>22.042000000000002</v>
      </c>
      <c r="G6171" s="87"/>
      <c r="H6171" s="47"/>
      <c r="I6171" s="120">
        <v>20</v>
      </c>
      <c r="J6171" s="120">
        <v>0</v>
      </c>
    </row>
    <row r="6172" spans="1:10" ht="15" customHeight="1">
      <c r="A6172" s="46" t="s">
        <v>7078</v>
      </c>
      <c r="B6172" s="46" t="s">
        <v>7079</v>
      </c>
      <c r="C6172" s="47">
        <v>1.8708</v>
      </c>
      <c r="D6172" s="119" t="s">
        <v>6055</v>
      </c>
      <c r="E6172" s="46" t="s">
        <v>6055</v>
      </c>
      <c r="F6172" s="121">
        <v>1.2128000000000001</v>
      </c>
      <c r="G6172" s="87"/>
      <c r="H6172" s="47"/>
      <c r="I6172" s="120">
        <v>200</v>
      </c>
      <c r="J6172" s="120">
        <v>0</v>
      </c>
    </row>
    <row r="6173" spans="1:10" ht="15" customHeight="1">
      <c r="A6173" s="46" t="s">
        <v>35619</v>
      </c>
      <c r="B6173" s="46" t="s">
        <v>35715</v>
      </c>
      <c r="C6173" s="47">
        <v>13.849</v>
      </c>
      <c r="D6173" s="119" t="s">
        <v>6052</v>
      </c>
      <c r="E6173" s="46" t="s">
        <v>6052</v>
      </c>
      <c r="F6173" s="121">
        <v>1.2128000000000001</v>
      </c>
      <c r="G6173" s="87"/>
      <c r="H6173" s="47"/>
      <c r="I6173" s="120">
        <v>34</v>
      </c>
      <c r="J6173" s="120">
        <v>0</v>
      </c>
    </row>
    <row r="6174" spans="1:10" ht="15" customHeight="1">
      <c r="A6174" s="46" t="s">
        <v>7075</v>
      </c>
      <c r="B6174" s="46" t="s">
        <v>7076</v>
      </c>
      <c r="C6174" s="47">
        <v>3.4853999999999998</v>
      </c>
      <c r="D6174" s="119" t="s">
        <v>6049</v>
      </c>
      <c r="E6174" s="46" t="s">
        <v>6049</v>
      </c>
      <c r="F6174" s="121">
        <v>12.0458</v>
      </c>
      <c r="G6174" s="87"/>
      <c r="H6174" s="47"/>
      <c r="I6174" s="120">
        <v>164</v>
      </c>
      <c r="J6174" s="120">
        <v>0</v>
      </c>
    </row>
    <row r="6175" spans="1:10" ht="15" customHeight="1">
      <c r="A6175" s="46" t="s">
        <v>7072</v>
      </c>
      <c r="B6175" s="46" t="s">
        <v>7073</v>
      </c>
      <c r="C6175" s="47">
        <v>2.0962000000000001</v>
      </c>
      <c r="D6175" s="119" t="s">
        <v>6046</v>
      </c>
      <c r="E6175" s="46" t="s">
        <v>6046</v>
      </c>
      <c r="F6175" s="121">
        <v>5.5208000000000004</v>
      </c>
      <c r="G6175" s="87"/>
      <c r="H6175" s="47"/>
      <c r="I6175" s="120">
        <v>128</v>
      </c>
      <c r="J6175" s="120">
        <v>0</v>
      </c>
    </row>
    <row r="6176" spans="1:10" ht="15" customHeight="1">
      <c r="A6176" s="46" t="s">
        <v>7069</v>
      </c>
      <c r="B6176" s="46" t="s">
        <v>7070</v>
      </c>
      <c r="C6176" s="47">
        <v>3.7178</v>
      </c>
      <c r="D6176" s="119" t="s">
        <v>6043</v>
      </c>
      <c r="E6176" s="46" t="s">
        <v>6043</v>
      </c>
      <c r="F6176" s="121">
        <v>4.6844000000000001</v>
      </c>
      <c r="G6176" s="87"/>
      <c r="H6176" s="47"/>
      <c r="I6176" s="120">
        <v>178</v>
      </c>
      <c r="J6176" s="120">
        <v>0</v>
      </c>
    </row>
    <row r="6177" spans="1:10" ht="15" customHeight="1">
      <c r="A6177" s="46" t="s">
        <v>7066</v>
      </c>
      <c r="B6177" s="46" t="s">
        <v>7067</v>
      </c>
      <c r="C6177" s="47">
        <v>1.7427999999999999</v>
      </c>
      <c r="D6177" s="119" t="s">
        <v>6041</v>
      </c>
      <c r="E6177" s="46" t="s">
        <v>6041</v>
      </c>
      <c r="F6177" s="121">
        <v>2.6015999999999999</v>
      </c>
      <c r="G6177" s="87"/>
      <c r="H6177" s="47"/>
      <c r="I6177" s="120">
        <v>0</v>
      </c>
      <c r="J6177" s="120">
        <v>0</v>
      </c>
    </row>
    <row r="6178" spans="1:10" ht="15" customHeight="1">
      <c r="A6178" s="46" t="s">
        <v>7063</v>
      </c>
      <c r="B6178" s="46" t="s">
        <v>7064</v>
      </c>
      <c r="C6178" s="47">
        <v>2.7884000000000002</v>
      </c>
      <c r="D6178" s="119" t="s">
        <v>6038</v>
      </c>
      <c r="E6178" s="46" t="s">
        <v>6038</v>
      </c>
      <c r="F6178" s="121">
        <v>5.5208000000000004</v>
      </c>
      <c r="G6178" s="87"/>
      <c r="H6178" s="47"/>
      <c r="I6178" s="120">
        <v>0</v>
      </c>
      <c r="J6178" s="120">
        <v>0</v>
      </c>
    </row>
    <row r="6179" spans="1:10" ht="15" customHeight="1">
      <c r="A6179" s="46" t="s">
        <v>32578</v>
      </c>
      <c r="B6179" s="46" t="s">
        <v>32262</v>
      </c>
      <c r="D6179" s="119" t="s">
        <v>6036</v>
      </c>
      <c r="E6179" s="46" t="s">
        <v>6036</v>
      </c>
      <c r="F6179" s="121">
        <v>3.6808000000000001</v>
      </c>
      <c r="G6179" s="87"/>
      <c r="H6179" s="47"/>
      <c r="I6179" s="120">
        <v>0</v>
      </c>
      <c r="J6179" s="120">
        <v>0</v>
      </c>
    </row>
    <row r="6180" spans="1:10" ht="15" customHeight="1">
      <c r="A6180" s="46" t="s">
        <v>12358</v>
      </c>
      <c r="B6180" s="46" t="s">
        <v>12359</v>
      </c>
      <c r="C6180" s="47">
        <v>0.91100000000000003</v>
      </c>
      <c r="D6180" s="119" t="s">
        <v>6033</v>
      </c>
      <c r="E6180" s="46" t="s">
        <v>6033</v>
      </c>
      <c r="F6180" s="121">
        <v>1.1966000000000001</v>
      </c>
      <c r="G6180" s="87"/>
      <c r="H6180" s="47"/>
      <c r="I6180" s="120">
        <v>154</v>
      </c>
      <c r="J6180" s="120">
        <v>0</v>
      </c>
    </row>
    <row r="6181" spans="1:10" ht="15" customHeight="1">
      <c r="A6181" s="46" t="s">
        <v>12356</v>
      </c>
      <c r="B6181" s="46" t="s">
        <v>12357</v>
      </c>
      <c r="C6181" s="47">
        <v>0.49180000000000001</v>
      </c>
      <c r="D6181" s="119" t="s">
        <v>6030</v>
      </c>
      <c r="E6181" s="46" t="s">
        <v>6030</v>
      </c>
      <c r="F6181" s="121">
        <v>4.3498000000000001</v>
      </c>
      <c r="G6181" s="87"/>
      <c r="H6181" s="47"/>
      <c r="I6181" s="120">
        <v>158</v>
      </c>
      <c r="J6181" s="120">
        <v>0</v>
      </c>
    </row>
    <row r="6182" spans="1:10" ht="15" customHeight="1">
      <c r="A6182" s="46" t="s">
        <v>12354</v>
      </c>
      <c r="B6182" s="46" t="s">
        <v>12355</v>
      </c>
      <c r="C6182" s="47">
        <v>6.1028000000000002</v>
      </c>
      <c r="D6182" s="119" t="s">
        <v>6028</v>
      </c>
      <c r="E6182" s="46" t="s">
        <v>6028</v>
      </c>
      <c r="F6182" s="121">
        <v>1.0875999999999999</v>
      </c>
      <c r="G6182" s="87"/>
      <c r="H6182" s="47"/>
      <c r="I6182" s="120">
        <v>2</v>
      </c>
      <c r="J6182" s="120">
        <v>0</v>
      </c>
    </row>
    <row r="6183" spans="1:10" ht="15" customHeight="1">
      <c r="A6183" s="46" t="s">
        <v>12352</v>
      </c>
      <c r="B6183" s="46" t="s">
        <v>12353</v>
      </c>
      <c r="C6183" s="47">
        <v>0.58299999999999996</v>
      </c>
      <c r="D6183" s="119" t="s">
        <v>6026</v>
      </c>
      <c r="E6183" s="46" t="s">
        <v>6026</v>
      </c>
      <c r="F6183" s="121">
        <v>0.66920000000000002</v>
      </c>
      <c r="G6183" s="87"/>
      <c r="H6183" s="47"/>
      <c r="I6183" s="120">
        <v>171</v>
      </c>
      <c r="J6183" s="120">
        <v>0</v>
      </c>
    </row>
    <row r="6184" spans="1:10" ht="15" customHeight="1">
      <c r="A6184" s="46" t="s">
        <v>12350</v>
      </c>
      <c r="B6184" s="46" t="s">
        <v>12351</v>
      </c>
      <c r="C6184" s="47">
        <v>6.1028000000000002</v>
      </c>
      <c r="D6184" s="119" t="s">
        <v>6024</v>
      </c>
      <c r="E6184" s="46" t="s">
        <v>6024</v>
      </c>
      <c r="F6184" s="121">
        <v>3.1368</v>
      </c>
      <c r="G6184" s="87"/>
      <c r="H6184" s="47"/>
      <c r="I6184" s="120">
        <v>301</v>
      </c>
      <c r="J6184" s="120">
        <v>0</v>
      </c>
    </row>
    <row r="6185" spans="1:10" ht="15" customHeight="1">
      <c r="A6185" s="46" t="s">
        <v>12348</v>
      </c>
      <c r="B6185" s="46" t="s">
        <v>12349</v>
      </c>
      <c r="C6185" s="47">
        <v>6.1028000000000002</v>
      </c>
      <c r="D6185" s="119" t="s">
        <v>6022</v>
      </c>
      <c r="E6185" s="46" t="s">
        <v>6022</v>
      </c>
      <c r="F6185" s="121">
        <v>12.7484</v>
      </c>
      <c r="G6185" s="87"/>
      <c r="H6185" s="47"/>
      <c r="I6185" s="120">
        <v>221</v>
      </c>
      <c r="J6185" s="120">
        <v>0</v>
      </c>
    </row>
    <row r="6186" spans="1:10" ht="15" customHeight="1">
      <c r="A6186" s="46" t="s">
        <v>12346</v>
      </c>
      <c r="B6186" s="46" t="s">
        <v>12347</v>
      </c>
      <c r="C6186" s="47">
        <v>17.215399999999999</v>
      </c>
      <c r="D6186" s="119" t="s">
        <v>6020</v>
      </c>
      <c r="E6186" s="46" t="s">
        <v>6020</v>
      </c>
      <c r="F6186" s="121">
        <v>16.395600000000002</v>
      </c>
      <c r="G6186" s="87"/>
      <c r="H6186" s="47"/>
      <c r="I6186" s="120">
        <v>8</v>
      </c>
      <c r="J6186" s="120">
        <v>0</v>
      </c>
    </row>
    <row r="6187" spans="1:10" ht="15" customHeight="1">
      <c r="A6187" s="46" t="s">
        <v>12344</v>
      </c>
      <c r="B6187" s="46" t="s">
        <v>12345</v>
      </c>
      <c r="C6187" s="47">
        <v>17.215399999999999</v>
      </c>
      <c r="D6187" s="119" t="s">
        <v>6018</v>
      </c>
      <c r="E6187" s="46" t="s">
        <v>6018</v>
      </c>
      <c r="F6187" s="121">
        <v>26.517399999999999</v>
      </c>
      <c r="G6187" s="87"/>
      <c r="H6187" s="47"/>
      <c r="I6187" s="120">
        <v>12</v>
      </c>
      <c r="J6187" s="120">
        <v>0</v>
      </c>
    </row>
    <row r="6188" spans="1:10" ht="15" customHeight="1">
      <c r="A6188" s="46" t="s">
        <v>12342</v>
      </c>
      <c r="B6188" s="46" t="s">
        <v>12343</v>
      </c>
      <c r="C6188" s="47">
        <v>13.106400000000001</v>
      </c>
      <c r="D6188" s="119" t="s">
        <v>6015</v>
      </c>
      <c r="E6188" s="46" t="s">
        <v>6015</v>
      </c>
      <c r="F6188" s="121">
        <v>6.5247999999999999</v>
      </c>
      <c r="G6188" s="87"/>
      <c r="H6188" s="47"/>
      <c r="I6188" s="120">
        <v>97</v>
      </c>
      <c r="J6188" s="120">
        <v>0</v>
      </c>
    </row>
    <row r="6189" spans="1:10" ht="15" customHeight="1">
      <c r="A6189" s="46" t="s">
        <v>12340</v>
      </c>
      <c r="B6189" s="46" t="s">
        <v>12341</v>
      </c>
      <c r="C6189" s="47">
        <v>6.1028000000000002</v>
      </c>
      <c r="D6189" s="119" t="s">
        <v>6012</v>
      </c>
      <c r="E6189" s="46" t="s">
        <v>6012</v>
      </c>
      <c r="F6189" s="121">
        <v>5.2653999999999996</v>
      </c>
      <c r="G6189" s="87"/>
      <c r="H6189" s="47"/>
      <c r="I6189" s="120">
        <v>21</v>
      </c>
      <c r="J6189" s="120">
        <v>0</v>
      </c>
    </row>
    <row r="6190" spans="1:10" ht="15" customHeight="1">
      <c r="A6190" s="46" t="s">
        <v>12338</v>
      </c>
      <c r="B6190" s="46" t="s">
        <v>12339</v>
      </c>
      <c r="C6190" s="47">
        <v>6.1028000000000002</v>
      </c>
      <c r="D6190" s="119" t="s">
        <v>6009</v>
      </c>
      <c r="E6190" s="46" t="s">
        <v>6009</v>
      </c>
      <c r="F6190" s="121">
        <v>7.1104000000000003</v>
      </c>
      <c r="G6190" s="87"/>
      <c r="H6190" s="47"/>
      <c r="I6190" s="120">
        <v>11</v>
      </c>
      <c r="J6190" s="120">
        <v>0</v>
      </c>
    </row>
    <row r="6191" spans="1:10" ht="15" customHeight="1">
      <c r="A6191" s="46" t="s">
        <v>12336</v>
      </c>
      <c r="B6191" s="46" t="s">
        <v>12337</v>
      </c>
      <c r="C6191" s="47">
        <v>2.4594</v>
      </c>
      <c r="D6191" s="119" t="s">
        <v>6006</v>
      </c>
      <c r="E6191" s="46" t="s">
        <v>6006</v>
      </c>
      <c r="F6191" s="121">
        <v>3.9733999999999998</v>
      </c>
      <c r="G6191" s="87"/>
      <c r="H6191" s="47"/>
      <c r="I6191" s="120">
        <v>10</v>
      </c>
      <c r="J6191" s="120">
        <v>0</v>
      </c>
    </row>
    <row r="6192" spans="1:10" ht="15" customHeight="1">
      <c r="A6192" s="46" t="s">
        <v>12335</v>
      </c>
      <c r="B6192" s="46" t="s">
        <v>12334</v>
      </c>
      <c r="C6192" s="47">
        <v>2.6960000000000002</v>
      </c>
      <c r="D6192" s="119" t="s">
        <v>6003</v>
      </c>
      <c r="E6192" s="46" t="s">
        <v>6003</v>
      </c>
      <c r="F6192" s="121">
        <v>3.1202000000000001</v>
      </c>
      <c r="G6192" s="87"/>
      <c r="H6192" s="47"/>
      <c r="I6192" s="120">
        <v>0</v>
      </c>
      <c r="J6192" s="120">
        <v>0</v>
      </c>
    </row>
    <row r="6193" spans="1:10" ht="15" customHeight="1">
      <c r="A6193" s="46" t="s">
        <v>12333</v>
      </c>
      <c r="B6193" s="46" t="s">
        <v>12334</v>
      </c>
      <c r="C6193" s="47">
        <v>2.9148000000000001</v>
      </c>
      <c r="D6193" s="119" t="s">
        <v>6000</v>
      </c>
      <c r="E6193" s="46" t="s">
        <v>6000</v>
      </c>
      <c r="F6193" s="121">
        <v>3.1202000000000001</v>
      </c>
      <c r="G6193" s="87"/>
      <c r="H6193" s="47"/>
      <c r="I6193" s="120">
        <v>6</v>
      </c>
      <c r="J6193" s="120">
        <v>0</v>
      </c>
    </row>
    <row r="6194" spans="1:10" ht="15" customHeight="1">
      <c r="A6194" s="46" t="s">
        <v>12331</v>
      </c>
      <c r="B6194" s="46" t="s">
        <v>12332</v>
      </c>
      <c r="C6194" s="47">
        <v>5.3388</v>
      </c>
      <c r="D6194" s="119" t="s">
        <v>5997</v>
      </c>
      <c r="E6194" s="46" t="s">
        <v>5997</v>
      </c>
      <c r="F6194" s="121">
        <v>3.1202000000000001</v>
      </c>
      <c r="G6194" s="87"/>
      <c r="H6194" s="47"/>
      <c r="I6194" s="120">
        <v>45</v>
      </c>
      <c r="J6194" s="120">
        <v>0</v>
      </c>
    </row>
    <row r="6195" spans="1:10" ht="15" customHeight="1">
      <c r="A6195" s="46" t="s">
        <v>12329</v>
      </c>
      <c r="B6195" s="46" t="s">
        <v>12330</v>
      </c>
      <c r="C6195" s="47">
        <v>5.617</v>
      </c>
      <c r="D6195" s="119" t="s">
        <v>5994</v>
      </c>
      <c r="E6195" s="46" t="s">
        <v>5994</v>
      </c>
      <c r="F6195" s="121">
        <v>3.1202000000000001</v>
      </c>
      <c r="G6195" s="87"/>
      <c r="H6195" s="47"/>
      <c r="I6195" s="120">
        <v>61</v>
      </c>
      <c r="J6195" s="120">
        <v>0</v>
      </c>
    </row>
    <row r="6196" spans="1:10" ht="15" customHeight="1">
      <c r="A6196" s="46" t="s">
        <v>3985</v>
      </c>
      <c r="B6196" s="46" t="s">
        <v>3986</v>
      </c>
      <c r="C6196" s="47">
        <v>6.6589999999999998</v>
      </c>
      <c r="D6196" s="119" t="s">
        <v>5991</v>
      </c>
      <c r="E6196" s="46" t="s">
        <v>5991</v>
      </c>
      <c r="F6196" s="121">
        <v>3.9733999999999998</v>
      </c>
      <c r="G6196" s="87"/>
      <c r="H6196" s="47"/>
      <c r="I6196" s="120">
        <v>1</v>
      </c>
      <c r="J6196" s="120">
        <v>0</v>
      </c>
    </row>
    <row r="6197" spans="1:10" ht="15" customHeight="1">
      <c r="A6197" s="46" t="s">
        <v>3982</v>
      </c>
      <c r="B6197" s="46" t="s">
        <v>3983</v>
      </c>
      <c r="C6197" s="47">
        <v>12.651</v>
      </c>
      <c r="D6197" s="119" t="s">
        <v>5988</v>
      </c>
      <c r="E6197" s="46" t="s">
        <v>5988</v>
      </c>
      <c r="F6197" s="121">
        <v>7.5788000000000002</v>
      </c>
      <c r="G6197" s="87"/>
      <c r="H6197" s="47"/>
      <c r="I6197" s="120">
        <v>0</v>
      </c>
      <c r="J6197" s="120">
        <v>0</v>
      </c>
    </row>
    <row r="6198" spans="1:10" ht="15" customHeight="1">
      <c r="A6198" s="46" t="s">
        <v>3980</v>
      </c>
      <c r="B6198" s="46" t="s">
        <v>35716</v>
      </c>
      <c r="C6198" s="47">
        <v>9.1069999999999993</v>
      </c>
      <c r="D6198" s="119" t="s">
        <v>5985</v>
      </c>
      <c r="E6198" s="46" t="s">
        <v>5985</v>
      </c>
      <c r="F6198" s="121">
        <v>7.06</v>
      </c>
      <c r="G6198" s="87"/>
      <c r="H6198" s="47"/>
      <c r="I6198" s="120">
        <v>0</v>
      </c>
      <c r="J6198" s="120">
        <v>0</v>
      </c>
    </row>
    <row r="6199" spans="1:10" ht="15" customHeight="1">
      <c r="A6199" s="46" t="s">
        <v>32579</v>
      </c>
      <c r="B6199" s="46" t="s">
        <v>32580</v>
      </c>
      <c r="C6199" s="47">
        <v>9.2378</v>
      </c>
      <c r="D6199" s="119" t="s">
        <v>5982</v>
      </c>
      <c r="E6199" s="46" t="s">
        <v>5982</v>
      </c>
      <c r="F6199" s="121">
        <v>17.566800000000001</v>
      </c>
      <c r="G6199" s="87"/>
      <c r="H6199" s="47"/>
      <c r="I6199" s="120">
        <v>5</v>
      </c>
      <c r="J6199" s="120">
        <v>0</v>
      </c>
    </row>
    <row r="6200" spans="1:10" ht="15" customHeight="1">
      <c r="A6200" s="46" t="s">
        <v>3978</v>
      </c>
      <c r="B6200" s="46" t="s">
        <v>32581</v>
      </c>
      <c r="C6200" s="47">
        <v>8.2552000000000003</v>
      </c>
      <c r="D6200" s="119" t="s">
        <v>5979</v>
      </c>
      <c r="E6200" s="46" t="s">
        <v>5979</v>
      </c>
      <c r="F6200" s="121">
        <v>1.5893999999999999</v>
      </c>
      <c r="G6200" s="87"/>
      <c r="H6200" s="47"/>
      <c r="I6200" s="120">
        <v>10</v>
      </c>
      <c r="J6200" s="120">
        <v>0</v>
      </c>
    </row>
    <row r="6201" spans="1:10" ht="15" customHeight="1">
      <c r="A6201" s="46" t="s">
        <v>3975</v>
      </c>
      <c r="B6201" s="46" t="s">
        <v>3976</v>
      </c>
      <c r="C6201" s="47">
        <v>18.976400000000002</v>
      </c>
      <c r="D6201" s="119" t="s">
        <v>5976</v>
      </c>
      <c r="E6201" s="46" t="s">
        <v>5976</v>
      </c>
      <c r="F6201" s="121">
        <v>5.5208000000000004</v>
      </c>
      <c r="G6201" s="87"/>
      <c r="H6201" s="47"/>
      <c r="I6201" s="120">
        <v>2</v>
      </c>
      <c r="J6201" s="120">
        <v>0</v>
      </c>
    </row>
    <row r="6202" spans="1:10" ht="15" customHeight="1">
      <c r="A6202" s="46" t="s">
        <v>12365</v>
      </c>
      <c r="B6202" s="46" t="s">
        <v>12366</v>
      </c>
      <c r="C6202" s="47">
        <v>9.1654</v>
      </c>
      <c r="D6202" s="119" t="s">
        <v>5973</v>
      </c>
      <c r="E6202" s="46" t="s">
        <v>5973</v>
      </c>
      <c r="F6202" s="121">
        <v>2.1749999999999998</v>
      </c>
      <c r="G6202" s="87"/>
      <c r="H6202" s="47"/>
      <c r="I6202" s="120">
        <v>7</v>
      </c>
      <c r="J6202" s="120">
        <v>0</v>
      </c>
    </row>
    <row r="6203" spans="1:10" ht="15" customHeight="1">
      <c r="A6203" s="46" t="s">
        <v>6350</v>
      </c>
      <c r="B6203" s="46" t="s">
        <v>12364</v>
      </c>
      <c r="C6203" s="47">
        <v>2.4786000000000001</v>
      </c>
      <c r="D6203" s="119" t="s">
        <v>5970</v>
      </c>
      <c r="E6203" s="46" t="s">
        <v>5970</v>
      </c>
      <c r="F6203" s="121">
        <v>1.5893999999999999</v>
      </c>
      <c r="G6203" s="87"/>
      <c r="H6203" s="47"/>
      <c r="I6203" s="120">
        <v>67</v>
      </c>
      <c r="J6203" s="120">
        <v>0</v>
      </c>
    </row>
    <row r="6204" spans="1:10" ht="15" customHeight="1">
      <c r="A6204" s="46" t="s">
        <v>32582</v>
      </c>
      <c r="B6204" s="46" t="s">
        <v>32583</v>
      </c>
      <c r="C6204" s="47">
        <v>5.68</v>
      </c>
      <c r="D6204" s="119" t="s">
        <v>5967</v>
      </c>
      <c r="E6204" s="46" t="s">
        <v>5967</v>
      </c>
      <c r="F6204" s="121">
        <v>5.1778000000000004</v>
      </c>
      <c r="G6204" s="87"/>
      <c r="H6204" s="47"/>
      <c r="I6204" s="120">
        <v>2</v>
      </c>
      <c r="J6204" s="120">
        <v>0</v>
      </c>
    </row>
    <row r="6205" spans="1:10" ht="15" customHeight="1">
      <c r="A6205" s="46" t="s">
        <v>12362</v>
      </c>
      <c r="B6205" s="46" t="s">
        <v>12363</v>
      </c>
      <c r="C6205" s="47">
        <v>6.6096000000000004</v>
      </c>
      <c r="D6205" s="119" t="s">
        <v>5964</v>
      </c>
      <c r="E6205" s="46" t="s">
        <v>5964</v>
      </c>
      <c r="F6205" s="121">
        <v>1.4361999999999999</v>
      </c>
      <c r="G6205" s="87"/>
      <c r="H6205" s="47"/>
      <c r="I6205" s="120">
        <v>296</v>
      </c>
      <c r="J6205" s="120">
        <v>0</v>
      </c>
    </row>
    <row r="6206" spans="1:10" ht="15" customHeight="1">
      <c r="A6206" s="46" t="s">
        <v>12360</v>
      </c>
      <c r="B6206" s="46" t="s">
        <v>12361</v>
      </c>
      <c r="C6206" s="47">
        <v>2.6852</v>
      </c>
      <c r="D6206" s="119" t="s">
        <v>5961</v>
      </c>
      <c r="E6206" s="46" t="s">
        <v>5961</v>
      </c>
      <c r="F6206" s="121">
        <v>1.2045999999999999</v>
      </c>
      <c r="G6206" s="87"/>
      <c r="H6206" s="47"/>
      <c r="I6206" s="120">
        <v>22</v>
      </c>
      <c r="J6206" s="120">
        <v>0</v>
      </c>
    </row>
    <row r="6207" spans="1:10" ht="15" customHeight="1">
      <c r="A6207" s="46" t="s">
        <v>3934</v>
      </c>
      <c r="B6207" s="46" t="s">
        <v>3935</v>
      </c>
      <c r="C6207" s="47">
        <v>244.97280000000001</v>
      </c>
      <c r="D6207" s="119" t="s">
        <v>5958</v>
      </c>
      <c r="E6207" s="46" t="s">
        <v>5958</v>
      </c>
      <c r="F6207" s="121">
        <v>4.8099999999999996</v>
      </c>
      <c r="G6207" s="87"/>
      <c r="H6207" s="47"/>
      <c r="I6207" s="120">
        <v>0</v>
      </c>
      <c r="J6207" s="120">
        <v>0</v>
      </c>
    </row>
    <row r="6208" spans="1:10" ht="15" customHeight="1">
      <c r="A6208" s="46" t="s">
        <v>3931</v>
      </c>
      <c r="B6208" s="46" t="s">
        <v>3932</v>
      </c>
      <c r="C6208" s="47">
        <v>244.97280000000001</v>
      </c>
      <c r="D6208" s="119" t="s">
        <v>5955</v>
      </c>
      <c r="E6208" s="46" t="s">
        <v>5955</v>
      </c>
      <c r="F6208" s="121">
        <v>1.4638</v>
      </c>
      <c r="G6208" s="87"/>
      <c r="H6208" s="47"/>
      <c r="I6208" s="120">
        <v>0</v>
      </c>
      <c r="J6208" s="120">
        <v>0</v>
      </c>
    </row>
    <row r="6209" spans="1:10" ht="15" customHeight="1">
      <c r="A6209" s="46" t="s">
        <v>4003</v>
      </c>
      <c r="B6209" s="46" t="s">
        <v>4004</v>
      </c>
      <c r="C6209" s="47">
        <v>28.844200000000001</v>
      </c>
      <c r="D6209" s="119" t="s">
        <v>5952</v>
      </c>
      <c r="E6209" s="46" t="s">
        <v>5952</v>
      </c>
      <c r="F6209" s="121">
        <v>1.2081999999999999</v>
      </c>
      <c r="G6209" s="87"/>
      <c r="H6209" s="47"/>
      <c r="I6209" s="120">
        <v>0</v>
      </c>
      <c r="J6209" s="120">
        <v>0</v>
      </c>
    </row>
    <row r="6210" spans="1:10" ht="15" customHeight="1">
      <c r="A6210" s="46" t="s">
        <v>4000</v>
      </c>
      <c r="B6210" s="46" t="s">
        <v>4001</v>
      </c>
      <c r="C6210" s="47">
        <v>28.844200000000001</v>
      </c>
      <c r="D6210" s="119" t="s">
        <v>5949</v>
      </c>
      <c r="E6210" s="46" t="s">
        <v>5949</v>
      </c>
      <c r="F6210" s="121">
        <v>0.66920000000000002</v>
      </c>
      <c r="G6210" s="87"/>
      <c r="H6210" s="47"/>
      <c r="I6210" s="120">
        <v>0</v>
      </c>
      <c r="J6210" s="120">
        <v>0</v>
      </c>
    </row>
    <row r="6211" spans="1:10" ht="15" customHeight="1">
      <c r="A6211" s="46" t="s">
        <v>3997</v>
      </c>
      <c r="B6211" s="46" t="s">
        <v>3998</v>
      </c>
      <c r="C6211" s="47">
        <v>28.844200000000001</v>
      </c>
      <c r="D6211" s="119" t="s">
        <v>5946</v>
      </c>
      <c r="E6211" s="46" t="s">
        <v>5946</v>
      </c>
      <c r="F6211" s="121">
        <v>0.66920000000000002</v>
      </c>
      <c r="G6211" s="87"/>
      <c r="H6211" s="47"/>
      <c r="I6211" s="120">
        <v>0</v>
      </c>
      <c r="J6211" s="120">
        <v>0</v>
      </c>
    </row>
    <row r="6212" spans="1:10" ht="15" customHeight="1">
      <c r="A6212" s="46" t="s">
        <v>3994</v>
      </c>
      <c r="B6212" s="46" t="s">
        <v>3995</v>
      </c>
      <c r="C6212" s="47">
        <v>202.41499999999999</v>
      </c>
      <c r="D6212" s="119" t="s">
        <v>5943</v>
      </c>
      <c r="E6212" s="46" t="s">
        <v>5943</v>
      </c>
      <c r="F6212" s="121">
        <v>5.5208000000000004</v>
      </c>
      <c r="G6212" s="87"/>
      <c r="H6212" s="47"/>
      <c r="I6212" s="120">
        <v>1</v>
      </c>
      <c r="J6212" s="120">
        <v>0</v>
      </c>
    </row>
    <row r="6213" spans="1:10" ht="15" customHeight="1">
      <c r="A6213" s="46" t="s">
        <v>3991</v>
      </c>
      <c r="B6213" s="46" t="s">
        <v>3992</v>
      </c>
      <c r="C6213" s="47">
        <v>250.48859999999999</v>
      </c>
      <c r="D6213" s="119" t="s">
        <v>5940</v>
      </c>
      <c r="E6213" s="46" t="s">
        <v>5940</v>
      </c>
      <c r="F6213" s="121">
        <v>1.4638</v>
      </c>
      <c r="G6213" s="87"/>
      <c r="H6213" s="47"/>
      <c r="I6213" s="120">
        <v>4</v>
      </c>
      <c r="J6213" s="120">
        <v>0</v>
      </c>
    </row>
    <row r="6214" spans="1:10" ht="15" customHeight="1">
      <c r="A6214" s="46" t="s">
        <v>3988</v>
      </c>
      <c r="B6214" s="46" t="s">
        <v>3989</v>
      </c>
      <c r="C6214" s="47">
        <v>1262.5642</v>
      </c>
      <c r="D6214" s="119" t="s">
        <v>5937</v>
      </c>
      <c r="E6214" s="46" t="s">
        <v>5937</v>
      </c>
      <c r="F6214" s="121">
        <v>1.3384</v>
      </c>
      <c r="G6214" s="87"/>
      <c r="H6214" s="47"/>
      <c r="I6214" s="120">
        <v>0</v>
      </c>
      <c r="J6214" s="120">
        <v>0</v>
      </c>
    </row>
    <row r="6215" spans="1:10" ht="15" customHeight="1">
      <c r="A6215" s="46" t="s">
        <v>19972</v>
      </c>
      <c r="B6215" s="46" t="s">
        <v>19973</v>
      </c>
      <c r="C6215" s="47">
        <v>36.561199999999999</v>
      </c>
      <c r="D6215" s="119" t="s">
        <v>5934</v>
      </c>
      <c r="E6215" s="46" t="s">
        <v>5934</v>
      </c>
      <c r="F6215" s="121">
        <v>1.9239999999999999</v>
      </c>
      <c r="G6215" s="87"/>
      <c r="H6215" s="47"/>
      <c r="I6215" s="120">
        <v>1</v>
      </c>
      <c r="J6215" s="120">
        <v>0</v>
      </c>
    </row>
    <row r="6216" spans="1:10" ht="15" customHeight="1">
      <c r="A6216" s="46" t="s">
        <v>12418</v>
      </c>
      <c r="B6216" s="46" t="s">
        <v>12419</v>
      </c>
      <c r="C6216" s="47">
        <v>4.3722000000000003</v>
      </c>
      <c r="D6216" s="119" t="s">
        <v>5931</v>
      </c>
      <c r="E6216" s="46" t="s">
        <v>5931</v>
      </c>
      <c r="F6216" s="121">
        <v>0.92020000000000002</v>
      </c>
      <c r="G6216" s="87"/>
      <c r="H6216" s="47"/>
      <c r="I6216" s="120">
        <v>0</v>
      </c>
      <c r="J6216" s="120">
        <v>0</v>
      </c>
    </row>
    <row r="6217" spans="1:10" ht="15" customHeight="1">
      <c r="A6217" s="46" t="s">
        <v>12416</v>
      </c>
      <c r="B6217" s="46" t="s">
        <v>12417</v>
      </c>
      <c r="C6217" s="47">
        <v>1.8446</v>
      </c>
      <c r="D6217" s="119" t="s">
        <v>5928</v>
      </c>
      <c r="E6217" s="46" t="s">
        <v>5928</v>
      </c>
      <c r="F6217" s="121">
        <v>6.734</v>
      </c>
      <c r="G6217" s="87"/>
      <c r="H6217" s="47"/>
      <c r="I6217" s="120">
        <v>0</v>
      </c>
      <c r="J6217" s="120">
        <v>0</v>
      </c>
    </row>
    <row r="6218" spans="1:10" ht="15" customHeight="1">
      <c r="A6218" s="46" t="s">
        <v>12414</v>
      </c>
      <c r="B6218" s="46" t="s">
        <v>12415</v>
      </c>
      <c r="C6218" s="47">
        <v>4.5086000000000004</v>
      </c>
      <c r="D6218" s="119" t="s">
        <v>5922</v>
      </c>
      <c r="E6218" s="46" t="s">
        <v>5922</v>
      </c>
      <c r="F6218" s="121">
        <v>3.8477999999999999</v>
      </c>
      <c r="G6218" s="87"/>
      <c r="H6218" s="47"/>
      <c r="I6218" s="120">
        <v>0</v>
      </c>
      <c r="J6218" s="120">
        <v>0</v>
      </c>
    </row>
    <row r="6219" spans="1:10" ht="15" customHeight="1">
      <c r="A6219" s="46" t="s">
        <v>12412</v>
      </c>
      <c r="B6219" s="46" t="s">
        <v>12413</v>
      </c>
      <c r="C6219" s="47">
        <v>5.4652000000000003</v>
      </c>
      <c r="D6219" s="119" t="s">
        <v>5919</v>
      </c>
      <c r="E6219" s="46" t="s">
        <v>5919</v>
      </c>
      <c r="F6219" s="121">
        <v>4.6007999999999996</v>
      </c>
      <c r="G6219" s="87"/>
      <c r="H6219" s="47"/>
      <c r="I6219" s="120">
        <v>0</v>
      </c>
      <c r="J6219" s="120">
        <v>0</v>
      </c>
    </row>
    <row r="6220" spans="1:10" ht="15" customHeight="1">
      <c r="A6220" s="46" t="s">
        <v>12410</v>
      </c>
      <c r="B6220" s="46" t="s">
        <v>12411</v>
      </c>
      <c r="C6220" s="47">
        <v>4.3266</v>
      </c>
      <c r="D6220" s="119" t="s">
        <v>5916</v>
      </c>
      <c r="E6220" s="46" t="s">
        <v>5916</v>
      </c>
      <c r="F6220" s="121">
        <v>1.9239999999999999</v>
      </c>
      <c r="G6220" s="87"/>
      <c r="H6220" s="47"/>
      <c r="I6220" s="120">
        <v>3</v>
      </c>
      <c r="J6220" s="120">
        <v>0</v>
      </c>
    </row>
    <row r="6221" spans="1:10" ht="15" customHeight="1">
      <c r="A6221" s="46" t="s">
        <v>12408</v>
      </c>
      <c r="B6221" s="46" t="s">
        <v>12409</v>
      </c>
      <c r="C6221" s="47">
        <v>4.1715999999999998</v>
      </c>
      <c r="D6221" s="119" t="s">
        <v>5913</v>
      </c>
      <c r="E6221" s="46" t="s">
        <v>5913</v>
      </c>
      <c r="F6221" s="121">
        <v>1.2128000000000001</v>
      </c>
      <c r="G6221" s="87"/>
      <c r="H6221" s="47"/>
      <c r="I6221" s="120">
        <v>0</v>
      </c>
      <c r="J6221" s="120">
        <v>0</v>
      </c>
    </row>
    <row r="6222" spans="1:10" ht="15" customHeight="1">
      <c r="A6222" s="46" t="s">
        <v>12406</v>
      </c>
      <c r="B6222" s="46" t="s">
        <v>12407</v>
      </c>
      <c r="C6222" s="47">
        <v>8.7080000000000002</v>
      </c>
      <c r="D6222" s="119" t="s">
        <v>5910</v>
      </c>
      <c r="E6222" s="46" t="s">
        <v>5910</v>
      </c>
      <c r="F6222" s="121">
        <v>36.1708</v>
      </c>
      <c r="G6222" s="87"/>
      <c r="H6222" s="47"/>
      <c r="I6222" s="120">
        <v>0</v>
      </c>
      <c r="J6222" s="120">
        <v>0</v>
      </c>
    </row>
    <row r="6223" spans="1:10" ht="15" customHeight="1">
      <c r="A6223" s="46" t="s">
        <v>12404</v>
      </c>
      <c r="B6223" s="46" t="s">
        <v>12405</v>
      </c>
      <c r="C6223" s="47">
        <v>2.4144000000000001</v>
      </c>
      <c r="D6223" s="119" t="s">
        <v>5907</v>
      </c>
      <c r="E6223" s="46" t="s">
        <v>5907</v>
      </c>
      <c r="F6223" s="121">
        <v>9.2946000000000009</v>
      </c>
      <c r="G6223" s="87"/>
      <c r="H6223" s="47"/>
      <c r="I6223" s="120">
        <v>0</v>
      </c>
      <c r="J6223" s="120">
        <v>0</v>
      </c>
    </row>
    <row r="6224" spans="1:10" ht="15" customHeight="1">
      <c r="A6224" s="46" t="s">
        <v>12402</v>
      </c>
      <c r="B6224" s="46" t="s">
        <v>12403</v>
      </c>
      <c r="C6224" s="47">
        <v>2.7831999999999999</v>
      </c>
      <c r="D6224" s="119" t="s">
        <v>5904</v>
      </c>
      <c r="E6224" s="46" t="s">
        <v>5904</v>
      </c>
      <c r="F6224" s="121">
        <v>5.1120000000000001</v>
      </c>
      <c r="G6224" s="87"/>
      <c r="H6224" s="47"/>
      <c r="I6224" s="120">
        <v>200</v>
      </c>
      <c r="J6224" s="120">
        <v>0</v>
      </c>
    </row>
    <row r="6225" spans="1:10" ht="15" customHeight="1">
      <c r="A6225" s="46" t="s">
        <v>12400</v>
      </c>
      <c r="B6225" s="46" t="s">
        <v>12401</v>
      </c>
      <c r="C6225" s="47">
        <v>10.778600000000001</v>
      </c>
      <c r="D6225" s="119" t="s">
        <v>5901</v>
      </c>
      <c r="E6225" s="46" t="s">
        <v>5901</v>
      </c>
      <c r="F6225" s="121">
        <v>13.942</v>
      </c>
      <c r="G6225" s="87"/>
      <c r="H6225" s="47"/>
      <c r="I6225" s="120">
        <v>1</v>
      </c>
      <c r="J6225" s="120">
        <v>0</v>
      </c>
    </row>
    <row r="6226" spans="1:10" ht="15" customHeight="1">
      <c r="A6226" s="46" t="s">
        <v>12133</v>
      </c>
      <c r="B6226" s="46" t="s">
        <v>32584</v>
      </c>
      <c r="C6226" s="47">
        <v>303.62259999999998</v>
      </c>
      <c r="D6226" s="119" t="s">
        <v>5898</v>
      </c>
      <c r="E6226" s="46" t="s">
        <v>5898</v>
      </c>
      <c r="F6226" s="121">
        <v>11.728</v>
      </c>
      <c r="G6226" s="87"/>
      <c r="H6226" s="47"/>
      <c r="I6226" s="120">
        <v>2</v>
      </c>
      <c r="J6226" s="120">
        <v>0</v>
      </c>
    </row>
    <row r="6227" spans="1:10" ht="15" customHeight="1">
      <c r="A6227" s="46" t="s">
        <v>35620</v>
      </c>
      <c r="B6227" s="46" t="s">
        <v>35717</v>
      </c>
      <c r="C6227" s="47">
        <v>9.0327999999999999</v>
      </c>
      <c r="D6227" s="119" t="s">
        <v>5895</v>
      </c>
      <c r="E6227" s="46" t="s">
        <v>5895</v>
      </c>
      <c r="F6227" s="121">
        <v>768.54480000000001</v>
      </c>
      <c r="G6227" s="87"/>
      <c r="H6227" s="47"/>
      <c r="I6227" s="120">
        <v>11</v>
      </c>
      <c r="J6227" s="120">
        <v>0</v>
      </c>
    </row>
    <row r="6228" spans="1:10" ht="15" customHeight="1">
      <c r="A6228" s="46" t="s">
        <v>35621</v>
      </c>
      <c r="B6228" s="46" t="s">
        <v>35718</v>
      </c>
      <c r="C6228" s="47">
        <v>11.2006</v>
      </c>
      <c r="D6228" s="119" t="s">
        <v>5893</v>
      </c>
      <c r="E6228" s="46" t="s">
        <v>5893</v>
      </c>
      <c r="F6228" s="121">
        <v>12.4222</v>
      </c>
      <c r="G6228" s="87"/>
      <c r="H6228" s="47"/>
      <c r="I6228" s="120">
        <v>16</v>
      </c>
      <c r="J6228" s="120">
        <v>0</v>
      </c>
    </row>
    <row r="6229" spans="1:10" ht="15" customHeight="1">
      <c r="A6229" s="46" t="s">
        <v>12131</v>
      </c>
      <c r="B6229" s="46" t="s">
        <v>12132</v>
      </c>
      <c r="C6229" s="47">
        <v>6.1230000000000002</v>
      </c>
      <c r="D6229" s="119" t="s">
        <v>5890</v>
      </c>
      <c r="E6229" s="46" t="s">
        <v>5890</v>
      </c>
      <c r="F6229" s="121">
        <v>10.180400000000001</v>
      </c>
      <c r="G6229" s="87"/>
      <c r="H6229" s="47"/>
      <c r="I6229" s="120">
        <v>36</v>
      </c>
      <c r="J6229" s="120">
        <v>0</v>
      </c>
    </row>
    <row r="6230" spans="1:10" ht="15" customHeight="1">
      <c r="A6230" s="46" t="s">
        <v>12398</v>
      </c>
      <c r="B6230" s="46" t="s">
        <v>12399</v>
      </c>
      <c r="C6230" s="47">
        <v>0</v>
      </c>
      <c r="D6230" s="119" t="s">
        <v>5887</v>
      </c>
      <c r="E6230" s="46" t="s">
        <v>5887</v>
      </c>
      <c r="F6230" s="121">
        <v>2.2585999999999999</v>
      </c>
      <c r="G6230" s="87"/>
      <c r="H6230" s="47"/>
      <c r="I6230" s="120">
        <v>0</v>
      </c>
      <c r="J6230" s="120">
        <v>0</v>
      </c>
    </row>
    <row r="6231" spans="1:10" ht="15" customHeight="1">
      <c r="A6231" s="46" t="s">
        <v>12396</v>
      </c>
      <c r="B6231" s="46" t="s">
        <v>12397</v>
      </c>
      <c r="C6231" s="47">
        <v>5.2375999999999996</v>
      </c>
      <c r="D6231" s="119" t="s">
        <v>5884</v>
      </c>
      <c r="E6231" s="46" t="s">
        <v>5884</v>
      </c>
      <c r="F6231" s="121">
        <v>9.1598000000000006</v>
      </c>
      <c r="G6231" s="87"/>
      <c r="H6231" s="47"/>
      <c r="I6231" s="120">
        <v>2</v>
      </c>
      <c r="J6231" s="120">
        <v>0</v>
      </c>
    </row>
    <row r="6232" spans="1:10" ht="15" customHeight="1">
      <c r="A6232" s="46" t="s">
        <v>12394</v>
      </c>
      <c r="B6232" s="46" t="s">
        <v>12395</v>
      </c>
      <c r="C6232" s="47">
        <v>5.2375999999999996</v>
      </c>
      <c r="D6232" s="119" t="s">
        <v>6127</v>
      </c>
      <c r="E6232" s="46" t="s">
        <v>6127</v>
      </c>
      <c r="F6232" s="121">
        <v>1.4406000000000001</v>
      </c>
      <c r="G6232" s="87"/>
      <c r="H6232" s="47"/>
      <c r="I6232" s="120">
        <v>8</v>
      </c>
      <c r="J6232" s="120">
        <v>0</v>
      </c>
    </row>
    <row r="6233" spans="1:10" ht="15" customHeight="1">
      <c r="A6233" s="46" t="s">
        <v>12392</v>
      </c>
      <c r="B6233" s="46" t="s">
        <v>12393</v>
      </c>
      <c r="C6233" s="47">
        <v>5.2375999999999996</v>
      </c>
      <c r="D6233" s="119" t="s">
        <v>6124</v>
      </c>
      <c r="E6233" s="46" t="s">
        <v>6124</v>
      </c>
      <c r="F6233" s="121">
        <v>1.9146000000000001</v>
      </c>
      <c r="G6233" s="87"/>
      <c r="H6233" s="47"/>
      <c r="I6233" s="120">
        <v>2</v>
      </c>
      <c r="J6233" s="120">
        <v>0</v>
      </c>
    </row>
    <row r="6234" spans="1:10" ht="15" customHeight="1">
      <c r="A6234" s="46" t="s">
        <v>12390</v>
      </c>
      <c r="B6234" s="46" t="s">
        <v>12391</v>
      </c>
      <c r="C6234" s="47">
        <v>11.7844</v>
      </c>
      <c r="D6234" s="119" t="s">
        <v>6121</v>
      </c>
      <c r="E6234" s="46" t="s">
        <v>6121</v>
      </c>
      <c r="F6234" s="121">
        <v>2.1537999999999999</v>
      </c>
      <c r="G6234" s="87"/>
      <c r="H6234" s="47"/>
      <c r="I6234" s="120">
        <v>17</v>
      </c>
      <c r="J6234" s="120">
        <v>0</v>
      </c>
    </row>
    <row r="6235" spans="1:10" ht="15" customHeight="1">
      <c r="A6235" s="46" t="s">
        <v>12129</v>
      </c>
      <c r="B6235" s="46" t="s">
        <v>12130</v>
      </c>
      <c r="C6235" s="47">
        <v>5.4146000000000001</v>
      </c>
      <c r="D6235" s="119" t="s">
        <v>6118</v>
      </c>
      <c r="E6235" s="46" t="s">
        <v>6118</v>
      </c>
      <c r="F6235" s="121">
        <v>4.3289999999999997</v>
      </c>
      <c r="G6235" s="87"/>
      <c r="H6235" s="47"/>
      <c r="I6235" s="120">
        <v>9</v>
      </c>
      <c r="J6235" s="120">
        <v>0</v>
      </c>
    </row>
    <row r="6236" spans="1:10" ht="15" customHeight="1">
      <c r="A6236" s="46" t="s">
        <v>12388</v>
      </c>
      <c r="B6236" s="46" t="s">
        <v>12389</v>
      </c>
      <c r="C6236" s="47">
        <v>3.2639999999999998</v>
      </c>
      <c r="D6236" s="119" t="s">
        <v>6133</v>
      </c>
      <c r="E6236" s="46" t="s">
        <v>6133</v>
      </c>
      <c r="F6236" s="121">
        <v>5.9804000000000004</v>
      </c>
      <c r="G6236" s="87"/>
      <c r="H6236" s="47"/>
      <c r="I6236" s="120">
        <v>74</v>
      </c>
      <c r="J6236" s="120">
        <v>0</v>
      </c>
    </row>
    <row r="6237" spans="1:10" ht="15" customHeight="1">
      <c r="A6237" s="46" t="s">
        <v>12128</v>
      </c>
      <c r="B6237" s="46" t="s">
        <v>32585</v>
      </c>
      <c r="C6237" s="47">
        <v>15.029199999999999</v>
      </c>
      <c r="D6237" s="119" t="s">
        <v>6130</v>
      </c>
      <c r="E6237" s="46" t="s">
        <v>6130</v>
      </c>
      <c r="F6237" s="121">
        <v>9.3892000000000007</v>
      </c>
      <c r="G6237" s="87"/>
      <c r="H6237" s="47"/>
      <c r="I6237" s="120">
        <v>5</v>
      </c>
      <c r="J6237" s="120">
        <v>0</v>
      </c>
    </row>
    <row r="6238" spans="1:10" ht="15" customHeight="1">
      <c r="A6238" s="46" t="s">
        <v>35897</v>
      </c>
      <c r="B6238" s="46" t="s">
        <v>35898</v>
      </c>
      <c r="C6238" s="47">
        <v>15.304</v>
      </c>
      <c r="D6238" s="119" t="s">
        <v>7037</v>
      </c>
      <c r="E6238" s="46" t="s">
        <v>7037</v>
      </c>
      <c r="F6238" s="121">
        <v>47.425600000000003</v>
      </c>
      <c r="G6238" s="87"/>
      <c r="H6238" s="47"/>
      <c r="I6238" s="120">
        <v>12</v>
      </c>
      <c r="J6238" s="120">
        <v>0</v>
      </c>
    </row>
    <row r="6239" spans="1:10" ht="15" customHeight="1">
      <c r="A6239" s="46" t="s">
        <v>35911</v>
      </c>
      <c r="B6239" s="46" t="s">
        <v>35912</v>
      </c>
      <c r="C6239" s="47">
        <v>11.304</v>
      </c>
      <c r="D6239" s="119" t="s">
        <v>7029</v>
      </c>
      <c r="E6239" s="46" t="s">
        <v>7029</v>
      </c>
      <c r="F6239" s="121">
        <v>41.523400000000002</v>
      </c>
      <c r="G6239" s="87"/>
      <c r="H6239" s="47"/>
      <c r="I6239" s="120">
        <v>0</v>
      </c>
      <c r="J6239" s="120">
        <v>0</v>
      </c>
    </row>
    <row r="6240" spans="1:10" ht="15" customHeight="1">
      <c r="A6240" s="46" t="s">
        <v>35622</v>
      </c>
      <c r="B6240" s="46" t="s">
        <v>35719</v>
      </c>
      <c r="C6240" s="47">
        <v>15.459</v>
      </c>
      <c r="D6240" s="119" t="s">
        <v>7027</v>
      </c>
      <c r="E6240" s="46" t="s">
        <v>7027</v>
      </c>
      <c r="F6240" s="121">
        <v>52.584000000000003</v>
      </c>
      <c r="G6240" s="87"/>
      <c r="H6240" s="47"/>
      <c r="I6240" s="120">
        <v>6</v>
      </c>
      <c r="J6240" s="120">
        <v>0</v>
      </c>
    </row>
    <row r="6241" spans="1:10" ht="15" customHeight="1">
      <c r="A6241" s="46" t="s">
        <v>35623</v>
      </c>
      <c r="B6241" s="46" t="s">
        <v>35720</v>
      </c>
      <c r="C6241" s="47">
        <v>8.5942000000000007</v>
      </c>
      <c r="D6241" s="119" t="s">
        <v>7021</v>
      </c>
      <c r="E6241" s="46" t="s">
        <v>7021</v>
      </c>
      <c r="F6241" s="121">
        <v>81.792199999999994</v>
      </c>
      <c r="G6241" s="87"/>
      <c r="H6241" s="47"/>
      <c r="I6241" s="120">
        <v>24</v>
      </c>
      <c r="J6241" s="120">
        <v>0</v>
      </c>
    </row>
    <row r="6242" spans="1:10" ht="15" customHeight="1">
      <c r="A6242" s="46" t="s">
        <v>35624</v>
      </c>
      <c r="B6242" s="46" t="s">
        <v>35721</v>
      </c>
      <c r="C6242" s="47">
        <v>11.639200000000001</v>
      </c>
      <c r="D6242" s="119" t="s">
        <v>7018</v>
      </c>
      <c r="E6242" s="46" t="s">
        <v>7018</v>
      </c>
      <c r="F6242" s="121">
        <v>115.7638</v>
      </c>
      <c r="G6242" s="87"/>
      <c r="H6242" s="47"/>
      <c r="I6242" s="120">
        <v>8</v>
      </c>
      <c r="J6242" s="120">
        <v>0</v>
      </c>
    </row>
    <row r="6243" spans="1:10" ht="15" customHeight="1">
      <c r="A6243" s="46" t="s">
        <v>35625</v>
      </c>
      <c r="B6243" s="46" t="s">
        <v>35722</v>
      </c>
      <c r="C6243" s="47">
        <v>20.001200000000001</v>
      </c>
      <c r="D6243" s="119" t="s">
        <v>7017</v>
      </c>
      <c r="E6243" s="46" t="s">
        <v>7017</v>
      </c>
      <c r="F6243" s="121">
        <v>143.4408</v>
      </c>
      <c r="G6243" s="87"/>
      <c r="H6243" s="47"/>
      <c r="I6243" s="120">
        <v>10</v>
      </c>
      <c r="J6243" s="120">
        <v>0</v>
      </c>
    </row>
    <row r="6244" spans="1:10" ht="15" customHeight="1">
      <c r="A6244" s="46" t="s">
        <v>35626</v>
      </c>
      <c r="B6244" s="46" t="s">
        <v>35723</v>
      </c>
      <c r="C6244" s="47">
        <v>34.789000000000001</v>
      </c>
      <c r="D6244" s="119" t="s">
        <v>7016</v>
      </c>
      <c r="E6244" s="46" t="s">
        <v>7016</v>
      </c>
      <c r="F6244" s="121">
        <v>159.79679999999999</v>
      </c>
      <c r="G6244" s="87"/>
      <c r="H6244" s="47"/>
      <c r="I6244" s="120">
        <v>6</v>
      </c>
      <c r="J6244" s="120">
        <v>0</v>
      </c>
    </row>
    <row r="6245" spans="1:10" ht="15" customHeight="1">
      <c r="A6245" s="46" t="s">
        <v>35627</v>
      </c>
      <c r="B6245" s="46" t="s">
        <v>35724</v>
      </c>
      <c r="C6245" s="47">
        <v>17.188199999999998</v>
      </c>
      <c r="D6245" s="119" t="s">
        <v>7014</v>
      </c>
      <c r="E6245" s="46" t="s">
        <v>7014</v>
      </c>
      <c r="F6245" s="121">
        <v>76.75</v>
      </c>
      <c r="G6245" s="87"/>
      <c r="H6245" s="47"/>
      <c r="I6245" s="120">
        <v>5</v>
      </c>
      <c r="J6245" s="120">
        <v>0</v>
      </c>
    </row>
    <row r="6246" spans="1:10" ht="15" customHeight="1">
      <c r="A6246" s="46" t="s">
        <v>35628</v>
      </c>
      <c r="B6246" s="46" t="s">
        <v>35725</v>
      </c>
      <c r="C6246" s="47">
        <v>22.427</v>
      </c>
      <c r="D6246" s="119" t="s">
        <v>7011</v>
      </c>
      <c r="E6246" s="46" t="s">
        <v>7011</v>
      </c>
      <c r="F6246" s="121">
        <v>20.2622</v>
      </c>
      <c r="G6246" s="87"/>
      <c r="H6246" s="47"/>
      <c r="I6246" s="120">
        <v>23</v>
      </c>
      <c r="J6246" s="120">
        <v>0</v>
      </c>
    </row>
    <row r="6247" spans="1:10" ht="15" customHeight="1">
      <c r="A6247" s="46" t="s">
        <v>35629</v>
      </c>
      <c r="B6247" s="46" t="s">
        <v>35726</v>
      </c>
      <c r="C6247" s="47">
        <v>28.0274</v>
      </c>
      <c r="D6247" s="119" t="s">
        <v>7007</v>
      </c>
      <c r="E6247" s="46" t="s">
        <v>7007</v>
      </c>
      <c r="F6247" s="121">
        <v>16.3584</v>
      </c>
      <c r="G6247" s="87"/>
      <c r="H6247" s="47"/>
      <c r="I6247" s="120">
        <v>12</v>
      </c>
      <c r="J6247" s="120">
        <v>0</v>
      </c>
    </row>
    <row r="6248" spans="1:10" ht="15" customHeight="1">
      <c r="A6248" s="46" t="s">
        <v>35630</v>
      </c>
      <c r="B6248" s="46" t="s">
        <v>35727</v>
      </c>
      <c r="C6248" s="47">
        <v>20.852799999999998</v>
      </c>
      <c r="D6248" s="119" t="s">
        <v>7004</v>
      </c>
      <c r="E6248" s="46" t="s">
        <v>7004</v>
      </c>
      <c r="F6248" s="121">
        <v>31.462199999999999</v>
      </c>
      <c r="G6248" s="87"/>
      <c r="H6248" s="47"/>
      <c r="I6248" s="120">
        <v>24</v>
      </c>
      <c r="J6248" s="120">
        <v>0</v>
      </c>
    </row>
    <row r="6249" spans="1:10" ht="15" customHeight="1">
      <c r="A6249" s="46" t="s">
        <v>35909</v>
      </c>
      <c r="B6249" s="46" t="s">
        <v>35910</v>
      </c>
      <c r="C6249" s="47">
        <v>9.7812000000000001</v>
      </c>
      <c r="D6249" s="119" t="s">
        <v>7002</v>
      </c>
      <c r="E6249" s="46" t="s">
        <v>7002</v>
      </c>
      <c r="F6249" s="121">
        <v>257.94760000000002</v>
      </c>
      <c r="G6249" s="87"/>
      <c r="H6249" s="47"/>
      <c r="I6249" s="120">
        <v>6</v>
      </c>
      <c r="J6249" s="120">
        <v>0</v>
      </c>
    </row>
    <row r="6250" spans="1:10" ht="15" customHeight="1">
      <c r="A6250" s="46" t="s">
        <v>35631</v>
      </c>
      <c r="B6250" s="46" t="s">
        <v>35728</v>
      </c>
      <c r="C6250" s="47">
        <v>12.9764</v>
      </c>
      <c r="D6250" s="119" t="s">
        <v>7000</v>
      </c>
      <c r="E6250" s="46" t="s">
        <v>7000</v>
      </c>
      <c r="F6250" s="121">
        <v>257.94760000000002</v>
      </c>
      <c r="G6250" s="87"/>
      <c r="H6250" s="47"/>
      <c r="I6250" s="120">
        <v>6</v>
      </c>
      <c r="J6250" s="120">
        <v>0</v>
      </c>
    </row>
    <row r="6251" spans="1:10" ht="15" customHeight="1">
      <c r="A6251" s="46" t="s">
        <v>35632</v>
      </c>
      <c r="B6251" s="46" t="s">
        <v>35729</v>
      </c>
      <c r="C6251" s="47">
        <v>7.8714000000000004</v>
      </c>
      <c r="D6251" s="119" t="s">
        <v>6998</v>
      </c>
      <c r="E6251" s="46" t="s">
        <v>6998</v>
      </c>
      <c r="F6251" s="121">
        <v>138.4194</v>
      </c>
      <c r="G6251" s="87"/>
      <c r="H6251" s="47"/>
      <c r="I6251" s="120">
        <v>7</v>
      </c>
      <c r="J6251" s="120">
        <v>0</v>
      </c>
    </row>
    <row r="6252" spans="1:10" ht="15" customHeight="1">
      <c r="A6252" s="46" t="s">
        <v>35903</v>
      </c>
      <c r="B6252" s="46" t="s">
        <v>35904</v>
      </c>
      <c r="C6252" s="47">
        <v>39.279800000000002</v>
      </c>
      <c r="D6252" s="119" t="s">
        <v>6996</v>
      </c>
      <c r="E6252" s="46" t="s">
        <v>6996</v>
      </c>
      <c r="F6252" s="121">
        <v>138.4194</v>
      </c>
      <c r="G6252" s="87"/>
      <c r="H6252" s="47"/>
      <c r="I6252" s="120">
        <v>3</v>
      </c>
      <c r="J6252" s="120">
        <v>0</v>
      </c>
    </row>
    <row r="6253" spans="1:10" ht="15" customHeight="1">
      <c r="A6253" s="46" t="s">
        <v>35633</v>
      </c>
      <c r="B6253" s="46" t="s">
        <v>35730</v>
      </c>
      <c r="C6253" s="47">
        <v>16.465399999999999</v>
      </c>
      <c r="D6253" s="119" t="s">
        <v>6990</v>
      </c>
      <c r="E6253" s="46" t="s">
        <v>6990</v>
      </c>
      <c r="F6253" s="121">
        <v>31.566600000000001</v>
      </c>
      <c r="G6253" s="87"/>
      <c r="H6253" s="47"/>
      <c r="I6253" s="120">
        <v>11</v>
      </c>
      <c r="J6253" s="120">
        <v>0</v>
      </c>
    </row>
    <row r="6254" spans="1:10" ht="15" customHeight="1">
      <c r="A6254" s="46" t="s">
        <v>19970</v>
      </c>
      <c r="B6254" s="46" t="s">
        <v>19971</v>
      </c>
      <c r="C6254" s="47">
        <v>5.2274000000000003</v>
      </c>
      <c r="D6254" s="119" t="s">
        <v>6987</v>
      </c>
      <c r="E6254" s="46" t="s">
        <v>6987</v>
      </c>
      <c r="F6254" s="121">
        <v>12.594200000000001</v>
      </c>
      <c r="G6254" s="87"/>
      <c r="H6254" s="47"/>
      <c r="I6254" s="120">
        <v>1168</v>
      </c>
      <c r="J6254" s="120">
        <v>0</v>
      </c>
    </row>
    <row r="6255" spans="1:10" ht="15" customHeight="1">
      <c r="A6255" s="46" t="s">
        <v>984</v>
      </c>
      <c r="B6255" s="46" t="s">
        <v>12387</v>
      </c>
      <c r="C6255" s="47">
        <v>42.684199999999997</v>
      </c>
      <c r="D6255" s="119" t="s">
        <v>6984</v>
      </c>
      <c r="E6255" s="46" t="s">
        <v>6984</v>
      </c>
      <c r="F6255" s="121">
        <v>8.1327999999999996</v>
      </c>
      <c r="G6255" s="86"/>
      <c r="H6255" s="47"/>
      <c r="I6255" s="120">
        <v>28</v>
      </c>
      <c r="J6255" s="120">
        <v>0</v>
      </c>
    </row>
    <row r="6256" spans="1:10" ht="15" customHeight="1">
      <c r="A6256" s="46" t="s">
        <v>12385</v>
      </c>
      <c r="B6256" s="46" t="s">
        <v>12386</v>
      </c>
      <c r="C6256" s="47">
        <v>2.3277999999999999</v>
      </c>
      <c r="D6256" s="119" t="s">
        <v>6976</v>
      </c>
      <c r="E6256" s="46" t="s">
        <v>6976</v>
      </c>
      <c r="F6256" s="121">
        <v>20.494599999999998</v>
      </c>
      <c r="G6256" s="87"/>
      <c r="H6256" s="47"/>
      <c r="I6256" s="120">
        <v>0</v>
      </c>
      <c r="J6256" s="120">
        <v>0</v>
      </c>
    </row>
    <row r="6257" spans="1:10" ht="15" customHeight="1">
      <c r="A6257" s="46" t="s">
        <v>12383</v>
      </c>
      <c r="B6257" s="46" t="s">
        <v>12384</v>
      </c>
      <c r="C6257" s="47">
        <v>9.4882000000000009</v>
      </c>
      <c r="D6257" s="119" t="s">
        <v>6943</v>
      </c>
      <c r="E6257" s="46" t="s">
        <v>6943</v>
      </c>
      <c r="F6257" s="121">
        <v>3.9965999999999999</v>
      </c>
      <c r="G6257" s="87"/>
      <c r="H6257" s="47"/>
      <c r="I6257" s="120">
        <v>4</v>
      </c>
      <c r="J6257" s="120">
        <v>0</v>
      </c>
    </row>
    <row r="6258" spans="1:10" ht="15" customHeight="1">
      <c r="A6258" s="46" t="s">
        <v>12381</v>
      </c>
      <c r="B6258" s="46" t="s">
        <v>12382</v>
      </c>
      <c r="C6258" s="47">
        <v>24.2898</v>
      </c>
      <c r="D6258" s="119" t="s">
        <v>6941</v>
      </c>
      <c r="E6258" s="46" t="s">
        <v>6941</v>
      </c>
      <c r="F6258" s="121">
        <v>279.23219999999998</v>
      </c>
      <c r="G6258" s="87"/>
      <c r="H6258" s="47"/>
      <c r="I6258" s="120">
        <v>0</v>
      </c>
      <c r="J6258" s="120">
        <v>0</v>
      </c>
    </row>
    <row r="6259" spans="1:10" ht="15" customHeight="1">
      <c r="A6259" s="46" t="s">
        <v>12379</v>
      </c>
      <c r="B6259" s="46" t="s">
        <v>12380</v>
      </c>
      <c r="C6259" s="47">
        <v>2.5301999999999998</v>
      </c>
      <c r="D6259" s="119" t="s">
        <v>6938</v>
      </c>
      <c r="E6259" s="46" t="s">
        <v>6938</v>
      </c>
      <c r="F6259" s="121">
        <v>123.73399999999999</v>
      </c>
      <c r="G6259" s="87"/>
      <c r="H6259" s="47"/>
      <c r="I6259" s="120">
        <v>318</v>
      </c>
      <c r="J6259" s="120">
        <v>0</v>
      </c>
    </row>
    <row r="6260" spans="1:10" ht="15" customHeight="1">
      <c r="A6260" s="46" t="s">
        <v>12377</v>
      </c>
      <c r="B6260" s="46" t="s">
        <v>12378</v>
      </c>
      <c r="C6260" s="47">
        <v>2.8466</v>
      </c>
      <c r="D6260" s="119" t="s">
        <v>6936</v>
      </c>
      <c r="E6260" s="46" t="s">
        <v>6936</v>
      </c>
      <c r="F6260" s="121">
        <v>9.1042000000000005</v>
      </c>
      <c r="G6260" s="87"/>
      <c r="H6260" s="47"/>
      <c r="I6260" s="120">
        <v>0</v>
      </c>
      <c r="J6260" s="120">
        <v>0</v>
      </c>
    </row>
    <row r="6261" spans="1:10" ht="15" customHeight="1">
      <c r="A6261" s="46" t="s">
        <v>35901</v>
      </c>
      <c r="B6261" s="46" t="s">
        <v>35902</v>
      </c>
      <c r="C6261" s="47">
        <v>10.373799999999999</v>
      </c>
      <c r="D6261" s="119" t="s">
        <v>6934</v>
      </c>
      <c r="E6261" s="46" t="s">
        <v>6934</v>
      </c>
      <c r="F6261" s="121">
        <v>13.849</v>
      </c>
      <c r="G6261" s="87"/>
      <c r="H6261" s="47"/>
      <c r="I6261" s="120">
        <v>6</v>
      </c>
      <c r="J6261" s="120">
        <v>0</v>
      </c>
    </row>
    <row r="6262" spans="1:10" ht="15" customHeight="1">
      <c r="A6262" s="46" t="s">
        <v>35907</v>
      </c>
      <c r="B6262" s="46" t="s">
        <v>35908</v>
      </c>
      <c r="C6262" s="47">
        <v>13.1822</v>
      </c>
      <c r="D6262" s="119" t="s">
        <v>6932</v>
      </c>
      <c r="E6262" s="46" t="s">
        <v>6932</v>
      </c>
      <c r="F6262" s="121">
        <v>35.760800000000003</v>
      </c>
      <c r="G6262" s="87"/>
      <c r="H6262" s="47"/>
      <c r="I6262" s="120">
        <v>5</v>
      </c>
      <c r="J6262" s="120">
        <v>0</v>
      </c>
    </row>
    <row r="6263" spans="1:10" ht="15" customHeight="1">
      <c r="A6263" s="46" t="s">
        <v>35905</v>
      </c>
      <c r="B6263" s="46" t="s">
        <v>35906</v>
      </c>
      <c r="C6263" s="47">
        <v>10.426600000000001</v>
      </c>
      <c r="D6263" s="119" t="s">
        <v>6144</v>
      </c>
      <c r="E6263" s="46" t="s">
        <v>6144</v>
      </c>
      <c r="F6263" s="121">
        <v>11.432399999999999</v>
      </c>
      <c r="G6263" s="87"/>
      <c r="H6263" s="47"/>
      <c r="I6263" s="120">
        <v>10</v>
      </c>
      <c r="J6263" s="120">
        <v>0</v>
      </c>
    </row>
    <row r="6264" spans="1:10" ht="15" customHeight="1">
      <c r="A6264" s="46" t="s">
        <v>35634</v>
      </c>
      <c r="B6264" s="46" t="s">
        <v>35731</v>
      </c>
      <c r="C6264" s="47">
        <v>36.286000000000001</v>
      </c>
      <c r="D6264" s="119" t="s">
        <v>6142</v>
      </c>
      <c r="E6264" s="46" t="s">
        <v>6142</v>
      </c>
      <c r="F6264" s="121">
        <v>8.9228000000000005</v>
      </c>
      <c r="G6264" s="87"/>
      <c r="H6264" s="47"/>
      <c r="I6264" s="120">
        <v>6</v>
      </c>
      <c r="J6264" s="120">
        <v>0</v>
      </c>
    </row>
    <row r="6265" spans="1:10" ht="15" customHeight="1">
      <c r="A6265" s="46" t="s">
        <v>35635</v>
      </c>
      <c r="B6265" s="46" t="s">
        <v>35732</v>
      </c>
      <c r="C6265" s="47">
        <v>45.7316</v>
      </c>
      <c r="D6265" s="119" t="s">
        <v>35063</v>
      </c>
      <c r="E6265" s="46" t="s">
        <v>35063</v>
      </c>
      <c r="F6265" s="121">
        <v>15.0572</v>
      </c>
      <c r="G6265" s="87"/>
      <c r="H6265" s="47"/>
      <c r="I6265" s="120">
        <v>4</v>
      </c>
      <c r="J6265" s="120">
        <v>0</v>
      </c>
    </row>
    <row r="6266" spans="1:10" ht="15" customHeight="1">
      <c r="A6266" s="46" t="s">
        <v>35899</v>
      </c>
      <c r="B6266" s="46" t="s">
        <v>35900</v>
      </c>
      <c r="C6266" s="47">
        <v>5.0065999999999997</v>
      </c>
      <c r="D6266" s="119" t="s">
        <v>6140</v>
      </c>
      <c r="E6266" s="46" t="s">
        <v>6140</v>
      </c>
      <c r="F6266" s="121">
        <v>25.848199999999999</v>
      </c>
      <c r="G6266" s="87"/>
      <c r="H6266" s="47"/>
      <c r="I6266" s="120">
        <v>11</v>
      </c>
      <c r="J6266" s="120">
        <v>0</v>
      </c>
    </row>
    <row r="6267" spans="1:10" ht="15" customHeight="1">
      <c r="A6267" s="46" t="s">
        <v>19968</v>
      </c>
      <c r="B6267" s="46" t="s">
        <v>19969</v>
      </c>
      <c r="C6267" s="47">
        <v>4.8212000000000002</v>
      </c>
      <c r="D6267" s="119" t="s">
        <v>6138</v>
      </c>
      <c r="E6267" s="46" t="s">
        <v>6138</v>
      </c>
      <c r="F6267" s="121">
        <v>56.185600000000001</v>
      </c>
      <c r="G6267" s="87"/>
      <c r="H6267" s="47"/>
      <c r="I6267" s="120">
        <v>0</v>
      </c>
      <c r="J6267" s="120">
        <v>0</v>
      </c>
    </row>
    <row r="6268" spans="1:10" ht="15" customHeight="1">
      <c r="A6268" s="46" t="s">
        <v>19966</v>
      </c>
      <c r="B6268" s="46" t="s">
        <v>19967</v>
      </c>
      <c r="C6268" s="47">
        <v>3.0362</v>
      </c>
      <c r="D6268" s="119" t="s">
        <v>34982</v>
      </c>
      <c r="E6268" s="46" t="s">
        <v>34982</v>
      </c>
      <c r="F6268" s="121">
        <v>56.185600000000001</v>
      </c>
      <c r="G6268" s="87"/>
      <c r="H6268" s="47"/>
      <c r="I6268" s="120">
        <v>0</v>
      </c>
      <c r="J6268" s="120">
        <v>0</v>
      </c>
    </row>
    <row r="6269" spans="1:10" ht="15" customHeight="1">
      <c r="A6269" s="46" t="s">
        <v>12375</v>
      </c>
      <c r="B6269" s="46" t="s">
        <v>12376</v>
      </c>
      <c r="C6269" s="47">
        <v>2.5301999999999998</v>
      </c>
      <c r="D6269" s="119" t="s">
        <v>35057</v>
      </c>
      <c r="E6269" s="46" t="s">
        <v>35057</v>
      </c>
      <c r="F6269" s="121">
        <v>21.470400000000001</v>
      </c>
      <c r="G6269" s="87"/>
      <c r="H6269" s="47"/>
      <c r="I6269" s="120">
        <v>331</v>
      </c>
      <c r="J6269" s="120">
        <v>0</v>
      </c>
    </row>
    <row r="6270" spans="1:10" ht="15" customHeight="1">
      <c r="A6270" s="46" t="s">
        <v>12373</v>
      </c>
      <c r="B6270" s="46" t="s">
        <v>12374</v>
      </c>
      <c r="C6270" s="47">
        <v>15.010999999999999</v>
      </c>
      <c r="D6270" s="119" t="s">
        <v>35065</v>
      </c>
      <c r="E6270" s="46" t="s">
        <v>35065</v>
      </c>
      <c r="F6270" s="121">
        <v>26.098400000000002</v>
      </c>
      <c r="G6270" s="87"/>
      <c r="H6270" s="47"/>
      <c r="I6270" s="120">
        <v>0</v>
      </c>
      <c r="J6270" s="120">
        <v>0</v>
      </c>
    </row>
    <row r="6271" spans="1:10" ht="15" customHeight="1">
      <c r="A6271" s="46" t="s">
        <v>19964</v>
      </c>
      <c r="B6271" s="46" t="s">
        <v>19965</v>
      </c>
      <c r="C6271" s="47">
        <v>7.4034000000000004</v>
      </c>
      <c r="D6271" s="119" t="s">
        <v>6136</v>
      </c>
      <c r="E6271" s="46" t="s">
        <v>6136</v>
      </c>
      <c r="F6271" s="121">
        <v>21.798999999999999</v>
      </c>
      <c r="G6271" s="87"/>
      <c r="H6271" s="47"/>
      <c r="I6271" s="120">
        <v>5</v>
      </c>
      <c r="J6271" s="120">
        <v>0</v>
      </c>
    </row>
    <row r="6272" spans="1:10" ht="15" customHeight="1">
      <c r="A6272" s="46" t="s">
        <v>12371</v>
      </c>
      <c r="B6272" s="46" t="s">
        <v>12372</v>
      </c>
      <c r="C6272" s="47">
        <v>7.4134000000000002</v>
      </c>
      <c r="D6272" s="119" t="s">
        <v>34984</v>
      </c>
      <c r="E6272" s="46" t="s">
        <v>34984</v>
      </c>
      <c r="F6272" s="121">
        <v>21.798999999999999</v>
      </c>
      <c r="G6272" s="87"/>
      <c r="H6272" s="47"/>
      <c r="I6272" s="120">
        <v>0</v>
      </c>
      <c r="J6272" s="120">
        <v>0</v>
      </c>
    </row>
    <row r="6273" spans="1:10" ht="15" customHeight="1">
      <c r="A6273" s="46" t="s">
        <v>12369</v>
      </c>
      <c r="B6273" s="46" t="s">
        <v>12370</v>
      </c>
      <c r="C6273" s="47">
        <v>5.617</v>
      </c>
      <c r="D6273" s="119" t="s">
        <v>6199</v>
      </c>
      <c r="E6273" s="46" t="s">
        <v>6199</v>
      </c>
      <c r="F6273" s="121">
        <v>4.5077999999999996</v>
      </c>
      <c r="G6273" s="87"/>
      <c r="H6273" s="47"/>
      <c r="I6273" s="120">
        <v>0</v>
      </c>
      <c r="J6273" s="120">
        <v>0</v>
      </c>
    </row>
    <row r="6274" spans="1:10" ht="15" customHeight="1">
      <c r="A6274" s="46" t="s">
        <v>12367</v>
      </c>
      <c r="B6274" s="46" t="s">
        <v>12368</v>
      </c>
      <c r="C6274" s="47">
        <v>8.2484000000000002</v>
      </c>
      <c r="D6274" s="119" t="s">
        <v>6196</v>
      </c>
      <c r="E6274" s="46" t="s">
        <v>6196</v>
      </c>
      <c r="F6274" s="121">
        <v>9.4108000000000001</v>
      </c>
      <c r="G6274" s="87"/>
      <c r="H6274" s="47"/>
      <c r="I6274" s="120">
        <v>19</v>
      </c>
      <c r="J6274" s="120">
        <v>0</v>
      </c>
    </row>
    <row r="6275" spans="1:10" ht="15" customHeight="1">
      <c r="A6275" s="46" t="s">
        <v>12514</v>
      </c>
      <c r="B6275" s="46" t="s">
        <v>12515</v>
      </c>
      <c r="C6275" s="47">
        <v>16.8764</v>
      </c>
      <c r="D6275" s="119" t="s">
        <v>6193</v>
      </c>
      <c r="E6275" s="46" t="s">
        <v>6193</v>
      </c>
      <c r="F6275" s="121">
        <v>90.380399999999995</v>
      </c>
      <c r="G6275" s="87"/>
      <c r="H6275" s="47"/>
      <c r="I6275" s="120">
        <v>2</v>
      </c>
      <c r="J6275" s="120">
        <v>0</v>
      </c>
    </row>
    <row r="6276" spans="1:10" ht="15" customHeight="1">
      <c r="A6276" s="46" t="s">
        <v>12512</v>
      </c>
      <c r="B6276" s="46" t="s">
        <v>12513</v>
      </c>
      <c r="C6276" s="47">
        <v>12.1892</v>
      </c>
      <c r="D6276" s="119" t="s">
        <v>6191</v>
      </c>
      <c r="E6276" s="46" t="s">
        <v>6191</v>
      </c>
      <c r="F6276" s="121">
        <v>46.472799999999999</v>
      </c>
      <c r="G6276" s="87"/>
      <c r="H6276" s="47"/>
      <c r="I6276" s="120">
        <v>2</v>
      </c>
      <c r="J6276" s="120">
        <v>0</v>
      </c>
    </row>
    <row r="6277" spans="1:10" ht="15" customHeight="1">
      <c r="A6277" s="46" t="s">
        <v>12510</v>
      </c>
      <c r="B6277" s="46" t="s">
        <v>12511</v>
      </c>
      <c r="C6277" s="47">
        <v>3.7092000000000001</v>
      </c>
      <c r="D6277" s="119" t="s">
        <v>6189</v>
      </c>
      <c r="E6277" s="46" t="s">
        <v>6189</v>
      </c>
      <c r="F6277" s="121">
        <v>11.7112</v>
      </c>
      <c r="G6277" s="87"/>
      <c r="H6277" s="47"/>
      <c r="I6277" s="120">
        <v>8</v>
      </c>
      <c r="J6277" s="120">
        <v>0</v>
      </c>
    </row>
    <row r="6278" spans="1:10" ht="15" customHeight="1">
      <c r="A6278" s="46" t="s">
        <v>12509</v>
      </c>
      <c r="B6278" s="46" t="s">
        <v>12459</v>
      </c>
      <c r="C6278" s="47">
        <v>3.8073999999999999</v>
      </c>
      <c r="D6278" s="119" t="s">
        <v>6186</v>
      </c>
      <c r="E6278" s="46" t="s">
        <v>6186</v>
      </c>
      <c r="F6278" s="121">
        <v>90.761399999999995</v>
      </c>
      <c r="G6278" s="87"/>
      <c r="H6278" s="47"/>
      <c r="I6278" s="120">
        <v>0</v>
      </c>
      <c r="J6278" s="120">
        <v>0</v>
      </c>
    </row>
    <row r="6279" spans="1:10" ht="15" customHeight="1">
      <c r="A6279" s="46" t="s">
        <v>12507</v>
      </c>
      <c r="B6279" s="46" t="s">
        <v>12508</v>
      </c>
      <c r="C6279" s="47">
        <v>6.7304000000000004</v>
      </c>
      <c r="D6279" s="119" t="s">
        <v>6183</v>
      </c>
      <c r="E6279" s="46" t="s">
        <v>6183</v>
      </c>
      <c r="F6279" s="121">
        <v>48.942799999999998</v>
      </c>
      <c r="G6279" s="87"/>
      <c r="H6279" s="47"/>
      <c r="I6279" s="120">
        <v>65</v>
      </c>
      <c r="J6279" s="120">
        <v>0</v>
      </c>
    </row>
    <row r="6280" spans="1:10" ht="15" customHeight="1">
      <c r="A6280" s="46" t="s">
        <v>12505</v>
      </c>
      <c r="B6280" s="46" t="s">
        <v>12506</v>
      </c>
      <c r="C6280" s="47">
        <v>13.739000000000001</v>
      </c>
      <c r="D6280" s="119" t="s">
        <v>6180</v>
      </c>
      <c r="E6280" s="46" t="s">
        <v>6180</v>
      </c>
      <c r="F6280" s="121">
        <v>38.631999999999998</v>
      </c>
      <c r="G6280" s="87"/>
      <c r="H6280" s="47"/>
      <c r="I6280" s="120">
        <v>6</v>
      </c>
      <c r="J6280" s="120">
        <v>0</v>
      </c>
    </row>
    <row r="6281" spans="1:10" ht="15" customHeight="1">
      <c r="A6281" s="46" t="s">
        <v>12503</v>
      </c>
      <c r="B6281" s="46" t="s">
        <v>12504</v>
      </c>
      <c r="C6281" s="47">
        <v>19.684799999999999</v>
      </c>
      <c r="D6281" s="119" t="s">
        <v>6177</v>
      </c>
      <c r="E6281" s="46" t="s">
        <v>6177</v>
      </c>
      <c r="F6281" s="121">
        <v>24.398199999999999</v>
      </c>
      <c r="G6281" s="87"/>
      <c r="H6281" s="47"/>
      <c r="I6281" s="120">
        <v>3</v>
      </c>
      <c r="J6281" s="120">
        <v>0</v>
      </c>
    </row>
    <row r="6282" spans="1:10" ht="15" customHeight="1">
      <c r="A6282" s="46" t="s">
        <v>12501</v>
      </c>
      <c r="B6282" s="46" t="s">
        <v>12502</v>
      </c>
      <c r="C6282" s="47">
        <v>7.3071999999999999</v>
      </c>
      <c r="D6282" s="119" t="s">
        <v>6175</v>
      </c>
      <c r="E6282" s="46" t="s">
        <v>6175</v>
      </c>
      <c r="F6282" s="121">
        <v>57.1616</v>
      </c>
      <c r="G6282" s="87"/>
      <c r="H6282" s="47"/>
      <c r="I6282" s="120">
        <v>18</v>
      </c>
      <c r="J6282" s="120">
        <v>0</v>
      </c>
    </row>
    <row r="6283" spans="1:10" ht="15" customHeight="1">
      <c r="A6283" s="46" t="s">
        <v>12499</v>
      </c>
      <c r="B6283" s="46" t="s">
        <v>12500</v>
      </c>
      <c r="C6283" s="47">
        <v>7.8436000000000003</v>
      </c>
      <c r="D6283" s="119" t="s">
        <v>6172</v>
      </c>
      <c r="E6283" s="46" t="s">
        <v>6172</v>
      </c>
      <c r="F6283" s="121">
        <v>9.4108000000000001</v>
      </c>
      <c r="G6283" s="87"/>
      <c r="H6283" s="47"/>
      <c r="I6283" s="120">
        <v>19</v>
      </c>
      <c r="J6283" s="120">
        <v>0</v>
      </c>
    </row>
    <row r="6284" spans="1:10" ht="15" customHeight="1">
      <c r="A6284" s="46" t="s">
        <v>12497</v>
      </c>
      <c r="B6284" s="46" t="s">
        <v>12498</v>
      </c>
      <c r="C6284" s="47">
        <v>1.6446000000000001</v>
      </c>
      <c r="D6284" s="119" t="s">
        <v>6169</v>
      </c>
      <c r="E6284" s="46" t="s">
        <v>6169</v>
      </c>
      <c r="F6284" s="121">
        <v>8.4347999999999992</v>
      </c>
      <c r="G6284" s="87"/>
      <c r="H6284" s="47"/>
      <c r="I6284" s="120">
        <v>22</v>
      </c>
      <c r="J6284" s="120">
        <v>0</v>
      </c>
    </row>
    <row r="6285" spans="1:10" ht="15" customHeight="1">
      <c r="A6285" s="46" t="s">
        <v>12496</v>
      </c>
      <c r="B6285" s="46" t="s">
        <v>32586</v>
      </c>
      <c r="C6285" s="47">
        <v>8.5014000000000003</v>
      </c>
      <c r="D6285" s="119" t="s">
        <v>6166</v>
      </c>
      <c r="E6285" s="46" t="s">
        <v>6166</v>
      </c>
      <c r="F6285" s="121">
        <v>40.663800000000002</v>
      </c>
      <c r="G6285" s="87"/>
      <c r="H6285" s="47"/>
      <c r="I6285" s="120">
        <v>12</v>
      </c>
      <c r="J6285" s="120">
        <v>0</v>
      </c>
    </row>
    <row r="6286" spans="1:10" ht="15" customHeight="1">
      <c r="A6286" s="46" t="s">
        <v>12494</v>
      </c>
      <c r="B6286" s="46" t="s">
        <v>12495</v>
      </c>
      <c r="C6286" s="47">
        <v>7.6158000000000001</v>
      </c>
      <c r="D6286" s="119" t="s">
        <v>6164</v>
      </c>
      <c r="E6286" s="46" t="s">
        <v>6164</v>
      </c>
      <c r="F6286" s="121">
        <v>25.722799999999999</v>
      </c>
      <c r="G6286" s="87"/>
      <c r="H6286" s="47"/>
      <c r="I6286" s="120">
        <v>16</v>
      </c>
      <c r="J6286" s="120">
        <v>0</v>
      </c>
    </row>
    <row r="6287" spans="1:10" ht="15" customHeight="1">
      <c r="A6287" s="46" t="s">
        <v>12492</v>
      </c>
      <c r="B6287" s="46" t="s">
        <v>12493</v>
      </c>
      <c r="C6287" s="47">
        <v>10.588800000000001</v>
      </c>
      <c r="D6287" s="119" t="s">
        <v>6161</v>
      </c>
      <c r="E6287" s="46" t="s">
        <v>6161</v>
      </c>
      <c r="F6287" s="121">
        <v>50.109200000000001</v>
      </c>
      <c r="G6287" s="87"/>
      <c r="H6287" s="47"/>
      <c r="I6287" s="120">
        <v>7</v>
      </c>
      <c r="J6287" s="120">
        <v>0</v>
      </c>
    </row>
    <row r="6288" spans="1:10" ht="15" customHeight="1">
      <c r="A6288" s="46" t="s">
        <v>12490</v>
      </c>
      <c r="B6288" s="46" t="s">
        <v>12491</v>
      </c>
      <c r="C6288" s="47">
        <v>11.689399999999999</v>
      </c>
      <c r="D6288" s="119" t="s">
        <v>6158</v>
      </c>
      <c r="E6288" s="46" t="s">
        <v>6158</v>
      </c>
      <c r="F6288" s="121">
        <v>64.568200000000004</v>
      </c>
      <c r="G6288" s="87"/>
      <c r="H6288" s="47"/>
      <c r="I6288" s="120">
        <v>2</v>
      </c>
      <c r="J6288" s="120">
        <v>0</v>
      </c>
    </row>
    <row r="6289" spans="1:10" ht="15" customHeight="1">
      <c r="A6289" s="46" t="s">
        <v>12488</v>
      </c>
      <c r="B6289" s="46" t="s">
        <v>12489</v>
      </c>
      <c r="C6289" s="47">
        <v>12.220800000000001</v>
      </c>
      <c r="D6289" s="119" t="s">
        <v>6155</v>
      </c>
      <c r="E6289" s="46" t="s">
        <v>6155</v>
      </c>
      <c r="F6289" s="121">
        <v>9.6430000000000007</v>
      </c>
      <c r="G6289" s="87"/>
      <c r="H6289" s="47"/>
      <c r="I6289" s="120">
        <v>19</v>
      </c>
      <c r="J6289" s="120">
        <v>0</v>
      </c>
    </row>
    <row r="6290" spans="1:10" ht="15" customHeight="1">
      <c r="A6290" s="46" t="s">
        <v>12486</v>
      </c>
      <c r="B6290" s="46" t="s">
        <v>12487</v>
      </c>
      <c r="C6290" s="47">
        <v>3.8712</v>
      </c>
      <c r="D6290" s="119" t="s">
        <v>6152</v>
      </c>
      <c r="E6290" s="46" t="s">
        <v>6152</v>
      </c>
      <c r="F6290" s="121">
        <v>8.1327999999999996</v>
      </c>
      <c r="G6290" s="87"/>
      <c r="H6290" s="47"/>
      <c r="I6290" s="120">
        <v>3</v>
      </c>
      <c r="J6290" s="120">
        <v>0</v>
      </c>
    </row>
    <row r="6291" spans="1:10" ht="15" customHeight="1">
      <c r="A6291" s="46" t="s">
        <v>12484</v>
      </c>
      <c r="B6291" s="46" t="s">
        <v>12485</v>
      </c>
      <c r="C6291" s="47">
        <v>3.8812000000000002</v>
      </c>
      <c r="D6291" s="119" t="s">
        <v>6149</v>
      </c>
      <c r="E6291" s="46" t="s">
        <v>6149</v>
      </c>
      <c r="F6291" s="121">
        <v>8.5975999999999999</v>
      </c>
      <c r="G6291" s="87"/>
      <c r="H6291" s="47"/>
      <c r="I6291" s="120">
        <v>0</v>
      </c>
      <c r="J6291" s="120">
        <v>0</v>
      </c>
    </row>
    <row r="6292" spans="1:10" ht="15" customHeight="1">
      <c r="A6292" s="46" t="s">
        <v>12482</v>
      </c>
      <c r="B6292" s="46" t="s">
        <v>12483</v>
      </c>
      <c r="C6292" s="47">
        <v>3.8812000000000002</v>
      </c>
      <c r="D6292" s="119" t="s">
        <v>6146</v>
      </c>
      <c r="E6292" s="46" t="s">
        <v>6146</v>
      </c>
      <c r="F6292" s="121">
        <v>8.8298000000000005</v>
      </c>
      <c r="G6292" s="87"/>
      <c r="H6292" s="47"/>
      <c r="I6292" s="120">
        <v>0</v>
      </c>
      <c r="J6292" s="120">
        <v>0</v>
      </c>
    </row>
    <row r="6293" spans="1:10" ht="15" customHeight="1">
      <c r="A6293" s="46" t="s">
        <v>12480</v>
      </c>
      <c r="B6293" s="46" t="s">
        <v>12481</v>
      </c>
      <c r="C6293" s="47">
        <v>3.8812000000000002</v>
      </c>
      <c r="D6293" s="119" t="s">
        <v>6310</v>
      </c>
      <c r="E6293" s="46" t="s">
        <v>6310</v>
      </c>
      <c r="F6293" s="121">
        <v>4.6007999999999996</v>
      </c>
      <c r="G6293" s="87"/>
      <c r="H6293" s="47"/>
      <c r="I6293" s="120">
        <v>2</v>
      </c>
      <c r="J6293" s="120">
        <v>0</v>
      </c>
    </row>
    <row r="6294" spans="1:10" ht="15" customHeight="1">
      <c r="A6294" s="46" t="s">
        <v>12478</v>
      </c>
      <c r="B6294" s="46" t="s">
        <v>12479</v>
      </c>
      <c r="C6294" s="47">
        <v>3.8812000000000002</v>
      </c>
      <c r="D6294" s="119" t="s">
        <v>6305</v>
      </c>
      <c r="E6294" s="46" t="s">
        <v>6305</v>
      </c>
      <c r="F6294" s="121">
        <v>10.5494</v>
      </c>
      <c r="G6294" s="87"/>
      <c r="H6294" s="47"/>
      <c r="I6294" s="120">
        <v>4</v>
      </c>
      <c r="J6294" s="120">
        <v>0</v>
      </c>
    </row>
    <row r="6295" spans="1:10" ht="15" customHeight="1">
      <c r="A6295" s="46" t="s">
        <v>12476</v>
      </c>
      <c r="B6295" s="46" t="s">
        <v>12477</v>
      </c>
      <c r="C6295" s="47">
        <v>3.8812000000000002</v>
      </c>
      <c r="D6295" s="119" t="s">
        <v>6302</v>
      </c>
      <c r="E6295" s="46" t="s">
        <v>6302</v>
      </c>
      <c r="F6295" s="121">
        <v>3.7410000000000001</v>
      </c>
      <c r="G6295" s="87"/>
      <c r="H6295" s="47"/>
      <c r="I6295" s="120">
        <v>1</v>
      </c>
      <c r="J6295" s="120">
        <v>0</v>
      </c>
    </row>
    <row r="6296" spans="1:10" ht="15" customHeight="1">
      <c r="A6296" s="46" t="s">
        <v>12474</v>
      </c>
      <c r="B6296" s="46" t="s">
        <v>12475</v>
      </c>
      <c r="C6296" s="47">
        <v>3.8812000000000002</v>
      </c>
      <c r="D6296" s="119" t="s">
        <v>6299</v>
      </c>
      <c r="E6296" s="46" t="s">
        <v>6299</v>
      </c>
      <c r="F6296" s="121">
        <v>3.7410000000000001</v>
      </c>
      <c r="G6296" s="87"/>
      <c r="H6296" s="47"/>
      <c r="I6296" s="120">
        <v>4</v>
      </c>
      <c r="J6296" s="120">
        <v>0</v>
      </c>
    </row>
    <row r="6297" spans="1:10" ht="15" customHeight="1">
      <c r="A6297" s="46" t="s">
        <v>12472</v>
      </c>
      <c r="B6297" s="46" t="s">
        <v>12473</v>
      </c>
      <c r="C6297" s="47">
        <v>3.8812000000000002</v>
      </c>
      <c r="D6297" s="119" t="s">
        <v>6296</v>
      </c>
      <c r="E6297" s="46" t="s">
        <v>6296</v>
      </c>
      <c r="F6297" s="121">
        <v>2.7652000000000001</v>
      </c>
      <c r="G6297" s="87"/>
      <c r="H6297" s="47"/>
      <c r="I6297" s="120">
        <v>4</v>
      </c>
      <c r="J6297" s="120">
        <v>0</v>
      </c>
    </row>
    <row r="6298" spans="1:10" ht="15" customHeight="1">
      <c r="A6298" s="46" t="s">
        <v>12470</v>
      </c>
      <c r="B6298" s="46" t="s">
        <v>12471</v>
      </c>
      <c r="C6298" s="47">
        <v>3.8812000000000002</v>
      </c>
      <c r="D6298" s="119" t="s">
        <v>6293</v>
      </c>
      <c r="E6298" s="46" t="s">
        <v>6293</v>
      </c>
      <c r="F6298" s="121">
        <v>2.7652000000000001</v>
      </c>
      <c r="G6298" s="87"/>
      <c r="H6298" s="47"/>
      <c r="I6298" s="120">
        <v>3</v>
      </c>
      <c r="J6298" s="120">
        <v>0</v>
      </c>
    </row>
    <row r="6299" spans="1:10" ht="15" customHeight="1">
      <c r="A6299" s="46" t="s">
        <v>12468</v>
      </c>
      <c r="B6299" s="46" t="s">
        <v>12469</v>
      </c>
      <c r="C6299" s="47">
        <v>3.8812000000000002</v>
      </c>
      <c r="D6299" s="119" t="s">
        <v>6290</v>
      </c>
      <c r="E6299" s="46" t="s">
        <v>6290</v>
      </c>
      <c r="F6299" s="121">
        <v>1.9612000000000001</v>
      </c>
      <c r="G6299" s="87"/>
      <c r="H6299" s="47"/>
      <c r="I6299" s="120">
        <v>3</v>
      </c>
      <c r="J6299" s="120">
        <v>0</v>
      </c>
    </row>
    <row r="6300" spans="1:10" ht="15" customHeight="1">
      <c r="A6300" s="46" t="s">
        <v>12466</v>
      </c>
      <c r="B6300" s="46" t="s">
        <v>12467</v>
      </c>
      <c r="C6300" s="47">
        <v>3.8812000000000002</v>
      </c>
      <c r="D6300" s="119" t="s">
        <v>6287</v>
      </c>
      <c r="E6300" s="46" t="s">
        <v>6287</v>
      </c>
      <c r="F6300" s="121">
        <v>1.9612000000000001</v>
      </c>
      <c r="G6300" s="87"/>
      <c r="H6300" s="47"/>
      <c r="I6300" s="120">
        <v>4</v>
      </c>
      <c r="J6300" s="120">
        <v>0</v>
      </c>
    </row>
    <row r="6301" spans="1:10" ht="15" customHeight="1">
      <c r="A6301" s="46" t="s">
        <v>12464</v>
      </c>
      <c r="B6301" s="46" t="s">
        <v>12465</v>
      </c>
      <c r="C6301" s="47">
        <v>3.8812000000000002</v>
      </c>
      <c r="D6301" s="119" t="s">
        <v>6284</v>
      </c>
      <c r="E6301" s="46" t="s">
        <v>6284</v>
      </c>
      <c r="F6301" s="121">
        <v>2.5246</v>
      </c>
      <c r="G6301" s="87"/>
      <c r="H6301" s="47"/>
      <c r="I6301" s="120">
        <v>6</v>
      </c>
      <c r="J6301" s="120">
        <v>0</v>
      </c>
    </row>
    <row r="6302" spans="1:10" ht="15" customHeight="1">
      <c r="A6302" s="46" t="s">
        <v>12462</v>
      </c>
      <c r="B6302" s="46" t="s">
        <v>12463</v>
      </c>
      <c r="C6302" s="47">
        <v>3.8812000000000002</v>
      </c>
      <c r="D6302" s="119" t="s">
        <v>6282</v>
      </c>
      <c r="E6302" s="46" t="s">
        <v>6282</v>
      </c>
      <c r="F6302" s="121">
        <v>2.5246</v>
      </c>
      <c r="G6302" s="87"/>
      <c r="H6302" s="47"/>
      <c r="I6302" s="120">
        <v>4</v>
      </c>
      <c r="J6302" s="120">
        <v>0</v>
      </c>
    </row>
    <row r="6303" spans="1:10" ht="15" customHeight="1">
      <c r="A6303" s="46" t="s">
        <v>12460</v>
      </c>
      <c r="B6303" s="46" t="s">
        <v>12461</v>
      </c>
      <c r="C6303" s="47">
        <v>3.8812000000000002</v>
      </c>
      <c r="D6303" s="119" t="s">
        <v>6280</v>
      </c>
      <c r="E6303" s="46" t="s">
        <v>6280</v>
      </c>
      <c r="F6303" s="121">
        <v>2.9045999999999998</v>
      </c>
      <c r="G6303" s="87"/>
      <c r="H6303" s="47"/>
      <c r="I6303" s="120">
        <v>2</v>
      </c>
      <c r="J6303" s="120">
        <v>0</v>
      </c>
    </row>
    <row r="6304" spans="1:10" ht="15" customHeight="1">
      <c r="A6304" s="46" t="s">
        <v>12458</v>
      </c>
      <c r="B6304" s="46" t="s">
        <v>12459</v>
      </c>
      <c r="C6304" s="47">
        <v>3.8812000000000002</v>
      </c>
      <c r="D6304" s="119" t="s">
        <v>6278</v>
      </c>
      <c r="E6304" s="46" t="s">
        <v>6278</v>
      </c>
      <c r="F6304" s="121">
        <v>2.9045999999999998</v>
      </c>
      <c r="G6304" s="87"/>
      <c r="H6304" s="47"/>
      <c r="I6304" s="120">
        <v>5</v>
      </c>
      <c r="J6304" s="120">
        <v>0</v>
      </c>
    </row>
    <row r="6305" spans="1:10" ht="15" customHeight="1">
      <c r="A6305" s="46" t="s">
        <v>12456</v>
      </c>
      <c r="B6305" s="46" t="s">
        <v>12457</v>
      </c>
      <c r="C6305" s="47">
        <v>8.8303999999999991</v>
      </c>
      <c r="D6305" s="119" t="s">
        <v>6275</v>
      </c>
      <c r="E6305" s="46" t="s">
        <v>6275</v>
      </c>
      <c r="F6305" s="121">
        <v>2.0448</v>
      </c>
      <c r="G6305" s="87"/>
      <c r="H6305" s="47"/>
      <c r="I6305" s="120">
        <v>6</v>
      </c>
      <c r="J6305" s="120">
        <v>0</v>
      </c>
    </row>
    <row r="6306" spans="1:10" ht="15" customHeight="1">
      <c r="A6306" s="46" t="s">
        <v>12454</v>
      </c>
      <c r="B6306" s="46" t="s">
        <v>12455</v>
      </c>
      <c r="C6306" s="47">
        <v>5.3388</v>
      </c>
      <c r="D6306" s="119" t="s">
        <v>6273</v>
      </c>
      <c r="E6306" s="46" t="s">
        <v>6273</v>
      </c>
      <c r="F6306" s="121">
        <v>2.0448</v>
      </c>
      <c r="G6306" s="87"/>
      <c r="H6306" s="47"/>
      <c r="I6306" s="120">
        <v>4</v>
      </c>
      <c r="J6306" s="120">
        <v>0</v>
      </c>
    </row>
    <row r="6307" spans="1:10" ht="15" customHeight="1">
      <c r="A6307" s="46" t="s">
        <v>12452</v>
      </c>
      <c r="B6307" s="46" t="s">
        <v>12453</v>
      </c>
      <c r="C6307" s="47">
        <v>17.964400000000001</v>
      </c>
      <c r="D6307" s="119" t="s">
        <v>6271</v>
      </c>
      <c r="E6307" s="46" t="s">
        <v>6271</v>
      </c>
      <c r="F6307" s="121">
        <v>3.1779999999999999</v>
      </c>
      <c r="G6307" s="87"/>
      <c r="H6307" s="47"/>
      <c r="I6307" s="120">
        <v>1</v>
      </c>
      <c r="J6307" s="120">
        <v>0</v>
      </c>
    </row>
    <row r="6308" spans="1:10" ht="15" customHeight="1">
      <c r="A6308" s="46" t="s">
        <v>32607</v>
      </c>
      <c r="B6308" s="46" t="s">
        <v>32608</v>
      </c>
      <c r="C6308" s="47">
        <v>49.048200000000001</v>
      </c>
      <c r="D6308" s="119" t="s">
        <v>6269</v>
      </c>
      <c r="E6308" s="46" t="s">
        <v>6269</v>
      </c>
      <c r="F6308" s="121">
        <v>3.1779999999999999</v>
      </c>
      <c r="G6308" s="87"/>
      <c r="H6308" s="47"/>
      <c r="I6308" s="120">
        <v>0</v>
      </c>
      <c r="J6308" s="120">
        <v>0</v>
      </c>
    </row>
    <row r="6309" spans="1:10" ht="15" customHeight="1">
      <c r="A6309" s="46" t="s">
        <v>32599</v>
      </c>
      <c r="B6309" s="46" t="s">
        <v>32600</v>
      </c>
      <c r="C6309" s="47">
        <v>50.417000000000002</v>
      </c>
      <c r="D6309" s="119" t="s">
        <v>6267</v>
      </c>
      <c r="E6309" s="46" t="s">
        <v>6267</v>
      </c>
      <c r="F6309" s="121">
        <v>4.4623999999999997</v>
      </c>
      <c r="G6309" s="87"/>
      <c r="H6309" s="47"/>
      <c r="I6309" s="120">
        <v>0</v>
      </c>
      <c r="J6309" s="120">
        <v>0</v>
      </c>
    </row>
    <row r="6310" spans="1:10" ht="15" customHeight="1">
      <c r="A6310" s="46" t="s">
        <v>32587</v>
      </c>
      <c r="B6310" s="46" t="s">
        <v>32588</v>
      </c>
      <c r="C6310" s="47">
        <v>36.293799999999997</v>
      </c>
      <c r="D6310" s="119" t="s">
        <v>6265</v>
      </c>
      <c r="E6310" s="46" t="s">
        <v>6265</v>
      </c>
      <c r="F6310" s="121">
        <v>4.4623999999999997</v>
      </c>
      <c r="G6310" s="87"/>
      <c r="H6310" s="47"/>
      <c r="I6310" s="120">
        <v>0</v>
      </c>
      <c r="J6310" s="120">
        <v>0</v>
      </c>
    </row>
    <row r="6311" spans="1:10" ht="15" customHeight="1">
      <c r="A6311" s="46" t="s">
        <v>32603</v>
      </c>
      <c r="B6311" s="46" t="s">
        <v>32604</v>
      </c>
      <c r="C6311" s="47">
        <v>40.4</v>
      </c>
      <c r="D6311" s="119" t="s">
        <v>6263</v>
      </c>
      <c r="E6311" s="46" t="s">
        <v>6263</v>
      </c>
      <c r="F6311" s="121">
        <v>7.4356</v>
      </c>
      <c r="G6311" s="87"/>
      <c r="H6311" s="47"/>
      <c r="I6311" s="120">
        <v>0</v>
      </c>
      <c r="J6311" s="120">
        <v>0</v>
      </c>
    </row>
    <row r="6312" spans="1:10" ht="15" customHeight="1">
      <c r="A6312" s="46" t="s">
        <v>32589</v>
      </c>
      <c r="B6312" s="46" t="s">
        <v>32590</v>
      </c>
      <c r="C6312" s="47">
        <v>48.488399999999999</v>
      </c>
      <c r="D6312" s="119" t="s">
        <v>6261</v>
      </c>
      <c r="E6312" s="46" t="s">
        <v>6261</v>
      </c>
      <c r="F6312" s="121">
        <v>7.4356</v>
      </c>
      <c r="G6312" s="87"/>
      <c r="H6312" s="47"/>
      <c r="I6312" s="120">
        <v>0</v>
      </c>
      <c r="J6312" s="120">
        <v>0</v>
      </c>
    </row>
    <row r="6313" spans="1:10" ht="15" customHeight="1">
      <c r="A6313" s="46" t="s">
        <v>32605</v>
      </c>
      <c r="B6313" s="46" t="s">
        <v>32606</v>
      </c>
      <c r="C6313" s="47">
        <v>60.620800000000003</v>
      </c>
      <c r="D6313" s="119" t="s">
        <v>6258</v>
      </c>
      <c r="E6313" s="46" t="s">
        <v>6258</v>
      </c>
      <c r="F6313" s="121">
        <v>2.4154</v>
      </c>
      <c r="G6313" s="87"/>
      <c r="H6313" s="47"/>
      <c r="I6313" s="120">
        <v>0</v>
      </c>
      <c r="J6313" s="120">
        <v>0</v>
      </c>
    </row>
    <row r="6314" spans="1:10" ht="15" customHeight="1">
      <c r="A6314" s="46" t="s">
        <v>32591</v>
      </c>
      <c r="B6314" s="46" t="s">
        <v>32592</v>
      </c>
      <c r="C6314" s="47">
        <v>101.82980000000001</v>
      </c>
      <c r="D6314" s="119" t="s">
        <v>6256</v>
      </c>
      <c r="E6314" s="46" t="s">
        <v>6256</v>
      </c>
      <c r="F6314" s="121">
        <v>3.6072000000000002</v>
      </c>
      <c r="G6314" s="87"/>
      <c r="H6314" s="47"/>
      <c r="I6314" s="120">
        <v>0</v>
      </c>
      <c r="J6314" s="120">
        <v>0</v>
      </c>
    </row>
    <row r="6315" spans="1:10" ht="15" customHeight="1">
      <c r="A6315" s="46" t="s">
        <v>32595</v>
      </c>
      <c r="B6315" s="46" t="s">
        <v>32596</v>
      </c>
      <c r="C6315" s="47">
        <v>9.3325999999999993</v>
      </c>
      <c r="D6315" s="119" t="s">
        <v>6253</v>
      </c>
      <c r="E6315" s="46" t="s">
        <v>6253</v>
      </c>
      <c r="F6315" s="121">
        <v>4.4428000000000001</v>
      </c>
      <c r="G6315" s="87"/>
      <c r="H6315" s="47"/>
      <c r="I6315" s="120">
        <v>0</v>
      </c>
      <c r="J6315" s="120">
        <v>0</v>
      </c>
    </row>
    <row r="6316" spans="1:10" ht="15" customHeight="1">
      <c r="A6316" s="46" t="s">
        <v>12778</v>
      </c>
      <c r="B6316" s="46" t="s">
        <v>12779</v>
      </c>
      <c r="C6316" s="47">
        <v>1.3156000000000001</v>
      </c>
      <c r="D6316" s="119" t="s">
        <v>6251</v>
      </c>
      <c r="E6316" s="46" t="s">
        <v>6251</v>
      </c>
      <c r="F6316" s="121">
        <v>4.2152000000000003</v>
      </c>
      <c r="G6316" s="87"/>
      <c r="H6316" s="47"/>
      <c r="I6316" s="120">
        <v>0</v>
      </c>
      <c r="J6316" s="120">
        <v>0</v>
      </c>
    </row>
    <row r="6317" spans="1:10" ht="15" customHeight="1">
      <c r="A6317" s="46" t="s">
        <v>32597</v>
      </c>
      <c r="B6317" s="46" t="s">
        <v>32598</v>
      </c>
      <c r="C6317" s="47">
        <v>7.6319999999999997</v>
      </c>
      <c r="D6317" s="119" t="s">
        <v>6248</v>
      </c>
      <c r="E6317" s="46" t="s">
        <v>6248</v>
      </c>
      <c r="F6317" s="121">
        <v>4.2152000000000003</v>
      </c>
      <c r="G6317" s="87"/>
      <c r="H6317" s="47"/>
      <c r="I6317" s="120">
        <v>0</v>
      </c>
      <c r="J6317" s="120">
        <v>0</v>
      </c>
    </row>
    <row r="6318" spans="1:10" ht="15" customHeight="1">
      <c r="A6318" s="46" t="s">
        <v>32601</v>
      </c>
      <c r="B6318" s="46" t="s">
        <v>32602</v>
      </c>
      <c r="C6318" s="47">
        <v>10.037800000000001</v>
      </c>
      <c r="D6318" s="119" t="s">
        <v>6245</v>
      </c>
      <c r="E6318" s="46" t="s">
        <v>6245</v>
      </c>
      <c r="F6318" s="121">
        <v>6.649</v>
      </c>
      <c r="G6318" s="87"/>
      <c r="H6318" s="47"/>
      <c r="I6318" s="120">
        <v>0</v>
      </c>
      <c r="J6318" s="120">
        <v>0</v>
      </c>
    </row>
    <row r="6319" spans="1:10" ht="15" customHeight="1">
      <c r="A6319" s="46" t="s">
        <v>32593</v>
      </c>
      <c r="B6319" s="46" t="s">
        <v>32594</v>
      </c>
      <c r="C6319" s="47">
        <v>91.128200000000007</v>
      </c>
      <c r="D6319" s="119" t="s">
        <v>6242</v>
      </c>
      <c r="E6319" s="46" t="s">
        <v>6242</v>
      </c>
      <c r="F6319" s="121">
        <v>6.6456</v>
      </c>
      <c r="G6319" s="87"/>
      <c r="H6319" s="47"/>
      <c r="I6319" s="120">
        <v>0</v>
      </c>
      <c r="J6319" s="120">
        <v>0</v>
      </c>
    </row>
    <row r="6320" spans="1:10" ht="15" customHeight="1">
      <c r="A6320" s="46" t="s">
        <v>12776</v>
      </c>
      <c r="B6320" s="46" t="s">
        <v>12777</v>
      </c>
      <c r="C6320" s="47">
        <v>0.32879999999999998</v>
      </c>
      <c r="D6320" s="119" t="s">
        <v>6240</v>
      </c>
      <c r="E6320" s="46" t="s">
        <v>6240</v>
      </c>
      <c r="F6320" s="121">
        <v>11.2698</v>
      </c>
      <c r="G6320" s="87"/>
      <c r="H6320" s="47"/>
      <c r="I6320" s="120">
        <v>0</v>
      </c>
      <c r="J6320" s="120">
        <v>0</v>
      </c>
    </row>
    <row r="6321" spans="1:10" ht="15" customHeight="1">
      <c r="A6321" s="46" t="s">
        <v>12774</v>
      </c>
      <c r="B6321" s="46" t="s">
        <v>12775</v>
      </c>
      <c r="C6321" s="47">
        <v>0.35420000000000001</v>
      </c>
      <c r="D6321" s="119" t="s">
        <v>6237</v>
      </c>
      <c r="E6321" s="46" t="s">
        <v>6237</v>
      </c>
      <c r="F6321" s="121">
        <v>11.2698</v>
      </c>
      <c r="G6321" s="87"/>
      <c r="H6321" s="47"/>
      <c r="I6321" s="120">
        <v>6</v>
      </c>
      <c r="J6321" s="120">
        <v>0</v>
      </c>
    </row>
    <row r="6322" spans="1:10" ht="15" customHeight="1">
      <c r="A6322" s="46" t="s">
        <v>12772</v>
      </c>
      <c r="B6322" s="46" t="s">
        <v>12773</v>
      </c>
      <c r="C6322" s="47">
        <v>3.0331999999999999</v>
      </c>
      <c r="D6322" s="119" t="s">
        <v>6234</v>
      </c>
      <c r="E6322" s="46" t="s">
        <v>6234</v>
      </c>
      <c r="F6322" s="121">
        <v>15.5916</v>
      </c>
      <c r="G6322" s="87"/>
      <c r="H6322" s="47"/>
      <c r="I6322" s="120">
        <v>0</v>
      </c>
      <c r="J6322" s="120">
        <v>0</v>
      </c>
    </row>
    <row r="6323" spans="1:10" ht="15" customHeight="1">
      <c r="A6323" s="46" t="s">
        <v>12770</v>
      </c>
      <c r="B6323" s="46" t="s">
        <v>12771</v>
      </c>
      <c r="C6323" s="47">
        <v>0.86019999999999996</v>
      </c>
      <c r="D6323" s="119" t="s">
        <v>6231</v>
      </c>
      <c r="E6323" s="46" t="s">
        <v>6231</v>
      </c>
      <c r="F6323" s="121">
        <v>15.5916</v>
      </c>
      <c r="G6323" s="87"/>
      <c r="H6323" s="47"/>
      <c r="I6323" s="120">
        <v>9</v>
      </c>
      <c r="J6323" s="120">
        <v>0</v>
      </c>
    </row>
    <row r="6324" spans="1:10" ht="15" customHeight="1">
      <c r="A6324" s="46" t="s">
        <v>12769</v>
      </c>
      <c r="B6324" s="46" t="s">
        <v>12765</v>
      </c>
      <c r="C6324" s="47">
        <v>4.3448000000000002</v>
      </c>
      <c r="D6324" s="119" t="s">
        <v>6229</v>
      </c>
      <c r="E6324" s="46" t="s">
        <v>6229</v>
      </c>
      <c r="F6324" s="121">
        <v>1.9612000000000001</v>
      </c>
      <c r="G6324" s="87"/>
      <c r="H6324" s="47"/>
      <c r="I6324" s="120">
        <v>0</v>
      </c>
      <c r="J6324" s="120">
        <v>0</v>
      </c>
    </row>
    <row r="6325" spans="1:10" ht="15" customHeight="1">
      <c r="A6325" s="46" t="s">
        <v>12768</v>
      </c>
      <c r="B6325" s="46" t="s">
        <v>12759</v>
      </c>
      <c r="C6325" s="47">
        <v>1.8218000000000001</v>
      </c>
      <c r="D6325" s="119" t="s">
        <v>6226</v>
      </c>
      <c r="E6325" s="46" t="s">
        <v>6226</v>
      </c>
      <c r="F6325" s="121">
        <v>2.5468000000000002</v>
      </c>
      <c r="G6325" s="87"/>
      <c r="H6325" s="47"/>
      <c r="I6325" s="120">
        <v>0</v>
      </c>
      <c r="J6325" s="120">
        <v>0</v>
      </c>
    </row>
    <row r="6326" spans="1:10" ht="15" customHeight="1">
      <c r="A6326" s="46" t="s">
        <v>12766</v>
      </c>
      <c r="B6326" s="46" t="s">
        <v>12767</v>
      </c>
      <c r="C6326" s="47">
        <v>1.0374000000000001</v>
      </c>
      <c r="D6326" s="119" t="s">
        <v>6223</v>
      </c>
      <c r="E6326" s="46" t="s">
        <v>6223</v>
      </c>
      <c r="F6326" s="121">
        <v>3.6516000000000002</v>
      </c>
      <c r="G6326" s="87"/>
      <c r="H6326" s="47"/>
      <c r="I6326" s="120">
        <v>10</v>
      </c>
      <c r="J6326" s="120">
        <v>0</v>
      </c>
    </row>
    <row r="6327" spans="1:10" ht="15" customHeight="1">
      <c r="A6327" s="46" t="s">
        <v>12764</v>
      </c>
      <c r="B6327" s="46" t="s">
        <v>12765</v>
      </c>
      <c r="C6327" s="47">
        <v>4.3448000000000002</v>
      </c>
      <c r="D6327" s="119" t="s">
        <v>6220</v>
      </c>
      <c r="E6327" s="46" t="s">
        <v>6220</v>
      </c>
      <c r="F6327" s="121">
        <v>3.6516000000000002</v>
      </c>
      <c r="G6327" s="87"/>
      <c r="H6327" s="47"/>
      <c r="I6327" s="120">
        <v>0</v>
      </c>
      <c r="J6327" s="120">
        <v>0</v>
      </c>
    </row>
    <row r="6328" spans="1:10" ht="15" customHeight="1">
      <c r="A6328" s="46" t="s">
        <v>12762</v>
      </c>
      <c r="B6328" s="46" t="s">
        <v>12763</v>
      </c>
      <c r="C6328" s="47">
        <v>2.1</v>
      </c>
      <c r="D6328" s="119" t="s">
        <v>6218</v>
      </c>
      <c r="E6328" s="46" t="s">
        <v>6218</v>
      </c>
      <c r="F6328" s="121">
        <v>2.1842000000000001</v>
      </c>
      <c r="G6328" s="87"/>
      <c r="H6328" s="47"/>
      <c r="I6328" s="120">
        <v>0</v>
      </c>
      <c r="J6328" s="120">
        <v>0</v>
      </c>
    </row>
    <row r="6329" spans="1:10" ht="15" customHeight="1">
      <c r="A6329" s="46" t="s">
        <v>12760</v>
      </c>
      <c r="B6329" s="46" t="s">
        <v>12761</v>
      </c>
      <c r="C6329" s="47">
        <v>2.7326000000000001</v>
      </c>
      <c r="D6329" s="119" t="s">
        <v>6215</v>
      </c>
      <c r="E6329" s="46" t="s">
        <v>6215</v>
      </c>
      <c r="F6329" s="121">
        <v>3.2298</v>
      </c>
      <c r="G6329" s="87"/>
      <c r="H6329" s="47"/>
      <c r="I6329" s="120">
        <v>0</v>
      </c>
      <c r="J6329" s="120">
        <v>0</v>
      </c>
    </row>
    <row r="6330" spans="1:10" ht="15" customHeight="1">
      <c r="A6330" s="46" t="s">
        <v>12758</v>
      </c>
      <c r="B6330" s="46" t="s">
        <v>12759</v>
      </c>
      <c r="C6330" s="47">
        <v>3.2385999999999999</v>
      </c>
      <c r="D6330" s="119" t="s">
        <v>6212</v>
      </c>
      <c r="E6330" s="46" t="s">
        <v>6212</v>
      </c>
      <c r="F6330" s="121">
        <v>4.3916000000000004</v>
      </c>
      <c r="G6330" s="87"/>
      <c r="H6330" s="47"/>
      <c r="I6330" s="120">
        <v>0</v>
      </c>
      <c r="J6330" s="120">
        <v>0</v>
      </c>
    </row>
    <row r="6331" spans="1:10" ht="15" customHeight="1">
      <c r="A6331" s="46" t="s">
        <v>12756</v>
      </c>
      <c r="B6331" s="46" t="s">
        <v>12757</v>
      </c>
      <c r="C6331" s="47">
        <v>0.2024</v>
      </c>
      <c r="D6331" s="119" t="s">
        <v>6209</v>
      </c>
      <c r="E6331" s="46" t="s">
        <v>6209</v>
      </c>
      <c r="F6331" s="121">
        <v>3.4853999999999998</v>
      </c>
      <c r="G6331" s="87"/>
      <c r="H6331" s="47"/>
      <c r="I6331" s="120">
        <v>300</v>
      </c>
      <c r="J6331" s="120">
        <v>0</v>
      </c>
    </row>
    <row r="6332" spans="1:10" ht="15" customHeight="1">
      <c r="A6332" s="46" t="s">
        <v>12754</v>
      </c>
      <c r="B6332" s="46" t="s">
        <v>12755</v>
      </c>
      <c r="C6332" s="47">
        <v>1.7398</v>
      </c>
      <c r="D6332" s="119" t="s">
        <v>6206</v>
      </c>
      <c r="E6332" s="46" t="s">
        <v>6206</v>
      </c>
      <c r="F6332" s="121">
        <v>6.6456</v>
      </c>
      <c r="G6332" s="87"/>
      <c r="H6332" s="47"/>
      <c r="I6332" s="120">
        <v>0</v>
      </c>
      <c r="J6332" s="120">
        <v>0</v>
      </c>
    </row>
    <row r="6333" spans="1:10" ht="15" customHeight="1">
      <c r="A6333" s="46" t="s">
        <v>12752</v>
      </c>
      <c r="B6333" s="46" t="s">
        <v>12753</v>
      </c>
      <c r="C6333" s="47">
        <v>0.27839999999999998</v>
      </c>
      <c r="D6333" s="119" t="s">
        <v>6204</v>
      </c>
      <c r="E6333" s="46" t="s">
        <v>6204</v>
      </c>
      <c r="F6333" s="121">
        <v>5.2514000000000003</v>
      </c>
      <c r="G6333" s="87"/>
      <c r="H6333" s="47"/>
      <c r="I6333" s="120">
        <v>383</v>
      </c>
      <c r="J6333" s="120">
        <v>0</v>
      </c>
    </row>
    <row r="6334" spans="1:10" ht="15" customHeight="1">
      <c r="A6334" s="46" t="s">
        <v>12750</v>
      </c>
      <c r="B6334" s="46" t="s">
        <v>12751</v>
      </c>
      <c r="C6334" s="47">
        <v>2.2587999999999999</v>
      </c>
      <c r="D6334" s="119" t="s">
        <v>6202</v>
      </c>
      <c r="E6334" s="46" t="s">
        <v>6202</v>
      </c>
      <c r="F6334" s="121">
        <v>5.4837999999999996</v>
      </c>
      <c r="G6334" s="87"/>
      <c r="H6334" s="47"/>
      <c r="I6334" s="120">
        <v>0</v>
      </c>
      <c r="J6334" s="120">
        <v>0</v>
      </c>
    </row>
    <row r="6335" spans="1:10" ht="15" customHeight="1">
      <c r="A6335" s="46" t="s">
        <v>12450</v>
      </c>
      <c r="B6335" s="46" t="s">
        <v>12451</v>
      </c>
      <c r="C6335" s="47">
        <v>8.6599999999999996E-2</v>
      </c>
      <c r="D6335" s="119" t="s">
        <v>6361</v>
      </c>
      <c r="E6335" s="46" t="s">
        <v>6361</v>
      </c>
      <c r="F6335" s="121">
        <v>7.9218000000000002</v>
      </c>
      <c r="G6335" s="87"/>
      <c r="H6335" s="47"/>
      <c r="I6335" s="120">
        <v>0</v>
      </c>
      <c r="J6335" s="120">
        <v>0</v>
      </c>
    </row>
    <row r="6336" spans="1:10" ht="15" customHeight="1">
      <c r="A6336" s="46" t="s">
        <v>12448</v>
      </c>
      <c r="B6336" s="46" t="s">
        <v>12449</v>
      </c>
      <c r="C6336" s="47">
        <v>186.72800000000001</v>
      </c>
      <c r="D6336" s="119" t="s">
        <v>6359</v>
      </c>
      <c r="E6336" s="46" t="s">
        <v>6359</v>
      </c>
      <c r="F6336" s="121">
        <v>11.895200000000001</v>
      </c>
      <c r="G6336" s="87"/>
      <c r="H6336" s="47"/>
      <c r="I6336" s="120">
        <v>0</v>
      </c>
      <c r="J6336" s="120">
        <v>0</v>
      </c>
    </row>
    <row r="6337" spans="1:10" ht="15" customHeight="1">
      <c r="A6337" s="46" t="s">
        <v>12446</v>
      </c>
      <c r="B6337" s="46" t="s">
        <v>12447</v>
      </c>
      <c r="C6337" s="47">
        <v>250.48859999999999</v>
      </c>
      <c r="D6337" s="119" t="s">
        <v>6357</v>
      </c>
      <c r="E6337" s="46" t="s">
        <v>6357</v>
      </c>
      <c r="F6337" s="121">
        <v>17.064800000000002</v>
      </c>
      <c r="G6337" s="87"/>
      <c r="H6337" s="47"/>
      <c r="I6337" s="120">
        <v>0</v>
      </c>
      <c r="J6337" s="120">
        <v>0</v>
      </c>
    </row>
    <row r="6338" spans="1:10" ht="15" customHeight="1">
      <c r="A6338" s="46" t="s">
        <v>12444</v>
      </c>
      <c r="B6338" s="46" t="s">
        <v>12445</v>
      </c>
      <c r="C6338" s="47">
        <v>10.429399999999999</v>
      </c>
      <c r="D6338" s="119" t="s">
        <v>6356</v>
      </c>
      <c r="E6338" s="46" t="s">
        <v>6356</v>
      </c>
      <c r="F6338" s="121">
        <v>8.7834000000000003</v>
      </c>
      <c r="G6338" s="87"/>
      <c r="H6338" s="47"/>
      <c r="I6338" s="120">
        <v>0</v>
      </c>
      <c r="J6338" s="120">
        <v>0</v>
      </c>
    </row>
    <row r="6339" spans="1:10" ht="15" customHeight="1">
      <c r="A6339" s="46" t="s">
        <v>12442</v>
      </c>
      <c r="B6339" s="46" t="s">
        <v>12443</v>
      </c>
      <c r="C6339" s="47">
        <v>7.97</v>
      </c>
      <c r="D6339" s="119" t="s">
        <v>6354</v>
      </c>
      <c r="E6339" s="46" t="s">
        <v>6354</v>
      </c>
      <c r="F6339" s="121">
        <v>16.172599999999999</v>
      </c>
      <c r="G6339" s="87"/>
      <c r="H6339" s="47"/>
      <c r="I6339" s="120">
        <v>0</v>
      </c>
      <c r="J6339" s="120">
        <v>0</v>
      </c>
    </row>
    <row r="6340" spans="1:10" ht="15" customHeight="1">
      <c r="A6340" s="46" t="s">
        <v>12440</v>
      </c>
      <c r="B6340" s="46" t="s">
        <v>12441</v>
      </c>
      <c r="C6340" s="47">
        <v>23.436599999999999</v>
      </c>
      <c r="D6340" s="119" t="s">
        <v>6353</v>
      </c>
      <c r="E6340" s="46" t="s">
        <v>6353</v>
      </c>
      <c r="F6340" s="121">
        <v>43.900199999999998</v>
      </c>
      <c r="G6340" s="87"/>
      <c r="H6340" s="47"/>
      <c r="I6340" s="120">
        <v>0</v>
      </c>
      <c r="J6340" s="120">
        <v>0</v>
      </c>
    </row>
    <row r="6341" spans="1:10" ht="15" customHeight="1">
      <c r="A6341" s="46" t="s">
        <v>12438</v>
      </c>
      <c r="B6341" s="46" t="s">
        <v>12439</v>
      </c>
      <c r="C6341" s="47">
        <v>0.15040000000000001</v>
      </c>
      <c r="D6341" s="119" t="s">
        <v>6352</v>
      </c>
      <c r="E6341" s="46" t="s">
        <v>6352</v>
      </c>
      <c r="F6341" s="121">
        <v>46.925400000000003</v>
      </c>
      <c r="G6341" s="87"/>
      <c r="H6341" s="47"/>
      <c r="I6341" s="120">
        <v>0</v>
      </c>
      <c r="J6341" s="120">
        <v>0</v>
      </c>
    </row>
    <row r="6342" spans="1:10" ht="15" customHeight="1">
      <c r="A6342" s="46" t="s">
        <v>12436</v>
      </c>
      <c r="B6342" s="46" t="s">
        <v>12437</v>
      </c>
      <c r="C6342" s="47">
        <v>0.501</v>
      </c>
      <c r="D6342" s="119" t="s">
        <v>6351</v>
      </c>
      <c r="E6342" s="46" t="s">
        <v>6351</v>
      </c>
      <c r="F6342" s="121">
        <v>48.818800000000003</v>
      </c>
      <c r="G6342" s="87"/>
      <c r="H6342" s="47"/>
      <c r="I6342" s="120">
        <v>0</v>
      </c>
      <c r="J6342" s="120">
        <v>0</v>
      </c>
    </row>
    <row r="6343" spans="1:10" ht="15" customHeight="1">
      <c r="A6343" s="46" t="s">
        <v>12434</v>
      </c>
      <c r="B6343" s="46" t="s">
        <v>12435</v>
      </c>
      <c r="C6343" s="47">
        <v>11.259399999999999</v>
      </c>
      <c r="D6343" s="119" t="s">
        <v>6349</v>
      </c>
      <c r="E6343" s="46" t="s">
        <v>6349</v>
      </c>
      <c r="F6343" s="121">
        <v>43.900199999999998</v>
      </c>
      <c r="G6343" s="87"/>
      <c r="H6343" s="47"/>
      <c r="I6343" s="120">
        <v>3</v>
      </c>
      <c r="J6343" s="120">
        <v>0</v>
      </c>
    </row>
    <row r="6344" spans="1:10" ht="15" customHeight="1">
      <c r="A6344" s="46" t="s">
        <v>12432</v>
      </c>
      <c r="B6344" s="46" t="s">
        <v>12433</v>
      </c>
      <c r="C6344" s="47">
        <v>206.89359999999999</v>
      </c>
      <c r="D6344" s="119" t="s">
        <v>6347</v>
      </c>
      <c r="E6344" s="46" t="s">
        <v>6347</v>
      </c>
      <c r="F6344" s="121">
        <v>46.925400000000003</v>
      </c>
      <c r="G6344" s="87"/>
      <c r="H6344" s="47"/>
      <c r="I6344" s="120">
        <v>1</v>
      </c>
      <c r="J6344" s="120">
        <v>0</v>
      </c>
    </row>
    <row r="6345" spans="1:10" ht="15" customHeight="1">
      <c r="A6345" s="46" t="s">
        <v>12430</v>
      </c>
      <c r="B6345" s="46" t="s">
        <v>12431</v>
      </c>
      <c r="C6345" s="47">
        <v>233.08099999999999</v>
      </c>
      <c r="D6345" s="119" t="s">
        <v>6344</v>
      </c>
      <c r="E6345" s="46" t="s">
        <v>6344</v>
      </c>
      <c r="F6345" s="121">
        <v>5.0606</v>
      </c>
      <c r="G6345" s="87"/>
      <c r="H6345" s="47"/>
      <c r="I6345" s="120">
        <v>0</v>
      </c>
      <c r="J6345" s="120">
        <v>0</v>
      </c>
    </row>
    <row r="6346" spans="1:10" ht="15" customHeight="1">
      <c r="A6346" s="46" t="s">
        <v>12428</v>
      </c>
      <c r="B6346" s="46" t="s">
        <v>12429</v>
      </c>
      <c r="C6346" s="47">
        <v>6.6795999999999998</v>
      </c>
      <c r="D6346" s="119" t="s">
        <v>6341</v>
      </c>
      <c r="E6346" s="46" t="s">
        <v>6341</v>
      </c>
      <c r="F6346" s="121">
        <v>5.0606</v>
      </c>
      <c r="G6346" s="87"/>
      <c r="H6346" s="47"/>
      <c r="I6346" s="120">
        <v>5</v>
      </c>
      <c r="J6346" s="120">
        <v>0</v>
      </c>
    </row>
    <row r="6347" spans="1:10" ht="15" customHeight="1">
      <c r="A6347" s="46" t="s">
        <v>12426</v>
      </c>
      <c r="B6347" s="46" t="s">
        <v>12427</v>
      </c>
      <c r="C6347" s="47">
        <v>9.1592000000000002</v>
      </c>
      <c r="D6347" s="119" t="s">
        <v>6338</v>
      </c>
      <c r="E6347" s="46" t="s">
        <v>6338</v>
      </c>
      <c r="F6347" s="121">
        <v>5.7923999999999998</v>
      </c>
      <c r="G6347" s="87"/>
      <c r="H6347" s="47"/>
      <c r="I6347" s="120">
        <v>2</v>
      </c>
      <c r="J6347" s="120">
        <v>0</v>
      </c>
    </row>
    <row r="6348" spans="1:10" ht="15" customHeight="1">
      <c r="A6348" s="46" t="s">
        <v>12424</v>
      </c>
      <c r="B6348" s="46" t="s">
        <v>12425</v>
      </c>
      <c r="C6348" s="47">
        <v>10.212999999999999</v>
      </c>
      <c r="D6348" s="119" t="s">
        <v>6335</v>
      </c>
      <c r="E6348" s="46" t="s">
        <v>6335</v>
      </c>
      <c r="F6348" s="121">
        <v>5.7923999999999998</v>
      </c>
      <c r="G6348" s="87"/>
      <c r="H6348" s="47"/>
      <c r="I6348" s="120">
        <v>0</v>
      </c>
      <c r="J6348" s="120">
        <v>0</v>
      </c>
    </row>
    <row r="6349" spans="1:10" ht="15" customHeight="1">
      <c r="A6349" s="46" t="s">
        <v>12422</v>
      </c>
      <c r="B6349" s="46" t="s">
        <v>12423</v>
      </c>
      <c r="C6349" s="47">
        <v>12.828200000000001</v>
      </c>
      <c r="D6349" s="119" t="s">
        <v>6332</v>
      </c>
      <c r="E6349" s="46" t="s">
        <v>6332</v>
      </c>
      <c r="F6349" s="121">
        <v>7.1936</v>
      </c>
      <c r="G6349" s="87"/>
      <c r="H6349" s="47"/>
      <c r="I6349" s="120">
        <v>1</v>
      </c>
      <c r="J6349" s="120">
        <v>0</v>
      </c>
    </row>
    <row r="6350" spans="1:10" ht="15" customHeight="1">
      <c r="A6350" s="46" t="s">
        <v>12420</v>
      </c>
      <c r="B6350" s="46" t="s">
        <v>12421</v>
      </c>
      <c r="C6350" s="47">
        <v>2024.1510000000001</v>
      </c>
      <c r="D6350" s="119" t="s">
        <v>6329</v>
      </c>
      <c r="E6350" s="46" t="s">
        <v>6329</v>
      </c>
      <c r="F6350" s="121">
        <v>7.1936</v>
      </c>
      <c r="G6350" s="87"/>
      <c r="H6350" s="47"/>
      <c r="I6350" s="120">
        <v>1</v>
      </c>
      <c r="J6350" s="120">
        <v>0</v>
      </c>
    </row>
    <row r="6351" spans="1:10" ht="15" customHeight="1">
      <c r="A6351" s="46" t="s">
        <v>32609</v>
      </c>
      <c r="B6351" s="46" t="s">
        <v>32610</v>
      </c>
      <c r="D6351" s="119" t="s">
        <v>6326</v>
      </c>
      <c r="E6351" s="46" t="s">
        <v>6326</v>
      </c>
      <c r="F6351" s="121">
        <v>5.0606</v>
      </c>
      <c r="G6351" s="87"/>
      <c r="H6351" s="47"/>
      <c r="I6351" s="120">
        <v>0</v>
      </c>
      <c r="J6351" s="120">
        <v>0</v>
      </c>
    </row>
    <row r="6352" spans="1:10" ht="15" customHeight="1">
      <c r="A6352" s="46" t="s">
        <v>12554</v>
      </c>
      <c r="B6352" s="46" t="s">
        <v>12555</v>
      </c>
      <c r="C6352" s="47">
        <v>5.1867999999999999</v>
      </c>
      <c r="D6352" s="119" t="s">
        <v>6324</v>
      </c>
      <c r="E6352" s="46" t="s">
        <v>6324</v>
      </c>
      <c r="F6352" s="121">
        <v>5.0606</v>
      </c>
      <c r="G6352" s="87"/>
      <c r="H6352" s="47"/>
      <c r="I6352" s="120">
        <v>0</v>
      </c>
      <c r="J6352" s="120">
        <v>0</v>
      </c>
    </row>
    <row r="6353" spans="1:10" ht="15" customHeight="1">
      <c r="A6353" s="46" t="s">
        <v>12552</v>
      </c>
      <c r="B6353" s="46" t="s">
        <v>12553</v>
      </c>
      <c r="C6353" s="47">
        <v>6.1738</v>
      </c>
      <c r="D6353" s="119" t="s">
        <v>6322</v>
      </c>
      <c r="E6353" s="46" t="s">
        <v>6322</v>
      </c>
      <c r="F6353" s="121">
        <v>5.7923999999999998</v>
      </c>
      <c r="G6353" s="87"/>
      <c r="H6353" s="47"/>
      <c r="I6353" s="120">
        <v>0</v>
      </c>
      <c r="J6353" s="120">
        <v>0</v>
      </c>
    </row>
    <row r="6354" spans="1:10" ht="15" customHeight="1">
      <c r="A6354" s="46" t="s">
        <v>12550</v>
      </c>
      <c r="B6354" s="46" t="s">
        <v>12551</v>
      </c>
      <c r="C6354" s="47">
        <v>7.1097999999999999</v>
      </c>
      <c r="D6354" s="119" t="s">
        <v>6319</v>
      </c>
      <c r="E6354" s="46" t="s">
        <v>6319</v>
      </c>
      <c r="F6354" s="121">
        <v>5.7923999999999998</v>
      </c>
      <c r="G6354" s="87"/>
      <c r="H6354" s="47"/>
      <c r="I6354" s="120">
        <v>0</v>
      </c>
      <c r="J6354" s="120">
        <v>0</v>
      </c>
    </row>
    <row r="6355" spans="1:10" ht="15" customHeight="1">
      <c r="A6355" s="46" t="s">
        <v>32613</v>
      </c>
      <c r="B6355" s="46" t="s">
        <v>32614</v>
      </c>
      <c r="C6355" s="47">
        <v>12.4642</v>
      </c>
      <c r="D6355" s="119" t="s">
        <v>6316</v>
      </c>
      <c r="E6355" s="46" t="s">
        <v>6316</v>
      </c>
      <c r="F6355" s="121">
        <v>7.194</v>
      </c>
      <c r="G6355" s="87"/>
      <c r="H6355" s="47"/>
      <c r="I6355" s="120">
        <v>0</v>
      </c>
      <c r="J6355" s="120">
        <v>0</v>
      </c>
    </row>
    <row r="6356" spans="1:10" ht="15" customHeight="1">
      <c r="A6356" s="46" t="s">
        <v>12548</v>
      </c>
      <c r="B6356" s="46" t="s">
        <v>12549</v>
      </c>
      <c r="C6356" s="47">
        <v>2.0242</v>
      </c>
      <c r="D6356" s="119" t="s">
        <v>6313</v>
      </c>
      <c r="E6356" s="46" t="s">
        <v>6313</v>
      </c>
      <c r="F6356" s="121">
        <v>7.194</v>
      </c>
      <c r="G6356" s="87"/>
      <c r="H6356" s="47"/>
      <c r="I6356" s="120">
        <v>47</v>
      </c>
      <c r="J6356" s="120">
        <v>0</v>
      </c>
    </row>
    <row r="6357" spans="1:10" ht="15" customHeight="1">
      <c r="A6357" s="46" t="s">
        <v>12546</v>
      </c>
      <c r="B6357" s="46" t="s">
        <v>12547</v>
      </c>
      <c r="C6357" s="47">
        <v>2.4289999999999998</v>
      </c>
      <c r="D6357" s="119" t="s">
        <v>7815</v>
      </c>
      <c r="E6357" s="46" t="s">
        <v>7815</v>
      </c>
      <c r="F6357" s="121">
        <v>1.6754</v>
      </c>
      <c r="G6357" s="87"/>
      <c r="H6357" s="47"/>
      <c r="I6357" s="120">
        <v>0</v>
      </c>
      <c r="J6357" s="120">
        <v>0</v>
      </c>
    </row>
    <row r="6358" spans="1:10" ht="15" customHeight="1">
      <c r="A6358" s="46" t="s">
        <v>12544</v>
      </c>
      <c r="B6358" s="46" t="s">
        <v>12545</v>
      </c>
      <c r="C6358" s="47">
        <v>2.0242</v>
      </c>
      <c r="D6358" s="119" t="s">
        <v>6375</v>
      </c>
      <c r="E6358" s="46" t="s">
        <v>6375</v>
      </c>
      <c r="F6358" s="121">
        <v>1.2128000000000001</v>
      </c>
      <c r="G6358" s="87"/>
      <c r="H6358" s="47"/>
      <c r="I6358" s="120">
        <v>50</v>
      </c>
      <c r="J6358" s="120">
        <v>0</v>
      </c>
    </row>
    <row r="6359" spans="1:10" ht="15" customHeight="1">
      <c r="A6359" s="46" t="s">
        <v>12542</v>
      </c>
      <c r="B6359" s="46" t="s">
        <v>12543</v>
      </c>
      <c r="C6359" s="47">
        <v>2.4289999999999998</v>
      </c>
      <c r="D6359" s="119" t="s">
        <v>6373</v>
      </c>
      <c r="E6359" s="46" t="s">
        <v>6373</v>
      </c>
      <c r="F6359" s="121">
        <v>1.6497999999999999</v>
      </c>
      <c r="G6359" s="87"/>
      <c r="H6359" s="47"/>
      <c r="I6359" s="120">
        <v>0</v>
      </c>
      <c r="J6359" s="120">
        <v>0</v>
      </c>
    </row>
    <row r="6360" spans="1:10" ht="15" customHeight="1">
      <c r="A6360" s="46" t="s">
        <v>32615</v>
      </c>
      <c r="B6360" s="46" t="s">
        <v>32616</v>
      </c>
      <c r="C6360" s="47">
        <v>6.5536000000000003</v>
      </c>
      <c r="D6360" s="119" t="s">
        <v>6371</v>
      </c>
      <c r="E6360" s="46" t="s">
        <v>6371</v>
      </c>
      <c r="F6360" s="121">
        <v>5.8639999999999999</v>
      </c>
      <c r="G6360" s="87"/>
      <c r="H6360" s="47"/>
      <c r="I6360" s="120">
        <v>31</v>
      </c>
      <c r="J6360" s="120">
        <v>0</v>
      </c>
    </row>
    <row r="6361" spans="1:10" ht="15" customHeight="1">
      <c r="A6361" s="46" t="s">
        <v>32611</v>
      </c>
      <c r="B6361" s="46" t="s">
        <v>32612</v>
      </c>
      <c r="C6361" s="47">
        <v>4.7698</v>
      </c>
      <c r="D6361" s="119" t="s">
        <v>6369</v>
      </c>
      <c r="E6361" s="46" t="s">
        <v>6369</v>
      </c>
      <c r="F6361" s="121">
        <v>10.4954</v>
      </c>
      <c r="G6361" s="87"/>
      <c r="H6361" s="47"/>
      <c r="I6361" s="120">
        <v>0</v>
      </c>
      <c r="J6361" s="120">
        <v>0</v>
      </c>
    </row>
    <row r="6362" spans="1:10" ht="15" customHeight="1">
      <c r="A6362" s="46" t="s">
        <v>32617</v>
      </c>
      <c r="B6362" s="46" t="s">
        <v>32618</v>
      </c>
      <c r="C6362" s="47">
        <v>16.5914</v>
      </c>
      <c r="D6362" s="119" t="s">
        <v>6368</v>
      </c>
      <c r="E6362" s="46" t="s">
        <v>6368</v>
      </c>
      <c r="F6362" s="121">
        <v>7.5286</v>
      </c>
      <c r="G6362" s="87"/>
      <c r="H6362" s="47"/>
      <c r="I6362" s="120">
        <v>0</v>
      </c>
      <c r="J6362" s="120">
        <v>0</v>
      </c>
    </row>
    <row r="6363" spans="1:10" ht="15" customHeight="1">
      <c r="A6363" s="46" t="s">
        <v>12143</v>
      </c>
      <c r="B6363" s="46" t="s">
        <v>12144</v>
      </c>
      <c r="C6363" s="47">
        <v>5.8193999999999999</v>
      </c>
      <c r="D6363" s="119" t="s">
        <v>35049</v>
      </c>
      <c r="E6363" s="46" t="s">
        <v>35049</v>
      </c>
      <c r="F6363" s="121">
        <v>7.5286</v>
      </c>
      <c r="G6363" s="87"/>
      <c r="H6363" s="47"/>
      <c r="I6363" s="120">
        <v>3</v>
      </c>
      <c r="J6363" s="120">
        <v>0</v>
      </c>
    </row>
    <row r="6364" spans="1:10" ht="15" customHeight="1">
      <c r="A6364" s="46" t="s">
        <v>12141</v>
      </c>
      <c r="B6364" s="46" t="s">
        <v>12142</v>
      </c>
      <c r="C6364" s="47">
        <v>7.9954000000000001</v>
      </c>
      <c r="D6364" s="119" t="s">
        <v>35051</v>
      </c>
      <c r="E6364" s="46" t="s">
        <v>35051</v>
      </c>
      <c r="F6364" s="121">
        <v>7.5286</v>
      </c>
      <c r="G6364" s="87"/>
      <c r="H6364" s="47"/>
      <c r="I6364" s="120">
        <v>4</v>
      </c>
      <c r="J6364" s="120">
        <v>0</v>
      </c>
    </row>
    <row r="6365" spans="1:10" ht="15" customHeight="1">
      <c r="A6365" s="46" t="s">
        <v>12139</v>
      </c>
      <c r="B6365" s="46" t="s">
        <v>12140</v>
      </c>
      <c r="C6365" s="47">
        <v>10.019600000000001</v>
      </c>
      <c r="D6365" s="119" t="s">
        <v>6367</v>
      </c>
      <c r="E6365" s="46" t="s">
        <v>6367</v>
      </c>
      <c r="F6365" s="121">
        <v>7.2666000000000004</v>
      </c>
      <c r="G6365" s="87"/>
      <c r="H6365" s="47"/>
      <c r="I6365" s="120">
        <v>0</v>
      </c>
      <c r="J6365" s="120">
        <v>0</v>
      </c>
    </row>
    <row r="6366" spans="1:10" ht="15" customHeight="1">
      <c r="A6366" s="46" t="s">
        <v>12558</v>
      </c>
      <c r="B6366" s="46" t="s">
        <v>12559</v>
      </c>
      <c r="C6366" s="47">
        <v>1.3116000000000001</v>
      </c>
      <c r="D6366" s="119" t="s">
        <v>35053</v>
      </c>
      <c r="E6366" s="46" t="s">
        <v>35053</v>
      </c>
      <c r="F6366" s="121">
        <v>7.2666000000000004</v>
      </c>
      <c r="G6366" s="87"/>
      <c r="H6366" s="47"/>
      <c r="I6366" s="120">
        <v>4</v>
      </c>
      <c r="J6366" s="120">
        <v>0</v>
      </c>
    </row>
    <row r="6367" spans="1:10" ht="15" customHeight="1">
      <c r="A6367" s="46" t="s">
        <v>12556</v>
      </c>
      <c r="B6367" s="46" t="s">
        <v>12557</v>
      </c>
      <c r="C6367" s="47">
        <v>6.5468000000000002</v>
      </c>
      <c r="D6367" s="119" t="s">
        <v>35055</v>
      </c>
      <c r="E6367" s="46" t="s">
        <v>35055</v>
      </c>
      <c r="F6367" s="121">
        <v>7.2666000000000004</v>
      </c>
      <c r="G6367" s="87"/>
      <c r="H6367" s="47"/>
      <c r="I6367" s="120">
        <v>10</v>
      </c>
      <c r="J6367" s="120">
        <v>0</v>
      </c>
    </row>
    <row r="6368" spans="1:10" ht="15" customHeight="1">
      <c r="A6368" s="46" t="s">
        <v>12564</v>
      </c>
      <c r="B6368" s="46" t="s">
        <v>12565</v>
      </c>
      <c r="C6368" s="47">
        <v>3.77</v>
      </c>
      <c r="D6368" s="119" t="s">
        <v>6366</v>
      </c>
      <c r="E6368" s="46" t="s">
        <v>6366</v>
      </c>
      <c r="F6368" s="121">
        <v>16.172599999999999</v>
      </c>
      <c r="G6368" s="87"/>
      <c r="H6368" s="47"/>
      <c r="I6368" s="120">
        <v>0</v>
      </c>
      <c r="J6368" s="120">
        <v>0</v>
      </c>
    </row>
    <row r="6369" spans="1:10" ht="15" customHeight="1">
      <c r="A6369" s="46" t="s">
        <v>12562</v>
      </c>
      <c r="B6369" s="46" t="s">
        <v>12563</v>
      </c>
      <c r="C6369" s="47">
        <v>4.2</v>
      </c>
      <c r="D6369" s="119" t="s">
        <v>6365</v>
      </c>
      <c r="E6369" s="46" t="s">
        <v>6365</v>
      </c>
      <c r="F6369" s="121">
        <v>14.801600000000001</v>
      </c>
      <c r="G6369" s="87"/>
      <c r="H6369" s="47"/>
      <c r="I6369" s="120">
        <v>0</v>
      </c>
      <c r="J6369" s="120">
        <v>0</v>
      </c>
    </row>
    <row r="6370" spans="1:10" ht="15" customHeight="1">
      <c r="A6370" s="46" t="s">
        <v>12560</v>
      </c>
      <c r="B6370" s="46" t="s">
        <v>12561</v>
      </c>
      <c r="C6370" s="47">
        <v>7.5206</v>
      </c>
      <c r="D6370" s="119" t="s">
        <v>6363</v>
      </c>
      <c r="E6370" s="46" t="s">
        <v>6363</v>
      </c>
      <c r="F6370" s="121">
        <v>16.144600000000001</v>
      </c>
      <c r="G6370" s="87"/>
      <c r="H6370" s="47"/>
      <c r="I6370" s="120">
        <v>9</v>
      </c>
      <c r="J6370" s="120">
        <v>0</v>
      </c>
    </row>
    <row r="6371" spans="1:10" ht="15" customHeight="1">
      <c r="A6371" s="46" t="s">
        <v>12594</v>
      </c>
      <c r="B6371" s="46" t="s">
        <v>12595</v>
      </c>
      <c r="C6371" s="47">
        <v>8.1181999999999999</v>
      </c>
      <c r="D6371" s="119" t="s">
        <v>6418</v>
      </c>
      <c r="E6371" s="46" t="s">
        <v>6418</v>
      </c>
      <c r="F6371" s="121">
        <v>13.010400000000001</v>
      </c>
      <c r="G6371" s="87"/>
      <c r="H6371" s="47"/>
      <c r="I6371" s="120">
        <v>0</v>
      </c>
      <c r="J6371" s="120">
        <v>0</v>
      </c>
    </row>
    <row r="6372" spans="1:10" ht="15" customHeight="1">
      <c r="A6372" s="46" t="s">
        <v>12592</v>
      </c>
      <c r="B6372" s="46" t="s">
        <v>12593</v>
      </c>
      <c r="C6372" s="47">
        <v>19.027000000000001</v>
      </c>
      <c r="D6372" s="119" t="s">
        <v>6416</v>
      </c>
      <c r="E6372" s="46" t="s">
        <v>6416</v>
      </c>
      <c r="F6372" s="121">
        <v>13.010400000000001</v>
      </c>
      <c r="G6372" s="87"/>
      <c r="H6372" s="47"/>
      <c r="I6372" s="120">
        <v>5</v>
      </c>
      <c r="J6372" s="120">
        <v>0</v>
      </c>
    </row>
    <row r="6373" spans="1:10" ht="15" customHeight="1">
      <c r="A6373" s="46" t="s">
        <v>12590</v>
      </c>
      <c r="B6373" s="46" t="s">
        <v>12591</v>
      </c>
      <c r="C6373" s="47">
        <v>13.232799999999999</v>
      </c>
      <c r="D6373" s="119" t="s">
        <v>6415</v>
      </c>
      <c r="E6373" s="46" t="s">
        <v>6415</v>
      </c>
      <c r="F6373" s="121">
        <v>13.010400000000001</v>
      </c>
      <c r="G6373" s="87"/>
      <c r="H6373" s="47"/>
      <c r="I6373" s="120">
        <v>4</v>
      </c>
      <c r="J6373" s="120">
        <v>0</v>
      </c>
    </row>
    <row r="6374" spans="1:10" ht="15" customHeight="1">
      <c r="A6374" s="46" t="s">
        <v>12588</v>
      </c>
      <c r="B6374" s="46" t="s">
        <v>12589</v>
      </c>
      <c r="C6374" s="47">
        <v>19.811399999999999</v>
      </c>
      <c r="D6374" s="119" t="s">
        <v>6413</v>
      </c>
      <c r="E6374" s="46" t="s">
        <v>6413</v>
      </c>
      <c r="F6374" s="121">
        <v>13.010400000000001</v>
      </c>
      <c r="G6374" s="87"/>
      <c r="H6374" s="47"/>
      <c r="I6374" s="120">
        <v>16</v>
      </c>
      <c r="J6374" s="120">
        <v>0</v>
      </c>
    </row>
    <row r="6375" spans="1:10" ht="15" customHeight="1">
      <c r="A6375" s="46" t="s">
        <v>12586</v>
      </c>
      <c r="B6375" s="46" t="s">
        <v>12587</v>
      </c>
      <c r="C6375" s="47">
        <v>5.1109999999999998</v>
      </c>
      <c r="D6375" s="119" t="s">
        <v>34989</v>
      </c>
      <c r="E6375" s="46" t="s">
        <v>34989</v>
      </c>
      <c r="F6375" s="121">
        <v>7.5751999999999997</v>
      </c>
      <c r="G6375" s="87"/>
      <c r="H6375" s="47"/>
      <c r="I6375" s="120">
        <v>0</v>
      </c>
      <c r="J6375" s="120">
        <v>0</v>
      </c>
    </row>
    <row r="6376" spans="1:10" ht="15" customHeight="1">
      <c r="A6376" s="46" t="s">
        <v>12584</v>
      </c>
      <c r="B6376" s="46" t="s">
        <v>12585</v>
      </c>
      <c r="C6376" s="47">
        <v>5.1109999999999998</v>
      </c>
      <c r="D6376" s="119" t="s">
        <v>34986</v>
      </c>
      <c r="E6376" s="46" t="s">
        <v>34986</v>
      </c>
      <c r="F6376" s="121">
        <v>7.5751999999999997</v>
      </c>
      <c r="G6376" s="87"/>
      <c r="H6376" s="47"/>
      <c r="I6376" s="120">
        <v>0</v>
      </c>
      <c r="J6376" s="120">
        <v>0</v>
      </c>
    </row>
    <row r="6377" spans="1:10" ht="15" customHeight="1">
      <c r="A6377" s="46" t="s">
        <v>12582</v>
      </c>
      <c r="B6377" s="46" t="s">
        <v>12583</v>
      </c>
      <c r="C6377" s="47">
        <v>9.4092000000000002</v>
      </c>
      <c r="D6377" s="119" t="s">
        <v>34988</v>
      </c>
      <c r="E6377" s="46" t="s">
        <v>34988</v>
      </c>
      <c r="F6377" s="121">
        <v>7.5751999999999997</v>
      </c>
      <c r="G6377" s="87"/>
      <c r="H6377" s="47"/>
      <c r="I6377" s="120">
        <v>0</v>
      </c>
      <c r="J6377" s="120">
        <v>0</v>
      </c>
    </row>
    <row r="6378" spans="1:10" ht="15" customHeight="1">
      <c r="A6378" s="46" t="s">
        <v>12580</v>
      </c>
      <c r="B6378" s="46" t="s">
        <v>12581</v>
      </c>
      <c r="C6378" s="47">
        <v>2.9855999999999998</v>
      </c>
      <c r="D6378" s="119" t="s">
        <v>6411</v>
      </c>
      <c r="E6378" s="46" t="s">
        <v>6411</v>
      </c>
      <c r="F6378" s="121">
        <v>9.6896000000000004</v>
      </c>
      <c r="G6378" s="87"/>
      <c r="H6378" s="47"/>
      <c r="I6378" s="120">
        <v>7</v>
      </c>
      <c r="J6378" s="120">
        <v>0</v>
      </c>
    </row>
    <row r="6379" spans="1:10" ht="15" customHeight="1">
      <c r="A6379" s="46" t="s">
        <v>8481</v>
      </c>
      <c r="B6379" s="46" t="s">
        <v>12579</v>
      </c>
      <c r="C6379" s="47">
        <v>3.5202</v>
      </c>
      <c r="D6379" s="119" t="s">
        <v>6409</v>
      </c>
      <c r="E6379" s="46" t="s">
        <v>6409</v>
      </c>
      <c r="F6379" s="121">
        <v>14.9178</v>
      </c>
      <c r="G6379" s="87"/>
      <c r="H6379" s="47"/>
      <c r="I6379" s="120">
        <v>1933</v>
      </c>
      <c r="J6379" s="120">
        <v>0</v>
      </c>
    </row>
    <row r="6380" spans="1:10" ht="15" customHeight="1">
      <c r="A6380" s="46" t="s">
        <v>12577</v>
      </c>
      <c r="B6380" s="46" t="s">
        <v>12578</v>
      </c>
      <c r="C6380" s="47">
        <v>2.2517999999999998</v>
      </c>
      <c r="D6380" s="119" t="s">
        <v>6407</v>
      </c>
      <c r="E6380" s="46" t="s">
        <v>6407</v>
      </c>
      <c r="F6380" s="121">
        <v>11.0838</v>
      </c>
      <c r="G6380" s="87"/>
      <c r="H6380" s="47"/>
      <c r="I6380" s="120">
        <v>0</v>
      </c>
      <c r="J6380" s="120">
        <v>0</v>
      </c>
    </row>
    <row r="6381" spans="1:10" ht="15" customHeight="1">
      <c r="A6381" s="46" t="s">
        <v>12575</v>
      </c>
      <c r="B6381" s="46" t="s">
        <v>12576</v>
      </c>
      <c r="C6381" s="47">
        <v>8.0207999999999995</v>
      </c>
      <c r="D6381" s="119" t="s">
        <v>6404</v>
      </c>
      <c r="E6381" s="46" t="s">
        <v>6404</v>
      </c>
      <c r="F6381" s="121">
        <v>18.8216</v>
      </c>
      <c r="G6381" s="87"/>
      <c r="H6381" s="47"/>
      <c r="I6381" s="120">
        <v>66</v>
      </c>
      <c r="J6381" s="120">
        <v>0</v>
      </c>
    </row>
    <row r="6382" spans="1:10" ht="15" customHeight="1">
      <c r="A6382" s="46" t="s">
        <v>12573</v>
      </c>
      <c r="B6382" s="46" t="s">
        <v>12574</v>
      </c>
      <c r="C6382" s="47">
        <v>3.6434000000000002</v>
      </c>
      <c r="D6382" s="119" t="s">
        <v>6401</v>
      </c>
      <c r="E6382" s="46" t="s">
        <v>6401</v>
      </c>
      <c r="F6382" s="121">
        <v>19.6812</v>
      </c>
      <c r="G6382" s="87"/>
      <c r="H6382" s="47"/>
      <c r="I6382" s="120">
        <v>0</v>
      </c>
      <c r="J6382" s="120">
        <v>0</v>
      </c>
    </row>
    <row r="6383" spans="1:10" ht="15" customHeight="1">
      <c r="A6383" s="46" t="s">
        <v>12571</v>
      </c>
      <c r="B6383" s="46" t="s">
        <v>12572</v>
      </c>
      <c r="C6383" s="47">
        <v>3.7446000000000002</v>
      </c>
      <c r="D6383" s="119" t="s">
        <v>6398</v>
      </c>
      <c r="E6383" s="46" t="s">
        <v>6398</v>
      </c>
      <c r="F6383" s="121">
        <v>24.909400000000002</v>
      </c>
      <c r="G6383" s="87"/>
      <c r="H6383" s="47"/>
      <c r="I6383" s="120">
        <v>0</v>
      </c>
      <c r="J6383" s="120">
        <v>0</v>
      </c>
    </row>
    <row r="6384" spans="1:10" ht="15" customHeight="1">
      <c r="A6384" s="46" t="s">
        <v>12569</v>
      </c>
      <c r="B6384" s="46" t="s">
        <v>12570</v>
      </c>
      <c r="C6384" s="47">
        <v>3.6434000000000002</v>
      </c>
      <c r="D6384" s="119" t="s">
        <v>6395</v>
      </c>
      <c r="E6384" s="46" t="s">
        <v>6395</v>
      </c>
      <c r="F6384" s="121">
        <v>24.421600000000002</v>
      </c>
      <c r="G6384" s="87"/>
      <c r="H6384" s="47"/>
      <c r="I6384" s="120">
        <v>0</v>
      </c>
      <c r="J6384" s="120">
        <v>0</v>
      </c>
    </row>
    <row r="6385" spans="1:10" ht="15" customHeight="1">
      <c r="A6385" s="46" t="s">
        <v>12567</v>
      </c>
      <c r="B6385" s="46" t="s">
        <v>12568</v>
      </c>
      <c r="C6385" s="47">
        <v>8.0459999999999994</v>
      </c>
      <c r="D6385" s="119" t="s">
        <v>6393</v>
      </c>
      <c r="E6385" s="46" t="s">
        <v>6393</v>
      </c>
      <c r="F6385" s="121">
        <v>30.532599999999999</v>
      </c>
      <c r="G6385" s="87"/>
      <c r="H6385" s="47"/>
      <c r="I6385" s="120">
        <v>193</v>
      </c>
      <c r="J6385" s="120">
        <v>0</v>
      </c>
    </row>
    <row r="6386" spans="1:10" ht="15" customHeight="1">
      <c r="A6386" s="46" t="s">
        <v>8501</v>
      </c>
      <c r="B6386" s="46" t="s">
        <v>12566</v>
      </c>
      <c r="C6386" s="47">
        <v>3.4007999999999998</v>
      </c>
      <c r="D6386" s="119" t="s">
        <v>6390</v>
      </c>
      <c r="E6386" s="46" t="s">
        <v>6390</v>
      </c>
      <c r="F6386" s="121">
        <v>65.356200000000001</v>
      </c>
      <c r="G6386" s="87"/>
      <c r="H6386" s="47"/>
      <c r="I6386" s="120">
        <v>3292</v>
      </c>
      <c r="J6386" s="120">
        <v>0</v>
      </c>
    </row>
    <row r="6387" spans="1:10" ht="15" customHeight="1">
      <c r="A6387" s="46" t="s">
        <v>12596</v>
      </c>
      <c r="B6387" s="46" t="s">
        <v>12597</v>
      </c>
      <c r="C6387" s="47">
        <v>65.203000000000003</v>
      </c>
      <c r="D6387" s="119" t="s">
        <v>6388</v>
      </c>
      <c r="E6387" s="46" t="s">
        <v>6388</v>
      </c>
      <c r="F6387" s="121">
        <v>65.356200000000001</v>
      </c>
      <c r="G6387" s="87"/>
      <c r="H6387" s="47"/>
      <c r="I6387" s="120">
        <v>1</v>
      </c>
      <c r="J6387" s="120">
        <v>0</v>
      </c>
    </row>
    <row r="6388" spans="1:10" ht="15" customHeight="1">
      <c r="A6388" s="46" t="s">
        <v>12616</v>
      </c>
      <c r="B6388" s="46" t="s">
        <v>12617</v>
      </c>
      <c r="C6388" s="47">
        <v>1.3664000000000001</v>
      </c>
      <c r="D6388" s="119" t="s">
        <v>6386</v>
      </c>
      <c r="E6388" s="46" t="s">
        <v>6386</v>
      </c>
      <c r="F6388" s="121">
        <v>65.356200000000001</v>
      </c>
      <c r="G6388" s="87"/>
      <c r="H6388" s="47"/>
      <c r="I6388" s="120">
        <v>33</v>
      </c>
      <c r="J6388" s="120">
        <v>0</v>
      </c>
    </row>
    <row r="6389" spans="1:10" ht="15" customHeight="1">
      <c r="A6389" s="46" t="s">
        <v>12614</v>
      </c>
      <c r="B6389" s="46" t="s">
        <v>12615</v>
      </c>
      <c r="C6389" s="47">
        <v>0.73980000000000001</v>
      </c>
      <c r="D6389" s="119" t="s">
        <v>6384</v>
      </c>
      <c r="E6389" s="46" t="s">
        <v>6384</v>
      </c>
      <c r="F6389" s="121">
        <v>7.1567999999999996</v>
      </c>
      <c r="G6389" s="87"/>
      <c r="H6389" s="47"/>
      <c r="I6389" s="120">
        <v>0</v>
      </c>
      <c r="J6389" s="120">
        <v>0</v>
      </c>
    </row>
    <row r="6390" spans="1:10" ht="15" customHeight="1">
      <c r="A6390" s="46" t="s">
        <v>12612</v>
      </c>
      <c r="B6390" s="46" t="s">
        <v>12613</v>
      </c>
      <c r="C6390" s="47">
        <v>0.79700000000000004</v>
      </c>
      <c r="D6390" s="119" t="s">
        <v>6382</v>
      </c>
      <c r="E6390" s="46" t="s">
        <v>6382</v>
      </c>
      <c r="F6390" s="121">
        <v>7.1567999999999996</v>
      </c>
      <c r="G6390" s="87"/>
      <c r="H6390" s="47"/>
      <c r="I6390" s="120">
        <v>0</v>
      </c>
      <c r="J6390" s="120">
        <v>0</v>
      </c>
    </row>
    <row r="6391" spans="1:10" ht="15" customHeight="1">
      <c r="A6391" s="46" t="s">
        <v>12610</v>
      </c>
      <c r="B6391" s="46" t="s">
        <v>12611</v>
      </c>
      <c r="C6391" s="47">
        <v>0.85399999999999998</v>
      </c>
      <c r="D6391" s="119" t="s">
        <v>6379</v>
      </c>
      <c r="E6391" s="46" t="s">
        <v>6379</v>
      </c>
      <c r="F6391" s="121">
        <v>13.5236</v>
      </c>
      <c r="G6391" s="87"/>
      <c r="H6391" s="47"/>
      <c r="I6391" s="120">
        <v>0</v>
      </c>
      <c r="J6391" s="120">
        <v>0</v>
      </c>
    </row>
    <row r="6392" spans="1:10" ht="15" customHeight="1">
      <c r="A6392" s="46" t="s">
        <v>12608</v>
      </c>
      <c r="B6392" s="46" t="s">
        <v>12609</v>
      </c>
      <c r="C6392" s="47">
        <v>0.91100000000000003</v>
      </c>
      <c r="D6392" s="119" t="s">
        <v>6377</v>
      </c>
      <c r="E6392" s="46" t="s">
        <v>6377</v>
      </c>
      <c r="F6392" s="121">
        <v>13.5236</v>
      </c>
      <c r="G6392" s="87"/>
      <c r="H6392" s="47"/>
      <c r="I6392" s="120">
        <v>0</v>
      </c>
      <c r="J6392" s="120">
        <v>0</v>
      </c>
    </row>
    <row r="6393" spans="1:10" ht="15" customHeight="1">
      <c r="A6393" s="46" t="s">
        <v>12606</v>
      </c>
      <c r="B6393" s="46" t="s">
        <v>12607</v>
      </c>
      <c r="C6393" s="47">
        <v>1.1386000000000001</v>
      </c>
      <c r="D6393" s="119" t="s">
        <v>6485</v>
      </c>
      <c r="E6393" s="46" t="s">
        <v>6485</v>
      </c>
      <c r="F6393" s="121">
        <v>9.6701999999999995</v>
      </c>
      <c r="G6393" s="87"/>
      <c r="H6393" s="47"/>
      <c r="I6393" s="120">
        <v>0</v>
      </c>
      <c r="J6393" s="120">
        <v>0</v>
      </c>
    </row>
    <row r="6394" spans="1:10" ht="15" customHeight="1">
      <c r="A6394" s="46" t="s">
        <v>12604</v>
      </c>
      <c r="B6394" s="46" t="s">
        <v>12605</v>
      </c>
      <c r="C6394" s="47">
        <v>1.3664000000000001</v>
      </c>
      <c r="D6394" s="119" t="s">
        <v>6482</v>
      </c>
      <c r="E6394" s="46" t="s">
        <v>6482</v>
      </c>
      <c r="F6394" s="121">
        <v>13.163399999999999</v>
      </c>
      <c r="G6394" s="87"/>
      <c r="H6394" s="47"/>
      <c r="I6394" s="120">
        <v>2</v>
      </c>
      <c r="J6394" s="120">
        <v>0</v>
      </c>
    </row>
    <row r="6395" spans="1:10" ht="15" customHeight="1">
      <c r="A6395" s="46" t="s">
        <v>12602</v>
      </c>
      <c r="B6395" s="46" t="s">
        <v>12603</v>
      </c>
      <c r="C6395" s="47">
        <v>1.4802</v>
      </c>
      <c r="D6395" s="119" t="s">
        <v>6480</v>
      </c>
      <c r="E6395" s="46" t="s">
        <v>6480</v>
      </c>
      <c r="F6395" s="121">
        <v>25.002400000000002</v>
      </c>
      <c r="G6395" s="87"/>
      <c r="H6395" s="47"/>
      <c r="I6395" s="120">
        <v>5</v>
      </c>
      <c r="J6395" s="120">
        <v>0</v>
      </c>
    </row>
    <row r="6396" spans="1:10" ht="15" customHeight="1">
      <c r="A6396" s="46" t="s">
        <v>12600</v>
      </c>
      <c r="B6396" s="46" t="s">
        <v>12601</v>
      </c>
      <c r="C6396" s="47">
        <v>2.5047999999999999</v>
      </c>
      <c r="D6396" s="119" t="s">
        <v>6477</v>
      </c>
      <c r="E6396" s="46" t="s">
        <v>6477</v>
      </c>
      <c r="F6396" s="121">
        <v>25.002400000000002</v>
      </c>
      <c r="G6396" s="87"/>
      <c r="H6396" s="47"/>
      <c r="I6396" s="120">
        <v>0</v>
      </c>
      <c r="J6396" s="120">
        <v>0</v>
      </c>
    </row>
    <row r="6397" spans="1:10" ht="15" customHeight="1">
      <c r="A6397" s="46" t="s">
        <v>12598</v>
      </c>
      <c r="B6397" s="46" t="s">
        <v>12599</v>
      </c>
      <c r="C6397" s="47">
        <v>1.5686</v>
      </c>
      <c r="D6397" s="119" t="s">
        <v>6475</v>
      </c>
      <c r="E6397" s="46" t="s">
        <v>6475</v>
      </c>
      <c r="F6397" s="121">
        <v>25.002400000000002</v>
      </c>
      <c r="G6397" s="87"/>
      <c r="H6397" s="47"/>
      <c r="I6397" s="120">
        <v>13</v>
      </c>
      <c r="J6397" s="120">
        <v>0</v>
      </c>
    </row>
    <row r="6398" spans="1:10" ht="15" customHeight="1">
      <c r="A6398" s="46" t="s">
        <v>12620</v>
      </c>
      <c r="B6398" s="46" t="s">
        <v>12621</v>
      </c>
      <c r="C6398" s="47">
        <v>25.5044</v>
      </c>
      <c r="D6398" s="119" t="s">
        <v>6472</v>
      </c>
      <c r="E6398" s="46" t="s">
        <v>6472</v>
      </c>
      <c r="F6398" s="121">
        <v>25.002400000000002</v>
      </c>
      <c r="G6398" s="87"/>
      <c r="H6398" s="47"/>
      <c r="I6398" s="120">
        <v>5</v>
      </c>
      <c r="J6398" s="120">
        <v>0</v>
      </c>
    </row>
    <row r="6399" spans="1:10" ht="15" customHeight="1">
      <c r="A6399" s="46" t="s">
        <v>12618</v>
      </c>
      <c r="B6399" s="46" t="s">
        <v>12619</v>
      </c>
      <c r="C6399" s="47">
        <v>31.880400000000002</v>
      </c>
      <c r="D6399" s="119" t="s">
        <v>6470</v>
      </c>
      <c r="E6399" s="46" t="s">
        <v>6470</v>
      </c>
      <c r="F6399" s="121">
        <v>25.002400000000002</v>
      </c>
      <c r="G6399" s="87"/>
      <c r="H6399" s="47"/>
      <c r="I6399" s="120">
        <v>48</v>
      </c>
      <c r="J6399" s="120">
        <v>0</v>
      </c>
    </row>
    <row r="6400" spans="1:10" ht="15" customHeight="1">
      <c r="A6400" s="46" t="s">
        <v>12628</v>
      </c>
      <c r="B6400" s="46" t="s">
        <v>12629</v>
      </c>
      <c r="C6400" s="47">
        <v>1.4168000000000001</v>
      </c>
      <c r="D6400" s="119" t="s">
        <v>6467</v>
      </c>
      <c r="E6400" s="46" t="s">
        <v>6467</v>
      </c>
      <c r="F6400" s="121">
        <v>18.472999999999999</v>
      </c>
      <c r="G6400" s="87"/>
      <c r="H6400" s="47"/>
      <c r="I6400" s="120">
        <v>0</v>
      </c>
      <c r="J6400" s="120">
        <v>0</v>
      </c>
    </row>
    <row r="6401" spans="1:10" ht="15" customHeight="1">
      <c r="A6401" s="46" t="s">
        <v>12626</v>
      </c>
      <c r="B6401" s="46" t="s">
        <v>12627</v>
      </c>
      <c r="C6401" s="47">
        <v>1.3116000000000001</v>
      </c>
      <c r="D6401" s="119" t="s">
        <v>6465</v>
      </c>
      <c r="E6401" s="46" t="s">
        <v>6465</v>
      </c>
      <c r="F6401" s="121">
        <v>14.360200000000001</v>
      </c>
      <c r="G6401" s="87"/>
      <c r="H6401" s="47"/>
      <c r="I6401" s="120">
        <v>7</v>
      </c>
      <c r="J6401" s="120">
        <v>0</v>
      </c>
    </row>
    <row r="6402" spans="1:10" ht="15" customHeight="1">
      <c r="A6402" s="46" t="s">
        <v>12624</v>
      </c>
      <c r="B6402" s="46" t="s">
        <v>12625</v>
      </c>
      <c r="C6402" s="47">
        <v>1.2378</v>
      </c>
      <c r="D6402" s="119" t="s">
        <v>6462</v>
      </c>
      <c r="E6402" s="46" t="s">
        <v>6462</v>
      </c>
      <c r="F6402" s="121">
        <v>14.360200000000001</v>
      </c>
      <c r="G6402" s="87"/>
      <c r="H6402" s="47"/>
      <c r="I6402" s="120">
        <v>0</v>
      </c>
      <c r="J6402" s="120">
        <v>0</v>
      </c>
    </row>
    <row r="6403" spans="1:10" ht="15" customHeight="1">
      <c r="A6403" s="46" t="s">
        <v>12622</v>
      </c>
      <c r="B6403" s="46" t="s">
        <v>12623</v>
      </c>
      <c r="C6403" s="47">
        <v>2.0848</v>
      </c>
      <c r="D6403" s="119" t="s">
        <v>6459</v>
      </c>
      <c r="E6403" s="46" t="s">
        <v>6459</v>
      </c>
      <c r="F6403" s="121">
        <v>14.360200000000001</v>
      </c>
      <c r="G6403" s="87"/>
      <c r="H6403" s="47"/>
      <c r="I6403" s="120">
        <v>46</v>
      </c>
      <c r="J6403" s="120">
        <v>0</v>
      </c>
    </row>
    <row r="6404" spans="1:10" ht="15" customHeight="1">
      <c r="A6404" s="46" t="s">
        <v>2510</v>
      </c>
      <c r="B6404" s="46" t="s">
        <v>2511</v>
      </c>
      <c r="C6404" s="47">
        <v>14.7784</v>
      </c>
      <c r="D6404" s="119" t="s">
        <v>6456</v>
      </c>
      <c r="E6404" s="46" t="s">
        <v>6456</v>
      </c>
      <c r="F6404" s="121">
        <v>14.360200000000001</v>
      </c>
      <c r="G6404" s="87"/>
      <c r="H6404" s="47"/>
      <c r="I6404" s="120">
        <v>1</v>
      </c>
      <c r="J6404" s="120">
        <v>0</v>
      </c>
    </row>
    <row r="6405" spans="1:10" ht="15" customHeight="1">
      <c r="A6405" s="46" t="s">
        <v>14881</v>
      </c>
      <c r="B6405" s="46" t="s">
        <v>14882</v>
      </c>
      <c r="C6405" s="47">
        <v>19.285</v>
      </c>
      <c r="D6405" s="119" t="s">
        <v>6453</v>
      </c>
      <c r="E6405" s="46" t="s">
        <v>6453</v>
      </c>
      <c r="F6405" s="121">
        <v>16.753599999999999</v>
      </c>
      <c r="G6405" s="87"/>
      <c r="H6405" s="47"/>
      <c r="I6405" s="120">
        <v>12</v>
      </c>
      <c r="J6405" s="120">
        <v>0</v>
      </c>
    </row>
    <row r="6406" spans="1:10" ht="15" customHeight="1">
      <c r="A6406" s="46" t="s">
        <v>11662</v>
      </c>
      <c r="B6406" s="46" t="s">
        <v>32619</v>
      </c>
      <c r="C6406" s="47">
        <v>2.2315999999999998</v>
      </c>
      <c r="D6406" s="119" t="s">
        <v>6450</v>
      </c>
      <c r="E6406" s="46" t="s">
        <v>6450</v>
      </c>
      <c r="F6406" s="121">
        <v>16.753599999999999</v>
      </c>
      <c r="G6406" s="87"/>
      <c r="H6406" s="47"/>
      <c r="I6406" s="120">
        <v>3</v>
      </c>
      <c r="J6406" s="120">
        <v>0</v>
      </c>
    </row>
    <row r="6407" spans="1:10" ht="15" customHeight="1">
      <c r="A6407" s="46" t="s">
        <v>14899</v>
      </c>
      <c r="B6407" s="46" t="s">
        <v>14900</v>
      </c>
      <c r="C6407" s="47">
        <v>2.8592</v>
      </c>
      <c r="D6407" s="119" t="s">
        <v>6447</v>
      </c>
      <c r="E6407" s="46" t="s">
        <v>6447</v>
      </c>
      <c r="F6407" s="121">
        <v>16.753599999999999</v>
      </c>
      <c r="G6407" s="87"/>
      <c r="H6407" s="47"/>
      <c r="I6407" s="120">
        <v>48</v>
      </c>
      <c r="J6407" s="120">
        <v>0</v>
      </c>
    </row>
    <row r="6408" spans="1:10" ht="15" customHeight="1">
      <c r="A6408" s="46" t="s">
        <v>14897</v>
      </c>
      <c r="B6408" s="46" t="s">
        <v>14898</v>
      </c>
      <c r="C6408" s="47">
        <v>3.9216000000000002</v>
      </c>
      <c r="D6408" s="119" t="s">
        <v>6444</v>
      </c>
      <c r="E6408" s="46" t="s">
        <v>6444</v>
      </c>
      <c r="F6408" s="121">
        <v>16.753599999999999</v>
      </c>
      <c r="G6408" s="87"/>
      <c r="H6408" s="47"/>
      <c r="I6408" s="120">
        <v>24</v>
      </c>
      <c r="J6408" s="120">
        <v>0</v>
      </c>
    </row>
    <row r="6409" spans="1:10" ht="15" customHeight="1">
      <c r="A6409" s="46" t="s">
        <v>14895</v>
      </c>
      <c r="B6409" s="46" t="s">
        <v>14896</v>
      </c>
      <c r="C6409" s="47">
        <v>5.0857999999999999</v>
      </c>
      <c r="D6409" s="119" t="s">
        <v>6441</v>
      </c>
      <c r="E6409" s="46" t="s">
        <v>6441</v>
      </c>
      <c r="F6409" s="121">
        <v>9.3339999999999996</v>
      </c>
      <c r="G6409" s="87"/>
      <c r="H6409" s="47"/>
      <c r="I6409" s="120">
        <v>24</v>
      </c>
      <c r="J6409" s="120">
        <v>0</v>
      </c>
    </row>
    <row r="6410" spans="1:10" ht="15" customHeight="1">
      <c r="A6410" s="46" t="s">
        <v>14893</v>
      </c>
      <c r="B6410" s="46" t="s">
        <v>14894</v>
      </c>
      <c r="C6410" s="47">
        <v>7.2869999999999999</v>
      </c>
      <c r="D6410" s="119" t="s">
        <v>6438</v>
      </c>
      <c r="E6410" s="46" t="s">
        <v>6438</v>
      </c>
      <c r="F6410" s="121">
        <v>9.3339999999999996</v>
      </c>
      <c r="G6410" s="87"/>
      <c r="H6410" s="47"/>
      <c r="I6410" s="120">
        <v>17</v>
      </c>
      <c r="J6410" s="120">
        <v>0</v>
      </c>
    </row>
    <row r="6411" spans="1:10" ht="15" customHeight="1">
      <c r="A6411" s="46" t="s">
        <v>12638</v>
      </c>
      <c r="B6411" s="46" t="s">
        <v>12639</v>
      </c>
      <c r="C6411" s="47">
        <v>11.6136</v>
      </c>
      <c r="D6411" s="119" t="s">
        <v>6435</v>
      </c>
      <c r="E6411" s="46" t="s">
        <v>6435</v>
      </c>
      <c r="F6411" s="121">
        <v>0</v>
      </c>
      <c r="G6411" s="87"/>
      <c r="H6411" s="47"/>
      <c r="I6411" s="120">
        <v>0</v>
      </c>
      <c r="J6411" s="120">
        <v>0</v>
      </c>
    </row>
    <row r="6412" spans="1:10" ht="15" customHeight="1">
      <c r="A6412" s="46" t="s">
        <v>12636</v>
      </c>
      <c r="B6412" s="46" t="s">
        <v>12637</v>
      </c>
      <c r="C6412" s="47">
        <v>14.523400000000001</v>
      </c>
      <c r="D6412" s="119" t="s">
        <v>6432</v>
      </c>
      <c r="E6412" s="46" t="s">
        <v>6432</v>
      </c>
      <c r="F6412" s="121">
        <v>7.2359999999999998</v>
      </c>
      <c r="G6412" s="87"/>
      <c r="H6412" s="47"/>
      <c r="I6412" s="120">
        <v>17</v>
      </c>
      <c r="J6412" s="120">
        <v>0</v>
      </c>
    </row>
    <row r="6413" spans="1:10" ht="15" customHeight="1">
      <c r="A6413" s="46" t="s">
        <v>12634</v>
      </c>
      <c r="B6413" s="46" t="s">
        <v>12635</v>
      </c>
      <c r="C6413" s="47">
        <v>17.433</v>
      </c>
      <c r="D6413" s="119" t="s">
        <v>6429</v>
      </c>
      <c r="E6413" s="46" t="s">
        <v>6429</v>
      </c>
      <c r="F6413" s="121">
        <v>3.9733999999999998</v>
      </c>
      <c r="G6413" s="87"/>
      <c r="H6413" s="47"/>
      <c r="I6413" s="120">
        <v>3</v>
      </c>
      <c r="J6413" s="120">
        <v>0</v>
      </c>
    </row>
    <row r="6414" spans="1:10" ht="15" customHeight="1">
      <c r="A6414" s="46" t="s">
        <v>12632</v>
      </c>
      <c r="B6414" s="46" t="s">
        <v>12633</v>
      </c>
      <c r="C6414" s="47">
        <v>11.6136</v>
      </c>
      <c r="D6414" s="119" t="s">
        <v>6426</v>
      </c>
      <c r="E6414" s="46" t="s">
        <v>6426</v>
      </c>
      <c r="F6414" s="121">
        <v>21.447199999999999</v>
      </c>
      <c r="G6414" s="87"/>
      <c r="H6414" s="47"/>
      <c r="I6414" s="120">
        <v>16</v>
      </c>
      <c r="J6414" s="120">
        <v>0</v>
      </c>
    </row>
    <row r="6415" spans="1:10" ht="15" customHeight="1">
      <c r="A6415" s="46" t="s">
        <v>12630</v>
      </c>
      <c r="B6415" s="46" t="s">
        <v>12631</v>
      </c>
      <c r="C6415" s="47">
        <v>12.296799999999999</v>
      </c>
      <c r="D6415" s="119" t="s">
        <v>6423</v>
      </c>
      <c r="E6415" s="46" t="s">
        <v>6423</v>
      </c>
      <c r="F6415" s="121">
        <v>24.969799999999999</v>
      </c>
      <c r="G6415" s="87"/>
      <c r="H6415" s="47"/>
      <c r="I6415" s="120">
        <v>4</v>
      </c>
      <c r="J6415" s="120">
        <v>0</v>
      </c>
    </row>
    <row r="6416" spans="1:10" ht="15" customHeight="1">
      <c r="A6416" s="46" t="s">
        <v>12648</v>
      </c>
      <c r="B6416" s="46" t="s">
        <v>12649</v>
      </c>
      <c r="C6416" s="47">
        <v>80.965999999999994</v>
      </c>
      <c r="D6416" s="119" t="s">
        <v>6420</v>
      </c>
      <c r="E6416" s="46" t="s">
        <v>6420</v>
      </c>
      <c r="F6416" s="121">
        <v>29.311399999999999</v>
      </c>
      <c r="G6416" s="87"/>
      <c r="H6416" s="47"/>
      <c r="I6416" s="120">
        <v>0</v>
      </c>
      <c r="J6416" s="120">
        <v>0</v>
      </c>
    </row>
    <row r="6417" spans="1:10" ht="15" customHeight="1">
      <c r="A6417" s="46" t="s">
        <v>12646</v>
      </c>
      <c r="B6417" s="46" t="s">
        <v>12647</v>
      </c>
      <c r="C6417" s="47">
        <v>93.364000000000004</v>
      </c>
      <c r="D6417" s="119" t="s">
        <v>6508</v>
      </c>
      <c r="E6417" s="46" t="s">
        <v>6508</v>
      </c>
      <c r="F6417" s="121">
        <v>13.163399999999999</v>
      </c>
      <c r="G6417" s="87"/>
      <c r="H6417" s="47"/>
      <c r="I6417" s="120">
        <v>1</v>
      </c>
      <c r="J6417" s="120">
        <v>0</v>
      </c>
    </row>
    <row r="6418" spans="1:10" ht="15" customHeight="1">
      <c r="A6418" s="46" t="s">
        <v>12644</v>
      </c>
      <c r="B6418" s="46" t="s">
        <v>12645</v>
      </c>
      <c r="C6418" s="47">
        <v>108.57040000000001</v>
      </c>
      <c r="D6418" s="119" t="s">
        <v>6505</v>
      </c>
      <c r="E6418" s="46" t="s">
        <v>6505</v>
      </c>
      <c r="F6418" s="121">
        <v>13.163399999999999</v>
      </c>
      <c r="G6418" s="87"/>
      <c r="H6418" s="47"/>
      <c r="I6418" s="120">
        <v>1</v>
      </c>
      <c r="J6418" s="120">
        <v>0</v>
      </c>
    </row>
    <row r="6419" spans="1:10" ht="15" customHeight="1">
      <c r="A6419" s="46" t="s">
        <v>12642</v>
      </c>
      <c r="B6419" s="46" t="s">
        <v>12643</v>
      </c>
      <c r="C6419" s="47">
        <v>136.6302</v>
      </c>
      <c r="D6419" s="119" t="s">
        <v>6502</v>
      </c>
      <c r="E6419" s="46" t="s">
        <v>6502</v>
      </c>
      <c r="F6419" s="121">
        <v>16.939399999999999</v>
      </c>
      <c r="G6419" s="87"/>
      <c r="H6419" s="47"/>
      <c r="I6419" s="120">
        <v>0</v>
      </c>
      <c r="J6419" s="120">
        <v>0</v>
      </c>
    </row>
    <row r="6420" spans="1:10" ht="15" customHeight="1">
      <c r="A6420" s="46" t="s">
        <v>12640</v>
      </c>
      <c r="B6420" s="46" t="s">
        <v>12641</v>
      </c>
      <c r="C6420" s="47">
        <v>67.768600000000006</v>
      </c>
      <c r="D6420" s="119" t="s">
        <v>6500</v>
      </c>
      <c r="E6420" s="46" t="s">
        <v>6500</v>
      </c>
      <c r="F6420" s="121">
        <v>23.352599999999999</v>
      </c>
      <c r="G6420" s="87"/>
      <c r="H6420" s="47"/>
      <c r="I6420" s="120">
        <v>1</v>
      </c>
      <c r="J6420" s="120">
        <v>0</v>
      </c>
    </row>
    <row r="6421" spans="1:10" ht="15" customHeight="1">
      <c r="A6421" s="46" t="s">
        <v>12652</v>
      </c>
      <c r="B6421" s="46" t="s">
        <v>12653</v>
      </c>
      <c r="C6421" s="47">
        <v>70.718599999999995</v>
      </c>
      <c r="D6421" s="119" t="s">
        <v>6497</v>
      </c>
      <c r="E6421" s="46" t="s">
        <v>6497</v>
      </c>
      <c r="F6421" s="121">
        <v>15.4756</v>
      </c>
      <c r="G6421" s="87"/>
      <c r="H6421" s="47"/>
      <c r="I6421" s="120">
        <v>1</v>
      </c>
      <c r="J6421" s="120">
        <v>0</v>
      </c>
    </row>
    <row r="6422" spans="1:10" ht="15" customHeight="1">
      <c r="A6422" s="46" t="s">
        <v>12650</v>
      </c>
      <c r="B6422" s="46" t="s">
        <v>12651</v>
      </c>
      <c r="C6422" s="47">
        <v>33.448999999999998</v>
      </c>
      <c r="D6422" s="119" t="s">
        <v>6495</v>
      </c>
      <c r="E6422" s="46" t="s">
        <v>6495</v>
      </c>
      <c r="F6422" s="121">
        <v>15.5684</v>
      </c>
      <c r="G6422" s="87"/>
      <c r="H6422" s="47"/>
      <c r="I6422" s="120">
        <v>1</v>
      </c>
      <c r="J6422" s="120">
        <v>0</v>
      </c>
    </row>
    <row r="6423" spans="1:10" ht="15" customHeight="1">
      <c r="A6423" s="46" t="s">
        <v>12654</v>
      </c>
      <c r="B6423" s="46" t="s">
        <v>12655</v>
      </c>
      <c r="C6423" s="47">
        <v>337.02120000000002</v>
      </c>
      <c r="D6423" s="119" t="s">
        <v>6492</v>
      </c>
      <c r="E6423" s="46" t="s">
        <v>6492</v>
      </c>
      <c r="F6423" s="121">
        <v>17.710799999999999</v>
      </c>
      <c r="G6423" s="87"/>
      <c r="H6423" s="47"/>
      <c r="I6423" s="120">
        <v>1</v>
      </c>
      <c r="J6423" s="120">
        <v>0</v>
      </c>
    </row>
    <row r="6424" spans="1:10" ht="15" customHeight="1">
      <c r="A6424" s="46" t="s">
        <v>12714</v>
      </c>
      <c r="B6424" s="46" t="s">
        <v>12695</v>
      </c>
      <c r="C6424" s="47">
        <v>1.0246</v>
      </c>
      <c r="D6424" s="119" t="s">
        <v>6490</v>
      </c>
      <c r="E6424" s="46" t="s">
        <v>6490</v>
      </c>
      <c r="F6424" s="121">
        <v>23.933599999999998</v>
      </c>
      <c r="G6424" s="87"/>
      <c r="H6424" s="47"/>
      <c r="I6424" s="120">
        <v>0</v>
      </c>
      <c r="J6424" s="120">
        <v>0</v>
      </c>
    </row>
    <row r="6425" spans="1:10" ht="15" customHeight="1">
      <c r="A6425" s="46" t="s">
        <v>12712</v>
      </c>
      <c r="B6425" s="46" t="s">
        <v>12713</v>
      </c>
      <c r="C6425" s="47">
        <v>1.9356</v>
      </c>
      <c r="D6425" s="119" t="s">
        <v>6487</v>
      </c>
      <c r="E6425" s="46" t="s">
        <v>6487</v>
      </c>
      <c r="F6425" s="121">
        <v>23.933599999999998</v>
      </c>
      <c r="G6425" s="87"/>
      <c r="H6425" s="47"/>
      <c r="I6425" s="120">
        <v>0</v>
      </c>
      <c r="J6425" s="120">
        <v>0</v>
      </c>
    </row>
    <row r="6426" spans="1:10" ht="15" customHeight="1">
      <c r="A6426" s="46" t="s">
        <v>12710</v>
      </c>
      <c r="B6426" s="46" t="s">
        <v>12711</v>
      </c>
      <c r="C6426" s="47">
        <v>3.6434000000000002</v>
      </c>
      <c r="D6426" s="119" t="s">
        <v>32236</v>
      </c>
      <c r="E6426" s="46" t="s">
        <v>32236</v>
      </c>
      <c r="F6426" s="121">
        <v>21.145199999999999</v>
      </c>
      <c r="G6426" s="87"/>
      <c r="H6426" s="47"/>
      <c r="I6426" s="120">
        <v>0</v>
      </c>
      <c r="J6426" s="120">
        <v>0</v>
      </c>
    </row>
    <row r="6427" spans="1:10" ht="15" customHeight="1">
      <c r="A6427" s="46" t="s">
        <v>12708</v>
      </c>
      <c r="B6427" s="46" t="s">
        <v>12709</v>
      </c>
      <c r="C6427" s="47">
        <v>7.2869999999999999</v>
      </c>
      <c r="D6427" s="119" t="s">
        <v>32238</v>
      </c>
      <c r="E6427" s="46" t="s">
        <v>32238</v>
      </c>
      <c r="F6427" s="121">
        <v>37.224800000000002</v>
      </c>
      <c r="G6427" s="87"/>
      <c r="H6427" s="47"/>
      <c r="I6427" s="120">
        <v>0</v>
      </c>
      <c r="J6427" s="120">
        <v>0</v>
      </c>
    </row>
    <row r="6428" spans="1:10" ht="15" customHeight="1">
      <c r="A6428" s="46" t="s">
        <v>12706</v>
      </c>
      <c r="B6428" s="46" t="s">
        <v>12707</v>
      </c>
      <c r="C6428" s="47">
        <v>13.663</v>
      </c>
      <c r="D6428" s="119" t="s">
        <v>6549</v>
      </c>
      <c r="E6428" s="46" t="s">
        <v>6549</v>
      </c>
      <c r="F6428" s="121">
        <v>20.313800000000001</v>
      </c>
      <c r="G6428" s="87"/>
      <c r="H6428" s="47"/>
      <c r="I6428" s="120">
        <v>0</v>
      </c>
      <c r="J6428" s="120">
        <v>0</v>
      </c>
    </row>
    <row r="6429" spans="1:10" ht="15" customHeight="1">
      <c r="A6429" s="46" t="s">
        <v>12704</v>
      </c>
      <c r="B6429" s="46" t="s">
        <v>12705</v>
      </c>
      <c r="C6429" s="47">
        <v>27.326000000000001</v>
      </c>
      <c r="D6429" s="119" t="s">
        <v>6546</v>
      </c>
      <c r="E6429" s="46" t="s">
        <v>6546</v>
      </c>
      <c r="F6429" s="121">
        <v>27.523599999999998</v>
      </c>
      <c r="G6429" s="87"/>
      <c r="H6429" s="47"/>
      <c r="I6429" s="120">
        <v>0</v>
      </c>
      <c r="J6429" s="120">
        <v>0</v>
      </c>
    </row>
    <row r="6430" spans="1:10" ht="15" customHeight="1">
      <c r="A6430" s="46" t="s">
        <v>12702</v>
      </c>
      <c r="B6430" s="46" t="s">
        <v>12703</v>
      </c>
      <c r="C6430" s="47">
        <v>40.5336</v>
      </c>
      <c r="D6430" s="119" t="s">
        <v>6543</v>
      </c>
      <c r="E6430" s="46" t="s">
        <v>6543</v>
      </c>
      <c r="F6430" s="121">
        <v>19.160599999999999</v>
      </c>
      <c r="G6430" s="87"/>
      <c r="H6430" s="47"/>
      <c r="I6430" s="120">
        <v>0</v>
      </c>
      <c r="J6430" s="120">
        <v>0</v>
      </c>
    </row>
    <row r="6431" spans="1:10" ht="15" customHeight="1">
      <c r="A6431" s="46" t="s">
        <v>12700</v>
      </c>
      <c r="B6431" s="46" t="s">
        <v>12701</v>
      </c>
      <c r="C6431" s="47">
        <v>4.4278000000000004</v>
      </c>
      <c r="D6431" s="119" t="s">
        <v>6540</v>
      </c>
      <c r="E6431" s="46" t="s">
        <v>6540</v>
      </c>
      <c r="F6431" s="121">
        <v>8.4320000000000004</v>
      </c>
      <c r="G6431" s="87"/>
      <c r="H6431" s="47"/>
      <c r="I6431" s="120">
        <v>1</v>
      </c>
      <c r="J6431" s="120">
        <v>0</v>
      </c>
    </row>
    <row r="6432" spans="1:10" ht="15" customHeight="1">
      <c r="A6432" s="46" t="s">
        <v>12698</v>
      </c>
      <c r="B6432" s="46" t="s">
        <v>12699</v>
      </c>
      <c r="C6432" s="47">
        <v>4.9009999999999998</v>
      </c>
      <c r="D6432" s="119" t="s">
        <v>6537</v>
      </c>
      <c r="E6432" s="46" t="s">
        <v>6537</v>
      </c>
      <c r="F6432" s="121">
        <v>10.635199999999999</v>
      </c>
      <c r="G6432" s="87"/>
      <c r="H6432" s="47"/>
      <c r="I6432" s="120">
        <v>1</v>
      </c>
      <c r="J6432" s="120">
        <v>0</v>
      </c>
    </row>
    <row r="6433" spans="1:10" ht="15" customHeight="1">
      <c r="A6433" s="46" t="s">
        <v>12696</v>
      </c>
      <c r="B6433" s="46" t="s">
        <v>12697</v>
      </c>
      <c r="C6433" s="47">
        <v>3.1374</v>
      </c>
      <c r="D6433" s="119" t="s">
        <v>6535</v>
      </c>
      <c r="E6433" s="46" t="s">
        <v>6535</v>
      </c>
      <c r="F6433" s="121">
        <v>5.0027999999999997</v>
      </c>
      <c r="G6433" s="87"/>
      <c r="H6433" s="47"/>
      <c r="I6433" s="120">
        <v>2</v>
      </c>
      <c r="J6433" s="120">
        <v>0</v>
      </c>
    </row>
    <row r="6434" spans="1:10" ht="15" customHeight="1">
      <c r="A6434" s="46" t="s">
        <v>12694</v>
      </c>
      <c r="B6434" s="46" t="s">
        <v>12695</v>
      </c>
      <c r="C6434" s="47">
        <v>1.0246</v>
      </c>
      <c r="D6434" s="119" t="s">
        <v>6532</v>
      </c>
      <c r="E6434" s="46" t="s">
        <v>6532</v>
      </c>
      <c r="F6434" s="121">
        <v>14.638999999999999</v>
      </c>
      <c r="G6434" s="87"/>
      <c r="H6434" s="47"/>
      <c r="I6434" s="120">
        <v>0</v>
      </c>
      <c r="J6434" s="120">
        <v>0</v>
      </c>
    </row>
    <row r="6435" spans="1:10" ht="15" customHeight="1">
      <c r="A6435" s="46" t="s">
        <v>12692</v>
      </c>
      <c r="B6435" s="46" t="s">
        <v>12693</v>
      </c>
      <c r="C6435" s="47">
        <v>1.3664000000000001</v>
      </c>
      <c r="D6435" s="119" t="s">
        <v>6529</v>
      </c>
      <c r="E6435" s="46" t="s">
        <v>6529</v>
      </c>
      <c r="F6435" s="121">
        <v>11.8506</v>
      </c>
      <c r="G6435" s="87"/>
      <c r="H6435" s="47"/>
      <c r="I6435" s="120">
        <v>79</v>
      </c>
      <c r="J6435" s="120">
        <v>0</v>
      </c>
    </row>
    <row r="6436" spans="1:10" ht="15" customHeight="1">
      <c r="A6436" s="46" t="s">
        <v>12690</v>
      </c>
      <c r="B6436" s="46" t="s">
        <v>12691</v>
      </c>
      <c r="C6436" s="47">
        <v>2.758</v>
      </c>
      <c r="D6436" s="119" t="s">
        <v>6526</v>
      </c>
      <c r="E6436" s="46" t="s">
        <v>6526</v>
      </c>
      <c r="F6436" s="121">
        <v>16.1492</v>
      </c>
      <c r="G6436" s="87"/>
      <c r="H6436" s="47"/>
      <c r="I6436" s="120">
        <v>68</v>
      </c>
      <c r="J6436" s="120">
        <v>0</v>
      </c>
    </row>
    <row r="6437" spans="1:10" ht="15" customHeight="1">
      <c r="A6437" s="46" t="s">
        <v>12688</v>
      </c>
      <c r="B6437" s="46" t="s">
        <v>12689</v>
      </c>
      <c r="C6437" s="47">
        <v>5.4046000000000003</v>
      </c>
      <c r="D6437" s="119" t="s">
        <v>6523</v>
      </c>
      <c r="E6437" s="46" t="s">
        <v>6523</v>
      </c>
      <c r="F6437" s="121">
        <v>4.3684000000000003</v>
      </c>
      <c r="G6437" s="87"/>
      <c r="H6437" s="47"/>
      <c r="I6437" s="120">
        <v>81</v>
      </c>
      <c r="J6437" s="120">
        <v>0</v>
      </c>
    </row>
    <row r="6438" spans="1:10" ht="15" customHeight="1">
      <c r="A6438" s="46" t="s">
        <v>12686</v>
      </c>
      <c r="B6438" s="46" t="s">
        <v>12687</v>
      </c>
      <c r="C6438" s="47">
        <v>9.1088000000000005</v>
      </c>
      <c r="D6438" s="119" t="s">
        <v>6611</v>
      </c>
      <c r="E6438" s="46" t="s">
        <v>6611</v>
      </c>
      <c r="F6438" s="121">
        <v>17.953600000000002</v>
      </c>
      <c r="G6438" s="87"/>
      <c r="H6438" s="47"/>
      <c r="I6438" s="120">
        <v>0</v>
      </c>
      <c r="J6438" s="120">
        <v>0</v>
      </c>
    </row>
    <row r="6439" spans="1:10" ht="15" customHeight="1">
      <c r="A6439" s="46" t="s">
        <v>12684</v>
      </c>
      <c r="B6439" s="46" t="s">
        <v>12685</v>
      </c>
      <c r="C6439" s="47">
        <v>18.0656</v>
      </c>
      <c r="D6439" s="119" t="s">
        <v>6608</v>
      </c>
      <c r="E6439" s="46" t="s">
        <v>6608</v>
      </c>
      <c r="F6439" s="121">
        <v>11.8506</v>
      </c>
      <c r="G6439" s="87"/>
      <c r="H6439" s="47"/>
      <c r="I6439" s="120">
        <v>22</v>
      </c>
      <c r="J6439" s="120">
        <v>0</v>
      </c>
    </row>
    <row r="6440" spans="1:10" ht="15" customHeight="1">
      <c r="A6440" s="46" t="s">
        <v>12682</v>
      </c>
      <c r="B6440" s="46" t="s">
        <v>12683</v>
      </c>
      <c r="C6440" s="47">
        <v>10.804</v>
      </c>
      <c r="D6440" s="119" t="s">
        <v>6605</v>
      </c>
      <c r="E6440" s="46" t="s">
        <v>6605</v>
      </c>
      <c r="F6440" s="121">
        <v>14.174200000000001</v>
      </c>
      <c r="G6440" s="87"/>
      <c r="H6440" s="47"/>
      <c r="I6440" s="120">
        <v>50</v>
      </c>
      <c r="J6440" s="120">
        <v>0</v>
      </c>
    </row>
    <row r="6441" spans="1:10" ht="15" customHeight="1">
      <c r="A6441" s="46" t="s">
        <v>12680</v>
      </c>
      <c r="B6441" s="46" t="s">
        <v>12681</v>
      </c>
      <c r="C6441" s="47">
        <v>27.149000000000001</v>
      </c>
      <c r="D6441" s="119" t="s">
        <v>6520</v>
      </c>
      <c r="E6441" s="46" t="s">
        <v>6520</v>
      </c>
      <c r="F6441" s="121">
        <v>5.0259999999999998</v>
      </c>
      <c r="G6441" s="87"/>
      <c r="H6441" s="47"/>
      <c r="I6441" s="120">
        <v>2</v>
      </c>
      <c r="J6441" s="120">
        <v>0</v>
      </c>
    </row>
    <row r="6442" spans="1:10" ht="15" customHeight="1">
      <c r="A6442" s="46" t="s">
        <v>12678</v>
      </c>
      <c r="B6442" s="46" t="s">
        <v>12679</v>
      </c>
      <c r="C6442" s="47">
        <v>43.2378</v>
      </c>
      <c r="D6442" s="119" t="s">
        <v>6517</v>
      </c>
      <c r="E6442" s="46" t="s">
        <v>6517</v>
      </c>
      <c r="F6442" s="121">
        <v>6.4598000000000004</v>
      </c>
      <c r="G6442" s="87"/>
      <c r="H6442" s="47"/>
      <c r="I6442" s="120">
        <v>0</v>
      </c>
      <c r="J6442" s="120">
        <v>0</v>
      </c>
    </row>
    <row r="6443" spans="1:10" ht="15" customHeight="1">
      <c r="A6443" s="46" t="s">
        <v>12676</v>
      </c>
      <c r="B6443" s="46" t="s">
        <v>12677</v>
      </c>
      <c r="C6443" s="47">
        <v>0.91100000000000003</v>
      </c>
      <c r="D6443" s="119" t="s">
        <v>4134</v>
      </c>
      <c r="E6443" s="46" t="s">
        <v>4134</v>
      </c>
      <c r="F6443" s="121">
        <v>30.8812</v>
      </c>
      <c r="G6443" s="87"/>
      <c r="H6443" s="47"/>
      <c r="I6443" s="120">
        <v>176</v>
      </c>
      <c r="J6443" s="120">
        <v>0</v>
      </c>
    </row>
    <row r="6444" spans="1:10" ht="15" customHeight="1">
      <c r="A6444" s="46" t="s">
        <v>12674</v>
      </c>
      <c r="B6444" s="46" t="s">
        <v>12675</v>
      </c>
      <c r="C6444" s="47">
        <v>1.2398</v>
      </c>
      <c r="D6444" s="119" t="s">
        <v>6514</v>
      </c>
      <c r="E6444" s="46" t="s">
        <v>6514</v>
      </c>
      <c r="F6444" s="121">
        <v>11.734400000000001</v>
      </c>
      <c r="G6444" s="87"/>
      <c r="H6444" s="47"/>
      <c r="I6444" s="120">
        <v>0</v>
      </c>
      <c r="J6444" s="120">
        <v>0</v>
      </c>
    </row>
    <row r="6445" spans="1:10" ht="15" customHeight="1">
      <c r="A6445" s="46" t="s">
        <v>12672</v>
      </c>
      <c r="B6445" s="46" t="s">
        <v>12673</v>
      </c>
      <c r="C6445" s="47">
        <v>7.0339999999999998</v>
      </c>
      <c r="D6445" s="119" t="s">
        <v>6511</v>
      </c>
      <c r="E6445" s="46" t="s">
        <v>6511</v>
      </c>
      <c r="F6445" s="121">
        <v>15.336</v>
      </c>
      <c r="G6445" s="87"/>
      <c r="H6445" s="47"/>
      <c r="I6445" s="120">
        <v>48</v>
      </c>
      <c r="J6445" s="120">
        <v>0</v>
      </c>
    </row>
    <row r="6446" spans="1:10" ht="15" customHeight="1">
      <c r="A6446" s="46" t="s">
        <v>12670</v>
      </c>
      <c r="B6446" s="46" t="s">
        <v>12671</v>
      </c>
      <c r="C6446" s="47">
        <v>6.0217999999999998</v>
      </c>
      <c r="D6446" s="119" t="s">
        <v>4131</v>
      </c>
      <c r="E6446" s="46" t="s">
        <v>4131</v>
      </c>
      <c r="F6446" s="121">
        <v>11.966799999999999</v>
      </c>
      <c r="G6446" s="87"/>
      <c r="H6446" s="47"/>
      <c r="I6446" s="120">
        <v>4</v>
      </c>
      <c r="J6446" s="120">
        <v>0</v>
      </c>
    </row>
    <row r="6447" spans="1:10" ht="15" customHeight="1">
      <c r="A6447" s="46" t="s">
        <v>12668</v>
      </c>
      <c r="B6447" s="46" t="s">
        <v>12669</v>
      </c>
      <c r="C6447" s="47">
        <v>12.321999999999999</v>
      </c>
      <c r="D6447" s="119" t="s">
        <v>733</v>
      </c>
      <c r="E6447" s="46" t="s">
        <v>733</v>
      </c>
      <c r="F6447" s="121">
        <v>86.2072</v>
      </c>
      <c r="G6447" s="87"/>
      <c r="H6447" s="47"/>
      <c r="I6447" s="120">
        <v>4</v>
      </c>
      <c r="J6447" s="120">
        <v>0</v>
      </c>
    </row>
    <row r="6448" spans="1:10" ht="15" customHeight="1">
      <c r="A6448" s="46" t="s">
        <v>12666</v>
      </c>
      <c r="B6448" s="46" t="s">
        <v>12667</v>
      </c>
      <c r="C6448" s="47">
        <v>15.4596</v>
      </c>
      <c r="D6448" s="119" t="s">
        <v>6602</v>
      </c>
      <c r="E6448" s="46" t="s">
        <v>6602</v>
      </c>
      <c r="F6448" s="121">
        <v>1.1617999999999999</v>
      </c>
      <c r="G6448" s="87"/>
      <c r="H6448" s="47"/>
      <c r="I6448" s="120">
        <v>5</v>
      </c>
      <c r="J6448" s="120">
        <v>0</v>
      </c>
    </row>
    <row r="6449" spans="1:10" ht="15" customHeight="1">
      <c r="A6449" s="46" t="s">
        <v>12664</v>
      </c>
      <c r="B6449" s="46" t="s">
        <v>12665</v>
      </c>
      <c r="C6449" s="47">
        <v>20.418600000000001</v>
      </c>
      <c r="D6449" s="119" t="s">
        <v>6599</v>
      </c>
      <c r="E6449" s="46" t="s">
        <v>6599</v>
      </c>
      <c r="F6449" s="121">
        <v>0.60419999999999996</v>
      </c>
      <c r="G6449" s="87"/>
      <c r="H6449" s="47"/>
      <c r="I6449" s="120">
        <v>3</v>
      </c>
      <c r="J6449" s="120">
        <v>0</v>
      </c>
    </row>
    <row r="6450" spans="1:10" ht="15" customHeight="1">
      <c r="A6450" s="46" t="s">
        <v>12662</v>
      </c>
      <c r="B6450" s="46" t="s">
        <v>12663</v>
      </c>
      <c r="C6450" s="47">
        <v>24.616199999999999</v>
      </c>
      <c r="D6450" s="119" t="s">
        <v>6597</v>
      </c>
      <c r="E6450" s="46" t="s">
        <v>6597</v>
      </c>
      <c r="F6450" s="121">
        <v>0.38100000000000001</v>
      </c>
      <c r="G6450" s="87"/>
      <c r="H6450" s="47"/>
      <c r="I6450" s="120">
        <v>5</v>
      </c>
      <c r="J6450" s="120">
        <v>0</v>
      </c>
    </row>
    <row r="6451" spans="1:10" ht="15" customHeight="1">
      <c r="A6451" s="46" t="s">
        <v>3635</v>
      </c>
      <c r="B6451" s="46" t="s">
        <v>3636</v>
      </c>
      <c r="C6451" s="47">
        <v>19.146799999999999</v>
      </c>
      <c r="D6451" s="119" t="s">
        <v>6596</v>
      </c>
      <c r="E6451" s="46" t="s">
        <v>6596</v>
      </c>
      <c r="F6451" s="121">
        <v>0.18579999999999999</v>
      </c>
      <c r="G6451" s="87"/>
      <c r="H6451" s="47"/>
      <c r="I6451" s="120">
        <v>23</v>
      </c>
      <c r="J6451" s="120">
        <v>0</v>
      </c>
    </row>
    <row r="6452" spans="1:10" ht="15" customHeight="1">
      <c r="A6452" s="46" t="s">
        <v>12660</v>
      </c>
      <c r="B6452" s="46" t="s">
        <v>12661</v>
      </c>
      <c r="C6452" s="47">
        <v>0.87439999999999996</v>
      </c>
      <c r="D6452" s="119" t="s">
        <v>6594</v>
      </c>
      <c r="E6452" s="46" t="s">
        <v>6594</v>
      </c>
      <c r="F6452" s="121">
        <v>0.1394</v>
      </c>
      <c r="G6452" s="87"/>
      <c r="H6452" s="47"/>
      <c r="I6452" s="120">
        <v>0</v>
      </c>
      <c r="J6452" s="120">
        <v>0</v>
      </c>
    </row>
    <row r="6453" spans="1:10" ht="15" customHeight="1">
      <c r="A6453" s="46" t="s">
        <v>12658</v>
      </c>
      <c r="B6453" s="46" t="s">
        <v>12659</v>
      </c>
      <c r="C6453" s="47">
        <v>12.2056</v>
      </c>
      <c r="D6453" s="119" t="s">
        <v>6593</v>
      </c>
      <c r="E6453" s="46" t="s">
        <v>6593</v>
      </c>
      <c r="F6453" s="121">
        <v>0.2092</v>
      </c>
      <c r="G6453" s="87"/>
      <c r="H6453" s="47"/>
      <c r="I6453" s="120">
        <v>0</v>
      </c>
      <c r="J6453" s="120">
        <v>0</v>
      </c>
    </row>
    <row r="6454" spans="1:10" ht="15" customHeight="1">
      <c r="A6454" s="46" t="s">
        <v>12656</v>
      </c>
      <c r="B6454" s="46" t="s">
        <v>12657</v>
      </c>
      <c r="C6454" s="47">
        <v>24.502400000000002</v>
      </c>
      <c r="D6454" s="119" t="s">
        <v>6591</v>
      </c>
      <c r="E6454" s="46" t="s">
        <v>6591</v>
      </c>
      <c r="F6454" s="121">
        <v>0.18579999999999999</v>
      </c>
      <c r="G6454" s="87"/>
      <c r="H6454" s="47"/>
      <c r="I6454" s="120">
        <v>0</v>
      </c>
      <c r="J6454" s="120">
        <v>0</v>
      </c>
    </row>
    <row r="6455" spans="1:10" ht="15" customHeight="1">
      <c r="A6455" s="46" t="s">
        <v>3606</v>
      </c>
      <c r="B6455" s="46" t="s">
        <v>32620</v>
      </c>
      <c r="C6455" s="47">
        <v>24.468</v>
      </c>
      <c r="D6455" s="119" t="s">
        <v>6590</v>
      </c>
      <c r="E6455" s="46" t="s">
        <v>6590</v>
      </c>
      <c r="F6455" s="121">
        <v>0.1162</v>
      </c>
      <c r="G6455" s="87"/>
      <c r="H6455" s="47"/>
      <c r="I6455" s="120">
        <v>72</v>
      </c>
      <c r="J6455" s="120">
        <v>0</v>
      </c>
    </row>
    <row r="6456" spans="1:10" ht="15" customHeight="1">
      <c r="A6456" s="46" t="s">
        <v>3604</v>
      </c>
      <c r="B6456" s="46" t="s">
        <v>32621</v>
      </c>
      <c r="C6456" s="47">
        <v>54.605600000000003</v>
      </c>
      <c r="D6456" s="119" t="s">
        <v>6588</v>
      </c>
      <c r="E6456" s="46" t="s">
        <v>6588</v>
      </c>
      <c r="F6456" s="121">
        <v>0.1278</v>
      </c>
      <c r="G6456" s="87"/>
      <c r="H6456" s="47"/>
      <c r="I6456" s="120">
        <v>72</v>
      </c>
      <c r="J6456" s="120">
        <v>0</v>
      </c>
    </row>
    <row r="6457" spans="1:10" ht="15" customHeight="1">
      <c r="A6457" s="46" t="s">
        <v>12717</v>
      </c>
      <c r="B6457" s="46" t="s">
        <v>12718</v>
      </c>
      <c r="C6457" s="47">
        <v>12.651</v>
      </c>
      <c r="D6457" s="119" t="s">
        <v>36179</v>
      </c>
      <c r="E6457" s="46" t="s">
        <v>36179</v>
      </c>
      <c r="F6457" s="121">
        <v>0.16619999999999999</v>
      </c>
      <c r="G6457" s="87"/>
      <c r="H6457" s="47"/>
      <c r="I6457" s="120">
        <v>0</v>
      </c>
      <c r="J6457" s="120">
        <v>0</v>
      </c>
    </row>
    <row r="6458" spans="1:10" ht="15" customHeight="1">
      <c r="A6458" s="46" t="s">
        <v>12715</v>
      </c>
      <c r="B6458" s="46" t="s">
        <v>12716</v>
      </c>
      <c r="C6458" s="47">
        <v>17.028199999999998</v>
      </c>
      <c r="D6458" s="119" t="s">
        <v>6586</v>
      </c>
      <c r="E6458" s="46" t="s">
        <v>6586</v>
      </c>
      <c r="F6458" s="121">
        <v>3.5783999999999998</v>
      </c>
      <c r="G6458" s="87"/>
      <c r="H6458" s="47"/>
      <c r="I6458" s="120">
        <v>0</v>
      </c>
      <c r="J6458" s="120">
        <v>0</v>
      </c>
    </row>
    <row r="6459" spans="1:10" ht="15" customHeight="1">
      <c r="A6459" s="46" t="s">
        <v>3650</v>
      </c>
      <c r="B6459" s="46" t="s">
        <v>3651</v>
      </c>
      <c r="C6459" s="47">
        <v>26.326799999999999</v>
      </c>
      <c r="D6459" s="119" t="s">
        <v>6583</v>
      </c>
      <c r="E6459" s="46" t="s">
        <v>6583</v>
      </c>
      <c r="F6459" s="121">
        <v>0.58779999999999999</v>
      </c>
      <c r="G6459" s="87"/>
      <c r="H6459" s="47"/>
      <c r="I6459" s="120">
        <v>15</v>
      </c>
      <c r="J6459" s="120">
        <v>0</v>
      </c>
    </row>
    <row r="6460" spans="1:10" ht="15" customHeight="1">
      <c r="A6460" s="46" t="s">
        <v>3647</v>
      </c>
      <c r="B6460" s="46" t="s">
        <v>3648</v>
      </c>
      <c r="C6460" s="47">
        <v>33.530200000000001</v>
      </c>
      <c r="D6460" s="119" t="s">
        <v>6580</v>
      </c>
      <c r="E6460" s="46" t="s">
        <v>6580</v>
      </c>
      <c r="F6460" s="121">
        <v>0.82840000000000003</v>
      </c>
      <c r="G6460" s="87"/>
      <c r="H6460" s="47"/>
      <c r="I6460" s="120">
        <v>18</v>
      </c>
      <c r="J6460" s="120">
        <v>0</v>
      </c>
    </row>
    <row r="6461" spans="1:10" ht="15" customHeight="1">
      <c r="A6461" s="46" t="s">
        <v>12736</v>
      </c>
      <c r="B6461" s="46" t="s">
        <v>12737</v>
      </c>
      <c r="C6461" s="47">
        <v>14.5738</v>
      </c>
      <c r="D6461" s="119" t="s">
        <v>6578</v>
      </c>
      <c r="E6461" s="46" t="s">
        <v>6578</v>
      </c>
      <c r="F6461" s="121">
        <v>15.4558</v>
      </c>
      <c r="G6461" s="87"/>
      <c r="H6461" s="47"/>
      <c r="I6461" s="120">
        <v>0</v>
      </c>
      <c r="J6461" s="120">
        <v>0</v>
      </c>
    </row>
    <row r="6462" spans="1:10" ht="15" customHeight="1">
      <c r="A6462" s="46" t="s">
        <v>12735</v>
      </c>
      <c r="B6462" s="46" t="s">
        <v>12723</v>
      </c>
      <c r="C6462" s="47">
        <v>4.4631999999999996</v>
      </c>
      <c r="D6462" s="119" t="s">
        <v>6576</v>
      </c>
      <c r="E6462" s="46" t="s">
        <v>6576</v>
      </c>
      <c r="F6462" s="121">
        <v>13.852600000000001</v>
      </c>
      <c r="G6462" s="87"/>
      <c r="H6462" s="47"/>
      <c r="I6462" s="120">
        <v>0</v>
      </c>
      <c r="J6462" s="120">
        <v>0</v>
      </c>
    </row>
    <row r="6463" spans="1:10" ht="15" customHeight="1">
      <c r="A6463" s="46" t="s">
        <v>12734</v>
      </c>
      <c r="B6463" s="46" t="s">
        <v>12720</v>
      </c>
      <c r="C6463" s="47">
        <v>4.4631999999999996</v>
      </c>
      <c r="D6463" s="119" t="s">
        <v>6574</v>
      </c>
      <c r="E6463" s="46" t="s">
        <v>6574</v>
      </c>
      <c r="F6463" s="121">
        <v>16.562999999999999</v>
      </c>
      <c r="G6463" s="87"/>
      <c r="H6463" s="47"/>
      <c r="I6463" s="120">
        <v>0</v>
      </c>
      <c r="J6463" s="120">
        <v>0</v>
      </c>
    </row>
    <row r="6464" spans="1:10" ht="15" customHeight="1">
      <c r="A6464" s="46" t="s">
        <v>12733</v>
      </c>
      <c r="B6464" s="46" t="s">
        <v>12720</v>
      </c>
      <c r="C6464" s="47">
        <v>4.4631999999999996</v>
      </c>
      <c r="D6464" s="119" t="s">
        <v>6572</v>
      </c>
      <c r="E6464" s="46" t="s">
        <v>6572</v>
      </c>
      <c r="F6464" s="121">
        <v>25.0396</v>
      </c>
      <c r="G6464" s="87"/>
      <c r="H6464" s="47"/>
      <c r="I6464" s="120">
        <v>0</v>
      </c>
      <c r="J6464" s="120">
        <v>0</v>
      </c>
    </row>
    <row r="6465" spans="1:10" ht="15" customHeight="1">
      <c r="A6465" s="46" t="s">
        <v>12732</v>
      </c>
      <c r="B6465" s="46" t="s">
        <v>12720</v>
      </c>
      <c r="C6465" s="47">
        <v>4.4631999999999996</v>
      </c>
      <c r="D6465" s="119" t="s">
        <v>6570</v>
      </c>
      <c r="E6465" s="46" t="s">
        <v>6570</v>
      </c>
      <c r="F6465" s="121">
        <v>22.7056</v>
      </c>
      <c r="G6465" s="87"/>
      <c r="H6465" s="47"/>
      <c r="I6465" s="120">
        <v>0</v>
      </c>
      <c r="J6465" s="120">
        <v>0</v>
      </c>
    </row>
    <row r="6466" spans="1:10" ht="15" customHeight="1">
      <c r="A6466" s="46" t="s">
        <v>12731</v>
      </c>
      <c r="B6466" s="46" t="s">
        <v>12720</v>
      </c>
      <c r="C6466" s="47">
        <v>4.4631999999999996</v>
      </c>
      <c r="D6466" s="119" t="s">
        <v>6568</v>
      </c>
      <c r="E6466" s="46" t="s">
        <v>6568</v>
      </c>
      <c r="F6466" s="121">
        <v>1.6266</v>
      </c>
      <c r="G6466" s="87"/>
      <c r="H6466" s="47"/>
      <c r="I6466" s="120">
        <v>0</v>
      </c>
      <c r="J6466" s="120">
        <v>0</v>
      </c>
    </row>
    <row r="6467" spans="1:10" ht="15" customHeight="1">
      <c r="A6467" s="46" t="s">
        <v>12730</v>
      </c>
      <c r="B6467" s="46" t="s">
        <v>12720</v>
      </c>
      <c r="C6467" s="47">
        <v>4.4631999999999996</v>
      </c>
      <c r="D6467" s="119" t="s">
        <v>6567</v>
      </c>
      <c r="E6467" s="46" t="s">
        <v>6567</v>
      </c>
      <c r="F6467" s="121">
        <v>0.29699999999999999</v>
      </c>
      <c r="G6467" s="87"/>
      <c r="H6467" s="47"/>
      <c r="I6467" s="120">
        <v>0</v>
      </c>
      <c r="J6467" s="120">
        <v>0</v>
      </c>
    </row>
    <row r="6468" spans="1:10" ht="15" customHeight="1">
      <c r="A6468" s="46" t="s">
        <v>12729</v>
      </c>
      <c r="B6468" s="46" t="s">
        <v>12720</v>
      </c>
      <c r="C6468" s="47">
        <v>4.4631999999999996</v>
      </c>
      <c r="D6468" s="119" t="s">
        <v>6565</v>
      </c>
      <c r="E6468" s="46" t="s">
        <v>6565</v>
      </c>
      <c r="F6468" s="121">
        <v>1.3942000000000001</v>
      </c>
      <c r="G6468" s="87"/>
      <c r="H6468" s="47"/>
      <c r="I6468" s="120">
        <v>0</v>
      </c>
      <c r="J6468" s="120">
        <v>0</v>
      </c>
    </row>
    <row r="6469" spans="1:10" ht="15" customHeight="1">
      <c r="A6469" s="46" t="s">
        <v>12728</v>
      </c>
      <c r="B6469" s="46" t="s">
        <v>12720</v>
      </c>
      <c r="C6469" s="47">
        <v>4.4631999999999996</v>
      </c>
      <c r="D6469" s="119" t="s">
        <v>6564</v>
      </c>
      <c r="E6469" s="46" t="s">
        <v>6564</v>
      </c>
      <c r="F6469" s="121">
        <v>1.2685999999999999</v>
      </c>
      <c r="G6469" s="87"/>
      <c r="H6469" s="47"/>
      <c r="I6469" s="120">
        <v>0</v>
      </c>
      <c r="J6469" s="120">
        <v>0</v>
      </c>
    </row>
    <row r="6470" spans="1:10" ht="15" customHeight="1">
      <c r="A6470" s="46" t="s">
        <v>12727</v>
      </c>
      <c r="B6470" s="46" t="s">
        <v>12720</v>
      </c>
      <c r="C6470" s="47">
        <v>4.4631999999999996</v>
      </c>
      <c r="D6470" s="119" t="s">
        <v>36081</v>
      </c>
      <c r="E6470" s="46" t="s">
        <v>36081</v>
      </c>
      <c r="F6470" s="121">
        <v>7.4854000000000003</v>
      </c>
      <c r="G6470" s="87"/>
      <c r="H6470" s="47"/>
      <c r="I6470" s="120">
        <v>0</v>
      </c>
      <c r="J6470" s="120">
        <v>0</v>
      </c>
    </row>
    <row r="6471" spans="1:10" ht="15" customHeight="1">
      <c r="A6471" s="46" t="s">
        <v>12726</v>
      </c>
      <c r="B6471" s="46" t="s">
        <v>12720</v>
      </c>
      <c r="C6471" s="47">
        <v>4.4631999999999996</v>
      </c>
      <c r="D6471" s="119" t="s">
        <v>6563</v>
      </c>
      <c r="E6471" s="46" t="s">
        <v>6563</v>
      </c>
      <c r="F6471" s="121">
        <v>0.43419999999999997</v>
      </c>
      <c r="G6471" s="87"/>
      <c r="H6471" s="47"/>
      <c r="I6471" s="120">
        <v>0</v>
      </c>
      <c r="J6471" s="120">
        <v>0</v>
      </c>
    </row>
    <row r="6472" spans="1:10" ht="15" customHeight="1">
      <c r="A6472" s="46" t="s">
        <v>12725</v>
      </c>
      <c r="B6472" s="46" t="s">
        <v>12720</v>
      </c>
      <c r="C6472" s="47">
        <v>4.4631999999999996</v>
      </c>
      <c r="D6472" s="119" t="s">
        <v>36083</v>
      </c>
      <c r="E6472" s="46" t="s">
        <v>36083</v>
      </c>
      <c r="F6472" s="121">
        <v>9.7585999999999995</v>
      </c>
      <c r="G6472" s="87"/>
      <c r="H6472" s="47"/>
      <c r="I6472" s="120">
        <v>0</v>
      </c>
      <c r="J6472" s="120">
        <v>0</v>
      </c>
    </row>
    <row r="6473" spans="1:10" ht="15" customHeight="1">
      <c r="A6473" s="46" t="s">
        <v>12724</v>
      </c>
      <c r="B6473" s="46" t="s">
        <v>12720</v>
      </c>
      <c r="C6473" s="47">
        <v>4.4631999999999996</v>
      </c>
      <c r="D6473" s="119" t="s">
        <v>6561</v>
      </c>
      <c r="E6473" s="46" t="s">
        <v>6561</v>
      </c>
      <c r="F6473" s="121">
        <v>0.44600000000000001</v>
      </c>
      <c r="G6473" s="87"/>
      <c r="H6473" s="47"/>
      <c r="I6473" s="120">
        <v>0</v>
      </c>
      <c r="J6473" s="120">
        <v>0</v>
      </c>
    </row>
    <row r="6474" spans="1:10" ht="15" customHeight="1">
      <c r="A6474" s="46" t="s">
        <v>12722</v>
      </c>
      <c r="B6474" s="46" t="s">
        <v>12723</v>
      </c>
      <c r="C6474" s="47">
        <v>4.4631999999999996</v>
      </c>
      <c r="D6474" s="119" t="s">
        <v>36085</v>
      </c>
      <c r="E6474" s="46" t="s">
        <v>36085</v>
      </c>
      <c r="F6474" s="121">
        <v>15.5252</v>
      </c>
      <c r="G6474" s="87"/>
      <c r="H6474" s="47"/>
      <c r="I6474" s="120">
        <v>0</v>
      </c>
      <c r="J6474" s="120">
        <v>0</v>
      </c>
    </row>
    <row r="6475" spans="1:10" ht="15" customHeight="1">
      <c r="A6475" s="46" t="s">
        <v>12721</v>
      </c>
      <c r="B6475" s="46" t="s">
        <v>12720</v>
      </c>
      <c r="C6475" s="47">
        <v>4.4631999999999996</v>
      </c>
      <c r="D6475" s="119" t="s">
        <v>6559</v>
      </c>
      <c r="E6475" s="46" t="s">
        <v>6559</v>
      </c>
      <c r="F6475" s="121">
        <v>0.78080000000000005</v>
      </c>
      <c r="G6475" s="87"/>
      <c r="H6475" s="47"/>
      <c r="I6475" s="120">
        <v>0</v>
      </c>
      <c r="J6475" s="120">
        <v>0</v>
      </c>
    </row>
    <row r="6476" spans="1:10" ht="15" customHeight="1">
      <c r="A6476" s="46" t="s">
        <v>12719</v>
      </c>
      <c r="B6476" s="46" t="s">
        <v>12720</v>
      </c>
      <c r="C6476" s="47">
        <v>4.4631999999999996</v>
      </c>
      <c r="D6476" s="119" t="s">
        <v>6557</v>
      </c>
      <c r="E6476" s="46" t="s">
        <v>6557</v>
      </c>
      <c r="F6476" s="121">
        <v>0.74819999999999998</v>
      </c>
      <c r="G6476" s="87"/>
      <c r="H6476" s="47"/>
      <c r="I6476" s="120">
        <v>0</v>
      </c>
      <c r="J6476" s="120">
        <v>0</v>
      </c>
    </row>
    <row r="6477" spans="1:10" ht="15" customHeight="1">
      <c r="A6477" s="46" t="s">
        <v>14901</v>
      </c>
      <c r="B6477" s="46" t="s">
        <v>14902</v>
      </c>
      <c r="C6477" s="47">
        <v>6.5152000000000001</v>
      </c>
      <c r="D6477" s="119" t="s">
        <v>36181</v>
      </c>
      <c r="E6477" s="46" t="s">
        <v>36181</v>
      </c>
      <c r="F6477" s="121">
        <v>7.4854000000000003</v>
      </c>
      <c r="G6477" s="87"/>
      <c r="H6477" s="47"/>
      <c r="I6477" s="120">
        <v>46</v>
      </c>
      <c r="J6477" s="120">
        <v>0</v>
      </c>
    </row>
    <row r="6478" spans="1:10" ht="15" customHeight="1">
      <c r="A6478" s="46" t="s">
        <v>12516</v>
      </c>
      <c r="B6478" s="46" t="s">
        <v>12517</v>
      </c>
      <c r="C6478" s="47">
        <v>43.822800000000001</v>
      </c>
      <c r="D6478" s="119" t="s">
        <v>36183</v>
      </c>
      <c r="E6478" s="46" t="s">
        <v>36183</v>
      </c>
      <c r="F6478" s="121">
        <v>15.5252</v>
      </c>
      <c r="G6478" s="87"/>
      <c r="H6478" s="47"/>
      <c r="I6478" s="120">
        <v>0</v>
      </c>
      <c r="J6478" s="120">
        <v>0</v>
      </c>
    </row>
    <row r="6479" spans="1:10" ht="15" customHeight="1">
      <c r="A6479" s="46" t="s">
        <v>35976</v>
      </c>
      <c r="B6479" s="46" t="s">
        <v>35977</v>
      </c>
      <c r="C6479" s="47">
        <v>71.652000000000001</v>
      </c>
      <c r="D6479" s="119" t="s">
        <v>6554</v>
      </c>
      <c r="E6479" s="46" t="s">
        <v>6554</v>
      </c>
      <c r="F6479" s="121">
        <v>0.53439999999999999</v>
      </c>
      <c r="G6479" s="87"/>
      <c r="H6479" s="47"/>
      <c r="I6479" s="120">
        <v>24</v>
      </c>
      <c r="J6479" s="120">
        <v>0</v>
      </c>
    </row>
    <row r="6480" spans="1:10" ht="15" customHeight="1">
      <c r="A6480" s="46" t="s">
        <v>13220</v>
      </c>
      <c r="B6480" s="46" t="s">
        <v>13221</v>
      </c>
      <c r="C6480" s="47">
        <v>3.7178</v>
      </c>
      <c r="D6480" s="119" t="s">
        <v>6552</v>
      </c>
      <c r="E6480" s="46" t="s">
        <v>6552</v>
      </c>
      <c r="F6480" s="121">
        <v>0.72140000000000004</v>
      </c>
      <c r="G6480" s="87"/>
      <c r="H6480" s="47"/>
      <c r="I6480" s="120">
        <v>0</v>
      </c>
      <c r="J6480" s="120">
        <v>0</v>
      </c>
    </row>
    <row r="6481" spans="1:10" ht="15" customHeight="1">
      <c r="A6481" s="46" t="s">
        <v>34400</v>
      </c>
      <c r="B6481" s="46" t="s">
        <v>34401</v>
      </c>
      <c r="C6481" s="47">
        <v>21.506599999999999</v>
      </c>
      <c r="D6481" s="119" t="s">
        <v>6617</v>
      </c>
      <c r="E6481" s="46" t="s">
        <v>6617</v>
      </c>
      <c r="F6481" s="121">
        <v>27.939599999999999</v>
      </c>
      <c r="G6481" s="87"/>
      <c r="H6481" s="47"/>
      <c r="I6481" s="120">
        <v>20</v>
      </c>
      <c r="J6481" s="120">
        <v>0</v>
      </c>
    </row>
    <row r="6482" spans="1:10" ht="15" customHeight="1">
      <c r="A6482" s="46" t="s">
        <v>1822</v>
      </c>
      <c r="B6482" s="46" t="s">
        <v>13219</v>
      </c>
      <c r="C6482" s="47">
        <v>16.669</v>
      </c>
      <c r="D6482" s="119" t="s">
        <v>6614</v>
      </c>
      <c r="E6482" s="46" t="s">
        <v>6614</v>
      </c>
      <c r="F6482" s="121">
        <v>32.674199999999999</v>
      </c>
      <c r="G6482" s="87"/>
      <c r="H6482" s="47"/>
      <c r="I6482" s="120">
        <v>160</v>
      </c>
      <c r="J6482" s="120">
        <v>0</v>
      </c>
    </row>
    <row r="6483" spans="1:10" ht="15" customHeight="1">
      <c r="A6483" s="46" t="s">
        <v>1830</v>
      </c>
      <c r="B6483" s="46" t="s">
        <v>13218</v>
      </c>
      <c r="C6483" s="47">
        <v>16.669</v>
      </c>
      <c r="D6483" s="119" t="s">
        <v>6626</v>
      </c>
      <c r="E6483" s="46" t="s">
        <v>6626</v>
      </c>
      <c r="F6483" s="121">
        <v>23.073799999999999</v>
      </c>
      <c r="G6483" s="87"/>
      <c r="H6483" s="47"/>
      <c r="I6483" s="120">
        <v>56</v>
      </c>
      <c r="J6483" s="120">
        <v>0</v>
      </c>
    </row>
    <row r="6484" spans="1:10" ht="15" customHeight="1">
      <c r="A6484" s="46" t="s">
        <v>13216</v>
      </c>
      <c r="B6484" s="46" t="s">
        <v>13217</v>
      </c>
      <c r="C6484" s="47">
        <v>16.669</v>
      </c>
      <c r="D6484" s="119" t="s">
        <v>6624</v>
      </c>
      <c r="E6484" s="46" t="s">
        <v>6624</v>
      </c>
      <c r="F6484" s="121">
        <v>15.336</v>
      </c>
      <c r="G6484" s="87"/>
      <c r="H6484" s="47"/>
      <c r="I6484" s="120">
        <v>0</v>
      </c>
      <c r="J6484" s="120">
        <v>0</v>
      </c>
    </row>
    <row r="6485" spans="1:10" ht="15" customHeight="1">
      <c r="A6485" s="46" t="s">
        <v>1838</v>
      </c>
      <c r="B6485" s="46" t="s">
        <v>13215</v>
      </c>
      <c r="C6485" s="47">
        <v>16.669</v>
      </c>
      <c r="D6485" s="119" t="s">
        <v>6622</v>
      </c>
      <c r="E6485" s="46" t="s">
        <v>6622</v>
      </c>
      <c r="F6485" s="121">
        <v>18.124400000000001</v>
      </c>
      <c r="G6485" s="87"/>
      <c r="H6485" s="47"/>
      <c r="I6485" s="120">
        <v>160</v>
      </c>
      <c r="J6485" s="120">
        <v>0</v>
      </c>
    </row>
    <row r="6486" spans="1:10" ht="15" customHeight="1">
      <c r="A6486" s="46" t="s">
        <v>1847</v>
      </c>
      <c r="B6486" s="46" t="s">
        <v>13214</v>
      </c>
      <c r="C6486" s="47">
        <v>4.3406000000000002</v>
      </c>
      <c r="D6486" s="119" t="s">
        <v>6638</v>
      </c>
      <c r="E6486" s="46" t="s">
        <v>6638</v>
      </c>
      <c r="F6486" s="121">
        <v>13.965199999999999</v>
      </c>
      <c r="G6486" s="87"/>
      <c r="H6486" s="47"/>
      <c r="I6486" s="120">
        <v>1979</v>
      </c>
      <c r="J6486" s="120">
        <v>0</v>
      </c>
    </row>
    <row r="6487" spans="1:10" ht="15" customHeight="1">
      <c r="A6487" s="46" t="s">
        <v>13210</v>
      </c>
      <c r="B6487" s="46" t="s">
        <v>13211</v>
      </c>
      <c r="C6487" s="47">
        <v>5.6745999999999999</v>
      </c>
      <c r="D6487" s="119" t="s">
        <v>6635</v>
      </c>
      <c r="E6487" s="46" t="s">
        <v>6635</v>
      </c>
      <c r="F6487" s="121">
        <v>19.751000000000001</v>
      </c>
      <c r="G6487" s="87"/>
      <c r="H6487" s="47"/>
      <c r="I6487" s="120">
        <v>0</v>
      </c>
      <c r="J6487" s="120">
        <v>0</v>
      </c>
    </row>
    <row r="6488" spans="1:10" ht="15" customHeight="1">
      <c r="A6488" s="46" t="s">
        <v>6708</v>
      </c>
      <c r="B6488" s="46" t="s">
        <v>13209</v>
      </c>
      <c r="C6488" s="47">
        <v>6.2747999999999999</v>
      </c>
      <c r="D6488" s="119" t="s">
        <v>6632</v>
      </c>
      <c r="E6488" s="46" t="s">
        <v>6632</v>
      </c>
      <c r="F6488" s="121">
        <v>19.751000000000001</v>
      </c>
      <c r="G6488" s="87"/>
      <c r="H6488" s="47"/>
      <c r="I6488" s="120">
        <v>2551</v>
      </c>
      <c r="J6488" s="120">
        <v>0</v>
      </c>
    </row>
    <row r="6489" spans="1:10" ht="15" customHeight="1">
      <c r="A6489" s="46" t="s">
        <v>6711</v>
      </c>
      <c r="B6489" s="46" t="s">
        <v>13204</v>
      </c>
      <c r="C6489" s="47">
        <v>28.0548</v>
      </c>
      <c r="D6489" s="119" t="s">
        <v>6644</v>
      </c>
      <c r="E6489" s="46" t="s">
        <v>6644</v>
      </c>
      <c r="F6489" s="121">
        <v>19.751000000000001</v>
      </c>
      <c r="G6489" s="87"/>
      <c r="H6489" s="47"/>
      <c r="I6489" s="120">
        <v>4</v>
      </c>
      <c r="J6489" s="120">
        <v>0</v>
      </c>
    </row>
    <row r="6490" spans="1:10" ht="15" customHeight="1">
      <c r="A6490" s="46" t="s">
        <v>6720</v>
      </c>
      <c r="B6490" s="46" t="s">
        <v>13208</v>
      </c>
      <c r="C6490" s="47">
        <v>28.0548</v>
      </c>
      <c r="D6490" s="119" t="s">
        <v>6629</v>
      </c>
      <c r="E6490" s="46" t="s">
        <v>6629</v>
      </c>
      <c r="F6490" s="121">
        <v>19.751000000000001</v>
      </c>
      <c r="G6490" s="87"/>
      <c r="H6490" s="47"/>
      <c r="I6490" s="120">
        <v>70</v>
      </c>
      <c r="J6490" s="120">
        <v>0</v>
      </c>
    </row>
    <row r="6491" spans="1:10" ht="15" customHeight="1">
      <c r="A6491" s="46" t="s">
        <v>13206</v>
      </c>
      <c r="B6491" s="46" t="s">
        <v>13207</v>
      </c>
      <c r="C6491" s="47">
        <v>3.7921999999999998</v>
      </c>
      <c r="D6491" s="119" t="s">
        <v>34990</v>
      </c>
      <c r="E6491" s="46" t="s">
        <v>34990</v>
      </c>
      <c r="F6491" s="121">
        <v>37.2712</v>
      </c>
      <c r="G6491" s="87"/>
      <c r="H6491" s="47"/>
      <c r="I6491" s="120">
        <v>0</v>
      </c>
      <c r="J6491" s="120">
        <v>0</v>
      </c>
    </row>
    <row r="6492" spans="1:10" ht="15" customHeight="1">
      <c r="A6492" s="46" t="s">
        <v>6726</v>
      </c>
      <c r="B6492" s="46" t="s">
        <v>13205</v>
      </c>
      <c r="C6492" s="47">
        <v>5.6745999999999999</v>
      </c>
      <c r="D6492" s="119" t="s">
        <v>34992</v>
      </c>
      <c r="E6492" s="46" t="s">
        <v>34992</v>
      </c>
      <c r="F6492" s="121">
        <v>37.2712</v>
      </c>
      <c r="G6492" s="87"/>
      <c r="H6492" s="47"/>
      <c r="I6492" s="120">
        <v>2806</v>
      </c>
      <c r="J6492" s="120">
        <v>0</v>
      </c>
    </row>
    <row r="6493" spans="1:10" ht="15" customHeight="1">
      <c r="A6493" s="46" t="s">
        <v>6728</v>
      </c>
      <c r="B6493" s="46" t="s">
        <v>13204</v>
      </c>
      <c r="C6493" s="47">
        <v>28.0548</v>
      </c>
      <c r="D6493" s="119" t="s">
        <v>6641</v>
      </c>
      <c r="E6493" s="46" t="s">
        <v>6641</v>
      </c>
      <c r="F6493" s="121">
        <v>6.8928000000000003</v>
      </c>
      <c r="G6493" s="87"/>
      <c r="H6493" s="47"/>
      <c r="I6493" s="120">
        <v>246</v>
      </c>
      <c r="J6493" s="120">
        <v>0</v>
      </c>
    </row>
    <row r="6494" spans="1:10" ht="15" customHeight="1">
      <c r="A6494" s="46" t="s">
        <v>13202</v>
      </c>
      <c r="B6494" s="46" t="s">
        <v>13203</v>
      </c>
      <c r="C6494" s="47">
        <v>3.1562000000000001</v>
      </c>
      <c r="D6494" s="119" t="s">
        <v>6649</v>
      </c>
      <c r="E6494" s="46" t="s">
        <v>6649</v>
      </c>
      <c r="F6494" s="121">
        <v>56.728000000000002</v>
      </c>
      <c r="G6494" s="87"/>
      <c r="H6494" s="47"/>
      <c r="I6494" s="120">
        <v>0</v>
      </c>
      <c r="J6494" s="120">
        <v>0</v>
      </c>
    </row>
    <row r="6495" spans="1:10" ht="15" customHeight="1">
      <c r="A6495" s="46" t="s">
        <v>13200</v>
      </c>
      <c r="B6495" s="46" t="s">
        <v>13201</v>
      </c>
      <c r="C6495" s="47">
        <v>7.0865999999999998</v>
      </c>
      <c r="D6495" s="119" t="s">
        <v>6647</v>
      </c>
      <c r="E6495" s="46" t="s">
        <v>6647</v>
      </c>
      <c r="F6495" s="121">
        <v>56.728000000000002</v>
      </c>
      <c r="G6495" s="87"/>
      <c r="H6495" s="47"/>
      <c r="I6495" s="120">
        <v>0</v>
      </c>
      <c r="J6495" s="120">
        <v>0</v>
      </c>
    </row>
    <row r="6496" spans="1:10" ht="15" customHeight="1">
      <c r="A6496" s="46" t="s">
        <v>13198</v>
      </c>
      <c r="B6496" s="46" t="s">
        <v>13199</v>
      </c>
      <c r="C6496" s="47">
        <v>19.583600000000001</v>
      </c>
      <c r="D6496" s="119" t="s">
        <v>6663</v>
      </c>
      <c r="E6496" s="46" t="s">
        <v>6663</v>
      </c>
      <c r="F6496" s="121">
        <v>4.6592000000000002</v>
      </c>
      <c r="G6496" s="87"/>
      <c r="H6496" s="47"/>
      <c r="I6496" s="120">
        <v>0</v>
      </c>
      <c r="J6496" s="120">
        <v>0</v>
      </c>
    </row>
    <row r="6497" spans="1:10" ht="15" customHeight="1">
      <c r="A6497" s="46" t="s">
        <v>7763</v>
      </c>
      <c r="B6497" s="46" t="s">
        <v>13197</v>
      </c>
      <c r="C6497" s="47">
        <v>19.583600000000001</v>
      </c>
      <c r="D6497" s="119" t="s">
        <v>6660</v>
      </c>
      <c r="E6497" s="46" t="s">
        <v>6660</v>
      </c>
      <c r="F6497" s="121">
        <v>4.6592000000000002</v>
      </c>
      <c r="G6497" s="87"/>
      <c r="H6497" s="47"/>
      <c r="I6497" s="120">
        <v>16</v>
      </c>
      <c r="J6497" s="120">
        <v>0</v>
      </c>
    </row>
    <row r="6498" spans="1:10" ht="15" customHeight="1">
      <c r="A6498" s="46" t="s">
        <v>13133</v>
      </c>
      <c r="B6498" s="46" t="s">
        <v>13134</v>
      </c>
      <c r="C6498" s="47">
        <v>9.0327999999999999</v>
      </c>
      <c r="D6498" s="119" t="s">
        <v>6658</v>
      </c>
      <c r="E6498" s="46" t="s">
        <v>6658</v>
      </c>
      <c r="F6498" s="121">
        <v>4.6592000000000002</v>
      </c>
      <c r="G6498" s="87"/>
      <c r="H6498" s="47"/>
      <c r="I6498" s="120">
        <v>30</v>
      </c>
      <c r="J6498" s="120">
        <v>0</v>
      </c>
    </row>
    <row r="6499" spans="1:10" ht="15" customHeight="1">
      <c r="A6499" s="46" t="s">
        <v>13131</v>
      </c>
      <c r="B6499" s="46" t="s">
        <v>13132</v>
      </c>
      <c r="C6499" s="47">
        <v>11.3858</v>
      </c>
      <c r="D6499" s="119" t="s">
        <v>6656</v>
      </c>
      <c r="E6499" s="46" t="s">
        <v>6656</v>
      </c>
      <c r="F6499" s="121">
        <v>2.9445999999999999</v>
      </c>
      <c r="G6499" s="87"/>
      <c r="H6499" s="47"/>
      <c r="I6499" s="120">
        <v>27</v>
      </c>
      <c r="J6499" s="120">
        <v>0</v>
      </c>
    </row>
    <row r="6500" spans="1:10" ht="15" customHeight="1">
      <c r="A6500" s="46" t="s">
        <v>13129</v>
      </c>
      <c r="B6500" s="46" t="s">
        <v>13130</v>
      </c>
      <c r="C6500" s="47">
        <v>2.1678000000000002</v>
      </c>
      <c r="D6500" s="119" t="s">
        <v>6654</v>
      </c>
      <c r="E6500" s="46" t="s">
        <v>6654</v>
      </c>
      <c r="F6500" s="121">
        <v>4.4382000000000001</v>
      </c>
      <c r="G6500" s="87"/>
      <c r="H6500" s="47"/>
      <c r="I6500" s="120">
        <v>0</v>
      </c>
      <c r="J6500" s="120">
        <v>0</v>
      </c>
    </row>
    <row r="6501" spans="1:10" ht="15" customHeight="1">
      <c r="A6501" s="46" t="s">
        <v>1034</v>
      </c>
      <c r="B6501" s="46" t="s">
        <v>13128</v>
      </c>
      <c r="C6501" s="47">
        <v>4.5796000000000001</v>
      </c>
      <c r="D6501" s="119" t="s">
        <v>6651</v>
      </c>
      <c r="E6501" s="46" t="s">
        <v>6651</v>
      </c>
      <c r="F6501" s="121">
        <v>4.4382000000000001</v>
      </c>
      <c r="G6501" s="87"/>
      <c r="H6501" s="47"/>
      <c r="I6501" s="120">
        <v>20</v>
      </c>
      <c r="J6501" s="120">
        <v>0</v>
      </c>
    </row>
    <row r="6502" spans="1:10" ht="15" customHeight="1">
      <c r="A6502" s="46" t="s">
        <v>1036</v>
      </c>
      <c r="B6502" s="46" t="s">
        <v>13127</v>
      </c>
      <c r="C6502" s="47">
        <v>4.8579999999999997</v>
      </c>
      <c r="D6502" s="119" t="s">
        <v>6676</v>
      </c>
      <c r="E6502" s="46" t="s">
        <v>6676</v>
      </c>
      <c r="F6502" s="121">
        <v>2.4260000000000002</v>
      </c>
      <c r="G6502" s="87"/>
      <c r="H6502" s="47"/>
      <c r="I6502" s="120">
        <v>0</v>
      </c>
      <c r="J6502" s="120">
        <v>0</v>
      </c>
    </row>
    <row r="6503" spans="1:10" ht="15" customHeight="1">
      <c r="A6503" s="46" t="s">
        <v>1038</v>
      </c>
      <c r="B6503" s="46" t="s">
        <v>13126</v>
      </c>
      <c r="C6503" s="47">
        <v>5.1361999999999997</v>
      </c>
      <c r="D6503" s="119" t="s">
        <v>6675</v>
      </c>
      <c r="E6503" s="46" t="s">
        <v>6675</v>
      </c>
      <c r="F6503" s="121">
        <v>2.7772000000000001</v>
      </c>
      <c r="G6503" s="87"/>
      <c r="H6503" s="47"/>
      <c r="I6503" s="120">
        <v>26</v>
      </c>
      <c r="J6503" s="120">
        <v>0</v>
      </c>
    </row>
    <row r="6504" spans="1:10" ht="15" customHeight="1">
      <c r="A6504" s="46" t="s">
        <v>1040</v>
      </c>
      <c r="B6504" s="46" t="s">
        <v>13125</v>
      </c>
      <c r="C6504" s="47">
        <v>5.4398</v>
      </c>
      <c r="D6504" s="119" t="s">
        <v>6672</v>
      </c>
      <c r="E6504" s="46" t="s">
        <v>6672</v>
      </c>
      <c r="F6504" s="121">
        <v>2.7772000000000001</v>
      </c>
      <c r="G6504" s="87"/>
      <c r="H6504" s="47"/>
      <c r="I6504" s="120">
        <v>5</v>
      </c>
      <c r="J6504" s="120">
        <v>0</v>
      </c>
    </row>
    <row r="6505" spans="1:10" ht="15" customHeight="1">
      <c r="A6505" s="46" t="s">
        <v>1042</v>
      </c>
      <c r="B6505" s="46" t="s">
        <v>13124</v>
      </c>
      <c r="C6505" s="47">
        <v>6.0217999999999998</v>
      </c>
      <c r="D6505" s="119" t="s">
        <v>6669</v>
      </c>
      <c r="E6505" s="46" t="s">
        <v>6669</v>
      </c>
      <c r="F6505" s="121">
        <v>28.650600000000001</v>
      </c>
      <c r="G6505" s="87"/>
      <c r="H6505" s="47"/>
      <c r="I6505" s="120">
        <v>0</v>
      </c>
      <c r="J6505" s="120">
        <v>0</v>
      </c>
    </row>
    <row r="6506" spans="1:10" ht="15" customHeight="1">
      <c r="A6506" s="46" t="s">
        <v>13122</v>
      </c>
      <c r="B6506" s="46" t="s">
        <v>13123</v>
      </c>
      <c r="C6506" s="47">
        <v>6.6292</v>
      </c>
      <c r="D6506" s="119" t="s">
        <v>6666</v>
      </c>
      <c r="E6506" s="46" t="s">
        <v>6666</v>
      </c>
      <c r="F6506" s="121">
        <v>28.650600000000001</v>
      </c>
      <c r="G6506" s="87"/>
      <c r="H6506" s="47"/>
      <c r="I6506" s="120">
        <v>20</v>
      </c>
      <c r="J6506" s="120">
        <v>0</v>
      </c>
    </row>
    <row r="6507" spans="1:10" ht="15" customHeight="1">
      <c r="A6507" s="46" t="s">
        <v>13120</v>
      </c>
      <c r="B6507" s="46" t="s">
        <v>13121</v>
      </c>
      <c r="C6507" s="47">
        <v>5.3284000000000002</v>
      </c>
      <c r="D6507" s="119" t="s">
        <v>6697</v>
      </c>
      <c r="E6507" s="46" t="s">
        <v>6697</v>
      </c>
      <c r="F6507" s="121">
        <v>0.92020000000000002</v>
      </c>
      <c r="G6507" s="87"/>
      <c r="H6507" s="47"/>
      <c r="I6507" s="120">
        <v>0</v>
      </c>
      <c r="J6507" s="120">
        <v>0</v>
      </c>
    </row>
    <row r="6508" spans="1:10" ht="15" customHeight="1">
      <c r="A6508" s="46" t="s">
        <v>13118</v>
      </c>
      <c r="B6508" s="46" t="s">
        <v>13119</v>
      </c>
      <c r="C6508" s="47">
        <v>5.1007999999999996</v>
      </c>
      <c r="D6508" s="119" t="s">
        <v>6695</v>
      </c>
      <c r="E6508" s="46" t="s">
        <v>6695</v>
      </c>
      <c r="F6508" s="121">
        <v>25.011800000000001</v>
      </c>
      <c r="G6508" s="87"/>
      <c r="H6508" s="47"/>
      <c r="I6508" s="120">
        <v>0</v>
      </c>
      <c r="J6508" s="120">
        <v>0</v>
      </c>
    </row>
    <row r="6509" spans="1:10" ht="15" customHeight="1">
      <c r="A6509" s="46" t="s">
        <v>13116</v>
      </c>
      <c r="B6509" s="46" t="s">
        <v>13117</v>
      </c>
      <c r="C6509" s="47">
        <v>55.7042</v>
      </c>
      <c r="D6509" s="119" t="s">
        <v>35059</v>
      </c>
      <c r="E6509" s="46" t="s">
        <v>35059</v>
      </c>
      <c r="F6509" s="121">
        <v>28.162600000000001</v>
      </c>
      <c r="G6509" s="87"/>
      <c r="H6509" s="47"/>
      <c r="I6509" s="120">
        <v>33</v>
      </c>
      <c r="J6509" s="120">
        <v>0</v>
      </c>
    </row>
    <row r="6510" spans="1:10" ht="15" customHeight="1">
      <c r="A6510" s="46" t="s">
        <v>13114</v>
      </c>
      <c r="B6510" s="46" t="s">
        <v>13115</v>
      </c>
      <c r="C6510" s="47">
        <v>20.713000000000001</v>
      </c>
      <c r="D6510" s="119" t="s">
        <v>6693</v>
      </c>
      <c r="E6510" s="46" t="s">
        <v>6693</v>
      </c>
      <c r="F6510" s="121">
        <v>20.053999999999998</v>
      </c>
      <c r="G6510" s="87"/>
      <c r="H6510" s="47"/>
      <c r="I6510" s="120">
        <v>40</v>
      </c>
      <c r="J6510" s="120">
        <v>0</v>
      </c>
    </row>
    <row r="6511" spans="1:10" ht="15" customHeight="1">
      <c r="A6511" s="46" t="s">
        <v>13112</v>
      </c>
      <c r="B6511" s="46" t="s">
        <v>13113</v>
      </c>
      <c r="C6511" s="47">
        <v>21.7698</v>
      </c>
      <c r="D6511" s="119" t="s">
        <v>6691</v>
      </c>
      <c r="E6511" s="46" t="s">
        <v>6691</v>
      </c>
      <c r="F6511" s="121">
        <v>20.586600000000001</v>
      </c>
      <c r="G6511" s="87"/>
      <c r="H6511" s="47"/>
      <c r="I6511" s="120">
        <v>30</v>
      </c>
      <c r="J6511" s="120">
        <v>0</v>
      </c>
    </row>
    <row r="6512" spans="1:10" ht="15" customHeight="1">
      <c r="A6512" s="46" t="s">
        <v>13110</v>
      </c>
      <c r="B6512" s="46" t="s">
        <v>13111</v>
      </c>
      <c r="C6512" s="47">
        <v>27.76</v>
      </c>
      <c r="D6512" s="119" t="s">
        <v>6689</v>
      </c>
      <c r="E6512" s="46" t="s">
        <v>6689</v>
      </c>
      <c r="F6512" s="121">
        <v>26.221800000000002</v>
      </c>
      <c r="G6512" s="87"/>
      <c r="H6512" s="47"/>
      <c r="I6512" s="120">
        <v>79</v>
      </c>
      <c r="J6512" s="120">
        <v>0</v>
      </c>
    </row>
    <row r="6513" spans="1:10" ht="15" customHeight="1">
      <c r="A6513" s="46" t="s">
        <v>13108</v>
      </c>
      <c r="B6513" s="46" t="s">
        <v>13109</v>
      </c>
      <c r="C6513" s="47">
        <v>24.180800000000001</v>
      </c>
      <c r="D6513" s="119" t="s">
        <v>6687</v>
      </c>
      <c r="E6513" s="46" t="s">
        <v>6687</v>
      </c>
      <c r="F6513" s="121">
        <v>44.229199999999999</v>
      </c>
      <c r="G6513" s="87"/>
      <c r="H6513" s="47"/>
      <c r="I6513" s="120">
        <v>50</v>
      </c>
      <c r="J6513" s="120">
        <v>0</v>
      </c>
    </row>
    <row r="6514" spans="1:10" ht="15" customHeight="1">
      <c r="A6514" s="46" t="s">
        <v>13106</v>
      </c>
      <c r="B6514" s="46" t="s">
        <v>13107</v>
      </c>
      <c r="C6514" s="47">
        <v>31.771599999999999</v>
      </c>
      <c r="D6514" s="119" t="s">
        <v>6685</v>
      </c>
      <c r="E6514" s="46" t="s">
        <v>6685</v>
      </c>
      <c r="F6514" s="121">
        <v>44.229199999999999</v>
      </c>
      <c r="G6514" s="87"/>
      <c r="H6514" s="47"/>
      <c r="I6514" s="120">
        <v>54</v>
      </c>
      <c r="J6514" s="120">
        <v>0</v>
      </c>
    </row>
    <row r="6515" spans="1:10" ht="15" customHeight="1">
      <c r="A6515" s="46" t="s">
        <v>13104</v>
      </c>
      <c r="B6515" s="46" t="s">
        <v>13105</v>
      </c>
      <c r="C6515" s="47">
        <v>35.7836</v>
      </c>
      <c r="D6515" s="119" t="s">
        <v>6683</v>
      </c>
      <c r="E6515" s="46" t="s">
        <v>6683</v>
      </c>
      <c r="F6515" s="121">
        <v>17.6922</v>
      </c>
      <c r="G6515" s="87"/>
      <c r="H6515" s="47"/>
      <c r="I6515" s="120">
        <v>72</v>
      </c>
      <c r="J6515" s="120">
        <v>0</v>
      </c>
    </row>
    <row r="6516" spans="1:10" ht="15" customHeight="1">
      <c r="A6516" s="46" t="s">
        <v>13102</v>
      </c>
      <c r="B6516" s="46" t="s">
        <v>13103</v>
      </c>
      <c r="C6516" s="47">
        <v>39.749200000000002</v>
      </c>
      <c r="D6516" s="119" t="s">
        <v>6680</v>
      </c>
      <c r="E6516" s="46" t="s">
        <v>6680</v>
      </c>
      <c r="F6516" s="121">
        <v>2.5095999999999998</v>
      </c>
      <c r="G6516" s="87"/>
      <c r="H6516" s="47"/>
      <c r="I6516" s="120">
        <v>20</v>
      </c>
      <c r="J6516" s="120">
        <v>0</v>
      </c>
    </row>
    <row r="6517" spans="1:10" ht="15" customHeight="1">
      <c r="A6517" s="46" t="s">
        <v>13100</v>
      </c>
      <c r="B6517" s="46" t="s">
        <v>13101</v>
      </c>
      <c r="C6517" s="47">
        <v>47.865200000000002</v>
      </c>
      <c r="D6517" s="119" t="s">
        <v>6678</v>
      </c>
      <c r="E6517" s="46" t="s">
        <v>6678</v>
      </c>
      <c r="F6517" s="121">
        <v>2.5095999999999998</v>
      </c>
      <c r="G6517" s="87"/>
      <c r="H6517" s="47"/>
      <c r="I6517" s="120">
        <v>34</v>
      </c>
      <c r="J6517" s="120">
        <v>0</v>
      </c>
    </row>
    <row r="6518" spans="1:10" ht="15" customHeight="1">
      <c r="A6518" s="46" t="s">
        <v>13098</v>
      </c>
      <c r="B6518" s="46" t="s">
        <v>13099</v>
      </c>
      <c r="C6518" s="47">
        <v>38.089199999999998</v>
      </c>
      <c r="D6518" s="119" t="s">
        <v>7533</v>
      </c>
      <c r="E6518" s="46" t="s">
        <v>7533</v>
      </c>
      <c r="F6518" s="121">
        <v>3.4853999999999998</v>
      </c>
      <c r="G6518" s="87"/>
      <c r="H6518" s="47"/>
      <c r="I6518" s="120">
        <v>46</v>
      </c>
      <c r="J6518" s="120">
        <v>0</v>
      </c>
    </row>
    <row r="6519" spans="1:10" ht="15" customHeight="1">
      <c r="A6519" s="46" t="s">
        <v>13096</v>
      </c>
      <c r="B6519" s="46" t="s">
        <v>13097</v>
      </c>
      <c r="C6519" s="47">
        <v>15.958399999999999</v>
      </c>
      <c r="D6519" s="119" t="s">
        <v>7530</v>
      </c>
      <c r="E6519" s="46" t="s">
        <v>7530</v>
      </c>
      <c r="F6519" s="121">
        <v>3.4853999999999998</v>
      </c>
      <c r="G6519" s="87"/>
      <c r="H6519" s="47"/>
      <c r="I6519" s="120">
        <v>123</v>
      </c>
      <c r="J6519" s="120">
        <v>0</v>
      </c>
    </row>
    <row r="6520" spans="1:10" ht="15" customHeight="1">
      <c r="A6520" s="46" t="s">
        <v>1051</v>
      </c>
      <c r="B6520" s="46" t="s">
        <v>13095</v>
      </c>
      <c r="C6520" s="47">
        <v>15.962999999999999</v>
      </c>
      <c r="D6520" s="119" t="s">
        <v>7528</v>
      </c>
      <c r="E6520" s="46" t="s">
        <v>7528</v>
      </c>
      <c r="F6520" s="121">
        <v>4.3289999999999997</v>
      </c>
      <c r="G6520" s="87"/>
      <c r="H6520" s="47"/>
      <c r="I6520" s="120">
        <v>99</v>
      </c>
      <c r="J6520" s="120">
        <v>0</v>
      </c>
    </row>
    <row r="6521" spans="1:10" ht="15" customHeight="1">
      <c r="A6521" s="46" t="s">
        <v>1053</v>
      </c>
      <c r="B6521" s="46" t="s">
        <v>13094</v>
      </c>
      <c r="C6521" s="47">
        <v>17.615200000000002</v>
      </c>
      <c r="D6521" s="119" t="s">
        <v>7525</v>
      </c>
      <c r="E6521" s="46" t="s">
        <v>7525</v>
      </c>
      <c r="F6521" s="121">
        <v>4.3289999999999997</v>
      </c>
      <c r="G6521" s="87"/>
      <c r="H6521" s="47"/>
      <c r="I6521" s="120">
        <v>74</v>
      </c>
      <c r="J6521" s="120">
        <v>0</v>
      </c>
    </row>
    <row r="6522" spans="1:10" ht="15" customHeight="1">
      <c r="A6522" s="46" t="s">
        <v>1056</v>
      </c>
      <c r="B6522" s="46" t="s">
        <v>13093</v>
      </c>
      <c r="C6522" s="47">
        <v>17.135200000000001</v>
      </c>
      <c r="D6522" s="119" t="s">
        <v>7522</v>
      </c>
      <c r="E6522" s="46" t="s">
        <v>7522</v>
      </c>
      <c r="F6522" s="121">
        <v>5.5069999999999997</v>
      </c>
      <c r="G6522" s="87"/>
      <c r="H6522" s="47"/>
      <c r="I6522" s="120">
        <v>62</v>
      </c>
      <c r="J6522" s="120">
        <v>0</v>
      </c>
    </row>
    <row r="6523" spans="1:10" ht="15" customHeight="1">
      <c r="A6523" s="46" t="s">
        <v>1059</v>
      </c>
      <c r="B6523" s="46" t="s">
        <v>13092</v>
      </c>
      <c r="C6523" s="47">
        <v>20.52</v>
      </c>
      <c r="D6523" s="119" t="s">
        <v>7519</v>
      </c>
      <c r="E6523" s="46" t="s">
        <v>7519</v>
      </c>
      <c r="F6523" s="121">
        <v>5.5069999999999997</v>
      </c>
      <c r="G6523" s="87"/>
      <c r="H6523" s="47"/>
      <c r="I6523" s="120">
        <v>81</v>
      </c>
      <c r="J6523" s="120">
        <v>0</v>
      </c>
    </row>
    <row r="6524" spans="1:10" ht="15" customHeight="1">
      <c r="A6524" s="46" t="s">
        <v>1062</v>
      </c>
      <c r="B6524" s="46" t="s">
        <v>13091</v>
      </c>
      <c r="C6524" s="47">
        <v>23.4712</v>
      </c>
      <c r="D6524" s="119" t="s">
        <v>6706</v>
      </c>
      <c r="E6524" s="46" t="s">
        <v>6706</v>
      </c>
      <c r="F6524" s="121">
        <v>1.0287999999999999</v>
      </c>
      <c r="G6524" s="87"/>
      <c r="H6524" s="47"/>
      <c r="I6524" s="120">
        <v>22</v>
      </c>
      <c r="J6524" s="120">
        <v>0</v>
      </c>
    </row>
    <row r="6525" spans="1:10" ht="15" customHeight="1">
      <c r="A6525" s="46" t="s">
        <v>13089</v>
      </c>
      <c r="B6525" s="46" t="s">
        <v>13090</v>
      </c>
      <c r="C6525" s="47">
        <v>26.330400000000001</v>
      </c>
      <c r="D6525" s="119" t="s">
        <v>6703</v>
      </c>
      <c r="E6525" s="46" t="s">
        <v>6703</v>
      </c>
      <c r="F6525" s="121">
        <v>1.3717999999999999</v>
      </c>
      <c r="G6525" s="87"/>
      <c r="H6525" s="47"/>
      <c r="I6525" s="120">
        <v>30</v>
      </c>
      <c r="J6525" s="120">
        <v>0</v>
      </c>
    </row>
    <row r="6526" spans="1:10" ht="15" customHeight="1">
      <c r="A6526" s="46" t="s">
        <v>13087</v>
      </c>
      <c r="B6526" s="46" t="s">
        <v>13088</v>
      </c>
      <c r="C6526" s="47">
        <v>32.232799999999997</v>
      </c>
      <c r="D6526" s="119" t="s">
        <v>6700</v>
      </c>
      <c r="E6526" s="46" t="s">
        <v>6700</v>
      </c>
      <c r="F6526" s="121">
        <v>2.0912000000000002</v>
      </c>
      <c r="G6526" s="87"/>
      <c r="H6526" s="47"/>
      <c r="I6526" s="120">
        <v>50</v>
      </c>
      <c r="J6526" s="120">
        <v>0</v>
      </c>
    </row>
    <row r="6527" spans="1:10" ht="15" customHeight="1">
      <c r="A6527" s="46" t="s">
        <v>13085</v>
      </c>
      <c r="B6527" s="46" t="s">
        <v>13086</v>
      </c>
      <c r="C6527" s="47">
        <v>19.874600000000001</v>
      </c>
      <c r="D6527" s="119" t="s">
        <v>6709</v>
      </c>
      <c r="E6527" s="46" t="s">
        <v>6709</v>
      </c>
      <c r="F6527" s="121">
        <v>2.9445999999999999</v>
      </c>
      <c r="G6527" s="87"/>
      <c r="H6527" s="47"/>
      <c r="I6527" s="120">
        <v>18</v>
      </c>
      <c r="J6527" s="120">
        <v>0</v>
      </c>
    </row>
    <row r="6528" spans="1:10" ht="15" customHeight="1">
      <c r="A6528" s="46" t="s">
        <v>13083</v>
      </c>
      <c r="B6528" s="46" t="s">
        <v>13084</v>
      </c>
      <c r="C6528" s="47">
        <v>29.603200000000001</v>
      </c>
      <c r="D6528" s="119" t="s">
        <v>6778</v>
      </c>
      <c r="E6528" s="46" t="s">
        <v>6778</v>
      </c>
      <c r="F6528" s="121">
        <v>3.2764000000000002</v>
      </c>
      <c r="G6528" s="87"/>
      <c r="H6528" s="47"/>
      <c r="I6528" s="120">
        <v>10</v>
      </c>
      <c r="J6528" s="120">
        <v>0</v>
      </c>
    </row>
    <row r="6529" spans="1:10" ht="15" customHeight="1">
      <c r="A6529" s="46" t="s">
        <v>13081</v>
      </c>
      <c r="B6529" s="46" t="s">
        <v>13082</v>
      </c>
      <c r="C6529" s="47">
        <v>8.2433999999999994</v>
      </c>
      <c r="D6529" s="119" t="s">
        <v>6776</v>
      </c>
      <c r="E6529" s="46" t="s">
        <v>6776</v>
      </c>
      <c r="F6529" s="121">
        <v>1.9752000000000001</v>
      </c>
      <c r="G6529" s="87"/>
      <c r="H6529" s="47"/>
      <c r="I6529" s="120">
        <v>0</v>
      </c>
      <c r="J6529" s="120">
        <v>0</v>
      </c>
    </row>
    <row r="6530" spans="1:10" ht="15" customHeight="1">
      <c r="A6530" s="46" t="s">
        <v>1093</v>
      </c>
      <c r="B6530" s="46" t="s">
        <v>13080</v>
      </c>
      <c r="C6530" s="47">
        <v>8.1978000000000009</v>
      </c>
      <c r="D6530" s="119" t="s">
        <v>6773</v>
      </c>
      <c r="E6530" s="46" t="s">
        <v>6773</v>
      </c>
      <c r="F6530" s="121">
        <v>2.4398</v>
      </c>
      <c r="G6530" s="87"/>
      <c r="H6530" s="47"/>
      <c r="I6530" s="120">
        <v>10</v>
      </c>
      <c r="J6530" s="120">
        <v>0</v>
      </c>
    </row>
    <row r="6531" spans="1:10" ht="15" customHeight="1">
      <c r="A6531" s="46" t="s">
        <v>1096</v>
      </c>
      <c r="B6531" s="46" t="s">
        <v>13079</v>
      </c>
      <c r="C6531" s="47">
        <v>10.879799999999999</v>
      </c>
      <c r="D6531" s="119" t="s">
        <v>6770</v>
      </c>
      <c r="E6531" s="46" t="s">
        <v>6770</v>
      </c>
      <c r="F6531" s="121">
        <v>2.9278</v>
      </c>
      <c r="G6531" s="87"/>
      <c r="H6531" s="47"/>
      <c r="I6531" s="120">
        <v>104</v>
      </c>
      <c r="J6531" s="120">
        <v>0</v>
      </c>
    </row>
    <row r="6532" spans="1:10" ht="15" customHeight="1">
      <c r="A6532" s="46" t="s">
        <v>1099</v>
      </c>
      <c r="B6532" s="46" t="s">
        <v>13078</v>
      </c>
      <c r="C6532" s="47">
        <v>8.9062000000000001</v>
      </c>
      <c r="D6532" s="119" t="s">
        <v>6767</v>
      </c>
      <c r="E6532" s="46" t="s">
        <v>6767</v>
      </c>
      <c r="F6532" s="121">
        <v>3.6714000000000002</v>
      </c>
      <c r="G6532" s="87"/>
      <c r="H6532" s="47"/>
      <c r="I6532" s="120">
        <v>22</v>
      </c>
      <c r="J6532" s="120">
        <v>0</v>
      </c>
    </row>
    <row r="6533" spans="1:10" ht="15" customHeight="1">
      <c r="A6533" s="46" t="s">
        <v>1102</v>
      </c>
      <c r="B6533" s="46" t="s">
        <v>13077</v>
      </c>
      <c r="C6533" s="47">
        <v>11.113200000000001</v>
      </c>
      <c r="D6533" s="119" t="s">
        <v>6764</v>
      </c>
      <c r="E6533" s="46" t="s">
        <v>6764</v>
      </c>
      <c r="F6533" s="121">
        <v>4.3220000000000001</v>
      </c>
      <c r="G6533" s="87"/>
      <c r="H6533" s="47"/>
      <c r="I6533" s="120">
        <v>8</v>
      </c>
      <c r="J6533" s="120">
        <v>0</v>
      </c>
    </row>
    <row r="6534" spans="1:10" ht="15" customHeight="1">
      <c r="A6534" s="46" t="s">
        <v>1103</v>
      </c>
      <c r="B6534" s="46" t="s">
        <v>13076</v>
      </c>
      <c r="C6534" s="47">
        <v>12.8028</v>
      </c>
      <c r="D6534" s="119" t="s">
        <v>6762</v>
      </c>
      <c r="E6534" s="46" t="s">
        <v>6762</v>
      </c>
      <c r="F6534" s="121">
        <v>1.9752000000000001</v>
      </c>
      <c r="G6534" s="87"/>
      <c r="H6534" s="47"/>
      <c r="I6534" s="120">
        <v>38</v>
      </c>
      <c r="J6534" s="120">
        <v>0</v>
      </c>
    </row>
    <row r="6535" spans="1:10" ht="15" customHeight="1">
      <c r="A6535" s="46" t="s">
        <v>13074</v>
      </c>
      <c r="B6535" s="46" t="s">
        <v>13075</v>
      </c>
      <c r="C6535" s="47">
        <v>13.8148</v>
      </c>
      <c r="D6535" s="119" t="s">
        <v>6760</v>
      </c>
      <c r="E6535" s="46" t="s">
        <v>6760</v>
      </c>
      <c r="F6535" s="121">
        <v>2.4398</v>
      </c>
      <c r="G6535" s="87"/>
      <c r="H6535" s="47"/>
      <c r="I6535" s="120">
        <v>30</v>
      </c>
      <c r="J6535" s="120">
        <v>0</v>
      </c>
    </row>
    <row r="6536" spans="1:10" ht="15" customHeight="1">
      <c r="A6536" s="46" t="s">
        <v>13072</v>
      </c>
      <c r="B6536" s="46" t="s">
        <v>13073</v>
      </c>
      <c r="C6536" s="47">
        <v>15.955</v>
      </c>
      <c r="D6536" s="119" t="s">
        <v>6758</v>
      </c>
      <c r="E6536" s="46" t="s">
        <v>6758</v>
      </c>
      <c r="F6536" s="121">
        <v>2.9278</v>
      </c>
      <c r="G6536" s="87"/>
      <c r="H6536" s="47"/>
      <c r="I6536" s="120">
        <v>27</v>
      </c>
      <c r="J6536" s="120">
        <v>0</v>
      </c>
    </row>
    <row r="6537" spans="1:10" ht="15" customHeight="1">
      <c r="A6537" s="46" t="s">
        <v>13070</v>
      </c>
      <c r="B6537" s="46" t="s">
        <v>13071</v>
      </c>
      <c r="C6537" s="47">
        <v>79.913399999999996</v>
      </c>
      <c r="D6537" s="119" t="s">
        <v>6755</v>
      </c>
      <c r="E6537" s="46" t="s">
        <v>6755</v>
      </c>
      <c r="F6537" s="121">
        <v>3.6714000000000002</v>
      </c>
      <c r="G6537" s="87"/>
      <c r="H6537" s="47"/>
      <c r="I6537" s="120">
        <v>15</v>
      </c>
      <c r="J6537" s="120">
        <v>0</v>
      </c>
    </row>
    <row r="6538" spans="1:10" ht="15" customHeight="1">
      <c r="A6538" s="46" t="s">
        <v>13069</v>
      </c>
      <c r="B6538" s="46" t="s">
        <v>13060</v>
      </c>
      <c r="C6538" s="47">
        <v>36.434800000000003</v>
      </c>
      <c r="D6538" s="119" t="s">
        <v>6752</v>
      </c>
      <c r="E6538" s="46" t="s">
        <v>6752</v>
      </c>
      <c r="F6538" s="121">
        <v>4.3220000000000001</v>
      </c>
      <c r="G6538" s="87"/>
      <c r="H6538" s="47"/>
      <c r="I6538" s="120">
        <v>20</v>
      </c>
      <c r="J6538" s="120">
        <v>0</v>
      </c>
    </row>
    <row r="6539" spans="1:10" ht="15" customHeight="1">
      <c r="A6539" s="46" t="s">
        <v>13067</v>
      </c>
      <c r="B6539" s="46" t="s">
        <v>13068</v>
      </c>
      <c r="C6539" s="47">
        <v>36.434800000000003</v>
      </c>
      <c r="D6539" s="119" t="s">
        <v>6749</v>
      </c>
      <c r="E6539" s="46" t="s">
        <v>6749</v>
      </c>
      <c r="F6539" s="121">
        <v>7.0926</v>
      </c>
      <c r="G6539" s="87"/>
      <c r="H6539" s="47"/>
      <c r="I6539" s="120">
        <v>18</v>
      </c>
      <c r="J6539" s="120">
        <v>0</v>
      </c>
    </row>
    <row r="6540" spans="1:10" ht="15" customHeight="1">
      <c r="A6540" s="46" t="s">
        <v>13065</v>
      </c>
      <c r="B6540" s="46" t="s">
        <v>13066</v>
      </c>
      <c r="C6540" s="47">
        <v>44.2682</v>
      </c>
      <c r="D6540" s="119" t="s">
        <v>6746</v>
      </c>
      <c r="E6540" s="46" t="s">
        <v>6746</v>
      </c>
      <c r="F6540" s="121">
        <v>2.9510000000000001</v>
      </c>
      <c r="G6540" s="87"/>
      <c r="H6540" s="47"/>
      <c r="I6540" s="120">
        <v>57</v>
      </c>
      <c r="J6540" s="120">
        <v>0</v>
      </c>
    </row>
    <row r="6541" spans="1:10" ht="15" customHeight="1">
      <c r="A6541" s="46" t="s">
        <v>13063</v>
      </c>
      <c r="B6541" s="46" t="s">
        <v>13064</v>
      </c>
      <c r="C6541" s="47">
        <v>33.601999999999997</v>
      </c>
      <c r="D6541" s="119" t="s">
        <v>6743</v>
      </c>
      <c r="E6541" s="46" t="s">
        <v>6743</v>
      </c>
      <c r="F6541" s="121">
        <v>2.8580000000000001</v>
      </c>
      <c r="G6541" s="87"/>
      <c r="H6541" s="47"/>
      <c r="I6541" s="120">
        <v>20</v>
      </c>
      <c r="J6541" s="120">
        <v>0</v>
      </c>
    </row>
    <row r="6542" spans="1:10" ht="15" customHeight="1">
      <c r="A6542" s="46" t="s">
        <v>13061</v>
      </c>
      <c r="B6542" s="46" t="s">
        <v>13062</v>
      </c>
      <c r="C6542" s="47">
        <v>49.340600000000002</v>
      </c>
      <c r="D6542" s="119" t="s">
        <v>6740</v>
      </c>
      <c r="E6542" s="46" t="s">
        <v>6740</v>
      </c>
      <c r="F6542" s="121">
        <v>2.8580000000000001</v>
      </c>
      <c r="G6542" s="87"/>
      <c r="H6542" s="47"/>
      <c r="I6542" s="120">
        <v>62</v>
      </c>
      <c r="J6542" s="120">
        <v>0</v>
      </c>
    </row>
    <row r="6543" spans="1:10" ht="15" customHeight="1">
      <c r="A6543" s="46" t="s">
        <v>13059</v>
      </c>
      <c r="B6543" s="46" t="s">
        <v>13060</v>
      </c>
      <c r="C6543" s="47">
        <v>54.505200000000002</v>
      </c>
      <c r="D6543" s="119" t="s">
        <v>6738</v>
      </c>
      <c r="E6543" s="46" t="s">
        <v>6738</v>
      </c>
      <c r="F6543" s="121">
        <v>15.615</v>
      </c>
      <c r="G6543" s="87"/>
      <c r="H6543" s="47"/>
      <c r="I6543" s="120">
        <v>53</v>
      </c>
      <c r="J6543" s="120">
        <v>0</v>
      </c>
    </row>
    <row r="6544" spans="1:10" ht="15" customHeight="1">
      <c r="A6544" s="46" t="s">
        <v>13057</v>
      </c>
      <c r="B6544" s="46" t="s">
        <v>13058</v>
      </c>
      <c r="C6544" s="47">
        <v>59.716000000000001</v>
      </c>
      <c r="D6544" s="119" t="s">
        <v>6736</v>
      </c>
      <c r="E6544" s="46" t="s">
        <v>6736</v>
      </c>
      <c r="F6544" s="121">
        <v>14.499599999999999</v>
      </c>
      <c r="G6544" s="87"/>
      <c r="H6544" s="47"/>
      <c r="I6544" s="120">
        <v>60</v>
      </c>
      <c r="J6544" s="120">
        <v>0</v>
      </c>
    </row>
    <row r="6545" spans="1:10" ht="15" customHeight="1">
      <c r="A6545" s="46" t="s">
        <v>13055</v>
      </c>
      <c r="B6545" s="46" t="s">
        <v>13056</v>
      </c>
      <c r="C6545" s="47">
        <v>70.045199999999994</v>
      </c>
      <c r="D6545" s="119" t="s">
        <v>6734</v>
      </c>
      <c r="E6545" s="46" t="s">
        <v>6734</v>
      </c>
      <c r="F6545" s="121">
        <v>29.8216</v>
      </c>
      <c r="G6545" s="87"/>
      <c r="H6545" s="47"/>
      <c r="I6545" s="120">
        <v>20</v>
      </c>
      <c r="J6545" s="120">
        <v>0</v>
      </c>
    </row>
    <row r="6546" spans="1:10" ht="15" customHeight="1">
      <c r="A6546" s="46" t="s">
        <v>13053</v>
      </c>
      <c r="B6546" s="46" t="s">
        <v>13054</v>
      </c>
      <c r="C6546" s="47">
        <v>12.266</v>
      </c>
      <c r="D6546" s="119" t="s">
        <v>6732</v>
      </c>
      <c r="E6546" s="46" t="s">
        <v>6732</v>
      </c>
      <c r="F6546" s="121">
        <v>13.1472</v>
      </c>
      <c r="G6546" s="87"/>
      <c r="H6546" s="47"/>
      <c r="I6546" s="120">
        <v>81</v>
      </c>
      <c r="J6546" s="120">
        <v>0</v>
      </c>
    </row>
    <row r="6547" spans="1:10" ht="15" customHeight="1">
      <c r="A6547" s="46" t="s">
        <v>13051</v>
      </c>
      <c r="B6547" s="46" t="s">
        <v>13052</v>
      </c>
      <c r="C6547" s="47">
        <v>5.1646000000000001</v>
      </c>
      <c r="D6547" s="119" t="s">
        <v>6731</v>
      </c>
      <c r="E6547" s="46" t="s">
        <v>6731</v>
      </c>
      <c r="F6547" s="121">
        <v>15.3918</v>
      </c>
      <c r="G6547" s="87"/>
      <c r="H6547" s="47"/>
      <c r="I6547" s="120">
        <v>0</v>
      </c>
      <c r="J6547" s="120">
        <v>0</v>
      </c>
    </row>
    <row r="6548" spans="1:10" ht="15" customHeight="1">
      <c r="A6548" s="46" t="s">
        <v>1109</v>
      </c>
      <c r="B6548" s="46" t="s">
        <v>13050</v>
      </c>
      <c r="C6548" s="47">
        <v>5.4146000000000001</v>
      </c>
      <c r="D6548" s="119" t="s">
        <v>6730</v>
      </c>
      <c r="E6548" s="46" t="s">
        <v>6730</v>
      </c>
      <c r="F6548" s="121">
        <v>22.766999999999999</v>
      </c>
      <c r="G6548" s="87"/>
      <c r="H6548" s="47"/>
      <c r="I6548" s="120">
        <v>17</v>
      </c>
      <c r="J6548" s="120">
        <v>0</v>
      </c>
    </row>
    <row r="6549" spans="1:10" ht="15" customHeight="1">
      <c r="A6549" s="46" t="s">
        <v>1112</v>
      </c>
      <c r="B6549" s="46" t="s">
        <v>13049</v>
      </c>
      <c r="C6549" s="47">
        <v>7.2869999999999999</v>
      </c>
      <c r="D6549" s="119" t="s">
        <v>6729</v>
      </c>
      <c r="E6549" s="46" t="s">
        <v>6729</v>
      </c>
      <c r="F6549" s="121">
        <v>25.011800000000001</v>
      </c>
      <c r="G6549" s="87"/>
      <c r="H6549" s="47"/>
      <c r="I6549" s="120">
        <v>302</v>
      </c>
      <c r="J6549" s="120">
        <v>0</v>
      </c>
    </row>
    <row r="6550" spans="1:10" ht="15" customHeight="1">
      <c r="A6550" s="46" t="s">
        <v>1115</v>
      </c>
      <c r="B6550" s="46" t="s">
        <v>13048</v>
      </c>
      <c r="C6550" s="47">
        <v>5.9711999999999996</v>
      </c>
      <c r="D6550" s="119" t="s">
        <v>6727</v>
      </c>
      <c r="E6550" s="46" t="s">
        <v>6727</v>
      </c>
      <c r="F6550" s="121">
        <v>39.636000000000003</v>
      </c>
      <c r="G6550" s="87"/>
      <c r="H6550" s="47"/>
      <c r="I6550" s="120">
        <v>22</v>
      </c>
      <c r="J6550" s="120">
        <v>0</v>
      </c>
    </row>
    <row r="6551" spans="1:10" ht="15" customHeight="1">
      <c r="A6551" s="46" t="s">
        <v>1118</v>
      </c>
      <c r="B6551" s="46" t="s">
        <v>13047</v>
      </c>
      <c r="C6551" s="47">
        <v>8.1978000000000009</v>
      </c>
      <c r="D6551" s="119" t="s">
        <v>35138</v>
      </c>
      <c r="E6551" s="46" t="s">
        <v>35138</v>
      </c>
      <c r="F6551" s="121">
        <v>39.636000000000003</v>
      </c>
      <c r="G6551" s="87"/>
      <c r="H6551" s="47"/>
      <c r="I6551" s="120">
        <v>431</v>
      </c>
      <c r="J6551" s="120">
        <v>0</v>
      </c>
    </row>
    <row r="6552" spans="1:10" ht="15" customHeight="1">
      <c r="A6552" s="46" t="s">
        <v>13045</v>
      </c>
      <c r="B6552" s="46" t="s">
        <v>13046</v>
      </c>
      <c r="C6552" s="47">
        <v>7.6917999999999997</v>
      </c>
      <c r="D6552" s="119" t="s">
        <v>6725</v>
      </c>
      <c r="E6552" s="46" t="s">
        <v>6725</v>
      </c>
      <c r="F6552" s="121">
        <v>22.295400000000001</v>
      </c>
      <c r="G6552" s="87"/>
      <c r="H6552" s="47"/>
      <c r="I6552" s="120">
        <v>139</v>
      </c>
      <c r="J6552" s="120">
        <v>0</v>
      </c>
    </row>
    <row r="6553" spans="1:10" ht="15" customHeight="1">
      <c r="A6553" s="46" t="s">
        <v>13043</v>
      </c>
      <c r="B6553" s="46" t="s">
        <v>13044</v>
      </c>
      <c r="C6553" s="47">
        <v>8.7037999999999993</v>
      </c>
      <c r="D6553" s="119" t="s">
        <v>35140</v>
      </c>
      <c r="E6553" s="46" t="s">
        <v>35140</v>
      </c>
      <c r="F6553" s="121">
        <v>22.295400000000001</v>
      </c>
      <c r="G6553" s="87"/>
      <c r="H6553" s="47"/>
      <c r="I6553" s="120">
        <v>75</v>
      </c>
      <c r="J6553" s="120">
        <v>0</v>
      </c>
    </row>
    <row r="6554" spans="1:10" ht="15" customHeight="1">
      <c r="A6554" s="46" t="s">
        <v>13041</v>
      </c>
      <c r="B6554" s="46" t="s">
        <v>13042</v>
      </c>
      <c r="C6554" s="47">
        <v>8.1067999999999998</v>
      </c>
      <c r="D6554" s="119" t="s">
        <v>6724</v>
      </c>
      <c r="E6554" s="46" t="s">
        <v>6724</v>
      </c>
      <c r="F6554" s="121">
        <v>16.813800000000001</v>
      </c>
      <c r="G6554" s="87"/>
      <c r="H6554" s="47"/>
      <c r="I6554" s="120">
        <v>0</v>
      </c>
      <c r="J6554" s="120">
        <v>0</v>
      </c>
    </row>
    <row r="6555" spans="1:10" ht="15" customHeight="1">
      <c r="A6555" s="46" t="s">
        <v>13039</v>
      </c>
      <c r="B6555" s="46" t="s">
        <v>13040</v>
      </c>
      <c r="C6555" s="47">
        <v>10.421799999999999</v>
      </c>
      <c r="D6555" s="119" t="s">
        <v>6723</v>
      </c>
      <c r="E6555" s="46" t="s">
        <v>6723</v>
      </c>
      <c r="F6555" s="121">
        <v>40.724200000000003</v>
      </c>
      <c r="G6555" s="87"/>
      <c r="H6555" s="47"/>
      <c r="I6555" s="120">
        <v>15</v>
      </c>
      <c r="J6555" s="120">
        <v>0</v>
      </c>
    </row>
    <row r="6556" spans="1:10" ht="15" customHeight="1">
      <c r="A6556" s="46" t="s">
        <v>13037</v>
      </c>
      <c r="B6556" s="46" t="s">
        <v>13038</v>
      </c>
      <c r="C6556" s="47">
        <v>6.1665999999999999</v>
      </c>
      <c r="D6556" s="119" t="s">
        <v>6785</v>
      </c>
      <c r="E6556" s="46" t="s">
        <v>6785</v>
      </c>
      <c r="F6556" s="121">
        <v>3.2065999999999999</v>
      </c>
      <c r="G6556" s="87"/>
      <c r="H6556" s="47"/>
      <c r="I6556" s="120">
        <v>0</v>
      </c>
      <c r="J6556" s="120">
        <v>0</v>
      </c>
    </row>
    <row r="6557" spans="1:10" ht="15" customHeight="1">
      <c r="A6557" s="46" t="s">
        <v>13035</v>
      </c>
      <c r="B6557" s="46" t="s">
        <v>13036</v>
      </c>
      <c r="C6557" s="47">
        <v>9108679.8878000006</v>
      </c>
      <c r="D6557" s="119" t="s">
        <v>6782</v>
      </c>
      <c r="E6557" s="46" t="s">
        <v>6782</v>
      </c>
      <c r="F6557" s="121">
        <v>3.2065999999999999</v>
      </c>
      <c r="G6557" s="87"/>
      <c r="H6557" s="47"/>
      <c r="I6557" s="120">
        <v>0</v>
      </c>
      <c r="J6557" s="120">
        <v>0</v>
      </c>
    </row>
    <row r="6558" spans="1:10" ht="15" customHeight="1">
      <c r="A6558" s="46" t="s">
        <v>13033</v>
      </c>
      <c r="B6558" s="46" t="s">
        <v>13034</v>
      </c>
      <c r="C6558" s="47">
        <v>9108679.8878000006</v>
      </c>
      <c r="D6558" s="119" t="s">
        <v>6780</v>
      </c>
      <c r="E6558" s="46" t="s">
        <v>6780</v>
      </c>
      <c r="F6558" s="121">
        <v>3.2065999999999999</v>
      </c>
      <c r="G6558" s="87"/>
      <c r="H6558" s="47"/>
      <c r="I6558" s="120">
        <v>0</v>
      </c>
      <c r="J6558" s="120">
        <v>0</v>
      </c>
    </row>
    <row r="6559" spans="1:10" ht="15" customHeight="1">
      <c r="A6559" s="46" t="s">
        <v>13031</v>
      </c>
      <c r="B6559" s="46" t="s">
        <v>13032</v>
      </c>
      <c r="C6559" s="47">
        <v>9108679.8878000006</v>
      </c>
      <c r="D6559" s="119" t="s">
        <v>6789</v>
      </c>
      <c r="E6559" s="46" t="s">
        <v>6789</v>
      </c>
      <c r="F6559" s="121">
        <v>6.5247999999999999</v>
      </c>
      <c r="G6559" s="87"/>
      <c r="H6559" s="47"/>
      <c r="I6559" s="120">
        <v>0</v>
      </c>
      <c r="J6559" s="120">
        <v>0</v>
      </c>
    </row>
    <row r="6560" spans="1:10" ht="15" customHeight="1">
      <c r="A6560" s="46" t="s">
        <v>13030</v>
      </c>
      <c r="B6560" s="46" t="s">
        <v>13029</v>
      </c>
      <c r="C6560" s="47">
        <v>9108679.8878000006</v>
      </c>
      <c r="D6560" s="119" t="s">
        <v>6787</v>
      </c>
      <c r="E6560" s="46" t="s">
        <v>6787</v>
      </c>
      <c r="F6560" s="121">
        <v>7.0266000000000002</v>
      </c>
      <c r="G6560" s="87"/>
      <c r="H6560" s="47"/>
      <c r="I6560" s="120">
        <v>0</v>
      </c>
      <c r="J6560" s="120">
        <v>0</v>
      </c>
    </row>
    <row r="6561" spans="1:10" ht="15" customHeight="1">
      <c r="A6561" s="46" t="s">
        <v>13028</v>
      </c>
      <c r="B6561" s="46" t="s">
        <v>13029</v>
      </c>
      <c r="C6561" s="47">
        <v>9108679.8878000006</v>
      </c>
      <c r="D6561" s="119" t="s">
        <v>32257</v>
      </c>
      <c r="E6561" s="46" t="s">
        <v>32257</v>
      </c>
      <c r="F6561" s="120"/>
      <c r="G6561" s="87"/>
      <c r="H6561" s="47"/>
      <c r="I6561" s="120">
        <v>0</v>
      </c>
      <c r="J6561" s="120">
        <v>0</v>
      </c>
    </row>
    <row r="6562" spans="1:10" ht="15" customHeight="1">
      <c r="A6562" s="46" t="s">
        <v>13026</v>
      </c>
      <c r="B6562" s="46" t="s">
        <v>13027</v>
      </c>
      <c r="C6562" s="47">
        <v>31.818000000000001</v>
      </c>
      <c r="D6562" s="119" t="s">
        <v>6890</v>
      </c>
      <c r="E6562" s="46" t="s">
        <v>6890</v>
      </c>
      <c r="F6562" s="121">
        <v>2.0912000000000002</v>
      </c>
      <c r="G6562" s="87"/>
      <c r="H6562" s="47"/>
      <c r="I6562" s="120">
        <v>10</v>
      </c>
      <c r="J6562" s="120">
        <v>0</v>
      </c>
    </row>
    <row r="6563" spans="1:10" ht="15" customHeight="1">
      <c r="A6563" s="46" t="s">
        <v>13024</v>
      </c>
      <c r="B6563" s="46" t="s">
        <v>13025</v>
      </c>
      <c r="C6563" s="47">
        <v>35.137999999999998</v>
      </c>
      <c r="D6563" s="119" t="s">
        <v>6887</v>
      </c>
      <c r="E6563" s="46" t="s">
        <v>6887</v>
      </c>
      <c r="F6563" s="121">
        <v>1.9239999999999999</v>
      </c>
      <c r="G6563" s="87"/>
      <c r="H6563" s="47"/>
      <c r="I6563" s="120">
        <v>10</v>
      </c>
      <c r="J6563" s="120">
        <v>0</v>
      </c>
    </row>
    <row r="6564" spans="1:10" ht="15" customHeight="1">
      <c r="A6564" s="46" t="s">
        <v>13022</v>
      </c>
      <c r="B6564" s="46" t="s">
        <v>13023</v>
      </c>
      <c r="C6564" s="47">
        <v>18.0352</v>
      </c>
      <c r="D6564" s="119" t="s">
        <v>6885</v>
      </c>
      <c r="E6564" s="46" t="s">
        <v>6885</v>
      </c>
      <c r="F6564" s="121">
        <v>2.0912000000000002</v>
      </c>
      <c r="G6564" s="87"/>
      <c r="H6564" s="47"/>
      <c r="I6564" s="120">
        <v>0</v>
      </c>
      <c r="J6564" s="120">
        <v>0</v>
      </c>
    </row>
    <row r="6565" spans="1:10" ht="15" customHeight="1">
      <c r="A6565" s="46" t="s">
        <v>13020</v>
      </c>
      <c r="B6565" s="46" t="s">
        <v>13021</v>
      </c>
      <c r="C6565" s="47">
        <v>23.363800000000001</v>
      </c>
      <c r="D6565" s="119" t="s">
        <v>6883</v>
      </c>
      <c r="E6565" s="46" t="s">
        <v>6883</v>
      </c>
      <c r="F6565" s="121">
        <v>21.059200000000001</v>
      </c>
      <c r="G6565" s="87"/>
      <c r="H6565" s="47"/>
      <c r="I6565" s="120">
        <v>59</v>
      </c>
      <c r="J6565" s="120">
        <v>0</v>
      </c>
    </row>
    <row r="6566" spans="1:10" ht="15" customHeight="1">
      <c r="A6566" s="46" t="s">
        <v>13018</v>
      </c>
      <c r="B6566" s="46" t="s">
        <v>13019</v>
      </c>
      <c r="C6566" s="47">
        <v>19.583600000000001</v>
      </c>
      <c r="D6566" s="119" t="s">
        <v>6881</v>
      </c>
      <c r="E6566" s="46" t="s">
        <v>6881</v>
      </c>
      <c r="F6566" s="121">
        <v>22.857600000000001</v>
      </c>
      <c r="G6566" s="87"/>
      <c r="H6566" s="47"/>
      <c r="I6566" s="120">
        <v>30</v>
      </c>
      <c r="J6566" s="120">
        <v>0</v>
      </c>
    </row>
    <row r="6567" spans="1:10" ht="15" customHeight="1">
      <c r="A6567" s="46" t="s">
        <v>13016</v>
      </c>
      <c r="B6567" s="46" t="s">
        <v>13017</v>
      </c>
      <c r="C6567" s="47">
        <v>19.583600000000001</v>
      </c>
      <c r="D6567" s="119" t="s">
        <v>6878</v>
      </c>
      <c r="E6567" s="46" t="s">
        <v>6878</v>
      </c>
      <c r="F6567" s="121">
        <v>24.8444</v>
      </c>
      <c r="G6567" s="87"/>
      <c r="H6567" s="47"/>
      <c r="I6567" s="120">
        <v>15</v>
      </c>
      <c r="J6567" s="120">
        <v>0</v>
      </c>
    </row>
    <row r="6568" spans="1:10" ht="15" customHeight="1">
      <c r="A6568" s="46" t="s">
        <v>13284</v>
      </c>
      <c r="B6568" s="46" t="s">
        <v>13283</v>
      </c>
      <c r="C6568" s="47">
        <v>3.6162000000000001</v>
      </c>
      <c r="D6568" s="119" t="s">
        <v>6875</v>
      </c>
      <c r="E6568" s="46" t="s">
        <v>6875</v>
      </c>
      <c r="F6568" s="121">
        <v>32.860799999999998</v>
      </c>
      <c r="G6568" s="87"/>
      <c r="H6568" s="47"/>
      <c r="I6568" s="120">
        <v>0</v>
      </c>
      <c r="J6568" s="120">
        <v>0</v>
      </c>
    </row>
    <row r="6569" spans="1:10" ht="15" customHeight="1">
      <c r="A6569" s="46" t="s">
        <v>13282</v>
      </c>
      <c r="B6569" s="46" t="s">
        <v>13283</v>
      </c>
      <c r="C6569" s="47">
        <v>3.8256000000000001</v>
      </c>
      <c r="D6569" s="119" t="s">
        <v>6872</v>
      </c>
      <c r="E6569" s="46" t="s">
        <v>6872</v>
      </c>
      <c r="F6569" s="121">
        <v>41.720999999999997</v>
      </c>
      <c r="G6569" s="87"/>
      <c r="H6569" s="47"/>
      <c r="I6569" s="120">
        <v>0</v>
      </c>
      <c r="J6569" s="120">
        <v>0</v>
      </c>
    </row>
    <row r="6570" spans="1:10" ht="15" customHeight="1">
      <c r="A6570" s="46" t="s">
        <v>13280</v>
      </c>
      <c r="B6570" s="46" t="s">
        <v>13281</v>
      </c>
      <c r="C6570" s="47">
        <v>4.0351999999999997</v>
      </c>
      <c r="D6570" s="119" t="s">
        <v>6869</v>
      </c>
      <c r="E6570" s="46" t="s">
        <v>6869</v>
      </c>
      <c r="F6570" s="121">
        <v>52.449199999999998</v>
      </c>
      <c r="G6570" s="87"/>
      <c r="H6570" s="47"/>
      <c r="I6570" s="120">
        <v>0</v>
      </c>
      <c r="J6570" s="120">
        <v>0</v>
      </c>
    </row>
    <row r="6571" spans="1:10" ht="15" customHeight="1">
      <c r="A6571" s="46" t="s">
        <v>13278</v>
      </c>
      <c r="B6571" s="46" t="s">
        <v>13279</v>
      </c>
      <c r="C6571" s="47">
        <v>4.2446000000000002</v>
      </c>
      <c r="D6571" s="119" t="s">
        <v>6866</v>
      </c>
      <c r="E6571" s="46" t="s">
        <v>6866</v>
      </c>
      <c r="F6571" s="121">
        <v>67.150999999999996</v>
      </c>
      <c r="G6571" s="87"/>
      <c r="H6571" s="47"/>
      <c r="I6571" s="120">
        <v>0</v>
      </c>
      <c r="J6571" s="120">
        <v>0</v>
      </c>
    </row>
    <row r="6572" spans="1:10" ht="15" customHeight="1">
      <c r="A6572" s="46" t="s">
        <v>13276</v>
      </c>
      <c r="B6572" s="46" t="s">
        <v>13277</v>
      </c>
      <c r="C6572" s="47">
        <v>4.4542000000000002</v>
      </c>
      <c r="D6572" s="119" t="s">
        <v>6863</v>
      </c>
      <c r="E6572" s="46" t="s">
        <v>6863</v>
      </c>
      <c r="F6572" s="121">
        <v>1.9239999999999999</v>
      </c>
      <c r="G6572" s="87"/>
      <c r="H6572" s="47"/>
      <c r="I6572" s="120">
        <v>0</v>
      </c>
      <c r="J6572" s="120">
        <v>0</v>
      </c>
    </row>
    <row r="6573" spans="1:10" ht="15" customHeight="1">
      <c r="A6573" s="46" t="s">
        <v>13274</v>
      </c>
      <c r="B6573" s="46" t="s">
        <v>13275</v>
      </c>
      <c r="C6573" s="47">
        <v>5.1189999999999998</v>
      </c>
      <c r="D6573" s="119" t="s">
        <v>35153</v>
      </c>
      <c r="E6573" s="46" t="s">
        <v>35153</v>
      </c>
      <c r="F6573" s="121">
        <v>2.7164000000000001</v>
      </c>
      <c r="G6573" s="87"/>
      <c r="H6573" s="47"/>
      <c r="I6573" s="120">
        <v>0</v>
      </c>
      <c r="J6573" s="120">
        <v>0</v>
      </c>
    </row>
    <row r="6574" spans="1:10" ht="15" customHeight="1">
      <c r="A6574" s="46" t="s">
        <v>13272</v>
      </c>
      <c r="B6574" s="46" t="s">
        <v>13273</v>
      </c>
      <c r="C6574" s="47">
        <v>5.5564</v>
      </c>
      <c r="D6574" s="119" t="s">
        <v>35155</v>
      </c>
      <c r="E6574" s="46" t="s">
        <v>35155</v>
      </c>
      <c r="F6574" s="121">
        <v>3.1230000000000002</v>
      </c>
      <c r="G6574" s="87"/>
      <c r="H6574" s="47"/>
      <c r="I6574" s="120">
        <v>0</v>
      </c>
      <c r="J6574" s="120">
        <v>0</v>
      </c>
    </row>
    <row r="6575" spans="1:10" ht="15" customHeight="1">
      <c r="A6575" s="46" t="s">
        <v>13270</v>
      </c>
      <c r="B6575" s="46" t="s">
        <v>13271</v>
      </c>
      <c r="C6575" s="47">
        <v>2.5139999999999998</v>
      </c>
      <c r="D6575" s="119" t="s">
        <v>35157</v>
      </c>
      <c r="E6575" s="46" t="s">
        <v>35157</v>
      </c>
      <c r="F6575" s="121">
        <v>3.9758</v>
      </c>
      <c r="G6575" s="87"/>
      <c r="H6575" s="47"/>
      <c r="I6575" s="120">
        <v>0</v>
      </c>
      <c r="J6575" s="120">
        <v>0</v>
      </c>
    </row>
    <row r="6576" spans="1:10" ht="15" customHeight="1">
      <c r="A6576" s="46" t="s">
        <v>13268</v>
      </c>
      <c r="B6576" s="46" t="s">
        <v>13269</v>
      </c>
      <c r="C6576" s="47">
        <v>2.6598000000000002</v>
      </c>
      <c r="D6576" s="119" t="s">
        <v>6860</v>
      </c>
      <c r="E6576" s="46" t="s">
        <v>6860</v>
      </c>
      <c r="F6576" s="121">
        <v>5.3304</v>
      </c>
      <c r="G6576" s="87"/>
      <c r="H6576" s="47"/>
      <c r="I6576" s="120">
        <v>0</v>
      </c>
      <c r="J6576" s="120">
        <v>0</v>
      </c>
    </row>
    <row r="6577" spans="1:10" ht="15" customHeight="1">
      <c r="A6577" s="46" t="s">
        <v>13266</v>
      </c>
      <c r="B6577" s="46" t="s">
        <v>13267</v>
      </c>
      <c r="C6577" s="47">
        <v>2.8054000000000001</v>
      </c>
      <c r="D6577" s="119" t="s">
        <v>6857</v>
      </c>
      <c r="E6577" s="46" t="s">
        <v>6857</v>
      </c>
      <c r="F6577" s="121">
        <v>5.5628000000000002</v>
      </c>
      <c r="G6577" s="87"/>
      <c r="H6577" s="47"/>
      <c r="I6577" s="120">
        <v>0</v>
      </c>
      <c r="J6577" s="120">
        <v>0</v>
      </c>
    </row>
    <row r="6578" spans="1:10" ht="15" customHeight="1">
      <c r="A6578" s="46" t="s">
        <v>13264</v>
      </c>
      <c r="B6578" s="46" t="s">
        <v>13265</v>
      </c>
      <c r="C6578" s="47">
        <v>2.9512</v>
      </c>
      <c r="D6578" s="119" t="s">
        <v>6854</v>
      </c>
      <c r="E6578" s="46" t="s">
        <v>6854</v>
      </c>
      <c r="F6578" s="121">
        <v>6.3575999999999997</v>
      </c>
      <c r="G6578" s="87"/>
      <c r="H6578" s="47"/>
      <c r="I6578" s="120">
        <v>0</v>
      </c>
      <c r="J6578" s="120">
        <v>0</v>
      </c>
    </row>
    <row r="6579" spans="1:10" ht="15" customHeight="1">
      <c r="A6579" s="46" t="s">
        <v>13262</v>
      </c>
      <c r="B6579" s="46" t="s">
        <v>13263</v>
      </c>
      <c r="C6579" s="47">
        <v>2.9512</v>
      </c>
      <c r="D6579" s="119" t="s">
        <v>6852</v>
      </c>
      <c r="E6579" s="46" t="s">
        <v>6852</v>
      </c>
      <c r="F6579" s="121">
        <v>6.8315999999999999</v>
      </c>
      <c r="G6579" s="87"/>
      <c r="H6579" s="47"/>
      <c r="I6579" s="120">
        <v>0</v>
      </c>
      <c r="J6579" s="120">
        <v>0</v>
      </c>
    </row>
    <row r="6580" spans="1:10" ht="15" customHeight="1">
      <c r="A6580" s="46" t="s">
        <v>13260</v>
      </c>
      <c r="B6580" s="46" t="s">
        <v>13261</v>
      </c>
      <c r="C6580" s="47">
        <v>2.5139999999999998</v>
      </c>
      <c r="D6580" s="119" t="s">
        <v>6850</v>
      </c>
      <c r="E6580" s="46" t="s">
        <v>6850</v>
      </c>
      <c r="F6580" s="121">
        <v>8.0513999999999992</v>
      </c>
      <c r="G6580" s="87"/>
      <c r="H6580" s="47"/>
      <c r="I6580" s="120">
        <v>0</v>
      </c>
      <c r="J6580" s="120">
        <v>0</v>
      </c>
    </row>
    <row r="6581" spans="1:10" ht="15" customHeight="1">
      <c r="A6581" s="46" t="s">
        <v>13258</v>
      </c>
      <c r="B6581" s="46" t="s">
        <v>13259</v>
      </c>
      <c r="C6581" s="47">
        <v>2.6598000000000002</v>
      </c>
      <c r="D6581" s="119" t="s">
        <v>6848</v>
      </c>
      <c r="E6581" s="46" t="s">
        <v>6848</v>
      </c>
      <c r="F6581" s="121">
        <v>10.728199999999999</v>
      </c>
      <c r="G6581" s="87"/>
      <c r="H6581" s="47"/>
      <c r="I6581" s="120">
        <v>0</v>
      </c>
      <c r="J6581" s="120">
        <v>0</v>
      </c>
    </row>
    <row r="6582" spans="1:10" ht="15" customHeight="1">
      <c r="A6582" s="46" t="s">
        <v>13339</v>
      </c>
      <c r="B6582" s="46" t="s">
        <v>13340</v>
      </c>
      <c r="C6582" s="47">
        <v>7.4054000000000002</v>
      </c>
      <c r="D6582" s="119" t="s">
        <v>6845</v>
      </c>
      <c r="E6582" s="46" t="s">
        <v>6845</v>
      </c>
      <c r="F6582" s="121">
        <v>12.5268</v>
      </c>
      <c r="G6582" s="87"/>
      <c r="H6582" s="47"/>
      <c r="I6582" s="120">
        <v>0</v>
      </c>
      <c r="J6582" s="120">
        <v>0</v>
      </c>
    </row>
    <row r="6583" spans="1:10" ht="15" customHeight="1">
      <c r="A6583" s="46" t="s">
        <v>13337</v>
      </c>
      <c r="B6583" s="46" t="s">
        <v>13338</v>
      </c>
      <c r="C6583" s="47">
        <v>3.6981999999999999</v>
      </c>
      <c r="D6583" s="119" t="s">
        <v>6842</v>
      </c>
      <c r="E6583" s="46" t="s">
        <v>6842</v>
      </c>
      <c r="F6583" s="121">
        <v>7.4450000000000003</v>
      </c>
      <c r="G6583" s="87"/>
      <c r="H6583" s="47"/>
      <c r="I6583" s="120">
        <v>0</v>
      </c>
      <c r="J6583" s="120">
        <v>0</v>
      </c>
    </row>
    <row r="6584" spans="1:10" ht="15" customHeight="1">
      <c r="A6584" s="46" t="s">
        <v>13335</v>
      </c>
      <c r="B6584" s="46" t="s">
        <v>13336</v>
      </c>
      <c r="C6584" s="47">
        <v>3.9076</v>
      </c>
      <c r="D6584" s="119" t="s">
        <v>6839</v>
      </c>
      <c r="E6584" s="46" t="s">
        <v>6839</v>
      </c>
      <c r="F6584" s="121">
        <v>23.389800000000001</v>
      </c>
      <c r="G6584" s="87"/>
      <c r="H6584" s="47"/>
      <c r="I6584" s="120">
        <v>0</v>
      </c>
      <c r="J6584" s="120">
        <v>0</v>
      </c>
    </row>
    <row r="6585" spans="1:10" ht="15" customHeight="1">
      <c r="A6585" s="46" t="s">
        <v>13333</v>
      </c>
      <c r="B6585" s="46" t="s">
        <v>13334</v>
      </c>
      <c r="C6585" s="47">
        <v>7.4054000000000002</v>
      </c>
      <c r="D6585" s="119" t="s">
        <v>6836</v>
      </c>
      <c r="E6585" s="46" t="s">
        <v>6836</v>
      </c>
      <c r="F6585" s="121">
        <v>10.1312</v>
      </c>
      <c r="G6585" s="87"/>
      <c r="H6585" s="47"/>
      <c r="I6585" s="120">
        <v>0</v>
      </c>
      <c r="J6585" s="120">
        <v>0</v>
      </c>
    </row>
    <row r="6586" spans="1:10" ht="15" customHeight="1">
      <c r="A6586" s="46" t="s">
        <v>13331</v>
      </c>
      <c r="B6586" s="46" t="s">
        <v>13332</v>
      </c>
      <c r="C6586" s="47">
        <v>3.6981999999999999</v>
      </c>
      <c r="D6586" s="119" t="s">
        <v>6833</v>
      </c>
      <c r="E6586" s="46" t="s">
        <v>6833</v>
      </c>
      <c r="F6586" s="121">
        <v>1.7565999999999999</v>
      </c>
      <c r="G6586" s="87"/>
      <c r="H6586" s="47"/>
      <c r="I6586" s="120">
        <v>0</v>
      </c>
      <c r="J6586" s="120">
        <v>0</v>
      </c>
    </row>
    <row r="6587" spans="1:10" ht="15" customHeight="1">
      <c r="A6587" s="46" t="s">
        <v>13329</v>
      </c>
      <c r="B6587" s="46" t="s">
        <v>13330</v>
      </c>
      <c r="C6587" s="47">
        <v>3.9076</v>
      </c>
      <c r="D6587" s="119" t="s">
        <v>6830</v>
      </c>
      <c r="E6587" s="46" t="s">
        <v>6830</v>
      </c>
      <c r="F6587" s="121">
        <v>32.900799999999997</v>
      </c>
      <c r="G6587" s="87"/>
      <c r="H6587" s="47"/>
      <c r="I6587" s="120">
        <v>0</v>
      </c>
      <c r="J6587" s="120">
        <v>0</v>
      </c>
    </row>
    <row r="6588" spans="1:10" ht="15" customHeight="1">
      <c r="A6588" s="46" t="s">
        <v>13327</v>
      </c>
      <c r="B6588" s="46" t="s">
        <v>13328</v>
      </c>
      <c r="C6588" s="47">
        <v>4.1172000000000004</v>
      </c>
      <c r="D6588" s="119" t="s">
        <v>6827</v>
      </c>
      <c r="E6588" s="46" t="s">
        <v>6827</v>
      </c>
      <c r="F6588" s="121">
        <v>12.7986</v>
      </c>
      <c r="G6588" s="87"/>
      <c r="H6588" s="47"/>
      <c r="I6588" s="120">
        <v>0</v>
      </c>
      <c r="J6588" s="120">
        <v>0</v>
      </c>
    </row>
    <row r="6589" spans="1:10" ht="15" customHeight="1">
      <c r="A6589" s="46" t="s">
        <v>13325</v>
      </c>
      <c r="B6589" s="46" t="s">
        <v>13326</v>
      </c>
      <c r="C6589" s="47">
        <v>4.3266</v>
      </c>
      <c r="D6589" s="119" t="s">
        <v>6824</v>
      </c>
      <c r="E6589" s="46" t="s">
        <v>6824</v>
      </c>
      <c r="F6589" s="121">
        <v>20.273399999999999</v>
      </c>
      <c r="G6589" s="87"/>
      <c r="H6589" s="47"/>
      <c r="I6589" s="120">
        <v>0</v>
      </c>
      <c r="J6589" s="120">
        <v>0</v>
      </c>
    </row>
    <row r="6590" spans="1:10" ht="15" customHeight="1">
      <c r="A6590" s="46" t="s">
        <v>13323</v>
      </c>
      <c r="B6590" s="46" t="s">
        <v>13324</v>
      </c>
      <c r="C6590" s="47">
        <v>4.5362</v>
      </c>
      <c r="D6590" s="119" t="s">
        <v>6821</v>
      </c>
      <c r="E6590" s="46" t="s">
        <v>6821</v>
      </c>
      <c r="F6590" s="121">
        <v>15.2826</v>
      </c>
      <c r="G6590" s="87"/>
      <c r="H6590" s="47"/>
      <c r="I6590" s="120">
        <v>0</v>
      </c>
      <c r="J6590" s="120">
        <v>0</v>
      </c>
    </row>
    <row r="6591" spans="1:10" ht="15" customHeight="1">
      <c r="A6591" s="46" t="s">
        <v>13321</v>
      </c>
      <c r="B6591" s="46" t="s">
        <v>13322</v>
      </c>
      <c r="C6591" s="47">
        <v>5.2009999999999996</v>
      </c>
      <c r="D6591" s="119" t="s">
        <v>36357</v>
      </c>
      <c r="E6591" s="46" t="s">
        <v>36357</v>
      </c>
      <c r="F6591" s="121">
        <v>2.7884000000000002</v>
      </c>
      <c r="G6591" s="87"/>
      <c r="H6591" s="47"/>
      <c r="I6591" s="120">
        <v>0</v>
      </c>
      <c r="J6591" s="120">
        <v>0</v>
      </c>
    </row>
    <row r="6592" spans="1:10" ht="15" customHeight="1">
      <c r="A6592" s="46" t="s">
        <v>13319</v>
      </c>
      <c r="B6592" s="46" t="s">
        <v>13320</v>
      </c>
      <c r="C6592" s="47">
        <v>5.6471999999999998</v>
      </c>
      <c r="D6592" s="119" t="s">
        <v>6818</v>
      </c>
      <c r="E6592" s="46" t="s">
        <v>6818</v>
      </c>
      <c r="F6592" s="121">
        <v>5.2385999999999999</v>
      </c>
      <c r="G6592" s="87"/>
      <c r="H6592" s="47"/>
      <c r="I6592" s="120">
        <v>0</v>
      </c>
      <c r="J6592" s="120">
        <v>0</v>
      </c>
    </row>
    <row r="6593" spans="1:10" ht="15" customHeight="1">
      <c r="A6593" s="46" t="s">
        <v>13317</v>
      </c>
      <c r="B6593" s="46" t="s">
        <v>13318</v>
      </c>
      <c r="C6593" s="47">
        <v>6.5220000000000002</v>
      </c>
      <c r="D6593" s="119" t="s">
        <v>6815</v>
      </c>
      <c r="E6593" s="46" t="s">
        <v>6815</v>
      </c>
      <c r="F6593" s="121">
        <v>5.8217999999999996</v>
      </c>
      <c r="G6593" s="87"/>
      <c r="H6593" s="47"/>
      <c r="I6593" s="120">
        <v>0</v>
      </c>
      <c r="J6593" s="120">
        <v>0</v>
      </c>
    </row>
    <row r="6594" spans="1:10" ht="15" customHeight="1">
      <c r="A6594" s="46" t="s">
        <v>13315</v>
      </c>
      <c r="B6594" s="46" t="s">
        <v>13316</v>
      </c>
      <c r="C6594" s="47">
        <v>4.1172000000000004</v>
      </c>
      <c r="D6594" s="119" t="s">
        <v>6812</v>
      </c>
      <c r="E6594" s="46" t="s">
        <v>6812</v>
      </c>
      <c r="F6594" s="121">
        <v>12.7684</v>
      </c>
      <c r="G6594" s="87"/>
      <c r="H6594" s="47"/>
      <c r="I6594" s="120">
        <v>143</v>
      </c>
      <c r="J6594" s="120">
        <v>0</v>
      </c>
    </row>
    <row r="6595" spans="1:10" ht="15" customHeight="1">
      <c r="A6595" s="46" t="s">
        <v>13313</v>
      </c>
      <c r="B6595" s="46" t="s">
        <v>13314</v>
      </c>
      <c r="C6595" s="47">
        <v>4.3266</v>
      </c>
      <c r="D6595" s="119" t="s">
        <v>6809</v>
      </c>
      <c r="E6595" s="46" t="s">
        <v>6809</v>
      </c>
      <c r="F6595" s="121">
        <v>37.534399999999998</v>
      </c>
      <c r="G6595" s="87"/>
      <c r="H6595" s="47"/>
      <c r="I6595" s="120">
        <v>642</v>
      </c>
      <c r="J6595" s="120">
        <v>0</v>
      </c>
    </row>
    <row r="6596" spans="1:10" ht="15" customHeight="1">
      <c r="A6596" s="46" t="s">
        <v>13311</v>
      </c>
      <c r="B6596" s="46" t="s">
        <v>13312</v>
      </c>
      <c r="C6596" s="47">
        <v>4.5362</v>
      </c>
      <c r="D6596" s="119" t="s">
        <v>6806</v>
      </c>
      <c r="E6596" s="46" t="s">
        <v>6806</v>
      </c>
      <c r="F6596" s="121">
        <v>7.2034000000000002</v>
      </c>
      <c r="G6596" s="87"/>
      <c r="H6596" s="47"/>
      <c r="I6596" s="120">
        <v>77</v>
      </c>
      <c r="J6596" s="120">
        <v>0</v>
      </c>
    </row>
    <row r="6597" spans="1:10" ht="15" customHeight="1">
      <c r="A6597" s="46" t="s">
        <v>13309</v>
      </c>
      <c r="B6597" s="46" t="s">
        <v>13310</v>
      </c>
      <c r="C6597" s="47">
        <v>5.2009999999999996</v>
      </c>
      <c r="D6597" s="119" t="s">
        <v>6803</v>
      </c>
      <c r="E6597" s="46" t="s">
        <v>6803</v>
      </c>
      <c r="F6597" s="121">
        <v>12.547800000000001</v>
      </c>
      <c r="G6597" s="87"/>
      <c r="H6597" s="47"/>
      <c r="I6597" s="120">
        <v>132</v>
      </c>
      <c r="J6597" s="120">
        <v>0</v>
      </c>
    </row>
    <row r="6598" spans="1:10" ht="15" customHeight="1">
      <c r="A6598" s="46" t="s">
        <v>13307</v>
      </c>
      <c r="B6598" s="46" t="s">
        <v>13308</v>
      </c>
      <c r="C6598" s="47">
        <v>5.6471999999999998</v>
      </c>
      <c r="D6598" s="119" t="s">
        <v>36359</v>
      </c>
      <c r="E6598" s="46" t="s">
        <v>36359</v>
      </c>
      <c r="F6598" s="121">
        <v>9.5269999999999992</v>
      </c>
      <c r="G6598" s="87"/>
      <c r="H6598" s="47"/>
      <c r="I6598" s="120">
        <v>106</v>
      </c>
      <c r="J6598" s="120">
        <v>0</v>
      </c>
    </row>
    <row r="6599" spans="1:10" ht="15" customHeight="1">
      <c r="A6599" s="46" t="s">
        <v>13305</v>
      </c>
      <c r="B6599" s="46" t="s">
        <v>13306</v>
      </c>
      <c r="C6599" s="47">
        <v>6.5220000000000002</v>
      </c>
      <c r="D6599" s="119" t="s">
        <v>6115</v>
      </c>
      <c r="E6599" s="46" t="s">
        <v>6115</v>
      </c>
      <c r="F6599" s="121">
        <v>17.497</v>
      </c>
      <c r="G6599" s="87"/>
      <c r="H6599" s="47"/>
      <c r="I6599" s="120">
        <v>0</v>
      </c>
      <c r="J6599" s="120">
        <v>0</v>
      </c>
    </row>
    <row r="6600" spans="1:10" ht="15" customHeight="1">
      <c r="A6600" s="46" t="s">
        <v>13303</v>
      </c>
      <c r="B6600" s="46" t="s">
        <v>13304</v>
      </c>
      <c r="C6600" s="47">
        <v>4.9050000000000002</v>
      </c>
      <c r="D6600" s="119" t="s">
        <v>6109</v>
      </c>
      <c r="E6600" s="46" t="s">
        <v>6109</v>
      </c>
      <c r="F6600" s="121">
        <v>32.364600000000003</v>
      </c>
      <c r="G6600" s="87"/>
      <c r="H6600" s="47"/>
      <c r="I6600" s="120">
        <v>0</v>
      </c>
      <c r="J6600" s="120">
        <v>0</v>
      </c>
    </row>
    <row r="6601" spans="1:10" ht="15" customHeight="1">
      <c r="A6601" s="46" t="s">
        <v>13301</v>
      </c>
      <c r="B6601" s="46" t="s">
        <v>13302</v>
      </c>
      <c r="C6601" s="47">
        <v>2.5596000000000001</v>
      </c>
      <c r="D6601" s="119" t="s">
        <v>6896</v>
      </c>
      <c r="E6601" s="46" t="s">
        <v>6896</v>
      </c>
      <c r="F6601" s="121">
        <v>17.659800000000001</v>
      </c>
      <c r="G6601" s="87"/>
      <c r="H6601" s="47"/>
      <c r="I6601" s="120">
        <v>0</v>
      </c>
      <c r="J6601" s="120">
        <v>0</v>
      </c>
    </row>
    <row r="6602" spans="1:10" ht="15" customHeight="1">
      <c r="A6602" s="46" t="s">
        <v>13299</v>
      </c>
      <c r="B6602" s="46" t="s">
        <v>13300</v>
      </c>
      <c r="C6602" s="47">
        <v>2.718</v>
      </c>
      <c r="D6602" s="119" t="s">
        <v>6895</v>
      </c>
      <c r="E6602" s="46" t="s">
        <v>6895</v>
      </c>
      <c r="F6602" s="121">
        <v>11.0838</v>
      </c>
      <c r="G6602" s="87"/>
      <c r="H6602" s="47"/>
      <c r="I6602" s="120">
        <v>0</v>
      </c>
      <c r="J6602" s="120">
        <v>0</v>
      </c>
    </row>
    <row r="6603" spans="1:10" ht="15" customHeight="1">
      <c r="A6603" s="46" t="s">
        <v>13297</v>
      </c>
      <c r="B6603" s="46" t="s">
        <v>13298</v>
      </c>
      <c r="C6603" s="47">
        <v>2.8635999999999999</v>
      </c>
      <c r="D6603" s="119" t="s">
        <v>6893</v>
      </c>
      <c r="E6603" s="46" t="s">
        <v>6893</v>
      </c>
      <c r="F6603" s="121">
        <v>3.2532000000000001</v>
      </c>
      <c r="G6603" s="87"/>
      <c r="H6603" s="47"/>
      <c r="I6603" s="120">
        <v>0</v>
      </c>
      <c r="J6603" s="120">
        <v>0</v>
      </c>
    </row>
    <row r="6604" spans="1:10" ht="15" customHeight="1">
      <c r="A6604" s="46" t="s">
        <v>13295</v>
      </c>
      <c r="B6604" s="46" t="s">
        <v>13296</v>
      </c>
      <c r="C6604" s="47">
        <v>3.0093999999999999</v>
      </c>
      <c r="D6604" s="119" t="s">
        <v>6097</v>
      </c>
      <c r="E6604" s="46" t="s">
        <v>6097</v>
      </c>
      <c r="F6604" s="121">
        <v>2.9445999999999999</v>
      </c>
      <c r="G6604" s="87"/>
      <c r="H6604" s="47"/>
      <c r="I6604" s="120">
        <v>0</v>
      </c>
      <c r="J6604" s="120">
        <v>0</v>
      </c>
    </row>
    <row r="6605" spans="1:10" ht="15" customHeight="1">
      <c r="A6605" s="46" t="s">
        <v>13293</v>
      </c>
      <c r="B6605" s="46" t="s">
        <v>13294</v>
      </c>
      <c r="C6605" s="47">
        <v>3.1549999999999998</v>
      </c>
      <c r="D6605" s="119" t="s">
        <v>5882</v>
      </c>
      <c r="E6605" s="46" t="s">
        <v>5882</v>
      </c>
      <c r="F6605" s="121">
        <v>2.0950000000000002</v>
      </c>
      <c r="G6605" s="87"/>
      <c r="H6605" s="47"/>
      <c r="I6605" s="120">
        <v>0</v>
      </c>
      <c r="J6605" s="120">
        <v>0</v>
      </c>
    </row>
    <row r="6606" spans="1:10" ht="15" customHeight="1">
      <c r="A6606" s="46" t="s">
        <v>13291</v>
      </c>
      <c r="B6606" s="46" t="s">
        <v>13292</v>
      </c>
      <c r="C6606" s="47">
        <v>3.4466000000000001</v>
      </c>
      <c r="D6606" s="119" t="s">
        <v>6915</v>
      </c>
      <c r="E6606" s="46" t="s">
        <v>6915</v>
      </c>
      <c r="F6606" s="121">
        <v>51.065800000000003</v>
      </c>
      <c r="G6606" s="87"/>
      <c r="H6606" s="47"/>
      <c r="I6606" s="120">
        <v>0</v>
      </c>
      <c r="J6606" s="120">
        <v>0</v>
      </c>
    </row>
    <row r="6607" spans="1:10" ht="15" customHeight="1">
      <c r="A6607" s="46" t="s">
        <v>13289</v>
      </c>
      <c r="B6607" s="46" t="s">
        <v>13290</v>
      </c>
      <c r="C6607" s="47">
        <v>3.7382</v>
      </c>
      <c r="D6607" s="119" t="s">
        <v>426</v>
      </c>
      <c r="E6607" s="46" t="s">
        <v>426</v>
      </c>
      <c r="F6607" s="121">
        <v>41.6584</v>
      </c>
      <c r="G6607" s="87"/>
      <c r="H6607" s="47"/>
      <c r="I6607" s="120">
        <v>0</v>
      </c>
      <c r="J6607" s="120">
        <v>0</v>
      </c>
    </row>
    <row r="6608" spans="1:10" ht="15" customHeight="1">
      <c r="A6608" s="46" t="s">
        <v>13287</v>
      </c>
      <c r="B6608" s="46" t="s">
        <v>13288</v>
      </c>
      <c r="C6608" s="47">
        <v>4.0296000000000003</v>
      </c>
      <c r="D6608" s="119" t="s">
        <v>705</v>
      </c>
      <c r="E6608" s="46" t="s">
        <v>705</v>
      </c>
      <c r="F6608" s="121">
        <v>29.637599999999999</v>
      </c>
      <c r="G6608" s="87"/>
      <c r="H6608" s="47"/>
      <c r="I6608" s="120">
        <v>0</v>
      </c>
      <c r="J6608" s="120">
        <v>0</v>
      </c>
    </row>
    <row r="6609" spans="1:10" ht="15" customHeight="1">
      <c r="A6609" s="46" t="s">
        <v>13285</v>
      </c>
      <c r="B6609" s="46" t="s">
        <v>13286</v>
      </c>
      <c r="C6609" s="47">
        <v>4.3220000000000001</v>
      </c>
      <c r="D6609" s="119" t="s">
        <v>6909</v>
      </c>
      <c r="E6609" s="46" t="s">
        <v>6909</v>
      </c>
      <c r="F6609" s="121">
        <v>34.721800000000002</v>
      </c>
      <c r="G6609" s="87"/>
      <c r="H6609" s="47"/>
      <c r="I6609" s="120">
        <v>0</v>
      </c>
      <c r="J6609" s="120">
        <v>0</v>
      </c>
    </row>
    <row r="6610" spans="1:10" ht="15" customHeight="1">
      <c r="A6610" s="46" t="s">
        <v>13377</v>
      </c>
      <c r="B6610" s="46" t="s">
        <v>13378</v>
      </c>
      <c r="C6610" s="47">
        <v>5.0603999999999996</v>
      </c>
      <c r="D6610" s="119" t="s">
        <v>944</v>
      </c>
      <c r="E6610" s="46" t="s">
        <v>944</v>
      </c>
      <c r="F6610" s="121">
        <v>21.3078</v>
      </c>
      <c r="G6610" s="87"/>
      <c r="H6610" s="47"/>
      <c r="I6610" s="120">
        <v>104</v>
      </c>
      <c r="J6610" s="120">
        <v>0</v>
      </c>
    </row>
    <row r="6611" spans="1:10" ht="15" customHeight="1">
      <c r="A6611" s="46" t="s">
        <v>13424</v>
      </c>
      <c r="B6611" s="46" t="s">
        <v>13425</v>
      </c>
      <c r="C6611" s="47">
        <v>1.7398</v>
      </c>
      <c r="D6611" s="119" t="s">
        <v>947</v>
      </c>
      <c r="E6611" s="46" t="s">
        <v>947</v>
      </c>
      <c r="F6611" s="121">
        <v>29.672999999999998</v>
      </c>
      <c r="G6611" s="87"/>
      <c r="H6611" s="47"/>
      <c r="I6611" s="120">
        <v>0</v>
      </c>
      <c r="J6611" s="120">
        <v>0</v>
      </c>
    </row>
    <row r="6612" spans="1:10" ht="15" customHeight="1">
      <c r="A6612" s="46" t="s">
        <v>13422</v>
      </c>
      <c r="B6612" s="46" t="s">
        <v>13423</v>
      </c>
      <c r="C6612" s="47">
        <v>1.748</v>
      </c>
      <c r="D6612" s="119" t="s">
        <v>6902</v>
      </c>
      <c r="E6612" s="46" t="s">
        <v>6902</v>
      </c>
      <c r="F6612" s="121">
        <v>39.985199999999999</v>
      </c>
      <c r="G6612" s="87"/>
      <c r="H6612" s="47"/>
      <c r="I6612" s="120">
        <v>0</v>
      </c>
      <c r="J6612" s="120">
        <v>0</v>
      </c>
    </row>
    <row r="6613" spans="1:10" ht="15" customHeight="1">
      <c r="A6613" s="46" t="s">
        <v>13420</v>
      </c>
      <c r="B6613" s="46" t="s">
        <v>13421</v>
      </c>
      <c r="C6613" s="47">
        <v>1.8673999999999999</v>
      </c>
      <c r="D6613" s="119" t="s">
        <v>6922</v>
      </c>
      <c r="E6613" s="46" t="s">
        <v>6922</v>
      </c>
      <c r="F6613" s="121">
        <v>12.0458</v>
      </c>
      <c r="G6613" s="87"/>
      <c r="H6613" s="47"/>
      <c r="I6613" s="120">
        <v>0</v>
      </c>
      <c r="J6613" s="120">
        <v>0</v>
      </c>
    </row>
    <row r="6614" spans="1:10" ht="15" customHeight="1">
      <c r="A6614" s="46" t="s">
        <v>13418</v>
      </c>
      <c r="B6614" s="46" t="s">
        <v>13419</v>
      </c>
      <c r="C6614" s="47">
        <v>2.0219999999999998</v>
      </c>
      <c r="D6614" s="119" t="s">
        <v>6919</v>
      </c>
      <c r="E6614" s="46" t="s">
        <v>6919</v>
      </c>
      <c r="F6614" s="121">
        <v>1.2045999999999999</v>
      </c>
      <c r="G6614" s="87"/>
      <c r="H6614" s="47"/>
      <c r="I6614" s="120">
        <v>0</v>
      </c>
      <c r="J6614" s="120">
        <v>0</v>
      </c>
    </row>
    <row r="6615" spans="1:10" ht="15" customHeight="1">
      <c r="A6615" s="46" t="s">
        <v>13416</v>
      </c>
      <c r="B6615" s="46" t="s">
        <v>32622</v>
      </c>
      <c r="C6615" s="47">
        <v>6.1791999999999998</v>
      </c>
      <c r="D6615" s="119" t="s">
        <v>6917</v>
      </c>
      <c r="E6615" s="46" t="s">
        <v>6917</v>
      </c>
      <c r="F6615" s="121">
        <v>42.592399999999998</v>
      </c>
      <c r="G6615" s="87"/>
      <c r="H6615" s="47"/>
      <c r="I6615" s="120">
        <v>10</v>
      </c>
      <c r="J6615" s="120">
        <v>0</v>
      </c>
    </row>
    <row r="6616" spans="1:10" ht="15" customHeight="1">
      <c r="A6616" s="46" t="s">
        <v>13414</v>
      </c>
      <c r="B6616" s="46" t="s">
        <v>13415</v>
      </c>
      <c r="C6616" s="47">
        <v>2.7208000000000001</v>
      </c>
      <c r="D6616" s="119" t="s">
        <v>6929</v>
      </c>
      <c r="E6616" s="46" t="s">
        <v>6929</v>
      </c>
      <c r="F6616" s="121">
        <v>1.6748000000000001</v>
      </c>
      <c r="G6616" s="87"/>
      <c r="H6616" s="47"/>
      <c r="I6616" s="120">
        <v>170</v>
      </c>
      <c r="J6616" s="120">
        <v>0</v>
      </c>
    </row>
    <row r="6617" spans="1:10" ht="15" customHeight="1">
      <c r="A6617" s="46" t="s">
        <v>13412</v>
      </c>
      <c r="B6617" s="46" t="s">
        <v>13413</v>
      </c>
      <c r="C6617" s="47">
        <v>2.9512</v>
      </c>
      <c r="D6617" s="119" t="s">
        <v>6926</v>
      </c>
      <c r="E6617" s="46" t="s">
        <v>6926</v>
      </c>
      <c r="F6617" s="121">
        <v>2.556</v>
      </c>
      <c r="G6617" s="87"/>
      <c r="H6617" s="47"/>
      <c r="I6617" s="120">
        <v>350</v>
      </c>
      <c r="J6617" s="120">
        <v>0</v>
      </c>
    </row>
    <row r="6618" spans="1:10" ht="15" customHeight="1">
      <c r="A6618" s="46" t="s">
        <v>13410</v>
      </c>
      <c r="B6618" s="46" t="s">
        <v>13411</v>
      </c>
      <c r="C6618" s="47">
        <v>2.4500000000000002</v>
      </c>
      <c r="D6618" s="119" t="s">
        <v>6925</v>
      </c>
      <c r="E6618" s="46" t="s">
        <v>6925</v>
      </c>
      <c r="F6618" s="121">
        <v>25.262599999999999</v>
      </c>
      <c r="G6618" s="87"/>
      <c r="H6618" s="47"/>
      <c r="I6618" s="120">
        <v>0</v>
      </c>
      <c r="J6618" s="120">
        <v>0</v>
      </c>
    </row>
    <row r="6619" spans="1:10" ht="15" customHeight="1">
      <c r="A6619" s="46" t="s">
        <v>13408</v>
      </c>
      <c r="B6619" s="46" t="s">
        <v>13409</v>
      </c>
      <c r="C6619" s="47">
        <v>2.5695999999999999</v>
      </c>
      <c r="D6619" s="119" t="s">
        <v>6924</v>
      </c>
      <c r="E6619" s="46" t="s">
        <v>6924</v>
      </c>
      <c r="F6619" s="121">
        <v>19.5716</v>
      </c>
      <c r="G6619" s="87"/>
      <c r="H6619" s="47"/>
      <c r="I6619" s="120">
        <v>0</v>
      </c>
      <c r="J6619" s="120">
        <v>0</v>
      </c>
    </row>
    <row r="6620" spans="1:10" ht="15" customHeight="1">
      <c r="A6620" s="46" t="s">
        <v>13406</v>
      </c>
      <c r="B6620" s="46" t="s">
        <v>13407</v>
      </c>
      <c r="C6620" s="47">
        <v>2.7052</v>
      </c>
      <c r="D6620" s="119" t="s">
        <v>7036</v>
      </c>
      <c r="E6620" s="46" t="s">
        <v>7036</v>
      </c>
      <c r="F6620" s="121">
        <v>14.8742</v>
      </c>
      <c r="G6620" s="87"/>
      <c r="H6620" s="47"/>
      <c r="I6620" s="120">
        <v>0</v>
      </c>
      <c r="J6620" s="120">
        <v>0</v>
      </c>
    </row>
    <row r="6621" spans="1:10" ht="15" customHeight="1">
      <c r="A6621" s="46" t="s">
        <v>13404</v>
      </c>
      <c r="B6621" s="46" t="s">
        <v>13405</v>
      </c>
      <c r="C6621" s="47">
        <v>2.8235999999999999</v>
      </c>
      <c r="D6621" s="119" t="s">
        <v>7034</v>
      </c>
      <c r="E6621" s="46" t="s">
        <v>7034</v>
      </c>
      <c r="F6621" s="121">
        <v>16.645</v>
      </c>
      <c r="G6621" s="87"/>
      <c r="H6621" s="47"/>
      <c r="I6621" s="120">
        <v>0</v>
      </c>
      <c r="J6621" s="120">
        <v>0</v>
      </c>
    </row>
    <row r="6622" spans="1:10" ht="15" customHeight="1">
      <c r="A6622" s="46" t="s">
        <v>13402</v>
      </c>
      <c r="B6622" s="46" t="s">
        <v>13403</v>
      </c>
      <c r="C6622" s="47">
        <v>2.9586000000000001</v>
      </c>
      <c r="D6622" s="119" t="s">
        <v>7031</v>
      </c>
      <c r="E6622" s="46" t="s">
        <v>7031</v>
      </c>
      <c r="F6622" s="121">
        <v>23.7988</v>
      </c>
      <c r="G6622" s="87"/>
      <c r="H6622" s="47"/>
      <c r="I6622" s="120">
        <v>0</v>
      </c>
      <c r="J6622" s="120">
        <v>0</v>
      </c>
    </row>
    <row r="6623" spans="1:10" ht="15" customHeight="1">
      <c r="A6623" s="46" t="s">
        <v>13400</v>
      </c>
      <c r="B6623" s="46" t="s">
        <v>13401</v>
      </c>
      <c r="C6623" s="47">
        <v>3.3519999999999999</v>
      </c>
      <c r="D6623" s="119" t="s">
        <v>7025</v>
      </c>
      <c r="E6623" s="46" t="s">
        <v>7025</v>
      </c>
      <c r="F6623" s="121">
        <v>45.991799999999998</v>
      </c>
      <c r="G6623" s="87"/>
      <c r="H6623" s="47"/>
      <c r="I6623" s="120">
        <v>0</v>
      </c>
      <c r="J6623" s="120">
        <v>0</v>
      </c>
    </row>
    <row r="6624" spans="1:10" ht="15" customHeight="1">
      <c r="A6624" s="46" t="s">
        <v>13398</v>
      </c>
      <c r="B6624" s="46" t="s">
        <v>13399</v>
      </c>
      <c r="C6624" s="47">
        <v>3.7446000000000002</v>
      </c>
      <c r="D6624" s="119" t="s">
        <v>7023</v>
      </c>
      <c r="E6624" s="46" t="s">
        <v>7023</v>
      </c>
      <c r="F6624" s="121">
        <v>64.383399999999995</v>
      </c>
      <c r="G6624" s="87"/>
      <c r="H6624" s="47"/>
      <c r="I6624" s="120">
        <v>45</v>
      </c>
      <c r="J6624" s="120">
        <v>0</v>
      </c>
    </row>
    <row r="6625" spans="1:10" ht="15" customHeight="1">
      <c r="A6625" s="46" t="s">
        <v>13397</v>
      </c>
      <c r="B6625" s="46" t="s">
        <v>13396</v>
      </c>
      <c r="C6625" s="47">
        <v>1.8673999999999999</v>
      </c>
      <c r="D6625" s="119" t="s">
        <v>7019</v>
      </c>
      <c r="E6625" s="46" t="s">
        <v>7019</v>
      </c>
      <c r="F6625" s="121">
        <v>44.858400000000003</v>
      </c>
      <c r="G6625" s="87"/>
      <c r="H6625" s="47"/>
      <c r="I6625" s="120">
        <v>0</v>
      </c>
      <c r="J6625" s="120">
        <v>0</v>
      </c>
    </row>
    <row r="6626" spans="1:10" ht="15" customHeight="1">
      <c r="A6626" s="46" t="s">
        <v>13395</v>
      </c>
      <c r="B6626" s="46" t="s">
        <v>13396</v>
      </c>
      <c r="C6626" s="47">
        <v>2.0219999999999998</v>
      </c>
      <c r="D6626" s="119" t="s">
        <v>7009</v>
      </c>
      <c r="E6626" s="46" t="s">
        <v>7009</v>
      </c>
      <c r="F6626" s="121">
        <v>8.7354000000000003</v>
      </c>
      <c r="G6626" s="87"/>
      <c r="H6626" s="47"/>
      <c r="I6626" s="120">
        <v>0</v>
      </c>
      <c r="J6626" s="120">
        <v>0</v>
      </c>
    </row>
    <row r="6627" spans="1:10" ht="15" customHeight="1">
      <c r="A6627" s="46" t="s">
        <v>13393</v>
      </c>
      <c r="B6627" s="46" t="s">
        <v>13394</v>
      </c>
      <c r="C6627" s="47">
        <v>3.2639999999999998</v>
      </c>
      <c r="D6627" s="119" t="s">
        <v>6993</v>
      </c>
      <c r="E6627" s="46" t="s">
        <v>6993</v>
      </c>
      <c r="F6627" s="121">
        <v>15.936400000000001</v>
      </c>
      <c r="G6627" s="87"/>
      <c r="H6627" s="47"/>
      <c r="I6627" s="120">
        <v>46</v>
      </c>
      <c r="J6627" s="120">
        <v>0</v>
      </c>
    </row>
    <row r="6628" spans="1:10" ht="15" customHeight="1">
      <c r="A6628" s="46" t="s">
        <v>13391</v>
      </c>
      <c r="B6628" s="46" t="s">
        <v>13392</v>
      </c>
      <c r="C6628" s="47">
        <v>3.1356000000000002</v>
      </c>
      <c r="D6628" s="119" t="s">
        <v>6982</v>
      </c>
      <c r="E6628" s="46" t="s">
        <v>6982</v>
      </c>
      <c r="F6628" s="121">
        <v>21.248799999999999</v>
      </c>
      <c r="G6628" s="87"/>
      <c r="H6628" s="47"/>
      <c r="I6628" s="120">
        <v>308</v>
      </c>
      <c r="J6628" s="120">
        <v>0</v>
      </c>
    </row>
    <row r="6629" spans="1:10" ht="15" customHeight="1">
      <c r="A6629" s="46" t="s">
        <v>13389</v>
      </c>
      <c r="B6629" s="46" t="s">
        <v>13390</v>
      </c>
      <c r="C6629" s="47">
        <v>3.3662000000000001</v>
      </c>
      <c r="D6629" s="119" t="s">
        <v>6979</v>
      </c>
      <c r="E6629" s="46" t="s">
        <v>6979</v>
      </c>
      <c r="F6629" s="121">
        <v>102.7022</v>
      </c>
      <c r="G6629" s="87"/>
      <c r="H6629" s="47"/>
      <c r="I6629" s="120">
        <v>250</v>
      </c>
      <c r="J6629" s="120">
        <v>0</v>
      </c>
    </row>
    <row r="6630" spans="1:10" ht="15" customHeight="1">
      <c r="A6630" s="46" t="s">
        <v>13387</v>
      </c>
      <c r="B6630" s="46" t="s">
        <v>13388</v>
      </c>
      <c r="C6630" s="47">
        <v>3.6429999999999998</v>
      </c>
      <c r="D6630" s="119" t="s">
        <v>6974</v>
      </c>
      <c r="E6630" s="46" t="s">
        <v>6974</v>
      </c>
      <c r="F6630" s="121">
        <v>41.080800000000004</v>
      </c>
      <c r="G6630" s="87"/>
      <c r="H6630" s="47"/>
      <c r="I6630" s="120">
        <v>195</v>
      </c>
      <c r="J6630" s="120">
        <v>0</v>
      </c>
    </row>
    <row r="6631" spans="1:10" ht="15" customHeight="1">
      <c r="A6631" s="46" t="s">
        <v>13385</v>
      </c>
      <c r="B6631" s="46" t="s">
        <v>13386</v>
      </c>
      <c r="C6631" s="47">
        <v>4.0578000000000003</v>
      </c>
      <c r="D6631" s="119" t="s">
        <v>6971</v>
      </c>
      <c r="E6631" s="46" t="s">
        <v>6971</v>
      </c>
      <c r="F6631" s="121">
        <v>217.20920000000001</v>
      </c>
      <c r="G6631" s="87"/>
      <c r="H6631" s="47"/>
      <c r="I6631" s="120">
        <v>100</v>
      </c>
      <c r="J6631" s="120">
        <v>0</v>
      </c>
    </row>
    <row r="6632" spans="1:10" ht="15" customHeight="1">
      <c r="A6632" s="46" t="s">
        <v>13383</v>
      </c>
      <c r="B6632" s="46" t="s">
        <v>13384</v>
      </c>
      <c r="C6632" s="47">
        <v>4.4268000000000001</v>
      </c>
      <c r="D6632" s="119" t="s">
        <v>6968</v>
      </c>
      <c r="E6632" s="46" t="s">
        <v>6968</v>
      </c>
      <c r="F6632" s="121">
        <v>110.02119999999999</v>
      </c>
      <c r="G6632" s="87"/>
      <c r="H6632" s="47"/>
      <c r="I6632" s="120">
        <v>0</v>
      </c>
      <c r="J6632" s="120">
        <v>0</v>
      </c>
    </row>
    <row r="6633" spans="1:10" ht="15" customHeight="1">
      <c r="A6633" s="46" t="s">
        <v>13381</v>
      </c>
      <c r="B6633" s="46" t="s">
        <v>13382</v>
      </c>
      <c r="C6633" s="47">
        <v>5.3490000000000002</v>
      </c>
      <c r="D6633" s="119" t="s">
        <v>6966</v>
      </c>
      <c r="E6633" s="46" t="s">
        <v>6966</v>
      </c>
      <c r="F6633" s="121">
        <v>38.484000000000002</v>
      </c>
      <c r="G6633" s="87"/>
      <c r="H6633" s="47"/>
      <c r="I6633" s="120">
        <v>0</v>
      </c>
      <c r="J6633" s="120">
        <v>0</v>
      </c>
    </row>
    <row r="6634" spans="1:10" ht="15" customHeight="1">
      <c r="A6634" s="46" t="s">
        <v>13379</v>
      </c>
      <c r="B6634" s="46" t="s">
        <v>13380</v>
      </c>
      <c r="C6634" s="47">
        <v>3.3064</v>
      </c>
      <c r="D6634" s="119" t="s">
        <v>6964</v>
      </c>
      <c r="E6634" s="46" t="s">
        <v>6964</v>
      </c>
      <c r="F6634" s="121">
        <v>57.489400000000003</v>
      </c>
      <c r="G6634" s="87"/>
      <c r="H6634" s="47"/>
      <c r="I6634" s="120">
        <v>0</v>
      </c>
      <c r="J6634" s="120">
        <v>0</v>
      </c>
    </row>
    <row r="6635" spans="1:10" ht="15" customHeight="1">
      <c r="A6635" s="46" t="s">
        <v>13467</v>
      </c>
      <c r="B6635" s="46" t="s">
        <v>13468</v>
      </c>
      <c r="C6635" s="47">
        <v>2.7233999999999998</v>
      </c>
      <c r="D6635" s="119" t="s">
        <v>6961</v>
      </c>
      <c r="E6635" s="46" t="s">
        <v>6961</v>
      </c>
      <c r="F6635" s="121">
        <v>81.925600000000003</v>
      </c>
      <c r="G6635" s="87"/>
      <c r="H6635" s="47"/>
      <c r="I6635" s="120">
        <v>0</v>
      </c>
      <c r="J6635" s="120">
        <v>0</v>
      </c>
    </row>
    <row r="6636" spans="1:10" ht="15" customHeight="1">
      <c r="A6636" s="46" t="s">
        <v>13465</v>
      </c>
      <c r="B6636" s="46" t="s">
        <v>13466</v>
      </c>
      <c r="C6636" s="47">
        <v>3.4885999999999999</v>
      </c>
      <c r="D6636" s="119" t="s">
        <v>32212</v>
      </c>
      <c r="E6636" s="46" t="s">
        <v>32212</v>
      </c>
      <c r="F6636" s="121">
        <v>24.554200000000002</v>
      </c>
      <c r="G6636" s="87"/>
      <c r="H6636" s="47"/>
      <c r="I6636" s="120">
        <v>48</v>
      </c>
      <c r="J6636" s="120">
        <v>0</v>
      </c>
    </row>
    <row r="6637" spans="1:10" ht="15" customHeight="1">
      <c r="A6637" s="46" t="s">
        <v>13464</v>
      </c>
      <c r="B6637" s="46" t="s">
        <v>13417</v>
      </c>
      <c r="C6637" s="47">
        <v>3.4916</v>
      </c>
      <c r="D6637" s="119" t="s">
        <v>32219</v>
      </c>
      <c r="E6637" s="46" t="s">
        <v>32219</v>
      </c>
      <c r="F6637" s="121">
        <v>69.648600000000002</v>
      </c>
      <c r="G6637" s="87"/>
      <c r="H6637" s="47"/>
      <c r="I6637" s="120">
        <v>65</v>
      </c>
      <c r="J6637" s="120">
        <v>0</v>
      </c>
    </row>
    <row r="6638" spans="1:10" ht="15" customHeight="1">
      <c r="A6638" s="46" t="s">
        <v>13462</v>
      </c>
      <c r="B6638" s="46" t="s">
        <v>13463</v>
      </c>
      <c r="C6638" s="47">
        <v>2.4594</v>
      </c>
      <c r="D6638" s="119" t="s">
        <v>6959</v>
      </c>
      <c r="E6638" s="46" t="s">
        <v>6959</v>
      </c>
      <c r="F6638" s="121">
        <v>48.551200000000001</v>
      </c>
      <c r="G6638" s="87"/>
      <c r="H6638" s="47"/>
      <c r="I6638" s="120">
        <v>2423</v>
      </c>
      <c r="J6638" s="120">
        <v>0</v>
      </c>
    </row>
    <row r="6639" spans="1:10" ht="15" customHeight="1">
      <c r="A6639" s="46" t="s">
        <v>3057</v>
      </c>
      <c r="B6639" s="46" t="s">
        <v>13461</v>
      </c>
      <c r="C6639" s="47">
        <v>2.9512</v>
      </c>
      <c r="D6639" s="119" t="s">
        <v>6957</v>
      </c>
      <c r="E6639" s="46" t="s">
        <v>6957</v>
      </c>
      <c r="F6639" s="121">
        <v>66.469200000000001</v>
      </c>
      <c r="G6639" s="87"/>
      <c r="H6639" s="47"/>
      <c r="I6639" s="120">
        <v>850</v>
      </c>
      <c r="J6639" s="120">
        <v>0</v>
      </c>
    </row>
    <row r="6640" spans="1:10" ht="15" customHeight="1">
      <c r="A6640" s="46" t="s">
        <v>13459</v>
      </c>
      <c r="B6640" s="46" t="s">
        <v>13460</v>
      </c>
      <c r="C6640" s="47">
        <v>2.4428000000000001</v>
      </c>
      <c r="D6640" s="119" t="s">
        <v>6955</v>
      </c>
      <c r="E6640" s="46" t="s">
        <v>6955</v>
      </c>
      <c r="F6640" s="121">
        <v>86.980400000000003</v>
      </c>
      <c r="G6640" s="87"/>
      <c r="H6640" s="47"/>
      <c r="I6640" s="120">
        <v>0</v>
      </c>
      <c r="J6640" s="120">
        <v>0</v>
      </c>
    </row>
    <row r="6641" spans="1:10" ht="15" customHeight="1">
      <c r="A6641" s="46" t="s">
        <v>13457</v>
      </c>
      <c r="B6641" s="46" t="s">
        <v>13458</v>
      </c>
      <c r="C6641" s="47">
        <v>2.5695999999999999</v>
      </c>
      <c r="D6641" s="119" t="s">
        <v>6953</v>
      </c>
      <c r="E6641" s="46" t="s">
        <v>6953</v>
      </c>
      <c r="F6641" s="121">
        <v>4.7805999999999997</v>
      </c>
      <c r="G6641" s="87"/>
      <c r="H6641" s="47"/>
      <c r="I6641" s="120">
        <v>0</v>
      </c>
      <c r="J6641" s="120">
        <v>0</v>
      </c>
    </row>
    <row r="6642" spans="1:10" ht="15" customHeight="1">
      <c r="A6642" s="46" t="s">
        <v>13455</v>
      </c>
      <c r="B6642" s="46" t="s">
        <v>13456</v>
      </c>
      <c r="C6642" s="47">
        <v>2.7052</v>
      </c>
      <c r="D6642" s="119" t="s">
        <v>6951</v>
      </c>
      <c r="E6642" s="46" t="s">
        <v>6951</v>
      </c>
      <c r="F6642" s="121">
        <v>5.2615999999999996</v>
      </c>
      <c r="G6642" s="87"/>
      <c r="H6642" s="47"/>
      <c r="I6642" s="120">
        <v>0</v>
      </c>
      <c r="J6642" s="120">
        <v>0</v>
      </c>
    </row>
    <row r="6643" spans="1:10" ht="15" customHeight="1">
      <c r="A6643" s="46" t="s">
        <v>13453</v>
      </c>
      <c r="B6643" s="46" t="s">
        <v>13454</v>
      </c>
      <c r="C6643" s="47">
        <v>2.8235999999999999</v>
      </c>
      <c r="D6643" s="119" t="s">
        <v>6950</v>
      </c>
      <c r="E6643" s="46" t="s">
        <v>6950</v>
      </c>
      <c r="F6643" s="121">
        <v>7.3213999999999997</v>
      </c>
      <c r="G6643" s="87"/>
      <c r="H6643" s="47"/>
      <c r="I6643" s="120">
        <v>0</v>
      </c>
      <c r="J6643" s="120">
        <v>0</v>
      </c>
    </row>
    <row r="6644" spans="1:10" ht="15" customHeight="1">
      <c r="A6644" s="46" t="s">
        <v>13451</v>
      </c>
      <c r="B6644" s="46" t="s">
        <v>13452</v>
      </c>
      <c r="C6644" s="47">
        <v>2.9601999999999999</v>
      </c>
      <c r="D6644" s="119" t="s">
        <v>6949</v>
      </c>
      <c r="E6644" s="46" t="s">
        <v>6949</v>
      </c>
      <c r="F6644" s="121">
        <v>12.7456</v>
      </c>
      <c r="G6644" s="87"/>
      <c r="H6644" s="47"/>
      <c r="I6644" s="120">
        <v>0</v>
      </c>
      <c r="J6644" s="120">
        <v>0</v>
      </c>
    </row>
    <row r="6645" spans="1:10" ht="15" customHeight="1">
      <c r="A6645" s="46" t="s">
        <v>13449</v>
      </c>
      <c r="B6645" s="46" t="s">
        <v>13450</v>
      </c>
      <c r="C6645" s="47">
        <v>3.2789999999999999</v>
      </c>
      <c r="D6645" s="119" t="s">
        <v>6947</v>
      </c>
      <c r="E6645" s="46" t="s">
        <v>6947</v>
      </c>
      <c r="F6645" s="121">
        <v>16.747</v>
      </c>
      <c r="G6645" s="87"/>
      <c r="H6645" s="47"/>
      <c r="I6645" s="120">
        <v>0</v>
      </c>
      <c r="J6645" s="120">
        <v>0</v>
      </c>
    </row>
    <row r="6646" spans="1:10" ht="15" customHeight="1">
      <c r="A6646" s="46" t="s">
        <v>13447</v>
      </c>
      <c r="B6646" s="46" t="s">
        <v>13448</v>
      </c>
      <c r="C6646" s="47">
        <v>3.6252</v>
      </c>
      <c r="D6646" s="119" t="s">
        <v>6945</v>
      </c>
      <c r="E6646" s="46" t="s">
        <v>6945</v>
      </c>
      <c r="F6646" s="121">
        <v>23.533799999999999</v>
      </c>
      <c r="G6646" s="87"/>
      <c r="H6646" s="47"/>
      <c r="I6646" s="120">
        <v>0</v>
      </c>
      <c r="J6646" s="120">
        <v>0</v>
      </c>
    </row>
    <row r="6647" spans="1:10" ht="15" customHeight="1">
      <c r="A6647" s="46" t="s">
        <v>13445</v>
      </c>
      <c r="B6647" s="46" t="s">
        <v>13446</v>
      </c>
      <c r="C6647" s="47">
        <v>2.4594</v>
      </c>
      <c r="D6647" s="119" t="s">
        <v>32216</v>
      </c>
      <c r="E6647" s="46" t="s">
        <v>32216</v>
      </c>
      <c r="F6647" s="121">
        <v>18.415600000000001</v>
      </c>
      <c r="G6647" s="87"/>
      <c r="H6647" s="47"/>
      <c r="I6647" s="120">
        <v>927</v>
      </c>
      <c r="J6647" s="120">
        <v>0</v>
      </c>
    </row>
    <row r="6648" spans="1:10" ht="15" customHeight="1">
      <c r="A6648" s="46" t="s">
        <v>3060</v>
      </c>
      <c r="B6648" s="46" t="s">
        <v>13444</v>
      </c>
      <c r="C6648" s="47">
        <v>2.5278</v>
      </c>
      <c r="D6648" s="119" t="s">
        <v>32225</v>
      </c>
      <c r="E6648" s="46" t="s">
        <v>32225</v>
      </c>
      <c r="F6648" s="121">
        <v>92.077799999999996</v>
      </c>
      <c r="G6648" s="87"/>
      <c r="H6648" s="47"/>
      <c r="I6648" s="120">
        <v>2111</v>
      </c>
      <c r="J6648" s="120">
        <v>0</v>
      </c>
    </row>
    <row r="6649" spans="1:10" ht="15" customHeight="1">
      <c r="A6649" s="46" t="s">
        <v>3063</v>
      </c>
      <c r="B6649" s="46" t="s">
        <v>13443</v>
      </c>
      <c r="C6649" s="47">
        <v>2.0242</v>
      </c>
      <c r="D6649" s="119" t="s">
        <v>32223</v>
      </c>
      <c r="E6649" s="46" t="s">
        <v>32223</v>
      </c>
      <c r="F6649" s="121">
        <v>95.501000000000005</v>
      </c>
      <c r="G6649" s="87"/>
      <c r="H6649" s="47"/>
      <c r="I6649" s="120">
        <v>1516</v>
      </c>
      <c r="J6649" s="120">
        <v>0</v>
      </c>
    </row>
    <row r="6650" spans="1:10" ht="15" customHeight="1">
      <c r="A6650" s="46" t="s">
        <v>3066</v>
      </c>
      <c r="B6650" s="46" t="s">
        <v>13442</v>
      </c>
      <c r="C6650" s="47">
        <v>2.8008000000000002</v>
      </c>
      <c r="D6650" s="119" t="s">
        <v>7041</v>
      </c>
      <c r="E6650" s="46" t="s">
        <v>7041</v>
      </c>
      <c r="F6650" s="121">
        <v>5.5208000000000004</v>
      </c>
      <c r="G6650" s="87"/>
      <c r="H6650" s="47"/>
      <c r="I6650" s="120">
        <v>1759</v>
      </c>
      <c r="J6650" s="120">
        <v>0</v>
      </c>
    </row>
    <row r="6651" spans="1:10" ht="15" customHeight="1">
      <c r="A6651" s="46" t="s">
        <v>3069</v>
      </c>
      <c r="B6651" s="46" t="s">
        <v>13441</v>
      </c>
      <c r="C6651" s="47">
        <v>2.9376000000000002</v>
      </c>
      <c r="D6651" s="119" t="s">
        <v>7039</v>
      </c>
      <c r="E6651" s="46" t="s">
        <v>7039</v>
      </c>
      <c r="F6651" s="121">
        <v>5.1778000000000004</v>
      </c>
      <c r="G6651" s="87"/>
      <c r="H6651" s="47"/>
      <c r="I6651" s="120">
        <v>2762</v>
      </c>
      <c r="J6651" s="120">
        <v>0</v>
      </c>
    </row>
    <row r="6652" spans="1:10" ht="15" customHeight="1">
      <c r="A6652" s="46" t="s">
        <v>3072</v>
      </c>
      <c r="B6652" s="46" t="s">
        <v>13440</v>
      </c>
      <c r="C6652" s="47">
        <v>2.5301999999999998</v>
      </c>
      <c r="D6652" s="119" t="s">
        <v>7060</v>
      </c>
      <c r="E6652" s="46" t="s">
        <v>7060</v>
      </c>
      <c r="F6652" s="121">
        <v>4.6938000000000004</v>
      </c>
      <c r="G6652" s="87"/>
      <c r="H6652" s="47"/>
      <c r="I6652" s="120">
        <v>43</v>
      </c>
      <c r="J6652" s="120">
        <v>0</v>
      </c>
    </row>
    <row r="6653" spans="1:10" ht="15" customHeight="1">
      <c r="A6653" s="46" t="s">
        <v>13438</v>
      </c>
      <c r="B6653" s="46" t="s">
        <v>13439</v>
      </c>
      <c r="C6653" s="47">
        <v>2.758</v>
      </c>
      <c r="D6653" s="119" t="s">
        <v>7057</v>
      </c>
      <c r="E6653" s="46" t="s">
        <v>7057</v>
      </c>
      <c r="F6653" s="121">
        <v>4.6938000000000004</v>
      </c>
      <c r="G6653" s="87"/>
      <c r="H6653" s="47"/>
      <c r="I6653" s="120">
        <v>24</v>
      </c>
      <c r="J6653" s="120">
        <v>0</v>
      </c>
    </row>
    <row r="6654" spans="1:10" ht="15" customHeight="1">
      <c r="A6654" s="46" t="s">
        <v>13436</v>
      </c>
      <c r="B6654" s="46" t="s">
        <v>13437</v>
      </c>
      <c r="C6654" s="47">
        <v>3.4156</v>
      </c>
      <c r="D6654" s="119" t="s">
        <v>7054</v>
      </c>
      <c r="E6654" s="46" t="s">
        <v>7054</v>
      </c>
      <c r="F6654" s="121">
        <v>4.6938000000000004</v>
      </c>
      <c r="G6654" s="87"/>
      <c r="H6654" s="47"/>
      <c r="I6654" s="120">
        <v>60</v>
      </c>
      <c r="J6654" s="120">
        <v>0</v>
      </c>
    </row>
    <row r="6655" spans="1:10" ht="15" customHeight="1">
      <c r="A6655" s="46" t="s">
        <v>3075</v>
      </c>
      <c r="B6655" s="46" t="s">
        <v>13435</v>
      </c>
      <c r="C6655" s="47">
        <v>1.9736</v>
      </c>
      <c r="D6655" s="119" t="s">
        <v>7051</v>
      </c>
      <c r="E6655" s="46" t="s">
        <v>7051</v>
      </c>
      <c r="F6655" s="121">
        <v>5.298</v>
      </c>
      <c r="G6655" s="87"/>
      <c r="H6655" s="47"/>
      <c r="I6655" s="120">
        <v>3187</v>
      </c>
      <c r="J6655" s="120">
        <v>0</v>
      </c>
    </row>
    <row r="6656" spans="1:10" ht="15" customHeight="1">
      <c r="A6656" s="46" t="s">
        <v>3078</v>
      </c>
      <c r="B6656" s="46" t="s">
        <v>13434</v>
      </c>
      <c r="C6656" s="47">
        <v>2.8008000000000002</v>
      </c>
      <c r="D6656" s="119" t="s">
        <v>7048</v>
      </c>
      <c r="E6656" s="46" t="s">
        <v>7048</v>
      </c>
      <c r="F6656" s="121">
        <v>5.298</v>
      </c>
      <c r="G6656" s="87"/>
      <c r="H6656" s="47"/>
      <c r="I6656" s="120">
        <v>5367</v>
      </c>
      <c r="J6656" s="120">
        <v>0</v>
      </c>
    </row>
    <row r="6657" spans="1:10" ht="15" customHeight="1">
      <c r="A6657" s="46" t="s">
        <v>3081</v>
      </c>
      <c r="B6657" s="46" t="s">
        <v>13433</v>
      </c>
      <c r="C6657" s="47">
        <v>2.9376000000000002</v>
      </c>
      <c r="D6657" s="119" t="s">
        <v>7046</v>
      </c>
      <c r="E6657" s="46" t="s">
        <v>7046</v>
      </c>
      <c r="F6657" s="121">
        <v>5.298</v>
      </c>
      <c r="G6657" s="87"/>
      <c r="H6657" s="47"/>
      <c r="I6657" s="120">
        <v>3174</v>
      </c>
      <c r="J6657" s="120">
        <v>0</v>
      </c>
    </row>
    <row r="6658" spans="1:10" ht="15" customHeight="1">
      <c r="A6658" s="46" t="s">
        <v>3084</v>
      </c>
      <c r="B6658" s="46" t="s">
        <v>13432</v>
      </c>
      <c r="C6658" s="47">
        <v>2.2265999999999999</v>
      </c>
      <c r="D6658" s="119" t="s">
        <v>7044</v>
      </c>
      <c r="E6658" s="46" t="s">
        <v>7044</v>
      </c>
      <c r="F6658" s="121">
        <v>50.628599999999999</v>
      </c>
      <c r="G6658" s="87"/>
      <c r="H6658" s="47"/>
      <c r="I6658" s="120">
        <v>200</v>
      </c>
      <c r="J6658" s="120">
        <v>0</v>
      </c>
    </row>
    <row r="6659" spans="1:10" ht="15" customHeight="1">
      <c r="A6659" s="46" t="s">
        <v>13430</v>
      </c>
      <c r="B6659" s="46" t="s">
        <v>13431</v>
      </c>
      <c r="C6659" s="47">
        <v>4.4268000000000001</v>
      </c>
      <c r="D6659" s="119" t="s">
        <v>7043</v>
      </c>
      <c r="E6659" s="46" t="s">
        <v>7043</v>
      </c>
      <c r="F6659" s="121">
        <v>20.613600000000002</v>
      </c>
      <c r="G6659" s="87"/>
      <c r="H6659" s="47"/>
      <c r="I6659" s="120">
        <v>977</v>
      </c>
      <c r="J6659" s="120">
        <v>0</v>
      </c>
    </row>
    <row r="6660" spans="1:10" ht="15" customHeight="1">
      <c r="A6660" s="46" t="s">
        <v>13428</v>
      </c>
      <c r="B6660" s="46" t="s">
        <v>13429</v>
      </c>
      <c r="C6660" s="47">
        <v>3.4156</v>
      </c>
      <c r="D6660" s="119" t="s">
        <v>7595</v>
      </c>
      <c r="E6660" s="46" t="s">
        <v>7595</v>
      </c>
      <c r="F6660" s="121">
        <v>0.79</v>
      </c>
      <c r="G6660" s="87"/>
      <c r="H6660" s="47"/>
      <c r="I6660" s="120">
        <v>58</v>
      </c>
      <c r="J6660" s="120">
        <v>0</v>
      </c>
    </row>
    <row r="6661" spans="1:10" ht="15" customHeight="1">
      <c r="A6661" s="46" t="s">
        <v>13426</v>
      </c>
      <c r="B6661" s="46" t="s">
        <v>13427</v>
      </c>
      <c r="C6661" s="47">
        <v>3.1374</v>
      </c>
      <c r="D6661" s="119" t="s">
        <v>7593</v>
      </c>
      <c r="E6661" s="46" t="s">
        <v>7593</v>
      </c>
      <c r="F6661" s="121">
        <v>0.83660000000000001</v>
      </c>
      <c r="G6661" s="87"/>
      <c r="H6661" s="47"/>
      <c r="I6661" s="120">
        <v>315</v>
      </c>
      <c r="J6661" s="120">
        <v>0</v>
      </c>
    </row>
    <row r="6662" spans="1:10" ht="15" customHeight="1">
      <c r="A6662" s="46" t="s">
        <v>13511</v>
      </c>
      <c r="B6662" s="46" t="s">
        <v>13512</v>
      </c>
      <c r="C6662" s="47">
        <v>3.2107999999999999</v>
      </c>
      <c r="D6662" s="119" t="s">
        <v>7590</v>
      </c>
      <c r="E6662" s="46" t="s">
        <v>7590</v>
      </c>
      <c r="F6662" s="121">
        <v>0.9294</v>
      </c>
      <c r="G6662" s="87"/>
      <c r="H6662" s="47"/>
      <c r="I6662" s="120">
        <v>0</v>
      </c>
      <c r="J6662" s="120">
        <v>0</v>
      </c>
    </row>
    <row r="6663" spans="1:10" ht="15" customHeight="1">
      <c r="A6663" s="46" t="s">
        <v>13509</v>
      </c>
      <c r="B6663" s="46" t="s">
        <v>13510</v>
      </c>
      <c r="C6663" s="47">
        <v>3.4020000000000001</v>
      </c>
      <c r="D6663" s="119" t="s">
        <v>7588</v>
      </c>
      <c r="E6663" s="46" t="s">
        <v>7588</v>
      </c>
      <c r="F6663" s="121">
        <v>1.1850000000000001</v>
      </c>
      <c r="G6663" s="87"/>
      <c r="H6663" s="47"/>
      <c r="I6663" s="120">
        <v>0</v>
      </c>
      <c r="J6663" s="120">
        <v>0</v>
      </c>
    </row>
    <row r="6664" spans="1:10" ht="15" customHeight="1">
      <c r="A6664" s="46" t="s">
        <v>13507</v>
      </c>
      <c r="B6664" s="46" t="s">
        <v>13508</v>
      </c>
      <c r="C6664" s="47">
        <v>3.5931999999999999</v>
      </c>
      <c r="D6664" s="119" t="s">
        <v>7586</v>
      </c>
      <c r="E6664" s="46" t="s">
        <v>7586</v>
      </c>
      <c r="F6664" s="121">
        <v>1.2547999999999999</v>
      </c>
      <c r="G6664" s="87"/>
      <c r="H6664" s="47"/>
      <c r="I6664" s="120">
        <v>0</v>
      </c>
      <c r="J6664" s="120">
        <v>0</v>
      </c>
    </row>
    <row r="6665" spans="1:10" ht="15" customHeight="1">
      <c r="A6665" s="46" t="s">
        <v>13505</v>
      </c>
      <c r="B6665" s="46" t="s">
        <v>13506</v>
      </c>
      <c r="C6665" s="47">
        <v>4.0229999999999997</v>
      </c>
      <c r="D6665" s="119" t="s">
        <v>7584</v>
      </c>
      <c r="E6665" s="46" t="s">
        <v>7584</v>
      </c>
      <c r="F6665" s="121">
        <v>1.3478000000000001</v>
      </c>
      <c r="G6665" s="87"/>
      <c r="H6665" s="47"/>
      <c r="I6665" s="120">
        <v>0</v>
      </c>
      <c r="J6665" s="120">
        <v>0</v>
      </c>
    </row>
    <row r="6666" spans="1:10" ht="15" customHeight="1">
      <c r="A6666" s="46" t="s">
        <v>13503</v>
      </c>
      <c r="B6666" s="46" t="s">
        <v>13504</v>
      </c>
      <c r="C6666" s="47">
        <v>2.3530000000000002</v>
      </c>
      <c r="D6666" s="119" t="s">
        <v>7581</v>
      </c>
      <c r="E6666" s="46" t="s">
        <v>7581</v>
      </c>
      <c r="F6666" s="121">
        <v>1.6266</v>
      </c>
      <c r="G6666" s="87"/>
      <c r="H6666" s="47"/>
      <c r="I6666" s="120">
        <v>0</v>
      </c>
      <c r="J6666" s="120">
        <v>0</v>
      </c>
    </row>
    <row r="6667" spans="1:10" ht="15" customHeight="1">
      <c r="A6667" s="46" t="s">
        <v>13501</v>
      </c>
      <c r="B6667" s="46" t="s">
        <v>13502</v>
      </c>
      <c r="C6667" s="47">
        <v>2.4544000000000001</v>
      </c>
      <c r="D6667" s="119" t="s">
        <v>7578</v>
      </c>
      <c r="E6667" s="46" t="s">
        <v>7578</v>
      </c>
      <c r="F6667" s="121">
        <v>2.0912000000000002</v>
      </c>
      <c r="G6667" s="87"/>
      <c r="H6667" s="47"/>
      <c r="I6667" s="120">
        <v>27</v>
      </c>
      <c r="J6667" s="120">
        <v>0</v>
      </c>
    </row>
    <row r="6668" spans="1:10" ht="15" customHeight="1">
      <c r="A6668" s="46" t="s">
        <v>13499</v>
      </c>
      <c r="B6668" s="46" t="s">
        <v>13500</v>
      </c>
      <c r="C6668" s="47">
        <v>4.2145999999999999</v>
      </c>
      <c r="D6668" s="119" t="s">
        <v>7575</v>
      </c>
      <c r="E6668" s="46" t="s">
        <v>7575</v>
      </c>
      <c r="F6668" s="121">
        <v>2.4398</v>
      </c>
      <c r="G6668" s="87"/>
      <c r="H6668" s="47"/>
      <c r="I6668" s="120">
        <v>0</v>
      </c>
      <c r="J6668" s="120">
        <v>0</v>
      </c>
    </row>
    <row r="6669" spans="1:10" ht="15" customHeight="1">
      <c r="A6669" s="46" t="s">
        <v>13497</v>
      </c>
      <c r="B6669" s="46" t="s">
        <v>13498</v>
      </c>
      <c r="C6669" s="47">
        <v>1.8673999999999999</v>
      </c>
      <c r="D6669" s="119" t="s">
        <v>7573</v>
      </c>
      <c r="E6669" s="46" t="s">
        <v>7573</v>
      </c>
      <c r="F6669" s="121">
        <v>2.8348</v>
      </c>
      <c r="G6669" s="87"/>
      <c r="H6669" s="47"/>
      <c r="I6669" s="120">
        <v>0</v>
      </c>
      <c r="J6669" s="120">
        <v>0</v>
      </c>
    </row>
    <row r="6670" spans="1:10" ht="15" customHeight="1">
      <c r="A6670" s="46" t="s">
        <v>13495</v>
      </c>
      <c r="B6670" s="46" t="s">
        <v>13496</v>
      </c>
      <c r="C6670" s="47">
        <v>2.2517999999999998</v>
      </c>
      <c r="D6670" s="119" t="s">
        <v>32260</v>
      </c>
      <c r="E6670" s="46" t="s">
        <v>32260</v>
      </c>
      <c r="F6670" s="120"/>
      <c r="G6670" s="87"/>
      <c r="H6670" s="47"/>
      <c r="I6670" s="120">
        <v>13</v>
      </c>
      <c r="J6670" s="120">
        <v>0</v>
      </c>
    </row>
    <row r="6671" spans="1:10" ht="15" customHeight="1">
      <c r="A6671" s="46" t="s">
        <v>13493</v>
      </c>
      <c r="B6671" s="46" t="s">
        <v>13494</v>
      </c>
      <c r="C6671" s="47">
        <v>2.3530000000000002</v>
      </c>
      <c r="D6671" s="119" t="s">
        <v>32261</v>
      </c>
      <c r="E6671" s="46" t="s">
        <v>32261</v>
      </c>
      <c r="F6671" s="120"/>
      <c r="G6671" s="87"/>
      <c r="H6671" s="47"/>
      <c r="I6671" s="120">
        <v>10</v>
      </c>
      <c r="J6671" s="120">
        <v>0</v>
      </c>
    </row>
    <row r="6672" spans="1:10" ht="15" customHeight="1">
      <c r="A6672" s="46" t="s">
        <v>13491</v>
      </c>
      <c r="B6672" s="46" t="s">
        <v>13492</v>
      </c>
      <c r="C6672" s="47">
        <v>2.4544000000000001</v>
      </c>
      <c r="D6672" s="119" t="s">
        <v>7102</v>
      </c>
      <c r="E6672" s="46" t="s">
        <v>7102</v>
      </c>
      <c r="F6672" s="121">
        <v>6.1482000000000001</v>
      </c>
      <c r="G6672" s="87"/>
      <c r="H6672" s="47"/>
      <c r="I6672" s="120">
        <v>90</v>
      </c>
      <c r="J6672" s="120">
        <v>0</v>
      </c>
    </row>
    <row r="6673" spans="1:10" ht="15" customHeight="1">
      <c r="A6673" s="46" t="s">
        <v>13489</v>
      </c>
      <c r="B6673" s="46" t="s">
        <v>13490</v>
      </c>
      <c r="C6673" s="47">
        <v>2.5808</v>
      </c>
      <c r="D6673" s="119" t="s">
        <v>7099</v>
      </c>
      <c r="E6673" s="46" t="s">
        <v>7099</v>
      </c>
      <c r="F6673" s="121">
        <v>6.5247999999999999</v>
      </c>
      <c r="G6673" s="87"/>
      <c r="H6673" s="47"/>
      <c r="I6673" s="120">
        <v>195</v>
      </c>
      <c r="J6673" s="120">
        <v>0</v>
      </c>
    </row>
    <row r="6674" spans="1:10" ht="15" customHeight="1">
      <c r="A6674" s="46" t="s">
        <v>13487</v>
      </c>
      <c r="B6674" s="46" t="s">
        <v>13488</v>
      </c>
      <c r="C6674" s="47">
        <v>2.7890000000000001</v>
      </c>
      <c r="D6674" s="119" t="s">
        <v>7096</v>
      </c>
      <c r="E6674" s="46" t="s">
        <v>7096</v>
      </c>
      <c r="F6674" s="121">
        <v>13.442600000000001</v>
      </c>
      <c r="G6674" s="87"/>
      <c r="H6674" s="47"/>
      <c r="I6674" s="120">
        <v>100</v>
      </c>
      <c r="J6674" s="120">
        <v>0</v>
      </c>
    </row>
    <row r="6675" spans="1:10" ht="15" customHeight="1">
      <c r="A6675" s="46" t="s">
        <v>13485</v>
      </c>
      <c r="B6675" s="46" t="s">
        <v>13486</v>
      </c>
      <c r="C6675" s="47">
        <v>3.1716000000000002</v>
      </c>
      <c r="D6675" s="119" t="s">
        <v>7093</v>
      </c>
      <c r="E6675" s="46" t="s">
        <v>7093</v>
      </c>
      <c r="F6675" s="121">
        <v>32.163800000000002</v>
      </c>
      <c r="G6675" s="87"/>
      <c r="H6675" s="47"/>
      <c r="I6675" s="120">
        <v>0</v>
      </c>
      <c r="J6675" s="120">
        <v>0</v>
      </c>
    </row>
    <row r="6676" spans="1:10" ht="15" customHeight="1">
      <c r="A6676" s="46" t="s">
        <v>13483</v>
      </c>
      <c r="B6676" s="46" t="s">
        <v>13484</v>
      </c>
      <c r="C6676" s="47">
        <v>3.6616</v>
      </c>
      <c r="D6676" s="119" t="s">
        <v>5925</v>
      </c>
      <c r="E6676" s="46" t="s">
        <v>5925</v>
      </c>
      <c r="F6676" s="121">
        <v>3.6387999999999998</v>
      </c>
      <c r="G6676" s="87"/>
      <c r="H6676" s="47"/>
      <c r="I6676" s="120">
        <v>0</v>
      </c>
      <c r="J6676" s="120">
        <v>0</v>
      </c>
    </row>
    <row r="6677" spans="1:10" ht="15" customHeight="1">
      <c r="A6677" s="46" t="s">
        <v>13481</v>
      </c>
      <c r="B6677" s="46" t="s">
        <v>13482</v>
      </c>
      <c r="C6677" s="47">
        <v>3.6816</v>
      </c>
      <c r="D6677" s="119" t="s">
        <v>35309</v>
      </c>
      <c r="E6677" s="46" t="s">
        <v>35309</v>
      </c>
      <c r="F6677" s="121">
        <v>17.711400000000001</v>
      </c>
      <c r="G6677" s="87"/>
      <c r="H6677" s="47"/>
      <c r="I6677" s="120">
        <v>0</v>
      </c>
      <c r="J6677" s="120">
        <v>0</v>
      </c>
    </row>
    <row r="6678" spans="1:10" ht="15" customHeight="1">
      <c r="A6678" s="46" t="s">
        <v>13479</v>
      </c>
      <c r="B6678" s="46" t="s">
        <v>13480</v>
      </c>
      <c r="C6678" s="47">
        <v>2.5554000000000001</v>
      </c>
      <c r="D6678" s="119" t="s">
        <v>7199</v>
      </c>
      <c r="E6678" s="46" t="s">
        <v>7199</v>
      </c>
      <c r="F6678" s="121">
        <v>10.247199999999999</v>
      </c>
      <c r="G6678" s="87"/>
      <c r="H6678" s="47"/>
      <c r="I6678" s="120">
        <v>0</v>
      </c>
      <c r="J6678" s="120">
        <v>0</v>
      </c>
    </row>
    <row r="6679" spans="1:10" ht="15" customHeight="1">
      <c r="A6679" s="46" t="s">
        <v>13477</v>
      </c>
      <c r="B6679" s="46" t="s">
        <v>13478</v>
      </c>
      <c r="C6679" s="47">
        <v>2.6566000000000001</v>
      </c>
      <c r="D6679" s="119" t="s">
        <v>7197</v>
      </c>
      <c r="E6679" s="46" t="s">
        <v>7197</v>
      </c>
      <c r="F6679" s="121">
        <v>10.874599999999999</v>
      </c>
      <c r="G6679" s="87"/>
      <c r="H6679" s="47"/>
      <c r="I6679" s="120">
        <v>10</v>
      </c>
      <c r="J6679" s="120">
        <v>0</v>
      </c>
    </row>
    <row r="6680" spans="1:10" ht="15" customHeight="1">
      <c r="A6680" s="46" t="s">
        <v>13475</v>
      </c>
      <c r="B6680" s="46" t="s">
        <v>13476</v>
      </c>
      <c r="C6680" s="47">
        <v>2.758</v>
      </c>
      <c r="D6680" s="119" t="s">
        <v>7195</v>
      </c>
      <c r="E6680" s="46" t="s">
        <v>7195</v>
      </c>
      <c r="F6680" s="121">
        <v>10.832800000000001</v>
      </c>
      <c r="G6680" s="87"/>
      <c r="H6680" s="47"/>
      <c r="I6680" s="120">
        <v>0</v>
      </c>
      <c r="J6680" s="120">
        <v>0</v>
      </c>
    </row>
    <row r="6681" spans="1:10" ht="15" customHeight="1">
      <c r="A6681" s="46" t="s">
        <v>13473</v>
      </c>
      <c r="B6681" s="46" t="s">
        <v>13474</v>
      </c>
      <c r="C6681" s="47">
        <v>2.9855999999999998</v>
      </c>
      <c r="D6681" s="119" t="s">
        <v>7192</v>
      </c>
      <c r="E6681" s="46" t="s">
        <v>7192</v>
      </c>
      <c r="F6681" s="121">
        <v>14.187200000000001</v>
      </c>
      <c r="G6681" s="87"/>
      <c r="H6681" s="47"/>
      <c r="I6681" s="120">
        <v>0</v>
      </c>
      <c r="J6681" s="120">
        <v>0</v>
      </c>
    </row>
    <row r="6682" spans="1:10" ht="15" customHeight="1">
      <c r="A6682" s="46" t="s">
        <v>13471</v>
      </c>
      <c r="B6682" s="46" t="s">
        <v>13472</v>
      </c>
      <c r="C6682" s="47">
        <v>3.1880000000000002</v>
      </c>
      <c r="D6682" s="119" t="s">
        <v>7190</v>
      </c>
      <c r="E6682" s="46" t="s">
        <v>7190</v>
      </c>
      <c r="F6682" s="121">
        <v>9.2015999999999991</v>
      </c>
      <c r="G6682" s="87"/>
      <c r="H6682" s="47"/>
      <c r="I6682" s="120">
        <v>0</v>
      </c>
      <c r="J6682" s="120">
        <v>0</v>
      </c>
    </row>
    <row r="6683" spans="1:10" ht="15" customHeight="1">
      <c r="A6683" s="46" t="s">
        <v>13469</v>
      </c>
      <c r="B6683" s="46" t="s">
        <v>13470</v>
      </c>
      <c r="C6683" s="47">
        <v>3.5928</v>
      </c>
      <c r="D6683" s="119" t="s">
        <v>7189</v>
      </c>
      <c r="E6683" s="46" t="s">
        <v>7189</v>
      </c>
      <c r="F6683" s="121">
        <v>20.5642</v>
      </c>
      <c r="G6683" s="87"/>
      <c r="H6683" s="47"/>
      <c r="I6683" s="120">
        <v>0</v>
      </c>
      <c r="J6683" s="120">
        <v>0</v>
      </c>
    </row>
    <row r="6684" spans="1:10" ht="15" customHeight="1">
      <c r="A6684" s="46" t="s">
        <v>13256</v>
      </c>
      <c r="B6684" s="46" t="s">
        <v>13257</v>
      </c>
      <c r="C6684" s="47">
        <v>3.3774000000000002</v>
      </c>
      <c r="D6684" s="119" t="s">
        <v>7188</v>
      </c>
      <c r="E6684" s="46" t="s">
        <v>7188</v>
      </c>
      <c r="F6684" s="121">
        <v>20.5642</v>
      </c>
      <c r="G6684" s="87"/>
      <c r="H6684" s="47"/>
      <c r="I6684" s="120">
        <v>12</v>
      </c>
      <c r="J6684" s="120">
        <v>0</v>
      </c>
    </row>
    <row r="6685" spans="1:10" ht="15" customHeight="1">
      <c r="A6685" s="46" t="s">
        <v>13666</v>
      </c>
      <c r="B6685" s="46" t="s">
        <v>13667</v>
      </c>
      <c r="C6685" s="47">
        <v>3.5432000000000001</v>
      </c>
      <c r="D6685" s="119" t="s">
        <v>7187</v>
      </c>
      <c r="E6685" s="46" t="s">
        <v>7187</v>
      </c>
      <c r="F6685" s="121">
        <v>15.310600000000001</v>
      </c>
      <c r="G6685" s="87"/>
      <c r="H6685" s="47"/>
      <c r="I6685" s="120">
        <v>0</v>
      </c>
      <c r="J6685" s="120">
        <v>0</v>
      </c>
    </row>
    <row r="6686" spans="1:10" ht="15" customHeight="1">
      <c r="A6686" s="46" t="s">
        <v>13664</v>
      </c>
      <c r="B6686" s="46" t="s">
        <v>13665</v>
      </c>
      <c r="C6686" s="47">
        <v>2.7831999999999999</v>
      </c>
      <c r="D6686" s="119" t="s">
        <v>7185</v>
      </c>
      <c r="E6686" s="46" t="s">
        <v>7185</v>
      </c>
      <c r="F6686" s="121">
        <v>33.901000000000003</v>
      </c>
      <c r="G6686" s="87"/>
      <c r="H6686" s="47"/>
      <c r="I6686" s="120">
        <v>15</v>
      </c>
      <c r="J6686" s="120">
        <v>0</v>
      </c>
    </row>
    <row r="6687" spans="1:10" ht="15" customHeight="1">
      <c r="A6687" s="46" t="s">
        <v>13662</v>
      </c>
      <c r="B6687" s="46" t="s">
        <v>13663</v>
      </c>
      <c r="C6687" s="47">
        <v>2.9096000000000002</v>
      </c>
      <c r="D6687" s="119" t="s">
        <v>35174</v>
      </c>
      <c r="E6687" s="46" t="s">
        <v>35174</v>
      </c>
      <c r="F6687" s="121">
        <v>33.901000000000003</v>
      </c>
      <c r="G6687" s="87"/>
      <c r="H6687" s="47"/>
      <c r="I6687" s="120">
        <v>25</v>
      </c>
      <c r="J6687" s="120">
        <v>0</v>
      </c>
    </row>
    <row r="6688" spans="1:10" ht="15" customHeight="1">
      <c r="A6688" s="46" t="s">
        <v>13660</v>
      </c>
      <c r="B6688" s="46" t="s">
        <v>13661</v>
      </c>
      <c r="C6688" s="47">
        <v>3.1627999999999998</v>
      </c>
      <c r="D6688" s="119" t="s">
        <v>7183</v>
      </c>
      <c r="E6688" s="46" t="s">
        <v>7183</v>
      </c>
      <c r="F6688" s="121">
        <v>64.035600000000002</v>
      </c>
      <c r="G6688" s="87"/>
      <c r="H6688" s="47"/>
      <c r="I6688" s="120">
        <v>23</v>
      </c>
      <c r="J6688" s="120">
        <v>0</v>
      </c>
    </row>
    <row r="6689" spans="1:10" ht="15" customHeight="1">
      <c r="A6689" s="46" t="s">
        <v>13658</v>
      </c>
      <c r="B6689" s="46" t="s">
        <v>13659</v>
      </c>
      <c r="C6689" s="47">
        <v>4.3814000000000002</v>
      </c>
      <c r="D6689" s="119" t="s">
        <v>7180</v>
      </c>
      <c r="E6689" s="46" t="s">
        <v>7180</v>
      </c>
      <c r="F6689" s="121">
        <v>7.0675999999999997</v>
      </c>
      <c r="G6689" s="87"/>
      <c r="H6689" s="47"/>
      <c r="I6689" s="120">
        <v>20</v>
      </c>
      <c r="J6689" s="120">
        <v>0</v>
      </c>
    </row>
    <row r="6690" spans="1:10" ht="15" customHeight="1">
      <c r="A6690" s="46" t="s">
        <v>13656</v>
      </c>
      <c r="B6690" s="46" t="s">
        <v>13657</v>
      </c>
      <c r="C6690" s="47">
        <v>2.8843999999999999</v>
      </c>
      <c r="D6690" s="119" t="s">
        <v>7177</v>
      </c>
      <c r="E6690" s="46" t="s">
        <v>7177</v>
      </c>
      <c r="F6690" s="121">
        <v>6.3158000000000003</v>
      </c>
      <c r="G6690" s="87"/>
      <c r="H6690" s="47"/>
      <c r="I6690" s="120">
        <v>0</v>
      </c>
      <c r="J6690" s="120">
        <v>0</v>
      </c>
    </row>
    <row r="6691" spans="1:10" ht="15" customHeight="1">
      <c r="A6691" s="46" t="s">
        <v>13654</v>
      </c>
      <c r="B6691" s="46" t="s">
        <v>13655</v>
      </c>
      <c r="C6691" s="47">
        <v>3.0362</v>
      </c>
      <c r="D6691" s="119" t="s">
        <v>7175</v>
      </c>
      <c r="E6691" s="46" t="s">
        <v>7175</v>
      </c>
      <c r="F6691" s="121">
        <v>7.0675999999999997</v>
      </c>
      <c r="G6691" s="87"/>
      <c r="H6691" s="47"/>
      <c r="I6691" s="120">
        <v>5</v>
      </c>
      <c r="J6691" s="120">
        <v>0</v>
      </c>
    </row>
    <row r="6692" spans="1:10" ht="15" customHeight="1">
      <c r="A6692" s="46" t="s">
        <v>13652</v>
      </c>
      <c r="B6692" s="46" t="s">
        <v>13653</v>
      </c>
      <c r="C6692" s="47">
        <v>3.1627999999999998</v>
      </c>
      <c r="D6692" s="119" t="s">
        <v>7172</v>
      </c>
      <c r="E6692" s="46" t="s">
        <v>7172</v>
      </c>
      <c r="F6692" s="121">
        <v>8.6166</v>
      </c>
      <c r="G6692" s="87"/>
      <c r="H6692" s="47"/>
      <c r="I6692" s="120">
        <v>8</v>
      </c>
      <c r="J6692" s="120">
        <v>0</v>
      </c>
    </row>
    <row r="6693" spans="1:10" ht="15" customHeight="1">
      <c r="A6693" s="46" t="s">
        <v>13650</v>
      </c>
      <c r="B6693" s="46" t="s">
        <v>13651</v>
      </c>
      <c r="C6693" s="47">
        <v>3.5432000000000001</v>
      </c>
      <c r="D6693" s="119" t="s">
        <v>7169</v>
      </c>
      <c r="E6693" s="46" t="s">
        <v>7169</v>
      </c>
      <c r="F6693" s="121">
        <v>7.6867999999999999</v>
      </c>
      <c r="G6693" s="87"/>
      <c r="H6693" s="47"/>
      <c r="I6693" s="120">
        <v>0</v>
      </c>
      <c r="J6693" s="120">
        <v>0</v>
      </c>
    </row>
    <row r="6694" spans="1:10" ht="15" customHeight="1">
      <c r="A6694" s="46" t="s">
        <v>13648</v>
      </c>
      <c r="B6694" s="46" t="s">
        <v>13649</v>
      </c>
      <c r="C6694" s="47">
        <v>3.6707999999999998</v>
      </c>
      <c r="D6694" s="119" t="s">
        <v>7166</v>
      </c>
      <c r="E6694" s="46" t="s">
        <v>7166</v>
      </c>
      <c r="F6694" s="121">
        <v>8.6166</v>
      </c>
      <c r="G6694" s="87"/>
      <c r="H6694" s="47"/>
      <c r="I6694" s="120">
        <v>0</v>
      </c>
      <c r="J6694" s="120">
        <v>0</v>
      </c>
    </row>
    <row r="6695" spans="1:10" ht="15" customHeight="1">
      <c r="A6695" s="46" t="s">
        <v>13646</v>
      </c>
      <c r="B6695" s="46" t="s">
        <v>13647</v>
      </c>
      <c r="C6695" s="47">
        <v>3.7892000000000001</v>
      </c>
      <c r="D6695" s="119" t="s">
        <v>7163</v>
      </c>
      <c r="E6695" s="46" t="s">
        <v>7163</v>
      </c>
      <c r="F6695" s="121">
        <v>9.8406000000000002</v>
      </c>
      <c r="G6695" s="87"/>
      <c r="H6695" s="47"/>
      <c r="I6695" s="120">
        <v>0</v>
      </c>
      <c r="J6695" s="120">
        <v>0</v>
      </c>
    </row>
    <row r="6696" spans="1:10" ht="15" customHeight="1">
      <c r="A6696" s="46" t="s">
        <v>13644</v>
      </c>
      <c r="B6696" s="46" t="s">
        <v>13645</v>
      </c>
      <c r="C6696" s="47">
        <v>3.9167999999999998</v>
      </c>
      <c r="D6696" s="119" t="s">
        <v>7160</v>
      </c>
      <c r="E6696" s="46" t="s">
        <v>7160</v>
      </c>
      <c r="F6696" s="121">
        <v>9.8406000000000002</v>
      </c>
      <c r="G6696" s="87"/>
      <c r="H6696" s="47"/>
      <c r="I6696" s="120">
        <v>0</v>
      </c>
      <c r="J6696" s="120">
        <v>0</v>
      </c>
    </row>
    <row r="6697" spans="1:10" ht="15" customHeight="1">
      <c r="A6697" s="46" t="s">
        <v>13642</v>
      </c>
      <c r="B6697" s="46" t="s">
        <v>13643</v>
      </c>
      <c r="C6697" s="47">
        <v>4.3814000000000002</v>
      </c>
      <c r="D6697" s="119" t="s">
        <v>7157</v>
      </c>
      <c r="E6697" s="46" t="s">
        <v>7157</v>
      </c>
      <c r="F6697" s="121">
        <v>9.8406000000000002</v>
      </c>
      <c r="G6697" s="87"/>
      <c r="H6697" s="47"/>
      <c r="I6697" s="120">
        <v>0</v>
      </c>
      <c r="J6697" s="120">
        <v>0</v>
      </c>
    </row>
    <row r="6698" spans="1:10" ht="15" customHeight="1">
      <c r="A6698" s="46" t="s">
        <v>13640</v>
      </c>
      <c r="B6698" s="46" t="s">
        <v>13641</v>
      </c>
      <c r="C6698" s="47">
        <v>3.5249999999999999</v>
      </c>
      <c r="D6698" s="119" t="s">
        <v>7154</v>
      </c>
      <c r="E6698" s="46" t="s">
        <v>7154</v>
      </c>
      <c r="F6698" s="121">
        <v>9.0853999999999999</v>
      </c>
      <c r="G6698" s="87"/>
      <c r="H6698" s="47"/>
      <c r="I6698" s="120">
        <v>0</v>
      </c>
      <c r="J6698" s="120">
        <v>0</v>
      </c>
    </row>
    <row r="6699" spans="1:10" ht="15" customHeight="1">
      <c r="A6699" s="46" t="s">
        <v>13638</v>
      </c>
      <c r="B6699" s="46" t="s">
        <v>13639</v>
      </c>
      <c r="C6699" s="47">
        <v>3.3064</v>
      </c>
      <c r="D6699" s="119" t="s">
        <v>7151</v>
      </c>
      <c r="E6699" s="46" t="s">
        <v>7151</v>
      </c>
      <c r="F6699" s="121">
        <v>8.1096000000000004</v>
      </c>
      <c r="G6699" s="87"/>
      <c r="H6699" s="47"/>
      <c r="I6699" s="120">
        <v>0</v>
      </c>
      <c r="J6699" s="120">
        <v>0</v>
      </c>
    </row>
    <row r="6700" spans="1:10" ht="15" customHeight="1">
      <c r="A6700" s="46" t="s">
        <v>13636</v>
      </c>
      <c r="B6700" s="46" t="s">
        <v>13637</v>
      </c>
      <c r="C6700" s="47">
        <v>3.4430000000000001</v>
      </c>
      <c r="D6700" s="119" t="s">
        <v>7148</v>
      </c>
      <c r="E6700" s="46" t="s">
        <v>7148</v>
      </c>
      <c r="F6700" s="121">
        <v>8.1096000000000004</v>
      </c>
      <c r="G6700" s="87"/>
      <c r="H6700" s="47"/>
      <c r="I6700" s="120">
        <v>99</v>
      </c>
      <c r="J6700" s="120">
        <v>0</v>
      </c>
    </row>
    <row r="6701" spans="1:10" ht="15" customHeight="1">
      <c r="A6701" s="46" t="s">
        <v>13634</v>
      </c>
      <c r="B6701" s="46" t="s">
        <v>13635</v>
      </c>
      <c r="C6701" s="47">
        <v>3.5798000000000001</v>
      </c>
      <c r="D6701" s="119" t="s">
        <v>7145</v>
      </c>
      <c r="E6701" s="46" t="s">
        <v>7145</v>
      </c>
      <c r="F6701" s="121">
        <v>8.1096000000000004</v>
      </c>
      <c r="G6701" s="87"/>
      <c r="H6701" s="47"/>
      <c r="I6701" s="120">
        <v>0</v>
      </c>
      <c r="J6701" s="120">
        <v>0</v>
      </c>
    </row>
    <row r="6702" spans="1:10" ht="15" customHeight="1">
      <c r="A6702" s="46" t="s">
        <v>3096</v>
      </c>
      <c r="B6702" s="46" t="s">
        <v>13633</v>
      </c>
      <c r="C6702" s="47">
        <v>2.6415999999999999</v>
      </c>
      <c r="D6702" s="119" t="s">
        <v>7142</v>
      </c>
      <c r="E6702" s="46" t="s">
        <v>7142</v>
      </c>
      <c r="F6702" s="121">
        <v>9.5966000000000005</v>
      </c>
      <c r="G6702" s="87"/>
      <c r="H6702" s="47"/>
      <c r="I6702" s="120">
        <v>0</v>
      </c>
      <c r="J6702" s="120">
        <v>0</v>
      </c>
    </row>
    <row r="6703" spans="1:10" ht="15" customHeight="1">
      <c r="A6703" s="46" t="s">
        <v>13631</v>
      </c>
      <c r="B6703" s="46" t="s">
        <v>13632</v>
      </c>
      <c r="C6703" s="47">
        <v>2.3277999999999999</v>
      </c>
      <c r="D6703" s="119" t="s">
        <v>7139</v>
      </c>
      <c r="E6703" s="46" t="s">
        <v>7139</v>
      </c>
      <c r="F6703" s="121">
        <v>9.5983999999999998</v>
      </c>
      <c r="G6703" s="87"/>
      <c r="H6703" s="47"/>
      <c r="I6703" s="120">
        <v>0</v>
      </c>
      <c r="J6703" s="120">
        <v>0</v>
      </c>
    </row>
    <row r="6704" spans="1:10" ht="15" customHeight="1">
      <c r="A6704" s="46" t="s">
        <v>13629</v>
      </c>
      <c r="B6704" s="46" t="s">
        <v>13630</v>
      </c>
      <c r="C6704" s="47">
        <v>3.3064</v>
      </c>
      <c r="D6704" s="119" t="s">
        <v>7136</v>
      </c>
      <c r="E6704" s="46" t="s">
        <v>7136</v>
      </c>
      <c r="F6704" s="121">
        <v>9.5983999999999998</v>
      </c>
      <c r="G6704" s="87"/>
      <c r="H6704" s="47"/>
      <c r="I6704" s="120">
        <v>0</v>
      </c>
      <c r="J6704" s="120">
        <v>0</v>
      </c>
    </row>
    <row r="6705" spans="1:10" ht="15" customHeight="1">
      <c r="A6705" s="46" t="s">
        <v>13627</v>
      </c>
      <c r="B6705" s="46" t="s">
        <v>13628</v>
      </c>
      <c r="C6705" s="47">
        <v>3.3064</v>
      </c>
      <c r="D6705" s="119" t="s">
        <v>7133</v>
      </c>
      <c r="E6705" s="46" t="s">
        <v>7133</v>
      </c>
      <c r="F6705" s="121">
        <v>9.5983999999999998</v>
      </c>
      <c r="G6705" s="87"/>
      <c r="H6705" s="47"/>
      <c r="I6705" s="120">
        <v>0</v>
      </c>
      <c r="J6705" s="120">
        <v>0</v>
      </c>
    </row>
    <row r="6706" spans="1:10" ht="15" customHeight="1">
      <c r="A6706" s="46" t="s">
        <v>13625</v>
      </c>
      <c r="B6706" s="46" t="s">
        <v>13626</v>
      </c>
      <c r="C6706" s="47">
        <v>3.4430000000000001</v>
      </c>
      <c r="D6706" s="119" t="s">
        <v>7130</v>
      </c>
      <c r="E6706" s="46" t="s">
        <v>7130</v>
      </c>
      <c r="F6706" s="121">
        <v>9.5983999999999998</v>
      </c>
      <c r="G6706" s="87"/>
      <c r="H6706" s="47"/>
      <c r="I6706" s="120">
        <v>0</v>
      </c>
      <c r="J6706" s="120">
        <v>0</v>
      </c>
    </row>
    <row r="6707" spans="1:10" ht="15" customHeight="1">
      <c r="A6707" s="46" t="s">
        <v>13623</v>
      </c>
      <c r="B6707" s="46" t="s">
        <v>13624</v>
      </c>
      <c r="C6707" s="47">
        <v>3.5798000000000001</v>
      </c>
      <c r="D6707" s="119" t="s">
        <v>7127</v>
      </c>
      <c r="E6707" s="46" t="s">
        <v>7127</v>
      </c>
      <c r="F6707" s="121">
        <v>9.5983999999999998</v>
      </c>
      <c r="G6707" s="87"/>
      <c r="H6707" s="47"/>
      <c r="I6707" s="120">
        <v>0</v>
      </c>
      <c r="J6707" s="120">
        <v>0</v>
      </c>
    </row>
    <row r="6708" spans="1:10" ht="15" customHeight="1">
      <c r="A6708" s="46" t="s">
        <v>13621</v>
      </c>
      <c r="B6708" s="46" t="s">
        <v>13622</v>
      </c>
      <c r="C6708" s="47">
        <v>2.6415999999999999</v>
      </c>
      <c r="D6708" s="119" t="s">
        <v>7124</v>
      </c>
      <c r="E6708" s="46" t="s">
        <v>7124</v>
      </c>
      <c r="F6708" s="121">
        <v>15.110200000000001</v>
      </c>
      <c r="G6708" s="87"/>
      <c r="H6708" s="47"/>
      <c r="I6708" s="120">
        <v>0</v>
      </c>
      <c r="J6708" s="120">
        <v>0</v>
      </c>
    </row>
    <row r="6709" spans="1:10" ht="15" customHeight="1">
      <c r="A6709" s="46" t="s">
        <v>13619</v>
      </c>
      <c r="B6709" s="46" t="s">
        <v>13620</v>
      </c>
      <c r="C6709" s="47">
        <v>3.0785999999999998</v>
      </c>
      <c r="D6709" s="119" t="s">
        <v>7121</v>
      </c>
      <c r="E6709" s="46" t="s">
        <v>7121</v>
      </c>
      <c r="F6709" s="121">
        <v>15.1112</v>
      </c>
      <c r="G6709" s="87"/>
      <c r="H6709" s="47"/>
      <c r="I6709" s="120">
        <v>0</v>
      </c>
      <c r="J6709" s="120">
        <v>0</v>
      </c>
    </row>
    <row r="6710" spans="1:10" ht="15" customHeight="1">
      <c r="A6710" s="46" t="s">
        <v>13617</v>
      </c>
      <c r="B6710" s="46" t="s">
        <v>13618</v>
      </c>
      <c r="C6710" s="47">
        <v>1.9827999999999999</v>
      </c>
      <c r="D6710" s="119" t="s">
        <v>7118</v>
      </c>
      <c r="E6710" s="46" t="s">
        <v>7118</v>
      </c>
      <c r="F6710" s="121">
        <v>15.1112</v>
      </c>
      <c r="G6710" s="87"/>
      <c r="H6710" s="47"/>
      <c r="I6710" s="120">
        <v>948</v>
      </c>
      <c r="J6710" s="120">
        <v>0</v>
      </c>
    </row>
    <row r="6711" spans="1:10" ht="15" customHeight="1">
      <c r="A6711" s="46" t="s">
        <v>13615</v>
      </c>
      <c r="B6711" s="46" t="s">
        <v>13616</v>
      </c>
      <c r="C6711" s="47">
        <v>3.1972</v>
      </c>
      <c r="D6711" s="119" t="s">
        <v>7115</v>
      </c>
      <c r="E6711" s="46" t="s">
        <v>7115</v>
      </c>
      <c r="F6711" s="121">
        <v>15.1112</v>
      </c>
      <c r="G6711" s="87"/>
      <c r="H6711" s="47"/>
      <c r="I6711" s="120">
        <v>490</v>
      </c>
      <c r="J6711" s="120">
        <v>0</v>
      </c>
    </row>
    <row r="6712" spans="1:10" ht="15" customHeight="1">
      <c r="A6712" s="46" t="s">
        <v>13613</v>
      </c>
      <c r="B6712" s="46" t="s">
        <v>13614</v>
      </c>
      <c r="C6712" s="47">
        <v>1.7712000000000001</v>
      </c>
      <c r="D6712" s="119" t="s">
        <v>7112</v>
      </c>
      <c r="E6712" s="46" t="s">
        <v>7112</v>
      </c>
      <c r="F6712" s="121">
        <v>15.1112</v>
      </c>
      <c r="G6712" s="87"/>
      <c r="H6712" s="47"/>
      <c r="I6712" s="120">
        <v>627</v>
      </c>
      <c r="J6712" s="120">
        <v>0</v>
      </c>
    </row>
    <row r="6713" spans="1:10" ht="15" customHeight="1">
      <c r="A6713" s="46" t="s">
        <v>13611</v>
      </c>
      <c r="B6713" s="46" t="s">
        <v>13612</v>
      </c>
      <c r="C6713" s="47">
        <v>3.0514000000000001</v>
      </c>
      <c r="D6713" s="119" t="s">
        <v>7110</v>
      </c>
      <c r="E6713" s="46" t="s">
        <v>7110</v>
      </c>
      <c r="F6713" s="121">
        <v>5.8555999999999999</v>
      </c>
      <c r="G6713" s="87"/>
      <c r="H6713" s="47"/>
      <c r="I6713" s="120">
        <v>0</v>
      </c>
      <c r="J6713" s="120">
        <v>0</v>
      </c>
    </row>
    <row r="6714" spans="1:10" ht="15" customHeight="1">
      <c r="A6714" s="46" t="s">
        <v>13609</v>
      </c>
      <c r="B6714" s="46" t="s">
        <v>13610</v>
      </c>
      <c r="C6714" s="47">
        <v>2.5808</v>
      </c>
      <c r="D6714" s="119" t="s">
        <v>7107</v>
      </c>
      <c r="E6714" s="46" t="s">
        <v>7107</v>
      </c>
      <c r="F6714" s="121">
        <v>5.8555999999999999</v>
      </c>
      <c r="G6714" s="87"/>
      <c r="H6714" s="47"/>
      <c r="I6714" s="120">
        <v>876</v>
      </c>
      <c r="J6714" s="120">
        <v>0</v>
      </c>
    </row>
    <row r="6715" spans="1:10" ht="15" customHeight="1">
      <c r="A6715" s="46" t="s">
        <v>13607</v>
      </c>
      <c r="B6715" s="46" t="s">
        <v>13608</v>
      </c>
      <c r="C6715" s="47">
        <v>3.097</v>
      </c>
      <c r="D6715" s="119" t="s">
        <v>7105</v>
      </c>
      <c r="E6715" s="46" t="s">
        <v>7105</v>
      </c>
      <c r="F6715" s="121">
        <v>5.8555999999999999</v>
      </c>
      <c r="G6715" s="87"/>
      <c r="H6715" s="47"/>
      <c r="I6715" s="120">
        <v>203</v>
      </c>
      <c r="J6715" s="120">
        <v>0</v>
      </c>
    </row>
    <row r="6716" spans="1:10" ht="15" customHeight="1">
      <c r="A6716" s="46" t="s">
        <v>13605</v>
      </c>
      <c r="B6716" s="46" t="s">
        <v>13606</v>
      </c>
      <c r="C6716" s="47">
        <v>2.7831999999999999</v>
      </c>
      <c r="D6716" s="119" t="s">
        <v>7201</v>
      </c>
      <c r="E6716" s="46" t="s">
        <v>7201</v>
      </c>
      <c r="F6716" s="121">
        <v>2.7606000000000002</v>
      </c>
      <c r="G6716" s="87"/>
      <c r="H6716" s="47"/>
      <c r="I6716" s="120">
        <v>661</v>
      </c>
      <c r="J6716" s="120">
        <v>0</v>
      </c>
    </row>
    <row r="6717" spans="1:10" ht="15" customHeight="1">
      <c r="A6717" s="46" t="s">
        <v>13603</v>
      </c>
      <c r="B6717" s="46" t="s">
        <v>13604</v>
      </c>
      <c r="C6717" s="47">
        <v>3.4430000000000001</v>
      </c>
      <c r="D6717" s="119" t="s">
        <v>7203</v>
      </c>
      <c r="E6717" s="46" t="s">
        <v>7203</v>
      </c>
      <c r="F6717" s="121">
        <v>126.8476</v>
      </c>
      <c r="G6717" s="87"/>
      <c r="H6717" s="47"/>
      <c r="I6717" s="120">
        <v>240</v>
      </c>
      <c r="J6717" s="120">
        <v>0</v>
      </c>
    </row>
    <row r="6718" spans="1:10" ht="15" customHeight="1">
      <c r="A6718" s="46" t="s">
        <v>3099</v>
      </c>
      <c r="B6718" s="46" t="s">
        <v>13602</v>
      </c>
      <c r="C6718" s="47">
        <v>2.7507999999999999</v>
      </c>
      <c r="D6718" s="119" t="s">
        <v>7218</v>
      </c>
      <c r="E6718" s="46" t="s">
        <v>7218</v>
      </c>
      <c r="F6718" s="121">
        <v>10.77</v>
      </c>
      <c r="G6718" s="87"/>
      <c r="H6718" s="47"/>
      <c r="I6718" s="120">
        <v>0</v>
      </c>
      <c r="J6718" s="120">
        <v>0</v>
      </c>
    </row>
    <row r="6719" spans="1:10" ht="15" customHeight="1">
      <c r="A6719" s="46" t="s">
        <v>13600</v>
      </c>
      <c r="B6719" s="46" t="s">
        <v>13601</v>
      </c>
      <c r="C6719" s="47">
        <v>3.1972</v>
      </c>
      <c r="D6719" s="119" t="s">
        <v>7215</v>
      </c>
      <c r="E6719" s="46" t="s">
        <v>7215</v>
      </c>
      <c r="F6719" s="121">
        <v>10.77</v>
      </c>
      <c r="G6719" s="87"/>
      <c r="H6719" s="47"/>
      <c r="I6719" s="120">
        <v>12</v>
      </c>
      <c r="J6719" s="120">
        <v>0</v>
      </c>
    </row>
    <row r="6720" spans="1:10" ht="15" customHeight="1">
      <c r="A6720" s="46" t="s">
        <v>3102</v>
      </c>
      <c r="B6720" s="46" t="s">
        <v>13599</v>
      </c>
      <c r="C6720" s="47">
        <v>2.2012</v>
      </c>
      <c r="D6720" s="119" t="s">
        <v>7212</v>
      </c>
      <c r="E6720" s="46" t="s">
        <v>7212</v>
      </c>
      <c r="F6720" s="121">
        <v>10.979200000000001</v>
      </c>
      <c r="G6720" s="87"/>
      <c r="H6720" s="47"/>
      <c r="I6720" s="120">
        <v>100</v>
      </c>
      <c r="J6720" s="120">
        <v>0</v>
      </c>
    </row>
    <row r="6721" spans="1:10" ht="15" customHeight="1">
      <c r="A6721" s="46" t="s">
        <v>13597</v>
      </c>
      <c r="B6721" s="46" t="s">
        <v>13598</v>
      </c>
      <c r="C6721" s="47">
        <v>3.0514000000000001</v>
      </c>
      <c r="D6721" s="119" t="s">
        <v>7209</v>
      </c>
      <c r="E6721" s="46" t="s">
        <v>7209</v>
      </c>
      <c r="F6721" s="121">
        <v>10.77</v>
      </c>
      <c r="G6721" s="87"/>
      <c r="H6721" s="47"/>
      <c r="I6721" s="120">
        <v>0</v>
      </c>
      <c r="J6721" s="120">
        <v>0</v>
      </c>
    </row>
    <row r="6722" spans="1:10" ht="15" customHeight="1">
      <c r="A6722" s="46" t="s">
        <v>13595</v>
      </c>
      <c r="B6722" s="46" t="s">
        <v>13596</v>
      </c>
      <c r="C6722" s="47">
        <v>2.2517999999999998</v>
      </c>
      <c r="D6722" s="119" t="s">
        <v>7206</v>
      </c>
      <c r="E6722" s="46" t="s">
        <v>7206</v>
      </c>
      <c r="F6722" s="121">
        <v>10.77</v>
      </c>
      <c r="G6722" s="87"/>
      <c r="H6722" s="47"/>
      <c r="I6722" s="120">
        <v>0</v>
      </c>
      <c r="J6722" s="120">
        <v>0</v>
      </c>
    </row>
    <row r="6723" spans="1:10" ht="15" customHeight="1">
      <c r="A6723" s="46" t="s">
        <v>13593</v>
      </c>
      <c r="B6723" s="46" t="s">
        <v>13594</v>
      </c>
      <c r="C6723" s="47">
        <v>3.097</v>
      </c>
      <c r="D6723" s="119" t="s">
        <v>7225</v>
      </c>
      <c r="E6723" s="46" t="s">
        <v>7225</v>
      </c>
      <c r="F6723" s="121">
        <v>28.8596</v>
      </c>
      <c r="G6723" s="87"/>
      <c r="H6723" s="47"/>
      <c r="I6723" s="120">
        <v>35</v>
      </c>
      <c r="J6723" s="120">
        <v>0</v>
      </c>
    </row>
    <row r="6724" spans="1:10" ht="15" customHeight="1">
      <c r="A6724" s="46" t="s">
        <v>13591</v>
      </c>
      <c r="B6724" s="46" t="s">
        <v>13592</v>
      </c>
      <c r="C6724" s="47">
        <v>2.5278</v>
      </c>
      <c r="D6724" s="119" t="s">
        <v>35061</v>
      </c>
      <c r="E6724" s="46" t="s">
        <v>35061</v>
      </c>
      <c r="F6724" s="121">
        <v>40.988999999999997</v>
      </c>
      <c r="G6724" s="87"/>
      <c r="H6724" s="47"/>
      <c r="I6724" s="120">
        <v>0</v>
      </c>
      <c r="J6724" s="120">
        <v>0</v>
      </c>
    </row>
    <row r="6725" spans="1:10" ht="15" customHeight="1">
      <c r="A6725" s="46" t="s">
        <v>13589</v>
      </c>
      <c r="B6725" s="46" t="s">
        <v>13590</v>
      </c>
      <c r="C6725" s="47">
        <v>3.4430000000000001</v>
      </c>
      <c r="D6725" s="119" t="s">
        <v>7224</v>
      </c>
      <c r="E6725" s="46" t="s">
        <v>7224</v>
      </c>
      <c r="F6725" s="121">
        <v>26.952400000000001</v>
      </c>
      <c r="G6725" s="87"/>
      <c r="H6725" s="47"/>
      <c r="I6725" s="120">
        <v>0</v>
      </c>
      <c r="J6725" s="120">
        <v>0</v>
      </c>
    </row>
    <row r="6726" spans="1:10" ht="15" customHeight="1">
      <c r="A6726" s="46" t="s">
        <v>13588</v>
      </c>
      <c r="B6726" s="46" t="s">
        <v>13257</v>
      </c>
      <c r="C6726" s="47">
        <v>2.7732000000000001</v>
      </c>
      <c r="D6726" s="119" t="s">
        <v>7222</v>
      </c>
      <c r="E6726" s="46" t="s">
        <v>7222</v>
      </c>
      <c r="F6726" s="121">
        <v>23.915800000000001</v>
      </c>
      <c r="G6726" s="87"/>
      <c r="H6726" s="47"/>
      <c r="I6726" s="120">
        <v>0</v>
      </c>
      <c r="J6726" s="120">
        <v>0</v>
      </c>
    </row>
    <row r="6727" spans="1:10" ht="15" customHeight="1">
      <c r="A6727" s="46" t="s">
        <v>13586</v>
      </c>
      <c r="B6727" s="46" t="s">
        <v>13587</v>
      </c>
      <c r="C6727" s="47">
        <v>3.1374</v>
      </c>
      <c r="D6727" s="119" t="s">
        <v>7221</v>
      </c>
      <c r="E6727" s="46" t="s">
        <v>7221</v>
      </c>
      <c r="F6727" s="121">
        <v>40.107999999999997</v>
      </c>
      <c r="G6727" s="87"/>
      <c r="H6727" s="47"/>
      <c r="I6727" s="120">
        <v>0</v>
      </c>
      <c r="J6727" s="120">
        <v>0</v>
      </c>
    </row>
    <row r="6728" spans="1:10" ht="15" customHeight="1">
      <c r="A6728" s="46" t="s">
        <v>13584</v>
      </c>
      <c r="B6728" s="46" t="s">
        <v>13585</v>
      </c>
      <c r="C6728" s="47">
        <v>1.923</v>
      </c>
      <c r="D6728" s="119" t="s">
        <v>7220</v>
      </c>
      <c r="E6728" s="46" t="s">
        <v>7220</v>
      </c>
      <c r="F6728" s="121">
        <v>23.915400000000002</v>
      </c>
      <c r="G6728" s="87"/>
      <c r="H6728" s="47"/>
      <c r="I6728" s="120">
        <v>57</v>
      </c>
      <c r="J6728" s="120">
        <v>0</v>
      </c>
    </row>
    <row r="6729" spans="1:10" ht="15" customHeight="1">
      <c r="A6729" s="46" t="s">
        <v>13582</v>
      </c>
      <c r="B6729" s="46" t="s">
        <v>13583</v>
      </c>
      <c r="C6729" s="47">
        <v>2.2012</v>
      </c>
      <c r="D6729" s="119" t="s">
        <v>7257</v>
      </c>
      <c r="E6729" s="46" t="s">
        <v>7257</v>
      </c>
      <c r="F6729" s="121">
        <v>8.3651999999999997</v>
      </c>
      <c r="G6729" s="87"/>
      <c r="H6729" s="47"/>
      <c r="I6729" s="120">
        <v>100</v>
      </c>
      <c r="J6729" s="120">
        <v>0</v>
      </c>
    </row>
    <row r="6730" spans="1:10" ht="15" customHeight="1">
      <c r="A6730" s="46" t="s">
        <v>13580</v>
      </c>
      <c r="B6730" s="46" t="s">
        <v>13581</v>
      </c>
      <c r="C6730" s="47">
        <v>2.0242</v>
      </c>
      <c r="D6730" s="119" t="s">
        <v>7256</v>
      </c>
      <c r="E6730" s="46" t="s">
        <v>7256</v>
      </c>
      <c r="F6730" s="121">
        <v>8.3651999999999997</v>
      </c>
      <c r="G6730" s="87"/>
      <c r="H6730" s="47"/>
      <c r="I6730" s="120">
        <v>96</v>
      </c>
      <c r="J6730" s="120">
        <v>0</v>
      </c>
    </row>
    <row r="6731" spans="1:10" ht="15" customHeight="1">
      <c r="A6731" s="46" t="s">
        <v>13578</v>
      </c>
      <c r="B6731" s="46" t="s">
        <v>13579</v>
      </c>
      <c r="C6731" s="47">
        <v>2.3026</v>
      </c>
      <c r="D6731" s="119" t="s">
        <v>7255</v>
      </c>
      <c r="E6731" s="46" t="s">
        <v>7255</v>
      </c>
      <c r="F6731" s="121">
        <v>8.3651999999999997</v>
      </c>
      <c r="G6731" s="87"/>
      <c r="H6731" s="47"/>
      <c r="I6731" s="120">
        <v>100</v>
      </c>
      <c r="J6731" s="120">
        <v>0</v>
      </c>
    </row>
    <row r="6732" spans="1:10" ht="15" customHeight="1">
      <c r="A6732" s="46" t="s">
        <v>13576</v>
      </c>
      <c r="B6732" s="46" t="s">
        <v>13577</v>
      </c>
      <c r="C6732" s="47">
        <v>2.1254</v>
      </c>
      <c r="D6732" s="119" t="s">
        <v>7252</v>
      </c>
      <c r="E6732" s="46" t="s">
        <v>7252</v>
      </c>
      <c r="F6732" s="121">
        <v>15.923999999999999</v>
      </c>
      <c r="G6732" s="87"/>
      <c r="H6732" s="47"/>
      <c r="I6732" s="120">
        <v>64</v>
      </c>
      <c r="J6732" s="120">
        <v>0</v>
      </c>
    </row>
    <row r="6733" spans="1:10" ht="15" customHeight="1">
      <c r="A6733" s="46" t="s">
        <v>13574</v>
      </c>
      <c r="B6733" s="46" t="s">
        <v>13575</v>
      </c>
      <c r="C6733" s="47">
        <v>2.4036</v>
      </c>
      <c r="D6733" s="119" t="s">
        <v>7250</v>
      </c>
      <c r="E6733" s="46" t="s">
        <v>7250</v>
      </c>
      <c r="F6733" s="121">
        <v>15.923999999999999</v>
      </c>
      <c r="G6733" s="87"/>
      <c r="H6733" s="47"/>
      <c r="I6733" s="120">
        <v>70</v>
      </c>
      <c r="J6733" s="120">
        <v>0</v>
      </c>
    </row>
    <row r="6734" spans="1:10" ht="15" customHeight="1">
      <c r="A6734" s="46" t="s">
        <v>13573</v>
      </c>
      <c r="B6734" s="46" t="s">
        <v>13566</v>
      </c>
      <c r="C6734" s="47">
        <v>1.9583999999999999</v>
      </c>
      <c r="D6734" s="119" t="s">
        <v>7248</v>
      </c>
      <c r="E6734" s="46" t="s">
        <v>7248</v>
      </c>
      <c r="F6734" s="121">
        <v>15.923999999999999</v>
      </c>
      <c r="G6734" s="87"/>
      <c r="H6734" s="47"/>
      <c r="I6734" s="120">
        <v>0</v>
      </c>
      <c r="J6734" s="120">
        <v>0</v>
      </c>
    </row>
    <row r="6735" spans="1:10" ht="15" customHeight="1">
      <c r="A6735" s="46" t="s">
        <v>13571</v>
      </c>
      <c r="B6735" s="46" t="s">
        <v>13572</v>
      </c>
      <c r="C6735" s="47">
        <v>2.0768</v>
      </c>
      <c r="D6735" s="119" t="s">
        <v>7246</v>
      </c>
      <c r="E6735" s="46" t="s">
        <v>7246</v>
      </c>
      <c r="F6735" s="121">
        <v>15.923999999999999</v>
      </c>
      <c r="G6735" s="87"/>
      <c r="H6735" s="47"/>
      <c r="I6735" s="120">
        <v>0</v>
      </c>
      <c r="J6735" s="120">
        <v>0</v>
      </c>
    </row>
    <row r="6736" spans="1:10" ht="15" customHeight="1">
      <c r="A6736" s="46" t="s">
        <v>13569</v>
      </c>
      <c r="B6736" s="46" t="s">
        <v>13570</v>
      </c>
      <c r="C6736" s="47">
        <v>2.1859999999999999</v>
      </c>
      <c r="D6736" s="119" t="s">
        <v>7244</v>
      </c>
      <c r="E6736" s="46" t="s">
        <v>7244</v>
      </c>
      <c r="F6736" s="121">
        <v>15.923999999999999</v>
      </c>
      <c r="G6736" s="87"/>
      <c r="H6736" s="47"/>
      <c r="I6736" s="120">
        <v>0</v>
      </c>
      <c r="J6736" s="120">
        <v>0</v>
      </c>
    </row>
    <row r="6737" spans="1:10" ht="15" customHeight="1">
      <c r="A6737" s="46" t="s">
        <v>13567</v>
      </c>
      <c r="B6737" s="46" t="s">
        <v>13568</v>
      </c>
      <c r="C6737" s="47">
        <v>2.3046000000000002</v>
      </c>
      <c r="D6737" s="119" t="s">
        <v>7242</v>
      </c>
      <c r="E6737" s="46" t="s">
        <v>7242</v>
      </c>
      <c r="F6737" s="121">
        <v>15.923999999999999</v>
      </c>
      <c r="G6737" s="87"/>
      <c r="H6737" s="47"/>
      <c r="I6737" s="120">
        <v>0</v>
      </c>
      <c r="J6737" s="120">
        <v>0</v>
      </c>
    </row>
    <row r="6738" spans="1:10" ht="15" customHeight="1">
      <c r="A6738" s="46" t="s">
        <v>13565</v>
      </c>
      <c r="B6738" s="46" t="s">
        <v>13566</v>
      </c>
      <c r="C6738" s="47">
        <v>2.6598000000000002</v>
      </c>
      <c r="D6738" s="119" t="s">
        <v>7239</v>
      </c>
      <c r="E6738" s="46" t="s">
        <v>7239</v>
      </c>
      <c r="F6738" s="121">
        <v>9.0853999999999999</v>
      </c>
      <c r="G6738" s="87"/>
      <c r="H6738" s="47"/>
      <c r="I6738" s="120">
        <v>0</v>
      </c>
      <c r="J6738" s="120">
        <v>0</v>
      </c>
    </row>
    <row r="6739" spans="1:10" ht="15" customHeight="1">
      <c r="A6739" s="46" t="s">
        <v>3131</v>
      </c>
      <c r="B6739" s="46" t="s">
        <v>13564</v>
      </c>
      <c r="C6739" s="47">
        <v>2.7052</v>
      </c>
      <c r="D6739" s="119" t="s">
        <v>7236</v>
      </c>
      <c r="E6739" s="46" t="s">
        <v>7236</v>
      </c>
      <c r="F6739" s="121">
        <v>7.5518000000000001</v>
      </c>
      <c r="G6739" s="87"/>
      <c r="H6739" s="47"/>
      <c r="I6739" s="120">
        <v>200</v>
      </c>
      <c r="J6739" s="120">
        <v>0</v>
      </c>
    </row>
    <row r="6740" spans="1:10" ht="15" customHeight="1">
      <c r="A6740" s="46" t="s">
        <v>32623</v>
      </c>
      <c r="B6740" s="46" t="s">
        <v>32624</v>
      </c>
      <c r="C6740" s="47">
        <v>4.2304000000000004</v>
      </c>
      <c r="D6740" s="119" t="s">
        <v>7233</v>
      </c>
      <c r="E6740" s="46" t="s">
        <v>7233</v>
      </c>
      <c r="F6740" s="121">
        <v>7.5518000000000001</v>
      </c>
      <c r="G6740" s="87"/>
      <c r="H6740" s="47"/>
      <c r="I6740" s="120">
        <v>0</v>
      </c>
      <c r="J6740" s="120">
        <v>0</v>
      </c>
    </row>
    <row r="6741" spans="1:10" ht="15" customHeight="1">
      <c r="A6741" s="46" t="s">
        <v>13562</v>
      </c>
      <c r="B6741" s="46" t="s">
        <v>13563</v>
      </c>
      <c r="C6741" s="47">
        <v>2.6232000000000002</v>
      </c>
      <c r="D6741" s="119" t="s">
        <v>7230</v>
      </c>
      <c r="E6741" s="46" t="s">
        <v>7230</v>
      </c>
      <c r="F6741" s="121">
        <v>9.0853999999999999</v>
      </c>
      <c r="G6741" s="87"/>
      <c r="H6741" s="47"/>
      <c r="I6741" s="120">
        <v>0</v>
      </c>
      <c r="J6741" s="120">
        <v>0</v>
      </c>
    </row>
    <row r="6742" spans="1:10" ht="15" customHeight="1">
      <c r="A6742" s="46" t="s">
        <v>13560</v>
      </c>
      <c r="B6742" s="46" t="s">
        <v>13561</v>
      </c>
      <c r="C6742" s="47">
        <v>2.7418</v>
      </c>
      <c r="D6742" s="119" t="s">
        <v>7263</v>
      </c>
      <c r="E6742" s="46" t="s">
        <v>7263</v>
      </c>
      <c r="F6742" s="121">
        <v>4.9261999999999997</v>
      </c>
      <c r="G6742" s="87"/>
      <c r="H6742" s="47"/>
      <c r="I6742" s="120">
        <v>0</v>
      </c>
      <c r="J6742" s="120">
        <v>0</v>
      </c>
    </row>
    <row r="6743" spans="1:10" ht="15" customHeight="1">
      <c r="A6743" s="46" t="s">
        <v>13558</v>
      </c>
      <c r="B6743" s="46" t="s">
        <v>13559</v>
      </c>
      <c r="C6743" s="47">
        <v>2.5657999999999999</v>
      </c>
      <c r="D6743" s="119" t="s">
        <v>7260</v>
      </c>
      <c r="E6743" s="46" t="s">
        <v>7260</v>
      </c>
      <c r="F6743" s="121">
        <v>7.4976000000000003</v>
      </c>
      <c r="G6743" s="87"/>
      <c r="H6743" s="47"/>
      <c r="I6743" s="120">
        <v>0</v>
      </c>
      <c r="J6743" s="120">
        <v>0</v>
      </c>
    </row>
    <row r="6744" spans="1:10" ht="15" customHeight="1">
      <c r="A6744" s="46" t="s">
        <v>13556</v>
      </c>
      <c r="B6744" s="46" t="s">
        <v>13557</v>
      </c>
      <c r="C6744" s="47">
        <v>3.1244000000000001</v>
      </c>
      <c r="D6744" s="119" t="s">
        <v>7258</v>
      </c>
      <c r="E6744" s="46" t="s">
        <v>7258</v>
      </c>
      <c r="F6744" s="121">
        <v>6.6921999999999997</v>
      </c>
      <c r="G6744" s="87"/>
      <c r="H6744" s="47"/>
      <c r="I6744" s="120">
        <v>0</v>
      </c>
      <c r="J6744" s="120">
        <v>0</v>
      </c>
    </row>
    <row r="6745" spans="1:10" ht="15" customHeight="1">
      <c r="A6745" s="46" t="s">
        <v>13554</v>
      </c>
      <c r="B6745" s="46" t="s">
        <v>13555</v>
      </c>
      <c r="C6745" s="47">
        <v>3.5432000000000001</v>
      </c>
      <c r="D6745" s="119" t="s">
        <v>7267</v>
      </c>
      <c r="E6745" s="46" t="s">
        <v>7267</v>
      </c>
      <c r="F6745" s="121">
        <v>9.5153999999999996</v>
      </c>
      <c r="G6745" s="87"/>
      <c r="H6745" s="47"/>
      <c r="I6745" s="120">
        <v>0</v>
      </c>
      <c r="J6745" s="120">
        <v>0</v>
      </c>
    </row>
    <row r="6746" spans="1:10" ht="15" customHeight="1">
      <c r="A6746" s="46" t="s">
        <v>13552</v>
      </c>
      <c r="B6746" s="46" t="s">
        <v>13553</v>
      </c>
      <c r="C6746" s="47">
        <v>3.4660000000000002</v>
      </c>
      <c r="D6746" s="119" t="s">
        <v>7265</v>
      </c>
      <c r="E6746" s="46" t="s">
        <v>7265</v>
      </c>
      <c r="F6746" s="121">
        <v>9.5153999999999996</v>
      </c>
      <c r="G6746" s="87"/>
      <c r="H6746" s="47"/>
      <c r="I6746" s="120">
        <v>0</v>
      </c>
      <c r="J6746" s="120">
        <v>0</v>
      </c>
    </row>
    <row r="6747" spans="1:10" ht="15" customHeight="1">
      <c r="A6747" s="46" t="s">
        <v>3136</v>
      </c>
      <c r="B6747" s="46" t="s">
        <v>13551</v>
      </c>
      <c r="C6747" s="47">
        <v>2.8146</v>
      </c>
      <c r="D6747" s="119" t="s">
        <v>7274</v>
      </c>
      <c r="E6747" s="46" t="s">
        <v>7274</v>
      </c>
      <c r="F6747" s="121">
        <v>9.8521999999999998</v>
      </c>
      <c r="G6747" s="87"/>
      <c r="H6747" s="47"/>
      <c r="I6747" s="120">
        <v>150</v>
      </c>
      <c r="J6747" s="120">
        <v>0</v>
      </c>
    </row>
    <row r="6748" spans="1:10" ht="15" customHeight="1">
      <c r="A6748" s="46" t="s">
        <v>32625</v>
      </c>
      <c r="B6748" s="46" t="s">
        <v>32626</v>
      </c>
      <c r="C6748" s="47">
        <v>4.32</v>
      </c>
      <c r="D6748" s="119" t="s">
        <v>7271</v>
      </c>
      <c r="E6748" s="46" t="s">
        <v>7271</v>
      </c>
      <c r="F6748" s="121">
        <v>9.8521999999999998</v>
      </c>
      <c r="G6748" s="87"/>
      <c r="H6748" s="47"/>
      <c r="I6748" s="120">
        <v>0</v>
      </c>
      <c r="J6748" s="120">
        <v>0</v>
      </c>
    </row>
    <row r="6749" spans="1:10" ht="15" customHeight="1">
      <c r="A6749" s="46" t="s">
        <v>3141</v>
      </c>
      <c r="B6749" s="46" t="s">
        <v>13550</v>
      </c>
      <c r="C6749" s="47">
        <v>2.9329999999999998</v>
      </c>
      <c r="D6749" s="119" t="s">
        <v>7269</v>
      </c>
      <c r="E6749" s="46" t="s">
        <v>7269</v>
      </c>
      <c r="F6749" s="121">
        <v>9.8521999999999998</v>
      </c>
      <c r="G6749" s="87"/>
      <c r="H6749" s="47"/>
      <c r="I6749" s="120">
        <v>46</v>
      </c>
      <c r="J6749" s="120">
        <v>0</v>
      </c>
    </row>
    <row r="6750" spans="1:10" ht="15" customHeight="1">
      <c r="A6750" s="46" t="s">
        <v>32627</v>
      </c>
      <c r="B6750" s="46" t="s">
        <v>32628</v>
      </c>
      <c r="C6750" s="47">
        <v>4.4169999999999998</v>
      </c>
      <c r="D6750" s="119" t="s">
        <v>7277</v>
      </c>
      <c r="E6750" s="46" t="s">
        <v>7277</v>
      </c>
      <c r="F6750" s="121">
        <v>2.0912000000000002</v>
      </c>
      <c r="G6750" s="87"/>
      <c r="H6750" s="47"/>
      <c r="I6750" s="120">
        <v>0</v>
      </c>
      <c r="J6750" s="120">
        <v>0</v>
      </c>
    </row>
    <row r="6751" spans="1:10" ht="15" customHeight="1">
      <c r="A6751" s="46" t="s">
        <v>3144</v>
      </c>
      <c r="B6751" s="46" t="s">
        <v>13549</v>
      </c>
      <c r="C6751" s="47">
        <v>3.5615999999999999</v>
      </c>
      <c r="D6751" s="119" t="s">
        <v>7281</v>
      </c>
      <c r="E6751" s="46" t="s">
        <v>7281</v>
      </c>
      <c r="F6751" s="121">
        <v>3.4622000000000002</v>
      </c>
      <c r="G6751" s="87"/>
      <c r="H6751" s="47"/>
      <c r="I6751" s="120">
        <v>36</v>
      </c>
      <c r="J6751" s="120">
        <v>0</v>
      </c>
    </row>
    <row r="6752" spans="1:10" ht="15" customHeight="1">
      <c r="A6752" s="46" t="s">
        <v>3149</v>
      </c>
      <c r="B6752" s="46" t="s">
        <v>13548</v>
      </c>
      <c r="C6752" s="47">
        <v>3.68</v>
      </c>
      <c r="D6752" s="119" t="s">
        <v>7280</v>
      </c>
      <c r="E6752" s="46" t="s">
        <v>7280</v>
      </c>
      <c r="F6752" s="121">
        <v>3.4622000000000002</v>
      </c>
      <c r="G6752" s="87"/>
      <c r="H6752" s="47"/>
      <c r="I6752" s="120">
        <v>92</v>
      </c>
      <c r="J6752" s="120">
        <v>0</v>
      </c>
    </row>
    <row r="6753" spans="1:10" ht="15" customHeight="1">
      <c r="A6753" s="46" t="s">
        <v>13546</v>
      </c>
      <c r="B6753" s="46" t="s">
        <v>13547</v>
      </c>
      <c r="C6753" s="47">
        <v>3.9622000000000002</v>
      </c>
      <c r="D6753" s="119" t="s">
        <v>7279</v>
      </c>
      <c r="E6753" s="46" t="s">
        <v>7279</v>
      </c>
      <c r="F6753" s="121">
        <v>16.7302</v>
      </c>
      <c r="G6753" s="87"/>
      <c r="H6753" s="47"/>
      <c r="I6753" s="120">
        <v>0</v>
      </c>
      <c r="J6753" s="120">
        <v>0</v>
      </c>
    </row>
    <row r="6754" spans="1:10" ht="15" customHeight="1">
      <c r="A6754" s="46" t="s">
        <v>13375</v>
      </c>
      <c r="B6754" s="46" t="s">
        <v>13376</v>
      </c>
      <c r="C6754" s="47">
        <v>7.9518000000000004</v>
      </c>
      <c r="D6754" s="119" t="s">
        <v>7294</v>
      </c>
      <c r="E6754" s="46" t="s">
        <v>7294</v>
      </c>
      <c r="F6754" s="121">
        <v>21.259799999999998</v>
      </c>
      <c r="G6754" s="87"/>
      <c r="H6754" s="47"/>
      <c r="I6754" s="120">
        <v>0</v>
      </c>
      <c r="J6754" s="120">
        <v>0</v>
      </c>
    </row>
    <row r="6755" spans="1:10" ht="15" customHeight="1">
      <c r="A6755" s="46" t="s">
        <v>13373</v>
      </c>
      <c r="B6755" s="46" t="s">
        <v>13374</v>
      </c>
      <c r="C6755" s="47">
        <v>4.2173999999999996</v>
      </c>
      <c r="D6755" s="119" t="s">
        <v>7292</v>
      </c>
      <c r="E6755" s="46" t="s">
        <v>7292</v>
      </c>
      <c r="F6755" s="121">
        <v>21.259799999999998</v>
      </c>
      <c r="G6755" s="87"/>
      <c r="H6755" s="47"/>
      <c r="I6755" s="120">
        <v>0</v>
      </c>
      <c r="J6755" s="120">
        <v>0</v>
      </c>
    </row>
    <row r="6756" spans="1:10" ht="15" customHeight="1">
      <c r="A6756" s="46" t="s">
        <v>13371</v>
      </c>
      <c r="B6756" s="46" t="s">
        <v>13372</v>
      </c>
      <c r="C6756" s="47">
        <v>4.4268000000000001</v>
      </c>
      <c r="D6756" s="119" t="s">
        <v>7290</v>
      </c>
      <c r="E6756" s="46" t="s">
        <v>7290</v>
      </c>
      <c r="F6756" s="121">
        <v>21.259799999999998</v>
      </c>
      <c r="G6756" s="87"/>
      <c r="H6756" s="47"/>
      <c r="I6756" s="120">
        <v>0</v>
      </c>
      <c r="J6756" s="120">
        <v>0</v>
      </c>
    </row>
    <row r="6757" spans="1:10" ht="15" customHeight="1">
      <c r="A6757" s="46" t="s">
        <v>13369</v>
      </c>
      <c r="B6757" s="46" t="s">
        <v>13370</v>
      </c>
      <c r="C6757" s="47">
        <v>7.9518000000000004</v>
      </c>
      <c r="D6757" s="119" t="s">
        <v>7288</v>
      </c>
      <c r="E6757" s="46" t="s">
        <v>7288</v>
      </c>
      <c r="F6757" s="121">
        <v>21.259799999999998</v>
      </c>
      <c r="G6757" s="87"/>
      <c r="H6757" s="47"/>
      <c r="I6757" s="120">
        <v>0</v>
      </c>
      <c r="J6757" s="120">
        <v>0</v>
      </c>
    </row>
    <row r="6758" spans="1:10" ht="15" customHeight="1">
      <c r="A6758" s="46" t="s">
        <v>13367</v>
      </c>
      <c r="B6758" s="46" t="s">
        <v>13368</v>
      </c>
      <c r="C6758" s="47">
        <v>4.2173999999999996</v>
      </c>
      <c r="D6758" s="119" t="s">
        <v>7286</v>
      </c>
      <c r="E6758" s="46" t="s">
        <v>7286</v>
      </c>
      <c r="F6758" s="121">
        <v>16.1126</v>
      </c>
      <c r="G6758" s="87"/>
      <c r="H6758" s="47"/>
      <c r="I6758" s="120">
        <v>0</v>
      </c>
      <c r="J6758" s="120">
        <v>0</v>
      </c>
    </row>
    <row r="6759" spans="1:10" ht="15" customHeight="1">
      <c r="A6759" s="46" t="s">
        <v>13365</v>
      </c>
      <c r="B6759" s="46" t="s">
        <v>13366</v>
      </c>
      <c r="C6759" s="47">
        <v>4.4268000000000001</v>
      </c>
      <c r="D6759" s="119" t="s">
        <v>7284</v>
      </c>
      <c r="E6759" s="46" t="s">
        <v>7284</v>
      </c>
      <c r="F6759" s="121">
        <v>16.1126</v>
      </c>
      <c r="G6759" s="87"/>
      <c r="H6759" s="47"/>
      <c r="I6759" s="120">
        <v>0</v>
      </c>
      <c r="J6759" s="120">
        <v>0</v>
      </c>
    </row>
    <row r="6760" spans="1:10" ht="15" customHeight="1">
      <c r="A6760" s="46" t="s">
        <v>13363</v>
      </c>
      <c r="B6760" s="46" t="s">
        <v>13364</v>
      </c>
      <c r="C6760" s="47">
        <v>4.6361999999999997</v>
      </c>
      <c r="D6760" s="119" t="s">
        <v>7282</v>
      </c>
      <c r="E6760" s="46" t="s">
        <v>7282</v>
      </c>
      <c r="F6760" s="121">
        <v>16.1126</v>
      </c>
      <c r="G6760" s="87"/>
      <c r="H6760" s="47"/>
      <c r="I6760" s="120">
        <v>0</v>
      </c>
      <c r="J6760" s="120">
        <v>0</v>
      </c>
    </row>
    <row r="6761" spans="1:10" ht="15" customHeight="1">
      <c r="A6761" s="46" t="s">
        <v>13361</v>
      </c>
      <c r="B6761" s="46" t="s">
        <v>13362</v>
      </c>
      <c r="C6761" s="47">
        <v>4.8457999999999997</v>
      </c>
      <c r="D6761" s="119" t="s">
        <v>7307</v>
      </c>
      <c r="E6761" s="46" t="s">
        <v>7307</v>
      </c>
      <c r="F6761" s="121">
        <v>10.728</v>
      </c>
      <c r="G6761" s="87"/>
      <c r="H6761" s="47"/>
      <c r="I6761" s="120">
        <v>0</v>
      </c>
      <c r="J6761" s="120">
        <v>0</v>
      </c>
    </row>
    <row r="6762" spans="1:10" ht="15" customHeight="1">
      <c r="A6762" s="46" t="s">
        <v>13359</v>
      </c>
      <c r="B6762" s="46" t="s">
        <v>13360</v>
      </c>
      <c r="C6762" s="47">
        <v>5.0553999999999997</v>
      </c>
      <c r="D6762" s="119" t="s">
        <v>7305</v>
      </c>
      <c r="E6762" s="46" t="s">
        <v>7305</v>
      </c>
      <c r="F6762" s="121">
        <v>10.728</v>
      </c>
      <c r="G6762" s="87"/>
      <c r="H6762" s="47"/>
      <c r="I6762" s="120">
        <v>0</v>
      </c>
      <c r="J6762" s="120">
        <v>0</v>
      </c>
    </row>
    <row r="6763" spans="1:10" ht="15" customHeight="1">
      <c r="A6763" s="46" t="s">
        <v>13357</v>
      </c>
      <c r="B6763" s="46" t="s">
        <v>13358</v>
      </c>
      <c r="C6763" s="47">
        <v>5.7476000000000003</v>
      </c>
      <c r="D6763" s="119" t="s">
        <v>7303</v>
      </c>
      <c r="E6763" s="46" t="s">
        <v>7303</v>
      </c>
      <c r="F6763" s="121">
        <v>10.728</v>
      </c>
      <c r="G6763" s="87"/>
      <c r="H6763" s="47"/>
      <c r="I6763" s="120">
        <v>0</v>
      </c>
      <c r="J6763" s="120">
        <v>0</v>
      </c>
    </row>
    <row r="6764" spans="1:10" ht="15" customHeight="1">
      <c r="A6764" s="46" t="s">
        <v>13355</v>
      </c>
      <c r="B6764" s="46" t="s">
        <v>13356</v>
      </c>
      <c r="C6764" s="47">
        <v>6.1848000000000001</v>
      </c>
      <c r="D6764" s="119" t="s">
        <v>7302</v>
      </c>
      <c r="E6764" s="46" t="s">
        <v>7302</v>
      </c>
      <c r="F6764" s="121">
        <v>5.3212000000000002</v>
      </c>
      <c r="G6764" s="87"/>
      <c r="H6764" s="47"/>
      <c r="I6764" s="120">
        <v>0</v>
      </c>
      <c r="J6764" s="120">
        <v>0</v>
      </c>
    </row>
    <row r="6765" spans="1:10" ht="15" customHeight="1">
      <c r="A6765" s="46" t="s">
        <v>13353</v>
      </c>
      <c r="B6765" s="46" t="s">
        <v>13354</v>
      </c>
      <c r="C6765" s="47">
        <v>7.0683999999999996</v>
      </c>
      <c r="D6765" s="119" t="s">
        <v>7300</v>
      </c>
      <c r="E6765" s="46" t="s">
        <v>7300</v>
      </c>
      <c r="F6765" s="121">
        <v>5.3212000000000002</v>
      </c>
      <c r="G6765" s="87"/>
      <c r="H6765" s="47"/>
      <c r="I6765" s="120">
        <v>0</v>
      </c>
      <c r="J6765" s="120">
        <v>0</v>
      </c>
    </row>
    <row r="6766" spans="1:10" ht="15" customHeight="1">
      <c r="A6766" s="46" t="s">
        <v>13351</v>
      </c>
      <c r="B6766" s="46" t="s">
        <v>13352</v>
      </c>
      <c r="C6766" s="47">
        <v>4.6361999999999997</v>
      </c>
      <c r="D6766" s="119" t="s">
        <v>7298</v>
      </c>
      <c r="E6766" s="46" t="s">
        <v>7298</v>
      </c>
      <c r="F6766" s="121">
        <v>5.3212000000000002</v>
      </c>
      <c r="G6766" s="87"/>
      <c r="H6766" s="47"/>
      <c r="I6766" s="120">
        <v>0</v>
      </c>
      <c r="J6766" s="120">
        <v>0</v>
      </c>
    </row>
    <row r="6767" spans="1:10" ht="15" customHeight="1">
      <c r="A6767" s="46" t="s">
        <v>13349</v>
      </c>
      <c r="B6767" s="46" t="s">
        <v>13350</v>
      </c>
      <c r="C6767" s="47">
        <v>4.8457999999999997</v>
      </c>
      <c r="D6767" s="119" t="s">
        <v>7296</v>
      </c>
      <c r="E6767" s="46" t="s">
        <v>7296</v>
      </c>
      <c r="F6767" s="121">
        <v>5.3212000000000002</v>
      </c>
      <c r="G6767" s="87"/>
      <c r="H6767" s="47"/>
      <c r="I6767" s="120">
        <v>0</v>
      </c>
      <c r="J6767" s="120">
        <v>0</v>
      </c>
    </row>
    <row r="6768" spans="1:10" ht="15" customHeight="1">
      <c r="A6768" s="46" t="s">
        <v>13347</v>
      </c>
      <c r="B6768" s="46" t="s">
        <v>13348</v>
      </c>
      <c r="C6768" s="47">
        <v>5.0553999999999997</v>
      </c>
      <c r="D6768" s="119" t="s">
        <v>7323</v>
      </c>
      <c r="E6768" s="46" t="s">
        <v>7323</v>
      </c>
      <c r="F6768" s="121">
        <v>5.6883999999999997</v>
      </c>
      <c r="G6768" s="87"/>
      <c r="H6768" s="47"/>
      <c r="I6768" s="120">
        <v>0</v>
      </c>
      <c r="J6768" s="120">
        <v>0</v>
      </c>
    </row>
    <row r="6769" spans="1:10" ht="15" customHeight="1">
      <c r="A6769" s="46" t="s">
        <v>13345</v>
      </c>
      <c r="B6769" s="46" t="s">
        <v>13346</v>
      </c>
      <c r="C6769" s="47">
        <v>5.7476000000000003</v>
      </c>
      <c r="D6769" s="119" t="s">
        <v>7321</v>
      </c>
      <c r="E6769" s="46" t="s">
        <v>7321</v>
      </c>
      <c r="F6769" s="121">
        <v>4.9261999999999997</v>
      </c>
      <c r="G6769" s="87"/>
      <c r="H6769" s="47"/>
      <c r="I6769" s="120">
        <v>0</v>
      </c>
      <c r="J6769" s="120">
        <v>0</v>
      </c>
    </row>
    <row r="6770" spans="1:10" ht="15" customHeight="1">
      <c r="A6770" s="46" t="s">
        <v>13343</v>
      </c>
      <c r="B6770" s="46" t="s">
        <v>13344</v>
      </c>
      <c r="C6770" s="47">
        <v>6.1848000000000001</v>
      </c>
      <c r="D6770" s="119" t="s">
        <v>7319</v>
      </c>
      <c r="E6770" s="46" t="s">
        <v>7319</v>
      </c>
      <c r="F6770" s="121">
        <v>4.9261999999999997</v>
      </c>
      <c r="G6770" s="87"/>
      <c r="H6770" s="47"/>
      <c r="I6770" s="120">
        <v>0</v>
      </c>
      <c r="J6770" s="120">
        <v>0</v>
      </c>
    </row>
    <row r="6771" spans="1:10" ht="15" customHeight="1">
      <c r="A6771" s="46" t="s">
        <v>13341</v>
      </c>
      <c r="B6771" s="46" t="s">
        <v>13342</v>
      </c>
      <c r="C6771" s="47">
        <v>7.0683999999999996</v>
      </c>
      <c r="D6771" s="119" t="s">
        <v>7317</v>
      </c>
      <c r="E6771" s="46" t="s">
        <v>7317</v>
      </c>
      <c r="F6771" s="121">
        <v>13.885999999999999</v>
      </c>
      <c r="G6771" s="87"/>
      <c r="H6771" s="47"/>
      <c r="I6771" s="120">
        <v>0</v>
      </c>
      <c r="J6771" s="120">
        <v>0</v>
      </c>
    </row>
    <row r="6772" spans="1:10" ht="15" customHeight="1">
      <c r="A6772" s="46" t="s">
        <v>13195</v>
      </c>
      <c r="B6772" s="46" t="s">
        <v>13196</v>
      </c>
      <c r="C6772" s="47">
        <v>9.2908000000000008</v>
      </c>
      <c r="D6772" s="119" t="s">
        <v>7316</v>
      </c>
      <c r="E6772" s="46" t="s">
        <v>7316</v>
      </c>
      <c r="F6772" s="121">
        <v>15.0572</v>
      </c>
      <c r="G6772" s="87"/>
      <c r="H6772" s="47"/>
      <c r="I6772" s="120">
        <v>0</v>
      </c>
      <c r="J6772" s="120">
        <v>0</v>
      </c>
    </row>
    <row r="6773" spans="1:10" ht="15" customHeight="1">
      <c r="A6773" s="46" t="s">
        <v>13193</v>
      </c>
      <c r="B6773" s="46" t="s">
        <v>13194</v>
      </c>
      <c r="C6773" s="47">
        <v>8.1067999999999998</v>
      </c>
      <c r="D6773" s="119" t="s">
        <v>7510</v>
      </c>
      <c r="E6773" s="46" t="s">
        <v>7510</v>
      </c>
      <c r="F6773" s="121">
        <v>4.5486000000000004</v>
      </c>
      <c r="G6773" s="87"/>
      <c r="H6773" s="47"/>
      <c r="I6773" s="120">
        <v>0</v>
      </c>
      <c r="J6773" s="120">
        <v>0</v>
      </c>
    </row>
    <row r="6774" spans="1:10" ht="15" customHeight="1">
      <c r="A6774" s="46" t="s">
        <v>13191</v>
      </c>
      <c r="B6774" s="46" t="s">
        <v>13192</v>
      </c>
      <c r="C6774" s="47">
        <v>16.468399999999999</v>
      </c>
      <c r="D6774" s="119" t="s">
        <v>7507</v>
      </c>
      <c r="E6774" s="46" t="s">
        <v>7507</v>
      </c>
      <c r="F6774" s="121">
        <v>4.5486000000000004</v>
      </c>
      <c r="G6774" s="87"/>
      <c r="H6774" s="47"/>
      <c r="I6774" s="120">
        <v>0</v>
      </c>
      <c r="J6774" s="120">
        <v>0</v>
      </c>
    </row>
    <row r="6775" spans="1:10" ht="15" customHeight="1">
      <c r="A6775" s="46" t="s">
        <v>13189</v>
      </c>
      <c r="B6775" s="46" t="s">
        <v>13190</v>
      </c>
      <c r="C6775" s="47">
        <v>8.1067999999999998</v>
      </c>
      <c r="D6775" s="119" t="s">
        <v>7313</v>
      </c>
      <c r="E6775" s="46" t="s">
        <v>7313</v>
      </c>
      <c r="F6775" s="121">
        <v>7.7897999999999996</v>
      </c>
      <c r="G6775" s="87"/>
      <c r="H6775" s="47"/>
      <c r="I6775" s="120">
        <v>0</v>
      </c>
      <c r="J6775" s="120">
        <v>0</v>
      </c>
    </row>
    <row r="6776" spans="1:10" ht="15" customHeight="1">
      <c r="A6776" s="46" t="s">
        <v>13187</v>
      </c>
      <c r="B6776" s="46" t="s">
        <v>13188</v>
      </c>
      <c r="C6776" s="47">
        <v>1.6641999999999999</v>
      </c>
      <c r="D6776" s="119" t="s">
        <v>7310</v>
      </c>
      <c r="E6776" s="46" t="s">
        <v>7310</v>
      </c>
      <c r="F6776" s="121">
        <v>7.7897999999999996</v>
      </c>
      <c r="G6776" s="87"/>
      <c r="H6776" s="47"/>
      <c r="I6776" s="120">
        <v>0</v>
      </c>
      <c r="J6776" s="120">
        <v>0</v>
      </c>
    </row>
    <row r="6777" spans="1:10" ht="15" customHeight="1">
      <c r="A6777" s="46" t="s">
        <v>13186</v>
      </c>
      <c r="B6777" s="46" t="s">
        <v>13180</v>
      </c>
      <c r="C6777" s="47">
        <v>1.8171999999999999</v>
      </c>
      <c r="D6777" s="119" t="s">
        <v>7325</v>
      </c>
      <c r="E6777" s="46" t="s">
        <v>7325</v>
      </c>
      <c r="F6777" s="121">
        <v>9.0343999999999998</v>
      </c>
      <c r="G6777" s="87"/>
      <c r="H6777" s="47"/>
      <c r="I6777" s="120">
        <v>0</v>
      </c>
      <c r="J6777" s="120">
        <v>0</v>
      </c>
    </row>
    <row r="6778" spans="1:10" ht="15" customHeight="1">
      <c r="A6778" s="46" t="s">
        <v>13184</v>
      </c>
      <c r="B6778" s="46" t="s">
        <v>13185</v>
      </c>
      <c r="C6778" s="47">
        <v>10.019600000000001</v>
      </c>
      <c r="D6778" s="119" t="s">
        <v>6800</v>
      </c>
      <c r="E6778" s="46" t="s">
        <v>6800</v>
      </c>
      <c r="F6778" s="121">
        <v>1.7232000000000001</v>
      </c>
      <c r="G6778" s="87"/>
      <c r="H6778" s="47"/>
      <c r="I6778" s="120">
        <v>20</v>
      </c>
      <c r="J6778" s="120">
        <v>0</v>
      </c>
    </row>
    <row r="6779" spans="1:10" ht="15" customHeight="1">
      <c r="A6779" s="46" t="s">
        <v>13182</v>
      </c>
      <c r="B6779" s="46" t="s">
        <v>13183</v>
      </c>
      <c r="C6779" s="47">
        <v>10.019600000000001</v>
      </c>
      <c r="D6779" s="119" t="s">
        <v>6721</v>
      </c>
      <c r="E6779" s="46" t="s">
        <v>6721</v>
      </c>
      <c r="F6779" s="121">
        <v>4.835</v>
      </c>
      <c r="G6779" s="87"/>
      <c r="H6779" s="47"/>
      <c r="I6779" s="120">
        <v>0</v>
      </c>
      <c r="J6779" s="120">
        <v>0</v>
      </c>
    </row>
    <row r="6780" spans="1:10" ht="15" customHeight="1">
      <c r="A6780" s="46" t="s">
        <v>13181</v>
      </c>
      <c r="B6780" s="46" t="s">
        <v>13178</v>
      </c>
      <c r="C6780" s="47">
        <v>3.1061999999999999</v>
      </c>
      <c r="D6780" s="119" t="s">
        <v>6718</v>
      </c>
      <c r="E6780" s="46" t="s">
        <v>6718</v>
      </c>
      <c r="F6780" s="121">
        <v>4.835</v>
      </c>
      <c r="G6780" s="87"/>
      <c r="H6780" s="47"/>
      <c r="I6780" s="120">
        <v>0</v>
      </c>
      <c r="J6780" s="120">
        <v>0</v>
      </c>
    </row>
    <row r="6781" spans="1:10" ht="15" customHeight="1">
      <c r="A6781" s="46" t="s">
        <v>13179</v>
      </c>
      <c r="B6781" s="46" t="s">
        <v>13180</v>
      </c>
      <c r="C6781" s="47">
        <v>3.6252</v>
      </c>
      <c r="D6781" s="119" t="s">
        <v>6716</v>
      </c>
      <c r="E6781" s="46" t="s">
        <v>6716</v>
      </c>
      <c r="F6781" s="121">
        <v>3.4632000000000001</v>
      </c>
      <c r="G6781" s="87"/>
      <c r="H6781" s="47"/>
      <c r="I6781" s="120">
        <v>0</v>
      </c>
      <c r="J6781" s="120">
        <v>0</v>
      </c>
    </row>
    <row r="6782" spans="1:10" ht="15" customHeight="1">
      <c r="A6782" s="46" t="s">
        <v>13177</v>
      </c>
      <c r="B6782" s="46" t="s">
        <v>13178</v>
      </c>
      <c r="C6782" s="47">
        <v>3.7343999999999999</v>
      </c>
      <c r="D6782" s="119" t="s">
        <v>6714</v>
      </c>
      <c r="E6782" s="46" t="s">
        <v>6714</v>
      </c>
      <c r="F6782" s="121">
        <v>14.638999999999999</v>
      </c>
      <c r="G6782" s="87"/>
      <c r="H6782" s="47"/>
      <c r="I6782" s="120">
        <v>6</v>
      </c>
      <c r="J6782" s="120">
        <v>0</v>
      </c>
    </row>
    <row r="6783" spans="1:10" ht="15" customHeight="1">
      <c r="A6783" s="46" t="s">
        <v>13175</v>
      </c>
      <c r="B6783" s="46" t="s">
        <v>13176</v>
      </c>
      <c r="C6783" s="47">
        <v>2.0448</v>
      </c>
      <c r="D6783" s="119" t="s">
        <v>6712</v>
      </c>
      <c r="E6783" s="46" t="s">
        <v>6712</v>
      </c>
      <c r="F6783" s="121">
        <v>4.3498000000000001</v>
      </c>
      <c r="G6783" s="87"/>
      <c r="H6783" s="47"/>
      <c r="I6783" s="120">
        <v>0</v>
      </c>
      <c r="J6783" s="120">
        <v>0</v>
      </c>
    </row>
    <row r="6784" spans="1:10" ht="15" customHeight="1">
      <c r="A6784" s="46" t="s">
        <v>13173</v>
      </c>
      <c r="B6784" s="46" t="s">
        <v>13174</v>
      </c>
      <c r="C6784" s="47">
        <v>2.1314000000000002</v>
      </c>
      <c r="D6784" s="119" t="s">
        <v>6797</v>
      </c>
      <c r="E6784" s="46" t="s">
        <v>6797</v>
      </c>
      <c r="F6784" s="121">
        <v>4.6007999999999996</v>
      </c>
      <c r="G6784" s="87"/>
      <c r="H6784" s="47"/>
      <c r="I6784" s="120">
        <v>0</v>
      </c>
      <c r="J6784" s="120">
        <v>0</v>
      </c>
    </row>
    <row r="6785" spans="1:10" ht="15" customHeight="1">
      <c r="A6785" s="46" t="s">
        <v>13171</v>
      </c>
      <c r="B6785" s="46" t="s">
        <v>13172</v>
      </c>
      <c r="C6785" s="47">
        <v>3.7618</v>
      </c>
      <c r="D6785" s="119" t="s">
        <v>6794</v>
      </c>
      <c r="E6785" s="46" t="s">
        <v>6794</v>
      </c>
      <c r="F6785" s="121">
        <v>1.7150000000000001</v>
      </c>
      <c r="G6785" s="87"/>
      <c r="H6785" s="47"/>
      <c r="I6785" s="120">
        <v>0</v>
      </c>
      <c r="J6785" s="120">
        <v>0</v>
      </c>
    </row>
    <row r="6786" spans="1:10" ht="15" customHeight="1">
      <c r="A6786" s="46" t="s">
        <v>2327</v>
      </c>
      <c r="B6786" s="46" t="s">
        <v>13170</v>
      </c>
      <c r="C6786" s="47">
        <v>8.1978000000000009</v>
      </c>
      <c r="D6786" s="119" t="s">
        <v>6899</v>
      </c>
      <c r="E6786" s="46" t="s">
        <v>6899</v>
      </c>
      <c r="F6786" s="121">
        <v>1.7150000000000001</v>
      </c>
      <c r="G6786" s="87"/>
      <c r="H6786" s="47"/>
      <c r="I6786" s="120">
        <v>236</v>
      </c>
      <c r="J6786" s="120">
        <v>0</v>
      </c>
    </row>
    <row r="6787" spans="1:10" ht="15" customHeight="1">
      <c r="A6787" s="46" t="s">
        <v>2336</v>
      </c>
      <c r="B6787" s="46" t="s">
        <v>13169</v>
      </c>
      <c r="C6787" s="47">
        <v>8.1978000000000009</v>
      </c>
      <c r="D6787" s="119" t="s">
        <v>7330</v>
      </c>
      <c r="E6787" s="46" t="s">
        <v>7330</v>
      </c>
      <c r="F6787" s="121">
        <v>46.4848</v>
      </c>
      <c r="G6787" s="87"/>
      <c r="H6787" s="47"/>
      <c r="I6787" s="120">
        <v>50</v>
      </c>
      <c r="J6787" s="120">
        <v>0</v>
      </c>
    </row>
    <row r="6788" spans="1:10" ht="15" customHeight="1">
      <c r="A6788" s="46" t="s">
        <v>13544</v>
      </c>
      <c r="B6788" s="46" t="s">
        <v>13545</v>
      </c>
      <c r="C6788" s="47">
        <v>2.0112000000000001</v>
      </c>
      <c r="D6788" s="119" t="s">
        <v>6791</v>
      </c>
      <c r="E6788" s="46" t="s">
        <v>6791</v>
      </c>
      <c r="F6788" s="121">
        <v>2.2585999999999999</v>
      </c>
      <c r="G6788" s="87"/>
      <c r="H6788" s="47"/>
      <c r="I6788" s="120">
        <v>0</v>
      </c>
      <c r="J6788" s="120">
        <v>0</v>
      </c>
    </row>
    <row r="6789" spans="1:10" ht="15" customHeight="1">
      <c r="A6789" s="46" t="s">
        <v>13542</v>
      </c>
      <c r="B6789" s="46" t="s">
        <v>13543</v>
      </c>
      <c r="C6789" s="47">
        <v>6.1210000000000004</v>
      </c>
      <c r="D6789" s="119" t="s">
        <v>6897</v>
      </c>
      <c r="E6789" s="46" t="s">
        <v>6897</v>
      </c>
      <c r="F6789" s="121">
        <v>2.2585999999999999</v>
      </c>
      <c r="G6789" s="87"/>
      <c r="H6789" s="47"/>
      <c r="I6789" s="120">
        <v>35</v>
      </c>
      <c r="J6789" s="120">
        <v>0</v>
      </c>
    </row>
    <row r="6790" spans="1:10" ht="15" customHeight="1">
      <c r="A6790" s="46" t="s">
        <v>32629</v>
      </c>
      <c r="B6790" s="46" t="s">
        <v>32630</v>
      </c>
      <c r="C6790" s="47">
        <v>3.4156</v>
      </c>
      <c r="D6790" s="119" t="s">
        <v>7328</v>
      </c>
      <c r="E6790" s="46" t="s">
        <v>7328</v>
      </c>
      <c r="F6790" s="121">
        <v>28.424600000000002</v>
      </c>
      <c r="G6790" s="87"/>
      <c r="H6790" s="47"/>
      <c r="I6790" s="120">
        <v>0</v>
      </c>
      <c r="J6790" s="120">
        <v>0</v>
      </c>
    </row>
    <row r="6791" spans="1:10" ht="15" customHeight="1">
      <c r="A6791" s="46" t="s">
        <v>32631</v>
      </c>
      <c r="B6791" s="46" t="s">
        <v>32632</v>
      </c>
      <c r="C6791" s="47">
        <v>3.4156</v>
      </c>
      <c r="D6791" s="119" t="s">
        <v>7332</v>
      </c>
      <c r="E6791" s="46" t="s">
        <v>7332</v>
      </c>
      <c r="F6791" s="121">
        <v>18.124400000000001</v>
      </c>
      <c r="G6791" s="87"/>
      <c r="H6791" s="47"/>
      <c r="I6791" s="120">
        <v>0</v>
      </c>
      <c r="J6791" s="120">
        <v>0</v>
      </c>
    </row>
    <row r="6792" spans="1:10" ht="15" customHeight="1">
      <c r="A6792" s="46" t="s">
        <v>32633</v>
      </c>
      <c r="B6792" s="46" t="s">
        <v>32634</v>
      </c>
      <c r="C6792" s="47">
        <v>3.4156</v>
      </c>
      <c r="D6792" s="119" t="s">
        <v>7340</v>
      </c>
      <c r="E6792" s="46" t="s">
        <v>7340</v>
      </c>
      <c r="F6792" s="121">
        <v>2.7884000000000002</v>
      </c>
      <c r="G6792" s="87"/>
      <c r="H6792" s="47"/>
      <c r="I6792" s="120">
        <v>0</v>
      </c>
      <c r="J6792" s="120">
        <v>0</v>
      </c>
    </row>
    <row r="6793" spans="1:10" ht="15" customHeight="1">
      <c r="A6793" s="46" t="s">
        <v>13167</v>
      </c>
      <c r="B6793" s="46" t="s">
        <v>13168</v>
      </c>
      <c r="C6793" s="47">
        <v>21.860800000000001</v>
      </c>
      <c r="D6793" s="119" t="s">
        <v>7338</v>
      </c>
      <c r="E6793" s="46" t="s">
        <v>7338</v>
      </c>
      <c r="F6793" s="121">
        <v>4.2988</v>
      </c>
      <c r="G6793" s="87"/>
      <c r="H6793" s="47"/>
      <c r="I6793" s="120">
        <v>0</v>
      </c>
      <c r="J6793" s="120">
        <v>0</v>
      </c>
    </row>
    <row r="6794" spans="1:10" ht="15" customHeight="1">
      <c r="A6794" s="46" t="s">
        <v>13540</v>
      </c>
      <c r="B6794" s="46" t="s">
        <v>13541</v>
      </c>
      <c r="C6794" s="47">
        <v>1.4117999999999999</v>
      </c>
      <c r="D6794" s="119" t="s">
        <v>7335</v>
      </c>
      <c r="E6794" s="46" t="s">
        <v>7335</v>
      </c>
      <c r="F6794" s="121">
        <v>2.7884000000000002</v>
      </c>
      <c r="G6794" s="87"/>
      <c r="H6794" s="47"/>
      <c r="I6794" s="120">
        <v>0</v>
      </c>
      <c r="J6794" s="120">
        <v>0</v>
      </c>
    </row>
    <row r="6795" spans="1:10" ht="15" customHeight="1">
      <c r="A6795" s="46" t="s">
        <v>13538</v>
      </c>
      <c r="B6795" s="46" t="s">
        <v>13539</v>
      </c>
      <c r="C6795" s="47">
        <v>1.4117999999999999</v>
      </c>
      <c r="D6795" s="119" t="s">
        <v>7333</v>
      </c>
      <c r="E6795" s="46" t="s">
        <v>7333</v>
      </c>
      <c r="F6795" s="121">
        <v>2.7884000000000002</v>
      </c>
      <c r="G6795" s="87"/>
      <c r="H6795" s="47"/>
      <c r="I6795" s="120">
        <v>0</v>
      </c>
      <c r="J6795" s="120">
        <v>0</v>
      </c>
    </row>
    <row r="6796" spans="1:10" ht="15" customHeight="1">
      <c r="A6796" s="46" t="s">
        <v>5212</v>
      </c>
      <c r="B6796" s="46" t="s">
        <v>13537</v>
      </c>
      <c r="C6796" s="47">
        <v>2.1598000000000002</v>
      </c>
      <c r="D6796" s="119" t="s">
        <v>7342</v>
      </c>
      <c r="E6796" s="46" t="s">
        <v>7342</v>
      </c>
      <c r="F6796" s="121">
        <v>1.9239999999999999</v>
      </c>
      <c r="G6796" s="87"/>
      <c r="H6796" s="47"/>
      <c r="I6796" s="120">
        <v>32</v>
      </c>
      <c r="J6796" s="120">
        <v>0</v>
      </c>
    </row>
    <row r="6797" spans="1:10" ht="15" customHeight="1">
      <c r="A6797" s="46" t="s">
        <v>5213</v>
      </c>
      <c r="B6797" s="46" t="s">
        <v>13536</v>
      </c>
      <c r="C6797" s="47">
        <v>1.8486</v>
      </c>
      <c r="D6797" s="119" t="s">
        <v>12540</v>
      </c>
      <c r="E6797" s="46" t="s">
        <v>12540</v>
      </c>
      <c r="F6797" s="121">
        <v>47.820599999999999</v>
      </c>
      <c r="G6797" s="87"/>
      <c r="H6797" s="47"/>
      <c r="I6797" s="120">
        <v>4131</v>
      </c>
      <c r="J6797" s="120">
        <v>0</v>
      </c>
    </row>
    <row r="6798" spans="1:10" ht="15" customHeight="1">
      <c r="A6798" s="46" t="s">
        <v>13534</v>
      </c>
      <c r="B6798" s="46" t="s">
        <v>13535</v>
      </c>
      <c r="C6798" s="47">
        <v>1.7927999999999999</v>
      </c>
      <c r="D6798" s="119" t="s">
        <v>7379</v>
      </c>
      <c r="E6798" s="46" t="s">
        <v>7379</v>
      </c>
      <c r="F6798" s="121">
        <v>23.4224</v>
      </c>
      <c r="G6798" s="87"/>
      <c r="H6798" s="47"/>
      <c r="I6798" s="120">
        <v>0</v>
      </c>
      <c r="J6798" s="120">
        <v>0</v>
      </c>
    </row>
    <row r="6799" spans="1:10" ht="15" customHeight="1">
      <c r="A6799" s="46" t="s">
        <v>13532</v>
      </c>
      <c r="B6799" s="46" t="s">
        <v>13533</v>
      </c>
      <c r="C6799" s="47">
        <v>3.4156</v>
      </c>
      <c r="D6799" s="119" t="s">
        <v>7377</v>
      </c>
      <c r="E6799" s="46" t="s">
        <v>7377</v>
      </c>
      <c r="F6799" s="121">
        <v>32.159199999999998</v>
      </c>
      <c r="G6799" s="87"/>
      <c r="H6799" s="47"/>
      <c r="I6799" s="120">
        <v>0</v>
      </c>
      <c r="J6799" s="120">
        <v>0</v>
      </c>
    </row>
    <row r="6800" spans="1:10" ht="15" customHeight="1">
      <c r="A6800" s="46" t="s">
        <v>5347</v>
      </c>
      <c r="B6800" s="46" t="s">
        <v>13531</v>
      </c>
      <c r="C6800" s="47">
        <v>1.6446000000000001</v>
      </c>
      <c r="D6800" s="119" t="s">
        <v>7375</v>
      </c>
      <c r="E6800" s="46" t="s">
        <v>7375</v>
      </c>
      <c r="F6800" s="121">
        <v>45.032200000000003</v>
      </c>
      <c r="G6800" s="87"/>
      <c r="H6800" s="47"/>
      <c r="I6800" s="120">
        <v>195</v>
      </c>
      <c r="J6800" s="120">
        <v>0</v>
      </c>
    </row>
    <row r="6801" spans="1:10" ht="15" customHeight="1">
      <c r="A6801" s="46" t="s">
        <v>13529</v>
      </c>
      <c r="B6801" s="46" t="s">
        <v>13530</v>
      </c>
      <c r="C6801" s="47">
        <v>2.0950000000000002</v>
      </c>
      <c r="D6801" s="119" t="s">
        <v>7373</v>
      </c>
      <c r="E6801" s="46" t="s">
        <v>7373</v>
      </c>
      <c r="F6801" s="121">
        <v>47.634599999999999</v>
      </c>
      <c r="G6801" s="87"/>
      <c r="H6801" s="47"/>
      <c r="I6801" s="120">
        <v>0</v>
      </c>
      <c r="J6801" s="120">
        <v>0</v>
      </c>
    </row>
    <row r="6802" spans="1:10" ht="15" customHeight="1">
      <c r="A6802" s="46" t="s">
        <v>13527</v>
      </c>
      <c r="B6802" s="46" t="s">
        <v>13528</v>
      </c>
      <c r="C6802" s="47">
        <v>1.0202</v>
      </c>
      <c r="D6802" s="119" t="s">
        <v>7370</v>
      </c>
      <c r="E6802" s="46" t="s">
        <v>7370</v>
      </c>
      <c r="F6802" s="121">
        <v>54.605600000000003</v>
      </c>
      <c r="G6802" s="87"/>
      <c r="H6802" s="47"/>
      <c r="I6802" s="120">
        <v>0</v>
      </c>
      <c r="J6802" s="120">
        <v>0</v>
      </c>
    </row>
    <row r="6803" spans="1:10" ht="15" customHeight="1">
      <c r="A6803" s="46" t="s">
        <v>5466</v>
      </c>
      <c r="B6803" s="46" t="s">
        <v>13526</v>
      </c>
      <c r="C6803" s="47">
        <v>1.6446000000000001</v>
      </c>
      <c r="D6803" s="119" t="s">
        <v>7368</v>
      </c>
      <c r="E6803" s="46" t="s">
        <v>7368</v>
      </c>
      <c r="F6803" s="121">
        <v>65.063800000000001</v>
      </c>
      <c r="G6803" s="87"/>
      <c r="H6803" s="47"/>
      <c r="I6803" s="120">
        <v>596</v>
      </c>
      <c r="J6803" s="120">
        <v>0</v>
      </c>
    </row>
    <row r="6804" spans="1:10" ht="15" customHeight="1">
      <c r="A6804" s="46" t="s">
        <v>13524</v>
      </c>
      <c r="B6804" s="46" t="s">
        <v>13525</v>
      </c>
      <c r="C6804" s="47">
        <v>1.4927999999999999</v>
      </c>
      <c r="D6804" s="119" t="s">
        <v>7366</v>
      </c>
      <c r="E6804" s="46" t="s">
        <v>7366</v>
      </c>
      <c r="F6804" s="121">
        <v>42.989199999999997</v>
      </c>
      <c r="G6804" s="87"/>
      <c r="H6804" s="47"/>
      <c r="I6804" s="120">
        <v>438</v>
      </c>
      <c r="J6804" s="120">
        <v>0</v>
      </c>
    </row>
    <row r="6805" spans="1:10" ht="15" customHeight="1">
      <c r="A6805" s="46" t="s">
        <v>5469</v>
      </c>
      <c r="B6805" s="46" t="s">
        <v>13523</v>
      </c>
      <c r="C6805" s="47">
        <v>2.3479999999999999</v>
      </c>
      <c r="D6805" s="119" t="s">
        <v>12538</v>
      </c>
      <c r="E6805" s="46" t="s">
        <v>12538</v>
      </c>
      <c r="F6805" s="121">
        <v>157.12479999999999</v>
      </c>
      <c r="G6805" s="87"/>
      <c r="H6805" s="47"/>
      <c r="I6805" s="120">
        <v>0</v>
      </c>
      <c r="J6805" s="120">
        <v>0</v>
      </c>
    </row>
    <row r="6806" spans="1:10" ht="15" customHeight="1">
      <c r="A6806" s="46" t="s">
        <v>35424</v>
      </c>
      <c r="B6806" s="46" t="s">
        <v>35425</v>
      </c>
      <c r="C6806" s="47">
        <v>3.1107999999999998</v>
      </c>
      <c r="D6806" s="119" t="s">
        <v>12536</v>
      </c>
      <c r="E6806" s="46" t="s">
        <v>12536</v>
      </c>
      <c r="F6806" s="121">
        <v>193.78720000000001</v>
      </c>
      <c r="G6806" s="87"/>
      <c r="H6806" s="47"/>
      <c r="I6806" s="120">
        <v>0</v>
      </c>
      <c r="J6806" s="120">
        <v>0</v>
      </c>
    </row>
    <row r="6807" spans="1:10" ht="15" customHeight="1">
      <c r="A6807" s="46" t="s">
        <v>35428</v>
      </c>
      <c r="B6807" s="46" t="s">
        <v>35429</v>
      </c>
      <c r="C6807" s="47">
        <v>3.1107999999999998</v>
      </c>
      <c r="D6807" s="119" t="s">
        <v>7364</v>
      </c>
      <c r="E6807" s="46" t="s">
        <v>7364</v>
      </c>
      <c r="F6807" s="121">
        <v>23.7012</v>
      </c>
      <c r="G6807" s="87"/>
      <c r="H6807" s="47"/>
      <c r="I6807" s="120">
        <v>10</v>
      </c>
      <c r="J6807" s="120">
        <v>0</v>
      </c>
    </row>
    <row r="6808" spans="1:10" ht="15" customHeight="1">
      <c r="A6808" s="46" t="s">
        <v>35420</v>
      </c>
      <c r="B6808" s="46" t="s">
        <v>35421</v>
      </c>
      <c r="C6808" s="47">
        <v>3.1107999999999998</v>
      </c>
      <c r="D6808" s="119" t="s">
        <v>7361</v>
      </c>
      <c r="E6808" s="46" t="s">
        <v>7361</v>
      </c>
      <c r="F6808" s="121">
        <v>33.2746</v>
      </c>
      <c r="G6808" s="87"/>
      <c r="H6808" s="47"/>
      <c r="I6808" s="120">
        <v>10</v>
      </c>
      <c r="J6808" s="120">
        <v>0</v>
      </c>
    </row>
    <row r="6809" spans="1:10" ht="15" customHeight="1">
      <c r="A6809" s="46" t="s">
        <v>35422</v>
      </c>
      <c r="B6809" s="46" t="s">
        <v>35423</v>
      </c>
      <c r="C6809" s="47">
        <v>3.1107999999999998</v>
      </c>
      <c r="D6809" s="119" t="s">
        <v>7358</v>
      </c>
      <c r="E6809" s="46" t="s">
        <v>7358</v>
      </c>
      <c r="F6809" s="121">
        <v>42.847999999999999</v>
      </c>
      <c r="G6809" s="87"/>
      <c r="H6809" s="47"/>
      <c r="I6809" s="120">
        <v>6</v>
      </c>
      <c r="J6809" s="120">
        <v>0</v>
      </c>
    </row>
    <row r="6810" spans="1:10" ht="15" customHeight="1">
      <c r="A6810" s="46" t="s">
        <v>35426</v>
      </c>
      <c r="B6810" s="46" t="s">
        <v>35427</v>
      </c>
      <c r="C6810" s="47">
        <v>3.1107999999999998</v>
      </c>
      <c r="D6810" s="119" t="s">
        <v>12534</v>
      </c>
      <c r="E6810" s="46" t="s">
        <v>12534</v>
      </c>
      <c r="F6810" s="121">
        <v>41.646799999999999</v>
      </c>
      <c r="G6810" s="87"/>
      <c r="H6810" s="47"/>
      <c r="I6810" s="120">
        <v>6</v>
      </c>
      <c r="J6810" s="120">
        <v>0</v>
      </c>
    </row>
    <row r="6811" spans="1:10" ht="15" customHeight="1">
      <c r="A6811" s="46" t="s">
        <v>13521</v>
      </c>
      <c r="B6811" s="46" t="s">
        <v>13522</v>
      </c>
      <c r="C6811" s="47">
        <v>4.0990000000000002</v>
      </c>
      <c r="D6811" s="119" t="s">
        <v>12532</v>
      </c>
      <c r="E6811" s="46" t="s">
        <v>12532</v>
      </c>
      <c r="F6811" s="121">
        <v>49.490400000000001</v>
      </c>
      <c r="G6811" s="87"/>
      <c r="H6811" s="47"/>
      <c r="I6811" s="120">
        <v>0</v>
      </c>
      <c r="J6811" s="120">
        <v>0</v>
      </c>
    </row>
    <row r="6812" spans="1:10" ht="15" customHeight="1">
      <c r="A6812" s="46" t="s">
        <v>13165</v>
      </c>
      <c r="B6812" s="46" t="s">
        <v>13166</v>
      </c>
      <c r="C6812" s="47">
        <v>4.3994</v>
      </c>
      <c r="D6812" s="119" t="s">
        <v>12530</v>
      </c>
      <c r="E6812" s="46" t="s">
        <v>12530</v>
      </c>
      <c r="F6812" s="121">
        <v>59.965600000000002</v>
      </c>
      <c r="G6812" s="87"/>
      <c r="H6812" s="47"/>
      <c r="I6812" s="120">
        <v>0</v>
      </c>
      <c r="J6812" s="120">
        <v>0</v>
      </c>
    </row>
    <row r="6813" spans="1:10" ht="15" customHeight="1">
      <c r="A6813" s="46" t="s">
        <v>13163</v>
      </c>
      <c r="B6813" s="46" t="s">
        <v>13164</v>
      </c>
      <c r="C6813" s="47">
        <v>4.6909999999999998</v>
      </c>
      <c r="D6813" s="119" t="s">
        <v>12528</v>
      </c>
      <c r="E6813" s="46" t="s">
        <v>12528</v>
      </c>
      <c r="F6813" s="121">
        <v>70.440399999999997</v>
      </c>
      <c r="G6813" s="87"/>
      <c r="H6813" s="47"/>
      <c r="I6813" s="120">
        <v>0</v>
      </c>
      <c r="J6813" s="120">
        <v>0</v>
      </c>
    </row>
    <row r="6814" spans="1:10" ht="15" customHeight="1">
      <c r="A6814" s="46" t="s">
        <v>13161</v>
      </c>
      <c r="B6814" s="46" t="s">
        <v>13162</v>
      </c>
      <c r="C6814" s="47">
        <v>5.5107999999999997</v>
      </c>
      <c r="D6814" s="119" t="s">
        <v>12526</v>
      </c>
      <c r="E6814" s="46" t="s">
        <v>12526</v>
      </c>
      <c r="F6814" s="121">
        <v>78.309200000000004</v>
      </c>
      <c r="G6814" s="87"/>
      <c r="H6814" s="47"/>
      <c r="I6814" s="120">
        <v>0</v>
      </c>
      <c r="J6814" s="120">
        <v>0</v>
      </c>
    </row>
    <row r="6815" spans="1:10" ht="15" customHeight="1">
      <c r="A6815" s="46" t="s">
        <v>13519</v>
      </c>
      <c r="B6815" s="46" t="s">
        <v>13520</v>
      </c>
      <c r="C6815" s="47">
        <v>3.2814000000000001</v>
      </c>
      <c r="D6815" s="119" t="s">
        <v>12524</v>
      </c>
      <c r="E6815" s="46" t="s">
        <v>12524</v>
      </c>
      <c r="F6815" s="121">
        <v>88.784400000000005</v>
      </c>
      <c r="G6815" s="87"/>
      <c r="H6815" s="47"/>
      <c r="I6815" s="120">
        <v>0</v>
      </c>
      <c r="J6815" s="120">
        <v>0</v>
      </c>
    </row>
    <row r="6816" spans="1:10" ht="15" customHeight="1">
      <c r="A6816" s="46" t="s">
        <v>13159</v>
      </c>
      <c r="B6816" s="46" t="s">
        <v>13160</v>
      </c>
      <c r="C6816" s="47">
        <v>13.207599999999999</v>
      </c>
      <c r="D6816" s="119" t="s">
        <v>12522</v>
      </c>
      <c r="E6816" s="46" t="s">
        <v>12522</v>
      </c>
      <c r="F6816" s="121">
        <v>217.35579999999999</v>
      </c>
      <c r="G6816" s="87"/>
      <c r="H6816" s="47"/>
      <c r="I6816" s="120">
        <v>0</v>
      </c>
      <c r="J6816" s="120">
        <v>0</v>
      </c>
    </row>
    <row r="6817" spans="1:10" ht="15" customHeight="1">
      <c r="A6817" s="46" t="s">
        <v>13517</v>
      </c>
      <c r="B6817" s="46" t="s">
        <v>13518</v>
      </c>
      <c r="C6817" s="47">
        <v>5.1281999999999996</v>
      </c>
      <c r="D6817" s="119" t="s">
        <v>12520</v>
      </c>
      <c r="E6817" s="46" t="s">
        <v>12520</v>
      </c>
      <c r="F6817" s="121">
        <v>248.7808</v>
      </c>
      <c r="G6817" s="87"/>
      <c r="H6817" s="47"/>
      <c r="I6817" s="120">
        <v>0</v>
      </c>
      <c r="J6817" s="120">
        <v>0</v>
      </c>
    </row>
    <row r="6818" spans="1:10" ht="15" customHeight="1">
      <c r="A6818" s="46" t="s">
        <v>13515</v>
      </c>
      <c r="B6818" s="46" t="s">
        <v>13516</v>
      </c>
      <c r="C6818" s="47">
        <v>1.5009999999999999</v>
      </c>
      <c r="D6818" s="119" t="s">
        <v>12518</v>
      </c>
      <c r="E6818" s="46" t="s">
        <v>12518</v>
      </c>
      <c r="F6818" s="121">
        <v>277.58699999999999</v>
      </c>
      <c r="G6818" s="87"/>
      <c r="H6818" s="47"/>
      <c r="I6818" s="120">
        <v>0</v>
      </c>
      <c r="J6818" s="120">
        <v>0</v>
      </c>
    </row>
    <row r="6819" spans="1:10" ht="15" customHeight="1">
      <c r="A6819" s="46" t="s">
        <v>6643</v>
      </c>
      <c r="B6819" s="46" t="s">
        <v>13158</v>
      </c>
      <c r="C6819" s="47">
        <v>5.1281999999999996</v>
      </c>
      <c r="D6819" s="119" t="s">
        <v>3199</v>
      </c>
      <c r="E6819" s="46" t="s">
        <v>3199</v>
      </c>
      <c r="F6819" s="121">
        <v>31.787400000000002</v>
      </c>
      <c r="G6819" s="87"/>
      <c r="H6819" s="47"/>
      <c r="I6819" s="120">
        <v>69.5</v>
      </c>
      <c r="J6819" s="120">
        <v>0</v>
      </c>
    </row>
    <row r="6820" spans="1:10" ht="15" customHeight="1">
      <c r="A6820" s="46" t="s">
        <v>13156</v>
      </c>
      <c r="B6820" s="46" t="s">
        <v>13157</v>
      </c>
      <c r="C6820" s="47">
        <v>4.7363999999999997</v>
      </c>
      <c r="D6820" s="119" t="s">
        <v>7354</v>
      </c>
      <c r="E6820" s="46" t="s">
        <v>7354</v>
      </c>
      <c r="F6820" s="121">
        <v>41.732599999999998</v>
      </c>
      <c r="G6820" s="87"/>
      <c r="H6820" s="47"/>
      <c r="I6820" s="120">
        <v>0</v>
      </c>
      <c r="J6820" s="120">
        <v>0</v>
      </c>
    </row>
    <row r="6821" spans="1:10" ht="15" customHeight="1">
      <c r="A6821" s="46" t="s">
        <v>13513</v>
      </c>
      <c r="B6821" s="46" t="s">
        <v>13514</v>
      </c>
      <c r="C6821" s="47">
        <v>9.1088000000000005</v>
      </c>
      <c r="D6821" s="119" t="s">
        <v>6289</v>
      </c>
      <c r="E6821" s="46" t="s">
        <v>6289</v>
      </c>
      <c r="F6821" s="121">
        <v>112.8128</v>
      </c>
      <c r="G6821" s="87"/>
      <c r="H6821" s="47"/>
      <c r="I6821" s="120">
        <v>0</v>
      </c>
      <c r="J6821" s="120">
        <v>0</v>
      </c>
    </row>
    <row r="6822" spans="1:10" ht="15" customHeight="1">
      <c r="A6822" s="46" t="s">
        <v>13154</v>
      </c>
      <c r="B6822" s="46" t="s">
        <v>13155</v>
      </c>
      <c r="C6822" s="47">
        <v>3.1880000000000002</v>
      </c>
      <c r="D6822" s="119" t="s">
        <v>6292</v>
      </c>
      <c r="E6822" s="46" t="s">
        <v>6292</v>
      </c>
      <c r="F6822" s="121">
        <v>127.3822</v>
      </c>
      <c r="G6822" s="87"/>
      <c r="H6822" s="47"/>
      <c r="I6822" s="120">
        <v>0</v>
      </c>
      <c r="J6822" s="120">
        <v>0</v>
      </c>
    </row>
    <row r="6823" spans="1:10" ht="15" customHeight="1">
      <c r="A6823" s="46" t="s">
        <v>13152</v>
      </c>
      <c r="B6823" s="46" t="s">
        <v>13153</v>
      </c>
      <c r="C6823" s="47">
        <v>3.9167999999999998</v>
      </c>
      <c r="D6823" s="119" t="s">
        <v>6295</v>
      </c>
      <c r="E6823" s="46" t="s">
        <v>6295</v>
      </c>
      <c r="F6823" s="121">
        <v>143.2758</v>
      </c>
      <c r="G6823" s="87"/>
      <c r="H6823" s="47"/>
      <c r="I6823" s="120">
        <v>0</v>
      </c>
      <c r="J6823" s="120">
        <v>0</v>
      </c>
    </row>
    <row r="6824" spans="1:10" ht="15" customHeight="1">
      <c r="A6824" s="46" t="s">
        <v>13150</v>
      </c>
      <c r="B6824" s="46" t="s">
        <v>13151</v>
      </c>
      <c r="C6824" s="47">
        <v>3.1880000000000002</v>
      </c>
      <c r="D6824" s="119" t="s">
        <v>7062</v>
      </c>
      <c r="E6824" s="46" t="s">
        <v>7062</v>
      </c>
      <c r="F6824" s="121">
        <v>60.763199999999998</v>
      </c>
      <c r="G6824" s="87"/>
      <c r="H6824" s="47"/>
      <c r="I6824" s="120">
        <v>0</v>
      </c>
      <c r="J6824" s="120">
        <v>0</v>
      </c>
    </row>
    <row r="6825" spans="1:10" ht="15" customHeight="1">
      <c r="A6825" s="46" t="s">
        <v>13148</v>
      </c>
      <c r="B6825" s="46" t="s">
        <v>13149</v>
      </c>
      <c r="C6825" s="47">
        <v>3.9167999999999998</v>
      </c>
      <c r="D6825" s="119" t="s">
        <v>7065</v>
      </c>
      <c r="E6825" s="46" t="s">
        <v>7065</v>
      </c>
      <c r="F6825" s="121">
        <v>71.94</v>
      </c>
      <c r="G6825" s="87"/>
      <c r="H6825" s="47"/>
      <c r="I6825" s="120">
        <v>0</v>
      </c>
      <c r="J6825" s="120">
        <v>0</v>
      </c>
    </row>
    <row r="6826" spans="1:10" ht="15" customHeight="1">
      <c r="A6826" s="46" t="s">
        <v>13146</v>
      </c>
      <c r="B6826" s="46" t="s">
        <v>13147</v>
      </c>
      <c r="C6826" s="47">
        <v>2.8235999999999999</v>
      </c>
      <c r="D6826" s="119" t="s">
        <v>7068</v>
      </c>
      <c r="E6826" s="46" t="s">
        <v>7068</v>
      </c>
      <c r="F6826" s="121">
        <v>84.069400000000002</v>
      </c>
      <c r="G6826" s="87"/>
      <c r="H6826" s="47"/>
      <c r="I6826" s="120">
        <v>0</v>
      </c>
      <c r="J6826" s="120">
        <v>0</v>
      </c>
    </row>
    <row r="6827" spans="1:10" ht="15" customHeight="1">
      <c r="A6827" s="46" t="s">
        <v>13144</v>
      </c>
      <c r="B6827" s="46" t="s">
        <v>13145</v>
      </c>
      <c r="C6827" s="47">
        <v>3.5615999999999999</v>
      </c>
      <c r="D6827" s="119" t="s">
        <v>7071</v>
      </c>
      <c r="E6827" s="46" t="s">
        <v>7071</v>
      </c>
      <c r="F6827" s="121">
        <v>105.4004</v>
      </c>
      <c r="G6827" s="87"/>
      <c r="H6827" s="47"/>
      <c r="I6827" s="120">
        <v>0</v>
      </c>
      <c r="J6827" s="120">
        <v>0</v>
      </c>
    </row>
    <row r="6828" spans="1:10" ht="15" customHeight="1">
      <c r="A6828" s="46" t="s">
        <v>13142</v>
      </c>
      <c r="B6828" s="46" t="s">
        <v>13143</v>
      </c>
      <c r="C6828" s="47">
        <v>2.8235999999999999</v>
      </c>
      <c r="D6828" s="119" t="s">
        <v>7074</v>
      </c>
      <c r="E6828" s="46" t="s">
        <v>7074</v>
      </c>
      <c r="F6828" s="121">
        <v>120.876</v>
      </c>
      <c r="G6828" s="87"/>
      <c r="H6828" s="47"/>
      <c r="I6828" s="120">
        <v>0</v>
      </c>
      <c r="J6828" s="120">
        <v>0</v>
      </c>
    </row>
    <row r="6829" spans="1:10" ht="15" customHeight="1">
      <c r="A6829" s="46" t="s">
        <v>13140</v>
      </c>
      <c r="B6829" s="46" t="s">
        <v>13141</v>
      </c>
      <c r="C6829" s="47">
        <v>3.5615999999999999</v>
      </c>
      <c r="D6829" s="119" t="s">
        <v>7382</v>
      </c>
      <c r="E6829" s="46" t="s">
        <v>7382</v>
      </c>
      <c r="F6829" s="121">
        <v>58.346600000000002</v>
      </c>
      <c r="G6829" s="87"/>
      <c r="H6829" s="47"/>
      <c r="I6829" s="120">
        <v>0</v>
      </c>
      <c r="J6829" s="120">
        <v>0</v>
      </c>
    </row>
    <row r="6830" spans="1:10" ht="15" customHeight="1">
      <c r="A6830" s="46" t="s">
        <v>8377</v>
      </c>
      <c r="B6830" s="46" t="s">
        <v>13139</v>
      </c>
      <c r="C6830" s="47">
        <v>15.7582</v>
      </c>
      <c r="D6830" s="119" t="s">
        <v>34999</v>
      </c>
      <c r="E6830" s="46" t="s">
        <v>34999</v>
      </c>
      <c r="F6830" s="121">
        <v>13.779199999999999</v>
      </c>
      <c r="G6830" s="87"/>
      <c r="H6830" s="47"/>
      <c r="I6830" s="120">
        <v>46</v>
      </c>
      <c r="J6830" s="120">
        <v>0</v>
      </c>
    </row>
    <row r="6831" spans="1:10" ht="15" customHeight="1">
      <c r="A6831" s="46" t="s">
        <v>8380</v>
      </c>
      <c r="B6831" s="46" t="s">
        <v>13138</v>
      </c>
      <c r="C6831" s="47">
        <v>15.7582</v>
      </c>
      <c r="D6831" s="119" t="s">
        <v>35001</v>
      </c>
      <c r="E6831" s="46" t="s">
        <v>35001</v>
      </c>
      <c r="F6831" s="121">
        <v>18.217400000000001</v>
      </c>
      <c r="G6831" s="87"/>
      <c r="H6831" s="47"/>
      <c r="I6831" s="120">
        <v>50</v>
      </c>
      <c r="J6831" s="120">
        <v>0</v>
      </c>
    </row>
    <row r="6832" spans="1:10" ht="15" customHeight="1">
      <c r="A6832" s="46" t="s">
        <v>8383</v>
      </c>
      <c r="B6832" s="46" t="s">
        <v>13137</v>
      </c>
      <c r="C6832" s="47">
        <v>15.7582</v>
      </c>
      <c r="D6832" s="119" t="s">
        <v>34997</v>
      </c>
      <c r="E6832" s="46" t="s">
        <v>34997</v>
      </c>
      <c r="F6832" s="121">
        <v>25.095400000000001</v>
      </c>
      <c r="G6832" s="87"/>
      <c r="H6832" s="47"/>
      <c r="I6832" s="120">
        <v>38</v>
      </c>
      <c r="J6832" s="120">
        <v>0</v>
      </c>
    </row>
    <row r="6833" spans="1:10" ht="15" customHeight="1">
      <c r="A6833" s="46" t="s">
        <v>13135</v>
      </c>
      <c r="B6833" s="46" t="s">
        <v>13136</v>
      </c>
      <c r="C6833" s="47">
        <v>15.7582</v>
      </c>
      <c r="D6833" s="119" t="s">
        <v>7393</v>
      </c>
      <c r="E6833" s="46" t="s">
        <v>7393</v>
      </c>
      <c r="F6833" s="121">
        <v>1.2025999999999999</v>
      </c>
      <c r="G6833" s="87"/>
      <c r="H6833" s="47"/>
      <c r="I6833" s="120">
        <v>10</v>
      </c>
      <c r="J6833" s="120">
        <v>0</v>
      </c>
    </row>
    <row r="6834" spans="1:10" ht="15" customHeight="1">
      <c r="A6834" s="46" t="s">
        <v>13672</v>
      </c>
      <c r="B6834" s="46" t="s">
        <v>13673</v>
      </c>
      <c r="C6834" s="47">
        <v>50.6038</v>
      </c>
      <c r="D6834" s="119" t="s">
        <v>7391</v>
      </c>
      <c r="E6834" s="46" t="s">
        <v>7391</v>
      </c>
      <c r="F6834" s="121">
        <v>21.238199999999999</v>
      </c>
      <c r="G6834" s="87"/>
      <c r="H6834" s="47"/>
      <c r="I6834" s="120">
        <v>10</v>
      </c>
      <c r="J6834" s="120">
        <v>0</v>
      </c>
    </row>
    <row r="6835" spans="1:10" ht="15" customHeight="1">
      <c r="A6835" s="46" t="s">
        <v>13670</v>
      </c>
      <c r="B6835" s="46" t="s">
        <v>13671</v>
      </c>
      <c r="C6835" s="47">
        <v>50.6038</v>
      </c>
      <c r="D6835" s="119" t="s">
        <v>7388</v>
      </c>
      <c r="E6835" s="46" t="s">
        <v>7388</v>
      </c>
      <c r="F6835" s="121">
        <v>7.2362000000000002</v>
      </c>
      <c r="G6835" s="87"/>
      <c r="H6835" s="47"/>
      <c r="I6835" s="120">
        <v>5</v>
      </c>
      <c r="J6835" s="120">
        <v>0</v>
      </c>
    </row>
    <row r="6836" spans="1:10" ht="15" customHeight="1">
      <c r="A6836" s="46" t="s">
        <v>3827</v>
      </c>
      <c r="B6836" s="46" t="s">
        <v>13669</v>
      </c>
      <c r="C6836" s="47">
        <v>1181.3452</v>
      </c>
      <c r="D6836" s="119" t="s">
        <v>7386</v>
      </c>
      <c r="E6836" s="46" t="s">
        <v>7386</v>
      </c>
      <c r="F6836" s="121">
        <v>9.5890000000000004</v>
      </c>
      <c r="G6836" s="87"/>
      <c r="H6836" s="47"/>
      <c r="I6836" s="120">
        <v>1</v>
      </c>
      <c r="J6836" s="120">
        <v>0</v>
      </c>
    </row>
    <row r="6837" spans="1:10" ht="15" customHeight="1">
      <c r="A6837" s="46" t="s">
        <v>3830</v>
      </c>
      <c r="B6837" s="46" t="s">
        <v>13668</v>
      </c>
      <c r="C6837" s="47">
        <v>1181.3452</v>
      </c>
      <c r="D6837" s="119" t="s">
        <v>7384</v>
      </c>
      <c r="E6837" s="46" t="s">
        <v>7384</v>
      </c>
      <c r="F6837" s="121">
        <v>14.5974</v>
      </c>
      <c r="G6837" s="87"/>
      <c r="H6837" s="47"/>
      <c r="I6837" s="120">
        <v>9</v>
      </c>
      <c r="J6837" s="120">
        <v>0</v>
      </c>
    </row>
    <row r="6838" spans="1:10" ht="15" customHeight="1">
      <c r="A6838" s="46" t="s">
        <v>36119</v>
      </c>
      <c r="B6838" s="46" t="s">
        <v>36120</v>
      </c>
      <c r="C6838" s="47">
        <v>6.0491999999999999</v>
      </c>
      <c r="D6838" s="119" t="s">
        <v>7413</v>
      </c>
      <c r="E6838" s="46" t="s">
        <v>7413</v>
      </c>
      <c r="F6838" s="121">
        <v>4.5544000000000002</v>
      </c>
      <c r="G6838" s="87"/>
      <c r="H6838" s="47"/>
      <c r="I6838" s="120">
        <v>100</v>
      </c>
      <c r="J6838" s="120">
        <v>0</v>
      </c>
    </row>
    <row r="6839" spans="1:10" ht="15" customHeight="1">
      <c r="A6839" s="46" t="s">
        <v>13840</v>
      </c>
      <c r="B6839" s="46" t="s">
        <v>13841</v>
      </c>
      <c r="C6839" s="47">
        <v>30.109200000000001</v>
      </c>
      <c r="D6839" s="119" t="s">
        <v>7411</v>
      </c>
      <c r="E6839" s="46" t="s">
        <v>7411</v>
      </c>
      <c r="F6839" s="121">
        <v>15.0572</v>
      </c>
      <c r="G6839" s="87"/>
      <c r="H6839" s="47"/>
      <c r="I6839" s="120">
        <v>0</v>
      </c>
      <c r="J6839" s="120">
        <v>0</v>
      </c>
    </row>
    <row r="6840" spans="1:10" ht="15" customHeight="1">
      <c r="A6840" s="46" t="s">
        <v>13838</v>
      </c>
      <c r="B6840" s="46" t="s">
        <v>13839</v>
      </c>
      <c r="C6840" s="47">
        <v>34.979999999999997</v>
      </c>
      <c r="D6840" s="119" t="s">
        <v>7410</v>
      </c>
      <c r="E6840" s="46" t="s">
        <v>7410</v>
      </c>
      <c r="F6840" s="121">
        <v>13.663</v>
      </c>
      <c r="G6840" s="87"/>
      <c r="H6840" s="47"/>
      <c r="I6840" s="120">
        <v>19</v>
      </c>
      <c r="J6840" s="120">
        <v>0</v>
      </c>
    </row>
    <row r="6841" spans="1:10" ht="15" customHeight="1">
      <c r="A6841" s="46" t="s">
        <v>13836</v>
      </c>
      <c r="B6841" s="46" t="s">
        <v>13837</v>
      </c>
      <c r="C6841" s="47">
        <v>38.3324</v>
      </c>
      <c r="D6841" s="119" t="s">
        <v>7408</v>
      </c>
      <c r="E6841" s="46" t="s">
        <v>7408</v>
      </c>
      <c r="F6841" s="121">
        <v>11.7112</v>
      </c>
      <c r="G6841" s="87"/>
      <c r="H6841" s="47"/>
      <c r="I6841" s="120">
        <v>50</v>
      </c>
      <c r="J6841" s="120">
        <v>0</v>
      </c>
    </row>
    <row r="6842" spans="1:10" ht="15" customHeight="1">
      <c r="A6842" s="46" t="s">
        <v>13834</v>
      </c>
      <c r="B6842" s="46" t="s">
        <v>13835</v>
      </c>
      <c r="C6842" s="47">
        <v>34.334600000000002</v>
      </c>
      <c r="D6842" s="119" t="s">
        <v>7406</v>
      </c>
      <c r="E6842" s="46" t="s">
        <v>7406</v>
      </c>
      <c r="F6842" s="121">
        <v>5.2282000000000002</v>
      </c>
      <c r="G6842" s="87"/>
      <c r="H6842" s="47"/>
      <c r="I6842" s="120">
        <v>66</v>
      </c>
      <c r="J6842" s="120">
        <v>0</v>
      </c>
    </row>
    <row r="6843" spans="1:10" ht="15" customHeight="1">
      <c r="A6843" s="46" t="s">
        <v>13832</v>
      </c>
      <c r="B6843" s="46" t="s">
        <v>13833</v>
      </c>
      <c r="C6843" s="47">
        <v>27.427199999999999</v>
      </c>
      <c r="D6843" s="119" t="s">
        <v>7404</v>
      </c>
      <c r="E6843" s="46" t="s">
        <v>7404</v>
      </c>
      <c r="F6843" s="121">
        <v>5.2282000000000002</v>
      </c>
      <c r="G6843" s="87"/>
      <c r="H6843" s="47"/>
      <c r="I6843" s="120">
        <v>66</v>
      </c>
      <c r="J6843" s="120">
        <v>0</v>
      </c>
    </row>
    <row r="6844" spans="1:10" ht="15" customHeight="1">
      <c r="A6844" s="46" t="s">
        <v>13830</v>
      </c>
      <c r="B6844" s="46" t="s">
        <v>13831</v>
      </c>
      <c r="C6844" s="47">
        <v>41.914999999999999</v>
      </c>
      <c r="D6844" s="119" t="s">
        <v>7402</v>
      </c>
      <c r="E6844" s="46" t="s">
        <v>7402</v>
      </c>
      <c r="F6844" s="121">
        <v>1.2547999999999999</v>
      </c>
      <c r="G6844" s="87"/>
      <c r="H6844" s="47"/>
      <c r="I6844" s="120">
        <v>85</v>
      </c>
      <c r="J6844" s="120">
        <v>0</v>
      </c>
    </row>
    <row r="6845" spans="1:10" ht="15" customHeight="1">
      <c r="A6845" s="46" t="s">
        <v>13828</v>
      </c>
      <c r="B6845" s="46" t="s">
        <v>13829</v>
      </c>
      <c r="C6845" s="47">
        <v>33.094799999999999</v>
      </c>
      <c r="D6845" s="119" t="s">
        <v>7399</v>
      </c>
      <c r="E6845" s="46" t="s">
        <v>7399</v>
      </c>
      <c r="F6845" s="121">
        <v>1.5893999999999999</v>
      </c>
      <c r="G6845" s="87"/>
      <c r="H6845" s="47"/>
      <c r="I6845" s="120">
        <v>0</v>
      </c>
      <c r="J6845" s="120">
        <v>0</v>
      </c>
    </row>
    <row r="6846" spans="1:10" ht="15" customHeight="1">
      <c r="A6846" s="46" t="s">
        <v>13826</v>
      </c>
      <c r="B6846" s="46" t="s">
        <v>13827</v>
      </c>
      <c r="C6846" s="47">
        <v>25.031199999999998</v>
      </c>
      <c r="D6846" s="119" t="s">
        <v>7397</v>
      </c>
      <c r="E6846" s="46" t="s">
        <v>7397</v>
      </c>
      <c r="F6846" s="121">
        <v>1.6836</v>
      </c>
      <c r="G6846" s="87"/>
      <c r="H6846" s="47"/>
      <c r="I6846" s="120">
        <v>12</v>
      </c>
      <c r="J6846" s="120">
        <v>0</v>
      </c>
    </row>
    <row r="6847" spans="1:10" ht="15" customHeight="1">
      <c r="A6847" s="46" t="s">
        <v>13824</v>
      </c>
      <c r="B6847" s="46" t="s">
        <v>13825</v>
      </c>
      <c r="C6847" s="47">
        <v>45.163800000000002</v>
      </c>
      <c r="D6847" s="119" t="s">
        <v>7395</v>
      </c>
      <c r="E6847" s="46" t="s">
        <v>7395</v>
      </c>
      <c r="F6847" s="121">
        <v>2.0286</v>
      </c>
      <c r="G6847" s="87"/>
      <c r="H6847" s="47"/>
      <c r="I6847" s="120">
        <v>0</v>
      </c>
      <c r="J6847" s="120">
        <v>0</v>
      </c>
    </row>
    <row r="6848" spans="1:10" ht="15" customHeight="1">
      <c r="A6848" s="46" t="s">
        <v>13822</v>
      </c>
      <c r="B6848" s="46" t="s">
        <v>13823</v>
      </c>
      <c r="C6848" s="47">
        <v>54.7194</v>
      </c>
      <c r="D6848" s="119" t="s">
        <v>7430</v>
      </c>
      <c r="E6848" s="46" t="s">
        <v>7430</v>
      </c>
      <c r="F6848" s="121">
        <v>21.1068</v>
      </c>
      <c r="G6848" s="87"/>
      <c r="H6848" s="47"/>
      <c r="I6848" s="120">
        <v>0</v>
      </c>
      <c r="J6848" s="120">
        <v>0</v>
      </c>
    </row>
    <row r="6849" spans="1:10" ht="15" customHeight="1">
      <c r="A6849" s="46" t="s">
        <v>13820</v>
      </c>
      <c r="B6849" s="46" t="s">
        <v>13821</v>
      </c>
      <c r="C6849" s="47">
        <v>32.360999999999997</v>
      </c>
      <c r="D6849" s="119" t="s">
        <v>35208</v>
      </c>
      <c r="E6849" s="46" t="s">
        <v>35208</v>
      </c>
      <c r="F6849" s="121">
        <v>21.1068</v>
      </c>
      <c r="G6849" s="87"/>
      <c r="H6849" s="47"/>
      <c r="I6849" s="120">
        <v>0</v>
      </c>
      <c r="J6849" s="120">
        <v>0</v>
      </c>
    </row>
    <row r="6850" spans="1:10" ht="15" customHeight="1">
      <c r="A6850" s="46" t="s">
        <v>13818</v>
      </c>
      <c r="B6850" s="46" t="s">
        <v>13819</v>
      </c>
      <c r="C6850" s="47">
        <v>33.777999999999999</v>
      </c>
      <c r="D6850" s="119" t="s">
        <v>7429</v>
      </c>
      <c r="E6850" s="46" t="s">
        <v>7429</v>
      </c>
      <c r="F6850" s="121">
        <v>14.638999999999999</v>
      </c>
      <c r="G6850" s="87"/>
      <c r="H6850" s="47"/>
      <c r="I6850" s="120">
        <v>0</v>
      </c>
      <c r="J6850" s="120">
        <v>0</v>
      </c>
    </row>
    <row r="6851" spans="1:10" ht="15" customHeight="1">
      <c r="A6851" s="46" t="s">
        <v>13816</v>
      </c>
      <c r="B6851" s="46" t="s">
        <v>13817</v>
      </c>
      <c r="C6851" s="47">
        <v>33.271799999999999</v>
      </c>
      <c r="D6851" s="119" t="s">
        <v>7428</v>
      </c>
      <c r="E6851" s="46" t="s">
        <v>7428</v>
      </c>
      <c r="F6851" s="121">
        <v>27.57</v>
      </c>
      <c r="G6851" s="87"/>
      <c r="H6851" s="47"/>
      <c r="I6851" s="120">
        <v>0</v>
      </c>
      <c r="J6851" s="120">
        <v>0</v>
      </c>
    </row>
    <row r="6852" spans="1:10" ht="15" customHeight="1">
      <c r="A6852" s="46" t="s">
        <v>13814</v>
      </c>
      <c r="B6852" s="46" t="s">
        <v>13815</v>
      </c>
      <c r="C6852" s="47">
        <v>28.591200000000001</v>
      </c>
      <c r="D6852" s="119" t="s">
        <v>35206</v>
      </c>
      <c r="E6852" s="46" t="s">
        <v>35206</v>
      </c>
      <c r="F6852" s="121">
        <v>27.57</v>
      </c>
      <c r="G6852" s="87"/>
      <c r="H6852" s="47"/>
      <c r="I6852" s="120">
        <v>70</v>
      </c>
      <c r="J6852" s="120">
        <v>0</v>
      </c>
    </row>
    <row r="6853" spans="1:10" ht="15" customHeight="1">
      <c r="A6853" s="46" t="s">
        <v>13812</v>
      </c>
      <c r="B6853" s="46" t="s">
        <v>13813</v>
      </c>
      <c r="C6853" s="47">
        <v>40.078200000000002</v>
      </c>
      <c r="D6853" s="119" t="s">
        <v>7427</v>
      </c>
      <c r="E6853" s="46" t="s">
        <v>7427</v>
      </c>
      <c r="F6853" s="121">
        <v>27.57</v>
      </c>
      <c r="G6853" s="87"/>
      <c r="H6853" s="47"/>
      <c r="I6853" s="120">
        <v>76</v>
      </c>
      <c r="J6853" s="120">
        <v>0</v>
      </c>
    </row>
    <row r="6854" spans="1:10" ht="15" customHeight="1">
      <c r="A6854" s="46" t="s">
        <v>13806</v>
      </c>
      <c r="B6854" s="46" t="s">
        <v>13807</v>
      </c>
      <c r="C6854" s="47">
        <v>43.158999999999999</v>
      </c>
      <c r="D6854" s="119" t="s">
        <v>7426</v>
      </c>
      <c r="E6854" s="46" t="s">
        <v>7426</v>
      </c>
      <c r="F6854" s="121">
        <v>12.2994</v>
      </c>
      <c r="G6854" s="87"/>
      <c r="H6854" s="47"/>
      <c r="I6854" s="120">
        <v>0</v>
      </c>
      <c r="J6854" s="120">
        <v>0</v>
      </c>
    </row>
    <row r="6855" spans="1:10" ht="15" customHeight="1">
      <c r="A6855" s="46" t="s">
        <v>13803</v>
      </c>
      <c r="B6855" s="46" t="s">
        <v>13804</v>
      </c>
      <c r="C6855" s="47">
        <v>39.875799999999998</v>
      </c>
      <c r="D6855" s="119" t="s">
        <v>7424</v>
      </c>
      <c r="E6855" s="46" t="s">
        <v>7424</v>
      </c>
      <c r="F6855" s="121">
        <v>12.5212</v>
      </c>
      <c r="G6855" s="87"/>
      <c r="H6855" s="47"/>
      <c r="I6855" s="120">
        <v>0</v>
      </c>
      <c r="J6855" s="120">
        <v>0</v>
      </c>
    </row>
    <row r="6856" spans="1:10" ht="15" customHeight="1">
      <c r="A6856" s="46" t="s">
        <v>13801</v>
      </c>
      <c r="B6856" s="46" t="s">
        <v>13802</v>
      </c>
      <c r="C6856" s="47">
        <v>46.884399999999999</v>
      </c>
      <c r="D6856" s="119" t="s">
        <v>7422</v>
      </c>
      <c r="E6856" s="46" t="s">
        <v>7422</v>
      </c>
      <c r="F6856" s="121">
        <v>1.0871999999999999</v>
      </c>
      <c r="G6856" s="87"/>
      <c r="H6856" s="47"/>
      <c r="I6856" s="120">
        <v>0</v>
      </c>
      <c r="J6856" s="120">
        <v>0</v>
      </c>
    </row>
    <row r="6857" spans="1:10" ht="15" customHeight="1">
      <c r="A6857" s="46" t="s">
        <v>13799</v>
      </c>
      <c r="B6857" s="46" t="s">
        <v>13800</v>
      </c>
      <c r="C6857" s="47">
        <v>43.688600000000001</v>
      </c>
      <c r="D6857" s="119" t="s">
        <v>7420</v>
      </c>
      <c r="E6857" s="46" t="s">
        <v>7420</v>
      </c>
      <c r="F6857" s="121">
        <v>6.4104000000000001</v>
      </c>
      <c r="G6857" s="87"/>
      <c r="H6857" s="47"/>
      <c r="I6857" s="120">
        <v>0</v>
      </c>
      <c r="J6857" s="120">
        <v>0</v>
      </c>
    </row>
    <row r="6858" spans="1:10" ht="15" customHeight="1">
      <c r="A6858" s="46" t="s">
        <v>13797</v>
      </c>
      <c r="B6858" s="46" t="s">
        <v>13798</v>
      </c>
      <c r="C6858" s="47">
        <v>56.499200000000002</v>
      </c>
      <c r="D6858" s="119" t="s">
        <v>7418</v>
      </c>
      <c r="E6858" s="46" t="s">
        <v>7418</v>
      </c>
      <c r="F6858" s="121">
        <v>6.4104000000000001</v>
      </c>
      <c r="G6858" s="87"/>
      <c r="H6858" s="47"/>
      <c r="I6858" s="120">
        <v>0</v>
      </c>
      <c r="J6858" s="120">
        <v>0</v>
      </c>
    </row>
    <row r="6859" spans="1:10" ht="15" customHeight="1">
      <c r="A6859" s="46" t="s">
        <v>303</v>
      </c>
      <c r="B6859" s="46" t="s">
        <v>13796</v>
      </c>
      <c r="C6859" s="47">
        <v>56.499200000000002</v>
      </c>
      <c r="D6859" s="119" t="s">
        <v>7415</v>
      </c>
      <c r="E6859" s="46" t="s">
        <v>7415</v>
      </c>
      <c r="F6859" s="121">
        <v>1.7482</v>
      </c>
      <c r="G6859" s="87"/>
      <c r="H6859" s="47"/>
      <c r="I6859" s="120">
        <v>5</v>
      </c>
      <c r="J6859" s="120">
        <v>0</v>
      </c>
    </row>
    <row r="6860" spans="1:10" ht="15" customHeight="1">
      <c r="A6860" s="46" t="s">
        <v>13794</v>
      </c>
      <c r="B6860" s="46" t="s">
        <v>13795</v>
      </c>
      <c r="C6860" s="47">
        <v>49.634599999999999</v>
      </c>
      <c r="D6860" s="119" t="s">
        <v>7434</v>
      </c>
      <c r="E6860" s="46" t="s">
        <v>7434</v>
      </c>
      <c r="F6860" s="121">
        <v>7.7897999999999996</v>
      </c>
      <c r="G6860" s="87"/>
      <c r="H6860" s="47"/>
      <c r="I6860" s="120">
        <v>0</v>
      </c>
      <c r="J6860" s="120">
        <v>0</v>
      </c>
    </row>
    <row r="6861" spans="1:10" ht="15" customHeight="1">
      <c r="A6861" s="46" t="s">
        <v>13792</v>
      </c>
      <c r="B6861" s="46" t="s">
        <v>13793</v>
      </c>
      <c r="C6861" s="47">
        <v>50.1858</v>
      </c>
      <c r="D6861" s="119" t="s">
        <v>7431</v>
      </c>
      <c r="E6861" s="46" t="s">
        <v>7431</v>
      </c>
      <c r="F6861" s="121">
        <v>7.7897999999999996</v>
      </c>
      <c r="G6861" s="87"/>
      <c r="H6861" s="47"/>
      <c r="I6861" s="120">
        <v>0</v>
      </c>
      <c r="J6861" s="120">
        <v>0</v>
      </c>
    </row>
    <row r="6862" spans="1:10" ht="15" customHeight="1">
      <c r="A6862" s="46" t="s">
        <v>13788</v>
      </c>
      <c r="B6862" s="46" t="s">
        <v>13789</v>
      </c>
      <c r="C6862" s="47">
        <v>56.036000000000001</v>
      </c>
      <c r="D6862" s="119" t="s">
        <v>7456</v>
      </c>
      <c r="E6862" s="46" t="s">
        <v>7456</v>
      </c>
      <c r="F6862" s="121">
        <v>2.6819999999999999</v>
      </c>
      <c r="G6862" s="87"/>
      <c r="H6862" s="47"/>
      <c r="I6862" s="120">
        <v>20</v>
      </c>
      <c r="J6862" s="120">
        <v>0</v>
      </c>
    </row>
    <row r="6863" spans="1:10" ht="15" customHeight="1">
      <c r="A6863" s="46" t="s">
        <v>13786</v>
      </c>
      <c r="B6863" s="46" t="s">
        <v>13787</v>
      </c>
      <c r="C6863" s="47">
        <v>26.415199999999999</v>
      </c>
      <c r="D6863" s="119" t="s">
        <v>7454</v>
      </c>
      <c r="E6863" s="46" t="s">
        <v>7454</v>
      </c>
      <c r="F6863" s="121">
        <v>2.3887999999999998</v>
      </c>
      <c r="G6863" s="87"/>
      <c r="H6863" s="47"/>
      <c r="I6863" s="120">
        <v>0</v>
      </c>
      <c r="J6863" s="120">
        <v>0</v>
      </c>
    </row>
    <row r="6864" spans="1:10" ht="15" customHeight="1">
      <c r="A6864" s="46" t="s">
        <v>13784</v>
      </c>
      <c r="B6864" s="46" t="s">
        <v>13785</v>
      </c>
      <c r="C6864" s="47">
        <v>26.415199999999999</v>
      </c>
      <c r="D6864" s="119" t="s">
        <v>7452</v>
      </c>
      <c r="E6864" s="46" t="s">
        <v>7452</v>
      </c>
      <c r="F6864" s="121">
        <v>3.0207999999999999</v>
      </c>
      <c r="G6864" s="87"/>
      <c r="H6864" s="47"/>
      <c r="I6864" s="120">
        <v>0</v>
      </c>
      <c r="J6864" s="120">
        <v>0</v>
      </c>
    </row>
    <row r="6865" spans="1:10" ht="15" customHeight="1">
      <c r="A6865" s="46" t="s">
        <v>13777</v>
      </c>
      <c r="B6865" s="46" t="s">
        <v>13778</v>
      </c>
      <c r="C6865" s="47">
        <v>34.485399999999998</v>
      </c>
      <c r="D6865" s="119" t="s">
        <v>7450</v>
      </c>
      <c r="E6865" s="46" t="s">
        <v>7450</v>
      </c>
      <c r="F6865" s="121">
        <v>3.4037999999999999</v>
      </c>
      <c r="G6865" s="87"/>
      <c r="H6865" s="47"/>
      <c r="I6865" s="120">
        <v>0</v>
      </c>
      <c r="J6865" s="120">
        <v>0</v>
      </c>
    </row>
    <row r="6866" spans="1:10" ht="15" customHeight="1">
      <c r="A6866" s="46" t="s">
        <v>13771</v>
      </c>
      <c r="B6866" s="46" t="s">
        <v>13772</v>
      </c>
      <c r="C6866" s="47">
        <v>24.138000000000002</v>
      </c>
      <c r="D6866" s="119" t="s">
        <v>7448</v>
      </c>
      <c r="E6866" s="46" t="s">
        <v>7448</v>
      </c>
      <c r="F6866" s="121">
        <v>3.6964000000000001</v>
      </c>
      <c r="G6866" s="87"/>
      <c r="H6866" s="47"/>
      <c r="I6866" s="120">
        <v>0</v>
      </c>
      <c r="J6866" s="120">
        <v>0</v>
      </c>
    </row>
    <row r="6867" spans="1:10" ht="15" customHeight="1">
      <c r="A6867" s="46" t="s">
        <v>13769</v>
      </c>
      <c r="B6867" s="46" t="s">
        <v>13770</v>
      </c>
      <c r="C6867" s="47">
        <v>22.316199999999998</v>
      </c>
      <c r="D6867" s="119" t="s">
        <v>7446</v>
      </c>
      <c r="E6867" s="46" t="s">
        <v>7446</v>
      </c>
      <c r="F6867" s="121">
        <v>3.6964000000000001</v>
      </c>
      <c r="G6867" s="87"/>
      <c r="H6867" s="47"/>
      <c r="I6867" s="120">
        <v>0</v>
      </c>
      <c r="J6867" s="120">
        <v>0</v>
      </c>
    </row>
    <row r="6868" spans="1:10" ht="15" customHeight="1">
      <c r="A6868" s="46" t="s">
        <v>13767</v>
      </c>
      <c r="B6868" s="46" t="s">
        <v>13768</v>
      </c>
      <c r="C6868" s="47">
        <v>14.977600000000001</v>
      </c>
      <c r="D6868" s="119" t="s">
        <v>7443</v>
      </c>
      <c r="E6868" s="46" t="s">
        <v>7443</v>
      </c>
      <c r="F6868" s="121">
        <v>4.8460000000000001</v>
      </c>
      <c r="G6868" s="87"/>
      <c r="H6868" s="47"/>
      <c r="I6868" s="120">
        <v>0</v>
      </c>
      <c r="J6868" s="120">
        <v>0</v>
      </c>
    </row>
    <row r="6869" spans="1:10" ht="15" customHeight="1">
      <c r="A6869" s="46" t="s">
        <v>13765</v>
      </c>
      <c r="B6869" s="46" t="s">
        <v>13766</v>
      </c>
      <c r="C6869" s="47">
        <v>6.6967999999999996</v>
      </c>
      <c r="D6869" s="119" t="s">
        <v>7441</v>
      </c>
      <c r="E6869" s="46" t="s">
        <v>7441</v>
      </c>
      <c r="F6869" s="121">
        <v>5.4321999999999999</v>
      </c>
      <c r="G6869" s="87"/>
      <c r="H6869" s="47"/>
      <c r="I6869" s="120">
        <v>0</v>
      </c>
      <c r="J6869" s="120">
        <v>0</v>
      </c>
    </row>
    <row r="6870" spans="1:10" ht="15" customHeight="1">
      <c r="A6870" s="46" t="s">
        <v>13761</v>
      </c>
      <c r="B6870" s="46" t="s">
        <v>13762</v>
      </c>
      <c r="C6870" s="47">
        <v>12.388400000000001</v>
      </c>
      <c r="D6870" s="119" t="s">
        <v>7439</v>
      </c>
      <c r="E6870" s="46" t="s">
        <v>7439</v>
      </c>
      <c r="F6870" s="121">
        <v>6.8746</v>
      </c>
      <c r="G6870" s="87"/>
      <c r="H6870" s="47"/>
      <c r="I6870" s="120">
        <v>78</v>
      </c>
      <c r="J6870" s="120">
        <v>0</v>
      </c>
    </row>
    <row r="6871" spans="1:10" ht="15" customHeight="1">
      <c r="A6871" s="46" t="s">
        <v>13759</v>
      </c>
      <c r="B6871" s="46" t="s">
        <v>13760</v>
      </c>
      <c r="C6871" s="47">
        <v>5.7942</v>
      </c>
      <c r="D6871" s="119" t="s">
        <v>7437</v>
      </c>
      <c r="E6871" s="46" t="s">
        <v>7437</v>
      </c>
      <c r="F6871" s="121">
        <v>6.8746</v>
      </c>
      <c r="G6871" s="87"/>
      <c r="H6871" s="47"/>
      <c r="I6871" s="120">
        <v>28</v>
      </c>
      <c r="J6871" s="120">
        <v>0</v>
      </c>
    </row>
    <row r="6872" spans="1:10" ht="15" customHeight="1">
      <c r="A6872" s="46" t="s">
        <v>13757</v>
      </c>
      <c r="B6872" s="46" t="s">
        <v>13758</v>
      </c>
      <c r="C6872" s="47">
        <v>9.9748000000000001</v>
      </c>
      <c r="D6872" s="119" t="s">
        <v>35003</v>
      </c>
      <c r="E6872" s="46" t="s">
        <v>35003</v>
      </c>
      <c r="F6872" s="121">
        <v>5.7161999999999997</v>
      </c>
      <c r="G6872" s="87"/>
      <c r="H6872" s="47"/>
      <c r="I6872" s="120">
        <v>76</v>
      </c>
      <c r="J6872" s="120">
        <v>0</v>
      </c>
    </row>
    <row r="6873" spans="1:10" ht="15" customHeight="1">
      <c r="A6873" s="46" t="s">
        <v>13749</v>
      </c>
      <c r="B6873" s="46" t="s">
        <v>13750</v>
      </c>
      <c r="C6873" s="47">
        <v>11.4406</v>
      </c>
      <c r="D6873" s="119" t="s">
        <v>35011</v>
      </c>
      <c r="E6873" s="46" t="s">
        <v>35011</v>
      </c>
      <c r="F6873" s="121">
        <v>5.7161999999999997</v>
      </c>
      <c r="G6873" s="87"/>
      <c r="H6873" s="47"/>
      <c r="I6873" s="120">
        <v>0</v>
      </c>
      <c r="J6873" s="120">
        <v>0</v>
      </c>
    </row>
    <row r="6874" spans="1:10" ht="15" customHeight="1">
      <c r="A6874" s="46" t="s">
        <v>13747</v>
      </c>
      <c r="B6874" s="46" t="s">
        <v>13748</v>
      </c>
      <c r="C6874" s="47">
        <v>10.930400000000001</v>
      </c>
      <c r="D6874" s="119" t="s">
        <v>35005</v>
      </c>
      <c r="E6874" s="46" t="s">
        <v>35005</v>
      </c>
      <c r="F6874" s="121">
        <v>15.3826</v>
      </c>
      <c r="G6874" s="87"/>
      <c r="H6874" s="47"/>
      <c r="I6874" s="120">
        <v>0</v>
      </c>
      <c r="J6874" s="120">
        <v>0</v>
      </c>
    </row>
    <row r="6875" spans="1:10" ht="15" customHeight="1">
      <c r="A6875" s="46" t="s">
        <v>13745</v>
      </c>
      <c r="B6875" s="46" t="s">
        <v>13746</v>
      </c>
      <c r="C6875" s="47">
        <v>7.0136000000000003</v>
      </c>
      <c r="D6875" s="119" t="s">
        <v>35007</v>
      </c>
      <c r="E6875" s="46" t="s">
        <v>35007</v>
      </c>
      <c r="F6875" s="121">
        <v>15.3826</v>
      </c>
      <c r="G6875" s="87"/>
      <c r="H6875" s="47"/>
      <c r="I6875" s="120">
        <v>0</v>
      </c>
      <c r="J6875" s="120">
        <v>0</v>
      </c>
    </row>
    <row r="6876" spans="1:10" ht="15" customHeight="1">
      <c r="A6876" s="46" t="s">
        <v>13743</v>
      </c>
      <c r="B6876" s="46" t="s">
        <v>13744</v>
      </c>
      <c r="C6876" s="47">
        <v>5.9206000000000003</v>
      </c>
      <c r="D6876" s="119" t="s">
        <v>35009</v>
      </c>
      <c r="E6876" s="46" t="s">
        <v>35009</v>
      </c>
      <c r="F6876" s="121">
        <v>15.3826</v>
      </c>
      <c r="G6876" s="87"/>
      <c r="H6876" s="47"/>
      <c r="I6876" s="120">
        <v>0</v>
      </c>
      <c r="J6876" s="120">
        <v>0</v>
      </c>
    </row>
    <row r="6877" spans="1:10" ht="15" customHeight="1">
      <c r="A6877" s="46" t="s">
        <v>13741</v>
      </c>
      <c r="B6877" s="46" t="s">
        <v>13742</v>
      </c>
      <c r="C6877" s="47">
        <v>6.0115999999999996</v>
      </c>
      <c r="D6877" s="119" t="s">
        <v>7462</v>
      </c>
      <c r="E6877" s="46" t="s">
        <v>7462</v>
      </c>
      <c r="F6877" s="121">
        <v>7.2266000000000004</v>
      </c>
      <c r="G6877" s="87"/>
      <c r="H6877" s="47"/>
      <c r="I6877" s="120">
        <v>20</v>
      </c>
      <c r="J6877" s="120">
        <v>0</v>
      </c>
    </row>
    <row r="6878" spans="1:10" ht="15" customHeight="1">
      <c r="A6878" s="46" t="s">
        <v>13737</v>
      </c>
      <c r="B6878" s="46" t="s">
        <v>13738</v>
      </c>
      <c r="C6878" s="47">
        <v>51.372999999999998</v>
      </c>
      <c r="D6878" s="119" t="s">
        <v>7459</v>
      </c>
      <c r="E6878" s="46" t="s">
        <v>7459</v>
      </c>
      <c r="F6878" s="121">
        <v>7.2266000000000004</v>
      </c>
      <c r="G6878" s="87"/>
      <c r="H6878" s="47"/>
      <c r="I6878" s="120">
        <v>0</v>
      </c>
      <c r="J6878" s="120">
        <v>0</v>
      </c>
    </row>
    <row r="6879" spans="1:10" ht="15" customHeight="1">
      <c r="A6879" s="46" t="s">
        <v>13735</v>
      </c>
      <c r="B6879" s="46" t="s">
        <v>13736</v>
      </c>
      <c r="C6879" s="47">
        <v>46.935000000000002</v>
      </c>
      <c r="D6879" s="119" t="s">
        <v>7474</v>
      </c>
      <c r="E6879" s="46" t="s">
        <v>7474</v>
      </c>
      <c r="F6879" s="121">
        <v>1.3717999999999999</v>
      </c>
      <c r="G6879" s="87"/>
      <c r="H6879" s="47"/>
      <c r="I6879" s="120">
        <v>32</v>
      </c>
      <c r="J6879" s="120">
        <v>0</v>
      </c>
    </row>
    <row r="6880" spans="1:10" ht="15" customHeight="1">
      <c r="A6880" s="46" t="s">
        <v>13733</v>
      </c>
      <c r="B6880" s="46" t="s">
        <v>13734</v>
      </c>
      <c r="C6880" s="47">
        <v>27.098199999999999</v>
      </c>
      <c r="D6880" s="119" t="s">
        <v>7471</v>
      </c>
      <c r="E6880" s="46" t="s">
        <v>7471</v>
      </c>
      <c r="F6880" s="121">
        <v>1.3717999999999999</v>
      </c>
      <c r="G6880" s="87"/>
      <c r="H6880" s="47"/>
      <c r="I6880" s="120">
        <v>46</v>
      </c>
      <c r="J6880" s="120">
        <v>0</v>
      </c>
    </row>
    <row r="6881" spans="1:10" ht="15" customHeight="1">
      <c r="A6881" s="46" t="s">
        <v>13731</v>
      </c>
      <c r="B6881" s="46" t="s">
        <v>13732</v>
      </c>
      <c r="C6881" s="47">
        <v>16.2136</v>
      </c>
      <c r="D6881" s="119" t="s">
        <v>7468</v>
      </c>
      <c r="E6881" s="46" t="s">
        <v>7468</v>
      </c>
      <c r="F6881" s="121">
        <v>1.4638</v>
      </c>
      <c r="G6881" s="87"/>
      <c r="H6881" s="47"/>
      <c r="I6881" s="120">
        <v>0</v>
      </c>
      <c r="J6881" s="120">
        <v>0</v>
      </c>
    </row>
    <row r="6882" spans="1:10" ht="15" customHeight="1">
      <c r="A6882" s="46" t="s">
        <v>13729</v>
      </c>
      <c r="B6882" s="46" t="s">
        <v>13730</v>
      </c>
      <c r="C6882" s="47">
        <v>20.2212</v>
      </c>
      <c r="D6882" s="119" t="s">
        <v>7466</v>
      </c>
      <c r="E6882" s="46" t="s">
        <v>7466</v>
      </c>
      <c r="F6882" s="121">
        <v>1.673</v>
      </c>
      <c r="G6882" s="87"/>
      <c r="H6882" s="47"/>
      <c r="I6882" s="120">
        <v>0</v>
      </c>
      <c r="J6882" s="120">
        <v>0</v>
      </c>
    </row>
    <row r="6883" spans="1:10" ht="15" customHeight="1">
      <c r="A6883" s="46" t="s">
        <v>13727</v>
      </c>
      <c r="B6883" s="46" t="s">
        <v>13728</v>
      </c>
      <c r="C6883" s="47">
        <v>37.6492</v>
      </c>
      <c r="D6883" s="119" t="s">
        <v>7464</v>
      </c>
      <c r="E6883" s="46" t="s">
        <v>7464</v>
      </c>
      <c r="F6883" s="121">
        <v>1.0502</v>
      </c>
      <c r="G6883" s="87"/>
      <c r="H6883" s="47"/>
      <c r="I6883" s="120">
        <v>0</v>
      </c>
      <c r="J6883" s="120">
        <v>0</v>
      </c>
    </row>
    <row r="6884" spans="1:10" ht="15" customHeight="1">
      <c r="A6884" s="46" t="s">
        <v>13725</v>
      </c>
      <c r="B6884" s="46" t="s">
        <v>13726</v>
      </c>
      <c r="C6884" s="47">
        <v>49.718200000000003</v>
      </c>
      <c r="D6884" s="119" t="s">
        <v>7477</v>
      </c>
      <c r="E6884" s="46" t="s">
        <v>7477</v>
      </c>
      <c r="F6884" s="121">
        <v>1.4388000000000001</v>
      </c>
      <c r="G6884" s="87"/>
      <c r="H6884" s="47"/>
      <c r="I6884" s="120">
        <v>4</v>
      </c>
      <c r="J6884" s="120">
        <v>0</v>
      </c>
    </row>
    <row r="6885" spans="1:10" ht="15" customHeight="1">
      <c r="A6885" s="46" t="s">
        <v>13723</v>
      </c>
      <c r="B6885" s="46" t="s">
        <v>13724</v>
      </c>
      <c r="C6885" s="47">
        <v>97.690600000000003</v>
      </c>
      <c r="D6885" s="119" t="s">
        <v>7486</v>
      </c>
      <c r="E6885" s="46" t="s">
        <v>7486</v>
      </c>
      <c r="F6885" s="121">
        <v>9.9092000000000002</v>
      </c>
      <c r="G6885" s="87"/>
      <c r="H6885" s="47"/>
      <c r="I6885" s="120">
        <v>0</v>
      </c>
      <c r="J6885" s="120">
        <v>0</v>
      </c>
    </row>
    <row r="6886" spans="1:10" ht="15" customHeight="1">
      <c r="A6886" s="46" t="s">
        <v>13721</v>
      </c>
      <c r="B6886" s="46" t="s">
        <v>13722</v>
      </c>
      <c r="C6886" s="47">
        <v>6.3532000000000002</v>
      </c>
      <c r="D6886" s="119" t="s">
        <v>35216</v>
      </c>
      <c r="E6886" s="46" t="s">
        <v>35216</v>
      </c>
      <c r="F6886" s="121">
        <v>9.9092000000000002</v>
      </c>
      <c r="G6886" s="87"/>
      <c r="H6886" s="47"/>
      <c r="I6886" s="120">
        <v>100</v>
      </c>
      <c r="J6886" s="120">
        <v>0</v>
      </c>
    </row>
    <row r="6887" spans="1:10" ht="15" customHeight="1">
      <c r="A6887" s="46" t="s">
        <v>13720</v>
      </c>
      <c r="B6887" s="46" t="s">
        <v>32637</v>
      </c>
      <c r="C6887" s="47">
        <v>28.1358</v>
      </c>
      <c r="D6887" s="119" t="s">
        <v>7483</v>
      </c>
      <c r="E6887" s="46" t="s">
        <v>7483</v>
      </c>
      <c r="F6887" s="121">
        <v>8.9925999999999995</v>
      </c>
      <c r="G6887" s="87"/>
      <c r="H6887" s="47"/>
      <c r="I6887" s="120">
        <v>48</v>
      </c>
      <c r="J6887" s="120">
        <v>0</v>
      </c>
    </row>
    <row r="6888" spans="1:10" ht="15" customHeight="1">
      <c r="A6888" s="46" t="s">
        <v>13719</v>
      </c>
      <c r="B6888" s="46" t="s">
        <v>32636</v>
      </c>
      <c r="C6888" s="47">
        <v>46.030999999999999</v>
      </c>
      <c r="D6888" s="119" t="s">
        <v>7480</v>
      </c>
      <c r="E6888" s="46" t="s">
        <v>7480</v>
      </c>
      <c r="F6888" s="121">
        <v>8.9925999999999995</v>
      </c>
      <c r="G6888" s="87"/>
      <c r="H6888" s="47"/>
      <c r="I6888" s="120">
        <v>18</v>
      </c>
      <c r="J6888" s="120">
        <v>0</v>
      </c>
    </row>
    <row r="6889" spans="1:10" ht="15" customHeight="1">
      <c r="A6889" s="46" t="s">
        <v>13717</v>
      </c>
      <c r="B6889" s="46" t="s">
        <v>13718</v>
      </c>
      <c r="C6889" s="47">
        <v>21.697600000000001</v>
      </c>
      <c r="D6889" s="119" t="s">
        <v>7657</v>
      </c>
      <c r="E6889" s="46" t="s">
        <v>7657</v>
      </c>
      <c r="F6889" s="121">
        <v>1.7427999999999999</v>
      </c>
      <c r="G6889" s="87"/>
      <c r="H6889" s="47"/>
      <c r="I6889" s="120">
        <v>2</v>
      </c>
      <c r="J6889" s="120">
        <v>0</v>
      </c>
    </row>
    <row r="6890" spans="1:10" ht="15" customHeight="1">
      <c r="A6890" s="46" t="s">
        <v>13715</v>
      </c>
      <c r="B6890" s="46" t="s">
        <v>13716</v>
      </c>
      <c r="C6890" s="47">
        <v>24.395600000000002</v>
      </c>
      <c r="D6890" s="119" t="s">
        <v>7654</v>
      </c>
      <c r="E6890" s="46" t="s">
        <v>7654</v>
      </c>
      <c r="F6890" s="121">
        <v>1.859</v>
      </c>
      <c r="G6890" s="87"/>
      <c r="H6890" s="47"/>
      <c r="I6890" s="120">
        <v>0</v>
      </c>
      <c r="J6890" s="120">
        <v>0</v>
      </c>
    </row>
    <row r="6891" spans="1:10" ht="15" customHeight="1">
      <c r="A6891" s="46" t="s">
        <v>13711</v>
      </c>
      <c r="B6891" s="46" t="s">
        <v>13712</v>
      </c>
      <c r="C6891" s="47">
        <v>90.153199999999998</v>
      </c>
      <c r="D6891" s="119" t="s">
        <v>7651</v>
      </c>
      <c r="E6891" s="46" t="s">
        <v>7651</v>
      </c>
      <c r="F6891" s="121">
        <v>2.5327999999999999</v>
      </c>
      <c r="G6891" s="87"/>
      <c r="H6891" s="47"/>
      <c r="I6891" s="120">
        <v>2</v>
      </c>
      <c r="J6891" s="120">
        <v>0</v>
      </c>
    </row>
    <row r="6892" spans="1:10" ht="15" customHeight="1">
      <c r="A6892" s="46" t="s">
        <v>13709</v>
      </c>
      <c r="B6892" s="46" t="s">
        <v>13710</v>
      </c>
      <c r="C6892" s="47">
        <v>22.207000000000001</v>
      </c>
      <c r="D6892" s="119" t="s">
        <v>7648</v>
      </c>
      <c r="E6892" s="46" t="s">
        <v>7648</v>
      </c>
      <c r="F6892" s="121">
        <v>3.2298</v>
      </c>
      <c r="G6892" s="87"/>
      <c r="H6892" s="47"/>
      <c r="I6892" s="120">
        <v>0</v>
      </c>
      <c r="J6892" s="120">
        <v>0</v>
      </c>
    </row>
    <row r="6893" spans="1:10" ht="15" customHeight="1">
      <c r="A6893" s="46" t="s">
        <v>13707</v>
      </c>
      <c r="B6893" s="46" t="s">
        <v>13708</v>
      </c>
      <c r="C6893" s="47">
        <v>7.54</v>
      </c>
      <c r="D6893" s="119" t="s">
        <v>7646</v>
      </c>
      <c r="E6893" s="46" t="s">
        <v>7646</v>
      </c>
      <c r="F6893" s="121">
        <v>5.298</v>
      </c>
      <c r="G6893" s="87"/>
      <c r="H6893" s="47"/>
      <c r="I6893" s="120">
        <v>209</v>
      </c>
      <c r="J6893" s="120">
        <v>0</v>
      </c>
    </row>
    <row r="6894" spans="1:10" ht="15" customHeight="1">
      <c r="A6894" s="46" t="s">
        <v>13705</v>
      </c>
      <c r="B6894" s="46" t="s">
        <v>13706</v>
      </c>
      <c r="C6894" s="47">
        <v>5.3133999999999997</v>
      </c>
      <c r="D6894" s="119" t="s">
        <v>7644</v>
      </c>
      <c r="E6894" s="46" t="s">
        <v>7644</v>
      </c>
      <c r="F6894" s="121">
        <v>5.8323999999999998</v>
      </c>
      <c r="G6894" s="87"/>
      <c r="H6894" s="47"/>
      <c r="I6894" s="120">
        <v>20</v>
      </c>
      <c r="J6894" s="120">
        <v>0</v>
      </c>
    </row>
    <row r="6895" spans="1:10" ht="15" customHeight="1">
      <c r="A6895" s="46" t="s">
        <v>13703</v>
      </c>
      <c r="B6895" s="46" t="s">
        <v>13704</v>
      </c>
      <c r="C6895" s="47">
        <v>23.4802</v>
      </c>
      <c r="D6895" s="119" t="s">
        <v>7642</v>
      </c>
      <c r="E6895" s="46" t="s">
        <v>7642</v>
      </c>
      <c r="F6895" s="121">
        <v>7.8540000000000001</v>
      </c>
      <c r="G6895" s="87"/>
      <c r="H6895" s="47"/>
      <c r="I6895" s="120">
        <v>0</v>
      </c>
      <c r="J6895" s="120">
        <v>0</v>
      </c>
    </row>
    <row r="6896" spans="1:10" ht="15" customHeight="1">
      <c r="A6896" s="46" t="s">
        <v>13701</v>
      </c>
      <c r="B6896" s="46" t="s">
        <v>13702</v>
      </c>
      <c r="C6896" s="47">
        <v>35.979399999999998</v>
      </c>
      <c r="D6896" s="119" t="s">
        <v>7639</v>
      </c>
      <c r="E6896" s="46" t="s">
        <v>7639</v>
      </c>
      <c r="F6896" s="121">
        <v>4.415</v>
      </c>
      <c r="G6896" s="87"/>
      <c r="H6896" s="47"/>
      <c r="I6896" s="120">
        <v>0</v>
      </c>
      <c r="J6896" s="120">
        <v>0</v>
      </c>
    </row>
    <row r="6897" spans="1:10" ht="15" customHeight="1">
      <c r="A6897" s="46" t="s">
        <v>13698</v>
      </c>
      <c r="B6897" s="46" t="s">
        <v>32635</v>
      </c>
      <c r="C6897" s="47">
        <v>9.2352000000000007</v>
      </c>
      <c r="D6897" s="119" t="s">
        <v>7637</v>
      </c>
      <c r="E6897" s="46" t="s">
        <v>7637</v>
      </c>
      <c r="F6897" s="121">
        <v>5.6</v>
      </c>
      <c r="G6897" s="87"/>
      <c r="H6897" s="47"/>
      <c r="I6897" s="120">
        <v>1</v>
      </c>
      <c r="J6897" s="120">
        <v>0</v>
      </c>
    </row>
    <row r="6898" spans="1:10" ht="15" customHeight="1">
      <c r="A6898" s="46" t="s">
        <v>13696</v>
      </c>
      <c r="B6898" s="46" t="s">
        <v>13697</v>
      </c>
      <c r="C6898" s="47">
        <v>9.2352000000000007</v>
      </c>
      <c r="D6898" s="119" t="s">
        <v>7634</v>
      </c>
      <c r="E6898" s="46" t="s">
        <v>7634</v>
      </c>
      <c r="F6898" s="121">
        <v>4.7262000000000004</v>
      </c>
      <c r="G6898" s="87"/>
      <c r="H6898" s="47"/>
      <c r="I6898" s="120">
        <v>47</v>
      </c>
      <c r="J6898" s="120">
        <v>0</v>
      </c>
    </row>
    <row r="6899" spans="1:10" ht="15" customHeight="1">
      <c r="A6899" s="46" t="s">
        <v>13810</v>
      </c>
      <c r="B6899" s="46" t="s">
        <v>13811</v>
      </c>
      <c r="C6899" s="47">
        <v>32.196399999999997</v>
      </c>
      <c r="D6899" s="119" t="s">
        <v>7632</v>
      </c>
      <c r="E6899" s="46" t="s">
        <v>7632</v>
      </c>
      <c r="F6899" s="121">
        <v>36.829799999999999</v>
      </c>
      <c r="G6899" s="87"/>
      <c r="H6899" s="47"/>
      <c r="I6899" s="120">
        <v>81</v>
      </c>
      <c r="J6899" s="120">
        <v>0</v>
      </c>
    </row>
    <row r="6900" spans="1:10" ht="15" customHeight="1">
      <c r="A6900" s="46" t="s">
        <v>13808</v>
      </c>
      <c r="B6900" s="46" t="s">
        <v>13809</v>
      </c>
      <c r="C6900" s="47">
        <v>29.179600000000001</v>
      </c>
      <c r="D6900" s="119" t="s">
        <v>7630</v>
      </c>
      <c r="E6900" s="46" t="s">
        <v>7630</v>
      </c>
      <c r="F6900" s="121">
        <v>36.829799999999999</v>
      </c>
      <c r="G6900" s="87"/>
      <c r="H6900" s="47"/>
      <c r="I6900" s="120">
        <v>75</v>
      </c>
      <c r="J6900" s="120">
        <v>0</v>
      </c>
    </row>
    <row r="6901" spans="1:10" ht="15" customHeight="1">
      <c r="A6901" s="46" t="s">
        <v>302</v>
      </c>
      <c r="B6901" s="46" t="s">
        <v>13805</v>
      </c>
      <c r="C6901" s="47">
        <v>37.269599999999997</v>
      </c>
      <c r="D6901" s="119" t="s">
        <v>7628</v>
      </c>
      <c r="E6901" s="46" t="s">
        <v>7628</v>
      </c>
      <c r="F6901" s="121">
        <v>36.829799999999999</v>
      </c>
      <c r="G6901" s="87"/>
      <c r="H6901" s="47"/>
      <c r="I6901" s="120">
        <v>21</v>
      </c>
      <c r="J6901" s="120">
        <v>0</v>
      </c>
    </row>
    <row r="6902" spans="1:10" ht="15" customHeight="1">
      <c r="A6902" s="46" t="s">
        <v>13790</v>
      </c>
      <c r="B6902" s="46" t="s">
        <v>13791</v>
      </c>
      <c r="C6902" s="47">
        <v>41.899799999999999</v>
      </c>
      <c r="D6902" s="119" t="s">
        <v>7626</v>
      </c>
      <c r="E6902" s="46" t="s">
        <v>7626</v>
      </c>
      <c r="F6902" s="121">
        <v>2.4260000000000002</v>
      </c>
      <c r="G6902" s="87"/>
      <c r="H6902" s="47"/>
      <c r="I6902" s="120">
        <v>0</v>
      </c>
      <c r="J6902" s="120">
        <v>0</v>
      </c>
    </row>
    <row r="6903" spans="1:10" ht="15" customHeight="1">
      <c r="A6903" s="46" t="s">
        <v>13844</v>
      </c>
      <c r="B6903" s="46" t="s">
        <v>13845</v>
      </c>
      <c r="C6903" s="47">
        <v>50.6038</v>
      </c>
      <c r="D6903" s="119" t="s">
        <v>7624</v>
      </c>
      <c r="E6903" s="46" t="s">
        <v>7624</v>
      </c>
      <c r="F6903" s="121">
        <v>3.9733999999999998</v>
      </c>
      <c r="G6903" s="87"/>
      <c r="H6903" s="47"/>
      <c r="I6903" s="120">
        <v>4</v>
      </c>
      <c r="J6903" s="120">
        <v>0</v>
      </c>
    </row>
    <row r="6904" spans="1:10" ht="15" customHeight="1">
      <c r="A6904" s="46" t="s">
        <v>13775</v>
      </c>
      <c r="B6904" s="46" t="s">
        <v>13776</v>
      </c>
      <c r="C6904" s="47">
        <v>3.9618000000000002</v>
      </c>
      <c r="D6904" s="119" t="s">
        <v>7622</v>
      </c>
      <c r="E6904" s="46" t="s">
        <v>7622</v>
      </c>
      <c r="F6904" s="121">
        <v>4.8563999999999998</v>
      </c>
      <c r="G6904" s="87"/>
      <c r="H6904" s="47"/>
      <c r="I6904" s="120">
        <v>4</v>
      </c>
      <c r="J6904" s="120">
        <v>0</v>
      </c>
    </row>
    <row r="6905" spans="1:10" ht="15" customHeight="1">
      <c r="A6905" s="46" t="s">
        <v>36121</v>
      </c>
      <c r="B6905" s="46" t="s">
        <v>36122</v>
      </c>
      <c r="C6905" s="47">
        <v>65.481200000000001</v>
      </c>
      <c r="D6905" s="119" t="s">
        <v>7620</v>
      </c>
      <c r="E6905" s="46" t="s">
        <v>7620</v>
      </c>
      <c r="F6905" s="121">
        <v>5.3212000000000002</v>
      </c>
      <c r="G6905" s="87"/>
      <c r="H6905" s="47"/>
      <c r="I6905" s="120">
        <v>50</v>
      </c>
      <c r="J6905" s="120">
        <v>0</v>
      </c>
    </row>
    <row r="6906" spans="1:10" ht="15" customHeight="1">
      <c r="A6906" s="46" t="s">
        <v>13763</v>
      </c>
      <c r="B6906" s="46" t="s">
        <v>13764</v>
      </c>
      <c r="C6906" s="47">
        <v>6.9964000000000004</v>
      </c>
      <c r="D6906" s="119" t="s">
        <v>7617</v>
      </c>
      <c r="E6906" s="46" t="s">
        <v>7617</v>
      </c>
      <c r="F6906" s="121">
        <v>1.3488</v>
      </c>
      <c r="G6906" s="87"/>
      <c r="H6906" s="47"/>
      <c r="I6906" s="120">
        <v>68</v>
      </c>
      <c r="J6906" s="120">
        <v>0</v>
      </c>
    </row>
    <row r="6907" spans="1:10" ht="15" customHeight="1">
      <c r="A6907" s="46" t="s">
        <v>13755</v>
      </c>
      <c r="B6907" s="46" t="s">
        <v>13756</v>
      </c>
      <c r="C6907" s="47">
        <v>6.9964000000000004</v>
      </c>
      <c r="D6907" s="119" t="s">
        <v>7615</v>
      </c>
      <c r="E6907" s="46" t="s">
        <v>7615</v>
      </c>
      <c r="F6907" s="121">
        <v>1.8402000000000001</v>
      </c>
      <c r="G6907" s="87"/>
      <c r="H6907" s="47"/>
      <c r="I6907" s="120">
        <v>57</v>
      </c>
      <c r="J6907" s="120">
        <v>0</v>
      </c>
    </row>
    <row r="6908" spans="1:10" ht="15" customHeight="1">
      <c r="A6908" s="46" t="s">
        <v>13842</v>
      </c>
      <c r="B6908" s="46" t="s">
        <v>13843</v>
      </c>
      <c r="C6908" s="47">
        <v>89.062600000000003</v>
      </c>
      <c r="D6908" s="119" t="s">
        <v>7613</v>
      </c>
      <c r="E6908" s="46" t="s">
        <v>7613</v>
      </c>
      <c r="F6908" s="121">
        <v>1.9867999999999999</v>
      </c>
      <c r="G6908" s="87"/>
      <c r="H6908" s="47"/>
      <c r="I6908" s="120">
        <v>6</v>
      </c>
      <c r="J6908" s="120">
        <v>0</v>
      </c>
    </row>
    <row r="6909" spans="1:10" ht="15" customHeight="1">
      <c r="A6909" s="46" t="s">
        <v>13850</v>
      </c>
      <c r="B6909" s="46" t="s">
        <v>13851</v>
      </c>
      <c r="C6909" s="47">
        <v>58.927999999999997</v>
      </c>
      <c r="D6909" s="119" t="s">
        <v>7611</v>
      </c>
      <c r="E6909" s="46" t="s">
        <v>7611</v>
      </c>
      <c r="F6909" s="121">
        <v>44.2654</v>
      </c>
      <c r="G6909" s="87"/>
      <c r="H6909" s="47"/>
      <c r="I6909" s="120">
        <v>0</v>
      </c>
      <c r="J6909" s="120">
        <v>0</v>
      </c>
    </row>
    <row r="6910" spans="1:10" ht="15" customHeight="1">
      <c r="A6910" s="46" t="s">
        <v>13848</v>
      </c>
      <c r="B6910" s="46" t="s">
        <v>13849</v>
      </c>
      <c r="C6910" s="47">
        <v>126.5094</v>
      </c>
      <c r="D6910" s="119" t="s">
        <v>7608</v>
      </c>
      <c r="E6910" s="46" t="s">
        <v>7608</v>
      </c>
      <c r="F6910" s="121">
        <v>44.2654</v>
      </c>
      <c r="G6910" s="87"/>
      <c r="H6910" s="47"/>
      <c r="I6910" s="120">
        <v>1</v>
      </c>
      <c r="J6910" s="120">
        <v>0</v>
      </c>
    </row>
    <row r="6911" spans="1:10" ht="15" customHeight="1">
      <c r="A6911" s="46" t="s">
        <v>13773</v>
      </c>
      <c r="B6911" s="46" t="s">
        <v>13774</v>
      </c>
      <c r="C6911" s="47">
        <v>23.530799999999999</v>
      </c>
      <c r="D6911" s="119" t="s">
        <v>7605</v>
      </c>
      <c r="E6911" s="46" t="s">
        <v>7605</v>
      </c>
      <c r="F6911" s="121">
        <v>44.2654</v>
      </c>
      <c r="G6911" s="87"/>
      <c r="H6911" s="47"/>
      <c r="I6911" s="120">
        <v>10</v>
      </c>
      <c r="J6911" s="120">
        <v>0</v>
      </c>
    </row>
    <row r="6912" spans="1:10" ht="15" customHeight="1">
      <c r="A6912" s="46" t="s">
        <v>13753</v>
      </c>
      <c r="B6912" s="46" t="s">
        <v>13754</v>
      </c>
      <c r="C6912" s="47">
        <v>9.1289999999999996</v>
      </c>
      <c r="D6912" s="119" t="s">
        <v>7602</v>
      </c>
      <c r="E6912" s="46" t="s">
        <v>7602</v>
      </c>
      <c r="F6912" s="121">
        <v>44.2654</v>
      </c>
      <c r="G6912" s="87"/>
      <c r="H6912" s="47"/>
      <c r="I6912" s="120">
        <v>9</v>
      </c>
      <c r="J6912" s="120">
        <v>0</v>
      </c>
    </row>
    <row r="6913" spans="1:10" ht="15" customHeight="1">
      <c r="A6913" s="46" t="s">
        <v>13751</v>
      </c>
      <c r="B6913" s="46" t="s">
        <v>13752</v>
      </c>
      <c r="C6913" s="47">
        <v>9.1340000000000003</v>
      </c>
      <c r="D6913" s="119" t="s">
        <v>7599</v>
      </c>
      <c r="E6913" s="46" t="s">
        <v>7599</v>
      </c>
      <c r="F6913" s="121">
        <v>22.427800000000001</v>
      </c>
      <c r="G6913" s="87"/>
      <c r="H6913" s="47"/>
      <c r="I6913" s="120">
        <v>0</v>
      </c>
      <c r="J6913" s="120">
        <v>0</v>
      </c>
    </row>
    <row r="6914" spans="1:10" ht="15" customHeight="1">
      <c r="A6914" s="46" t="s">
        <v>13739</v>
      </c>
      <c r="B6914" s="46" t="s">
        <v>13740</v>
      </c>
      <c r="C6914" s="47">
        <v>38.863599999999998</v>
      </c>
      <c r="D6914" s="119" t="s">
        <v>7597</v>
      </c>
      <c r="E6914" s="46" t="s">
        <v>7597</v>
      </c>
      <c r="F6914" s="121">
        <v>22.427800000000001</v>
      </c>
      <c r="G6914" s="87"/>
      <c r="H6914" s="47"/>
      <c r="I6914" s="120">
        <v>27</v>
      </c>
      <c r="J6914" s="120">
        <v>0</v>
      </c>
    </row>
    <row r="6915" spans="1:10" ht="15" customHeight="1">
      <c r="A6915" s="46" t="s">
        <v>13846</v>
      </c>
      <c r="B6915" s="46" t="s">
        <v>13847</v>
      </c>
      <c r="C6915" s="47">
        <v>67.302999999999997</v>
      </c>
      <c r="D6915" s="119" t="s">
        <v>7571</v>
      </c>
      <c r="E6915" s="46" t="s">
        <v>7571</v>
      </c>
      <c r="F6915" s="121">
        <v>7.3193999999999999</v>
      </c>
      <c r="G6915" s="87"/>
      <c r="H6915" s="47"/>
      <c r="I6915" s="120">
        <v>0</v>
      </c>
      <c r="J6915" s="120">
        <v>0</v>
      </c>
    </row>
    <row r="6916" spans="1:10" ht="15" customHeight="1">
      <c r="A6916" s="46" t="s">
        <v>13699</v>
      </c>
      <c r="B6916" s="46" t="s">
        <v>13700</v>
      </c>
      <c r="C6916" s="47">
        <v>12.3726</v>
      </c>
      <c r="D6916" s="119" t="s">
        <v>7568</v>
      </c>
      <c r="E6916" s="46" t="s">
        <v>7568</v>
      </c>
      <c r="F6916" s="121">
        <v>3.3925999999999998</v>
      </c>
      <c r="G6916" s="87"/>
      <c r="H6916" s="47"/>
      <c r="I6916" s="120">
        <v>1</v>
      </c>
      <c r="J6916" s="120">
        <v>0</v>
      </c>
    </row>
    <row r="6917" spans="1:10" ht="15" customHeight="1">
      <c r="A6917" s="46" t="s">
        <v>32638</v>
      </c>
      <c r="B6917" s="46" t="s">
        <v>32639</v>
      </c>
      <c r="C6917" s="47">
        <v>60.166800000000002</v>
      </c>
      <c r="D6917" s="119" t="s">
        <v>7565</v>
      </c>
      <c r="E6917" s="46" t="s">
        <v>7565</v>
      </c>
      <c r="F6917" s="121">
        <v>3.3925999999999998</v>
      </c>
      <c r="G6917" s="87"/>
      <c r="H6917" s="47"/>
      <c r="I6917" s="120">
        <v>29</v>
      </c>
      <c r="J6917" s="120">
        <v>0</v>
      </c>
    </row>
    <row r="6918" spans="1:10" ht="15" customHeight="1">
      <c r="A6918" s="46" t="s">
        <v>13866</v>
      </c>
      <c r="B6918" s="46" t="s">
        <v>13867</v>
      </c>
      <c r="C6918" s="47">
        <v>81.674400000000006</v>
      </c>
      <c r="D6918" s="119" t="s">
        <v>7563</v>
      </c>
      <c r="E6918" s="46" t="s">
        <v>7563</v>
      </c>
      <c r="F6918" s="121">
        <v>0.60640000000000005</v>
      </c>
      <c r="G6918" s="87"/>
      <c r="H6918" s="47"/>
      <c r="I6918" s="120">
        <v>48</v>
      </c>
      <c r="J6918" s="120">
        <v>0</v>
      </c>
    </row>
    <row r="6919" spans="1:10" ht="15" customHeight="1">
      <c r="A6919" s="46" t="s">
        <v>13864</v>
      </c>
      <c r="B6919" s="46" t="s">
        <v>13865</v>
      </c>
      <c r="C6919" s="47">
        <v>75.829800000000006</v>
      </c>
      <c r="D6919" s="119" t="s">
        <v>7561</v>
      </c>
      <c r="E6919" s="46" t="s">
        <v>7561</v>
      </c>
      <c r="F6919" s="121">
        <v>0.87839999999999996</v>
      </c>
      <c r="G6919" s="87"/>
      <c r="H6919" s="47"/>
      <c r="I6919" s="120">
        <v>0</v>
      </c>
      <c r="J6919" s="120">
        <v>0</v>
      </c>
    </row>
    <row r="6920" spans="1:10" ht="15" customHeight="1">
      <c r="A6920" s="46" t="s">
        <v>13862</v>
      </c>
      <c r="B6920" s="46" t="s">
        <v>13863</v>
      </c>
      <c r="C6920" s="47">
        <v>72.550600000000003</v>
      </c>
      <c r="D6920" s="119" t="s">
        <v>7558</v>
      </c>
      <c r="E6920" s="46" t="s">
        <v>7558</v>
      </c>
      <c r="F6920" s="121">
        <v>1.9552</v>
      </c>
      <c r="G6920" s="87"/>
      <c r="H6920" s="47"/>
      <c r="I6920" s="120">
        <v>0</v>
      </c>
      <c r="J6920" s="120">
        <v>0</v>
      </c>
    </row>
    <row r="6921" spans="1:10" ht="15" customHeight="1">
      <c r="A6921" s="46" t="s">
        <v>13860</v>
      </c>
      <c r="B6921" s="46" t="s">
        <v>13861</v>
      </c>
      <c r="C6921" s="47">
        <v>89.265000000000001</v>
      </c>
      <c r="D6921" s="119" t="s">
        <v>7555</v>
      </c>
      <c r="E6921" s="46" t="s">
        <v>7555</v>
      </c>
      <c r="F6921" s="121">
        <v>4.0570000000000004</v>
      </c>
      <c r="G6921" s="87"/>
      <c r="H6921" s="47"/>
      <c r="I6921" s="120">
        <v>0</v>
      </c>
      <c r="J6921" s="120">
        <v>0</v>
      </c>
    </row>
    <row r="6922" spans="1:10" ht="15" customHeight="1">
      <c r="A6922" s="46" t="s">
        <v>13858</v>
      </c>
      <c r="B6922" s="46" t="s">
        <v>13859</v>
      </c>
      <c r="C6922" s="47">
        <v>86.026399999999995</v>
      </c>
      <c r="D6922" s="119" t="s">
        <v>7553</v>
      </c>
      <c r="E6922" s="46" t="s">
        <v>7553</v>
      </c>
      <c r="F6922" s="121">
        <v>1.7776000000000001</v>
      </c>
      <c r="G6922" s="87"/>
      <c r="H6922" s="47"/>
      <c r="I6922" s="120">
        <v>0</v>
      </c>
      <c r="J6922" s="120">
        <v>0</v>
      </c>
    </row>
    <row r="6923" spans="1:10" ht="15" customHeight="1">
      <c r="A6923" s="46" t="s">
        <v>5635</v>
      </c>
      <c r="B6923" s="46" t="s">
        <v>13857</v>
      </c>
      <c r="C6923" s="47">
        <v>46.226599999999998</v>
      </c>
      <c r="D6923" s="119" t="s">
        <v>7550</v>
      </c>
      <c r="E6923" s="46" t="s">
        <v>7550</v>
      </c>
      <c r="F6923" s="121">
        <v>2.3468</v>
      </c>
      <c r="G6923" s="87"/>
      <c r="H6923" s="47"/>
      <c r="I6923" s="120">
        <v>0</v>
      </c>
      <c r="J6923" s="120">
        <v>0</v>
      </c>
    </row>
    <row r="6924" spans="1:10" ht="15" customHeight="1">
      <c r="A6924" s="46" t="s">
        <v>5638</v>
      </c>
      <c r="B6924" s="46" t="s">
        <v>13856</v>
      </c>
      <c r="C6924" s="47">
        <v>57.3354</v>
      </c>
      <c r="D6924" s="119" t="s">
        <v>7547</v>
      </c>
      <c r="E6924" s="46" t="s">
        <v>7547</v>
      </c>
      <c r="F6924" s="121">
        <v>3.0007999999999999</v>
      </c>
      <c r="G6924" s="87"/>
      <c r="H6924" s="47"/>
      <c r="I6924" s="120">
        <v>0</v>
      </c>
      <c r="J6924" s="120">
        <v>0</v>
      </c>
    </row>
    <row r="6925" spans="1:10" ht="15" customHeight="1">
      <c r="A6925" s="46" t="s">
        <v>5640</v>
      </c>
      <c r="B6925" s="46" t="s">
        <v>13855</v>
      </c>
      <c r="C6925" s="47">
        <v>70.784599999999998</v>
      </c>
      <c r="D6925" s="119" t="s">
        <v>7544</v>
      </c>
      <c r="E6925" s="46" t="s">
        <v>7544</v>
      </c>
      <c r="F6925" s="121">
        <v>3.9108000000000001</v>
      </c>
      <c r="G6925" s="87"/>
      <c r="H6925" s="47"/>
      <c r="I6925" s="120">
        <v>35</v>
      </c>
      <c r="J6925" s="120">
        <v>0</v>
      </c>
    </row>
    <row r="6926" spans="1:10" ht="15" customHeight="1">
      <c r="A6926" s="46" t="s">
        <v>5646</v>
      </c>
      <c r="B6926" s="46" t="s">
        <v>13854</v>
      </c>
      <c r="C6926" s="47">
        <v>76.229600000000005</v>
      </c>
      <c r="D6926" s="119" t="s">
        <v>7541</v>
      </c>
      <c r="E6926" s="46" t="s">
        <v>7541</v>
      </c>
      <c r="F6926" s="121">
        <v>0.79</v>
      </c>
      <c r="G6926" s="87"/>
      <c r="H6926" s="47"/>
      <c r="I6926" s="120">
        <v>1</v>
      </c>
      <c r="J6926" s="120">
        <v>0</v>
      </c>
    </row>
    <row r="6927" spans="1:10" ht="15" customHeight="1">
      <c r="A6927" s="46" t="s">
        <v>5649</v>
      </c>
      <c r="B6927" s="46" t="s">
        <v>13853</v>
      </c>
      <c r="C6927" s="47">
        <v>76.229600000000005</v>
      </c>
      <c r="D6927" s="119" t="s">
        <v>7538</v>
      </c>
      <c r="E6927" s="46" t="s">
        <v>7538</v>
      </c>
      <c r="F6927" s="121">
        <v>2.3214000000000001</v>
      </c>
      <c r="G6927" s="87"/>
      <c r="H6927" s="47"/>
      <c r="I6927" s="120">
        <v>9</v>
      </c>
      <c r="J6927" s="120">
        <v>0</v>
      </c>
    </row>
    <row r="6928" spans="1:10" ht="15" customHeight="1">
      <c r="A6928" s="46" t="s">
        <v>5652</v>
      </c>
      <c r="B6928" s="46" t="s">
        <v>13852</v>
      </c>
      <c r="C6928" s="47">
        <v>95.1858</v>
      </c>
      <c r="D6928" s="119" t="s">
        <v>7536</v>
      </c>
      <c r="E6928" s="46" t="s">
        <v>7536</v>
      </c>
      <c r="F6928" s="121">
        <v>9.1782000000000004</v>
      </c>
      <c r="G6928" s="87"/>
      <c r="H6928" s="47"/>
      <c r="I6928" s="120">
        <v>0</v>
      </c>
      <c r="J6928" s="120">
        <v>0</v>
      </c>
    </row>
    <row r="6929" spans="1:10" ht="15" customHeight="1">
      <c r="A6929" s="46" t="s">
        <v>13875</v>
      </c>
      <c r="B6929" s="46" t="s">
        <v>13876</v>
      </c>
      <c r="C6929" s="47">
        <v>17.711400000000001</v>
      </c>
      <c r="D6929" s="119" t="s">
        <v>7516</v>
      </c>
      <c r="E6929" s="46" t="s">
        <v>7516</v>
      </c>
      <c r="F6929" s="121">
        <v>4.9447999999999999</v>
      </c>
      <c r="G6929" s="87"/>
      <c r="H6929" s="47"/>
      <c r="I6929" s="120">
        <v>0</v>
      </c>
      <c r="J6929" s="120">
        <v>0</v>
      </c>
    </row>
    <row r="6930" spans="1:10" ht="15" customHeight="1">
      <c r="A6930" s="46" t="s">
        <v>2872</v>
      </c>
      <c r="B6930" s="46" t="s">
        <v>13874</v>
      </c>
      <c r="C6930" s="47">
        <v>19.057200000000002</v>
      </c>
      <c r="D6930" s="119" t="s">
        <v>7513</v>
      </c>
      <c r="E6930" s="46" t="s">
        <v>7513</v>
      </c>
      <c r="F6930" s="121">
        <v>4.9447999999999999</v>
      </c>
      <c r="G6930" s="87"/>
      <c r="H6930" s="47"/>
      <c r="I6930" s="120">
        <v>10</v>
      </c>
      <c r="J6930" s="120">
        <v>0</v>
      </c>
    </row>
    <row r="6931" spans="1:10" ht="15" customHeight="1">
      <c r="A6931" s="46" t="s">
        <v>2875</v>
      </c>
      <c r="B6931" s="46" t="s">
        <v>13873</v>
      </c>
      <c r="C6931" s="47">
        <v>19.057200000000002</v>
      </c>
      <c r="D6931" s="119" t="s">
        <v>7504</v>
      </c>
      <c r="E6931" s="46" t="s">
        <v>7504</v>
      </c>
      <c r="F6931" s="121">
        <v>0.81320000000000003</v>
      </c>
      <c r="G6931" s="87"/>
      <c r="H6931" s="47"/>
      <c r="I6931" s="120">
        <v>26</v>
      </c>
      <c r="J6931" s="120">
        <v>0</v>
      </c>
    </row>
    <row r="6932" spans="1:10" ht="15" customHeight="1">
      <c r="A6932" s="46" t="s">
        <v>13871</v>
      </c>
      <c r="B6932" s="46" t="s">
        <v>13872</v>
      </c>
      <c r="C6932" s="47">
        <v>18.976400000000002</v>
      </c>
      <c r="D6932" s="119" t="s">
        <v>7501</v>
      </c>
      <c r="E6932" s="46" t="s">
        <v>7501</v>
      </c>
      <c r="F6932" s="121">
        <v>0.99919999999999998</v>
      </c>
      <c r="G6932" s="87"/>
      <c r="H6932" s="47"/>
      <c r="I6932" s="120">
        <v>0</v>
      </c>
      <c r="J6932" s="120">
        <v>0</v>
      </c>
    </row>
    <row r="6933" spans="1:10" ht="15" customHeight="1">
      <c r="A6933" s="46" t="s">
        <v>2878</v>
      </c>
      <c r="B6933" s="46" t="s">
        <v>13870</v>
      </c>
      <c r="C6933" s="47">
        <v>19.057200000000002</v>
      </c>
      <c r="D6933" s="119" t="s">
        <v>7498</v>
      </c>
      <c r="E6933" s="46" t="s">
        <v>7498</v>
      </c>
      <c r="F6933" s="121">
        <v>9.4339999999999993</v>
      </c>
      <c r="G6933" s="87"/>
      <c r="H6933" s="47"/>
      <c r="I6933" s="120">
        <v>33</v>
      </c>
      <c r="J6933" s="120">
        <v>0</v>
      </c>
    </row>
    <row r="6934" spans="1:10" ht="15" customHeight="1">
      <c r="A6934" s="46" t="s">
        <v>13869</v>
      </c>
      <c r="B6934" s="46" t="s">
        <v>32640</v>
      </c>
      <c r="C6934" s="47">
        <v>18.976400000000002</v>
      </c>
      <c r="D6934" s="119" t="s">
        <v>7495</v>
      </c>
      <c r="E6934" s="46" t="s">
        <v>7495</v>
      </c>
      <c r="F6934" s="121">
        <v>11.2464</v>
      </c>
      <c r="G6934" s="87"/>
      <c r="H6934" s="47"/>
      <c r="I6934" s="120">
        <v>0</v>
      </c>
      <c r="J6934" s="120">
        <v>0</v>
      </c>
    </row>
    <row r="6935" spans="1:10" ht="15" customHeight="1">
      <c r="A6935" s="46" t="s">
        <v>2881</v>
      </c>
      <c r="B6935" s="46" t="s">
        <v>13868</v>
      </c>
      <c r="C6935" s="47">
        <v>19.057200000000002</v>
      </c>
      <c r="D6935" s="119" t="s">
        <v>7492</v>
      </c>
      <c r="E6935" s="46" t="s">
        <v>7492</v>
      </c>
      <c r="F6935" s="121">
        <v>5.2050000000000001</v>
      </c>
      <c r="G6935" s="87"/>
      <c r="H6935" s="47"/>
      <c r="I6935" s="120">
        <v>40</v>
      </c>
      <c r="J6935" s="120">
        <v>0</v>
      </c>
    </row>
    <row r="6936" spans="1:10" ht="15" customHeight="1">
      <c r="A6936" s="46" t="s">
        <v>14141</v>
      </c>
      <c r="B6936" s="46" t="s">
        <v>14142</v>
      </c>
      <c r="C6936" s="47">
        <v>40.887799999999999</v>
      </c>
      <c r="D6936" s="119" t="s">
        <v>7490</v>
      </c>
      <c r="E6936" s="46" t="s">
        <v>7490</v>
      </c>
      <c r="F6936" s="121">
        <v>5.6</v>
      </c>
      <c r="G6936" s="87"/>
      <c r="H6936" s="47"/>
      <c r="I6936" s="120">
        <v>0</v>
      </c>
      <c r="J6936" s="120">
        <v>0</v>
      </c>
    </row>
    <row r="6937" spans="1:10" ht="15" customHeight="1">
      <c r="A6937" s="46" t="s">
        <v>14139</v>
      </c>
      <c r="B6937" s="46" t="s">
        <v>14140</v>
      </c>
      <c r="C6937" s="47">
        <v>33.221400000000003</v>
      </c>
      <c r="D6937" s="119" t="s">
        <v>7488</v>
      </c>
      <c r="E6937" s="46" t="s">
        <v>7488</v>
      </c>
      <c r="F6937" s="121">
        <v>5.6</v>
      </c>
      <c r="G6937" s="87"/>
      <c r="H6937" s="47"/>
      <c r="I6937" s="120">
        <v>0</v>
      </c>
      <c r="J6937" s="120">
        <v>0</v>
      </c>
    </row>
    <row r="6938" spans="1:10" ht="15" customHeight="1">
      <c r="A6938" s="46" t="s">
        <v>14137</v>
      </c>
      <c r="B6938" s="46" t="s">
        <v>14138</v>
      </c>
      <c r="C6938" s="47">
        <v>15.586</v>
      </c>
      <c r="D6938" s="119" t="s">
        <v>7720</v>
      </c>
      <c r="E6938" s="46" t="s">
        <v>7720</v>
      </c>
      <c r="F6938" s="121">
        <v>20.448</v>
      </c>
      <c r="G6938" s="87"/>
      <c r="H6938" s="47"/>
      <c r="I6938" s="120">
        <v>1</v>
      </c>
      <c r="J6938" s="120">
        <v>0</v>
      </c>
    </row>
    <row r="6939" spans="1:10" ht="15" customHeight="1">
      <c r="A6939" s="46" t="s">
        <v>14135</v>
      </c>
      <c r="B6939" s="46" t="s">
        <v>14136</v>
      </c>
      <c r="C6939" s="47">
        <v>15.737</v>
      </c>
      <c r="D6939" s="119" t="s">
        <v>7717</v>
      </c>
      <c r="E6939" s="46" t="s">
        <v>7717</v>
      </c>
      <c r="F6939" s="121">
        <v>12.5562</v>
      </c>
      <c r="G6939" s="87"/>
      <c r="H6939" s="47"/>
      <c r="I6939" s="120">
        <v>19</v>
      </c>
      <c r="J6939" s="120">
        <v>0</v>
      </c>
    </row>
    <row r="6940" spans="1:10" ht="15" customHeight="1">
      <c r="A6940" s="46" t="s">
        <v>14133</v>
      </c>
      <c r="B6940" s="46" t="s">
        <v>14134</v>
      </c>
      <c r="C6940" s="47">
        <v>25.402999999999999</v>
      </c>
      <c r="D6940" s="119" t="s">
        <v>7714</v>
      </c>
      <c r="E6940" s="46" t="s">
        <v>7714</v>
      </c>
      <c r="F6940" s="121">
        <v>12.5562</v>
      </c>
      <c r="G6940" s="87"/>
      <c r="H6940" s="47"/>
      <c r="I6940" s="120">
        <v>25</v>
      </c>
      <c r="J6940" s="120">
        <v>0</v>
      </c>
    </row>
    <row r="6941" spans="1:10" ht="15" customHeight="1">
      <c r="A6941" s="46" t="s">
        <v>14131</v>
      </c>
      <c r="B6941" s="46" t="s">
        <v>14132</v>
      </c>
      <c r="C6941" s="47">
        <v>38.3324</v>
      </c>
      <c r="D6941" s="119" t="s">
        <v>7711</v>
      </c>
      <c r="E6941" s="46" t="s">
        <v>7711</v>
      </c>
      <c r="F6941" s="121">
        <v>26.373200000000001</v>
      </c>
      <c r="G6941" s="87"/>
      <c r="H6941" s="47"/>
      <c r="I6941" s="120">
        <v>1</v>
      </c>
      <c r="J6941" s="120">
        <v>0</v>
      </c>
    </row>
    <row r="6942" spans="1:10" ht="15" customHeight="1">
      <c r="A6942" s="46" t="s">
        <v>14129</v>
      </c>
      <c r="B6942" s="46" t="s">
        <v>14130</v>
      </c>
      <c r="C6942" s="47">
        <v>26.389800000000001</v>
      </c>
      <c r="D6942" s="119" t="s">
        <v>7708</v>
      </c>
      <c r="E6942" s="46" t="s">
        <v>7708</v>
      </c>
      <c r="F6942" s="121">
        <v>30.951000000000001</v>
      </c>
      <c r="G6942" s="87"/>
      <c r="H6942" s="47"/>
      <c r="I6942" s="120">
        <v>10</v>
      </c>
      <c r="J6942" s="120">
        <v>0</v>
      </c>
    </row>
    <row r="6943" spans="1:10" ht="15" customHeight="1">
      <c r="A6943" s="46" t="s">
        <v>14127</v>
      </c>
      <c r="B6943" s="46" t="s">
        <v>14128</v>
      </c>
      <c r="C6943" s="47">
        <v>20.0138</v>
      </c>
      <c r="D6943" s="119" t="s">
        <v>7705</v>
      </c>
      <c r="E6943" s="46" t="s">
        <v>7705</v>
      </c>
      <c r="F6943" s="121">
        <v>5.9020000000000001</v>
      </c>
      <c r="G6943" s="87"/>
      <c r="H6943" s="47"/>
      <c r="I6943" s="120">
        <v>17</v>
      </c>
      <c r="J6943" s="120">
        <v>0</v>
      </c>
    </row>
    <row r="6944" spans="1:10" ht="15" customHeight="1">
      <c r="A6944" s="46" t="s">
        <v>14125</v>
      </c>
      <c r="B6944" s="46" t="s">
        <v>14126</v>
      </c>
      <c r="C6944" s="47">
        <v>25.808</v>
      </c>
      <c r="D6944" s="119" t="s">
        <v>7702</v>
      </c>
      <c r="E6944" s="46" t="s">
        <v>7702</v>
      </c>
      <c r="F6944" s="121">
        <v>17.458200000000001</v>
      </c>
      <c r="G6944" s="87"/>
      <c r="H6944" s="47"/>
      <c r="I6944" s="120">
        <v>0</v>
      </c>
      <c r="J6944" s="120">
        <v>0</v>
      </c>
    </row>
    <row r="6945" spans="1:10" ht="15" customHeight="1">
      <c r="A6945" s="46" t="s">
        <v>14124</v>
      </c>
      <c r="B6945" s="46" t="s">
        <v>13708</v>
      </c>
      <c r="C6945" s="47">
        <v>8.2989999999999995</v>
      </c>
      <c r="D6945" s="119" t="s">
        <v>7699</v>
      </c>
      <c r="E6945" s="46" t="s">
        <v>7699</v>
      </c>
      <c r="F6945" s="121">
        <v>16.82</v>
      </c>
      <c r="G6945" s="87"/>
      <c r="H6945" s="47"/>
      <c r="I6945" s="120">
        <v>0</v>
      </c>
      <c r="J6945" s="120">
        <v>0</v>
      </c>
    </row>
    <row r="6946" spans="1:10" ht="15" customHeight="1">
      <c r="A6946" s="46" t="s">
        <v>14122</v>
      </c>
      <c r="B6946" s="46" t="s">
        <v>14123</v>
      </c>
      <c r="C6946" s="47">
        <v>4.8074000000000003</v>
      </c>
      <c r="D6946" s="119" t="s">
        <v>7697</v>
      </c>
      <c r="E6946" s="46" t="s">
        <v>7697</v>
      </c>
      <c r="F6946" s="121">
        <v>31.055399999999999</v>
      </c>
      <c r="G6946" s="87"/>
      <c r="H6946" s="47"/>
      <c r="I6946" s="120">
        <v>0</v>
      </c>
      <c r="J6946" s="120">
        <v>0</v>
      </c>
    </row>
    <row r="6947" spans="1:10" ht="15" customHeight="1">
      <c r="A6947" s="46" t="s">
        <v>14120</v>
      </c>
      <c r="B6947" s="46" t="s">
        <v>14121</v>
      </c>
      <c r="C6947" s="47">
        <v>35.523800000000001</v>
      </c>
      <c r="D6947" s="119" t="s">
        <v>7694</v>
      </c>
      <c r="E6947" s="46" t="s">
        <v>7694</v>
      </c>
      <c r="F6947" s="121">
        <v>2.0049999999999999</v>
      </c>
      <c r="G6947" s="87"/>
      <c r="H6947" s="47"/>
      <c r="I6947" s="120">
        <v>1</v>
      </c>
      <c r="J6947" s="120">
        <v>0</v>
      </c>
    </row>
    <row r="6948" spans="1:10" ht="15" customHeight="1">
      <c r="A6948" s="46" t="s">
        <v>14118</v>
      </c>
      <c r="B6948" s="46" t="s">
        <v>14119</v>
      </c>
      <c r="C6948" s="47">
        <v>12.6762</v>
      </c>
      <c r="D6948" s="119" t="s">
        <v>7691</v>
      </c>
      <c r="E6948" s="46" t="s">
        <v>7691</v>
      </c>
      <c r="F6948" s="121">
        <v>1.4077999999999999</v>
      </c>
      <c r="G6948" s="87"/>
      <c r="H6948" s="47"/>
      <c r="I6948" s="120">
        <v>20</v>
      </c>
      <c r="J6948" s="120">
        <v>0</v>
      </c>
    </row>
    <row r="6949" spans="1:10" ht="15" customHeight="1">
      <c r="A6949" s="46" t="s">
        <v>14117</v>
      </c>
      <c r="B6949" s="46" t="s">
        <v>13708</v>
      </c>
      <c r="C6949" s="47">
        <v>7.6664000000000003</v>
      </c>
      <c r="D6949" s="119" t="s">
        <v>7688</v>
      </c>
      <c r="E6949" s="46" t="s">
        <v>7688</v>
      </c>
      <c r="F6949" s="121">
        <v>37.180599999999998</v>
      </c>
      <c r="G6949" s="87"/>
      <c r="H6949" s="47"/>
      <c r="I6949" s="120">
        <v>0</v>
      </c>
      <c r="J6949" s="120">
        <v>0</v>
      </c>
    </row>
    <row r="6950" spans="1:10" ht="15" customHeight="1">
      <c r="A6950" s="46" t="s">
        <v>14115</v>
      </c>
      <c r="B6950" s="46" t="s">
        <v>14116</v>
      </c>
      <c r="C6950" s="47">
        <v>4.8555999999999999</v>
      </c>
      <c r="D6950" s="119" t="s">
        <v>7685</v>
      </c>
      <c r="E6950" s="46" t="s">
        <v>7685</v>
      </c>
      <c r="F6950" s="121">
        <v>13.2448</v>
      </c>
      <c r="G6950" s="87"/>
      <c r="H6950" s="47"/>
      <c r="I6950" s="120">
        <v>0</v>
      </c>
      <c r="J6950" s="120">
        <v>0</v>
      </c>
    </row>
    <row r="6951" spans="1:10" ht="15" customHeight="1">
      <c r="A6951" s="46" t="s">
        <v>14113</v>
      </c>
      <c r="B6951" s="46" t="s">
        <v>14114</v>
      </c>
      <c r="C6951" s="47">
        <v>45.998800000000003</v>
      </c>
      <c r="D6951" s="119" t="s">
        <v>7682</v>
      </c>
      <c r="E6951" s="46" t="s">
        <v>7682</v>
      </c>
      <c r="F6951" s="121">
        <v>14.592599999999999</v>
      </c>
      <c r="G6951" s="87"/>
      <c r="H6951" s="47"/>
      <c r="I6951" s="120">
        <v>0</v>
      </c>
      <c r="J6951" s="120">
        <v>0</v>
      </c>
    </row>
    <row r="6952" spans="1:10" ht="15" customHeight="1">
      <c r="A6952" s="46" t="s">
        <v>14111</v>
      </c>
      <c r="B6952" s="46" t="s">
        <v>14112</v>
      </c>
      <c r="C6952" s="47">
        <v>9.6425999999999998</v>
      </c>
      <c r="D6952" s="119" t="s">
        <v>7679</v>
      </c>
      <c r="E6952" s="46" t="s">
        <v>7679</v>
      </c>
      <c r="F6952" s="121">
        <v>34.854599999999998</v>
      </c>
      <c r="G6952" s="87"/>
      <c r="H6952" s="47"/>
      <c r="I6952" s="120">
        <v>32</v>
      </c>
      <c r="J6952" s="120">
        <v>0</v>
      </c>
    </row>
    <row r="6953" spans="1:10" ht="15" customHeight="1">
      <c r="A6953" s="46" t="s">
        <v>14109</v>
      </c>
      <c r="B6953" s="46" t="s">
        <v>14110</v>
      </c>
      <c r="C6953" s="47">
        <v>34.511800000000001</v>
      </c>
      <c r="D6953" s="119" t="s">
        <v>7676</v>
      </c>
      <c r="E6953" s="46" t="s">
        <v>7676</v>
      </c>
      <c r="F6953" s="121">
        <v>5.0609999999999999</v>
      </c>
      <c r="G6953" s="87"/>
      <c r="H6953" s="47"/>
      <c r="I6953" s="120">
        <v>0</v>
      </c>
      <c r="J6953" s="120">
        <v>0</v>
      </c>
    </row>
    <row r="6954" spans="1:10" ht="15" customHeight="1">
      <c r="A6954" s="46" t="s">
        <v>14107</v>
      </c>
      <c r="B6954" s="46" t="s">
        <v>14108</v>
      </c>
      <c r="C6954" s="47">
        <v>141.18459999999999</v>
      </c>
      <c r="D6954" s="119" t="s">
        <v>7673</v>
      </c>
      <c r="E6954" s="46" t="s">
        <v>7673</v>
      </c>
      <c r="F6954" s="121">
        <v>13.221</v>
      </c>
      <c r="G6954" s="87"/>
      <c r="H6954" s="47"/>
      <c r="I6954" s="120">
        <v>0</v>
      </c>
      <c r="J6954" s="120">
        <v>0</v>
      </c>
    </row>
    <row r="6955" spans="1:10" ht="15" customHeight="1">
      <c r="A6955" s="46" t="s">
        <v>14105</v>
      </c>
      <c r="B6955" s="46" t="s">
        <v>14106</v>
      </c>
      <c r="C6955" s="47">
        <v>20.4438</v>
      </c>
      <c r="D6955" s="119" t="s">
        <v>7671</v>
      </c>
      <c r="E6955" s="46" t="s">
        <v>7671</v>
      </c>
      <c r="F6955" s="121">
        <v>16.2562</v>
      </c>
      <c r="G6955" s="87"/>
      <c r="H6955" s="47"/>
      <c r="I6955" s="120">
        <v>0</v>
      </c>
      <c r="J6955" s="120">
        <v>0</v>
      </c>
    </row>
    <row r="6956" spans="1:10" ht="15" customHeight="1">
      <c r="A6956" s="46" t="s">
        <v>14103</v>
      </c>
      <c r="B6956" s="46" t="s">
        <v>14104</v>
      </c>
      <c r="C6956" s="47">
        <v>29.4008</v>
      </c>
      <c r="D6956" s="119" t="s">
        <v>7669</v>
      </c>
      <c r="E6956" s="46" t="s">
        <v>7669</v>
      </c>
      <c r="F6956" s="121">
        <v>28.162600000000001</v>
      </c>
      <c r="G6956" s="87"/>
      <c r="H6956" s="47"/>
      <c r="I6956" s="120">
        <v>0</v>
      </c>
      <c r="J6956" s="120">
        <v>0</v>
      </c>
    </row>
    <row r="6957" spans="1:10" ht="15" customHeight="1">
      <c r="A6957" s="46" t="s">
        <v>14101</v>
      </c>
      <c r="B6957" s="46" t="s">
        <v>14102</v>
      </c>
      <c r="C6957" s="47">
        <v>35.776800000000001</v>
      </c>
      <c r="D6957" s="119" t="s">
        <v>35219</v>
      </c>
      <c r="E6957" s="46" t="s">
        <v>35219</v>
      </c>
      <c r="F6957" s="121">
        <v>28.162600000000001</v>
      </c>
      <c r="G6957" s="87"/>
      <c r="H6957" s="47"/>
      <c r="I6957" s="120">
        <v>0</v>
      </c>
      <c r="J6957" s="120">
        <v>0</v>
      </c>
    </row>
    <row r="6958" spans="1:10" ht="15" customHeight="1">
      <c r="A6958" s="46" t="s">
        <v>14099</v>
      </c>
      <c r="B6958" s="46" t="s">
        <v>14100</v>
      </c>
      <c r="C6958" s="47">
        <v>34.511800000000001</v>
      </c>
      <c r="D6958" s="119" t="s">
        <v>7666</v>
      </c>
      <c r="E6958" s="46" t="s">
        <v>7666</v>
      </c>
      <c r="F6958" s="121">
        <v>15.1038</v>
      </c>
      <c r="G6958" s="87"/>
      <c r="H6958" s="47"/>
      <c r="I6958" s="120">
        <v>0</v>
      </c>
      <c r="J6958" s="120">
        <v>0</v>
      </c>
    </row>
    <row r="6959" spans="1:10" ht="15" customHeight="1">
      <c r="A6959" s="46" t="s">
        <v>14097</v>
      </c>
      <c r="B6959" s="46" t="s">
        <v>14098</v>
      </c>
      <c r="C6959" s="47">
        <v>20.4438</v>
      </c>
      <c r="D6959" s="119" t="s">
        <v>7663</v>
      </c>
      <c r="E6959" s="46" t="s">
        <v>7663</v>
      </c>
      <c r="F6959" s="121">
        <v>13.3842</v>
      </c>
      <c r="G6959" s="87"/>
      <c r="H6959" s="47"/>
      <c r="I6959" s="120">
        <v>0</v>
      </c>
      <c r="J6959" s="120">
        <v>0</v>
      </c>
    </row>
    <row r="6960" spans="1:10" ht="15" customHeight="1">
      <c r="A6960" s="46" t="s">
        <v>14095</v>
      </c>
      <c r="B6960" s="46" t="s">
        <v>14096</v>
      </c>
      <c r="C6960" s="47">
        <v>58.776200000000003</v>
      </c>
      <c r="D6960" s="119" t="s">
        <v>7660</v>
      </c>
      <c r="E6960" s="46" t="s">
        <v>7660</v>
      </c>
      <c r="F6960" s="121">
        <v>26.931000000000001</v>
      </c>
      <c r="G6960" s="87"/>
      <c r="H6960" s="47"/>
      <c r="I6960" s="120">
        <v>0</v>
      </c>
      <c r="J6960" s="120">
        <v>0</v>
      </c>
    </row>
    <row r="6961" spans="1:10" ht="15" customHeight="1">
      <c r="A6961" s="46" t="s">
        <v>14093</v>
      </c>
      <c r="B6961" s="46" t="s">
        <v>14094</v>
      </c>
      <c r="C6961" s="47">
        <v>53.665199999999999</v>
      </c>
      <c r="D6961" s="119" t="s">
        <v>7733</v>
      </c>
      <c r="E6961" s="46" t="s">
        <v>7733</v>
      </c>
      <c r="F6961" s="121">
        <v>2.6768000000000001</v>
      </c>
      <c r="G6961" s="87"/>
      <c r="H6961" s="47"/>
      <c r="I6961" s="120">
        <v>0</v>
      </c>
      <c r="J6961" s="120">
        <v>0</v>
      </c>
    </row>
    <row r="6962" spans="1:10" ht="15" customHeight="1">
      <c r="A6962" s="46" t="s">
        <v>36365</v>
      </c>
      <c r="B6962" s="46" t="s">
        <v>13999</v>
      </c>
      <c r="C6962" s="47">
        <v>2.2265999999999999</v>
      </c>
      <c r="D6962" s="119" t="s">
        <v>7731</v>
      </c>
      <c r="E6962" s="46" t="s">
        <v>7731</v>
      </c>
      <c r="F6962" s="121">
        <v>1.7150000000000001</v>
      </c>
      <c r="G6962" s="87"/>
      <c r="H6962" s="47">
        <v>0</v>
      </c>
      <c r="I6962" s="120">
        <v>53</v>
      </c>
      <c r="J6962" s="120">
        <v>0</v>
      </c>
    </row>
    <row r="6963" spans="1:10" ht="15" customHeight="1">
      <c r="A6963" s="46" t="s">
        <v>36366</v>
      </c>
      <c r="B6963" s="46" t="s">
        <v>36367</v>
      </c>
      <c r="D6963" s="119" t="s">
        <v>7728</v>
      </c>
      <c r="E6963" s="46" t="s">
        <v>7728</v>
      </c>
      <c r="F6963" s="121">
        <v>3.1368</v>
      </c>
      <c r="G6963" s="87"/>
      <c r="H6963" s="47"/>
      <c r="I6963" s="120">
        <v>5</v>
      </c>
      <c r="J6963" s="120">
        <v>0</v>
      </c>
    </row>
    <row r="6964" spans="1:10" ht="15" customHeight="1">
      <c r="A6964" s="46" t="s">
        <v>14147</v>
      </c>
      <c r="B6964" s="46" t="s">
        <v>14148</v>
      </c>
      <c r="C6964" s="47">
        <v>48.630200000000002</v>
      </c>
      <c r="D6964" s="119" t="s">
        <v>7759</v>
      </c>
      <c r="E6964" s="46" t="s">
        <v>7759</v>
      </c>
      <c r="F6964" s="121">
        <v>5.1778000000000004</v>
      </c>
      <c r="G6964" s="87"/>
      <c r="H6964" s="47"/>
      <c r="I6964" s="120">
        <v>2</v>
      </c>
      <c r="J6964" s="120">
        <v>0</v>
      </c>
    </row>
    <row r="6965" spans="1:10" ht="15" customHeight="1">
      <c r="A6965" s="46" t="s">
        <v>14145</v>
      </c>
      <c r="B6965" s="46" t="s">
        <v>14146</v>
      </c>
      <c r="C6965" s="47">
        <v>24.517600000000002</v>
      </c>
      <c r="D6965" s="119" t="s">
        <v>7756</v>
      </c>
      <c r="E6965" s="46" t="s">
        <v>7756</v>
      </c>
      <c r="F6965" s="121">
        <v>5.5208000000000004</v>
      </c>
      <c r="G6965" s="87"/>
      <c r="H6965" s="47"/>
      <c r="I6965" s="120">
        <v>0</v>
      </c>
      <c r="J6965" s="120">
        <v>0</v>
      </c>
    </row>
    <row r="6966" spans="1:10" ht="15" customHeight="1">
      <c r="A6966" s="46" t="s">
        <v>14143</v>
      </c>
      <c r="B6966" s="46" t="s">
        <v>14144</v>
      </c>
      <c r="C6966" s="47">
        <v>110.3288</v>
      </c>
      <c r="D6966" s="119" t="s">
        <v>7754</v>
      </c>
      <c r="E6966" s="46" t="s">
        <v>7754</v>
      </c>
      <c r="F6966" s="121">
        <v>4.6592000000000002</v>
      </c>
      <c r="G6966" s="87"/>
      <c r="H6966" s="47"/>
      <c r="I6966" s="120">
        <v>0</v>
      </c>
      <c r="J6966" s="120">
        <v>0</v>
      </c>
    </row>
    <row r="6967" spans="1:10" ht="15" customHeight="1">
      <c r="A6967" s="46" t="s">
        <v>14092</v>
      </c>
      <c r="B6967" s="46" t="s">
        <v>32641</v>
      </c>
      <c r="C6967" s="47">
        <v>47.9724</v>
      </c>
      <c r="D6967" s="119" t="s">
        <v>7751</v>
      </c>
      <c r="E6967" s="46" t="s">
        <v>7751</v>
      </c>
      <c r="F6967" s="121">
        <v>6.0312000000000001</v>
      </c>
      <c r="G6967" s="87"/>
      <c r="H6967" s="47"/>
      <c r="I6967" s="120">
        <v>0</v>
      </c>
      <c r="J6967" s="120">
        <v>0</v>
      </c>
    </row>
    <row r="6968" spans="1:10" ht="15" customHeight="1">
      <c r="A6968" s="46" t="s">
        <v>14091</v>
      </c>
      <c r="B6968" s="46" t="s">
        <v>32658</v>
      </c>
      <c r="C6968" s="47">
        <v>51.894199999999998</v>
      </c>
      <c r="D6968" s="119" t="s">
        <v>7748</v>
      </c>
      <c r="E6968" s="46" t="s">
        <v>7748</v>
      </c>
      <c r="F6968" s="121">
        <v>7.7460000000000004</v>
      </c>
      <c r="G6968" s="87"/>
      <c r="H6968" s="47"/>
      <c r="I6968" s="120">
        <v>10</v>
      </c>
      <c r="J6968" s="120">
        <v>0</v>
      </c>
    </row>
    <row r="6969" spans="1:10" ht="15" customHeight="1">
      <c r="A6969" s="46" t="s">
        <v>14090</v>
      </c>
      <c r="B6969" s="46" t="s">
        <v>32642</v>
      </c>
      <c r="C6969" s="47">
        <v>53.007399999999997</v>
      </c>
      <c r="D6969" s="119" t="s">
        <v>7746</v>
      </c>
      <c r="E6969" s="46" t="s">
        <v>7746</v>
      </c>
      <c r="F6969" s="121">
        <v>38.200600000000001</v>
      </c>
      <c r="G6969" s="87"/>
      <c r="H6969" s="47"/>
      <c r="I6969" s="120">
        <v>0</v>
      </c>
      <c r="J6969" s="120">
        <v>0</v>
      </c>
    </row>
    <row r="6970" spans="1:10" ht="15" customHeight="1">
      <c r="A6970" s="46" t="s">
        <v>14089</v>
      </c>
      <c r="B6970" s="46" t="s">
        <v>32659</v>
      </c>
      <c r="C6970" s="47">
        <v>54.677399999999999</v>
      </c>
      <c r="D6970" s="119" t="s">
        <v>7743</v>
      </c>
      <c r="E6970" s="46" t="s">
        <v>7743</v>
      </c>
      <c r="F6970" s="121">
        <v>5.4480000000000004</v>
      </c>
      <c r="G6970" s="87"/>
      <c r="H6970" s="47"/>
      <c r="I6970" s="120">
        <v>10</v>
      </c>
      <c r="J6970" s="120">
        <v>0</v>
      </c>
    </row>
    <row r="6971" spans="1:10" ht="15" customHeight="1">
      <c r="A6971" s="46" t="s">
        <v>14088</v>
      </c>
      <c r="B6971" s="46" t="s">
        <v>32643</v>
      </c>
      <c r="C6971" s="47">
        <v>56.3474</v>
      </c>
      <c r="D6971" s="119" t="s">
        <v>7740</v>
      </c>
      <c r="E6971" s="46" t="s">
        <v>7740</v>
      </c>
      <c r="F6971" s="121">
        <v>10.0168</v>
      </c>
      <c r="G6971" s="87"/>
      <c r="H6971" s="47"/>
      <c r="I6971" s="120">
        <v>0</v>
      </c>
      <c r="J6971" s="120">
        <v>0</v>
      </c>
    </row>
    <row r="6972" spans="1:10" ht="15" customHeight="1">
      <c r="A6972" s="46" t="s">
        <v>14087</v>
      </c>
      <c r="B6972" s="46" t="s">
        <v>32644</v>
      </c>
      <c r="C6972" s="47">
        <v>63.609000000000002</v>
      </c>
      <c r="D6972" s="119" t="s">
        <v>7737</v>
      </c>
      <c r="E6972" s="46" t="s">
        <v>7737</v>
      </c>
      <c r="F6972" s="121">
        <v>10.0168</v>
      </c>
      <c r="G6972" s="87"/>
      <c r="H6972" s="47"/>
      <c r="I6972" s="120">
        <v>0</v>
      </c>
      <c r="J6972" s="120">
        <v>0</v>
      </c>
    </row>
    <row r="6973" spans="1:10" ht="15" customHeight="1">
      <c r="A6973" s="46" t="s">
        <v>14086</v>
      </c>
      <c r="B6973" s="46" t="s">
        <v>32645</v>
      </c>
      <c r="C6973" s="47">
        <v>67.505399999999995</v>
      </c>
      <c r="D6973" s="119" t="s">
        <v>7736</v>
      </c>
      <c r="E6973" s="46" t="s">
        <v>7736</v>
      </c>
      <c r="F6973" s="121">
        <v>16.447399999999998</v>
      </c>
      <c r="G6973" s="87"/>
      <c r="H6973" s="47"/>
      <c r="I6973" s="120">
        <v>0</v>
      </c>
      <c r="J6973" s="120">
        <v>0</v>
      </c>
    </row>
    <row r="6974" spans="1:10" ht="15" customHeight="1">
      <c r="A6974" s="46" t="s">
        <v>14085</v>
      </c>
      <c r="B6974" s="46" t="s">
        <v>32646</v>
      </c>
      <c r="C6974" s="47">
        <v>83.116799999999998</v>
      </c>
      <c r="D6974" s="119" t="s">
        <v>7768</v>
      </c>
      <c r="E6974" s="46" t="s">
        <v>7768</v>
      </c>
      <c r="F6974" s="121">
        <v>3.6053999999999999</v>
      </c>
      <c r="G6974" s="87"/>
      <c r="H6974" s="47"/>
      <c r="I6974" s="120">
        <v>0</v>
      </c>
      <c r="J6974" s="120">
        <v>0</v>
      </c>
    </row>
    <row r="6975" spans="1:10" ht="15" customHeight="1">
      <c r="A6975" s="46" t="s">
        <v>14084</v>
      </c>
      <c r="B6975" s="46" t="s">
        <v>32647</v>
      </c>
      <c r="C6975" s="47">
        <v>43.519199999999998</v>
      </c>
      <c r="D6975" s="119" t="s">
        <v>7762</v>
      </c>
      <c r="E6975" s="46" t="s">
        <v>7762</v>
      </c>
      <c r="F6975" s="121">
        <v>12.0458</v>
      </c>
      <c r="G6975" s="87"/>
      <c r="H6975" s="47"/>
      <c r="I6975" s="120">
        <v>0</v>
      </c>
      <c r="J6975" s="120">
        <v>0</v>
      </c>
    </row>
    <row r="6976" spans="1:10" ht="15" customHeight="1">
      <c r="A6976" s="46" t="s">
        <v>14083</v>
      </c>
      <c r="B6976" s="46" t="s">
        <v>32648</v>
      </c>
      <c r="C6976" s="47">
        <v>47.9724</v>
      </c>
      <c r="D6976" s="119" t="s">
        <v>7766</v>
      </c>
      <c r="E6976" s="46" t="s">
        <v>7766</v>
      </c>
      <c r="F6976" s="121">
        <v>0.79</v>
      </c>
      <c r="G6976" s="87"/>
      <c r="H6976" s="47"/>
      <c r="I6976" s="120">
        <v>0</v>
      </c>
      <c r="J6976" s="120">
        <v>0</v>
      </c>
    </row>
    <row r="6977" spans="1:10" ht="15" customHeight="1">
      <c r="A6977" s="46" t="s">
        <v>1905</v>
      </c>
      <c r="B6977" s="46" t="s">
        <v>14082</v>
      </c>
      <c r="C6977" s="47">
        <v>19.7608</v>
      </c>
      <c r="D6977" s="119" t="s">
        <v>7764</v>
      </c>
      <c r="E6977" s="46" t="s">
        <v>7764</v>
      </c>
      <c r="F6977" s="121">
        <v>0.85980000000000001</v>
      </c>
      <c r="G6977" s="87"/>
      <c r="H6977" s="47"/>
      <c r="I6977" s="120">
        <v>37</v>
      </c>
      <c r="J6977" s="120">
        <v>0</v>
      </c>
    </row>
    <row r="6978" spans="1:10" ht="15" customHeight="1">
      <c r="A6978" s="46" t="s">
        <v>1908</v>
      </c>
      <c r="B6978" s="46" t="s">
        <v>14081</v>
      </c>
      <c r="C6978" s="47">
        <v>21.0764</v>
      </c>
      <c r="D6978" s="119" t="s">
        <v>7770</v>
      </c>
      <c r="E6978" s="46" t="s">
        <v>7770</v>
      </c>
      <c r="F6978" s="121">
        <v>75.762799999999999</v>
      </c>
      <c r="G6978" s="87"/>
      <c r="H6978" s="47"/>
      <c r="I6978" s="120">
        <v>19</v>
      </c>
      <c r="J6978" s="120">
        <v>0</v>
      </c>
    </row>
    <row r="6979" spans="1:10" ht="15" customHeight="1">
      <c r="A6979" s="46" t="s">
        <v>1911</v>
      </c>
      <c r="B6979" s="46" t="s">
        <v>32660</v>
      </c>
      <c r="C6979" s="47">
        <v>17.762</v>
      </c>
      <c r="D6979" s="119" t="s">
        <v>7726</v>
      </c>
      <c r="E6979" s="46" t="s">
        <v>7726</v>
      </c>
      <c r="F6979" s="121">
        <v>6.5498000000000003</v>
      </c>
      <c r="G6979" s="87"/>
      <c r="H6979" s="47"/>
      <c r="I6979" s="120">
        <v>9</v>
      </c>
      <c r="J6979" s="120">
        <v>0</v>
      </c>
    </row>
    <row r="6980" spans="1:10" ht="15" customHeight="1">
      <c r="A6980" s="46" t="s">
        <v>14079</v>
      </c>
      <c r="B6980" s="46" t="s">
        <v>14080</v>
      </c>
      <c r="C6980" s="47">
        <v>18.3994</v>
      </c>
      <c r="D6980" s="119" t="s">
        <v>7723</v>
      </c>
      <c r="E6980" s="46" t="s">
        <v>7723</v>
      </c>
      <c r="F6980" s="121">
        <v>1.6394</v>
      </c>
      <c r="G6980" s="87"/>
      <c r="H6980" s="47"/>
      <c r="I6980" s="120">
        <v>10</v>
      </c>
      <c r="J6980" s="120">
        <v>0</v>
      </c>
    </row>
    <row r="6981" spans="1:10" ht="15" customHeight="1">
      <c r="A6981" s="46" t="s">
        <v>14077</v>
      </c>
      <c r="B6981" s="46" t="s">
        <v>14078</v>
      </c>
      <c r="C6981" s="47">
        <v>14.244999999999999</v>
      </c>
      <c r="D6981" s="119" t="s">
        <v>7788</v>
      </c>
      <c r="E6981" s="46" t="s">
        <v>7788</v>
      </c>
      <c r="F6981" s="121">
        <v>7.4029999999999996</v>
      </c>
      <c r="G6981" s="87"/>
      <c r="H6981" s="47"/>
      <c r="I6981" s="120">
        <v>4</v>
      </c>
      <c r="J6981" s="120">
        <v>0</v>
      </c>
    </row>
    <row r="6982" spans="1:10" ht="15" customHeight="1">
      <c r="A6982" s="46" t="s">
        <v>1914</v>
      </c>
      <c r="B6982" s="46" t="s">
        <v>14076</v>
      </c>
      <c r="C6982" s="47">
        <v>19.978400000000001</v>
      </c>
      <c r="D6982" s="119" t="s">
        <v>7785</v>
      </c>
      <c r="E6982" s="46" t="s">
        <v>7785</v>
      </c>
      <c r="F6982" s="121">
        <v>7.4029999999999996</v>
      </c>
      <c r="G6982" s="87"/>
      <c r="H6982" s="47"/>
      <c r="I6982" s="120">
        <v>2</v>
      </c>
      <c r="J6982" s="120">
        <v>0</v>
      </c>
    </row>
    <row r="6983" spans="1:10" ht="15" customHeight="1">
      <c r="A6983" s="46" t="s">
        <v>14074</v>
      </c>
      <c r="B6983" s="46" t="s">
        <v>14075</v>
      </c>
      <c r="C6983" s="47">
        <v>18.015000000000001</v>
      </c>
      <c r="D6983" s="119" t="s">
        <v>7782</v>
      </c>
      <c r="E6983" s="46" t="s">
        <v>7782</v>
      </c>
      <c r="F6983" s="121">
        <v>7.5788000000000002</v>
      </c>
      <c r="G6983" s="87"/>
      <c r="H6983" s="47"/>
      <c r="I6983" s="120">
        <v>0</v>
      </c>
      <c r="J6983" s="120">
        <v>0</v>
      </c>
    </row>
    <row r="6984" spans="1:10" ht="15" customHeight="1">
      <c r="A6984" s="46" t="s">
        <v>1917</v>
      </c>
      <c r="B6984" s="46" t="s">
        <v>14073</v>
      </c>
      <c r="C6984" s="47">
        <v>21.6282</v>
      </c>
      <c r="D6984" s="119" t="s">
        <v>7779</v>
      </c>
      <c r="E6984" s="46" t="s">
        <v>7779</v>
      </c>
      <c r="F6984" s="121">
        <v>9.1264000000000003</v>
      </c>
      <c r="G6984" s="87"/>
      <c r="H6984" s="47"/>
      <c r="I6984" s="120">
        <v>5</v>
      </c>
      <c r="J6984" s="120">
        <v>0</v>
      </c>
    </row>
    <row r="6985" spans="1:10" ht="15" customHeight="1">
      <c r="A6985" s="46" t="s">
        <v>1920</v>
      </c>
      <c r="B6985" s="46" t="s">
        <v>14072</v>
      </c>
      <c r="C6985" s="47">
        <v>30.691199999999998</v>
      </c>
      <c r="D6985" s="119" t="s">
        <v>7776</v>
      </c>
      <c r="E6985" s="46" t="s">
        <v>7776</v>
      </c>
      <c r="F6985" s="121">
        <v>12.4138</v>
      </c>
      <c r="G6985" s="87"/>
      <c r="H6985" s="47"/>
      <c r="I6985" s="120">
        <v>0</v>
      </c>
      <c r="J6985" s="120">
        <v>0</v>
      </c>
    </row>
    <row r="6986" spans="1:10" ht="15" customHeight="1">
      <c r="A6986" s="46" t="s">
        <v>1926</v>
      </c>
      <c r="B6986" s="46" t="s">
        <v>14071</v>
      </c>
      <c r="C6986" s="47">
        <v>26.111599999999999</v>
      </c>
      <c r="D6986" s="119" t="s">
        <v>7773</v>
      </c>
      <c r="E6986" s="46" t="s">
        <v>7773</v>
      </c>
      <c r="F6986" s="121">
        <v>15.1492</v>
      </c>
      <c r="G6986" s="87"/>
      <c r="H6986" s="47"/>
      <c r="I6986" s="120">
        <v>31</v>
      </c>
      <c r="J6986" s="120">
        <v>0</v>
      </c>
    </row>
    <row r="6987" spans="1:10" ht="15" customHeight="1">
      <c r="A6987" s="46" t="s">
        <v>1929</v>
      </c>
      <c r="B6987" s="46" t="s">
        <v>14070</v>
      </c>
      <c r="C6987" s="47">
        <v>27.1236</v>
      </c>
      <c r="D6987" s="119" t="s">
        <v>7823</v>
      </c>
      <c r="E6987" s="46" t="s">
        <v>7823</v>
      </c>
      <c r="F6987" s="121">
        <v>15.8018</v>
      </c>
      <c r="G6987" s="87"/>
      <c r="H6987" s="47"/>
      <c r="I6987" s="120">
        <v>28</v>
      </c>
      <c r="J6987" s="120">
        <v>0</v>
      </c>
    </row>
    <row r="6988" spans="1:10" ht="15" customHeight="1">
      <c r="A6988" s="46" t="s">
        <v>1932</v>
      </c>
      <c r="B6988" s="46" t="s">
        <v>14069</v>
      </c>
      <c r="C6988" s="47">
        <v>29.0212</v>
      </c>
      <c r="D6988" s="119" t="s">
        <v>7820</v>
      </c>
      <c r="E6988" s="46" t="s">
        <v>7820</v>
      </c>
      <c r="F6988" s="121">
        <v>10.54</v>
      </c>
      <c r="G6988" s="87"/>
      <c r="H6988" s="47"/>
      <c r="I6988" s="120">
        <v>8</v>
      </c>
      <c r="J6988" s="120">
        <v>0</v>
      </c>
    </row>
    <row r="6989" spans="1:10" ht="15" customHeight="1">
      <c r="A6989" s="46" t="s">
        <v>14067</v>
      </c>
      <c r="B6989" s="46" t="s">
        <v>14068</v>
      </c>
      <c r="C6989" s="47">
        <v>22.802</v>
      </c>
      <c r="D6989" s="119" t="s">
        <v>7818</v>
      </c>
      <c r="E6989" s="46" t="s">
        <v>7818</v>
      </c>
      <c r="F6989" s="121">
        <v>7.2359999999999998</v>
      </c>
      <c r="G6989" s="87"/>
      <c r="H6989" s="47"/>
      <c r="I6989" s="120">
        <v>10</v>
      </c>
      <c r="J6989" s="120">
        <v>0</v>
      </c>
    </row>
    <row r="6990" spans="1:10" ht="15" customHeight="1">
      <c r="A6990" s="46" t="s">
        <v>14065</v>
      </c>
      <c r="B6990" s="46" t="s">
        <v>14066</v>
      </c>
      <c r="C6990" s="47">
        <v>18.141400000000001</v>
      </c>
      <c r="D6990" s="119" t="s">
        <v>7812</v>
      </c>
      <c r="E6990" s="46" t="s">
        <v>7812</v>
      </c>
      <c r="F6990" s="121">
        <v>12.0458</v>
      </c>
      <c r="G6990" s="87"/>
      <c r="H6990" s="47"/>
      <c r="I6990" s="120">
        <v>10</v>
      </c>
      <c r="J6990" s="120">
        <v>0</v>
      </c>
    </row>
    <row r="6991" spans="1:10" ht="15" customHeight="1">
      <c r="A6991" s="46" t="s">
        <v>1935</v>
      </c>
      <c r="B6991" s="46" t="s">
        <v>14064</v>
      </c>
      <c r="C6991" s="47">
        <v>25.747199999999999</v>
      </c>
      <c r="D6991" s="119" t="s">
        <v>7809</v>
      </c>
      <c r="E6991" s="46" t="s">
        <v>7809</v>
      </c>
      <c r="F6991" s="121">
        <v>19.239799999999999</v>
      </c>
      <c r="G6991" s="87"/>
      <c r="H6991" s="47"/>
      <c r="I6991" s="120">
        <v>10</v>
      </c>
      <c r="J6991" s="120">
        <v>0</v>
      </c>
    </row>
    <row r="6992" spans="1:10" ht="15" customHeight="1">
      <c r="A6992" s="46" t="s">
        <v>1937</v>
      </c>
      <c r="B6992" s="46" t="s">
        <v>14063</v>
      </c>
      <c r="C6992" s="47">
        <v>43.974600000000002</v>
      </c>
      <c r="D6992" s="119" t="s">
        <v>7806</v>
      </c>
      <c r="E6992" s="46" t="s">
        <v>7806</v>
      </c>
      <c r="F6992" s="121">
        <v>5.3453999999999997</v>
      </c>
      <c r="G6992" s="87"/>
      <c r="H6992" s="47"/>
      <c r="I6992" s="120">
        <v>5</v>
      </c>
      <c r="J6992" s="120">
        <v>0</v>
      </c>
    </row>
    <row r="6993" spans="1:10" ht="15" customHeight="1">
      <c r="A6993" s="46" t="s">
        <v>1940</v>
      </c>
      <c r="B6993" s="46" t="s">
        <v>14062</v>
      </c>
      <c r="C6993" s="47">
        <v>54.348399999999998</v>
      </c>
      <c r="D6993" s="119" t="s">
        <v>7804</v>
      </c>
      <c r="E6993" s="46" t="s">
        <v>7804</v>
      </c>
      <c r="F6993" s="121">
        <v>1.6394</v>
      </c>
      <c r="G6993" s="87"/>
      <c r="H6993" s="47"/>
      <c r="I6993" s="120">
        <v>5</v>
      </c>
      <c r="J6993" s="120">
        <v>0</v>
      </c>
    </row>
    <row r="6994" spans="1:10" ht="15" customHeight="1">
      <c r="A6994" s="46" t="s">
        <v>14060</v>
      </c>
      <c r="B6994" s="46" t="s">
        <v>14061</v>
      </c>
      <c r="C6994" s="47">
        <v>35.017800000000001</v>
      </c>
      <c r="D6994" s="119" t="s">
        <v>7802</v>
      </c>
      <c r="E6994" s="46" t="s">
        <v>7802</v>
      </c>
      <c r="F6994" s="121">
        <v>5.3453999999999997</v>
      </c>
      <c r="G6994" s="87"/>
      <c r="H6994" s="47"/>
      <c r="I6994" s="120">
        <v>17</v>
      </c>
      <c r="J6994" s="120">
        <v>0</v>
      </c>
    </row>
    <row r="6995" spans="1:10" ht="15" customHeight="1">
      <c r="A6995" s="46" t="s">
        <v>2049</v>
      </c>
      <c r="B6995" s="46" t="s">
        <v>14059</v>
      </c>
      <c r="C6995" s="47">
        <v>80.561199999999999</v>
      </c>
      <c r="D6995" s="119" t="s">
        <v>7801</v>
      </c>
      <c r="E6995" s="46" t="s">
        <v>7801</v>
      </c>
      <c r="F6995" s="121">
        <v>5.3453999999999997</v>
      </c>
      <c r="G6995" s="87"/>
      <c r="H6995" s="47"/>
      <c r="I6995" s="120">
        <v>4</v>
      </c>
      <c r="J6995" s="120">
        <v>0</v>
      </c>
    </row>
    <row r="6996" spans="1:10" ht="15" customHeight="1">
      <c r="A6996" s="46" t="s">
        <v>2052</v>
      </c>
      <c r="B6996" s="46" t="s">
        <v>14058</v>
      </c>
      <c r="C6996" s="47">
        <v>85.140799999999999</v>
      </c>
      <c r="D6996" s="119" t="s">
        <v>7799</v>
      </c>
      <c r="E6996" s="46" t="s">
        <v>7799</v>
      </c>
      <c r="F6996" s="121">
        <v>5.3453999999999997</v>
      </c>
      <c r="G6996" s="87"/>
      <c r="H6996" s="47"/>
      <c r="I6996" s="120">
        <v>2</v>
      </c>
      <c r="J6996" s="120">
        <v>0</v>
      </c>
    </row>
    <row r="6997" spans="1:10" ht="15" customHeight="1">
      <c r="A6997" s="46" t="s">
        <v>14056</v>
      </c>
      <c r="B6997" s="46" t="s">
        <v>14057</v>
      </c>
      <c r="C6997" s="47">
        <v>48.872999999999998</v>
      </c>
      <c r="D6997" s="119" t="s">
        <v>7796</v>
      </c>
      <c r="E6997" s="46" t="s">
        <v>7796</v>
      </c>
      <c r="F6997" s="121">
        <v>5.3453999999999997</v>
      </c>
      <c r="G6997" s="87"/>
      <c r="H6997" s="47"/>
      <c r="I6997" s="120">
        <v>5</v>
      </c>
      <c r="J6997" s="120">
        <v>0</v>
      </c>
    </row>
    <row r="6998" spans="1:10" ht="15" customHeight="1">
      <c r="A6998" s="46" t="s">
        <v>14054</v>
      </c>
      <c r="B6998" s="46" t="s">
        <v>14055</v>
      </c>
      <c r="C6998" s="47">
        <v>33.221400000000003</v>
      </c>
      <c r="D6998" s="119" t="s">
        <v>7793</v>
      </c>
      <c r="E6998" s="46" t="s">
        <v>7793</v>
      </c>
      <c r="F6998" s="121">
        <v>18.077000000000002</v>
      </c>
      <c r="G6998" s="87"/>
      <c r="H6998" s="47"/>
      <c r="I6998" s="120">
        <v>4</v>
      </c>
      <c r="J6998" s="120">
        <v>0</v>
      </c>
    </row>
    <row r="6999" spans="1:10" ht="15" customHeight="1">
      <c r="A6999" s="46" t="s">
        <v>2055</v>
      </c>
      <c r="B6999" s="46" t="s">
        <v>14053</v>
      </c>
      <c r="C6999" s="47">
        <v>50.1736</v>
      </c>
      <c r="D6999" s="119" t="s">
        <v>7790</v>
      </c>
      <c r="E6999" s="46" t="s">
        <v>7790</v>
      </c>
      <c r="F6999" s="121">
        <v>5.3453999999999997</v>
      </c>
      <c r="G6999" s="87"/>
      <c r="H6999" s="47"/>
      <c r="I6999" s="120">
        <v>2</v>
      </c>
      <c r="J6999" s="120">
        <v>0</v>
      </c>
    </row>
    <row r="7000" spans="1:10" ht="15" customHeight="1">
      <c r="A7000" s="46" t="s">
        <v>2058</v>
      </c>
      <c r="B7000" s="46" t="s">
        <v>14052</v>
      </c>
      <c r="C7000" s="47">
        <v>107.55840000000001</v>
      </c>
      <c r="D7000" s="119" t="s">
        <v>7864</v>
      </c>
      <c r="E7000" s="46" t="s">
        <v>7864</v>
      </c>
      <c r="F7000" s="121">
        <v>8.1142000000000003</v>
      </c>
      <c r="G7000" s="87"/>
      <c r="H7000" s="47"/>
      <c r="I7000" s="120">
        <v>2</v>
      </c>
      <c r="J7000" s="120">
        <v>0</v>
      </c>
    </row>
    <row r="7001" spans="1:10" ht="15" customHeight="1">
      <c r="A7001" s="46" t="s">
        <v>2061</v>
      </c>
      <c r="B7001" s="46" t="s">
        <v>14051</v>
      </c>
      <c r="C7001" s="47">
        <v>110.468</v>
      </c>
      <c r="D7001" s="119" t="s">
        <v>7861</v>
      </c>
      <c r="E7001" s="46" t="s">
        <v>7861</v>
      </c>
      <c r="F7001" s="121">
        <v>7.9467999999999996</v>
      </c>
      <c r="G7001" s="87"/>
      <c r="H7001" s="47"/>
      <c r="I7001" s="120">
        <v>1</v>
      </c>
      <c r="J7001" s="120">
        <v>0</v>
      </c>
    </row>
    <row r="7002" spans="1:10" ht="15" customHeight="1">
      <c r="A7002" s="46" t="s">
        <v>32656</v>
      </c>
      <c r="B7002" s="46" t="s">
        <v>32657</v>
      </c>
      <c r="C7002" s="47">
        <v>5.3388</v>
      </c>
      <c r="D7002" s="119" t="s">
        <v>7858</v>
      </c>
      <c r="E7002" s="46" t="s">
        <v>7858</v>
      </c>
      <c r="F7002" s="121">
        <v>6.7172000000000001</v>
      </c>
      <c r="G7002" s="87"/>
      <c r="H7002" s="47"/>
      <c r="I7002" s="120">
        <v>10</v>
      </c>
      <c r="J7002" s="120">
        <v>0</v>
      </c>
    </row>
    <row r="7003" spans="1:10" ht="15" customHeight="1">
      <c r="A7003" s="46" t="s">
        <v>2162</v>
      </c>
      <c r="B7003" s="46" t="s">
        <v>14050</v>
      </c>
      <c r="C7003" s="47">
        <v>9.4882000000000009</v>
      </c>
      <c r="D7003" s="119" t="s">
        <v>7855</v>
      </c>
      <c r="E7003" s="46" t="s">
        <v>7855</v>
      </c>
      <c r="F7003" s="121">
        <v>6.7172000000000001</v>
      </c>
      <c r="G7003" s="87"/>
      <c r="H7003" s="47"/>
      <c r="I7003" s="120">
        <v>67</v>
      </c>
      <c r="J7003" s="120">
        <v>0</v>
      </c>
    </row>
    <row r="7004" spans="1:10" ht="15" customHeight="1">
      <c r="A7004" s="46" t="s">
        <v>2165</v>
      </c>
      <c r="B7004" s="46" t="s">
        <v>14049</v>
      </c>
      <c r="C7004" s="47">
        <v>11.157999999999999</v>
      </c>
      <c r="D7004" s="119" t="s">
        <v>7852</v>
      </c>
      <c r="E7004" s="46" t="s">
        <v>7852</v>
      </c>
      <c r="F7004" s="121">
        <v>3.6808000000000001</v>
      </c>
      <c r="G7004" s="87"/>
      <c r="H7004" s="47"/>
      <c r="I7004" s="120">
        <v>50</v>
      </c>
      <c r="J7004" s="120">
        <v>0</v>
      </c>
    </row>
    <row r="7005" spans="1:10" ht="15" customHeight="1">
      <c r="A7005" s="46" t="s">
        <v>2168</v>
      </c>
      <c r="B7005" s="46" t="s">
        <v>14048</v>
      </c>
      <c r="C7005" s="47">
        <v>11.7148</v>
      </c>
      <c r="D7005" s="119" t="s">
        <v>7850</v>
      </c>
      <c r="E7005" s="46" t="s">
        <v>7850</v>
      </c>
      <c r="F7005" s="121">
        <v>5.5208000000000004</v>
      </c>
      <c r="G7005" s="87"/>
      <c r="H7005" s="47"/>
      <c r="I7005" s="120">
        <v>50</v>
      </c>
      <c r="J7005" s="120">
        <v>0</v>
      </c>
    </row>
    <row r="7006" spans="1:10" ht="15" customHeight="1">
      <c r="A7006" s="46" t="s">
        <v>14046</v>
      </c>
      <c r="B7006" s="46" t="s">
        <v>14047</v>
      </c>
      <c r="C7006" s="47">
        <v>6.0928000000000004</v>
      </c>
      <c r="D7006" s="119" t="s">
        <v>7848</v>
      </c>
      <c r="E7006" s="46" t="s">
        <v>7848</v>
      </c>
      <c r="F7006" s="121">
        <v>6.0312000000000001</v>
      </c>
      <c r="G7006" s="87"/>
      <c r="H7006" s="47"/>
      <c r="I7006" s="120">
        <v>20</v>
      </c>
      <c r="J7006" s="120">
        <v>0</v>
      </c>
    </row>
    <row r="7007" spans="1:10" ht="15" customHeight="1">
      <c r="A7007" s="46" t="s">
        <v>14044</v>
      </c>
      <c r="B7007" s="46" t="s">
        <v>14045</v>
      </c>
      <c r="C7007" s="47">
        <v>6.1837999999999997</v>
      </c>
      <c r="D7007" s="119" t="s">
        <v>7845</v>
      </c>
      <c r="E7007" s="46" t="s">
        <v>7845</v>
      </c>
      <c r="F7007" s="121">
        <v>7.4029999999999996</v>
      </c>
      <c r="G7007" s="87"/>
      <c r="H7007" s="47"/>
      <c r="I7007" s="120">
        <v>20</v>
      </c>
      <c r="J7007" s="120">
        <v>0</v>
      </c>
    </row>
    <row r="7008" spans="1:10" ht="15" customHeight="1">
      <c r="A7008" s="46" t="s">
        <v>2171</v>
      </c>
      <c r="B7008" s="46" t="s">
        <v>14043</v>
      </c>
      <c r="C7008" s="47">
        <v>13.3848</v>
      </c>
      <c r="D7008" s="119" t="s">
        <v>7842</v>
      </c>
      <c r="E7008" s="46" t="s">
        <v>7842</v>
      </c>
      <c r="F7008" s="121">
        <v>2.1749999999999998</v>
      </c>
      <c r="G7008" s="87"/>
      <c r="H7008" s="47"/>
      <c r="I7008" s="120">
        <v>10</v>
      </c>
      <c r="J7008" s="120">
        <v>0</v>
      </c>
    </row>
    <row r="7009" spans="1:10" ht="15" customHeight="1">
      <c r="A7009" s="46" t="s">
        <v>2174</v>
      </c>
      <c r="B7009" s="46" t="s">
        <v>14042</v>
      </c>
      <c r="C7009" s="47">
        <v>14.497999999999999</v>
      </c>
      <c r="D7009" s="119" t="s">
        <v>7840</v>
      </c>
      <c r="E7009" s="46" t="s">
        <v>7840</v>
      </c>
      <c r="F7009" s="121">
        <v>8.1142000000000003</v>
      </c>
      <c r="G7009" s="87"/>
      <c r="H7009" s="47"/>
      <c r="I7009" s="120">
        <v>10</v>
      </c>
      <c r="J7009" s="120">
        <v>0</v>
      </c>
    </row>
    <row r="7010" spans="1:10" ht="15" customHeight="1">
      <c r="A7010" s="46" t="s">
        <v>2177</v>
      </c>
      <c r="B7010" s="46" t="s">
        <v>14041</v>
      </c>
      <c r="C7010" s="47">
        <v>15.6114</v>
      </c>
      <c r="D7010" s="119" t="s">
        <v>7837</v>
      </c>
      <c r="E7010" s="46" t="s">
        <v>7837</v>
      </c>
      <c r="F7010" s="121">
        <v>14.7644</v>
      </c>
      <c r="G7010" s="87"/>
      <c r="H7010" s="47"/>
      <c r="I7010" s="120">
        <v>0</v>
      </c>
      <c r="J7010" s="120">
        <v>0</v>
      </c>
    </row>
    <row r="7011" spans="1:10" ht="15" customHeight="1">
      <c r="A7011" s="46" t="s">
        <v>14039</v>
      </c>
      <c r="B7011" s="46" t="s">
        <v>14040</v>
      </c>
      <c r="C7011" s="47">
        <v>55.664200000000001</v>
      </c>
      <c r="D7011" s="119" t="s">
        <v>7834</v>
      </c>
      <c r="E7011" s="46" t="s">
        <v>7834</v>
      </c>
      <c r="F7011" s="121">
        <v>18.110399999999998</v>
      </c>
      <c r="G7011" s="87"/>
      <c r="H7011" s="47"/>
      <c r="I7011" s="120">
        <v>7</v>
      </c>
      <c r="J7011" s="120">
        <v>0</v>
      </c>
    </row>
    <row r="7012" spans="1:10" ht="15" customHeight="1">
      <c r="A7012" s="46" t="s">
        <v>14037</v>
      </c>
      <c r="B7012" s="46" t="s">
        <v>14038</v>
      </c>
      <c r="C7012" s="47">
        <v>57.688200000000002</v>
      </c>
      <c r="D7012" s="119" t="s">
        <v>7831</v>
      </c>
      <c r="E7012" s="46" t="s">
        <v>7831</v>
      </c>
      <c r="F7012" s="121">
        <v>1.238</v>
      </c>
      <c r="G7012" s="87"/>
      <c r="H7012" s="47"/>
      <c r="I7012" s="120">
        <v>7</v>
      </c>
      <c r="J7012" s="120">
        <v>0</v>
      </c>
    </row>
    <row r="7013" spans="1:10" ht="15" customHeight="1">
      <c r="A7013" s="46" t="s">
        <v>14035</v>
      </c>
      <c r="B7013" s="46" t="s">
        <v>14036</v>
      </c>
      <c r="C7013" s="47">
        <v>59.535400000000003</v>
      </c>
      <c r="D7013" s="119" t="s">
        <v>7829</v>
      </c>
      <c r="E7013" s="46" t="s">
        <v>7829</v>
      </c>
      <c r="F7013" s="121">
        <v>1.581</v>
      </c>
      <c r="G7013" s="87"/>
      <c r="H7013" s="47"/>
      <c r="I7013" s="120">
        <v>2</v>
      </c>
      <c r="J7013" s="120">
        <v>0</v>
      </c>
    </row>
    <row r="7014" spans="1:10" ht="15" customHeight="1">
      <c r="A7014" s="46" t="s">
        <v>14033</v>
      </c>
      <c r="B7014" s="46" t="s">
        <v>14034</v>
      </c>
      <c r="C7014" s="47">
        <v>61.0914</v>
      </c>
      <c r="D7014" s="119" t="s">
        <v>7828</v>
      </c>
      <c r="E7014" s="46" t="s">
        <v>7828</v>
      </c>
      <c r="F7014" s="121">
        <v>22.306999999999999</v>
      </c>
      <c r="G7014" s="87"/>
      <c r="H7014" s="47"/>
      <c r="I7014" s="120">
        <v>4</v>
      </c>
      <c r="J7014" s="120">
        <v>0</v>
      </c>
    </row>
    <row r="7015" spans="1:10" ht="15" customHeight="1">
      <c r="A7015" s="46" t="s">
        <v>14031</v>
      </c>
      <c r="B7015" s="46" t="s">
        <v>14032</v>
      </c>
      <c r="C7015" s="47">
        <v>76.373800000000003</v>
      </c>
      <c r="D7015" s="119" t="s">
        <v>7827</v>
      </c>
      <c r="E7015" s="46" t="s">
        <v>7827</v>
      </c>
      <c r="F7015" s="121">
        <v>20.8432</v>
      </c>
      <c r="G7015" s="87"/>
      <c r="H7015" s="47"/>
      <c r="I7015" s="120">
        <v>2</v>
      </c>
      <c r="J7015" s="120">
        <v>0</v>
      </c>
    </row>
    <row r="7016" spans="1:10" ht="15" customHeight="1">
      <c r="A7016" s="46" t="s">
        <v>14029</v>
      </c>
      <c r="B7016" s="46" t="s">
        <v>14030</v>
      </c>
      <c r="C7016" s="47">
        <v>62.331200000000003</v>
      </c>
      <c r="D7016" s="119" t="s">
        <v>7826</v>
      </c>
      <c r="E7016" s="46" t="s">
        <v>7826</v>
      </c>
      <c r="F7016" s="121">
        <v>27.883800000000001</v>
      </c>
      <c r="G7016" s="87"/>
      <c r="H7016" s="47"/>
      <c r="I7016" s="120">
        <v>2</v>
      </c>
      <c r="J7016" s="120">
        <v>0</v>
      </c>
    </row>
    <row r="7017" spans="1:10" ht="15" customHeight="1">
      <c r="A7017" s="46" t="s">
        <v>14027</v>
      </c>
      <c r="B7017" s="46" t="s">
        <v>14028</v>
      </c>
      <c r="C7017" s="47">
        <v>9.4627999999999997</v>
      </c>
      <c r="D7017" s="119" t="s">
        <v>7825</v>
      </c>
      <c r="E7017" s="46" t="s">
        <v>7825</v>
      </c>
      <c r="F7017" s="121">
        <v>21.635000000000002</v>
      </c>
      <c r="G7017" s="87"/>
      <c r="H7017" s="47"/>
      <c r="I7017" s="120">
        <v>8</v>
      </c>
      <c r="J7017" s="120">
        <v>0</v>
      </c>
    </row>
    <row r="7018" spans="1:10" ht="15" customHeight="1">
      <c r="A7018" s="46" t="s">
        <v>14025</v>
      </c>
      <c r="B7018" s="46" t="s">
        <v>14026</v>
      </c>
      <c r="C7018" s="47">
        <v>11.183400000000001</v>
      </c>
      <c r="D7018" s="119" t="s">
        <v>1992</v>
      </c>
      <c r="E7018" s="46" t="s">
        <v>1992</v>
      </c>
      <c r="F7018" s="121">
        <v>24.180399999999999</v>
      </c>
      <c r="G7018" s="87"/>
      <c r="H7018" s="47"/>
      <c r="I7018" s="120">
        <v>10</v>
      </c>
      <c r="J7018" s="120">
        <v>0</v>
      </c>
    </row>
    <row r="7019" spans="1:10" ht="15" customHeight="1">
      <c r="A7019" s="46" t="s">
        <v>2403</v>
      </c>
      <c r="B7019" s="46" t="s">
        <v>14024</v>
      </c>
      <c r="C7019" s="47">
        <v>19.533000000000001</v>
      </c>
      <c r="D7019" s="119" t="s">
        <v>7887</v>
      </c>
      <c r="E7019" s="46" t="s">
        <v>7887</v>
      </c>
      <c r="F7019" s="121">
        <v>28.345800000000001</v>
      </c>
      <c r="G7019" s="87"/>
      <c r="H7019" s="47"/>
      <c r="I7019" s="120">
        <v>3</v>
      </c>
      <c r="J7019" s="120">
        <v>0</v>
      </c>
    </row>
    <row r="7020" spans="1:10" ht="15" customHeight="1">
      <c r="A7020" s="46" t="s">
        <v>2406</v>
      </c>
      <c r="B7020" s="46" t="s">
        <v>14023</v>
      </c>
      <c r="C7020" s="47">
        <v>21.6584</v>
      </c>
      <c r="D7020" s="119" t="s">
        <v>7884</v>
      </c>
      <c r="E7020" s="46" t="s">
        <v>7884</v>
      </c>
      <c r="F7020" s="121">
        <v>31.8004</v>
      </c>
      <c r="G7020" s="87"/>
      <c r="H7020" s="47"/>
      <c r="I7020" s="120">
        <v>9</v>
      </c>
      <c r="J7020" s="120">
        <v>0</v>
      </c>
    </row>
    <row r="7021" spans="1:10" ht="15" customHeight="1">
      <c r="A7021" s="46" t="s">
        <v>2409</v>
      </c>
      <c r="B7021" s="46" t="s">
        <v>14022</v>
      </c>
      <c r="C7021" s="47">
        <v>20.1706</v>
      </c>
      <c r="D7021" s="119" t="s">
        <v>7882</v>
      </c>
      <c r="E7021" s="46" t="s">
        <v>7882</v>
      </c>
      <c r="F7021" s="121">
        <v>32.581600000000002</v>
      </c>
      <c r="G7021" s="87"/>
      <c r="H7021" s="47"/>
      <c r="I7021" s="120">
        <v>5</v>
      </c>
      <c r="J7021" s="120">
        <v>0</v>
      </c>
    </row>
    <row r="7022" spans="1:10" ht="15" customHeight="1">
      <c r="A7022" s="46" t="s">
        <v>14020</v>
      </c>
      <c r="B7022" s="46" t="s">
        <v>14021</v>
      </c>
      <c r="C7022" s="47">
        <v>21.729399999999998</v>
      </c>
      <c r="D7022" s="119" t="s">
        <v>7880</v>
      </c>
      <c r="E7022" s="46" t="s">
        <v>7880</v>
      </c>
      <c r="F7022" s="121">
        <v>50.338200000000001</v>
      </c>
      <c r="G7022" s="87"/>
      <c r="H7022" s="47"/>
      <c r="I7022" s="120">
        <v>5</v>
      </c>
      <c r="J7022" s="120">
        <v>0</v>
      </c>
    </row>
    <row r="7023" spans="1:10" ht="15" customHeight="1">
      <c r="A7023" s="46" t="s">
        <v>14018</v>
      </c>
      <c r="B7023" s="46" t="s">
        <v>14019</v>
      </c>
      <c r="C7023" s="47">
        <v>23.164000000000001</v>
      </c>
      <c r="D7023" s="119" t="s">
        <v>7877</v>
      </c>
      <c r="E7023" s="46" t="s">
        <v>7877</v>
      </c>
      <c r="F7023" s="121">
        <v>23.811599999999999</v>
      </c>
      <c r="G7023" s="87"/>
      <c r="H7023" s="47"/>
      <c r="I7023" s="120">
        <v>2</v>
      </c>
      <c r="J7023" s="120">
        <v>0</v>
      </c>
    </row>
    <row r="7024" spans="1:10" ht="15" customHeight="1">
      <c r="A7024" s="46" t="s">
        <v>2412</v>
      </c>
      <c r="B7024" s="46" t="s">
        <v>14017</v>
      </c>
      <c r="C7024" s="47">
        <v>23.581399999999999</v>
      </c>
      <c r="D7024" s="119" t="s">
        <v>7875</v>
      </c>
      <c r="E7024" s="46" t="s">
        <v>7875</v>
      </c>
      <c r="F7024" s="121">
        <v>50.338200000000001</v>
      </c>
      <c r="G7024" s="87"/>
      <c r="H7024" s="47"/>
      <c r="I7024" s="120">
        <v>2</v>
      </c>
      <c r="J7024" s="120">
        <v>0</v>
      </c>
    </row>
    <row r="7025" spans="1:10" ht="15" customHeight="1">
      <c r="A7025" s="46" t="s">
        <v>14015</v>
      </c>
      <c r="B7025" s="46" t="s">
        <v>14016</v>
      </c>
      <c r="C7025" s="47">
        <v>27.515799999999999</v>
      </c>
      <c r="D7025" s="119" t="s">
        <v>7872</v>
      </c>
      <c r="E7025" s="46" t="s">
        <v>7872</v>
      </c>
      <c r="F7025" s="121">
        <v>69.506799999999998</v>
      </c>
      <c r="G7025" s="87"/>
      <c r="H7025" s="47"/>
      <c r="I7025" s="120">
        <v>2</v>
      </c>
      <c r="J7025" s="120">
        <v>0</v>
      </c>
    </row>
    <row r="7026" spans="1:10" ht="15" customHeight="1">
      <c r="A7026" s="46" t="s">
        <v>2415</v>
      </c>
      <c r="B7026" s="46" t="s">
        <v>14014</v>
      </c>
      <c r="C7026" s="47">
        <v>29.944800000000001</v>
      </c>
      <c r="D7026" s="119" t="s">
        <v>7869</v>
      </c>
      <c r="E7026" s="46" t="s">
        <v>7869</v>
      </c>
      <c r="F7026" s="121">
        <v>55.931199999999997</v>
      </c>
      <c r="G7026" s="87"/>
      <c r="H7026" s="47"/>
      <c r="I7026" s="120">
        <v>1</v>
      </c>
      <c r="J7026" s="120">
        <v>0</v>
      </c>
    </row>
    <row r="7027" spans="1:10" ht="15" customHeight="1">
      <c r="A7027" s="46" t="s">
        <v>2439</v>
      </c>
      <c r="B7027" s="46" t="s">
        <v>32649</v>
      </c>
      <c r="C7027" s="47">
        <v>122.96720000000001</v>
      </c>
      <c r="D7027" s="119" t="s">
        <v>278</v>
      </c>
      <c r="E7027" s="46" t="s">
        <v>278</v>
      </c>
      <c r="F7027" s="121">
        <v>83.165199999999999</v>
      </c>
      <c r="G7027" s="87"/>
      <c r="H7027" s="47"/>
      <c r="I7027" s="120">
        <v>0</v>
      </c>
      <c r="J7027" s="120">
        <v>0</v>
      </c>
    </row>
    <row r="7028" spans="1:10" ht="15" customHeight="1">
      <c r="A7028" s="46" t="s">
        <v>14013</v>
      </c>
      <c r="B7028" s="46" t="s">
        <v>32650</v>
      </c>
      <c r="C7028" s="47">
        <v>122.96720000000001</v>
      </c>
      <c r="D7028" s="119" t="s">
        <v>32269</v>
      </c>
      <c r="E7028" s="46" t="s">
        <v>32269</v>
      </c>
      <c r="F7028" s="120"/>
      <c r="G7028" s="87"/>
      <c r="H7028" s="47"/>
      <c r="I7028" s="120">
        <v>0</v>
      </c>
      <c r="J7028" s="120">
        <v>0</v>
      </c>
    </row>
    <row r="7029" spans="1:10" ht="15" customHeight="1">
      <c r="A7029" s="46" t="s">
        <v>2444</v>
      </c>
      <c r="B7029" s="46" t="s">
        <v>32651</v>
      </c>
      <c r="C7029" s="47">
        <v>126.4336</v>
      </c>
      <c r="D7029" s="119" t="s">
        <v>290</v>
      </c>
      <c r="E7029" s="46" t="s">
        <v>290</v>
      </c>
      <c r="F7029" s="121">
        <v>13.06</v>
      </c>
      <c r="G7029" s="87"/>
      <c r="H7029" s="47"/>
      <c r="I7029" s="120">
        <v>0</v>
      </c>
      <c r="J7029" s="120">
        <v>0</v>
      </c>
    </row>
    <row r="7030" spans="1:10" ht="15" customHeight="1">
      <c r="A7030" s="46" t="s">
        <v>2447</v>
      </c>
      <c r="B7030" s="46" t="s">
        <v>32654</v>
      </c>
      <c r="C7030" s="47">
        <v>143.38579999999999</v>
      </c>
      <c r="D7030" s="119" t="s">
        <v>298</v>
      </c>
      <c r="E7030" s="46" t="s">
        <v>298</v>
      </c>
      <c r="F7030" s="121">
        <v>30.789200000000001</v>
      </c>
      <c r="G7030" s="87"/>
      <c r="H7030" s="47"/>
      <c r="I7030" s="120">
        <v>2</v>
      </c>
      <c r="J7030" s="120">
        <v>0</v>
      </c>
    </row>
    <row r="7031" spans="1:10" ht="15" customHeight="1">
      <c r="A7031" s="46" t="s">
        <v>2450</v>
      </c>
      <c r="B7031" s="46" t="s">
        <v>32652</v>
      </c>
      <c r="C7031" s="47">
        <v>151.53299999999999</v>
      </c>
      <c r="D7031" s="119" t="s">
        <v>7893</v>
      </c>
      <c r="E7031" s="46" t="s">
        <v>7893</v>
      </c>
      <c r="F7031" s="121">
        <v>14.118600000000001</v>
      </c>
      <c r="G7031" s="87"/>
      <c r="H7031" s="47"/>
      <c r="I7031" s="120">
        <v>0</v>
      </c>
      <c r="J7031" s="120">
        <v>0</v>
      </c>
    </row>
    <row r="7032" spans="1:10" ht="15" customHeight="1">
      <c r="A7032" s="46" t="s">
        <v>2986</v>
      </c>
      <c r="B7032" s="46" t="s">
        <v>14012</v>
      </c>
      <c r="C7032" s="47">
        <v>3.5676000000000001</v>
      </c>
      <c r="D7032" s="119" t="s">
        <v>7954</v>
      </c>
      <c r="E7032" s="46" t="s">
        <v>7954</v>
      </c>
      <c r="F7032" s="121">
        <v>22.969799999999999</v>
      </c>
      <c r="G7032" s="87"/>
      <c r="H7032" s="47"/>
      <c r="I7032" s="120">
        <v>25</v>
      </c>
      <c r="J7032" s="120">
        <v>0</v>
      </c>
    </row>
    <row r="7033" spans="1:10" ht="15" customHeight="1">
      <c r="A7033" s="46" t="s">
        <v>2989</v>
      </c>
      <c r="B7033" s="46" t="s">
        <v>14011</v>
      </c>
      <c r="C7033" s="47">
        <v>3.8963999999999999</v>
      </c>
      <c r="D7033" s="119" t="s">
        <v>7951</v>
      </c>
      <c r="E7033" s="46" t="s">
        <v>7951</v>
      </c>
      <c r="F7033" s="121">
        <v>6.109</v>
      </c>
      <c r="G7033" s="87"/>
      <c r="H7033" s="47"/>
      <c r="I7033" s="120">
        <v>110</v>
      </c>
      <c r="J7033" s="120">
        <v>0</v>
      </c>
    </row>
    <row r="7034" spans="1:10" ht="15" customHeight="1">
      <c r="A7034" s="46" t="s">
        <v>2992</v>
      </c>
      <c r="B7034" s="46" t="s">
        <v>14010</v>
      </c>
      <c r="C7034" s="47">
        <v>4.1242000000000001</v>
      </c>
      <c r="D7034" s="119" t="s">
        <v>7948</v>
      </c>
      <c r="E7034" s="46" t="s">
        <v>7948</v>
      </c>
      <c r="F7034" s="121">
        <v>12.218</v>
      </c>
      <c r="G7034" s="87"/>
      <c r="H7034" s="47"/>
      <c r="I7034" s="120">
        <v>16</v>
      </c>
      <c r="J7034" s="120">
        <v>0</v>
      </c>
    </row>
    <row r="7035" spans="1:10" ht="15" customHeight="1">
      <c r="A7035" s="46" t="s">
        <v>14008</v>
      </c>
      <c r="B7035" s="46" t="s">
        <v>14009</v>
      </c>
      <c r="C7035" s="47">
        <v>4.5035999999999996</v>
      </c>
      <c r="D7035" s="119" t="s">
        <v>352</v>
      </c>
      <c r="E7035" s="46" t="s">
        <v>352</v>
      </c>
      <c r="F7035" s="121">
        <v>10.247199999999999</v>
      </c>
      <c r="G7035" s="87"/>
      <c r="H7035" s="47"/>
      <c r="I7035" s="120">
        <v>7</v>
      </c>
      <c r="J7035" s="120">
        <v>0</v>
      </c>
    </row>
    <row r="7036" spans="1:10" ht="15" customHeight="1">
      <c r="A7036" s="46" t="s">
        <v>2995</v>
      </c>
      <c r="B7036" s="46" t="s">
        <v>14007</v>
      </c>
      <c r="C7036" s="47">
        <v>4.5796000000000001</v>
      </c>
      <c r="D7036" s="119" t="s">
        <v>7943</v>
      </c>
      <c r="E7036" s="46" t="s">
        <v>7943</v>
      </c>
      <c r="F7036" s="121">
        <v>1.9481999999999999</v>
      </c>
      <c r="G7036" s="87"/>
      <c r="H7036" s="47"/>
      <c r="I7036" s="120">
        <v>11</v>
      </c>
      <c r="J7036" s="120">
        <v>0</v>
      </c>
    </row>
    <row r="7037" spans="1:10" ht="15" customHeight="1">
      <c r="A7037" s="46" t="s">
        <v>2998</v>
      </c>
      <c r="B7037" s="46" t="s">
        <v>14006</v>
      </c>
      <c r="C7037" s="47">
        <v>5.0098000000000003</v>
      </c>
      <c r="D7037" s="119" t="s">
        <v>7940</v>
      </c>
      <c r="E7037" s="46" t="s">
        <v>7940</v>
      </c>
      <c r="F7037" s="121">
        <v>1.0374000000000001</v>
      </c>
      <c r="G7037" s="87"/>
      <c r="H7037" s="47"/>
      <c r="I7037" s="120">
        <v>20</v>
      </c>
      <c r="J7037" s="120">
        <v>0</v>
      </c>
    </row>
    <row r="7038" spans="1:10" ht="15" customHeight="1">
      <c r="A7038" s="46" t="s">
        <v>3001</v>
      </c>
      <c r="B7038" s="46" t="s">
        <v>14005</v>
      </c>
      <c r="C7038" s="47">
        <v>5.4652000000000003</v>
      </c>
      <c r="D7038" s="119" t="s">
        <v>7937</v>
      </c>
      <c r="E7038" s="46" t="s">
        <v>7937</v>
      </c>
      <c r="F7038" s="121">
        <v>1.3664000000000001</v>
      </c>
      <c r="G7038" s="87"/>
      <c r="H7038" s="47"/>
      <c r="I7038" s="120">
        <v>12</v>
      </c>
      <c r="J7038" s="120">
        <v>0</v>
      </c>
    </row>
    <row r="7039" spans="1:10" ht="15" customHeight="1">
      <c r="A7039" s="46" t="s">
        <v>14003</v>
      </c>
      <c r="B7039" s="46" t="s">
        <v>14004</v>
      </c>
      <c r="C7039" s="47">
        <v>2.5301999999999998</v>
      </c>
      <c r="D7039" s="119" t="s">
        <v>7934</v>
      </c>
      <c r="E7039" s="46" t="s">
        <v>7934</v>
      </c>
      <c r="F7039" s="121">
        <v>1.3935999999999999</v>
      </c>
      <c r="G7039" s="87"/>
      <c r="H7039" s="47"/>
      <c r="I7039" s="120">
        <v>3</v>
      </c>
      <c r="J7039" s="120">
        <v>0</v>
      </c>
    </row>
    <row r="7040" spans="1:10" ht="15" customHeight="1">
      <c r="A7040" s="46" t="s">
        <v>3735</v>
      </c>
      <c r="B7040" s="46" t="s">
        <v>14002</v>
      </c>
      <c r="C7040" s="47">
        <v>2.7831999999999999</v>
      </c>
      <c r="D7040" s="119" t="s">
        <v>7931</v>
      </c>
      <c r="E7040" s="46" t="s">
        <v>7931</v>
      </c>
      <c r="F7040" s="121">
        <v>7.0865999999999998</v>
      </c>
      <c r="G7040" s="87"/>
      <c r="H7040" s="47"/>
      <c r="I7040" s="120">
        <v>129</v>
      </c>
      <c r="J7040" s="120">
        <v>0</v>
      </c>
    </row>
    <row r="7041" spans="1:10" ht="15" customHeight="1">
      <c r="A7041" s="46" t="s">
        <v>3738</v>
      </c>
      <c r="B7041" s="46" t="s">
        <v>32664</v>
      </c>
      <c r="C7041" s="47">
        <v>3.3397999999999999</v>
      </c>
      <c r="D7041" s="119" t="s">
        <v>7928</v>
      </c>
      <c r="E7041" s="46" t="s">
        <v>7928</v>
      </c>
      <c r="F7041" s="121">
        <v>1.4028</v>
      </c>
      <c r="G7041" s="87"/>
      <c r="H7041" s="47"/>
      <c r="I7041" s="120">
        <v>50</v>
      </c>
      <c r="J7041" s="120">
        <v>0</v>
      </c>
    </row>
    <row r="7042" spans="1:10" ht="15" customHeight="1">
      <c r="A7042" s="46" t="s">
        <v>14001</v>
      </c>
      <c r="B7042" s="46" t="s">
        <v>32665</v>
      </c>
      <c r="C7042" s="47">
        <v>2.1962000000000002</v>
      </c>
      <c r="D7042" s="119" t="s">
        <v>6084</v>
      </c>
      <c r="E7042" s="46" t="s">
        <v>6084</v>
      </c>
      <c r="F7042" s="121">
        <v>1.1841999999999999</v>
      </c>
      <c r="G7042" s="87"/>
      <c r="H7042" s="47"/>
      <c r="I7042" s="120">
        <v>50</v>
      </c>
      <c r="J7042" s="120">
        <v>0</v>
      </c>
    </row>
    <row r="7043" spans="1:10" ht="15" customHeight="1">
      <c r="A7043" s="46" t="s">
        <v>14000</v>
      </c>
      <c r="B7043" s="46" t="s">
        <v>32661</v>
      </c>
      <c r="C7043" s="47">
        <v>2.3062</v>
      </c>
      <c r="D7043" s="119" t="s">
        <v>7923</v>
      </c>
      <c r="E7043" s="46" t="s">
        <v>7923</v>
      </c>
      <c r="F7043" s="121">
        <v>1.2114</v>
      </c>
      <c r="G7043" s="87"/>
      <c r="H7043" s="47"/>
      <c r="I7043" s="120">
        <v>7</v>
      </c>
      <c r="J7043" s="120">
        <v>0</v>
      </c>
    </row>
    <row r="7044" spans="1:10" ht="15" customHeight="1">
      <c r="A7044" s="46" t="s">
        <v>3741</v>
      </c>
      <c r="B7044" s="46" t="s">
        <v>32662</v>
      </c>
      <c r="C7044" s="47">
        <v>4.4531999999999998</v>
      </c>
      <c r="D7044" s="119" t="s">
        <v>7920</v>
      </c>
      <c r="E7044" s="46" t="s">
        <v>7920</v>
      </c>
      <c r="F7044" s="121">
        <v>1.2936000000000001</v>
      </c>
      <c r="G7044" s="87"/>
      <c r="H7044" s="47"/>
      <c r="I7044" s="120">
        <v>12</v>
      </c>
      <c r="J7044" s="120">
        <v>0</v>
      </c>
    </row>
    <row r="7045" spans="1:10" ht="15" customHeight="1">
      <c r="A7045" s="46" t="s">
        <v>3744</v>
      </c>
      <c r="B7045" s="46" t="s">
        <v>32663</v>
      </c>
      <c r="C7045" s="47">
        <v>5.0098000000000003</v>
      </c>
      <c r="D7045" s="119" t="s">
        <v>7917</v>
      </c>
      <c r="E7045" s="46" t="s">
        <v>7917</v>
      </c>
      <c r="F7045" s="121">
        <v>1.1841999999999999</v>
      </c>
      <c r="G7045" s="87"/>
      <c r="H7045" s="47"/>
      <c r="I7045" s="120">
        <v>20</v>
      </c>
      <c r="J7045" s="120">
        <v>0</v>
      </c>
    </row>
    <row r="7046" spans="1:10" ht="15" customHeight="1">
      <c r="A7046" s="46" t="s">
        <v>3747</v>
      </c>
      <c r="B7046" s="46" t="s">
        <v>32655</v>
      </c>
      <c r="C7046" s="47">
        <v>5.5915999999999997</v>
      </c>
      <c r="D7046" s="119" t="s">
        <v>7914</v>
      </c>
      <c r="E7046" s="46" t="s">
        <v>7914</v>
      </c>
      <c r="F7046" s="121">
        <v>1.1841999999999999</v>
      </c>
      <c r="G7046" s="87"/>
      <c r="H7046" s="47"/>
      <c r="I7046" s="120">
        <v>4</v>
      </c>
      <c r="J7046" s="120">
        <v>0</v>
      </c>
    </row>
    <row r="7047" spans="1:10" ht="15" customHeight="1">
      <c r="A7047" s="46" t="s">
        <v>3750</v>
      </c>
      <c r="B7047" s="46" t="s">
        <v>13999</v>
      </c>
      <c r="C7047" s="47">
        <v>2.2265999999999999</v>
      </c>
      <c r="D7047" s="119" t="s">
        <v>7911</v>
      </c>
      <c r="E7047" s="46" t="s">
        <v>7911</v>
      </c>
      <c r="F7047" s="121">
        <v>1.4028</v>
      </c>
      <c r="G7047" s="87"/>
      <c r="H7047" s="47"/>
      <c r="I7047" s="120">
        <v>0</v>
      </c>
      <c r="J7047" s="120">
        <v>0</v>
      </c>
    </row>
    <row r="7048" spans="1:10" ht="15" customHeight="1">
      <c r="A7048" s="46" t="s">
        <v>13997</v>
      </c>
      <c r="B7048" s="46" t="s">
        <v>13998</v>
      </c>
      <c r="C7048" s="47">
        <v>4.3266</v>
      </c>
      <c r="D7048" s="119" t="s">
        <v>7908</v>
      </c>
      <c r="E7048" s="46" t="s">
        <v>7908</v>
      </c>
      <c r="F7048" s="121">
        <v>1.1841999999999999</v>
      </c>
      <c r="G7048" s="87"/>
      <c r="H7048" s="47"/>
      <c r="I7048" s="120">
        <v>45</v>
      </c>
      <c r="J7048" s="120">
        <v>0</v>
      </c>
    </row>
    <row r="7049" spans="1:10" ht="15" customHeight="1">
      <c r="A7049" s="46" t="s">
        <v>4811</v>
      </c>
      <c r="B7049" s="46" t="s">
        <v>13996</v>
      </c>
      <c r="C7049" s="47">
        <v>23.556000000000001</v>
      </c>
      <c r="D7049" s="119" t="s">
        <v>7905</v>
      </c>
      <c r="E7049" s="46" t="s">
        <v>7905</v>
      </c>
      <c r="F7049" s="121">
        <v>1.2114</v>
      </c>
      <c r="G7049" s="87"/>
      <c r="H7049" s="47"/>
      <c r="I7049" s="120">
        <v>5</v>
      </c>
      <c r="J7049" s="120">
        <v>0</v>
      </c>
    </row>
    <row r="7050" spans="1:10" ht="15" customHeight="1">
      <c r="A7050" s="46" t="s">
        <v>4814</v>
      </c>
      <c r="B7050" s="46" t="s">
        <v>13995</v>
      </c>
      <c r="C7050" s="47">
        <v>26.263400000000001</v>
      </c>
      <c r="D7050" s="119" t="s">
        <v>7902</v>
      </c>
      <c r="E7050" s="46" t="s">
        <v>7902</v>
      </c>
      <c r="F7050" s="121">
        <v>1.2936000000000001</v>
      </c>
      <c r="G7050" s="87"/>
      <c r="H7050" s="47"/>
      <c r="I7050" s="120">
        <v>12</v>
      </c>
      <c r="J7050" s="120">
        <v>0</v>
      </c>
    </row>
    <row r="7051" spans="1:10" ht="15" customHeight="1">
      <c r="A7051" s="46" t="s">
        <v>4817</v>
      </c>
      <c r="B7051" s="46" t="s">
        <v>13994</v>
      </c>
      <c r="C7051" s="47">
        <v>25.4284</v>
      </c>
      <c r="D7051" s="119" t="s">
        <v>8038</v>
      </c>
      <c r="E7051" s="46" t="s">
        <v>8038</v>
      </c>
      <c r="F7051" s="121">
        <v>21.395</v>
      </c>
      <c r="G7051" s="87"/>
      <c r="H7051" s="47"/>
      <c r="I7051" s="120">
        <v>8</v>
      </c>
      <c r="J7051" s="120">
        <v>0</v>
      </c>
    </row>
    <row r="7052" spans="1:10" ht="15" customHeight="1">
      <c r="A7052" s="46" t="s">
        <v>13992</v>
      </c>
      <c r="B7052" s="46" t="s">
        <v>13993</v>
      </c>
      <c r="C7052" s="47">
        <v>19.102799999999998</v>
      </c>
      <c r="D7052" s="119" t="s">
        <v>8035</v>
      </c>
      <c r="E7052" s="46" t="s">
        <v>8035</v>
      </c>
      <c r="F7052" s="121">
        <v>21.177800000000001</v>
      </c>
      <c r="G7052" s="87"/>
      <c r="H7052" s="47"/>
      <c r="I7052" s="120">
        <v>15</v>
      </c>
      <c r="J7052" s="120">
        <v>0</v>
      </c>
    </row>
    <row r="7053" spans="1:10" ht="15" customHeight="1">
      <c r="A7053" s="46" t="s">
        <v>4820</v>
      </c>
      <c r="B7053" s="46" t="s">
        <v>13991</v>
      </c>
      <c r="C7053" s="47">
        <v>36.8142</v>
      </c>
      <c r="D7053" s="119" t="s">
        <v>8032</v>
      </c>
      <c r="E7053" s="46" t="s">
        <v>8032</v>
      </c>
      <c r="F7053" s="121">
        <v>15.3406</v>
      </c>
      <c r="G7053" s="87"/>
      <c r="H7053" s="47"/>
      <c r="I7053" s="120">
        <v>4</v>
      </c>
      <c r="J7053" s="120">
        <v>0</v>
      </c>
    </row>
    <row r="7054" spans="1:10" ht="15" customHeight="1">
      <c r="A7054" s="46" t="s">
        <v>4821</v>
      </c>
      <c r="B7054" s="46" t="s">
        <v>13990</v>
      </c>
      <c r="C7054" s="47">
        <v>43.848199999999999</v>
      </c>
      <c r="D7054" s="119" t="s">
        <v>8029</v>
      </c>
      <c r="E7054" s="46" t="s">
        <v>8029</v>
      </c>
      <c r="F7054" s="121">
        <v>15.3406</v>
      </c>
      <c r="G7054" s="87"/>
      <c r="H7054" s="47"/>
      <c r="I7054" s="120">
        <v>5</v>
      </c>
      <c r="J7054" s="120">
        <v>0</v>
      </c>
    </row>
    <row r="7055" spans="1:10" ht="15" customHeight="1">
      <c r="A7055" s="46" t="s">
        <v>4824</v>
      </c>
      <c r="B7055" s="46" t="s">
        <v>13989</v>
      </c>
      <c r="C7055" s="47">
        <v>46.530200000000001</v>
      </c>
      <c r="D7055" s="119" t="s">
        <v>8026</v>
      </c>
      <c r="E7055" s="46" t="s">
        <v>8026</v>
      </c>
      <c r="F7055" s="121">
        <v>15.3406</v>
      </c>
      <c r="G7055" s="87"/>
      <c r="H7055" s="47"/>
      <c r="I7055" s="120">
        <v>4</v>
      </c>
      <c r="J7055" s="120">
        <v>0</v>
      </c>
    </row>
    <row r="7056" spans="1:10" ht="15" customHeight="1">
      <c r="A7056" s="46" t="s">
        <v>13988</v>
      </c>
      <c r="B7056" s="46" t="s">
        <v>32653</v>
      </c>
      <c r="C7056" s="47">
        <v>4.3014000000000001</v>
      </c>
      <c r="D7056" s="119" t="s">
        <v>8023</v>
      </c>
      <c r="E7056" s="46" t="s">
        <v>8023</v>
      </c>
      <c r="F7056" s="121">
        <v>18.381399999999999</v>
      </c>
      <c r="G7056" s="87"/>
      <c r="H7056" s="47"/>
      <c r="I7056" s="120">
        <v>1</v>
      </c>
      <c r="J7056" s="120">
        <v>0</v>
      </c>
    </row>
    <row r="7057" spans="1:10" ht="15" customHeight="1">
      <c r="A7057" s="46" t="s">
        <v>4827</v>
      </c>
      <c r="B7057" s="46" t="s">
        <v>13987</v>
      </c>
      <c r="C7057" s="47">
        <v>9.7159999999999993</v>
      </c>
      <c r="D7057" s="119" t="s">
        <v>8020</v>
      </c>
      <c r="E7057" s="46" t="s">
        <v>8020</v>
      </c>
      <c r="F7057" s="121">
        <v>7.5145999999999997</v>
      </c>
      <c r="G7057" s="87"/>
      <c r="H7057" s="47"/>
      <c r="I7057" s="120">
        <v>5</v>
      </c>
      <c r="J7057" s="120">
        <v>0</v>
      </c>
    </row>
    <row r="7058" spans="1:10" ht="15" customHeight="1">
      <c r="A7058" s="46" t="s">
        <v>4830</v>
      </c>
      <c r="B7058" s="46" t="s">
        <v>13986</v>
      </c>
      <c r="C7058" s="47">
        <v>10.6014</v>
      </c>
      <c r="D7058" s="119" t="s">
        <v>8017</v>
      </c>
      <c r="E7058" s="46" t="s">
        <v>8017</v>
      </c>
      <c r="F7058" s="121">
        <v>7.5145999999999997</v>
      </c>
      <c r="G7058" s="87"/>
      <c r="H7058" s="47"/>
      <c r="I7058" s="120">
        <v>0</v>
      </c>
      <c r="J7058" s="120">
        <v>0</v>
      </c>
    </row>
    <row r="7059" spans="1:10" ht="15" customHeight="1">
      <c r="A7059" s="46" t="s">
        <v>13984</v>
      </c>
      <c r="B7059" s="46" t="s">
        <v>13985</v>
      </c>
      <c r="C7059" s="47">
        <v>11.071999999999999</v>
      </c>
      <c r="D7059" s="119" t="s">
        <v>8014</v>
      </c>
      <c r="E7059" s="46" t="s">
        <v>8014</v>
      </c>
      <c r="F7059" s="121">
        <v>8.6532</v>
      </c>
      <c r="G7059" s="87"/>
      <c r="H7059" s="47"/>
      <c r="I7059" s="120">
        <v>5</v>
      </c>
      <c r="J7059" s="120">
        <v>0</v>
      </c>
    </row>
    <row r="7060" spans="1:10" ht="15" customHeight="1">
      <c r="A7060" s="46" t="s">
        <v>4831</v>
      </c>
      <c r="B7060" s="46" t="s">
        <v>13983</v>
      </c>
      <c r="C7060" s="47">
        <v>12.4384</v>
      </c>
      <c r="D7060" s="119" t="s">
        <v>8011</v>
      </c>
      <c r="E7060" s="46" t="s">
        <v>8011</v>
      </c>
      <c r="F7060" s="121">
        <v>7.5145999999999997</v>
      </c>
      <c r="G7060" s="87"/>
      <c r="H7060" s="47"/>
      <c r="I7060" s="120">
        <v>4</v>
      </c>
      <c r="J7060" s="120">
        <v>0</v>
      </c>
    </row>
    <row r="7061" spans="1:10" ht="15" customHeight="1">
      <c r="A7061" s="46" t="s">
        <v>4834</v>
      </c>
      <c r="B7061" s="46" t="s">
        <v>13982</v>
      </c>
      <c r="C7061" s="47">
        <v>15.282400000000001</v>
      </c>
      <c r="D7061" s="119" t="s">
        <v>8009</v>
      </c>
      <c r="E7061" s="46" t="s">
        <v>8009</v>
      </c>
      <c r="F7061" s="121">
        <v>13.3042</v>
      </c>
      <c r="G7061" s="87"/>
      <c r="H7061" s="47"/>
      <c r="I7061" s="120">
        <v>5</v>
      </c>
      <c r="J7061" s="120">
        <v>0</v>
      </c>
    </row>
    <row r="7062" spans="1:10" ht="15" customHeight="1">
      <c r="A7062" s="46" t="s">
        <v>4837</v>
      </c>
      <c r="B7062" s="46" t="s">
        <v>13981</v>
      </c>
      <c r="C7062" s="47">
        <v>16.066800000000001</v>
      </c>
      <c r="D7062" s="119" t="s">
        <v>8006</v>
      </c>
      <c r="E7062" s="46" t="s">
        <v>8006</v>
      </c>
      <c r="F7062" s="121">
        <v>0.48880000000000001</v>
      </c>
      <c r="G7062" s="87"/>
      <c r="H7062" s="47"/>
      <c r="I7062" s="120">
        <v>5</v>
      </c>
      <c r="J7062" s="120">
        <v>0</v>
      </c>
    </row>
    <row r="7063" spans="1:10" ht="15" customHeight="1">
      <c r="A7063" s="46" t="s">
        <v>4840</v>
      </c>
      <c r="B7063" s="46" t="s">
        <v>13980</v>
      </c>
      <c r="C7063" s="47">
        <v>8.7037999999999993</v>
      </c>
      <c r="D7063" s="119" t="s">
        <v>8003</v>
      </c>
      <c r="E7063" s="46" t="s">
        <v>8003</v>
      </c>
      <c r="F7063" s="121">
        <v>0.50600000000000001</v>
      </c>
      <c r="G7063" s="87"/>
      <c r="H7063" s="47"/>
      <c r="I7063" s="120">
        <v>4</v>
      </c>
      <c r="J7063" s="120">
        <v>0</v>
      </c>
    </row>
    <row r="7064" spans="1:10" ht="15" customHeight="1">
      <c r="A7064" s="46" t="s">
        <v>13978</v>
      </c>
      <c r="B7064" s="46" t="s">
        <v>13979</v>
      </c>
      <c r="C7064" s="47">
        <v>27.984000000000002</v>
      </c>
      <c r="D7064" s="119" t="s">
        <v>8000</v>
      </c>
      <c r="E7064" s="46" t="s">
        <v>8000</v>
      </c>
      <c r="F7064" s="121">
        <v>0.73380000000000001</v>
      </c>
      <c r="G7064" s="87"/>
      <c r="H7064" s="47"/>
      <c r="I7064" s="120">
        <v>4</v>
      </c>
      <c r="J7064" s="120">
        <v>0</v>
      </c>
    </row>
    <row r="7065" spans="1:10" ht="15" customHeight="1">
      <c r="A7065" s="46" t="s">
        <v>4843</v>
      </c>
      <c r="B7065" s="46" t="s">
        <v>13977</v>
      </c>
      <c r="C7065" s="47">
        <v>11.259399999999999</v>
      </c>
      <c r="D7065" s="119" t="s">
        <v>7997</v>
      </c>
      <c r="E7065" s="46" t="s">
        <v>7997</v>
      </c>
      <c r="F7065" s="121">
        <v>11.484999999999999</v>
      </c>
      <c r="G7065" s="87"/>
      <c r="H7065" s="47"/>
      <c r="I7065" s="120">
        <v>4</v>
      </c>
      <c r="J7065" s="120">
        <v>0</v>
      </c>
    </row>
    <row r="7066" spans="1:10" ht="15" customHeight="1">
      <c r="A7066" s="46" t="s">
        <v>4845</v>
      </c>
      <c r="B7066" s="46" t="s">
        <v>13976</v>
      </c>
      <c r="C7066" s="47">
        <v>16.395600000000002</v>
      </c>
      <c r="D7066" s="119" t="s">
        <v>7994</v>
      </c>
      <c r="E7066" s="46" t="s">
        <v>7994</v>
      </c>
      <c r="F7066" s="121">
        <v>3.8014000000000001</v>
      </c>
      <c r="G7066" s="87"/>
      <c r="H7066" s="47"/>
      <c r="I7066" s="120">
        <v>33</v>
      </c>
      <c r="J7066" s="120">
        <v>0</v>
      </c>
    </row>
    <row r="7067" spans="1:10" ht="15" customHeight="1">
      <c r="A7067" s="46" t="s">
        <v>4848</v>
      </c>
      <c r="B7067" s="46" t="s">
        <v>13975</v>
      </c>
      <c r="C7067" s="47">
        <v>19.2042</v>
      </c>
      <c r="D7067" s="119" t="s">
        <v>7991</v>
      </c>
      <c r="E7067" s="46" t="s">
        <v>7991</v>
      </c>
      <c r="F7067" s="121">
        <v>5.4303999999999997</v>
      </c>
      <c r="G7067" s="87"/>
      <c r="H7067" s="47"/>
      <c r="I7067" s="120">
        <v>2</v>
      </c>
      <c r="J7067" s="120">
        <v>0</v>
      </c>
    </row>
    <row r="7068" spans="1:10" ht="15" customHeight="1">
      <c r="A7068" s="46" t="s">
        <v>13973</v>
      </c>
      <c r="B7068" s="46" t="s">
        <v>13974</v>
      </c>
      <c r="C7068" s="47">
        <v>11.411199999999999</v>
      </c>
      <c r="D7068" s="119" t="s">
        <v>7988</v>
      </c>
      <c r="E7068" s="46" t="s">
        <v>7988</v>
      </c>
      <c r="F7068" s="121">
        <v>3.4156</v>
      </c>
      <c r="G7068" s="87"/>
      <c r="H7068" s="47"/>
      <c r="I7068" s="120">
        <v>6</v>
      </c>
      <c r="J7068" s="120">
        <v>0</v>
      </c>
    </row>
    <row r="7069" spans="1:10" ht="15" customHeight="1">
      <c r="A7069" s="46" t="s">
        <v>4851</v>
      </c>
      <c r="B7069" s="46" t="s">
        <v>13972</v>
      </c>
      <c r="C7069" s="47">
        <v>23.758400000000002</v>
      </c>
      <c r="D7069" s="119" t="s">
        <v>7985</v>
      </c>
      <c r="E7069" s="46" t="s">
        <v>7985</v>
      </c>
      <c r="F7069" s="121">
        <v>1.1386000000000001</v>
      </c>
      <c r="G7069" s="87"/>
      <c r="H7069" s="47"/>
      <c r="I7069" s="120">
        <v>3</v>
      </c>
      <c r="J7069" s="120">
        <v>0</v>
      </c>
    </row>
    <row r="7070" spans="1:10" ht="15" customHeight="1">
      <c r="A7070" s="46" t="s">
        <v>4854</v>
      </c>
      <c r="B7070" s="46" t="s">
        <v>13971</v>
      </c>
      <c r="C7070" s="47">
        <v>28.0092</v>
      </c>
      <c r="D7070" s="119" t="s">
        <v>7982</v>
      </c>
      <c r="E7070" s="46" t="s">
        <v>7982</v>
      </c>
      <c r="F7070" s="121">
        <v>1.4927999999999999</v>
      </c>
      <c r="G7070" s="87"/>
      <c r="H7070" s="47"/>
      <c r="I7070" s="120">
        <v>5</v>
      </c>
      <c r="J7070" s="120">
        <v>0</v>
      </c>
    </row>
    <row r="7071" spans="1:10" ht="15" customHeight="1">
      <c r="A7071" s="46" t="s">
        <v>4857</v>
      </c>
      <c r="B7071" s="46" t="s">
        <v>13970</v>
      </c>
      <c r="C7071" s="47">
        <v>29.0212</v>
      </c>
      <c r="D7071" s="119" t="s">
        <v>2345</v>
      </c>
      <c r="E7071" s="46" t="s">
        <v>2345</v>
      </c>
      <c r="F7071" s="121">
        <v>20.4438</v>
      </c>
      <c r="G7071" s="87"/>
      <c r="H7071" s="47"/>
      <c r="I7071" s="120">
        <v>5</v>
      </c>
      <c r="J7071" s="120">
        <v>0</v>
      </c>
    </row>
    <row r="7072" spans="1:10" ht="15" customHeight="1">
      <c r="A7072" s="46" t="s">
        <v>13968</v>
      </c>
      <c r="B7072" s="46" t="s">
        <v>13969</v>
      </c>
      <c r="C7072" s="47">
        <v>95.641199999999998</v>
      </c>
      <c r="D7072" s="119" t="s">
        <v>7979</v>
      </c>
      <c r="E7072" s="46" t="s">
        <v>7979</v>
      </c>
      <c r="F7072" s="121">
        <v>7.6040000000000001</v>
      </c>
      <c r="G7072" s="87"/>
      <c r="H7072" s="47"/>
      <c r="I7072" s="120">
        <v>1</v>
      </c>
      <c r="J7072" s="120">
        <v>0</v>
      </c>
    </row>
    <row r="7073" spans="1:10" ht="15" customHeight="1">
      <c r="A7073" s="46" t="s">
        <v>13966</v>
      </c>
      <c r="B7073" s="46" t="s">
        <v>13967</v>
      </c>
      <c r="C7073" s="47">
        <v>54.475000000000001</v>
      </c>
      <c r="D7073" s="119" t="s">
        <v>3330</v>
      </c>
      <c r="E7073" s="46" t="s">
        <v>3330</v>
      </c>
      <c r="F7073" s="121">
        <v>7.7675999999999998</v>
      </c>
      <c r="G7073" s="87"/>
      <c r="H7073" s="47"/>
      <c r="I7073" s="120">
        <v>1</v>
      </c>
      <c r="J7073" s="120">
        <v>0</v>
      </c>
    </row>
    <row r="7074" spans="1:10" ht="15" customHeight="1">
      <c r="A7074" s="46" t="s">
        <v>13965</v>
      </c>
      <c r="B7074" s="46" t="s">
        <v>13959</v>
      </c>
      <c r="C7074" s="47">
        <v>10.0448</v>
      </c>
      <c r="D7074" s="119" t="s">
        <v>14313</v>
      </c>
      <c r="E7074" s="46" t="s">
        <v>14313</v>
      </c>
      <c r="F7074" s="121">
        <v>5.7385999999999999</v>
      </c>
      <c r="G7074" s="87"/>
      <c r="H7074" s="47"/>
      <c r="I7074" s="120">
        <v>0</v>
      </c>
      <c r="J7074" s="120">
        <v>0</v>
      </c>
    </row>
    <row r="7075" spans="1:10" ht="15" customHeight="1">
      <c r="A7075" s="46" t="s">
        <v>13963</v>
      </c>
      <c r="B7075" s="46" t="s">
        <v>13964</v>
      </c>
      <c r="C7075" s="47">
        <v>11.5124</v>
      </c>
      <c r="D7075" s="119" t="s">
        <v>3643</v>
      </c>
      <c r="E7075" s="46" t="s">
        <v>3643</v>
      </c>
      <c r="F7075" s="121">
        <v>1.4421999999999999</v>
      </c>
      <c r="G7075" s="87"/>
      <c r="H7075" s="47"/>
      <c r="I7075" s="120">
        <v>0</v>
      </c>
      <c r="J7075" s="120">
        <v>0</v>
      </c>
    </row>
    <row r="7076" spans="1:10" ht="15" customHeight="1">
      <c r="A7076" s="46" t="s">
        <v>13961</v>
      </c>
      <c r="B7076" s="46" t="s">
        <v>13962</v>
      </c>
      <c r="C7076" s="47">
        <v>13.8908</v>
      </c>
      <c r="D7076" s="119" t="s">
        <v>7972</v>
      </c>
      <c r="E7076" s="46" t="s">
        <v>7972</v>
      </c>
      <c r="F7076" s="121">
        <v>18.662600000000001</v>
      </c>
      <c r="G7076" s="87"/>
      <c r="H7076" s="47"/>
      <c r="I7076" s="120">
        <v>0</v>
      </c>
      <c r="J7076" s="120">
        <v>0</v>
      </c>
    </row>
    <row r="7077" spans="1:10" ht="15" customHeight="1">
      <c r="A7077" s="46" t="s">
        <v>13960</v>
      </c>
      <c r="B7077" s="46" t="s">
        <v>13959</v>
      </c>
      <c r="C7077" s="47">
        <v>17.433</v>
      </c>
      <c r="D7077" s="119" t="s">
        <v>7969</v>
      </c>
      <c r="E7077" s="46" t="s">
        <v>7969</v>
      </c>
      <c r="F7077" s="121">
        <v>4.0624000000000002</v>
      </c>
      <c r="G7077" s="87"/>
      <c r="H7077" s="47"/>
      <c r="I7077" s="120">
        <v>0</v>
      </c>
      <c r="J7077" s="120">
        <v>0</v>
      </c>
    </row>
    <row r="7078" spans="1:10" ht="15" customHeight="1">
      <c r="A7078" s="46" t="s">
        <v>13958</v>
      </c>
      <c r="B7078" s="46" t="s">
        <v>13959</v>
      </c>
      <c r="C7078" s="47">
        <v>18.622199999999999</v>
      </c>
      <c r="D7078" s="119" t="s">
        <v>7966</v>
      </c>
      <c r="E7078" s="46" t="s">
        <v>7966</v>
      </c>
      <c r="F7078" s="121">
        <v>0.98360000000000003</v>
      </c>
      <c r="G7078" s="87"/>
      <c r="H7078" s="47"/>
      <c r="I7078" s="120">
        <v>0</v>
      </c>
      <c r="J7078" s="120">
        <v>0</v>
      </c>
    </row>
    <row r="7079" spans="1:10" ht="15" customHeight="1">
      <c r="A7079" s="46" t="s">
        <v>13956</v>
      </c>
      <c r="B7079" s="46" t="s">
        <v>13957</v>
      </c>
      <c r="C7079" s="47">
        <v>24.9224</v>
      </c>
      <c r="D7079" s="119" t="s">
        <v>7963</v>
      </c>
      <c r="E7079" s="46" t="s">
        <v>7963</v>
      </c>
      <c r="F7079" s="121">
        <v>10.996</v>
      </c>
      <c r="G7079" s="87"/>
      <c r="H7079" s="47"/>
      <c r="I7079" s="120">
        <v>2</v>
      </c>
      <c r="J7079" s="120">
        <v>0</v>
      </c>
    </row>
    <row r="7080" spans="1:10" ht="15" customHeight="1">
      <c r="A7080" s="46" t="s">
        <v>13954</v>
      </c>
      <c r="B7080" s="46" t="s">
        <v>13955</v>
      </c>
      <c r="C7080" s="47">
        <v>42.911999999999999</v>
      </c>
      <c r="D7080" s="119" t="s">
        <v>7960</v>
      </c>
      <c r="E7080" s="46" t="s">
        <v>7960</v>
      </c>
      <c r="F7080" s="121">
        <v>9.9014000000000006</v>
      </c>
      <c r="G7080" s="87"/>
      <c r="H7080" s="47"/>
      <c r="I7080" s="120">
        <v>3</v>
      </c>
      <c r="J7080" s="120">
        <v>0</v>
      </c>
    </row>
    <row r="7081" spans="1:10" ht="15" customHeight="1">
      <c r="A7081" s="46" t="s">
        <v>13952</v>
      </c>
      <c r="B7081" s="46" t="s">
        <v>13953</v>
      </c>
      <c r="C7081" s="47">
        <v>46.049399999999999</v>
      </c>
      <c r="D7081" s="119" t="s">
        <v>7957</v>
      </c>
      <c r="E7081" s="46" t="s">
        <v>7957</v>
      </c>
      <c r="F7081" s="121">
        <v>9.9014000000000006</v>
      </c>
      <c r="G7081" s="87"/>
      <c r="H7081" s="47"/>
      <c r="I7081" s="120">
        <v>5</v>
      </c>
      <c r="J7081" s="120">
        <v>0</v>
      </c>
    </row>
    <row r="7082" spans="1:10" ht="15" customHeight="1">
      <c r="A7082" s="46" t="s">
        <v>13951</v>
      </c>
      <c r="B7082" s="46" t="s">
        <v>36256</v>
      </c>
      <c r="C7082" s="47">
        <v>32.791200000000003</v>
      </c>
      <c r="D7082" s="119" t="s">
        <v>8043</v>
      </c>
      <c r="E7082" s="46" t="s">
        <v>8043</v>
      </c>
      <c r="F7082" s="121">
        <v>0.30959999999999999</v>
      </c>
      <c r="G7082" s="87"/>
      <c r="H7082" s="47"/>
      <c r="I7082" s="120">
        <v>30</v>
      </c>
      <c r="J7082" s="120">
        <v>0</v>
      </c>
    </row>
    <row r="7083" spans="1:10" ht="15" customHeight="1">
      <c r="A7083" s="46" t="s">
        <v>13949</v>
      </c>
      <c r="B7083" s="46" t="s">
        <v>13950</v>
      </c>
      <c r="C7083" s="47">
        <v>8.6026000000000007</v>
      </c>
      <c r="D7083" s="119" t="s">
        <v>8041</v>
      </c>
      <c r="E7083" s="46" t="s">
        <v>8041</v>
      </c>
      <c r="F7083" s="121">
        <v>9.3870000000000005</v>
      </c>
      <c r="G7083" s="87"/>
      <c r="H7083" s="47"/>
      <c r="I7083" s="120">
        <v>0</v>
      </c>
      <c r="J7083" s="120">
        <v>0</v>
      </c>
    </row>
    <row r="7084" spans="1:10" ht="15" customHeight="1">
      <c r="A7084" s="46" t="s">
        <v>13947</v>
      </c>
      <c r="B7084" s="46" t="s">
        <v>13948</v>
      </c>
      <c r="C7084" s="47">
        <v>8.6026000000000007</v>
      </c>
      <c r="D7084" s="119" t="s">
        <v>8065</v>
      </c>
      <c r="E7084" s="46" t="s">
        <v>8065</v>
      </c>
      <c r="F7084" s="121">
        <v>3.6652</v>
      </c>
      <c r="G7084" s="87"/>
      <c r="H7084" s="47"/>
      <c r="I7084" s="120">
        <v>8</v>
      </c>
      <c r="J7084" s="120">
        <v>0</v>
      </c>
    </row>
    <row r="7085" spans="1:10" ht="15" customHeight="1">
      <c r="A7085" s="46" t="s">
        <v>6986</v>
      </c>
      <c r="B7085" s="46" t="s">
        <v>13946</v>
      </c>
      <c r="C7085" s="47">
        <v>71.072999999999993</v>
      </c>
      <c r="D7085" s="119" t="s">
        <v>8062</v>
      </c>
      <c r="E7085" s="46" t="s">
        <v>8062</v>
      </c>
      <c r="F7085" s="121">
        <v>3.6652</v>
      </c>
      <c r="G7085" s="87"/>
      <c r="H7085" s="47"/>
      <c r="I7085" s="120">
        <v>5</v>
      </c>
      <c r="J7085" s="120">
        <v>0</v>
      </c>
    </row>
    <row r="7086" spans="1:10" ht="15" customHeight="1">
      <c r="A7086" s="46" t="s">
        <v>6989</v>
      </c>
      <c r="B7086" s="46" t="s">
        <v>13945</v>
      </c>
      <c r="C7086" s="47">
        <v>71.072999999999993</v>
      </c>
      <c r="D7086" s="119" t="s">
        <v>8060</v>
      </c>
      <c r="E7086" s="46" t="s">
        <v>8060</v>
      </c>
      <c r="F7086" s="121">
        <v>8.3748000000000005</v>
      </c>
      <c r="G7086" s="87"/>
      <c r="H7086" s="47"/>
      <c r="I7086" s="120">
        <v>5</v>
      </c>
      <c r="J7086" s="120">
        <v>0</v>
      </c>
    </row>
    <row r="7087" spans="1:10" ht="15" customHeight="1">
      <c r="A7087" s="46" t="s">
        <v>6992</v>
      </c>
      <c r="B7087" s="46" t="s">
        <v>13944</v>
      </c>
      <c r="C7087" s="47">
        <v>60.127400000000002</v>
      </c>
      <c r="D7087" s="119" t="s">
        <v>8057</v>
      </c>
      <c r="E7087" s="46" t="s">
        <v>8057</v>
      </c>
      <c r="F7087" s="121">
        <v>7.3308</v>
      </c>
      <c r="G7087" s="87"/>
      <c r="H7087" s="47"/>
      <c r="I7087" s="120">
        <v>5</v>
      </c>
      <c r="J7087" s="120">
        <v>0</v>
      </c>
    </row>
    <row r="7088" spans="1:10" ht="15" customHeight="1">
      <c r="A7088" s="46" t="s">
        <v>13942</v>
      </c>
      <c r="B7088" s="46" t="s">
        <v>13943</v>
      </c>
      <c r="C7088" s="47">
        <v>68.861599999999996</v>
      </c>
      <c r="D7088" s="119" t="s">
        <v>8054</v>
      </c>
      <c r="E7088" s="46" t="s">
        <v>8054</v>
      </c>
      <c r="F7088" s="121">
        <v>4.5544000000000002</v>
      </c>
      <c r="G7088" s="87"/>
      <c r="H7088" s="47"/>
      <c r="I7088" s="120">
        <v>5</v>
      </c>
      <c r="J7088" s="120">
        <v>0</v>
      </c>
    </row>
    <row r="7089" spans="1:10" ht="15" customHeight="1">
      <c r="A7089" s="46" t="s">
        <v>13940</v>
      </c>
      <c r="B7089" s="46" t="s">
        <v>13941</v>
      </c>
      <c r="C7089" s="47">
        <v>71.007199999999997</v>
      </c>
      <c r="D7089" s="119" t="s">
        <v>8052</v>
      </c>
      <c r="E7089" s="46" t="s">
        <v>8052</v>
      </c>
      <c r="F7089" s="121">
        <v>6.1989999999999998</v>
      </c>
      <c r="G7089" s="87"/>
      <c r="H7089" s="47"/>
      <c r="I7089" s="120">
        <v>5</v>
      </c>
      <c r="J7089" s="120">
        <v>0</v>
      </c>
    </row>
    <row r="7090" spans="1:10" ht="15" customHeight="1">
      <c r="A7090" s="46" t="s">
        <v>6995</v>
      </c>
      <c r="B7090" s="46" t="s">
        <v>13939</v>
      </c>
      <c r="C7090" s="47">
        <v>74.347200000000001</v>
      </c>
      <c r="D7090" s="119" t="s">
        <v>8049</v>
      </c>
      <c r="E7090" s="46" t="s">
        <v>8049</v>
      </c>
      <c r="F7090" s="121">
        <v>6.8314000000000004</v>
      </c>
      <c r="G7090" s="87"/>
      <c r="H7090" s="47"/>
      <c r="I7090" s="120">
        <v>4</v>
      </c>
      <c r="J7090" s="120">
        <v>0</v>
      </c>
    </row>
    <row r="7091" spans="1:10" ht="15" customHeight="1">
      <c r="A7091" s="46" t="s">
        <v>6997</v>
      </c>
      <c r="B7091" s="46" t="s">
        <v>13938</v>
      </c>
      <c r="C7091" s="47">
        <v>102.87739999999999</v>
      </c>
      <c r="D7091" s="119" t="s">
        <v>8046</v>
      </c>
      <c r="E7091" s="46" t="s">
        <v>8046</v>
      </c>
      <c r="F7091" s="121">
        <v>7.3308</v>
      </c>
      <c r="G7091" s="87"/>
      <c r="H7091" s="47"/>
      <c r="I7091" s="120">
        <v>5</v>
      </c>
      <c r="J7091" s="120">
        <v>0</v>
      </c>
    </row>
    <row r="7092" spans="1:10" ht="15" customHeight="1">
      <c r="A7092" s="46" t="s">
        <v>6999</v>
      </c>
      <c r="B7092" s="46" t="s">
        <v>13937</v>
      </c>
      <c r="C7092" s="47">
        <v>107.55840000000001</v>
      </c>
      <c r="D7092" s="119" t="s">
        <v>8068</v>
      </c>
      <c r="E7092" s="46" t="s">
        <v>8068</v>
      </c>
      <c r="F7092" s="121">
        <v>4.5544000000000002</v>
      </c>
      <c r="G7092" s="87"/>
      <c r="H7092" s="47"/>
      <c r="I7092" s="120">
        <v>0</v>
      </c>
      <c r="J7092" s="120">
        <v>0</v>
      </c>
    </row>
    <row r="7093" spans="1:10" ht="15" customHeight="1">
      <c r="A7093" s="46" t="s">
        <v>7001</v>
      </c>
      <c r="B7093" s="46" t="s">
        <v>13936</v>
      </c>
      <c r="C7093" s="47">
        <v>40.2806</v>
      </c>
      <c r="D7093" s="119" t="s">
        <v>8070</v>
      </c>
      <c r="E7093" s="46" t="s">
        <v>8070</v>
      </c>
      <c r="F7093" s="121">
        <v>8.1997999999999998</v>
      </c>
      <c r="G7093" s="87"/>
      <c r="H7093" s="47"/>
      <c r="I7093" s="120">
        <v>3</v>
      </c>
      <c r="J7093" s="120">
        <v>0</v>
      </c>
    </row>
    <row r="7094" spans="1:10" ht="15" customHeight="1">
      <c r="A7094" s="46" t="s">
        <v>7003</v>
      </c>
      <c r="B7094" s="46" t="s">
        <v>13935</v>
      </c>
      <c r="C7094" s="47">
        <v>42.076999999999998</v>
      </c>
      <c r="D7094" s="119" t="s">
        <v>8073</v>
      </c>
      <c r="E7094" s="46" t="s">
        <v>8073</v>
      </c>
      <c r="F7094" s="121">
        <v>5.4029999999999996</v>
      </c>
      <c r="G7094" s="87"/>
      <c r="H7094" s="47"/>
      <c r="I7094" s="120">
        <v>9</v>
      </c>
      <c r="J7094" s="120">
        <v>0</v>
      </c>
    </row>
    <row r="7095" spans="1:10" ht="15" customHeight="1">
      <c r="A7095" s="46" t="s">
        <v>7006</v>
      </c>
      <c r="B7095" s="46" t="s">
        <v>13934</v>
      </c>
      <c r="C7095" s="47">
        <v>34.663600000000002</v>
      </c>
      <c r="D7095" s="119" t="s">
        <v>8071</v>
      </c>
      <c r="E7095" s="46" t="s">
        <v>8071</v>
      </c>
      <c r="F7095" s="121">
        <v>5.6929999999999996</v>
      </c>
      <c r="G7095" s="87"/>
      <c r="H7095" s="47"/>
      <c r="I7095" s="120">
        <v>10</v>
      </c>
      <c r="J7095" s="120">
        <v>0</v>
      </c>
    </row>
    <row r="7096" spans="1:10" ht="15" customHeight="1">
      <c r="A7096" s="46" t="s">
        <v>13932</v>
      </c>
      <c r="B7096" s="46" t="s">
        <v>13933</v>
      </c>
      <c r="C7096" s="47">
        <v>37.315199999999997</v>
      </c>
      <c r="D7096" s="119" t="s">
        <v>8140</v>
      </c>
      <c r="E7096" s="46" t="s">
        <v>8140</v>
      </c>
      <c r="F7096" s="121">
        <v>25.757400000000001</v>
      </c>
      <c r="G7096" s="87"/>
      <c r="H7096" s="47"/>
      <c r="I7096" s="120">
        <v>5</v>
      </c>
      <c r="J7096" s="120">
        <v>0</v>
      </c>
    </row>
    <row r="7097" spans="1:10" ht="15" customHeight="1">
      <c r="A7097" s="46" t="s">
        <v>13930</v>
      </c>
      <c r="B7097" s="46" t="s">
        <v>13931</v>
      </c>
      <c r="C7097" s="47">
        <v>38.3474</v>
      </c>
      <c r="D7097" s="119" t="s">
        <v>8138</v>
      </c>
      <c r="E7097" s="46" t="s">
        <v>8138</v>
      </c>
      <c r="F7097" s="121">
        <v>17.407800000000002</v>
      </c>
      <c r="G7097" s="87"/>
      <c r="H7097" s="47"/>
      <c r="I7097" s="120">
        <v>5</v>
      </c>
      <c r="J7097" s="120">
        <v>0</v>
      </c>
    </row>
    <row r="7098" spans="1:10" ht="15" customHeight="1">
      <c r="A7098" s="46" t="s">
        <v>7008</v>
      </c>
      <c r="B7098" s="46" t="s">
        <v>13929</v>
      </c>
      <c r="C7098" s="47">
        <v>39.228000000000002</v>
      </c>
      <c r="D7098" s="119" t="s">
        <v>8136</v>
      </c>
      <c r="E7098" s="46" t="s">
        <v>8136</v>
      </c>
      <c r="F7098" s="121">
        <v>1.8673999999999999</v>
      </c>
      <c r="G7098" s="87"/>
      <c r="H7098" s="47"/>
      <c r="I7098" s="120">
        <v>5</v>
      </c>
      <c r="J7098" s="120">
        <v>0</v>
      </c>
    </row>
    <row r="7099" spans="1:10" ht="15" customHeight="1">
      <c r="A7099" s="46" t="s">
        <v>7010</v>
      </c>
      <c r="B7099" s="46" t="s">
        <v>13928</v>
      </c>
      <c r="C7099" s="47">
        <v>65.506600000000006</v>
      </c>
      <c r="D7099" s="119" t="s">
        <v>8133</v>
      </c>
      <c r="E7099" s="46" t="s">
        <v>8133</v>
      </c>
      <c r="F7099" s="121">
        <v>25.15</v>
      </c>
      <c r="G7099" s="87"/>
      <c r="H7099" s="47"/>
      <c r="I7099" s="120">
        <v>5</v>
      </c>
      <c r="J7099" s="120">
        <v>0</v>
      </c>
    </row>
    <row r="7100" spans="1:10" ht="15" customHeight="1">
      <c r="A7100" s="46" t="s">
        <v>7013</v>
      </c>
      <c r="B7100" s="46" t="s">
        <v>13927</v>
      </c>
      <c r="C7100" s="47">
        <v>72.970600000000005</v>
      </c>
      <c r="D7100" s="119" t="s">
        <v>8131</v>
      </c>
      <c r="E7100" s="46" t="s">
        <v>8131</v>
      </c>
      <c r="F7100" s="121">
        <v>31.627400000000002</v>
      </c>
      <c r="G7100" s="87"/>
      <c r="H7100" s="47"/>
      <c r="I7100" s="120">
        <v>3</v>
      </c>
      <c r="J7100" s="120">
        <v>0</v>
      </c>
    </row>
    <row r="7101" spans="1:10" ht="15" customHeight="1">
      <c r="A7101" s="46" t="s">
        <v>13925</v>
      </c>
      <c r="B7101" s="46" t="s">
        <v>13926</v>
      </c>
      <c r="C7101" s="47">
        <v>37.295000000000002</v>
      </c>
      <c r="D7101" s="119" t="s">
        <v>8129</v>
      </c>
      <c r="E7101" s="46" t="s">
        <v>8129</v>
      </c>
      <c r="F7101" s="121">
        <v>37.851599999999998</v>
      </c>
      <c r="G7101" s="87"/>
      <c r="H7101" s="47"/>
      <c r="I7101" s="120">
        <v>0</v>
      </c>
      <c r="J7101" s="120">
        <v>0</v>
      </c>
    </row>
    <row r="7102" spans="1:10" ht="15" customHeight="1">
      <c r="A7102" s="46" t="s">
        <v>7650</v>
      </c>
      <c r="B7102" s="46" t="s">
        <v>13924</v>
      </c>
      <c r="C7102" s="47">
        <v>35.701000000000001</v>
      </c>
      <c r="D7102" s="119" t="s">
        <v>8127</v>
      </c>
      <c r="E7102" s="46" t="s">
        <v>8127</v>
      </c>
      <c r="F7102" s="121">
        <v>109.70480000000001</v>
      </c>
      <c r="G7102" s="87"/>
      <c r="H7102" s="47"/>
      <c r="I7102" s="120">
        <v>10</v>
      </c>
      <c r="J7102" s="120">
        <v>0</v>
      </c>
    </row>
    <row r="7103" spans="1:10" ht="15" customHeight="1">
      <c r="A7103" s="46" t="s">
        <v>7653</v>
      </c>
      <c r="B7103" s="46" t="s">
        <v>13923</v>
      </c>
      <c r="C7103" s="47">
        <v>36.257599999999996</v>
      </c>
      <c r="D7103" s="119" t="s">
        <v>8124</v>
      </c>
      <c r="E7103" s="46" t="s">
        <v>8124</v>
      </c>
      <c r="F7103" s="121">
        <v>133.0324</v>
      </c>
      <c r="G7103" s="87"/>
      <c r="H7103" s="47"/>
      <c r="I7103" s="120">
        <v>20</v>
      </c>
      <c r="J7103" s="120">
        <v>0</v>
      </c>
    </row>
    <row r="7104" spans="1:10" ht="15" customHeight="1">
      <c r="A7104" s="46" t="s">
        <v>7656</v>
      </c>
      <c r="B7104" s="46" t="s">
        <v>13922</v>
      </c>
      <c r="C7104" s="47">
        <v>16.193200000000001</v>
      </c>
      <c r="D7104" s="119" t="s">
        <v>8122</v>
      </c>
      <c r="E7104" s="46" t="s">
        <v>8122</v>
      </c>
      <c r="F7104" s="121">
        <v>19.988399999999999</v>
      </c>
      <c r="G7104" s="87"/>
      <c r="H7104" s="47"/>
      <c r="I7104" s="120">
        <v>10</v>
      </c>
      <c r="J7104" s="120">
        <v>0</v>
      </c>
    </row>
    <row r="7105" spans="1:10" ht="15" customHeight="1">
      <c r="A7105" s="46" t="s">
        <v>13920</v>
      </c>
      <c r="B7105" s="46" t="s">
        <v>13921</v>
      </c>
      <c r="C7105" s="47">
        <v>18.9968</v>
      </c>
      <c r="D7105" s="119" t="s">
        <v>8121</v>
      </c>
      <c r="E7105" s="46" t="s">
        <v>8121</v>
      </c>
      <c r="F7105" s="121">
        <v>37.623800000000003</v>
      </c>
      <c r="G7105" s="87"/>
      <c r="H7105" s="47"/>
      <c r="I7105" s="120">
        <v>10</v>
      </c>
      <c r="J7105" s="120">
        <v>0</v>
      </c>
    </row>
    <row r="7106" spans="1:10" ht="15" customHeight="1">
      <c r="A7106" s="46" t="s">
        <v>7659</v>
      </c>
      <c r="B7106" s="46" t="s">
        <v>13919</v>
      </c>
      <c r="C7106" s="47">
        <v>20.241599999999998</v>
      </c>
      <c r="D7106" s="119" t="s">
        <v>8119</v>
      </c>
      <c r="E7106" s="46" t="s">
        <v>8119</v>
      </c>
      <c r="F7106" s="121">
        <v>1.7712000000000001</v>
      </c>
      <c r="G7106" s="87"/>
      <c r="H7106" s="47"/>
      <c r="I7106" s="120">
        <v>10</v>
      </c>
      <c r="J7106" s="120">
        <v>0</v>
      </c>
    </row>
    <row r="7107" spans="1:10" ht="15" customHeight="1">
      <c r="A7107" s="46" t="s">
        <v>7662</v>
      </c>
      <c r="B7107" s="46" t="s">
        <v>13918</v>
      </c>
      <c r="C7107" s="47">
        <v>23.783799999999999</v>
      </c>
      <c r="D7107" s="119" t="s">
        <v>8116</v>
      </c>
      <c r="E7107" s="46" t="s">
        <v>8116</v>
      </c>
      <c r="F7107" s="121">
        <v>29.375599999999999</v>
      </c>
      <c r="G7107" s="87"/>
      <c r="H7107" s="47"/>
      <c r="I7107" s="120">
        <v>10</v>
      </c>
      <c r="J7107" s="120">
        <v>0</v>
      </c>
    </row>
    <row r="7108" spans="1:10" ht="15" customHeight="1">
      <c r="A7108" s="46" t="s">
        <v>7665</v>
      </c>
      <c r="B7108" s="46" t="s">
        <v>13917</v>
      </c>
      <c r="C7108" s="47">
        <v>55.790599999999998</v>
      </c>
      <c r="D7108" s="119" t="s">
        <v>8114</v>
      </c>
      <c r="E7108" s="46" t="s">
        <v>8114</v>
      </c>
      <c r="F7108" s="121">
        <v>31.470600000000001</v>
      </c>
      <c r="G7108" s="87"/>
      <c r="H7108" s="47"/>
      <c r="I7108" s="120">
        <v>6</v>
      </c>
      <c r="J7108" s="120">
        <v>0</v>
      </c>
    </row>
    <row r="7109" spans="1:10" ht="15" customHeight="1">
      <c r="A7109" s="46" t="s">
        <v>7739</v>
      </c>
      <c r="B7109" s="46" t="s">
        <v>13916</v>
      </c>
      <c r="C7109" s="47">
        <v>35.6858</v>
      </c>
      <c r="D7109" s="119" t="s">
        <v>8112</v>
      </c>
      <c r="E7109" s="46" t="s">
        <v>8112</v>
      </c>
      <c r="F7109" s="121">
        <v>24.315000000000001</v>
      </c>
      <c r="G7109" s="87"/>
      <c r="H7109" s="47"/>
      <c r="I7109" s="120">
        <v>10</v>
      </c>
      <c r="J7109" s="120">
        <v>0</v>
      </c>
    </row>
    <row r="7110" spans="1:10" ht="15" customHeight="1">
      <c r="A7110" s="46" t="s">
        <v>7742</v>
      </c>
      <c r="B7110" s="46" t="s">
        <v>13915</v>
      </c>
      <c r="C7110" s="47">
        <v>66.948800000000006</v>
      </c>
      <c r="D7110" s="119" t="s">
        <v>8110</v>
      </c>
      <c r="E7110" s="46" t="s">
        <v>8110</v>
      </c>
      <c r="F7110" s="121">
        <v>6.4774000000000003</v>
      </c>
      <c r="G7110" s="87"/>
      <c r="H7110" s="47"/>
      <c r="I7110" s="120">
        <v>10</v>
      </c>
      <c r="J7110" s="120">
        <v>0</v>
      </c>
    </row>
    <row r="7111" spans="1:10" ht="15" customHeight="1">
      <c r="A7111" s="46" t="s">
        <v>7745</v>
      </c>
      <c r="B7111" s="46" t="s">
        <v>13914</v>
      </c>
      <c r="C7111" s="47">
        <v>75.323599999999999</v>
      </c>
      <c r="D7111" s="119" t="s">
        <v>8107</v>
      </c>
      <c r="E7111" s="46" t="s">
        <v>8107</v>
      </c>
      <c r="F7111" s="121">
        <v>16.5474</v>
      </c>
      <c r="G7111" s="87"/>
      <c r="H7111" s="47"/>
      <c r="I7111" s="120">
        <v>10</v>
      </c>
      <c r="J7111" s="120">
        <v>0</v>
      </c>
    </row>
    <row r="7112" spans="1:10" ht="15" customHeight="1">
      <c r="A7112" s="46" t="s">
        <v>13912</v>
      </c>
      <c r="B7112" s="46" t="s">
        <v>13913</v>
      </c>
      <c r="C7112" s="47">
        <v>39.460799999999999</v>
      </c>
      <c r="D7112" s="119" t="s">
        <v>8104</v>
      </c>
      <c r="E7112" s="46" t="s">
        <v>8104</v>
      </c>
      <c r="F7112" s="121">
        <v>71.958600000000004</v>
      </c>
      <c r="G7112" s="87"/>
      <c r="H7112" s="47"/>
      <c r="I7112" s="120">
        <v>5</v>
      </c>
      <c r="J7112" s="120">
        <v>0</v>
      </c>
    </row>
    <row r="7113" spans="1:10" ht="15" customHeight="1">
      <c r="A7113" s="46" t="s">
        <v>13910</v>
      </c>
      <c r="B7113" s="46" t="s">
        <v>13911</v>
      </c>
      <c r="C7113" s="47">
        <v>44.622399999999999</v>
      </c>
      <c r="D7113" s="119" t="s">
        <v>8101</v>
      </c>
      <c r="E7113" s="46" t="s">
        <v>8101</v>
      </c>
      <c r="F7113" s="121">
        <v>34.562399999999997</v>
      </c>
      <c r="G7113" s="87"/>
      <c r="H7113" s="47"/>
      <c r="I7113" s="120">
        <v>5</v>
      </c>
      <c r="J7113" s="120">
        <v>0</v>
      </c>
    </row>
    <row r="7114" spans="1:10" ht="15" customHeight="1">
      <c r="A7114" s="46" t="s">
        <v>7747</v>
      </c>
      <c r="B7114" s="46" t="s">
        <v>13909</v>
      </c>
      <c r="C7114" s="47">
        <v>47.3904</v>
      </c>
      <c r="D7114" s="119" t="s">
        <v>8098</v>
      </c>
      <c r="E7114" s="46" t="s">
        <v>8098</v>
      </c>
      <c r="F7114" s="121">
        <v>31.526199999999999</v>
      </c>
      <c r="G7114" s="87"/>
      <c r="H7114" s="47"/>
      <c r="I7114" s="120">
        <v>2</v>
      </c>
      <c r="J7114" s="120">
        <v>0</v>
      </c>
    </row>
    <row r="7115" spans="1:10" ht="15" customHeight="1">
      <c r="A7115" s="46" t="s">
        <v>7750</v>
      </c>
      <c r="B7115" s="46" t="s">
        <v>13908</v>
      </c>
      <c r="C7115" s="47">
        <v>100.42319999999999</v>
      </c>
      <c r="D7115" s="119" t="s">
        <v>8095</v>
      </c>
      <c r="E7115" s="46" t="s">
        <v>8095</v>
      </c>
      <c r="F7115" s="121">
        <v>25.757400000000001</v>
      </c>
      <c r="G7115" s="87"/>
      <c r="H7115" s="47"/>
      <c r="I7115" s="120">
        <v>2</v>
      </c>
      <c r="J7115" s="120">
        <v>0</v>
      </c>
    </row>
    <row r="7116" spans="1:10" ht="15" customHeight="1">
      <c r="A7116" s="46" t="s">
        <v>7753</v>
      </c>
      <c r="B7116" s="46" t="s">
        <v>13907</v>
      </c>
      <c r="C7116" s="47">
        <v>100.9546</v>
      </c>
      <c r="D7116" s="119" t="s">
        <v>8092</v>
      </c>
      <c r="E7116" s="46" t="s">
        <v>8092</v>
      </c>
      <c r="F7116" s="121">
        <v>10.485200000000001</v>
      </c>
      <c r="G7116" s="87"/>
      <c r="H7116" s="47"/>
      <c r="I7116" s="120">
        <v>2</v>
      </c>
      <c r="J7116" s="120">
        <v>0</v>
      </c>
    </row>
    <row r="7117" spans="1:10" ht="15" customHeight="1">
      <c r="A7117" s="46" t="s">
        <v>8147</v>
      </c>
      <c r="B7117" s="46" t="s">
        <v>13906</v>
      </c>
      <c r="C7117" s="47">
        <v>29.9068</v>
      </c>
      <c r="D7117" s="119" t="s">
        <v>8090</v>
      </c>
      <c r="E7117" s="46" t="s">
        <v>8090</v>
      </c>
      <c r="F7117" s="121">
        <v>26.624600000000001</v>
      </c>
      <c r="G7117" s="87"/>
      <c r="H7117" s="47"/>
      <c r="I7117" s="120">
        <v>5</v>
      </c>
      <c r="J7117" s="120">
        <v>0</v>
      </c>
    </row>
    <row r="7118" spans="1:10" ht="15" customHeight="1">
      <c r="A7118" s="46" t="s">
        <v>8150</v>
      </c>
      <c r="B7118" s="46" t="s">
        <v>13905</v>
      </c>
      <c r="C7118" s="47">
        <v>31.804400000000001</v>
      </c>
      <c r="D7118" s="119" t="s">
        <v>8088</v>
      </c>
      <c r="E7118" s="46" t="s">
        <v>8088</v>
      </c>
      <c r="F7118" s="121">
        <v>44.2226</v>
      </c>
      <c r="G7118" s="87"/>
      <c r="H7118" s="47"/>
      <c r="I7118" s="120">
        <v>33</v>
      </c>
      <c r="J7118" s="120">
        <v>0</v>
      </c>
    </row>
    <row r="7119" spans="1:10" ht="15" customHeight="1">
      <c r="A7119" s="46" t="s">
        <v>13903</v>
      </c>
      <c r="B7119" s="46" t="s">
        <v>13904</v>
      </c>
      <c r="C7119" s="47">
        <v>21.840399999999999</v>
      </c>
      <c r="D7119" s="119" t="s">
        <v>8085</v>
      </c>
      <c r="E7119" s="46" t="s">
        <v>8085</v>
      </c>
      <c r="F7119" s="121">
        <v>44.2226</v>
      </c>
      <c r="G7119" s="87"/>
      <c r="H7119" s="47"/>
      <c r="I7119" s="120">
        <v>10</v>
      </c>
      <c r="J7119" s="120">
        <v>0</v>
      </c>
    </row>
    <row r="7120" spans="1:10" ht="15" customHeight="1">
      <c r="A7120" s="46" t="s">
        <v>8152</v>
      </c>
      <c r="B7120" s="46" t="s">
        <v>13902</v>
      </c>
      <c r="C7120" s="47">
        <v>33.702199999999998</v>
      </c>
      <c r="D7120" s="119" t="s">
        <v>8082</v>
      </c>
      <c r="E7120" s="46" t="s">
        <v>8082</v>
      </c>
      <c r="F7120" s="121">
        <v>37.472000000000001</v>
      </c>
      <c r="G7120" s="87"/>
      <c r="H7120" s="47"/>
      <c r="I7120" s="120">
        <v>5</v>
      </c>
      <c r="J7120" s="120">
        <v>0</v>
      </c>
    </row>
    <row r="7121" spans="1:10" ht="15" customHeight="1">
      <c r="A7121" s="46" t="s">
        <v>13901</v>
      </c>
      <c r="B7121" s="46" t="s">
        <v>13902</v>
      </c>
      <c r="C7121" s="47">
        <v>23.5914</v>
      </c>
      <c r="D7121" s="119" t="s">
        <v>8080</v>
      </c>
      <c r="E7121" s="46" t="s">
        <v>8080</v>
      </c>
      <c r="F7121" s="121">
        <v>26.096399999999999</v>
      </c>
      <c r="G7121" s="87"/>
      <c r="H7121" s="47"/>
      <c r="I7121" s="120">
        <v>5</v>
      </c>
      <c r="J7121" s="120">
        <v>0</v>
      </c>
    </row>
    <row r="7122" spans="1:10" ht="15" customHeight="1">
      <c r="A7122" s="46" t="s">
        <v>8154</v>
      </c>
      <c r="B7122" s="46" t="s">
        <v>13900</v>
      </c>
      <c r="C7122" s="47">
        <v>38.281799999999997</v>
      </c>
      <c r="D7122" s="119" t="s">
        <v>8078</v>
      </c>
      <c r="E7122" s="46" t="s">
        <v>8078</v>
      </c>
      <c r="F7122" s="121">
        <v>44.2226</v>
      </c>
      <c r="G7122" s="87"/>
      <c r="H7122" s="47"/>
      <c r="I7122" s="120">
        <v>5</v>
      </c>
      <c r="J7122" s="120">
        <v>0</v>
      </c>
    </row>
    <row r="7123" spans="1:10" ht="15" customHeight="1">
      <c r="A7123" s="46" t="s">
        <v>8157</v>
      </c>
      <c r="B7123" s="46" t="s">
        <v>13899</v>
      </c>
      <c r="C7123" s="47">
        <v>41.166200000000003</v>
      </c>
      <c r="D7123" s="119" t="s">
        <v>8076</v>
      </c>
      <c r="E7123" s="46" t="s">
        <v>8076</v>
      </c>
      <c r="F7123" s="121">
        <v>47.9756</v>
      </c>
      <c r="G7123" s="87"/>
      <c r="H7123" s="47"/>
      <c r="I7123" s="120">
        <v>5</v>
      </c>
      <c r="J7123" s="120">
        <v>0</v>
      </c>
    </row>
    <row r="7124" spans="1:10" ht="15" customHeight="1">
      <c r="A7124" s="46" t="s">
        <v>8160</v>
      </c>
      <c r="B7124" s="46" t="s">
        <v>13898</v>
      </c>
      <c r="C7124" s="47">
        <v>32.447200000000002</v>
      </c>
      <c r="D7124" s="119" t="s">
        <v>105</v>
      </c>
      <c r="E7124" s="46" t="s">
        <v>105</v>
      </c>
      <c r="F7124" s="121">
        <v>41.5578</v>
      </c>
      <c r="G7124" s="87"/>
      <c r="H7124" s="47"/>
      <c r="I7124" s="120">
        <v>3</v>
      </c>
      <c r="J7124" s="120">
        <v>0</v>
      </c>
    </row>
    <row r="7125" spans="1:10" ht="15" customHeight="1">
      <c r="A7125" s="46" t="s">
        <v>13897</v>
      </c>
      <c r="B7125" s="46" t="s">
        <v>13896</v>
      </c>
      <c r="C7125" s="47">
        <v>29.240400000000001</v>
      </c>
      <c r="D7125" s="119" t="s">
        <v>117</v>
      </c>
      <c r="E7125" s="46" t="s">
        <v>117</v>
      </c>
      <c r="F7125" s="121">
        <v>37.679000000000002</v>
      </c>
      <c r="G7125" s="87"/>
      <c r="H7125" s="47"/>
      <c r="I7125" s="120">
        <v>1</v>
      </c>
      <c r="J7125" s="120">
        <v>0</v>
      </c>
    </row>
    <row r="7126" spans="1:10" ht="15" customHeight="1">
      <c r="A7126" s="46" t="s">
        <v>13895</v>
      </c>
      <c r="B7126" s="46" t="s">
        <v>13896</v>
      </c>
      <c r="C7126" s="47">
        <v>34.400399999999998</v>
      </c>
      <c r="D7126" s="119" t="s">
        <v>8173</v>
      </c>
      <c r="E7126" s="46" t="s">
        <v>8173</v>
      </c>
      <c r="F7126" s="121">
        <v>42.86</v>
      </c>
      <c r="G7126" s="87"/>
      <c r="H7126" s="47"/>
      <c r="I7126" s="120">
        <v>3</v>
      </c>
      <c r="J7126" s="120">
        <v>0</v>
      </c>
    </row>
    <row r="7127" spans="1:10" ht="15" customHeight="1">
      <c r="A7127" s="46" t="s">
        <v>14176</v>
      </c>
      <c r="B7127" s="46" t="s">
        <v>14177</v>
      </c>
      <c r="C7127" s="47">
        <v>16.031199999999998</v>
      </c>
      <c r="D7127" s="119" t="s">
        <v>2617</v>
      </c>
      <c r="E7127" s="46" t="s">
        <v>2617</v>
      </c>
      <c r="F7127" s="121">
        <v>38.898400000000002</v>
      </c>
      <c r="G7127" s="87"/>
      <c r="H7127" s="47"/>
      <c r="I7127" s="120">
        <v>0</v>
      </c>
      <c r="J7127" s="120">
        <v>0</v>
      </c>
    </row>
    <row r="7128" spans="1:10" ht="15" customHeight="1">
      <c r="A7128" s="46" t="s">
        <v>7965</v>
      </c>
      <c r="B7128" s="46" t="s">
        <v>14175</v>
      </c>
      <c r="C7128" s="47">
        <v>12.3302</v>
      </c>
      <c r="D7128" s="119" t="s">
        <v>8169</v>
      </c>
      <c r="E7128" s="46" t="s">
        <v>8169</v>
      </c>
      <c r="F7128" s="121">
        <v>59.843200000000003</v>
      </c>
      <c r="G7128" s="87"/>
      <c r="H7128" s="47"/>
      <c r="I7128" s="120">
        <v>9</v>
      </c>
      <c r="J7128" s="120">
        <v>0</v>
      </c>
    </row>
    <row r="7129" spans="1:10" ht="15" customHeight="1">
      <c r="A7129" s="46" t="s">
        <v>14173</v>
      </c>
      <c r="B7129" s="46" t="s">
        <v>14174</v>
      </c>
      <c r="C7129" s="47">
        <v>13.3848</v>
      </c>
      <c r="D7129" s="119" t="s">
        <v>2632</v>
      </c>
      <c r="E7129" s="46" t="s">
        <v>2632</v>
      </c>
      <c r="F7129" s="121">
        <v>27.400600000000001</v>
      </c>
      <c r="G7129" s="87"/>
      <c r="H7129" s="47"/>
      <c r="I7129" s="120">
        <v>18</v>
      </c>
      <c r="J7129" s="120">
        <v>0</v>
      </c>
    </row>
    <row r="7130" spans="1:10" ht="15" customHeight="1">
      <c r="A7130" s="46" t="s">
        <v>7971</v>
      </c>
      <c r="B7130" s="46" t="s">
        <v>14172</v>
      </c>
      <c r="C7130" s="47">
        <v>14.900399999999999</v>
      </c>
      <c r="D7130" s="119" t="s">
        <v>8164</v>
      </c>
      <c r="E7130" s="46" t="s">
        <v>8164</v>
      </c>
      <c r="F7130" s="121">
        <v>25.765799999999999</v>
      </c>
      <c r="G7130" s="87"/>
      <c r="H7130" s="47"/>
      <c r="I7130" s="120">
        <v>11</v>
      </c>
      <c r="J7130" s="120">
        <v>0</v>
      </c>
    </row>
    <row r="7131" spans="1:10" ht="15" customHeight="1">
      <c r="A7131" s="46" t="s">
        <v>14171</v>
      </c>
      <c r="B7131" s="46" t="s">
        <v>14169</v>
      </c>
      <c r="C7131" s="47">
        <v>15.333</v>
      </c>
      <c r="D7131" s="119" t="s">
        <v>8161</v>
      </c>
      <c r="E7131" s="46" t="s">
        <v>8161</v>
      </c>
      <c r="F7131" s="121">
        <v>179.53</v>
      </c>
      <c r="G7131" s="87"/>
      <c r="H7131" s="47"/>
      <c r="I7131" s="120">
        <v>0</v>
      </c>
      <c r="J7131" s="120">
        <v>0</v>
      </c>
    </row>
    <row r="7132" spans="1:10" ht="15" customHeight="1">
      <c r="A7132" s="46" t="s">
        <v>7974</v>
      </c>
      <c r="B7132" s="46" t="s">
        <v>14170</v>
      </c>
      <c r="C7132" s="47">
        <v>15.813599999999999</v>
      </c>
      <c r="D7132" s="119" t="s">
        <v>2646</v>
      </c>
      <c r="E7132" s="46" t="s">
        <v>2646</v>
      </c>
      <c r="F7132" s="121">
        <v>27.705200000000001</v>
      </c>
      <c r="G7132" s="87"/>
      <c r="H7132" s="47"/>
      <c r="I7132" s="120">
        <v>44</v>
      </c>
      <c r="J7132" s="120">
        <v>0</v>
      </c>
    </row>
    <row r="7133" spans="1:10" ht="15" customHeight="1">
      <c r="A7133" s="46" t="s">
        <v>14168</v>
      </c>
      <c r="B7133" s="46" t="s">
        <v>14169</v>
      </c>
      <c r="C7133" s="47">
        <v>9.9941999999999993</v>
      </c>
      <c r="D7133" s="119" t="s">
        <v>8158</v>
      </c>
      <c r="E7133" s="46" t="s">
        <v>8158</v>
      </c>
      <c r="F7133" s="121">
        <v>20.779</v>
      </c>
      <c r="G7133" s="87"/>
      <c r="H7133" s="47"/>
      <c r="I7133" s="120">
        <v>0</v>
      </c>
      <c r="J7133" s="120">
        <v>0</v>
      </c>
    </row>
    <row r="7134" spans="1:10" ht="15" customHeight="1">
      <c r="A7134" s="46" t="s">
        <v>7976</v>
      </c>
      <c r="B7134" s="46" t="s">
        <v>14167</v>
      </c>
      <c r="C7134" s="47">
        <v>17.660599999999999</v>
      </c>
      <c r="D7134" s="119" t="s">
        <v>8155</v>
      </c>
      <c r="E7134" s="46" t="s">
        <v>8155</v>
      </c>
      <c r="F7134" s="121">
        <v>57.599400000000003</v>
      </c>
      <c r="G7134" s="87"/>
      <c r="H7134" s="47"/>
      <c r="I7134" s="120">
        <v>3</v>
      </c>
      <c r="J7134" s="120">
        <v>0</v>
      </c>
    </row>
    <row r="7135" spans="1:10" ht="15" customHeight="1">
      <c r="A7135" s="46" t="s">
        <v>7978</v>
      </c>
      <c r="B7135" s="46" t="s">
        <v>14166</v>
      </c>
      <c r="C7135" s="47">
        <v>18.622199999999999</v>
      </c>
      <c r="D7135" s="119" t="s">
        <v>2658</v>
      </c>
      <c r="E7135" s="46" t="s">
        <v>2658</v>
      </c>
      <c r="F7135" s="121">
        <v>38.122399999999999</v>
      </c>
      <c r="G7135" s="87"/>
      <c r="H7135" s="47"/>
      <c r="I7135" s="120">
        <v>11</v>
      </c>
      <c r="J7135" s="120">
        <v>0</v>
      </c>
    </row>
    <row r="7136" spans="1:10" ht="15" customHeight="1">
      <c r="A7136" s="46" t="s">
        <v>14164</v>
      </c>
      <c r="B7136" s="46" t="s">
        <v>14165</v>
      </c>
      <c r="C7136" s="47">
        <v>11.31</v>
      </c>
      <c r="D7136" s="119" t="s">
        <v>2668</v>
      </c>
      <c r="E7136" s="46" t="s">
        <v>2668</v>
      </c>
      <c r="F7136" s="121">
        <v>27.151199999999999</v>
      </c>
      <c r="G7136" s="87"/>
      <c r="H7136" s="47"/>
      <c r="I7136" s="120">
        <v>0</v>
      </c>
      <c r="J7136" s="120">
        <v>0</v>
      </c>
    </row>
    <row r="7137" spans="1:10" ht="15" customHeight="1">
      <c r="A7137" s="46" t="s">
        <v>7981</v>
      </c>
      <c r="B7137" s="46" t="s">
        <v>14163</v>
      </c>
      <c r="C7137" s="47">
        <v>19.794</v>
      </c>
      <c r="D7137" s="119" t="s">
        <v>8148</v>
      </c>
      <c r="E7137" s="46" t="s">
        <v>8148</v>
      </c>
      <c r="F7137" s="121">
        <v>26.879799999999999</v>
      </c>
      <c r="G7137" s="87"/>
      <c r="H7137" s="47"/>
      <c r="I7137" s="120">
        <v>6</v>
      </c>
      <c r="J7137" s="120">
        <v>0</v>
      </c>
    </row>
    <row r="7138" spans="1:10" ht="15" customHeight="1">
      <c r="A7138" s="46" t="s">
        <v>14161</v>
      </c>
      <c r="B7138" s="46" t="s">
        <v>14162</v>
      </c>
      <c r="C7138" s="47">
        <v>12.7522</v>
      </c>
      <c r="D7138" s="119" t="s">
        <v>8145</v>
      </c>
      <c r="E7138" s="46" t="s">
        <v>8145</v>
      </c>
      <c r="F7138" s="121">
        <v>37.402000000000001</v>
      </c>
      <c r="G7138" s="87"/>
      <c r="H7138" s="47"/>
      <c r="I7138" s="120">
        <v>0</v>
      </c>
      <c r="J7138" s="120">
        <v>0</v>
      </c>
    </row>
    <row r="7139" spans="1:10" ht="15" customHeight="1">
      <c r="A7139" s="46" t="s">
        <v>7984</v>
      </c>
      <c r="B7139" s="46" t="s">
        <v>14160</v>
      </c>
      <c r="C7139" s="47">
        <v>22.6706</v>
      </c>
      <c r="D7139" s="119" t="s">
        <v>8142</v>
      </c>
      <c r="E7139" s="46" t="s">
        <v>8142</v>
      </c>
      <c r="F7139" s="121">
        <v>32.195799999999998</v>
      </c>
      <c r="G7139" s="87"/>
      <c r="H7139" s="47"/>
      <c r="I7139" s="120">
        <v>0</v>
      </c>
      <c r="J7139" s="120">
        <v>0</v>
      </c>
    </row>
    <row r="7140" spans="1:10" ht="15" customHeight="1">
      <c r="A7140" s="46" t="s">
        <v>7990</v>
      </c>
      <c r="B7140" s="46" t="s">
        <v>14159</v>
      </c>
      <c r="C7140" s="47">
        <v>24.770600000000002</v>
      </c>
      <c r="D7140" s="119" t="s">
        <v>8186</v>
      </c>
      <c r="E7140" s="46" t="s">
        <v>8186</v>
      </c>
      <c r="F7140" s="121">
        <v>1.2649999999999999</v>
      </c>
      <c r="G7140" s="87"/>
      <c r="H7140" s="47"/>
      <c r="I7140" s="120">
        <v>0</v>
      </c>
      <c r="J7140" s="120">
        <v>0</v>
      </c>
    </row>
    <row r="7141" spans="1:10" ht="15" customHeight="1">
      <c r="A7141" s="46" t="s">
        <v>14157</v>
      </c>
      <c r="B7141" s="46" t="s">
        <v>14158</v>
      </c>
      <c r="C7141" s="47">
        <v>32.057400000000001</v>
      </c>
      <c r="D7141" s="119" t="s">
        <v>8184</v>
      </c>
      <c r="E7141" s="46" t="s">
        <v>8184</v>
      </c>
      <c r="F7141" s="121">
        <v>18.470400000000001</v>
      </c>
      <c r="G7141" s="87"/>
      <c r="H7141" s="47"/>
      <c r="I7141" s="120">
        <v>0</v>
      </c>
      <c r="J7141" s="120">
        <v>0</v>
      </c>
    </row>
    <row r="7142" spans="1:10" ht="15" customHeight="1">
      <c r="A7142" s="46" t="s">
        <v>14155</v>
      </c>
      <c r="B7142" s="46" t="s">
        <v>14156</v>
      </c>
      <c r="C7142" s="47">
        <v>18.7486</v>
      </c>
      <c r="D7142" s="119" t="s">
        <v>8181</v>
      </c>
      <c r="E7142" s="46" t="s">
        <v>8181</v>
      </c>
      <c r="F7142" s="121">
        <v>17.762</v>
      </c>
      <c r="G7142" s="87"/>
      <c r="H7142" s="47"/>
      <c r="I7142" s="120">
        <v>0</v>
      </c>
      <c r="J7142" s="120">
        <v>0</v>
      </c>
    </row>
    <row r="7143" spans="1:10" ht="15" customHeight="1">
      <c r="A7143" s="46" t="s">
        <v>14153</v>
      </c>
      <c r="B7143" s="46" t="s">
        <v>14154</v>
      </c>
      <c r="C7143" s="47">
        <v>34.866</v>
      </c>
      <c r="D7143" s="119" t="s">
        <v>8179</v>
      </c>
      <c r="E7143" s="46" t="s">
        <v>8179</v>
      </c>
      <c r="F7143" s="121">
        <v>20.241599999999998</v>
      </c>
      <c r="G7143" s="87"/>
      <c r="H7143" s="47"/>
      <c r="I7143" s="120">
        <v>10</v>
      </c>
      <c r="J7143" s="120">
        <v>0</v>
      </c>
    </row>
    <row r="7144" spans="1:10" ht="15" customHeight="1">
      <c r="A7144" s="46" t="s">
        <v>8002</v>
      </c>
      <c r="B7144" s="46" t="s">
        <v>14152</v>
      </c>
      <c r="C7144" s="47">
        <v>42.709600000000002</v>
      </c>
      <c r="D7144" s="119" t="s">
        <v>8209</v>
      </c>
      <c r="E7144" s="46" t="s">
        <v>8209</v>
      </c>
      <c r="F7144" s="121">
        <v>3.0110000000000001</v>
      </c>
      <c r="G7144" s="87"/>
      <c r="H7144" s="47"/>
      <c r="I7144" s="120">
        <v>0</v>
      </c>
      <c r="J7144" s="120">
        <v>0</v>
      </c>
    </row>
    <row r="7145" spans="1:10" ht="15" customHeight="1">
      <c r="A7145" s="46" t="s">
        <v>32666</v>
      </c>
      <c r="B7145" s="46" t="s">
        <v>32667</v>
      </c>
      <c r="C7145" s="47">
        <v>5.8555999999999999</v>
      </c>
      <c r="D7145" s="119" t="s">
        <v>8206</v>
      </c>
      <c r="E7145" s="46" t="s">
        <v>8206</v>
      </c>
      <c r="F7145" s="121">
        <v>3.77</v>
      </c>
      <c r="G7145" s="87"/>
      <c r="H7145" s="47">
        <v>0</v>
      </c>
      <c r="I7145" s="120">
        <v>24</v>
      </c>
      <c r="J7145" s="120">
        <v>0</v>
      </c>
    </row>
    <row r="7146" spans="1:10" ht="15" customHeight="1">
      <c r="A7146" s="46" t="s">
        <v>8025</v>
      </c>
      <c r="B7146" s="46" t="s">
        <v>14151</v>
      </c>
      <c r="C7146" s="47">
        <v>10.475</v>
      </c>
      <c r="D7146" s="119" t="s">
        <v>8203</v>
      </c>
      <c r="E7146" s="46" t="s">
        <v>8203</v>
      </c>
      <c r="F7146" s="121">
        <v>4.0532000000000004</v>
      </c>
      <c r="G7146" s="87"/>
      <c r="H7146" s="47"/>
      <c r="I7146" s="120">
        <v>5</v>
      </c>
      <c r="J7146" s="120">
        <v>0</v>
      </c>
    </row>
    <row r="7147" spans="1:10" ht="15" customHeight="1">
      <c r="A7147" s="46" t="s">
        <v>14149</v>
      </c>
      <c r="B7147" s="46" t="s">
        <v>14150</v>
      </c>
      <c r="C7147" s="47">
        <v>11.31</v>
      </c>
      <c r="D7147" s="119" t="s">
        <v>8200</v>
      </c>
      <c r="E7147" s="46" t="s">
        <v>8200</v>
      </c>
      <c r="F7147" s="121">
        <v>5.9711999999999996</v>
      </c>
      <c r="G7147" s="87"/>
      <c r="H7147" s="47"/>
      <c r="I7147" s="120">
        <v>0</v>
      </c>
      <c r="J7147" s="120">
        <v>0</v>
      </c>
    </row>
    <row r="7148" spans="1:10" ht="15" customHeight="1">
      <c r="A7148" s="46" t="s">
        <v>14200</v>
      </c>
      <c r="B7148" s="46" t="s">
        <v>14201</v>
      </c>
      <c r="C7148" s="47">
        <v>53.786799999999999</v>
      </c>
      <c r="D7148" s="119" t="s">
        <v>8197</v>
      </c>
      <c r="E7148" s="46" t="s">
        <v>8197</v>
      </c>
      <c r="F7148" s="121">
        <v>11.0062</v>
      </c>
      <c r="G7148" s="87"/>
      <c r="H7148" s="47"/>
      <c r="I7148" s="120">
        <v>0</v>
      </c>
      <c r="J7148" s="120">
        <v>0</v>
      </c>
    </row>
    <row r="7149" spans="1:10" ht="15" customHeight="1">
      <c r="A7149" s="46" t="s">
        <v>14198</v>
      </c>
      <c r="B7149" s="46" t="s">
        <v>14199</v>
      </c>
      <c r="C7149" s="47">
        <v>47.456200000000003</v>
      </c>
      <c r="D7149" s="119" t="s">
        <v>8194</v>
      </c>
      <c r="E7149" s="46" t="s">
        <v>8194</v>
      </c>
      <c r="F7149" s="121">
        <v>1.5351999999999999</v>
      </c>
      <c r="G7149" s="87"/>
      <c r="H7149" s="47"/>
      <c r="I7149" s="120">
        <v>0</v>
      </c>
      <c r="J7149" s="120">
        <v>0</v>
      </c>
    </row>
    <row r="7150" spans="1:10" ht="15" customHeight="1">
      <c r="A7150" s="46" t="s">
        <v>14196</v>
      </c>
      <c r="B7150" s="46" t="s">
        <v>14197</v>
      </c>
      <c r="C7150" s="47">
        <v>20.039200000000001</v>
      </c>
      <c r="D7150" s="119" t="s">
        <v>8191</v>
      </c>
      <c r="E7150" s="46" t="s">
        <v>8191</v>
      </c>
      <c r="F7150" s="121">
        <v>1.7038</v>
      </c>
      <c r="G7150" s="87"/>
      <c r="H7150" s="47"/>
      <c r="I7150" s="120">
        <v>0</v>
      </c>
      <c r="J7150" s="120">
        <v>0</v>
      </c>
    </row>
    <row r="7151" spans="1:10" ht="15" customHeight="1">
      <c r="A7151" s="46" t="s">
        <v>14194</v>
      </c>
      <c r="B7151" s="46" t="s">
        <v>14195</v>
      </c>
      <c r="C7151" s="47">
        <v>72.459599999999995</v>
      </c>
      <c r="D7151" s="119" t="s">
        <v>8189</v>
      </c>
      <c r="E7151" s="46" t="s">
        <v>8189</v>
      </c>
      <c r="F7151" s="121">
        <v>2.4245999999999999</v>
      </c>
      <c r="G7151" s="87"/>
      <c r="H7151" s="47"/>
      <c r="I7151" s="120">
        <v>6</v>
      </c>
      <c r="J7151" s="120">
        <v>0</v>
      </c>
    </row>
    <row r="7152" spans="1:10" ht="15" customHeight="1">
      <c r="A7152" s="46" t="s">
        <v>14192</v>
      </c>
      <c r="B7152" s="46" t="s">
        <v>14193</v>
      </c>
      <c r="C7152" s="47">
        <v>18.0352</v>
      </c>
      <c r="D7152" s="119" t="s">
        <v>8236</v>
      </c>
      <c r="E7152" s="46" t="s">
        <v>8236</v>
      </c>
      <c r="F7152" s="121">
        <v>2.6867999999999999</v>
      </c>
      <c r="G7152" s="87"/>
      <c r="H7152" s="47"/>
      <c r="I7152" s="120">
        <v>0</v>
      </c>
      <c r="J7152" s="120">
        <v>0</v>
      </c>
    </row>
    <row r="7153" spans="1:10" ht="15" customHeight="1">
      <c r="A7153" s="46" t="s">
        <v>14190</v>
      </c>
      <c r="B7153" s="46" t="s">
        <v>14191</v>
      </c>
      <c r="C7153" s="47">
        <v>16.9512</v>
      </c>
      <c r="D7153" s="119" t="s">
        <v>8233</v>
      </c>
      <c r="E7153" s="46" t="s">
        <v>8233</v>
      </c>
      <c r="F7153" s="121">
        <v>3.3795999999999999</v>
      </c>
      <c r="G7153" s="87"/>
      <c r="H7153" s="47"/>
      <c r="I7153" s="120">
        <v>79</v>
      </c>
      <c r="J7153" s="120">
        <v>0</v>
      </c>
    </row>
    <row r="7154" spans="1:10" ht="15" customHeight="1">
      <c r="A7154" s="46" t="s">
        <v>14188</v>
      </c>
      <c r="B7154" s="46" t="s">
        <v>14189</v>
      </c>
      <c r="C7154" s="47">
        <v>48.895400000000002</v>
      </c>
      <c r="D7154" s="119" t="s">
        <v>8230</v>
      </c>
      <c r="E7154" s="46" t="s">
        <v>8230</v>
      </c>
      <c r="F7154" s="121">
        <v>4.0481999999999996</v>
      </c>
      <c r="G7154" s="87"/>
      <c r="H7154" s="47"/>
      <c r="I7154" s="120">
        <v>27</v>
      </c>
      <c r="J7154" s="120">
        <v>0</v>
      </c>
    </row>
    <row r="7155" spans="1:10" ht="15" customHeight="1">
      <c r="A7155" s="46" t="s">
        <v>14186</v>
      </c>
      <c r="B7155" s="46" t="s">
        <v>14187</v>
      </c>
      <c r="C7155" s="47">
        <v>36.543999999999997</v>
      </c>
      <c r="D7155" s="119" t="s">
        <v>8227</v>
      </c>
      <c r="E7155" s="46" t="s">
        <v>8227</v>
      </c>
      <c r="F7155" s="121">
        <v>5.3456000000000001</v>
      </c>
      <c r="G7155" s="87"/>
      <c r="H7155" s="47"/>
      <c r="I7155" s="120">
        <v>0</v>
      </c>
      <c r="J7155" s="120">
        <v>0</v>
      </c>
    </row>
    <row r="7156" spans="1:10" ht="15" customHeight="1">
      <c r="A7156" s="46" t="s">
        <v>14184</v>
      </c>
      <c r="B7156" s="46" t="s">
        <v>14185</v>
      </c>
      <c r="C7156" s="47">
        <v>55.207799999999999</v>
      </c>
      <c r="D7156" s="119" t="s">
        <v>8224</v>
      </c>
      <c r="E7156" s="46" t="s">
        <v>8224</v>
      </c>
      <c r="F7156" s="121">
        <v>9.8678000000000008</v>
      </c>
      <c r="G7156" s="87"/>
      <c r="H7156" s="47"/>
      <c r="I7156" s="120">
        <v>6</v>
      </c>
      <c r="J7156" s="120">
        <v>0</v>
      </c>
    </row>
    <row r="7157" spans="1:10" ht="15" customHeight="1">
      <c r="A7157" s="46" t="s">
        <v>14182</v>
      </c>
      <c r="B7157" s="46" t="s">
        <v>14183</v>
      </c>
      <c r="C7157" s="47">
        <v>11.4618</v>
      </c>
      <c r="D7157" s="119" t="s">
        <v>2040</v>
      </c>
      <c r="E7157" s="46" t="s">
        <v>2040</v>
      </c>
      <c r="F7157" s="121">
        <v>1.6194</v>
      </c>
      <c r="G7157" s="87"/>
      <c r="H7157" s="47"/>
      <c r="I7157" s="120">
        <v>4</v>
      </c>
      <c r="J7157" s="120">
        <v>0</v>
      </c>
    </row>
    <row r="7158" spans="1:10" ht="15" customHeight="1">
      <c r="A7158" s="46" t="s">
        <v>14180</v>
      </c>
      <c r="B7158" s="46" t="s">
        <v>14181</v>
      </c>
      <c r="C7158" s="47">
        <v>14.5738</v>
      </c>
      <c r="D7158" s="119" t="s">
        <v>2043</v>
      </c>
      <c r="E7158" s="46" t="s">
        <v>2043</v>
      </c>
      <c r="F7158" s="121">
        <v>1.9481999999999999</v>
      </c>
      <c r="G7158" s="87"/>
      <c r="H7158" s="47"/>
      <c r="I7158" s="120">
        <v>879</v>
      </c>
      <c r="J7158" s="120">
        <v>0</v>
      </c>
    </row>
    <row r="7159" spans="1:10" ht="15" customHeight="1">
      <c r="A7159" s="46" t="s">
        <v>14178</v>
      </c>
      <c r="B7159" s="46" t="s">
        <v>14179</v>
      </c>
      <c r="C7159" s="47">
        <v>15.7582</v>
      </c>
      <c r="D7159" s="119" t="s">
        <v>2046</v>
      </c>
      <c r="E7159" s="46" t="s">
        <v>2046</v>
      </c>
      <c r="F7159" s="121">
        <v>2.4036</v>
      </c>
      <c r="G7159" s="87"/>
      <c r="H7159" s="47"/>
      <c r="I7159" s="120">
        <v>4</v>
      </c>
      <c r="J7159" s="120">
        <v>0</v>
      </c>
    </row>
    <row r="7160" spans="1:10" ht="15" customHeight="1">
      <c r="A7160" s="46" t="s">
        <v>3227</v>
      </c>
      <c r="B7160" s="46" t="s">
        <v>14214</v>
      </c>
      <c r="C7160" s="47">
        <v>14.9282</v>
      </c>
      <c r="D7160" s="119" t="s">
        <v>8215</v>
      </c>
      <c r="E7160" s="46" t="s">
        <v>8215</v>
      </c>
      <c r="F7160" s="121">
        <v>1.6664000000000001</v>
      </c>
      <c r="G7160" s="87"/>
      <c r="H7160" s="47"/>
      <c r="I7160" s="120">
        <v>34</v>
      </c>
      <c r="J7160" s="120">
        <v>0</v>
      </c>
    </row>
    <row r="7161" spans="1:10" ht="15" customHeight="1">
      <c r="A7161" s="46" t="s">
        <v>3230</v>
      </c>
      <c r="B7161" s="46" t="s">
        <v>14213</v>
      </c>
      <c r="C7161" s="47">
        <v>11.31</v>
      </c>
      <c r="D7161" s="119" t="s">
        <v>8212</v>
      </c>
      <c r="E7161" s="46" t="s">
        <v>8212</v>
      </c>
      <c r="F7161" s="121">
        <v>2.1709999999999998</v>
      </c>
      <c r="G7161" s="87"/>
      <c r="H7161" s="47"/>
      <c r="I7161" s="120">
        <v>73</v>
      </c>
      <c r="J7161" s="120">
        <v>0</v>
      </c>
    </row>
    <row r="7162" spans="1:10" ht="15" customHeight="1">
      <c r="A7162" s="46" t="s">
        <v>3233</v>
      </c>
      <c r="B7162" s="46" t="s">
        <v>14212</v>
      </c>
      <c r="C7162" s="47">
        <v>61.736600000000003</v>
      </c>
      <c r="D7162" s="119" t="s">
        <v>8390</v>
      </c>
      <c r="E7162" s="46" t="s">
        <v>8390</v>
      </c>
      <c r="F7162" s="121">
        <v>143.91720000000001</v>
      </c>
      <c r="G7162" s="87"/>
      <c r="H7162" s="47"/>
      <c r="I7162" s="120">
        <v>35</v>
      </c>
      <c r="J7162" s="120">
        <v>0</v>
      </c>
    </row>
    <row r="7163" spans="1:10" ht="15" customHeight="1">
      <c r="A7163" s="46" t="s">
        <v>3236</v>
      </c>
      <c r="B7163" s="46" t="s">
        <v>14211</v>
      </c>
      <c r="C7163" s="47">
        <v>31.020199999999999</v>
      </c>
      <c r="D7163" s="119" t="s">
        <v>8399</v>
      </c>
      <c r="E7163" s="46" t="s">
        <v>8399</v>
      </c>
      <c r="F7163" s="121">
        <v>512.17740000000003</v>
      </c>
      <c r="G7163" s="87"/>
      <c r="H7163" s="47"/>
      <c r="I7163" s="120">
        <v>29</v>
      </c>
      <c r="J7163" s="120">
        <v>0</v>
      </c>
    </row>
    <row r="7164" spans="1:10" ht="15" customHeight="1">
      <c r="A7164" s="46" t="s">
        <v>3239</v>
      </c>
      <c r="B7164" s="46" t="s">
        <v>14210</v>
      </c>
      <c r="C7164" s="47">
        <v>35.683399999999999</v>
      </c>
      <c r="D7164" s="119" t="s">
        <v>8396</v>
      </c>
      <c r="E7164" s="46" t="s">
        <v>8396</v>
      </c>
      <c r="F7164" s="121">
        <v>951.8338</v>
      </c>
      <c r="G7164" s="87"/>
      <c r="H7164" s="47"/>
      <c r="I7164" s="120">
        <v>12</v>
      </c>
      <c r="J7164" s="120">
        <v>0</v>
      </c>
    </row>
    <row r="7165" spans="1:10" ht="15" customHeight="1">
      <c r="A7165" s="46" t="s">
        <v>14208</v>
      </c>
      <c r="B7165" s="46" t="s">
        <v>14209</v>
      </c>
      <c r="C7165" s="47">
        <v>123.45</v>
      </c>
      <c r="D7165" s="119" t="s">
        <v>8393</v>
      </c>
      <c r="E7165" s="46" t="s">
        <v>8393</v>
      </c>
      <c r="F7165" s="121">
        <v>485.85059999999999</v>
      </c>
      <c r="G7165" s="87"/>
      <c r="H7165" s="47"/>
      <c r="I7165" s="120">
        <v>0</v>
      </c>
      <c r="J7165" s="120">
        <v>0</v>
      </c>
    </row>
    <row r="7166" spans="1:10" ht="15" customHeight="1">
      <c r="A7166" s="46" t="s">
        <v>14206</v>
      </c>
      <c r="B7166" s="46" t="s">
        <v>14207</v>
      </c>
      <c r="C7166" s="47">
        <v>166.46119999999999</v>
      </c>
      <c r="D7166" s="119" t="s">
        <v>8408</v>
      </c>
      <c r="E7166" s="46" t="s">
        <v>8408</v>
      </c>
      <c r="F7166" s="121">
        <v>671.68920000000003</v>
      </c>
      <c r="G7166" s="87"/>
      <c r="H7166" s="47"/>
      <c r="I7166" s="120">
        <v>1</v>
      </c>
      <c r="J7166" s="120">
        <v>0</v>
      </c>
    </row>
    <row r="7167" spans="1:10" ht="15" customHeight="1">
      <c r="A7167" s="46" t="s">
        <v>3242</v>
      </c>
      <c r="B7167" s="46" t="s">
        <v>14205</v>
      </c>
      <c r="C7167" s="47">
        <v>13.663</v>
      </c>
      <c r="D7167" s="119" t="s">
        <v>8405</v>
      </c>
      <c r="E7167" s="46" t="s">
        <v>8405</v>
      </c>
      <c r="F7167" s="121">
        <v>731.75599999999997</v>
      </c>
      <c r="G7167" s="87"/>
      <c r="H7167" s="47"/>
      <c r="I7167" s="120">
        <v>33</v>
      </c>
      <c r="J7167" s="120">
        <v>0</v>
      </c>
    </row>
    <row r="7168" spans="1:10" ht="15" customHeight="1">
      <c r="A7168" s="46" t="s">
        <v>3245</v>
      </c>
      <c r="B7168" s="46" t="s">
        <v>14204</v>
      </c>
      <c r="C7168" s="47">
        <v>7.2869999999999999</v>
      </c>
      <c r="D7168" s="119" t="s">
        <v>8402</v>
      </c>
      <c r="E7168" s="46" t="s">
        <v>8402</v>
      </c>
      <c r="F7168" s="121">
        <v>1239.7166</v>
      </c>
      <c r="G7168" s="87"/>
      <c r="H7168" s="47"/>
      <c r="I7168" s="120">
        <v>116</v>
      </c>
      <c r="J7168" s="120">
        <v>0</v>
      </c>
    </row>
    <row r="7169" spans="1:10" ht="15" customHeight="1">
      <c r="A7169" s="46" t="s">
        <v>14202</v>
      </c>
      <c r="B7169" s="46" t="s">
        <v>14203</v>
      </c>
      <c r="C7169" s="47">
        <v>256.31819999999999</v>
      </c>
      <c r="D7169" s="119" t="s">
        <v>8420</v>
      </c>
      <c r="E7169" s="46" t="s">
        <v>8420</v>
      </c>
      <c r="F7169" s="121">
        <v>483.31779999999998</v>
      </c>
      <c r="G7169" s="87"/>
      <c r="H7169" s="47"/>
      <c r="I7169" s="120">
        <v>1</v>
      </c>
      <c r="J7169" s="120">
        <v>0</v>
      </c>
    </row>
    <row r="7170" spans="1:10" ht="15" customHeight="1">
      <c r="A7170" s="46" t="s">
        <v>3518</v>
      </c>
      <c r="B7170" s="46" t="s">
        <v>32668</v>
      </c>
      <c r="C7170" s="47">
        <v>8.3496000000000006</v>
      </c>
      <c r="D7170" s="119" t="s">
        <v>8417</v>
      </c>
      <c r="E7170" s="46" t="s">
        <v>8417</v>
      </c>
      <c r="F7170" s="121">
        <v>683.89459999999997</v>
      </c>
      <c r="G7170" s="87"/>
      <c r="H7170" s="47"/>
      <c r="I7170" s="120">
        <v>1861</v>
      </c>
      <c r="J7170" s="120">
        <v>0</v>
      </c>
    </row>
    <row r="7171" spans="1:10" ht="15" customHeight="1">
      <c r="A7171" s="46" t="s">
        <v>3521</v>
      </c>
      <c r="B7171" s="46" t="s">
        <v>32670</v>
      </c>
      <c r="C7171" s="47">
        <v>9.4276</v>
      </c>
      <c r="D7171" s="119" t="s">
        <v>32272</v>
      </c>
      <c r="E7171" s="46" t="s">
        <v>32272</v>
      </c>
      <c r="F7171" s="121">
        <v>227.71700000000001</v>
      </c>
      <c r="G7171" s="87"/>
      <c r="H7171" s="47"/>
      <c r="I7171" s="120">
        <v>10</v>
      </c>
      <c r="J7171" s="120">
        <v>0</v>
      </c>
    </row>
    <row r="7172" spans="1:10" ht="15" customHeight="1">
      <c r="A7172" s="46" t="s">
        <v>3524</v>
      </c>
      <c r="B7172" s="46" t="s">
        <v>32669</v>
      </c>
      <c r="C7172" s="47">
        <v>8.8556000000000008</v>
      </c>
      <c r="D7172" s="119" t="s">
        <v>8414</v>
      </c>
      <c r="E7172" s="46" t="s">
        <v>8414</v>
      </c>
      <c r="F7172" s="121">
        <v>1087.4648</v>
      </c>
      <c r="G7172" s="87"/>
      <c r="H7172" s="47"/>
      <c r="I7172" s="120">
        <v>1910</v>
      </c>
      <c r="J7172" s="120">
        <v>0</v>
      </c>
    </row>
    <row r="7173" spans="1:10" ht="15" customHeight="1">
      <c r="A7173" s="46" t="s">
        <v>14261</v>
      </c>
      <c r="B7173" s="46" t="s">
        <v>32671</v>
      </c>
      <c r="C7173" s="47">
        <v>18.900400000000001</v>
      </c>
      <c r="D7173" s="119" t="s">
        <v>8411</v>
      </c>
      <c r="E7173" s="46" t="s">
        <v>8411</v>
      </c>
      <c r="F7173" s="121">
        <v>1324.4764</v>
      </c>
      <c r="G7173" s="87"/>
      <c r="H7173" s="47"/>
      <c r="I7173" s="120">
        <v>128</v>
      </c>
      <c r="J7173" s="120">
        <v>0</v>
      </c>
    </row>
    <row r="7174" spans="1:10" ht="15" customHeight="1">
      <c r="A7174" s="46" t="s">
        <v>14259</v>
      </c>
      <c r="B7174" s="46" t="s">
        <v>14260</v>
      </c>
      <c r="C7174" s="47">
        <v>22.571400000000001</v>
      </c>
      <c r="D7174" s="119" t="s">
        <v>5562</v>
      </c>
      <c r="E7174" s="46" t="s">
        <v>5562</v>
      </c>
      <c r="F7174" s="121">
        <v>288.41059999999999</v>
      </c>
      <c r="G7174" s="87"/>
      <c r="H7174" s="47"/>
      <c r="I7174" s="120">
        <v>1</v>
      </c>
      <c r="J7174" s="120">
        <v>0</v>
      </c>
    </row>
    <row r="7175" spans="1:10" ht="15" customHeight="1">
      <c r="A7175" s="46" t="s">
        <v>14257</v>
      </c>
      <c r="B7175" s="46" t="s">
        <v>14258</v>
      </c>
      <c r="C7175" s="47">
        <v>24.065200000000001</v>
      </c>
      <c r="D7175" s="119" t="s">
        <v>5565</v>
      </c>
      <c r="E7175" s="46" t="s">
        <v>5565</v>
      </c>
      <c r="F7175" s="121">
        <v>415.21179999999998</v>
      </c>
      <c r="G7175" s="87"/>
      <c r="H7175" s="47"/>
      <c r="I7175" s="120">
        <v>0</v>
      </c>
      <c r="J7175" s="120">
        <v>0</v>
      </c>
    </row>
    <row r="7176" spans="1:10" ht="15" customHeight="1">
      <c r="A7176" s="46" t="s">
        <v>14255</v>
      </c>
      <c r="B7176" s="46" t="s">
        <v>14256</v>
      </c>
      <c r="C7176" s="47">
        <v>35.344200000000001</v>
      </c>
      <c r="D7176" s="119" t="s">
        <v>8425</v>
      </c>
      <c r="E7176" s="46" t="s">
        <v>8425</v>
      </c>
      <c r="F7176" s="121">
        <v>223.76679999999999</v>
      </c>
      <c r="G7176" s="87"/>
      <c r="H7176" s="47"/>
      <c r="I7176" s="120">
        <v>196</v>
      </c>
      <c r="J7176" s="120">
        <v>0</v>
      </c>
    </row>
    <row r="7177" spans="1:10" ht="15" customHeight="1">
      <c r="A7177" s="46" t="s">
        <v>14253</v>
      </c>
      <c r="B7177" s="46" t="s">
        <v>14254</v>
      </c>
      <c r="C7177" s="47">
        <v>31.046800000000001</v>
      </c>
      <c r="D7177" s="119" t="s">
        <v>5568</v>
      </c>
      <c r="E7177" s="46" t="s">
        <v>5568</v>
      </c>
      <c r="F7177" s="121">
        <v>243.65719999999999</v>
      </c>
      <c r="G7177" s="87"/>
      <c r="H7177" s="47"/>
      <c r="I7177" s="120">
        <v>2</v>
      </c>
      <c r="J7177" s="120">
        <v>0</v>
      </c>
    </row>
    <row r="7178" spans="1:10" ht="15" customHeight="1">
      <c r="A7178" s="46" t="s">
        <v>14251</v>
      </c>
      <c r="B7178" s="46" t="s">
        <v>14252</v>
      </c>
      <c r="C7178" s="47">
        <v>81.313199999999995</v>
      </c>
      <c r="D7178" s="119" t="s">
        <v>8488</v>
      </c>
      <c r="E7178" s="46" t="s">
        <v>8488</v>
      </c>
      <c r="F7178" s="121">
        <v>44.172400000000003</v>
      </c>
      <c r="G7178" s="87"/>
      <c r="H7178" s="47"/>
      <c r="I7178" s="120">
        <v>0</v>
      </c>
      <c r="J7178" s="120">
        <v>0</v>
      </c>
    </row>
    <row r="7179" spans="1:10" ht="15" customHeight="1">
      <c r="A7179" s="46" t="s">
        <v>14249</v>
      </c>
      <c r="B7179" s="46" t="s">
        <v>14250</v>
      </c>
      <c r="C7179" s="47">
        <v>105.6606</v>
      </c>
      <c r="D7179" s="119" t="s">
        <v>8485</v>
      </c>
      <c r="E7179" s="46" t="s">
        <v>8485</v>
      </c>
      <c r="F7179" s="121">
        <v>568.36300000000006</v>
      </c>
      <c r="G7179" s="87"/>
      <c r="H7179" s="47"/>
      <c r="I7179" s="120">
        <v>5</v>
      </c>
      <c r="J7179" s="120">
        <v>0</v>
      </c>
    </row>
    <row r="7180" spans="1:10" ht="15" customHeight="1">
      <c r="A7180" s="46" t="s">
        <v>14247</v>
      </c>
      <c r="B7180" s="46" t="s">
        <v>14248</v>
      </c>
      <c r="C7180" s="47">
        <v>104.06659999999999</v>
      </c>
      <c r="D7180" s="119" t="s">
        <v>8482</v>
      </c>
      <c r="E7180" s="46" t="s">
        <v>8482</v>
      </c>
      <c r="F7180" s="121">
        <v>636.79420000000005</v>
      </c>
      <c r="G7180" s="87"/>
      <c r="H7180" s="47"/>
      <c r="I7180" s="120">
        <v>0</v>
      </c>
      <c r="J7180" s="120">
        <v>0</v>
      </c>
    </row>
    <row r="7181" spans="1:10" ht="15" customHeight="1">
      <c r="A7181" s="46" t="s">
        <v>14245</v>
      </c>
      <c r="B7181" s="46" t="s">
        <v>14246</v>
      </c>
      <c r="C7181" s="47">
        <v>76.239599999999996</v>
      </c>
      <c r="D7181" s="119" t="s">
        <v>8479</v>
      </c>
      <c r="E7181" s="46" t="s">
        <v>8479</v>
      </c>
      <c r="F7181" s="121">
        <v>1105.6590000000001</v>
      </c>
      <c r="G7181" s="87"/>
      <c r="H7181" s="47"/>
      <c r="I7181" s="120">
        <v>0</v>
      </c>
      <c r="J7181" s="120">
        <v>0</v>
      </c>
    </row>
    <row r="7182" spans="1:10" ht="15" customHeight="1">
      <c r="A7182" s="46" t="s">
        <v>14243</v>
      </c>
      <c r="B7182" s="46" t="s">
        <v>14244</v>
      </c>
      <c r="C7182" s="47">
        <v>102.0172</v>
      </c>
      <c r="D7182" s="119" t="s">
        <v>8476</v>
      </c>
      <c r="E7182" s="46" t="s">
        <v>8476</v>
      </c>
      <c r="F7182" s="121">
        <v>1209.4096</v>
      </c>
      <c r="G7182" s="87"/>
      <c r="H7182" s="47"/>
      <c r="I7182" s="120">
        <v>5</v>
      </c>
      <c r="J7182" s="120">
        <v>0</v>
      </c>
    </row>
    <row r="7183" spans="1:10" ht="15" customHeight="1">
      <c r="A7183" s="46" t="s">
        <v>14241</v>
      </c>
      <c r="B7183" s="46" t="s">
        <v>14242</v>
      </c>
      <c r="C7183" s="47">
        <v>97.462800000000001</v>
      </c>
      <c r="D7183" s="119" t="s">
        <v>8473</v>
      </c>
      <c r="E7183" s="46" t="s">
        <v>8473</v>
      </c>
      <c r="F7183" s="121">
        <v>470.11939999999998</v>
      </c>
      <c r="G7183" s="87"/>
      <c r="H7183" s="47"/>
      <c r="I7183" s="120">
        <v>4</v>
      </c>
      <c r="J7183" s="120">
        <v>0</v>
      </c>
    </row>
    <row r="7184" spans="1:10" ht="15" customHeight="1">
      <c r="A7184" s="46" t="s">
        <v>14239</v>
      </c>
      <c r="B7184" s="46" t="s">
        <v>14240</v>
      </c>
      <c r="C7184" s="47">
        <v>40.305999999999997</v>
      </c>
      <c r="D7184" s="119" t="s">
        <v>8471</v>
      </c>
      <c r="E7184" s="46" t="s">
        <v>8471</v>
      </c>
      <c r="F7184" s="121">
        <v>528.07100000000003</v>
      </c>
      <c r="G7184" s="87"/>
      <c r="H7184" s="47"/>
      <c r="I7184" s="120">
        <v>0</v>
      </c>
      <c r="J7184" s="120">
        <v>0</v>
      </c>
    </row>
    <row r="7185" spans="1:10" ht="15" customHeight="1">
      <c r="A7185" s="46" t="s">
        <v>14237</v>
      </c>
      <c r="B7185" s="46" t="s">
        <v>14238</v>
      </c>
      <c r="C7185" s="47">
        <v>66.328800000000001</v>
      </c>
      <c r="D7185" s="119" t="s">
        <v>8469</v>
      </c>
      <c r="E7185" s="46" t="s">
        <v>8469</v>
      </c>
      <c r="F7185" s="121">
        <v>506.62380000000002</v>
      </c>
      <c r="G7185" s="87"/>
      <c r="H7185" s="47"/>
      <c r="I7185" s="120">
        <v>62</v>
      </c>
      <c r="J7185" s="120">
        <v>0</v>
      </c>
    </row>
    <row r="7186" spans="1:10" ht="15" customHeight="1">
      <c r="A7186" s="46" t="s">
        <v>14235</v>
      </c>
      <c r="B7186" s="46" t="s">
        <v>14236</v>
      </c>
      <c r="C7186" s="47">
        <v>55.772399999999998</v>
      </c>
      <c r="D7186" s="119" t="s">
        <v>8467</v>
      </c>
      <c r="E7186" s="46" t="s">
        <v>8467</v>
      </c>
      <c r="F7186" s="121">
        <v>546.75319999999999</v>
      </c>
      <c r="G7186" s="87"/>
      <c r="H7186" s="47"/>
      <c r="I7186" s="120">
        <v>55</v>
      </c>
      <c r="J7186" s="120">
        <v>0</v>
      </c>
    </row>
    <row r="7187" spans="1:10" ht="15" customHeight="1">
      <c r="A7187" s="46" t="s">
        <v>14233</v>
      </c>
      <c r="B7187" s="46" t="s">
        <v>14234</v>
      </c>
      <c r="C7187" s="47">
        <v>140.61060000000001</v>
      </c>
      <c r="D7187" s="119" t="s">
        <v>8464</v>
      </c>
      <c r="E7187" s="46" t="s">
        <v>8464</v>
      </c>
      <c r="F7187" s="121">
        <v>2382.9654</v>
      </c>
      <c r="G7187" s="87"/>
      <c r="H7187" s="47"/>
      <c r="I7187" s="120">
        <v>0</v>
      </c>
      <c r="J7187" s="120">
        <v>0</v>
      </c>
    </row>
    <row r="7188" spans="1:10" ht="15" customHeight="1">
      <c r="A7188" s="46" t="s">
        <v>14231</v>
      </c>
      <c r="B7188" s="46" t="s">
        <v>14232</v>
      </c>
      <c r="C7188" s="47">
        <v>182.17359999999999</v>
      </c>
      <c r="D7188" s="119" t="s">
        <v>8461</v>
      </c>
      <c r="E7188" s="46" t="s">
        <v>8461</v>
      </c>
      <c r="F7188" s="121">
        <v>1151.0630000000001</v>
      </c>
      <c r="G7188" s="87"/>
      <c r="H7188" s="47"/>
      <c r="I7188" s="120">
        <v>5</v>
      </c>
      <c r="J7188" s="120">
        <v>0</v>
      </c>
    </row>
    <row r="7189" spans="1:10" ht="15" customHeight="1">
      <c r="A7189" s="46" t="s">
        <v>14229</v>
      </c>
      <c r="B7189" s="46" t="s">
        <v>14230</v>
      </c>
      <c r="C7189" s="47">
        <v>159.40180000000001</v>
      </c>
      <c r="D7189" s="119" t="s">
        <v>8458</v>
      </c>
      <c r="E7189" s="46" t="s">
        <v>8458</v>
      </c>
      <c r="F7189" s="121">
        <v>467.238</v>
      </c>
      <c r="G7189" s="87"/>
      <c r="H7189" s="47"/>
      <c r="I7189" s="120">
        <v>5</v>
      </c>
      <c r="J7189" s="120">
        <v>0</v>
      </c>
    </row>
    <row r="7190" spans="1:10" ht="15" customHeight="1">
      <c r="A7190" s="46" t="s">
        <v>14227</v>
      </c>
      <c r="B7190" s="46" t="s">
        <v>14228</v>
      </c>
      <c r="C7190" s="47">
        <v>22.189800000000002</v>
      </c>
      <c r="D7190" s="119" t="s">
        <v>8455</v>
      </c>
      <c r="E7190" s="46" t="s">
        <v>8455</v>
      </c>
      <c r="F7190" s="121">
        <v>537.94659999999999</v>
      </c>
      <c r="G7190" s="87"/>
      <c r="H7190" s="47"/>
      <c r="I7190" s="120">
        <v>27</v>
      </c>
      <c r="J7190" s="120">
        <v>0</v>
      </c>
    </row>
    <row r="7191" spans="1:10" ht="15" customHeight="1">
      <c r="A7191" s="46" t="s">
        <v>14225</v>
      </c>
      <c r="B7191" s="46" t="s">
        <v>14226</v>
      </c>
      <c r="C7191" s="47">
        <v>25.959800000000001</v>
      </c>
      <c r="D7191" s="119" t="s">
        <v>8452</v>
      </c>
      <c r="E7191" s="46" t="s">
        <v>8452</v>
      </c>
      <c r="F7191" s="121">
        <v>807.32640000000004</v>
      </c>
      <c r="G7191" s="87"/>
      <c r="H7191" s="47"/>
      <c r="I7191" s="120">
        <v>0</v>
      </c>
      <c r="J7191" s="120">
        <v>0</v>
      </c>
    </row>
    <row r="7192" spans="1:10" ht="15" customHeight="1">
      <c r="A7192" s="46" t="s">
        <v>14223</v>
      </c>
      <c r="B7192" s="46" t="s">
        <v>14224</v>
      </c>
      <c r="C7192" s="47">
        <v>27.380800000000001</v>
      </c>
      <c r="D7192" s="119" t="s">
        <v>8449</v>
      </c>
      <c r="E7192" s="46" t="s">
        <v>8449</v>
      </c>
      <c r="F7192" s="121">
        <v>537.94659999999999</v>
      </c>
      <c r="G7192" s="87"/>
      <c r="H7192" s="47"/>
      <c r="I7192" s="120">
        <v>0</v>
      </c>
      <c r="J7192" s="120">
        <v>0</v>
      </c>
    </row>
    <row r="7193" spans="1:10" ht="15" customHeight="1">
      <c r="A7193" s="46" t="s">
        <v>14221</v>
      </c>
      <c r="B7193" s="46" t="s">
        <v>14222</v>
      </c>
      <c r="C7193" s="47">
        <v>47.4056</v>
      </c>
      <c r="D7193" s="119" t="s">
        <v>8446</v>
      </c>
      <c r="E7193" s="46" t="s">
        <v>8446</v>
      </c>
      <c r="F7193" s="121">
        <v>696.86040000000003</v>
      </c>
      <c r="G7193" s="87"/>
      <c r="H7193" s="47"/>
      <c r="I7193" s="120">
        <v>33</v>
      </c>
      <c r="J7193" s="120">
        <v>0</v>
      </c>
    </row>
    <row r="7194" spans="1:10" ht="15" customHeight="1">
      <c r="A7194" s="46" t="s">
        <v>14219</v>
      </c>
      <c r="B7194" s="46" t="s">
        <v>14220</v>
      </c>
      <c r="C7194" s="47">
        <v>49.715200000000003</v>
      </c>
      <c r="D7194" s="119" t="s">
        <v>8443</v>
      </c>
      <c r="E7194" s="46" t="s">
        <v>8443</v>
      </c>
      <c r="F7194" s="121">
        <v>773.93579999999997</v>
      </c>
      <c r="G7194" s="87"/>
      <c r="H7194" s="47"/>
      <c r="I7194" s="120">
        <v>166</v>
      </c>
      <c r="J7194" s="120">
        <v>0</v>
      </c>
    </row>
    <row r="7195" spans="1:10" ht="15" customHeight="1">
      <c r="A7195" s="46" t="s">
        <v>14305</v>
      </c>
      <c r="B7195" s="46" t="s">
        <v>14306</v>
      </c>
      <c r="C7195" s="47">
        <v>2.0242</v>
      </c>
      <c r="D7195" s="119" t="s">
        <v>8441</v>
      </c>
      <c r="E7195" s="46" t="s">
        <v>8441</v>
      </c>
      <c r="F7195" s="121">
        <v>602.3116</v>
      </c>
      <c r="G7195" s="87"/>
      <c r="H7195" s="47"/>
      <c r="I7195" s="120">
        <v>137</v>
      </c>
      <c r="J7195" s="120">
        <v>0</v>
      </c>
    </row>
    <row r="7196" spans="1:10" ht="15" customHeight="1">
      <c r="A7196" s="46" t="s">
        <v>14303</v>
      </c>
      <c r="B7196" s="46" t="s">
        <v>14304</v>
      </c>
      <c r="C7196" s="47">
        <v>3.2892000000000001</v>
      </c>
      <c r="D7196" s="119" t="s">
        <v>8439</v>
      </c>
      <c r="E7196" s="46" t="s">
        <v>8439</v>
      </c>
      <c r="F7196" s="121">
        <v>2018.2929999999999</v>
      </c>
      <c r="G7196" s="87"/>
      <c r="H7196" s="47"/>
      <c r="I7196" s="120">
        <v>0</v>
      </c>
      <c r="J7196" s="120">
        <v>0</v>
      </c>
    </row>
    <row r="7197" spans="1:10" ht="15" customHeight="1">
      <c r="A7197" s="46" t="s">
        <v>14301</v>
      </c>
      <c r="B7197" s="46" t="s">
        <v>14302</v>
      </c>
      <c r="C7197" s="47">
        <v>2.6778</v>
      </c>
      <c r="D7197" s="119" t="s">
        <v>8437</v>
      </c>
      <c r="E7197" s="46" t="s">
        <v>8437</v>
      </c>
      <c r="F7197" s="121">
        <v>892.27880000000005</v>
      </c>
      <c r="G7197" s="87"/>
      <c r="H7197" s="47"/>
      <c r="I7197" s="120">
        <v>9</v>
      </c>
      <c r="J7197" s="120">
        <v>0</v>
      </c>
    </row>
    <row r="7198" spans="1:10" ht="15" customHeight="1">
      <c r="A7198" s="46" t="s">
        <v>36211</v>
      </c>
      <c r="B7198" s="46" t="s">
        <v>36212</v>
      </c>
      <c r="C7198" s="47">
        <v>6.0724</v>
      </c>
      <c r="D7198" s="119" t="s">
        <v>8434</v>
      </c>
      <c r="E7198" s="46" t="s">
        <v>8434</v>
      </c>
      <c r="F7198" s="121">
        <v>973.3972</v>
      </c>
      <c r="G7198" s="87"/>
      <c r="H7198" s="47"/>
      <c r="I7198" s="120">
        <v>0</v>
      </c>
      <c r="J7198" s="120">
        <v>0</v>
      </c>
    </row>
    <row r="7199" spans="1:10" ht="15" customHeight="1">
      <c r="A7199" s="46" t="s">
        <v>14299</v>
      </c>
      <c r="B7199" s="46" t="s">
        <v>14300</v>
      </c>
      <c r="C7199" s="47">
        <v>5.4196</v>
      </c>
      <c r="D7199" s="119" t="s">
        <v>8431</v>
      </c>
      <c r="E7199" s="46" t="s">
        <v>8431</v>
      </c>
      <c r="F7199" s="121">
        <v>1075.8932</v>
      </c>
      <c r="G7199" s="87"/>
      <c r="H7199" s="47"/>
      <c r="I7199" s="120">
        <v>3</v>
      </c>
      <c r="J7199" s="120">
        <v>0</v>
      </c>
    </row>
    <row r="7200" spans="1:10" ht="15" customHeight="1">
      <c r="A7200" s="46" t="s">
        <v>14298</v>
      </c>
      <c r="B7200" s="46" t="s">
        <v>35978</v>
      </c>
      <c r="C7200" s="47">
        <v>3.7012</v>
      </c>
      <c r="D7200" s="119" t="s">
        <v>8491</v>
      </c>
      <c r="E7200" s="46" t="s">
        <v>8491</v>
      </c>
      <c r="F7200" s="121">
        <v>556.64160000000004</v>
      </c>
      <c r="G7200" s="87"/>
      <c r="H7200" s="47"/>
      <c r="I7200" s="120">
        <v>0</v>
      </c>
      <c r="J7200" s="120">
        <v>0</v>
      </c>
    </row>
    <row r="7201" spans="1:10" ht="15" customHeight="1">
      <c r="A7201" s="46" t="s">
        <v>14296</v>
      </c>
      <c r="B7201" s="46" t="s">
        <v>14297</v>
      </c>
      <c r="C7201" s="47">
        <v>9.2088000000000001</v>
      </c>
      <c r="D7201" s="119" t="s">
        <v>8555</v>
      </c>
      <c r="E7201" s="46" t="s">
        <v>8555</v>
      </c>
      <c r="F7201" s="121">
        <v>2176.6028000000001</v>
      </c>
      <c r="G7201" s="87"/>
      <c r="H7201" s="47"/>
      <c r="I7201" s="120">
        <v>0</v>
      </c>
      <c r="J7201" s="120">
        <v>0</v>
      </c>
    </row>
    <row r="7202" spans="1:10" ht="15" customHeight="1">
      <c r="A7202" s="46" t="s">
        <v>14294</v>
      </c>
      <c r="B7202" s="46" t="s">
        <v>14295</v>
      </c>
      <c r="C7202" s="47">
        <v>1.5232000000000001</v>
      </c>
      <c r="D7202" s="119" t="s">
        <v>8552</v>
      </c>
      <c r="E7202" s="46" t="s">
        <v>8552</v>
      </c>
      <c r="F7202" s="121">
        <v>2878.366</v>
      </c>
      <c r="G7202" s="87"/>
      <c r="H7202" s="47"/>
      <c r="I7202" s="120">
        <v>250</v>
      </c>
      <c r="J7202" s="120">
        <v>0</v>
      </c>
    </row>
    <row r="7203" spans="1:10" ht="15" customHeight="1">
      <c r="A7203" s="46" t="s">
        <v>14293</v>
      </c>
      <c r="B7203" s="46" t="s">
        <v>35979</v>
      </c>
      <c r="C7203" s="47">
        <v>4.8882000000000003</v>
      </c>
      <c r="D7203" s="119" t="s">
        <v>32274</v>
      </c>
      <c r="E7203" s="46" t="s">
        <v>32274</v>
      </c>
      <c r="F7203" s="121">
        <v>790.03859999999997</v>
      </c>
      <c r="G7203" s="87"/>
      <c r="H7203" s="47"/>
      <c r="I7203" s="120">
        <v>0</v>
      </c>
      <c r="J7203" s="120">
        <v>0</v>
      </c>
    </row>
    <row r="7204" spans="1:10" ht="15" customHeight="1">
      <c r="A7204" s="46" t="s">
        <v>14291</v>
      </c>
      <c r="B7204" s="46" t="s">
        <v>14292</v>
      </c>
      <c r="C7204" s="47">
        <v>3.4916</v>
      </c>
      <c r="D7204" s="119" t="s">
        <v>32276</v>
      </c>
      <c r="E7204" s="46" t="s">
        <v>32276</v>
      </c>
      <c r="F7204" s="121">
        <v>694.072</v>
      </c>
      <c r="G7204" s="87"/>
      <c r="H7204" s="47"/>
      <c r="I7204" s="120">
        <v>0</v>
      </c>
      <c r="J7204" s="120">
        <v>0</v>
      </c>
    </row>
    <row r="7205" spans="1:10" ht="15" customHeight="1">
      <c r="A7205" s="46" t="s">
        <v>14289</v>
      </c>
      <c r="B7205" s="46" t="s">
        <v>14290</v>
      </c>
      <c r="C7205" s="47">
        <v>2.4845999999999999</v>
      </c>
      <c r="D7205" s="119" t="s">
        <v>8549</v>
      </c>
      <c r="E7205" s="46" t="s">
        <v>8549</v>
      </c>
      <c r="F7205" s="121">
        <v>1058.8376000000001</v>
      </c>
      <c r="G7205" s="87"/>
      <c r="H7205" s="47"/>
      <c r="I7205" s="120">
        <v>19</v>
      </c>
      <c r="J7205" s="120">
        <v>0</v>
      </c>
    </row>
    <row r="7206" spans="1:10" ht="15" customHeight="1">
      <c r="A7206" s="46" t="s">
        <v>14287</v>
      </c>
      <c r="B7206" s="46" t="s">
        <v>14288</v>
      </c>
      <c r="C7206" s="47">
        <v>14.683199999999999</v>
      </c>
      <c r="D7206" s="119" t="s">
        <v>8546</v>
      </c>
      <c r="E7206" s="46" t="s">
        <v>8546</v>
      </c>
      <c r="F7206" s="121">
        <v>1533.1396</v>
      </c>
      <c r="G7206" s="87"/>
      <c r="H7206" s="47"/>
      <c r="I7206" s="120">
        <v>0</v>
      </c>
      <c r="J7206" s="120">
        <v>0</v>
      </c>
    </row>
    <row r="7207" spans="1:10" ht="15" customHeight="1">
      <c r="A7207" s="46" t="s">
        <v>14285</v>
      </c>
      <c r="B7207" s="46" t="s">
        <v>14286</v>
      </c>
      <c r="C7207" s="47">
        <v>3.3904000000000001</v>
      </c>
      <c r="D7207" s="119" t="s">
        <v>8543</v>
      </c>
      <c r="E7207" s="46" t="s">
        <v>8543</v>
      </c>
      <c r="F7207" s="121">
        <v>655.09960000000001</v>
      </c>
      <c r="G7207" s="87"/>
      <c r="H7207" s="47"/>
      <c r="I7207" s="120">
        <v>48</v>
      </c>
      <c r="J7207" s="120">
        <v>0</v>
      </c>
    </row>
    <row r="7208" spans="1:10" ht="15" customHeight="1">
      <c r="A7208" s="46" t="s">
        <v>14283</v>
      </c>
      <c r="B7208" s="46" t="s">
        <v>14284</v>
      </c>
      <c r="C7208" s="47">
        <v>20.740600000000001</v>
      </c>
      <c r="D7208" s="119" t="s">
        <v>8540</v>
      </c>
      <c r="E7208" s="46" t="s">
        <v>8540</v>
      </c>
      <c r="F7208" s="121">
        <v>775.0068</v>
      </c>
      <c r="G7208" s="87"/>
      <c r="H7208" s="47"/>
      <c r="I7208" s="120">
        <v>0</v>
      </c>
      <c r="J7208" s="120">
        <v>0</v>
      </c>
    </row>
    <row r="7209" spans="1:10" ht="15" customHeight="1">
      <c r="A7209" s="46" t="s">
        <v>14281</v>
      </c>
      <c r="B7209" s="46" t="s">
        <v>14282</v>
      </c>
      <c r="C7209" s="47">
        <v>25.731999999999999</v>
      </c>
      <c r="D7209" s="119" t="s">
        <v>8537</v>
      </c>
      <c r="E7209" s="46" t="s">
        <v>8537</v>
      </c>
      <c r="F7209" s="121">
        <v>1790.1343999999999</v>
      </c>
      <c r="G7209" s="87"/>
      <c r="H7209" s="47"/>
      <c r="I7209" s="120">
        <v>0</v>
      </c>
      <c r="J7209" s="120">
        <v>0</v>
      </c>
    </row>
    <row r="7210" spans="1:10" ht="15" customHeight="1">
      <c r="A7210" s="46" t="s">
        <v>14279</v>
      </c>
      <c r="B7210" s="46" t="s">
        <v>14280</v>
      </c>
      <c r="C7210" s="47">
        <v>6.71</v>
      </c>
      <c r="D7210" s="119" t="s">
        <v>8534</v>
      </c>
      <c r="E7210" s="46" t="s">
        <v>8534</v>
      </c>
      <c r="F7210" s="121">
        <v>1662.9848</v>
      </c>
      <c r="G7210" s="87"/>
      <c r="H7210" s="47"/>
      <c r="I7210" s="120">
        <v>19</v>
      </c>
      <c r="J7210" s="120">
        <v>0</v>
      </c>
    </row>
    <row r="7211" spans="1:10" ht="15" customHeight="1">
      <c r="A7211" s="46" t="s">
        <v>14277</v>
      </c>
      <c r="B7211" s="46" t="s">
        <v>14278</v>
      </c>
      <c r="C7211" s="47">
        <v>34.503599999999999</v>
      </c>
      <c r="D7211" s="119" t="s">
        <v>8531</v>
      </c>
      <c r="E7211" s="46" t="s">
        <v>8531</v>
      </c>
      <c r="F7211" s="121">
        <v>2057.8180000000002</v>
      </c>
      <c r="G7211" s="87"/>
      <c r="H7211" s="47"/>
      <c r="I7211" s="120">
        <v>0</v>
      </c>
      <c r="J7211" s="120">
        <v>0</v>
      </c>
    </row>
    <row r="7212" spans="1:10" ht="15" customHeight="1">
      <c r="A7212" s="46" t="s">
        <v>14275</v>
      </c>
      <c r="B7212" s="46" t="s">
        <v>14276</v>
      </c>
      <c r="C7212" s="47">
        <v>52.657400000000003</v>
      </c>
      <c r="D7212" s="119" t="s">
        <v>8528</v>
      </c>
      <c r="E7212" s="46" t="s">
        <v>8528</v>
      </c>
      <c r="F7212" s="121">
        <v>1915.6112000000001</v>
      </c>
      <c r="G7212" s="87"/>
      <c r="H7212" s="47"/>
      <c r="I7212" s="120">
        <v>0</v>
      </c>
      <c r="J7212" s="120">
        <v>0</v>
      </c>
    </row>
    <row r="7213" spans="1:10" ht="15" customHeight="1">
      <c r="A7213" s="46" t="s">
        <v>14273</v>
      </c>
      <c r="B7213" s="46" t="s">
        <v>14274</v>
      </c>
      <c r="C7213" s="47">
        <v>6.2514000000000003</v>
      </c>
      <c r="D7213" s="119" t="s">
        <v>8525</v>
      </c>
      <c r="E7213" s="46" t="s">
        <v>8525</v>
      </c>
      <c r="F7213" s="121">
        <v>3132.7352000000001</v>
      </c>
      <c r="G7213" s="87"/>
      <c r="H7213" s="47"/>
      <c r="I7213" s="120">
        <v>1</v>
      </c>
      <c r="J7213" s="120">
        <v>0</v>
      </c>
    </row>
    <row r="7214" spans="1:10" ht="15" customHeight="1">
      <c r="A7214" s="46" t="s">
        <v>14271</v>
      </c>
      <c r="B7214" s="46" t="s">
        <v>14272</v>
      </c>
      <c r="C7214" s="47">
        <v>78.762600000000006</v>
      </c>
      <c r="D7214" s="119" t="s">
        <v>8522</v>
      </c>
      <c r="E7214" s="46" t="s">
        <v>8522</v>
      </c>
      <c r="F7214" s="121">
        <v>2919.4247999999998</v>
      </c>
      <c r="G7214" s="87"/>
      <c r="H7214" s="47"/>
      <c r="I7214" s="120">
        <v>0</v>
      </c>
      <c r="J7214" s="120">
        <v>0</v>
      </c>
    </row>
    <row r="7215" spans="1:10" ht="15" customHeight="1">
      <c r="A7215" s="46" t="s">
        <v>14269</v>
      </c>
      <c r="B7215" s="46" t="s">
        <v>14270</v>
      </c>
      <c r="C7215" s="47">
        <v>0.63260000000000005</v>
      </c>
      <c r="D7215" s="119" t="s">
        <v>8519</v>
      </c>
      <c r="E7215" s="46" t="s">
        <v>8519</v>
      </c>
      <c r="F7215" s="121">
        <v>545.59140000000002</v>
      </c>
      <c r="G7215" s="87"/>
      <c r="H7215" s="47"/>
      <c r="I7215" s="120">
        <v>408</v>
      </c>
      <c r="J7215" s="120">
        <v>0</v>
      </c>
    </row>
    <row r="7216" spans="1:10" ht="15" customHeight="1">
      <c r="A7216" s="46" t="s">
        <v>14268</v>
      </c>
      <c r="B7216" s="46" t="s">
        <v>35733</v>
      </c>
      <c r="C7216" s="47">
        <v>3.2589999999999999</v>
      </c>
      <c r="D7216" s="119" t="s">
        <v>8517</v>
      </c>
      <c r="E7216" s="46" t="s">
        <v>8517</v>
      </c>
      <c r="F7216" s="121">
        <v>691.74839999999995</v>
      </c>
      <c r="G7216" s="87"/>
      <c r="H7216" s="47"/>
      <c r="I7216" s="120">
        <v>0</v>
      </c>
      <c r="J7216" s="120">
        <v>0</v>
      </c>
    </row>
    <row r="7217" spans="1:10" ht="15" customHeight="1">
      <c r="A7217" s="46" t="s">
        <v>14266</v>
      </c>
      <c r="B7217" s="46" t="s">
        <v>14267</v>
      </c>
      <c r="C7217" s="47">
        <v>0.94120000000000004</v>
      </c>
      <c r="D7217" s="119" t="s">
        <v>8514</v>
      </c>
      <c r="E7217" s="46" t="s">
        <v>8514</v>
      </c>
      <c r="F7217" s="121">
        <v>1288.2275999999999</v>
      </c>
      <c r="G7217" s="87"/>
      <c r="H7217" s="47"/>
      <c r="I7217" s="120">
        <v>713</v>
      </c>
      <c r="J7217" s="120">
        <v>0</v>
      </c>
    </row>
    <row r="7218" spans="1:10" ht="15" customHeight="1">
      <c r="A7218" s="46" t="s">
        <v>14264</v>
      </c>
      <c r="B7218" s="46" t="s">
        <v>14265</v>
      </c>
      <c r="C7218" s="47">
        <v>1.7762</v>
      </c>
      <c r="D7218" s="119" t="s">
        <v>8511</v>
      </c>
      <c r="E7218" s="46" t="s">
        <v>8511</v>
      </c>
      <c r="F7218" s="121">
        <v>568.82780000000002</v>
      </c>
      <c r="G7218" s="87"/>
      <c r="H7218" s="47"/>
      <c r="I7218" s="120">
        <v>10</v>
      </c>
      <c r="J7218" s="120">
        <v>0</v>
      </c>
    </row>
    <row r="7219" spans="1:10" ht="15" customHeight="1">
      <c r="A7219" s="46" t="s">
        <v>32672</v>
      </c>
      <c r="B7219" s="46" t="s">
        <v>32673</v>
      </c>
      <c r="C7219" s="47">
        <v>1.3664000000000001</v>
      </c>
      <c r="D7219" s="119" t="s">
        <v>8508</v>
      </c>
      <c r="E7219" s="46" t="s">
        <v>8508</v>
      </c>
      <c r="F7219" s="121">
        <v>1609.4480000000001</v>
      </c>
      <c r="G7219" s="87"/>
      <c r="H7219" s="47"/>
      <c r="I7219" s="120">
        <v>129</v>
      </c>
      <c r="J7219" s="120">
        <v>0</v>
      </c>
    </row>
    <row r="7220" spans="1:10" ht="15" customHeight="1">
      <c r="A7220" s="46" t="s">
        <v>14262</v>
      </c>
      <c r="B7220" s="46" t="s">
        <v>14263</v>
      </c>
      <c r="C7220" s="47">
        <v>2.7122000000000002</v>
      </c>
      <c r="D7220" s="119" t="s">
        <v>8505</v>
      </c>
      <c r="E7220" s="46" t="s">
        <v>8505</v>
      </c>
      <c r="F7220" s="121">
        <v>805.97040000000004</v>
      </c>
      <c r="G7220" s="87"/>
      <c r="H7220" s="47"/>
      <c r="I7220" s="120">
        <v>11</v>
      </c>
      <c r="J7220" s="120">
        <v>0</v>
      </c>
    </row>
    <row r="7221" spans="1:10" ht="15" customHeight="1">
      <c r="A7221" s="46" t="s">
        <v>14328</v>
      </c>
      <c r="B7221" s="46" t="s">
        <v>14329</v>
      </c>
      <c r="C7221" s="47">
        <v>9.0327999999999999</v>
      </c>
      <c r="D7221" s="119" t="s">
        <v>8502</v>
      </c>
      <c r="E7221" s="46" t="s">
        <v>8502</v>
      </c>
      <c r="F7221" s="121">
        <v>2450.9784</v>
      </c>
      <c r="G7221" s="87"/>
      <c r="H7221" s="47"/>
      <c r="I7221" s="120">
        <v>0</v>
      </c>
      <c r="J7221" s="120">
        <v>0</v>
      </c>
    </row>
    <row r="7222" spans="1:10" ht="15" customHeight="1">
      <c r="A7222" s="46" t="s">
        <v>14326</v>
      </c>
      <c r="B7222" s="46" t="s">
        <v>14327</v>
      </c>
      <c r="C7222" s="47">
        <v>9.9436</v>
      </c>
      <c r="D7222" s="119" t="s">
        <v>8499</v>
      </c>
      <c r="E7222" s="46" t="s">
        <v>8499</v>
      </c>
      <c r="F7222" s="121">
        <v>2898.5120000000002</v>
      </c>
      <c r="G7222" s="87"/>
      <c r="H7222" s="47"/>
      <c r="I7222" s="120">
        <v>0</v>
      </c>
      <c r="J7222" s="120">
        <v>0</v>
      </c>
    </row>
    <row r="7223" spans="1:10" ht="15" customHeight="1">
      <c r="A7223" s="46" t="s">
        <v>14324</v>
      </c>
      <c r="B7223" s="46" t="s">
        <v>14325</v>
      </c>
      <c r="C7223" s="47">
        <v>24.2392</v>
      </c>
      <c r="D7223" s="119" t="s">
        <v>8497</v>
      </c>
      <c r="E7223" s="46" t="s">
        <v>8497</v>
      </c>
      <c r="F7223" s="121">
        <v>3435.5524</v>
      </c>
      <c r="G7223" s="87"/>
      <c r="H7223" s="47"/>
      <c r="I7223" s="120">
        <v>0</v>
      </c>
      <c r="J7223" s="120">
        <v>0</v>
      </c>
    </row>
    <row r="7224" spans="1:10" ht="15" customHeight="1">
      <c r="A7224" s="46" t="s">
        <v>14321</v>
      </c>
      <c r="B7224" s="46" t="s">
        <v>14322</v>
      </c>
      <c r="C7224" s="47">
        <v>3.5977999999999999</v>
      </c>
      <c r="D7224" s="119" t="s">
        <v>8496</v>
      </c>
      <c r="E7224" s="46" t="s">
        <v>8496</v>
      </c>
      <c r="F7224" s="121">
        <v>11736.3272</v>
      </c>
      <c r="G7224" s="87"/>
      <c r="H7224" s="47"/>
      <c r="I7224" s="120">
        <v>88</v>
      </c>
      <c r="J7224" s="120">
        <v>0</v>
      </c>
    </row>
    <row r="7225" spans="1:10" ht="15" customHeight="1">
      <c r="A7225" s="46" t="s">
        <v>14319</v>
      </c>
      <c r="B7225" s="46" t="s">
        <v>14320</v>
      </c>
      <c r="C7225" s="47">
        <v>11.585800000000001</v>
      </c>
      <c r="D7225" s="119" t="s">
        <v>8494</v>
      </c>
      <c r="E7225" s="46" t="s">
        <v>8494</v>
      </c>
      <c r="F7225" s="121">
        <v>5894.2848000000004</v>
      </c>
      <c r="G7225" s="87"/>
      <c r="H7225" s="47"/>
      <c r="I7225" s="120">
        <v>53</v>
      </c>
      <c r="J7225" s="120">
        <v>0</v>
      </c>
    </row>
    <row r="7226" spans="1:10" ht="15" customHeight="1">
      <c r="A7226" s="46" t="s">
        <v>14317</v>
      </c>
      <c r="B7226" s="46" t="s">
        <v>14318</v>
      </c>
      <c r="C7226" s="47">
        <v>3.9167999999999998</v>
      </c>
      <c r="D7226" s="119" t="s">
        <v>8579</v>
      </c>
      <c r="E7226" s="46" t="s">
        <v>8579</v>
      </c>
      <c r="F7226" s="121">
        <v>543.1748</v>
      </c>
      <c r="G7226" s="87"/>
      <c r="H7226" s="47"/>
      <c r="I7226" s="120">
        <v>0</v>
      </c>
      <c r="J7226" s="120">
        <v>0</v>
      </c>
    </row>
    <row r="7227" spans="1:10" ht="15" customHeight="1">
      <c r="A7227" s="46" t="s">
        <v>14315</v>
      </c>
      <c r="B7227" s="46" t="s">
        <v>14316</v>
      </c>
      <c r="C7227" s="47">
        <v>5.1539999999999999</v>
      </c>
      <c r="D7227" s="119" t="s">
        <v>8576</v>
      </c>
      <c r="E7227" s="46" t="s">
        <v>8576</v>
      </c>
      <c r="F7227" s="121">
        <v>585.79039999999998</v>
      </c>
      <c r="G7227" s="87"/>
      <c r="H7227" s="47"/>
      <c r="I7227" s="120">
        <v>6</v>
      </c>
      <c r="J7227" s="120">
        <v>0</v>
      </c>
    </row>
    <row r="7228" spans="1:10" ht="15" customHeight="1">
      <c r="A7228" s="46" t="s">
        <v>32674</v>
      </c>
      <c r="B7228" s="46" t="s">
        <v>32675</v>
      </c>
      <c r="C7228" s="47">
        <v>9.1088000000000005</v>
      </c>
      <c r="D7228" s="119" t="s">
        <v>8573</v>
      </c>
      <c r="E7228" s="46" t="s">
        <v>8573</v>
      </c>
      <c r="F7228" s="121">
        <v>1263.7828</v>
      </c>
      <c r="G7228" s="87"/>
      <c r="H7228" s="47"/>
      <c r="I7228" s="120">
        <v>2</v>
      </c>
      <c r="J7228" s="120">
        <v>0</v>
      </c>
    </row>
    <row r="7229" spans="1:10" ht="15" customHeight="1">
      <c r="A7229" s="46" t="s">
        <v>14311</v>
      </c>
      <c r="B7229" s="46" t="s">
        <v>14312</v>
      </c>
      <c r="C7229" s="47">
        <v>5.4550000000000001</v>
      </c>
      <c r="D7229" s="119" t="s">
        <v>8570</v>
      </c>
      <c r="E7229" s="46" t="s">
        <v>8570</v>
      </c>
      <c r="F7229" s="121">
        <v>585.79039999999998</v>
      </c>
      <c r="G7229" s="87"/>
      <c r="H7229" s="47"/>
      <c r="I7229" s="120">
        <v>23</v>
      </c>
      <c r="J7229" s="120">
        <v>0</v>
      </c>
    </row>
    <row r="7230" spans="1:10" ht="15" customHeight="1">
      <c r="A7230" s="46" t="s">
        <v>6775</v>
      </c>
      <c r="B7230" s="46" t="s">
        <v>14310</v>
      </c>
      <c r="C7230" s="47">
        <v>9.8466000000000005</v>
      </c>
      <c r="D7230" s="119" t="s">
        <v>8567</v>
      </c>
      <c r="E7230" s="46" t="s">
        <v>8567</v>
      </c>
      <c r="F7230" s="121">
        <v>723.48940000000005</v>
      </c>
      <c r="G7230" s="87"/>
      <c r="H7230" s="47"/>
      <c r="I7230" s="120">
        <v>76</v>
      </c>
      <c r="J7230" s="120">
        <v>0</v>
      </c>
    </row>
    <row r="7231" spans="1:10" ht="15" customHeight="1">
      <c r="A7231" s="46" t="s">
        <v>6784</v>
      </c>
      <c r="B7231" s="46" t="s">
        <v>14309</v>
      </c>
      <c r="C7231" s="47">
        <v>9.5641999999999996</v>
      </c>
      <c r="D7231" s="119" t="s">
        <v>8564</v>
      </c>
      <c r="E7231" s="46" t="s">
        <v>8564</v>
      </c>
      <c r="F7231" s="121">
        <v>560.60199999999998</v>
      </c>
      <c r="G7231" s="87"/>
      <c r="H7231" s="47"/>
      <c r="I7231" s="120">
        <v>3</v>
      </c>
      <c r="J7231" s="120">
        <v>0</v>
      </c>
    </row>
    <row r="7232" spans="1:10" ht="15" customHeight="1">
      <c r="A7232" s="46" t="s">
        <v>14307</v>
      </c>
      <c r="B7232" s="46" t="s">
        <v>14308</v>
      </c>
      <c r="C7232" s="47">
        <v>7.0293999999999999</v>
      </c>
      <c r="D7232" s="119" t="s">
        <v>8561</v>
      </c>
      <c r="E7232" s="46" t="s">
        <v>8561</v>
      </c>
      <c r="F7232" s="121">
        <v>816.85339999999997</v>
      </c>
      <c r="G7232" s="87"/>
      <c r="H7232" s="47"/>
      <c r="I7232" s="120">
        <v>103</v>
      </c>
      <c r="J7232" s="120">
        <v>0</v>
      </c>
    </row>
    <row r="7233" spans="1:10" ht="15" customHeight="1">
      <c r="A7233" s="46" t="s">
        <v>6562</v>
      </c>
      <c r="B7233" s="46" t="s">
        <v>14715</v>
      </c>
      <c r="C7233" s="47">
        <v>50.6038</v>
      </c>
      <c r="D7233" s="119" t="s">
        <v>8558</v>
      </c>
      <c r="E7233" s="46" t="s">
        <v>8558</v>
      </c>
      <c r="F7233" s="121">
        <v>1032.2085999999999</v>
      </c>
      <c r="G7233" s="87"/>
      <c r="H7233" s="47"/>
      <c r="I7233" s="120">
        <v>23</v>
      </c>
      <c r="J7233" s="120">
        <v>0</v>
      </c>
    </row>
    <row r="7234" spans="1:10" ht="15" customHeight="1">
      <c r="A7234" s="46" t="s">
        <v>14417</v>
      </c>
      <c r="B7234" s="46" t="s">
        <v>32676</v>
      </c>
      <c r="C7234" s="47">
        <v>26.415199999999999</v>
      </c>
      <c r="D7234" s="119" t="s">
        <v>8585</v>
      </c>
      <c r="E7234" s="46" t="s">
        <v>8585</v>
      </c>
      <c r="F7234" s="121">
        <v>425.14280000000002</v>
      </c>
      <c r="G7234" s="87"/>
      <c r="H7234" s="47"/>
      <c r="I7234" s="120">
        <v>7</v>
      </c>
      <c r="J7234" s="120">
        <v>0</v>
      </c>
    </row>
    <row r="7235" spans="1:10" ht="15" customHeight="1">
      <c r="A7235" s="46" t="s">
        <v>14415</v>
      </c>
      <c r="B7235" s="46" t="s">
        <v>14416</v>
      </c>
      <c r="C7235" s="47">
        <v>27.326000000000001</v>
      </c>
      <c r="D7235" s="119" t="s">
        <v>8582</v>
      </c>
      <c r="E7235" s="46" t="s">
        <v>8582</v>
      </c>
      <c r="F7235" s="121">
        <v>484.20800000000003</v>
      </c>
      <c r="G7235" s="87"/>
      <c r="H7235" s="47"/>
      <c r="I7235" s="120">
        <v>0</v>
      </c>
      <c r="J7235" s="120">
        <v>0</v>
      </c>
    </row>
    <row r="7236" spans="1:10" ht="15" customHeight="1">
      <c r="A7236" s="46" t="s">
        <v>14413</v>
      </c>
      <c r="B7236" s="46" t="s">
        <v>14414</v>
      </c>
      <c r="C7236" s="47">
        <v>31.425000000000001</v>
      </c>
      <c r="D7236" s="119" t="s">
        <v>8611</v>
      </c>
      <c r="E7236" s="46" t="s">
        <v>8611</v>
      </c>
      <c r="F7236" s="121">
        <v>287.58319999999998</v>
      </c>
      <c r="G7236" s="87"/>
      <c r="H7236" s="47"/>
      <c r="I7236" s="120">
        <v>12</v>
      </c>
      <c r="J7236" s="120">
        <v>0</v>
      </c>
    </row>
    <row r="7237" spans="1:10" ht="15" customHeight="1">
      <c r="A7237" s="46" t="s">
        <v>14411</v>
      </c>
      <c r="B7237" s="46" t="s">
        <v>14412</v>
      </c>
      <c r="C7237" s="47">
        <v>36.434800000000003</v>
      </c>
      <c r="D7237" s="119" t="s">
        <v>8608</v>
      </c>
      <c r="E7237" s="46" t="s">
        <v>8608</v>
      </c>
      <c r="F7237" s="121">
        <v>308.10480000000001</v>
      </c>
      <c r="G7237" s="87"/>
      <c r="H7237" s="47"/>
      <c r="I7237" s="120">
        <v>8</v>
      </c>
      <c r="J7237" s="120">
        <v>0</v>
      </c>
    </row>
    <row r="7238" spans="1:10" ht="15" customHeight="1">
      <c r="A7238" s="46" t="s">
        <v>14409</v>
      </c>
      <c r="B7238" s="46" t="s">
        <v>14410</v>
      </c>
      <c r="C7238" s="47">
        <v>40.078200000000002</v>
      </c>
      <c r="D7238" s="119" t="s">
        <v>8605</v>
      </c>
      <c r="E7238" s="46" t="s">
        <v>8605</v>
      </c>
      <c r="F7238" s="121">
        <v>472.47280000000001</v>
      </c>
      <c r="G7238" s="87"/>
      <c r="H7238" s="47"/>
      <c r="I7238" s="120">
        <v>6</v>
      </c>
      <c r="J7238" s="120">
        <v>0</v>
      </c>
    </row>
    <row r="7239" spans="1:10" ht="15" customHeight="1">
      <c r="A7239" s="46" t="s">
        <v>14407</v>
      </c>
      <c r="B7239" s="46" t="s">
        <v>14408</v>
      </c>
      <c r="C7239" s="47">
        <v>45.543399999999998</v>
      </c>
      <c r="D7239" s="119" t="s">
        <v>893</v>
      </c>
      <c r="E7239" s="46" t="s">
        <v>893</v>
      </c>
      <c r="F7239" s="121">
        <v>776.50099999999998</v>
      </c>
      <c r="G7239" s="87"/>
      <c r="H7239" s="47"/>
      <c r="I7239" s="120">
        <v>20</v>
      </c>
      <c r="J7239" s="120">
        <v>0</v>
      </c>
    </row>
    <row r="7240" spans="1:10" ht="15" customHeight="1">
      <c r="A7240" s="46" t="s">
        <v>14405</v>
      </c>
      <c r="B7240" s="46" t="s">
        <v>14406</v>
      </c>
      <c r="C7240" s="47">
        <v>51.008600000000001</v>
      </c>
      <c r="D7240" s="119" t="s">
        <v>898</v>
      </c>
      <c r="E7240" s="46" t="s">
        <v>898</v>
      </c>
      <c r="F7240" s="121">
        <v>841.2088</v>
      </c>
      <c r="G7240" s="87"/>
      <c r="H7240" s="47"/>
      <c r="I7240" s="120">
        <v>0</v>
      </c>
      <c r="J7240" s="120">
        <v>0</v>
      </c>
    </row>
    <row r="7241" spans="1:10" ht="15" customHeight="1">
      <c r="A7241" s="46" t="s">
        <v>14403</v>
      </c>
      <c r="B7241" s="46" t="s">
        <v>14404</v>
      </c>
      <c r="C7241" s="47">
        <v>63.760800000000003</v>
      </c>
      <c r="D7241" s="119" t="s">
        <v>903</v>
      </c>
      <c r="E7241" s="46" t="s">
        <v>903</v>
      </c>
      <c r="F7241" s="121">
        <v>1369.6608000000001</v>
      </c>
      <c r="G7241" s="87"/>
      <c r="H7241" s="47"/>
      <c r="I7241" s="120">
        <v>0</v>
      </c>
      <c r="J7241" s="120">
        <v>0</v>
      </c>
    </row>
    <row r="7242" spans="1:10" ht="15" customHeight="1">
      <c r="A7242" s="46" t="s">
        <v>14401</v>
      </c>
      <c r="B7242" s="46" t="s">
        <v>14402</v>
      </c>
      <c r="C7242" s="47">
        <v>68.315200000000004</v>
      </c>
      <c r="D7242" s="119" t="s">
        <v>908</v>
      </c>
      <c r="E7242" s="46" t="s">
        <v>908</v>
      </c>
      <c r="F7242" s="121">
        <v>1760.0432000000001</v>
      </c>
      <c r="G7242" s="87"/>
      <c r="H7242" s="47"/>
      <c r="I7242" s="120">
        <v>6</v>
      </c>
      <c r="J7242" s="120">
        <v>0</v>
      </c>
    </row>
    <row r="7243" spans="1:10" ht="15" customHeight="1">
      <c r="A7243" s="46" t="s">
        <v>14399</v>
      </c>
      <c r="B7243" s="46" t="s">
        <v>14400</v>
      </c>
      <c r="C7243" s="47">
        <v>84.710800000000006</v>
      </c>
      <c r="D7243" s="119" t="s">
        <v>8594</v>
      </c>
      <c r="E7243" s="46" t="s">
        <v>8594</v>
      </c>
      <c r="F7243" s="121">
        <v>1278.6584</v>
      </c>
      <c r="G7243" s="87"/>
      <c r="H7243" s="47"/>
      <c r="I7243" s="120">
        <v>6</v>
      </c>
      <c r="J7243" s="120">
        <v>0</v>
      </c>
    </row>
    <row r="7244" spans="1:10" ht="15" customHeight="1">
      <c r="A7244" s="46" t="s">
        <v>14397</v>
      </c>
      <c r="B7244" s="46" t="s">
        <v>14398</v>
      </c>
      <c r="C7244" s="47">
        <v>32.386400000000002</v>
      </c>
      <c r="D7244" s="119" t="s">
        <v>8591</v>
      </c>
      <c r="E7244" s="46" t="s">
        <v>8591</v>
      </c>
      <c r="F7244" s="121">
        <v>1865.7538</v>
      </c>
      <c r="G7244" s="87"/>
      <c r="H7244" s="47"/>
      <c r="I7244" s="120">
        <v>0</v>
      </c>
      <c r="J7244" s="120">
        <v>0</v>
      </c>
    </row>
    <row r="7245" spans="1:10" ht="15" customHeight="1">
      <c r="A7245" s="46" t="s">
        <v>14395</v>
      </c>
      <c r="B7245" s="46" t="s">
        <v>14396</v>
      </c>
      <c r="C7245" s="47">
        <v>36.181600000000003</v>
      </c>
      <c r="D7245" s="119" t="s">
        <v>8588</v>
      </c>
      <c r="E7245" s="46" t="s">
        <v>8588</v>
      </c>
      <c r="F7245" s="121">
        <v>2054.2251999999999</v>
      </c>
      <c r="G7245" s="87"/>
      <c r="H7245" s="47"/>
      <c r="I7245" s="120">
        <v>0</v>
      </c>
      <c r="J7245" s="120">
        <v>0</v>
      </c>
    </row>
    <row r="7246" spans="1:10" ht="15" customHeight="1">
      <c r="A7246" s="46" t="s">
        <v>14393</v>
      </c>
      <c r="B7246" s="46" t="s">
        <v>14394</v>
      </c>
      <c r="C7246" s="47">
        <v>36.687800000000003</v>
      </c>
      <c r="D7246" s="119" t="s">
        <v>2580</v>
      </c>
      <c r="E7246" s="46" t="s">
        <v>2580</v>
      </c>
      <c r="F7246" s="121">
        <v>1289.7882</v>
      </c>
      <c r="G7246" s="87"/>
      <c r="H7246" s="47"/>
      <c r="I7246" s="120">
        <v>0</v>
      </c>
      <c r="J7246" s="120">
        <v>0</v>
      </c>
    </row>
    <row r="7247" spans="1:10" ht="15" customHeight="1">
      <c r="A7247" s="46" t="s">
        <v>14391</v>
      </c>
      <c r="B7247" s="46" t="s">
        <v>14392</v>
      </c>
      <c r="C7247" s="47">
        <v>40.482999999999997</v>
      </c>
      <c r="D7247" s="119" t="s">
        <v>9024</v>
      </c>
      <c r="E7247" s="46" t="s">
        <v>9024</v>
      </c>
      <c r="F7247" s="121">
        <v>1382.2190000000001</v>
      </c>
      <c r="G7247" s="87"/>
      <c r="H7247" s="47"/>
      <c r="I7247" s="120">
        <v>0</v>
      </c>
      <c r="J7247" s="120">
        <v>0</v>
      </c>
    </row>
    <row r="7248" spans="1:10" ht="15" customHeight="1">
      <c r="A7248" s="46" t="s">
        <v>14389</v>
      </c>
      <c r="B7248" s="46" t="s">
        <v>14390</v>
      </c>
      <c r="C7248" s="47">
        <v>48.073599999999999</v>
      </c>
      <c r="D7248" s="119" t="s">
        <v>9021</v>
      </c>
      <c r="E7248" s="46" t="s">
        <v>9021</v>
      </c>
      <c r="F7248" s="121">
        <v>1658.9648</v>
      </c>
      <c r="G7248" s="87"/>
      <c r="H7248" s="47"/>
      <c r="I7248" s="120">
        <v>0</v>
      </c>
      <c r="J7248" s="120">
        <v>0</v>
      </c>
    </row>
    <row r="7249" spans="1:10" ht="15" customHeight="1">
      <c r="A7249" s="46" t="s">
        <v>14388</v>
      </c>
      <c r="B7249" s="46" t="s">
        <v>14383</v>
      </c>
      <c r="C7249" s="47">
        <v>5.2880000000000003</v>
      </c>
      <c r="D7249" s="119" t="s">
        <v>9018</v>
      </c>
      <c r="E7249" s="46" t="s">
        <v>9018</v>
      </c>
      <c r="F7249" s="121">
        <v>1106.6579999999999</v>
      </c>
      <c r="G7249" s="87"/>
      <c r="H7249" s="47"/>
      <c r="I7249" s="120">
        <v>0</v>
      </c>
      <c r="J7249" s="120">
        <v>0</v>
      </c>
    </row>
    <row r="7250" spans="1:10" ht="15" customHeight="1">
      <c r="A7250" s="46" t="s">
        <v>14387</v>
      </c>
      <c r="B7250" s="46" t="s">
        <v>14383</v>
      </c>
      <c r="C7250" s="47">
        <v>5.7182000000000004</v>
      </c>
      <c r="D7250" s="119" t="s">
        <v>9015</v>
      </c>
      <c r="E7250" s="46" t="s">
        <v>9015</v>
      </c>
      <c r="F7250" s="121">
        <v>921.85879999999997</v>
      </c>
      <c r="G7250" s="87"/>
      <c r="H7250" s="47"/>
      <c r="I7250" s="120">
        <v>0</v>
      </c>
      <c r="J7250" s="120">
        <v>0</v>
      </c>
    </row>
    <row r="7251" spans="1:10" ht="15" customHeight="1">
      <c r="A7251" s="46" t="s">
        <v>14386</v>
      </c>
      <c r="B7251" s="46" t="s">
        <v>14383</v>
      </c>
      <c r="C7251" s="47">
        <v>5.87</v>
      </c>
      <c r="D7251" s="119" t="s">
        <v>9012</v>
      </c>
      <c r="E7251" s="46" t="s">
        <v>9012</v>
      </c>
      <c r="F7251" s="121">
        <v>9422.7201999999997</v>
      </c>
      <c r="G7251" s="87"/>
      <c r="H7251" s="47"/>
      <c r="I7251" s="120">
        <v>0</v>
      </c>
      <c r="J7251" s="120">
        <v>0</v>
      </c>
    </row>
    <row r="7252" spans="1:10" ht="15" customHeight="1">
      <c r="A7252" s="46" t="s">
        <v>14385</v>
      </c>
      <c r="B7252" s="46" t="s">
        <v>14383</v>
      </c>
      <c r="C7252" s="47">
        <v>6.2241999999999997</v>
      </c>
      <c r="D7252" s="119" t="s">
        <v>9009</v>
      </c>
      <c r="E7252" s="46" t="s">
        <v>9009</v>
      </c>
      <c r="F7252" s="121">
        <v>2130.1298000000002</v>
      </c>
      <c r="G7252" s="87"/>
      <c r="H7252" s="47"/>
      <c r="I7252" s="120">
        <v>0</v>
      </c>
      <c r="J7252" s="120">
        <v>0</v>
      </c>
    </row>
    <row r="7253" spans="1:10" ht="15" customHeight="1">
      <c r="A7253" s="46" t="s">
        <v>14384</v>
      </c>
      <c r="B7253" s="46" t="s">
        <v>14383</v>
      </c>
      <c r="C7253" s="47">
        <v>8.9062000000000001</v>
      </c>
      <c r="D7253" s="119" t="s">
        <v>9006</v>
      </c>
      <c r="E7253" s="46" t="s">
        <v>9006</v>
      </c>
      <c r="F7253" s="121">
        <v>328.9348</v>
      </c>
      <c r="G7253" s="87"/>
      <c r="H7253" s="47"/>
      <c r="I7253" s="120">
        <v>0</v>
      </c>
      <c r="J7253" s="120">
        <v>0</v>
      </c>
    </row>
    <row r="7254" spans="1:10" ht="15" customHeight="1">
      <c r="A7254" s="46" t="s">
        <v>14382</v>
      </c>
      <c r="B7254" s="46" t="s">
        <v>14383</v>
      </c>
      <c r="C7254" s="47">
        <v>9.9941999999999993</v>
      </c>
      <c r="D7254" s="119" t="s">
        <v>9003</v>
      </c>
      <c r="E7254" s="46" t="s">
        <v>9003</v>
      </c>
      <c r="F7254" s="121">
        <v>738.68600000000004</v>
      </c>
      <c r="G7254" s="87"/>
      <c r="H7254" s="47"/>
      <c r="I7254" s="120">
        <v>0</v>
      </c>
      <c r="J7254" s="120">
        <v>0</v>
      </c>
    </row>
    <row r="7255" spans="1:10" ht="15" customHeight="1">
      <c r="A7255" s="46" t="s">
        <v>14380</v>
      </c>
      <c r="B7255" s="46" t="s">
        <v>14381</v>
      </c>
      <c r="C7255" s="47">
        <v>14.9788</v>
      </c>
      <c r="D7255" s="119" t="s">
        <v>9000</v>
      </c>
      <c r="E7255" s="46" t="s">
        <v>9000</v>
      </c>
      <c r="F7255" s="121">
        <v>6084.6912000000002</v>
      </c>
      <c r="G7255" s="87"/>
      <c r="H7255" s="47"/>
      <c r="I7255" s="120">
        <v>0</v>
      </c>
      <c r="J7255" s="120">
        <v>0</v>
      </c>
    </row>
    <row r="7256" spans="1:10" ht="15" customHeight="1">
      <c r="A7256" s="46" t="s">
        <v>14378</v>
      </c>
      <c r="B7256" s="46" t="s">
        <v>14379</v>
      </c>
      <c r="C7256" s="47">
        <v>14.4726</v>
      </c>
      <c r="D7256" s="119" t="s">
        <v>8997</v>
      </c>
      <c r="E7256" s="46" t="s">
        <v>8997</v>
      </c>
      <c r="F7256" s="121">
        <v>517.70759999999996</v>
      </c>
      <c r="G7256" s="87"/>
      <c r="H7256" s="47"/>
      <c r="I7256" s="120">
        <v>0</v>
      </c>
      <c r="J7256" s="120">
        <v>0</v>
      </c>
    </row>
    <row r="7257" spans="1:10" ht="15" customHeight="1">
      <c r="A7257" s="46" t="s">
        <v>14376</v>
      </c>
      <c r="B7257" s="46" t="s">
        <v>14377</v>
      </c>
      <c r="C7257" s="47">
        <v>14.4726</v>
      </c>
      <c r="D7257" s="119" t="s">
        <v>8994</v>
      </c>
      <c r="E7257" s="46" t="s">
        <v>8994</v>
      </c>
      <c r="F7257" s="121">
        <v>724.79079999999999</v>
      </c>
      <c r="G7257" s="87"/>
      <c r="H7257" s="47"/>
      <c r="I7257" s="120">
        <v>0</v>
      </c>
      <c r="J7257" s="120">
        <v>0</v>
      </c>
    </row>
    <row r="7258" spans="1:10" ht="15" customHeight="1">
      <c r="A7258" s="46" t="s">
        <v>14374</v>
      </c>
      <c r="B7258" s="46" t="s">
        <v>14375</v>
      </c>
      <c r="C7258" s="47">
        <v>16.066800000000001</v>
      </c>
      <c r="D7258" s="119" t="s">
        <v>8991</v>
      </c>
      <c r="E7258" s="46" t="s">
        <v>8991</v>
      </c>
      <c r="F7258" s="121">
        <v>646.66980000000001</v>
      </c>
      <c r="G7258" s="87"/>
      <c r="H7258" s="47"/>
      <c r="I7258" s="120">
        <v>0</v>
      </c>
      <c r="J7258" s="120">
        <v>0</v>
      </c>
    </row>
    <row r="7259" spans="1:10" ht="15" customHeight="1">
      <c r="A7259" s="46" t="s">
        <v>14372</v>
      </c>
      <c r="B7259" s="46" t="s">
        <v>14373</v>
      </c>
      <c r="C7259" s="47">
        <v>22.7212</v>
      </c>
      <c r="D7259" s="119" t="s">
        <v>8988</v>
      </c>
      <c r="E7259" s="46" t="s">
        <v>8988</v>
      </c>
      <c r="F7259" s="121">
        <v>138.48920000000001</v>
      </c>
      <c r="G7259" s="87"/>
      <c r="H7259" s="47"/>
      <c r="I7259" s="120">
        <v>0</v>
      </c>
      <c r="J7259" s="120">
        <v>0</v>
      </c>
    </row>
    <row r="7260" spans="1:10" ht="15" customHeight="1">
      <c r="A7260" s="46" t="s">
        <v>14370</v>
      </c>
      <c r="B7260" s="46" t="s">
        <v>14371</v>
      </c>
      <c r="C7260" s="47">
        <v>26.1874</v>
      </c>
      <c r="D7260" s="119" t="s">
        <v>8985</v>
      </c>
      <c r="E7260" s="46" t="s">
        <v>8985</v>
      </c>
      <c r="F7260" s="121">
        <v>138.37280000000001</v>
      </c>
      <c r="G7260" s="87"/>
      <c r="H7260" s="47"/>
      <c r="I7260" s="120">
        <v>0</v>
      </c>
      <c r="J7260" s="120">
        <v>0</v>
      </c>
    </row>
    <row r="7261" spans="1:10" ht="15" customHeight="1">
      <c r="A7261" s="46" t="s">
        <v>14368</v>
      </c>
      <c r="B7261" s="46" t="s">
        <v>14369</v>
      </c>
      <c r="C7261" s="47">
        <v>32.563600000000001</v>
      </c>
      <c r="D7261" s="119" t="s">
        <v>8983</v>
      </c>
      <c r="E7261" s="46" t="s">
        <v>8983</v>
      </c>
      <c r="F7261" s="121">
        <v>97.209800000000001</v>
      </c>
      <c r="G7261" s="87"/>
      <c r="H7261" s="47"/>
      <c r="I7261" s="120">
        <v>0</v>
      </c>
      <c r="J7261" s="120">
        <v>0</v>
      </c>
    </row>
    <row r="7262" spans="1:10" ht="15" customHeight="1">
      <c r="A7262" s="46" t="s">
        <v>14366</v>
      </c>
      <c r="B7262" s="46" t="s">
        <v>14367</v>
      </c>
      <c r="C7262" s="47">
        <v>42.446399999999997</v>
      </c>
      <c r="D7262" s="119" t="s">
        <v>8980</v>
      </c>
      <c r="E7262" s="46" t="s">
        <v>8980</v>
      </c>
      <c r="F7262" s="121">
        <v>141.18459999999999</v>
      </c>
      <c r="G7262" s="87"/>
      <c r="H7262" s="47"/>
      <c r="I7262" s="120">
        <v>0</v>
      </c>
      <c r="J7262" s="120">
        <v>0</v>
      </c>
    </row>
    <row r="7263" spans="1:10" ht="15" customHeight="1">
      <c r="A7263" s="46" t="s">
        <v>14364</v>
      </c>
      <c r="B7263" s="46" t="s">
        <v>14365</v>
      </c>
      <c r="C7263" s="47">
        <v>27.9544</v>
      </c>
      <c r="D7263" s="119" t="s">
        <v>8977</v>
      </c>
      <c r="E7263" s="46" t="s">
        <v>8977</v>
      </c>
      <c r="F7263" s="121">
        <v>175.06780000000001</v>
      </c>
      <c r="G7263" s="87"/>
      <c r="H7263" s="47"/>
      <c r="I7263" s="120">
        <v>0</v>
      </c>
      <c r="J7263" s="120">
        <v>0</v>
      </c>
    </row>
    <row r="7264" spans="1:10" ht="15" customHeight="1">
      <c r="A7264" s="46" t="s">
        <v>14362</v>
      </c>
      <c r="B7264" s="46" t="s">
        <v>14363</v>
      </c>
      <c r="C7264" s="47">
        <v>27.9544</v>
      </c>
      <c r="D7264" s="119" t="s">
        <v>8974</v>
      </c>
      <c r="E7264" s="46" t="s">
        <v>8974</v>
      </c>
      <c r="F7264" s="121">
        <v>168.828</v>
      </c>
      <c r="G7264" s="87"/>
      <c r="H7264" s="47"/>
      <c r="I7264" s="120">
        <v>0</v>
      </c>
      <c r="J7264" s="120">
        <v>0</v>
      </c>
    </row>
    <row r="7265" spans="1:10" ht="15" customHeight="1">
      <c r="A7265" s="46" t="s">
        <v>14360</v>
      </c>
      <c r="B7265" s="46" t="s">
        <v>14361</v>
      </c>
      <c r="C7265" s="47">
        <v>38.119799999999998</v>
      </c>
      <c r="D7265" s="119" t="s">
        <v>3817</v>
      </c>
      <c r="E7265" s="46" t="s">
        <v>3817</v>
      </c>
      <c r="F7265" s="121">
        <v>762.79840000000002</v>
      </c>
      <c r="G7265" s="87"/>
      <c r="H7265" s="47"/>
      <c r="I7265" s="120">
        <v>0</v>
      </c>
      <c r="J7265" s="120">
        <v>0</v>
      </c>
    </row>
    <row r="7266" spans="1:10" ht="15" customHeight="1">
      <c r="A7266" s="46" t="s">
        <v>14358</v>
      </c>
      <c r="B7266" s="46" t="s">
        <v>14359</v>
      </c>
      <c r="C7266" s="47">
        <v>11.31</v>
      </c>
      <c r="D7266" s="119" t="s">
        <v>3822</v>
      </c>
      <c r="E7266" s="46" t="s">
        <v>3822</v>
      </c>
      <c r="F7266" s="121">
        <v>922.74180000000001</v>
      </c>
      <c r="G7266" s="87"/>
      <c r="H7266" s="47"/>
      <c r="I7266" s="120">
        <v>0</v>
      </c>
      <c r="J7266" s="120">
        <v>0</v>
      </c>
    </row>
    <row r="7267" spans="1:10" ht="15" customHeight="1">
      <c r="A7267" s="46" t="s">
        <v>14356</v>
      </c>
      <c r="B7267" s="46" t="s">
        <v>14357</v>
      </c>
      <c r="C7267" s="47">
        <v>10.1968</v>
      </c>
      <c r="D7267" s="119" t="s">
        <v>8967</v>
      </c>
      <c r="E7267" s="46" t="s">
        <v>8967</v>
      </c>
      <c r="F7267" s="121">
        <v>1128.8489999999999</v>
      </c>
      <c r="G7267" s="87"/>
      <c r="H7267" s="47"/>
      <c r="I7267" s="120">
        <v>0</v>
      </c>
      <c r="J7267" s="120">
        <v>0</v>
      </c>
    </row>
    <row r="7268" spans="1:10" ht="15" customHeight="1">
      <c r="A7268" s="46" t="s">
        <v>14354</v>
      </c>
      <c r="B7268" s="46" t="s">
        <v>14355</v>
      </c>
      <c r="C7268" s="47">
        <v>11.31</v>
      </c>
      <c r="D7268" s="119" t="s">
        <v>8964</v>
      </c>
      <c r="E7268" s="46" t="s">
        <v>8964</v>
      </c>
      <c r="F7268" s="121">
        <v>1485.6210000000001</v>
      </c>
      <c r="G7268" s="87"/>
      <c r="H7268" s="47"/>
      <c r="I7268" s="120">
        <v>0</v>
      </c>
      <c r="J7268" s="120">
        <v>0</v>
      </c>
    </row>
    <row r="7269" spans="1:10" ht="15" customHeight="1">
      <c r="A7269" s="46" t="s">
        <v>14352</v>
      </c>
      <c r="B7269" s="46" t="s">
        <v>14353</v>
      </c>
      <c r="C7269" s="47">
        <v>10.4496</v>
      </c>
      <c r="D7269" s="119" t="s">
        <v>8961</v>
      </c>
      <c r="E7269" s="46" t="s">
        <v>8961</v>
      </c>
      <c r="F7269" s="121">
        <v>1615.5293999999999</v>
      </c>
      <c r="G7269" s="87"/>
      <c r="H7269" s="47"/>
      <c r="I7269" s="120">
        <v>0</v>
      </c>
      <c r="J7269" s="120">
        <v>0</v>
      </c>
    </row>
    <row r="7270" spans="1:10" ht="15" customHeight="1">
      <c r="A7270" s="46" t="s">
        <v>14350</v>
      </c>
      <c r="B7270" s="46" t="s">
        <v>14351</v>
      </c>
      <c r="C7270" s="47">
        <v>20.241599999999998</v>
      </c>
      <c r="D7270" s="119" t="s">
        <v>8958</v>
      </c>
      <c r="E7270" s="46" t="s">
        <v>8958</v>
      </c>
      <c r="F7270" s="121">
        <v>2056.212</v>
      </c>
      <c r="G7270" s="87"/>
      <c r="H7270" s="47"/>
      <c r="I7270" s="120">
        <v>0</v>
      </c>
      <c r="J7270" s="120">
        <v>0</v>
      </c>
    </row>
    <row r="7271" spans="1:10" ht="15" customHeight="1">
      <c r="A7271" s="46" t="s">
        <v>14348</v>
      </c>
      <c r="B7271" s="46" t="s">
        <v>14349</v>
      </c>
      <c r="C7271" s="47">
        <v>13.8148</v>
      </c>
      <c r="D7271" s="119" t="s">
        <v>8956</v>
      </c>
      <c r="E7271" s="46" t="s">
        <v>8956</v>
      </c>
      <c r="F7271" s="121">
        <v>7522.4286000000002</v>
      </c>
      <c r="G7271" s="87"/>
      <c r="H7271" s="47"/>
      <c r="I7271" s="120">
        <v>0</v>
      </c>
      <c r="J7271" s="120">
        <v>0</v>
      </c>
    </row>
    <row r="7272" spans="1:10" ht="15" customHeight="1">
      <c r="A7272" s="46" t="s">
        <v>14346</v>
      </c>
      <c r="B7272" s="46" t="s">
        <v>14347</v>
      </c>
      <c r="C7272" s="47">
        <v>20.975200000000001</v>
      </c>
      <c r="D7272" s="119" t="s">
        <v>8953</v>
      </c>
      <c r="E7272" s="46" t="s">
        <v>8953</v>
      </c>
      <c r="F7272" s="121">
        <v>25.862200000000001</v>
      </c>
      <c r="G7272" s="87"/>
      <c r="H7272" s="47"/>
      <c r="I7272" s="120">
        <v>0</v>
      </c>
      <c r="J7272" s="120">
        <v>0</v>
      </c>
    </row>
    <row r="7273" spans="1:10" ht="15" customHeight="1">
      <c r="A7273" s="46" t="s">
        <v>14344</v>
      </c>
      <c r="B7273" s="46" t="s">
        <v>14345</v>
      </c>
      <c r="C7273" s="47">
        <v>19.229399999999998</v>
      </c>
      <c r="D7273" s="119" t="s">
        <v>8950</v>
      </c>
      <c r="E7273" s="46" t="s">
        <v>8950</v>
      </c>
      <c r="F7273" s="121">
        <v>213.61240000000001</v>
      </c>
      <c r="G7273" s="87"/>
      <c r="H7273" s="47"/>
      <c r="I7273" s="120">
        <v>0</v>
      </c>
      <c r="J7273" s="120">
        <v>0</v>
      </c>
    </row>
    <row r="7274" spans="1:10" ht="15" customHeight="1">
      <c r="A7274" s="46" t="s">
        <v>14342</v>
      </c>
      <c r="B7274" s="46" t="s">
        <v>14343</v>
      </c>
      <c r="C7274" s="47">
        <v>24.770600000000002</v>
      </c>
      <c r="D7274" s="119" t="s">
        <v>8947</v>
      </c>
      <c r="E7274" s="46" t="s">
        <v>8947</v>
      </c>
      <c r="F7274" s="121">
        <v>213.61240000000001</v>
      </c>
      <c r="G7274" s="87"/>
      <c r="H7274" s="47"/>
      <c r="I7274" s="120">
        <v>0</v>
      </c>
      <c r="J7274" s="120">
        <v>0</v>
      </c>
    </row>
    <row r="7275" spans="1:10" ht="15" customHeight="1">
      <c r="A7275" s="46" t="s">
        <v>14340</v>
      </c>
      <c r="B7275" s="46" t="s">
        <v>14341</v>
      </c>
      <c r="C7275" s="47">
        <v>25.5044</v>
      </c>
      <c r="D7275" s="119" t="s">
        <v>8944</v>
      </c>
      <c r="E7275" s="46" t="s">
        <v>8944</v>
      </c>
      <c r="F7275" s="121">
        <v>279.95240000000001</v>
      </c>
      <c r="G7275" s="87"/>
      <c r="H7275" s="47"/>
      <c r="I7275" s="120">
        <v>0</v>
      </c>
      <c r="J7275" s="120">
        <v>0</v>
      </c>
    </row>
    <row r="7276" spans="1:10" ht="15" customHeight="1">
      <c r="A7276" s="46" t="s">
        <v>14338</v>
      </c>
      <c r="B7276" s="46" t="s">
        <v>14339</v>
      </c>
      <c r="C7276" s="47">
        <v>32.386400000000002</v>
      </c>
      <c r="D7276" s="119" t="s">
        <v>8941</v>
      </c>
      <c r="E7276" s="46" t="s">
        <v>8941</v>
      </c>
      <c r="F7276" s="121">
        <v>184.07900000000001</v>
      </c>
      <c r="G7276" s="87"/>
      <c r="H7276" s="47"/>
      <c r="I7276" s="120">
        <v>0</v>
      </c>
      <c r="J7276" s="120">
        <v>0</v>
      </c>
    </row>
    <row r="7277" spans="1:10" ht="15" customHeight="1">
      <c r="A7277" s="46" t="s">
        <v>14336</v>
      </c>
      <c r="B7277" s="46" t="s">
        <v>14337</v>
      </c>
      <c r="C7277" s="47">
        <v>39.218000000000004</v>
      </c>
      <c r="D7277" s="119" t="s">
        <v>8938</v>
      </c>
      <c r="E7277" s="46" t="s">
        <v>8938</v>
      </c>
      <c r="F7277" s="121">
        <v>79.816999999999993</v>
      </c>
      <c r="G7277" s="87"/>
      <c r="H7277" s="47"/>
      <c r="I7277" s="120">
        <v>0</v>
      </c>
      <c r="J7277" s="120">
        <v>0</v>
      </c>
    </row>
    <row r="7278" spans="1:10" ht="15" customHeight="1">
      <c r="A7278" s="46" t="s">
        <v>14334</v>
      </c>
      <c r="B7278" s="46" t="s">
        <v>14335</v>
      </c>
      <c r="C7278" s="47">
        <v>13.0304</v>
      </c>
      <c r="D7278" s="119" t="s">
        <v>8935</v>
      </c>
      <c r="E7278" s="46" t="s">
        <v>8935</v>
      </c>
      <c r="F7278" s="121">
        <v>1834.8878</v>
      </c>
      <c r="G7278" s="87"/>
      <c r="H7278" s="47"/>
      <c r="I7278" s="120">
        <v>16</v>
      </c>
      <c r="J7278" s="120">
        <v>0</v>
      </c>
    </row>
    <row r="7279" spans="1:10" ht="15" customHeight="1">
      <c r="A7279" s="46" t="s">
        <v>14332</v>
      </c>
      <c r="B7279" s="46" t="s">
        <v>14333</v>
      </c>
      <c r="C7279" s="47">
        <v>35.7592</v>
      </c>
      <c r="D7279" s="119" t="s">
        <v>8932</v>
      </c>
      <c r="E7279" s="46" t="s">
        <v>8932</v>
      </c>
      <c r="F7279" s="121">
        <v>133.01920000000001</v>
      </c>
      <c r="G7279" s="87"/>
      <c r="H7279" s="47"/>
      <c r="I7279" s="120">
        <v>46</v>
      </c>
      <c r="J7279" s="120">
        <v>0</v>
      </c>
    </row>
    <row r="7280" spans="1:10" ht="15" customHeight="1">
      <c r="A7280" s="46" t="s">
        <v>14330</v>
      </c>
      <c r="B7280" s="46" t="s">
        <v>14331</v>
      </c>
      <c r="C7280" s="47">
        <v>29.1706</v>
      </c>
      <c r="D7280" s="119" t="s">
        <v>8929</v>
      </c>
      <c r="E7280" s="46" t="s">
        <v>8929</v>
      </c>
      <c r="F7280" s="121">
        <v>813.94880000000001</v>
      </c>
      <c r="G7280" s="87"/>
      <c r="H7280" s="47"/>
      <c r="I7280" s="120">
        <v>39</v>
      </c>
      <c r="J7280" s="120">
        <v>0</v>
      </c>
    </row>
    <row r="7281" spans="1:10" ht="15" customHeight="1">
      <c r="A7281" s="46" t="s">
        <v>14757</v>
      </c>
      <c r="B7281" s="46" t="s">
        <v>14758</v>
      </c>
      <c r="C7281" s="47">
        <v>64.114999999999995</v>
      </c>
      <c r="D7281" s="119" t="s">
        <v>8926</v>
      </c>
      <c r="E7281" s="46" t="s">
        <v>8926</v>
      </c>
      <c r="F7281" s="121">
        <v>664.46900000000005</v>
      </c>
      <c r="G7281" s="87"/>
      <c r="H7281" s="47"/>
      <c r="I7281" s="120">
        <v>26</v>
      </c>
      <c r="J7281" s="120">
        <v>0</v>
      </c>
    </row>
    <row r="7282" spans="1:10" ht="15" customHeight="1">
      <c r="A7282" s="46" t="s">
        <v>14755</v>
      </c>
      <c r="B7282" s="46" t="s">
        <v>14756</v>
      </c>
      <c r="C7282" s="47">
        <v>47.567599999999999</v>
      </c>
      <c r="D7282" s="119" t="s">
        <v>8923</v>
      </c>
      <c r="E7282" s="46" t="s">
        <v>8923</v>
      </c>
      <c r="F7282" s="121">
        <v>688.077</v>
      </c>
      <c r="G7282" s="87"/>
      <c r="H7282" s="47"/>
      <c r="I7282" s="120">
        <v>4</v>
      </c>
      <c r="J7282" s="120">
        <v>0</v>
      </c>
    </row>
    <row r="7283" spans="1:10" ht="15" customHeight="1">
      <c r="A7283" s="46" t="s">
        <v>14751</v>
      </c>
      <c r="B7283" s="46" t="s">
        <v>14752</v>
      </c>
      <c r="C7283" s="47">
        <v>43.494</v>
      </c>
      <c r="D7283" s="119" t="s">
        <v>8920</v>
      </c>
      <c r="E7283" s="46" t="s">
        <v>8920</v>
      </c>
      <c r="F7283" s="121">
        <v>779.16399999999999</v>
      </c>
      <c r="G7283" s="87"/>
      <c r="H7283" s="47"/>
      <c r="I7283" s="120">
        <v>3</v>
      </c>
      <c r="J7283" s="120">
        <v>0</v>
      </c>
    </row>
    <row r="7284" spans="1:10" ht="15" customHeight="1">
      <c r="A7284" s="46" t="s">
        <v>14742</v>
      </c>
      <c r="B7284" s="46" t="s">
        <v>14743</v>
      </c>
      <c r="C7284" s="47">
        <v>74.007999999999996</v>
      </c>
      <c r="D7284" s="119" t="s">
        <v>8917</v>
      </c>
      <c r="E7284" s="46" t="s">
        <v>8917</v>
      </c>
      <c r="F7284" s="121">
        <v>842.1114</v>
      </c>
      <c r="G7284" s="87"/>
      <c r="H7284" s="47"/>
      <c r="I7284" s="120">
        <v>0</v>
      </c>
      <c r="J7284" s="120">
        <v>0</v>
      </c>
    </row>
    <row r="7285" spans="1:10" ht="15" customHeight="1">
      <c r="A7285" s="46" t="s">
        <v>14734</v>
      </c>
      <c r="B7285" s="46" t="s">
        <v>14735</v>
      </c>
      <c r="C7285" s="47">
        <v>59.206400000000002</v>
      </c>
      <c r="D7285" s="119" t="s">
        <v>8914</v>
      </c>
      <c r="E7285" s="46" t="s">
        <v>8914</v>
      </c>
      <c r="F7285" s="121">
        <v>1014.1308</v>
      </c>
      <c r="G7285" s="87"/>
      <c r="H7285" s="47"/>
      <c r="I7285" s="120">
        <v>2</v>
      </c>
      <c r="J7285" s="120">
        <v>0</v>
      </c>
    </row>
    <row r="7286" spans="1:10" ht="15" customHeight="1">
      <c r="A7286" s="46" t="s">
        <v>4321</v>
      </c>
      <c r="B7286" s="46" t="s">
        <v>14733</v>
      </c>
      <c r="C7286" s="47">
        <v>73.375399999999999</v>
      </c>
      <c r="D7286" s="119" t="s">
        <v>8911</v>
      </c>
      <c r="E7286" s="46" t="s">
        <v>8911</v>
      </c>
      <c r="F7286" s="121">
        <v>1089.4631999999999</v>
      </c>
      <c r="G7286" s="87"/>
      <c r="H7286" s="47"/>
      <c r="I7286" s="120">
        <v>31</v>
      </c>
      <c r="J7286" s="120">
        <v>0</v>
      </c>
    </row>
    <row r="7287" spans="1:10" ht="15" customHeight="1">
      <c r="A7287" s="46" t="s">
        <v>14731</v>
      </c>
      <c r="B7287" s="46" t="s">
        <v>14732</v>
      </c>
      <c r="C7287" s="47">
        <v>73.375399999999999</v>
      </c>
      <c r="D7287" s="119" t="s">
        <v>8908</v>
      </c>
      <c r="E7287" s="46" t="s">
        <v>8908</v>
      </c>
      <c r="F7287" s="121">
        <v>503.69600000000003</v>
      </c>
      <c r="G7287" s="87"/>
      <c r="H7287" s="47"/>
      <c r="I7287" s="120">
        <v>6</v>
      </c>
      <c r="J7287" s="120">
        <v>0</v>
      </c>
    </row>
    <row r="7288" spans="1:10" ht="15" customHeight="1">
      <c r="A7288" s="46" t="s">
        <v>14729</v>
      </c>
      <c r="B7288" s="46" t="s">
        <v>14730</v>
      </c>
      <c r="C7288" s="47">
        <v>43.013199999999998</v>
      </c>
      <c r="D7288" s="119" t="s">
        <v>8905</v>
      </c>
      <c r="E7288" s="46" t="s">
        <v>8905</v>
      </c>
      <c r="F7288" s="121">
        <v>631.8682</v>
      </c>
      <c r="G7288" s="87"/>
      <c r="H7288" s="47"/>
      <c r="I7288" s="120">
        <v>1</v>
      </c>
      <c r="J7288" s="120">
        <v>0</v>
      </c>
    </row>
    <row r="7289" spans="1:10" ht="15" customHeight="1">
      <c r="A7289" s="46" t="s">
        <v>4330</v>
      </c>
      <c r="B7289" s="46" t="s">
        <v>14728</v>
      </c>
      <c r="C7289" s="47">
        <v>39.218000000000004</v>
      </c>
      <c r="D7289" s="119" t="s">
        <v>8902</v>
      </c>
      <c r="E7289" s="46" t="s">
        <v>8902</v>
      </c>
      <c r="F7289" s="121">
        <v>531.80280000000005</v>
      </c>
      <c r="G7289" s="87"/>
      <c r="H7289" s="47"/>
      <c r="I7289" s="120">
        <v>6</v>
      </c>
      <c r="J7289" s="120">
        <v>0</v>
      </c>
    </row>
    <row r="7290" spans="1:10" ht="15" customHeight="1">
      <c r="A7290" s="46" t="s">
        <v>14726</v>
      </c>
      <c r="B7290" s="46" t="s">
        <v>14727</v>
      </c>
      <c r="C7290" s="47">
        <v>45.543399999999998</v>
      </c>
      <c r="D7290" s="119" t="s">
        <v>8899</v>
      </c>
      <c r="E7290" s="46" t="s">
        <v>8899</v>
      </c>
      <c r="F7290" s="121">
        <v>652.10720000000003</v>
      </c>
      <c r="G7290" s="86"/>
      <c r="H7290" s="47"/>
      <c r="I7290" s="120">
        <v>0</v>
      </c>
      <c r="J7290" s="120">
        <v>0</v>
      </c>
    </row>
    <row r="7291" spans="1:10" ht="15" customHeight="1">
      <c r="A7291" s="46" t="s">
        <v>14724</v>
      </c>
      <c r="B7291" s="46" t="s">
        <v>14725</v>
      </c>
      <c r="C7291" s="47">
        <v>36.434800000000003</v>
      </c>
      <c r="D7291" s="119" t="s">
        <v>8896</v>
      </c>
      <c r="E7291" s="46" t="s">
        <v>8896</v>
      </c>
      <c r="F7291" s="121">
        <v>550.91240000000005</v>
      </c>
      <c r="G7291" s="87"/>
      <c r="H7291" s="47"/>
      <c r="I7291" s="120">
        <v>0</v>
      </c>
      <c r="J7291" s="120">
        <v>0</v>
      </c>
    </row>
    <row r="7292" spans="1:10" ht="15" customHeight="1">
      <c r="A7292" s="46" t="s">
        <v>14722</v>
      </c>
      <c r="B7292" s="46" t="s">
        <v>14723</v>
      </c>
      <c r="C7292" s="47">
        <v>34.916600000000003</v>
      </c>
      <c r="D7292" s="119" t="s">
        <v>8893</v>
      </c>
      <c r="E7292" s="46" t="s">
        <v>8893</v>
      </c>
      <c r="F7292" s="121">
        <v>727.43960000000004</v>
      </c>
      <c r="G7292" s="87"/>
      <c r="H7292" s="47"/>
      <c r="I7292" s="120">
        <v>0</v>
      </c>
      <c r="J7292" s="120">
        <v>0</v>
      </c>
    </row>
    <row r="7293" spans="1:10" ht="15" customHeight="1">
      <c r="A7293" s="46" t="s">
        <v>14420</v>
      </c>
      <c r="B7293" s="46" t="s">
        <v>14421</v>
      </c>
      <c r="C7293" s="47">
        <v>32.672800000000002</v>
      </c>
      <c r="D7293" s="119" t="s">
        <v>8890</v>
      </c>
      <c r="E7293" s="46" t="s">
        <v>8890</v>
      </c>
      <c r="F7293" s="121">
        <v>746.54</v>
      </c>
      <c r="G7293" s="87"/>
      <c r="H7293" s="47"/>
      <c r="I7293" s="120">
        <v>0</v>
      </c>
      <c r="J7293" s="120">
        <v>0</v>
      </c>
    </row>
    <row r="7294" spans="1:10" ht="15" customHeight="1">
      <c r="A7294" s="46" t="s">
        <v>14418</v>
      </c>
      <c r="B7294" s="46" t="s">
        <v>14419</v>
      </c>
      <c r="C7294" s="47">
        <v>40.169199999999996</v>
      </c>
      <c r="D7294" s="119" t="s">
        <v>8887</v>
      </c>
      <c r="E7294" s="46" t="s">
        <v>8887</v>
      </c>
      <c r="F7294" s="121">
        <v>746.54</v>
      </c>
      <c r="G7294" s="87"/>
      <c r="H7294" s="47"/>
      <c r="I7294" s="120">
        <v>0</v>
      </c>
      <c r="J7294" s="120">
        <v>0</v>
      </c>
    </row>
    <row r="7295" spans="1:10" ht="15" customHeight="1">
      <c r="A7295" s="46" t="s">
        <v>14430</v>
      </c>
      <c r="B7295" s="46" t="s">
        <v>14431</v>
      </c>
      <c r="C7295" s="47">
        <v>78.4358</v>
      </c>
      <c r="D7295" s="119" t="s">
        <v>8884</v>
      </c>
      <c r="E7295" s="46" t="s">
        <v>8884</v>
      </c>
      <c r="F7295" s="121">
        <v>746.54</v>
      </c>
      <c r="G7295" s="87"/>
      <c r="H7295" s="47"/>
      <c r="I7295" s="120">
        <v>12</v>
      </c>
      <c r="J7295" s="120">
        <v>0</v>
      </c>
    </row>
    <row r="7296" spans="1:10" ht="15" customHeight="1">
      <c r="A7296" s="46" t="s">
        <v>14428</v>
      </c>
      <c r="B7296" s="46" t="s">
        <v>14429</v>
      </c>
      <c r="C7296" s="47">
        <v>96.552000000000007</v>
      </c>
      <c r="D7296" s="119" t="s">
        <v>8881</v>
      </c>
      <c r="E7296" s="46" t="s">
        <v>8881</v>
      </c>
      <c r="F7296" s="121">
        <v>806.14139999999998</v>
      </c>
      <c r="G7296" s="87"/>
      <c r="H7296" s="47"/>
      <c r="I7296" s="120">
        <v>0</v>
      </c>
      <c r="J7296" s="120">
        <v>0</v>
      </c>
    </row>
    <row r="7297" spans="1:10" ht="15" customHeight="1">
      <c r="A7297" s="46" t="s">
        <v>14426</v>
      </c>
      <c r="B7297" s="46" t="s">
        <v>14427</v>
      </c>
      <c r="C7297" s="47">
        <v>29.982800000000001</v>
      </c>
      <c r="D7297" s="119" t="s">
        <v>8878</v>
      </c>
      <c r="E7297" s="46" t="s">
        <v>8878</v>
      </c>
      <c r="F7297" s="121">
        <v>870.32039999999995</v>
      </c>
      <c r="G7297" s="87"/>
      <c r="H7297" s="47"/>
      <c r="I7297" s="120">
        <v>0</v>
      </c>
      <c r="J7297" s="120">
        <v>0</v>
      </c>
    </row>
    <row r="7298" spans="1:10" ht="15" customHeight="1">
      <c r="A7298" s="46" t="s">
        <v>14424</v>
      </c>
      <c r="B7298" s="46" t="s">
        <v>14425</v>
      </c>
      <c r="C7298" s="47">
        <v>29.982800000000001</v>
      </c>
      <c r="D7298" s="119" t="s">
        <v>8875</v>
      </c>
      <c r="E7298" s="46" t="s">
        <v>8875</v>
      </c>
      <c r="F7298" s="121">
        <v>806.14139999999998</v>
      </c>
      <c r="G7298" s="87"/>
      <c r="H7298" s="47"/>
      <c r="I7298" s="120">
        <v>0</v>
      </c>
      <c r="J7298" s="120">
        <v>0</v>
      </c>
    </row>
    <row r="7299" spans="1:10" ht="15" customHeight="1">
      <c r="A7299" s="46" t="s">
        <v>14422</v>
      </c>
      <c r="B7299" s="46" t="s">
        <v>14423</v>
      </c>
      <c r="C7299" s="47">
        <v>29.982800000000001</v>
      </c>
      <c r="D7299" s="119" t="s">
        <v>8872</v>
      </c>
      <c r="E7299" s="46" t="s">
        <v>8872</v>
      </c>
      <c r="F7299" s="121">
        <v>851.10400000000004</v>
      </c>
      <c r="G7299" s="87"/>
      <c r="H7299" s="47"/>
      <c r="I7299" s="120">
        <v>1</v>
      </c>
      <c r="J7299" s="120">
        <v>0</v>
      </c>
    </row>
    <row r="7300" spans="1:10" ht="15" customHeight="1">
      <c r="A7300" s="46" t="s">
        <v>14446</v>
      </c>
      <c r="B7300" s="46" t="s">
        <v>14447</v>
      </c>
      <c r="C7300" s="47">
        <v>0.53139999999999998</v>
      </c>
      <c r="D7300" s="119" t="s">
        <v>8869</v>
      </c>
      <c r="E7300" s="46" t="s">
        <v>8869</v>
      </c>
      <c r="F7300" s="121">
        <v>918.07119999999998</v>
      </c>
      <c r="G7300" s="87"/>
      <c r="H7300" s="47"/>
      <c r="I7300" s="120">
        <v>0</v>
      </c>
      <c r="J7300" s="120">
        <v>0</v>
      </c>
    </row>
    <row r="7301" spans="1:10" ht="15" customHeight="1">
      <c r="A7301" s="46" t="s">
        <v>8288</v>
      </c>
      <c r="B7301" s="46" t="s">
        <v>14445</v>
      </c>
      <c r="C7301" s="47">
        <v>0.73019999999999996</v>
      </c>
      <c r="D7301" s="119" t="s">
        <v>8866</v>
      </c>
      <c r="E7301" s="46" t="s">
        <v>8866</v>
      </c>
      <c r="F7301" s="121">
        <v>851.10400000000004</v>
      </c>
      <c r="G7301" s="87"/>
      <c r="H7301" s="47"/>
      <c r="I7301" s="120">
        <v>775</v>
      </c>
      <c r="J7301" s="120">
        <v>0</v>
      </c>
    </row>
    <row r="7302" spans="1:10" ht="15" customHeight="1">
      <c r="A7302" s="46" t="s">
        <v>14443</v>
      </c>
      <c r="B7302" s="46" t="s">
        <v>14444</v>
      </c>
      <c r="C7302" s="47">
        <v>0.70840000000000003</v>
      </c>
      <c r="D7302" s="119" t="s">
        <v>8863</v>
      </c>
      <c r="E7302" s="46" t="s">
        <v>8863</v>
      </c>
      <c r="F7302" s="121">
        <v>947.81399999999996</v>
      </c>
      <c r="G7302" s="87"/>
      <c r="H7302" s="47"/>
      <c r="I7302" s="120">
        <v>0</v>
      </c>
      <c r="J7302" s="120">
        <v>0</v>
      </c>
    </row>
    <row r="7303" spans="1:10" ht="15" customHeight="1">
      <c r="A7303" s="46" t="s">
        <v>8291</v>
      </c>
      <c r="B7303" s="46" t="s">
        <v>14442</v>
      </c>
      <c r="C7303" s="47">
        <v>0.80620000000000003</v>
      </c>
      <c r="D7303" s="119" t="s">
        <v>8860</v>
      </c>
      <c r="E7303" s="46" t="s">
        <v>8860</v>
      </c>
      <c r="F7303" s="121">
        <v>947.81399999999996</v>
      </c>
      <c r="G7303" s="87"/>
      <c r="H7303" s="47"/>
      <c r="I7303" s="120">
        <v>995</v>
      </c>
      <c r="J7303" s="120">
        <v>0</v>
      </c>
    </row>
    <row r="7304" spans="1:10" ht="15" customHeight="1">
      <c r="A7304" s="46" t="s">
        <v>14440</v>
      </c>
      <c r="B7304" s="46" t="s">
        <v>14441</v>
      </c>
      <c r="C7304" s="47">
        <v>0.96140000000000003</v>
      </c>
      <c r="D7304" s="119" t="s">
        <v>8857</v>
      </c>
      <c r="E7304" s="46" t="s">
        <v>8857</v>
      </c>
      <c r="F7304" s="121">
        <v>947.81399999999996</v>
      </c>
      <c r="G7304" s="87"/>
      <c r="H7304" s="47"/>
      <c r="I7304" s="120">
        <v>0</v>
      </c>
      <c r="J7304" s="120">
        <v>0</v>
      </c>
    </row>
    <row r="7305" spans="1:10" ht="15" customHeight="1">
      <c r="A7305" s="46" t="s">
        <v>8294</v>
      </c>
      <c r="B7305" s="46" t="s">
        <v>14439</v>
      </c>
      <c r="C7305" s="47">
        <v>0.98319999999999996</v>
      </c>
      <c r="D7305" s="119" t="s">
        <v>8854</v>
      </c>
      <c r="E7305" s="46" t="s">
        <v>8854</v>
      </c>
      <c r="F7305" s="121">
        <v>1018.6386</v>
      </c>
      <c r="G7305" s="87"/>
      <c r="H7305" s="47"/>
      <c r="I7305" s="120">
        <v>1200</v>
      </c>
      <c r="J7305" s="120">
        <v>0</v>
      </c>
    </row>
    <row r="7306" spans="1:10" ht="15" customHeight="1">
      <c r="A7306" s="46" t="s">
        <v>14437</v>
      </c>
      <c r="B7306" s="46" t="s">
        <v>14438</v>
      </c>
      <c r="C7306" s="47">
        <v>1.1637999999999999</v>
      </c>
      <c r="D7306" s="119" t="s">
        <v>8851</v>
      </c>
      <c r="E7306" s="46" t="s">
        <v>8851</v>
      </c>
      <c r="F7306" s="121">
        <v>1018.6386</v>
      </c>
      <c r="G7306" s="87"/>
      <c r="H7306" s="47"/>
      <c r="I7306" s="120">
        <v>0</v>
      </c>
      <c r="J7306" s="120">
        <v>0</v>
      </c>
    </row>
    <row r="7307" spans="1:10" ht="15" customHeight="1">
      <c r="A7307" s="46" t="s">
        <v>14435</v>
      </c>
      <c r="B7307" s="46" t="s">
        <v>14436</v>
      </c>
      <c r="C7307" s="47">
        <v>1.3664000000000001</v>
      </c>
      <c r="D7307" s="119" t="s">
        <v>8848</v>
      </c>
      <c r="E7307" s="46" t="s">
        <v>8848</v>
      </c>
      <c r="F7307" s="121">
        <v>1134.1235999999999</v>
      </c>
      <c r="G7307" s="87"/>
      <c r="H7307" s="47"/>
      <c r="I7307" s="120">
        <v>0</v>
      </c>
      <c r="J7307" s="120">
        <v>0</v>
      </c>
    </row>
    <row r="7308" spans="1:10" ht="15" customHeight="1">
      <c r="A7308" s="46" t="s">
        <v>8297</v>
      </c>
      <c r="B7308" s="46" t="s">
        <v>14434</v>
      </c>
      <c r="C7308" s="47">
        <v>1.5904</v>
      </c>
      <c r="D7308" s="119" t="s">
        <v>8845</v>
      </c>
      <c r="E7308" s="46" t="s">
        <v>8845</v>
      </c>
      <c r="F7308" s="121">
        <v>346.64100000000002</v>
      </c>
      <c r="G7308" s="87"/>
      <c r="H7308" s="47"/>
      <c r="I7308" s="120">
        <v>400</v>
      </c>
      <c r="J7308" s="120">
        <v>0</v>
      </c>
    </row>
    <row r="7309" spans="1:10" ht="15" customHeight="1">
      <c r="A7309" s="46" t="s">
        <v>14432</v>
      </c>
      <c r="B7309" s="46" t="s">
        <v>14433</v>
      </c>
      <c r="C7309" s="47">
        <v>1.67</v>
      </c>
      <c r="D7309" s="119" t="s">
        <v>8842</v>
      </c>
      <c r="E7309" s="46" t="s">
        <v>8842</v>
      </c>
      <c r="F7309" s="121">
        <v>388.15280000000001</v>
      </c>
      <c r="G7309" s="87"/>
      <c r="H7309" s="47"/>
      <c r="I7309" s="120">
        <v>0</v>
      </c>
      <c r="J7309" s="120">
        <v>0</v>
      </c>
    </row>
    <row r="7310" spans="1:10" ht="15" customHeight="1">
      <c r="A7310" s="46" t="s">
        <v>14452</v>
      </c>
      <c r="B7310" s="46" t="s">
        <v>14453</v>
      </c>
      <c r="C7310" s="47">
        <v>12.651</v>
      </c>
      <c r="D7310" s="119" t="s">
        <v>8839</v>
      </c>
      <c r="E7310" s="46" t="s">
        <v>8839</v>
      </c>
      <c r="F7310" s="121">
        <v>487.91860000000003</v>
      </c>
      <c r="G7310" s="87"/>
      <c r="H7310" s="47"/>
      <c r="I7310" s="120">
        <v>2</v>
      </c>
      <c r="J7310" s="120">
        <v>0</v>
      </c>
    </row>
    <row r="7311" spans="1:10" ht="15" customHeight="1">
      <c r="A7311" s="46" t="s">
        <v>14450</v>
      </c>
      <c r="B7311" s="46" t="s">
        <v>14451</v>
      </c>
      <c r="C7311" s="47">
        <v>22.316199999999998</v>
      </c>
      <c r="D7311" s="119" t="s">
        <v>8836</v>
      </c>
      <c r="E7311" s="46" t="s">
        <v>8836</v>
      </c>
      <c r="F7311" s="121">
        <v>542.54740000000004</v>
      </c>
      <c r="G7311" s="87"/>
      <c r="H7311" s="47"/>
      <c r="I7311" s="120">
        <v>0</v>
      </c>
      <c r="J7311" s="120">
        <v>0</v>
      </c>
    </row>
    <row r="7312" spans="1:10" ht="15" customHeight="1">
      <c r="A7312" s="46" t="s">
        <v>14448</v>
      </c>
      <c r="B7312" s="46" t="s">
        <v>14449</v>
      </c>
      <c r="C7312" s="47">
        <v>12.651</v>
      </c>
      <c r="D7312" s="119" t="s">
        <v>8833</v>
      </c>
      <c r="E7312" s="46" t="s">
        <v>8833</v>
      </c>
      <c r="F7312" s="121">
        <v>977.04539999999997</v>
      </c>
      <c r="G7312" s="87"/>
      <c r="H7312" s="47"/>
      <c r="I7312" s="120">
        <v>1</v>
      </c>
      <c r="J7312" s="120">
        <v>0</v>
      </c>
    </row>
    <row r="7313" spans="1:10" ht="15" customHeight="1">
      <c r="A7313" s="46" t="s">
        <v>14582</v>
      </c>
      <c r="B7313" s="46" t="s">
        <v>14583</v>
      </c>
      <c r="C7313" s="47">
        <v>132.12639999999999</v>
      </c>
      <c r="D7313" s="119" t="s">
        <v>8830</v>
      </c>
      <c r="E7313" s="46" t="s">
        <v>8830</v>
      </c>
      <c r="F7313" s="121">
        <v>1134.4490000000001</v>
      </c>
      <c r="G7313" s="87"/>
      <c r="H7313" s="47"/>
      <c r="I7313" s="120">
        <v>0</v>
      </c>
      <c r="J7313" s="120">
        <v>0</v>
      </c>
    </row>
    <row r="7314" spans="1:10" ht="15" customHeight="1">
      <c r="A7314" s="46" t="s">
        <v>14580</v>
      </c>
      <c r="B7314" s="46" t="s">
        <v>14581</v>
      </c>
      <c r="C7314" s="47">
        <v>169.14320000000001</v>
      </c>
      <c r="D7314" s="119" t="s">
        <v>8827</v>
      </c>
      <c r="E7314" s="46" t="s">
        <v>8827</v>
      </c>
      <c r="F7314" s="121">
        <v>1747.1934000000001</v>
      </c>
      <c r="G7314" s="87"/>
      <c r="H7314" s="47"/>
      <c r="I7314" s="120">
        <v>0</v>
      </c>
      <c r="J7314" s="120">
        <v>0</v>
      </c>
    </row>
    <row r="7315" spans="1:10" ht="15" customHeight="1">
      <c r="A7315" s="46" t="s">
        <v>14578</v>
      </c>
      <c r="B7315" s="46" t="s">
        <v>14579</v>
      </c>
      <c r="C7315" s="47">
        <v>2.8592</v>
      </c>
      <c r="D7315" s="119" t="s">
        <v>8825</v>
      </c>
      <c r="E7315" s="46" t="s">
        <v>8825</v>
      </c>
      <c r="F7315" s="121">
        <v>1001.3042</v>
      </c>
      <c r="G7315" s="87"/>
      <c r="H7315" s="47"/>
      <c r="I7315" s="120">
        <v>0</v>
      </c>
      <c r="J7315" s="120">
        <v>0</v>
      </c>
    </row>
    <row r="7316" spans="1:10" ht="15" customHeight="1">
      <c r="A7316" s="46" t="s">
        <v>14576</v>
      </c>
      <c r="B7316" s="46" t="s">
        <v>14577</v>
      </c>
      <c r="C7316" s="47">
        <v>4.3696000000000002</v>
      </c>
      <c r="D7316" s="119" t="s">
        <v>8822</v>
      </c>
      <c r="E7316" s="46" t="s">
        <v>8822</v>
      </c>
      <c r="F7316" s="121">
        <v>910.70540000000005</v>
      </c>
      <c r="G7316" s="87"/>
      <c r="H7316" s="47"/>
      <c r="I7316" s="120">
        <v>0</v>
      </c>
      <c r="J7316" s="120">
        <v>0</v>
      </c>
    </row>
    <row r="7317" spans="1:10" ht="15" customHeight="1">
      <c r="A7317" s="46" t="s">
        <v>14574</v>
      </c>
      <c r="B7317" s="46" t="s">
        <v>14575</v>
      </c>
      <c r="C7317" s="47">
        <v>1.4168000000000001</v>
      </c>
      <c r="D7317" s="119" t="s">
        <v>8819</v>
      </c>
      <c r="E7317" s="46" t="s">
        <v>8819</v>
      </c>
      <c r="F7317" s="121">
        <v>910.70540000000005</v>
      </c>
      <c r="G7317" s="87"/>
      <c r="H7317" s="47"/>
      <c r="I7317" s="120">
        <v>0</v>
      </c>
      <c r="J7317" s="120">
        <v>0</v>
      </c>
    </row>
    <row r="7318" spans="1:10" ht="15" customHeight="1">
      <c r="A7318" s="46" t="s">
        <v>14572</v>
      </c>
      <c r="B7318" s="46" t="s">
        <v>14573</v>
      </c>
      <c r="C7318" s="47">
        <v>2.137</v>
      </c>
      <c r="D7318" s="119" t="s">
        <v>8816</v>
      </c>
      <c r="E7318" s="46" t="s">
        <v>8816</v>
      </c>
      <c r="F7318" s="121">
        <v>1124.3366000000001</v>
      </c>
      <c r="G7318" s="87"/>
      <c r="H7318" s="47"/>
      <c r="I7318" s="120">
        <v>0</v>
      </c>
      <c r="J7318" s="120">
        <v>0</v>
      </c>
    </row>
    <row r="7319" spans="1:10" ht="15" customHeight="1">
      <c r="A7319" s="46" t="s">
        <v>14570</v>
      </c>
      <c r="B7319" s="46" t="s">
        <v>14571</v>
      </c>
      <c r="C7319" s="47">
        <v>98.373800000000003</v>
      </c>
      <c r="D7319" s="119" t="s">
        <v>8813</v>
      </c>
      <c r="E7319" s="46" t="s">
        <v>8813</v>
      </c>
      <c r="F7319" s="121">
        <v>1124.3366000000001</v>
      </c>
      <c r="G7319" s="87"/>
      <c r="H7319" s="47"/>
      <c r="I7319" s="120">
        <v>0</v>
      </c>
      <c r="J7319" s="120">
        <v>0</v>
      </c>
    </row>
    <row r="7320" spans="1:10" ht="15" customHeight="1">
      <c r="A7320" s="46" t="s">
        <v>14568</v>
      </c>
      <c r="B7320" s="46" t="s">
        <v>14569</v>
      </c>
      <c r="C7320" s="47">
        <v>1.2649999999999999</v>
      </c>
      <c r="D7320" s="119" t="s">
        <v>8810</v>
      </c>
      <c r="E7320" s="46" t="s">
        <v>8810</v>
      </c>
      <c r="F7320" s="121">
        <v>981.53</v>
      </c>
      <c r="G7320" s="87"/>
      <c r="H7320" s="47"/>
      <c r="I7320" s="120">
        <v>1570</v>
      </c>
      <c r="J7320" s="120">
        <v>0</v>
      </c>
    </row>
    <row r="7321" spans="1:10" ht="15" customHeight="1">
      <c r="A7321" s="46" t="s">
        <v>14566</v>
      </c>
      <c r="B7321" s="46" t="s">
        <v>14567</v>
      </c>
      <c r="C7321" s="47">
        <v>1.6194</v>
      </c>
      <c r="D7321" s="119" t="s">
        <v>8807</v>
      </c>
      <c r="E7321" s="46" t="s">
        <v>8807</v>
      </c>
      <c r="F7321" s="121">
        <v>1207.5273999999999</v>
      </c>
      <c r="G7321" s="87"/>
      <c r="H7321" s="47"/>
      <c r="I7321" s="120">
        <v>60</v>
      </c>
      <c r="J7321" s="120">
        <v>0</v>
      </c>
    </row>
    <row r="7322" spans="1:10" ht="15" customHeight="1">
      <c r="A7322" s="46" t="s">
        <v>14564</v>
      </c>
      <c r="B7322" s="46" t="s">
        <v>14565</v>
      </c>
      <c r="C7322" s="47">
        <v>13.5364</v>
      </c>
      <c r="D7322" s="119" t="s">
        <v>8804</v>
      </c>
      <c r="E7322" s="46" t="s">
        <v>8804</v>
      </c>
      <c r="F7322" s="121">
        <v>1207.5273999999999</v>
      </c>
      <c r="G7322" s="87"/>
      <c r="H7322" s="47"/>
      <c r="I7322" s="120">
        <v>0</v>
      </c>
      <c r="J7322" s="120">
        <v>0</v>
      </c>
    </row>
    <row r="7323" spans="1:10" ht="15" customHeight="1">
      <c r="A7323" s="46" t="s">
        <v>2935</v>
      </c>
      <c r="B7323" s="46" t="s">
        <v>14563</v>
      </c>
      <c r="C7323" s="47">
        <v>12.145</v>
      </c>
      <c r="D7323" s="119" t="s">
        <v>8801</v>
      </c>
      <c r="E7323" s="46" t="s">
        <v>8801</v>
      </c>
      <c r="F7323" s="121">
        <v>1382.0214000000001</v>
      </c>
      <c r="G7323" s="87"/>
      <c r="H7323" s="47"/>
      <c r="I7323" s="120">
        <v>105</v>
      </c>
      <c r="J7323" s="120">
        <v>0</v>
      </c>
    </row>
    <row r="7324" spans="1:10" ht="15" customHeight="1">
      <c r="A7324" s="46" t="s">
        <v>14561</v>
      </c>
      <c r="B7324" s="46" t="s">
        <v>14562</v>
      </c>
      <c r="C7324" s="47">
        <v>23.581399999999999</v>
      </c>
      <c r="D7324" s="119" t="s">
        <v>8798</v>
      </c>
      <c r="E7324" s="46" t="s">
        <v>8798</v>
      </c>
      <c r="F7324" s="121">
        <v>854.49639999999999</v>
      </c>
      <c r="G7324" s="87"/>
      <c r="H7324" s="47"/>
      <c r="I7324" s="120">
        <v>0</v>
      </c>
      <c r="J7324" s="120">
        <v>0</v>
      </c>
    </row>
    <row r="7325" spans="1:10" ht="15" customHeight="1">
      <c r="A7325" s="46" t="s">
        <v>2938</v>
      </c>
      <c r="B7325" s="46" t="s">
        <v>14560</v>
      </c>
      <c r="C7325" s="47">
        <v>17.331800000000001</v>
      </c>
      <c r="D7325" s="119" t="s">
        <v>8795</v>
      </c>
      <c r="E7325" s="46" t="s">
        <v>8795</v>
      </c>
      <c r="F7325" s="121">
        <v>875.85059999999999</v>
      </c>
      <c r="G7325" s="87"/>
      <c r="H7325" s="47"/>
      <c r="I7325" s="120">
        <v>228</v>
      </c>
      <c r="J7325" s="120">
        <v>0</v>
      </c>
    </row>
    <row r="7326" spans="1:10" ht="15" customHeight="1">
      <c r="A7326" s="46" t="s">
        <v>2941</v>
      </c>
      <c r="B7326" s="46" t="s">
        <v>14559</v>
      </c>
      <c r="C7326" s="47">
        <v>21.000599999999999</v>
      </c>
      <c r="D7326" s="119" t="s">
        <v>8792</v>
      </c>
      <c r="E7326" s="46" t="s">
        <v>8792</v>
      </c>
      <c r="F7326" s="121">
        <v>1079.3553999999999</v>
      </c>
      <c r="G7326" s="87"/>
      <c r="H7326" s="47"/>
      <c r="I7326" s="120">
        <v>70</v>
      </c>
      <c r="J7326" s="120">
        <v>0</v>
      </c>
    </row>
    <row r="7327" spans="1:10" ht="15" customHeight="1">
      <c r="A7327" s="46" t="s">
        <v>14558</v>
      </c>
      <c r="B7327" s="46" t="s">
        <v>32686</v>
      </c>
      <c r="C7327" s="47">
        <v>34.663600000000002</v>
      </c>
      <c r="D7327" s="119" t="s">
        <v>8789</v>
      </c>
      <c r="E7327" s="46" t="s">
        <v>8789</v>
      </c>
      <c r="F7327" s="121">
        <v>1357.0537999999999</v>
      </c>
      <c r="G7327" s="87"/>
      <c r="H7327" s="47"/>
      <c r="I7327" s="120">
        <v>51</v>
      </c>
      <c r="J7327" s="120">
        <v>0</v>
      </c>
    </row>
    <row r="7328" spans="1:10" ht="15" customHeight="1">
      <c r="A7328" s="46" t="s">
        <v>2944</v>
      </c>
      <c r="B7328" s="46" t="s">
        <v>14557</v>
      </c>
      <c r="C7328" s="47">
        <v>15.535399999999999</v>
      </c>
      <c r="D7328" s="119" t="s">
        <v>8786</v>
      </c>
      <c r="E7328" s="46" t="s">
        <v>8786</v>
      </c>
      <c r="F7328" s="121">
        <v>1603.2904000000001</v>
      </c>
      <c r="G7328" s="87"/>
      <c r="H7328" s="47"/>
      <c r="I7328" s="120">
        <v>3</v>
      </c>
      <c r="J7328" s="120">
        <v>0</v>
      </c>
    </row>
    <row r="7329" spans="1:10" ht="15" customHeight="1">
      <c r="A7329" s="46" t="s">
        <v>14555</v>
      </c>
      <c r="B7329" s="46" t="s">
        <v>14556</v>
      </c>
      <c r="C7329" s="47">
        <v>17.3066</v>
      </c>
      <c r="D7329" s="119" t="s">
        <v>8783</v>
      </c>
      <c r="E7329" s="46" t="s">
        <v>8783</v>
      </c>
      <c r="F7329" s="121">
        <v>1985.8664000000001</v>
      </c>
      <c r="G7329" s="87"/>
      <c r="H7329" s="47"/>
      <c r="I7329" s="120">
        <v>1</v>
      </c>
      <c r="J7329" s="120">
        <v>0</v>
      </c>
    </row>
    <row r="7330" spans="1:10" ht="15" customHeight="1">
      <c r="A7330" s="46" t="s">
        <v>32681</v>
      </c>
      <c r="B7330" s="46" t="s">
        <v>32682</v>
      </c>
      <c r="C7330" s="47">
        <v>4.3014000000000001</v>
      </c>
      <c r="D7330" s="119" t="s">
        <v>8781</v>
      </c>
      <c r="E7330" s="46" t="s">
        <v>8781</v>
      </c>
      <c r="F7330" s="121">
        <v>2222.7966000000001</v>
      </c>
      <c r="G7330" s="87"/>
      <c r="H7330" s="47"/>
      <c r="I7330" s="120">
        <v>2</v>
      </c>
      <c r="J7330" s="120">
        <v>0</v>
      </c>
    </row>
    <row r="7331" spans="1:10" ht="15" customHeight="1">
      <c r="A7331" s="46" t="s">
        <v>2962</v>
      </c>
      <c r="B7331" s="46" t="s">
        <v>32688</v>
      </c>
      <c r="C7331" s="47">
        <v>5.2375999999999996</v>
      </c>
      <c r="D7331" s="119" t="s">
        <v>8778</v>
      </c>
      <c r="E7331" s="46" t="s">
        <v>8778</v>
      </c>
      <c r="F7331" s="121">
        <v>622.87559999999996</v>
      </c>
      <c r="G7331" s="87"/>
      <c r="H7331" s="47"/>
      <c r="I7331" s="120">
        <v>900</v>
      </c>
      <c r="J7331" s="120">
        <v>0</v>
      </c>
    </row>
    <row r="7332" spans="1:10" ht="15" customHeight="1">
      <c r="A7332" s="46" t="s">
        <v>14553</v>
      </c>
      <c r="B7332" s="46" t="s">
        <v>14554</v>
      </c>
      <c r="C7332" s="47">
        <v>5.2375999999999996</v>
      </c>
      <c r="D7332" s="119" t="s">
        <v>8775</v>
      </c>
      <c r="E7332" s="46" t="s">
        <v>8775</v>
      </c>
      <c r="F7332" s="121">
        <v>775.79459999999995</v>
      </c>
      <c r="G7332" s="87"/>
      <c r="H7332" s="47"/>
      <c r="I7332" s="120">
        <v>28</v>
      </c>
      <c r="J7332" s="120">
        <v>0</v>
      </c>
    </row>
    <row r="7333" spans="1:10" ht="15" customHeight="1">
      <c r="A7333" s="46" t="s">
        <v>2965</v>
      </c>
      <c r="B7333" s="46" t="s">
        <v>32685</v>
      </c>
      <c r="C7333" s="47">
        <v>6.1989999999999998</v>
      </c>
      <c r="D7333" s="119" t="s">
        <v>8772</v>
      </c>
      <c r="E7333" s="46" t="s">
        <v>8772</v>
      </c>
      <c r="F7333" s="121">
        <v>1001.3856</v>
      </c>
      <c r="G7333" s="87"/>
      <c r="H7333" s="47"/>
      <c r="I7333" s="120">
        <v>26</v>
      </c>
      <c r="J7333" s="120">
        <v>0</v>
      </c>
    </row>
    <row r="7334" spans="1:10" ht="15" customHeight="1">
      <c r="A7334" s="46" t="s">
        <v>14551</v>
      </c>
      <c r="B7334" s="46" t="s">
        <v>14552</v>
      </c>
      <c r="C7334" s="47">
        <v>27.654</v>
      </c>
      <c r="D7334" s="119" t="s">
        <v>8769</v>
      </c>
      <c r="E7334" s="46" t="s">
        <v>8769</v>
      </c>
      <c r="F7334" s="121">
        <v>1282.0698</v>
      </c>
      <c r="G7334" s="87"/>
      <c r="H7334" s="47"/>
      <c r="I7334" s="120">
        <v>3</v>
      </c>
      <c r="J7334" s="120">
        <v>0</v>
      </c>
    </row>
    <row r="7335" spans="1:10" ht="15" customHeight="1">
      <c r="A7335" s="46" t="s">
        <v>14550</v>
      </c>
      <c r="B7335" s="46" t="s">
        <v>32680</v>
      </c>
      <c r="C7335" s="47">
        <v>6.1117999999999997</v>
      </c>
      <c r="D7335" s="119" t="s">
        <v>8766</v>
      </c>
      <c r="E7335" s="46" t="s">
        <v>8766</v>
      </c>
      <c r="F7335" s="121">
        <v>1435.7556</v>
      </c>
      <c r="G7335" s="87"/>
      <c r="H7335" s="47"/>
      <c r="I7335" s="120">
        <v>8</v>
      </c>
      <c r="J7335" s="120">
        <v>0</v>
      </c>
    </row>
    <row r="7336" spans="1:10" ht="15" customHeight="1">
      <c r="A7336" s="46" t="s">
        <v>14548</v>
      </c>
      <c r="B7336" s="46" t="s">
        <v>14549</v>
      </c>
      <c r="C7336" s="47">
        <v>21.041</v>
      </c>
      <c r="D7336" s="119" t="s">
        <v>8763</v>
      </c>
      <c r="E7336" s="46" t="s">
        <v>8763</v>
      </c>
      <c r="F7336" s="121">
        <v>1882.5796</v>
      </c>
      <c r="G7336" s="87"/>
      <c r="H7336" s="47"/>
      <c r="I7336" s="120">
        <v>2</v>
      </c>
      <c r="J7336" s="120">
        <v>0</v>
      </c>
    </row>
    <row r="7337" spans="1:10" ht="15" customHeight="1">
      <c r="A7337" s="46" t="s">
        <v>14546</v>
      </c>
      <c r="B7337" s="46" t="s">
        <v>14547</v>
      </c>
      <c r="C7337" s="47">
        <v>10.6572</v>
      </c>
      <c r="D7337" s="119" t="s">
        <v>8761</v>
      </c>
      <c r="E7337" s="46" t="s">
        <v>8761</v>
      </c>
      <c r="F7337" s="121">
        <v>1097.3404</v>
      </c>
      <c r="G7337" s="87"/>
      <c r="H7337" s="47"/>
      <c r="I7337" s="120">
        <v>5</v>
      </c>
      <c r="J7337" s="120">
        <v>0</v>
      </c>
    </row>
    <row r="7338" spans="1:10" ht="15" customHeight="1">
      <c r="A7338" s="46" t="s">
        <v>14544</v>
      </c>
      <c r="B7338" s="46" t="s">
        <v>14545</v>
      </c>
      <c r="C7338" s="47">
        <v>36.434800000000003</v>
      </c>
      <c r="D7338" s="119" t="s">
        <v>8759</v>
      </c>
      <c r="E7338" s="46" t="s">
        <v>8759</v>
      </c>
      <c r="F7338" s="121">
        <v>1572.6833999999999</v>
      </c>
      <c r="G7338" s="87"/>
      <c r="H7338" s="47"/>
      <c r="I7338" s="120">
        <v>3</v>
      </c>
      <c r="J7338" s="120">
        <v>0</v>
      </c>
    </row>
    <row r="7339" spans="1:10" ht="15" customHeight="1">
      <c r="A7339" s="46" t="s">
        <v>14543</v>
      </c>
      <c r="B7339" s="46" t="s">
        <v>32677</v>
      </c>
      <c r="C7339" s="47">
        <v>9.5641999999999996</v>
      </c>
      <c r="D7339" s="119" t="s">
        <v>8757</v>
      </c>
      <c r="E7339" s="46" t="s">
        <v>8757</v>
      </c>
      <c r="F7339" s="121">
        <v>1974.3063999999999</v>
      </c>
      <c r="G7339" s="87"/>
      <c r="H7339" s="47"/>
      <c r="I7339" s="120">
        <v>0</v>
      </c>
      <c r="J7339" s="120">
        <v>0</v>
      </c>
    </row>
    <row r="7340" spans="1:10" ht="15" customHeight="1">
      <c r="A7340" s="46" t="s">
        <v>2968</v>
      </c>
      <c r="B7340" s="46" t="s">
        <v>32689</v>
      </c>
      <c r="C7340" s="47">
        <v>7.2869999999999999</v>
      </c>
      <c r="D7340" s="119" t="s">
        <v>8754</v>
      </c>
      <c r="E7340" s="46" t="s">
        <v>8754</v>
      </c>
      <c r="F7340" s="121">
        <v>1295.2218</v>
      </c>
      <c r="G7340" s="87"/>
      <c r="H7340" s="47"/>
      <c r="I7340" s="120">
        <v>1482</v>
      </c>
      <c r="J7340" s="120">
        <v>0</v>
      </c>
    </row>
    <row r="7341" spans="1:10" ht="15" customHeight="1">
      <c r="A7341" s="46" t="s">
        <v>2971</v>
      </c>
      <c r="B7341" s="46" t="s">
        <v>32687</v>
      </c>
      <c r="C7341" s="47">
        <v>9.2352000000000007</v>
      </c>
      <c r="D7341" s="119" t="s">
        <v>8752</v>
      </c>
      <c r="E7341" s="46" t="s">
        <v>8752</v>
      </c>
      <c r="F7341" s="121">
        <v>1630.2678000000001</v>
      </c>
      <c r="G7341" s="87"/>
      <c r="H7341" s="47"/>
      <c r="I7341" s="120">
        <v>89</v>
      </c>
      <c r="J7341" s="120">
        <v>0</v>
      </c>
    </row>
    <row r="7342" spans="1:10" ht="15" customHeight="1">
      <c r="A7342" s="46" t="s">
        <v>14541</v>
      </c>
      <c r="B7342" s="46" t="s">
        <v>14542</v>
      </c>
      <c r="C7342" s="47">
        <v>5.0646000000000004</v>
      </c>
      <c r="D7342" s="119" t="s">
        <v>8750</v>
      </c>
      <c r="E7342" s="46" t="s">
        <v>8750</v>
      </c>
      <c r="F7342" s="121">
        <v>2227.1651999999999</v>
      </c>
      <c r="G7342" s="87"/>
      <c r="H7342" s="47"/>
      <c r="I7342" s="120">
        <v>20</v>
      </c>
      <c r="J7342" s="120">
        <v>0</v>
      </c>
    </row>
    <row r="7343" spans="1:10" ht="15" customHeight="1">
      <c r="A7343" s="46" t="s">
        <v>14539</v>
      </c>
      <c r="B7343" s="46" t="s">
        <v>14540</v>
      </c>
      <c r="C7343" s="47">
        <v>6.5309999999999997</v>
      </c>
      <c r="D7343" s="119" t="s">
        <v>8748</v>
      </c>
      <c r="E7343" s="46" t="s">
        <v>8748</v>
      </c>
      <c r="F7343" s="121">
        <v>2508.3724000000002</v>
      </c>
      <c r="G7343" s="87"/>
      <c r="H7343" s="47"/>
      <c r="I7343" s="120">
        <v>9</v>
      </c>
      <c r="J7343" s="120">
        <v>0</v>
      </c>
    </row>
    <row r="7344" spans="1:10" ht="15" customHeight="1">
      <c r="A7344" s="46" t="s">
        <v>14537</v>
      </c>
      <c r="B7344" s="46" t="s">
        <v>14538</v>
      </c>
      <c r="C7344" s="47">
        <v>15.5062</v>
      </c>
      <c r="D7344" s="119" t="s">
        <v>8746</v>
      </c>
      <c r="E7344" s="46" t="s">
        <v>8746</v>
      </c>
      <c r="F7344" s="121">
        <v>3046.9229999999998</v>
      </c>
      <c r="G7344" s="87"/>
      <c r="H7344" s="47"/>
      <c r="I7344" s="120">
        <v>2</v>
      </c>
      <c r="J7344" s="120">
        <v>0</v>
      </c>
    </row>
    <row r="7345" spans="1:10" ht="15" customHeight="1">
      <c r="A7345" s="46" t="s">
        <v>14535</v>
      </c>
      <c r="B7345" s="46" t="s">
        <v>14536</v>
      </c>
      <c r="C7345" s="47">
        <v>15.4848</v>
      </c>
      <c r="D7345" s="119" t="s">
        <v>8743</v>
      </c>
      <c r="E7345" s="46" t="s">
        <v>8743</v>
      </c>
      <c r="F7345" s="121">
        <v>4265.6737999999996</v>
      </c>
      <c r="G7345" s="87"/>
      <c r="H7345" s="47"/>
      <c r="I7345" s="120">
        <v>0</v>
      </c>
      <c r="J7345" s="120">
        <v>0</v>
      </c>
    </row>
    <row r="7346" spans="1:10" ht="15" customHeight="1">
      <c r="A7346" s="46" t="s">
        <v>14534</v>
      </c>
      <c r="B7346" s="46" t="s">
        <v>14532</v>
      </c>
      <c r="C7346" s="47">
        <v>7.5145999999999997</v>
      </c>
      <c r="D7346" s="119" t="s">
        <v>8741</v>
      </c>
      <c r="E7346" s="46" t="s">
        <v>8741</v>
      </c>
      <c r="F7346" s="121">
        <v>4010.8631999999998</v>
      </c>
      <c r="G7346" s="87"/>
      <c r="H7346" s="47"/>
      <c r="I7346" s="120">
        <v>0</v>
      </c>
      <c r="J7346" s="120">
        <v>0</v>
      </c>
    </row>
    <row r="7347" spans="1:10" ht="15" customHeight="1">
      <c r="A7347" s="46" t="s">
        <v>14533</v>
      </c>
      <c r="B7347" s="46" t="s">
        <v>32683</v>
      </c>
      <c r="C7347" s="47">
        <v>5.6017999999999999</v>
      </c>
      <c r="D7347" s="119" t="s">
        <v>8738</v>
      </c>
      <c r="E7347" s="46" t="s">
        <v>8738</v>
      </c>
      <c r="F7347" s="121">
        <v>4110.5241999999998</v>
      </c>
      <c r="G7347" s="87"/>
      <c r="H7347" s="47"/>
      <c r="I7347" s="120">
        <v>23</v>
      </c>
      <c r="J7347" s="120">
        <v>0</v>
      </c>
    </row>
    <row r="7348" spans="1:10" ht="15" customHeight="1">
      <c r="A7348" s="46" t="s">
        <v>3045</v>
      </c>
      <c r="B7348" s="46" t="s">
        <v>14532</v>
      </c>
      <c r="C7348" s="47">
        <v>6.2747999999999999</v>
      </c>
      <c r="D7348" s="119" t="s">
        <v>8736</v>
      </c>
      <c r="E7348" s="46" t="s">
        <v>8736</v>
      </c>
      <c r="F7348" s="121">
        <v>4337.7996000000003</v>
      </c>
      <c r="G7348" s="87"/>
      <c r="H7348" s="47"/>
      <c r="I7348" s="120">
        <v>783</v>
      </c>
      <c r="J7348" s="120">
        <v>0</v>
      </c>
    </row>
    <row r="7349" spans="1:10" ht="15" customHeight="1">
      <c r="A7349" s="46" t="s">
        <v>3048</v>
      </c>
      <c r="B7349" s="46" t="s">
        <v>14531</v>
      </c>
      <c r="C7349" s="47">
        <v>7.2869999999999999</v>
      </c>
      <c r="D7349" s="119" t="s">
        <v>8733</v>
      </c>
      <c r="E7349" s="46" t="s">
        <v>8733</v>
      </c>
      <c r="F7349" s="121">
        <v>5251.7115999999996</v>
      </c>
      <c r="G7349" s="87"/>
      <c r="H7349" s="47"/>
      <c r="I7349" s="120">
        <v>44</v>
      </c>
      <c r="J7349" s="120">
        <v>0</v>
      </c>
    </row>
    <row r="7350" spans="1:10" ht="15" customHeight="1">
      <c r="A7350" s="46" t="s">
        <v>14529</v>
      </c>
      <c r="B7350" s="46" t="s">
        <v>14530</v>
      </c>
      <c r="C7350" s="47">
        <v>14.3462</v>
      </c>
      <c r="D7350" s="119" t="s">
        <v>8731</v>
      </c>
      <c r="E7350" s="46" t="s">
        <v>8731</v>
      </c>
      <c r="F7350" s="121">
        <v>1164.0519999999999</v>
      </c>
      <c r="G7350" s="87"/>
      <c r="H7350" s="47"/>
      <c r="I7350" s="120">
        <v>0</v>
      </c>
      <c r="J7350" s="120">
        <v>0</v>
      </c>
    </row>
    <row r="7351" spans="1:10" ht="15" customHeight="1">
      <c r="A7351" s="46" t="s">
        <v>14528</v>
      </c>
      <c r="B7351" s="46" t="s">
        <v>32679</v>
      </c>
      <c r="C7351" s="47">
        <v>15.560600000000001</v>
      </c>
      <c r="D7351" s="119" t="s">
        <v>8729</v>
      </c>
      <c r="E7351" s="46" t="s">
        <v>8729</v>
      </c>
      <c r="F7351" s="121">
        <v>115.8104</v>
      </c>
      <c r="G7351" s="87"/>
      <c r="H7351" s="47"/>
      <c r="I7351" s="120">
        <v>6</v>
      </c>
      <c r="J7351" s="120">
        <v>0</v>
      </c>
    </row>
    <row r="7352" spans="1:10" ht="15" customHeight="1">
      <c r="A7352" s="46" t="s">
        <v>14526</v>
      </c>
      <c r="B7352" s="46" t="s">
        <v>14527</v>
      </c>
      <c r="C7352" s="47">
        <v>16.395600000000002</v>
      </c>
      <c r="D7352" s="119" t="s">
        <v>8727</v>
      </c>
      <c r="E7352" s="46" t="s">
        <v>8727</v>
      </c>
      <c r="F7352" s="121">
        <v>382.1696</v>
      </c>
      <c r="G7352" s="87"/>
      <c r="H7352" s="47"/>
      <c r="I7352" s="120">
        <v>316</v>
      </c>
      <c r="J7352" s="120">
        <v>0</v>
      </c>
    </row>
    <row r="7353" spans="1:10" ht="15" customHeight="1">
      <c r="A7353" s="46" t="s">
        <v>14524</v>
      </c>
      <c r="B7353" s="46" t="s">
        <v>14525</v>
      </c>
      <c r="C7353" s="47">
        <v>17.762</v>
      </c>
      <c r="D7353" s="119" t="s">
        <v>8725</v>
      </c>
      <c r="E7353" s="46" t="s">
        <v>8725</v>
      </c>
      <c r="F7353" s="121">
        <v>119.9812</v>
      </c>
      <c r="G7353" s="87"/>
      <c r="H7353" s="47"/>
      <c r="I7353" s="120">
        <v>325</v>
      </c>
      <c r="J7353" s="120">
        <v>0</v>
      </c>
    </row>
    <row r="7354" spans="1:10" ht="15" customHeight="1">
      <c r="A7354" s="46" t="s">
        <v>14523</v>
      </c>
      <c r="B7354" s="46" t="s">
        <v>32678</v>
      </c>
      <c r="C7354" s="47">
        <v>9.3618000000000006</v>
      </c>
      <c r="D7354" s="119" t="s">
        <v>8722</v>
      </c>
      <c r="E7354" s="46" t="s">
        <v>8722</v>
      </c>
      <c r="F7354" s="121">
        <v>198.34620000000001</v>
      </c>
      <c r="G7354" s="87"/>
      <c r="H7354" s="47"/>
      <c r="I7354" s="120">
        <v>0</v>
      </c>
      <c r="J7354" s="120">
        <v>0</v>
      </c>
    </row>
    <row r="7355" spans="1:10" ht="15" customHeight="1">
      <c r="A7355" s="46" t="s">
        <v>14521</v>
      </c>
      <c r="B7355" s="46" t="s">
        <v>14522</v>
      </c>
      <c r="C7355" s="47">
        <v>7.7698</v>
      </c>
      <c r="D7355" s="119" t="s">
        <v>8720</v>
      </c>
      <c r="E7355" s="46" t="s">
        <v>8720</v>
      </c>
      <c r="F7355" s="121">
        <v>1182.8326</v>
      </c>
      <c r="G7355" s="87"/>
      <c r="H7355" s="47"/>
      <c r="I7355" s="120">
        <v>7</v>
      </c>
      <c r="J7355" s="120">
        <v>0</v>
      </c>
    </row>
    <row r="7356" spans="1:10" ht="15" customHeight="1">
      <c r="A7356" s="46" t="s">
        <v>3051</v>
      </c>
      <c r="B7356" s="46" t="s">
        <v>14520</v>
      </c>
      <c r="C7356" s="47">
        <v>8.7037999999999993</v>
      </c>
      <c r="D7356" s="119" t="s">
        <v>8717</v>
      </c>
      <c r="E7356" s="46" t="s">
        <v>8717</v>
      </c>
      <c r="F7356" s="121">
        <v>1390.7932000000001</v>
      </c>
      <c r="G7356" s="87"/>
      <c r="H7356" s="47"/>
      <c r="I7356" s="120">
        <v>1493</v>
      </c>
      <c r="J7356" s="120">
        <v>0</v>
      </c>
    </row>
    <row r="7357" spans="1:10" ht="15" customHeight="1">
      <c r="A7357" s="46" t="s">
        <v>3054</v>
      </c>
      <c r="B7357" s="46" t="s">
        <v>14519</v>
      </c>
      <c r="C7357" s="47">
        <v>10.584199999999999</v>
      </c>
      <c r="D7357" s="119" t="s">
        <v>8714</v>
      </c>
      <c r="E7357" s="46" t="s">
        <v>8714</v>
      </c>
      <c r="F7357" s="121">
        <v>1405.9898000000001</v>
      </c>
      <c r="G7357" s="87"/>
      <c r="H7357" s="47"/>
      <c r="I7357" s="120">
        <v>977</v>
      </c>
      <c r="J7357" s="120">
        <v>0</v>
      </c>
    </row>
    <row r="7358" spans="1:10" ht="15" customHeight="1">
      <c r="A7358" s="46" t="s">
        <v>14517</v>
      </c>
      <c r="B7358" s="46" t="s">
        <v>14518</v>
      </c>
      <c r="C7358" s="47">
        <v>16.6234</v>
      </c>
      <c r="D7358" s="119" t="s">
        <v>8711</v>
      </c>
      <c r="E7358" s="46" t="s">
        <v>8711</v>
      </c>
      <c r="F7358" s="121">
        <v>5596.8656000000001</v>
      </c>
      <c r="G7358" s="87"/>
      <c r="H7358" s="47"/>
      <c r="I7358" s="120">
        <v>6</v>
      </c>
      <c r="J7358" s="120">
        <v>0</v>
      </c>
    </row>
    <row r="7359" spans="1:10" ht="15" customHeight="1">
      <c r="A7359" s="46" t="s">
        <v>14515</v>
      </c>
      <c r="B7359" s="46" t="s">
        <v>14516</v>
      </c>
      <c r="C7359" s="47">
        <v>7.7698</v>
      </c>
      <c r="D7359" s="119" t="s">
        <v>8708</v>
      </c>
      <c r="E7359" s="46" t="s">
        <v>8708</v>
      </c>
      <c r="F7359" s="121">
        <v>5888.6454000000003</v>
      </c>
      <c r="G7359" s="87"/>
      <c r="H7359" s="47"/>
      <c r="I7359" s="120">
        <v>4</v>
      </c>
      <c r="J7359" s="120">
        <v>0</v>
      </c>
    </row>
    <row r="7360" spans="1:10" ht="15" customHeight="1">
      <c r="A7360" s="46" t="s">
        <v>14513</v>
      </c>
      <c r="B7360" s="46" t="s">
        <v>14514</v>
      </c>
      <c r="C7360" s="47">
        <v>7.7698</v>
      </c>
      <c r="D7360" s="119" t="s">
        <v>8705</v>
      </c>
      <c r="E7360" s="46" t="s">
        <v>8705</v>
      </c>
      <c r="F7360" s="121">
        <v>6352.1656000000003</v>
      </c>
      <c r="G7360" s="87"/>
      <c r="H7360" s="47"/>
      <c r="I7360" s="120">
        <v>3</v>
      </c>
      <c r="J7360" s="120">
        <v>0</v>
      </c>
    </row>
    <row r="7361" spans="1:10" ht="15" customHeight="1">
      <c r="A7361" s="46" t="s">
        <v>14511</v>
      </c>
      <c r="B7361" s="46" t="s">
        <v>14512</v>
      </c>
      <c r="C7361" s="47">
        <v>11.0944</v>
      </c>
      <c r="D7361" s="119" t="s">
        <v>8702</v>
      </c>
      <c r="E7361" s="46" t="s">
        <v>8702</v>
      </c>
      <c r="F7361" s="121">
        <v>6668.4831999999997</v>
      </c>
      <c r="G7361" s="87"/>
      <c r="H7361" s="47"/>
      <c r="I7361" s="120">
        <v>2</v>
      </c>
      <c r="J7361" s="120">
        <v>0</v>
      </c>
    </row>
    <row r="7362" spans="1:10" ht="15" customHeight="1">
      <c r="A7362" s="46" t="s">
        <v>14510</v>
      </c>
      <c r="B7362" s="46" t="s">
        <v>32684</v>
      </c>
      <c r="C7362" s="47">
        <v>5.0603999999999996</v>
      </c>
      <c r="D7362" s="119" t="s">
        <v>8699</v>
      </c>
      <c r="E7362" s="46" t="s">
        <v>8699</v>
      </c>
      <c r="F7362" s="121">
        <v>7231.3855999999996</v>
      </c>
      <c r="G7362" s="87"/>
      <c r="H7362" s="47"/>
      <c r="I7362" s="120">
        <v>27</v>
      </c>
      <c r="J7362" s="120">
        <v>0</v>
      </c>
    </row>
    <row r="7363" spans="1:10" ht="15" customHeight="1">
      <c r="A7363" s="46" t="s">
        <v>14508</v>
      </c>
      <c r="B7363" s="46" t="s">
        <v>14509</v>
      </c>
      <c r="C7363" s="47">
        <v>6.1483999999999996</v>
      </c>
      <c r="D7363" s="119" t="s">
        <v>8696</v>
      </c>
      <c r="E7363" s="46" t="s">
        <v>8696</v>
      </c>
      <c r="F7363" s="121">
        <v>7598.0564000000004</v>
      </c>
      <c r="G7363" s="87"/>
      <c r="H7363" s="47"/>
      <c r="I7363" s="120">
        <v>923</v>
      </c>
      <c r="J7363" s="120">
        <v>0</v>
      </c>
    </row>
    <row r="7364" spans="1:10" ht="15" customHeight="1">
      <c r="A7364" s="46" t="s">
        <v>14506</v>
      </c>
      <c r="B7364" s="46" t="s">
        <v>14507</v>
      </c>
      <c r="C7364" s="47">
        <v>7.0846</v>
      </c>
      <c r="D7364" s="119" t="s">
        <v>8693</v>
      </c>
      <c r="E7364" s="46" t="s">
        <v>8693</v>
      </c>
      <c r="F7364" s="121">
        <v>4540.7700000000004</v>
      </c>
      <c r="G7364" s="87"/>
      <c r="H7364" s="47"/>
      <c r="I7364" s="120">
        <v>205</v>
      </c>
      <c r="J7364" s="120">
        <v>0</v>
      </c>
    </row>
    <row r="7365" spans="1:10" ht="15" customHeight="1">
      <c r="A7365" s="46" t="s">
        <v>14504</v>
      </c>
      <c r="B7365" s="46" t="s">
        <v>14505</v>
      </c>
      <c r="C7365" s="47">
        <v>11.896000000000001</v>
      </c>
      <c r="D7365" s="119" t="s">
        <v>8690</v>
      </c>
      <c r="E7365" s="46" t="s">
        <v>8690</v>
      </c>
      <c r="F7365" s="121">
        <v>5577.0447999999997</v>
      </c>
      <c r="G7365" s="87"/>
      <c r="H7365" s="47"/>
      <c r="I7365" s="120">
        <v>12</v>
      </c>
      <c r="J7365" s="120">
        <v>0</v>
      </c>
    </row>
    <row r="7366" spans="1:10" ht="15" customHeight="1">
      <c r="A7366" s="46" t="s">
        <v>14502</v>
      </c>
      <c r="B7366" s="46" t="s">
        <v>14503</v>
      </c>
      <c r="C7366" s="47">
        <v>8.5267999999999997</v>
      </c>
      <c r="D7366" s="119" t="s">
        <v>8687</v>
      </c>
      <c r="E7366" s="46" t="s">
        <v>8687</v>
      </c>
      <c r="F7366" s="121">
        <v>6010.0092000000004</v>
      </c>
      <c r="G7366" s="87"/>
      <c r="H7366" s="47"/>
      <c r="I7366" s="120">
        <v>864</v>
      </c>
      <c r="J7366" s="120">
        <v>0</v>
      </c>
    </row>
    <row r="7367" spans="1:10" ht="15" customHeight="1">
      <c r="A7367" s="46" t="s">
        <v>14500</v>
      </c>
      <c r="B7367" s="46" t="s">
        <v>14501</v>
      </c>
      <c r="C7367" s="47">
        <v>9.3109999999999999</v>
      </c>
      <c r="D7367" s="119" t="s">
        <v>8684</v>
      </c>
      <c r="E7367" s="46" t="s">
        <v>8684</v>
      </c>
      <c r="F7367" s="121">
        <v>6912.7443999999996</v>
      </c>
      <c r="G7367" s="87"/>
      <c r="H7367" s="47"/>
      <c r="I7367" s="120">
        <v>250</v>
      </c>
      <c r="J7367" s="120">
        <v>0</v>
      </c>
    </row>
    <row r="7368" spans="1:10" ht="15" customHeight="1">
      <c r="A7368" s="46" t="s">
        <v>14498</v>
      </c>
      <c r="B7368" s="46" t="s">
        <v>14499</v>
      </c>
      <c r="C7368" s="47">
        <v>11.3858</v>
      </c>
      <c r="D7368" s="119" t="s">
        <v>8682</v>
      </c>
      <c r="E7368" s="46" t="s">
        <v>8682</v>
      </c>
      <c r="F7368" s="121">
        <v>7373.9178000000002</v>
      </c>
      <c r="G7368" s="87"/>
      <c r="H7368" s="47"/>
      <c r="I7368" s="120">
        <v>0</v>
      </c>
      <c r="J7368" s="120">
        <v>0</v>
      </c>
    </row>
    <row r="7369" spans="1:10" ht="15" customHeight="1">
      <c r="A7369" s="46" t="s">
        <v>14496</v>
      </c>
      <c r="B7369" s="46" t="s">
        <v>14497</v>
      </c>
      <c r="C7369" s="47">
        <v>34.157600000000002</v>
      </c>
      <c r="D7369" s="119" t="s">
        <v>8679</v>
      </c>
      <c r="E7369" s="46" t="s">
        <v>8679</v>
      </c>
      <c r="F7369" s="121">
        <v>6736.1243999999997</v>
      </c>
      <c r="G7369" s="87"/>
      <c r="H7369" s="47"/>
      <c r="I7369" s="120">
        <v>0</v>
      </c>
      <c r="J7369" s="120">
        <v>0</v>
      </c>
    </row>
    <row r="7370" spans="1:10" ht="15" customHeight="1">
      <c r="A7370" s="46" t="s">
        <v>14494</v>
      </c>
      <c r="B7370" s="46" t="s">
        <v>14495</v>
      </c>
      <c r="C7370" s="47">
        <v>27.326000000000001</v>
      </c>
      <c r="D7370" s="119" t="s">
        <v>8676</v>
      </c>
      <c r="E7370" s="46" t="s">
        <v>8676</v>
      </c>
      <c r="F7370" s="121">
        <v>7181.3576000000003</v>
      </c>
      <c r="G7370" s="87"/>
      <c r="H7370" s="47"/>
      <c r="I7370" s="120">
        <v>0</v>
      </c>
      <c r="J7370" s="120">
        <v>0</v>
      </c>
    </row>
    <row r="7371" spans="1:10" ht="15" customHeight="1">
      <c r="A7371" s="46" t="s">
        <v>14492</v>
      </c>
      <c r="B7371" s="46" t="s">
        <v>14493</v>
      </c>
      <c r="C7371" s="47">
        <v>40.988999999999997</v>
      </c>
      <c r="D7371" s="119" t="s">
        <v>8673</v>
      </c>
      <c r="E7371" s="46" t="s">
        <v>8673</v>
      </c>
      <c r="F7371" s="121">
        <v>7784.8076000000001</v>
      </c>
      <c r="G7371" s="87"/>
      <c r="H7371" s="47"/>
      <c r="I7371" s="120">
        <v>4</v>
      </c>
      <c r="J7371" s="120">
        <v>0</v>
      </c>
    </row>
    <row r="7372" spans="1:10" ht="15" customHeight="1">
      <c r="A7372" s="46" t="s">
        <v>14490</v>
      </c>
      <c r="B7372" s="46" t="s">
        <v>14491</v>
      </c>
      <c r="C7372" s="47">
        <v>37.725200000000001</v>
      </c>
      <c r="D7372" s="119" t="s">
        <v>8670</v>
      </c>
      <c r="E7372" s="46" t="s">
        <v>8670</v>
      </c>
      <c r="F7372" s="121">
        <v>6236.9362000000001</v>
      </c>
      <c r="G7372" s="87"/>
      <c r="H7372" s="47"/>
      <c r="I7372" s="120">
        <v>77</v>
      </c>
      <c r="J7372" s="120">
        <v>0</v>
      </c>
    </row>
    <row r="7373" spans="1:10" ht="15" customHeight="1">
      <c r="A7373" s="46" t="s">
        <v>14488</v>
      </c>
      <c r="B7373" s="46" t="s">
        <v>14489</v>
      </c>
      <c r="C7373" s="47">
        <v>36.662399999999998</v>
      </c>
      <c r="D7373" s="119" t="s">
        <v>8667</v>
      </c>
      <c r="E7373" s="46" t="s">
        <v>8667</v>
      </c>
      <c r="F7373" s="121">
        <v>5666.7608</v>
      </c>
      <c r="G7373" s="87"/>
      <c r="H7373" s="47"/>
      <c r="I7373" s="120">
        <v>158</v>
      </c>
      <c r="J7373" s="120">
        <v>0</v>
      </c>
    </row>
    <row r="7374" spans="1:10" ht="15" customHeight="1">
      <c r="A7374" s="46" t="s">
        <v>14486</v>
      </c>
      <c r="B7374" s="46" t="s">
        <v>14487</v>
      </c>
      <c r="C7374" s="47">
        <v>8.1471999999999998</v>
      </c>
      <c r="D7374" s="119" t="s">
        <v>8664</v>
      </c>
      <c r="E7374" s="46" t="s">
        <v>8664</v>
      </c>
      <c r="F7374" s="121">
        <v>2322.8528000000001</v>
      </c>
      <c r="G7374" s="87"/>
      <c r="H7374" s="47"/>
      <c r="I7374" s="120">
        <v>178</v>
      </c>
      <c r="J7374" s="120">
        <v>0</v>
      </c>
    </row>
    <row r="7375" spans="1:10" ht="15" customHeight="1">
      <c r="A7375" s="46" t="s">
        <v>14484</v>
      </c>
      <c r="B7375" s="46" t="s">
        <v>14485</v>
      </c>
      <c r="C7375" s="47">
        <v>6.2747999999999999</v>
      </c>
      <c r="D7375" s="119" t="s">
        <v>8661</v>
      </c>
      <c r="E7375" s="46" t="s">
        <v>8661</v>
      </c>
      <c r="F7375" s="121">
        <v>4822.7439999999997</v>
      </c>
      <c r="G7375" s="87"/>
      <c r="H7375" s="47"/>
      <c r="I7375" s="120">
        <v>64</v>
      </c>
      <c r="J7375" s="120">
        <v>0</v>
      </c>
    </row>
    <row r="7376" spans="1:10" ht="15" customHeight="1">
      <c r="A7376" s="46" t="s">
        <v>14482</v>
      </c>
      <c r="B7376" s="46" t="s">
        <v>14483</v>
      </c>
      <c r="C7376" s="47">
        <v>6.6292</v>
      </c>
      <c r="D7376" s="119" t="s">
        <v>8658</v>
      </c>
      <c r="E7376" s="46" t="s">
        <v>8658</v>
      </c>
      <c r="F7376" s="121">
        <v>3698.4634000000001</v>
      </c>
      <c r="G7376" s="87"/>
      <c r="H7376" s="47"/>
      <c r="I7376" s="120">
        <v>0</v>
      </c>
      <c r="J7376" s="120">
        <v>0</v>
      </c>
    </row>
    <row r="7377" spans="1:10" ht="15" customHeight="1">
      <c r="A7377" s="46" t="s">
        <v>14480</v>
      </c>
      <c r="B7377" s="46" t="s">
        <v>14481</v>
      </c>
      <c r="C7377" s="47">
        <v>7.2110000000000003</v>
      </c>
      <c r="D7377" s="119" t="s">
        <v>8656</v>
      </c>
      <c r="E7377" s="46" t="s">
        <v>8656</v>
      </c>
      <c r="F7377" s="121">
        <v>939.70439999999996</v>
      </c>
      <c r="G7377" s="87"/>
      <c r="H7377" s="47"/>
      <c r="I7377" s="120">
        <v>56</v>
      </c>
      <c r="J7377" s="120">
        <v>0</v>
      </c>
    </row>
    <row r="7378" spans="1:10" ht="15" customHeight="1">
      <c r="A7378" s="46" t="s">
        <v>14478</v>
      </c>
      <c r="B7378" s="46" t="s">
        <v>14479</v>
      </c>
      <c r="C7378" s="47">
        <v>7.3628</v>
      </c>
      <c r="D7378" s="119" t="s">
        <v>8654</v>
      </c>
      <c r="E7378" s="46" t="s">
        <v>8654</v>
      </c>
      <c r="F7378" s="121">
        <v>925.32100000000003</v>
      </c>
      <c r="G7378" s="87"/>
      <c r="H7378" s="47"/>
      <c r="I7378" s="120">
        <v>3</v>
      </c>
      <c r="J7378" s="120">
        <v>0</v>
      </c>
    </row>
    <row r="7379" spans="1:10" ht="15" customHeight="1">
      <c r="A7379" s="46" t="s">
        <v>14476</v>
      </c>
      <c r="B7379" s="46" t="s">
        <v>14477</v>
      </c>
      <c r="C7379" s="47">
        <v>4.9337999999999997</v>
      </c>
      <c r="D7379" s="119" t="s">
        <v>8652</v>
      </c>
      <c r="E7379" s="46" t="s">
        <v>8652</v>
      </c>
      <c r="F7379" s="121">
        <v>1113.6756</v>
      </c>
      <c r="G7379" s="87"/>
      <c r="H7379" s="47"/>
      <c r="I7379" s="120">
        <v>0</v>
      </c>
      <c r="J7379" s="120">
        <v>0</v>
      </c>
    </row>
    <row r="7380" spans="1:10" ht="15" customHeight="1">
      <c r="A7380" s="46" t="s">
        <v>14474</v>
      </c>
      <c r="B7380" s="46" t="s">
        <v>14475</v>
      </c>
      <c r="C7380" s="47">
        <v>8.1340000000000003</v>
      </c>
      <c r="D7380" s="119" t="s">
        <v>8649</v>
      </c>
      <c r="E7380" s="46" t="s">
        <v>8649</v>
      </c>
      <c r="F7380" s="121">
        <v>1209.7814000000001</v>
      </c>
      <c r="G7380" s="87"/>
      <c r="H7380" s="47"/>
      <c r="I7380" s="120">
        <v>0</v>
      </c>
      <c r="J7380" s="120">
        <v>0</v>
      </c>
    </row>
    <row r="7381" spans="1:10" ht="15" customHeight="1">
      <c r="A7381" s="46" t="s">
        <v>14472</v>
      </c>
      <c r="B7381" s="46" t="s">
        <v>14473</v>
      </c>
      <c r="C7381" s="47">
        <v>9.8054000000000006</v>
      </c>
      <c r="D7381" s="119" t="s">
        <v>8647</v>
      </c>
      <c r="E7381" s="46" t="s">
        <v>8647</v>
      </c>
      <c r="F7381" s="121">
        <v>1477.3722</v>
      </c>
      <c r="G7381" s="87"/>
      <c r="H7381" s="47"/>
      <c r="I7381" s="120">
        <v>0</v>
      </c>
      <c r="J7381" s="120">
        <v>0</v>
      </c>
    </row>
    <row r="7382" spans="1:10" ht="15" customHeight="1">
      <c r="A7382" s="46" t="s">
        <v>14470</v>
      </c>
      <c r="B7382" s="46" t="s">
        <v>14471</v>
      </c>
      <c r="C7382" s="47">
        <v>8.9947999999999997</v>
      </c>
      <c r="D7382" s="119" t="s">
        <v>8645</v>
      </c>
      <c r="E7382" s="46" t="s">
        <v>8645</v>
      </c>
      <c r="F7382" s="121">
        <v>287.82960000000003</v>
      </c>
      <c r="G7382" s="87"/>
      <c r="H7382" s="47"/>
      <c r="I7382" s="120">
        <v>0</v>
      </c>
      <c r="J7382" s="120">
        <v>0</v>
      </c>
    </row>
    <row r="7383" spans="1:10" ht="15" customHeight="1">
      <c r="A7383" s="46" t="s">
        <v>14468</v>
      </c>
      <c r="B7383" s="46" t="s">
        <v>14469</v>
      </c>
      <c r="C7383" s="47">
        <v>10.311</v>
      </c>
      <c r="D7383" s="119" t="s">
        <v>8643</v>
      </c>
      <c r="E7383" s="46" t="s">
        <v>8643</v>
      </c>
      <c r="F7383" s="121">
        <v>943.30600000000004</v>
      </c>
      <c r="G7383" s="87"/>
      <c r="H7383" s="47"/>
      <c r="I7383" s="120">
        <v>0</v>
      </c>
      <c r="J7383" s="120">
        <v>0</v>
      </c>
    </row>
    <row r="7384" spans="1:10" ht="15" customHeight="1">
      <c r="A7384" s="46" t="s">
        <v>14466</v>
      </c>
      <c r="B7384" s="46" t="s">
        <v>14467</v>
      </c>
      <c r="C7384" s="47">
        <v>13558.27</v>
      </c>
      <c r="D7384" s="119" t="s">
        <v>8640</v>
      </c>
      <c r="E7384" s="46" t="s">
        <v>8640</v>
      </c>
      <c r="F7384" s="121">
        <v>1102.9636</v>
      </c>
      <c r="G7384" s="87"/>
      <c r="H7384" s="47"/>
      <c r="I7384" s="120">
        <v>0</v>
      </c>
      <c r="J7384" s="120">
        <v>0</v>
      </c>
    </row>
    <row r="7385" spans="1:10" ht="15" customHeight="1">
      <c r="A7385" s="46" t="s">
        <v>14464</v>
      </c>
      <c r="B7385" s="46" t="s">
        <v>14465</v>
      </c>
      <c r="C7385" s="47">
        <v>11.4678</v>
      </c>
      <c r="D7385" s="119" t="s">
        <v>8637</v>
      </c>
      <c r="E7385" s="46" t="s">
        <v>8637</v>
      </c>
      <c r="F7385" s="121">
        <v>1343.5768</v>
      </c>
      <c r="G7385" s="87"/>
      <c r="H7385" s="47"/>
      <c r="I7385" s="120">
        <v>0</v>
      </c>
      <c r="J7385" s="120">
        <v>0</v>
      </c>
    </row>
    <row r="7386" spans="1:10" ht="15" customHeight="1">
      <c r="A7386" s="46" t="s">
        <v>14462</v>
      </c>
      <c r="B7386" s="46" t="s">
        <v>14463</v>
      </c>
      <c r="C7386" s="47">
        <v>13.3124</v>
      </c>
      <c r="D7386" s="119" t="s">
        <v>8635</v>
      </c>
      <c r="E7386" s="46" t="s">
        <v>8635</v>
      </c>
      <c r="F7386" s="121">
        <v>1531.3271999999999</v>
      </c>
      <c r="G7386" s="87"/>
      <c r="H7386" s="47"/>
      <c r="I7386" s="120">
        <v>0</v>
      </c>
      <c r="J7386" s="120">
        <v>0</v>
      </c>
    </row>
    <row r="7387" spans="1:10" ht="15" customHeight="1">
      <c r="A7387" s="46" t="s">
        <v>14460</v>
      </c>
      <c r="B7387" s="46" t="s">
        <v>14461</v>
      </c>
      <c r="C7387" s="47">
        <v>18.4862</v>
      </c>
      <c r="D7387" s="119" t="s">
        <v>8633</v>
      </c>
      <c r="E7387" s="46" t="s">
        <v>8633</v>
      </c>
      <c r="F7387" s="121">
        <v>1044.5006000000001</v>
      </c>
      <c r="G7387" s="87"/>
      <c r="H7387" s="47"/>
      <c r="I7387" s="120">
        <v>0</v>
      </c>
      <c r="J7387" s="120">
        <v>0</v>
      </c>
    </row>
    <row r="7388" spans="1:10" ht="15" customHeight="1">
      <c r="A7388" s="46" t="s">
        <v>14458</v>
      </c>
      <c r="B7388" s="46" t="s">
        <v>14459</v>
      </c>
      <c r="C7388" s="47">
        <v>32.968400000000003</v>
      </c>
      <c r="D7388" s="119" t="s">
        <v>8631</v>
      </c>
      <c r="E7388" s="46" t="s">
        <v>8631</v>
      </c>
      <c r="F7388" s="121">
        <v>1291.8524</v>
      </c>
      <c r="G7388" s="87"/>
      <c r="H7388" s="47"/>
      <c r="I7388" s="120">
        <v>7</v>
      </c>
      <c r="J7388" s="120">
        <v>0</v>
      </c>
    </row>
    <row r="7389" spans="1:10" ht="15" customHeight="1">
      <c r="A7389" s="46" t="s">
        <v>14456</v>
      </c>
      <c r="B7389" s="46" t="s">
        <v>14457</v>
      </c>
      <c r="C7389" s="47">
        <v>45.366199999999999</v>
      </c>
      <c r="D7389" s="119" t="s">
        <v>8629</v>
      </c>
      <c r="E7389" s="46" t="s">
        <v>8629</v>
      </c>
      <c r="F7389" s="121">
        <v>1658.384</v>
      </c>
      <c r="G7389" s="87"/>
      <c r="H7389" s="47"/>
      <c r="I7389" s="120">
        <v>5</v>
      </c>
      <c r="J7389" s="120">
        <v>0</v>
      </c>
    </row>
    <row r="7390" spans="1:10" ht="15" customHeight="1">
      <c r="A7390" s="46" t="s">
        <v>14454</v>
      </c>
      <c r="B7390" s="46" t="s">
        <v>14455</v>
      </c>
      <c r="C7390" s="47">
        <v>168.15979999999999</v>
      </c>
      <c r="D7390" s="119" t="s">
        <v>8627</v>
      </c>
      <c r="E7390" s="46" t="s">
        <v>8627</v>
      </c>
      <c r="F7390" s="121">
        <v>1880.9888000000001</v>
      </c>
      <c r="G7390" s="87"/>
      <c r="H7390" s="47"/>
      <c r="I7390" s="120">
        <v>0</v>
      </c>
      <c r="J7390" s="120">
        <v>0</v>
      </c>
    </row>
    <row r="7391" spans="1:10" ht="15" customHeight="1">
      <c r="A7391" s="46" t="s">
        <v>32690</v>
      </c>
      <c r="B7391" s="46" t="s">
        <v>32691</v>
      </c>
      <c r="D7391" s="119" t="s">
        <v>8625</v>
      </c>
      <c r="E7391" s="46" t="s">
        <v>8625</v>
      </c>
      <c r="F7391" s="121">
        <v>2183.4342000000001</v>
      </c>
      <c r="G7391" s="87"/>
      <c r="H7391" s="47"/>
      <c r="I7391" s="120">
        <v>0</v>
      </c>
      <c r="J7391" s="120">
        <v>0</v>
      </c>
    </row>
    <row r="7392" spans="1:10" ht="15" customHeight="1">
      <c r="A7392" s="46" t="s">
        <v>14594</v>
      </c>
      <c r="B7392" s="46" t="s">
        <v>14595</v>
      </c>
      <c r="C7392" s="47">
        <v>57.384599999999999</v>
      </c>
      <c r="D7392" s="119" t="s">
        <v>8623</v>
      </c>
      <c r="E7392" s="46" t="s">
        <v>8623</v>
      </c>
      <c r="F7392" s="121">
        <v>1807.9102</v>
      </c>
      <c r="G7392" s="87"/>
      <c r="H7392" s="47"/>
      <c r="I7392" s="120">
        <v>7</v>
      </c>
      <c r="J7392" s="120">
        <v>0</v>
      </c>
    </row>
    <row r="7393" spans="1:10" ht="15" customHeight="1">
      <c r="A7393" s="46" t="s">
        <v>14592</v>
      </c>
      <c r="B7393" s="46" t="s">
        <v>14593</v>
      </c>
      <c r="C7393" s="47">
        <v>22.589600000000001</v>
      </c>
      <c r="D7393" s="119" t="s">
        <v>8621</v>
      </c>
      <c r="E7393" s="46" t="s">
        <v>8621</v>
      </c>
      <c r="F7393" s="121">
        <v>2235.9717999999998</v>
      </c>
      <c r="G7393" s="87"/>
      <c r="H7393" s="47"/>
      <c r="I7393" s="120">
        <v>0</v>
      </c>
      <c r="J7393" s="120">
        <v>0</v>
      </c>
    </row>
    <row r="7394" spans="1:10" ht="15" customHeight="1">
      <c r="A7394" s="46" t="s">
        <v>14590</v>
      </c>
      <c r="B7394" s="46" t="s">
        <v>14591</v>
      </c>
      <c r="C7394" s="47">
        <v>47.820599999999999</v>
      </c>
      <c r="D7394" s="119" t="s">
        <v>8618</v>
      </c>
      <c r="E7394" s="46" t="s">
        <v>8618</v>
      </c>
      <c r="F7394" s="121">
        <v>3200.0279999999998</v>
      </c>
      <c r="G7394" s="87"/>
      <c r="H7394" s="47"/>
      <c r="I7394" s="120">
        <v>11</v>
      </c>
      <c r="J7394" s="120">
        <v>0</v>
      </c>
    </row>
    <row r="7395" spans="1:10" ht="15" customHeight="1">
      <c r="A7395" s="46" t="s">
        <v>14588</v>
      </c>
      <c r="B7395" s="46" t="s">
        <v>14589</v>
      </c>
      <c r="C7395" s="47">
        <v>19.583600000000001</v>
      </c>
      <c r="D7395" s="119" t="s">
        <v>9142</v>
      </c>
      <c r="E7395" s="46" t="s">
        <v>9142</v>
      </c>
      <c r="F7395" s="121">
        <v>625.68979999999999</v>
      </c>
      <c r="G7395" s="87"/>
      <c r="H7395" s="47"/>
      <c r="I7395" s="120">
        <v>0</v>
      </c>
      <c r="J7395" s="120">
        <v>0</v>
      </c>
    </row>
    <row r="7396" spans="1:10" ht="15" customHeight="1">
      <c r="A7396" s="46" t="s">
        <v>14586</v>
      </c>
      <c r="B7396" s="46" t="s">
        <v>14587</v>
      </c>
      <c r="C7396" s="47">
        <v>174.8108</v>
      </c>
      <c r="D7396" s="119" t="s">
        <v>9140</v>
      </c>
      <c r="E7396" s="46" t="s">
        <v>9140</v>
      </c>
      <c r="F7396" s="121">
        <v>363.6148</v>
      </c>
      <c r="G7396" s="87"/>
      <c r="H7396" s="47"/>
      <c r="I7396" s="120">
        <v>10</v>
      </c>
      <c r="J7396" s="120">
        <v>0</v>
      </c>
    </row>
    <row r="7397" spans="1:10" ht="15" customHeight="1">
      <c r="A7397" s="46" t="s">
        <v>14584</v>
      </c>
      <c r="B7397" s="46" t="s">
        <v>14585</v>
      </c>
      <c r="C7397" s="47">
        <v>70.668199999999999</v>
      </c>
      <c r="D7397" s="119" t="s">
        <v>9138</v>
      </c>
      <c r="E7397" s="46" t="s">
        <v>9138</v>
      </c>
      <c r="F7397" s="121">
        <v>406.39159999999998</v>
      </c>
      <c r="G7397" s="87"/>
      <c r="H7397" s="47"/>
      <c r="I7397" s="120">
        <v>9</v>
      </c>
      <c r="J7397" s="120">
        <v>0</v>
      </c>
    </row>
    <row r="7398" spans="1:10" ht="15" customHeight="1">
      <c r="A7398" s="46" t="s">
        <v>14598</v>
      </c>
      <c r="B7398" s="46" t="s">
        <v>14599</v>
      </c>
      <c r="C7398" s="47">
        <v>3.44E-2</v>
      </c>
      <c r="D7398" s="119" t="s">
        <v>9136</v>
      </c>
      <c r="E7398" s="46" t="s">
        <v>9136</v>
      </c>
      <c r="F7398" s="121">
        <v>479.11939999999998</v>
      </c>
      <c r="G7398" s="87"/>
      <c r="H7398" s="47"/>
      <c r="I7398" s="120">
        <v>63</v>
      </c>
      <c r="J7398" s="120">
        <v>0</v>
      </c>
    </row>
    <row r="7399" spans="1:10" ht="15" customHeight="1">
      <c r="A7399" s="46" t="s">
        <v>14596</v>
      </c>
      <c r="B7399" s="46" t="s">
        <v>14597</v>
      </c>
      <c r="C7399" s="47">
        <v>0.1038</v>
      </c>
      <c r="D7399" s="119" t="s">
        <v>9134</v>
      </c>
      <c r="E7399" s="46" t="s">
        <v>9134</v>
      </c>
      <c r="F7399" s="121">
        <v>564.69619999999998</v>
      </c>
      <c r="G7399" s="87"/>
      <c r="H7399" s="47"/>
      <c r="I7399" s="120">
        <v>11800</v>
      </c>
      <c r="J7399" s="120">
        <v>0</v>
      </c>
    </row>
    <row r="7400" spans="1:10" ht="15" customHeight="1">
      <c r="A7400" s="46" t="s">
        <v>14602</v>
      </c>
      <c r="B7400" s="46" t="s">
        <v>14603</v>
      </c>
      <c r="C7400" s="47">
        <v>2.2151999999999998</v>
      </c>
      <c r="D7400" s="119" t="s">
        <v>24</v>
      </c>
      <c r="E7400" s="46" t="s">
        <v>24</v>
      </c>
      <c r="F7400" s="121">
        <v>399.38580000000002</v>
      </c>
      <c r="G7400" s="87"/>
      <c r="H7400" s="47"/>
      <c r="I7400" s="120">
        <v>0</v>
      </c>
      <c r="J7400" s="120">
        <v>0</v>
      </c>
    </row>
    <row r="7401" spans="1:10" ht="15" customHeight="1">
      <c r="A7401" s="46" t="s">
        <v>14600</v>
      </c>
      <c r="B7401" s="46" t="s">
        <v>14601</v>
      </c>
      <c r="C7401" s="47">
        <v>5.8193999999999999</v>
      </c>
      <c r="D7401" s="119" t="s">
        <v>27</v>
      </c>
      <c r="E7401" s="46" t="s">
        <v>27</v>
      </c>
      <c r="F7401" s="121">
        <v>571.41920000000005</v>
      </c>
      <c r="G7401" s="87"/>
      <c r="H7401" s="47"/>
      <c r="I7401" s="120">
        <v>10</v>
      </c>
      <c r="J7401" s="120">
        <v>0</v>
      </c>
    </row>
    <row r="7402" spans="1:10" ht="15" customHeight="1">
      <c r="A7402" s="46" t="s">
        <v>14686</v>
      </c>
      <c r="B7402" s="46" t="s">
        <v>14687</v>
      </c>
      <c r="C7402" s="47">
        <v>5.5915999999999997</v>
      </c>
      <c r="D7402" s="119" t="s">
        <v>9130</v>
      </c>
      <c r="E7402" s="46" t="s">
        <v>9130</v>
      </c>
      <c r="F7402" s="121">
        <v>480.41140000000001</v>
      </c>
      <c r="G7402" s="87"/>
      <c r="H7402" s="47"/>
      <c r="I7402" s="120">
        <v>0</v>
      </c>
      <c r="J7402" s="120">
        <v>0</v>
      </c>
    </row>
    <row r="7403" spans="1:10" ht="15" customHeight="1">
      <c r="A7403" s="46" t="s">
        <v>14684</v>
      </c>
      <c r="B7403" s="46" t="s">
        <v>14685</v>
      </c>
      <c r="C7403" s="47">
        <v>5.87</v>
      </c>
      <c r="D7403" s="119" t="s">
        <v>9128</v>
      </c>
      <c r="E7403" s="46" t="s">
        <v>9128</v>
      </c>
      <c r="F7403" s="121">
        <v>541.9452</v>
      </c>
      <c r="G7403" s="87"/>
      <c r="H7403" s="47"/>
      <c r="I7403" s="120">
        <v>0</v>
      </c>
      <c r="J7403" s="120">
        <v>0</v>
      </c>
    </row>
    <row r="7404" spans="1:10" ht="15" customHeight="1">
      <c r="A7404" s="46" t="s">
        <v>14682</v>
      </c>
      <c r="B7404" s="46" t="s">
        <v>14683</v>
      </c>
      <c r="C7404" s="47">
        <v>5.3639999999999999</v>
      </c>
      <c r="D7404" s="119" t="s">
        <v>9126</v>
      </c>
      <c r="E7404" s="46" t="s">
        <v>9126</v>
      </c>
      <c r="F7404" s="121">
        <v>3639.8654000000001</v>
      </c>
      <c r="G7404" s="87"/>
      <c r="H7404" s="47"/>
      <c r="I7404" s="120">
        <v>14</v>
      </c>
      <c r="J7404" s="120">
        <v>0</v>
      </c>
    </row>
    <row r="7405" spans="1:10" ht="15" customHeight="1">
      <c r="A7405" s="46" t="s">
        <v>14681</v>
      </c>
      <c r="B7405" s="46" t="s">
        <v>32696</v>
      </c>
      <c r="C7405" s="47">
        <v>2.2772000000000001</v>
      </c>
      <c r="D7405" s="119" t="s">
        <v>9124</v>
      </c>
      <c r="E7405" s="46" t="s">
        <v>9124</v>
      </c>
      <c r="F7405" s="121">
        <v>4356.5158000000001</v>
      </c>
      <c r="G7405" s="87"/>
      <c r="H7405" s="47"/>
      <c r="I7405" s="120">
        <v>0</v>
      </c>
      <c r="J7405" s="120">
        <v>0</v>
      </c>
    </row>
    <row r="7406" spans="1:10" ht="15" customHeight="1">
      <c r="A7406" s="46" t="s">
        <v>14679</v>
      </c>
      <c r="B7406" s="46" t="s">
        <v>14680</v>
      </c>
      <c r="C7406" s="47">
        <v>5.6424000000000003</v>
      </c>
      <c r="D7406" s="119" t="s">
        <v>9122</v>
      </c>
      <c r="E7406" s="46" t="s">
        <v>9122</v>
      </c>
      <c r="F7406" s="121">
        <v>4639.4067999999997</v>
      </c>
      <c r="G7406" s="87"/>
      <c r="H7406" s="47"/>
      <c r="I7406" s="120">
        <v>0</v>
      </c>
      <c r="J7406" s="120">
        <v>0</v>
      </c>
    </row>
    <row r="7407" spans="1:10" ht="15" customHeight="1">
      <c r="A7407" s="46" t="s">
        <v>14677</v>
      </c>
      <c r="B7407" s="46" t="s">
        <v>14678</v>
      </c>
      <c r="C7407" s="47">
        <v>2.4544000000000001</v>
      </c>
      <c r="D7407" s="119" t="s">
        <v>9120</v>
      </c>
      <c r="E7407" s="46" t="s">
        <v>9120</v>
      </c>
      <c r="F7407" s="121">
        <v>6167.0132000000003</v>
      </c>
      <c r="G7407" s="87"/>
      <c r="H7407" s="47"/>
      <c r="I7407" s="120">
        <v>12</v>
      </c>
      <c r="J7407" s="120">
        <v>0</v>
      </c>
    </row>
    <row r="7408" spans="1:10" ht="15" customHeight="1">
      <c r="A7408" s="46" t="s">
        <v>14676</v>
      </c>
      <c r="B7408" s="46" t="s">
        <v>32697</v>
      </c>
      <c r="C7408" s="47">
        <v>1.9481999999999999</v>
      </c>
      <c r="D7408" s="119" t="s">
        <v>9118</v>
      </c>
      <c r="E7408" s="46" t="s">
        <v>9118</v>
      </c>
      <c r="F7408" s="121">
        <v>7666.3501999999999</v>
      </c>
      <c r="G7408" s="87"/>
      <c r="H7408" s="47"/>
      <c r="I7408" s="120">
        <v>0</v>
      </c>
      <c r="J7408" s="120">
        <v>0</v>
      </c>
    </row>
    <row r="7409" spans="1:10" ht="15" customHeight="1">
      <c r="A7409" s="46" t="s">
        <v>14674</v>
      </c>
      <c r="B7409" s="46" t="s">
        <v>14675</v>
      </c>
      <c r="C7409" s="47">
        <v>2.0493999999999999</v>
      </c>
      <c r="D7409" s="119" t="s">
        <v>9116</v>
      </c>
      <c r="E7409" s="46" t="s">
        <v>9116</v>
      </c>
      <c r="F7409" s="121">
        <v>7251.4368000000004</v>
      </c>
      <c r="G7409" s="87"/>
      <c r="H7409" s="47"/>
      <c r="I7409" s="120">
        <v>0</v>
      </c>
      <c r="J7409" s="120">
        <v>0</v>
      </c>
    </row>
    <row r="7410" spans="1:10" ht="15" customHeight="1">
      <c r="A7410" s="46" t="s">
        <v>14672</v>
      </c>
      <c r="B7410" s="46" t="s">
        <v>14673</v>
      </c>
      <c r="C7410" s="47">
        <v>2.0493999999999999</v>
      </c>
      <c r="D7410" s="119" t="s">
        <v>9114</v>
      </c>
      <c r="E7410" s="46" t="s">
        <v>9114</v>
      </c>
      <c r="F7410" s="121">
        <v>8863.9254000000001</v>
      </c>
      <c r="G7410" s="87"/>
      <c r="H7410" s="47"/>
      <c r="I7410" s="120">
        <v>0</v>
      </c>
      <c r="J7410" s="120">
        <v>0</v>
      </c>
    </row>
    <row r="7411" spans="1:10" ht="15" customHeight="1">
      <c r="A7411" s="46" t="s">
        <v>14670</v>
      </c>
      <c r="B7411" s="46" t="s">
        <v>14671</v>
      </c>
      <c r="C7411" s="47">
        <v>2.0493999999999999</v>
      </c>
      <c r="D7411" s="119" t="s">
        <v>44</v>
      </c>
      <c r="E7411" s="46" t="s">
        <v>44</v>
      </c>
      <c r="F7411" s="121">
        <v>563.37639999999999</v>
      </c>
      <c r="G7411" s="87"/>
      <c r="H7411" s="47"/>
      <c r="I7411" s="120">
        <v>0</v>
      </c>
      <c r="J7411" s="120">
        <v>0</v>
      </c>
    </row>
    <row r="7412" spans="1:10" ht="15" customHeight="1">
      <c r="A7412" s="46" t="s">
        <v>14668</v>
      </c>
      <c r="B7412" s="46" t="s">
        <v>14669</v>
      </c>
      <c r="C7412" s="47">
        <v>2.2265999999999999</v>
      </c>
      <c r="D7412" s="119" t="s">
        <v>45</v>
      </c>
      <c r="E7412" s="46" t="s">
        <v>45</v>
      </c>
      <c r="F7412" s="121">
        <v>3692.5590000000002</v>
      </c>
      <c r="G7412" s="87"/>
      <c r="H7412" s="47"/>
      <c r="I7412" s="120">
        <v>5</v>
      </c>
      <c r="J7412" s="120">
        <v>0</v>
      </c>
    </row>
    <row r="7413" spans="1:10" ht="15" customHeight="1">
      <c r="A7413" s="46" t="s">
        <v>14666</v>
      </c>
      <c r="B7413" s="46" t="s">
        <v>14667</v>
      </c>
      <c r="C7413" s="47">
        <v>2.9601999999999999</v>
      </c>
      <c r="D7413" s="119" t="s">
        <v>32285</v>
      </c>
      <c r="E7413" s="46" t="s">
        <v>32285</v>
      </c>
      <c r="F7413" s="121">
        <v>6341.2488000000003</v>
      </c>
      <c r="G7413" s="87"/>
      <c r="H7413" s="47"/>
      <c r="I7413" s="120">
        <v>0</v>
      </c>
      <c r="J7413" s="120">
        <v>0</v>
      </c>
    </row>
    <row r="7414" spans="1:10" ht="15" customHeight="1">
      <c r="A7414" s="46" t="s">
        <v>14664</v>
      </c>
      <c r="B7414" s="46" t="s">
        <v>14665</v>
      </c>
      <c r="C7414" s="47">
        <v>2.3277999999999999</v>
      </c>
      <c r="D7414" s="119" t="s">
        <v>49</v>
      </c>
      <c r="E7414" s="46" t="s">
        <v>49</v>
      </c>
      <c r="F7414" s="121">
        <v>10200.071599999999</v>
      </c>
      <c r="G7414" s="87"/>
      <c r="H7414" s="47"/>
      <c r="I7414" s="120">
        <v>0</v>
      </c>
      <c r="J7414" s="120">
        <v>0</v>
      </c>
    </row>
    <row r="7415" spans="1:10" ht="15" customHeight="1">
      <c r="A7415" s="46" t="s">
        <v>14662</v>
      </c>
      <c r="B7415" s="46" t="s">
        <v>14663</v>
      </c>
      <c r="C7415" s="47">
        <v>2.3277999999999999</v>
      </c>
      <c r="D7415" s="119" t="s">
        <v>36031</v>
      </c>
      <c r="E7415" s="46" t="s">
        <v>36031</v>
      </c>
      <c r="F7415" s="121">
        <v>812.8066</v>
      </c>
      <c r="G7415" s="87"/>
      <c r="H7415" s="47"/>
      <c r="I7415" s="120">
        <v>7</v>
      </c>
      <c r="J7415" s="120">
        <v>0</v>
      </c>
    </row>
    <row r="7416" spans="1:10" ht="15" customHeight="1">
      <c r="A7416" s="46" t="s">
        <v>14660</v>
      </c>
      <c r="B7416" s="46" t="s">
        <v>14661</v>
      </c>
      <c r="C7416" s="47">
        <v>2.4036</v>
      </c>
      <c r="D7416" s="119" t="s">
        <v>36033</v>
      </c>
      <c r="E7416" s="46" t="s">
        <v>36033</v>
      </c>
      <c r="F7416" s="121">
        <v>906.91099999999994</v>
      </c>
      <c r="G7416" s="87"/>
      <c r="H7416" s="47"/>
      <c r="I7416" s="120">
        <v>0</v>
      </c>
      <c r="J7416" s="120">
        <v>0</v>
      </c>
    </row>
    <row r="7417" spans="1:10" ht="15" customHeight="1">
      <c r="A7417" s="46" t="s">
        <v>14658</v>
      </c>
      <c r="B7417" s="46" t="s">
        <v>14659</v>
      </c>
      <c r="C7417" s="47">
        <v>2.0242</v>
      </c>
      <c r="D7417" s="119" t="s">
        <v>36049</v>
      </c>
      <c r="E7417" s="46" t="s">
        <v>36049</v>
      </c>
      <c r="F7417" s="121">
        <v>4158.2749999999996</v>
      </c>
      <c r="G7417" s="87"/>
      <c r="H7417" s="47"/>
      <c r="I7417" s="120">
        <v>0</v>
      </c>
      <c r="J7417" s="120">
        <v>0</v>
      </c>
    </row>
    <row r="7418" spans="1:10" ht="15" customHeight="1">
      <c r="A7418" s="46" t="s">
        <v>14656</v>
      </c>
      <c r="B7418" s="46" t="s">
        <v>14657</v>
      </c>
      <c r="C7418" s="47">
        <v>2.0242</v>
      </c>
      <c r="D7418" s="119" t="s">
        <v>36051</v>
      </c>
      <c r="E7418" s="46" t="s">
        <v>36051</v>
      </c>
      <c r="F7418" s="121">
        <v>4530.2669999999998</v>
      </c>
      <c r="G7418" s="87"/>
      <c r="H7418" s="47"/>
      <c r="I7418" s="120">
        <v>0</v>
      </c>
      <c r="J7418" s="120">
        <v>0</v>
      </c>
    </row>
    <row r="7419" spans="1:10" ht="15" customHeight="1">
      <c r="A7419" s="46" t="s">
        <v>14654</v>
      </c>
      <c r="B7419" s="46" t="s">
        <v>14655</v>
      </c>
      <c r="C7419" s="47">
        <v>3.3904000000000001</v>
      </c>
      <c r="D7419" s="119" t="s">
        <v>36035</v>
      </c>
      <c r="E7419" s="46" t="s">
        <v>36035</v>
      </c>
      <c r="F7419" s="121">
        <v>4620.3082000000004</v>
      </c>
      <c r="G7419" s="87"/>
      <c r="H7419" s="47"/>
      <c r="I7419" s="120">
        <v>0</v>
      </c>
      <c r="J7419" s="120">
        <v>0</v>
      </c>
    </row>
    <row r="7420" spans="1:10" ht="15" customHeight="1">
      <c r="A7420" s="46" t="s">
        <v>14652</v>
      </c>
      <c r="B7420" s="46" t="s">
        <v>14653</v>
      </c>
      <c r="C7420" s="47">
        <v>1.4523999999999999</v>
      </c>
      <c r="D7420" s="119" t="s">
        <v>36037</v>
      </c>
      <c r="E7420" s="46" t="s">
        <v>36037</v>
      </c>
      <c r="F7420" s="121">
        <v>5698.3854000000001</v>
      </c>
      <c r="G7420" s="87"/>
      <c r="H7420" s="47"/>
      <c r="I7420" s="120">
        <v>0</v>
      </c>
      <c r="J7420" s="120">
        <v>0</v>
      </c>
    </row>
    <row r="7421" spans="1:10" ht="15" customHeight="1">
      <c r="A7421" s="46" t="s">
        <v>14650</v>
      </c>
      <c r="B7421" s="46" t="s">
        <v>14651</v>
      </c>
      <c r="C7421" s="47">
        <v>20.039200000000001</v>
      </c>
      <c r="D7421" s="119" t="s">
        <v>36041</v>
      </c>
      <c r="E7421" s="46" t="s">
        <v>36041</v>
      </c>
      <c r="F7421" s="121">
        <v>6753.3775999999998</v>
      </c>
      <c r="G7421" s="87"/>
      <c r="H7421" s="47"/>
      <c r="I7421" s="120">
        <v>0</v>
      </c>
      <c r="J7421" s="120">
        <v>0</v>
      </c>
    </row>
    <row r="7422" spans="1:10" ht="15" customHeight="1">
      <c r="A7422" s="46" t="s">
        <v>14648</v>
      </c>
      <c r="B7422" s="46" t="s">
        <v>14649</v>
      </c>
      <c r="C7422" s="47">
        <v>1.9128000000000001</v>
      </c>
      <c r="D7422" s="119" t="s">
        <v>36045</v>
      </c>
      <c r="E7422" s="46" t="s">
        <v>36045</v>
      </c>
      <c r="F7422" s="121">
        <v>7272.8760000000002</v>
      </c>
      <c r="G7422" s="87"/>
      <c r="H7422" s="47"/>
      <c r="I7422" s="120">
        <v>138</v>
      </c>
      <c r="J7422" s="120">
        <v>0</v>
      </c>
    </row>
    <row r="7423" spans="1:10" ht="15" customHeight="1">
      <c r="A7423" s="46" t="s">
        <v>14646</v>
      </c>
      <c r="B7423" s="46" t="s">
        <v>14647</v>
      </c>
      <c r="C7423" s="47">
        <v>2.2315999999999998</v>
      </c>
      <c r="D7423" s="119" t="s">
        <v>36039</v>
      </c>
      <c r="E7423" s="46" t="s">
        <v>36039</v>
      </c>
      <c r="F7423" s="121">
        <v>5852.3732</v>
      </c>
      <c r="G7423" s="87"/>
      <c r="H7423" s="47"/>
      <c r="I7423" s="120">
        <v>182</v>
      </c>
      <c r="J7423" s="120">
        <v>0</v>
      </c>
    </row>
    <row r="7424" spans="1:10" ht="15" customHeight="1">
      <c r="A7424" s="46" t="s">
        <v>3597</v>
      </c>
      <c r="B7424" s="46" t="s">
        <v>14645</v>
      </c>
      <c r="C7424" s="47">
        <v>2.1254</v>
      </c>
      <c r="D7424" s="119" t="s">
        <v>36043</v>
      </c>
      <c r="E7424" s="46" t="s">
        <v>36043</v>
      </c>
      <c r="F7424" s="121">
        <v>6160.3954000000003</v>
      </c>
      <c r="G7424" s="87"/>
      <c r="H7424" s="47"/>
      <c r="I7424" s="120">
        <v>137</v>
      </c>
      <c r="J7424" s="120">
        <v>0</v>
      </c>
    </row>
    <row r="7425" spans="1:10" ht="15" customHeight="1">
      <c r="A7425" s="46" t="s">
        <v>14643</v>
      </c>
      <c r="B7425" s="46" t="s">
        <v>14644</v>
      </c>
      <c r="C7425" s="47">
        <v>2.5506000000000002</v>
      </c>
      <c r="D7425" s="119" t="s">
        <v>36047</v>
      </c>
      <c r="E7425" s="46" t="s">
        <v>36047</v>
      </c>
      <c r="F7425" s="121">
        <v>6622.4286000000002</v>
      </c>
      <c r="G7425" s="87"/>
      <c r="H7425" s="47"/>
      <c r="I7425" s="120">
        <v>180</v>
      </c>
      <c r="J7425" s="120">
        <v>0</v>
      </c>
    </row>
    <row r="7426" spans="1:10" ht="15" customHeight="1">
      <c r="A7426" s="46" t="s">
        <v>14641</v>
      </c>
      <c r="B7426" s="46" t="s">
        <v>14642</v>
      </c>
      <c r="C7426" s="47">
        <v>2.0493999999999999</v>
      </c>
      <c r="D7426" s="119" t="s">
        <v>36029</v>
      </c>
      <c r="E7426" s="46" t="s">
        <v>36029</v>
      </c>
      <c r="F7426" s="121">
        <v>693.02679999999998</v>
      </c>
      <c r="G7426" s="87"/>
      <c r="H7426" s="47"/>
      <c r="I7426" s="120">
        <v>0</v>
      </c>
      <c r="J7426" s="120">
        <v>0</v>
      </c>
    </row>
    <row r="7427" spans="1:10" ht="15" customHeight="1">
      <c r="A7427" s="46" t="s">
        <v>14639</v>
      </c>
      <c r="B7427" s="46" t="s">
        <v>14640</v>
      </c>
      <c r="C7427" s="47">
        <v>1.8218000000000001</v>
      </c>
      <c r="D7427" s="119" t="s">
        <v>35013</v>
      </c>
      <c r="E7427" s="46" t="s">
        <v>35013</v>
      </c>
      <c r="F7427" s="121">
        <v>32.042000000000002</v>
      </c>
      <c r="G7427" s="87"/>
      <c r="H7427" s="47"/>
      <c r="I7427" s="120">
        <v>0</v>
      </c>
      <c r="J7427" s="120">
        <v>0</v>
      </c>
    </row>
    <row r="7428" spans="1:10" ht="15" customHeight="1">
      <c r="A7428" s="46" t="s">
        <v>14637</v>
      </c>
      <c r="B7428" s="46" t="s">
        <v>14638</v>
      </c>
      <c r="C7428" s="47">
        <v>1.4061999999999999</v>
      </c>
      <c r="D7428" s="119" t="s">
        <v>9112</v>
      </c>
      <c r="E7428" s="46" t="s">
        <v>9112</v>
      </c>
      <c r="F7428" s="121">
        <v>5848.2946000000002</v>
      </c>
      <c r="G7428" s="87"/>
      <c r="H7428" s="47"/>
      <c r="I7428" s="120">
        <v>461</v>
      </c>
      <c r="J7428" s="120">
        <v>0</v>
      </c>
    </row>
    <row r="7429" spans="1:10" ht="15" customHeight="1">
      <c r="A7429" s="46" t="s">
        <v>14635</v>
      </c>
      <c r="B7429" s="46" t="s">
        <v>14636</v>
      </c>
      <c r="C7429" s="47">
        <v>1.3637999999999999</v>
      </c>
      <c r="D7429" s="119" t="s">
        <v>9110</v>
      </c>
      <c r="E7429" s="46" t="s">
        <v>9110</v>
      </c>
      <c r="F7429" s="121">
        <v>8286.8305999999993</v>
      </c>
      <c r="G7429" s="87"/>
      <c r="H7429" s="47"/>
      <c r="I7429" s="120">
        <v>65</v>
      </c>
      <c r="J7429" s="120">
        <v>0</v>
      </c>
    </row>
    <row r="7430" spans="1:10" ht="15" customHeight="1">
      <c r="A7430" s="46" t="s">
        <v>14633</v>
      </c>
      <c r="B7430" s="46" t="s">
        <v>14634</v>
      </c>
      <c r="C7430" s="47">
        <v>1.8724000000000001</v>
      </c>
      <c r="D7430" s="119" t="s">
        <v>9109</v>
      </c>
      <c r="E7430" s="46" t="s">
        <v>9109</v>
      </c>
      <c r="F7430" s="121">
        <v>776.65200000000004</v>
      </c>
      <c r="G7430" s="87"/>
      <c r="H7430" s="47"/>
      <c r="I7430" s="120">
        <v>391</v>
      </c>
      <c r="J7430" s="120">
        <v>0</v>
      </c>
    </row>
    <row r="7431" spans="1:10" ht="15" customHeight="1">
      <c r="A7431" s="46" t="s">
        <v>14631</v>
      </c>
      <c r="B7431" s="46" t="s">
        <v>14632</v>
      </c>
      <c r="C7431" s="47">
        <v>4.4278000000000004</v>
      </c>
      <c r="D7431" s="119" t="s">
        <v>36089</v>
      </c>
      <c r="E7431" s="46" t="s">
        <v>36089</v>
      </c>
      <c r="F7431" s="121">
        <v>812.80439999999999</v>
      </c>
      <c r="G7431" s="87"/>
      <c r="H7431" s="47"/>
      <c r="I7431" s="120">
        <v>814</v>
      </c>
      <c r="J7431" s="120">
        <v>0</v>
      </c>
    </row>
    <row r="7432" spans="1:10" ht="15" customHeight="1">
      <c r="A7432" s="46" t="s">
        <v>14629</v>
      </c>
      <c r="B7432" s="46" t="s">
        <v>14630</v>
      </c>
      <c r="C7432" s="47">
        <v>1.4802</v>
      </c>
      <c r="D7432" s="119" t="s">
        <v>9107</v>
      </c>
      <c r="E7432" s="46" t="s">
        <v>9107</v>
      </c>
      <c r="F7432" s="121">
        <v>241.9956</v>
      </c>
      <c r="G7432" s="87"/>
      <c r="H7432" s="47"/>
      <c r="I7432" s="120">
        <v>0</v>
      </c>
      <c r="J7432" s="120">
        <v>0</v>
      </c>
    </row>
    <row r="7433" spans="1:10" ht="15" customHeight="1">
      <c r="A7433" s="46" t="s">
        <v>14627</v>
      </c>
      <c r="B7433" s="46" t="s">
        <v>14628</v>
      </c>
      <c r="C7433" s="47">
        <v>1.2625999999999999</v>
      </c>
      <c r="D7433" s="119" t="s">
        <v>9105</v>
      </c>
      <c r="E7433" s="46" t="s">
        <v>9105</v>
      </c>
      <c r="F7433" s="121">
        <v>89.898799999999994</v>
      </c>
      <c r="G7433" s="87"/>
      <c r="H7433" s="47"/>
      <c r="I7433" s="120">
        <v>327</v>
      </c>
      <c r="J7433" s="120">
        <v>0</v>
      </c>
    </row>
    <row r="7434" spans="1:10" ht="15" customHeight="1">
      <c r="A7434" s="46" t="s">
        <v>14625</v>
      </c>
      <c r="B7434" s="46" t="s">
        <v>14626</v>
      </c>
      <c r="C7434" s="47">
        <v>1.3182</v>
      </c>
      <c r="D7434" s="119" t="s">
        <v>9103</v>
      </c>
      <c r="E7434" s="46" t="s">
        <v>9103</v>
      </c>
      <c r="F7434" s="121">
        <v>99.249799999999993</v>
      </c>
      <c r="G7434" s="87"/>
      <c r="H7434" s="47"/>
      <c r="I7434" s="120">
        <v>565</v>
      </c>
      <c r="J7434" s="120">
        <v>0</v>
      </c>
    </row>
    <row r="7435" spans="1:10" ht="15" customHeight="1">
      <c r="A7435" s="46" t="s">
        <v>14623</v>
      </c>
      <c r="B7435" s="46" t="s">
        <v>14624</v>
      </c>
      <c r="C7435" s="47">
        <v>1.2296</v>
      </c>
      <c r="D7435" s="119" t="s">
        <v>9100</v>
      </c>
      <c r="E7435" s="46" t="s">
        <v>9100</v>
      </c>
      <c r="F7435" s="121">
        <v>106.6284</v>
      </c>
      <c r="G7435" s="87"/>
      <c r="H7435" s="47"/>
      <c r="I7435" s="120">
        <v>0</v>
      </c>
      <c r="J7435" s="120">
        <v>0</v>
      </c>
    </row>
    <row r="7436" spans="1:10" ht="15" customHeight="1">
      <c r="A7436" s="46" t="s">
        <v>14622</v>
      </c>
      <c r="B7436" s="46" t="s">
        <v>32701</v>
      </c>
      <c r="C7436" s="47">
        <v>1.3664000000000001</v>
      </c>
      <c r="D7436" s="119" t="s">
        <v>9097</v>
      </c>
      <c r="E7436" s="46" t="s">
        <v>9097</v>
      </c>
      <c r="F7436" s="121">
        <v>148.05760000000001</v>
      </c>
      <c r="G7436" s="87"/>
      <c r="H7436" s="47"/>
      <c r="I7436" s="120">
        <v>100</v>
      </c>
      <c r="J7436" s="120">
        <v>0</v>
      </c>
    </row>
    <row r="7437" spans="1:10" ht="15" customHeight="1">
      <c r="A7437" s="46" t="s">
        <v>14621</v>
      </c>
      <c r="B7437" s="46" t="s">
        <v>32695</v>
      </c>
      <c r="C7437" s="47">
        <v>1.4676</v>
      </c>
      <c r="D7437" s="119" t="s">
        <v>9094</v>
      </c>
      <c r="E7437" s="46" t="s">
        <v>9094</v>
      </c>
      <c r="F7437" s="121">
        <v>232.26240000000001</v>
      </c>
      <c r="G7437" s="87"/>
      <c r="H7437" s="47"/>
      <c r="I7437" s="120">
        <v>0</v>
      </c>
      <c r="J7437" s="120">
        <v>0</v>
      </c>
    </row>
    <row r="7438" spans="1:10" ht="15" customHeight="1">
      <c r="A7438" s="46" t="s">
        <v>14620</v>
      </c>
      <c r="B7438" s="46" t="s">
        <v>32694</v>
      </c>
      <c r="C7438" s="47">
        <v>1.5182</v>
      </c>
      <c r="D7438" s="119" t="s">
        <v>9091</v>
      </c>
      <c r="E7438" s="46" t="s">
        <v>9091</v>
      </c>
      <c r="F7438" s="121">
        <v>247.15459999999999</v>
      </c>
      <c r="G7438" s="87"/>
      <c r="H7438" s="47"/>
      <c r="I7438" s="120">
        <v>0</v>
      </c>
      <c r="J7438" s="120">
        <v>0</v>
      </c>
    </row>
    <row r="7439" spans="1:10" ht="15" customHeight="1">
      <c r="A7439" s="46" t="s">
        <v>14619</v>
      </c>
      <c r="B7439" s="46" t="s">
        <v>32702</v>
      </c>
      <c r="C7439" s="47">
        <v>1.7712000000000001</v>
      </c>
      <c r="D7439" s="119" t="s">
        <v>9088</v>
      </c>
      <c r="E7439" s="46" t="s">
        <v>9088</v>
      </c>
      <c r="F7439" s="121">
        <v>267.98919999999998</v>
      </c>
      <c r="G7439" s="87"/>
      <c r="H7439" s="47"/>
      <c r="I7439" s="120">
        <v>100</v>
      </c>
      <c r="J7439" s="120">
        <v>0</v>
      </c>
    </row>
    <row r="7440" spans="1:10" ht="15" customHeight="1">
      <c r="A7440" s="46" t="s">
        <v>14617</v>
      </c>
      <c r="B7440" s="46" t="s">
        <v>14618</v>
      </c>
      <c r="C7440" s="47">
        <v>2.5960000000000001</v>
      </c>
      <c r="D7440" s="119" t="s">
        <v>9086</v>
      </c>
      <c r="E7440" s="46" t="s">
        <v>9086</v>
      </c>
      <c r="F7440" s="121">
        <v>293.79599999999999</v>
      </c>
      <c r="G7440" s="87"/>
      <c r="H7440" s="47"/>
      <c r="I7440" s="120">
        <v>0</v>
      </c>
      <c r="J7440" s="120">
        <v>0</v>
      </c>
    </row>
    <row r="7441" spans="1:10" ht="15" customHeight="1">
      <c r="A7441" s="46" t="s">
        <v>14616</v>
      </c>
      <c r="B7441" s="46" t="s">
        <v>32698</v>
      </c>
      <c r="C7441" s="47">
        <v>8.0966000000000005</v>
      </c>
      <c r="D7441" s="119" t="s">
        <v>9084</v>
      </c>
      <c r="E7441" s="46" t="s">
        <v>9084</v>
      </c>
      <c r="F7441" s="121">
        <v>51.216000000000001</v>
      </c>
      <c r="G7441" s="87"/>
      <c r="H7441" s="47"/>
      <c r="I7441" s="120">
        <v>20</v>
      </c>
      <c r="J7441" s="120">
        <v>0</v>
      </c>
    </row>
    <row r="7442" spans="1:10" ht="15" customHeight="1">
      <c r="A7442" s="46" t="s">
        <v>14614</v>
      </c>
      <c r="B7442" s="46" t="s">
        <v>14615</v>
      </c>
      <c r="C7442" s="47">
        <v>2.7073999999999998</v>
      </c>
      <c r="D7442" s="119" t="s">
        <v>9082</v>
      </c>
      <c r="E7442" s="46" t="s">
        <v>9082</v>
      </c>
      <c r="F7442" s="121">
        <v>347.39879999999999</v>
      </c>
      <c r="G7442" s="87"/>
      <c r="H7442" s="47"/>
      <c r="I7442" s="120">
        <v>0</v>
      </c>
      <c r="J7442" s="120">
        <v>0</v>
      </c>
    </row>
    <row r="7443" spans="1:10" ht="15" customHeight="1">
      <c r="A7443" s="46" t="s">
        <v>14613</v>
      </c>
      <c r="B7443" s="46" t="s">
        <v>32700</v>
      </c>
      <c r="C7443" s="47">
        <v>1.7203999999999999</v>
      </c>
      <c r="D7443" s="119" t="s">
        <v>9080</v>
      </c>
      <c r="E7443" s="46" t="s">
        <v>9080</v>
      </c>
      <c r="F7443" s="121">
        <v>397.02379999999999</v>
      </c>
      <c r="G7443" s="87"/>
      <c r="H7443" s="47"/>
      <c r="I7443" s="120">
        <v>19</v>
      </c>
      <c r="J7443" s="120">
        <v>0</v>
      </c>
    </row>
    <row r="7444" spans="1:10" ht="15" customHeight="1">
      <c r="A7444" s="46" t="s">
        <v>14611</v>
      </c>
      <c r="B7444" s="46" t="s">
        <v>14612</v>
      </c>
      <c r="C7444" s="47">
        <v>1.67</v>
      </c>
      <c r="D7444" s="119" t="s">
        <v>9078</v>
      </c>
      <c r="E7444" s="46" t="s">
        <v>9078</v>
      </c>
      <c r="F7444" s="121">
        <v>178.65940000000001</v>
      </c>
      <c r="G7444" s="87"/>
      <c r="H7444" s="47"/>
      <c r="I7444" s="120">
        <v>3</v>
      </c>
      <c r="J7444" s="120">
        <v>0</v>
      </c>
    </row>
    <row r="7445" spans="1:10" ht="15" customHeight="1">
      <c r="A7445" s="46" t="s">
        <v>32692</v>
      </c>
      <c r="B7445" s="46" t="s">
        <v>32693</v>
      </c>
      <c r="C7445" s="47">
        <v>12.321999999999999</v>
      </c>
      <c r="D7445" s="119" t="s">
        <v>9076</v>
      </c>
      <c r="E7445" s="46" t="s">
        <v>9076</v>
      </c>
      <c r="F7445" s="121">
        <v>108.2</v>
      </c>
      <c r="G7445" s="87"/>
      <c r="H7445" s="47"/>
      <c r="I7445" s="120">
        <v>50</v>
      </c>
      <c r="J7445" s="120">
        <v>0</v>
      </c>
    </row>
    <row r="7446" spans="1:10" ht="15" customHeight="1">
      <c r="A7446" s="46" t="s">
        <v>14609</v>
      </c>
      <c r="B7446" s="46" t="s">
        <v>14610</v>
      </c>
      <c r="C7446" s="47">
        <v>1.8724000000000001</v>
      </c>
      <c r="D7446" s="119" t="s">
        <v>9074</v>
      </c>
      <c r="E7446" s="46" t="s">
        <v>9074</v>
      </c>
      <c r="F7446" s="121">
        <v>194.3612</v>
      </c>
      <c r="G7446" s="87"/>
      <c r="H7446" s="47"/>
      <c r="I7446" s="120">
        <v>0</v>
      </c>
      <c r="J7446" s="120">
        <v>0</v>
      </c>
    </row>
    <row r="7447" spans="1:10" ht="15" customHeight="1">
      <c r="A7447" s="46" t="s">
        <v>14607</v>
      </c>
      <c r="B7447" s="46" t="s">
        <v>14608</v>
      </c>
      <c r="C7447" s="47">
        <v>0.96140000000000003</v>
      </c>
      <c r="D7447" s="119" t="s">
        <v>9072</v>
      </c>
      <c r="E7447" s="46" t="s">
        <v>9072</v>
      </c>
      <c r="F7447" s="121">
        <v>64.517200000000003</v>
      </c>
      <c r="G7447" s="87"/>
      <c r="H7447" s="47"/>
      <c r="I7447" s="120">
        <v>3119</v>
      </c>
      <c r="J7447" s="120">
        <v>0</v>
      </c>
    </row>
    <row r="7448" spans="1:10" ht="15" customHeight="1">
      <c r="A7448" s="46" t="s">
        <v>14605</v>
      </c>
      <c r="B7448" s="46" t="s">
        <v>14606</v>
      </c>
      <c r="C7448" s="47">
        <v>3.7951999999999999</v>
      </c>
      <c r="D7448" s="119" t="s">
        <v>9071</v>
      </c>
      <c r="E7448" s="46" t="s">
        <v>9071</v>
      </c>
      <c r="F7448" s="121">
        <v>1303.1922</v>
      </c>
      <c r="G7448" s="87"/>
      <c r="H7448" s="47"/>
      <c r="I7448" s="120">
        <v>198</v>
      </c>
      <c r="J7448" s="120">
        <v>0</v>
      </c>
    </row>
    <row r="7449" spans="1:10" ht="15" customHeight="1">
      <c r="A7449" s="46" t="s">
        <v>14604</v>
      </c>
      <c r="B7449" s="46" t="s">
        <v>32699</v>
      </c>
      <c r="C7449" s="47">
        <v>7.3376000000000001</v>
      </c>
      <c r="D7449" s="119" t="s">
        <v>2199</v>
      </c>
      <c r="E7449" s="46" t="s">
        <v>2199</v>
      </c>
      <c r="F7449" s="121">
        <v>1036.2175999999999</v>
      </c>
      <c r="G7449" s="87"/>
      <c r="H7449" s="47"/>
      <c r="I7449" s="120">
        <v>20</v>
      </c>
      <c r="J7449" s="120">
        <v>0</v>
      </c>
    </row>
    <row r="7450" spans="1:10" ht="15" customHeight="1">
      <c r="A7450" s="46" t="s">
        <v>14759</v>
      </c>
      <c r="B7450" s="46" t="s">
        <v>14760</v>
      </c>
      <c r="C7450" s="47">
        <v>27.098199999999999</v>
      </c>
      <c r="D7450" s="119" t="s">
        <v>9068</v>
      </c>
      <c r="E7450" s="46" t="s">
        <v>9068</v>
      </c>
      <c r="F7450" s="121">
        <v>1542.0576000000001</v>
      </c>
      <c r="G7450" s="87"/>
      <c r="H7450" s="47"/>
      <c r="I7450" s="120">
        <v>19</v>
      </c>
      <c r="J7450" s="120">
        <v>0</v>
      </c>
    </row>
    <row r="7451" spans="1:10" ht="15" customHeight="1">
      <c r="A7451" s="46" t="s">
        <v>14753</v>
      </c>
      <c r="B7451" s="46" t="s">
        <v>14754</v>
      </c>
      <c r="C7451" s="47">
        <v>19.811399999999999</v>
      </c>
      <c r="D7451" s="119" t="s">
        <v>5503</v>
      </c>
      <c r="E7451" s="46" t="s">
        <v>5503</v>
      </c>
      <c r="F7451" s="121">
        <v>589.05899999999997</v>
      </c>
      <c r="G7451" s="87"/>
      <c r="H7451" s="47"/>
      <c r="I7451" s="120">
        <v>0</v>
      </c>
      <c r="J7451" s="120">
        <v>0</v>
      </c>
    </row>
    <row r="7452" spans="1:10" ht="15" customHeight="1">
      <c r="A7452" s="46" t="s">
        <v>1236</v>
      </c>
      <c r="B7452" s="46" t="s">
        <v>14750</v>
      </c>
      <c r="C7452" s="47">
        <v>52.628</v>
      </c>
      <c r="D7452" s="119" t="s">
        <v>5508</v>
      </c>
      <c r="E7452" s="46" t="s">
        <v>5508</v>
      </c>
      <c r="F7452" s="121">
        <v>643.97140000000002</v>
      </c>
      <c r="G7452" s="87"/>
      <c r="H7452" s="47"/>
      <c r="I7452" s="120">
        <v>6</v>
      </c>
      <c r="J7452" s="120">
        <v>0</v>
      </c>
    </row>
    <row r="7453" spans="1:10" ht="15" customHeight="1">
      <c r="A7453" s="46" t="s">
        <v>14748</v>
      </c>
      <c r="B7453" s="46" t="s">
        <v>14749</v>
      </c>
      <c r="C7453" s="47">
        <v>108.39319999999999</v>
      </c>
      <c r="D7453" s="119" t="s">
        <v>5513</v>
      </c>
      <c r="E7453" s="46" t="s">
        <v>5513</v>
      </c>
      <c r="F7453" s="121">
        <v>1103.2331999999999</v>
      </c>
      <c r="G7453" s="87"/>
      <c r="H7453" s="47"/>
      <c r="I7453" s="120">
        <v>1</v>
      </c>
      <c r="J7453" s="120">
        <v>0</v>
      </c>
    </row>
    <row r="7454" spans="1:10" ht="15" customHeight="1">
      <c r="A7454" s="46" t="s">
        <v>14746</v>
      </c>
      <c r="B7454" s="46" t="s">
        <v>14747</v>
      </c>
      <c r="C7454" s="47">
        <v>173.97579999999999</v>
      </c>
      <c r="D7454" s="119" t="s">
        <v>5518</v>
      </c>
      <c r="E7454" s="46" t="s">
        <v>5518</v>
      </c>
      <c r="F7454" s="121">
        <v>1343.6433999999999</v>
      </c>
      <c r="G7454" s="87"/>
      <c r="H7454" s="47"/>
      <c r="I7454" s="120">
        <v>0</v>
      </c>
      <c r="J7454" s="120">
        <v>0</v>
      </c>
    </row>
    <row r="7455" spans="1:10" ht="15" customHeight="1">
      <c r="A7455" s="46" t="s">
        <v>14744</v>
      </c>
      <c r="B7455" s="46" t="s">
        <v>14745</v>
      </c>
      <c r="C7455" s="47">
        <v>68.315200000000004</v>
      </c>
      <c r="D7455" s="119" t="s">
        <v>36252</v>
      </c>
      <c r="E7455" s="46" t="s">
        <v>36252</v>
      </c>
      <c r="F7455" s="121">
        <v>1143.7465999999999</v>
      </c>
      <c r="G7455" s="87"/>
      <c r="H7455" s="47"/>
      <c r="I7455" s="120">
        <v>48</v>
      </c>
      <c r="J7455" s="120">
        <v>0</v>
      </c>
    </row>
    <row r="7456" spans="1:10" ht="15" customHeight="1">
      <c r="A7456" s="46" t="s">
        <v>14740</v>
      </c>
      <c r="B7456" s="46" t="s">
        <v>14741</v>
      </c>
      <c r="C7456" s="47">
        <v>61.265000000000001</v>
      </c>
      <c r="D7456" s="119" t="s">
        <v>36254</v>
      </c>
      <c r="E7456" s="46" t="s">
        <v>36254</v>
      </c>
      <c r="F7456" s="121">
        <v>1697.605</v>
      </c>
      <c r="G7456" s="87"/>
      <c r="H7456" s="47"/>
      <c r="I7456" s="120">
        <v>0</v>
      </c>
      <c r="J7456" s="120">
        <v>0</v>
      </c>
    </row>
    <row r="7457" spans="1:10" ht="15" customHeight="1">
      <c r="A7457" s="46" t="s">
        <v>14738</v>
      </c>
      <c r="B7457" s="46" t="s">
        <v>14739</v>
      </c>
      <c r="C7457" s="47">
        <v>13.818</v>
      </c>
      <c r="D7457" s="119" t="s">
        <v>9058</v>
      </c>
      <c r="E7457" s="46" t="s">
        <v>9058</v>
      </c>
      <c r="F7457" s="121">
        <v>1227.749</v>
      </c>
      <c r="G7457" s="87"/>
      <c r="H7457" s="47"/>
      <c r="I7457" s="120">
        <v>0</v>
      </c>
      <c r="J7457" s="120">
        <v>0</v>
      </c>
    </row>
    <row r="7458" spans="1:10" ht="15" customHeight="1">
      <c r="A7458" s="46" t="s">
        <v>14736</v>
      </c>
      <c r="B7458" s="46" t="s">
        <v>14737</v>
      </c>
      <c r="C7458" s="47">
        <v>9.0630000000000006</v>
      </c>
      <c r="D7458" s="119" t="s">
        <v>9055</v>
      </c>
      <c r="E7458" s="46" t="s">
        <v>9055</v>
      </c>
      <c r="F7458" s="121">
        <v>1507.6690000000001</v>
      </c>
      <c r="G7458" s="87"/>
      <c r="H7458" s="47"/>
      <c r="I7458" s="120">
        <v>0</v>
      </c>
      <c r="J7458" s="120">
        <v>0</v>
      </c>
    </row>
    <row r="7459" spans="1:10" ht="15" customHeight="1">
      <c r="A7459" s="46" t="s">
        <v>14720</v>
      </c>
      <c r="B7459" s="46" t="s">
        <v>14721</v>
      </c>
      <c r="C7459" s="47">
        <v>31.146599999999999</v>
      </c>
      <c r="D7459" s="119" t="s">
        <v>9052</v>
      </c>
      <c r="E7459" s="46" t="s">
        <v>9052</v>
      </c>
      <c r="F7459" s="121">
        <v>970.41420000000005</v>
      </c>
      <c r="G7459" s="87"/>
      <c r="H7459" s="47"/>
      <c r="I7459" s="120">
        <v>0</v>
      </c>
      <c r="J7459" s="120">
        <v>0</v>
      </c>
    </row>
    <row r="7460" spans="1:10" ht="15" customHeight="1">
      <c r="A7460" s="46" t="s">
        <v>14718</v>
      </c>
      <c r="B7460" s="46" t="s">
        <v>14719</v>
      </c>
      <c r="C7460" s="47">
        <v>36.434800000000003</v>
      </c>
      <c r="D7460" s="119" t="s">
        <v>9049</v>
      </c>
      <c r="E7460" s="46" t="s">
        <v>9049</v>
      </c>
      <c r="F7460" s="121">
        <v>2169.7671999999998</v>
      </c>
      <c r="G7460" s="87"/>
      <c r="H7460" s="47"/>
      <c r="I7460" s="120">
        <v>1</v>
      </c>
      <c r="J7460" s="120">
        <v>0</v>
      </c>
    </row>
    <row r="7461" spans="1:10" ht="15" customHeight="1">
      <c r="A7461" s="46" t="s">
        <v>14716</v>
      </c>
      <c r="B7461" s="46" t="s">
        <v>14717</v>
      </c>
      <c r="C7461" s="47">
        <v>43.772199999999998</v>
      </c>
      <c r="D7461" s="119" t="s">
        <v>9046</v>
      </c>
      <c r="E7461" s="46" t="s">
        <v>9046</v>
      </c>
      <c r="F7461" s="121">
        <v>651.5874</v>
      </c>
      <c r="G7461" s="87"/>
      <c r="H7461" s="47"/>
      <c r="I7461" s="120">
        <v>1</v>
      </c>
      <c r="J7461" s="120">
        <v>0</v>
      </c>
    </row>
    <row r="7462" spans="1:10" ht="15" customHeight="1">
      <c r="A7462" s="46" t="s">
        <v>14713</v>
      </c>
      <c r="B7462" s="46" t="s">
        <v>14714</v>
      </c>
      <c r="C7462" s="47">
        <v>18.217400000000001</v>
      </c>
      <c r="D7462" s="119" t="s">
        <v>9043</v>
      </c>
      <c r="E7462" s="46" t="s">
        <v>9043</v>
      </c>
      <c r="F7462" s="121">
        <v>662.10400000000004</v>
      </c>
      <c r="G7462" s="87"/>
      <c r="H7462" s="47"/>
      <c r="I7462" s="120">
        <v>0</v>
      </c>
      <c r="J7462" s="120">
        <v>0</v>
      </c>
    </row>
    <row r="7463" spans="1:10" ht="15" customHeight="1">
      <c r="A7463" s="46" t="s">
        <v>14711</v>
      </c>
      <c r="B7463" s="46" t="s">
        <v>14712</v>
      </c>
      <c r="C7463" s="47">
        <v>17.964400000000001</v>
      </c>
      <c r="D7463" s="119" t="s">
        <v>9040</v>
      </c>
      <c r="E7463" s="46" t="s">
        <v>9040</v>
      </c>
      <c r="F7463" s="121">
        <v>609.54539999999997</v>
      </c>
      <c r="G7463" s="87"/>
      <c r="H7463" s="47"/>
      <c r="I7463" s="120">
        <v>86</v>
      </c>
      <c r="J7463" s="120">
        <v>0</v>
      </c>
    </row>
    <row r="7464" spans="1:10" ht="15" customHeight="1">
      <c r="A7464" s="46" t="s">
        <v>6766</v>
      </c>
      <c r="B7464" s="46" t="s">
        <v>14710</v>
      </c>
      <c r="C7464" s="47">
        <v>19.229399999999998</v>
      </c>
      <c r="D7464" s="119" t="s">
        <v>9036</v>
      </c>
      <c r="E7464" s="46" t="s">
        <v>9036</v>
      </c>
      <c r="F7464" s="121">
        <v>996.94920000000002</v>
      </c>
      <c r="G7464" s="87"/>
      <c r="H7464" s="47"/>
      <c r="I7464" s="120">
        <v>6</v>
      </c>
      <c r="J7464" s="120">
        <v>0</v>
      </c>
    </row>
    <row r="7465" spans="1:10" ht="15" customHeight="1">
      <c r="A7465" s="46" t="s">
        <v>14708</v>
      </c>
      <c r="B7465" s="46" t="s">
        <v>14709</v>
      </c>
      <c r="C7465" s="47">
        <v>27.326000000000001</v>
      </c>
      <c r="D7465" s="119" t="s">
        <v>7521</v>
      </c>
      <c r="E7465" s="46" t="s">
        <v>7521</v>
      </c>
      <c r="F7465" s="121">
        <v>193.57640000000001</v>
      </c>
      <c r="G7465" s="87"/>
      <c r="H7465" s="47"/>
      <c r="I7465" s="120">
        <v>1</v>
      </c>
      <c r="J7465" s="120">
        <v>0</v>
      </c>
    </row>
    <row r="7466" spans="1:10" ht="15" customHeight="1">
      <c r="A7466" s="46" t="s">
        <v>14707</v>
      </c>
      <c r="B7466" s="46" t="s">
        <v>14706</v>
      </c>
      <c r="C7466" s="47">
        <v>9.3819999999999997</v>
      </c>
      <c r="D7466" s="119" t="s">
        <v>7524</v>
      </c>
      <c r="E7466" s="46" t="s">
        <v>7524</v>
      </c>
      <c r="F7466" s="121">
        <v>201.3486</v>
      </c>
      <c r="G7466" s="87"/>
      <c r="H7466" s="47"/>
      <c r="I7466" s="120">
        <v>0</v>
      </c>
      <c r="J7466" s="120">
        <v>0</v>
      </c>
    </row>
    <row r="7467" spans="1:10" ht="15" customHeight="1">
      <c r="A7467" s="46" t="s">
        <v>14705</v>
      </c>
      <c r="B7467" s="46" t="s">
        <v>14706</v>
      </c>
      <c r="C7467" s="47">
        <v>9.3819999999999997</v>
      </c>
      <c r="D7467" s="119" t="s">
        <v>36380</v>
      </c>
      <c r="E7467" s="46" t="s">
        <v>36380</v>
      </c>
      <c r="F7467" s="121">
        <v>201.3486</v>
      </c>
      <c r="G7467" s="87"/>
      <c r="H7467" s="47"/>
      <c r="I7467" s="120">
        <v>0</v>
      </c>
      <c r="J7467" s="120">
        <v>0</v>
      </c>
    </row>
    <row r="7468" spans="1:10" ht="15" customHeight="1">
      <c r="A7468" s="46" t="s">
        <v>14703</v>
      </c>
      <c r="B7468" s="46" t="s">
        <v>14704</v>
      </c>
      <c r="C7468" s="47">
        <v>8.2230000000000008</v>
      </c>
      <c r="D7468" s="119" t="s">
        <v>8613</v>
      </c>
      <c r="E7468" s="46" t="s">
        <v>8613</v>
      </c>
      <c r="F7468" s="121">
        <v>5159.8972000000003</v>
      </c>
      <c r="G7468" s="87"/>
      <c r="H7468" s="47"/>
      <c r="I7468" s="120">
        <v>78</v>
      </c>
      <c r="J7468" s="120">
        <v>0</v>
      </c>
    </row>
    <row r="7469" spans="1:10" ht="15" customHeight="1">
      <c r="A7469" s="46" t="s">
        <v>6769</v>
      </c>
      <c r="B7469" s="46" t="s">
        <v>14702</v>
      </c>
      <c r="C7469" s="47">
        <v>9.8678000000000008</v>
      </c>
      <c r="D7469" s="119" t="s">
        <v>8614</v>
      </c>
      <c r="E7469" s="46" t="s">
        <v>8614</v>
      </c>
      <c r="F7469" s="121">
        <v>6160.1534000000001</v>
      </c>
      <c r="G7469" s="87"/>
      <c r="H7469" s="47"/>
      <c r="I7469" s="120">
        <v>154</v>
      </c>
      <c r="J7469" s="120">
        <v>0</v>
      </c>
    </row>
    <row r="7470" spans="1:10" ht="15" customHeight="1">
      <c r="A7470" s="46" t="s">
        <v>14700</v>
      </c>
      <c r="B7470" s="46" t="s">
        <v>14701</v>
      </c>
      <c r="C7470" s="47">
        <v>20.2668</v>
      </c>
      <c r="D7470" s="119" t="s">
        <v>8615</v>
      </c>
      <c r="E7470" s="46" t="s">
        <v>8615</v>
      </c>
      <c r="F7470" s="121">
        <v>7720.4539999999997</v>
      </c>
      <c r="G7470" s="87"/>
      <c r="H7470" s="47"/>
      <c r="I7470" s="120">
        <v>0</v>
      </c>
      <c r="J7470" s="120">
        <v>0</v>
      </c>
    </row>
    <row r="7471" spans="1:10" ht="15" customHeight="1">
      <c r="A7471" s="46" t="s">
        <v>14698</v>
      </c>
      <c r="B7471" s="46" t="s">
        <v>14699</v>
      </c>
      <c r="C7471" s="47">
        <v>20.2668</v>
      </c>
      <c r="D7471" s="119" t="s">
        <v>35540</v>
      </c>
      <c r="E7471" s="46" t="s">
        <v>35540</v>
      </c>
      <c r="F7471" s="121">
        <v>7751.3040000000001</v>
      </c>
      <c r="G7471" s="87"/>
      <c r="H7471" s="47"/>
      <c r="I7471" s="120">
        <v>0</v>
      </c>
      <c r="J7471" s="120">
        <v>0</v>
      </c>
    </row>
    <row r="7472" spans="1:10" ht="15" customHeight="1">
      <c r="A7472" s="46" t="s">
        <v>6772</v>
      </c>
      <c r="B7472" s="46" t="s">
        <v>14697</v>
      </c>
      <c r="C7472" s="47">
        <v>18.217400000000001</v>
      </c>
      <c r="D7472" s="119" t="s">
        <v>9150</v>
      </c>
      <c r="E7472" s="46" t="s">
        <v>9150</v>
      </c>
      <c r="F7472" s="121">
        <v>502.209</v>
      </c>
      <c r="G7472" s="87"/>
      <c r="H7472" s="47"/>
      <c r="I7472" s="120">
        <v>46</v>
      </c>
      <c r="J7472" s="120">
        <v>0</v>
      </c>
    </row>
    <row r="7473" spans="1:10" ht="15" customHeight="1">
      <c r="A7473" s="46" t="s">
        <v>14695</v>
      </c>
      <c r="B7473" s="46" t="s">
        <v>14696</v>
      </c>
      <c r="C7473" s="47">
        <v>16.2944</v>
      </c>
      <c r="D7473" s="119" t="s">
        <v>9148</v>
      </c>
      <c r="E7473" s="46" t="s">
        <v>9148</v>
      </c>
      <c r="F7473" s="121">
        <v>550.471</v>
      </c>
      <c r="G7473" s="87"/>
      <c r="H7473" s="47"/>
      <c r="I7473" s="120">
        <v>0</v>
      </c>
      <c r="J7473" s="120">
        <v>0</v>
      </c>
    </row>
    <row r="7474" spans="1:10" ht="15" customHeight="1">
      <c r="A7474" s="46" t="s">
        <v>6793</v>
      </c>
      <c r="B7474" s="46" t="s">
        <v>14694</v>
      </c>
      <c r="C7474" s="47">
        <v>8.0966000000000005</v>
      </c>
      <c r="D7474" s="119" t="s">
        <v>9146</v>
      </c>
      <c r="E7474" s="46" t="s">
        <v>9146</v>
      </c>
      <c r="F7474" s="121">
        <v>670.1386</v>
      </c>
      <c r="G7474" s="87"/>
      <c r="H7474" s="47"/>
      <c r="I7474" s="120">
        <v>438</v>
      </c>
      <c r="J7474" s="120">
        <v>0</v>
      </c>
    </row>
    <row r="7475" spans="1:10" ht="15" customHeight="1">
      <c r="A7475" s="46" t="s">
        <v>14693</v>
      </c>
      <c r="B7475" s="46" t="s">
        <v>14692</v>
      </c>
      <c r="C7475" s="47">
        <v>19.735399999999998</v>
      </c>
      <c r="D7475" s="119" t="s">
        <v>9144</v>
      </c>
      <c r="E7475" s="46" t="s">
        <v>9144</v>
      </c>
      <c r="F7475" s="121">
        <v>765.87260000000003</v>
      </c>
      <c r="G7475" s="87"/>
      <c r="H7475" s="47"/>
      <c r="I7475" s="120">
        <v>1</v>
      </c>
      <c r="J7475" s="120">
        <v>0</v>
      </c>
    </row>
    <row r="7476" spans="1:10" ht="15" customHeight="1">
      <c r="A7476" s="46" t="s">
        <v>6796</v>
      </c>
      <c r="B7476" s="46" t="s">
        <v>14692</v>
      </c>
      <c r="C7476" s="47">
        <v>25.808</v>
      </c>
      <c r="D7476" s="119" t="s">
        <v>9154</v>
      </c>
      <c r="E7476" s="46" t="s">
        <v>9154</v>
      </c>
      <c r="F7476" s="121">
        <v>97.894999999999996</v>
      </c>
      <c r="G7476" s="87"/>
      <c r="H7476" s="47"/>
      <c r="I7476" s="120">
        <v>49</v>
      </c>
      <c r="J7476" s="120">
        <v>0</v>
      </c>
    </row>
    <row r="7477" spans="1:10" ht="15" customHeight="1">
      <c r="A7477" s="46" t="s">
        <v>6799</v>
      </c>
      <c r="B7477" s="46" t="s">
        <v>14691</v>
      </c>
      <c r="C7477" s="47">
        <v>43.772199999999998</v>
      </c>
      <c r="D7477" s="119" t="s">
        <v>9152</v>
      </c>
      <c r="E7477" s="46" t="s">
        <v>9152</v>
      </c>
      <c r="F7477" s="121">
        <v>116.9722</v>
      </c>
      <c r="G7477" s="87"/>
      <c r="H7477" s="47"/>
      <c r="I7477" s="120">
        <v>50</v>
      </c>
      <c r="J7477" s="120">
        <v>0</v>
      </c>
    </row>
    <row r="7478" spans="1:10" ht="15" customHeight="1">
      <c r="A7478" s="46" t="s">
        <v>6802</v>
      </c>
      <c r="B7478" s="46" t="s">
        <v>14690</v>
      </c>
      <c r="C7478" s="47">
        <v>50.6038</v>
      </c>
      <c r="D7478" s="119" t="s">
        <v>9212</v>
      </c>
      <c r="E7478" s="46" t="s">
        <v>9212</v>
      </c>
      <c r="F7478" s="121">
        <v>132.72219999999999</v>
      </c>
      <c r="G7478" s="87"/>
      <c r="H7478" s="47"/>
      <c r="I7478" s="120">
        <v>100</v>
      </c>
      <c r="J7478" s="120">
        <v>0</v>
      </c>
    </row>
    <row r="7479" spans="1:10" ht="15" customHeight="1">
      <c r="A7479" s="46" t="s">
        <v>6805</v>
      </c>
      <c r="B7479" s="46" t="s">
        <v>14689</v>
      </c>
      <c r="C7479" s="47">
        <v>5.4398</v>
      </c>
      <c r="D7479" s="119" t="s">
        <v>9210</v>
      </c>
      <c r="E7479" s="46" t="s">
        <v>9210</v>
      </c>
      <c r="F7479" s="121">
        <v>132.72219999999999</v>
      </c>
      <c r="G7479" s="87"/>
      <c r="H7479" s="47"/>
      <c r="I7479" s="120">
        <v>194</v>
      </c>
      <c r="J7479" s="120">
        <v>0</v>
      </c>
    </row>
    <row r="7480" spans="1:10" ht="15" customHeight="1">
      <c r="A7480" s="46" t="s">
        <v>6808</v>
      </c>
      <c r="B7480" s="46" t="s">
        <v>14688</v>
      </c>
      <c r="C7480" s="47">
        <v>3.8761999999999999</v>
      </c>
      <c r="D7480" s="119" t="s">
        <v>9208</v>
      </c>
      <c r="E7480" s="46" t="s">
        <v>9208</v>
      </c>
      <c r="F7480" s="121">
        <v>617.7432</v>
      </c>
      <c r="G7480" s="87"/>
      <c r="H7480" s="47"/>
      <c r="I7480" s="120">
        <v>342</v>
      </c>
      <c r="J7480" s="120">
        <v>0</v>
      </c>
    </row>
    <row r="7481" spans="1:10" ht="15" customHeight="1">
      <c r="A7481" s="46" t="s">
        <v>14782</v>
      </c>
      <c r="B7481" s="46" t="s">
        <v>14783</v>
      </c>
      <c r="C7481" s="47">
        <v>105.46939999999999</v>
      </c>
      <c r="D7481" s="119" t="s">
        <v>9206</v>
      </c>
      <c r="E7481" s="46" t="s">
        <v>9206</v>
      </c>
      <c r="F7481" s="121">
        <v>210.79400000000001</v>
      </c>
      <c r="G7481" s="87"/>
      <c r="H7481" s="47"/>
      <c r="I7481" s="120">
        <v>0</v>
      </c>
      <c r="J7481" s="120">
        <v>0</v>
      </c>
    </row>
    <row r="7482" spans="1:10" ht="15" customHeight="1">
      <c r="A7482" s="46" t="s">
        <v>14780</v>
      </c>
      <c r="B7482" s="46" t="s">
        <v>14781</v>
      </c>
      <c r="C7482" s="47">
        <v>105.46939999999999</v>
      </c>
      <c r="D7482" s="119" t="s">
        <v>35967</v>
      </c>
      <c r="E7482" s="46" t="s">
        <v>35967</v>
      </c>
      <c r="F7482" s="121">
        <v>232.35659999999999</v>
      </c>
      <c r="G7482" s="87"/>
      <c r="H7482" s="47"/>
      <c r="I7482" s="120">
        <v>0</v>
      </c>
      <c r="J7482" s="120">
        <v>0</v>
      </c>
    </row>
    <row r="7483" spans="1:10" ht="15" customHeight="1">
      <c r="A7483" s="46" t="s">
        <v>14778</v>
      </c>
      <c r="B7483" s="46" t="s">
        <v>14779</v>
      </c>
      <c r="C7483" s="47">
        <v>106.268</v>
      </c>
      <c r="D7483" s="119" t="s">
        <v>9204</v>
      </c>
      <c r="E7483" s="46" t="s">
        <v>9204</v>
      </c>
      <c r="F7483" s="121">
        <v>652.87559999999996</v>
      </c>
      <c r="G7483" s="87"/>
      <c r="H7483" s="47"/>
      <c r="I7483" s="120">
        <v>13</v>
      </c>
      <c r="J7483" s="120">
        <v>0</v>
      </c>
    </row>
    <row r="7484" spans="1:10" ht="15" customHeight="1">
      <c r="A7484" s="46" t="s">
        <v>14761</v>
      </c>
      <c r="B7484" s="46" t="s">
        <v>14762</v>
      </c>
      <c r="C7484" s="47">
        <v>106.268</v>
      </c>
      <c r="D7484" s="119" t="s">
        <v>9202</v>
      </c>
      <c r="E7484" s="46" t="s">
        <v>9202</v>
      </c>
      <c r="F7484" s="121">
        <v>512.34640000000002</v>
      </c>
      <c r="G7484" s="87"/>
      <c r="H7484" s="47"/>
      <c r="I7484" s="120">
        <v>1</v>
      </c>
      <c r="J7484" s="120">
        <v>0</v>
      </c>
    </row>
    <row r="7485" spans="1:10" ht="15" customHeight="1">
      <c r="A7485" s="46" t="s">
        <v>14776</v>
      </c>
      <c r="B7485" s="46" t="s">
        <v>14777</v>
      </c>
      <c r="C7485" s="47">
        <v>60.724600000000002</v>
      </c>
      <c r="D7485" s="119" t="s">
        <v>9200</v>
      </c>
      <c r="E7485" s="46" t="s">
        <v>9200</v>
      </c>
      <c r="F7485" s="121">
        <v>245.92619999999999</v>
      </c>
      <c r="G7485" s="87"/>
      <c r="H7485" s="47"/>
      <c r="I7485" s="120">
        <v>0</v>
      </c>
      <c r="J7485" s="120">
        <v>0</v>
      </c>
    </row>
    <row r="7486" spans="1:10" ht="15" customHeight="1">
      <c r="A7486" s="46" t="s">
        <v>14774</v>
      </c>
      <c r="B7486" s="46" t="s">
        <v>14775</v>
      </c>
      <c r="C7486" s="47">
        <v>3.4613999999999998</v>
      </c>
      <c r="D7486" s="119" t="s">
        <v>9198</v>
      </c>
      <c r="E7486" s="46" t="s">
        <v>9198</v>
      </c>
      <c r="F7486" s="121">
        <v>701.67039999999997</v>
      </c>
      <c r="G7486" s="87"/>
      <c r="H7486" s="47"/>
      <c r="I7486" s="120">
        <v>0</v>
      </c>
      <c r="J7486" s="120">
        <v>0</v>
      </c>
    </row>
    <row r="7487" spans="1:10" ht="15" customHeight="1">
      <c r="A7487" s="46" t="s">
        <v>14772</v>
      </c>
      <c r="B7487" s="46" t="s">
        <v>14773</v>
      </c>
      <c r="C7487" s="47">
        <v>132.07579999999999</v>
      </c>
      <c r="D7487" s="119" t="s">
        <v>9196</v>
      </c>
      <c r="E7487" s="46" t="s">
        <v>9196</v>
      </c>
      <c r="F7487" s="121">
        <v>548.45460000000003</v>
      </c>
      <c r="G7487" s="87"/>
      <c r="H7487" s="47"/>
      <c r="I7487" s="120">
        <v>0</v>
      </c>
      <c r="J7487" s="120">
        <v>0</v>
      </c>
    </row>
    <row r="7488" spans="1:10" ht="15" customHeight="1">
      <c r="A7488" s="46" t="s">
        <v>14770</v>
      </c>
      <c r="B7488" s="46" t="s">
        <v>14771</v>
      </c>
      <c r="C7488" s="47">
        <v>146.422</v>
      </c>
      <c r="D7488" s="119" t="s">
        <v>9194</v>
      </c>
      <c r="E7488" s="46" t="s">
        <v>9194</v>
      </c>
      <c r="F7488" s="121">
        <v>313.26319999999998</v>
      </c>
      <c r="G7488" s="87"/>
      <c r="H7488" s="47"/>
      <c r="I7488" s="120">
        <v>0</v>
      </c>
      <c r="J7488" s="120">
        <v>0</v>
      </c>
    </row>
    <row r="7489" spans="1:10" ht="15" customHeight="1">
      <c r="A7489" s="46" t="s">
        <v>14768</v>
      </c>
      <c r="B7489" s="46" t="s">
        <v>14769</v>
      </c>
      <c r="C7489" s="47">
        <v>134.80860000000001</v>
      </c>
      <c r="D7489" s="119" t="s">
        <v>9192</v>
      </c>
      <c r="E7489" s="46" t="s">
        <v>9192</v>
      </c>
      <c r="F7489" s="121">
        <v>1029.5722000000001</v>
      </c>
      <c r="G7489" s="87"/>
      <c r="H7489" s="47"/>
      <c r="I7489" s="120">
        <v>0</v>
      </c>
      <c r="J7489" s="120">
        <v>0</v>
      </c>
    </row>
    <row r="7490" spans="1:10" ht="15" customHeight="1">
      <c r="A7490" s="46" t="s">
        <v>14766</v>
      </c>
      <c r="B7490" s="46" t="s">
        <v>14767</v>
      </c>
      <c r="C7490" s="47">
        <v>112.0368</v>
      </c>
      <c r="D7490" s="119" t="s">
        <v>9190</v>
      </c>
      <c r="E7490" s="46" t="s">
        <v>9190</v>
      </c>
      <c r="F7490" s="121">
        <v>1080.3188</v>
      </c>
      <c r="G7490" s="87"/>
      <c r="H7490" s="47"/>
      <c r="I7490" s="120">
        <v>0</v>
      </c>
      <c r="J7490" s="120">
        <v>0</v>
      </c>
    </row>
    <row r="7491" spans="1:10" ht="15" customHeight="1">
      <c r="A7491" s="46" t="s">
        <v>6757</v>
      </c>
      <c r="B7491" s="46" t="s">
        <v>14765</v>
      </c>
      <c r="C7491" s="47">
        <v>8.6075999999999997</v>
      </c>
      <c r="D7491" s="119" t="s">
        <v>9188</v>
      </c>
      <c r="E7491" s="46" t="s">
        <v>9188</v>
      </c>
      <c r="F7491" s="121">
        <v>1309.6548</v>
      </c>
      <c r="G7491" s="87"/>
      <c r="H7491" s="47"/>
      <c r="I7491" s="120">
        <v>113</v>
      </c>
      <c r="J7491" s="120">
        <v>0</v>
      </c>
    </row>
    <row r="7492" spans="1:10" ht="15" customHeight="1">
      <c r="A7492" s="46" t="s">
        <v>14763</v>
      </c>
      <c r="B7492" s="46" t="s">
        <v>14764</v>
      </c>
      <c r="C7492" s="47">
        <v>134.35300000000001</v>
      </c>
      <c r="D7492" s="119" t="s">
        <v>9186</v>
      </c>
      <c r="E7492" s="46" t="s">
        <v>9186</v>
      </c>
      <c r="F7492" s="121">
        <v>1454.0876000000001</v>
      </c>
      <c r="G7492" s="87"/>
      <c r="H7492" s="47"/>
      <c r="I7492" s="120">
        <v>0</v>
      </c>
      <c r="J7492" s="120">
        <v>0</v>
      </c>
    </row>
    <row r="7493" spans="1:10" ht="15" customHeight="1">
      <c r="A7493" s="46" t="s">
        <v>14814</v>
      </c>
      <c r="B7493" s="46" t="s">
        <v>14815</v>
      </c>
      <c r="C7493" s="47">
        <v>5.4378000000000002</v>
      </c>
      <c r="D7493" s="119" t="s">
        <v>9184</v>
      </c>
      <c r="E7493" s="46" t="s">
        <v>9184</v>
      </c>
      <c r="F7493" s="121">
        <v>2387.0457999999999</v>
      </c>
      <c r="G7493" s="87"/>
      <c r="H7493" s="47"/>
      <c r="I7493" s="120">
        <v>8</v>
      </c>
      <c r="J7493" s="120">
        <v>0</v>
      </c>
    </row>
    <row r="7494" spans="1:10" ht="15" customHeight="1">
      <c r="A7494" s="46" t="s">
        <v>14812</v>
      </c>
      <c r="B7494" s="46" t="s">
        <v>14813</v>
      </c>
      <c r="C7494" s="47">
        <v>5.4378000000000002</v>
      </c>
      <c r="D7494" s="119" t="s">
        <v>9182</v>
      </c>
      <c r="E7494" s="46" t="s">
        <v>9182</v>
      </c>
      <c r="F7494" s="121">
        <v>633.37860000000001</v>
      </c>
      <c r="G7494" s="87"/>
      <c r="H7494" s="47"/>
      <c r="I7494" s="120">
        <v>60</v>
      </c>
      <c r="J7494" s="120">
        <v>0</v>
      </c>
    </row>
    <row r="7495" spans="1:10" ht="15" customHeight="1">
      <c r="A7495" s="46" t="s">
        <v>14810</v>
      </c>
      <c r="B7495" s="46" t="s">
        <v>14811</v>
      </c>
      <c r="C7495" s="47">
        <v>5.4378000000000002</v>
      </c>
      <c r="D7495" s="119" t="s">
        <v>35955</v>
      </c>
      <c r="E7495" s="46" t="s">
        <v>35955</v>
      </c>
      <c r="F7495" s="121">
        <v>430.78919999999999</v>
      </c>
      <c r="G7495" s="87"/>
      <c r="H7495" s="47"/>
      <c r="I7495" s="120">
        <v>0</v>
      </c>
      <c r="J7495" s="120">
        <v>0</v>
      </c>
    </row>
    <row r="7496" spans="1:10" ht="15" customHeight="1">
      <c r="A7496" s="46" t="s">
        <v>14808</v>
      </c>
      <c r="B7496" s="46" t="s">
        <v>14809</v>
      </c>
      <c r="C7496" s="47">
        <v>5.4378000000000002</v>
      </c>
      <c r="D7496" s="119" t="s">
        <v>9180</v>
      </c>
      <c r="E7496" s="46" t="s">
        <v>9180</v>
      </c>
      <c r="F7496" s="121">
        <v>503.56319999999999</v>
      </c>
      <c r="G7496" s="87"/>
      <c r="H7496" s="47"/>
      <c r="I7496" s="120">
        <v>0</v>
      </c>
      <c r="J7496" s="120">
        <v>0</v>
      </c>
    </row>
    <row r="7497" spans="1:10" ht="15" customHeight="1">
      <c r="A7497" s="46" t="s">
        <v>14806</v>
      </c>
      <c r="B7497" s="46" t="s">
        <v>14807</v>
      </c>
      <c r="C7497" s="47">
        <v>5.4378000000000002</v>
      </c>
      <c r="D7497" s="119" t="s">
        <v>9178</v>
      </c>
      <c r="E7497" s="46" t="s">
        <v>9178</v>
      </c>
      <c r="F7497" s="121">
        <v>952.47619999999995</v>
      </c>
      <c r="G7497" s="87"/>
      <c r="H7497" s="47"/>
      <c r="I7497" s="120">
        <v>5</v>
      </c>
      <c r="J7497" s="120">
        <v>0</v>
      </c>
    </row>
    <row r="7498" spans="1:10" ht="15" customHeight="1">
      <c r="A7498" s="46" t="s">
        <v>14804</v>
      </c>
      <c r="B7498" s="46" t="s">
        <v>14805</v>
      </c>
      <c r="C7498" s="47">
        <v>5.4378000000000002</v>
      </c>
      <c r="D7498" s="119" t="s">
        <v>35965</v>
      </c>
      <c r="E7498" s="46" t="s">
        <v>35965</v>
      </c>
      <c r="F7498" s="121">
        <v>460.06599999999997</v>
      </c>
      <c r="G7498" s="87"/>
      <c r="H7498" s="47"/>
      <c r="I7498" s="120">
        <v>0</v>
      </c>
      <c r="J7498" s="120">
        <v>0</v>
      </c>
    </row>
    <row r="7499" spans="1:10" ht="15" customHeight="1">
      <c r="A7499" s="46" t="s">
        <v>14802</v>
      </c>
      <c r="B7499" s="46" t="s">
        <v>14803</v>
      </c>
      <c r="C7499" s="47">
        <v>5.0477999999999996</v>
      </c>
      <c r="D7499" s="119" t="s">
        <v>35961</v>
      </c>
      <c r="E7499" s="46" t="s">
        <v>35961</v>
      </c>
      <c r="F7499" s="121">
        <v>562.303</v>
      </c>
      <c r="G7499" s="87"/>
      <c r="H7499" s="47"/>
      <c r="I7499" s="120">
        <v>13</v>
      </c>
      <c r="J7499" s="120">
        <v>0</v>
      </c>
    </row>
    <row r="7500" spans="1:10" ht="15" customHeight="1">
      <c r="A7500" s="46" t="s">
        <v>14800</v>
      </c>
      <c r="B7500" s="46" t="s">
        <v>14801</v>
      </c>
      <c r="C7500" s="47">
        <v>6.0464000000000002</v>
      </c>
      <c r="D7500" s="119" t="s">
        <v>9176</v>
      </c>
      <c r="E7500" s="46" t="s">
        <v>9176</v>
      </c>
      <c r="F7500" s="121">
        <v>555.28579999999999</v>
      </c>
      <c r="G7500" s="87"/>
      <c r="H7500" s="47"/>
      <c r="I7500" s="120">
        <v>234</v>
      </c>
      <c r="J7500" s="120">
        <v>0</v>
      </c>
    </row>
    <row r="7501" spans="1:10" ht="15" customHeight="1">
      <c r="A7501" s="46" t="s">
        <v>14798</v>
      </c>
      <c r="B7501" s="46" t="s">
        <v>14799</v>
      </c>
      <c r="C7501" s="47">
        <v>3.8437999999999999</v>
      </c>
      <c r="D7501" s="119" t="s">
        <v>9174</v>
      </c>
      <c r="E7501" s="46" t="s">
        <v>9174</v>
      </c>
      <c r="F7501" s="121">
        <v>672.41579999999999</v>
      </c>
      <c r="G7501" s="87"/>
      <c r="H7501" s="47"/>
      <c r="I7501" s="120">
        <v>4</v>
      </c>
      <c r="J7501" s="120">
        <v>0</v>
      </c>
    </row>
    <row r="7502" spans="1:10" ht="15" customHeight="1">
      <c r="A7502" s="46" t="s">
        <v>14796</v>
      </c>
      <c r="B7502" s="46" t="s">
        <v>14797</v>
      </c>
      <c r="C7502" s="47">
        <v>3.8437999999999999</v>
      </c>
      <c r="D7502" s="119" t="s">
        <v>35959</v>
      </c>
      <c r="E7502" s="46" t="s">
        <v>35959</v>
      </c>
      <c r="F7502" s="121">
        <v>439.154</v>
      </c>
      <c r="G7502" s="87"/>
      <c r="H7502" s="47"/>
      <c r="I7502" s="120">
        <v>89</v>
      </c>
      <c r="J7502" s="120">
        <v>0</v>
      </c>
    </row>
    <row r="7503" spans="1:10" ht="15" customHeight="1">
      <c r="A7503" s="46" t="s">
        <v>14795</v>
      </c>
      <c r="B7503" s="46" t="s">
        <v>32703</v>
      </c>
      <c r="C7503" s="47">
        <v>11.610200000000001</v>
      </c>
      <c r="D7503" s="119" t="s">
        <v>9172</v>
      </c>
      <c r="E7503" s="46" t="s">
        <v>9172</v>
      </c>
      <c r="F7503" s="121">
        <v>531.86419999999998</v>
      </c>
      <c r="G7503" s="87"/>
      <c r="H7503" s="47"/>
      <c r="I7503" s="120">
        <v>34</v>
      </c>
      <c r="J7503" s="120">
        <v>0</v>
      </c>
    </row>
    <row r="7504" spans="1:10" ht="15" customHeight="1">
      <c r="A7504" s="46" t="s">
        <v>14793</v>
      </c>
      <c r="B7504" s="46" t="s">
        <v>14794</v>
      </c>
      <c r="C7504" s="47">
        <v>7.7018000000000004</v>
      </c>
      <c r="D7504" s="119" t="s">
        <v>9170</v>
      </c>
      <c r="E7504" s="46" t="s">
        <v>9170</v>
      </c>
      <c r="F7504" s="121">
        <v>1058.8489999999999</v>
      </c>
      <c r="G7504" s="87"/>
      <c r="H7504" s="47"/>
      <c r="I7504" s="120">
        <v>34</v>
      </c>
      <c r="J7504" s="120">
        <v>0</v>
      </c>
    </row>
    <row r="7505" spans="1:10" ht="15" customHeight="1">
      <c r="A7505" s="46" t="s">
        <v>14791</v>
      </c>
      <c r="B7505" s="46" t="s">
        <v>14792</v>
      </c>
      <c r="C7505" s="47">
        <v>11.610200000000001</v>
      </c>
      <c r="D7505" s="119" t="s">
        <v>35963</v>
      </c>
      <c r="E7505" s="46" t="s">
        <v>35963</v>
      </c>
      <c r="F7505" s="121">
        <v>511.18459999999999</v>
      </c>
      <c r="G7505" s="86"/>
      <c r="H7505" s="47"/>
      <c r="I7505" s="120">
        <v>59</v>
      </c>
      <c r="J7505" s="120">
        <v>0</v>
      </c>
    </row>
    <row r="7506" spans="1:10" ht="15" customHeight="1">
      <c r="A7506" s="46" t="s">
        <v>6817</v>
      </c>
      <c r="B7506" s="46" t="s">
        <v>14790</v>
      </c>
      <c r="C7506" s="47">
        <v>7.5906000000000002</v>
      </c>
      <c r="D7506" s="119" t="s">
        <v>35957</v>
      </c>
      <c r="E7506" s="46" t="s">
        <v>35957</v>
      </c>
      <c r="F7506" s="121">
        <v>625.03920000000005</v>
      </c>
      <c r="G7506" s="87"/>
      <c r="H7506" s="47"/>
      <c r="I7506" s="120">
        <v>316</v>
      </c>
      <c r="J7506" s="120">
        <v>0</v>
      </c>
    </row>
    <row r="7507" spans="1:10" ht="15" customHeight="1">
      <c r="A7507" s="46" t="s">
        <v>14788</v>
      </c>
      <c r="B7507" s="46" t="s">
        <v>14789</v>
      </c>
      <c r="C7507" s="47">
        <v>15.687200000000001</v>
      </c>
      <c r="D7507" s="119" t="s">
        <v>9168</v>
      </c>
      <c r="E7507" s="46" t="s">
        <v>9168</v>
      </c>
      <c r="F7507" s="121">
        <v>598.22540000000004</v>
      </c>
      <c r="G7507" s="87"/>
      <c r="H7507" s="47"/>
      <c r="I7507" s="120">
        <v>50</v>
      </c>
      <c r="J7507" s="120">
        <v>0</v>
      </c>
    </row>
    <row r="7508" spans="1:10" ht="15" customHeight="1">
      <c r="A7508" s="46" t="s">
        <v>14786</v>
      </c>
      <c r="B7508" s="46" t="s">
        <v>14787</v>
      </c>
      <c r="C7508" s="47">
        <v>15.687200000000001</v>
      </c>
      <c r="D7508" s="119" t="s">
        <v>9166</v>
      </c>
      <c r="E7508" s="46" t="s">
        <v>9166</v>
      </c>
      <c r="F7508" s="121">
        <v>1097.9212</v>
      </c>
      <c r="G7508" s="87"/>
      <c r="H7508" s="47"/>
      <c r="I7508" s="120">
        <v>45</v>
      </c>
      <c r="J7508" s="120">
        <v>0</v>
      </c>
    </row>
    <row r="7509" spans="1:10" ht="15" customHeight="1">
      <c r="A7509" s="46" t="s">
        <v>14784</v>
      </c>
      <c r="B7509" s="46" t="s">
        <v>14785</v>
      </c>
      <c r="C7509" s="47">
        <v>4.782</v>
      </c>
      <c r="D7509" s="119" t="s">
        <v>9164</v>
      </c>
      <c r="E7509" s="46" t="s">
        <v>9164</v>
      </c>
      <c r="F7509" s="121">
        <v>935.88580000000002</v>
      </c>
      <c r="G7509" s="87"/>
      <c r="H7509" s="47"/>
      <c r="I7509" s="120">
        <v>0</v>
      </c>
      <c r="J7509" s="120">
        <v>0</v>
      </c>
    </row>
    <row r="7510" spans="1:10" ht="15" customHeight="1">
      <c r="A7510" s="46" t="s">
        <v>14819</v>
      </c>
      <c r="B7510" s="46" t="s">
        <v>14816</v>
      </c>
      <c r="C7510" s="47">
        <v>1.6517999999999999</v>
      </c>
      <c r="D7510" s="119" t="s">
        <v>9162</v>
      </c>
      <c r="E7510" s="46" t="s">
        <v>9162</v>
      </c>
      <c r="F7510" s="121">
        <v>1007.1264</v>
      </c>
      <c r="G7510" s="87"/>
      <c r="H7510" s="47"/>
      <c r="I7510" s="120">
        <v>0</v>
      </c>
      <c r="J7510" s="120">
        <v>0</v>
      </c>
    </row>
    <row r="7511" spans="1:10" ht="15" customHeight="1">
      <c r="A7511" s="46" t="s">
        <v>14817</v>
      </c>
      <c r="B7511" s="46" t="s">
        <v>14818</v>
      </c>
      <c r="C7511" s="47">
        <v>0.83799999999999997</v>
      </c>
      <c r="D7511" s="119" t="s">
        <v>9160</v>
      </c>
      <c r="E7511" s="46" t="s">
        <v>9160</v>
      </c>
      <c r="F7511" s="121">
        <v>1363.3742</v>
      </c>
      <c r="G7511" s="87"/>
      <c r="H7511" s="47"/>
      <c r="I7511" s="120">
        <v>0</v>
      </c>
      <c r="J7511" s="120">
        <v>0</v>
      </c>
    </row>
    <row r="7512" spans="1:10" ht="15" customHeight="1">
      <c r="A7512" s="46" t="s">
        <v>8330</v>
      </c>
      <c r="B7512" s="46" t="s">
        <v>35734</v>
      </c>
      <c r="C7512" s="47">
        <v>1.1277999999999999</v>
      </c>
      <c r="D7512" s="119" t="s">
        <v>9158</v>
      </c>
      <c r="E7512" s="46" t="s">
        <v>9158</v>
      </c>
      <c r="F7512" s="121">
        <v>1294.0404000000001</v>
      </c>
      <c r="G7512" s="87"/>
      <c r="H7512" s="47"/>
      <c r="I7512" s="120">
        <v>1982</v>
      </c>
      <c r="J7512" s="120">
        <v>0</v>
      </c>
    </row>
    <row r="7513" spans="1:10" ht="15" customHeight="1">
      <c r="A7513" s="46" t="s">
        <v>8333</v>
      </c>
      <c r="B7513" s="46" t="s">
        <v>35735</v>
      </c>
      <c r="C7513" s="47">
        <v>1.8714</v>
      </c>
      <c r="D7513" s="119" t="s">
        <v>9156</v>
      </c>
      <c r="E7513" s="46" t="s">
        <v>9156</v>
      </c>
      <c r="F7513" s="121">
        <v>1279.402</v>
      </c>
      <c r="G7513" s="87"/>
      <c r="H7513" s="47"/>
      <c r="I7513" s="120">
        <v>463</v>
      </c>
      <c r="J7513" s="120">
        <v>0</v>
      </c>
    </row>
    <row r="7514" spans="1:10" ht="15" customHeight="1">
      <c r="A7514" s="46" t="s">
        <v>1686</v>
      </c>
      <c r="B7514" s="46" t="s">
        <v>1687</v>
      </c>
      <c r="C7514" s="47">
        <v>6.3255999999999997</v>
      </c>
      <c r="D7514" s="119" t="s">
        <v>9214</v>
      </c>
      <c r="E7514" s="46" t="s">
        <v>9214</v>
      </c>
      <c r="F7514" s="121">
        <v>515.84860000000003</v>
      </c>
      <c r="G7514" s="87"/>
      <c r="H7514" s="47"/>
      <c r="I7514" s="120">
        <v>55</v>
      </c>
      <c r="J7514" s="120">
        <v>0</v>
      </c>
    </row>
    <row r="7515" spans="1:10" ht="15" customHeight="1">
      <c r="A7515" s="46" t="s">
        <v>32704</v>
      </c>
      <c r="B7515" s="46" t="s">
        <v>32705</v>
      </c>
      <c r="C7515" s="47">
        <v>25.266400000000001</v>
      </c>
      <c r="D7515" s="119" t="s">
        <v>4397</v>
      </c>
      <c r="E7515" s="46" t="s">
        <v>4397</v>
      </c>
      <c r="F7515" s="121">
        <v>1027.0501999999999</v>
      </c>
      <c r="G7515" s="87"/>
      <c r="H7515" s="47"/>
      <c r="I7515" s="120">
        <v>0</v>
      </c>
      <c r="J7515" s="120">
        <v>0</v>
      </c>
    </row>
    <row r="7516" spans="1:10" ht="15" customHeight="1">
      <c r="A7516" s="46" t="s">
        <v>14875</v>
      </c>
      <c r="B7516" s="46" t="s">
        <v>14876</v>
      </c>
      <c r="C7516" s="47">
        <v>48.648600000000002</v>
      </c>
      <c r="D7516" s="119" t="s">
        <v>6195</v>
      </c>
      <c r="E7516" s="46" t="s">
        <v>6195</v>
      </c>
      <c r="F7516" s="121">
        <v>128.07919999999999</v>
      </c>
      <c r="G7516" s="87"/>
      <c r="H7516" s="47"/>
      <c r="I7516" s="120">
        <v>1</v>
      </c>
      <c r="J7516" s="120">
        <v>0</v>
      </c>
    </row>
    <row r="7517" spans="1:10" ht="15" customHeight="1">
      <c r="A7517" s="46" t="s">
        <v>14873</v>
      </c>
      <c r="B7517" s="46" t="s">
        <v>14874</v>
      </c>
      <c r="C7517" s="47">
        <v>42.186399999999999</v>
      </c>
      <c r="D7517" s="119" t="s">
        <v>6198</v>
      </c>
      <c r="E7517" s="46" t="s">
        <v>6198</v>
      </c>
      <c r="F7517" s="121">
        <v>144.99539999999999</v>
      </c>
      <c r="G7517" s="87"/>
      <c r="H7517" s="47"/>
      <c r="I7517" s="120">
        <v>18</v>
      </c>
      <c r="J7517" s="120">
        <v>0</v>
      </c>
    </row>
    <row r="7518" spans="1:10" ht="15" customHeight="1">
      <c r="A7518" s="46" t="s">
        <v>14871</v>
      </c>
      <c r="B7518" s="46" t="s">
        <v>14872</v>
      </c>
      <c r="C7518" s="47">
        <v>13.663</v>
      </c>
      <c r="D7518" s="119" t="s">
        <v>9218</v>
      </c>
      <c r="E7518" s="46" t="s">
        <v>9218</v>
      </c>
      <c r="F7518" s="121">
        <v>531.64940000000001</v>
      </c>
      <c r="G7518" s="87"/>
      <c r="H7518" s="47"/>
      <c r="I7518" s="120">
        <v>0</v>
      </c>
      <c r="J7518" s="120">
        <v>0</v>
      </c>
    </row>
    <row r="7519" spans="1:10" ht="15" customHeight="1">
      <c r="A7519" s="46" t="s">
        <v>14869</v>
      </c>
      <c r="B7519" s="46" t="s">
        <v>14870</v>
      </c>
      <c r="C7519" s="47">
        <v>47.206600000000002</v>
      </c>
      <c r="D7519" s="119" t="s">
        <v>9216</v>
      </c>
      <c r="E7519" s="46" t="s">
        <v>9216</v>
      </c>
      <c r="F7519" s="121">
        <v>483.31779999999998</v>
      </c>
      <c r="G7519" s="87"/>
      <c r="H7519" s="47"/>
      <c r="I7519" s="120">
        <v>1</v>
      </c>
      <c r="J7519" s="120">
        <v>0</v>
      </c>
    </row>
    <row r="7520" spans="1:10" ht="15" customHeight="1">
      <c r="A7520" s="46" t="s">
        <v>9031</v>
      </c>
      <c r="B7520" s="46" t="s">
        <v>14868</v>
      </c>
      <c r="C7520" s="47">
        <v>7.6294000000000004</v>
      </c>
      <c r="D7520" s="119" t="s">
        <v>9229</v>
      </c>
      <c r="E7520" s="46" t="s">
        <v>9229</v>
      </c>
      <c r="F7520" s="121">
        <v>456.6422</v>
      </c>
      <c r="G7520" s="87"/>
      <c r="H7520" s="47"/>
      <c r="I7520" s="120">
        <v>171</v>
      </c>
      <c r="J7520" s="120">
        <v>0</v>
      </c>
    </row>
    <row r="7521" spans="1:10" ht="15" customHeight="1">
      <c r="A7521" s="46" t="s">
        <v>9033</v>
      </c>
      <c r="B7521" s="46" t="s">
        <v>14867</v>
      </c>
      <c r="C7521" s="47">
        <v>8.0136000000000003</v>
      </c>
      <c r="D7521" s="119" t="s">
        <v>9227</v>
      </c>
      <c r="E7521" s="46" t="s">
        <v>9227</v>
      </c>
      <c r="F7521" s="121">
        <v>475.64980000000003</v>
      </c>
      <c r="G7521" s="87"/>
      <c r="H7521" s="47"/>
      <c r="I7521" s="120">
        <v>252</v>
      </c>
      <c r="J7521" s="120">
        <v>0</v>
      </c>
    </row>
    <row r="7522" spans="1:10" ht="15" customHeight="1">
      <c r="A7522" s="46" t="s">
        <v>9035</v>
      </c>
      <c r="B7522" s="46" t="s">
        <v>14866</v>
      </c>
      <c r="C7522" s="47">
        <v>16.2532</v>
      </c>
      <c r="D7522" s="119" t="s">
        <v>9225</v>
      </c>
      <c r="E7522" s="46" t="s">
        <v>9225</v>
      </c>
      <c r="F7522" s="121">
        <v>805.44420000000002</v>
      </c>
      <c r="G7522" s="87"/>
      <c r="H7522" s="47"/>
      <c r="I7522" s="120">
        <v>0</v>
      </c>
      <c r="J7522" s="120">
        <v>0</v>
      </c>
    </row>
    <row r="7523" spans="1:10" ht="15" customHeight="1">
      <c r="A7523" s="46" t="s">
        <v>14864</v>
      </c>
      <c r="B7523" s="46" t="s">
        <v>14865</v>
      </c>
      <c r="C7523" s="47">
        <v>16.2532</v>
      </c>
      <c r="D7523" s="119" t="s">
        <v>9223</v>
      </c>
      <c r="E7523" s="46" t="s">
        <v>9223</v>
      </c>
      <c r="F7523" s="121">
        <v>1021.0784</v>
      </c>
      <c r="G7523" s="87"/>
      <c r="H7523" s="47"/>
      <c r="I7523" s="120">
        <v>0</v>
      </c>
      <c r="J7523" s="120">
        <v>0</v>
      </c>
    </row>
    <row r="7524" spans="1:10" ht="15" customHeight="1">
      <c r="A7524" s="46" t="s">
        <v>14862</v>
      </c>
      <c r="B7524" s="46" t="s">
        <v>14863</v>
      </c>
      <c r="C7524" s="47">
        <v>52.365600000000001</v>
      </c>
      <c r="D7524" s="119" t="s">
        <v>9237</v>
      </c>
      <c r="E7524" s="46" t="s">
        <v>9237</v>
      </c>
      <c r="F7524" s="121">
        <v>955.80719999999997</v>
      </c>
      <c r="G7524" s="87"/>
      <c r="H7524" s="47"/>
      <c r="I7524" s="120">
        <v>0</v>
      </c>
      <c r="J7524" s="120">
        <v>0</v>
      </c>
    </row>
    <row r="7525" spans="1:10" ht="15" customHeight="1">
      <c r="A7525" s="46" t="s">
        <v>9038</v>
      </c>
      <c r="B7525" s="46" t="s">
        <v>14861</v>
      </c>
      <c r="C7525" s="47">
        <v>7.6294000000000004</v>
      </c>
      <c r="D7525" s="119" t="s">
        <v>9235</v>
      </c>
      <c r="E7525" s="46" t="s">
        <v>9235</v>
      </c>
      <c r="F7525" s="121">
        <v>1193.6088</v>
      </c>
      <c r="G7525" s="87"/>
      <c r="H7525" s="47"/>
      <c r="I7525" s="120">
        <v>78</v>
      </c>
      <c r="J7525" s="120">
        <v>0</v>
      </c>
    </row>
    <row r="7526" spans="1:10" ht="15" customHeight="1">
      <c r="A7526" s="46" t="s">
        <v>9039</v>
      </c>
      <c r="B7526" s="46" t="s">
        <v>14860</v>
      </c>
      <c r="C7526" s="47">
        <v>7.6294000000000004</v>
      </c>
      <c r="D7526" s="119" t="s">
        <v>9233</v>
      </c>
      <c r="E7526" s="46" t="s">
        <v>9233</v>
      </c>
      <c r="F7526" s="121">
        <v>2029.1212</v>
      </c>
      <c r="G7526" s="87"/>
      <c r="H7526" s="47"/>
      <c r="I7526" s="120">
        <v>4</v>
      </c>
      <c r="J7526" s="120">
        <v>0</v>
      </c>
    </row>
    <row r="7527" spans="1:10" ht="15" customHeight="1">
      <c r="A7527" s="46" t="s">
        <v>14858</v>
      </c>
      <c r="B7527" s="46" t="s">
        <v>14859</v>
      </c>
      <c r="C7527" s="47">
        <v>29.649799999999999</v>
      </c>
      <c r="D7527" s="119" t="s">
        <v>9231</v>
      </c>
      <c r="E7527" s="46" t="s">
        <v>9231</v>
      </c>
      <c r="F7527" s="121">
        <v>2927.79</v>
      </c>
      <c r="G7527" s="87"/>
      <c r="H7527" s="47"/>
      <c r="I7527" s="120">
        <v>2</v>
      </c>
      <c r="J7527" s="120">
        <v>0</v>
      </c>
    </row>
    <row r="7528" spans="1:10" ht="15" customHeight="1">
      <c r="A7528" s="46" t="s">
        <v>14856</v>
      </c>
      <c r="B7528" s="46" t="s">
        <v>14857</v>
      </c>
      <c r="C7528" s="47">
        <v>29.649799999999999</v>
      </c>
      <c r="D7528" s="119" t="s">
        <v>9243</v>
      </c>
      <c r="E7528" s="46" t="s">
        <v>9243</v>
      </c>
      <c r="F7528" s="121">
        <v>561.15980000000002</v>
      </c>
      <c r="G7528" s="87"/>
      <c r="H7528" s="47"/>
      <c r="I7528" s="120">
        <v>0</v>
      </c>
      <c r="J7528" s="120">
        <v>0</v>
      </c>
    </row>
    <row r="7529" spans="1:10" ht="15" customHeight="1">
      <c r="A7529" s="46" t="s">
        <v>14854</v>
      </c>
      <c r="B7529" s="46" t="s">
        <v>14855</v>
      </c>
      <c r="C7529" s="47">
        <v>16.173400000000001</v>
      </c>
      <c r="D7529" s="119" t="s">
        <v>9241</v>
      </c>
      <c r="E7529" s="46" t="s">
        <v>9241</v>
      </c>
      <c r="F7529" s="121">
        <v>573.35879999999997</v>
      </c>
      <c r="G7529" s="87"/>
      <c r="H7529" s="47"/>
      <c r="I7529" s="120">
        <v>0</v>
      </c>
      <c r="J7529" s="120">
        <v>0</v>
      </c>
    </row>
    <row r="7530" spans="1:10" ht="15" customHeight="1">
      <c r="A7530" s="46" t="s">
        <v>14852</v>
      </c>
      <c r="B7530" s="46" t="s">
        <v>14853</v>
      </c>
      <c r="C7530" s="47">
        <v>30.572600000000001</v>
      </c>
      <c r="D7530" s="119" t="s">
        <v>9239</v>
      </c>
      <c r="E7530" s="46" t="s">
        <v>9239</v>
      </c>
      <c r="F7530" s="121">
        <v>408.61259999999999</v>
      </c>
      <c r="G7530" s="87"/>
      <c r="H7530" s="47"/>
      <c r="I7530" s="120">
        <v>0</v>
      </c>
      <c r="J7530" s="120">
        <v>0</v>
      </c>
    </row>
    <row r="7531" spans="1:10" ht="15" customHeight="1">
      <c r="A7531" s="46" t="s">
        <v>14850</v>
      </c>
      <c r="B7531" s="46" t="s">
        <v>14851</v>
      </c>
      <c r="C7531" s="47">
        <v>23.742000000000001</v>
      </c>
      <c r="D7531" s="119" t="s">
        <v>9251</v>
      </c>
      <c r="E7531" s="46" t="s">
        <v>9251</v>
      </c>
      <c r="F7531" s="121">
        <v>489.38240000000002</v>
      </c>
      <c r="G7531" s="87"/>
      <c r="H7531" s="47"/>
      <c r="I7531" s="120">
        <v>3</v>
      </c>
      <c r="J7531" s="120">
        <v>0</v>
      </c>
    </row>
    <row r="7532" spans="1:10" ht="15" customHeight="1">
      <c r="A7532" s="46" t="s">
        <v>14848</v>
      </c>
      <c r="B7532" s="46" t="s">
        <v>14849</v>
      </c>
      <c r="C7532" s="47">
        <v>23.742000000000001</v>
      </c>
      <c r="D7532" s="119" t="s">
        <v>9249</v>
      </c>
      <c r="E7532" s="46" t="s">
        <v>9249</v>
      </c>
      <c r="F7532" s="121">
        <v>525.19680000000005</v>
      </c>
      <c r="G7532" s="87"/>
      <c r="H7532" s="47"/>
      <c r="I7532" s="120">
        <v>3</v>
      </c>
      <c r="J7532" s="120">
        <v>0</v>
      </c>
    </row>
    <row r="7533" spans="1:10" ht="15" customHeight="1">
      <c r="A7533" s="46" t="s">
        <v>14846</v>
      </c>
      <c r="B7533" s="46" t="s">
        <v>14847</v>
      </c>
      <c r="C7533" s="47">
        <v>62.905200000000001</v>
      </c>
      <c r="D7533" s="119" t="s">
        <v>9247</v>
      </c>
      <c r="E7533" s="46" t="s">
        <v>9247</v>
      </c>
      <c r="F7533" s="121">
        <v>573.35879999999997</v>
      </c>
      <c r="G7533" s="87"/>
      <c r="H7533" s="47"/>
      <c r="I7533" s="120">
        <v>0</v>
      </c>
      <c r="J7533" s="120">
        <v>0</v>
      </c>
    </row>
    <row r="7534" spans="1:10" ht="15" customHeight="1">
      <c r="A7534" s="46" t="s">
        <v>9042</v>
      </c>
      <c r="B7534" s="46" t="s">
        <v>14845</v>
      </c>
      <c r="C7534" s="47">
        <v>13.5352</v>
      </c>
      <c r="D7534" s="119" t="s">
        <v>9245</v>
      </c>
      <c r="E7534" s="46" t="s">
        <v>9245</v>
      </c>
      <c r="F7534" s="121">
        <v>639.60580000000004</v>
      </c>
      <c r="G7534" s="87"/>
      <c r="H7534" s="47"/>
      <c r="I7534" s="120">
        <v>6</v>
      </c>
      <c r="J7534" s="120">
        <v>0</v>
      </c>
    </row>
    <row r="7535" spans="1:10" ht="15" customHeight="1">
      <c r="A7535" s="46" t="s">
        <v>9045</v>
      </c>
      <c r="B7535" s="46" t="s">
        <v>14844</v>
      </c>
      <c r="C7535" s="47">
        <v>18.3888</v>
      </c>
      <c r="D7535" s="119" t="s">
        <v>9257</v>
      </c>
      <c r="E7535" s="46" t="s">
        <v>9257</v>
      </c>
      <c r="F7535" s="121">
        <v>525.19680000000005</v>
      </c>
      <c r="G7535" s="87"/>
      <c r="H7535" s="47"/>
      <c r="I7535" s="120">
        <v>113</v>
      </c>
      <c r="J7535" s="120">
        <v>0</v>
      </c>
    </row>
    <row r="7536" spans="1:10" ht="15" customHeight="1">
      <c r="A7536" s="46" t="s">
        <v>9048</v>
      </c>
      <c r="B7536" s="46" t="s">
        <v>14843</v>
      </c>
      <c r="C7536" s="47">
        <v>33.088999999999999</v>
      </c>
      <c r="D7536" s="119" t="s">
        <v>9255</v>
      </c>
      <c r="E7536" s="46" t="s">
        <v>9255</v>
      </c>
      <c r="F7536" s="121">
        <v>560.99699999999996</v>
      </c>
      <c r="G7536" s="87"/>
      <c r="H7536" s="47"/>
      <c r="I7536" s="120">
        <v>49</v>
      </c>
      <c r="J7536" s="120">
        <v>0</v>
      </c>
    </row>
    <row r="7537" spans="1:10" ht="15" customHeight="1">
      <c r="A7537" s="46" t="s">
        <v>14841</v>
      </c>
      <c r="B7537" s="46" t="s">
        <v>14842</v>
      </c>
      <c r="C7537" s="47">
        <v>26.6266</v>
      </c>
      <c r="D7537" s="119" t="s">
        <v>9253</v>
      </c>
      <c r="E7537" s="46" t="s">
        <v>9253</v>
      </c>
      <c r="F7537" s="121">
        <v>632.63499999999999</v>
      </c>
      <c r="G7537" s="87"/>
      <c r="H7537" s="47"/>
      <c r="I7537" s="120">
        <v>0</v>
      </c>
      <c r="J7537" s="120">
        <v>0</v>
      </c>
    </row>
    <row r="7538" spans="1:10" ht="15" customHeight="1">
      <c r="A7538" s="46" t="s">
        <v>14839</v>
      </c>
      <c r="B7538" s="46" t="s">
        <v>14840</v>
      </c>
      <c r="C7538" s="47">
        <v>69.894400000000005</v>
      </c>
      <c r="D7538" s="119" t="s">
        <v>9263</v>
      </c>
      <c r="E7538" s="46" t="s">
        <v>9263</v>
      </c>
      <c r="F7538" s="121">
        <v>202.9238</v>
      </c>
      <c r="G7538" s="87"/>
      <c r="H7538" s="47"/>
      <c r="I7538" s="120">
        <v>5</v>
      </c>
      <c r="J7538" s="120">
        <v>0</v>
      </c>
    </row>
    <row r="7539" spans="1:10" ht="15" customHeight="1">
      <c r="A7539" s="46" t="s">
        <v>9051</v>
      </c>
      <c r="B7539" s="46" t="s">
        <v>14838</v>
      </c>
      <c r="C7539" s="47">
        <v>18.3888</v>
      </c>
      <c r="D7539" s="119" t="s">
        <v>9261</v>
      </c>
      <c r="E7539" s="46" t="s">
        <v>9261</v>
      </c>
      <c r="F7539" s="121">
        <v>182.80099999999999</v>
      </c>
      <c r="G7539" s="87"/>
      <c r="H7539" s="47"/>
      <c r="I7539" s="120">
        <v>145</v>
      </c>
      <c r="J7539" s="120">
        <v>0</v>
      </c>
    </row>
    <row r="7540" spans="1:10" ht="15" customHeight="1">
      <c r="A7540" s="46" t="s">
        <v>9054</v>
      </c>
      <c r="B7540" s="46" t="s">
        <v>14837</v>
      </c>
      <c r="C7540" s="47">
        <v>18.3888</v>
      </c>
      <c r="D7540" s="119" t="s">
        <v>9259</v>
      </c>
      <c r="E7540" s="46" t="s">
        <v>9259</v>
      </c>
      <c r="F7540" s="121">
        <v>298.42540000000002</v>
      </c>
      <c r="G7540" s="87"/>
      <c r="H7540" s="47"/>
      <c r="I7540" s="120">
        <v>142</v>
      </c>
      <c r="J7540" s="120">
        <v>0</v>
      </c>
    </row>
    <row r="7541" spans="1:10" ht="15" customHeight="1">
      <c r="A7541" s="46" t="s">
        <v>14835</v>
      </c>
      <c r="B7541" s="46" t="s">
        <v>14836</v>
      </c>
      <c r="C7541" s="47">
        <v>51.422400000000003</v>
      </c>
      <c r="D7541" s="119" t="s">
        <v>9277</v>
      </c>
      <c r="E7541" s="46" t="s">
        <v>9277</v>
      </c>
      <c r="F7541" s="121">
        <v>1728.9856</v>
      </c>
      <c r="G7541" s="87"/>
      <c r="H7541" s="47"/>
      <c r="I7541" s="120">
        <v>11</v>
      </c>
      <c r="J7541" s="120">
        <v>0</v>
      </c>
    </row>
    <row r="7542" spans="1:10" ht="15" customHeight="1">
      <c r="A7542" s="46" t="s">
        <v>14833</v>
      </c>
      <c r="B7542" s="46" t="s">
        <v>14834</v>
      </c>
      <c r="C7542" s="47">
        <v>51.422400000000003</v>
      </c>
      <c r="D7542" s="119" t="s">
        <v>9275</v>
      </c>
      <c r="E7542" s="46" t="s">
        <v>9275</v>
      </c>
      <c r="F7542" s="121">
        <v>633.12300000000005</v>
      </c>
      <c r="G7542" s="87"/>
      <c r="H7542" s="47"/>
      <c r="I7542" s="120">
        <v>0</v>
      </c>
      <c r="J7542" s="120">
        <v>0</v>
      </c>
    </row>
    <row r="7543" spans="1:10" ht="15" customHeight="1">
      <c r="A7543" s="46" t="s">
        <v>14831</v>
      </c>
      <c r="B7543" s="46" t="s">
        <v>14832</v>
      </c>
      <c r="C7543" s="47">
        <v>49.924799999999998</v>
      </c>
      <c r="D7543" s="119" t="s">
        <v>9273</v>
      </c>
      <c r="E7543" s="46" t="s">
        <v>9273</v>
      </c>
      <c r="F7543" s="121">
        <v>242.58840000000001</v>
      </c>
      <c r="G7543" s="87"/>
      <c r="H7543" s="47"/>
      <c r="I7543" s="120">
        <v>5</v>
      </c>
      <c r="J7543" s="120">
        <v>0</v>
      </c>
    </row>
    <row r="7544" spans="1:10" ht="15" customHeight="1">
      <c r="A7544" s="46" t="s">
        <v>9057</v>
      </c>
      <c r="B7544" s="46" t="s">
        <v>14830</v>
      </c>
      <c r="C7544" s="47">
        <v>11.5092</v>
      </c>
      <c r="D7544" s="119" t="s">
        <v>9271</v>
      </c>
      <c r="E7544" s="46" t="s">
        <v>9271</v>
      </c>
      <c r="F7544" s="121">
        <v>709.45460000000003</v>
      </c>
      <c r="G7544" s="87"/>
      <c r="H7544" s="47"/>
      <c r="I7544" s="120">
        <v>105</v>
      </c>
      <c r="J7544" s="120">
        <v>0</v>
      </c>
    </row>
    <row r="7545" spans="1:10" ht="15" customHeight="1">
      <c r="A7545" s="46" t="s">
        <v>9060</v>
      </c>
      <c r="B7545" s="46" t="s">
        <v>14829</v>
      </c>
      <c r="C7545" s="47">
        <v>11.852</v>
      </c>
      <c r="D7545" s="119" t="s">
        <v>9269</v>
      </c>
      <c r="E7545" s="46" t="s">
        <v>9269</v>
      </c>
      <c r="F7545" s="121">
        <v>1233.5057999999999</v>
      </c>
      <c r="G7545" s="87"/>
      <c r="H7545" s="47"/>
      <c r="I7545" s="120">
        <v>154</v>
      </c>
      <c r="J7545" s="120">
        <v>0</v>
      </c>
    </row>
    <row r="7546" spans="1:10" ht="15" customHeight="1">
      <c r="A7546" s="46" t="s">
        <v>9062</v>
      </c>
      <c r="B7546" s="46" t="s">
        <v>14828</v>
      </c>
      <c r="C7546" s="47">
        <v>23.3216</v>
      </c>
      <c r="D7546" s="119" t="s">
        <v>9267</v>
      </c>
      <c r="E7546" s="46" t="s">
        <v>9267</v>
      </c>
      <c r="F7546" s="121">
        <v>1509.6010000000001</v>
      </c>
      <c r="G7546" s="87"/>
      <c r="H7546" s="47"/>
      <c r="I7546" s="120">
        <v>142</v>
      </c>
      <c r="J7546" s="120">
        <v>0</v>
      </c>
    </row>
    <row r="7547" spans="1:10" ht="15" customHeight="1">
      <c r="A7547" s="46" t="s">
        <v>14826</v>
      </c>
      <c r="B7547" s="46" t="s">
        <v>14827</v>
      </c>
      <c r="C7547" s="47">
        <v>16.2532</v>
      </c>
      <c r="D7547" s="119" t="s">
        <v>9265</v>
      </c>
      <c r="E7547" s="46" t="s">
        <v>9265</v>
      </c>
      <c r="F7547" s="121">
        <v>282.74079999999998</v>
      </c>
      <c r="G7547" s="87"/>
      <c r="H7547" s="47"/>
      <c r="I7547" s="120">
        <v>24</v>
      </c>
      <c r="J7547" s="120">
        <v>0</v>
      </c>
    </row>
    <row r="7548" spans="1:10" ht="15" customHeight="1">
      <c r="A7548" s="46" t="s">
        <v>14824</v>
      </c>
      <c r="B7548" s="46" t="s">
        <v>14825</v>
      </c>
      <c r="C7548" s="47">
        <v>55.527200000000001</v>
      </c>
      <c r="D7548" s="119" t="s">
        <v>7730</v>
      </c>
      <c r="E7548" s="46" t="s">
        <v>7730</v>
      </c>
      <c r="F7548" s="121">
        <v>555.70540000000005</v>
      </c>
      <c r="G7548" s="87"/>
      <c r="H7548" s="47"/>
      <c r="I7548" s="120">
        <v>15</v>
      </c>
      <c r="J7548" s="120">
        <v>0</v>
      </c>
    </row>
    <row r="7549" spans="1:10" ht="15" customHeight="1">
      <c r="A7549" s="46" t="s">
        <v>9064</v>
      </c>
      <c r="B7549" s="46" t="s">
        <v>14823</v>
      </c>
      <c r="C7549" s="47">
        <v>11.5092</v>
      </c>
      <c r="D7549" s="119" t="s">
        <v>7735</v>
      </c>
      <c r="E7549" s="46" t="s">
        <v>7735</v>
      </c>
      <c r="F7549" s="121">
        <v>800.07100000000003</v>
      </c>
      <c r="G7549" s="87"/>
      <c r="H7549" s="47"/>
      <c r="I7549" s="120">
        <v>310</v>
      </c>
      <c r="J7549" s="120">
        <v>0</v>
      </c>
    </row>
    <row r="7550" spans="1:10" ht="15" customHeight="1">
      <c r="A7550" s="46" t="s">
        <v>9066</v>
      </c>
      <c r="B7550" s="46" t="s">
        <v>14822</v>
      </c>
      <c r="C7550" s="47">
        <v>11.5092</v>
      </c>
      <c r="D7550" s="119" t="s">
        <v>9467</v>
      </c>
      <c r="E7550" s="46" t="s">
        <v>9467</v>
      </c>
      <c r="F7550" s="121">
        <v>14.973800000000001</v>
      </c>
      <c r="G7550" s="87"/>
      <c r="H7550" s="47"/>
      <c r="I7550" s="120">
        <v>0</v>
      </c>
      <c r="J7550" s="120">
        <v>0</v>
      </c>
    </row>
    <row r="7551" spans="1:10" ht="15" customHeight="1">
      <c r="A7551" s="46" t="s">
        <v>14820</v>
      </c>
      <c r="B7551" s="46" t="s">
        <v>14821</v>
      </c>
      <c r="C7551" s="47">
        <v>51.422400000000003</v>
      </c>
      <c r="D7551" s="119" t="s">
        <v>9465</v>
      </c>
      <c r="E7551" s="46" t="s">
        <v>9465</v>
      </c>
      <c r="F7551" s="121">
        <v>17.696200000000001</v>
      </c>
      <c r="G7551" s="87"/>
      <c r="H7551" s="47"/>
      <c r="I7551" s="120">
        <v>0</v>
      </c>
      <c r="J7551" s="120">
        <v>0</v>
      </c>
    </row>
    <row r="7552" spans="1:10" ht="15" customHeight="1">
      <c r="A7552" s="46" t="s">
        <v>14877</v>
      </c>
      <c r="B7552" s="46" t="s">
        <v>14878</v>
      </c>
      <c r="C7552" s="47">
        <v>6585.9705999999996</v>
      </c>
      <c r="D7552" s="119" t="s">
        <v>9463</v>
      </c>
      <c r="E7552" s="46" t="s">
        <v>9463</v>
      </c>
      <c r="F7552" s="121">
        <v>20.418600000000001</v>
      </c>
      <c r="G7552" s="87"/>
      <c r="H7552" s="47"/>
      <c r="I7552" s="120">
        <v>0</v>
      </c>
      <c r="J7552" s="120">
        <v>0</v>
      </c>
    </row>
    <row r="7553" spans="1:10" ht="15" customHeight="1">
      <c r="A7553" s="46" t="s">
        <v>14968</v>
      </c>
      <c r="B7553" s="46" t="s">
        <v>14969</v>
      </c>
      <c r="C7553" s="47">
        <v>134.14400000000001</v>
      </c>
      <c r="D7553" s="119" t="s">
        <v>9461</v>
      </c>
      <c r="E7553" s="46" t="s">
        <v>9461</v>
      </c>
      <c r="F7553" s="121">
        <v>21.78</v>
      </c>
      <c r="G7553" s="87"/>
      <c r="H7553" s="47"/>
      <c r="I7553" s="120">
        <v>1</v>
      </c>
      <c r="J7553" s="120">
        <v>0</v>
      </c>
    </row>
    <row r="7554" spans="1:10" ht="15" customHeight="1">
      <c r="A7554" s="46" t="s">
        <v>14961</v>
      </c>
      <c r="B7554" s="46" t="s">
        <v>14962</v>
      </c>
      <c r="C7554" s="47">
        <v>6.4598000000000004</v>
      </c>
      <c r="D7554" s="119" t="s">
        <v>9459</v>
      </c>
      <c r="E7554" s="46" t="s">
        <v>9459</v>
      </c>
      <c r="F7554" s="121">
        <v>13.663</v>
      </c>
      <c r="G7554" s="87"/>
      <c r="H7554" s="47"/>
      <c r="I7554" s="120">
        <v>1</v>
      </c>
      <c r="J7554" s="120">
        <v>0</v>
      </c>
    </row>
    <row r="7555" spans="1:10" ht="15" customHeight="1">
      <c r="A7555" s="46" t="s">
        <v>14959</v>
      </c>
      <c r="B7555" s="46" t="s">
        <v>14960</v>
      </c>
      <c r="C7555" s="47">
        <v>14.1206</v>
      </c>
      <c r="D7555" s="119" t="s">
        <v>9457</v>
      </c>
      <c r="E7555" s="46" t="s">
        <v>9457</v>
      </c>
      <c r="F7555" s="121">
        <v>15.257</v>
      </c>
      <c r="G7555" s="87"/>
      <c r="H7555" s="47"/>
      <c r="I7555" s="120">
        <v>20</v>
      </c>
      <c r="J7555" s="120">
        <v>0</v>
      </c>
    </row>
    <row r="7556" spans="1:10" ht="15" customHeight="1">
      <c r="A7556" s="46" t="s">
        <v>14957</v>
      </c>
      <c r="B7556" s="46" t="s">
        <v>14958</v>
      </c>
      <c r="C7556" s="47">
        <v>7.0603999999999996</v>
      </c>
      <c r="D7556" s="119" t="s">
        <v>9455</v>
      </c>
      <c r="E7556" s="46" t="s">
        <v>9455</v>
      </c>
      <c r="F7556" s="121">
        <v>17.534199999999998</v>
      </c>
      <c r="G7556" s="87"/>
      <c r="H7556" s="47"/>
      <c r="I7556" s="120">
        <v>10</v>
      </c>
      <c r="J7556" s="120">
        <v>0</v>
      </c>
    </row>
    <row r="7557" spans="1:10" ht="15" customHeight="1">
      <c r="A7557" s="46" t="s">
        <v>14953</v>
      </c>
      <c r="B7557" s="46" t="s">
        <v>14954</v>
      </c>
      <c r="C7557" s="47">
        <v>3.3460000000000001</v>
      </c>
      <c r="D7557" s="119" t="s">
        <v>9453</v>
      </c>
      <c r="E7557" s="46" t="s">
        <v>9453</v>
      </c>
      <c r="F7557" s="121">
        <v>19.1282</v>
      </c>
      <c r="G7557" s="87"/>
      <c r="H7557" s="47"/>
      <c r="I7557" s="120">
        <v>60</v>
      </c>
      <c r="J7557" s="120">
        <v>0</v>
      </c>
    </row>
    <row r="7558" spans="1:10" ht="15" customHeight="1">
      <c r="A7558" s="46" t="s">
        <v>14950</v>
      </c>
      <c r="B7558" s="46" t="s">
        <v>32706</v>
      </c>
      <c r="C7558" s="47">
        <v>6.0308000000000002</v>
      </c>
      <c r="D7558" s="119" t="s">
        <v>9342</v>
      </c>
      <c r="E7558" s="46" t="s">
        <v>9342</v>
      </c>
      <c r="F7558" s="121">
        <v>6.9328000000000003</v>
      </c>
      <c r="G7558" s="87"/>
      <c r="H7558" s="47"/>
      <c r="I7558" s="120">
        <v>0</v>
      </c>
      <c r="J7558" s="120">
        <v>0</v>
      </c>
    </row>
    <row r="7559" spans="1:10" ht="15" customHeight="1">
      <c r="A7559" s="46" t="s">
        <v>14948</v>
      </c>
      <c r="B7559" s="46" t="s">
        <v>14949</v>
      </c>
      <c r="C7559" s="47">
        <v>3.59</v>
      </c>
      <c r="D7559" s="119" t="s">
        <v>9340</v>
      </c>
      <c r="E7559" s="46" t="s">
        <v>9340</v>
      </c>
      <c r="F7559" s="121">
        <v>8.5519999999999996</v>
      </c>
      <c r="G7559" s="87"/>
      <c r="H7559" s="47"/>
      <c r="I7559" s="120">
        <v>72</v>
      </c>
      <c r="J7559" s="120">
        <v>0</v>
      </c>
    </row>
    <row r="7560" spans="1:10" ht="15" customHeight="1">
      <c r="A7560" s="46" t="s">
        <v>14946</v>
      </c>
      <c r="B7560" s="46" t="s">
        <v>14947</v>
      </c>
      <c r="C7560" s="47">
        <v>6.4598000000000004</v>
      </c>
      <c r="D7560" s="119" t="s">
        <v>9338</v>
      </c>
      <c r="E7560" s="46" t="s">
        <v>9338</v>
      </c>
      <c r="F7560" s="121">
        <v>10.373799999999999</v>
      </c>
      <c r="G7560" s="87"/>
      <c r="H7560" s="47"/>
      <c r="I7560" s="120">
        <v>72</v>
      </c>
      <c r="J7560" s="120">
        <v>0</v>
      </c>
    </row>
    <row r="7561" spans="1:10" ht="15" customHeight="1">
      <c r="A7561" s="46" t="s">
        <v>14944</v>
      </c>
      <c r="B7561" s="46" t="s">
        <v>14945</v>
      </c>
      <c r="C7561" s="47">
        <v>5.7439999999999998</v>
      </c>
      <c r="D7561" s="119" t="s">
        <v>9336</v>
      </c>
      <c r="E7561" s="46" t="s">
        <v>9336</v>
      </c>
      <c r="F7561" s="121">
        <v>12.828200000000001</v>
      </c>
      <c r="G7561" s="87"/>
      <c r="H7561" s="47"/>
      <c r="I7561" s="120">
        <v>41</v>
      </c>
      <c r="J7561" s="120">
        <v>0</v>
      </c>
    </row>
    <row r="7562" spans="1:10" ht="15" customHeight="1">
      <c r="A7562" s="46" t="s">
        <v>14942</v>
      </c>
      <c r="B7562" s="46" t="s">
        <v>14943</v>
      </c>
      <c r="C7562" s="47">
        <v>9.4572000000000003</v>
      </c>
      <c r="D7562" s="119" t="s">
        <v>9334</v>
      </c>
      <c r="E7562" s="46" t="s">
        <v>9334</v>
      </c>
      <c r="F7562" s="121">
        <v>46.226599999999998</v>
      </c>
      <c r="G7562" s="87"/>
      <c r="H7562" s="47"/>
      <c r="I7562" s="120">
        <v>24</v>
      </c>
      <c r="J7562" s="120">
        <v>0</v>
      </c>
    </row>
    <row r="7563" spans="1:10" ht="15" customHeight="1">
      <c r="A7563" s="46" t="s">
        <v>14940</v>
      </c>
      <c r="B7563" s="46" t="s">
        <v>14941</v>
      </c>
      <c r="C7563" s="47">
        <v>1.2081999999999999</v>
      </c>
      <c r="D7563" s="119" t="s">
        <v>9332</v>
      </c>
      <c r="E7563" s="46" t="s">
        <v>9332</v>
      </c>
      <c r="F7563" s="121">
        <v>56.929200000000002</v>
      </c>
      <c r="G7563" s="87"/>
      <c r="H7563" s="47"/>
      <c r="I7563" s="120">
        <v>0</v>
      </c>
      <c r="J7563" s="120">
        <v>0</v>
      </c>
    </row>
    <row r="7564" spans="1:10" ht="15" customHeight="1">
      <c r="A7564" s="46" t="s">
        <v>14939</v>
      </c>
      <c r="B7564" s="46" t="s">
        <v>32707</v>
      </c>
      <c r="C7564" s="47">
        <v>580.91060000000004</v>
      </c>
      <c r="D7564" s="119" t="s">
        <v>9331</v>
      </c>
      <c r="E7564" s="46" t="s">
        <v>9331</v>
      </c>
      <c r="F7564" s="121">
        <v>6.7304000000000004</v>
      </c>
      <c r="G7564" s="87"/>
      <c r="H7564" s="47"/>
      <c r="I7564" s="120">
        <v>2</v>
      </c>
      <c r="J7564" s="120">
        <v>0</v>
      </c>
    </row>
    <row r="7565" spans="1:10" ht="15" customHeight="1">
      <c r="A7565" s="46" t="s">
        <v>32708</v>
      </c>
      <c r="B7565" s="46" t="s">
        <v>32709</v>
      </c>
      <c r="C7565" s="47">
        <v>6.8962000000000003</v>
      </c>
      <c r="D7565" s="119" t="s">
        <v>9329</v>
      </c>
      <c r="E7565" s="46" t="s">
        <v>9329</v>
      </c>
      <c r="F7565" s="121">
        <v>6.7304000000000004</v>
      </c>
      <c r="G7565" s="87"/>
      <c r="H7565" s="47"/>
      <c r="I7565" s="120">
        <v>0</v>
      </c>
      <c r="J7565" s="120">
        <v>0</v>
      </c>
    </row>
    <row r="7566" spans="1:10" ht="15" customHeight="1">
      <c r="A7566" s="46" t="s">
        <v>32714</v>
      </c>
      <c r="B7566" s="46" t="s">
        <v>32715</v>
      </c>
      <c r="C7566" s="47">
        <v>11.3238</v>
      </c>
      <c r="D7566" s="119" t="s">
        <v>9327</v>
      </c>
      <c r="E7566" s="46" t="s">
        <v>9327</v>
      </c>
      <c r="F7566" s="121">
        <v>9.2352000000000007</v>
      </c>
      <c r="G7566" s="87"/>
      <c r="H7566" s="47"/>
      <c r="I7566" s="120">
        <v>0</v>
      </c>
      <c r="J7566" s="120">
        <v>0</v>
      </c>
    </row>
    <row r="7567" spans="1:10" ht="15" customHeight="1">
      <c r="A7567" s="46" t="s">
        <v>32716</v>
      </c>
      <c r="B7567" s="46" t="s">
        <v>32717</v>
      </c>
      <c r="C7567" s="47">
        <v>5.7371999999999996</v>
      </c>
      <c r="D7567" s="119" t="s">
        <v>9325</v>
      </c>
      <c r="E7567" s="46" t="s">
        <v>9325</v>
      </c>
      <c r="F7567" s="121">
        <v>9.6905999999999999</v>
      </c>
      <c r="G7567" s="87"/>
      <c r="H7567" s="47"/>
      <c r="I7567" s="120">
        <v>0</v>
      </c>
      <c r="J7567" s="120">
        <v>0</v>
      </c>
    </row>
    <row r="7568" spans="1:10" ht="15" customHeight="1">
      <c r="A7568" s="46" t="s">
        <v>32720</v>
      </c>
      <c r="B7568" s="46" t="s">
        <v>32721</v>
      </c>
      <c r="C7568" s="47">
        <v>99.08</v>
      </c>
      <c r="D7568" s="119" t="s">
        <v>9323</v>
      </c>
      <c r="E7568" s="46" t="s">
        <v>9323</v>
      </c>
      <c r="F7568" s="121">
        <v>13.916</v>
      </c>
      <c r="G7568" s="87"/>
      <c r="H7568" s="47"/>
      <c r="I7568" s="120">
        <v>0</v>
      </c>
      <c r="J7568" s="120">
        <v>0</v>
      </c>
    </row>
    <row r="7569" spans="1:10" ht="15" customHeight="1">
      <c r="A7569" s="46" t="s">
        <v>32718</v>
      </c>
      <c r="B7569" s="46" t="s">
        <v>32719</v>
      </c>
      <c r="C7569" s="47">
        <v>6.5873999999999997</v>
      </c>
      <c r="D7569" s="119" t="s">
        <v>9321</v>
      </c>
      <c r="E7569" s="46" t="s">
        <v>9321</v>
      </c>
      <c r="F7569" s="121">
        <v>12.195600000000001</v>
      </c>
      <c r="G7569" s="87"/>
      <c r="H7569" s="47"/>
      <c r="I7569" s="120">
        <v>0</v>
      </c>
      <c r="J7569" s="120">
        <v>0</v>
      </c>
    </row>
    <row r="7570" spans="1:10" ht="15" customHeight="1">
      <c r="A7570" s="46" t="s">
        <v>32710</v>
      </c>
      <c r="B7570" s="46" t="s">
        <v>32711</v>
      </c>
      <c r="C7570" s="47">
        <v>2.3186</v>
      </c>
      <c r="D7570" s="119" t="s">
        <v>9319</v>
      </c>
      <c r="E7570" s="46" t="s">
        <v>9319</v>
      </c>
      <c r="F7570" s="121">
        <v>13.865399999999999</v>
      </c>
      <c r="G7570" s="87"/>
      <c r="H7570" s="47"/>
      <c r="I7570" s="120">
        <v>0</v>
      </c>
      <c r="J7570" s="120">
        <v>0</v>
      </c>
    </row>
    <row r="7571" spans="1:10" ht="15" customHeight="1">
      <c r="A7571" s="46" t="s">
        <v>32712</v>
      </c>
      <c r="B7571" s="46" t="s">
        <v>32713</v>
      </c>
      <c r="C7571" s="47">
        <v>11.978400000000001</v>
      </c>
      <c r="D7571" s="119" t="s">
        <v>9317</v>
      </c>
      <c r="E7571" s="46" t="s">
        <v>9317</v>
      </c>
      <c r="F7571" s="121">
        <v>14.902799999999999</v>
      </c>
      <c r="G7571" s="87"/>
      <c r="H7571" s="47"/>
      <c r="I7571" s="120">
        <v>0</v>
      </c>
      <c r="J7571" s="120">
        <v>0</v>
      </c>
    </row>
    <row r="7572" spans="1:10" ht="15" customHeight="1">
      <c r="A7572" s="46" t="s">
        <v>14970</v>
      </c>
      <c r="B7572" s="46" t="s">
        <v>14971</v>
      </c>
      <c r="C7572" s="47">
        <v>6.4619999999999997</v>
      </c>
      <c r="D7572" s="119" t="s">
        <v>9315</v>
      </c>
      <c r="E7572" s="46" t="s">
        <v>9315</v>
      </c>
      <c r="F7572" s="121">
        <v>20.873999999999999</v>
      </c>
      <c r="G7572" s="87"/>
      <c r="H7572" s="47"/>
      <c r="I7572" s="120">
        <v>0</v>
      </c>
      <c r="J7572" s="120">
        <v>0</v>
      </c>
    </row>
    <row r="7573" spans="1:10" ht="15" customHeight="1">
      <c r="A7573" s="46" t="s">
        <v>14966</v>
      </c>
      <c r="B7573" s="46" t="s">
        <v>14967</v>
      </c>
      <c r="C7573" s="47">
        <v>6.5873999999999997</v>
      </c>
      <c r="D7573" s="119" t="s">
        <v>9313</v>
      </c>
      <c r="E7573" s="46" t="s">
        <v>9313</v>
      </c>
      <c r="F7573" s="121">
        <v>18.2806</v>
      </c>
      <c r="G7573" s="87"/>
      <c r="H7573" s="47"/>
      <c r="I7573" s="120">
        <v>26</v>
      </c>
      <c r="J7573" s="120">
        <v>0</v>
      </c>
    </row>
    <row r="7574" spans="1:10" ht="15" customHeight="1">
      <c r="A7574" s="46" t="s">
        <v>14965</v>
      </c>
      <c r="B7574" s="46" t="s">
        <v>14964</v>
      </c>
      <c r="C7574" s="47">
        <v>6.7013999999999996</v>
      </c>
      <c r="D7574" s="119" t="s">
        <v>9311</v>
      </c>
      <c r="E7574" s="46" t="s">
        <v>9311</v>
      </c>
      <c r="F7574" s="121">
        <v>27.326000000000001</v>
      </c>
      <c r="G7574" s="87"/>
      <c r="H7574" s="47"/>
      <c r="I7574" s="120">
        <v>36</v>
      </c>
      <c r="J7574" s="120">
        <v>0</v>
      </c>
    </row>
    <row r="7575" spans="1:10" ht="15" customHeight="1">
      <c r="A7575" s="46" t="s">
        <v>14963</v>
      </c>
      <c r="B7575" s="46" t="s">
        <v>14964</v>
      </c>
      <c r="C7575" s="47">
        <v>7.0603999999999996</v>
      </c>
      <c r="D7575" s="119" t="s">
        <v>9310</v>
      </c>
      <c r="E7575" s="46" t="s">
        <v>9310</v>
      </c>
      <c r="F7575" s="121">
        <v>27.832000000000001</v>
      </c>
      <c r="G7575" s="87"/>
      <c r="H7575" s="47"/>
      <c r="I7575" s="120">
        <v>30</v>
      </c>
      <c r="J7575" s="120">
        <v>0</v>
      </c>
    </row>
    <row r="7576" spans="1:10" ht="15" customHeight="1">
      <c r="A7576" s="46" t="s">
        <v>14955</v>
      </c>
      <c r="B7576" s="46" t="s">
        <v>14956</v>
      </c>
      <c r="C7576" s="47">
        <v>4.6672000000000002</v>
      </c>
      <c r="D7576" s="119" t="s">
        <v>9308</v>
      </c>
      <c r="E7576" s="46" t="s">
        <v>9308</v>
      </c>
      <c r="F7576" s="121">
        <v>66.493399999999994</v>
      </c>
      <c r="G7576" s="87"/>
      <c r="H7576" s="47"/>
      <c r="I7576" s="120">
        <v>24</v>
      </c>
      <c r="J7576" s="120">
        <v>0</v>
      </c>
    </row>
    <row r="7577" spans="1:10" ht="15" customHeight="1">
      <c r="A7577" s="46" t="s">
        <v>14951</v>
      </c>
      <c r="B7577" s="46" t="s">
        <v>14952</v>
      </c>
      <c r="C7577" s="47">
        <v>3.1114000000000002</v>
      </c>
      <c r="D7577" s="119" t="s">
        <v>9306</v>
      </c>
      <c r="E7577" s="46" t="s">
        <v>9306</v>
      </c>
      <c r="F7577" s="121">
        <v>34.157600000000002</v>
      </c>
      <c r="G7577" s="87"/>
      <c r="H7577" s="47"/>
      <c r="I7577" s="120">
        <v>59</v>
      </c>
      <c r="J7577" s="120">
        <v>0</v>
      </c>
    </row>
    <row r="7578" spans="1:10" ht="15" customHeight="1">
      <c r="A7578" s="46" t="s">
        <v>32726</v>
      </c>
      <c r="B7578" s="46" t="s">
        <v>32727</v>
      </c>
      <c r="C7578" s="47">
        <v>5.0141999999999998</v>
      </c>
      <c r="D7578" s="119" t="s">
        <v>9304</v>
      </c>
      <c r="E7578" s="46" t="s">
        <v>9304</v>
      </c>
      <c r="F7578" s="121">
        <v>34.79</v>
      </c>
      <c r="G7578" s="87"/>
      <c r="H7578" s="47"/>
      <c r="I7578" s="120">
        <v>0</v>
      </c>
      <c r="J7578" s="120">
        <v>0</v>
      </c>
    </row>
    <row r="7579" spans="1:10" ht="15" customHeight="1">
      <c r="A7579" s="46" t="s">
        <v>32728</v>
      </c>
      <c r="B7579" s="46" t="s">
        <v>32729</v>
      </c>
      <c r="C7579" s="47">
        <v>8.3195999999999994</v>
      </c>
      <c r="D7579" s="119" t="s">
        <v>9302</v>
      </c>
      <c r="E7579" s="46" t="s">
        <v>9302</v>
      </c>
      <c r="F7579" s="121">
        <v>40.988999999999997</v>
      </c>
      <c r="G7579" s="87"/>
      <c r="H7579" s="47"/>
      <c r="I7579" s="120">
        <v>0</v>
      </c>
      <c r="J7579" s="120">
        <v>0</v>
      </c>
    </row>
    <row r="7580" spans="1:10" ht="15" customHeight="1">
      <c r="A7580" s="46" t="s">
        <v>32724</v>
      </c>
      <c r="B7580" s="46" t="s">
        <v>32725</v>
      </c>
      <c r="C7580" s="47">
        <v>4.4729999999999999</v>
      </c>
      <c r="D7580" s="119" t="s">
        <v>9300</v>
      </c>
      <c r="E7580" s="46" t="s">
        <v>9300</v>
      </c>
      <c r="F7580" s="121">
        <v>41.747999999999998</v>
      </c>
      <c r="G7580" s="87"/>
      <c r="H7580" s="47"/>
      <c r="I7580" s="120">
        <v>0</v>
      </c>
      <c r="J7580" s="120">
        <v>0</v>
      </c>
    </row>
    <row r="7581" spans="1:10" ht="15" customHeight="1">
      <c r="A7581" s="46" t="s">
        <v>32722</v>
      </c>
      <c r="B7581" s="46" t="s">
        <v>32723</v>
      </c>
      <c r="C7581" s="47">
        <v>1.1894</v>
      </c>
      <c r="D7581" s="119" t="s">
        <v>9298</v>
      </c>
      <c r="E7581" s="46" t="s">
        <v>9298</v>
      </c>
      <c r="F7581" s="121">
        <v>32.360999999999997</v>
      </c>
      <c r="G7581" s="87"/>
      <c r="H7581" s="47"/>
      <c r="I7581" s="120">
        <v>0</v>
      </c>
      <c r="J7581" s="120">
        <v>0</v>
      </c>
    </row>
    <row r="7582" spans="1:10" ht="15" customHeight="1">
      <c r="A7582" s="46" t="s">
        <v>14972</v>
      </c>
      <c r="B7582" s="46" t="s">
        <v>14973</v>
      </c>
      <c r="C7582" s="47">
        <v>353.40280000000001</v>
      </c>
      <c r="D7582" s="119" t="s">
        <v>9296</v>
      </c>
      <c r="E7582" s="46" t="s">
        <v>9296</v>
      </c>
      <c r="F7582" s="121">
        <v>39.8504</v>
      </c>
      <c r="G7582" s="87"/>
      <c r="H7582" s="47"/>
      <c r="I7582" s="120">
        <v>0</v>
      </c>
      <c r="J7582" s="120">
        <v>0</v>
      </c>
    </row>
    <row r="7583" spans="1:10" ht="15" customHeight="1">
      <c r="A7583" s="46" t="s">
        <v>14988</v>
      </c>
      <c r="B7583" s="46" t="s">
        <v>14989</v>
      </c>
      <c r="C7583" s="47">
        <v>37.549999999999997</v>
      </c>
      <c r="D7583" s="119" t="s">
        <v>9294</v>
      </c>
      <c r="E7583" s="46" t="s">
        <v>9294</v>
      </c>
      <c r="F7583" s="121">
        <v>36.991399999999999</v>
      </c>
      <c r="G7583" s="87"/>
      <c r="H7583" s="47"/>
      <c r="I7583" s="120">
        <v>17</v>
      </c>
      <c r="J7583" s="120">
        <v>0</v>
      </c>
    </row>
    <row r="7584" spans="1:10" ht="15" customHeight="1">
      <c r="A7584" s="46" t="s">
        <v>587</v>
      </c>
      <c r="B7584" s="46" t="s">
        <v>14987</v>
      </c>
      <c r="C7584" s="47">
        <v>12.9194</v>
      </c>
      <c r="D7584" s="119" t="s">
        <v>9292</v>
      </c>
      <c r="E7584" s="46" t="s">
        <v>9292</v>
      </c>
      <c r="F7584" s="121">
        <v>45.543399999999998</v>
      </c>
      <c r="G7584" s="87"/>
      <c r="H7584" s="47"/>
      <c r="I7584" s="120">
        <v>728</v>
      </c>
      <c r="J7584" s="120">
        <v>0</v>
      </c>
    </row>
    <row r="7585" spans="1:10" ht="15" customHeight="1">
      <c r="A7585" s="46" t="s">
        <v>647</v>
      </c>
      <c r="B7585" s="46" t="s">
        <v>14986</v>
      </c>
      <c r="C7585" s="47">
        <v>12.083</v>
      </c>
      <c r="D7585" s="119" t="s">
        <v>9290</v>
      </c>
      <c r="E7585" s="46" t="s">
        <v>9290</v>
      </c>
      <c r="F7585" s="121">
        <v>41.596200000000003</v>
      </c>
      <c r="G7585" s="86"/>
      <c r="H7585" s="47"/>
      <c r="I7585" s="120">
        <v>1</v>
      </c>
      <c r="J7585" s="120">
        <v>0</v>
      </c>
    </row>
    <row r="7586" spans="1:10" ht="15" customHeight="1">
      <c r="A7586" s="46" t="s">
        <v>14984</v>
      </c>
      <c r="B7586" s="46" t="s">
        <v>14985</v>
      </c>
      <c r="C7586" s="47">
        <v>56.325000000000003</v>
      </c>
      <c r="D7586" s="119" t="s">
        <v>9288</v>
      </c>
      <c r="E7586" s="46" t="s">
        <v>9288</v>
      </c>
      <c r="F7586" s="121">
        <v>51.236400000000003</v>
      </c>
      <c r="G7586" s="87"/>
      <c r="H7586" s="47"/>
      <c r="I7586" s="120">
        <v>4</v>
      </c>
      <c r="J7586" s="120">
        <v>0</v>
      </c>
    </row>
    <row r="7587" spans="1:10" ht="15" customHeight="1">
      <c r="A7587" s="46" t="s">
        <v>14982</v>
      </c>
      <c r="B7587" s="46" t="s">
        <v>14983</v>
      </c>
      <c r="C7587" s="47">
        <v>17.195</v>
      </c>
      <c r="D7587" s="119" t="s">
        <v>9286</v>
      </c>
      <c r="E7587" s="46" t="s">
        <v>9286</v>
      </c>
      <c r="F7587" s="121">
        <v>12.195600000000001</v>
      </c>
      <c r="G7587" s="87"/>
      <c r="H7587" s="47"/>
      <c r="I7587" s="120">
        <v>38</v>
      </c>
      <c r="J7587" s="120">
        <v>0</v>
      </c>
    </row>
    <row r="7588" spans="1:10" ht="15" customHeight="1">
      <c r="A7588" s="46" t="s">
        <v>14981</v>
      </c>
      <c r="B7588" s="46" t="s">
        <v>32730</v>
      </c>
      <c r="C7588" s="47">
        <v>4.6938000000000004</v>
      </c>
      <c r="D7588" s="119" t="s">
        <v>9284</v>
      </c>
      <c r="E7588" s="46" t="s">
        <v>9284</v>
      </c>
      <c r="F7588" s="121">
        <v>22.771599999999999</v>
      </c>
      <c r="G7588" s="87"/>
      <c r="H7588" s="47"/>
      <c r="I7588" s="120">
        <v>290</v>
      </c>
      <c r="J7588" s="120">
        <v>0</v>
      </c>
    </row>
    <row r="7589" spans="1:10" ht="15" customHeight="1">
      <c r="A7589" s="46" t="s">
        <v>14979</v>
      </c>
      <c r="B7589" s="46" t="s">
        <v>14980</v>
      </c>
      <c r="C7589" s="47">
        <v>28.162600000000001</v>
      </c>
      <c r="D7589" s="119" t="s">
        <v>9451</v>
      </c>
      <c r="E7589" s="46" t="s">
        <v>9451</v>
      </c>
      <c r="F7589" s="121">
        <v>3.5249999999999999</v>
      </c>
      <c r="G7589" s="87"/>
      <c r="H7589" s="47"/>
      <c r="I7589" s="120">
        <v>67</v>
      </c>
      <c r="J7589" s="120">
        <v>0</v>
      </c>
    </row>
    <row r="7590" spans="1:10" ht="15" customHeight="1">
      <c r="A7590" s="46" t="s">
        <v>14978</v>
      </c>
      <c r="B7590" s="46" t="s">
        <v>14977</v>
      </c>
      <c r="C7590" s="47">
        <v>18.774999999999999</v>
      </c>
      <c r="D7590" s="119" t="s">
        <v>9449</v>
      </c>
      <c r="E7590" s="46" t="s">
        <v>9449</v>
      </c>
      <c r="F7590" s="121">
        <v>3.8712</v>
      </c>
      <c r="G7590" s="87"/>
      <c r="H7590" s="47"/>
      <c r="I7590" s="120">
        <v>12</v>
      </c>
      <c r="J7590" s="120">
        <v>0</v>
      </c>
    </row>
    <row r="7591" spans="1:10" ht="15" customHeight="1">
      <c r="A7591" s="46" t="s">
        <v>14976</v>
      </c>
      <c r="B7591" s="46" t="s">
        <v>14977</v>
      </c>
      <c r="C7591" s="47">
        <v>44.590600000000002</v>
      </c>
      <c r="D7591" s="119" t="s">
        <v>9447</v>
      </c>
      <c r="E7591" s="46" t="s">
        <v>9447</v>
      </c>
      <c r="F7591" s="121">
        <v>3.2974000000000001</v>
      </c>
      <c r="G7591" s="87"/>
      <c r="H7591" s="47"/>
      <c r="I7591" s="120">
        <v>20</v>
      </c>
      <c r="J7591" s="120">
        <v>0</v>
      </c>
    </row>
    <row r="7592" spans="1:10" ht="15" customHeight="1">
      <c r="A7592" s="46" t="s">
        <v>14974</v>
      </c>
      <c r="B7592" s="46" t="s">
        <v>14975</v>
      </c>
      <c r="C7592" s="47">
        <v>46.937600000000003</v>
      </c>
      <c r="D7592" s="119" t="s">
        <v>9445</v>
      </c>
      <c r="E7592" s="46" t="s">
        <v>9445</v>
      </c>
      <c r="F7592" s="121">
        <v>3.6434000000000002</v>
      </c>
      <c r="G7592" s="87"/>
      <c r="H7592" s="47"/>
      <c r="I7592" s="120">
        <v>6</v>
      </c>
      <c r="J7592" s="120">
        <v>0</v>
      </c>
    </row>
    <row r="7593" spans="1:10" ht="15" customHeight="1">
      <c r="A7593" s="46" t="s">
        <v>594</v>
      </c>
      <c r="B7593" s="46" t="s">
        <v>14997</v>
      </c>
      <c r="C7593" s="47">
        <v>70.406400000000005</v>
      </c>
      <c r="D7593" s="119" t="s">
        <v>9443</v>
      </c>
      <c r="E7593" s="46" t="s">
        <v>9443</v>
      </c>
      <c r="F7593" s="121">
        <v>28.742999999999999</v>
      </c>
      <c r="G7593" s="87"/>
      <c r="H7593" s="47"/>
      <c r="I7593" s="120">
        <v>0</v>
      </c>
      <c r="J7593" s="120">
        <v>0</v>
      </c>
    </row>
    <row r="7594" spans="1:10" ht="15" customHeight="1">
      <c r="A7594" s="46" t="s">
        <v>600</v>
      </c>
      <c r="B7594" s="46" t="s">
        <v>14996</v>
      </c>
      <c r="C7594" s="47">
        <v>180.428</v>
      </c>
      <c r="D7594" s="119" t="s">
        <v>9441</v>
      </c>
      <c r="E7594" s="46" t="s">
        <v>9441</v>
      </c>
      <c r="F7594" s="121">
        <v>41.874600000000001</v>
      </c>
      <c r="G7594" s="87"/>
      <c r="H7594" s="47"/>
      <c r="I7594" s="120">
        <v>65</v>
      </c>
      <c r="J7594" s="120">
        <v>0</v>
      </c>
    </row>
    <row r="7595" spans="1:10" ht="15" customHeight="1">
      <c r="A7595" s="46" t="s">
        <v>604</v>
      </c>
      <c r="B7595" s="46" t="s">
        <v>14995</v>
      </c>
      <c r="C7595" s="47">
        <v>62.582599999999999</v>
      </c>
      <c r="D7595" s="119" t="s">
        <v>9439</v>
      </c>
      <c r="E7595" s="46" t="s">
        <v>9439</v>
      </c>
      <c r="F7595" s="121">
        <v>33.120199999999997</v>
      </c>
      <c r="G7595" s="87"/>
      <c r="H7595" s="47"/>
      <c r="I7595" s="120">
        <v>0</v>
      </c>
      <c r="J7595" s="120">
        <v>0</v>
      </c>
    </row>
    <row r="7596" spans="1:10" ht="15" customHeight="1">
      <c r="A7596" s="46" t="s">
        <v>610</v>
      </c>
      <c r="B7596" s="46" t="s">
        <v>14994</v>
      </c>
      <c r="C7596" s="47">
        <v>45.959400000000002</v>
      </c>
      <c r="D7596" s="119" t="s">
        <v>9437</v>
      </c>
      <c r="E7596" s="46" t="s">
        <v>9437</v>
      </c>
      <c r="F7596" s="121">
        <v>31.273199999999999</v>
      </c>
      <c r="G7596" s="87"/>
      <c r="H7596" s="47"/>
      <c r="I7596" s="120">
        <v>286</v>
      </c>
      <c r="J7596" s="120">
        <v>0</v>
      </c>
    </row>
    <row r="7597" spans="1:10" ht="15" customHeight="1">
      <c r="A7597" s="46" t="s">
        <v>616</v>
      </c>
      <c r="B7597" s="46" t="s">
        <v>14993</v>
      </c>
      <c r="C7597" s="47">
        <v>206.2664</v>
      </c>
      <c r="D7597" s="119" t="s">
        <v>9435</v>
      </c>
      <c r="E7597" s="46" t="s">
        <v>9435</v>
      </c>
      <c r="F7597" s="121">
        <v>48.250599999999999</v>
      </c>
      <c r="G7597" s="87"/>
      <c r="H7597" s="47"/>
      <c r="I7597" s="120">
        <v>101</v>
      </c>
      <c r="J7597" s="120">
        <v>0</v>
      </c>
    </row>
    <row r="7598" spans="1:10" ht="15" customHeight="1">
      <c r="A7598" s="46" t="s">
        <v>624</v>
      </c>
      <c r="B7598" s="46" t="s">
        <v>14992</v>
      </c>
      <c r="C7598" s="47">
        <v>67.733999999999995</v>
      </c>
      <c r="D7598" s="119" t="s">
        <v>9433</v>
      </c>
      <c r="E7598" s="46" t="s">
        <v>9433</v>
      </c>
      <c r="F7598" s="121">
        <v>36.207000000000001</v>
      </c>
      <c r="G7598" s="87"/>
      <c r="H7598" s="47"/>
      <c r="I7598" s="120">
        <v>63</v>
      </c>
      <c r="J7598" s="120">
        <v>0</v>
      </c>
    </row>
    <row r="7599" spans="1:10" ht="15" customHeight="1">
      <c r="A7599" s="46" t="s">
        <v>32735</v>
      </c>
      <c r="B7599" s="46" t="s">
        <v>32736</v>
      </c>
      <c r="C7599" s="47">
        <v>180.75620000000001</v>
      </c>
      <c r="D7599" s="119" t="s">
        <v>9431</v>
      </c>
      <c r="E7599" s="46" t="s">
        <v>9431</v>
      </c>
      <c r="F7599" s="121">
        <v>34.157600000000002</v>
      </c>
      <c r="G7599" s="87"/>
      <c r="H7599" s="47"/>
      <c r="I7599" s="120">
        <v>2</v>
      </c>
      <c r="J7599" s="120">
        <v>0</v>
      </c>
    </row>
    <row r="7600" spans="1:10" ht="15" customHeight="1">
      <c r="A7600" s="46" t="s">
        <v>32733</v>
      </c>
      <c r="B7600" s="46" t="s">
        <v>32734</v>
      </c>
      <c r="C7600" s="47">
        <v>180.75620000000001</v>
      </c>
      <c r="D7600" s="119" t="s">
        <v>9429</v>
      </c>
      <c r="E7600" s="46" t="s">
        <v>9429</v>
      </c>
      <c r="F7600" s="121">
        <v>52.881</v>
      </c>
      <c r="G7600" s="87"/>
      <c r="H7600" s="47"/>
      <c r="I7600" s="120">
        <v>5</v>
      </c>
      <c r="J7600" s="120">
        <v>0</v>
      </c>
    </row>
    <row r="7601" spans="1:10" ht="15" customHeight="1">
      <c r="A7601" s="46" t="s">
        <v>32737</v>
      </c>
      <c r="B7601" s="46" t="s">
        <v>32738</v>
      </c>
      <c r="C7601" s="47">
        <v>180.75620000000001</v>
      </c>
      <c r="D7601" s="119" t="s">
        <v>9427</v>
      </c>
      <c r="E7601" s="46" t="s">
        <v>9427</v>
      </c>
      <c r="F7601" s="121">
        <v>41.469799999999999</v>
      </c>
      <c r="G7601" s="87"/>
      <c r="H7601" s="47"/>
      <c r="I7601" s="120">
        <v>1</v>
      </c>
      <c r="J7601" s="120">
        <v>0</v>
      </c>
    </row>
    <row r="7602" spans="1:10" ht="15" customHeight="1">
      <c r="A7602" s="46" t="s">
        <v>32739</v>
      </c>
      <c r="B7602" s="46" t="s">
        <v>32740</v>
      </c>
      <c r="C7602" s="47">
        <v>195.98759999999999</v>
      </c>
      <c r="D7602" s="119" t="s">
        <v>9425</v>
      </c>
      <c r="E7602" s="46" t="s">
        <v>9425</v>
      </c>
      <c r="F7602" s="121">
        <v>5.87</v>
      </c>
      <c r="G7602" s="87"/>
      <c r="H7602" s="47"/>
      <c r="I7602" s="120">
        <v>4</v>
      </c>
      <c r="J7602" s="120">
        <v>0</v>
      </c>
    </row>
    <row r="7603" spans="1:10" ht="15" customHeight="1">
      <c r="A7603" s="46" t="s">
        <v>32731</v>
      </c>
      <c r="B7603" s="46" t="s">
        <v>32732</v>
      </c>
      <c r="C7603" s="47">
        <v>200.85560000000001</v>
      </c>
      <c r="D7603" s="119" t="s">
        <v>9423</v>
      </c>
      <c r="E7603" s="46" t="s">
        <v>9423</v>
      </c>
      <c r="F7603" s="121">
        <v>8.4507999999999992</v>
      </c>
      <c r="G7603" s="87"/>
      <c r="H7603" s="47"/>
      <c r="I7603" s="120">
        <v>9</v>
      </c>
      <c r="J7603" s="120">
        <v>0</v>
      </c>
    </row>
    <row r="7604" spans="1:10" ht="15" customHeight="1">
      <c r="A7604" s="46" t="s">
        <v>628</v>
      </c>
      <c r="B7604" s="46" t="s">
        <v>14991</v>
      </c>
      <c r="C7604" s="47">
        <v>55.418799999999997</v>
      </c>
      <c r="D7604" s="119" t="s">
        <v>9421</v>
      </c>
      <c r="E7604" s="46" t="s">
        <v>9421</v>
      </c>
      <c r="F7604" s="121">
        <v>6.9580000000000002</v>
      </c>
      <c r="G7604" s="87"/>
      <c r="H7604" s="47"/>
      <c r="I7604" s="120">
        <v>195</v>
      </c>
      <c r="J7604" s="120">
        <v>0</v>
      </c>
    </row>
    <row r="7605" spans="1:10" ht="15" customHeight="1">
      <c r="A7605" s="46" t="s">
        <v>634</v>
      </c>
      <c r="B7605" s="46" t="s">
        <v>14990</v>
      </c>
      <c r="C7605" s="47">
        <v>122.06100000000001</v>
      </c>
      <c r="D7605" s="119" t="s">
        <v>9419</v>
      </c>
      <c r="E7605" s="46" t="s">
        <v>9419</v>
      </c>
      <c r="F7605" s="121">
        <v>8.7797999999999998</v>
      </c>
      <c r="G7605" s="87"/>
      <c r="H7605" s="47"/>
      <c r="I7605" s="120">
        <v>337</v>
      </c>
      <c r="J7605" s="120">
        <v>0</v>
      </c>
    </row>
    <row r="7606" spans="1:10" ht="15" customHeight="1">
      <c r="A7606" s="46" t="s">
        <v>32741</v>
      </c>
      <c r="B7606" s="46" t="s">
        <v>32742</v>
      </c>
      <c r="D7606" s="119" t="s">
        <v>9417</v>
      </c>
      <c r="E7606" s="46" t="s">
        <v>9417</v>
      </c>
      <c r="F7606" s="121">
        <v>12.246</v>
      </c>
      <c r="G7606" s="87"/>
      <c r="H7606" s="47"/>
      <c r="I7606" s="120">
        <v>0</v>
      </c>
      <c r="J7606" s="120">
        <v>0</v>
      </c>
    </row>
    <row r="7607" spans="1:10" ht="15" customHeight="1">
      <c r="A7607" s="46" t="s">
        <v>15000</v>
      </c>
      <c r="B7607" s="46" t="s">
        <v>15001</v>
      </c>
      <c r="C7607" s="47">
        <v>0.26300000000000001</v>
      </c>
      <c r="D7607" s="119" t="s">
        <v>9415</v>
      </c>
      <c r="E7607" s="46" t="s">
        <v>9415</v>
      </c>
      <c r="F7607" s="121">
        <v>10.348599999999999</v>
      </c>
      <c r="G7607" s="87"/>
      <c r="H7607" s="47"/>
      <c r="I7607" s="120">
        <v>0</v>
      </c>
      <c r="J7607" s="120">
        <v>0</v>
      </c>
    </row>
    <row r="7608" spans="1:10" ht="15" customHeight="1">
      <c r="A7608" s="46" t="s">
        <v>14998</v>
      </c>
      <c r="B7608" s="46" t="s">
        <v>14999</v>
      </c>
      <c r="C7608" s="47">
        <v>0.28560000000000002</v>
      </c>
      <c r="D7608" s="119" t="s">
        <v>9413</v>
      </c>
      <c r="E7608" s="46" t="s">
        <v>9413</v>
      </c>
      <c r="F7608" s="121">
        <v>11.6136</v>
      </c>
      <c r="G7608" s="87"/>
      <c r="H7608" s="47"/>
      <c r="I7608" s="120">
        <v>0</v>
      </c>
      <c r="J7608" s="120">
        <v>0</v>
      </c>
    </row>
    <row r="7609" spans="1:10" ht="15" customHeight="1">
      <c r="A7609" s="46" t="s">
        <v>15015</v>
      </c>
      <c r="B7609" s="46" t="s">
        <v>15016</v>
      </c>
      <c r="C7609" s="47">
        <v>0.373</v>
      </c>
      <c r="D7609" s="119" t="s">
        <v>9411</v>
      </c>
      <c r="E7609" s="46" t="s">
        <v>9411</v>
      </c>
      <c r="F7609" s="121">
        <v>16.3704</v>
      </c>
      <c r="G7609" s="87"/>
      <c r="H7609" s="47"/>
      <c r="I7609" s="120">
        <v>0</v>
      </c>
      <c r="J7609" s="120">
        <v>0</v>
      </c>
    </row>
    <row r="7610" spans="1:10" ht="15" customHeight="1">
      <c r="A7610" s="46" t="s">
        <v>15013</v>
      </c>
      <c r="B7610" s="46" t="s">
        <v>15014</v>
      </c>
      <c r="C7610" s="47">
        <v>0.75139999999999996</v>
      </c>
      <c r="D7610" s="119" t="s">
        <v>9409</v>
      </c>
      <c r="E7610" s="46" t="s">
        <v>9409</v>
      </c>
      <c r="F7610" s="121">
        <v>13.612399999999999</v>
      </c>
      <c r="G7610" s="87"/>
      <c r="H7610" s="47"/>
      <c r="I7610" s="120">
        <v>297</v>
      </c>
      <c r="J7610" s="120">
        <v>0</v>
      </c>
    </row>
    <row r="7611" spans="1:10" ht="15" customHeight="1">
      <c r="A7611" s="46" t="s">
        <v>15011</v>
      </c>
      <c r="B7611" s="46" t="s">
        <v>15012</v>
      </c>
      <c r="C7611" s="47">
        <v>0.7742</v>
      </c>
      <c r="D7611" s="119" t="s">
        <v>9407</v>
      </c>
      <c r="E7611" s="46" t="s">
        <v>9407</v>
      </c>
      <c r="F7611" s="121">
        <v>14.497999999999999</v>
      </c>
      <c r="G7611" s="87"/>
      <c r="H7611" s="47"/>
      <c r="I7611" s="120">
        <v>588</v>
      </c>
      <c r="J7611" s="120">
        <v>0</v>
      </c>
    </row>
    <row r="7612" spans="1:10" ht="15" customHeight="1">
      <c r="A7612" s="46" t="s">
        <v>15010</v>
      </c>
      <c r="B7612" s="46" t="s">
        <v>15009</v>
      </c>
      <c r="C7612" s="47">
        <v>0.69220000000000004</v>
      </c>
      <c r="D7612" s="119" t="s">
        <v>9405</v>
      </c>
      <c r="E7612" s="46" t="s">
        <v>9405</v>
      </c>
      <c r="F7612" s="121">
        <v>20.747599999999998</v>
      </c>
      <c r="G7612" s="87"/>
      <c r="H7612" s="47"/>
      <c r="I7612" s="120">
        <v>74</v>
      </c>
      <c r="J7612" s="120">
        <v>0</v>
      </c>
    </row>
    <row r="7613" spans="1:10" ht="15" customHeight="1">
      <c r="A7613" s="46" t="s">
        <v>15008</v>
      </c>
      <c r="B7613" s="46" t="s">
        <v>15009</v>
      </c>
      <c r="C7613" s="47">
        <v>0.61380000000000001</v>
      </c>
      <c r="D7613" s="119" t="s">
        <v>9403</v>
      </c>
      <c r="E7613" s="46" t="s">
        <v>9403</v>
      </c>
      <c r="F7613" s="121">
        <v>17.3066</v>
      </c>
      <c r="G7613" s="87"/>
      <c r="H7613" s="47"/>
      <c r="I7613" s="120">
        <v>0</v>
      </c>
      <c r="J7613" s="120">
        <v>0</v>
      </c>
    </row>
    <row r="7614" spans="1:10" ht="15" customHeight="1">
      <c r="A7614" s="46" t="s">
        <v>15006</v>
      </c>
      <c r="B7614" s="46" t="s">
        <v>15007</v>
      </c>
      <c r="C7614" s="47">
        <v>0.60719999999999996</v>
      </c>
      <c r="D7614" s="119" t="s">
        <v>9401</v>
      </c>
      <c r="E7614" s="46" t="s">
        <v>9401</v>
      </c>
      <c r="F7614" s="121">
        <v>17.407800000000002</v>
      </c>
      <c r="G7614" s="87"/>
      <c r="H7614" s="47"/>
      <c r="I7614" s="120">
        <v>40</v>
      </c>
      <c r="J7614" s="120">
        <v>0</v>
      </c>
    </row>
    <row r="7615" spans="1:10" ht="15" customHeight="1">
      <c r="A7615" s="46" t="s">
        <v>15004</v>
      </c>
      <c r="B7615" s="46" t="s">
        <v>15005</v>
      </c>
      <c r="C7615" s="47">
        <v>2.0339999999999998</v>
      </c>
      <c r="D7615" s="119" t="s">
        <v>9399</v>
      </c>
      <c r="E7615" s="46" t="s">
        <v>9399</v>
      </c>
      <c r="F7615" s="121">
        <v>24.6692</v>
      </c>
      <c r="G7615" s="87"/>
      <c r="H7615" s="47"/>
      <c r="I7615" s="120">
        <v>512</v>
      </c>
      <c r="J7615" s="120">
        <v>0</v>
      </c>
    </row>
    <row r="7616" spans="1:10" ht="15" customHeight="1">
      <c r="A7616" s="46" t="s">
        <v>15002</v>
      </c>
      <c r="B7616" s="46" t="s">
        <v>15003</v>
      </c>
      <c r="C7616" s="47">
        <v>1.1294</v>
      </c>
      <c r="D7616" s="119" t="s">
        <v>9397</v>
      </c>
      <c r="E7616" s="46" t="s">
        <v>9397</v>
      </c>
      <c r="F7616" s="121">
        <v>20.545200000000001</v>
      </c>
      <c r="G7616" s="87"/>
      <c r="H7616" s="47"/>
      <c r="I7616" s="120">
        <v>0</v>
      </c>
      <c r="J7616" s="120">
        <v>0</v>
      </c>
    </row>
    <row r="7617" spans="1:10" ht="15" customHeight="1">
      <c r="A7617" s="46" t="s">
        <v>15027</v>
      </c>
      <c r="B7617" s="46" t="s">
        <v>15028</v>
      </c>
      <c r="C7617" s="47">
        <v>1.9800000000000002E-2</v>
      </c>
      <c r="D7617" s="119" t="s">
        <v>9395</v>
      </c>
      <c r="E7617" s="46" t="s">
        <v>9395</v>
      </c>
      <c r="F7617" s="121">
        <v>20.241599999999998</v>
      </c>
      <c r="G7617" s="87"/>
      <c r="H7617" s="47"/>
      <c r="I7617" s="120">
        <v>0</v>
      </c>
      <c r="J7617" s="120">
        <v>0</v>
      </c>
    </row>
    <row r="7618" spans="1:10" ht="15" customHeight="1">
      <c r="A7618" s="46" t="s">
        <v>412</v>
      </c>
      <c r="B7618" s="46" t="s">
        <v>15026</v>
      </c>
      <c r="C7618" s="47">
        <v>1.5800000000000002E-2</v>
      </c>
      <c r="D7618" s="119" t="s">
        <v>9393</v>
      </c>
      <c r="E7618" s="46" t="s">
        <v>9393</v>
      </c>
      <c r="F7618" s="121">
        <v>29.097200000000001</v>
      </c>
      <c r="G7618" s="87"/>
      <c r="H7618" s="47"/>
      <c r="I7618" s="120">
        <v>32930</v>
      </c>
      <c r="J7618" s="120">
        <v>0</v>
      </c>
    </row>
    <row r="7619" spans="1:10" ht="15" customHeight="1">
      <c r="A7619" s="46" t="s">
        <v>414</v>
      </c>
      <c r="B7619" s="46" t="s">
        <v>15025</v>
      </c>
      <c r="C7619" s="47">
        <v>2.0199999999999999E-2</v>
      </c>
      <c r="D7619" s="119" t="s">
        <v>9391</v>
      </c>
      <c r="E7619" s="46" t="s">
        <v>9391</v>
      </c>
      <c r="F7619" s="121">
        <v>23.960999999999999</v>
      </c>
      <c r="G7619" s="87"/>
      <c r="H7619" s="47"/>
      <c r="I7619" s="120">
        <v>13062</v>
      </c>
      <c r="J7619" s="120">
        <v>0</v>
      </c>
    </row>
    <row r="7620" spans="1:10" ht="15" customHeight="1">
      <c r="A7620" s="46" t="s">
        <v>416</v>
      </c>
      <c r="B7620" s="46" t="s">
        <v>15024</v>
      </c>
      <c r="C7620" s="47">
        <v>2.4400000000000002E-2</v>
      </c>
      <c r="D7620" s="119" t="s">
        <v>9389</v>
      </c>
      <c r="E7620" s="46" t="s">
        <v>9389</v>
      </c>
      <c r="F7620" s="121">
        <v>23.075199999999999</v>
      </c>
      <c r="G7620" s="87"/>
      <c r="H7620" s="47"/>
      <c r="I7620" s="120">
        <v>30642</v>
      </c>
      <c r="J7620" s="120">
        <v>0</v>
      </c>
    </row>
    <row r="7621" spans="1:10" ht="15" customHeight="1">
      <c r="A7621" s="46" t="s">
        <v>417</v>
      </c>
      <c r="B7621" s="46" t="s">
        <v>15023</v>
      </c>
      <c r="C7621" s="47">
        <v>3.2199999999999999E-2</v>
      </c>
      <c r="D7621" s="119" t="s">
        <v>9387</v>
      </c>
      <c r="E7621" s="46" t="s">
        <v>9387</v>
      </c>
      <c r="F7621" s="121">
        <v>33.246600000000001</v>
      </c>
      <c r="G7621" s="87"/>
      <c r="H7621" s="47"/>
      <c r="I7621" s="120">
        <v>81774</v>
      </c>
      <c r="J7621" s="120">
        <v>0</v>
      </c>
    </row>
    <row r="7622" spans="1:10" ht="15" customHeight="1">
      <c r="A7622" s="46" t="s">
        <v>420</v>
      </c>
      <c r="B7622" s="46" t="s">
        <v>15022</v>
      </c>
      <c r="C7622" s="47">
        <v>5.5599999999999997E-2</v>
      </c>
      <c r="D7622" s="119" t="s">
        <v>9385</v>
      </c>
      <c r="E7622" s="46" t="s">
        <v>9385</v>
      </c>
      <c r="F7622" s="121">
        <v>27.300799999999999</v>
      </c>
      <c r="G7622" s="87"/>
      <c r="H7622" s="47"/>
      <c r="I7622" s="120">
        <v>2540</v>
      </c>
      <c r="J7622" s="120">
        <v>0</v>
      </c>
    </row>
    <row r="7623" spans="1:10" ht="15" customHeight="1">
      <c r="A7623" s="46" t="s">
        <v>423</v>
      </c>
      <c r="B7623" s="46" t="s">
        <v>15021</v>
      </c>
      <c r="C7623" s="47">
        <v>6.6000000000000003E-2</v>
      </c>
      <c r="D7623" s="119" t="s">
        <v>9383</v>
      </c>
      <c r="E7623" s="46" t="s">
        <v>9383</v>
      </c>
      <c r="F7623" s="121">
        <v>25.959800000000001</v>
      </c>
      <c r="G7623" s="87"/>
      <c r="H7623" s="47"/>
      <c r="I7623" s="120">
        <v>26647</v>
      </c>
      <c r="J7623" s="120">
        <v>0</v>
      </c>
    </row>
    <row r="7624" spans="1:10" ht="15" customHeight="1">
      <c r="A7624" s="46" t="s">
        <v>15019</v>
      </c>
      <c r="B7624" s="46" t="s">
        <v>15020</v>
      </c>
      <c r="C7624" s="47">
        <v>0.12839999999999999</v>
      </c>
      <c r="D7624" s="119" t="s">
        <v>9381</v>
      </c>
      <c r="E7624" s="46" t="s">
        <v>9381</v>
      </c>
      <c r="F7624" s="121">
        <v>37.801000000000002</v>
      </c>
      <c r="G7624" s="87"/>
      <c r="H7624" s="47"/>
      <c r="I7624" s="120">
        <v>0</v>
      </c>
      <c r="J7624" s="120">
        <v>0</v>
      </c>
    </row>
    <row r="7625" spans="1:10" ht="15" customHeight="1">
      <c r="A7625" s="46" t="s">
        <v>15017</v>
      </c>
      <c r="B7625" s="46" t="s">
        <v>15018</v>
      </c>
      <c r="C7625" s="47">
        <v>0.38319999999999999</v>
      </c>
      <c r="D7625" s="119" t="s">
        <v>9379</v>
      </c>
      <c r="E7625" s="46" t="s">
        <v>9379</v>
      </c>
      <c r="F7625" s="121">
        <v>29.7044</v>
      </c>
      <c r="G7625" s="87"/>
      <c r="H7625" s="47"/>
      <c r="I7625" s="120">
        <v>11520</v>
      </c>
      <c r="J7625" s="120">
        <v>0</v>
      </c>
    </row>
    <row r="7626" spans="1:10" ht="15" customHeight="1">
      <c r="A7626" s="46" t="s">
        <v>15037</v>
      </c>
      <c r="B7626" s="46" t="s">
        <v>15038</v>
      </c>
      <c r="C7626" s="47">
        <v>11.3858</v>
      </c>
      <c r="D7626" s="119" t="s">
        <v>9377</v>
      </c>
      <c r="E7626" s="46" t="s">
        <v>9377</v>
      </c>
      <c r="F7626" s="121">
        <v>31.425000000000001</v>
      </c>
      <c r="G7626" s="87"/>
      <c r="H7626" s="47"/>
      <c r="I7626" s="120">
        <v>2247.9499999999998</v>
      </c>
      <c r="J7626" s="120">
        <v>0</v>
      </c>
    </row>
    <row r="7627" spans="1:10" ht="15" customHeight="1">
      <c r="A7627" s="46" t="s">
        <v>15035</v>
      </c>
      <c r="B7627" s="46" t="s">
        <v>15036</v>
      </c>
      <c r="C7627" s="47">
        <v>7.6799999999999993E-2</v>
      </c>
      <c r="D7627" s="119" t="s">
        <v>9375</v>
      </c>
      <c r="E7627" s="46" t="s">
        <v>9375</v>
      </c>
      <c r="F7627" s="121">
        <v>46.808599999999998</v>
      </c>
      <c r="G7627" s="87"/>
      <c r="H7627" s="47"/>
      <c r="I7627" s="120">
        <v>0</v>
      </c>
      <c r="J7627" s="120">
        <v>0</v>
      </c>
    </row>
    <row r="7628" spans="1:10" ht="15" customHeight="1">
      <c r="A7628" s="46" t="s">
        <v>15033</v>
      </c>
      <c r="B7628" s="46" t="s">
        <v>15034</v>
      </c>
      <c r="C7628" s="47">
        <v>8.4199999999999997E-2</v>
      </c>
      <c r="D7628" s="119" t="s">
        <v>9373</v>
      </c>
      <c r="E7628" s="46" t="s">
        <v>9373</v>
      </c>
      <c r="F7628" s="121">
        <v>6.2241999999999997</v>
      </c>
      <c r="G7628" s="87"/>
      <c r="H7628" s="47"/>
      <c r="I7628" s="120">
        <v>0</v>
      </c>
      <c r="J7628" s="120">
        <v>0</v>
      </c>
    </row>
    <row r="7629" spans="1:10" ht="15" customHeight="1">
      <c r="A7629" s="46" t="s">
        <v>15031</v>
      </c>
      <c r="B7629" s="46" t="s">
        <v>15032</v>
      </c>
      <c r="C7629" s="47">
        <v>0.1532</v>
      </c>
      <c r="D7629" s="119" t="s">
        <v>9371</v>
      </c>
      <c r="E7629" s="46" t="s">
        <v>9371</v>
      </c>
      <c r="F7629" s="121">
        <v>6.4774000000000003</v>
      </c>
      <c r="G7629" s="87"/>
      <c r="H7629" s="47"/>
      <c r="I7629" s="120">
        <v>130</v>
      </c>
      <c r="J7629" s="120">
        <v>0</v>
      </c>
    </row>
    <row r="7630" spans="1:10" ht="15" customHeight="1">
      <c r="A7630" s="46" t="s">
        <v>15029</v>
      </c>
      <c r="B7630" s="46" t="s">
        <v>15030</v>
      </c>
      <c r="C7630" s="47">
        <v>0.20699999999999999</v>
      </c>
      <c r="D7630" s="119" t="s">
        <v>9369</v>
      </c>
      <c r="E7630" s="46" t="s">
        <v>9369</v>
      </c>
      <c r="F7630" s="121">
        <v>9.3618000000000006</v>
      </c>
      <c r="G7630" s="87"/>
      <c r="H7630" s="47"/>
      <c r="I7630" s="120">
        <v>0</v>
      </c>
      <c r="J7630" s="120">
        <v>0</v>
      </c>
    </row>
    <row r="7631" spans="1:10" ht="15" customHeight="1">
      <c r="A7631" s="46" t="s">
        <v>3315</v>
      </c>
      <c r="B7631" s="46" t="s">
        <v>32746</v>
      </c>
      <c r="C7631" s="47">
        <v>0.35659999999999997</v>
      </c>
      <c r="D7631" s="119" t="s">
        <v>9367</v>
      </c>
      <c r="E7631" s="46" t="s">
        <v>9367</v>
      </c>
      <c r="F7631" s="121">
        <v>9.6905999999999999</v>
      </c>
      <c r="G7631" s="87"/>
      <c r="H7631" s="47"/>
      <c r="I7631" s="120">
        <v>4900</v>
      </c>
      <c r="J7631" s="120">
        <v>0</v>
      </c>
    </row>
    <row r="7632" spans="1:10" ht="15" customHeight="1">
      <c r="A7632" s="46" t="s">
        <v>3318</v>
      </c>
      <c r="B7632" s="46" t="s">
        <v>32745</v>
      </c>
      <c r="C7632" s="47">
        <v>0.16039999999999999</v>
      </c>
      <c r="D7632" s="119" t="s">
        <v>9365</v>
      </c>
      <c r="E7632" s="46" t="s">
        <v>9365</v>
      </c>
      <c r="F7632" s="121">
        <v>12.473800000000001</v>
      </c>
      <c r="G7632" s="87"/>
      <c r="H7632" s="47"/>
      <c r="I7632" s="120">
        <v>4799</v>
      </c>
      <c r="J7632" s="120">
        <v>0</v>
      </c>
    </row>
    <row r="7633" spans="1:10" ht="15" customHeight="1">
      <c r="A7633" s="46" t="s">
        <v>3321</v>
      </c>
      <c r="B7633" s="46" t="s">
        <v>32747</v>
      </c>
      <c r="C7633" s="47">
        <v>0.36559999999999998</v>
      </c>
      <c r="D7633" s="119" t="s">
        <v>9363</v>
      </c>
      <c r="E7633" s="46" t="s">
        <v>9363</v>
      </c>
      <c r="F7633" s="121">
        <v>18.723400000000002</v>
      </c>
      <c r="G7633" s="87"/>
      <c r="H7633" s="47"/>
      <c r="I7633" s="120">
        <v>8920</v>
      </c>
      <c r="J7633" s="120">
        <v>0</v>
      </c>
    </row>
    <row r="7634" spans="1:10" ht="15" customHeight="1">
      <c r="A7634" s="46" t="s">
        <v>3324</v>
      </c>
      <c r="B7634" s="46" t="s">
        <v>32743</v>
      </c>
      <c r="C7634" s="47">
        <v>0.45540000000000003</v>
      </c>
      <c r="D7634" s="119" t="s">
        <v>9361</v>
      </c>
      <c r="E7634" s="46" t="s">
        <v>9361</v>
      </c>
      <c r="F7634" s="121">
        <v>15.6114</v>
      </c>
      <c r="G7634" s="87"/>
      <c r="H7634" s="47"/>
      <c r="I7634" s="120">
        <v>4273</v>
      </c>
      <c r="J7634" s="120">
        <v>0</v>
      </c>
    </row>
    <row r="7635" spans="1:10" ht="15" customHeight="1">
      <c r="A7635" s="46" t="s">
        <v>3327</v>
      </c>
      <c r="B7635" s="46" t="s">
        <v>32744</v>
      </c>
      <c r="C7635" s="47">
        <v>0.27560000000000001</v>
      </c>
      <c r="D7635" s="119" t="s">
        <v>9359</v>
      </c>
      <c r="E7635" s="46" t="s">
        <v>9359</v>
      </c>
      <c r="F7635" s="121">
        <v>23.404199999999999</v>
      </c>
      <c r="G7635" s="87"/>
      <c r="H7635" s="47"/>
      <c r="I7635" s="120">
        <v>3583</v>
      </c>
      <c r="J7635" s="120">
        <v>0</v>
      </c>
    </row>
    <row r="7636" spans="1:10" ht="15" customHeight="1">
      <c r="A7636" s="46" t="s">
        <v>3760</v>
      </c>
      <c r="B7636" s="46" t="s">
        <v>15039</v>
      </c>
      <c r="C7636" s="47">
        <v>0.30919999999999997</v>
      </c>
      <c r="D7636" s="119" t="s">
        <v>9357</v>
      </c>
      <c r="E7636" s="46" t="s">
        <v>9357</v>
      </c>
      <c r="F7636" s="121">
        <v>18.723400000000002</v>
      </c>
      <c r="G7636" s="87"/>
      <c r="H7636" s="47"/>
      <c r="I7636" s="120">
        <v>2670</v>
      </c>
      <c r="J7636" s="120">
        <v>0</v>
      </c>
    </row>
    <row r="7637" spans="1:10" ht="15" customHeight="1">
      <c r="A7637" s="46" t="s">
        <v>3763</v>
      </c>
      <c r="B7637" s="46" t="s">
        <v>35430</v>
      </c>
      <c r="C7637" s="47">
        <v>0.24299999999999999</v>
      </c>
      <c r="D7637" s="119" t="s">
        <v>9355</v>
      </c>
      <c r="E7637" s="46" t="s">
        <v>9355</v>
      </c>
      <c r="F7637" s="121">
        <v>28.0852</v>
      </c>
      <c r="G7637" s="87"/>
      <c r="H7637" s="47"/>
      <c r="I7637" s="120">
        <v>6697</v>
      </c>
      <c r="J7637" s="120">
        <v>0</v>
      </c>
    </row>
    <row r="7638" spans="1:10" ht="15" customHeight="1">
      <c r="A7638" s="46" t="s">
        <v>3766</v>
      </c>
      <c r="B7638" s="46" t="s">
        <v>35432</v>
      </c>
      <c r="C7638" s="47">
        <v>0.34039999999999998</v>
      </c>
      <c r="D7638" s="119" t="s">
        <v>9353</v>
      </c>
      <c r="E7638" s="46" t="s">
        <v>9353</v>
      </c>
      <c r="F7638" s="121">
        <v>21.962</v>
      </c>
      <c r="G7638" s="87"/>
      <c r="H7638" s="47"/>
      <c r="I7638" s="120">
        <v>2703</v>
      </c>
      <c r="J7638" s="120">
        <v>0</v>
      </c>
    </row>
    <row r="7639" spans="1:10" ht="15" customHeight="1">
      <c r="A7639" s="46" t="s">
        <v>3768</v>
      </c>
      <c r="B7639" s="46" t="s">
        <v>35433</v>
      </c>
      <c r="C7639" s="47">
        <v>0.40060000000000001</v>
      </c>
      <c r="D7639" s="119" t="s">
        <v>9351</v>
      </c>
      <c r="E7639" s="46" t="s">
        <v>9351</v>
      </c>
      <c r="F7639" s="121">
        <v>26.567</v>
      </c>
      <c r="G7639" s="87"/>
      <c r="H7639" s="47"/>
      <c r="I7639" s="120">
        <v>619</v>
      </c>
      <c r="J7639" s="120">
        <v>0</v>
      </c>
    </row>
    <row r="7640" spans="1:10" ht="15" customHeight="1">
      <c r="A7640" s="46" t="s">
        <v>3771</v>
      </c>
      <c r="B7640" s="46" t="s">
        <v>35431</v>
      </c>
      <c r="C7640" s="47">
        <v>0.34699999999999998</v>
      </c>
      <c r="D7640" s="119" t="s">
        <v>9349</v>
      </c>
      <c r="E7640" s="46" t="s">
        <v>9349</v>
      </c>
      <c r="F7640" s="121">
        <v>24.947600000000001</v>
      </c>
      <c r="G7640" s="87"/>
      <c r="H7640" s="47"/>
      <c r="I7640" s="120">
        <v>5318</v>
      </c>
      <c r="J7640" s="120">
        <v>0</v>
      </c>
    </row>
    <row r="7641" spans="1:10" ht="15" customHeight="1">
      <c r="A7641" s="46" t="s">
        <v>15048</v>
      </c>
      <c r="B7641" s="46" t="s">
        <v>32748</v>
      </c>
      <c r="C7641" s="47">
        <v>7.3800000000000004E-2</v>
      </c>
      <c r="D7641" s="119" t="s">
        <v>9347</v>
      </c>
      <c r="E7641" s="46" t="s">
        <v>9347</v>
      </c>
      <c r="F7641" s="121">
        <v>24.947600000000001</v>
      </c>
      <c r="G7641" s="87"/>
      <c r="H7641" s="47"/>
      <c r="I7641" s="120">
        <v>0</v>
      </c>
      <c r="J7641" s="120">
        <v>0</v>
      </c>
    </row>
    <row r="7642" spans="1:10" ht="15" customHeight="1">
      <c r="A7642" s="46" t="s">
        <v>17107</v>
      </c>
      <c r="B7642" s="46" t="s">
        <v>17108</v>
      </c>
      <c r="C7642" s="47">
        <v>9108679.8878000006</v>
      </c>
      <c r="D7642" s="119" t="s">
        <v>9345</v>
      </c>
      <c r="E7642" s="46" t="s">
        <v>9345</v>
      </c>
      <c r="F7642" s="121">
        <v>28.0852</v>
      </c>
      <c r="G7642" s="87"/>
      <c r="H7642" s="47"/>
      <c r="I7642" s="120">
        <v>0</v>
      </c>
      <c r="J7642" s="120">
        <v>0</v>
      </c>
    </row>
    <row r="7643" spans="1:10" ht="15" customHeight="1">
      <c r="A7643" s="46" t="s">
        <v>17105</v>
      </c>
      <c r="B7643" s="46" t="s">
        <v>17106</v>
      </c>
      <c r="C7643" s="47">
        <v>9108679.8878000006</v>
      </c>
      <c r="D7643" s="119" t="s">
        <v>9343</v>
      </c>
      <c r="E7643" s="46" t="s">
        <v>9343</v>
      </c>
      <c r="F7643" s="121">
        <v>28.0852</v>
      </c>
      <c r="G7643" s="87"/>
      <c r="H7643" s="47"/>
      <c r="I7643" s="120">
        <v>0</v>
      </c>
      <c r="J7643" s="120">
        <v>0</v>
      </c>
    </row>
    <row r="7644" spans="1:10" ht="15" customHeight="1">
      <c r="A7644" s="46" t="s">
        <v>15046</v>
      </c>
      <c r="B7644" s="46" t="s">
        <v>15047</v>
      </c>
      <c r="C7644" s="47">
        <v>4.5600000000000002E-2</v>
      </c>
      <c r="D7644" s="119" t="s">
        <v>1814</v>
      </c>
      <c r="E7644" s="46" t="s">
        <v>1814</v>
      </c>
      <c r="F7644" s="121">
        <v>14.406599999999999</v>
      </c>
      <c r="G7644" s="87"/>
      <c r="H7644" s="47"/>
      <c r="I7644" s="120">
        <v>4900</v>
      </c>
      <c r="J7644" s="120">
        <v>0</v>
      </c>
    </row>
    <row r="7645" spans="1:10" ht="15" customHeight="1">
      <c r="A7645" s="46" t="s">
        <v>15045</v>
      </c>
      <c r="B7645" s="46" t="s">
        <v>32753</v>
      </c>
      <c r="C7645" s="47">
        <v>5.5399999999999998E-2</v>
      </c>
      <c r="D7645" s="119" t="s">
        <v>1816</v>
      </c>
      <c r="E7645" s="46" t="s">
        <v>1816</v>
      </c>
      <c r="F7645" s="121">
        <v>21.61</v>
      </c>
      <c r="G7645" s="87"/>
      <c r="H7645" s="47"/>
      <c r="I7645" s="120">
        <v>20150</v>
      </c>
      <c r="J7645" s="120">
        <v>0</v>
      </c>
    </row>
    <row r="7646" spans="1:10" ht="15" customHeight="1">
      <c r="A7646" s="46" t="s">
        <v>15044</v>
      </c>
      <c r="B7646" s="46" t="s">
        <v>32755</v>
      </c>
      <c r="C7646" s="47">
        <v>7.3800000000000004E-2</v>
      </c>
      <c r="D7646" s="119" t="s">
        <v>1819</v>
      </c>
      <c r="E7646" s="46" t="s">
        <v>1819</v>
      </c>
      <c r="F7646" s="121">
        <v>28.813199999999998</v>
      </c>
      <c r="G7646" s="87"/>
      <c r="H7646" s="47"/>
      <c r="I7646" s="120">
        <v>33440</v>
      </c>
      <c r="J7646" s="120">
        <v>0</v>
      </c>
    </row>
    <row r="7647" spans="1:10" ht="15" customHeight="1">
      <c r="A7647" s="46" t="s">
        <v>15043</v>
      </c>
      <c r="B7647" s="46" t="s">
        <v>32752</v>
      </c>
      <c r="C7647" s="47">
        <v>0.1106</v>
      </c>
      <c r="D7647" s="119" t="s">
        <v>9281</v>
      </c>
      <c r="E7647" s="46" t="s">
        <v>9281</v>
      </c>
      <c r="F7647" s="121">
        <v>1.4421999999999999</v>
      </c>
      <c r="G7647" s="87"/>
      <c r="H7647" s="47"/>
      <c r="I7647" s="120">
        <v>1950</v>
      </c>
      <c r="J7647" s="120">
        <v>0</v>
      </c>
    </row>
    <row r="7648" spans="1:10" ht="15" customHeight="1">
      <c r="A7648" s="46" t="s">
        <v>15042</v>
      </c>
      <c r="B7648" s="46" t="s">
        <v>32750</v>
      </c>
      <c r="C7648" s="47">
        <v>0.20280000000000001</v>
      </c>
      <c r="D7648" s="119" t="s">
        <v>9483</v>
      </c>
      <c r="E7648" s="46" t="s">
        <v>9483</v>
      </c>
      <c r="F7648" s="121">
        <v>7.3376000000000001</v>
      </c>
      <c r="G7648" s="87"/>
      <c r="H7648" s="47"/>
      <c r="I7648" s="120">
        <v>940</v>
      </c>
      <c r="J7648" s="120">
        <v>0</v>
      </c>
    </row>
    <row r="7649" spans="1:10" ht="15" customHeight="1">
      <c r="A7649" s="46" t="s">
        <v>15041</v>
      </c>
      <c r="B7649" s="46" t="s">
        <v>32751</v>
      </c>
      <c r="C7649" s="47">
        <v>0.23039999999999999</v>
      </c>
      <c r="D7649" s="119" t="s">
        <v>9481</v>
      </c>
      <c r="E7649" s="46" t="s">
        <v>9481</v>
      </c>
      <c r="F7649" s="121">
        <v>11.0062</v>
      </c>
      <c r="G7649" s="87"/>
      <c r="H7649" s="47"/>
      <c r="I7649" s="120">
        <v>968</v>
      </c>
      <c r="J7649" s="120">
        <v>0</v>
      </c>
    </row>
    <row r="7650" spans="1:10" ht="15" customHeight="1">
      <c r="A7650" s="46" t="s">
        <v>15040</v>
      </c>
      <c r="B7650" s="46" t="s">
        <v>32749</v>
      </c>
      <c r="C7650" s="47">
        <v>0.29499999999999998</v>
      </c>
      <c r="D7650" s="119" t="s">
        <v>9479</v>
      </c>
      <c r="E7650" s="46" t="s">
        <v>9479</v>
      </c>
      <c r="F7650" s="121">
        <v>17.131799999999998</v>
      </c>
      <c r="G7650" s="87"/>
      <c r="H7650" s="47"/>
      <c r="I7650" s="120">
        <v>300</v>
      </c>
      <c r="J7650" s="120">
        <v>0</v>
      </c>
    </row>
    <row r="7651" spans="1:10" ht="15" customHeight="1">
      <c r="A7651" s="46" t="s">
        <v>17104</v>
      </c>
      <c r="B7651" s="46" t="s">
        <v>32757</v>
      </c>
      <c r="C7651" s="47">
        <v>2.2800000000000001E-2</v>
      </c>
      <c r="D7651" s="119" t="s">
        <v>2224</v>
      </c>
      <c r="E7651" s="46" t="s">
        <v>2224</v>
      </c>
      <c r="F7651" s="121">
        <v>9.3558000000000003</v>
      </c>
      <c r="G7651" s="87"/>
      <c r="H7651" s="47"/>
      <c r="I7651" s="120">
        <v>39283</v>
      </c>
      <c r="J7651" s="120">
        <v>0</v>
      </c>
    </row>
    <row r="7652" spans="1:10" ht="15" customHeight="1">
      <c r="A7652" s="46" t="s">
        <v>17103</v>
      </c>
      <c r="B7652" s="46" t="s">
        <v>32754</v>
      </c>
      <c r="C7652" s="47">
        <v>2.18E-2</v>
      </c>
      <c r="D7652" s="119" t="s">
        <v>9476</v>
      </c>
      <c r="E7652" s="46" t="s">
        <v>9476</v>
      </c>
      <c r="F7652" s="121">
        <v>13.9908</v>
      </c>
      <c r="G7652" s="87"/>
      <c r="H7652" s="47"/>
      <c r="I7652" s="120">
        <v>24084</v>
      </c>
      <c r="J7652" s="120">
        <v>0</v>
      </c>
    </row>
    <row r="7653" spans="1:10" ht="15" customHeight="1">
      <c r="A7653" s="46" t="s">
        <v>17102</v>
      </c>
      <c r="B7653" s="46" t="s">
        <v>32756</v>
      </c>
      <c r="C7653" s="47">
        <v>1.9800000000000002E-2</v>
      </c>
      <c r="D7653" s="119" t="s">
        <v>2226</v>
      </c>
      <c r="E7653" s="46" t="s">
        <v>2226</v>
      </c>
      <c r="F7653" s="121">
        <v>14.0404</v>
      </c>
      <c r="G7653" s="87"/>
      <c r="H7653" s="47"/>
      <c r="I7653" s="120">
        <v>39299</v>
      </c>
      <c r="J7653" s="120">
        <v>0</v>
      </c>
    </row>
    <row r="7654" spans="1:10" ht="15" customHeight="1">
      <c r="A7654" s="46" t="s">
        <v>15056</v>
      </c>
      <c r="B7654" s="46" t="s">
        <v>32759</v>
      </c>
      <c r="C7654" s="47">
        <v>6.54E-2</v>
      </c>
      <c r="D7654" s="119" t="s">
        <v>9473</v>
      </c>
      <c r="E7654" s="46" t="s">
        <v>9473</v>
      </c>
      <c r="F7654" s="121">
        <v>21.004799999999999</v>
      </c>
      <c r="G7654" s="87"/>
      <c r="H7654" s="47"/>
      <c r="I7654" s="120">
        <v>4367</v>
      </c>
      <c r="J7654" s="120">
        <v>0</v>
      </c>
    </row>
    <row r="7655" spans="1:10" ht="15" customHeight="1">
      <c r="A7655" s="46" t="s">
        <v>15054</v>
      </c>
      <c r="B7655" s="46" t="s">
        <v>15055</v>
      </c>
      <c r="C7655" s="47">
        <v>5.4800000000000001E-2</v>
      </c>
      <c r="D7655" s="119" t="s">
        <v>2228</v>
      </c>
      <c r="E7655" s="46" t="s">
        <v>2228</v>
      </c>
      <c r="F7655" s="121">
        <v>18.7118</v>
      </c>
      <c r="G7655" s="87"/>
      <c r="H7655" s="47"/>
      <c r="I7655" s="120">
        <v>0</v>
      </c>
      <c r="J7655" s="120">
        <v>0</v>
      </c>
    </row>
    <row r="7656" spans="1:10" ht="15" customHeight="1">
      <c r="A7656" s="46" t="s">
        <v>15053</v>
      </c>
      <c r="B7656" s="46" t="s">
        <v>32760</v>
      </c>
      <c r="C7656" s="47">
        <v>0.05</v>
      </c>
      <c r="D7656" s="119" t="s">
        <v>9470</v>
      </c>
      <c r="E7656" s="46" t="s">
        <v>9470</v>
      </c>
      <c r="F7656" s="121">
        <v>27.9818</v>
      </c>
      <c r="G7656" s="87"/>
      <c r="H7656" s="47"/>
      <c r="I7656" s="120">
        <v>11224</v>
      </c>
      <c r="J7656" s="120">
        <v>0</v>
      </c>
    </row>
    <row r="7657" spans="1:10" ht="15" customHeight="1">
      <c r="A7657" s="46" t="s">
        <v>15051</v>
      </c>
      <c r="B7657" s="46" t="s">
        <v>15052</v>
      </c>
      <c r="C7657" s="47">
        <v>6.3799999999999996E-2</v>
      </c>
      <c r="D7657" s="119" t="s">
        <v>2230</v>
      </c>
      <c r="E7657" s="46" t="s">
        <v>2230</v>
      </c>
      <c r="F7657" s="121">
        <v>21.331</v>
      </c>
      <c r="G7657" s="87"/>
      <c r="H7657" s="47"/>
      <c r="I7657" s="120">
        <v>0</v>
      </c>
      <c r="J7657" s="120">
        <v>0</v>
      </c>
    </row>
    <row r="7658" spans="1:10" ht="15" customHeight="1">
      <c r="A7658" s="46" t="s">
        <v>15049</v>
      </c>
      <c r="B7658" s="46" t="s">
        <v>15050</v>
      </c>
      <c r="C7658" s="47">
        <v>1.9800000000000002E-2</v>
      </c>
      <c r="D7658" s="119" t="s">
        <v>9554</v>
      </c>
      <c r="E7658" s="46" t="s">
        <v>9554</v>
      </c>
      <c r="F7658" s="121">
        <v>17.844000000000001</v>
      </c>
      <c r="G7658" s="87"/>
      <c r="H7658" s="47"/>
      <c r="I7658" s="120">
        <v>0</v>
      </c>
      <c r="J7658" s="120">
        <v>0</v>
      </c>
    </row>
    <row r="7659" spans="1:10" ht="15" customHeight="1">
      <c r="A7659" s="46" t="s">
        <v>17038</v>
      </c>
      <c r="B7659" s="46" t="s">
        <v>32758</v>
      </c>
      <c r="C7659" s="47">
        <v>6.0199999999999997E-2</v>
      </c>
      <c r="D7659" s="119" t="s">
        <v>9552</v>
      </c>
      <c r="E7659" s="46" t="s">
        <v>9552</v>
      </c>
      <c r="F7659" s="121">
        <v>26.6646</v>
      </c>
      <c r="G7659" s="87"/>
      <c r="H7659" s="47"/>
      <c r="I7659" s="120">
        <v>2956</v>
      </c>
      <c r="J7659" s="120">
        <v>0</v>
      </c>
    </row>
    <row r="7660" spans="1:10" ht="15" customHeight="1">
      <c r="A7660" s="46" t="s">
        <v>15079</v>
      </c>
      <c r="B7660" s="46" t="s">
        <v>15080</v>
      </c>
      <c r="C7660" s="47">
        <v>0.76080000000000003</v>
      </c>
      <c r="D7660" s="119" t="s">
        <v>9550</v>
      </c>
      <c r="E7660" s="46" t="s">
        <v>9550</v>
      </c>
      <c r="F7660" s="121">
        <v>35.493600000000001</v>
      </c>
      <c r="G7660" s="87"/>
      <c r="H7660" s="47"/>
      <c r="I7660" s="120">
        <v>0</v>
      </c>
      <c r="J7660" s="120">
        <v>0</v>
      </c>
    </row>
    <row r="7661" spans="1:10" ht="15" customHeight="1">
      <c r="A7661" s="46" t="s">
        <v>15077</v>
      </c>
      <c r="B7661" s="46" t="s">
        <v>15078</v>
      </c>
      <c r="C7661" s="47">
        <v>1.0029999999999999</v>
      </c>
      <c r="D7661" s="119" t="s">
        <v>9548</v>
      </c>
      <c r="E7661" s="46" t="s">
        <v>9548</v>
      </c>
      <c r="F7661" s="121">
        <v>44.703400000000002</v>
      </c>
      <c r="G7661" s="87"/>
      <c r="H7661" s="47"/>
      <c r="I7661" s="120">
        <v>0</v>
      </c>
      <c r="J7661" s="120">
        <v>0</v>
      </c>
    </row>
    <row r="7662" spans="1:10" ht="15" customHeight="1">
      <c r="A7662" s="46" t="s">
        <v>15075</v>
      </c>
      <c r="B7662" s="46" t="s">
        <v>15076</v>
      </c>
      <c r="C7662" s="47">
        <v>1.3142</v>
      </c>
      <c r="D7662" s="119" t="s">
        <v>9546</v>
      </c>
      <c r="E7662" s="46" t="s">
        <v>9546</v>
      </c>
      <c r="F7662" s="121">
        <v>47.061599999999999</v>
      </c>
      <c r="G7662" s="87"/>
      <c r="H7662" s="47"/>
      <c r="I7662" s="120">
        <v>0</v>
      </c>
      <c r="J7662" s="120">
        <v>0</v>
      </c>
    </row>
    <row r="7663" spans="1:10" ht="15" customHeight="1">
      <c r="A7663" s="46" t="s">
        <v>15073</v>
      </c>
      <c r="B7663" s="46" t="s">
        <v>15074</v>
      </c>
      <c r="C7663" s="47">
        <v>1.7290000000000001</v>
      </c>
      <c r="D7663" s="119" t="s">
        <v>9544</v>
      </c>
      <c r="E7663" s="46" t="s">
        <v>9544</v>
      </c>
      <c r="F7663" s="121">
        <v>55.259399999999999</v>
      </c>
      <c r="G7663" s="87"/>
      <c r="H7663" s="47"/>
      <c r="I7663" s="120">
        <v>0</v>
      </c>
      <c r="J7663" s="120">
        <v>0</v>
      </c>
    </row>
    <row r="7664" spans="1:10" ht="15" customHeight="1">
      <c r="A7664" s="46" t="s">
        <v>15071</v>
      </c>
      <c r="B7664" s="46" t="s">
        <v>15072</v>
      </c>
      <c r="C7664" s="47">
        <v>1.9021999999999999</v>
      </c>
      <c r="D7664" s="119" t="s">
        <v>9542</v>
      </c>
      <c r="E7664" s="46" t="s">
        <v>9542</v>
      </c>
      <c r="F7664" s="121">
        <v>63.102800000000002</v>
      </c>
      <c r="G7664" s="87"/>
      <c r="H7664" s="47"/>
      <c r="I7664" s="120">
        <v>0</v>
      </c>
      <c r="J7664" s="120">
        <v>0</v>
      </c>
    </row>
    <row r="7665" spans="1:10" ht="15" customHeight="1">
      <c r="A7665" s="46" t="s">
        <v>15069</v>
      </c>
      <c r="B7665" s="46" t="s">
        <v>15070</v>
      </c>
      <c r="C7665" s="47">
        <v>2.7667999999999999</v>
      </c>
      <c r="D7665" s="119" t="s">
        <v>9540</v>
      </c>
      <c r="E7665" s="46" t="s">
        <v>9540</v>
      </c>
      <c r="F7665" s="121">
        <v>12.170999999999999</v>
      </c>
      <c r="G7665" s="87"/>
      <c r="H7665" s="47"/>
      <c r="I7665" s="120">
        <v>0</v>
      </c>
      <c r="J7665" s="120">
        <v>0</v>
      </c>
    </row>
    <row r="7666" spans="1:10" ht="15" customHeight="1">
      <c r="A7666" s="46" t="s">
        <v>15067</v>
      </c>
      <c r="B7666" s="46" t="s">
        <v>15068</v>
      </c>
      <c r="C7666" s="47">
        <v>3.2854000000000001</v>
      </c>
      <c r="D7666" s="119" t="s">
        <v>9539</v>
      </c>
      <c r="E7666" s="46" t="s">
        <v>9539</v>
      </c>
      <c r="F7666" s="121">
        <v>4.7313999999999998</v>
      </c>
      <c r="G7666" s="87"/>
      <c r="H7666" s="47"/>
      <c r="I7666" s="120">
        <v>0</v>
      </c>
      <c r="J7666" s="120">
        <v>0</v>
      </c>
    </row>
    <row r="7667" spans="1:10" ht="15" customHeight="1">
      <c r="A7667" s="46" t="s">
        <v>15065</v>
      </c>
      <c r="B7667" s="46" t="s">
        <v>15066</v>
      </c>
      <c r="C7667" s="47">
        <v>4.1504000000000003</v>
      </c>
      <c r="D7667" s="119" t="s">
        <v>9537</v>
      </c>
      <c r="E7667" s="46" t="s">
        <v>9537</v>
      </c>
      <c r="F7667" s="121">
        <v>9.3819999999999997</v>
      </c>
      <c r="G7667" s="87"/>
      <c r="H7667" s="47"/>
      <c r="I7667" s="120">
        <v>0</v>
      </c>
      <c r="J7667" s="120">
        <v>0</v>
      </c>
    </row>
    <row r="7668" spans="1:10" ht="15" customHeight="1">
      <c r="A7668" s="46" t="s">
        <v>15063</v>
      </c>
      <c r="B7668" s="46" t="s">
        <v>15064</v>
      </c>
      <c r="C7668" s="47">
        <v>4.4958</v>
      </c>
      <c r="D7668" s="119" t="s">
        <v>9535</v>
      </c>
      <c r="E7668" s="46" t="s">
        <v>9535</v>
      </c>
      <c r="F7668" s="121">
        <v>9.3819999999999997</v>
      </c>
      <c r="G7668" s="87"/>
      <c r="H7668" s="47"/>
      <c r="I7668" s="120">
        <v>0</v>
      </c>
      <c r="J7668" s="120">
        <v>0</v>
      </c>
    </row>
    <row r="7669" spans="1:10" ht="15" customHeight="1">
      <c r="A7669" s="46" t="s">
        <v>15061</v>
      </c>
      <c r="B7669" s="46" t="s">
        <v>15062</v>
      </c>
      <c r="C7669" s="47">
        <v>6.5956000000000001</v>
      </c>
      <c r="D7669" s="119" t="s">
        <v>9533</v>
      </c>
      <c r="E7669" s="46" t="s">
        <v>9533</v>
      </c>
      <c r="F7669" s="121">
        <v>16.9968</v>
      </c>
      <c r="G7669" s="87"/>
      <c r="H7669" s="47"/>
      <c r="I7669" s="120">
        <v>0</v>
      </c>
      <c r="J7669" s="120">
        <v>0</v>
      </c>
    </row>
    <row r="7670" spans="1:10" ht="15" customHeight="1">
      <c r="A7670" s="46" t="s">
        <v>15059</v>
      </c>
      <c r="B7670" s="46" t="s">
        <v>15060</v>
      </c>
      <c r="C7670" s="47">
        <v>8.6462000000000003</v>
      </c>
      <c r="D7670" s="119" t="s">
        <v>36137</v>
      </c>
      <c r="E7670" s="46" t="s">
        <v>36137</v>
      </c>
      <c r="F7670" s="121">
        <v>35.273400000000002</v>
      </c>
      <c r="G7670" s="87"/>
      <c r="H7670" s="47"/>
      <c r="I7670" s="120">
        <v>0</v>
      </c>
      <c r="J7670" s="120">
        <v>0</v>
      </c>
    </row>
    <row r="7671" spans="1:10" ht="15" customHeight="1">
      <c r="A7671" s="46" t="s">
        <v>15057</v>
      </c>
      <c r="B7671" s="46" t="s">
        <v>15058</v>
      </c>
      <c r="C7671" s="47">
        <v>9.8566000000000003</v>
      </c>
      <c r="D7671" s="119" t="s">
        <v>9532</v>
      </c>
      <c r="E7671" s="46" t="s">
        <v>9532</v>
      </c>
      <c r="F7671" s="121">
        <v>7.1097999999999999</v>
      </c>
      <c r="G7671" s="87"/>
      <c r="H7671" s="47"/>
      <c r="I7671" s="120">
        <v>0</v>
      </c>
      <c r="J7671" s="120">
        <v>0</v>
      </c>
    </row>
    <row r="7672" spans="1:10" ht="15" customHeight="1">
      <c r="A7672" s="46" t="s">
        <v>17045</v>
      </c>
      <c r="B7672" s="46" t="s">
        <v>17046</v>
      </c>
      <c r="C7672" s="47">
        <v>2.3E-2</v>
      </c>
      <c r="D7672" s="119" t="s">
        <v>9530</v>
      </c>
      <c r="E7672" s="46" t="s">
        <v>9530</v>
      </c>
      <c r="F7672" s="121">
        <v>27.940999999999999</v>
      </c>
      <c r="G7672" s="87"/>
      <c r="H7672" s="47"/>
      <c r="I7672" s="120">
        <v>0</v>
      </c>
      <c r="J7672" s="120">
        <v>0</v>
      </c>
    </row>
    <row r="7673" spans="1:10" ht="15" customHeight="1">
      <c r="A7673" s="46" t="s">
        <v>17039</v>
      </c>
      <c r="B7673" s="46" t="s">
        <v>17040</v>
      </c>
      <c r="C7673" s="47">
        <v>1.4800000000000001E-2</v>
      </c>
      <c r="D7673" s="119" t="s">
        <v>9528</v>
      </c>
      <c r="E7673" s="46" t="s">
        <v>9528</v>
      </c>
      <c r="F7673" s="121">
        <v>12.233000000000001</v>
      </c>
      <c r="G7673" s="87"/>
      <c r="H7673" s="47"/>
      <c r="I7673" s="120">
        <v>0</v>
      </c>
      <c r="J7673" s="120">
        <v>0</v>
      </c>
    </row>
    <row r="7674" spans="1:10" ht="15" customHeight="1">
      <c r="A7674" s="46" t="s">
        <v>17036</v>
      </c>
      <c r="B7674" s="46" t="s">
        <v>17037</v>
      </c>
      <c r="C7674" s="47">
        <v>6.3799999999999996E-2</v>
      </c>
      <c r="D7674" s="119" t="s">
        <v>9526</v>
      </c>
      <c r="E7674" s="46" t="s">
        <v>9526</v>
      </c>
      <c r="F7674" s="121">
        <v>25.393000000000001</v>
      </c>
      <c r="G7674" s="87"/>
      <c r="H7674" s="47"/>
      <c r="I7674" s="120">
        <v>0</v>
      </c>
      <c r="J7674" s="120">
        <v>0</v>
      </c>
    </row>
    <row r="7675" spans="1:10" ht="15" customHeight="1">
      <c r="A7675" s="46" t="s">
        <v>17035</v>
      </c>
      <c r="B7675" s="46" t="s">
        <v>32761</v>
      </c>
      <c r="C7675" s="47">
        <v>7.0199999999999999E-2</v>
      </c>
      <c r="D7675" s="119" t="s">
        <v>36139</v>
      </c>
      <c r="E7675" s="46" t="s">
        <v>36139</v>
      </c>
      <c r="F7675" s="121">
        <v>51.033799999999999</v>
      </c>
      <c r="G7675" s="87"/>
      <c r="H7675" s="47"/>
      <c r="I7675" s="120">
        <v>500</v>
      </c>
      <c r="J7675" s="120">
        <v>0</v>
      </c>
    </row>
    <row r="7676" spans="1:10" ht="15" customHeight="1">
      <c r="A7676" s="46" t="s">
        <v>17033</v>
      </c>
      <c r="B7676" s="46" t="s">
        <v>17034</v>
      </c>
      <c r="C7676" s="47">
        <v>8.0199999999999994E-2</v>
      </c>
      <c r="D7676" s="119" t="s">
        <v>9524</v>
      </c>
      <c r="E7676" s="46" t="s">
        <v>9524</v>
      </c>
      <c r="F7676" s="121">
        <v>9.4627999999999997</v>
      </c>
      <c r="G7676" s="87"/>
      <c r="H7676" s="47"/>
      <c r="I7676" s="120">
        <v>0</v>
      </c>
      <c r="J7676" s="120">
        <v>0</v>
      </c>
    </row>
    <row r="7677" spans="1:10" ht="15" customHeight="1">
      <c r="A7677" s="46" t="s">
        <v>17031</v>
      </c>
      <c r="B7677" s="46" t="s">
        <v>17032</v>
      </c>
      <c r="C7677" s="47">
        <v>1.9800000000000002E-2</v>
      </c>
      <c r="D7677" s="119" t="s">
        <v>9522</v>
      </c>
      <c r="E7677" s="46" t="s">
        <v>9522</v>
      </c>
      <c r="F7677" s="121">
        <v>37.243200000000002</v>
      </c>
      <c r="G7677" s="87"/>
      <c r="H7677" s="47"/>
      <c r="I7677" s="120">
        <v>0</v>
      </c>
      <c r="J7677" s="120">
        <v>0</v>
      </c>
    </row>
    <row r="7678" spans="1:10" ht="15" customHeight="1">
      <c r="A7678" s="46" t="s">
        <v>15081</v>
      </c>
      <c r="B7678" s="46" t="s">
        <v>15082</v>
      </c>
      <c r="C7678" s="47">
        <v>0.57699999999999996</v>
      </c>
      <c r="D7678" s="119" t="s">
        <v>9520</v>
      </c>
      <c r="E7678" s="46" t="s">
        <v>9520</v>
      </c>
      <c r="F7678" s="121">
        <v>14.7014</v>
      </c>
      <c r="G7678" s="87"/>
      <c r="H7678" s="47"/>
      <c r="I7678" s="120">
        <v>70</v>
      </c>
      <c r="J7678" s="120">
        <v>0</v>
      </c>
    </row>
    <row r="7679" spans="1:10" ht="15" customHeight="1">
      <c r="A7679" s="46" t="s">
        <v>1662</v>
      </c>
      <c r="B7679" s="46" t="s">
        <v>1663</v>
      </c>
      <c r="C7679" s="47">
        <v>6.1483999999999996</v>
      </c>
      <c r="D7679" s="119" t="s">
        <v>9518</v>
      </c>
      <c r="E7679" s="46" t="s">
        <v>9518</v>
      </c>
      <c r="F7679" s="121">
        <v>33.802199999999999</v>
      </c>
      <c r="G7679" s="87"/>
      <c r="H7679" s="47"/>
      <c r="I7679" s="120">
        <v>0</v>
      </c>
      <c r="J7679" s="120">
        <v>0</v>
      </c>
    </row>
    <row r="7680" spans="1:10" ht="15" customHeight="1">
      <c r="A7680" s="46" t="s">
        <v>15093</v>
      </c>
      <c r="B7680" s="46" t="s">
        <v>15094</v>
      </c>
      <c r="C7680" s="47">
        <v>1.0800000000000001E-2</v>
      </c>
      <c r="D7680" s="119" t="s">
        <v>9516</v>
      </c>
      <c r="E7680" s="46" t="s">
        <v>9516</v>
      </c>
      <c r="F7680" s="121">
        <v>4.8368000000000002</v>
      </c>
      <c r="G7680" s="87"/>
      <c r="H7680" s="47"/>
      <c r="I7680" s="120">
        <v>0</v>
      </c>
      <c r="J7680" s="120">
        <v>0</v>
      </c>
    </row>
    <row r="7681" spans="1:10" ht="15" customHeight="1">
      <c r="A7681" s="46" t="s">
        <v>15091</v>
      </c>
      <c r="B7681" s="46" t="s">
        <v>15092</v>
      </c>
      <c r="C7681" s="47">
        <v>1.18E-2</v>
      </c>
      <c r="D7681" s="119" t="s">
        <v>2502</v>
      </c>
      <c r="E7681" s="46" t="s">
        <v>2502</v>
      </c>
      <c r="F7681" s="121">
        <v>13.1166</v>
      </c>
      <c r="G7681" s="87"/>
      <c r="H7681" s="47"/>
      <c r="I7681" s="120">
        <v>0</v>
      </c>
      <c r="J7681" s="120">
        <v>0</v>
      </c>
    </row>
    <row r="7682" spans="1:10" ht="15" customHeight="1">
      <c r="A7682" s="46" t="s">
        <v>15089</v>
      </c>
      <c r="B7682" s="46" t="s">
        <v>15090</v>
      </c>
      <c r="C7682" s="47">
        <v>1.7000000000000001E-2</v>
      </c>
      <c r="D7682" s="119" t="s">
        <v>9513</v>
      </c>
      <c r="E7682" s="46" t="s">
        <v>9513</v>
      </c>
      <c r="F7682" s="121">
        <v>13.1166</v>
      </c>
      <c r="G7682" s="87"/>
      <c r="H7682" s="47"/>
      <c r="I7682" s="120">
        <v>0</v>
      </c>
      <c r="J7682" s="120">
        <v>0</v>
      </c>
    </row>
    <row r="7683" spans="1:10" ht="15" customHeight="1">
      <c r="A7683" s="46" t="s">
        <v>15087</v>
      </c>
      <c r="B7683" s="46" t="s">
        <v>15088</v>
      </c>
      <c r="C7683" s="47">
        <v>2.1999999999999999E-2</v>
      </c>
      <c r="D7683" s="119" t="s">
        <v>2505</v>
      </c>
      <c r="E7683" s="46" t="s">
        <v>2505</v>
      </c>
      <c r="F7683" s="121">
        <v>9.6525999999999996</v>
      </c>
      <c r="G7683" s="87"/>
      <c r="H7683" s="47"/>
      <c r="I7683" s="120">
        <v>0</v>
      </c>
      <c r="J7683" s="120">
        <v>0</v>
      </c>
    </row>
    <row r="7684" spans="1:10" ht="15" customHeight="1">
      <c r="A7684" s="46" t="s">
        <v>15085</v>
      </c>
      <c r="B7684" s="46" t="s">
        <v>15086</v>
      </c>
      <c r="C7684" s="47">
        <v>3.7199999999999997E-2</v>
      </c>
      <c r="D7684" s="119" t="s">
        <v>2508</v>
      </c>
      <c r="E7684" s="46" t="s">
        <v>2508</v>
      </c>
      <c r="F7684" s="121">
        <v>5.8193999999999999</v>
      </c>
      <c r="G7684" s="87"/>
      <c r="H7684" s="47"/>
      <c r="I7684" s="120">
        <v>0</v>
      </c>
      <c r="J7684" s="120">
        <v>0</v>
      </c>
    </row>
    <row r="7685" spans="1:10" ht="15" customHeight="1">
      <c r="A7685" s="46" t="s">
        <v>15083</v>
      </c>
      <c r="B7685" s="46" t="s">
        <v>15084</v>
      </c>
      <c r="C7685" s="47">
        <v>5.5E-2</v>
      </c>
      <c r="D7685" s="119" t="s">
        <v>9509</v>
      </c>
      <c r="E7685" s="46" t="s">
        <v>9509</v>
      </c>
      <c r="F7685" s="121">
        <v>6.8680000000000003</v>
      </c>
      <c r="G7685" s="87"/>
      <c r="H7685" s="47"/>
      <c r="I7685" s="120">
        <v>0</v>
      </c>
      <c r="J7685" s="120">
        <v>0</v>
      </c>
    </row>
    <row r="7686" spans="1:10" ht="15" customHeight="1">
      <c r="A7686" s="46" t="s">
        <v>32762</v>
      </c>
      <c r="B7686" s="46" t="s">
        <v>32763</v>
      </c>
      <c r="D7686" s="119" t="s">
        <v>2509</v>
      </c>
      <c r="E7686" s="46" t="s">
        <v>2509</v>
      </c>
      <c r="F7686" s="121">
        <v>18.7912</v>
      </c>
      <c r="G7686" s="87"/>
      <c r="H7686" s="47"/>
      <c r="I7686" s="120">
        <v>0</v>
      </c>
      <c r="J7686" s="120">
        <v>0</v>
      </c>
    </row>
    <row r="7687" spans="1:10" ht="15" customHeight="1">
      <c r="A7687" s="46" t="s">
        <v>15104</v>
      </c>
      <c r="B7687" s="46" t="s">
        <v>15103</v>
      </c>
      <c r="C7687" s="47">
        <v>1.5686</v>
      </c>
      <c r="D7687" s="119" t="s">
        <v>9506</v>
      </c>
      <c r="E7687" s="46" t="s">
        <v>9506</v>
      </c>
      <c r="F7687" s="121">
        <v>18.7912</v>
      </c>
      <c r="G7687" s="87"/>
      <c r="H7687" s="47"/>
      <c r="I7687" s="120">
        <v>60</v>
      </c>
      <c r="J7687" s="120">
        <v>0</v>
      </c>
    </row>
    <row r="7688" spans="1:10" ht="15" customHeight="1">
      <c r="A7688" s="46" t="s">
        <v>15102</v>
      </c>
      <c r="B7688" s="46" t="s">
        <v>15103</v>
      </c>
      <c r="C7688" s="47">
        <v>2.0950000000000002</v>
      </c>
      <c r="D7688" s="119" t="s">
        <v>2512</v>
      </c>
      <c r="E7688" s="46" t="s">
        <v>2512</v>
      </c>
      <c r="F7688" s="121">
        <v>12.6106</v>
      </c>
      <c r="G7688" s="87"/>
      <c r="H7688" s="47"/>
      <c r="I7688" s="120">
        <v>28</v>
      </c>
      <c r="J7688" s="120">
        <v>0</v>
      </c>
    </row>
    <row r="7689" spans="1:10" ht="15" customHeight="1">
      <c r="A7689" s="46" t="s">
        <v>15101</v>
      </c>
      <c r="B7689" s="46" t="s">
        <v>15096</v>
      </c>
      <c r="C7689" s="47">
        <v>6.6151999999999997</v>
      </c>
      <c r="D7689" s="119" t="s">
        <v>2515</v>
      </c>
      <c r="E7689" s="46" t="s">
        <v>2515</v>
      </c>
      <c r="F7689" s="121">
        <v>8.7292000000000005</v>
      </c>
      <c r="G7689" s="87"/>
      <c r="H7689" s="47"/>
      <c r="I7689" s="120">
        <v>1179</v>
      </c>
      <c r="J7689" s="120">
        <v>0</v>
      </c>
    </row>
    <row r="7690" spans="1:10" ht="15" customHeight="1">
      <c r="A7690" s="46" t="s">
        <v>15099</v>
      </c>
      <c r="B7690" s="46" t="s">
        <v>15100</v>
      </c>
      <c r="C7690" s="47">
        <v>3.9586000000000001</v>
      </c>
      <c r="D7690" s="119" t="s">
        <v>9502</v>
      </c>
      <c r="E7690" s="46" t="s">
        <v>9502</v>
      </c>
      <c r="F7690" s="121">
        <v>9.0267999999999997</v>
      </c>
      <c r="G7690" s="87"/>
      <c r="H7690" s="47"/>
      <c r="I7690" s="120">
        <v>183</v>
      </c>
      <c r="J7690" s="120">
        <v>0</v>
      </c>
    </row>
    <row r="7691" spans="1:10" ht="15" customHeight="1">
      <c r="A7691" s="46" t="s">
        <v>15097</v>
      </c>
      <c r="B7691" s="46" t="s">
        <v>15098</v>
      </c>
      <c r="C7691" s="47">
        <v>1.1626000000000001</v>
      </c>
      <c r="D7691" s="119" t="s">
        <v>2518</v>
      </c>
      <c r="E7691" s="46" t="s">
        <v>2518</v>
      </c>
      <c r="F7691" s="121">
        <v>24.475000000000001</v>
      </c>
      <c r="G7691" s="87"/>
      <c r="H7691" s="47"/>
      <c r="I7691" s="120">
        <v>1687</v>
      </c>
      <c r="J7691" s="120">
        <v>0</v>
      </c>
    </row>
    <row r="7692" spans="1:10" ht="15" customHeight="1">
      <c r="A7692" s="46" t="s">
        <v>15095</v>
      </c>
      <c r="B7692" s="46" t="s">
        <v>15096</v>
      </c>
      <c r="C7692" s="47">
        <v>9.1845999999999997</v>
      </c>
      <c r="D7692" s="119" t="s">
        <v>9500</v>
      </c>
      <c r="E7692" s="46" t="s">
        <v>9500</v>
      </c>
      <c r="F7692" s="121">
        <v>24.475000000000001</v>
      </c>
      <c r="G7692" s="87"/>
      <c r="H7692" s="47"/>
      <c r="I7692" s="120">
        <v>180</v>
      </c>
      <c r="J7692" s="120">
        <v>0</v>
      </c>
    </row>
    <row r="7693" spans="1:10" ht="15" customHeight="1">
      <c r="A7693" s="46" t="s">
        <v>3870</v>
      </c>
      <c r="B7693" s="46" t="s">
        <v>15106</v>
      </c>
      <c r="C7693" s="47">
        <v>12.8786</v>
      </c>
      <c r="D7693" s="119" t="s">
        <v>2520</v>
      </c>
      <c r="E7693" s="46" t="s">
        <v>2520</v>
      </c>
      <c r="F7693" s="121">
        <v>15.151999999999999</v>
      </c>
      <c r="G7693" s="87"/>
      <c r="H7693" s="47"/>
      <c r="I7693" s="120">
        <v>43</v>
      </c>
      <c r="J7693" s="120">
        <v>0</v>
      </c>
    </row>
    <row r="7694" spans="1:10" ht="15" customHeight="1">
      <c r="A7694" s="46" t="s">
        <v>3873</v>
      </c>
      <c r="B7694" s="46" t="s">
        <v>15105</v>
      </c>
      <c r="C7694" s="47">
        <v>40.0276</v>
      </c>
      <c r="D7694" s="119" t="s">
        <v>2523</v>
      </c>
      <c r="E7694" s="46" t="s">
        <v>2523</v>
      </c>
      <c r="F7694" s="121">
        <v>11.6388</v>
      </c>
      <c r="G7694" s="87"/>
      <c r="H7694" s="47"/>
      <c r="I7694" s="120">
        <v>78</v>
      </c>
      <c r="J7694" s="120">
        <v>0</v>
      </c>
    </row>
    <row r="7695" spans="1:10" ht="15" customHeight="1">
      <c r="A7695" s="46" t="s">
        <v>15110</v>
      </c>
      <c r="B7695" s="46" t="s">
        <v>15111</v>
      </c>
      <c r="C7695" s="47">
        <v>5.2880000000000003</v>
      </c>
      <c r="D7695" s="119" t="s">
        <v>9496</v>
      </c>
      <c r="E7695" s="46" t="s">
        <v>9496</v>
      </c>
      <c r="F7695" s="121">
        <v>30.167999999999999</v>
      </c>
      <c r="G7695" s="87"/>
      <c r="H7695" s="47"/>
      <c r="I7695" s="120">
        <v>136</v>
      </c>
      <c r="J7695" s="120">
        <v>0</v>
      </c>
    </row>
    <row r="7696" spans="1:10" ht="15" customHeight="1">
      <c r="A7696" s="46" t="s">
        <v>15108</v>
      </c>
      <c r="B7696" s="46" t="s">
        <v>15109</v>
      </c>
      <c r="C7696" s="47">
        <v>3.4916</v>
      </c>
      <c r="D7696" s="119" t="s">
        <v>36140</v>
      </c>
      <c r="E7696" s="46" t="s">
        <v>36140</v>
      </c>
      <c r="F7696" s="121">
        <v>18.9422</v>
      </c>
      <c r="G7696" s="87"/>
      <c r="H7696" s="47"/>
      <c r="I7696" s="120">
        <v>333</v>
      </c>
      <c r="J7696" s="120">
        <v>0</v>
      </c>
    </row>
    <row r="7697" spans="1:10" ht="15" customHeight="1">
      <c r="A7697" s="46" t="s">
        <v>15107</v>
      </c>
      <c r="B7697" s="46" t="s">
        <v>32764</v>
      </c>
      <c r="C7697" s="47">
        <v>4.8074000000000003</v>
      </c>
      <c r="D7697" s="119" t="s">
        <v>9494</v>
      </c>
      <c r="E7697" s="46" t="s">
        <v>9494</v>
      </c>
      <c r="F7697" s="121">
        <v>13.789400000000001</v>
      </c>
      <c r="G7697" s="87"/>
      <c r="H7697" s="47"/>
      <c r="I7697" s="120">
        <v>204</v>
      </c>
      <c r="J7697" s="120">
        <v>0</v>
      </c>
    </row>
    <row r="7698" spans="1:10" ht="15" customHeight="1">
      <c r="A7698" s="46" t="s">
        <v>15120</v>
      </c>
      <c r="B7698" s="46" t="s">
        <v>15121</v>
      </c>
      <c r="C7698" s="47">
        <v>5.5157999999999996</v>
      </c>
      <c r="D7698" s="119" t="s">
        <v>9493</v>
      </c>
      <c r="E7698" s="46" t="s">
        <v>9493</v>
      </c>
      <c r="F7698" s="121">
        <v>44.133800000000001</v>
      </c>
      <c r="G7698" s="87"/>
      <c r="H7698" s="47"/>
      <c r="I7698" s="120">
        <v>239</v>
      </c>
      <c r="J7698" s="120">
        <v>0</v>
      </c>
    </row>
    <row r="7699" spans="1:10" ht="15" customHeight="1">
      <c r="A7699" s="46" t="s">
        <v>15118</v>
      </c>
      <c r="B7699" s="46" t="s">
        <v>15119</v>
      </c>
      <c r="C7699" s="47">
        <v>5.5157999999999996</v>
      </c>
      <c r="D7699" s="119" t="s">
        <v>9492</v>
      </c>
      <c r="E7699" s="46" t="s">
        <v>9492</v>
      </c>
      <c r="F7699" s="121">
        <v>51.489400000000003</v>
      </c>
      <c r="G7699" s="87"/>
      <c r="H7699" s="47"/>
      <c r="I7699" s="120">
        <v>179</v>
      </c>
      <c r="J7699" s="120">
        <v>0</v>
      </c>
    </row>
    <row r="7700" spans="1:10" ht="15" customHeight="1">
      <c r="A7700" s="46" t="s">
        <v>15116</v>
      </c>
      <c r="B7700" s="46" t="s">
        <v>15117</v>
      </c>
      <c r="C7700" s="47">
        <v>15.6366</v>
      </c>
      <c r="D7700" s="119" t="s">
        <v>9490</v>
      </c>
      <c r="E7700" s="46" t="s">
        <v>9490</v>
      </c>
      <c r="F7700" s="121">
        <v>58.844999999999999</v>
      </c>
      <c r="G7700" s="87"/>
      <c r="H7700" s="47"/>
      <c r="I7700" s="120">
        <v>11</v>
      </c>
      <c r="J7700" s="120">
        <v>0</v>
      </c>
    </row>
    <row r="7701" spans="1:10" ht="15" customHeight="1">
      <c r="A7701" s="46" t="s">
        <v>15114</v>
      </c>
      <c r="B7701" s="46" t="s">
        <v>15115</v>
      </c>
      <c r="C7701" s="47">
        <v>45.745800000000003</v>
      </c>
      <c r="D7701" s="119" t="s">
        <v>9489</v>
      </c>
      <c r="E7701" s="46" t="s">
        <v>9489</v>
      </c>
      <c r="F7701" s="121">
        <v>1.2258</v>
      </c>
      <c r="G7701" s="87"/>
      <c r="H7701" s="47"/>
      <c r="I7701" s="120">
        <v>31</v>
      </c>
      <c r="J7701" s="120">
        <v>0</v>
      </c>
    </row>
    <row r="7702" spans="1:10" ht="15" customHeight="1">
      <c r="A7702" s="46" t="s">
        <v>15112</v>
      </c>
      <c r="B7702" s="46" t="s">
        <v>15113</v>
      </c>
      <c r="C7702" s="47">
        <v>11.816000000000001</v>
      </c>
      <c r="D7702" s="119" t="s">
        <v>9487</v>
      </c>
      <c r="E7702" s="46" t="s">
        <v>9487</v>
      </c>
      <c r="F7702" s="121">
        <v>0.65780000000000005</v>
      </c>
      <c r="G7702" s="87"/>
      <c r="H7702" s="47"/>
      <c r="I7702" s="120">
        <v>18</v>
      </c>
      <c r="J7702" s="120">
        <v>0</v>
      </c>
    </row>
    <row r="7703" spans="1:10" ht="15" customHeight="1">
      <c r="A7703" s="46" t="s">
        <v>32765</v>
      </c>
      <c r="B7703" s="46" t="s">
        <v>32766</v>
      </c>
      <c r="C7703" s="47">
        <v>19.583600000000001</v>
      </c>
      <c r="D7703" s="119" t="s">
        <v>22671</v>
      </c>
      <c r="E7703" s="46" t="s">
        <v>22671</v>
      </c>
      <c r="F7703" s="121">
        <v>1.1688000000000001</v>
      </c>
      <c r="G7703" s="87"/>
      <c r="H7703" s="47"/>
      <c r="I7703" s="120">
        <v>5</v>
      </c>
      <c r="J7703" s="120">
        <v>0</v>
      </c>
    </row>
    <row r="7704" spans="1:10" ht="15" customHeight="1">
      <c r="A7704" s="46" t="s">
        <v>32791</v>
      </c>
      <c r="B7704" s="46" t="s">
        <v>32792</v>
      </c>
      <c r="C7704" s="47">
        <v>1771.6382000000001</v>
      </c>
      <c r="D7704" s="119" t="s">
        <v>36142</v>
      </c>
      <c r="E7704" s="46" t="s">
        <v>36142</v>
      </c>
      <c r="F7704" s="121">
        <v>4.97</v>
      </c>
      <c r="G7704" s="87"/>
      <c r="H7704" s="47">
        <v>1.5</v>
      </c>
      <c r="I7704" s="120">
        <v>0</v>
      </c>
      <c r="J7704" s="120">
        <v>0</v>
      </c>
    </row>
    <row r="7705" spans="1:10" ht="15" customHeight="1">
      <c r="A7705" s="46" t="s">
        <v>32775</v>
      </c>
      <c r="B7705" s="46" t="s">
        <v>32776</v>
      </c>
      <c r="C7705" s="47">
        <v>1854.0211999999999</v>
      </c>
      <c r="D7705" s="119" t="s">
        <v>9485</v>
      </c>
      <c r="E7705" s="46" t="s">
        <v>9485</v>
      </c>
      <c r="F7705" s="121">
        <v>5.0603999999999996</v>
      </c>
      <c r="G7705" s="87"/>
      <c r="H7705" s="47">
        <v>1.5</v>
      </c>
      <c r="I7705" s="120">
        <v>0</v>
      </c>
      <c r="J7705" s="120">
        <v>0</v>
      </c>
    </row>
    <row r="7706" spans="1:10" ht="15" customHeight="1">
      <c r="A7706" s="46" t="s">
        <v>32777</v>
      </c>
      <c r="B7706" s="46" t="s">
        <v>32778</v>
      </c>
      <c r="C7706" s="47">
        <v>1327.7924</v>
      </c>
      <c r="D7706" s="119" t="s">
        <v>36144</v>
      </c>
      <c r="E7706" s="46" t="s">
        <v>36144</v>
      </c>
      <c r="F7706" s="121">
        <v>275.36040000000003</v>
      </c>
      <c r="G7706" s="87"/>
      <c r="H7706" s="47">
        <v>1.5</v>
      </c>
      <c r="I7706" s="120">
        <v>0</v>
      </c>
      <c r="J7706" s="120">
        <v>0</v>
      </c>
    </row>
    <row r="7707" spans="1:10" ht="15" customHeight="1">
      <c r="A7707" s="46" t="s">
        <v>32779</v>
      </c>
      <c r="B7707" s="46" t="s">
        <v>32780</v>
      </c>
      <c r="C7707" s="47">
        <v>1891.7464</v>
      </c>
      <c r="D7707" s="119" t="s">
        <v>36146</v>
      </c>
      <c r="E7707" s="46" t="s">
        <v>36146</v>
      </c>
      <c r="F7707" s="121">
        <v>316.07119999999998</v>
      </c>
      <c r="G7707" s="87"/>
      <c r="H7707" s="47">
        <v>1.5</v>
      </c>
      <c r="I7707" s="120">
        <v>0</v>
      </c>
      <c r="J7707" s="120">
        <v>0</v>
      </c>
    </row>
    <row r="7708" spans="1:10" ht="15" customHeight="1">
      <c r="A7708" s="46" t="s">
        <v>32781</v>
      </c>
      <c r="B7708" s="46" t="s">
        <v>32782</v>
      </c>
      <c r="C7708" s="47">
        <v>1365.5175999999999</v>
      </c>
      <c r="D7708" s="119" t="s">
        <v>36148</v>
      </c>
      <c r="E7708" s="46" t="s">
        <v>36148</v>
      </c>
      <c r="F7708" s="121">
        <v>243.4802</v>
      </c>
      <c r="G7708" s="87"/>
      <c r="H7708" s="47">
        <v>1.5</v>
      </c>
      <c r="I7708" s="120">
        <v>0</v>
      </c>
      <c r="J7708" s="120">
        <v>0</v>
      </c>
    </row>
    <row r="7709" spans="1:10" ht="15" customHeight="1">
      <c r="A7709" s="46" t="s">
        <v>32783</v>
      </c>
      <c r="B7709" s="46" t="s">
        <v>32784</v>
      </c>
      <c r="C7709" s="47">
        <v>1987.8933999999999</v>
      </c>
      <c r="D7709" s="119" t="s">
        <v>36150</v>
      </c>
      <c r="E7709" s="46" t="s">
        <v>36150</v>
      </c>
      <c r="F7709" s="121">
        <v>291.83199999999999</v>
      </c>
      <c r="G7709" s="87"/>
      <c r="H7709" s="47">
        <v>1.5</v>
      </c>
      <c r="I7709" s="120">
        <v>0</v>
      </c>
      <c r="J7709" s="120">
        <v>0</v>
      </c>
    </row>
    <row r="7710" spans="1:10" ht="15" customHeight="1">
      <c r="A7710" s="46" t="s">
        <v>32785</v>
      </c>
      <c r="B7710" s="46" t="s">
        <v>32786</v>
      </c>
      <c r="C7710" s="47">
        <v>1461.6648</v>
      </c>
      <c r="D7710" s="119" t="s">
        <v>34892</v>
      </c>
      <c r="E7710" s="46" t="s">
        <v>34892</v>
      </c>
      <c r="F7710" s="121">
        <v>32.844999999999999</v>
      </c>
      <c r="G7710" s="87"/>
      <c r="H7710" s="47">
        <v>1.5</v>
      </c>
      <c r="I7710" s="120">
        <v>0</v>
      </c>
      <c r="J7710" s="120">
        <v>0</v>
      </c>
    </row>
    <row r="7711" spans="1:10" ht="15" customHeight="1">
      <c r="A7711" s="46" t="s">
        <v>32787</v>
      </c>
      <c r="B7711" s="46" t="s">
        <v>32788</v>
      </c>
      <c r="C7711" s="47">
        <v>2214.6741999999999</v>
      </c>
      <c r="D7711" s="119" t="s">
        <v>34890</v>
      </c>
      <c r="E7711" s="46" t="s">
        <v>34890</v>
      </c>
      <c r="F7711" s="121">
        <v>36.1828</v>
      </c>
      <c r="G7711" s="87"/>
      <c r="H7711" s="47">
        <v>1.5</v>
      </c>
      <c r="I7711" s="120">
        <v>0</v>
      </c>
      <c r="J7711" s="120">
        <v>0</v>
      </c>
    </row>
    <row r="7712" spans="1:10" ht="15" customHeight="1">
      <c r="A7712" s="46" t="s">
        <v>32789</v>
      </c>
      <c r="B7712" s="46" t="s">
        <v>32790</v>
      </c>
      <c r="C7712" s="47">
        <v>1850.5802000000001</v>
      </c>
      <c r="D7712" s="119" t="s">
        <v>34884</v>
      </c>
      <c r="E7712" s="46" t="s">
        <v>34884</v>
      </c>
      <c r="F7712" s="121">
        <v>29.0124</v>
      </c>
      <c r="G7712" s="87"/>
      <c r="H7712" s="47">
        <v>1.5</v>
      </c>
      <c r="I7712" s="120">
        <v>0</v>
      </c>
      <c r="J7712" s="120">
        <v>0</v>
      </c>
    </row>
    <row r="7713" spans="1:10" ht="15" customHeight="1">
      <c r="A7713" s="46" t="s">
        <v>32767</v>
      </c>
      <c r="B7713" s="46" t="s">
        <v>32768</v>
      </c>
      <c r="C7713" s="47">
        <v>3212.6062000000002</v>
      </c>
      <c r="D7713" s="119" t="s">
        <v>34882</v>
      </c>
      <c r="E7713" s="46" t="s">
        <v>34882</v>
      </c>
      <c r="F7713" s="121">
        <v>31.979399999999998</v>
      </c>
      <c r="G7713" s="87"/>
      <c r="H7713" s="47">
        <v>1.5</v>
      </c>
      <c r="I7713" s="120">
        <v>0</v>
      </c>
      <c r="J7713" s="120">
        <v>0</v>
      </c>
    </row>
    <row r="7714" spans="1:10" ht="15" customHeight="1">
      <c r="A7714" s="46" t="s">
        <v>32771</v>
      </c>
      <c r="B7714" s="46" t="s">
        <v>32772</v>
      </c>
      <c r="C7714" s="47">
        <v>2804.5372000000002</v>
      </c>
      <c r="D7714" s="119" t="s">
        <v>34888</v>
      </c>
      <c r="E7714" s="46" t="s">
        <v>34888</v>
      </c>
      <c r="F7714" s="121">
        <v>25.262</v>
      </c>
      <c r="G7714" s="87"/>
      <c r="H7714" s="47">
        <v>1.5</v>
      </c>
      <c r="I7714" s="120">
        <v>0</v>
      </c>
      <c r="J7714" s="120">
        <v>0</v>
      </c>
    </row>
    <row r="7715" spans="1:10" ht="15" customHeight="1">
      <c r="A7715" s="46" t="s">
        <v>32769</v>
      </c>
      <c r="B7715" s="46" t="s">
        <v>32770</v>
      </c>
      <c r="C7715" s="47">
        <v>3379.5985999999998</v>
      </c>
      <c r="D7715" s="119" t="s">
        <v>34886</v>
      </c>
      <c r="E7715" s="46" t="s">
        <v>34886</v>
      </c>
      <c r="F7715" s="121">
        <v>29.589400000000001</v>
      </c>
      <c r="G7715" s="87"/>
      <c r="H7715" s="47">
        <v>1.5</v>
      </c>
      <c r="I7715" s="120">
        <v>0</v>
      </c>
      <c r="J7715" s="120">
        <v>0</v>
      </c>
    </row>
    <row r="7716" spans="1:10" ht="15" customHeight="1">
      <c r="A7716" s="46" t="s">
        <v>32773</v>
      </c>
      <c r="B7716" s="46" t="s">
        <v>32774</v>
      </c>
      <c r="C7716" s="47">
        <v>2971.5297999999998</v>
      </c>
      <c r="D7716" s="119" t="s">
        <v>35014</v>
      </c>
      <c r="E7716" s="46" t="s">
        <v>35014</v>
      </c>
      <c r="F7716" s="121">
        <v>79.619799999999998</v>
      </c>
      <c r="G7716" s="87"/>
      <c r="H7716" s="47">
        <v>1.5</v>
      </c>
      <c r="I7716" s="120">
        <v>0</v>
      </c>
      <c r="J7716" s="120">
        <v>0</v>
      </c>
    </row>
    <row r="7717" spans="1:10" ht="15" customHeight="1">
      <c r="A7717" s="46" t="s">
        <v>32810</v>
      </c>
      <c r="B7717" s="46" t="s">
        <v>32811</v>
      </c>
      <c r="C7717" s="47">
        <v>2.7884000000000002</v>
      </c>
      <c r="D7717" s="119" t="s">
        <v>34880</v>
      </c>
      <c r="E7717" s="46" t="s">
        <v>34880</v>
      </c>
      <c r="F7717" s="121">
        <v>156.05959999999999</v>
      </c>
      <c r="G7717" s="87"/>
      <c r="H7717" s="47"/>
      <c r="I7717" s="120">
        <v>5</v>
      </c>
      <c r="J7717" s="120">
        <v>0</v>
      </c>
    </row>
    <row r="7718" spans="1:10" ht="15" customHeight="1">
      <c r="A7718" s="46" t="s">
        <v>32793</v>
      </c>
      <c r="B7718" s="46" t="s">
        <v>32794</v>
      </c>
      <c r="C7718" s="47">
        <v>70.557400000000001</v>
      </c>
      <c r="D7718" s="119" t="s">
        <v>34878</v>
      </c>
      <c r="E7718" s="46" t="s">
        <v>34878</v>
      </c>
      <c r="F7718" s="121">
        <v>155.91919999999999</v>
      </c>
      <c r="G7718" s="87"/>
      <c r="H7718" s="47"/>
      <c r="I7718" s="120">
        <v>5</v>
      </c>
      <c r="J7718" s="120">
        <v>0</v>
      </c>
    </row>
    <row r="7719" spans="1:10" ht="15" customHeight="1">
      <c r="A7719" s="46" t="s">
        <v>32795</v>
      </c>
      <c r="B7719" s="46" t="s">
        <v>32796</v>
      </c>
      <c r="C7719" s="47">
        <v>90.366399999999999</v>
      </c>
      <c r="D7719" s="119" t="s">
        <v>34862</v>
      </c>
      <c r="E7719" s="46" t="s">
        <v>34862</v>
      </c>
      <c r="F7719" s="121">
        <v>20.028400000000001</v>
      </c>
      <c r="G7719" s="87"/>
      <c r="H7719" s="47"/>
      <c r="I7719" s="120">
        <v>5</v>
      </c>
      <c r="J7719" s="120">
        <v>0</v>
      </c>
    </row>
    <row r="7720" spans="1:10" ht="15" customHeight="1">
      <c r="A7720" s="46" t="s">
        <v>32797</v>
      </c>
      <c r="B7720" s="46" t="s">
        <v>32798</v>
      </c>
      <c r="C7720" s="47">
        <v>40.893999999999998</v>
      </c>
      <c r="D7720" s="119" t="s">
        <v>34860</v>
      </c>
      <c r="E7720" s="46" t="s">
        <v>34860</v>
      </c>
      <c r="F7720" s="121">
        <v>5.7283999999999997</v>
      </c>
      <c r="G7720" s="87"/>
      <c r="H7720" s="47"/>
      <c r="I7720" s="120">
        <v>5</v>
      </c>
      <c r="J7720" s="120">
        <v>0</v>
      </c>
    </row>
    <row r="7721" spans="1:10" ht="15" customHeight="1">
      <c r="A7721" s="46" t="s">
        <v>32799</v>
      </c>
      <c r="B7721" s="46" t="s">
        <v>32800</v>
      </c>
      <c r="C7721" s="47">
        <v>146.04519999999999</v>
      </c>
      <c r="D7721" s="119" t="s">
        <v>34764</v>
      </c>
      <c r="E7721" s="46" t="s">
        <v>34764</v>
      </c>
      <c r="F7721" s="121">
        <v>21.8416</v>
      </c>
      <c r="G7721" s="87"/>
      <c r="H7721" s="47"/>
      <c r="I7721" s="120">
        <v>5</v>
      </c>
      <c r="J7721" s="120">
        <v>0</v>
      </c>
    </row>
    <row r="7722" spans="1:10" ht="15" customHeight="1">
      <c r="A7722" s="46" t="s">
        <v>32801</v>
      </c>
      <c r="B7722" s="46" t="s">
        <v>32802</v>
      </c>
      <c r="C7722" s="47">
        <v>396.197</v>
      </c>
      <c r="D7722" s="119" t="s">
        <v>34766</v>
      </c>
      <c r="E7722" s="46" t="s">
        <v>34766</v>
      </c>
      <c r="F7722" s="121">
        <v>11.704000000000001</v>
      </c>
      <c r="G7722" s="87"/>
      <c r="H7722" s="47"/>
      <c r="I7722" s="120">
        <v>5</v>
      </c>
      <c r="J7722" s="120">
        <v>0</v>
      </c>
    </row>
    <row r="7723" spans="1:10" ht="15" customHeight="1">
      <c r="A7723" s="46" t="s">
        <v>32803</v>
      </c>
      <c r="B7723" s="46" t="s">
        <v>32804</v>
      </c>
      <c r="C7723" s="47">
        <v>106.5762</v>
      </c>
      <c r="D7723" s="119" t="s">
        <v>34858</v>
      </c>
      <c r="E7723" s="46" t="s">
        <v>34858</v>
      </c>
      <c r="F7723" s="121">
        <v>11.941599999999999</v>
      </c>
      <c r="G7723" s="87"/>
      <c r="H7723" s="47"/>
      <c r="I7723" s="120">
        <v>5</v>
      </c>
      <c r="J7723" s="120">
        <v>0</v>
      </c>
    </row>
    <row r="7724" spans="1:10" ht="15" customHeight="1">
      <c r="A7724" s="46" t="s">
        <v>32812</v>
      </c>
      <c r="B7724" s="46" t="s">
        <v>32813</v>
      </c>
      <c r="C7724" s="47">
        <v>120.83320000000001</v>
      </c>
      <c r="D7724" s="119" t="s">
        <v>35015</v>
      </c>
      <c r="E7724" s="46" t="s">
        <v>35015</v>
      </c>
      <c r="F7724" s="121">
        <v>58.8384</v>
      </c>
      <c r="G7724" s="87"/>
      <c r="H7724" s="47"/>
      <c r="I7724" s="120">
        <v>5</v>
      </c>
      <c r="J7724" s="120">
        <v>0</v>
      </c>
    </row>
    <row r="7725" spans="1:10" ht="15" customHeight="1">
      <c r="A7725" s="46" t="s">
        <v>32807</v>
      </c>
      <c r="B7725" s="46" t="s">
        <v>32808</v>
      </c>
      <c r="C7725" s="47">
        <v>19.492799999999999</v>
      </c>
      <c r="D7725" s="119" t="s">
        <v>34900</v>
      </c>
      <c r="E7725" s="46" t="s">
        <v>34900</v>
      </c>
      <c r="F7725" s="121">
        <v>47.417000000000002</v>
      </c>
      <c r="G7725" s="87"/>
      <c r="H7725" s="47"/>
      <c r="I7725" s="120">
        <v>5</v>
      </c>
      <c r="J7725" s="120">
        <v>0</v>
      </c>
    </row>
    <row r="7726" spans="1:10" ht="15" customHeight="1">
      <c r="A7726" s="46" t="s">
        <v>32805</v>
      </c>
      <c r="B7726" s="46" t="s">
        <v>32806</v>
      </c>
      <c r="C7726" s="47">
        <v>19.492799999999999</v>
      </c>
      <c r="D7726" s="119" t="s">
        <v>34902</v>
      </c>
      <c r="E7726" s="46" t="s">
        <v>34902</v>
      </c>
      <c r="F7726" s="121">
        <v>39.880800000000001</v>
      </c>
      <c r="G7726" s="87"/>
      <c r="H7726" s="47"/>
      <c r="I7726" s="120">
        <v>5</v>
      </c>
      <c r="J7726" s="120">
        <v>0</v>
      </c>
    </row>
    <row r="7727" spans="1:10" ht="15" customHeight="1">
      <c r="A7727" s="46" t="s">
        <v>32809</v>
      </c>
      <c r="B7727" s="46" t="s">
        <v>2772</v>
      </c>
      <c r="C7727" s="47">
        <v>3.9735999999999998</v>
      </c>
      <c r="D7727" s="119" t="s">
        <v>34904</v>
      </c>
      <c r="E7727" s="46" t="s">
        <v>34904</v>
      </c>
      <c r="F7727" s="121">
        <v>50.319000000000003</v>
      </c>
      <c r="G7727" s="87"/>
      <c r="H7727" s="47"/>
      <c r="I7727" s="120">
        <v>5</v>
      </c>
      <c r="J7727" s="120">
        <v>0</v>
      </c>
    </row>
    <row r="7728" spans="1:10" ht="15" customHeight="1">
      <c r="A7728" s="46" t="s">
        <v>32814</v>
      </c>
      <c r="B7728" s="46" t="s">
        <v>32815</v>
      </c>
      <c r="C7728" s="47">
        <v>5.2582000000000004</v>
      </c>
      <c r="D7728" s="119" t="s">
        <v>32291</v>
      </c>
      <c r="E7728" s="46" t="s">
        <v>32291</v>
      </c>
      <c r="F7728" s="120"/>
      <c r="G7728" s="87"/>
      <c r="H7728" s="47"/>
      <c r="I7728" s="120">
        <v>2</v>
      </c>
      <c r="J7728" s="120">
        <v>0</v>
      </c>
    </row>
    <row r="7729" spans="1:10" ht="15" customHeight="1">
      <c r="A7729" s="46" t="s">
        <v>32816</v>
      </c>
      <c r="B7729" s="46" t="s">
        <v>32817</v>
      </c>
      <c r="C7729" s="47">
        <v>7.5632000000000001</v>
      </c>
      <c r="D7729" s="119" t="s">
        <v>364</v>
      </c>
      <c r="E7729" s="46" t="s">
        <v>364</v>
      </c>
      <c r="F7729" s="121">
        <v>47.428199999999997</v>
      </c>
      <c r="G7729" s="87"/>
      <c r="H7729" s="47"/>
      <c r="I7729" s="120">
        <v>2</v>
      </c>
      <c r="J7729" s="120">
        <v>0</v>
      </c>
    </row>
    <row r="7730" spans="1:10" ht="15" customHeight="1">
      <c r="A7730" s="46" t="s">
        <v>32818</v>
      </c>
      <c r="B7730" s="46" t="s">
        <v>32819</v>
      </c>
      <c r="C7730" s="47">
        <v>5.5679999999999996</v>
      </c>
      <c r="D7730" s="119" t="s">
        <v>373</v>
      </c>
      <c r="E7730" s="46" t="s">
        <v>373</v>
      </c>
      <c r="F7730" s="121">
        <v>106.3014</v>
      </c>
      <c r="G7730" s="87"/>
      <c r="H7730" s="47"/>
      <c r="I7730" s="120">
        <v>2</v>
      </c>
      <c r="J7730" s="120">
        <v>0</v>
      </c>
    </row>
    <row r="7731" spans="1:10" ht="15" customHeight="1">
      <c r="A7731" s="46" t="s">
        <v>32820</v>
      </c>
      <c r="B7731" s="46" t="s">
        <v>32821</v>
      </c>
      <c r="C7731" s="47">
        <v>5.7746000000000004</v>
      </c>
      <c r="D7731" s="119" t="s">
        <v>382</v>
      </c>
      <c r="E7731" s="46" t="s">
        <v>382</v>
      </c>
      <c r="F7731" s="121">
        <v>191.28219999999999</v>
      </c>
      <c r="G7731" s="87"/>
      <c r="H7731" s="47"/>
      <c r="I7731" s="120">
        <v>2</v>
      </c>
      <c r="J7731" s="120">
        <v>0</v>
      </c>
    </row>
    <row r="7732" spans="1:10" ht="15" customHeight="1">
      <c r="A7732" s="46" t="s">
        <v>32828</v>
      </c>
      <c r="B7732" s="46" t="s">
        <v>32829</v>
      </c>
      <c r="C7732" s="47">
        <v>5.2488000000000001</v>
      </c>
      <c r="D7732" s="119" t="s">
        <v>34832</v>
      </c>
      <c r="E7732" s="46" t="s">
        <v>34832</v>
      </c>
      <c r="F7732" s="121">
        <v>381.35660000000001</v>
      </c>
      <c r="G7732" s="87"/>
      <c r="H7732" s="47"/>
      <c r="I7732" s="120">
        <v>2</v>
      </c>
      <c r="J7732" s="120">
        <v>0</v>
      </c>
    </row>
    <row r="7733" spans="1:10" ht="15" customHeight="1">
      <c r="A7733" s="46" t="s">
        <v>32830</v>
      </c>
      <c r="B7733" s="46" t="s">
        <v>32831</v>
      </c>
      <c r="C7733" s="47">
        <v>5.4038000000000004</v>
      </c>
      <c r="D7733" s="119" t="s">
        <v>34834</v>
      </c>
      <c r="E7733" s="46" t="s">
        <v>34834</v>
      </c>
      <c r="F7733" s="121">
        <v>375.2242</v>
      </c>
      <c r="G7733" s="87"/>
      <c r="H7733" s="47"/>
      <c r="I7733" s="120">
        <v>2</v>
      </c>
      <c r="J7733" s="120">
        <v>0</v>
      </c>
    </row>
    <row r="7734" spans="1:10" ht="15" customHeight="1">
      <c r="A7734" s="46" t="s">
        <v>32832</v>
      </c>
      <c r="B7734" s="46" t="s">
        <v>32833</v>
      </c>
      <c r="C7734" s="47">
        <v>5.6619999999999999</v>
      </c>
      <c r="D7734" s="119" t="s">
        <v>34836</v>
      </c>
      <c r="E7734" s="46" t="s">
        <v>34836</v>
      </c>
      <c r="F7734" s="121">
        <v>391.51920000000001</v>
      </c>
      <c r="G7734" s="87"/>
      <c r="H7734" s="47"/>
      <c r="I7734" s="120">
        <v>2</v>
      </c>
      <c r="J7734" s="120">
        <v>0</v>
      </c>
    </row>
    <row r="7735" spans="1:10" ht="15" customHeight="1">
      <c r="A7735" s="46" t="s">
        <v>32834</v>
      </c>
      <c r="B7735" s="46" t="s">
        <v>32835</v>
      </c>
      <c r="C7735" s="47">
        <v>5.9202000000000004</v>
      </c>
      <c r="D7735" s="119" t="s">
        <v>34838</v>
      </c>
      <c r="E7735" s="46" t="s">
        <v>34838</v>
      </c>
      <c r="F7735" s="121">
        <v>385.38679999999999</v>
      </c>
      <c r="G7735" s="87"/>
      <c r="H7735" s="47"/>
      <c r="I7735" s="120">
        <v>2</v>
      </c>
      <c r="J7735" s="120">
        <v>0</v>
      </c>
    </row>
    <row r="7736" spans="1:10" ht="15" customHeight="1">
      <c r="A7736" s="46" t="s">
        <v>32836</v>
      </c>
      <c r="B7736" s="46" t="s">
        <v>32837</v>
      </c>
      <c r="C7736" s="47">
        <v>6.1783999999999999</v>
      </c>
      <c r="D7736" s="119" t="s">
        <v>34841</v>
      </c>
      <c r="E7736" s="46" t="s">
        <v>34841</v>
      </c>
      <c r="F7736" s="121">
        <v>318.06</v>
      </c>
      <c r="G7736" s="87"/>
      <c r="H7736" s="47"/>
      <c r="I7736" s="120">
        <v>2</v>
      </c>
      <c r="J7736" s="120">
        <v>0</v>
      </c>
    </row>
    <row r="7737" spans="1:10" ht="15" customHeight="1">
      <c r="A7737" s="46" t="s">
        <v>32838</v>
      </c>
      <c r="B7737" s="46" t="s">
        <v>32839</v>
      </c>
      <c r="C7737" s="47">
        <v>6.6947999999999999</v>
      </c>
      <c r="D7737" s="119" t="s">
        <v>34843</v>
      </c>
      <c r="E7737" s="46" t="s">
        <v>34843</v>
      </c>
      <c r="F7737" s="121">
        <v>316.30799999999999</v>
      </c>
      <c r="G7737" s="87"/>
      <c r="H7737" s="47"/>
      <c r="I7737" s="120">
        <v>2</v>
      </c>
      <c r="J7737" s="120">
        <v>0</v>
      </c>
    </row>
    <row r="7738" spans="1:10" ht="15" customHeight="1">
      <c r="A7738" s="46" t="s">
        <v>32840</v>
      </c>
      <c r="B7738" s="46" t="s">
        <v>32841</v>
      </c>
      <c r="C7738" s="47">
        <v>7.1596000000000002</v>
      </c>
      <c r="D7738" s="119" t="s">
        <v>34847</v>
      </c>
      <c r="E7738" s="46" t="s">
        <v>34847</v>
      </c>
      <c r="F7738" s="121">
        <v>290.59480000000002</v>
      </c>
      <c r="G7738" s="87"/>
      <c r="H7738" s="47"/>
      <c r="I7738" s="120">
        <v>2</v>
      </c>
      <c r="J7738" s="120">
        <v>0</v>
      </c>
    </row>
    <row r="7739" spans="1:10" ht="15" customHeight="1">
      <c r="A7739" s="46" t="s">
        <v>32822</v>
      </c>
      <c r="B7739" s="46" t="s">
        <v>32823</v>
      </c>
      <c r="C7739" s="47">
        <v>5.9812000000000003</v>
      </c>
      <c r="D7739" s="119" t="s">
        <v>34845</v>
      </c>
      <c r="E7739" s="46" t="s">
        <v>34845</v>
      </c>
      <c r="F7739" s="121">
        <v>292.30340000000001</v>
      </c>
      <c r="G7739" s="87"/>
      <c r="H7739" s="47"/>
      <c r="I7739" s="120">
        <v>2</v>
      </c>
      <c r="J7739" s="120">
        <v>0</v>
      </c>
    </row>
    <row r="7740" spans="1:10" ht="15" customHeight="1">
      <c r="A7740" s="46" t="s">
        <v>32824</v>
      </c>
      <c r="B7740" s="46" t="s">
        <v>32825</v>
      </c>
      <c r="C7740" s="47">
        <v>6.0843999999999996</v>
      </c>
      <c r="D7740" s="119" t="s">
        <v>34850</v>
      </c>
      <c r="E7740" s="46" t="s">
        <v>34850</v>
      </c>
      <c r="F7740" s="121">
        <v>379.03519999999997</v>
      </c>
      <c r="G7740" s="87"/>
      <c r="H7740" s="47"/>
      <c r="I7740" s="120">
        <v>2</v>
      </c>
      <c r="J7740" s="120">
        <v>0</v>
      </c>
    </row>
    <row r="7741" spans="1:10" ht="15" customHeight="1">
      <c r="A7741" s="46" t="s">
        <v>32826</v>
      </c>
      <c r="B7741" s="46" t="s">
        <v>32827</v>
      </c>
      <c r="C7741" s="47">
        <v>8.5112000000000005</v>
      </c>
      <c r="D7741" s="119" t="s">
        <v>34852</v>
      </c>
      <c r="E7741" s="46" t="s">
        <v>34852</v>
      </c>
      <c r="F7741" s="121">
        <v>377.28300000000002</v>
      </c>
      <c r="G7741" s="87"/>
      <c r="H7741" s="47"/>
      <c r="I7741" s="120">
        <v>2</v>
      </c>
      <c r="J7741" s="120">
        <v>0</v>
      </c>
    </row>
    <row r="7742" spans="1:10" ht="15" customHeight="1">
      <c r="A7742" s="46" t="s">
        <v>32842</v>
      </c>
      <c r="B7742" s="46" t="s">
        <v>32843</v>
      </c>
      <c r="C7742" s="47">
        <v>18.709800000000001</v>
      </c>
      <c r="D7742" s="119" t="s">
        <v>34854</v>
      </c>
      <c r="E7742" s="46" t="s">
        <v>34854</v>
      </c>
      <c r="F7742" s="121">
        <v>361.46980000000002</v>
      </c>
      <c r="G7742" s="87"/>
      <c r="H7742" s="47"/>
      <c r="I7742" s="120">
        <v>2</v>
      </c>
      <c r="J7742" s="120">
        <v>0</v>
      </c>
    </row>
    <row r="7743" spans="1:10" ht="15" customHeight="1">
      <c r="A7743" s="46" t="s">
        <v>32844</v>
      </c>
      <c r="B7743" s="46" t="s">
        <v>32845</v>
      </c>
      <c r="C7743" s="47">
        <v>13.0596</v>
      </c>
      <c r="D7743" s="119" t="s">
        <v>34856</v>
      </c>
      <c r="E7743" s="46" t="s">
        <v>34856</v>
      </c>
      <c r="F7743" s="121">
        <v>359.84899999999999</v>
      </c>
      <c r="G7743" s="87"/>
      <c r="H7743" s="47"/>
      <c r="I7743" s="120">
        <v>2</v>
      </c>
      <c r="J7743" s="120">
        <v>0</v>
      </c>
    </row>
    <row r="7744" spans="1:10" ht="15" customHeight="1">
      <c r="A7744" s="46" t="s">
        <v>32846</v>
      </c>
      <c r="B7744" s="46" t="s">
        <v>32847</v>
      </c>
      <c r="C7744" s="47">
        <v>16.29</v>
      </c>
      <c r="D7744" s="119" t="s">
        <v>34790</v>
      </c>
      <c r="E7744" s="46" t="s">
        <v>34790</v>
      </c>
      <c r="F7744" s="121">
        <v>292.17219999999998</v>
      </c>
      <c r="G7744" s="87"/>
      <c r="H7744" s="47"/>
      <c r="I7744" s="120">
        <v>2</v>
      </c>
      <c r="J7744" s="120">
        <v>0</v>
      </c>
    </row>
    <row r="7745" spans="1:10" ht="15" customHeight="1">
      <c r="A7745" s="46" t="s">
        <v>32848</v>
      </c>
      <c r="B7745" s="46" t="s">
        <v>32849</v>
      </c>
      <c r="C7745" s="47">
        <v>8.4236000000000004</v>
      </c>
      <c r="D7745" s="119" t="s">
        <v>34792</v>
      </c>
      <c r="E7745" s="46" t="s">
        <v>34792</v>
      </c>
      <c r="F7745" s="121">
        <v>310.48200000000003</v>
      </c>
      <c r="G7745" s="87"/>
      <c r="H7745" s="47"/>
      <c r="I7745" s="120">
        <v>2</v>
      </c>
      <c r="J7745" s="120">
        <v>0</v>
      </c>
    </row>
    <row r="7746" spans="1:10" ht="15" customHeight="1">
      <c r="A7746" s="46" t="s">
        <v>32854</v>
      </c>
      <c r="B7746" s="46" t="s">
        <v>32855</v>
      </c>
      <c r="C7746" s="47">
        <v>13.294</v>
      </c>
      <c r="D7746" s="119" t="s">
        <v>34805</v>
      </c>
      <c r="E7746" s="46" t="s">
        <v>34805</v>
      </c>
      <c r="F7746" s="121">
        <v>311.7962</v>
      </c>
      <c r="G7746" s="87"/>
      <c r="H7746" s="47"/>
      <c r="I7746" s="120">
        <v>2</v>
      </c>
      <c r="J7746" s="120">
        <v>0</v>
      </c>
    </row>
    <row r="7747" spans="1:10" ht="15" customHeight="1">
      <c r="A7747" s="46" t="s">
        <v>32850</v>
      </c>
      <c r="B7747" s="46" t="s">
        <v>32851</v>
      </c>
      <c r="C7747" s="47">
        <v>11.2936</v>
      </c>
      <c r="D7747" s="119" t="s">
        <v>34807</v>
      </c>
      <c r="E7747" s="46" t="s">
        <v>34807</v>
      </c>
      <c r="F7747" s="121">
        <v>330.23759999999999</v>
      </c>
      <c r="G7747" s="87"/>
      <c r="H7747" s="47"/>
      <c r="I7747" s="120">
        <v>2</v>
      </c>
      <c r="J7747" s="120">
        <v>0</v>
      </c>
    </row>
    <row r="7748" spans="1:10" ht="15" customHeight="1">
      <c r="A7748" s="46" t="s">
        <v>32852</v>
      </c>
      <c r="B7748" s="46" t="s">
        <v>32853</v>
      </c>
      <c r="C7748" s="47">
        <v>11.663600000000001</v>
      </c>
      <c r="D7748" s="119" t="s">
        <v>34809</v>
      </c>
      <c r="E7748" s="46" t="s">
        <v>34809</v>
      </c>
      <c r="F7748" s="121">
        <v>291.42739999999998</v>
      </c>
      <c r="G7748" s="87"/>
      <c r="H7748" s="47"/>
      <c r="I7748" s="120">
        <v>2</v>
      </c>
      <c r="J7748" s="120">
        <v>0</v>
      </c>
    </row>
    <row r="7749" spans="1:10" ht="15" customHeight="1">
      <c r="A7749" s="46" t="s">
        <v>32860</v>
      </c>
      <c r="B7749" s="46" t="s">
        <v>32861</v>
      </c>
      <c r="C7749" s="47">
        <v>110.7166</v>
      </c>
      <c r="D7749" s="119" t="s">
        <v>34811</v>
      </c>
      <c r="E7749" s="46" t="s">
        <v>34811</v>
      </c>
      <c r="F7749" s="121">
        <v>309.64999999999998</v>
      </c>
      <c r="G7749" s="87"/>
      <c r="H7749" s="47"/>
      <c r="I7749" s="120">
        <v>10</v>
      </c>
      <c r="J7749" s="120">
        <v>0</v>
      </c>
    </row>
    <row r="7750" spans="1:10" ht="15" customHeight="1">
      <c r="A7750" s="46" t="s">
        <v>32862</v>
      </c>
      <c r="B7750" s="46" t="s">
        <v>32863</v>
      </c>
      <c r="C7750" s="47">
        <v>222.6172</v>
      </c>
      <c r="D7750" s="119" t="s">
        <v>34794</v>
      </c>
      <c r="E7750" s="46" t="s">
        <v>34794</v>
      </c>
      <c r="F7750" s="121">
        <v>270.05119999999999</v>
      </c>
      <c r="G7750" s="87"/>
      <c r="H7750" s="47"/>
      <c r="I7750" s="120">
        <v>10</v>
      </c>
      <c r="J7750" s="120">
        <v>0</v>
      </c>
    </row>
    <row r="7751" spans="1:10" ht="15" customHeight="1">
      <c r="A7751" s="46" t="s">
        <v>32856</v>
      </c>
      <c r="B7751" s="46" t="s">
        <v>32857</v>
      </c>
      <c r="C7751" s="47">
        <v>234.85140000000001</v>
      </c>
      <c r="D7751" s="119" t="s">
        <v>34796</v>
      </c>
      <c r="E7751" s="46" t="s">
        <v>34796</v>
      </c>
      <c r="F7751" s="121">
        <v>288.31720000000001</v>
      </c>
      <c r="G7751" s="87"/>
      <c r="H7751" s="47"/>
      <c r="I7751" s="120">
        <v>5</v>
      </c>
      <c r="J7751" s="120">
        <v>0</v>
      </c>
    </row>
    <row r="7752" spans="1:10" ht="15" customHeight="1">
      <c r="A7752" s="46" t="s">
        <v>32858</v>
      </c>
      <c r="B7752" s="46" t="s">
        <v>32859</v>
      </c>
      <c r="C7752" s="47">
        <v>268.67059999999998</v>
      </c>
      <c r="D7752" s="119" t="s">
        <v>35016</v>
      </c>
      <c r="E7752" s="46" t="s">
        <v>35016</v>
      </c>
      <c r="F7752" s="121">
        <v>291.86540000000002</v>
      </c>
      <c r="G7752" s="87"/>
      <c r="H7752" s="47"/>
      <c r="I7752" s="120">
        <v>5</v>
      </c>
      <c r="J7752" s="120">
        <v>0</v>
      </c>
    </row>
    <row r="7753" spans="1:10" ht="15" customHeight="1">
      <c r="A7753" s="46" t="s">
        <v>35980</v>
      </c>
      <c r="B7753" s="46" t="s">
        <v>35981</v>
      </c>
      <c r="C7753" s="47">
        <v>402.9982</v>
      </c>
      <c r="D7753" s="119" t="s">
        <v>34709</v>
      </c>
      <c r="E7753" s="46" t="s">
        <v>34709</v>
      </c>
      <c r="F7753" s="121">
        <v>267.99220000000003</v>
      </c>
      <c r="G7753" s="87"/>
      <c r="H7753" s="47"/>
      <c r="I7753" s="120">
        <v>0</v>
      </c>
      <c r="J7753" s="120">
        <v>0</v>
      </c>
    </row>
    <row r="7754" spans="1:10" ht="15" customHeight="1">
      <c r="A7754" s="46" t="s">
        <v>2306</v>
      </c>
      <c r="B7754" s="46" t="s">
        <v>32864</v>
      </c>
      <c r="C7754" s="47">
        <v>220.04140000000001</v>
      </c>
      <c r="D7754" s="119" t="s">
        <v>34799</v>
      </c>
      <c r="E7754" s="46" t="s">
        <v>34799</v>
      </c>
      <c r="F7754" s="121">
        <v>292.78539999999998</v>
      </c>
      <c r="G7754" s="87"/>
      <c r="H7754" s="47"/>
      <c r="I7754" s="120">
        <v>0</v>
      </c>
      <c r="J7754" s="120">
        <v>0</v>
      </c>
    </row>
    <row r="7755" spans="1:10" ht="15" customHeight="1">
      <c r="A7755" s="46" t="s">
        <v>2309</v>
      </c>
      <c r="B7755" s="46" t="s">
        <v>32865</v>
      </c>
      <c r="C7755" s="47">
        <v>220.04140000000001</v>
      </c>
      <c r="D7755" s="119" t="s">
        <v>34813</v>
      </c>
      <c r="E7755" s="46" t="s">
        <v>34813</v>
      </c>
      <c r="F7755" s="121">
        <v>281.87799999999999</v>
      </c>
      <c r="G7755" s="87"/>
      <c r="H7755" s="47"/>
      <c r="I7755" s="120">
        <v>0</v>
      </c>
      <c r="J7755" s="120">
        <v>0</v>
      </c>
    </row>
    <row r="7756" spans="1:10" ht="15" customHeight="1">
      <c r="A7756" s="46" t="s">
        <v>2312</v>
      </c>
      <c r="B7756" s="46" t="s">
        <v>32866</v>
      </c>
      <c r="C7756" s="47">
        <v>220.04140000000001</v>
      </c>
      <c r="D7756" s="119" t="s">
        <v>34815</v>
      </c>
      <c r="E7756" s="46" t="s">
        <v>34815</v>
      </c>
      <c r="F7756" s="121">
        <v>306.6712</v>
      </c>
      <c r="G7756" s="87"/>
      <c r="H7756" s="47"/>
      <c r="I7756" s="120">
        <v>0</v>
      </c>
      <c r="J7756" s="120">
        <v>0</v>
      </c>
    </row>
    <row r="7757" spans="1:10" ht="15" customHeight="1">
      <c r="A7757" s="46" t="s">
        <v>2315</v>
      </c>
      <c r="B7757" s="46" t="s">
        <v>32867</v>
      </c>
      <c r="C7757" s="47">
        <v>220.04140000000001</v>
      </c>
      <c r="D7757" s="119" t="s">
        <v>34801</v>
      </c>
      <c r="E7757" s="46" t="s">
        <v>34801</v>
      </c>
      <c r="F7757" s="121">
        <v>303.47340000000003</v>
      </c>
      <c r="G7757" s="87"/>
      <c r="H7757" s="47"/>
      <c r="I7757" s="120">
        <v>0</v>
      </c>
      <c r="J7757" s="120">
        <v>0</v>
      </c>
    </row>
    <row r="7758" spans="1:10" ht="15" customHeight="1">
      <c r="A7758" s="46" t="s">
        <v>15211</v>
      </c>
      <c r="B7758" s="46" t="s">
        <v>32868</v>
      </c>
      <c r="C7758" s="47">
        <v>40.384799999999998</v>
      </c>
      <c r="D7758" s="119" t="s">
        <v>34817</v>
      </c>
      <c r="E7758" s="46" t="s">
        <v>34817</v>
      </c>
      <c r="F7758" s="121">
        <v>319.72460000000001</v>
      </c>
      <c r="G7758" s="87"/>
      <c r="H7758" s="47"/>
      <c r="I7758" s="120">
        <v>0</v>
      </c>
      <c r="J7758" s="120">
        <v>0</v>
      </c>
    </row>
    <row r="7759" spans="1:10" ht="15" customHeight="1">
      <c r="A7759" s="46" t="s">
        <v>15210</v>
      </c>
      <c r="B7759" s="46" t="s">
        <v>32869</v>
      </c>
      <c r="C7759" s="47">
        <v>54.048000000000002</v>
      </c>
      <c r="D7759" s="119" t="s">
        <v>34803</v>
      </c>
      <c r="E7759" s="46" t="s">
        <v>34803</v>
      </c>
      <c r="F7759" s="121">
        <v>327.916</v>
      </c>
      <c r="G7759" s="87"/>
      <c r="H7759" s="47"/>
      <c r="I7759" s="120">
        <v>0</v>
      </c>
      <c r="J7759" s="120">
        <v>0</v>
      </c>
    </row>
    <row r="7760" spans="1:10" ht="15" customHeight="1">
      <c r="A7760" s="46" t="s">
        <v>601</v>
      </c>
      <c r="B7760" s="46" t="s">
        <v>32870</v>
      </c>
      <c r="C7760" s="47">
        <v>209.65719999999999</v>
      </c>
      <c r="D7760" s="119" t="s">
        <v>34819</v>
      </c>
      <c r="E7760" s="46" t="s">
        <v>34819</v>
      </c>
      <c r="F7760" s="121">
        <v>341.88940000000002</v>
      </c>
      <c r="G7760" s="87"/>
      <c r="H7760" s="47"/>
      <c r="I7760" s="120">
        <v>0</v>
      </c>
      <c r="J7760" s="120">
        <v>0</v>
      </c>
    </row>
    <row r="7761" spans="1:10" ht="15" customHeight="1">
      <c r="A7761" s="46" t="s">
        <v>602</v>
      </c>
      <c r="B7761" s="46" t="s">
        <v>32871</v>
      </c>
      <c r="C7761" s="47">
        <v>199.17240000000001</v>
      </c>
      <c r="D7761" s="119" t="s">
        <v>34728</v>
      </c>
      <c r="E7761" s="46" t="s">
        <v>34728</v>
      </c>
      <c r="F7761" s="121">
        <v>306.94080000000002</v>
      </c>
      <c r="G7761" s="87"/>
      <c r="H7761" s="47"/>
      <c r="I7761" s="120">
        <v>0</v>
      </c>
      <c r="J7761" s="120">
        <v>0</v>
      </c>
    </row>
    <row r="7762" spans="1:10" ht="15" customHeight="1">
      <c r="A7762" s="46" t="s">
        <v>603</v>
      </c>
      <c r="B7762" s="46" t="s">
        <v>32872</v>
      </c>
      <c r="C7762" s="47">
        <v>188.68360000000001</v>
      </c>
      <c r="D7762" s="119" t="s">
        <v>35017</v>
      </c>
      <c r="E7762" s="46" t="s">
        <v>35017</v>
      </c>
      <c r="F7762" s="121">
        <v>305.75139999999999</v>
      </c>
      <c r="G7762" s="87"/>
      <c r="H7762" s="47"/>
      <c r="I7762" s="120">
        <v>0</v>
      </c>
      <c r="J7762" s="120">
        <v>0</v>
      </c>
    </row>
    <row r="7763" spans="1:10" ht="15" customHeight="1">
      <c r="A7763" s="46" t="s">
        <v>607</v>
      </c>
      <c r="B7763" s="46" t="s">
        <v>32875</v>
      </c>
      <c r="C7763" s="47">
        <v>72.714200000000005</v>
      </c>
      <c r="D7763" s="119" t="s">
        <v>34708</v>
      </c>
      <c r="E7763" s="46" t="s">
        <v>34708</v>
      </c>
      <c r="F7763" s="121">
        <v>412.42079999999999</v>
      </c>
      <c r="G7763" s="87"/>
      <c r="H7763" s="47"/>
      <c r="I7763" s="120">
        <v>10</v>
      </c>
      <c r="J7763" s="120">
        <v>0</v>
      </c>
    </row>
    <row r="7764" spans="1:10" ht="15" customHeight="1">
      <c r="A7764" s="46" t="s">
        <v>608</v>
      </c>
      <c r="B7764" s="46" t="s">
        <v>32879</v>
      </c>
      <c r="C7764" s="47">
        <v>69.084400000000002</v>
      </c>
      <c r="D7764" s="119" t="s">
        <v>34822</v>
      </c>
      <c r="E7764" s="46" t="s">
        <v>34822</v>
      </c>
      <c r="F7764" s="121">
        <v>404.0034</v>
      </c>
      <c r="G7764" s="87"/>
      <c r="H7764" s="47"/>
      <c r="I7764" s="120">
        <v>10</v>
      </c>
      <c r="J7764" s="120">
        <v>0</v>
      </c>
    </row>
    <row r="7765" spans="1:10" ht="15" customHeight="1">
      <c r="A7765" s="46" t="s">
        <v>609</v>
      </c>
      <c r="B7765" s="46" t="s">
        <v>32887</v>
      </c>
      <c r="C7765" s="47">
        <v>65.440600000000003</v>
      </c>
      <c r="D7765" s="119" t="s">
        <v>34824</v>
      </c>
      <c r="E7765" s="46" t="s">
        <v>34824</v>
      </c>
      <c r="F7765" s="121">
        <v>418.41480000000001</v>
      </c>
      <c r="G7765" s="87"/>
      <c r="H7765" s="47"/>
      <c r="I7765" s="120">
        <v>50</v>
      </c>
      <c r="J7765" s="120">
        <v>0</v>
      </c>
    </row>
    <row r="7766" spans="1:10" ht="15" customHeight="1">
      <c r="A7766" s="46" t="s">
        <v>613</v>
      </c>
      <c r="B7766" s="46" t="s">
        <v>32874</v>
      </c>
      <c r="C7766" s="47">
        <v>53.399799999999999</v>
      </c>
      <c r="D7766" s="119" t="s">
        <v>34826</v>
      </c>
      <c r="E7766" s="46" t="s">
        <v>34826</v>
      </c>
      <c r="F7766" s="121">
        <v>414.16579999999999</v>
      </c>
      <c r="G7766" s="87"/>
      <c r="H7766" s="47"/>
      <c r="I7766" s="120">
        <v>10</v>
      </c>
      <c r="J7766" s="120">
        <v>0</v>
      </c>
    </row>
    <row r="7767" spans="1:10" ht="15" customHeight="1">
      <c r="A7767" s="46" t="s">
        <v>614</v>
      </c>
      <c r="B7767" s="46" t="s">
        <v>32878</v>
      </c>
      <c r="C7767" s="47">
        <v>50.734000000000002</v>
      </c>
      <c r="D7767" s="119" t="s">
        <v>34828</v>
      </c>
      <c r="E7767" s="46" t="s">
        <v>34828</v>
      </c>
      <c r="F7767" s="121">
        <v>401.46280000000002</v>
      </c>
      <c r="G7767" s="87"/>
      <c r="H7767" s="47"/>
      <c r="I7767" s="120">
        <v>10</v>
      </c>
      <c r="J7767" s="120">
        <v>0</v>
      </c>
    </row>
    <row r="7768" spans="1:10" ht="15" customHeight="1">
      <c r="A7768" s="46" t="s">
        <v>615</v>
      </c>
      <c r="B7768" s="46" t="s">
        <v>32882</v>
      </c>
      <c r="C7768" s="47">
        <v>48.058199999999999</v>
      </c>
      <c r="D7768" s="119" t="s">
        <v>34830</v>
      </c>
      <c r="E7768" s="46" t="s">
        <v>34830</v>
      </c>
      <c r="F7768" s="121">
        <v>397.52019999999999</v>
      </c>
      <c r="G7768" s="87"/>
      <c r="H7768" s="47"/>
      <c r="I7768" s="120">
        <v>10</v>
      </c>
      <c r="J7768" s="120">
        <v>0</v>
      </c>
    </row>
    <row r="7769" spans="1:10" ht="15" customHeight="1">
      <c r="A7769" s="46" t="s">
        <v>625</v>
      </c>
      <c r="B7769" s="46" t="s">
        <v>32873</v>
      </c>
      <c r="C7769" s="47">
        <v>72.987200000000001</v>
      </c>
      <c r="D7769" s="119" t="s">
        <v>32293</v>
      </c>
      <c r="E7769" s="46" t="s">
        <v>32293</v>
      </c>
      <c r="F7769" s="120"/>
      <c r="G7769" s="87"/>
      <c r="H7769" s="47"/>
      <c r="I7769" s="120">
        <v>10</v>
      </c>
      <c r="J7769" s="120">
        <v>0</v>
      </c>
    </row>
    <row r="7770" spans="1:10" ht="15" customHeight="1">
      <c r="A7770" s="46" t="s">
        <v>626</v>
      </c>
      <c r="B7770" s="46" t="s">
        <v>32877</v>
      </c>
      <c r="C7770" s="47">
        <v>69.3446</v>
      </c>
      <c r="D7770" s="119" t="s">
        <v>34731</v>
      </c>
      <c r="E7770" s="46" t="s">
        <v>34731</v>
      </c>
      <c r="F7770" s="120"/>
      <c r="G7770" s="87"/>
      <c r="H7770" s="47"/>
      <c r="I7770" s="120">
        <v>10</v>
      </c>
      <c r="J7770" s="120">
        <v>0</v>
      </c>
    </row>
    <row r="7771" spans="1:10" ht="15" customHeight="1">
      <c r="A7771" s="46" t="s">
        <v>627</v>
      </c>
      <c r="B7771" s="46" t="s">
        <v>32881</v>
      </c>
      <c r="C7771" s="47">
        <v>65.701999999999998</v>
      </c>
      <c r="D7771" s="119" t="s">
        <v>34733</v>
      </c>
      <c r="E7771" s="46" t="s">
        <v>34733</v>
      </c>
      <c r="F7771" s="120"/>
      <c r="G7771" s="87"/>
      <c r="H7771" s="47"/>
      <c r="I7771" s="120">
        <v>10</v>
      </c>
      <c r="J7771" s="120">
        <v>0</v>
      </c>
    </row>
    <row r="7772" spans="1:10" ht="15" customHeight="1">
      <c r="A7772" s="46" t="s">
        <v>630</v>
      </c>
      <c r="B7772" s="46" t="s">
        <v>32876</v>
      </c>
      <c r="C7772" s="47">
        <v>60.591200000000001</v>
      </c>
      <c r="D7772" s="119" t="s">
        <v>34758</v>
      </c>
      <c r="E7772" s="46" t="s">
        <v>34758</v>
      </c>
      <c r="F7772" s="121">
        <v>51.489199999999997</v>
      </c>
      <c r="G7772" s="87"/>
      <c r="H7772" s="47"/>
      <c r="I7772" s="120">
        <v>10</v>
      </c>
      <c r="J7772" s="120">
        <v>0</v>
      </c>
    </row>
    <row r="7773" spans="1:10" ht="15" customHeight="1">
      <c r="A7773" s="46" t="s">
        <v>631</v>
      </c>
      <c r="B7773" s="46" t="s">
        <v>32880</v>
      </c>
      <c r="C7773" s="47">
        <v>57.573999999999998</v>
      </c>
      <c r="D7773" s="119" t="s">
        <v>34707</v>
      </c>
      <c r="E7773" s="46" t="s">
        <v>34707</v>
      </c>
      <c r="F7773" s="121">
        <v>166.93639999999999</v>
      </c>
      <c r="G7773" s="87"/>
      <c r="H7773" s="47"/>
      <c r="I7773" s="120">
        <v>0</v>
      </c>
      <c r="J7773" s="120">
        <v>0</v>
      </c>
    </row>
    <row r="7774" spans="1:10" ht="15" customHeight="1">
      <c r="A7774" s="46" t="s">
        <v>633</v>
      </c>
      <c r="B7774" s="46" t="s">
        <v>32883</v>
      </c>
      <c r="C7774" s="47">
        <v>54.532200000000003</v>
      </c>
      <c r="D7774" s="119" t="s">
        <v>34706</v>
      </c>
      <c r="E7774" s="46" t="s">
        <v>34706</v>
      </c>
      <c r="F7774" s="121">
        <v>73.765799999999999</v>
      </c>
      <c r="G7774" s="87"/>
      <c r="H7774" s="47"/>
      <c r="I7774" s="120">
        <v>10</v>
      </c>
      <c r="J7774" s="120">
        <v>0</v>
      </c>
    </row>
    <row r="7775" spans="1:10" ht="15" customHeight="1">
      <c r="A7775" s="46" t="s">
        <v>635</v>
      </c>
      <c r="B7775" s="46" t="s">
        <v>32884</v>
      </c>
      <c r="C7775" s="47">
        <v>141.8212</v>
      </c>
      <c r="D7775" s="119" t="s">
        <v>34705</v>
      </c>
      <c r="E7775" s="46" t="s">
        <v>34705</v>
      </c>
      <c r="F7775" s="121">
        <v>97.813999999999993</v>
      </c>
      <c r="G7775" s="87"/>
      <c r="H7775" s="47"/>
      <c r="I7775" s="120">
        <v>20</v>
      </c>
      <c r="J7775" s="120">
        <v>0</v>
      </c>
    </row>
    <row r="7776" spans="1:10" ht="15" customHeight="1">
      <c r="A7776" s="46" t="s">
        <v>636</v>
      </c>
      <c r="B7776" s="46" t="s">
        <v>32885</v>
      </c>
      <c r="C7776" s="47">
        <v>134.74180000000001</v>
      </c>
      <c r="D7776" s="119" t="s">
        <v>34704</v>
      </c>
      <c r="E7776" s="46" t="s">
        <v>34704</v>
      </c>
      <c r="F7776" s="121">
        <v>66.450599999999994</v>
      </c>
      <c r="G7776" s="87"/>
      <c r="H7776" s="47"/>
      <c r="I7776" s="120">
        <v>20</v>
      </c>
      <c r="J7776" s="120">
        <v>0</v>
      </c>
    </row>
    <row r="7777" spans="1:10" ht="15" customHeight="1">
      <c r="A7777" s="46" t="s">
        <v>637</v>
      </c>
      <c r="B7777" s="46" t="s">
        <v>32886</v>
      </c>
      <c r="C7777" s="47">
        <v>127.63500000000001</v>
      </c>
      <c r="D7777" s="119" t="s">
        <v>32295</v>
      </c>
      <c r="E7777" s="46" t="s">
        <v>32295</v>
      </c>
      <c r="F7777" s="120"/>
      <c r="G7777" s="86"/>
      <c r="H7777" s="47"/>
      <c r="I7777" s="120">
        <v>20</v>
      </c>
      <c r="J7777" s="120">
        <v>0</v>
      </c>
    </row>
    <row r="7778" spans="1:10" ht="15" customHeight="1">
      <c r="A7778" s="46" t="s">
        <v>4082</v>
      </c>
      <c r="B7778" s="46" t="s">
        <v>32888</v>
      </c>
      <c r="C7778" s="47">
        <v>33.7742</v>
      </c>
      <c r="D7778" s="119" t="s">
        <v>34960</v>
      </c>
      <c r="E7778" s="46" t="s">
        <v>34960</v>
      </c>
      <c r="F7778" s="121">
        <v>9.8323999999999998</v>
      </c>
      <c r="G7778" s="87"/>
      <c r="H7778" s="47"/>
      <c r="I7778" s="120">
        <v>70</v>
      </c>
      <c r="J7778" s="120">
        <v>0</v>
      </c>
    </row>
    <row r="7779" spans="1:10" ht="15" customHeight="1">
      <c r="A7779" s="46" t="s">
        <v>32889</v>
      </c>
      <c r="B7779" s="46" t="s">
        <v>32890</v>
      </c>
      <c r="C7779" s="47">
        <v>127.77</v>
      </c>
      <c r="D7779" s="119" t="s">
        <v>35022</v>
      </c>
      <c r="E7779" s="46" t="s">
        <v>35022</v>
      </c>
      <c r="F7779" s="121">
        <v>206.4256</v>
      </c>
      <c r="G7779" s="87"/>
      <c r="H7779" s="47"/>
      <c r="I7779" s="120">
        <v>5</v>
      </c>
      <c r="J7779" s="120">
        <v>0</v>
      </c>
    </row>
    <row r="7780" spans="1:10" ht="15" customHeight="1">
      <c r="A7780" s="46" t="s">
        <v>5574</v>
      </c>
      <c r="B7780" s="46" t="s">
        <v>32907</v>
      </c>
      <c r="C7780" s="47">
        <v>30.613399999999999</v>
      </c>
      <c r="D7780" s="119" t="s">
        <v>34735</v>
      </c>
      <c r="E7780" s="46" t="s">
        <v>34735</v>
      </c>
      <c r="F7780" s="121">
        <v>70.918400000000005</v>
      </c>
      <c r="G7780" s="87"/>
      <c r="H7780" s="47"/>
      <c r="I7780" s="120">
        <v>10</v>
      </c>
      <c r="J7780" s="120">
        <v>0</v>
      </c>
    </row>
    <row r="7781" spans="1:10" ht="15" customHeight="1">
      <c r="A7781" s="46" t="s">
        <v>5576</v>
      </c>
      <c r="B7781" s="46" t="s">
        <v>32921</v>
      </c>
      <c r="C7781" s="47">
        <v>28.994199999999999</v>
      </c>
      <c r="D7781" s="119" t="s">
        <v>34917</v>
      </c>
      <c r="E7781" s="46" t="s">
        <v>34917</v>
      </c>
      <c r="F7781" s="121">
        <v>297.3408</v>
      </c>
      <c r="G7781" s="87"/>
      <c r="H7781" s="47"/>
      <c r="I7781" s="120">
        <v>10</v>
      </c>
      <c r="J7781" s="120">
        <v>0</v>
      </c>
    </row>
    <row r="7782" spans="1:10" ht="15" customHeight="1">
      <c r="A7782" s="46" t="s">
        <v>5578</v>
      </c>
      <c r="B7782" s="46" t="s">
        <v>20228</v>
      </c>
      <c r="C7782" s="47">
        <v>27.5304</v>
      </c>
      <c r="D7782" s="119" t="s">
        <v>34919</v>
      </c>
      <c r="E7782" s="46" t="s">
        <v>34919</v>
      </c>
      <c r="F7782" s="121">
        <v>285.86419999999998</v>
      </c>
      <c r="G7782" s="87"/>
      <c r="H7782" s="47"/>
      <c r="I7782" s="120">
        <v>14</v>
      </c>
      <c r="J7782" s="120">
        <v>0</v>
      </c>
    </row>
    <row r="7783" spans="1:10" ht="15" customHeight="1">
      <c r="A7783" s="46" t="s">
        <v>5582</v>
      </c>
      <c r="B7783" s="46" t="s">
        <v>32908</v>
      </c>
      <c r="C7783" s="47">
        <v>58.037599999999998</v>
      </c>
      <c r="D7783" s="119" t="s">
        <v>34785</v>
      </c>
      <c r="E7783" s="46" t="s">
        <v>34785</v>
      </c>
      <c r="F7783" s="121">
        <v>364.88639999999998</v>
      </c>
      <c r="G7783" s="87"/>
      <c r="H7783" s="47"/>
      <c r="I7783" s="120">
        <v>10</v>
      </c>
      <c r="J7783" s="120">
        <v>0</v>
      </c>
    </row>
    <row r="7784" spans="1:10" ht="15" customHeight="1">
      <c r="A7784" s="46" t="s">
        <v>5584</v>
      </c>
      <c r="B7784" s="46" t="s">
        <v>32922</v>
      </c>
      <c r="C7784" s="47">
        <v>54.978400000000001</v>
      </c>
      <c r="D7784" s="119" t="s">
        <v>34921</v>
      </c>
      <c r="E7784" s="46" t="s">
        <v>34921</v>
      </c>
      <c r="F7784" s="121">
        <v>316.74599999999998</v>
      </c>
      <c r="G7784" s="87"/>
      <c r="H7784" s="47"/>
      <c r="I7784" s="120">
        <v>10</v>
      </c>
      <c r="J7784" s="120">
        <v>0</v>
      </c>
    </row>
    <row r="7785" spans="1:10" ht="15" customHeight="1">
      <c r="A7785" s="46" t="s">
        <v>5586</v>
      </c>
      <c r="B7785" s="46" t="s">
        <v>20227</v>
      </c>
      <c r="C7785" s="47">
        <v>52.239400000000003</v>
      </c>
      <c r="D7785" s="119" t="s">
        <v>34737</v>
      </c>
      <c r="E7785" s="46" t="s">
        <v>34737</v>
      </c>
      <c r="F7785" s="121">
        <v>57.164000000000001</v>
      </c>
      <c r="G7785" s="87"/>
      <c r="H7785" s="47"/>
      <c r="I7785" s="120">
        <v>10</v>
      </c>
      <c r="J7785" s="120">
        <v>0</v>
      </c>
    </row>
    <row r="7786" spans="1:10" ht="15" customHeight="1">
      <c r="A7786" s="46" t="s">
        <v>5592</v>
      </c>
      <c r="B7786" s="46" t="s">
        <v>32938</v>
      </c>
      <c r="C7786" s="47">
        <v>30.613399999999999</v>
      </c>
      <c r="D7786" s="119" t="s">
        <v>34710</v>
      </c>
      <c r="E7786" s="46" t="s">
        <v>34710</v>
      </c>
      <c r="F7786" s="121">
        <v>55.718400000000003</v>
      </c>
      <c r="G7786" s="87"/>
      <c r="H7786" s="47"/>
      <c r="I7786" s="120">
        <v>13</v>
      </c>
      <c r="J7786" s="120">
        <v>0</v>
      </c>
    </row>
    <row r="7787" spans="1:10" ht="15" customHeight="1">
      <c r="A7787" s="46" t="s">
        <v>5595</v>
      </c>
      <c r="B7787" s="46" t="s">
        <v>32932</v>
      </c>
      <c r="C7787" s="47">
        <v>28.994199999999999</v>
      </c>
      <c r="D7787" s="119" t="s">
        <v>34740</v>
      </c>
      <c r="E7787" s="46" t="s">
        <v>34740</v>
      </c>
      <c r="F7787" s="121">
        <v>56.725999999999999</v>
      </c>
      <c r="G7787" s="87"/>
      <c r="H7787" s="47"/>
      <c r="I7787" s="120">
        <v>10</v>
      </c>
      <c r="J7787" s="120">
        <v>0</v>
      </c>
    </row>
    <row r="7788" spans="1:10" ht="15" customHeight="1">
      <c r="A7788" s="46" t="s">
        <v>5598</v>
      </c>
      <c r="B7788" s="46" t="s">
        <v>20224</v>
      </c>
      <c r="C7788" s="47">
        <v>27.5304</v>
      </c>
      <c r="D7788" s="119" t="s">
        <v>34894</v>
      </c>
      <c r="E7788" s="46" t="s">
        <v>34894</v>
      </c>
      <c r="F7788" s="121">
        <v>79.761799999999994</v>
      </c>
      <c r="G7788" s="87"/>
      <c r="H7788" s="47"/>
      <c r="I7788" s="120">
        <v>10</v>
      </c>
      <c r="J7788" s="120">
        <v>0</v>
      </c>
    </row>
    <row r="7789" spans="1:10" ht="15" customHeight="1">
      <c r="A7789" s="46" t="s">
        <v>5604</v>
      </c>
      <c r="B7789" s="46" t="s">
        <v>32909</v>
      </c>
      <c r="C7789" s="47">
        <v>58.037599999999998</v>
      </c>
      <c r="D7789" s="119" t="s">
        <v>35031</v>
      </c>
      <c r="E7789" s="46" t="s">
        <v>35031</v>
      </c>
      <c r="F7789" s="121">
        <v>50.812199999999997</v>
      </c>
      <c r="G7789" s="87"/>
      <c r="H7789" s="47"/>
      <c r="I7789" s="120">
        <v>10</v>
      </c>
      <c r="J7789" s="120">
        <v>0</v>
      </c>
    </row>
    <row r="7790" spans="1:10" ht="15" customHeight="1">
      <c r="A7790" s="46" t="s">
        <v>5607</v>
      </c>
      <c r="B7790" s="46" t="s">
        <v>32937</v>
      </c>
      <c r="C7790" s="47">
        <v>54.978400000000001</v>
      </c>
      <c r="D7790" s="119" t="s">
        <v>34776</v>
      </c>
      <c r="E7790" s="46" t="s">
        <v>34776</v>
      </c>
      <c r="F7790" s="121">
        <v>48.709800000000001</v>
      </c>
      <c r="G7790" s="87"/>
      <c r="H7790" s="47"/>
      <c r="I7790" s="120">
        <v>10</v>
      </c>
      <c r="J7790" s="120">
        <v>0</v>
      </c>
    </row>
    <row r="7791" spans="1:10" ht="15" customHeight="1">
      <c r="A7791" s="46" t="s">
        <v>5610</v>
      </c>
      <c r="B7791" s="46" t="s">
        <v>20216</v>
      </c>
      <c r="C7791" s="47">
        <v>52.239400000000003</v>
      </c>
      <c r="D7791" s="119" t="s">
        <v>34897</v>
      </c>
      <c r="E7791" s="46" t="s">
        <v>34897</v>
      </c>
      <c r="F7791" s="121">
        <v>76.096400000000003</v>
      </c>
      <c r="G7791" s="87"/>
      <c r="H7791" s="47"/>
      <c r="I7791" s="120">
        <v>10</v>
      </c>
      <c r="J7791" s="120">
        <v>0</v>
      </c>
    </row>
    <row r="7792" spans="1:10" ht="15" customHeight="1">
      <c r="A7792" s="46" t="s">
        <v>5614</v>
      </c>
      <c r="B7792" s="46" t="s">
        <v>32934</v>
      </c>
      <c r="C7792" s="47">
        <v>21.2822</v>
      </c>
      <c r="D7792" s="119" t="s">
        <v>34778</v>
      </c>
      <c r="E7792" s="46" t="s">
        <v>34778</v>
      </c>
      <c r="F7792" s="121">
        <v>55.046599999999998</v>
      </c>
      <c r="G7792" s="87"/>
      <c r="H7792" s="47"/>
      <c r="I7792" s="120">
        <v>10</v>
      </c>
      <c r="J7792" s="120">
        <v>0</v>
      </c>
    </row>
    <row r="7793" spans="1:10" ht="15" customHeight="1">
      <c r="A7793" s="46" t="s">
        <v>5617</v>
      </c>
      <c r="B7793" s="46" t="s">
        <v>32925</v>
      </c>
      <c r="C7793" s="47">
        <v>20.222000000000001</v>
      </c>
      <c r="D7793" s="119" t="s">
        <v>34780</v>
      </c>
      <c r="E7793" s="46" t="s">
        <v>34780</v>
      </c>
      <c r="F7793" s="121">
        <v>47.136200000000002</v>
      </c>
      <c r="G7793" s="87"/>
      <c r="H7793" s="47"/>
      <c r="I7793" s="120">
        <v>10</v>
      </c>
      <c r="J7793" s="120">
        <v>0</v>
      </c>
    </row>
    <row r="7794" spans="1:10" ht="15" customHeight="1">
      <c r="A7794" s="46" t="s">
        <v>5620</v>
      </c>
      <c r="B7794" s="46" t="s">
        <v>20391</v>
      </c>
      <c r="C7794" s="47">
        <v>19.153400000000001</v>
      </c>
      <c r="D7794" s="119" t="s">
        <v>34910</v>
      </c>
      <c r="E7794" s="46" t="s">
        <v>34910</v>
      </c>
      <c r="F7794" s="121">
        <v>160.2724</v>
      </c>
      <c r="G7794" s="87"/>
      <c r="H7794" s="47"/>
      <c r="I7794" s="120">
        <v>10</v>
      </c>
      <c r="J7794" s="120">
        <v>0</v>
      </c>
    </row>
    <row r="7795" spans="1:10" ht="15" customHeight="1">
      <c r="A7795" s="46" t="s">
        <v>5626</v>
      </c>
      <c r="B7795" s="46" t="s">
        <v>32936</v>
      </c>
      <c r="C7795" s="47">
        <v>44.320799999999998</v>
      </c>
      <c r="D7795" s="119" t="s">
        <v>35036</v>
      </c>
      <c r="E7795" s="46" t="s">
        <v>35036</v>
      </c>
      <c r="F7795" s="121">
        <v>51.255400000000002</v>
      </c>
      <c r="G7795" s="87"/>
      <c r="H7795" s="47"/>
      <c r="I7795" s="120">
        <v>10</v>
      </c>
      <c r="J7795" s="120">
        <v>0</v>
      </c>
    </row>
    <row r="7796" spans="1:10" ht="15" customHeight="1">
      <c r="A7796" s="46" t="s">
        <v>5629</v>
      </c>
      <c r="B7796" s="46" t="s">
        <v>32926</v>
      </c>
      <c r="C7796" s="47">
        <v>42.1126</v>
      </c>
      <c r="D7796" s="119" t="s">
        <v>34954</v>
      </c>
      <c r="E7796" s="46" t="s">
        <v>34954</v>
      </c>
      <c r="F7796" s="121">
        <v>61.084800000000001</v>
      </c>
      <c r="G7796" s="87"/>
      <c r="H7796" s="47"/>
      <c r="I7796" s="120">
        <v>10</v>
      </c>
      <c r="J7796" s="120">
        <v>0</v>
      </c>
    </row>
    <row r="7797" spans="1:10" ht="15" customHeight="1">
      <c r="A7797" s="46" t="s">
        <v>5632</v>
      </c>
      <c r="B7797" s="46" t="s">
        <v>20390</v>
      </c>
      <c r="C7797" s="47">
        <v>39.8874</v>
      </c>
      <c r="D7797" s="119" t="s">
        <v>34923</v>
      </c>
      <c r="E7797" s="46" t="s">
        <v>34923</v>
      </c>
      <c r="F7797" s="121">
        <v>129.5342</v>
      </c>
      <c r="G7797" s="87"/>
      <c r="H7797" s="47"/>
      <c r="I7797" s="120">
        <v>10</v>
      </c>
      <c r="J7797" s="120">
        <v>0</v>
      </c>
    </row>
    <row r="7798" spans="1:10" ht="15" customHeight="1">
      <c r="A7798" s="46" t="s">
        <v>5728</v>
      </c>
      <c r="B7798" s="46" t="s">
        <v>32910</v>
      </c>
      <c r="C7798" s="47">
        <v>21.996600000000001</v>
      </c>
      <c r="D7798" s="119" t="s">
        <v>35038</v>
      </c>
      <c r="E7798" s="46" t="s">
        <v>35038</v>
      </c>
      <c r="F7798" s="121">
        <v>53.923400000000001</v>
      </c>
      <c r="G7798" s="87"/>
      <c r="H7798" s="47"/>
      <c r="I7798" s="120">
        <v>10</v>
      </c>
      <c r="J7798" s="120">
        <v>0</v>
      </c>
    </row>
    <row r="7799" spans="1:10" ht="15" customHeight="1">
      <c r="A7799" s="46" t="s">
        <v>5730</v>
      </c>
      <c r="B7799" s="46" t="s">
        <v>32923</v>
      </c>
      <c r="C7799" s="47">
        <v>20.833200000000001</v>
      </c>
      <c r="D7799" s="119" t="s">
        <v>34711</v>
      </c>
      <c r="E7799" s="46" t="s">
        <v>34711</v>
      </c>
      <c r="F7799" s="121">
        <v>92.688800000000001</v>
      </c>
      <c r="G7799" s="87"/>
      <c r="H7799" s="47"/>
      <c r="I7799" s="120">
        <v>10</v>
      </c>
      <c r="J7799" s="120">
        <v>0</v>
      </c>
    </row>
    <row r="7800" spans="1:10" ht="15" customHeight="1">
      <c r="A7800" s="46" t="s">
        <v>5733</v>
      </c>
      <c r="B7800" s="46" t="s">
        <v>20305</v>
      </c>
      <c r="C7800" s="47">
        <v>19.793399999999998</v>
      </c>
      <c r="D7800" s="119" t="s">
        <v>34927</v>
      </c>
      <c r="E7800" s="46" t="s">
        <v>34927</v>
      </c>
      <c r="F7800" s="121">
        <v>248.9744</v>
      </c>
      <c r="G7800" s="87"/>
      <c r="H7800" s="47"/>
      <c r="I7800" s="120">
        <v>50</v>
      </c>
      <c r="J7800" s="120">
        <v>0</v>
      </c>
    </row>
    <row r="7801" spans="1:10" ht="15" customHeight="1">
      <c r="A7801" s="46" t="s">
        <v>5739</v>
      </c>
      <c r="B7801" s="46" t="s">
        <v>32924</v>
      </c>
      <c r="C7801" s="47">
        <v>47.648800000000001</v>
      </c>
      <c r="D7801" s="119" t="s">
        <v>34929</v>
      </c>
      <c r="E7801" s="46" t="s">
        <v>34929</v>
      </c>
      <c r="F7801" s="121">
        <v>143.67080000000001</v>
      </c>
      <c r="G7801" s="87"/>
      <c r="H7801" s="47"/>
      <c r="I7801" s="120">
        <v>10</v>
      </c>
      <c r="J7801" s="120">
        <v>0</v>
      </c>
    </row>
    <row r="7802" spans="1:10" ht="15" customHeight="1">
      <c r="A7802" s="46" t="s">
        <v>5742</v>
      </c>
      <c r="B7802" s="46" t="s">
        <v>32924</v>
      </c>
      <c r="C7802" s="47">
        <v>45.128799999999998</v>
      </c>
      <c r="D7802" s="119" t="s">
        <v>34713</v>
      </c>
      <c r="E7802" s="46" t="s">
        <v>34713</v>
      </c>
      <c r="F7802" s="121">
        <v>26.505199999999999</v>
      </c>
      <c r="G7802" s="87"/>
      <c r="H7802" s="47"/>
      <c r="I7802" s="120">
        <v>10</v>
      </c>
      <c r="J7802" s="120">
        <v>0</v>
      </c>
    </row>
    <row r="7803" spans="1:10" ht="15" customHeight="1">
      <c r="A7803" s="46" t="s">
        <v>5745</v>
      </c>
      <c r="B7803" s="46" t="s">
        <v>32929</v>
      </c>
      <c r="C7803" s="47">
        <v>42.876199999999997</v>
      </c>
      <c r="D7803" s="119" t="s">
        <v>34957</v>
      </c>
      <c r="E7803" s="46" t="s">
        <v>34957</v>
      </c>
      <c r="F7803" s="121">
        <v>23.287800000000001</v>
      </c>
      <c r="G7803" s="87"/>
      <c r="H7803" s="47"/>
      <c r="I7803" s="120">
        <v>10</v>
      </c>
      <c r="J7803" s="120">
        <v>0</v>
      </c>
    </row>
    <row r="7804" spans="1:10" ht="15" customHeight="1">
      <c r="A7804" s="46" t="s">
        <v>5875</v>
      </c>
      <c r="B7804" s="46" t="s">
        <v>32897</v>
      </c>
      <c r="C7804" s="47">
        <v>84.605400000000003</v>
      </c>
      <c r="D7804" s="119" t="s">
        <v>35029</v>
      </c>
      <c r="E7804" s="46" t="s">
        <v>35029</v>
      </c>
      <c r="F7804" s="121">
        <v>57.714799999999997</v>
      </c>
      <c r="G7804" s="87"/>
      <c r="H7804" s="47"/>
      <c r="I7804" s="120">
        <v>10</v>
      </c>
      <c r="J7804" s="120">
        <v>0</v>
      </c>
    </row>
    <row r="7805" spans="1:10" ht="15" customHeight="1">
      <c r="A7805" s="46" t="s">
        <v>5878</v>
      </c>
      <c r="B7805" s="46" t="s">
        <v>32898</v>
      </c>
      <c r="C7805" s="47">
        <v>80.1524</v>
      </c>
      <c r="D7805" s="119" t="s">
        <v>35037</v>
      </c>
      <c r="E7805" s="46" t="s">
        <v>35037</v>
      </c>
      <c r="F7805" s="121">
        <v>83.880799999999994</v>
      </c>
      <c r="G7805" s="87"/>
      <c r="H7805" s="47"/>
      <c r="I7805" s="120">
        <v>10</v>
      </c>
      <c r="J7805" s="120">
        <v>0</v>
      </c>
    </row>
    <row r="7806" spans="1:10" ht="15" customHeight="1">
      <c r="A7806" s="46" t="s">
        <v>5881</v>
      </c>
      <c r="B7806" s="46" t="s">
        <v>20036</v>
      </c>
      <c r="C7806" s="47">
        <v>76.135199999999998</v>
      </c>
      <c r="D7806" s="119" t="s">
        <v>35028</v>
      </c>
      <c r="E7806" s="46" t="s">
        <v>35028</v>
      </c>
      <c r="F7806" s="121">
        <v>81.072199999999995</v>
      </c>
      <c r="G7806" s="87"/>
      <c r="H7806" s="47"/>
      <c r="I7806" s="120">
        <v>10</v>
      </c>
      <c r="J7806" s="120">
        <v>0</v>
      </c>
    </row>
    <row r="7807" spans="1:10" ht="15" customHeight="1">
      <c r="A7807" s="46" t="s">
        <v>5883</v>
      </c>
      <c r="B7807" s="46" t="s">
        <v>32891</v>
      </c>
      <c r="C7807" s="47">
        <v>155.9948</v>
      </c>
      <c r="D7807" s="119" t="s">
        <v>35019</v>
      </c>
      <c r="E7807" s="46" t="s">
        <v>35019</v>
      </c>
      <c r="F7807" s="121">
        <v>47.791400000000003</v>
      </c>
      <c r="G7807" s="87"/>
      <c r="H7807" s="47"/>
      <c r="I7807" s="120">
        <v>10</v>
      </c>
      <c r="J7807" s="120">
        <v>0</v>
      </c>
    </row>
    <row r="7808" spans="1:10" ht="15" customHeight="1">
      <c r="A7808" s="46" t="s">
        <v>5886</v>
      </c>
      <c r="B7808" s="46" t="s">
        <v>32892</v>
      </c>
      <c r="C7808" s="47">
        <v>179.6294</v>
      </c>
      <c r="D7808" s="119" t="s">
        <v>34865</v>
      </c>
      <c r="E7808" s="46" t="s">
        <v>34865</v>
      </c>
      <c r="F7808" s="121">
        <v>70.915000000000006</v>
      </c>
      <c r="G7808" s="87"/>
      <c r="H7808" s="47"/>
      <c r="I7808" s="120">
        <v>12</v>
      </c>
      <c r="J7808" s="120">
        <v>0</v>
      </c>
    </row>
    <row r="7809" spans="1:10" ht="15" customHeight="1">
      <c r="A7809" s="46" t="s">
        <v>5889</v>
      </c>
      <c r="B7809" s="46" t="s">
        <v>32894</v>
      </c>
      <c r="C7809" s="47">
        <v>179.6294</v>
      </c>
      <c r="D7809" s="119" t="s">
        <v>34867</v>
      </c>
      <c r="E7809" s="46" t="s">
        <v>34867</v>
      </c>
      <c r="F7809" s="121">
        <v>70.7744</v>
      </c>
      <c r="G7809" s="87"/>
      <c r="H7809" s="47"/>
      <c r="I7809" s="120">
        <v>13</v>
      </c>
      <c r="J7809" s="120">
        <v>0</v>
      </c>
    </row>
    <row r="7810" spans="1:10" ht="15" customHeight="1">
      <c r="A7810" s="46" t="s">
        <v>5892</v>
      </c>
      <c r="B7810" s="46" t="s">
        <v>32902</v>
      </c>
      <c r="C7810" s="47">
        <v>170.20760000000001</v>
      </c>
      <c r="D7810" s="119" t="s">
        <v>36361</v>
      </c>
      <c r="E7810" s="46" t="s">
        <v>36361</v>
      </c>
      <c r="F7810" s="121">
        <v>70.845200000000006</v>
      </c>
      <c r="G7810" s="87"/>
      <c r="H7810" s="47"/>
      <c r="I7810" s="120">
        <v>10</v>
      </c>
      <c r="J7810" s="120">
        <v>0</v>
      </c>
    </row>
    <row r="7811" spans="1:10" ht="15" customHeight="1">
      <c r="A7811" s="46" t="s">
        <v>5894</v>
      </c>
      <c r="B7811" s="46" t="s">
        <v>32916</v>
      </c>
      <c r="C7811" s="47">
        <v>161.67679999999999</v>
      </c>
      <c r="D7811" s="119" t="s">
        <v>35032</v>
      </c>
      <c r="E7811" s="46" t="s">
        <v>35032</v>
      </c>
      <c r="F7811" s="121">
        <v>133.47059999999999</v>
      </c>
      <c r="G7811" s="87"/>
      <c r="H7811" s="47"/>
      <c r="I7811" s="120">
        <v>10</v>
      </c>
      <c r="J7811" s="120">
        <v>0</v>
      </c>
    </row>
    <row r="7812" spans="1:10" ht="15" customHeight="1">
      <c r="A7812" s="46" t="s">
        <v>5897</v>
      </c>
      <c r="B7812" s="46" t="s">
        <v>32894</v>
      </c>
      <c r="C7812" s="47">
        <v>153.18</v>
      </c>
      <c r="D7812" s="119" t="s">
        <v>35030</v>
      </c>
      <c r="E7812" s="46" t="s">
        <v>35030</v>
      </c>
      <c r="F7812" s="121">
        <v>128.03880000000001</v>
      </c>
      <c r="G7812" s="87"/>
      <c r="H7812" s="47"/>
      <c r="I7812" s="120">
        <v>10</v>
      </c>
      <c r="J7812" s="120">
        <v>0</v>
      </c>
    </row>
    <row r="7813" spans="1:10" ht="15" customHeight="1">
      <c r="A7813" s="46" t="s">
        <v>5900</v>
      </c>
      <c r="B7813" s="46" t="s">
        <v>32900</v>
      </c>
      <c r="C7813" s="47">
        <v>170.20760000000001</v>
      </c>
      <c r="D7813" s="119" t="s">
        <v>35023</v>
      </c>
      <c r="E7813" s="46" t="s">
        <v>35023</v>
      </c>
      <c r="F7813" s="121">
        <v>167.06819999999999</v>
      </c>
      <c r="G7813" s="87"/>
      <c r="H7813" s="47"/>
      <c r="I7813" s="120">
        <v>10</v>
      </c>
      <c r="J7813" s="120">
        <v>0</v>
      </c>
    </row>
    <row r="7814" spans="1:10" ht="15" customHeight="1">
      <c r="A7814" s="46" t="s">
        <v>5903</v>
      </c>
      <c r="B7814" s="46" t="s">
        <v>32914</v>
      </c>
      <c r="C7814" s="47">
        <v>161.67679999999999</v>
      </c>
      <c r="D7814" s="119" t="s">
        <v>34744</v>
      </c>
      <c r="E7814" s="46" t="s">
        <v>34744</v>
      </c>
      <c r="F7814" s="121">
        <v>73.941000000000003</v>
      </c>
      <c r="G7814" s="87"/>
      <c r="H7814" s="47"/>
      <c r="I7814" s="120">
        <v>10</v>
      </c>
      <c r="J7814" s="120">
        <v>0</v>
      </c>
    </row>
    <row r="7815" spans="1:10" ht="15" customHeight="1">
      <c r="A7815" s="46" t="s">
        <v>5906</v>
      </c>
      <c r="B7815" s="46" t="s">
        <v>32892</v>
      </c>
      <c r="C7815" s="47">
        <v>153.18</v>
      </c>
      <c r="D7815" s="119" t="s">
        <v>34746</v>
      </c>
      <c r="E7815" s="46" t="s">
        <v>34746</v>
      </c>
      <c r="F7815" s="121">
        <v>76.4816</v>
      </c>
      <c r="G7815" s="87"/>
      <c r="H7815" s="47"/>
      <c r="I7815" s="120">
        <v>10</v>
      </c>
      <c r="J7815" s="120">
        <v>0</v>
      </c>
    </row>
    <row r="7816" spans="1:10" ht="15" customHeight="1">
      <c r="A7816" s="46" t="s">
        <v>5909</v>
      </c>
      <c r="B7816" s="46" t="s">
        <v>32893</v>
      </c>
      <c r="C7816" s="47">
        <v>155.9948</v>
      </c>
      <c r="D7816" s="119" t="s">
        <v>35026</v>
      </c>
      <c r="E7816" s="46" t="s">
        <v>35026</v>
      </c>
      <c r="F7816" s="121">
        <v>117.4892</v>
      </c>
      <c r="G7816" s="87"/>
      <c r="H7816" s="47"/>
      <c r="I7816" s="120">
        <v>44</v>
      </c>
      <c r="J7816" s="120">
        <v>0</v>
      </c>
    </row>
    <row r="7817" spans="1:10" ht="15" customHeight="1">
      <c r="A7817" s="46" t="s">
        <v>5912</v>
      </c>
      <c r="B7817" s="46" t="s">
        <v>32901</v>
      </c>
      <c r="C7817" s="47">
        <v>147.81280000000001</v>
      </c>
      <c r="D7817" s="119" t="s">
        <v>34932</v>
      </c>
      <c r="E7817" s="46" t="s">
        <v>34932</v>
      </c>
      <c r="F7817" s="121">
        <v>125.7276</v>
      </c>
      <c r="G7817" s="87"/>
      <c r="H7817" s="47"/>
      <c r="I7817" s="120">
        <v>10</v>
      </c>
      <c r="J7817" s="120">
        <v>0</v>
      </c>
    </row>
    <row r="7818" spans="1:10" ht="15" customHeight="1">
      <c r="A7818" s="46" t="s">
        <v>5915</v>
      </c>
      <c r="B7818" s="46" t="s">
        <v>32915</v>
      </c>
      <c r="C7818" s="47">
        <v>140.4042</v>
      </c>
      <c r="D7818" s="119" t="s">
        <v>35027</v>
      </c>
      <c r="E7818" s="46" t="s">
        <v>35027</v>
      </c>
      <c r="F7818" s="121">
        <v>123.0128</v>
      </c>
      <c r="G7818" s="87"/>
      <c r="H7818" s="47"/>
      <c r="I7818" s="120">
        <v>10</v>
      </c>
      <c r="J7818" s="120">
        <v>0</v>
      </c>
    </row>
    <row r="7819" spans="1:10" ht="15" customHeight="1">
      <c r="A7819" s="46" t="s">
        <v>5918</v>
      </c>
      <c r="B7819" s="46" t="s">
        <v>32893</v>
      </c>
      <c r="C7819" s="47">
        <v>133.02539999999999</v>
      </c>
      <c r="D7819" s="119" t="s">
        <v>35024</v>
      </c>
      <c r="E7819" s="46" t="s">
        <v>35024</v>
      </c>
      <c r="F7819" s="121">
        <v>110.468</v>
      </c>
      <c r="G7819" s="87"/>
      <c r="H7819" s="47"/>
      <c r="I7819" s="120">
        <v>10</v>
      </c>
      <c r="J7819" s="120">
        <v>0</v>
      </c>
    </row>
    <row r="7820" spans="1:10" ht="15" customHeight="1">
      <c r="A7820" s="46" t="s">
        <v>5921</v>
      </c>
      <c r="B7820" s="46" t="s">
        <v>32899</v>
      </c>
      <c r="C7820" s="47">
        <v>147.81280000000001</v>
      </c>
      <c r="D7820" s="119" t="s">
        <v>35021</v>
      </c>
      <c r="E7820" s="46" t="s">
        <v>35021</v>
      </c>
      <c r="F7820" s="121">
        <v>130.84200000000001</v>
      </c>
      <c r="G7820" s="87"/>
      <c r="H7820" s="47"/>
      <c r="I7820" s="120">
        <v>10</v>
      </c>
      <c r="J7820" s="120">
        <v>0</v>
      </c>
    </row>
    <row r="7821" spans="1:10" ht="15" customHeight="1">
      <c r="A7821" s="46" t="s">
        <v>5924</v>
      </c>
      <c r="B7821" s="46" t="s">
        <v>32913</v>
      </c>
      <c r="C7821" s="47">
        <v>140.4042</v>
      </c>
      <c r="D7821" s="119" t="s">
        <v>35033</v>
      </c>
      <c r="E7821" s="46" t="s">
        <v>35033</v>
      </c>
      <c r="F7821" s="121">
        <v>56.463200000000001</v>
      </c>
      <c r="G7821" s="87"/>
      <c r="H7821" s="47"/>
      <c r="I7821" s="120">
        <v>10</v>
      </c>
      <c r="J7821" s="120">
        <v>0</v>
      </c>
    </row>
    <row r="7822" spans="1:10" ht="15" customHeight="1">
      <c r="A7822" s="46" t="s">
        <v>5927</v>
      </c>
      <c r="B7822" s="46" t="s">
        <v>34399</v>
      </c>
      <c r="C7822" s="47">
        <v>133.02539999999999</v>
      </c>
      <c r="D7822" s="119" t="s">
        <v>34749</v>
      </c>
      <c r="E7822" s="46" t="s">
        <v>34749</v>
      </c>
      <c r="F7822" s="121">
        <v>103.2124</v>
      </c>
      <c r="G7822" s="87"/>
      <c r="H7822" s="47"/>
      <c r="I7822" s="120">
        <v>10</v>
      </c>
      <c r="J7822" s="120">
        <v>0</v>
      </c>
    </row>
    <row r="7823" spans="1:10" ht="15" customHeight="1">
      <c r="A7823" s="46" t="s">
        <v>15218</v>
      </c>
      <c r="B7823" s="46" t="s">
        <v>32903</v>
      </c>
      <c r="C7823" s="47">
        <v>122.8266</v>
      </c>
      <c r="D7823" s="119" t="s">
        <v>34751</v>
      </c>
      <c r="E7823" s="46" t="s">
        <v>34751</v>
      </c>
      <c r="F7823" s="121">
        <v>103.0256</v>
      </c>
      <c r="G7823" s="87"/>
      <c r="H7823" s="47"/>
      <c r="I7823" s="120">
        <v>10</v>
      </c>
      <c r="J7823" s="120">
        <v>0</v>
      </c>
    </row>
    <row r="7824" spans="1:10" ht="15" customHeight="1">
      <c r="A7824" s="46" t="s">
        <v>5936</v>
      </c>
      <c r="B7824" s="46" t="s">
        <v>32917</v>
      </c>
      <c r="C7824" s="47">
        <v>116.6704</v>
      </c>
      <c r="D7824" s="119" t="s">
        <v>34788</v>
      </c>
      <c r="E7824" s="46" t="s">
        <v>34788</v>
      </c>
      <c r="F7824" s="121">
        <v>150.8638</v>
      </c>
      <c r="G7824" s="87"/>
      <c r="H7824" s="47"/>
      <c r="I7824" s="120">
        <v>10</v>
      </c>
      <c r="J7824" s="120">
        <v>0</v>
      </c>
    </row>
    <row r="7825" spans="1:10" ht="15" customHeight="1">
      <c r="A7825" s="46" t="s">
        <v>5939</v>
      </c>
      <c r="B7825" s="46" t="s">
        <v>34398</v>
      </c>
      <c r="C7825" s="47">
        <v>110.539</v>
      </c>
      <c r="D7825" s="119" t="s">
        <v>35034</v>
      </c>
      <c r="E7825" s="46" t="s">
        <v>35034</v>
      </c>
      <c r="F7825" s="121">
        <v>72.587400000000002</v>
      </c>
      <c r="G7825" s="87"/>
      <c r="H7825" s="47"/>
      <c r="I7825" s="120">
        <v>10</v>
      </c>
      <c r="J7825" s="120">
        <v>0</v>
      </c>
    </row>
    <row r="7826" spans="1:10" ht="15" customHeight="1">
      <c r="A7826" s="46" t="s">
        <v>5942</v>
      </c>
      <c r="B7826" s="46" t="s">
        <v>32896</v>
      </c>
      <c r="C7826" s="47">
        <v>196.68680000000001</v>
      </c>
      <c r="D7826" s="119" t="s">
        <v>35035</v>
      </c>
      <c r="E7826" s="46" t="s">
        <v>35035</v>
      </c>
      <c r="F7826" s="121">
        <v>62.263199999999998</v>
      </c>
      <c r="G7826" s="87"/>
      <c r="H7826" s="47"/>
      <c r="I7826" s="120">
        <v>11</v>
      </c>
      <c r="J7826" s="120">
        <v>0</v>
      </c>
    </row>
    <row r="7827" spans="1:10" ht="15" customHeight="1">
      <c r="A7827" s="46" t="s">
        <v>5945</v>
      </c>
      <c r="B7827" s="46" t="s">
        <v>32895</v>
      </c>
      <c r="C7827" s="47">
        <v>230.3004</v>
      </c>
      <c r="D7827" s="119" t="s">
        <v>35020</v>
      </c>
      <c r="E7827" s="46" t="s">
        <v>35020</v>
      </c>
      <c r="F7827" s="121">
        <v>86.644000000000005</v>
      </c>
      <c r="G7827" s="87"/>
      <c r="H7827" s="47"/>
      <c r="I7827" s="120">
        <v>10</v>
      </c>
      <c r="J7827" s="120">
        <v>0</v>
      </c>
    </row>
    <row r="7828" spans="1:10" ht="15" customHeight="1">
      <c r="A7828" s="46" t="s">
        <v>5948</v>
      </c>
      <c r="B7828" s="46" t="s">
        <v>32904</v>
      </c>
      <c r="C7828" s="47">
        <v>218.15860000000001</v>
      </c>
      <c r="D7828" s="119" t="s">
        <v>34712</v>
      </c>
      <c r="E7828" s="46" t="s">
        <v>34712</v>
      </c>
      <c r="F7828" s="121">
        <v>81.343800000000002</v>
      </c>
      <c r="G7828" s="87"/>
      <c r="H7828" s="47"/>
      <c r="I7828" s="120">
        <v>10</v>
      </c>
      <c r="J7828" s="120">
        <v>0</v>
      </c>
    </row>
    <row r="7829" spans="1:10" ht="15" customHeight="1">
      <c r="A7829" s="46" t="s">
        <v>5951</v>
      </c>
      <c r="B7829" s="46" t="s">
        <v>32918</v>
      </c>
      <c r="C7829" s="47">
        <v>207.26840000000001</v>
      </c>
      <c r="D7829" s="119" t="s">
        <v>34871</v>
      </c>
      <c r="E7829" s="46" t="s">
        <v>34871</v>
      </c>
      <c r="F7829" s="121">
        <v>81.6066</v>
      </c>
      <c r="G7829" s="87"/>
      <c r="H7829" s="47"/>
      <c r="I7829" s="120">
        <v>10</v>
      </c>
      <c r="J7829" s="120">
        <v>0</v>
      </c>
    </row>
    <row r="7830" spans="1:10" ht="15" customHeight="1">
      <c r="A7830" s="46" t="s">
        <v>5954</v>
      </c>
      <c r="B7830" s="46" t="s">
        <v>32895</v>
      </c>
      <c r="C7830" s="47">
        <v>196.3364</v>
      </c>
      <c r="D7830" s="119" t="s">
        <v>34873</v>
      </c>
      <c r="E7830" s="46" t="s">
        <v>34873</v>
      </c>
      <c r="F7830" s="121">
        <v>65.618200000000002</v>
      </c>
      <c r="G7830" s="87"/>
      <c r="H7830" s="47"/>
      <c r="I7830" s="120">
        <v>10</v>
      </c>
      <c r="J7830" s="120">
        <v>0</v>
      </c>
    </row>
    <row r="7831" spans="1:10" ht="15" customHeight="1">
      <c r="A7831" s="46" t="s">
        <v>5957</v>
      </c>
      <c r="B7831" s="46" t="s">
        <v>32906</v>
      </c>
      <c r="C7831" s="47">
        <v>186.315</v>
      </c>
      <c r="D7831" s="119" t="s">
        <v>34875</v>
      </c>
      <c r="E7831" s="46" t="s">
        <v>34875</v>
      </c>
      <c r="F7831" s="121">
        <v>67.589399999999998</v>
      </c>
      <c r="G7831" s="87"/>
      <c r="H7831" s="47"/>
      <c r="I7831" s="120">
        <v>10</v>
      </c>
      <c r="J7831" s="120">
        <v>0</v>
      </c>
    </row>
    <row r="7832" spans="1:10" ht="15" customHeight="1">
      <c r="A7832" s="46" t="s">
        <v>5960</v>
      </c>
      <c r="B7832" s="46" t="s">
        <v>32920</v>
      </c>
      <c r="C7832" s="47">
        <v>177.01240000000001</v>
      </c>
      <c r="D7832" s="119" t="s">
        <v>35025</v>
      </c>
      <c r="E7832" s="46" t="s">
        <v>35025</v>
      </c>
      <c r="F7832" s="121">
        <v>93.608999999999995</v>
      </c>
      <c r="G7832" s="87"/>
      <c r="H7832" s="47"/>
      <c r="I7832" s="120">
        <v>10</v>
      </c>
      <c r="J7832" s="120">
        <v>0</v>
      </c>
    </row>
    <row r="7833" spans="1:10" ht="15" customHeight="1">
      <c r="A7833" s="46" t="s">
        <v>5963</v>
      </c>
      <c r="B7833" s="46" t="s">
        <v>32896</v>
      </c>
      <c r="C7833" s="47">
        <v>167.691</v>
      </c>
      <c r="D7833" s="119" t="s">
        <v>34915</v>
      </c>
      <c r="E7833" s="46" t="s">
        <v>34915</v>
      </c>
      <c r="F7833" s="121">
        <v>102.51300000000001</v>
      </c>
      <c r="G7833" s="87"/>
      <c r="H7833" s="47"/>
      <c r="I7833" s="120">
        <v>10</v>
      </c>
      <c r="J7833" s="120">
        <v>0</v>
      </c>
    </row>
    <row r="7834" spans="1:10" ht="15" customHeight="1">
      <c r="A7834" s="46" t="s">
        <v>5969</v>
      </c>
      <c r="B7834" s="46" t="s">
        <v>32905</v>
      </c>
      <c r="C7834" s="47">
        <v>168.35239999999999</v>
      </c>
      <c r="D7834" s="119" t="s">
        <v>34925</v>
      </c>
      <c r="E7834" s="46" t="s">
        <v>34925</v>
      </c>
      <c r="F7834" s="121">
        <v>188.08539999999999</v>
      </c>
      <c r="G7834" s="87"/>
      <c r="H7834" s="47"/>
      <c r="I7834" s="120">
        <v>10</v>
      </c>
      <c r="J7834" s="120">
        <v>0</v>
      </c>
    </row>
    <row r="7835" spans="1:10" ht="15" customHeight="1">
      <c r="A7835" s="46" t="s">
        <v>5972</v>
      </c>
      <c r="B7835" s="46" t="s">
        <v>32919</v>
      </c>
      <c r="C7835" s="47">
        <v>159.9468</v>
      </c>
      <c r="D7835" s="119" t="s">
        <v>34935</v>
      </c>
      <c r="E7835" s="46" t="s">
        <v>34935</v>
      </c>
      <c r="F7835" s="121">
        <v>182.6936</v>
      </c>
      <c r="G7835" s="87"/>
      <c r="H7835" s="47"/>
      <c r="I7835" s="120">
        <v>10</v>
      </c>
      <c r="J7835" s="120">
        <v>0</v>
      </c>
    </row>
    <row r="7836" spans="1:10" ht="15" customHeight="1">
      <c r="A7836" s="46" t="s">
        <v>5975</v>
      </c>
      <c r="B7836" s="46" t="s">
        <v>20074</v>
      </c>
      <c r="C7836" s="47">
        <v>151.541</v>
      </c>
      <c r="D7836" s="119" t="s">
        <v>34937</v>
      </c>
      <c r="E7836" s="46" t="s">
        <v>34937</v>
      </c>
      <c r="F7836" s="121">
        <v>190.5574</v>
      </c>
      <c r="G7836" s="87"/>
      <c r="H7836" s="47"/>
      <c r="I7836" s="120">
        <v>10</v>
      </c>
      <c r="J7836" s="120">
        <v>0</v>
      </c>
    </row>
    <row r="7837" spans="1:10" ht="15" customHeight="1">
      <c r="A7837" s="46" t="s">
        <v>5978</v>
      </c>
      <c r="B7837" s="46" t="s">
        <v>32930</v>
      </c>
      <c r="C7837" s="47">
        <v>116.23560000000001</v>
      </c>
      <c r="D7837" s="119" t="s">
        <v>34906</v>
      </c>
      <c r="E7837" s="46" t="s">
        <v>34906</v>
      </c>
      <c r="F7837" s="121">
        <v>11.0388</v>
      </c>
      <c r="G7837" s="87"/>
      <c r="H7837" s="47"/>
      <c r="I7837" s="120">
        <v>32</v>
      </c>
      <c r="J7837" s="120">
        <v>0</v>
      </c>
    </row>
    <row r="7838" spans="1:10" ht="15" customHeight="1">
      <c r="A7838" s="46" t="s">
        <v>5981</v>
      </c>
      <c r="B7838" s="46" t="s">
        <v>32931</v>
      </c>
      <c r="C7838" s="47">
        <v>137.19200000000001</v>
      </c>
      <c r="D7838" s="119" t="s">
        <v>34908</v>
      </c>
      <c r="E7838" s="46" t="s">
        <v>34908</v>
      </c>
      <c r="F7838" s="121">
        <v>14.937200000000001</v>
      </c>
      <c r="G7838" s="87"/>
      <c r="H7838" s="47"/>
      <c r="I7838" s="120">
        <v>11</v>
      </c>
      <c r="J7838" s="120">
        <v>0</v>
      </c>
    </row>
    <row r="7839" spans="1:10" ht="15" customHeight="1">
      <c r="A7839" s="46" t="s">
        <v>5984</v>
      </c>
      <c r="B7839" s="46" t="s">
        <v>32912</v>
      </c>
      <c r="C7839" s="47">
        <v>129.95760000000001</v>
      </c>
      <c r="D7839" s="119" t="s">
        <v>32297</v>
      </c>
      <c r="E7839" s="46" t="s">
        <v>32297</v>
      </c>
      <c r="F7839" s="120"/>
      <c r="G7839" s="87"/>
      <c r="H7839" s="47"/>
      <c r="I7839" s="120">
        <v>10</v>
      </c>
      <c r="J7839" s="120">
        <v>0</v>
      </c>
    </row>
    <row r="7840" spans="1:10" ht="15" customHeight="1">
      <c r="A7840" s="46" t="s">
        <v>5987</v>
      </c>
      <c r="B7840" s="46" t="s">
        <v>32928</v>
      </c>
      <c r="C7840" s="47">
        <v>123.46899999999999</v>
      </c>
      <c r="D7840" s="119" t="s">
        <v>32299</v>
      </c>
      <c r="E7840" s="46" t="s">
        <v>32299</v>
      </c>
      <c r="F7840" s="120"/>
      <c r="G7840" s="87"/>
      <c r="H7840" s="47"/>
      <c r="I7840" s="120">
        <v>10</v>
      </c>
      <c r="J7840" s="120">
        <v>0</v>
      </c>
    </row>
    <row r="7841" spans="1:10" ht="15" customHeight="1">
      <c r="A7841" s="46" t="s">
        <v>5990</v>
      </c>
      <c r="B7841" s="46" t="s">
        <v>32931</v>
      </c>
      <c r="C7841" s="47">
        <v>116.9802</v>
      </c>
      <c r="D7841" s="119" t="s">
        <v>34768</v>
      </c>
      <c r="E7841" s="46" t="s">
        <v>34768</v>
      </c>
      <c r="F7841" s="121">
        <v>307.63499999999999</v>
      </c>
      <c r="G7841" s="87"/>
      <c r="H7841" s="47"/>
      <c r="I7841" s="120">
        <v>10</v>
      </c>
      <c r="J7841" s="120">
        <v>0</v>
      </c>
    </row>
    <row r="7842" spans="1:10" ht="15" customHeight="1">
      <c r="A7842" s="46" t="s">
        <v>5993</v>
      </c>
      <c r="B7842" s="46" t="s">
        <v>32911</v>
      </c>
      <c r="C7842" s="47">
        <v>110.1284</v>
      </c>
      <c r="D7842" s="119" t="s">
        <v>34770</v>
      </c>
      <c r="E7842" s="46" t="s">
        <v>34770</v>
      </c>
      <c r="F7842" s="121">
        <v>306.62720000000002</v>
      </c>
      <c r="G7842" s="87"/>
      <c r="H7842" s="47"/>
      <c r="I7842" s="120">
        <v>10</v>
      </c>
      <c r="J7842" s="120">
        <v>0</v>
      </c>
    </row>
    <row r="7843" spans="1:10" ht="15" customHeight="1">
      <c r="A7843" s="46" t="s">
        <v>5996</v>
      </c>
      <c r="B7843" s="46" t="s">
        <v>32927</v>
      </c>
      <c r="C7843" s="47">
        <v>104.6088</v>
      </c>
      <c r="D7843" s="119" t="s">
        <v>34774</v>
      </c>
      <c r="E7843" s="46" t="s">
        <v>34774</v>
      </c>
      <c r="F7843" s="121">
        <v>376.58199999999999</v>
      </c>
      <c r="G7843" s="87"/>
      <c r="H7843" s="47"/>
      <c r="I7843" s="120">
        <v>10</v>
      </c>
      <c r="J7843" s="120">
        <v>0</v>
      </c>
    </row>
    <row r="7844" spans="1:10" ht="15" customHeight="1">
      <c r="A7844" s="46" t="s">
        <v>5999</v>
      </c>
      <c r="B7844" s="46" t="s">
        <v>32930</v>
      </c>
      <c r="C7844" s="47">
        <v>99.111199999999997</v>
      </c>
      <c r="D7844" s="119" t="s">
        <v>34772</v>
      </c>
      <c r="E7844" s="46" t="s">
        <v>34772</v>
      </c>
      <c r="F7844" s="121">
        <v>324.63040000000001</v>
      </c>
      <c r="G7844" s="87"/>
      <c r="H7844" s="47"/>
      <c r="I7844" s="120">
        <v>10</v>
      </c>
      <c r="J7844" s="120">
        <v>0</v>
      </c>
    </row>
    <row r="7845" spans="1:10" ht="15" customHeight="1">
      <c r="A7845" s="46" t="s">
        <v>6005</v>
      </c>
      <c r="B7845" s="46" t="s">
        <v>32935</v>
      </c>
      <c r="C7845" s="47">
        <v>91.7864</v>
      </c>
      <c r="D7845" s="119" t="s">
        <v>28441</v>
      </c>
      <c r="E7845" s="46" t="s">
        <v>28441</v>
      </c>
      <c r="F7845" s="121">
        <v>143.13640000000001</v>
      </c>
      <c r="G7845" s="87"/>
      <c r="H7845" s="47"/>
      <c r="I7845" s="120">
        <v>31</v>
      </c>
      <c r="J7845" s="120">
        <v>0</v>
      </c>
    </row>
    <row r="7846" spans="1:10" ht="15" customHeight="1">
      <c r="A7846" s="46" t="s">
        <v>6008</v>
      </c>
      <c r="B7846" s="46" t="s">
        <v>32933</v>
      </c>
      <c r="C7846" s="47">
        <v>87.188000000000002</v>
      </c>
      <c r="D7846" s="119" t="s">
        <v>28439</v>
      </c>
      <c r="E7846" s="46" t="s">
        <v>28439</v>
      </c>
      <c r="F7846" s="121">
        <v>143.13640000000001</v>
      </c>
      <c r="G7846" s="87"/>
      <c r="H7846" s="47"/>
      <c r="I7846" s="120">
        <v>50</v>
      </c>
      <c r="J7846" s="120">
        <v>0</v>
      </c>
    </row>
    <row r="7847" spans="1:10" ht="15" customHeight="1">
      <c r="A7847" s="46" t="s">
        <v>6011</v>
      </c>
      <c r="B7847" s="46" t="s">
        <v>20092</v>
      </c>
      <c r="C7847" s="47">
        <v>86.734399999999994</v>
      </c>
      <c r="D7847" s="119" t="s">
        <v>178</v>
      </c>
      <c r="E7847" s="46" t="s">
        <v>178</v>
      </c>
      <c r="F7847" s="121">
        <v>166.6516</v>
      </c>
      <c r="G7847" s="87"/>
      <c r="H7847" s="47"/>
      <c r="I7847" s="120">
        <v>10</v>
      </c>
      <c r="J7847" s="120">
        <v>0</v>
      </c>
    </row>
    <row r="7848" spans="1:10" ht="15" customHeight="1">
      <c r="A7848" s="46" t="s">
        <v>32939</v>
      </c>
      <c r="B7848" s="46" t="s">
        <v>32940</v>
      </c>
      <c r="C7848" s="47">
        <v>27.759799999999998</v>
      </c>
      <c r="D7848" s="119" t="s">
        <v>234</v>
      </c>
      <c r="E7848" s="46" t="s">
        <v>234</v>
      </c>
      <c r="F7848" s="121">
        <v>166.59479999999999</v>
      </c>
      <c r="G7848" s="87"/>
      <c r="H7848" s="47"/>
      <c r="I7848" s="120">
        <v>2</v>
      </c>
      <c r="J7848" s="120">
        <v>0</v>
      </c>
    </row>
    <row r="7849" spans="1:10" ht="15" customHeight="1">
      <c r="A7849" s="46" t="s">
        <v>32943</v>
      </c>
      <c r="B7849" s="46" t="s">
        <v>32944</v>
      </c>
      <c r="C7849" s="47">
        <v>28.602599999999999</v>
      </c>
      <c r="D7849" s="119" t="s">
        <v>235</v>
      </c>
      <c r="E7849" s="46" t="s">
        <v>235</v>
      </c>
      <c r="F7849" s="121">
        <v>166.59479999999999</v>
      </c>
      <c r="G7849" s="87"/>
      <c r="H7849" s="47"/>
      <c r="I7849" s="120">
        <v>2</v>
      </c>
      <c r="J7849" s="120">
        <v>0</v>
      </c>
    </row>
    <row r="7850" spans="1:10" ht="15" customHeight="1">
      <c r="A7850" s="46" t="s">
        <v>32947</v>
      </c>
      <c r="B7850" s="46" t="s">
        <v>32948</v>
      </c>
      <c r="C7850" s="47">
        <v>28.176200000000001</v>
      </c>
      <c r="D7850" s="119" t="s">
        <v>240</v>
      </c>
      <c r="E7850" s="46" t="s">
        <v>240</v>
      </c>
      <c r="F7850" s="121">
        <v>152.81200000000001</v>
      </c>
      <c r="G7850" s="87"/>
      <c r="H7850" s="47"/>
      <c r="I7850" s="120">
        <v>2</v>
      </c>
      <c r="J7850" s="120">
        <v>0</v>
      </c>
    </row>
    <row r="7851" spans="1:10" ht="15" customHeight="1">
      <c r="A7851" s="46" t="s">
        <v>32953</v>
      </c>
      <c r="B7851" s="46" t="s">
        <v>32954</v>
      </c>
      <c r="C7851" s="47">
        <v>27.8688</v>
      </c>
      <c r="D7851" s="119" t="s">
        <v>243</v>
      </c>
      <c r="E7851" s="46" t="s">
        <v>243</v>
      </c>
      <c r="F7851" s="121">
        <v>152.81200000000001</v>
      </c>
      <c r="G7851" s="87"/>
      <c r="H7851" s="47"/>
      <c r="I7851" s="120">
        <v>2</v>
      </c>
      <c r="J7851" s="120">
        <v>0</v>
      </c>
    </row>
    <row r="7852" spans="1:10" ht="15" customHeight="1">
      <c r="A7852" s="46" t="s">
        <v>32957</v>
      </c>
      <c r="B7852" s="46" t="s">
        <v>32958</v>
      </c>
      <c r="C7852" s="47">
        <v>24.136199999999999</v>
      </c>
      <c r="D7852" s="119" t="s">
        <v>28433</v>
      </c>
      <c r="E7852" s="46" t="s">
        <v>28433</v>
      </c>
      <c r="F7852" s="121">
        <v>119.8052</v>
      </c>
      <c r="G7852" s="87"/>
      <c r="H7852" s="47"/>
      <c r="I7852" s="120">
        <v>2</v>
      </c>
      <c r="J7852" s="120">
        <v>0</v>
      </c>
    </row>
    <row r="7853" spans="1:10" ht="15" customHeight="1">
      <c r="A7853" s="46" t="s">
        <v>32961</v>
      </c>
      <c r="B7853" s="46" t="s">
        <v>32962</v>
      </c>
      <c r="C7853" s="47">
        <v>24.785599999999999</v>
      </c>
      <c r="D7853" s="119" t="s">
        <v>28431</v>
      </c>
      <c r="E7853" s="46" t="s">
        <v>28431</v>
      </c>
      <c r="F7853" s="121">
        <v>119.8052</v>
      </c>
      <c r="G7853" s="87"/>
      <c r="H7853" s="47"/>
      <c r="I7853" s="120">
        <v>2</v>
      </c>
      <c r="J7853" s="120">
        <v>0</v>
      </c>
    </row>
    <row r="7854" spans="1:10" ht="15" customHeight="1">
      <c r="A7854" s="46" t="s">
        <v>32965</v>
      </c>
      <c r="B7854" s="46" t="s">
        <v>32966</v>
      </c>
      <c r="C7854" s="47">
        <v>19.709399999999999</v>
      </c>
      <c r="D7854" s="119" t="s">
        <v>28429</v>
      </c>
      <c r="E7854" s="46" t="s">
        <v>28429</v>
      </c>
      <c r="F7854" s="121">
        <v>119.8052</v>
      </c>
      <c r="G7854" s="87"/>
      <c r="H7854" s="47"/>
      <c r="I7854" s="120">
        <v>2</v>
      </c>
      <c r="J7854" s="120">
        <v>0</v>
      </c>
    </row>
    <row r="7855" spans="1:10" ht="15" customHeight="1">
      <c r="A7855" s="46" t="s">
        <v>32969</v>
      </c>
      <c r="B7855" s="46" t="s">
        <v>32970</v>
      </c>
      <c r="C7855" s="47">
        <v>23.001000000000001</v>
      </c>
      <c r="D7855" s="119" t="s">
        <v>28427</v>
      </c>
      <c r="E7855" s="46" t="s">
        <v>28427</v>
      </c>
      <c r="F7855" s="121">
        <v>119.8052</v>
      </c>
      <c r="G7855" s="87"/>
      <c r="H7855" s="47"/>
      <c r="I7855" s="120">
        <v>2</v>
      </c>
      <c r="J7855" s="120">
        <v>0</v>
      </c>
    </row>
    <row r="7856" spans="1:10" ht="15" customHeight="1">
      <c r="A7856" s="46" t="s">
        <v>35636</v>
      </c>
      <c r="B7856" s="46" t="s">
        <v>35736</v>
      </c>
      <c r="C7856" s="47">
        <v>12.083</v>
      </c>
      <c r="D7856" s="119" t="s">
        <v>28425</v>
      </c>
      <c r="E7856" s="46" t="s">
        <v>28425</v>
      </c>
      <c r="F7856" s="121">
        <v>119.8052</v>
      </c>
      <c r="G7856" s="87"/>
      <c r="H7856" s="47"/>
      <c r="I7856" s="120">
        <v>0</v>
      </c>
      <c r="J7856" s="120">
        <v>0</v>
      </c>
    </row>
    <row r="7857" spans="1:10" ht="15" customHeight="1">
      <c r="A7857" s="46" t="s">
        <v>32941</v>
      </c>
      <c r="B7857" s="46" t="s">
        <v>32942</v>
      </c>
      <c r="C7857" s="47">
        <v>21.9712</v>
      </c>
      <c r="D7857" s="119" t="s">
        <v>28423</v>
      </c>
      <c r="E7857" s="46" t="s">
        <v>28423</v>
      </c>
      <c r="F7857" s="121">
        <v>119.8052</v>
      </c>
      <c r="G7857" s="87"/>
      <c r="H7857" s="47"/>
      <c r="I7857" s="120">
        <v>2</v>
      </c>
      <c r="J7857" s="120">
        <v>0</v>
      </c>
    </row>
    <row r="7858" spans="1:10" ht="15" customHeight="1">
      <c r="A7858" s="46" t="s">
        <v>32945</v>
      </c>
      <c r="B7858" s="46" t="s">
        <v>32946</v>
      </c>
      <c r="C7858" s="47">
        <v>22.9712</v>
      </c>
      <c r="D7858" s="119" t="s">
        <v>28421</v>
      </c>
      <c r="E7858" s="46" t="s">
        <v>28421</v>
      </c>
      <c r="F7858" s="121">
        <v>74.165199999999999</v>
      </c>
      <c r="G7858" s="87"/>
      <c r="H7858" s="47"/>
      <c r="I7858" s="120">
        <v>2</v>
      </c>
      <c r="J7858" s="120">
        <v>0</v>
      </c>
    </row>
    <row r="7859" spans="1:10" ht="15" customHeight="1">
      <c r="A7859" s="46" t="s">
        <v>32949</v>
      </c>
      <c r="B7859" s="46" t="s">
        <v>32950</v>
      </c>
      <c r="C7859" s="47">
        <v>21.5138</v>
      </c>
      <c r="D7859" s="119" t="s">
        <v>220</v>
      </c>
      <c r="E7859" s="46" t="s">
        <v>220</v>
      </c>
      <c r="F7859" s="121">
        <v>48.073599999999999</v>
      </c>
      <c r="G7859" s="87"/>
      <c r="H7859" s="47"/>
      <c r="I7859" s="120">
        <v>2</v>
      </c>
      <c r="J7859" s="120">
        <v>0</v>
      </c>
    </row>
    <row r="7860" spans="1:10" ht="15" customHeight="1">
      <c r="A7860" s="46" t="s">
        <v>32951</v>
      </c>
      <c r="B7860" s="46" t="s">
        <v>32952</v>
      </c>
      <c r="C7860" s="47">
        <v>24.636800000000001</v>
      </c>
      <c r="D7860" s="119" t="s">
        <v>223</v>
      </c>
      <c r="E7860" s="46" t="s">
        <v>223</v>
      </c>
      <c r="F7860" s="121">
        <v>125.1938</v>
      </c>
      <c r="G7860" s="87"/>
      <c r="H7860" s="47"/>
      <c r="I7860" s="120">
        <v>2</v>
      </c>
      <c r="J7860" s="120">
        <v>0</v>
      </c>
    </row>
    <row r="7861" spans="1:10" ht="15" customHeight="1">
      <c r="A7861" s="46" t="s">
        <v>32959</v>
      </c>
      <c r="B7861" s="46" t="s">
        <v>32960</v>
      </c>
      <c r="C7861" s="47">
        <v>17.6968</v>
      </c>
      <c r="D7861" s="119" t="s">
        <v>28674</v>
      </c>
      <c r="E7861" s="46" t="s">
        <v>28674</v>
      </c>
      <c r="F7861" s="121">
        <v>351.45080000000002</v>
      </c>
      <c r="G7861" s="87"/>
      <c r="H7861" s="47"/>
      <c r="I7861" s="120">
        <v>2</v>
      </c>
      <c r="J7861" s="120">
        <v>0</v>
      </c>
    </row>
    <row r="7862" spans="1:10" ht="15" customHeight="1">
      <c r="A7862" s="46" t="s">
        <v>32963</v>
      </c>
      <c r="B7862" s="46" t="s">
        <v>32964</v>
      </c>
      <c r="C7862" s="47">
        <v>19.9176</v>
      </c>
      <c r="D7862" s="119" t="s">
        <v>28672</v>
      </c>
      <c r="E7862" s="46" t="s">
        <v>28672</v>
      </c>
      <c r="F7862" s="121">
        <v>285.25040000000001</v>
      </c>
      <c r="G7862" s="87"/>
      <c r="H7862" s="47"/>
      <c r="I7862" s="120">
        <v>2</v>
      </c>
      <c r="J7862" s="120">
        <v>0</v>
      </c>
    </row>
    <row r="7863" spans="1:10" ht="15" customHeight="1">
      <c r="A7863" s="46" t="s">
        <v>32967</v>
      </c>
      <c r="B7863" s="46" t="s">
        <v>32968</v>
      </c>
      <c r="C7863" s="47">
        <v>17.974399999999999</v>
      </c>
      <c r="D7863" s="119" t="s">
        <v>385</v>
      </c>
      <c r="E7863" s="46" t="s">
        <v>385</v>
      </c>
      <c r="F7863" s="121">
        <v>168.51060000000001</v>
      </c>
      <c r="G7863" s="87"/>
      <c r="H7863" s="47"/>
      <c r="I7863" s="120">
        <v>2</v>
      </c>
      <c r="J7863" s="120">
        <v>0</v>
      </c>
    </row>
    <row r="7864" spans="1:10" ht="15" customHeight="1">
      <c r="A7864" s="46" t="s">
        <v>32955</v>
      </c>
      <c r="B7864" s="46" t="s">
        <v>32956</v>
      </c>
      <c r="C7864" s="47">
        <v>17.872800000000002</v>
      </c>
      <c r="D7864" s="119" t="s">
        <v>28677</v>
      </c>
      <c r="E7864" s="46" t="s">
        <v>28677</v>
      </c>
      <c r="F7864" s="121">
        <v>112.4644</v>
      </c>
      <c r="G7864" s="87"/>
      <c r="H7864" s="47"/>
      <c r="I7864" s="120">
        <v>2</v>
      </c>
      <c r="J7864" s="120">
        <v>0</v>
      </c>
    </row>
    <row r="7865" spans="1:10" ht="15" customHeight="1">
      <c r="A7865" s="46" t="s">
        <v>32979</v>
      </c>
      <c r="B7865" s="46" t="s">
        <v>32972</v>
      </c>
      <c r="C7865" s="47">
        <v>12.1096</v>
      </c>
      <c r="D7865" s="119" t="s">
        <v>387</v>
      </c>
      <c r="E7865" s="46" t="s">
        <v>387</v>
      </c>
      <c r="F7865" s="121">
        <v>71.781400000000005</v>
      </c>
      <c r="G7865" s="87"/>
      <c r="H7865" s="47"/>
      <c r="I7865" s="120">
        <v>3</v>
      </c>
      <c r="J7865" s="120">
        <v>0</v>
      </c>
    </row>
    <row r="7866" spans="1:10" ht="15" customHeight="1">
      <c r="A7866" s="46" t="s">
        <v>32977</v>
      </c>
      <c r="B7866" s="46" t="s">
        <v>32972</v>
      </c>
      <c r="C7866" s="47">
        <v>11.8514</v>
      </c>
      <c r="D7866" s="119" t="s">
        <v>8493</v>
      </c>
      <c r="E7866" s="46" t="s">
        <v>8493</v>
      </c>
      <c r="F7866" s="121">
        <v>199.48</v>
      </c>
      <c r="G7866" s="87"/>
      <c r="H7866" s="47"/>
      <c r="I7866" s="120">
        <v>2</v>
      </c>
      <c r="J7866" s="120">
        <v>0</v>
      </c>
    </row>
    <row r="7867" spans="1:10" ht="15" customHeight="1">
      <c r="A7867" s="46" t="s">
        <v>32978</v>
      </c>
      <c r="B7867" s="46" t="s">
        <v>32972</v>
      </c>
      <c r="C7867" s="47">
        <v>7.2039999999999997</v>
      </c>
      <c r="D7867" s="119" t="s">
        <v>9620</v>
      </c>
      <c r="E7867" s="46" t="s">
        <v>9620</v>
      </c>
      <c r="F7867" s="121">
        <v>65.896199999999993</v>
      </c>
      <c r="G7867" s="87"/>
      <c r="H7867" s="47"/>
      <c r="I7867" s="120">
        <v>2</v>
      </c>
      <c r="J7867" s="120">
        <v>0</v>
      </c>
    </row>
    <row r="7868" spans="1:10" ht="15" customHeight="1">
      <c r="A7868" s="46" t="s">
        <v>32973</v>
      </c>
      <c r="B7868" s="46" t="s">
        <v>32972</v>
      </c>
      <c r="C7868" s="47">
        <v>20.7072</v>
      </c>
      <c r="D7868" s="119" t="s">
        <v>35042</v>
      </c>
      <c r="E7868" s="46" t="s">
        <v>35042</v>
      </c>
      <c r="F7868" s="121">
        <v>73.629599999999996</v>
      </c>
      <c r="G7868" s="87"/>
      <c r="H7868" s="47"/>
      <c r="I7868" s="120">
        <v>2</v>
      </c>
      <c r="J7868" s="120">
        <v>0</v>
      </c>
    </row>
    <row r="7869" spans="1:10" ht="15" customHeight="1">
      <c r="A7869" s="46" t="s">
        <v>32971</v>
      </c>
      <c r="B7869" s="46" t="s">
        <v>32972</v>
      </c>
      <c r="C7869" s="47">
        <v>12.5794</v>
      </c>
      <c r="D7869" s="119" t="s">
        <v>34940</v>
      </c>
      <c r="E7869" s="46" t="s">
        <v>34940</v>
      </c>
      <c r="F7869" s="121">
        <v>44</v>
      </c>
      <c r="G7869" s="87"/>
      <c r="H7869" s="47"/>
      <c r="I7869" s="120">
        <v>2</v>
      </c>
      <c r="J7869" s="120">
        <v>0</v>
      </c>
    </row>
    <row r="7870" spans="1:10" ht="15" customHeight="1">
      <c r="A7870" s="46" t="s">
        <v>32974</v>
      </c>
      <c r="B7870" s="46" t="s">
        <v>32972</v>
      </c>
      <c r="C7870" s="47">
        <v>10.834199999999999</v>
      </c>
      <c r="D7870" s="119" t="s">
        <v>35043</v>
      </c>
      <c r="E7870" s="46" t="s">
        <v>35043</v>
      </c>
      <c r="F7870" s="121">
        <v>24.685400000000001</v>
      </c>
      <c r="G7870" s="87"/>
      <c r="H7870" s="47"/>
      <c r="I7870" s="120">
        <v>2</v>
      </c>
      <c r="J7870" s="120">
        <v>0</v>
      </c>
    </row>
    <row r="7871" spans="1:10" ht="15" customHeight="1">
      <c r="A7871" s="46" t="s">
        <v>32975</v>
      </c>
      <c r="B7871" s="46" t="s">
        <v>32972</v>
      </c>
      <c r="C7871" s="47">
        <v>13.327999999999999</v>
      </c>
      <c r="D7871" s="119" t="s">
        <v>35039</v>
      </c>
      <c r="E7871" s="46" t="s">
        <v>35039</v>
      </c>
      <c r="F7871" s="121">
        <v>107.36320000000001</v>
      </c>
      <c r="G7871" s="87"/>
      <c r="H7871" s="47"/>
      <c r="I7871" s="120">
        <v>2</v>
      </c>
      <c r="J7871" s="120">
        <v>0</v>
      </c>
    </row>
    <row r="7872" spans="1:10" ht="15" customHeight="1">
      <c r="A7872" s="46" t="s">
        <v>32976</v>
      </c>
      <c r="B7872" s="46" t="s">
        <v>32972</v>
      </c>
      <c r="C7872" s="47">
        <v>15.853199999999999</v>
      </c>
      <c r="D7872" s="119" t="s">
        <v>34944</v>
      </c>
      <c r="E7872" s="46" t="s">
        <v>34944</v>
      </c>
      <c r="F7872" s="121">
        <v>377.58940000000001</v>
      </c>
      <c r="G7872" s="87"/>
      <c r="H7872" s="47"/>
      <c r="I7872" s="120">
        <v>2</v>
      </c>
      <c r="J7872" s="120">
        <v>0</v>
      </c>
    </row>
    <row r="7873" spans="1:10" ht="15" customHeight="1">
      <c r="A7873" s="46" t="s">
        <v>15219</v>
      </c>
      <c r="B7873" s="46" t="s">
        <v>32980</v>
      </c>
      <c r="C7873" s="47">
        <v>1858.9043999999999</v>
      </c>
      <c r="D7873" s="119" t="s">
        <v>34946</v>
      </c>
      <c r="E7873" s="46" t="s">
        <v>34946</v>
      </c>
      <c r="F7873" s="121">
        <v>399.71080000000001</v>
      </c>
      <c r="G7873" s="87"/>
      <c r="H7873" s="47"/>
      <c r="I7873" s="120">
        <v>1</v>
      </c>
      <c r="J7873" s="120">
        <v>0</v>
      </c>
    </row>
    <row r="7874" spans="1:10" ht="15" customHeight="1">
      <c r="A7874" s="46" t="s">
        <v>15220</v>
      </c>
      <c r="B7874" s="46" t="s">
        <v>15221</v>
      </c>
      <c r="C7874" s="47">
        <v>217.49299999999999</v>
      </c>
      <c r="D7874" s="119" t="s">
        <v>34948</v>
      </c>
      <c r="E7874" s="46" t="s">
        <v>34948</v>
      </c>
      <c r="F7874" s="121">
        <v>399.97320000000002</v>
      </c>
      <c r="G7874" s="87"/>
      <c r="H7874" s="47"/>
      <c r="I7874" s="120">
        <v>1</v>
      </c>
      <c r="J7874" s="120">
        <v>0</v>
      </c>
    </row>
    <row r="7875" spans="1:10" ht="15" customHeight="1">
      <c r="A7875" s="46" t="s">
        <v>2289</v>
      </c>
      <c r="B7875" s="46" t="s">
        <v>15283</v>
      </c>
      <c r="C7875" s="47">
        <v>229.87799999999999</v>
      </c>
      <c r="D7875" s="119" t="s">
        <v>34950</v>
      </c>
      <c r="E7875" s="46" t="s">
        <v>34950</v>
      </c>
      <c r="F7875" s="121">
        <v>428.92779999999999</v>
      </c>
      <c r="G7875" s="87"/>
      <c r="H7875" s="47"/>
      <c r="I7875" s="120">
        <v>13</v>
      </c>
      <c r="J7875" s="120">
        <v>0</v>
      </c>
    </row>
    <row r="7876" spans="1:10" ht="15" customHeight="1">
      <c r="A7876" s="46" t="s">
        <v>2292</v>
      </c>
      <c r="B7876" s="46" t="s">
        <v>15282</v>
      </c>
      <c r="C7876" s="47">
        <v>229.87799999999999</v>
      </c>
      <c r="D7876" s="119" t="s">
        <v>35040</v>
      </c>
      <c r="E7876" s="46" t="s">
        <v>35040</v>
      </c>
      <c r="F7876" s="121">
        <v>60.289400000000001</v>
      </c>
      <c r="G7876" s="87"/>
      <c r="H7876" s="47"/>
      <c r="I7876" s="120">
        <v>12</v>
      </c>
      <c r="J7876" s="120">
        <v>0</v>
      </c>
    </row>
    <row r="7877" spans="1:10" ht="15" customHeight="1">
      <c r="A7877" s="46" t="s">
        <v>2294</v>
      </c>
      <c r="B7877" s="46" t="s">
        <v>15281</v>
      </c>
      <c r="C7877" s="47">
        <v>243.98259999999999</v>
      </c>
      <c r="D7877" s="119" t="s">
        <v>35041</v>
      </c>
      <c r="E7877" s="46" t="s">
        <v>35041</v>
      </c>
      <c r="F7877" s="121">
        <v>72.441599999999994</v>
      </c>
      <c r="G7877" s="87"/>
      <c r="H7877" s="47"/>
      <c r="I7877" s="120">
        <v>4</v>
      </c>
      <c r="J7877" s="120">
        <v>0</v>
      </c>
    </row>
    <row r="7878" spans="1:10" ht="15" customHeight="1">
      <c r="A7878" s="46" t="s">
        <v>2297</v>
      </c>
      <c r="B7878" s="46" t="s">
        <v>15280</v>
      </c>
      <c r="C7878" s="47">
        <v>243.98259999999999</v>
      </c>
      <c r="D7878" s="119" t="s">
        <v>215</v>
      </c>
      <c r="E7878" s="46" t="s">
        <v>215</v>
      </c>
      <c r="F7878" s="121">
        <v>134.1</v>
      </c>
      <c r="G7878" s="87"/>
      <c r="H7878" s="47"/>
      <c r="I7878" s="120">
        <v>4</v>
      </c>
      <c r="J7878" s="120">
        <v>0</v>
      </c>
    </row>
    <row r="7879" spans="1:10" ht="15" customHeight="1">
      <c r="A7879" s="46" t="s">
        <v>32981</v>
      </c>
      <c r="B7879" s="46" t="s">
        <v>32982</v>
      </c>
      <c r="D7879" s="119" t="s">
        <v>28687</v>
      </c>
      <c r="E7879" s="46" t="s">
        <v>28687</v>
      </c>
      <c r="F7879" s="121">
        <v>357.84100000000001</v>
      </c>
      <c r="G7879" s="87"/>
      <c r="H7879" s="47"/>
      <c r="I7879" s="120">
        <v>0</v>
      </c>
      <c r="J7879" s="120">
        <v>0</v>
      </c>
    </row>
    <row r="7880" spans="1:10" ht="15" customHeight="1">
      <c r="A7880" s="46" t="s">
        <v>1289</v>
      </c>
      <c r="B7880" s="46" t="s">
        <v>15289</v>
      </c>
      <c r="C7880" s="47">
        <v>127.684</v>
      </c>
      <c r="D7880" s="119" t="s">
        <v>338</v>
      </c>
      <c r="E7880" s="46" t="s">
        <v>338</v>
      </c>
      <c r="F7880" s="121">
        <v>197.203</v>
      </c>
      <c r="G7880" s="87"/>
      <c r="H7880" s="47"/>
      <c r="I7880" s="120">
        <v>15</v>
      </c>
      <c r="J7880" s="120">
        <v>0</v>
      </c>
    </row>
    <row r="7881" spans="1:10" ht="15" customHeight="1">
      <c r="A7881" s="46" t="s">
        <v>1291</v>
      </c>
      <c r="B7881" s="46" t="s">
        <v>15288</v>
      </c>
      <c r="C7881" s="47">
        <v>128.72980000000001</v>
      </c>
      <c r="D7881" s="119" t="s">
        <v>2019</v>
      </c>
      <c r="E7881" s="46" t="s">
        <v>2019</v>
      </c>
      <c r="F7881" s="121">
        <v>33.221400000000003</v>
      </c>
      <c r="G7881" s="87"/>
      <c r="H7881" s="47"/>
      <c r="I7881" s="120">
        <v>1</v>
      </c>
      <c r="J7881" s="120">
        <v>0</v>
      </c>
    </row>
    <row r="7882" spans="1:10" ht="15" customHeight="1">
      <c r="A7882" s="46" t="s">
        <v>1297</v>
      </c>
      <c r="B7882" s="46" t="s">
        <v>15287</v>
      </c>
      <c r="C7882" s="47">
        <v>164.5138</v>
      </c>
      <c r="D7882" s="119" t="s">
        <v>2022</v>
      </c>
      <c r="E7882" s="46" t="s">
        <v>2022</v>
      </c>
      <c r="F7882" s="121">
        <v>39.8504</v>
      </c>
      <c r="G7882" s="87"/>
      <c r="H7882" s="47"/>
      <c r="I7882" s="120">
        <v>3</v>
      </c>
      <c r="J7882" s="120">
        <v>0</v>
      </c>
    </row>
    <row r="7883" spans="1:10" ht="15" customHeight="1">
      <c r="A7883" s="46" t="s">
        <v>1300</v>
      </c>
      <c r="B7883" s="46" t="s">
        <v>15286</v>
      </c>
      <c r="C7883" s="47">
        <v>131.35560000000001</v>
      </c>
      <c r="D7883" s="119" t="s">
        <v>2025</v>
      </c>
      <c r="E7883" s="46" t="s">
        <v>2025</v>
      </c>
      <c r="F7883" s="121">
        <v>60.117400000000004</v>
      </c>
      <c r="G7883" s="87"/>
      <c r="H7883" s="47"/>
      <c r="I7883" s="120">
        <v>53</v>
      </c>
      <c r="J7883" s="120">
        <v>0</v>
      </c>
    </row>
    <row r="7884" spans="1:10" ht="15" customHeight="1">
      <c r="A7884" s="46" t="s">
        <v>1303</v>
      </c>
      <c r="B7884" s="46" t="s">
        <v>15285</v>
      </c>
      <c r="C7884" s="47">
        <v>133.958</v>
      </c>
      <c r="D7884" s="119" t="s">
        <v>2028</v>
      </c>
      <c r="E7884" s="46" t="s">
        <v>2028</v>
      </c>
      <c r="F7884" s="121">
        <v>83.622799999999998</v>
      </c>
      <c r="G7884" s="87"/>
      <c r="H7884" s="47"/>
      <c r="I7884" s="120">
        <v>5</v>
      </c>
      <c r="J7884" s="120">
        <v>0</v>
      </c>
    </row>
    <row r="7885" spans="1:10" ht="15" customHeight="1">
      <c r="A7885" s="46" t="s">
        <v>1306</v>
      </c>
      <c r="B7885" s="46" t="s">
        <v>15284</v>
      </c>
      <c r="C7885" s="47">
        <v>206.80420000000001</v>
      </c>
      <c r="D7885" s="119" t="s">
        <v>9575</v>
      </c>
      <c r="E7885" s="46" t="s">
        <v>9575</v>
      </c>
      <c r="F7885" s="121">
        <v>122.0564</v>
      </c>
      <c r="G7885" s="87"/>
      <c r="H7885" s="47"/>
      <c r="I7885" s="120">
        <v>0</v>
      </c>
      <c r="J7885" s="120">
        <v>0</v>
      </c>
    </row>
    <row r="7886" spans="1:10" ht="15" customHeight="1">
      <c r="A7886" s="46" t="s">
        <v>15294</v>
      </c>
      <c r="B7886" s="46" t="s">
        <v>32983</v>
      </c>
      <c r="C7886" s="47">
        <v>167.3022</v>
      </c>
      <c r="D7886" s="119" t="s">
        <v>9573</v>
      </c>
      <c r="E7886" s="46" t="s">
        <v>9573</v>
      </c>
      <c r="F7886" s="121">
        <v>176.411</v>
      </c>
      <c r="G7886" s="87"/>
      <c r="H7886" s="47"/>
      <c r="I7886" s="120">
        <v>1</v>
      </c>
      <c r="J7886" s="120">
        <v>0</v>
      </c>
    </row>
    <row r="7887" spans="1:10" ht="15" customHeight="1">
      <c r="A7887" s="46" t="s">
        <v>15293</v>
      </c>
      <c r="B7887" s="46" t="s">
        <v>32985</v>
      </c>
      <c r="C7887" s="47">
        <v>167.3022</v>
      </c>
      <c r="D7887" s="119" t="s">
        <v>9571</v>
      </c>
      <c r="E7887" s="46" t="s">
        <v>9571</v>
      </c>
      <c r="F7887" s="121">
        <v>60.117400000000004</v>
      </c>
      <c r="G7887" s="87"/>
      <c r="H7887" s="47"/>
      <c r="I7887" s="120">
        <v>2</v>
      </c>
      <c r="J7887" s="120">
        <v>0</v>
      </c>
    </row>
    <row r="7888" spans="1:10" ht="15" customHeight="1">
      <c r="A7888" s="46" t="s">
        <v>15292</v>
      </c>
      <c r="B7888" s="46" t="s">
        <v>32986</v>
      </c>
      <c r="C7888" s="47">
        <v>167.3022</v>
      </c>
      <c r="D7888" s="119" t="s">
        <v>9569</v>
      </c>
      <c r="E7888" s="46" t="s">
        <v>9569</v>
      </c>
      <c r="F7888" s="121">
        <v>60.117400000000004</v>
      </c>
      <c r="G7888" s="87"/>
      <c r="H7888" s="47"/>
      <c r="I7888" s="120">
        <v>3</v>
      </c>
      <c r="J7888" s="120">
        <v>0</v>
      </c>
    </row>
    <row r="7889" spans="1:10" ht="15" customHeight="1">
      <c r="A7889" s="46" t="s">
        <v>15291</v>
      </c>
      <c r="B7889" s="46" t="s">
        <v>32987</v>
      </c>
      <c r="C7889" s="47">
        <v>167.3022</v>
      </c>
      <c r="D7889" s="119" t="s">
        <v>2031</v>
      </c>
      <c r="E7889" s="46" t="s">
        <v>2031</v>
      </c>
      <c r="F7889" s="121">
        <v>30.388000000000002</v>
      </c>
      <c r="G7889" s="87"/>
      <c r="H7889" s="47"/>
      <c r="I7889" s="120">
        <v>7</v>
      </c>
      <c r="J7889" s="120">
        <v>0</v>
      </c>
    </row>
    <row r="7890" spans="1:10" ht="15" customHeight="1">
      <c r="A7890" s="46" t="s">
        <v>15290</v>
      </c>
      <c r="B7890" s="46" t="s">
        <v>32984</v>
      </c>
      <c r="C7890" s="47">
        <v>167.3022</v>
      </c>
      <c r="D7890" s="119" t="s">
        <v>2034</v>
      </c>
      <c r="E7890" s="46" t="s">
        <v>2034</v>
      </c>
      <c r="F7890" s="121">
        <v>32.659999999999997</v>
      </c>
      <c r="G7890" s="87"/>
      <c r="H7890" s="47"/>
      <c r="I7890" s="120">
        <v>1</v>
      </c>
      <c r="J7890" s="120">
        <v>0</v>
      </c>
    </row>
    <row r="7891" spans="1:10" ht="15" customHeight="1">
      <c r="A7891" s="46" t="s">
        <v>15295</v>
      </c>
      <c r="B7891" s="46" t="s">
        <v>15296</v>
      </c>
      <c r="C7891" s="47">
        <v>111.5348</v>
      </c>
      <c r="D7891" s="119" t="s">
        <v>2037</v>
      </c>
      <c r="E7891" s="46" t="s">
        <v>2037</v>
      </c>
      <c r="F7891" s="121">
        <v>43.3386</v>
      </c>
      <c r="G7891" s="87"/>
      <c r="H7891" s="47"/>
      <c r="I7891" s="120">
        <v>1</v>
      </c>
      <c r="J7891" s="120">
        <v>0</v>
      </c>
    </row>
    <row r="7892" spans="1:10" ht="15" customHeight="1">
      <c r="A7892" s="46" t="s">
        <v>2926</v>
      </c>
      <c r="B7892" s="46" t="s">
        <v>15349</v>
      </c>
      <c r="C7892" s="47">
        <v>359.41559999999998</v>
      </c>
      <c r="D7892" s="119" t="s">
        <v>35044</v>
      </c>
      <c r="E7892" s="46" t="s">
        <v>35044</v>
      </c>
      <c r="F7892" s="121">
        <v>30.1144</v>
      </c>
      <c r="G7892" s="87"/>
      <c r="H7892" s="47"/>
      <c r="I7892" s="120">
        <v>0</v>
      </c>
      <c r="J7892" s="120">
        <v>0</v>
      </c>
    </row>
    <row r="7893" spans="1:10" ht="15" customHeight="1">
      <c r="A7893" s="46" t="s">
        <v>15347</v>
      </c>
      <c r="B7893" s="46" t="s">
        <v>15348</v>
      </c>
      <c r="C7893" s="47">
        <v>231.89959999999999</v>
      </c>
      <c r="D7893" s="119" t="s">
        <v>35046</v>
      </c>
      <c r="E7893" s="46" t="s">
        <v>35046</v>
      </c>
      <c r="F7893" s="121">
        <v>37.444600000000001</v>
      </c>
      <c r="G7893" s="87"/>
      <c r="H7893" s="47"/>
      <c r="I7893" s="120">
        <v>10</v>
      </c>
      <c r="J7893" s="120">
        <v>0</v>
      </c>
    </row>
    <row r="7894" spans="1:10" ht="15" customHeight="1">
      <c r="A7894" s="46" t="s">
        <v>15345</v>
      </c>
      <c r="B7894" s="46" t="s">
        <v>15346</v>
      </c>
      <c r="C7894" s="47">
        <v>231.89959999999999</v>
      </c>
      <c r="D7894" s="119" t="s">
        <v>9586</v>
      </c>
      <c r="E7894" s="46" t="s">
        <v>9586</v>
      </c>
      <c r="F7894" s="121">
        <v>4.1360000000000001</v>
      </c>
      <c r="G7894" s="87"/>
      <c r="H7894" s="47"/>
      <c r="I7894" s="120">
        <v>0</v>
      </c>
      <c r="J7894" s="120">
        <v>0</v>
      </c>
    </row>
    <row r="7895" spans="1:10" ht="15" customHeight="1">
      <c r="A7895" s="46" t="s">
        <v>15343</v>
      </c>
      <c r="B7895" s="46" t="s">
        <v>15344</v>
      </c>
      <c r="C7895" s="47">
        <v>231.89959999999999</v>
      </c>
      <c r="D7895" s="119" t="s">
        <v>9585</v>
      </c>
      <c r="E7895" s="46" t="s">
        <v>9585</v>
      </c>
      <c r="F7895" s="121">
        <v>7.8074000000000003</v>
      </c>
      <c r="G7895" s="87"/>
      <c r="H7895" s="47"/>
      <c r="I7895" s="120">
        <v>6</v>
      </c>
      <c r="J7895" s="120">
        <v>0</v>
      </c>
    </row>
    <row r="7896" spans="1:10" ht="15" customHeight="1">
      <c r="A7896" s="46" t="s">
        <v>15341</v>
      </c>
      <c r="B7896" s="46" t="s">
        <v>15342</v>
      </c>
      <c r="C7896" s="47">
        <v>126.1738</v>
      </c>
      <c r="D7896" s="119" t="s">
        <v>35541</v>
      </c>
      <c r="E7896" s="46" t="s">
        <v>35541</v>
      </c>
      <c r="F7896" s="121">
        <v>214.35599999999999</v>
      </c>
      <c r="G7896" s="87"/>
      <c r="H7896" s="47"/>
      <c r="I7896" s="120">
        <v>7</v>
      </c>
      <c r="J7896" s="120">
        <v>0</v>
      </c>
    </row>
    <row r="7897" spans="1:10" ht="15" customHeight="1">
      <c r="A7897" s="46" t="s">
        <v>15339</v>
      </c>
      <c r="B7897" s="46" t="s">
        <v>15340</v>
      </c>
      <c r="C7897" s="47">
        <v>126.7316</v>
      </c>
      <c r="D7897" s="119" t="s">
        <v>9584</v>
      </c>
      <c r="E7897" s="46" t="s">
        <v>9584</v>
      </c>
      <c r="F7897" s="121">
        <v>42.391800000000003</v>
      </c>
      <c r="G7897" s="87"/>
      <c r="H7897" s="47"/>
      <c r="I7897" s="120">
        <v>0</v>
      </c>
      <c r="J7897" s="120">
        <v>0</v>
      </c>
    </row>
    <row r="7898" spans="1:10" ht="15" customHeight="1">
      <c r="A7898" s="46" t="s">
        <v>15337</v>
      </c>
      <c r="B7898" s="46" t="s">
        <v>15338</v>
      </c>
      <c r="C7898" s="47">
        <v>126.7316</v>
      </c>
      <c r="D7898" s="119" t="s">
        <v>9583</v>
      </c>
      <c r="E7898" s="46" t="s">
        <v>9583</v>
      </c>
      <c r="F7898" s="121">
        <v>53.9084</v>
      </c>
      <c r="G7898" s="87"/>
      <c r="H7898" s="47"/>
      <c r="I7898" s="120">
        <v>0</v>
      </c>
      <c r="J7898" s="120">
        <v>0</v>
      </c>
    </row>
    <row r="7899" spans="1:10" ht="15" customHeight="1">
      <c r="A7899" s="46" t="s">
        <v>15335</v>
      </c>
      <c r="B7899" s="46" t="s">
        <v>15336</v>
      </c>
      <c r="C7899" s="47">
        <v>126.1738</v>
      </c>
      <c r="D7899" s="119" t="s">
        <v>32309</v>
      </c>
      <c r="E7899" s="46" t="s">
        <v>32309</v>
      </c>
      <c r="F7899" s="120"/>
      <c r="G7899" s="87"/>
      <c r="H7899" s="47"/>
      <c r="I7899" s="120">
        <v>7</v>
      </c>
      <c r="J7899" s="120">
        <v>0</v>
      </c>
    </row>
    <row r="7900" spans="1:10" ht="15" customHeight="1">
      <c r="A7900" s="46" t="s">
        <v>2929</v>
      </c>
      <c r="B7900" s="46" t="s">
        <v>15334</v>
      </c>
      <c r="C7900" s="47">
        <v>365.9486</v>
      </c>
      <c r="D7900" s="119" t="s">
        <v>9587</v>
      </c>
      <c r="E7900" s="46" t="s">
        <v>9587</v>
      </c>
      <c r="F7900" s="121">
        <v>52.552</v>
      </c>
      <c r="G7900" s="87"/>
      <c r="H7900" s="47"/>
      <c r="I7900" s="120">
        <v>0</v>
      </c>
      <c r="J7900" s="120">
        <v>0</v>
      </c>
    </row>
    <row r="7901" spans="1:10" ht="15" customHeight="1">
      <c r="A7901" s="46" t="s">
        <v>15332</v>
      </c>
      <c r="B7901" s="46" t="s">
        <v>15333</v>
      </c>
      <c r="C7901" s="47">
        <v>235.15260000000001</v>
      </c>
      <c r="D7901" s="119" t="s">
        <v>9591</v>
      </c>
      <c r="E7901" s="46" t="s">
        <v>9591</v>
      </c>
      <c r="F7901" s="121">
        <v>13.5364</v>
      </c>
      <c r="G7901" s="87"/>
      <c r="H7901" s="47"/>
      <c r="I7901" s="120">
        <v>1</v>
      </c>
      <c r="J7901" s="120">
        <v>0</v>
      </c>
    </row>
    <row r="7902" spans="1:10" ht="15" customHeight="1">
      <c r="A7902" s="46" t="s">
        <v>15330</v>
      </c>
      <c r="B7902" s="46" t="s">
        <v>15331</v>
      </c>
      <c r="C7902" s="47">
        <v>235.15260000000001</v>
      </c>
      <c r="D7902" s="119" t="s">
        <v>9589</v>
      </c>
      <c r="E7902" s="46" t="s">
        <v>9589</v>
      </c>
      <c r="F7902" s="121">
        <v>13.5364</v>
      </c>
      <c r="G7902" s="87"/>
      <c r="H7902" s="47"/>
      <c r="I7902" s="120">
        <v>0</v>
      </c>
      <c r="J7902" s="120">
        <v>0</v>
      </c>
    </row>
    <row r="7903" spans="1:10" ht="15" customHeight="1">
      <c r="A7903" s="46" t="s">
        <v>15328</v>
      </c>
      <c r="B7903" s="46" t="s">
        <v>15329</v>
      </c>
      <c r="C7903" s="47">
        <v>235.15260000000001</v>
      </c>
      <c r="D7903" s="119" t="s">
        <v>9582</v>
      </c>
      <c r="E7903" s="46" t="s">
        <v>9582</v>
      </c>
      <c r="F7903" s="121">
        <v>28.161000000000001</v>
      </c>
      <c r="G7903" s="87"/>
      <c r="H7903" s="47"/>
      <c r="I7903" s="120">
        <v>0</v>
      </c>
      <c r="J7903" s="120">
        <v>0</v>
      </c>
    </row>
    <row r="7904" spans="1:10" ht="15" customHeight="1">
      <c r="A7904" s="46" t="s">
        <v>15326</v>
      </c>
      <c r="B7904" s="46" t="s">
        <v>15327</v>
      </c>
      <c r="C7904" s="47">
        <v>129.42699999999999</v>
      </c>
      <c r="D7904" s="119" t="s">
        <v>9581</v>
      </c>
      <c r="E7904" s="46" t="s">
        <v>9581</v>
      </c>
      <c r="F7904" s="121">
        <v>14.452400000000001</v>
      </c>
      <c r="G7904" s="87"/>
      <c r="H7904" s="47"/>
      <c r="I7904" s="120">
        <v>7</v>
      </c>
      <c r="J7904" s="120">
        <v>0</v>
      </c>
    </row>
    <row r="7905" spans="1:10" ht="15" customHeight="1">
      <c r="A7905" s="46" t="s">
        <v>15324</v>
      </c>
      <c r="B7905" s="46" t="s">
        <v>15325</v>
      </c>
      <c r="C7905" s="47">
        <v>129.42699999999999</v>
      </c>
      <c r="D7905" s="119" t="s">
        <v>9565</v>
      </c>
      <c r="E7905" s="46" t="s">
        <v>9565</v>
      </c>
      <c r="F7905" s="121">
        <v>5.3133999999999997</v>
      </c>
      <c r="G7905" s="87"/>
      <c r="H7905" s="47"/>
      <c r="I7905" s="120">
        <v>2</v>
      </c>
      <c r="J7905" s="120">
        <v>0</v>
      </c>
    </row>
    <row r="7906" spans="1:10" ht="15" customHeight="1">
      <c r="A7906" s="46" t="s">
        <v>2932</v>
      </c>
      <c r="B7906" s="46" t="s">
        <v>15323</v>
      </c>
      <c r="C7906" s="47">
        <v>386.7192</v>
      </c>
      <c r="D7906" s="119" t="s">
        <v>9563</v>
      </c>
      <c r="E7906" s="46" t="s">
        <v>9563</v>
      </c>
      <c r="F7906" s="121">
        <v>7.0136000000000003</v>
      </c>
      <c r="G7906" s="87"/>
      <c r="H7906" s="47"/>
      <c r="I7906" s="120">
        <v>0</v>
      </c>
      <c r="J7906" s="120">
        <v>0</v>
      </c>
    </row>
    <row r="7907" spans="1:10" ht="15" customHeight="1">
      <c r="A7907" s="46" t="s">
        <v>15321</v>
      </c>
      <c r="B7907" s="46" t="s">
        <v>15322</v>
      </c>
      <c r="C7907" s="47">
        <v>250.024</v>
      </c>
      <c r="D7907" s="119" t="s">
        <v>9561</v>
      </c>
      <c r="E7907" s="46" t="s">
        <v>9561</v>
      </c>
      <c r="F7907" s="121">
        <v>9.9892000000000003</v>
      </c>
      <c r="G7907" s="87"/>
      <c r="H7907" s="47"/>
      <c r="I7907" s="120">
        <v>3</v>
      </c>
      <c r="J7907" s="120">
        <v>0</v>
      </c>
    </row>
    <row r="7908" spans="1:10" ht="15" customHeight="1">
      <c r="A7908" s="46" t="s">
        <v>15319</v>
      </c>
      <c r="B7908" s="46" t="s">
        <v>15320</v>
      </c>
      <c r="C7908" s="47">
        <v>250.024</v>
      </c>
      <c r="D7908" s="119" t="s">
        <v>9560</v>
      </c>
      <c r="E7908" s="46" t="s">
        <v>9560</v>
      </c>
      <c r="F7908" s="121">
        <v>8.3496000000000006</v>
      </c>
      <c r="G7908" s="87"/>
      <c r="H7908" s="47"/>
      <c r="I7908" s="120">
        <v>1</v>
      </c>
      <c r="J7908" s="120">
        <v>0</v>
      </c>
    </row>
    <row r="7909" spans="1:10" ht="15" customHeight="1">
      <c r="A7909" s="46" t="s">
        <v>15317</v>
      </c>
      <c r="B7909" s="46" t="s">
        <v>15318</v>
      </c>
      <c r="C7909" s="47">
        <v>250.024</v>
      </c>
      <c r="D7909" s="119" t="s">
        <v>9558</v>
      </c>
      <c r="E7909" s="46" t="s">
        <v>9558</v>
      </c>
      <c r="F7909" s="121">
        <v>28.161000000000001</v>
      </c>
      <c r="G7909" s="87"/>
      <c r="H7909" s="47"/>
      <c r="I7909" s="120">
        <v>4</v>
      </c>
      <c r="J7909" s="120">
        <v>0</v>
      </c>
    </row>
    <row r="7910" spans="1:10" ht="15" customHeight="1">
      <c r="A7910" s="46" t="s">
        <v>15315</v>
      </c>
      <c r="B7910" s="46" t="s">
        <v>15316</v>
      </c>
      <c r="C7910" s="47">
        <v>135.00360000000001</v>
      </c>
      <c r="D7910" s="119" t="s">
        <v>9556</v>
      </c>
      <c r="E7910" s="46" t="s">
        <v>9556</v>
      </c>
      <c r="F7910" s="121">
        <v>14.452400000000001</v>
      </c>
      <c r="G7910" s="87"/>
      <c r="H7910" s="47"/>
      <c r="I7910" s="120">
        <v>4</v>
      </c>
      <c r="J7910" s="120">
        <v>0</v>
      </c>
    </row>
    <row r="7911" spans="1:10" ht="15" customHeight="1">
      <c r="A7911" s="46" t="s">
        <v>15313</v>
      </c>
      <c r="B7911" s="46" t="s">
        <v>15314</v>
      </c>
      <c r="C7911" s="47">
        <v>135.00360000000001</v>
      </c>
      <c r="D7911" s="119" t="s">
        <v>32313</v>
      </c>
      <c r="E7911" s="46" t="s">
        <v>32313</v>
      </c>
      <c r="F7911" s="120"/>
      <c r="G7911" s="87"/>
      <c r="H7911" s="47"/>
      <c r="I7911" s="120">
        <v>3</v>
      </c>
      <c r="J7911" s="120">
        <v>0</v>
      </c>
    </row>
    <row r="7912" spans="1:10" ht="15" customHeight="1">
      <c r="A7912" s="46" t="s">
        <v>7098</v>
      </c>
      <c r="B7912" s="46" t="s">
        <v>15308</v>
      </c>
      <c r="C7912" s="47">
        <v>311.60980000000001</v>
      </c>
      <c r="D7912" s="119" t="s">
        <v>24493</v>
      </c>
      <c r="E7912" s="46" t="s">
        <v>24493</v>
      </c>
      <c r="F7912" s="121">
        <v>12.646000000000001</v>
      </c>
      <c r="G7912" s="87"/>
      <c r="H7912" s="47"/>
      <c r="I7912" s="120">
        <v>6</v>
      </c>
      <c r="J7912" s="120">
        <v>0</v>
      </c>
    </row>
    <row r="7913" spans="1:10" ht="15" customHeight="1">
      <c r="A7913" s="46" t="s">
        <v>15362</v>
      </c>
      <c r="B7913" s="46" t="s">
        <v>15363</v>
      </c>
      <c r="C7913" s="47">
        <v>44.059800000000003</v>
      </c>
      <c r="D7913" s="119" t="s">
        <v>9600</v>
      </c>
      <c r="E7913" s="46" t="s">
        <v>9600</v>
      </c>
      <c r="F7913" s="121">
        <v>12.646000000000001</v>
      </c>
      <c r="G7913" s="87"/>
      <c r="H7913" s="47"/>
      <c r="I7913" s="120">
        <v>0</v>
      </c>
      <c r="J7913" s="120">
        <v>0</v>
      </c>
    </row>
    <row r="7914" spans="1:10" ht="15" customHeight="1">
      <c r="A7914" s="46" t="s">
        <v>15360</v>
      </c>
      <c r="B7914" s="46" t="s">
        <v>15361</v>
      </c>
      <c r="C7914" s="47">
        <v>112.2064</v>
      </c>
      <c r="D7914" s="119" t="s">
        <v>9599</v>
      </c>
      <c r="E7914" s="46" t="s">
        <v>9599</v>
      </c>
      <c r="F7914" s="121">
        <v>12.646000000000001</v>
      </c>
      <c r="G7914" s="87"/>
      <c r="H7914" s="47"/>
      <c r="I7914" s="120">
        <v>0</v>
      </c>
      <c r="J7914" s="120">
        <v>0</v>
      </c>
    </row>
    <row r="7915" spans="1:10" ht="15" customHeight="1">
      <c r="A7915" s="46" t="s">
        <v>15358</v>
      </c>
      <c r="B7915" s="46" t="s">
        <v>15359</v>
      </c>
      <c r="C7915" s="47">
        <v>99.738799999999998</v>
      </c>
      <c r="D7915" s="119" t="s">
        <v>9597</v>
      </c>
      <c r="E7915" s="46" t="s">
        <v>9597</v>
      </c>
      <c r="F7915" s="121">
        <v>10.945600000000001</v>
      </c>
      <c r="G7915" s="87"/>
      <c r="H7915" s="47"/>
      <c r="I7915" s="120">
        <v>0</v>
      </c>
      <c r="J7915" s="120">
        <v>0</v>
      </c>
    </row>
    <row r="7916" spans="1:10" ht="15" customHeight="1">
      <c r="A7916" s="46" t="s">
        <v>15356</v>
      </c>
      <c r="B7916" s="46" t="s">
        <v>15357</v>
      </c>
      <c r="C7916" s="47">
        <v>99.738799999999998</v>
      </c>
      <c r="D7916" s="119" t="s">
        <v>9595</v>
      </c>
      <c r="E7916" s="46" t="s">
        <v>9595</v>
      </c>
      <c r="F7916" s="121">
        <v>10.733000000000001</v>
      </c>
      <c r="G7916" s="87"/>
      <c r="H7916" s="47"/>
      <c r="I7916" s="120">
        <v>0</v>
      </c>
      <c r="J7916" s="120">
        <v>0</v>
      </c>
    </row>
    <row r="7917" spans="1:10" ht="15" customHeight="1">
      <c r="A7917" s="46" t="s">
        <v>15354</v>
      </c>
      <c r="B7917" s="46" t="s">
        <v>15355</v>
      </c>
      <c r="C7917" s="47">
        <v>124.6738</v>
      </c>
      <c r="D7917" s="119" t="s">
        <v>9593</v>
      </c>
      <c r="E7917" s="46" t="s">
        <v>9593</v>
      </c>
      <c r="F7917" s="121">
        <v>19.340800000000002</v>
      </c>
      <c r="G7917" s="87"/>
      <c r="H7917" s="47"/>
      <c r="I7917" s="120">
        <v>0</v>
      </c>
      <c r="J7917" s="120">
        <v>0</v>
      </c>
    </row>
    <row r="7918" spans="1:10" ht="15" customHeight="1">
      <c r="A7918" s="46" t="s">
        <v>975</v>
      </c>
      <c r="B7918" s="46" t="s">
        <v>15353</v>
      </c>
      <c r="C7918" s="47">
        <v>112.2064</v>
      </c>
      <c r="D7918" s="119" t="s">
        <v>9603</v>
      </c>
      <c r="E7918" s="46" t="s">
        <v>9603</v>
      </c>
      <c r="F7918" s="121">
        <v>0.44400000000000001</v>
      </c>
      <c r="G7918" s="87"/>
      <c r="H7918" s="47"/>
      <c r="I7918" s="120">
        <v>10</v>
      </c>
      <c r="J7918" s="120">
        <v>0</v>
      </c>
    </row>
    <row r="7919" spans="1:10" ht="15" customHeight="1">
      <c r="A7919" s="46" t="s">
        <v>977</v>
      </c>
      <c r="B7919" s="46" t="s">
        <v>15352</v>
      </c>
      <c r="C7919" s="47">
        <v>99.738799999999998</v>
      </c>
      <c r="D7919" s="119" t="s">
        <v>9601</v>
      </c>
      <c r="E7919" s="46" t="s">
        <v>9601</v>
      </c>
      <c r="F7919" s="121">
        <v>22.232600000000001</v>
      </c>
      <c r="G7919" s="87"/>
      <c r="H7919" s="47"/>
      <c r="I7919" s="120">
        <v>19</v>
      </c>
      <c r="J7919" s="120">
        <v>0</v>
      </c>
    </row>
    <row r="7920" spans="1:10" ht="15" customHeight="1">
      <c r="A7920" s="46" t="s">
        <v>980</v>
      </c>
      <c r="B7920" s="46" t="s">
        <v>15351</v>
      </c>
      <c r="C7920" s="47">
        <v>99.738799999999998</v>
      </c>
      <c r="D7920" s="119" t="s">
        <v>9608</v>
      </c>
      <c r="E7920" s="46" t="s">
        <v>9608</v>
      </c>
      <c r="F7920" s="121">
        <v>470.61520000000002</v>
      </c>
      <c r="G7920" s="87"/>
      <c r="H7920" s="47"/>
      <c r="I7920" s="120">
        <v>19</v>
      </c>
      <c r="J7920" s="120">
        <v>0</v>
      </c>
    </row>
    <row r="7921" spans="1:10" ht="15" customHeight="1">
      <c r="A7921" s="46" t="s">
        <v>982</v>
      </c>
      <c r="B7921" s="46" t="s">
        <v>15350</v>
      </c>
      <c r="C7921" s="47">
        <v>124.6738</v>
      </c>
      <c r="D7921" s="119" t="s">
        <v>9606</v>
      </c>
      <c r="E7921" s="46" t="s">
        <v>9606</v>
      </c>
      <c r="F7921" s="121">
        <v>320.06880000000001</v>
      </c>
      <c r="G7921" s="87"/>
      <c r="H7921" s="47"/>
      <c r="I7921" s="120">
        <v>43</v>
      </c>
      <c r="J7921" s="120">
        <v>0</v>
      </c>
    </row>
    <row r="7922" spans="1:10" ht="15" customHeight="1">
      <c r="A7922" s="46" t="s">
        <v>15364</v>
      </c>
      <c r="B7922" s="46" t="s">
        <v>15365</v>
      </c>
      <c r="C7922" s="47">
        <v>197.50960000000001</v>
      </c>
      <c r="D7922" s="119" t="s">
        <v>9604</v>
      </c>
      <c r="E7922" s="46" t="s">
        <v>9604</v>
      </c>
      <c r="F7922" s="121">
        <v>361.81700000000001</v>
      </c>
      <c r="G7922" s="87"/>
      <c r="H7922" s="47"/>
      <c r="I7922" s="120">
        <v>7</v>
      </c>
      <c r="J7922" s="120">
        <v>0</v>
      </c>
    </row>
    <row r="7923" spans="1:10" ht="15" customHeight="1">
      <c r="A7923" s="46" t="s">
        <v>15366</v>
      </c>
      <c r="B7923" s="46" t="s">
        <v>32988</v>
      </c>
      <c r="C7923" s="47">
        <v>127.568</v>
      </c>
      <c r="D7923" s="119" t="s">
        <v>9621</v>
      </c>
      <c r="E7923" s="46" t="s">
        <v>9621</v>
      </c>
      <c r="F7923" s="121">
        <v>36.343600000000002</v>
      </c>
      <c r="G7923" s="87"/>
      <c r="H7923" s="47"/>
      <c r="I7923" s="120">
        <v>3</v>
      </c>
      <c r="J7923" s="120">
        <v>0</v>
      </c>
    </row>
    <row r="7924" spans="1:10" ht="15" customHeight="1">
      <c r="A7924" s="46" t="s">
        <v>15437</v>
      </c>
      <c r="B7924" s="46" t="s">
        <v>15438</v>
      </c>
      <c r="C7924" s="47">
        <v>145.2276</v>
      </c>
      <c r="D7924" s="119" t="s">
        <v>9618</v>
      </c>
      <c r="E7924" s="46" t="s">
        <v>9618</v>
      </c>
      <c r="F7924" s="121">
        <v>30.6052</v>
      </c>
      <c r="G7924" s="87"/>
      <c r="H7924" s="47"/>
      <c r="I7924" s="120">
        <v>0</v>
      </c>
      <c r="J7924" s="120">
        <v>0</v>
      </c>
    </row>
    <row r="7925" spans="1:10" ht="15" customHeight="1">
      <c r="A7925" s="46" t="s">
        <v>15435</v>
      </c>
      <c r="B7925" s="46" t="s">
        <v>15436</v>
      </c>
      <c r="C7925" s="47">
        <v>145.2276</v>
      </c>
      <c r="D7925" s="119" t="s">
        <v>9616</v>
      </c>
      <c r="E7925" s="46" t="s">
        <v>9616</v>
      </c>
      <c r="F7925" s="121">
        <v>54.652000000000001</v>
      </c>
      <c r="G7925" s="87"/>
      <c r="H7925" s="47"/>
      <c r="I7925" s="120">
        <v>0</v>
      </c>
      <c r="J7925" s="120">
        <v>0</v>
      </c>
    </row>
    <row r="7926" spans="1:10" ht="15" customHeight="1">
      <c r="A7926" s="46" t="s">
        <v>15433</v>
      </c>
      <c r="B7926" s="46" t="s">
        <v>15434</v>
      </c>
      <c r="C7926" s="47">
        <v>175.435</v>
      </c>
      <c r="D7926" s="119" t="s">
        <v>9614</v>
      </c>
      <c r="E7926" s="46" t="s">
        <v>9614</v>
      </c>
      <c r="F7926" s="121">
        <v>28.965599999999998</v>
      </c>
      <c r="G7926" s="87"/>
      <c r="H7926" s="47"/>
      <c r="I7926" s="120">
        <v>0</v>
      </c>
      <c r="J7926" s="120">
        <v>0</v>
      </c>
    </row>
    <row r="7927" spans="1:10" ht="15" customHeight="1">
      <c r="A7927" s="46" t="s">
        <v>15431</v>
      </c>
      <c r="B7927" s="46" t="s">
        <v>15432</v>
      </c>
      <c r="C7927" s="47">
        <v>147.5514</v>
      </c>
      <c r="D7927" s="119" t="s">
        <v>9612</v>
      </c>
      <c r="E7927" s="46" t="s">
        <v>9612</v>
      </c>
      <c r="F7927" s="121">
        <v>27.161999999999999</v>
      </c>
      <c r="G7927" s="87"/>
      <c r="H7927" s="47"/>
      <c r="I7927" s="120">
        <v>0</v>
      </c>
      <c r="J7927" s="120">
        <v>0</v>
      </c>
    </row>
    <row r="7928" spans="1:10" ht="15" customHeight="1">
      <c r="A7928" s="46" t="s">
        <v>15429</v>
      </c>
      <c r="B7928" s="46" t="s">
        <v>15430</v>
      </c>
      <c r="C7928" s="47">
        <v>147.5514</v>
      </c>
      <c r="D7928" s="119" t="s">
        <v>9610</v>
      </c>
      <c r="E7928" s="46" t="s">
        <v>9610</v>
      </c>
      <c r="F7928" s="121">
        <v>33.064599999999999</v>
      </c>
      <c r="G7928" s="87"/>
      <c r="H7928" s="47"/>
      <c r="I7928" s="120">
        <v>0</v>
      </c>
      <c r="J7928" s="120">
        <v>0</v>
      </c>
    </row>
    <row r="7929" spans="1:10" ht="15" customHeight="1">
      <c r="A7929" s="46" t="s">
        <v>15427</v>
      </c>
      <c r="B7929" s="46" t="s">
        <v>15428</v>
      </c>
      <c r="C7929" s="47">
        <v>239.33519999999999</v>
      </c>
      <c r="D7929" s="119" t="s">
        <v>9645</v>
      </c>
      <c r="E7929" s="46" t="s">
        <v>9645</v>
      </c>
      <c r="F7929" s="121">
        <v>9.0175999999999998</v>
      </c>
      <c r="G7929" s="87"/>
      <c r="H7929" s="47"/>
      <c r="I7929" s="120">
        <v>0</v>
      </c>
      <c r="J7929" s="120">
        <v>0</v>
      </c>
    </row>
    <row r="7930" spans="1:10" ht="15" customHeight="1">
      <c r="A7930" s="46" t="s">
        <v>15425</v>
      </c>
      <c r="B7930" s="46" t="s">
        <v>15426</v>
      </c>
      <c r="C7930" s="47">
        <v>145.2276</v>
      </c>
      <c r="D7930" s="119" t="s">
        <v>9644</v>
      </c>
      <c r="E7930" s="46" t="s">
        <v>9644</v>
      </c>
      <c r="F7930" s="121">
        <v>10.3384</v>
      </c>
      <c r="G7930" s="87"/>
      <c r="H7930" s="47"/>
      <c r="I7930" s="120">
        <v>0</v>
      </c>
      <c r="J7930" s="120">
        <v>0</v>
      </c>
    </row>
    <row r="7931" spans="1:10" ht="15" customHeight="1">
      <c r="A7931" s="46" t="s">
        <v>15423</v>
      </c>
      <c r="B7931" s="46" t="s">
        <v>15424</v>
      </c>
      <c r="C7931" s="47">
        <v>145.2276</v>
      </c>
      <c r="D7931" s="119" t="s">
        <v>799</v>
      </c>
      <c r="E7931" s="46" t="s">
        <v>799</v>
      </c>
      <c r="F7931" s="121">
        <v>4.6909999999999998</v>
      </c>
      <c r="G7931" s="87"/>
      <c r="H7931" s="47"/>
      <c r="I7931" s="120">
        <v>0</v>
      </c>
      <c r="J7931" s="120">
        <v>0</v>
      </c>
    </row>
    <row r="7932" spans="1:10" ht="15" customHeight="1">
      <c r="A7932" s="46" t="s">
        <v>15421</v>
      </c>
      <c r="B7932" s="46" t="s">
        <v>15422</v>
      </c>
      <c r="C7932" s="47">
        <v>175.435</v>
      </c>
      <c r="D7932" s="119" t="s">
        <v>808</v>
      </c>
      <c r="E7932" s="46" t="s">
        <v>808</v>
      </c>
      <c r="F7932" s="121">
        <v>7.2972000000000001</v>
      </c>
      <c r="G7932" s="87"/>
      <c r="H7932" s="47"/>
      <c r="I7932" s="120">
        <v>0</v>
      </c>
      <c r="J7932" s="120">
        <v>0</v>
      </c>
    </row>
    <row r="7933" spans="1:10" ht="15" customHeight="1">
      <c r="A7933" s="46" t="s">
        <v>15419</v>
      </c>
      <c r="B7933" s="46" t="s">
        <v>15420</v>
      </c>
      <c r="C7933" s="47">
        <v>147.5514</v>
      </c>
      <c r="D7933" s="119" t="s">
        <v>9640</v>
      </c>
      <c r="E7933" s="46" t="s">
        <v>9640</v>
      </c>
      <c r="F7933" s="121">
        <v>358.37599999999998</v>
      </c>
      <c r="G7933" s="87"/>
      <c r="H7933" s="47"/>
      <c r="I7933" s="120">
        <v>0</v>
      </c>
      <c r="J7933" s="120">
        <v>0</v>
      </c>
    </row>
    <row r="7934" spans="1:10" ht="15" customHeight="1">
      <c r="A7934" s="46" t="s">
        <v>15417</v>
      </c>
      <c r="B7934" s="46" t="s">
        <v>15418</v>
      </c>
      <c r="C7934" s="47">
        <v>147.5514</v>
      </c>
      <c r="D7934" s="119" t="s">
        <v>9638</v>
      </c>
      <c r="E7934" s="46" t="s">
        <v>9638</v>
      </c>
      <c r="F7934" s="121">
        <v>257.16840000000002</v>
      </c>
      <c r="G7934" s="87"/>
      <c r="H7934" s="47"/>
      <c r="I7934" s="120">
        <v>0</v>
      </c>
      <c r="J7934" s="120">
        <v>0</v>
      </c>
    </row>
    <row r="7935" spans="1:10" ht="15" customHeight="1">
      <c r="A7935" s="46" t="s">
        <v>15415</v>
      </c>
      <c r="B7935" s="46" t="s">
        <v>15416</v>
      </c>
      <c r="C7935" s="47">
        <v>239.33519999999999</v>
      </c>
      <c r="D7935" s="119" t="s">
        <v>9636</v>
      </c>
      <c r="E7935" s="46" t="s">
        <v>9636</v>
      </c>
      <c r="F7935" s="121">
        <v>15.029199999999999</v>
      </c>
      <c r="G7935" s="87"/>
      <c r="H7935" s="47"/>
      <c r="I7935" s="120">
        <v>0</v>
      </c>
      <c r="J7935" s="120">
        <v>0</v>
      </c>
    </row>
    <row r="7936" spans="1:10" ht="15" customHeight="1">
      <c r="A7936" s="46" t="s">
        <v>15413</v>
      </c>
      <c r="B7936" s="46" t="s">
        <v>15414</v>
      </c>
      <c r="C7936" s="47">
        <v>145.2276</v>
      </c>
      <c r="D7936" s="119" t="s">
        <v>9842</v>
      </c>
      <c r="E7936" s="46" t="s">
        <v>9842</v>
      </c>
      <c r="F7936" s="121">
        <v>13.916</v>
      </c>
      <c r="G7936" s="87"/>
      <c r="H7936" s="47"/>
      <c r="I7936" s="120">
        <v>0</v>
      </c>
      <c r="J7936" s="120">
        <v>0</v>
      </c>
    </row>
    <row r="7937" spans="1:10" ht="15" customHeight="1">
      <c r="A7937" s="46" t="s">
        <v>15411</v>
      </c>
      <c r="B7937" s="46" t="s">
        <v>15412</v>
      </c>
      <c r="C7937" s="47">
        <v>145.2276</v>
      </c>
      <c r="D7937" s="119" t="s">
        <v>9634</v>
      </c>
      <c r="E7937" s="46" t="s">
        <v>9634</v>
      </c>
      <c r="F7937" s="121">
        <v>11.2766</v>
      </c>
      <c r="G7937" s="87"/>
      <c r="H7937" s="47"/>
      <c r="I7937" s="120">
        <v>0</v>
      </c>
      <c r="J7937" s="120">
        <v>0</v>
      </c>
    </row>
    <row r="7938" spans="1:10" ht="15" customHeight="1">
      <c r="A7938" s="46" t="s">
        <v>15409</v>
      </c>
      <c r="B7938" s="46" t="s">
        <v>15410</v>
      </c>
      <c r="C7938" s="47">
        <v>175.435</v>
      </c>
      <c r="D7938" s="119" t="s">
        <v>9632</v>
      </c>
      <c r="E7938" s="46" t="s">
        <v>9632</v>
      </c>
      <c r="F7938" s="121">
        <v>70.845200000000006</v>
      </c>
      <c r="G7938" s="87"/>
      <c r="H7938" s="47"/>
      <c r="I7938" s="120">
        <v>0</v>
      </c>
      <c r="J7938" s="120">
        <v>0</v>
      </c>
    </row>
    <row r="7939" spans="1:10" ht="15" customHeight="1">
      <c r="A7939" s="46" t="s">
        <v>15407</v>
      </c>
      <c r="B7939" s="46" t="s">
        <v>15408</v>
      </c>
      <c r="C7939" s="47">
        <v>147.5514</v>
      </c>
      <c r="D7939" s="119" t="s">
        <v>9630</v>
      </c>
      <c r="E7939" s="46" t="s">
        <v>9630</v>
      </c>
      <c r="F7939" s="121">
        <v>16.395600000000002</v>
      </c>
      <c r="G7939" s="87"/>
      <c r="H7939" s="47"/>
      <c r="I7939" s="120">
        <v>0</v>
      </c>
      <c r="J7939" s="120">
        <v>0</v>
      </c>
    </row>
    <row r="7940" spans="1:10" ht="15" customHeight="1">
      <c r="A7940" s="46" t="s">
        <v>15405</v>
      </c>
      <c r="B7940" s="46" t="s">
        <v>15406</v>
      </c>
      <c r="C7940" s="47">
        <v>147.5514</v>
      </c>
      <c r="D7940" s="119" t="s">
        <v>9628</v>
      </c>
      <c r="E7940" s="46" t="s">
        <v>9628</v>
      </c>
      <c r="F7940" s="121">
        <v>102.4726</v>
      </c>
      <c r="G7940" s="87"/>
      <c r="H7940" s="47"/>
      <c r="I7940" s="120">
        <v>0</v>
      </c>
      <c r="J7940" s="120">
        <v>0</v>
      </c>
    </row>
    <row r="7941" spans="1:10" ht="15" customHeight="1">
      <c r="A7941" s="46" t="s">
        <v>15403</v>
      </c>
      <c r="B7941" s="46" t="s">
        <v>15404</v>
      </c>
      <c r="C7941" s="47">
        <v>239.33519999999999</v>
      </c>
      <c r="D7941" s="119" t="s">
        <v>3655</v>
      </c>
      <c r="E7941" s="46" t="s">
        <v>3655</v>
      </c>
      <c r="F7941" s="121">
        <v>202.06399999999999</v>
      </c>
      <c r="G7941" s="87"/>
      <c r="H7941" s="47"/>
      <c r="I7941" s="120">
        <v>0</v>
      </c>
      <c r="J7941" s="120">
        <v>0</v>
      </c>
    </row>
    <row r="7942" spans="1:10" ht="15" customHeight="1">
      <c r="A7942" s="46" t="s">
        <v>15401</v>
      </c>
      <c r="B7942" s="46" t="s">
        <v>15402</v>
      </c>
      <c r="C7942" s="47">
        <v>145.2276</v>
      </c>
      <c r="D7942" s="119" t="s">
        <v>32319</v>
      </c>
      <c r="E7942" s="46" t="s">
        <v>32319</v>
      </c>
      <c r="F7942" s="120"/>
      <c r="G7942" s="87"/>
      <c r="H7942" s="47"/>
      <c r="I7942" s="120">
        <v>0</v>
      </c>
      <c r="J7942" s="120">
        <v>0</v>
      </c>
    </row>
    <row r="7943" spans="1:10" ht="15" customHeight="1">
      <c r="A7943" s="46" t="s">
        <v>15399</v>
      </c>
      <c r="B7943" s="46" t="s">
        <v>15400</v>
      </c>
      <c r="C7943" s="47">
        <v>145.2276</v>
      </c>
      <c r="D7943" s="119" t="s">
        <v>9625</v>
      </c>
      <c r="E7943" s="46" t="s">
        <v>9625</v>
      </c>
      <c r="F7943" s="121">
        <v>140.27359999999999</v>
      </c>
      <c r="G7943" s="87"/>
      <c r="H7943" s="47"/>
      <c r="I7943" s="120">
        <v>0</v>
      </c>
      <c r="J7943" s="120">
        <v>0</v>
      </c>
    </row>
    <row r="7944" spans="1:10" ht="15" customHeight="1">
      <c r="A7944" s="46" t="s">
        <v>15397</v>
      </c>
      <c r="B7944" s="46" t="s">
        <v>15398</v>
      </c>
      <c r="C7944" s="47">
        <v>175.435</v>
      </c>
      <c r="D7944" s="119" t="s">
        <v>8551</v>
      </c>
      <c r="E7944" s="46" t="s">
        <v>8551</v>
      </c>
      <c r="F7944" s="121">
        <v>13.916</v>
      </c>
      <c r="G7944" s="87"/>
      <c r="H7944" s="47"/>
      <c r="I7944" s="120">
        <v>0</v>
      </c>
      <c r="J7944" s="120">
        <v>0</v>
      </c>
    </row>
    <row r="7945" spans="1:10" ht="15" customHeight="1">
      <c r="A7945" s="46" t="s">
        <v>15395</v>
      </c>
      <c r="B7945" s="46" t="s">
        <v>15396</v>
      </c>
      <c r="C7945" s="47">
        <v>147.5514</v>
      </c>
      <c r="D7945" s="119" t="s">
        <v>9671</v>
      </c>
      <c r="E7945" s="46" t="s">
        <v>9671</v>
      </c>
      <c r="F7945" s="121">
        <v>7.8334000000000001</v>
      </c>
      <c r="G7945" s="87"/>
      <c r="H7945" s="47"/>
      <c r="I7945" s="120">
        <v>0</v>
      </c>
      <c r="J7945" s="120">
        <v>0</v>
      </c>
    </row>
    <row r="7946" spans="1:10" ht="15" customHeight="1">
      <c r="A7946" s="46" t="s">
        <v>15393</v>
      </c>
      <c r="B7946" s="46" t="s">
        <v>15394</v>
      </c>
      <c r="C7946" s="47">
        <v>147.5514</v>
      </c>
      <c r="D7946" s="119" t="s">
        <v>9670</v>
      </c>
      <c r="E7946" s="46" t="s">
        <v>9670</v>
      </c>
      <c r="F7946" s="121">
        <v>259.59739999999999</v>
      </c>
      <c r="G7946" s="87"/>
      <c r="H7946" s="47"/>
      <c r="I7946" s="120">
        <v>0</v>
      </c>
      <c r="J7946" s="120">
        <v>0</v>
      </c>
    </row>
    <row r="7947" spans="1:10" ht="15" customHeight="1">
      <c r="A7947" s="46" t="s">
        <v>15391</v>
      </c>
      <c r="B7947" s="46" t="s">
        <v>15392</v>
      </c>
      <c r="C7947" s="47">
        <v>239.33519999999999</v>
      </c>
      <c r="D7947" s="119" t="s">
        <v>9669</v>
      </c>
      <c r="E7947" s="46" t="s">
        <v>9669</v>
      </c>
      <c r="F7947" s="121">
        <v>259.59739999999999</v>
      </c>
      <c r="G7947" s="87"/>
      <c r="H7947" s="47"/>
      <c r="I7947" s="120">
        <v>0</v>
      </c>
      <c r="J7947" s="120">
        <v>0</v>
      </c>
    </row>
    <row r="7948" spans="1:10" ht="15" customHeight="1">
      <c r="A7948" s="46" t="s">
        <v>15389</v>
      </c>
      <c r="B7948" s="46" t="s">
        <v>15390</v>
      </c>
      <c r="C7948" s="47">
        <v>145.2276</v>
      </c>
      <c r="D7948" s="119" t="s">
        <v>9667</v>
      </c>
      <c r="E7948" s="46" t="s">
        <v>9667</v>
      </c>
      <c r="F7948" s="121">
        <v>200.39099999999999</v>
      </c>
      <c r="G7948" s="87"/>
      <c r="H7948" s="47"/>
      <c r="I7948" s="120">
        <v>0</v>
      </c>
      <c r="J7948" s="120">
        <v>0</v>
      </c>
    </row>
    <row r="7949" spans="1:10" ht="15" customHeight="1">
      <c r="A7949" s="46" t="s">
        <v>15387</v>
      </c>
      <c r="B7949" s="46" t="s">
        <v>15388</v>
      </c>
      <c r="C7949" s="47">
        <v>145.2276</v>
      </c>
      <c r="D7949" s="119" t="s">
        <v>9665</v>
      </c>
      <c r="E7949" s="46" t="s">
        <v>9665</v>
      </c>
      <c r="F7949" s="121">
        <v>200.39099999999999</v>
      </c>
      <c r="G7949" s="87"/>
      <c r="H7949" s="47"/>
      <c r="I7949" s="120">
        <v>0</v>
      </c>
      <c r="J7949" s="120">
        <v>0</v>
      </c>
    </row>
    <row r="7950" spans="1:10" ht="15" customHeight="1">
      <c r="A7950" s="46" t="s">
        <v>15385</v>
      </c>
      <c r="B7950" s="46" t="s">
        <v>15386</v>
      </c>
      <c r="C7950" s="47">
        <v>175.435</v>
      </c>
      <c r="D7950" s="119" t="s">
        <v>9663</v>
      </c>
      <c r="E7950" s="46" t="s">
        <v>9663</v>
      </c>
      <c r="F7950" s="121">
        <v>255.04300000000001</v>
      </c>
      <c r="G7950" s="87"/>
      <c r="H7950" s="47"/>
      <c r="I7950" s="120">
        <v>0</v>
      </c>
      <c r="J7950" s="120">
        <v>0</v>
      </c>
    </row>
    <row r="7951" spans="1:10" ht="15" customHeight="1">
      <c r="A7951" s="46" t="s">
        <v>15383</v>
      </c>
      <c r="B7951" s="46" t="s">
        <v>15384</v>
      </c>
      <c r="C7951" s="47">
        <v>147.5514</v>
      </c>
      <c r="D7951" s="119" t="s">
        <v>9661</v>
      </c>
      <c r="E7951" s="46" t="s">
        <v>9661</v>
      </c>
      <c r="F7951" s="121">
        <v>245.93440000000001</v>
      </c>
      <c r="G7951" s="87"/>
      <c r="H7951" s="47"/>
      <c r="I7951" s="120">
        <v>0</v>
      </c>
      <c r="J7951" s="120">
        <v>0</v>
      </c>
    </row>
    <row r="7952" spans="1:10" ht="15" customHeight="1">
      <c r="A7952" s="46" t="s">
        <v>15381</v>
      </c>
      <c r="B7952" s="46" t="s">
        <v>15382</v>
      </c>
      <c r="C7952" s="47">
        <v>147.5514</v>
      </c>
      <c r="D7952" s="119" t="s">
        <v>9659</v>
      </c>
      <c r="E7952" s="46" t="s">
        <v>9659</v>
      </c>
      <c r="F7952" s="121">
        <v>327.9126</v>
      </c>
      <c r="G7952" s="87"/>
      <c r="H7952" s="47"/>
      <c r="I7952" s="120">
        <v>0</v>
      </c>
      <c r="J7952" s="120">
        <v>0</v>
      </c>
    </row>
    <row r="7953" spans="1:10" ht="15" customHeight="1">
      <c r="A7953" s="46" t="s">
        <v>15379</v>
      </c>
      <c r="B7953" s="46" t="s">
        <v>15380</v>
      </c>
      <c r="C7953" s="47">
        <v>239.33519999999999</v>
      </c>
      <c r="D7953" s="119" t="s">
        <v>9657</v>
      </c>
      <c r="E7953" s="46" t="s">
        <v>9657</v>
      </c>
      <c r="F7953" s="121">
        <v>327.9126</v>
      </c>
      <c r="G7953" s="87"/>
      <c r="H7953" s="47"/>
      <c r="I7953" s="120">
        <v>0</v>
      </c>
      <c r="J7953" s="120">
        <v>0</v>
      </c>
    </row>
    <row r="7954" spans="1:10" ht="15" customHeight="1">
      <c r="A7954" s="46" t="s">
        <v>15377</v>
      </c>
      <c r="B7954" s="46" t="s">
        <v>15378</v>
      </c>
      <c r="C7954" s="47">
        <v>145.2276</v>
      </c>
      <c r="D7954" s="119" t="s">
        <v>9655</v>
      </c>
      <c r="E7954" s="46" t="s">
        <v>9655</v>
      </c>
      <c r="F7954" s="121">
        <v>337.02120000000002</v>
      </c>
      <c r="G7954" s="87"/>
      <c r="H7954" s="47"/>
      <c r="I7954" s="120">
        <v>0</v>
      </c>
      <c r="J7954" s="120">
        <v>0</v>
      </c>
    </row>
    <row r="7955" spans="1:10" ht="15" customHeight="1">
      <c r="A7955" s="46" t="s">
        <v>15375</v>
      </c>
      <c r="B7955" s="46" t="s">
        <v>15376</v>
      </c>
      <c r="C7955" s="47">
        <v>145.2276</v>
      </c>
      <c r="D7955" s="119" t="s">
        <v>9653</v>
      </c>
      <c r="E7955" s="46" t="s">
        <v>9653</v>
      </c>
      <c r="F7955" s="121">
        <v>337.02120000000002</v>
      </c>
      <c r="G7955" s="87"/>
      <c r="H7955" s="47"/>
      <c r="I7955" s="120">
        <v>0</v>
      </c>
      <c r="J7955" s="120">
        <v>0</v>
      </c>
    </row>
    <row r="7956" spans="1:10" ht="15" customHeight="1">
      <c r="A7956" s="46" t="s">
        <v>15373</v>
      </c>
      <c r="B7956" s="46" t="s">
        <v>15374</v>
      </c>
      <c r="C7956" s="47">
        <v>175.435</v>
      </c>
      <c r="D7956" s="119" t="s">
        <v>9651</v>
      </c>
      <c r="E7956" s="46" t="s">
        <v>9651</v>
      </c>
      <c r="F7956" s="121">
        <v>409.89060000000001</v>
      </c>
      <c r="G7956" s="87"/>
      <c r="H7956" s="47"/>
      <c r="I7956" s="120">
        <v>0</v>
      </c>
      <c r="J7956" s="120">
        <v>0</v>
      </c>
    </row>
    <row r="7957" spans="1:10" ht="15" customHeight="1">
      <c r="A7957" s="46" t="s">
        <v>15371</v>
      </c>
      <c r="B7957" s="46" t="s">
        <v>15372</v>
      </c>
      <c r="C7957" s="47">
        <v>147.5514</v>
      </c>
      <c r="D7957" s="119" t="s">
        <v>9649</v>
      </c>
      <c r="E7957" s="46" t="s">
        <v>9649</v>
      </c>
      <c r="F7957" s="121">
        <v>327.9126</v>
      </c>
      <c r="G7957" s="87"/>
      <c r="H7957" s="47"/>
      <c r="I7957" s="120">
        <v>0</v>
      </c>
      <c r="J7957" s="120">
        <v>0</v>
      </c>
    </row>
    <row r="7958" spans="1:10" ht="15" customHeight="1">
      <c r="A7958" s="46" t="s">
        <v>15369</v>
      </c>
      <c r="B7958" s="46" t="s">
        <v>15370</v>
      </c>
      <c r="C7958" s="47">
        <v>147.5514</v>
      </c>
      <c r="D7958" s="119" t="s">
        <v>9647</v>
      </c>
      <c r="E7958" s="46" t="s">
        <v>9647</v>
      </c>
      <c r="F7958" s="121">
        <v>418.99919999999997</v>
      </c>
      <c r="G7958" s="87"/>
      <c r="H7958" s="47"/>
      <c r="I7958" s="120">
        <v>0</v>
      </c>
      <c r="J7958" s="120">
        <v>0</v>
      </c>
    </row>
    <row r="7959" spans="1:10" ht="15" customHeight="1">
      <c r="A7959" s="46" t="s">
        <v>15367</v>
      </c>
      <c r="B7959" s="46" t="s">
        <v>15368</v>
      </c>
      <c r="C7959" s="47">
        <v>239.33519999999999</v>
      </c>
      <c r="D7959" s="119" t="s">
        <v>9778</v>
      </c>
      <c r="E7959" s="46" t="s">
        <v>9778</v>
      </c>
      <c r="F7959" s="121">
        <v>30.362200000000001</v>
      </c>
      <c r="G7959" s="87"/>
      <c r="H7959" s="47"/>
      <c r="I7959" s="120">
        <v>0</v>
      </c>
      <c r="J7959" s="120">
        <v>0</v>
      </c>
    </row>
    <row r="7960" spans="1:10" ht="15" customHeight="1">
      <c r="A7960" s="46" t="s">
        <v>15449</v>
      </c>
      <c r="B7960" s="46" t="s">
        <v>15450</v>
      </c>
      <c r="C7960" s="47">
        <v>104.5638</v>
      </c>
      <c r="D7960" s="119" t="s">
        <v>9777</v>
      </c>
      <c r="E7960" s="46" t="s">
        <v>9777</v>
      </c>
      <c r="F7960" s="121">
        <v>30.362200000000001</v>
      </c>
      <c r="G7960" s="87"/>
      <c r="H7960" s="47"/>
      <c r="I7960" s="120">
        <v>1</v>
      </c>
      <c r="J7960" s="120">
        <v>0</v>
      </c>
    </row>
    <row r="7961" spans="1:10" ht="15" customHeight="1">
      <c r="A7961" s="46" t="s">
        <v>15447</v>
      </c>
      <c r="B7961" s="46" t="s">
        <v>15448</v>
      </c>
      <c r="C7961" s="47">
        <v>130.124</v>
      </c>
      <c r="D7961" s="119" t="s">
        <v>9776</v>
      </c>
      <c r="E7961" s="46" t="s">
        <v>9776</v>
      </c>
      <c r="F7961" s="121">
        <v>30.362200000000001</v>
      </c>
      <c r="G7961" s="87"/>
      <c r="H7961" s="47"/>
      <c r="I7961" s="120">
        <v>0</v>
      </c>
      <c r="J7961" s="120">
        <v>0</v>
      </c>
    </row>
    <row r="7962" spans="1:10" ht="15" customHeight="1">
      <c r="A7962" s="46" t="s">
        <v>15445</v>
      </c>
      <c r="B7962" s="46" t="s">
        <v>15446</v>
      </c>
      <c r="C7962" s="47">
        <v>104.5638</v>
      </c>
      <c r="D7962" s="119" t="s">
        <v>9775</v>
      </c>
      <c r="E7962" s="46" t="s">
        <v>9775</v>
      </c>
      <c r="F7962" s="121">
        <v>30.362200000000001</v>
      </c>
      <c r="G7962" s="87"/>
      <c r="H7962" s="47"/>
      <c r="I7962" s="120">
        <v>4</v>
      </c>
      <c r="J7962" s="120">
        <v>0</v>
      </c>
    </row>
    <row r="7963" spans="1:10" ht="15" customHeight="1">
      <c r="A7963" s="46" t="s">
        <v>15443</v>
      </c>
      <c r="B7963" s="46" t="s">
        <v>15444</v>
      </c>
      <c r="C7963" s="47">
        <v>104.5638</v>
      </c>
      <c r="D7963" s="119" t="s">
        <v>9773</v>
      </c>
      <c r="E7963" s="46" t="s">
        <v>9773</v>
      </c>
      <c r="F7963" s="121">
        <v>9.7462</v>
      </c>
      <c r="G7963" s="87"/>
      <c r="H7963" s="47"/>
      <c r="I7963" s="120">
        <v>2</v>
      </c>
      <c r="J7963" s="120">
        <v>0</v>
      </c>
    </row>
    <row r="7964" spans="1:10" ht="15" customHeight="1">
      <c r="A7964" s="46" t="s">
        <v>15441</v>
      </c>
      <c r="B7964" s="46" t="s">
        <v>15442</v>
      </c>
      <c r="C7964" s="47">
        <v>104.5638</v>
      </c>
      <c r="D7964" s="119" t="s">
        <v>9771</v>
      </c>
      <c r="E7964" s="46" t="s">
        <v>9771</v>
      </c>
      <c r="F7964" s="121">
        <v>9.7462</v>
      </c>
      <c r="G7964" s="87"/>
      <c r="H7964" s="47"/>
      <c r="I7964" s="120">
        <v>0</v>
      </c>
      <c r="J7964" s="120">
        <v>0</v>
      </c>
    </row>
    <row r="7965" spans="1:10" ht="15" customHeight="1">
      <c r="A7965" s="46" t="s">
        <v>15439</v>
      </c>
      <c r="B7965" s="46" t="s">
        <v>15440</v>
      </c>
      <c r="C7965" s="47">
        <v>104.5638</v>
      </c>
      <c r="D7965" s="119" t="s">
        <v>9769</v>
      </c>
      <c r="E7965" s="46" t="s">
        <v>9769</v>
      </c>
      <c r="F7965" s="121">
        <v>20.676600000000001</v>
      </c>
      <c r="G7965" s="87"/>
      <c r="H7965" s="47"/>
      <c r="I7965" s="120">
        <v>2</v>
      </c>
      <c r="J7965" s="120">
        <v>0</v>
      </c>
    </row>
    <row r="7966" spans="1:10" ht="15" customHeight="1">
      <c r="A7966" s="46" t="s">
        <v>15453</v>
      </c>
      <c r="B7966" s="46" t="s">
        <v>15454</v>
      </c>
      <c r="C7966" s="47">
        <v>275.584</v>
      </c>
      <c r="D7966" s="119" t="s">
        <v>9767</v>
      </c>
      <c r="E7966" s="46" t="s">
        <v>9767</v>
      </c>
      <c r="F7966" s="121">
        <v>47.638399999999997</v>
      </c>
      <c r="G7966" s="87"/>
      <c r="H7966" s="47"/>
      <c r="I7966" s="120">
        <v>0</v>
      </c>
      <c r="J7966" s="120">
        <v>0</v>
      </c>
    </row>
    <row r="7967" spans="1:10" ht="15" customHeight="1">
      <c r="A7967" s="46" t="s">
        <v>15451</v>
      </c>
      <c r="B7967" s="46" t="s">
        <v>15452</v>
      </c>
      <c r="C7967" s="47">
        <v>267.21899999999999</v>
      </c>
      <c r="D7967" s="119" t="s">
        <v>9765</v>
      </c>
      <c r="E7967" s="46" t="s">
        <v>9765</v>
      </c>
      <c r="F7967" s="121">
        <v>24.520600000000002</v>
      </c>
      <c r="G7967" s="87"/>
      <c r="H7967" s="47"/>
      <c r="I7967" s="120">
        <v>0</v>
      </c>
      <c r="J7967" s="120">
        <v>0</v>
      </c>
    </row>
    <row r="7968" spans="1:10" ht="15" customHeight="1">
      <c r="A7968" s="46" t="s">
        <v>15515</v>
      </c>
      <c r="B7968" s="46" t="s">
        <v>15516</v>
      </c>
      <c r="C7968" s="47">
        <v>124.315</v>
      </c>
      <c r="D7968" s="119" t="s">
        <v>9763</v>
      </c>
      <c r="E7968" s="46" t="s">
        <v>9763</v>
      </c>
      <c r="F7968" s="121">
        <v>30.787400000000002</v>
      </c>
      <c r="G7968" s="87"/>
      <c r="H7968" s="47"/>
      <c r="I7968" s="120">
        <v>0</v>
      </c>
      <c r="J7968" s="120">
        <v>0</v>
      </c>
    </row>
    <row r="7969" spans="1:10" ht="15" customHeight="1">
      <c r="A7969" s="46" t="s">
        <v>15513</v>
      </c>
      <c r="B7969" s="46" t="s">
        <v>15514</v>
      </c>
      <c r="C7969" s="47">
        <v>124.315</v>
      </c>
      <c r="D7969" s="119" t="s">
        <v>9761</v>
      </c>
      <c r="E7969" s="46" t="s">
        <v>9761</v>
      </c>
      <c r="F7969" s="121">
        <v>59.752800000000001</v>
      </c>
      <c r="G7969" s="87"/>
      <c r="H7969" s="47"/>
      <c r="I7969" s="120">
        <v>0</v>
      </c>
      <c r="J7969" s="120">
        <v>0</v>
      </c>
    </row>
    <row r="7970" spans="1:10" ht="15" customHeight="1">
      <c r="A7970" s="46" t="s">
        <v>15511</v>
      </c>
      <c r="B7970" s="46" t="s">
        <v>15512</v>
      </c>
      <c r="C7970" s="47">
        <v>88.298400000000001</v>
      </c>
      <c r="D7970" s="119" t="s">
        <v>9759</v>
      </c>
      <c r="E7970" s="46" t="s">
        <v>9759</v>
      </c>
      <c r="F7970" s="121">
        <v>57.111400000000003</v>
      </c>
      <c r="G7970" s="87"/>
      <c r="H7970" s="47"/>
      <c r="I7970" s="120">
        <v>0</v>
      </c>
      <c r="J7970" s="120">
        <v>0</v>
      </c>
    </row>
    <row r="7971" spans="1:10" ht="15" customHeight="1">
      <c r="A7971" s="46" t="s">
        <v>15509</v>
      </c>
      <c r="B7971" s="46" t="s">
        <v>15510</v>
      </c>
      <c r="C7971" s="47">
        <v>81.327600000000004</v>
      </c>
      <c r="D7971" s="119" t="s">
        <v>9757</v>
      </c>
      <c r="E7971" s="46" t="s">
        <v>9757</v>
      </c>
      <c r="F7971" s="121">
        <v>37.664400000000001</v>
      </c>
      <c r="G7971" s="87"/>
      <c r="H7971" s="47"/>
      <c r="I7971" s="120">
        <v>3</v>
      </c>
      <c r="J7971" s="120">
        <v>0</v>
      </c>
    </row>
    <row r="7972" spans="1:10" ht="15" customHeight="1">
      <c r="A7972" s="46" t="s">
        <v>15507</v>
      </c>
      <c r="B7972" s="46" t="s">
        <v>15508</v>
      </c>
      <c r="C7972" s="47">
        <v>106.88760000000001</v>
      </c>
      <c r="D7972" s="119" t="s">
        <v>9755</v>
      </c>
      <c r="E7972" s="46" t="s">
        <v>9755</v>
      </c>
      <c r="F7972" s="121">
        <v>68.224000000000004</v>
      </c>
      <c r="G7972" s="87"/>
      <c r="H7972" s="47"/>
      <c r="I7972" s="120">
        <v>0</v>
      </c>
      <c r="J7972" s="120">
        <v>0</v>
      </c>
    </row>
    <row r="7973" spans="1:10" ht="15" customHeight="1">
      <c r="A7973" s="46" t="s">
        <v>15505</v>
      </c>
      <c r="B7973" s="46" t="s">
        <v>15506</v>
      </c>
      <c r="C7973" s="47">
        <v>74.3566</v>
      </c>
      <c r="D7973" s="119" t="s">
        <v>9754</v>
      </c>
      <c r="E7973" s="46" t="s">
        <v>9754</v>
      </c>
      <c r="F7973" s="121">
        <v>65.855800000000002</v>
      </c>
      <c r="G7973" s="87"/>
      <c r="H7973" s="47"/>
      <c r="I7973" s="120">
        <v>0</v>
      </c>
      <c r="J7973" s="120">
        <v>0</v>
      </c>
    </row>
    <row r="7974" spans="1:10" ht="15" customHeight="1">
      <c r="A7974" s="46" t="s">
        <v>15503</v>
      </c>
      <c r="B7974" s="46" t="s">
        <v>15504</v>
      </c>
      <c r="C7974" s="47">
        <v>51.120199999999997</v>
      </c>
      <c r="D7974" s="119" t="s">
        <v>9752</v>
      </c>
      <c r="E7974" s="46" t="s">
        <v>9752</v>
      </c>
      <c r="F7974" s="121">
        <v>60.390599999999999</v>
      </c>
      <c r="G7974" s="87"/>
      <c r="H7974" s="47"/>
      <c r="I7974" s="120">
        <v>0</v>
      </c>
      <c r="J7974" s="120">
        <v>0</v>
      </c>
    </row>
    <row r="7975" spans="1:10" ht="15" customHeight="1">
      <c r="A7975" s="46" t="s">
        <v>15501</v>
      </c>
      <c r="B7975" s="46" t="s">
        <v>15502</v>
      </c>
      <c r="C7975" s="47">
        <v>51.120199999999997</v>
      </c>
      <c r="D7975" s="119" t="s">
        <v>9750</v>
      </c>
      <c r="E7975" s="46" t="s">
        <v>9750</v>
      </c>
      <c r="F7975" s="121">
        <v>46.4542</v>
      </c>
      <c r="G7975" s="87"/>
      <c r="H7975" s="47"/>
      <c r="I7975" s="120">
        <v>0</v>
      </c>
      <c r="J7975" s="120">
        <v>0</v>
      </c>
    </row>
    <row r="7976" spans="1:10" ht="15" customHeight="1">
      <c r="A7976" s="46" t="s">
        <v>15499</v>
      </c>
      <c r="B7976" s="46" t="s">
        <v>15500</v>
      </c>
      <c r="C7976" s="47">
        <v>124.315</v>
      </c>
      <c r="D7976" s="119" t="s">
        <v>9748</v>
      </c>
      <c r="E7976" s="46" t="s">
        <v>9748</v>
      </c>
      <c r="F7976" s="121">
        <v>68.224000000000004</v>
      </c>
      <c r="G7976" s="87"/>
      <c r="H7976" s="47"/>
      <c r="I7976" s="120">
        <v>0</v>
      </c>
      <c r="J7976" s="120">
        <v>0</v>
      </c>
    </row>
    <row r="7977" spans="1:10" ht="15" customHeight="1">
      <c r="A7977" s="46" t="s">
        <v>15497</v>
      </c>
      <c r="B7977" s="46" t="s">
        <v>15498</v>
      </c>
      <c r="C7977" s="47">
        <v>124.315</v>
      </c>
      <c r="D7977" s="119" t="s">
        <v>9746</v>
      </c>
      <c r="E7977" s="46" t="s">
        <v>9746</v>
      </c>
      <c r="F7977" s="121">
        <v>65.855800000000002</v>
      </c>
      <c r="G7977" s="87"/>
      <c r="H7977" s="47"/>
      <c r="I7977" s="120">
        <v>0</v>
      </c>
      <c r="J7977" s="120">
        <v>0</v>
      </c>
    </row>
    <row r="7978" spans="1:10" ht="15" customHeight="1">
      <c r="A7978" s="46" t="s">
        <v>15495</v>
      </c>
      <c r="B7978" s="46" t="s">
        <v>15496</v>
      </c>
      <c r="C7978" s="47">
        <v>88.298400000000001</v>
      </c>
      <c r="D7978" s="119" t="s">
        <v>9745</v>
      </c>
      <c r="E7978" s="46" t="s">
        <v>9745</v>
      </c>
      <c r="F7978" s="121">
        <v>65.946799999999996</v>
      </c>
      <c r="G7978" s="87"/>
      <c r="H7978" s="47"/>
      <c r="I7978" s="120">
        <v>0</v>
      </c>
      <c r="J7978" s="120">
        <v>0</v>
      </c>
    </row>
    <row r="7979" spans="1:10" ht="15" customHeight="1">
      <c r="A7979" s="46" t="s">
        <v>15493</v>
      </c>
      <c r="B7979" s="46" t="s">
        <v>15494</v>
      </c>
      <c r="C7979" s="47">
        <v>81.327600000000004</v>
      </c>
      <c r="D7979" s="119" t="s">
        <v>9744</v>
      </c>
      <c r="E7979" s="46" t="s">
        <v>9744</v>
      </c>
      <c r="F7979" s="121">
        <v>54.185400000000001</v>
      </c>
      <c r="G7979" s="87"/>
      <c r="H7979" s="47"/>
      <c r="I7979" s="120">
        <v>4</v>
      </c>
      <c r="J7979" s="120">
        <v>0</v>
      </c>
    </row>
    <row r="7980" spans="1:10" ht="15" customHeight="1">
      <c r="A7980" s="46" t="s">
        <v>15491</v>
      </c>
      <c r="B7980" s="46" t="s">
        <v>15492</v>
      </c>
      <c r="C7980" s="47">
        <v>106.88760000000001</v>
      </c>
      <c r="D7980" s="119" t="s">
        <v>9743</v>
      </c>
      <c r="E7980" s="46" t="s">
        <v>9743</v>
      </c>
      <c r="F7980" s="121">
        <v>66.584400000000002</v>
      </c>
      <c r="G7980" s="87"/>
      <c r="H7980" s="47"/>
      <c r="I7980" s="120">
        <v>0</v>
      </c>
      <c r="J7980" s="120">
        <v>0</v>
      </c>
    </row>
    <row r="7981" spans="1:10" ht="15" customHeight="1">
      <c r="A7981" s="46" t="s">
        <v>15489</v>
      </c>
      <c r="B7981" s="46" t="s">
        <v>15490</v>
      </c>
      <c r="C7981" s="47">
        <v>74.3566</v>
      </c>
      <c r="D7981" s="119" t="s">
        <v>9742</v>
      </c>
      <c r="E7981" s="46" t="s">
        <v>9742</v>
      </c>
      <c r="F7981" s="121">
        <v>45.634399999999999</v>
      </c>
      <c r="G7981" s="87"/>
      <c r="H7981" s="47"/>
      <c r="I7981" s="120">
        <v>1</v>
      </c>
      <c r="J7981" s="120">
        <v>0</v>
      </c>
    </row>
    <row r="7982" spans="1:10" ht="15" customHeight="1">
      <c r="A7982" s="46" t="s">
        <v>15487</v>
      </c>
      <c r="B7982" s="46" t="s">
        <v>15488</v>
      </c>
      <c r="C7982" s="47">
        <v>51.120199999999997</v>
      </c>
      <c r="D7982" s="119" t="s">
        <v>9740</v>
      </c>
      <c r="E7982" s="46" t="s">
        <v>9740</v>
      </c>
      <c r="F7982" s="121">
        <v>74.235799999999998</v>
      </c>
      <c r="G7982" s="87"/>
      <c r="H7982" s="47"/>
      <c r="I7982" s="120">
        <v>2</v>
      </c>
      <c r="J7982" s="120">
        <v>0</v>
      </c>
    </row>
    <row r="7983" spans="1:10" ht="15" customHeight="1">
      <c r="A7983" s="46" t="s">
        <v>15485</v>
      </c>
      <c r="B7983" s="46" t="s">
        <v>15486</v>
      </c>
      <c r="C7983" s="47">
        <v>58.788200000000003</v>
      </c>
      <c r="D7983" s="119" t="s">
        <v>9738</v>
      </c>
      <c r="E7983" s="46" t="s">
        <v>9738</v>
      </c>
      <c r="F7983" s="121">
        <v>72.095200000000006</v>
      </c>
      <c r="G7983" s="87"/>
      <c r="H7983" s="47"/>
      <c r="I7983" s="120">
        <v>1</v>
      </c>
      <c r="J7983" s="120">
        <v>0</v>
      </c>
    </row>
    <row r="7984" spans="1:10" ht="15" customHeight="1">
      <c r="A7984" s="46" t="s">
        <v>15483</v>
      </c>
      <c r="B7984" s="46" t="s">
        <v>15484</v>
      </c>
      <c r="C7984" s="47">
        <v>113.5796</v>
      </c>
      <c r="D7984" s="119" t="s">
        <v>9736</v>
      </c>
      <c r="E7984" s="46" t="s">
        <v>9736</v>
      </c>
      <c r="F7984" s="121">
        <v>61.939</v>
      </c>
      <c r="G7984" s="87"/>
      <c r="H7984" s="47"/>
      <c r="I7984" s="120">
        <v>3</v>
      </c>
      <c r="J7984" s="120">
        <v>0</v>
      </c>
    </row>
    <row r="7985" spans="1:10" ht="15" customHeight="1">
      <c r="A7985" s="46" t="s">
        <v>15482</v>
      </c>
      <c r="B7985" s="46" t="s">
        <v>32989</v>
      </c>
      <c r="C7985" s="47">
        <v>58.346600000000002</v>
      </c>
      <c r="D7985" s="119" t="s">
        <v>9734</v>
      </c>
      <c r="E7985" s="46" t="s">
        <v>9734</v>
      </c>
      <c r="F7985" s="121">
        <v>45.634399999999999</v>
      </c>
      <c r="G7985" s="87"/>
      <c r="H7985" s="47"/>
      <c r="I7985" s="120">
        <v>1</v>
      </c>
      <c r="J7985" s="120">
        <v>0</v>
      </c>
    </row>
    <row r="7986" spans="1:10" ht="15" customHeight="1">
      <c r="A7986" s="46" t="s">
        <v>15481</v>
      </c>
      <c r="B7986" s="46" t="s">
        <v>32990</v>
      </c>
      <c r="C7986" s="47">
        <v>58.346600000000002</v>
      </c>
      <c r="D7986" s="119" t="s">
        <v>9732</v>
      </c>
      <c r="E7986" s="46" t="s">
        <v>9732</v>
      </c>
      <c r="F7986" s="121">
        <v>51.555</v>
      </c>
      <c r="G7986" s="87"/>
      <c r="H7986" s="47"/>
      <c r="I7986" s="120">
        <v>2</v>
      </c>
      <c r="J7986" s="120">
        <v>0</v>
      </c>
    </row>
    <row r="7987" spans="1:10" ht="15" customHeight="1">
      <c r="A7987" s="46" t="s">
        <v>15479</v>
      </c>
      <c r="B7987" s="46" t="s">
        <v>15480</v>
      </c>
      <c r="C7987" s="47">
        <v>58.346600000000002</v>
      </c>
      <c r="D7987" s="119" t="s">
        <v>9730</v>
      </c>
      <c r="E7987" s="46" t="s">
        <v>9730</v>
      </c>
      <c r="F7987" s="121">
        <v>15.7582</v>
      </c>
      <c r="G7987" s="87"/>
      <c r="H7987" s="47"/>
      <c r="I7987" s="120">
        <v>0</v>
      </c>
      <c r="J7987" s="120">
        <v>0</v>
      </c>
    </row>
    <row r="7988" spans="1:10" ht="15" customHeight="1">
      <c r="A7988" s="46" t="s">
        <v>15477</v>
      </c>
      <c r="B7988" s="46" t="s">
        <v>15478</v>
      </c>
      <c r="C7988" s="47">
        <v>58.346600000000002</v>
      </c>
      <c r="D7988" s="119" t="s">
        <v>1315</v>
      </c>
      <c r="E7988" s="46" t="s">
        <v>1315</v>
      </c>
      <c r="F7988" s="121">
        <v>12.145</v>
      </c>
      <c r="G7988" s="87"/>
      <c r="H7988" s="47"/>
      <c r="I7988" s="120">
        <v>1</v>
      </c>
      <c r="J7988" s="120">
        <v>0</v>
      </c>
    </row>
    <row r="7989" spans="1:10" ht="15" customHeight="1">
      <c r="A7989" s="46" t="s">
        <v>15475</v>
      </c>
      <c r="B7989" s="46" t="s">
        <v>15476</v>
      </c>
      <c r="C7989" s="47">
        <v>142.9598</v>
      </c>
      <c r="D7989" s="119" t="s">
        <v>1320</v>
      </c>
      <c r="E7989" s="46" t="s">
        <v>1320</v>
      </c>
      <c r="F7989" s="121">
        <v>13.916</v>
      </c>
      <c r="G7989" s="87"/>
      <c r="H7989" s="47"/>
      <c r="I7989" s="120">
        <v>0</v>
      </c>
      <c r="J7989" s="120">
        <v>0</v>
      </c>
    </row>
    <row r="7990" spans="1:10" ht="15" customHeight="1">
      <c r="A7990" s="46" t="s">
        <v>15473</v>
      </c>
      <c r="B7990" s="46" t="s">
        <v>15474</v>
      </c>
      <c r="C7990" s="47">
        <v>142.20699999999999</v>
      </c>
      <c r="D7990" s="119" t="s">
        <v>9726</v>
      </c>
      <c r="E7990" s="46" t="s">
        <v>9726</v>
      </c>
      <c r="F7990" s="121">
        <v>14.422000000000001</v>
      </c>
      <c r="G7990" s="87"/>
      <c r="H7990" s="47"/>
      <c r="I7990" s="120">
        <v>0</v>
      </c>
      <c r="J7990" s="120">
        <v>0</v>
      </c>
    </row>
    <row r="7991" spans="1:10" ht="15" customHeight="1">
      <c r="A7991" s="46" t="s">
        <v>15471</v>
      </c>
      <c r="B7991" s="46" t="s">
        <v>15472</v>
      </c>
      <c r="C7991" s="47">
        <v>132.25239999999999</v>
      </c>
      <c r="D7991" s="119" t="s">
        <v>1327</v>
      </c>
      <c r="E7991" s="46" t="s">
        <v>1327</v>
      </c>
      <c r="F7991" s="121">
        <v>15.1812</v>
      </c>
      <c r="G7991" s="87"/>
      <c r="H7991" s="47"/>
      <c r="I7991" s="120">
        <v>1</v>
      </c>
      <c r="J7991" s="120">
        <v>0</v>
      </c>
    </row>
    <row r="7992" spans="1:10" ht="15" customHeight="1">
      <c r="A7992" s="46" t="s">
        <v>15470</v>
      </c>
      <c r="B7992" s="46" t="s">
        <v>15464</v>
      </c>
      <c r="C7992" s="47">
        <v>139.4186</v>
      </c>
      <c r="D7992" s="119" t="s">
        <v>9724</v>
      </c>
      <c r="E7992" s="46" t="s">
        <v>9724</v>
      </c>
      <c r="F7992" s="121">
        <v>23.318200000000001</v>
      </c>
      <c r="G7992" s="87"/>
      <c r="H7992" s="47"/>
      <c r="I7992" s="120">
        <v>2</v>
      </c>
      <c r="J7992" s="120">
        <v>0</v>
      </c>
    </row>
    <row r="7993" spans="1:10" ht="15" customHeight="1">
      <c r="A7993" s="46" t="s">
        <v>15468</v>
      </c>
      <c r="B7993" s="46" t="s">
        <v>15469</v>
      </c>
      <c r="C7993" s="47">
        <v>128.61359999999999</v>
      </c>
      <c r="D7993" s="119" t="s">
        <v>9722</v>
      </c>
      <c r="E7993" s="46" t="s">
        <v>9722</v>
      </c>
      <c r="F7993" s="121">
        <v>26.688600000000001</v>
      </c>
      <c r="G7993" s="87"/>
      <c r="H7993" s="47"/>
      <c r="I7993" s="120">
        <v>0</v>
      </c>
      <c r="J7993" s="120">
        <v>0</v>
      </c>
    </row>
    <row r="7994" spans="1:10" ht="15" customHeight="1">
      <c r="A7994" s="46" t="s">
        <v>15466</v>
      </c>
      <c r="B7994" s="46" t="s">
        <v>15467</v>
      </c>
      <c r="C7994" s="47">
        <v>139.4186</v>
      </c>
      <c r="D7994" s="119" t="s">
        <v>9720</v>
      </c>
      <c r="E7994" s="46" t="s">
        <v>9720</v>
      </c>
      <c r="F7994" s="121">
        <v>43.630600000000001</v>
      </c>
      <c r="G7994" s="87"/>
      <c r="H7994" s="47"/>
      <c r="I7994" s="120">
        <v>0</v>
      </c>
      <c r="J7994" s="120">
        <v>0</v>
      </c>
    </row>
    <row r="7995" spans="1:10" ht="15" customHeight="1">
      <c r="A7995" s="46" t="s">
        <v>15465</v>
      </c>
      <c r="B7995" s="46" t="s">
        <v>15464</v>
      </c>
      <c r="C7995" s="47">
        <v>139.4186</v>
      </c>
      <c r="D7995" s="119" t="s">
        <v>9718</v>
      </c>
      <c r="E7995" s="46" t="s">
        <v>9718</v>
      </c>
      <c r="F7995" s="121">
        <v>8.6532</v>
      </c>
      <c r="G7995" s="87"/>
      <c r="H7995" s="47"/>
      <c r="I7995" s="120">
        <v>0</v>
      </c>
      <c r="J7995" s="120">
        <v>0</v>
      </c>
    </row>
    <row r="7996" spans="1:10" ht="15" customHeight="1">
      <c r="A7996" s="46" t="s">
        <v>15463</v>
      </c>
      <c r="B7996" s="46" t="s">
        <v>15464</v>
      </c>
      <c r="C7996" s="47">
        <v>139.4186</v>
      </c>
      <c r="D7996" s="119" t="s">
        <v>9716</v>
      </c>
      <c r="E7996" s="46" t="s">
        <v>9716</v>
      </c>
      <c r="F7996" s="121">
        <v>15.029199999999999</v>
      </c>
      <c r="G7996" s="87"/>
      <c r="H7996" s="47"/>
      <c r="I7996" s="120">
        <v>3</v>
      </c>
      <c r="J7996" s="120">
        <v>0</v>
      </c>
    </row>
    <row r="7997" spans="1:10" ht="15" customHeight="1">
      <c r="A7997" s="46" t="s">
        <v>15461</v>
      </c>
      <c r="B7997" s="46" t="s">
        <v>15462</v>
      </c>
      <c r="C7997" s="47">
        <v>69.709400000000002</v>
      </c>
      <c r="D7997" s="119" t="s">
        <v>9714</v>
      </c>
      <c r="E7997" s="46" t="s">
        <v>9714</v>
      </c>
      <c r="F7997" s="121">
        <v>56.853400000000001</v>
      </c>
      <c r="G7997" s="87"/>
      <c r="H7997" s="47"/>
      <c r="I7997" s="120">
        <v>1</v>
      </c>
      <c r="J7997" s="120">
        <v>0</v>
      </c>
    </row>
    <row r="7998" spans="1:10" ht="15" customHeight="1">
      <c r="A7998" s="46" t="s">
        <v>15459</v>
      </c>
      <c r="B7998" s="46" t="s">
        <v>15460</v>
      </c>
      <c r="C7998" s="47">
        <v>69.709400000000002</v>
      </c>
      <c r="D7998" s="119" t="s">
        <v>9713</v>
      </c>
      <c r="E7998" s="46" t="s">
        <v>9713</v>
      </c>
      <c r="F7998" s="121">
        <v>56.564799999999998</v>
      </c>
      <c r="G7998" s="87"/>
      <c r="H7998" s="47"/>
      <c r="I7998" s="120">
        <v>3</v>
      </c>
      <c r="J7998" s="120">
        <v>0</v>
      </c>
    </row>
    <row r="7999" spans="1:10" ht="15" customHeight="1">
      <c r="A7999" s="46" t="s">
        <v>15457</v>
      </c>
      <c r="B7999" s="46" t="s">
        <v>15458</v>
      </c>
      <c r="C7999" s="47">
        <v>79.003799999999998</v>
      </c>
      <c r="D7999" s="119" t="s">
        <v>9711</v>
      </c>
      <c r="E7999" s="46" t="s">
        <v>9711</v>
      </c>
      <c r="F7999" s="121">
        <v>45.088000000000001</v>
      </c>
      <c r="G7999" s="87"/>
      <c r="H7999" s="47"/>
      <c r="I7999" s="120">
        <v>1</v>
      </c>
      <c r="J7999" s="120">
        <v>0</v>
      </c>
    </row>
    <row r="8000" spans="1:10" ht="15" customHeight="1">
      <c r="A8000" s="46" t="s">
        <v>15455</v>
      </c>
      <c r="B8000" s="46" t="s">
        <v>15456</v>
      </c>
      <c r="C8000" s="47">
        <v>79.003799999999998</v>
      </c>
      <c r="D8000" s="119" t="s">
        <v>9710</v>
      </c>
      <c r="E8000" s="46" t="s">
        <v>9710</v>
      </c>
      <c r="F8000" s="121">
        <v>125.2444</v>
      </c>
      <c r="G8000" s="87"/>
      <c r="H8000" s="47"/>
      <c r="I8000" s="120">
        <v>1</v>
      </c>
      <c r="J8000" s="120">
        <v>0</v>
      </c>
    </row>
    <row r="8001" spans="1:10" ht="15" customHeight="1">
      <c r="A8001" s="46" t="s">
        <v>15531</v>
      </c>
      <c r="B8001" s="46" t="s">
        <v>15532</v>
      </c>
      <c r="C8001" s="47">
        <v>33.4604</v>
      </c>
      <c r="D8001" s="119" t="s">
        <v>9708</v>
      </c>
      <c r="E8001" s="46" t="s">
        <v>9708</v>
      </c>
      <c r="F8001" s="121">
        <v>57.658000000000001</v>
      </c>
      <c r="G8001" s="87"/>
      <c r="H8001" s="47"/>
      <c r="I8001" s="120">
        <v>0</v>
      </c>
      <c r="J8001" s="120">
        <v>0</v>
      </c>
    </row>
    <row r="8002" spans="1:10" ht="15" customHeight="1">
      <c r="A8002" s="46" t="s">
        <v>15529</v>
      </c>
      <c r="B8002" s="46" t="s">
        <v>15530</v>
      </c>
      <c r="C8002" s="47">
        <v>37.643000000000001</v>
      </c>
      <c r="D8002" s="119" t="s">
        <v>9707</v>
      </c>
      <c r="E8002" s="46" t="s">
        <v>9707</v>
      </c>
      <c r="F8002" s="121">
        <v>55.471800000000002</v>
      </c>
      <c r="G8002" s="87"/>
      <c r="H8002" s="47"/>
      <c r="I8002" s="120">
        <v>0</v>
      </c>
      <c r="J8002" s="120">
        <v>0</v>
      </c>
    </row>
    <row r="8003" spans="1:10" ht="15" customHeight="1">
      <c r="A8003" s="46" t="s">
        <v>15527</v>
      </c>
      <c r="B8003" s="46" t="s">
        <v>15528</v>
      </c>
      <c r="C8003" s="47">
        <v>12.547800000000001</v>
      </c>
      <c r="D8003" s="119" t="s">
        <v>35542</v>
      </c>
      <c r="E8003" s="46" t="s">
        <v>35542</v>
      </c>
      <c r="F8003" s="121">
        <v>105.2052</v>
      </c>
      <c r="G8003" s="87"/>
      <c r="H8003" s="47"/>
      <c r="I8003" s="120">
        <v>0</v>
      </c>
      <c r="J8003" s="120">
        <v>0</v>
      </c>
    </row>
    <row r="8004" spans="1:10" ht="15" customHeight="1">
      <c r="A8004" s="46" t="s">
        <v>15525</v>
      </c>
      <c r="B8004" s="46" t="s">
        <v>15526</v>
      </c>
      <c r="C8004" s="47">
        <v>15.0572</v>
      </c>
      <c r="D8004" s="119" t="s">
        <v>9706</v>
      </c>
      <c r="E8004" s="46" t="s">
        <v>9706</v>
      </c>
      <c r="F8004" s="121">
        <v>27.599399999999999</v>
      </c>
      <c r="G8004" s="87"/>
      <c r="H8004" s="47"/>
      <c r="I8004" s="120">
        <v>0</v>
      </c>
      <c r="J8004" s="120">
        <v>0</v>
      </c>
    </row>
    <row r="8005" spans="1:10" ht="15" customHeight="1">
      <c r="A8005" s="46" t="s">
        <v>15523</v>
      </c>
      <c r="B8005" s="46" t="s">
        <v>15524</v>
      </c>
      <c r="C8005" s="47">
        <v>2.5095999999999998</v>
      </c>
      <c r="D8005" s="119" t="s">
        <v>9705</v>
      </c>
      <c r="E8005" s="46" t="s">
        <v>9705</v>
      </c>
      <c r="F8005" s="121">
        <v>34.430999999999997</v>
      </c>
      <c r="G8005" s="87"/>
      <c r="H8005" s="47"/>
      <c r="I8005" s="120">
        <v>0</v>
      </c>
      <c r="J8005" s="120">
        <v>0</v>
      </c>
    </row>
    <row r="8006" spans="1:10" ht="15" customHeight="1">
      <c r="A8006" s="46" t="s">
        <v>15521</v>
      </c>
      <c r="B8006" s="46" t="s">
        <v>15522</v>
      </c>
      <c r="C8006" s="47">
        <v>13.3842</v>
      </c>
      <c r="D8006" s="119" t="s">
        <v>9704</v>
      </c>
      <c r="E8006" s="46" t="s">
        <v>9704</v>
      </c>
      <c r="F8006" s="121">
        <v>35.706000000000003</v>
      </c>
      <c r="G8006" s="87"/>
      <c r="H8006" s="47"/>
      <c r="I8006" s="120">
        <v>0</v>
      </c>
      <c r="J8006" s="120">
        <v>0</v>
      </c>
    </row>
    <row r="8007" spans="1:10" ht="15" customHeight="1">
      <c r="A8007" s="46" t="s">
        <v>15279</v>
      </c>
      <c r="B8007" s="46" t="s">
        <v>15276</v>
      </c>
      <c r="C8007" s="47">
        <v>69.709400000000002</v>
      </c>
      <c r="D8007" s="119" t="s">
        <v>9702</v>
      </c>
      <c r="E8007" s="46" t="s">
        <v>9702</v>
      </c>
      <c r="F8007" s="121">
        <v>40.260199999999998</v>
      </c>
      <c r="G8007" s="87"/>
      <c r="H8007" s="47"/>
      <c r="I8007" s="120">
        <v>0</v>
      </c>
      <c r="J8007" s="120">
        <v>0</v>
      </c>
    </row>
    <row r="8008" spans="1:10" ht="15" customHeight="1">
      <c r="A8008" s="46" t="s">
        <v>15278</v>
      </c>
      <c r="B8008" s="46" t="s">
        <v>15276</v>
      </c>
      <c r="C8008" s="47">
        <v>69.709400000000002</v>
      </c>
      <c r="D8008" s="119" t="s">
        <v>9700</v>
      </c>
      <c r="E8008" s="46" t="s">
        <v>9700</v>
      </c>
      <c r="F8008" s="121">
        <v>47.456200000000003</v>
      </c>
      <c r="G8008" s="87"/>
      <c r="H8008" s="47"/>
      <c r="I8008" s="120">
        <v>0</v>
      </c>
      <c r="J8008" s="120">
        <v>0</v>
      </c>
    </row>
    <row r="8009" spans="1:10" ht="15" customHeight="1">
      <c r="A8009" s="46" t="s">
        <v>15277</v>
      </c>
      <c r="B8009" s="46" t="s">
        <v>15276</v>
      </c>
      <c r="C8009" s="47">
        <v>127.8004</v>
      </c>
      <c r="D8009" s="119" t="s">
        <v>9698</v>
      </c>
      <c r="E8009" s="46" t="s">
        <v>9698</v>
      </c>
      <c r="F8009" s="121">
        <v>55.471800000000002</v>
      </c>
      <c r="G8009" s="87"/>
      <c r="H8009" s="47"/>
      <c r="I8009" s="120">
        <v>0</v>
      </c>
      <c r="J8009" s="120">
        <v>0</v>
      </c>
    </row>
    <row r="8010" spans="1:10" ht="15" customHeight="1">
      <c r="A8010" s="46" t="s">
        <v>15275</v>
      </c>
      <c r="B8010" s="46" t="s">
        <v>15276</v>
      </c>
      <c r="C8010" s="47">
        <v>127.8004</v>
      </c>
      <c r="D8010" s="119" t="s">
        <v>9696</v>
      </c>
      <c r="E8010" s="46" t="s">
        <v>9696</v>
      </c>
      <c r="F8010" s="121">
        <v>35.797199999999997</v>
      </c>
      <c r="G8010" s="87"/>
      <c r="H8010" s="47"/>
      <c r="I8010" s="120">
        <v>0</v>
      </c>
      <c r="J8010" s="120">
        <v>0</v>
      </c>
    </row>
    <row r="8011" spans="1:10" ht="15" customHeight="1">
      <c r="A8011" s="46" t="s">
        <v>15273</v>
      </c>
      <c r="B8011" s="46" t="s">
        <v>15274</v>
      </c>
      <c r="C8011" s="47">
        <v>34.854599999999998</v>
      </c>
      <c r="D8011" s="119" t="s">
        <v>9694</v>
      </c>
      <c r="E8011" s="46" t="s">
        <v>9694</v>
      </c>
      <c r="F8011" s="121">
        <v>38.529800000000002</v>
      </c>
      <c r="G8011" s="87"/>
      <c r="H8011" s="47"/>
      <c r="I8011" s="120">
        <v>20</v>
      </c>
      <c r="J8011" s="120">
        <v>0</v>
      </c>
    </row>
    <row r="8012" spans="1:10" ht="15" customHeight="1">
      <c r="A8012" s="46" t="s">
        <v>15271</v>
      </c>
      <c r="B8012" s="46" t="s">
        <v>15272</v>
      </c>
      <c r="C8012" s="47">
        <v>34.854599999999998</v>
      </c>
      <c r="D8012" s="119" t="s">
        <v>9692</v>
      </c>
      <c r="E8012" s="46" t="s">
        <v>9692</v>
      </c>
      <c r="F8012" s="121">
        <v>25.959800000000001</v>
      </c>
      <c r="G8012" s="87"/>
      <c r="H8012" s="47"/>
      <c r="I8012" s="120">
        <v>2</v>
      </c>
      <c r="J8012" s="120">
        <v>0</v>
      </c>
    </row>
    <row r="8013" spans="1:10" ht="15" customHeight="1">
      <c r="A8013" s="46" t="s">
        <v>15269</v>
      </c>
      <c r="B8013" s="46" t="s">
        <v>15270</v>
      </c>
      <c r="C8013" s="47">
        <v>69.709400000000002</v>
      </c>
      <c r="D8013" s="119" t="s">
        <v>9690</v>
      </c>
      <c r="E8013" s="46" t="s">
        <v>9690</v>
      </c>
      <c r="F8013" s="121">
        <v>29.420999999999999</v>
      </c>
      <c r="G8013" s="87"/>
      <c r="H8013" s="47"/>
      <c r="I8013" s="120">
        <v>5</v>
      </c>
      <c r="J8013" s="120">
        <v>0</v>
      </c>
    </row>
    <row r="8014" spans="1:10" ht="15" customHeight="1">
      <c r="A8014" s="46" t="s">
        <v>15267</v>
      </c>
      <c r="B8014" s="46" t="s">
        <v>15268</v>
      </c>
      <c r="C8014" s="47">
        <v>34.854599999999998</v>
      </c>
      <c r="D8014" s="119" t="s">
        <v>9688</v>
      </c>
      <c r="E8014" s="46" t="s">
        <v>9688</v>
      </c>
      <c r="F8014" s="121">
        <v>32.882399999999997</v>
      </c>
      <c r="G8014" s="87"/>
      <c r="H8014" s="47"/>
      <c r="I8014" s="120">
        <v>0</v>
      </c>
      <c r="J8014" s="120">
        <v>0</v>
      </c>
    </row>
    <row r="8015" spans="1:10" ht="15" customHeight="1">
      <c r="A8015" s="46" t="s">
        <v>15265</v>
      </c>
      <c r="B8015" s="46" t="s">
        <v>15266</v>
      </c>
      <c r="C8015" s="47">
        <v>34.854599999999998</v>
      </c>
      <c r="D8015" s="119" t="s">
        <v>9687</v>
      </c>
      <c r="E8015" s="46" t="s">
        <v>9687</v>
      </c>
      <c r="F8015" s="121">
        <v>61.088999999999999</v>
      </c>
      <c r="G8015" s="87"/>
      <c r="H8015" s="47"/>
      <c r="I8015" s="120">
        <v>15</v>
      </c>
      <c r="J8015" s="120">
        <v>0</v>
      </c>
    </row>
    <row r="8016" spans="1:10" ht="15" customHeight="1">
      <c r="A8016" s="46" t="s">
        <v>15263</v>
      </c>
      <c r="B8016" s="46" t="s">
        <v>15264</v>
      </c>
      <c r="C8016" s="47">
        <v>92.945599999999999</v>
      </c>
      <c r="D8016" s="119" t="s">
        <v>9685</v>
      </c>
      <c r="E8016" s="46" t="s">
        <v>9685</v>
      </c>
      <c r="F8016" s="121">
        <v>38.711799999999997</v>
      </c>
      <c r="G8016" s="87"/>
      <c r="H8016" s="47"/>
      <c r="I8016" s="120">
        <v>0</v>
      </c>
      <c r="J8016" s="120">
        <v>0</v>
      </c>
    </row>
    <row r="8017" spans="1:10" ht="15" customHeight="1">
      <c r="A8017" s="46" t="s">
        <v>15261</v>
      </c>
      <c r="B8017" s="46" t="s">
        <v>15262</v>
      </c>
      <c r="C8017" s="47">
        <v>13.942</v>
      </c>
      <c r="D8017" s="119" t="s">
        <v>9683</v>
      </c>
      <c r="E8017" s="46" t="s">
        <v>9683</v>
      </c>
      <c r="F8017" s="121">
        <v>44.506</v>
      </c>
      <c r="G8017" s="87"/>
      <c r="H8017" s="47"/>
      <c r="I8017" s="120">
        <v>2</v>
      </c>
      <c r="J8017" s="120">
        <v>0</v>
      </c>
    </row>
    <row r="8018" spans="1:10" ht="15" customHeight="1">
      <c r="A8018" s="46" t="s">
        <v>15259</v>
      </c>
      <c r="B8018" s="46" t="s">
        <v>15260</v>
      </c>
      <c r="C8018" s="47">
        <v>13.942</v>
      </c>
      <c r="D8018" s="119" t="s">
        <v>9681</v>
      </c>
      <c r="E8018" s="46" t="s">
        <v>9681</v>
      </c>
      <c r="F8018" s="121">
        <v>41.991</v>
      </c>
      <c r="G8018" s="87"/>
      <c r="H8018" s="47"/>
      <c r="I8018" s="120">
        <v>3</v>
      </c>
      <c r="J8018" s="120">
        <v>0</v>
      </c>
    </row>
    <row r="8019" spans="1:10" ht="15" customHeight="1">
      <c r="A8019" s="46" t="s">
        <v>15257</v>
      </c>
      <c r="B8019" s="46" t="s">
        <v>15258</v>
      </c>
      <c r="C8019" s="47">
        <v>13.942</v>
      </c>
      <c r="D8019" s="119" t="s">
        <v>9679</v>
      </c>
      <c r="E8019" s="46" t="s">
        <v>9679</v>
      </c>
      <c r="F8019" s="121">
        <v>17.762</v>
      </c>
      <c r="G8019" s="87"/>
      <c r="H8019" s="47"/>
      <c r="I8019" s="120">
        <v>2</v>
      </c>
      <c r="J8019" s="120">
        <v>0</v>
      </c>
    </row>
    <row r="8020" spans="1:10" ht="15" customHeight="1">
      <c r="A8020" s="46" t="s">
        <v>15255</v>
      </c>
      <c r="B8020" s="46" t="s">
        <v>15256</v>
      </c>
      <c r="C8020" s="47">
        <v>13.942</v>
      </c>
      <c r="D8020" s="119" t="s">
        <v>9677</v>
      </c>
      <c r="E8020" s="46" t="s">
        <v>9677</v>
      </c>
      <c r="F8020" s="121">
        <v>6.2393999999999998</v>
      </c>
      <c r="G8020" s="87"/>
      <c r="H8020" s="47"/>
      <c r="I8020" s="120">
        <v>3</v>
      </c>
      <c r="J8020" s="120">
        <v>0</v>
      </c>
    </row>
    <row r="8021" spans="1:10" ht="15" customHeight="1">
      <c r="A8021" s="46" t="s">
        <v>15253</v>
      </c>
      <c r="B8021" s="46" t="s">
        <v>15254</v>
      </c>
      <c r="C8021" s="47">
        <v>13.942</v>
      </c>
      <c r="D8021" s="119" t="s">
        <v>9675</v>
      </c>
      <c r="E8021" s="46" t="s">
        <v>9675</v>
      </c>
      <c r="F8021" s="121">
        <v>7.0591999999999997</v>
      </c>
      <c r="G8021" s="87"/>
      <c r="H8021" s="47"/>
      <c r="I8021" s="120">
        <v>3</v>
      </c>
      <c r="J8021" s="120">
        <v>0</v>
      </c>
    </row>
    <row r="8022" spans="1:10" ht="15" customHeight="1">
      <c r="A8022" s="46" t="s">
        <v>15251</v>
      </c>
      <c r="B8022" s="46" t="s">
        <v>15252</v>
      </c>
      <c r="C8022" s="47">
        <v>18.589200000000002</v>
      </c>
      <c r="D8022" s="119" t="s">
        <v>9673</v>
      </c>
      <c r="E8022" s="46" t="s">
        <v>9673</v>
      </c>
      <c r="F8022" s="121">
        <v>7.8792</v>
      </c>
      <c r="G8022" s="87"/>
      <c r="H8022" s="47"/>
      <c r="I8022" s="120">
        <v>0</v>
      </c>
      <c r="J8022" s="120">
        <v>0</v>
      </c>
    </row>
    <row r="8023" spans="1:10" ht="15" customHeight="1">
      <c r="A8023" s="46" t="s">
        <v>15249</v>
      </c>
      <c r="B8023" s="46" t="s">
        <v>15250</v>
      </c>
      <c r="C8023" s="47">
        <v>3.2532000000000001</v>
      </c>
      <c r="D8023" s="119" t="s">
        <v>9783</v>
      </c>
      <c r="E8023" s="46" t="s">
        <v>9783</v>
      </c>
      <c r="F8023" s="121">
        <v>4.5544000000000002</v>
      </c>
      <c r="G8023" s="87"/>
      <c r="H8023" s="47"/>
      <c r="I8023" s="120">
        <v>0</v>
      </c>
      <c r="J8023" s="120">
        <v>0</v>
      </c>
    </row>
    <row r="8024" spans="1:10" ht="15" customHeight="1">
      <c r="A8024" s="46" t="s">
        <v>15247</v>
      </c>
      <c r="B8024" s="46" t="s">
        <v>15248</v>
      </c>
      <c r="C8024" s="47">
        <v>2.3235999999999999</v>
      </c>
      <c r="D8024" s="119" t="s">
        <v>9781</v>
      </c>
      <c r="E8024" s="46" t="s">
        <v>9781</v>
      </c>
      <c r="F8024" s="121">
        <v>4.5544000000000002</v>
      </c>
      <c r="G8024" s="87"/>
      <c r="H8024" s="47"/>
      <c r="I8024" s="120">
        <v>0</v>
      </c>
      <c r="J8024" s="120">
        <v>0</v>
      </c>
    </row>
    <row r="8025" spans="1:10" ht="15" customHeight="1">
      <c r="A8025" s="46" t="s">
        <v>15245</v>
      </c>
      <c r="B8025" s="46" t="s">
        <v>15246</v>
      </c>
      <c r="C8025" s="47">
        <v>3.4853999999999998</v>
      </c>
      <c r="D8025" s="119" t="s">
        <v>9779</v>
      </c>
      <c r="E8025" s="46" t="s">
        <v>9779</v>
      </c>
      <c r="F8025" s="121">
        <v>4.5544000000000002</v>
      </c>
      <c r="G8025" s="87"/>
      <c r="H8025" s="47"/>
      <c r="I8025" s="120">
        <v>0</v>
      </c>
      <c r="J8025" s="120">
        <v>0</v>
      </c>
    </row>
    <row r="8026" spans="1:10" ht="15" customHeight="1">
      <c r="A8026" s="46" t="s">
        <v>15243</v>
      </c>
      <c r="B8026" s="46" t="s">
        <v>15244</v>
      </c>
      <c r="C8026" s="47">
        <v>11.6182</v>
      </c>
      <c r="D8026" s="119" t="s">
        <v>9827</v>
      </c>
      <c r="E8026" s="46" t="s">
        <v>9827</v>
      </c>
      <c r="F8026" s="121">
        <v>273.2604</v>
      </c>
      <c r="G8026" s="87"/>
      <c r="H8026" s="47"/>
      <c r="I8026" s="120">
        <v>0</v>
      </c>
      <c r="J8026" s="120">
        <v>0</v>
      </c>
    </row>
    <row r="8027" spans="1:10" ht="15" customHeight="1">
      <c r="A8027" s="46" t="s">
        <v>15241</v>
      </c>
      <c r="B8027" s="46" t="s">
        <v>15242</v>
      </c>
      <c r="C8027" s="47">
        <v>13.942</v>
      </c>
      <c r="D8027" s="119" t="s">
        <v>9825</v>
      </c>
      <c r="E8027" s="46" t="s">
        <v>9825</v>
      </c>
      <c r="F8027" s="121">
        <v>302.86360000000002</v>
      </c>
      <c r="G8027" s="87"/>
      <c r="H8027" s="47"/>
      <c r="I8027" s="120">
        <v>0</v>
      </c>
      <c r="J8027" s="120">
        <v>0</v>
      </c>
    </row>
    <row r="8028" spans="1:10" ht="15" customHeight="1">
      <c r="A8028" s="46" t="s">
        <v>15239</v>
      </c>
      <c r="B8028" s="46" t="s">
        <v>15240</v>
      </c>
      <c r="C8028" s="47">
        <v>11.6182</v>
      </c>
      <c r="D8028" s="119" t="s">
        <v>9823</v>
      </c>
      <c r="E8028" s="46" t="s">
        <v>9823</v>
      </c>
      <c r="F8028" s="121">
        <v>159.40180000000001</v>
      </c>
      <c r="G8028" s="87"/>
      <c r="H8028" s="47"/>
      <c r="I8028" s="120">
        <v>0</v>
      </c>
      <c r="J8028" s="120">
        <v>0</v>
      </c>
    </row>
    <row r="8029" spans="1:10" ht="15" customHeight="1">
      <c r="A8029" s="46" t="s">
        <v>15238</v>
      </c>
      <c r="B8029" s="46" t="s">
        <v>15237</v>
      </c>
      <c r="C8029" s="47">
        <v>13.942</v>
      </c>
      <c r="D8029" s="119" t="s">
        <v>2189</v>
      </c>
      <c r="E8029" s="46" t="s">
        <v>2189</v>
      </c>
      <c r="F8029" s="121">
        <v>66.417400000000001</v>
      </c>
      <c r="G8029" s="87"/>
      <c r="H8029" s="47"/>
      <c r="I8029" s="120">
        <v>0</v>
      </c>
      <c r="J8029" s="120">
        <v>0</v>
      </c>
    </row>
    <row r="8030" spans="1:10" ht="15" customHeight="1">
      <c r="A8030" s="46" t="s">
        <v>15236</v>
      </c>
      <c r="B8030" s="46" t="s">
        <v>15237</v>
      </c>
      <c r="C8030" s="47">
        <v>9.2946000000000009</v>
      </c>
      <c r="D8030" s="119" t="s">
        <v>9820</v>
      </c>
      <c r="E8030" s="46" t="s">
        <v>9820</v>
      </c>
      <c r="F8030" s="121">
        <v>159.85740000000001</v>
      </c>
      <c r="G8030" s="87"/>
      <c r="H8030" s="47"/>
      <c r="I8030" s="120">
        <v>0</v>
      </c>
      <c r="J8030" s="120">
        <v>0</v>
      </c>
    </row>
    <row r="8031" spans="1:10" ht="15" customHeight="1">
      <c r="A8031" s="46" t="s">
        <v>15234</v>
      </c>
      <c r="B8031" s="46" t="s">
        <v>15235</v>
      </c>
      <c r="C8031" s="47">
        <v>13.942</v>
      </c>
      <c r="D8031" s="119" t="s">
        <v>9818</v>
      </c>
      <c r="E8031" s="46" t="s">
        <v>9818</v>
      </c>
      <c r="F8031" s="121">
        <v>254.13220000000001</v>
      </c>
      <c r="G8031" s="87"/>
      <c r="H8031" s="47"/>
      <c r="I8031" s="120">
        <v>0</v>
      </c>
      <c r="J8031" s="120">
        <v>0</v>
      </c>
    </row>
    <row r="8032" spans="1:10" ht="15" customHeight="1">
      <c r="A8032" s="46" t="s">
        <v>15232</v>
      </c>
      <c r="B8032" s="46" t="s">
        <v>15233</v>
      </c>
      <c r="C8032" s="47">
        <v>13.942</v>
      </c>
      <c r="D8032" s="119" t="s">
        <v>9817</v>
      </c>
      <c r="E8032" s="46" t="s">
        <v>9817</v>
      </c>
      <c r="F8032" s="121">
        <v>350.68419999999998</v>
      </c>
      <c r="G8032" s="87"/>
      <c r="H8032" s="47"/>
      <c r="I8032" s="120">
        <v>0</v>
      </c>
      <c r="J8032" s="120">
        <v>0</v>
      </c>
    </row>
    <row r="8033" spans="1:10" ht="15" customHeight="1">
      <c r="A8033" s="46" t="s">
        <v>15230</v>
      </c>
      <c r="B8033" s="46" t="s">
        <v>15231</v>
      </c>
      <c r="C8033" s="47">
        <v>13.942</v>
      </c>
      <c r="D8033" s="119" t="s">
        <v>9815</v>
      </c>
      <c r="E8033" s="46" t="s">
        <v>9815</v>
      </c>
      <c r="F8033" s="121">
        <v>350.68419999999998</v>
      </c>
      <c r="G8033" s="87"/>
      <c r="H8033" s="47"/>
      <c r="I8033" s="120">
        <v>0</v>
      </c>
      <c r="J8033" s="120">
        <v>0</v>
      </c>
    </row>
    <row r="8034" spans="1:10" ht="15" customHeight="1">
      <c r="A8034" s="46" t="s">
        <v>15228</v>
      </c>
      <c r="B8034" s="46" t="s">
        <v>15229</v>
      </c>
      <c r="C8034" s="47">
        <v>13.942</v>
      </c>
      <c r="D8034" s="119" t="s">
        <v>9814</v>
      </c>
      <c r="E8034" s="46" t="s">
        <v>9814</v>
      </c>
      <c r="F8034" s="121">
        <v>510.08600000000001</v>
      </c>
      <c r="G8034" s="87"/>
      <c r="H8034" s="47"/>
      <c r="I8034" s="120">
        <v>0</v>
      </c>
      <c r="J8034" s="120">
        <v>0</v>
      </c>
    </row>
    <row r="8035" spans="1:10" ht="15" customHeight="1">
      <c r="A8035" s="46" t="s">
        <v>15226</v>
      </c>
      <c r="B8035" s="46" t="s">
        <v>15227</v>
      </c>
      <c r="C8035" s="47">
        <v>13.942</v>
      </c>
      <c r="D8035" s="119" t="s">
        <v>9812</v>
      </c>
      <c r="E8035" s="46" t="s">
        <v>9812</v>
      </c>
      <c r="F8035" s="121">
        <v>510.08600000000001</v>
      </c>
      <c r="G8035" s="87"/>
      <c r="H8035" s="47"/>
      <c r="I8035" s="120">
        <v>0</v>
      </c>
      <c r="J8035" s="120">
        <v>0</v>
      </c>
    </row>
    <row r="8036" spans="1:10" ht="15" customHeight="1">
      <c r="A8036" s="46" t="s">
        <v>15519</v>
      </c>
      <c r="B8036" s="46" t="s">
        <v>15520</v>
      </c>
      <c r="C8036" s="47">
        <v>65.061999999999998</v>
      </c>
      <c r="D8036" s="119" t="s">
        <v>9810</v>
      </c>
      <c r="E8036" s="46" t="s">
        <v>9810</v>
      </c>
      <c r="F8036" s="121">
        <v>541.96640000000002</v>
      </c>
      <c r="G8036" s="87"/>
      <c r="H8036" s="47"/>
      <c r="I8036" s="120">
        <v>1</v>
      </c>
      <c r="J8036" s="120">
        <v>0</v>
      </c>
    </row>
    <row r="8037" spans="1:10" ht="15" customHeight="1">
      <c r="A8037" s="46" t="s">
        <v>15517</v>
      </c>
      <c r="B8037" s="46" t="s">
        <v>15518</v>
      </c>
      <c r="C8037" s="47">
        <v>85.626199999999997</v>
      </c>
      <c r="D8037" s="119" t="s">
        <v>9808</v>
      </c>
      <c r="E8037" s="46" t="s">
        <v>9808</v>
      </c>
      <c r="F8037" s="121">
        <v>382.56459999999998</v>
      </c>
      <c r="G8037" s="87"/>
      <c r="H8037" s="47"/>
      <c r="I8037" s="120">
        <v>0</v>
      </c>
      <c r="J8037" s="120">
        <v>0</v>
      </c>
    </row>
    <row r="8038" spans="1:10" ht="15" customHeight="1">
      <c r="A8038" s="46" t="s">
        <v>15222</v>
      </c>
      <c r="B8038" s="46" t="s">
        <v>15223</v>
      </c>
      <c r="C8038" s="47">
        <v>23.2364</v>
      </c>
      <c r="D8038" s="119" t="s">
        <v>9806</v>
      </c>
      <c r="E8038" s="46" t="s">
        <v>9806</v>
      </c>
      <c r="F8038" s="121">
        <v>24.138000000000002</v>
      </c>
      <c r="G8038" s="87"/>
      <c r="H8038" s="47"/>
      <c r="I8038" s="120">
        <v>0</v>
      </c>
      <c r="J8038" s="120">
        <v>0</v>
      </c>
    </row>
    <row r="8039" spans="1:10" ht="15" customHeight="1">
      <c r="A8039" s="46" t="s">
        <v>15543</v>
      </c>
      <c r="B8039" s="46" t="s">
        <v>15544</v>
      </c>
      <c r="C8039" s="47">
        <v>197.50960000000001</v>
      </c>
      <c r="D8039" s="119" t="s">
        <v>9804</v>
      </c>
      <c r="E8039" s="46" t="s">
        <v>9804</v>
      </c>
      <c r="F8039" s="121">
        <v>113.8584</v>
      </c>
      <c r="G8039" s="87"/>
      <c r="H8039" s="47"/>
      <c r="I8039" s="120">
        <v>3</v>
      </c>
      <c r="J8039" s="120">
        <v>0</v>
      </c>
    </row>
    <row r="8040" spans="1:10" ht="15" customHeight="1">
      <c r="A8040" s="46" t="s">
        <v>15541</v>
      </c>
      <c r="B8040" s="46" t="s">
        <v>15542</v>
      </c>
      <c r="C8040" s="47">
        <v>197.50960000000001</v>
      </c>
      <c r="D8040" s="119" t="s">
        <v>9802</v>
      </c>
      <c r="E8040" s="46" t="s">
        <v>9802</v>
      </c>
      <c r="F8040" s="121">
        <v>113.8584</v>
      </c>
      <c r="G8040" s="87"/>
      <c r="H8040" s="47"/>
      <c r="I8040" s="120">
        <v>1</v>
      </c>
      <c r="J8040" s="120">
        <v>0</v>
      </c>
    </row>
    <row r="8041" spans="1:10" ht="15" customHeight="1">
      <c r="A8041" s="46" t="s">
        <v>15539</v>
      </c>
      <c r="B8041" s="46" t="s">
        <v>15540</v>
      </c>
      <c r="C8041" s="47">
        <v>197.50960000000001</v>
      </c>
      <c r="D8041" s="119" t="s">
        <v>9800</v>
      </c>
      <c r="E8041" s="46" t="s">
        <v>9800</v>
      </c>
      <c r="F8041" s="121">
        <v>121.9652</v>
      </c>
      <c r="G8041" s="87"/>
      <c r="H8041" s="47"/>
      <c r="I8041" s="120">
        <v>3</v>
      </c>
      <c r="J8041" s="120">
        <v>0</v>
      </c>
    </row>
    <row r="8042" spans="1:10" ht="15" customHeight="1">
      <c r="A8042" s="46" t="s">
        <v>15537</v>
      </c>
      <c r="B8042" s="46" t="s">
        <v>15538</v>
      </c>
      <c r="C8042" s="47">
        <v>197.50960000000001</v>
      </c>
      <c r="D8042" s="119" t="s">
        <v>9798</v>
      </c>
      <c r="E8042" s="46" t="s">
        <v>9798</v>
      </c>
      <c r="F8042" s="121">
        <v>129.16120000000001</v>
      </c>
      <c r="G8042" s="87"/>
      <c r="H8042" s="47"/>
      <c r="I8042" s="120">
        <v>0</v>
      </c>
      <c r="J8042" s="120">
        <v>0</v>
      </c>
    </row>
    <row r="8043" spans="1:10" ht="15" customHeight="1">
      <c r="A8043" s="46" t="s">
        <v>15535</v>
      </c>
      <c r="B8043" s="46" t="s">
        <v>15536</v>
      </c>
      <c r="C8043" s="47">
        <v>197.50960000000001</v>
      </c>
      <c r="D8043" s="119" t="s">
        <v>9796</v>
      </c>
      <c r="E8043" s="46" t="s">
        <v>9796</v>
      </c>
      <c r="F8043" s="121">
        <v>124.69799999999999</v>
      </c>
      <c r="G8043" s="87"/>
      <c r="H8043" s="47"/>
      <c r="I8043" s="120">
        <v>1</v>
      </c>
      <c r="J8043" s="120">
        <v>0</v>
      </c>
    </row>
    <row r="8044" spans="1:10" ht="15" customHeight="1">
      <c r="A8044" s="46" t="s">
        <v>15533</v>
      </c>
      <c r="B8044" s="46" t="s">
        <v>15534</v>
      </c>
      <c r="C8044" s="47">
        <v>197.50960000000001</v>
      </c>
      <c r="D8044" s="119" t="s">
        <v>9795</v>
      </c>
      <c r="E8044" s="46" t="s">
        <v>9795</v>
      </c>
      <c r="F8044" s="121">
        <v>121.9652</v>
      </c>
      <c r="G8044" s="87"/>
      <c r="H8044" s="47"/>
      <c r="I8044" s="120">
        <v>0</v>
      </c>
      <c r="J8044" s="120">
        <v>0</v>
      </c>
    </row>
    <row r="8045" spans="1:10" ht="15" customHeight="1">
      <c r="A8045" s="46" t="s">
        <v>15567</v>
      </c>
      <c r="B8045" s="46" t="s">
        <v>15568</v>
      </c>
      <c r="C8045" s="47">
        <v>141.04519999999999</v>
      </c>
      <c r="D8045" s="119" t="s">
        <v>9793</v>
      </c>
      <c r="E8045" s="46" t="s">
        <v>9793</v>
      </c>
      <c r="F8045" s="121">
        <v>126.0642</v>
      </c>
      <c r="G8045" s="87"/>
      <c r="H8045" s="47"/>
      <c r="I8045" s="120">
        <v>0</v>
      </c>
      <c r="J8045" s="120">
        <v>0</v>
      </c>
    </row>
    <row r="8046" spans="1:10" ht="15" customHeight="1">
      <c r="A8046" s="46" t="s">
        <v>15565</v>
      </c>
      <c r="B8046" s="46" t="s">
        <v>15566</v>
      </c>
      <c r="C8046" s="47">
        <v>141.04519999999999</v>
      </c>
      <c r="D8046" s="119" t="s">
        <v>35543</v>
      </c>
      <c r="E8046" s="46" t="s">
        <v>35543</v>
      </c>
      <c r="F8046" s="121">
        <v>171.34440000000001</v>
      </c>
      <c r="G8046" s="87"/>
      <c r="H8046" s="47"/>
      <c r="I8046" s="120">
        <v>4</v>
      </c>
      <c r="J8046" s="120">
        <v>0</v>
      </c>
    </row>
    <row r="8047" spans="1:10" ht="15" customHeight="1">
      <c r="A8047" s="46" t="s">
        <v>15563</v>
      </c>
      <c r="B8047" s="46" t="s">
        <v>15564</v>
      </c>
      <c r="C8047" s="47">
        <v>159.63419999999999</v>
      </c>
      <c r="D8047" s="119" t="s">
        <v>9791</v>
      </c>
      <c r="E8047" s="46" t="s">
        <v>9791</v>
      </c>
      <c r="F8047" s="121">
        <v>61.028199999999998</v>
      </c>
      <c r="G8047" s="87"/>
      <c r="H8047" s="47"/>
      <c r="I8047" s="120">
        <v>3</v>
      </c>
      <c r="J8047" s="120">
        <v>0</v>
      </c>
    </row>
    <row r="8048" spans="1:10" ht="15" customHeight="1">
      <c r="A8048" s="46" t="s">
        <v>15561</v>
      </c>
      <c r="B8048" s="46" t="s">
        <v>15562</v>
      </c>
      <c r="C8048" s="47">
        <v>159.63419999999999</v>
      </c>
      <c r="D8048" s="119" t="s">
        <v>9789</v>
      </c>
      <c r="E8048" s="46" t="s">
        <v>9789</v>
      </c>
      <c r="F8048" s="121">
        <v>225.18680000000001</v>
      </c>
      <c r="G8048" s="87"/>
      <c r="H8048" s="47"/>
      <c r="I8048" s="120">
        <v>1</v>
      </c>
      <c r="J8048" s="120">
        <v>0</v>
      </c>
    </row>
    <row r="8049" spans="1:10" ht="15" customHeight="1">
      <c r="A8049" s="46" t="s">
        <v>15559</v>
      </c>
      <c r="B8049" s="46" t="s">
        <v>15560</v>
      </c>
      <c r="C8049" s="47">
        <v>111.256</v>
      </c>
      <c r="D8049" s="119" t="s">
        <v>9787</v>
      </c>
      <c r="E8049" s="46" t="s">
        <v>9787</v>
      </c>
      <c r="F8049" s="121">
        <v>215.066</v>
      </c>
      <c r="G8049" s="87"/>
      <c r="H8049" s="47"/>
      <c r="I8049" s="120">
        <v>0</v>
      </c>
      <c r="J8049" s="120">
        <v>0</v>
      </c>
    </row>
    <row r="8050" spans="1:10" ht="15" customHeight="1">
      <c r="A8050" s="46" t="s">
        <v>1293</v>
      </c>
      <c r="B8050" s="46" t="s">
        <v>15558</v>
      </c>
      <c r="C8050" s="47">
        <v>143.78700000000001</v>
      </c>
      <c r="D8050" s="119" t="s">
        <v>9785</v>
      </c>
      <c r="E8050" s="46" t="s">
        <v>9785</v>
      </c>
      <c r="F8050" s="121">
        <v>506.44260000000003</v>
      </c>
      <c r="G8050" s="87"/>
      <c r="H8050" s="47"/>
      <c r="I8050" s="120">
        <v>2</v>
      </c>
      <c r="J8050" s="120">
        <v>0</v>
      </c>
    </row>
    <row r="8051" spans="1:10" ht="15" customHeight="1">
      <c r="A8051" s="46" t="s">
        <v>1295</v>
      </c>
      <c r="B8051" s="46" t="s">
        <v>15557</v>
      </c>
      <c r="C8051" s="47">
        <v>143.78700000000001</v>
      </c>
      <c r="D8051" s="119" t="s">
        <v>9834</v>
      </c>
      <c r="E8051" s="46" t="s">
        <v>9834</v>
      </c>
      <c r="F8051" s="121">
        <v>68.315200000000004</v>
      </c>
      <c r="G8051" s="87"/>
      <c r="H8051" s="47"/>
      <c r="I8051" s="120">
        <v>5</v>
      </c>
      <c r="J8051" s="120">
        <v>0</v>
      </c>
    </row>
    <row r="8052" spans="1:10" ht="15" customHeight="1">
      <c r="A8052" s="46" t="s">
        <v>15555</v>
      </c>
      <c r="B8052" s="46" t="s">
        <v>15556</v>
      </c>
      <c r="C8052" s="47">
        <v>141.04519999999999</v>
      </c>
      <c r="D8052" s="119" t="s">
        <v>9833</v>
      </c>
      <c r="E8052" s="46" t="s">
        <v>9833</v>
      </c>
      <c r="F8052" s="121">
        <v>53.134</v>
      </c>
      <c r="G8052" s="87"/>
      <c r="H8052" s="47"/>
      <c r="I8052" s="120">
        <v>4</v>
      </c>
      <c r="J8052" s="120">
        <v>0</v>
      </c>
    </row>
    <row r="8053" spans="1:10" ht="15" customHeight="1">
      <c r="A8053" s="46" t="s">
        <v>15553</v>
      </c>
      <c r="B8053" s="46" t="s">
        <v>15554</v>
      </c>
      <c r="C8053" s="47">
        <v>141.04519999999999</v>
      </c>
      <c r="D8053" s="119" t="s">
        <v>9831</v>
      </c>
      <c r="E8053" s="46" t="s">
        <v>9831</v>
      </c>
      <c r="F8053" s="121">
        <v>45.543399999999998</v>
      </c>
      <c r="G8053" s="87"/>
      <c r="H8053" s="47"/>
      <c r="I8053" s="120">
        <v>1</v>
      </c>
      <c r="J8053" s="120">
        <v>0</v>
      </c>
    </row>
    <row r="8054" spans="1:10" ht="15" customHeight="1">
      <c r="A8054" s="46" t="s">
        <v>15551</v>
      </c>
      <c r="B8054" s="46" t="s">
        <v>15552</v>
      </c>
      <c r="C8054" s="47">
        <v>159.63419999999999</v>
      </c>
      <c r="D8054" s="119" t="s">
        <v>9829</v>
      </c>
      <c r="E8054" s="46" t="s">
        <v>9829</v>
      </c>
      <c r="F8054" s="121">
        <v>45.543399999999998</v>
      </c>
      <c r="G8054" s="87"/>
      <c r="H8054" s="47"/>
      <c r="I8054" s="120">
        <v>0</v>
      </c>
      <c r="J8054" s="120">
        <v>0</v>
      </c>
    </row>
    <row r="8055" spans="1:10" ht="15" customHeight="1">
      <c r="A8055" s="46" t="s">
        <v>15549</v>
      </c>
      <c r="B8055" s="46" t="s">
        <v>15550</v>
      </c>
      <c r="C8055" s="47">
        <v>159.63419999999999</v>
      </c>
      <c r="D8055" s="119" t="s">
        <v>9840</v>
      </c>
      <c r="E8055" s="46" t="s">
        <v>9840</v>
      </c>
      <c r="F8055" s="121">
        <v>21.860800000000001</v>
      </c>
      <c r="G8055" s="87"/>
      <c r="H8055" s="47"/>
      <c r="I8055" s="120">
        <v>6</v>
      </c>
      <c r="J8055" s="120">
        <v>0</v>
      </c>
    </row>
    <row r="8056" spans="1:10" ht="15" customHeight="1">
      <c r="A8056" s="46" t="s">
        <v>15547</v>
      </c>
      <c r="B8056" s="46" t="s">
        <v>15548</v>
      </c>
      <c r="C8056" s="47">
        <v>111.256</v>
      </c>
      <c r="D8056" s="119" t="s">
        <v>9838</v>
      </c>
      <c r="E8056" s="46" t="s">
        <v>9838</v>
      </c>
      <c r="F8056" s="121">
        <v>21.860800000000001</v>
      </c>
      <c r="G8056" s="87"/>
      <c r="H8056" s="47"/>
      <c r="I8056" s="120">
        <v>0</v>
      </c>
      <c r="J8056" s="120">
        <v>0</v>
      </c>
    </row>
    <row r="8057" spans="1:10" ht="15" customHeight="1">
      <c r="A8057" s="46" t="s">
        <v>1589</v>
      </c>
      <c r="B8057" s="46" t="s">
        <v>15546</v>
      </c>
      <c r="C8057" s="47">
        <v>143.78700000000001</v>
      </c>
      <c r="D8057" s="119" t="s">
        <v>9836</v>
      </c>
      <c r="E8057" s="46" t="s">
        <v>9836</v>
      </c>
      <c r="F8057" s="121">
        <v>16.5776</v>
      </c>
      <c r="G8057" s="87"/>
      <c r="H8057" s="47"/>
      <c r="I8057" s="120">
        <v>4</v>
      </c>
      <c r="J8057" s="120">
        <v>0</v>
      </c>
    </row>
    <row r="8058" spans="1:10" ht="15" customHeight="1">
      <c r="A8058" s="46" t="s">
        <v>1592</v>
      </c>
      <c r="B8058" s="46" t="s">
        <v>15545</v>
      </c>
      <c r="C8058" s="47">
        <v>143.78700000000001</v>
      </c>
      <c r="D8058" s="119" t="s">
        <v>9844</v>
      </c>
      <c r="E8058" s="46" t="s">
        <v>9844</v>
      </c>
      <c r="F8058" s="121">
        <v>18.217400000000001</v>
      </c>
      <c r="G8058" s="87"/>
      <c r="H8058" s="47"/>
      <c r="I8058" s="120">
        <v>0</v>
      </c>
      <c r="J8058" s="120">
        <v>0</v>
      </c>
    </row>
    <row r="8059" spans="1:10" ht="15" customHeight="1">
      <c r="A8059" s="46" t="s">
        <v>15584</v>
      </c>
      <c r="B8059" s="46" t="s">
        <v>15585</v>
      </c>
      <c r="C8059" s="47">
        <v>94.107600000000005</v>
      </c>
      <c r="D8059" s="119" t="s">
        <v>10079</v>
      </c>
      <c r="E8059" s="46" t="s">
        <v>10079</v>
      </c>
      <c r="F8059" s="121">
        <v>5.0603999999999996</v>
      </c>
      <c r="G8059" s="87"/>
      <c r="H8059" s="47"/>
      <c r="I8059" s="120">
        <v>0</v>
      </c>
      <c r="J8059" s="120">
        <v>0</v>
      </c>
    </row>
    <row r="8060" spans="1:10" ht="15" customHeight="1">
      <c r="A8060" s="46" t="s">
        <v>15582</v>
      </c>
      <c r="B8060" s="46" t="s">
        <v>15583</v>
      </c>
      <c r="C8060" s="47">
        <v>104.5638</v>
      </c>
      <c r="D8060" s="119" t="s">
        <v>10077</v>
      </c>
      <c r="E8060" s="46" t="s">
        <v>10077</v>
      </c>
      <c r="F8060" s="121">
        <v>15.029199999999999</v>
      </c>
      <c r="G8060" s="87"/>
      <c r="H8060" s="47"/>
      <c r="I8060" s="120">
        <v>1</v>
      </c>
      <c r="J8060" s="120">
        <v>0</v>
      </c>
    </row>
    <row r="8061" spans="1:10" ht="15" customHeight="1">
      <c r="A8061" s="46" t="s">
        <v>2248</v>
      </c>
      <c r="B8061" s="46" t="s">
        <v>32991</v>
      </c>
      <c r="C8061" s="47">
        <v>238.63820000000001</v>
      </c>
      <c r="D8061" s="119" t="s">
        <v>10075</v>
      </c>
      <c r="E8061" s="46" t="s">
        <v>10075</v>
      </c>
      <c r="F8061" s="121">
        <v>18.946200000000001</v>
      </c>
      <c r="G8061" s="87"/>
      <c r="H8061" s="47"/>
      <c r="I8061" s="120">
        <v>0</v>
      </c>
      <c r="J8061" s="120">
        <v>0</v>
      </c>
    </row>
    <row r="8062" spans="1:10" ht="15" customHeight="1">
      <c r="A8062" s="46" t="s">
        <v>15217</v>
      </c>
      <c r="B8062" s="46" t="s">
        <v>32992</v>
      </c>
      <c r="C8062" s="47">
        <v>238.63820000000001</v>
      </c>
      <c r="D8062" s="119" t="s">
        <v>3006</v>
      </c>
      <c r="E8062" s="46" t="s">
        <v>3006</v>
      </c>
      <c r="F8062" s="121">
        <v>3.097</v>
      </c>
      <c r="G8062" s="87"/>
      <c r="H8062" s="47"/>
      <c r="I8062" s="120">
        <v>0</v>
      </c>
      <c r="J8062" s="120">
        <v>0</v>
      </c>
    </row>
    <row r="8063" spans="1:10" ht="15" customHeight="1">
      <c r="A8063" s="46" t="s">
        <v>2250</v>
      </c>
      <c r="B8063" s="46" t="s">
        <v>32996</v>
      </c>
      <c r="C8063" s="47">
        <v>257.22719999999998</v>
      </c>
      <c r="D8063" s="119" t="s">
        <v>3008</v>
      </c>
      <c r="E8063" s="46" t="s">
        <v>3008</v>
      </c>
      <c r="F8063" s="121">
        <v>3.6941999999999999</v>
      </c>
      <c r="G8063" s="87"/>
      <c r="H8063" s="47"/>
      <c r="I8063" s="120">
        <v>0</v>
      </c>
      <c r="J8063" s="120">
        <v>0</v>
      </c>
    </row>
    <row r="8064" spans="1:10" ht="15" customHeight="1">
      <c r="A8064" s="46" t="s">
        <v>2253</v>
      </c>
      <c r="B8064" s="46" t="s">
        <v>32997</v>
      </c>
      <c r="C8064" s="47">
        <v>257.22719999999998</v>
      </c>
      <c r="D8064" s="119" t="s">
        <v>3022</v>
      </c>
      <c r="E8064" s="46" t="s">
        <v>3022</v>
      </c>
      <c r="F8064" s="121">
        <v>4.3722000000000003</v>
      </c>
      <c r="G8064" s="87"/>
      <c r="H8064" s="47"/>
      <c r="I8064" s="120">
        <v>0</v>
      </c>
      <c r="J8064" s="120">
        <v>0</v>
      </c>
    </row>
    <row r="8065" spans="1:10" ht="15" customHeight="1">
      <c r="A8065" s="46" t="s">
        <v>15215</v>
      </c>
      <c r="B8065" s="46" t="s">
        <v>32995</v>
      </c>
      <c r="C8065" s="47">
        <v>197.23079999999999</v>
      </c>
      <c r="D8065" s="119" t="s">
        <v>3025</v>
      </c>
      <c r="E8065" s="46" t="s">
        <v>3025</v>
      </c>
      <c r="F8065" s="121">
        <v>4.5544000000000002</v>
      </c>
      <c r="G8065" s="87"/>
      <c r="H8065" s="47"/>
      <c r="I8065" s="120">
        <v>0</v>
      </c>
      <c r="J8065" s="120">
        <v>0</v>
      </c>
    </row>
    <row r="8066" spans="1:10" ht="15" customHeight="1">
      <c r="A8066" s="46" t="s">
        <v>2303</v>
      </c>
      <c r="B8066" s="46" t="s">
        <v>32993</v>
      </c>
      <c r="C8066" s="47">
        <v>186.07740000000001</v>
      </c>
      <c r="D8066" s="119" t="s">
        <v>10069</v>
      </c>
      <c r="E8066" s="46" t="s">
        <v>10069</v>
      </c>
      <c r="F8066" s="121">
        <v>28.555599999999998</v>
      </c>
      <c r="G8066" s="87"/>
      <c r="H8066" s="47"/>
      <c r="I8066" s="120">
        <v>0</v>
      </c>
      <c r="J8066" s="120">
        <v>0</v>
      </c>
    </row>
    <row r="8067" spans="1:10" ht="15" customHeight="1">
      <c r="A8067" s="46" t="s">
        <v>15214</v>
      </c>
      <c r="B8067" s="46" t="s">
        <v>32994</v>
      </c>
      <c r="C8067" s="47">
        <v>186.07740000000001</v>
      </c>
      <c r="D8067" s="119" t="s">
        <v>10067</v>
      </c>
      <c r="E8067" s="46" t="s">
        <v>10067</v>
      </c>
      <c r="F8067" s="121">
        <v>36.434800000000003</v>
      </c>
      <c r="G8067" s="87"/>
      <c r="H8067" s="47"/>
      <c r="I8067" s="120">
        <v>0</v>
      </c>
      <c r="J8067" s="120">
        <v>0</v>
      </c>
    </row>
    <row r="8068" spans="1:10" ht="15" customHeight="1">
      <c r="A8068" s="46" t="s">
        <v>15581</v>
      </c>
      <c r="B8068" s="46" t="s">
        <v>32998</v>
      </c>
      <c r="C8068" s="47">
        <v>121.2942</v>
      </c>
      <c r="D8068" s="119" t="s">
        <v>35617</v>
      </c>
      <c r="E8068" s="46" t="s">
        <v>35617</v>
      </c>
      <c r="F8068" s="121">
        <v>4.3688000000000002</v>
      </c>
      <c r="G8068" s="87"/>
      <c r="H8068" s="47"/>
      <c r="I8068" s="120">
        <v>1</v>
      </c>
      <c r="J8068" s="120">
        <v>0</v>
      </c>
    </row>
    <row r="8069" spans="1:10" ht="15" customHeight="1">
      <c r="A8069" s="46" t="s">
        <v>15580</v>
      </c>
      <c r="B8069" s="46" t="s">
        <v>15579</v>
      </c>
      <c r="C8069" s="47">
        <v>173.15780000000001</v>
      </c>
      <c r="D8069" s="119" t="s">
        <v>10065</v>
      </c>
      <c r="E8069" s="46" t="s">
        <v>10065</v>
      </c>
      <c r="F8069" s="121">
        <v>5.9298000000000002</v>
      </c>
      <c r="G8069" s="87"/>
      <c r="H8069" s="47"/>
      <c r="I8069" s="120">
        <v>2</v>
      </c>
      <c r="J8069" s="120">
        <v>0</v>
      </c>
    </row>
    <row r="8070" spans="1:10" ht="15" customHeight="1">
      <c r="A8070" s="46" t="s">
        <v>15578</v>
      </c>
      <c r="B8070" s="46" t="s">
        <v>15579</v>
      </c>
      <c r="C8070" s="47">
        <v>173.15780000000001</v>
      </c>
      <c r="D8070" s="119" t="s">
        <v>10063</v>
      </c>
      <c r="E8070" s="46" t="s">
        <v>10063</v>
      </c>
      <c r="F8070" s="121">
        <v>8.0158000000000005</v>
      </c>
      <c r="G8070" s="87"/>
      <c r="H8070" s="47"/>
      <c r="I8070" s="120">
        <v>0</v>
      </c>
      <c r="J8070" s="120">
        <v>0</v>
      </c>
    </row>
    <row r="8071" spans="1:10" ht="15" customHeight="1">
      <c r="A8071" s="46" t="s">
        <v>7841</v>
      </c>
      <c r="B8071" s="46" t="s">
        <v>15577</v>
      </c>
      <c r="C8071" s="47">
        <v>209.96440000000001</v>
      </c>
      <c r="D8071" s="119" t="s">
        <v>10061</v>
      </c>
      <c r="E8071" s="46" t="s">
        <v>10061</v>
      </c>
      <c r="F8071" s="121">
        <v>5.4652000000000003</v>
      </c>
      <c r="G8071" s="87"/>
      <c r="H8071" s="47"/>
      <c r="I8071" s="120">
        <v>1</v>
      </c>
      <c r="J8071" s="120">
        <v>0</v>
      </c>
    </row>
    <row r="8072" spans="1:10" ht="15" customHeight="1">
      <c r="A8072" s="46" t="s">
        <v>15575</v>
      </c>
      <c r="B8072" s="46" t="s">
        <v>15576</v>
      </c>
      <c r="C8072" s="47">
        <v>151.0368</v>
      </c>
      <c r="D8072" s="119" t="s">
        <v>10059</v>
      </c>
      <c r="E8072" s="46" t="s">
        <v>10059</v>
      </c>
      <c r="F8072" s="121">
        <v>7.6348000000000003</v>
      </c>
      <c r="G8072" s="87"/>
      <c r="H8072" s="47"/>
      <c r="I8072" s="120">
        <v>0</v>
      </c>
      <c r="J8072" s="120">
        <v>0</v>
      </c>
    </row>
    <row r="8073" spans="1:10" ht="15" customHeight="1">
      <c r="A8073" s="46" t="s">
        <v>15573</v>
      </c>
      <c r="B8073" s="46" t="s">
        <v>15574</v>
      </c>
      <c r="C8073" s="47">
        <v>81.327600000000004</v>
      </c>
      <c r="D8073" s="119" t="s">
        <v>10057</v>
      </c>
      <c r="E8073" s="46" t="s">
        <v>10057</v>
      </c>
      <c r="F8073" s="121">
        <v>6.3760000000000003</v>
      </c>
      <c r="G8073" s="87"/>
      <c r="H8073" s="47"/>
      <c r="I8073" s="120">
        <v>0</v>
      </c>
      <c r="J8073" s="120">
        <v>0</v>
      </c>
    </row>
    <row r="8074" spans="1:10" ht="15" customHeight="1">
      <c r="A8074" s="46" t="s">
        <v>15571</v>
      </c>
      <c r="B8074" s="46" t="s">
        <v>15572</v>
      </c>
      <c r="C8074" s="47">
        <v>132.44759999999999</v>
      </c>
      <c r="D8074" s="119" t="s">
        <v>10055</v>
      </c>
      <c r="E8074" s="46" t="s">
        <v>10055</v>
      </c>
      <c r="F8074" s="121">
        <v>10.0298</v>
      </c>
      <c r="G8074" s="87"/>
      <c r="H8074" s="47"/>
      <c r="I8074" s="120">
        <v>7</v>
      </c>
      <c r="J8074" s="120">
        <v>0</v>
      </c>
    </row>
    <row r="8075" spans="1:10" ht="15" customHeight="1">
      <c r="A8075" s="46" t="s">
        <v>15569</v>
      </c>
      <c r="B8075" s="46" t="s">
        <v>15570</v>
      </c>
      <c r="C8075" s="47">
        <v>132.44759999999999</v>
      </c>
      <c r="D8075" s="119" t="s">
        <v>10053</v>
      </c>
      <c r="E8075" s="46" t="s">
        <v>10053</v>
      </c>
      <c r="F8075" s="121">
        <v>5.6929999999999996</v>
      </c>
      <c r="G8075" s="87"/>
      <c r="H8075" s="47"/>
      <c r="I8075" s="120">
        <v>5</v>
      </c>
      <c r="J8075" s="120">
        <v>0</v>
      </c>
    </row>
    <row r="8076" spans="1:10" ht="15" customHeight="1">
      <c r="A8076" s="46" t="s">
        <v>2256</v>
      </c>
      <c r="B8076" s="46" t="s">
        <v>33003</v>
      </c>
      <c r="C8076" s="47">
        <v>257.22719999999998</v>
      </c>
      <c r="D8076" s="119" t="s">
        <v>10051</v>
      </c>
      <c r="E8076" s="46" t="s">
        <v>10051</v>
      </c>
      <c r="F8076" s="121">
        <v>6.6037999999999997</v>
      </c>
      <c r="G8076" s="87"/>
      <c r="H8076" s="47"/>
      <c r="I8076" s="120">
        <v>0</v>
      </c>
      <c r="J8076" s="120">
        <v>0</v>
      </c>
    </row>
    <row r="8077" spans="1:10" ht="15" customHeight="1">
      <c r="A8077" s="46" t="s">
        <v>2259</v>
      </c>
      <c r="B8077" s="46" t="s">
        <v>33004</v>
      </c>
      <c r="C8077" s="47">
        <v>257.22719999999998</v>
      </c>
      <c r="D8077" s="119" t="s">
        <v>10049</v>
      </c>
      <c r="E8077" s="46" t="s">
        <v>10049</v>
      </c>
      <c r="F8077" s="121">
        <v>5.6929999999999996</v>
      </c>
      <c r="G8077" s="87"/>
      <c r="H8077" s="47"/>
      <c r="I8077" s="120">
        <v>0</v>
      </c>
      <c r="J8077" s="120">
        <v>0</v>
      </c>
    </row>
    <row r="8078" spans="1:10" ht="15" customHeight="1">
      <c r="A8078" s="46" t="s">
        <v>2262</v>
      </c>
      <c r="B8078" s="46" t="s">
        <v>32999</v>
      </c>
      <c r="C8078" s="47">
        <v>238.63820000000001</v>
      </c>
      <c r="D8078" s="119" t="s">
        <v>10047</v>
      </c>
      <c r="E8078" s="46" t="s">
        <v>10047</v>
      </c>
      <c r="F8078" s="121">
        <v>4.782</v>
      </c>
      <c r="G8078" s="87"/>
      <c r="H8078" s="47"/>
      <c r="I8078" s="120">
        <v>0</v>
      </c>
      <c r="J8078" s="120">
        <v>0</v>
      </c>
    </row>
    <row r="8079" spans="1:10" ht="15" customHeight="1">
      <c r="A8079" s="46" t="s">
        <v>15216</v>
      </c>
      <c r="B8079" s="46" t="s">
        <v>32999</v>
      </c>
      <c r="C8079" s="47">
        <v>238.63820000000001</v>
      </c>
      <c r="D8079" s="119" t="s">
        <v>10045</v>
      </c>
      <c r="E8079" s="46" t="s">
        <v>10045</v>
      </c>
      <c r="F8079" s="121">
        <v>6.5278</v>
      </c>
      <c r="G8079" s="87"/>
      <c r="H8079" s="47"/>
      <c r="I8079" s="120">
        <v>0</v>
      </c>
      <c r="J8079" s="120">
        <v>0</v>
      </c>
    </row>
    <row r="8080" spans="1:10" ht="15" customHeight="1">
      <c r="A8080" s="46" t="s">
        <v>15213</v>
      </c>
      <c r="B8080" s="46" t="s">
        <v>33002</v>
      </c>
      <c r="C8080" s="47">
        <v>197.23079999999999</v>
      </c>
      <c r="D8080" s="119" t="s">
        <v>10043</v>
      </c>
      <c r="E8080" s="46" t="s">
        <v>10043</v>
      </c>
      <c r="F8080" s="121">
        <v>3.7892000000000001</v>
      </c>
      <c r="G8080" s="87"/>
      <c r="H8080" s="47"/>
      <c r="I8080" s="120">
        <v>0</v>
      </c>
      <c r="J8080" s="120">
        <v>0</v>
      </c>
    </row>
    <row r="8081" spans="1:10" ht="15" customHeight="1">
      <c r="A8081" s="46" t="s">
        <v>2318</v>
      </c>
      <c r="B8081" s="46" t="s">
        <v>33000</v>
      </c>
      <c r="C8081" s="47">
        <v>186.07740000000001</v>
      </c>
      <c r="D8081" s="119" t="s">
        <v>10041</v>
      </c>
      <c r="E8081" s="46" t="s">
        <v>10041</v>
      </c>
      <c r="F8081" s="121">
        <v>4.0305999999999997</v>
      </c>
      <c r="G8081" s="87"/>
      <c r="H8081" s="47"/>
      <c r="I8081" s="120">
        <v>0</v>
      </c>
      <c r="J8081" s="120">
        <v>0</v>
      </c>
    </row>
    <row r="8082" spans="1:10" ht="15" customHeight="1">
      <c r="A8082" s="46" t="s">
        <v>15212</v>
      </c>
      <c r="B8082" s="46" t="s">
        <v>33001</v>
      </c>
      <c r="C8082" s="47">
        <v>186.07740000000001</v>
      </c>
      <c r="D8082" s="119" t="s">
        <v>10039</v>
      </c>
      <c r="E8082" s="46" t="s">
        <v>10039</v>
      </c>
      <c r="F8082" s="121">
        <v>3.8712</v>
      </c>
      <c r="G8082" s="87"/>
      <c r="H8082" s="47"/>
      <c r="I8082" s="120">
        <v>0</v>
      </c>
      <c r="J8082" s="120">
        <v>0</v>
      </c>
    </row>
    <row r="8083" spans="1:10" ht="15" customHeight="1">
      <c r="A8083" s="46" t="s">
        <v>15595</v>
      </c>
      <c r="B8083" s="46" t="s">
        <v>15596</v>
      </c>
      <c r="C8083" s="47">
        <v>151.0368</v>
      </c>
      <c r="D8083" s="119" t="s">
        <v>10037</v>
      </c>
      <c r="E8083" s="46" t="s">
        <v>10037</v>
      </c>
      <c r="F8083" s="121">
        <v>4.3722000000000003</v>
      </c>
      <c r="G8083" s="87"/>
      <c r="H8083" s="47"/>
      <c r="I8083" s="120">
        <v>1</v>
      </c>
      <c r="J8083" s="120">
        <v>0</v>
      </c>
    </row>
    <row r="8084" spans="1:10" ht="15" customHeight="1">
      <c r="A8084" s="46" t="s">
        <v>15593</v>
      </c>
      <c r="B8084" s="46" t="s">
        <v>15594</v>
      </c>
      <c r="C8084" s="47">
        <v>151.0368</v>
      </c>
      <c r="D8084" s="119" t="s">
        <v>10035</v>
      </c>
      <c r="E8084" s="46" t="s">
        <v>10035</v>
      </c>
      <c r="F8084" s="121">
        <v>4.5999999999999996</v>
      </c>
      <c r="G8084" s="87"/>
      <c r="H8084" s="47"/>
      <c r="I8084" s="120">
        <v>1</v>
      </c>
      <c r="J8084" s="120">
        <v>0</v>
      </c>
    </row>
    <row r="8085" spans="1:10" ht="15" customHeight="1">
      <c r="A8085" s="46" t="s">
        <v>15592</v>
      </c>
      <c r="B8085" s="46" t="s">
        <v>15579</v>
      </c>
      <c r="C8085" s="47">
        <v>121.2942</v>
      </c>
      <c r="D8085" s="119" t="s">
        <v>10033</v>
      </c>
      <c r="E8085" s="46" t="s">
        <v>10033</v>
      </c>
      <c r="F8085" s="121">
        <v>5.4378000000000002</v>
      </c>
      <c r="G8085" s="87"/>
      <c r="H8085" s="47"/>
      <c r="I8085" s="120">
        <v>0</v>
      </c>
      <c r="J8085" s="120">
        <v>0</v>
      </c>
    </row>
    <row r="8086" spans="1:10" ht="15" customHeight="1">
      <c r="A8086" s="46" t="s">
        <v>15591</v>
      </c>
      <c r="B8086" s="46" t="s">
        <v>15579</v>
      </c>
      <c r="C8086" s="47">
        <v>121.2942</v>
      </c>
      <c r="D8086" s="119" t="s">
        <v>10031</v>
      </c>
      <c r="E8086" s="46" t="s">
        <v>10031</v>
      </c>
      <c r="F8086" s="121">
        <v>6.3255999999999997</v>
      </c>
      <c r="G8086" s="87"/>
      <c r="H8086" s="47"/>
      <c r="I8086" s="120">
        <v>0</v>
      </c>
      <c r="J8086" s="120">
        <v>0</v>
      </c>
    </row>
    <row r="8087" spans="1:10" ht="15" customHeight="1">
      <c r="A8087" s="46" t="s">
        <v>15590</v>
      </c>
      <c r="B8087" s="46" t="s">
        <v>15589</v>
      </c>
      <c r="C8087" s="47">
        <v>132.44759999999999</v>
      </c>
      <c r="D8087" s="119" t="s">
        <v>3087</v>
      </c>
      <c r="E8087" s="46" t="s">
        <v>3087</v>
      </c>
      <c r="F8087" s="121">
        <v>5.0603999999999996</v>
      </c>
      <c r="G8087" s="87"/>
      <c r="H8087" s="47"/>
      <c r="I8087" s="120">
        <v>3</v>
      </c>
      <c r="J8087" s="120">
        <v>0</v>
      </c>
    </row>
    <row r="8088" spans="1:10" ht="15" customHeight="1">
      <c r="A8088" s="46" t="s">
        <v>15588</v>
      </c>
      <c r="B8088" s="46" t="s">
        <v>15589</v>
      </c>
      <c r="C8088" s="47">
        <v>132.44759999999999</v>
      </c>
      <c r="D8088" s="119" t="s">
        <v>9846</v>
      </c>
      <c r="E8088" s="46" t="s">
        <v>9846</v>
      </c>
      <c r="F8088" s="121">
        <v>17.205200000000001</v>
      </c>
      <c r="G8088" s="87"/>
      <c r="H8088" s="47"/>
      <c r="I8088" s="120">
        <v>4</v>
      </c>
      <c r="J8088" s="120">
        <v>0</v>
      </c>
    </row>
    <row r="8089" spans="1:10" ht="15" customHeight="1">
      <c r="A8089" s="46" t="s">
        <v>15586</v>
      </c>
      <c r="B8089" s="46" t="s">
        <v>15587</v>
      </c>
      <c r="C8089" s="47">
        <v>81.327600000000004</v>
      </c>
      <c r="D8089" s="119" t="s">
        <v>9988</v>
      </c>
      <c r="E8089" s="46" t="s">
        <v>9988</v>
      </c>
      <c r="F8089" s="121">
        <v>4.6454000000000004</v>
      </c>
      <c r="G8089" s="87"/>
      <c r="H8089" s="47"/>
      <c r="I8089" s="120">
        <v>0</v>
      </c>
      <c r="J8089" s="120">
        <v>0</v>
      </c>
    </row>
    <row r="8090" spans="1:10" ht="15" customHeight="1">
      <c r="A8090" s="46" t="s">
        <v>15597</v>
      </c>
      <c r="B8090" s="46" t="s">
        <v>15598</v>
      </c>
      <c r="C8090" s="47">
        <v>278.8372</v>
      </c>
      <c r="D8090" s="119" t="s">
        <v>1265</v>
      </c>
      <c r="E8090" s="46" t="s">
        <v>1265</v>
      </c>
      <c r="F8090" s="121">
        <v>6.5784000000000002</v>
      </c>
      <c r="G8090" s="87"/>
      <c r="H8090" s="47"/>
      <c r="I8090" s="120">
        <v>1</v>
      </c>
      <c r="J8090" s="120">
        <v>0</v>
      </c>
    </row>
    <row r="8091" spans="1:10" ht="15" customHeight="1">
      <c r="A8091" s="46" t="s">
        <v>15668</v>
      </c>
      <c r="B8091" s="46" t="s">
        <v>15669</v>
      </c>
      <c r="C8091" s="47">
        <v>3.3248000000000002</v>
      </c>
      <c r="D8091" s="119" t="s">
        <v>9985</v>
      </c>
      <c r="E8091" s="46" t="s">
        <v>9985</v>
      </c>
      <c r="F8091" s="121">
        <v>10.247199999999999</v>
      </c>
      <c r="G8091" s="87"/>
      <c r="H8091" s="47"/>
      <c r="I8091" s="120">
        <v>0</v>
      </c>
      <c r="J8091" s="120">
        <v>0</v>
      </c>
    </row>
    <row r="8092" spans="1:10" ht="15" customHeight="1">
      <c r="A8092" s="46" t="s">
        <v>7515</v>
      </c>
      <c r="B8092" s="46" t="s">
        <v>15667</v>
      </c>
      <c r="C8092" s="47">
        <v>2.0242</v>
      </c>
      <c r="D8092" s="119" t="s">
        <v>2678</v>
      </c>
      <c r="E8092" s="46" t="s">
        <v>2678</v>
      </c>
      <c r="F8092" s="121">
        <v>2.2517999999999998</v>
      </c>
      <c r="G8092" s="87"/>
      <c r="H8092" s="47"/>
      <c r="I8092" s="120">
        <v>34</v>
      </c>
      <c r="J8092" s="120">
        <v>0</v>
      </c>
    </row>
    <row r="8093" spans="1:10" ht="15" customHeight="1">
      <c r="A8093" s="46" t="s">
        <v>7518</v>
      </c>
      <c r="B8093" s="46" t="s">
        <v>15666</v>
      </c>
      <c r="C8093" s="47">
        <v>3.2061999999999999</v>
      </c>
      <c r="D8093" s="119" t="s">
        <v>9982</v>
      </c>
      <c r="E8093" s="46" t="s">
        <v>9982</v>
      </c>
      <c r="F8093" s="121">
        <v>6.3760000000000003</v>
      </c>
      <c r="G8093" s="87"/>
      <c r="H8093" s="47"/>
      <c r="I8093" s="120">
        <v>200</v>
      </c>
      <c r="J8093" s="120">
        <v>0</v>
      </c>
    </row>
    <row r="8094" spans="1:10" ht="15" customHeight="1">
      <c r="A8094" s="46" t="s">
        <v>15664</v>
      </c>
      <c r="B8094" s="46" t="s">
        <v>15665</v>
      </c>
      <c r="C8094" s="47">
        <v>15.423999999999999</v>
      </c>
      <c r="D8094" s="119" t="s">
        <v>9980</v>
      </c>
      <c r="E8094" s="46" t="s">
        <v>9980</v>
      </c>
      <c r="F8094" s="121">
        <v>10.019600000000001</v>
      </c>
      <c r="G8094" s="87"/>
      <c r="H8094" s="47"/>
      <c r="I8094" s="120">
        <v>68</v>
      </c>
      <c r="J8094" s="120">
        <v>0</v>
      </c>
    </row>
    <row r="8095" spans="1:10" ht="15" customHeight="1">
      <c r="A8095" s="46" t="s">
        <v>15662</v>
      </c>
      <c r="B8095" s="46" t="s">
        <v>15663</v>
      </c>
      <c r="C8095" s="47">
        <v>8.6532</v>
      </c>
      <c r="D8095" s="119" t="s">
        <v>9978</v>
      </c>
      <c r="E8095" s="46" t="s">
        <v>9978</v>
      </c>
      <c r="F8095" s="121">
        <v>16.395600000000002</v>
      </c>
      <c r="G8095" s="87"/>
      <c r="H8095" s="47"/>
      <c r="I8095" s="120">
        <v>0</v>
      </c>
      <c r="J8095" s="120">
        <v>0</v>
      </c>
    </row>
    <row r="8096" spans="1:10" ht="15" customHeight="1">
      <c r="A8096" s="46" t="s">
        <v>15660</v>
      </c>
      <c r="B8096" s="46" t="s">
        <v>15661</v>
      </c>
      <c r="C8096" s="47">
        <v>2.1496</v>
      </c>
      <c r="D8096" s="119" t="s">
        <v>9976</v>
      </c>
      <c r="E8096" s="46" t="s">
        <v>9976</v>
      </c>
      <c r="F8096" s="121">
        <v>8.6532</v>
      </c>
      <c r="G8096" s="87"/>
      <c r="H8096" s="47"/>
      <c r="I8096" s="120">
        <v>0</v>
      </c>
      <c r="J8096" s="120">
        <v>0</v>
      </c>
    </row>
    <row r="8097" spans="1:10" ht="15" customHeight="1">
      <c r="A8097" s="46" t="s">
        <v>15658</v>
      </c>
      <c r="B8097" s="46" t="s">
        <v>15659</v>
      </c>
      <c r="C8097" s="47">
        <v>2.7326000000000001</v>
      </c>
      <c r="D8097" s="119" t="s">
        <v>9974</v>
      </c>
      <c r="E8097" s="46" t="s">
        <v>9974</v>
      </c>
      <c r="F8097" s="121">
        <v>6.6494</v>
      </c>
      <c r="G8097" s="87"/>
      <c r="H8097" s="47"/>
      <c r="I8097" s="120">
        <v>0</v>
      </c>
      <c r="J8097" s="120">
        <v>0</v>
      </c>
    </row>
    <row r="8098" spans="1:10" ht="15" customHeight="1">
      <c r="A8098" s="46" t="s">
        <v>15656</v>
      </c>
      <c r="B8098" s="46" t="s">
        <v>15657</v>
      </c>
      <c r="C8098" s="47">
        <v>6.6494</v>
      </c>
      <c r="D8098" s="119" t="s">
        <v>9972</v>
      </c>
      <c r="E8098" s="46" t="s">
        <v>9972</v>
      </c>
      <c r="F8098" s="121">
        <v>16.076799999999999</v>
      </c>
      <c r="G8098" s="87"/>
      <c r="H8098" s="47"/>
      <c r="I8098" s="120">
        <v>0</v>
      </c>
      <c r="J8098" s="120">
        <v>0</v>
      </c>
    </row>
    <row r="8099" spans="1:10" ht="15" customHeight="1">
      <c r="A8099" s="46" t="s">
        <v>15654</v>
      </c>
      <c r="B8099" s="46" t="s">
        <v>15655</v>
      </c>
      <c r="C8099" s="47">
        <v>5.1463999999999999</v>
      </c>
      <c r="D8099" s="119" t="s">
        <v>9970</v>
      </c>
      <c r="E8099" s="46" t="s">
        <v>9970</v>
      </c>
      <c r="F8099" s="121">
        <v>18.900400000000001</v>
      </c>
      <c r="G8099" s="87"/>
      <c r="H8099" s="47"/>
      <c r="I8099" s="120">
        <v>0</v>
      </c>
      <c r="J8099" s="120">
        <v>0</v>
      </c>
    </row>
    <row r="8100" spans="1:10" ht="15" customHeight="1">
      <c r="A8100" s="46" t="s">
        <v>15652</v>
      </c>
      <c r="B8100" s="46" t="s">
        <v>15653</v>
      </c>
      <c r="C8100" s="47">
        <v>3.9622000000000002</v>
      </c>
      <c r="D8100" s="119" t="s">
        <v>9968</v>
      </c>
      <c r="E8100" s="46" t="s">
        <v>9968</v>
      </c>
      <c r="F8100" s="121">
        <v>17.807600000000001</v>
      </c>
      <c r="G8100" s="87"/>
      <c r="H8100" s="47"/>
      <c r="I8100" s="120">
        <v>0</v>
      </c>
      <c r="J8100" s="120">
        <v>0</v>
      </c>
    </row>
    <row r="8101" spans="1:10" ht="15" customHeight="1">
      <c r="A8101" s="46" t="s">
        <v>15650</v>
      </c>
      <c r="B8101" s="46" t="s">
        <v>15651</v>
      </c>
      <c r="C8101" s="47">
        <v>9.9009999999999998</v>
      </c>
      <c r="D8101" s="119" t="s">
        <v>9966</v>
      </c>
      <c r="E8101" s="46" t="s">
        <v>9966</v>
      </c>
      <c r="F8101" s="121">
        <v>18.900400000000001</v>
      </c>
      <c r="G8101" s="87"/>
      <c r="H8101" s="47"/>
      <c r="I8101" s="120">
        <v>0</v>
      </c>
      <c r="J8101" s="120">
        <v>0</v>
      </c>
    </row>
    <row r="8102" spans="1:10" ht="15" customHeight="1">
      <c r="A8102" s="46" t="s">
        <v>7601</v>
      </c>
      <c r="B8102" s="46" t="s">
        <v>15649</v>
      </c>
      <c r="C8102" s="47">
        <v>31.880400000000002</v>
      </c>
      <c r="D8102" s="119" t="s">
        <v>9964</v>
      </c>
      <c r="E8102" s="46" t="s">
        <v>9964</v>
      </c>
      <c r="F8102" s="121">
        <v>24.947600000000001</v>
      </c>
      <c r="G8102" s="87"/>
      <c r="H8102" s="47"/>
      <c r="I8102" s="120">
        <v>13</v>
      </c>
      <c r="J8102" s="120">
        <v>0</v>
      </c>
    </row>
    <row r="8103" spans="1:10" ht="15" customHeight="1">
      <c r="A8103" s="46" t="s">
        <v>7604</v>
      </c>
      <c r="B8103" s="46" t="s">
        <v>15648</v>
      </c>
      <c r="C8103" s="47">
        <v>31.880400000000002</v>
      </c>
      <c r="D8103" s="119" t="s">
        <v>9962</v>
      </c>
      <c r="E8103" s="46" t="s">
        <v>9962</v>
      </c>
      <c r="F8103" s="121">
        <v>31.561599999999999</v>
      </c>
      <c r="G8103" s="87"/>
      <c r="H8103" s="47"/>
      <c r="I8103" s="120">
        <v>10</v>
      </c>
      <c r="J8103" s="120">
        <v>0</v>
      </c>
    </row>
    <row r="8104" spans="1:10" ht="15" customHeight="1">
      <c r="A8104" s="46" t="s">
        <v>7607</v>
      </c>
      <c r="B8104" s="46" t="s">
        <v>15647</v>
      </c>
      <c r="C8104" s="47">
        <v>31.880400000000002</v>
      </c>
      <c r="D8104" s="119" t="s">
        <v>9960</v>
      </c>
      <c r="E8104" s="46" t="s">
        <v>9960</v>
      </c>
      <c r="F8104" s="121">
        <v>11.3858</v>
      </c>
      <c r="G8104" s="87"/>
      <c r="H8104" s="47"/>
      <c r="I8104" s="120">
        <v>15</v>
      </c>
      <c r="J8104" s="120">
        <v>0</v>
      </c>
    </row>
    <row r="8105" spans="1:10" ht="15" customHeight="1">
      <c r="A8105" s="46" t="s">
        <v>15645</v>
      </c>
      <c r="B8105" s="46" t="s">
        <v>15646</v>
      </c>
      <c r="C8105" s="47">
        <v>1.9765999999999999</v>
      </c>
      <c r="D8105" s="119" t="s">
        <v>9958</v>
      </c>
      <c r="E8105" s="46" t="s">
        <v>9958</v>
      </c>
      <c r="F8105" s="121">
        <v>15.5702</v>
      </c>
      <c r="G8105" s="87"/>
      <c r="H8105" s="47"/>
      <c r="I8105" s="120">
        <v>1217</v>
      </c>
      <c r="J8105" s="120">
        <v>0</v>
      </c>
    </row>
    <row r="8106" spans="1:10" ht="15" customHeight="1">
      <c r="A8106" s="46" t="s">
        <v>15643</v>
      </c>
      <c r="B8106" s="46" t="s">
        <v>15644</v>
      </c>
      <c r="C8106" s="47">
        <v>4.008</v>
      </c>
      <c r="D8106" s="119" t="s">
        <v>9956</v>
      </c>
      <c r="E8106" s="46" t="s">
        <v>9956</v>
      </c>
      <c r="F8106" s="121">
        <v>18.9512</v>
      </c>
      <c r="G8106" s="87"/>
      <c r="H8106" s="47"/>
      <c r="I8106" s="120">
        <v>0</v>
      </c>
      <c r="J8106" s="120">
        <v>0</v>
      </c>
    </row>
    <row r="8107" spans="1:10" ht="15" customHeight="1">
      <c r="A8107" s="46" t="s">
        <v>15641</v>
      </c>
      <c r="B8107" s="46" t="s">
        <v>15642</v>
      </c>
      <c r="C8107" s="47">
        <v>2.0950000000000002</v>
      </c>
      <c r="D8107" s="119" t="s">
        <v>9954</v>
      </c>
      <c r="E8107" s="46" t="s">
        <v>9954</v>
      </c>
      <c r="F8107" s="121">
        <v>12.1526</v>
      </c>
      <c r="G8107" s="87"/>
      <c r="H8107" s="47"/>
      <c r="I8107" s="120">
        <v>0</v>
      </c>
      <c r="J8107" s="120">
        <v>0</v>
      </c>
    </row>
    <row r="8108" spans="1:10" ht="15" customHeight="1">
      <c r="A8108" s="46" t="s">
        <v>15639</v>
      </c>
      <c r="B8108" s="46" t="s">
        <v>15640</v>
      </c>
      <c r="C8108" s="47">
        <v>3.27</v>
      </c>
      <c r="D8108" s="119" t="s">
        <v>9952</v>
      </c>
      <c r="E8108" s="46" t="s">
        <v>9952</v>
      </c>
      <c r="F8108" s="121">
        <v>4.8074000000000003</v>
      </c>
      <c r="G8108" s="87"/>
      <c r="H8108" s="47"/>
      <c r="I8108" s="120">
        <v>0</v>
      </c>
      <c r="J8108" s="120">
        <v>0</v>
      </c>
    </row>
    <row r="8109" spans="1:10" ht="15" customHeight="1">
      <c r="A8109" s="46" t="s">
        <v>7610</v>
      </c>
      <c r="B8109" s="46" t="s">
        <v>15638</v>
      </c>
      <c r="C8109" s="47">
        <v>2.5550000000000002</v>
      </c>
      <c r="D8109" s="119" t="s">
        <v>9950</v>
      </c>
      <c r="E8109" s="46" t="s">
        <v>9950</v>
      </c>
      <c r="F8109" s="121">
        <v>10.3474</v>
      </c>
      <c r="G8109" s="87"/>
      <c r="H8109" s="47"/>
      <c r="I8109" s="120">
        <v>134</v>
      </c>
      <c r="J8109" s="120">
        <v>0</v>
      </c>
    </row>
    <row r="8110" spans="1:10" ht="15" customHeight="1">
      <c r="A8110" s="46" t="s">
        <v>15636</v>
      </c>
      <c r="B8110" s="46" t="s">
        <v>15637</v>
      </c>
      <c r="C8110" s="47">
        <v>3.1332</v>
      </c>
      <c r="D8110" s="119" t="s">
        <v>9948</v>
      </c>
      <c r="E8110" s="46" t="s">
        <v>9948</v>
      </c>
      <c r="F8110" s="121">
        <v>4.2355999999999998</v>
      </c>
      <c r="G8110" s="87"/>
      <c r="H8110" s="47"/>
      <c r="I8110" s="120">
        <v>1792</v>
      </c>
      <c r="J8110" s="120">
        <v>0</v>
      </c>
    </row>
    <row r="8111" spans="1:10" ht="15" customHeight="1">
      <c r="A8111" s="46" t="s">
        <v>7619</v>
      </c>
      <c r="B8111" s="46" t="s">
        <v>15635</v>
      </c>
      <c r="C8111" s="47">
        <v>3.8803999999999998</v>
      </c>
      <c r="D8111" s="119" t="s">
        <v>9946</v>
      </c>
      <c r="E8111" s="46" t="s">
        <v>9946</v>
      </c>
      <c r="F8111" s="121">
        <v>13.5364</v>
      </c>
      <c r="G8111" s="87"/>
      <c r="H8111" s="47"/>
      <c r="I8111" s="120">
        <v>691</v>
      </c>
      <c r="J8111" s="120">
        <v>0</v>
      </c>
    </row>
    <row r="8112" spans="1:10" ht="15" customHeight="1">
      <c r="A8112" s="46" t="s">
        <v>15633</v>
      </c>
      <c r="B8112" s="46" t="s">
        <v>15634</v>
      </c>
      <c r="C8112" s="47">
        <v>2.2587999999999999</v>
      </c>
      <c r="D8112" s="119" t="s">
        <v>9944</v>
      </c>
      <c r="E8112" s="46" t="s">
        <v>9944</v>
      </c>
      <c r="F8112" s="121">
        <v>15.1812</v>
      </c>
      <c r="G8112" s="87"/>
      <c r="H8112" s="47"/>
      <c r="I8112" s="120">
        <v>190</v>
      </c>
      <c r="J8112" s="120">
        <v>0</v>
      </c>
    </row>
    <row r="8113" spans="1:10" ht="15" customHeight="1">
      <c r="A8113" s="46" t="s">
        <v>15631</v>
      </c>
      <c r="B8113" s="46" t="s">
        <v>15632</v>
      </c>
      <c r="C8113" s="47">
        <v>2.6869999999999998</v>
      </c>
      <c r="D8113" s="119" t="s">
        <v>9942</v>
      </c>
      <c r="E8113" s="46" t="s">
        <v>9942</v>
      </c>
      <c r="F8113" s="121">
        <v>35.979399999999998</v>
      </c>
      <c r="G8113" s="87"/>
      <c r="H8113" s="47"/>
      <c r="I8113" s="120">
        <v>0</v>
      </c>
      <c r="J8113" s="120">
        <v>0</v>
      </c>
    </row>
    <row r="8114" spans="1:10" ht="15" customHeight="1">
      <c r="A8114" s="46" t="s">
        <v>15609</v>
      </c>
      <c r="B8114" s="46" t="s">
        <v>15610</v>
      </c>
      <c r="C8114" s="47">
        <v>14.6752</v>
      </c>
      <c r="D8114" s="119" t="s">
        <v>9940</v>
      </c>
      <c r="E8114" s="46" t="s">
        <v>9940</v>
      </c>
      <c r="F8114" s="121">
        <v>16.076799999999999</v>
      </c>
      <c r="G8114" s="87"/>
      <c r="H8114" s="47"/>
      <c r="I8114" s="120">
        <v>0</v>
      </c>
      <c r="J8114" s="120">
        <v>0</v>
      </c>
    </row>
    <row r="8115" spans="1:10" ht="15" customHeight="1">
      <c r="A8115" s="46" t="s">
        <v>15607</v>
      </c>
      <c r="B8115" s="46" t="s">
        <v>15608</v>
      </c>
      <c r="C8115" s="47">
        <v>0.182</v>
      </c>
      <c r="D8115" s="119" t="s">
        <v>9938</v>
      </c>
      <c r="E8115" s="46" t="s">
        <v>9938</v>
      </c>
      <c r="F8115" s="121">
        <v>23.151199999999999</v>
      </c>
      <c r="G8115" s="87"/>
      <c r="H8115" s="47"/>
      <c r="I8115" s="120">
        <v>0</v>
      </c>
      <c r="J8115" s="120">
        <v>0</v>
      </c>
    </row>
    <row r="8116" spans="1:10" ht="15" customHeight="1">
      <c r="A8116" s="46" t="s">
        <v>15605</v>
      </c>
      <c r="B8116" s="46" t="s">
        <v>15606</v>
      </c>
      <c r="C8116" s="47">
        <v>0.253</v>
      </c>
      <c r="D8116" s="119" t="s">
        <v>9936</v>
      </c>
      <c r="E8116" s="46" t="s">
        <v>9936</v>
      </c>
      <c r="F8116" s="121">
        <v>17.807600000000001</v>
      </c>
      <c r="G8116" s="87"/>
      <c r="H8116" s="47"/>
      <c r="I8116" s="120">
        <v>0</v>
      </c>
      <c r="J8116" s="120">
        <v>0</v>
      </c>
    </row>
    <row r="8117" spans="1:10" ht="15" customHeight="1">
      <c r="A8117" s="46" t="s">
        <v>15603</v>
      </c>
      <c r="B8117" s="46" t="s">
        <v>15604</v>
      </c>
      <c r="C8117" s="47">
        <v>1.4676</v>
      </c>
      <c r="D8117" s="119" t="s">
        <v>9934</v>
      </c>
      <c r="E8117" s="46" t="s">
        <v>9934</v>
      </c>
      <c r="F8117" s="121">
        <v>29.5122</v>
      </c>
      <c r="G8117" s="87"/>
      <c r="H8117" s="47"/>
      <c r="I8117" s="120">
        <v>6</v>
      </c>
      <c r="J8117" s="120">
        <v>0</v>
      </c>
    </row>
    <row r="8118" spans="1:10" ht="15" customHeight="1">
      <c r="A8118" s="46" t="s">
        <v>15601</v>
      </c>
      <c r="B8118" s="46" t="s">
        <v>15602</v>
      </c>
      <c r="C8118" s="47">
        <v>1.0628</v>
      </c>
      <c r="D8118" s="119" t="s">
        <v>9932</v>
      </c>
      <c r="E8118" s="46" t="s">
        <v>9932</v>
      </c>
      <c r="F8118" s="121">
        <v>31.570799999999998</v>
      </c>
      <c r="G8118" s="87"/>
      <c r="H8118" s="47"/>
      <c r="I8118" s="120">
        <v>0</v>
      </c>
      <c r="J8118" s="120">
        <v>0</v>
      </c>
    </row>
    <row r="8119" spans="1:10" ht="15" customHeight="1">
      <c r="A8119" s="46" t="s">
        <v>15599</v>
      </c>
      <c r="B8119" s="46" t="s">
        <v>15600</v>
      </c>
      <c r="C8119" s="47">
        <v>1.7123999999999999</v>
      </c>
      <c r="D8119" s="119" t="s">
        <v>9930</v>
      </c>
      <c r="E8119" s="46" t="s">
        <v>9930</v>
      </c>
      <c r="F8119" s="121">
        <v>4.2355999999999998</v>
      </c>
      <c r="G8119" s="87"/>
      <c r="H8119" s="47"/>
      <c r="I8119" s="120">
        <v>0</v>
      </c>
      <c r="J8119" s="120">
        <v>0</v>
      </c>
    </row>
    <row r="8120" spans="1:10" ht="15" customHeight="1">
      <c r="A8120" s="46" t="s">
        <v>30337</v>
      </c>
      <c r="B8120" s="46" t="s">
        <v>30338</v>
      </c>
      <c r="C8120" s="47">
        <v>1.6724000000000001</v>
      </c>
      <c r="D8120" s="119" t="s">
        <v>9928</v>
      </c>
      <c r="E8120" s="46" t="s">
        <v>9928</v>
      </c>
      <c r="F8120" s="121">
        <v>5.2830000000000004</v>
      </c>
      <c r="G8120" s="87"/>
      <c r="H8120" s="47"/>
      <c r="I8120" s="120">
        <v>265</v>
      </c>
      <c r="J8120" s="120">
        <v>0</v>
      </c>
    </row>
    <row r="8121" spans="1:10" ht="15" customHeight="1">
      <c r="A8121" s="46" t="s">
        <v>30335</v>
      </c>
      <c r="B8121" s="46" t="s">
        <v>30336</v>
      </c>
      <c r="C8121" s="47">
        <v>9.3618000000000006</v>
      </c>
      <c r="D8121" s="119" t="s">
        <v>9926</v>
      </c>
      <c r="E8121" s="46" t="s">
        <v>9926</v>
      </c>
      <c r="F8121" s="121">
        <v>15.307600000000001</v>
      </c>
      <c r="G8121" s="87"/>
      <c r="H8121" s="47"/>
      <c r="I8121" s="120">
        <v>182</v>
      </c>
      <c r="J8121" s="120">
        <v>0</v>
      </c>
    </row>
    <row r="8122" spans="1:10" ht="15" customHeight="1">
      <c r="A8122" s="46" t="s">
        <v>30333</v>
      </c>
      <c r="B8122" s="46" t="s">
        <v>30334</v>
      </c>
      <c r="C8122" s="47">
        <v>8.8556000000000008</v>
      </c>
      <c r="D8122" s="119" t="s">
        <v>2715</v>
      </c>
      <c r="E8122" s="46" t="s">
        <v>2715</v>
      </c>
      <c r="F8122" s="121">
        <v>15.307600000000001</v>
      </c>
      <c r="G8122" s="87"/>
      <c r="H8122" s="47"/>
      <c r="I8122" s="120">
        <v>12</v>
      </c>
      <c r="J8122" s="120">
        <v>0</v>
      </c>
    </row>
    <row r="8123" spans="1:10" ht="15" customHeight="1">
      <c r="A8123" s="46" t="s">
        <v>30329</v>
      </c>
      <c r="B8123" s="46" t="s">
        <v>30330</v>
      </c>
      <c r="C8123" s="47">
        <v>10.146000000000001</v>
      </c>
      <c r="D8123" s="119" t="s">
        <v>2720</v>
      </c>
      <c r="E8123" s="46" t="s">
        <v>2720</v>
      </c>
      <c r="F8123" s="121">
        <v>6.5784000000000002</v>
      </c>
      <c r="G8123" s="87"/>
      <c r="H8123" s="47"/>
      <c r="I8123" s="120">
        <v>0</v>
      </c>
      <c r="J8123" s="120">
        <v>0</v>
      </c>
    </row>
    <row r="8124" spans="1:10" ht="15" customHeight="1">
      <c r="A8124" s="46" t="s">
        <v>30520</v>
      </c>
      <c r="B8124" s="46" t="s">
        <v>30521</v>
      </c>
      <c r="C8124" s="47">
        <v>2.3176000000000001</v>
      </c>
      <c r="D8124" s="119" t="s">
        <v>36185</v>
      </c>
      <c r="E8124" s="46" t="s">
        <v>36185</v>
      </c>
      <c r="F8124" s="121">
        <v>7.5906000000000002</v>
      </c>
      <c r="G8124" s="87"/>
      <c r="H8124" s="47"/>
      <c r="I8124" s="120">
        <v>163</v>
      </c>
      <c r="J8124" s="120">
        <v>0</v>
      </c>
    </row>
    <row r="8125" spans="1:10" ht="15" customHeight="1">
      <c r="A8125" s="46" t="s">
        <v>30518</v>
      </c>
      <c r="B8125" s="46" t="s">
        <v>30519</v>
      </c>
      <c r="C8125" s="47">
        <v>2.2315999999999998</v>
      </c>
      <c r="D8125" s="119" t="s">
        <v>9922</v>
      </c>
      <c r="E8125" s="46" t="s">
        <v>9922</v>
      </c>
      <c r="F8125" s="121">
        <v>20.039200000000001</v>
      </c>
      <c r="G8125" s="87"/>
      <c r="H8125" s="47"/>
      <c r="I8125" s="120">
        <v>0</v>
      </c>
      <c r="J8125" s="120">
        <v>0</v>
      </c>
    </row>
    <row r="8126" spans="1:10" ht="15" customHeight="1">
      <c r="A8126" s="46" t="s">
        <v>30516</v>
      </c>
      <c r="B8126" s="46" t="s">
        <v>30517</v>
      </c>
      <c r="C8126" s="47">
        <v>1.8344</v>
      </c>
      <c r="D8126" s="119" t="s">
        <v>9920</v>
      </c>
      <c r="E8126" s="46" t="s">
        <v>9920</v>
      </c>
      <c r="F8126" s="121">
        <v>22.038</v>
      </c>
      <c r="G8126" s="87"/>
      <c r="H8126" s="47"/>
      <c r="I8126" s="120">
        <v>179</v>
      </c>
      <c r="J8126" s="120">
        <v>0</v>
      </c>
    </row>
    <row r="8127" spans="1:10" ht="15" customHeight="1">
      <c r="A8127" s="46" t="s">
        <v>15629</v>
      </c>
      <c r="B8127" s="46" t="s">
        <v>15630</v>
      </c>
      <c r="C8127" s="47">
        <v>0.1094</v>
      </c>
      <c r="D8127" s="119" t="s">
        <v>9918</v>
      </c>
      <c r="E8127" s="46" t="s">
        <v>9918</v>
      </c>
      <c r="F8127" s="121">
        <v>39.572200000000002</v>
      </c>
      <c r="G8127" s="87"/>
      <c r="H8127" s="47"/>
      <c r="I8127" s="120">
        <v>0</v>
      </c>
      <c r="J8127" s="120">
        <v>0</v>
      </c>
    </row>
    <row r="8128" spans="1:10" ht="15" customHeight="1">
      <c r="A8128" s="46" t="s">
        <v>15627</v>
      </c>
      <c r="B8128" s="46" t="s">
        <v>15628</v>
      </c>
      <c r="C8128" s="47">
        <v>0.1094</v>
      </c>
      <c r="D8128" s="119" t="s">
        <v>9916</v>
      </c>
      <c r="E8128" s="46" t="s">
        <v>9916</v>
      </c>
      <c r="F8128" s="121">
        <v>7.9194000000000004</v>
      </c>
      <c r="G8128" s="87"/>
      <c r="H8128" s="47"/>
      <c r="I8128" s="120">
        <v>0</v>
      </c>
      <c r="J8128" s="120">
        <v>0</v>
      </c>
    </row>
    <row r="8129" spans="1:10" ht="15" customHeight="1">
      <c r="A8129" s="46" t="s">
        <v>30514</v>
      </c>
      <c r="B8129" s="46" t="s">
        <v>30515</v>
      </c>
      <c r="C8129" s="47">
        <v>0.23680000000000001</v>
      </c>
      <c r="D8129" s="119" t="s">
        <v>32329</v>
      </c>
      <c r="E8129" s="46" t="s">
        <v>32329</v>
      </c>
      <c r="F8129" s="121">
        <v>7.5906000000000002</v>
      </c>
      <c r="G8129" s="87"/>
      <c r="H8129" s="47"/>
      <c r="I8129" s="120">
        <v>0</v>
      </c>
      <c r="J8129" s="120">
        <v>0</v>
      </c>
    </row>
    <row r="8130" spans="1:10" ht="15" customHeight="1">
      <c r="A8130" s="46" t="s">
        <v>30512</v>
      </c>
      <c r="B8130" s="46" t="s">
        <v>30513</v>
      </c>
      <c r="C8130" s="47">
        <v>0.55559999999999998</v>
      </c>
      <c r="D8130" s="119" t="s">
        <v>9915</v>
      </c>
      <c r="E8130" s="46" t="s">
        <v>9915</v>
      </c>
      <c r="F8130" s="121">
        <v>3.3018000000000001</v>
      </c>
      <c r="G8130" s="87"/>
      <c r="H8130" s="47"/>
      <c r="I8130" s="120">
        <v>0</v>
      </c>
      <c r="J8130" s="120">
        <v>0</v>
      </c>
    </row>
    <row r="8131" spans="1:10" ht="15" customHeight="1">
      <c r="A8131" s="46" t="s">
        <v>15625</v>
      </c>
      <c r="B8131" s="46" t="s">
        <v>15626</v>
      </c>
      <c r="C8131" s="47">
        <v>1.0928</v>
      </c>
      <c r="D8131" s="119" t="s">
        <v>2734</v>
      </c>
      <c r="E8131" s="46" t="s">
        <v>2734</v>
      </c>
      <c r="F8131" s="121">
        <v>3.3018000000000001</v>
      </c>
      <c r="G8131" s="87"/>
      <c r="H8131" s="47"/>
      <c r="I8131" s="120">
        <v>14</v>
      </c>
      <c r="J8131" s="120">
        <v>0</v>
      </c>
    </row>
    <row r="8132" spans="1:10" ht="15" customHeight="1">
      <c r="A8132" s="46" t="s">
        <v>13212</v>
      </c>
      <c r="B8132" s="46" t="s">
        <v>13213</v>
      </c>
      <c r="C8132" s="47">
        <v>13.166399999999999</v>
      </c>
      <c r="D8132" s="119" t="s">
        <v>2737</v>
      </c>
      <c r="E8132" s="46" t="s">
        <v>2737</v>
      </c>
      <c r="F8132" s="121">
        <v>11.6226</v>
      </c>
      <c r="G8132" s="87"/>
      <c r="H8132" s="47"/>
      <c r="I8132" s="120">
        <v>41</v>
      </c>
      <c r="J8132" s="120">
        <v>0</v>
      </c>
    </row>
    <row r="8133" spans="1:10" ht="15" customHeight="1">
      <c r="A8133" s="46" t="s">
        <v>30511</v>
      </c>
      <c r="B8133" s="46" t="s">
        <v>33005</v>
      </c>
      <c r="C8133" s="47">
        <v>1.4676</v>
      </c>
      <c r="D8133" s="119" t="s">
        <v>2745</v>
      </c>
      <c r="E8133" s="46" t="s">
        <v>2745</v>
      </c>
      <c r="F8133" s="121">
        <v>16.851199999999999</v>
      </c>
      <c r="G8133" s="87"/>
      <c r="H8133" s="47"/>
      <c r="I8133" s="120">
        <v>0</v>
      </c>
      <c r="J8133" s="120">
        <v>0</v>
      </c>
    </row>
    <row r="8134" spans="1:10" ht="15" customHeight="1">
      <c r="A8134" s="46" t="s">
        <v>15624</v>
      </c>
      <c r="B8134" s="46" t="s">
        <v>33007</v>
      </c>
      <c r="C8134" s="47">
        <v>38.256399999999999</v>
      </c>
      <c r="D8134" s="119" t="s">
        <v>9911</v>
      </c>
      <c r="E8134" s="46" t="s">
        <v>9911</v>
      </c>
      <c r="F8134" s="121">
        <v>36.252600000000001</v>
      </c>
      <c r="G8134" s="87"/>
      <c r="H8134" s="47"/>
      <c r="I8134" s="120">
        <v>17</v>
      </c>
      <c r="J8134" s="120">
        <v>0</v>
      </c>
    </row>
    <row r="8135" spans="1:10" ht="15" customHeight="1">
      <c r="A8135" s="46" t="s">
        <v>15622</v>
      </c>
      <c r="B8135" s="46" t="s">
        <v>15623</v>
      </c>
      <c r="C8135" s="47">
        <v>0.255</v>
      </c>
      <c r="D8135" s="119" t="s">
        <v>9909</v>
      </c>
      <c r="E8135" s="46" t="s">
        <v>9909</v>
      </c>
      <c r="F8135" s="121">
        <v>18.700199999999999</v>
      </c>
      <c r="G8135" s="87"/>
      <c r="H8135" s="47"/>
      <c r="I8135" s="120">
        <v>20</v>
      </c>
      <c r="J8135" s="120">
        <v>0</v>
      </c>
    </row>
    <row r="8136" spans="1:10" ht="15" customHeight="1">
      <c r="A8136" s="46" t="s">
        <v>15620</v>
      </c>
      <c r="B8136" s="46" t="s">
        <v>15621</v>
      </c>
      <c r="C8136" s="47">
        <v>0.1368</v>
      </c>
      <c r="D8136" s="119" t="s">
        <v>9907</v>
      </c>
      <c r="E8136" s="46" t="s">
        <v>9907</v>
      </c>
      <c r="F8136" s="121">
        <v>15.3208</v>
      </c>
      <c r="G8136" s="87"/>
      <c r="H8136" s="47"/>
      <c r="I8136" s="120">
        <v>1497</v>
      </c>
      <c r="J8136" s="120">
        <v>0</v>
      </c>
    </row>
    <row r="8137" spans="1:10" ht="15" customHeight="1">
      <c r="A8137" s="46" t="s">
        <v>15618</v>
      </c>
      <c r="B8137" s="46" t="s">
        <v>15619</v>
      </c>
      <c r="C8137" s="47">
        <v>0.253</v>
      </c>
      <c r="D8137" s="119" t="s">
        <v>9905</v>
      </c>
      <c r="E8137" s="46" t="s">
        <v>9905</v>
      </c>
      <c r="F8137" s="121">
        <v>15.3208</v>
      </c>
      <c r="G8137" s="87"/>
      <c r="H8137" s="47"/>
      <c r="I8137" s="120">
        <v>0</v>
      </c>
      <c r="J8137" s="120">
        <v>0</v>
      </c>
    </row>
    <row r="8138" spans="1:10" ht="15" customHeight="1">
      <c r="A8138" s="46" t="s">
        <v>15616</v>
      </c>
      <c r="B8138" s="46" t="s">
        <v>15617</v>
      </c>
      <c r="C8138" s="47">
        <v>0.60719999999999996</v>
      </c>
      <c r="D8138" s="119" t="s">
        <v>32327</v>
      </c>
      <c r="E8138" s="46" t="s">
        <v>32327</v>
      </c>
      <c r="F8138" s="121">
        <v>11.6388</v>
      </c>
      <c r="G8138" s="87"/>
      <c r="H8138" s="47"/>
      <c r="I8138" s="120">
        <v>400</v>
      </c>
      <c r="J8138" s="120">
        <v>0</v>
      </c>
    </row>
    <row r="8139" spans="1:10" ht="15" customHeight="1">
      <c r="A8139" s="46" t="s">
        <v>15615</v>
      </c>
      <c r="B8139" s="46" t="s">
        <v>33006</v>
      </c>
      <c r="C8139" s="47">
        <v>0.61040000000000005</v>
      </c>
      <c r="D8139" s="119" t="s">
        <v>9903</v>
      </c>
      <c r="E8139" s="46" t="s">
        <v>9903</v>
      </c>
      <c r="F8139" s="121">
        <v>15.3208</v>
      </c>
      <c r="G8139" s="87"/>
      <c r="H8139" s="47"/>
      <c r="I8139" s="120">
        <v>380</v>
      </c>
      <c r="J8139" s="120">
        <v>0</v>
      </c>
    </row>
    <row r="8140" spans="1:10" ht="15" customHeight="1">
      <c r="A8140" s="46" t="s">
        <v>15613</v>
      </c>
      <c r="B8140" s="46" t="s">
        <v>15614</v>
      </c>
      <c r="C8140" s="47">
        <v>0.46820000000000001</v>
      </c>
      <c r="D8140" s="119" t="s">
        <v>9901</v>
      </c>
      <c r="E8140" s="46" t="s">
        <v>9901</v>
      </c>
      <c r="F8140" s="121">
        <v>9108679.8878000006</v>
      </c>
      <c r="G8140" s="87"/>
      <c r="H8140" s="47"/>
      <c r="I8140" s="120">
        <v>20</v>
      </c>
      <c r="J8140" s="120">
        <v>0</v>
      </c>
    </row>
    <row r="8141" spans="1:10" ht="15" customHeight="1">
      <c r="A8141" s="46" t="s">
        <v>15611</v>
      </c>
      <c r="B8141" s="46" t="s">
        <v>15612</v>
      </c>
      <c r="C8141" s="47">
        <v>0.2278</v>
      </c>
      <c r="D8141" s="119" t="s">
        <v>9899</v>
      </c>
      <c r="E8141" s="46" t="s">
        <v>9899</v>
      </c>
      <c r="F8141" s="121">
        <v>18.290199999999999</v>
      </c>
      <c r="G8141" s="87"/>
      <c r="H8141" s="47"/>
      <c r="I8141" s="120">
        <v>0</v>
      </c>
      <c r="J8141" s="120">
        <v>0</v>
      </c>
    </row>
    <row r="8142" spans="1:10" ht="15" customHeight="1">
      <c r="A8142" s="46" t="s">
        <v>15695</v>
      </c>
      <c r="B8142" s="46" t="s">
        <v>15696</v>
      </c>
      <c r="C8142" s="47">
        <v>2.2265999999999999</v>
      </c>
      <c r="D8142" s="119" t="s">
        <v>9897</v>
      </c>
      <c r="E8142" s="46" t="s">
        <v>9897</v>
      </c>
      <c r="F8142" s="121">
        <v>6.5784000000000002</v>
      </c>
      <c r="G8142" s="87"/>
      <c r="H8142" s="47"/>
      <c r="I8142" s="120">
        <v>6</v>
      </c>
      <c r="J8142" s="120">
        <v>0</v>
      </c>
    </row>
    <row r="8143" spans="1:10" ht="15" customHeight="1">
      <c r="A8143" s="46" t="s">
        <v>8445</v>
      </c>
      <c r="B8143" s="46" t="s">
        <v>15694</v>
      </c>
      <c r="C8143" s="47">
        <v>2.4796</v>
      </c>
      <c r="D8143" s="119" t="s">
        <v>9895</v>
      </c>
      <c r="E8143" s="46" t="s">
        <v>9895</v>
      </c>
      <c r="F8143" s="121">
        <v>5.4652000000000003</v>
      </c>
      <c r="G8143" s="87"/>
      <c r="H8143" s="47"/>
      <c r="I8143" s="120">
        <v>49</v>
      </c>
      <c r="J8143" s="120">
        <v>0</v>
      </c>
    </row>
    <row r="8144" spans="1:10" ht="15" customHeight="1">
      <c r="A8144" s="46" t="s">
        <v>8448</v>
      </c>
      <c r="B8144" s="46" t="s">
        <v>15693</v>
      </c>
      <c r="C8144" s="47">
        <v>2.7831999999999999</v>
      </c>
      <c r="D8144" s="119" t="s">
        <v>9893</v>
      </c>
      <c r="E8144" s="46" t="s">
        <v>9893</v>
      </c>
      <c r="F8144" s="121">
        <v>6.3760000000000003</v>
      </c>
      <c r="G8144" s="87"/>
      <c r="H8144" s="47"/>
      <c r="I8144" s="120">
        <v>0</v>
      </c>
      <c r="J8144" s="120">
        <v>0</v>
      </c>
    </row>
    <row r="8145" spans="1:10" ht="15" customHeight="1">
      <c r="A8145" s="46" t="s">
        <v>15691</v>
      </c>
      <c r="B8145" s="46" t="s">
        <v>15692</v>
      </c>
      <c r="C8145" s="47">
        <v>3.1627999999999998</v>
      </c>
      <c r="D8145" s="119" t="s">
        <v>9891</v>
      </c>
      <c r="E8145" s="46" t="s">
        <v>9891</v>
      </c>
      <c r="F8145" s="121">
        <v>6.3760000000000003</v>
      </c>
      <c r="G8145" s="87"/>
      <c r="H8145" s="47"/>
      <c r="I8145" s="120">
        <v>0</v>
      </c>
      <c r="J8145" s="120">
        <v>0</v>
      </c>
    </row>
    <row r="8146" spans="1:10" ht="15" customHeight="1">
      <c r="A8146" s="46" t="s">
        <v>15689</v>
      </c>
      <c r="B8146" s="46" t="s">
        <v>15690</v>
      </c>
      <c r="C8146" s="47">
        <v>3.4916</v>
      </c>
      <c r="D8146" s="119" t="s">
        <v>9889</v>
      </c>
      <c r="E8146" s="46" t="s">
        <v>9889</v>
      </c>
      <c r="F8146" s="121">
        <v>11.3858</v>
      </c>
      <c r="G8146" s="87"/>
      <c r="H8146" s="47"/>
      <c r="I8146" s="120">
        <v>0</v>
      </c>
      <c r="J8146" s="120">
        <v>0</v>
      </c>
    </row>
    <row r="8147" spans="1:10" ht="15" customHeight="1">
      <c r="A8147" s="46" t="s">
        <v>15687</v>
      </c>
      <c r="B8147" s="46" t="s">
        <v>15688</v>
      </c>
      <c r="C8147" s="47">
        <v>2.4594</v>
      </c>
      <c r="D8147" s="119" t="s">
        <v>9887</v>
      </c>
      <c r="E8147" s="46" t="s">
        <v>9887</v>
      </c>
      <c r="F8147" s="121">
        <v>2.2315999999999998</v>
      </c>
      <c r="G8147" s="87"/>
      <c r="H8147" s="47"/>
      <c r="I8147" s="120">
        <v>0</v>
      </c>
      <c r="J8147" s="120">
        <v>0</v>
      </c>
    </row>
    <row r="8148" spans="1:10" ht="15" customHeight="1">
      <c r="A8148" s="46" t="s">
        <v>15685</v>
      </c>
      <c r="B8148" s="46" t="s">
        <v>15686</v>
      </c>
      <c r="C8148" s="47">
        <v>3.6070000000000002</v>
      </c>
      <c r="D8148" s="119" t="s">
        <v>2860</v>
      </c>
      <c r="E8148" s="46" t="s">
        <v>2860</v>
      </c>
      <c r="F8148" s="121">
        <v>2.7143999999999999</v>
      </c>
      <c r="G8148" s="87"/>
      <c r="H8148" s="47"/>
      <c r="I8148" s="120">
        <v>0</v>
      </c>
      <c r="J8148" s="120">
        <v>0</v>
      </c>
    </row>
    <row r="8149" spans="1:10" ht="15" customHeight="1">
      <c r="A8149" s="46" t="s">
        <v>15683</v>
      </c>
      <c r="B8149" s="46" t="s">
        <v>15684</v>
      </c>
      <c r="C8149" s="47">
        <v>4.1079999999999997</v>
      </c>
      <c r="D8149" s="119" t="s">
        <v>2863</v>
      </c>
      <c r="E8149" s="46" t="s">
        <v>2863</v>
      </c>
      <c r="F8149" s="121">
        <v>2.7143999999999999</v>
      </c>
      <c r="G8149" s="87"/>
      <c r="H8149" s="47"/>
      <c r="I8149" s="120">
        <v>0</v>
      </c>
      <c r="J8149" s="120">
        <v>0</v>
      </c>
    </row>
    <row r="8150" spans="1:10" ht="15" customHeight="1">
      <c r="A8150" s="46" t="s">
        <v>15681</v>
      </c>
      <c r="B8150" s="46" t="s">
        <v>15682</v>
      </c>
      <c r="C8150" s="47">
        <v>2.2265999999999999</v>
      </c>
      <c r="D8150" s="119" t="s">
        <v>9883</v>
      </c>
      <c r="E8150" s="46" t="s">
        <v>9883</v>
      </c>
      <c r="F8150" s="121">
        <v>3.343</v>
      </c>
      <c r="G8150" s="87"/>
      <c r="H8150" s="47"/>
      <c r="I8150" s="120">
        <v>0</v>
      </c>
      <c r="J8150" s="120">
        <v>0</v>
      </c>
    </row>
    <row r="8151" spans="1:10" ht="15" customHeight="1">
      <c r="A8151" s="46" t="s">
        <v>8451</v>
      </c>
      <c r="B8151" s="46" t="s">
        <v>15680</v>
      </c>
      <c r="C8151" s="47">
        <v>2.4289999999999998</v>
      </c>
      <c r="D8151" s="119" t="s">
        <v>9881</v>
      </c>
      <c r="E8151" s="46" t="s">
        <v>9881</v>
      </c>
      <c r="F8151" s="121">
        <v>35.979399999999998</v>
      </c>
      <c r="G8151" s="87"/>
      <c r="H8151" s="47"/>
      <c r="I8151" s="120">
        <v>9</v>
      </c>
      <c r="J8151" s="120">
        <v>0</v>
      </c>
    </row>
    <row r="8152" spans="1:10" ht="15" customHeight="1">
      <c r="A8152" s="46" t="s">
        <v>8454</v>
      </c>
      <c r="B8152" s="46" t="s">
        <v>15679</v>
      </c>
      <c r="C8152" s="47">
        <v>3.0362</v>
      </c>
      <c r="D8152" s="119" t="s">
        <v>9879</v>
      </c>
      <c r="E8152" s="46" t="s">
        <v>9879</v>
      </c>
      <c r="F8152" s="121">
        <v>16.395600000000002</v>
      </c>
      <c r="G8152" s="87"/>
      <c r="H8152" s="47"/>
      <c r="I8152" s="120">
        <v>36</v>
      </c>
      <c r="J8152" s="120">
        <v>0</v>
      </c>
    </row>
    <row r="8153" spans="1:10" ht="15" customHeight="1">
      <c r="A8153" s="46" t="s">
        <v>15677</v>
      </c>
      <c r="B8153" s="46" t="s">
        <v>15678</v>
      </c>
      <c r="C8153" s="47">
        <v>3.9216000000000002</v>
      </c>
      <c r="D8153" s="119" t="s">
        <v>9877</v>
      </c>
      <c r="E8153" s="46" t="s">
        <v>9877</v>
      </c>
      <c r="F8153" s="121">
        <v>7.3103999999999996</v>
      </c>
      <c r="G8153" s="87"/>
      <c r="H8153" s="47"/>
      <c r="I8153" s="120">
        <v>93</v>
      </c>
      <c r="J8153" s="120">
        <v>0</v>
      </c>
    </row>
    <row r="8154" spans="1:10" ht="15" customHeight="1">
      <c r="A8154" s="46" t="s">
        <v>8457</v>
      </c>
      <c r="B8154" s="46" t="s">
        <v>15676</v>
      </c>
      <c r="C8154" s="47">
        <v>3.4916</v>
      </c>
      <c r="D8154" s="119" t="s">
        <v>9875</v>
      </c>
      <c r="E8154" s="46" t="s">
        <v>9875</v>
      </c>
      <c r="F8154" s="121">
        <v>4.3220000000000001</v>
      </c>
      <c r="G8154" s="87"/>
      <c r="H8154" s="47"/>
      <c r="I8154" s="120">
        <v>55</v>
      </c>
      <c r="J8154" s="120">
        <v>0</v>
      </c>
    </row>
    <row r="8155" spans="1:10" ht="15" customHeight="1">
      <c r="A8155" s="46" t="s">
        <v>15674</v>
      </c>
      <c r="B8155" s="46" t="s">
        <v>15675</v>
      </c>
      <c r="C8155" s="47">
        <v>2.8784000000000001</v>
      </c>
      <c r="D8155" s="119" t="s">
        <v>9873</v>
      </c>
      <c r="E8155" s="46" t="s">
        <v>9873</v>
      </c>
      <c r="F8155" s="121">
        <v>4.3220000000000001</v>
      </c>
      <c r="G8155" s="87"/>
      <c r="H8155" s="47"/>
      <c r="I8155" s="120">
        <v>0</v>
      </c>
      <c r="J8155" s="120">
        <v>0</v>
      </c>
    </row>
    <row r="8156" spans="1:10" ht="15" customHeight="1">
      <c r="A8156" s="46" t="s">
        <v>15672</v>
      </c>
      <c r="B8156" s="46" t="s">
        <v>15673</v>
      </c>
      <c r="C8156" s="47">
        <v>3.7574000000000001</v>
      </c>
      <c r="D8156" s="119" t="s">
        <v>9871</v>
      </c>
      <c r="E8156" s="46" t="s">
        <v>9871</v>
      </c>
      <c r="F8156" s="121">
        <v>7.3103999999999996</v>
      </c>
      <c r="G8156" s="87"/>
      <c r="H8156" s="47"/>
      <c r="I8156" s="120">
        <v>0</v>
      </c>
      <c r="J8156" s="120">
        <v>0</v>
      </c>
    </row>
    <row r="8157" spans="1:10" ht="15" customHeight="1">
      <c r="A8157" s="46" t="s">
        <v>15670</v>
      </c>
      <c r="B8157" s="46" t="s">
        <v>15671</v>
      </c>
      <c r="C8157" s="47">
        <v>4.2584</v>
      </c>
      <c r="D8157" s="119" t="s">
        <v>9869</v>
      </c>
      <c r="E8157" s="46" t="s">
        <v>9869</v>
      </c>
      <c r="F8157" s="121">
        <v>7.3103999999999996</v>
      </c>
      <c r="G8157" s="87"/>
      <c r="H8157" s="47"/>
      <c r="I8157" s="120">
        <v>0</v>
      </c>
      <c r="J8157" s="120">
        <v>0</v>
      </c>
    </row>
    <row r="8158" spans="1:10" ht="15" customHeight="1">
      <c r="A8158" s="46" t="s">
        <v>33008</v>
      </c>
      <c r="B8158" s="46" t="s">
        <v>15710</v>
      </c>
      <c r="C8158" s="47">
        <v>2.1678000000000002</v>
      </c>
      <c r="D8158" s="119" t="s">
        <v>9867</v>
      </c>
      <c r="E8158" s="46" t="s">
        <v>9867</v>
      </c>
      <c r="F8158" s="121">
        <v>4.3220000000000001</v>
      </c>
      <c r="G8158" s="87"/>
      <c r="H8158" s="47"/>
      <c r="I8158" s="120">
        <v>0</v>
      </c>
      <c r="J8158" s="120">
        <v>0</v>
      </c>
    </row>
    <row r="8159" spans="1:10" ht="15" customHeight="1">
      <c r="A8159" s="46" t="s">
        <v>26570</v>
      </c>
      <c r="B8159" s="46" t="s">
        <v>15720</v>
      </c>
      <c r="C8159" s="47">
        <v>5.2670000000000003</v>
      </c>
      <c r="D8159" s="119" t="s">
        <v>9865</v>
      </c>
      <c r="E8159" s="46" t="s">
        <v>9865</v>
      </c>
      <c r="F8159" s="121">
        <v>7.3103999999999996</v>
      </c>
      <c r="G8159" s="87"/>
      <c r="H8159" s="47"/>
      <c r="I8159" s="120">
        <v>6</v>
      </c>
      <c r="J8159" s="120">
        <v>0</v>
      </c>
    </row>
    <row r="8160" spans="1:10" ht="15" customHeight="1">
      <c r="A8160" s="46" t="s">
        <v>15719</v>
      </c>
      <c r="B8160" s="46" t="s">
        <v>15720</v>
      </c>
      <c r="C8160" s="47">
        <v>1.9401999999999999</v>
      </c>
      <c r="D8160" s="119" t="s">
        <v>9863</v>
      </c>
      <c r="E8160" s="46" t="s">
        <v>9863</v>
      </c>
      <c r="F8160" s="121">
        <v>7.3103999999999996</v>
      </c>
      <c r="G8160" s="87"/>
      <c r="H8160" s="47"/>
      <c r="I8160" s="120">
        <v>0</v>
      </c>
      <c r="J8160" s="120">
        <v>0</v>
      </c>
    </row>
    <row r="8161" spans="1:10" ht="15" customHeight="1">
      <c r="A8161" s="46" t="s">
        <v>8193</v>
      </c>
      <c r="B8161" s="46" t="s">
        <v>15718</v>
      </c>
      <c r="C8161" s="47">
        <v>2.3784000000000001</v>
      </c>
      <c r="D8161" s="119" t="s">
        <v>9861</v>
      </c>
      <c r="E8161" s="46" t="s">
        <v>9861</v>
      </c>
      <c r="F8161" s="121">
        <v>7.3103999999999996</v>
      </c>
      <c r="G8161" s="87"/>
      <c r="H8161" s="47"/>
      <c r="I8161" s="120">
        <v>56</v>
      </c>
      <c r="J8161" s="120">
        <v>0</v>
      </c>
    </row>
    <row r="8162" spans="1:10" ht="15" customHeight="1">
      <c r="A8162" s="46" t="s">
        <v>8196</v>
      </c>
      <c r="B8162" s="46" t="s">
        <v>15717</v>
      </c>
      <c r="C8162" s="47">
        <v>2.8338000000000001</v>
      </c>
      <c r="D8162" s="119" t="s">
        <v>9859</v>
      </c>
      <c r="E8162" s="46" t="s">
        <v>9859</v>
      </c>
      <c r="F8162" s="121">
        <v>7.3103999999999996</v>
      </c>
      <c r="G8162" s="87"/>
      <c r="H8162" s="47"/>
      <c r="I8162" s="120">
        <v>146</v>
      </c>
      <c r="J8162" s="120">
        <v>0</v>
      </c>
    </row>
    <row r="8163" spans="1:10" ht="15" customHeight="1">
      <c r="A8163" s="46" t="s">
        <v>15715</v>
      </c>
      <c r="B8163" s="46" t="s">
        <v>15716</v>
      </c>
      <c r="C8163" s="47">
        <v>2.2044000000000001</v>
      </c>
      <c r="D8163" s="119" t="s">
        <v>9857</v>
      </c>
      <c r="E8163" s="46" t="s">
        <v>9857</v>
      </c>
      <c r="F8163" s="121">
        <v>7.3103999999999996</v>
      </c>
      <c r="G8163" s="87"/>
      <c r="H8163" s="47"/>
      <c r="I8163" s="120">
        <v>0</v>
      </c>
      <c r="J8163" s="120">
        <v>0</v>
      </c>
    </row>
    <row r="8164" spans="1:10" ht="15" customHeight="1">
      <c r="A8164" s="46" t="s">
        <v>15713</v>
      </c>
      <c r="B8164" s="46" t="s">
        <v>15714</v>
      </c>
      <c r="C8164" s="47">
        <v>1.7398</v>
      </c>
      <c r="D8164" s="119" t="s">
        <v>9855</v>
      </c>
      <c r="E8164" s="46" t="s">
        <v>9855</v>
      </c>
      <c r="F8164" s="121">
        <v>7.3103999999999996</v>
      </c>
      <c r="G8164" s="87"/>
      <c r="H8164" s="47"/>
      <c r="I8164" s="120">
        <v>79</v>
      </c>
      <c r="J8164" s="120">
        <v>0</v>
      </c>
    </row>
    <row r="8165" spans="1:10" ht="15" customHeight="1">
      <c r="A8165" s="46" t="s">
        <v>15711</v>
      </c>
      <c r="B8165" s="46" t="s">
        <v>15712</v>
      </c>
      <c r="C8165" s="47">
        <v>1.7944</v>
      </c>
      <c r="D8165" s="119" t="s">
        <v>9853</v>
      </c>
      <c r="E8165" s="46" t="s">
        <v>9853</v>
      </c>
      <c r="F8165" s="121">
        <v>7.3103999999999996</v>
      </c>
      <c r="G8165" s="87"/>
      <c r="H8165" s="47"/>
      <c r="I8165" s="120">
        <v>143</v>
      </c>
      <c r="J8165" s="120">
        <v>0</v>
      </c>
    </row>
    <row r="8166" spans="1:10" ht="15" customHeight="1">
      <c r="A8166" s="46" t="s">
        <v>15709</v>
      </c>
      <c r="B8166" s="46" t="s">
        <v>15710</v>
      </c>
      <c r="C8166" s="47">
        <v>2.1678000000000002</v>
      </c>
      <c r="D8166" s="119" t="s">
        <v>9851</v>
      </c>
      <c r="E8166" s="46" t="s">
        <v>9851</v>
      </c>
      <c r="F8166" s="121">
        <v>7.3103999999999996</v>
      </c>
      <c r="G8166" s="87"/>
      <c r="H8166" s="47"/>
      <c r="I8166" s="120">
        <v>0</v>
      </c>
      <c r="J8166" s="120">
        <v>0</v>
      </c>
    </row>
    <row r="8167" spans="1:10" ht="15" customHeight="1">
      <c r="A8167" s="46" t="s">
        <v>15707</v>
      </c>
      <c r="B8167" s="46" t="s">
        <v>15708</v>
      </c>
      <c r="C8167" s="47">
        <v>1.052</v>
      </c>
      <c r="D8167" s="119" t="s">
        <v>9849</v>
      </c>
      <c r="E8167" s="46" t="s">
        <v>9849</v>
      </c>
      <c r="F8167" s="121">
        <v>7.3103999999999996</v>
      </c>
      <c r="G8167" s="87"/>
      <c r="H8167" s="47"/>
      <c r="I8167" s="120">
        <v>10</v>
      </c>
      <c r="J8167" s="120">
        <v>0</v>
      </c>
    </row>
    <row r="8168" spans="1:10" ht="15" customHeight="1">
      <c r="A8168" s="46" t="s">
        <v>15705</v>
      </c>
      <c r="B8168" s="46" t="s">
        <v>15706</v>
      </c>
      <c r="C8168" s="47">
        <v>1.2569999999999999</v>
      </c>
      <c r="D8168" s="119" t="s">
        <v>9847</v>
      </c>
      <c r="E8168" s="46" t="s">
        <v>9847</v>
      </c>
      <c r="F8168" s="121">
        <v>7.3103999999999996</v>
      </c>
      <c r="G8168" s="87"/>
      <c r="H8168" s="47"/>
      <c r="I8168" s="120">
        <v>7</v>
      </c>
      <c r="J8168" s="120">
        <v>0</v>
      </c>
    </row>
    <row r="8169" spans="1:10" ht="15" customHeight="1">
      <c r="A8169" s="46" t="s">
        <v>15703</v>
      </c>
      <c r="B8169" s="46" t="s">
        <v>15704</v>
      </c>
      <c r="C8169" s="47">
        <v>1.4528000000000001</v>
      </c>
      <c r="D8169" s="119" t="s">
        <v>36363</v>
      </c>
      <c r="E8169" s="46" t="s">
        <v>36363</v>
      </c>
      <c r="F8169" s="121">
        <v>40.482999999999997</v>
      </c>
      <c r="G8169" s="87"/>
      <c r="H8169" s="47"/>
      <c r="I8169" s="120">
        <v>0</v>
      </c>
      <c r="J8169" s="120">
        <v>0</v>
      </c>
    </row>
    <row r="8170" spans="1:10" ht="15" customHeight="1">
      <c r="A8170" s="46" t="s">
        <v>15701</v>
      </c>
      <c r="B8170" s="46" t="s">
        <v>15702</v>
      </c>
      <c r="C8170" s="47">
        <v>1.7034</v>
      </c>
      <c r="D8170" s="119" t="s">
        <v>10139</v>
      </c>
      <c r="E8170" s="46" t="s">
        <v>10139</v>
      </c>
      <c r="F8170" s="121">
        <v>16.541399999999999</v>
      </c>
      <c r="G8170" s="87"/>
      <c r="H8170" s="47"/>
      <c r="I8170" s="120">
        <v>0</v>
      </c>
      <c r="J8170" s="120">
        <v>0</v>
      </c>
    </row>
    <row r="8171" spans="1:10" ht="15" customHeight="1">
      <c r="A8171" s="46" t="s">
        <v>15699</v>
      </c>
      <c r="B8171" s="46" t="s">
        <v>15700</v>
      </c>
      <c r="C8171" s="47">
        <v>2.1042000000000001</v>
      </c>
      <c r="D8171" s="119" t="s">
        <v>10137</v>
      </c>
      <c r="E8171" s="46" t="s">
        <v>10137</v>
      </c>
      <c r="F8171" s="121">
        <v>5.0098000000000003</v>
      </c>
      <c r="G8171" s="87"/>
      <c r="H8171" s="47"/>
      <c r="I8171" s="120">
        <v>0</v>
      </c>
      <c r="J8171" s="120">
        <v>0</v>
      </c>
    </row>
    <row r="8172" spans="1:10" ht="15" customHeight="1">
      <c r="A8172" s="46" t="s">
        <v>15697</v>
      </c>
      <c r="B8172" s="46" t="s">
        <v>15698</v>
      </c>
      <c r="C8172" s="47">
        <v>1.7582</v>
      </c>
      <c r="D8172" s="119" t="s">
        <v>10028</v>
      </c>
      <c r="E8172" s="46" t="s">
        <v>10028</v>
      </c>
      <c r="F8172" s="121">
        <v>1.3388</v>
      </c>
      <c r="G8172" s="87"/>
      <c r="H8172" s="47"/>
      <c r="I8172" s="120">
        <v>0</v>
      </c>
      <c r="J8172" s="120">
        <v>0</v>
      </c>
    </row>
    <row r="8173" spans="1:10" ht="15" customHeight="1">
      <c r="A8173" s="46" t="s">
        <v>15725</v>
      </c>
      <c r="B8173" s="46" t="s">
        <v>15726</v>
      </c>
      <c r="C8173" s="47">
        <v>688.49540000000002</v>
      </c>
      <c r="D8173" s="119" t="s">
        <v>10135</v>
      </c>
      <c r="E8173" s="46" t="s">
        <v>10135</v>
      </c>
      <c r="F8173" s="121">
        <v>1.7307999999999999</v>
      </c>
      <c r="G8173" s="87"/>
      <c r="H8173" s="47"/>
      <c r="I8173" s="120">
        <v>0</v>
      </c>
      <c r="J8173" s="120">
        <v>0</v>
      </c>
    </row>
    <row r="8174" spans="1:10" ht="15" customHeight="1">
      <c r="A8174" s="46" t="s">
        <v>15723</v>
      </c>
      <c r="B8174" s="46" t="s">
        <v>15724</v>
      </c>
      <c r="C8174" s="47">
        <v>478.67039999999997</v>
      </c>
      <c r="D8174" s="119" t="s">
        <v>10133</v>
      </c>
      <c r="E8174" s="46" t="s">
        <v>10133</v>
      </c>
      <c r="F8174" s="121">
        <v>1.8673999999999999</v>
      </c>
      <c r="G8174" s="87"/>
      <c r="H8174" s="47"/>
      <c r="I8174" s="120">
        <v>5</v>
      </c>
      <c r="J8174" s="120">
        <v>0</v>
      </c>
    </row>
    <row r="8175" spans="1:10" ht="15" customHeight="1">
      <c r="A8175" s="46" t="s">
        <v>15721</v>
      </c>
      <c r="B8175" s="46" t="s">
        <v>15722</v>
      </c>
      <c r="C8175" s="47">
        <v>500.745</v>
      </c>
      <c r="D8175" s="119" t="s">
        <v>10131</v>
      </c>
      <c r="E8175" s="46" t="s">
        <v>10131</v>
      </c>
      <c r="F8175" s="121">
        <v>2.8235999999999999</v>
      </c>
      <c r="G8175" s="87"/>
      <c r="H8175" s="47"/>
      <c r="I8175" s="120">
        <v>2</v>
      </c>
      <c r="J8175" s="120">
        <v>0</v>
      </c>
    </row>
    <row r="8176" spans="1:10" ht="15" customHeight="1">
      <c r="A8176" s="46" t="s">
        <v>16075</v>
      </c>
      <c r="B8176" s="46" t="s">
        <v>16076</v>
      </c>
      <c r="C8176" s="47">
        <v>62.738399999999999</v>
      </c>
      <c r="D8176" s="119" t="s">
        <v>10129</v>
      </c>
      <c r="E8176" s="46" t="s">
        <v>10129</v>
      </c>
      <c r="F8176" s="121">
        <v>3.5524</v>
      </c>
      <c r="G8176" s="87"/>
      <c r="H8176" s="47"/>
      <c r="I8176" s="120">
        <v>6</v>
      </c>
      <c r="J8176" s="120">
        <v>0</v>
      </c>
    </row>
    <row r="8177" spans="1:10" ht="15" customHeight="1">
      <c r="A8177" s="46" t="s">
        <v>6160</v>
      </c>
      <c r="B8177" s="46" t="s">
        <v>33011</v>
      </c>
      <c r="C8177" s="47">
        <v>117.34399999999999</v>
      </c>
      <c r="D8177" s="119" t="s">
        <v>10127</v>
      </c>
      <c r="E8177" s="46" t="s">
        <v>10127</v>
      </c>
      <c r="F8177" s="121">
        <v>3.5524</v>
      </c>
      <c r="G8177" s="87"/>
      <c r="H8177" s="47"/>
      <c r="I8177" s="120">
        <v>53</v>
      </c>
      <c r="J8177" s="120">
        <v>0</v>
      </c>
    </row>
    <row r="8178" spans="1:10" ht="15" customHeight="1">
      <c r="A8178" s="46" t="s">
        <v>6163</v>
      </c>
      <c r="B8178" s="46" t="s">
        <v>33009</v>
      </c>
      <c r="C8178" s="47">
        <v>117.34399999999999</v>
      </c>
      <c r="D8178" s="119" t="s">
        <v>32342</v>
      </c>
      <c r="E8178" s="46" t="s">
        <v>32342</v>
      </c>
      <c r="F8178" s="121">
        <v>55.664200000000001</v>
      </c>
      <c r="G8178" s="87"/>
      <c r="H8178" s="47"/>
      <c r="I8178" s="120">
        <v>7</v>
      </c>
      <c r="J8178" s="120">
        <v>0</v>
      </c>
    </row>
    <row r="8179" spans="1:10" ht="15" customHeight="1">
      <c r="A8179" s="46" t="s">
        <v>6168</v>
      </c>
      <c r="B8179" s="46" t="s">
        <v>33010</v>
      </c>
      <c r="C8179" s="47">
        <v>89.4602</v>
      </c>
      <c r="D8179" s="119" t="s">
        <v>10027</v>
      </c>
      <c r="E8179" s="46" t="s">
        <v>10027</v>
      </c>
      <c r="F8179" s="121">
        <v>3.4156</v>
      </c>
      <c r="G8179" s="87"/>
      <c r="H8179" s="47"/>
      <c r="I8179" s="120">
        <v>49</v>
      </c>
      <c r="J8179" s="120">
        <v>0</v>
      </c>
    </row>
    <row r="8180" spans="1:10" ht="15" customHeight="1">
      <c r="A8180" s="46" t="s">
        <v>6171</v>
      </c>
      <c r="B8180" s="46" t="s">
        <v>33012</v>
      </c>
      <c r="C8180" s="47">
        <v>89.4602</v>
      </c>
      <c r="D8180" s="119" t="s">
        <v>2782</v>
      </c>
      <c r="E8180" s="46" t="s">
        <v>2782</v>
      </c>
      <c r="F8180" s="121">
        <v>0.86519999999999997</v>
      </c>
      <c r="G8180" s="87"/>
      <c r="H8180" s="47"/>
      <c r="I8180" s="120">
        <v>16</v>
      </c>
      <c r="J8180" s="120">
        <v>0</v>
      </c>
    </row>
    <row r="8181" spans="1:10" ht="15" customHeight="1">
      <c r="A8181" s="46" t="s">
        <v>6174</v>
      </c>
      <c r="B8181" s="46" t="s">
        <v>33013</v>
      </c>
      <c r="C8181" s="47">
        <v>103.402</v>
      </c>
      <c r="D8181" s="119" t="s">
        <v>2791</v>
      </c>
      <c r="E8181" s="46" t="s">
        <v>2791</v>
      </c>
      <c r="F8181" s="121">
        <v>5.4652000000000003</v>
      </c>
      <c r="G8181" s="87"/>
      <c r="H8181" s="47"/>
      <c r="I8181" s="120">
        <v>9</v>
      </c>
      <c r="J8181" s="120">
        <v>0</v>
      </c>
    </row>
    <row r="8182" spans="1:10" ht="15" customHeight="1">
      <c r="A8182" s="46" t="s">
        <v>15738</v>
      </c>
      <c r="B8182" s="46" t="s">
        <v>15736</v>
      </c>
      <c r="C8182" s="47">
        <v>116.18219999999999</v>
      </c>
      <c r="D8182" s="119" t="s">
        <v>10024</v>
      </c>
      <c r="E8182" s="46" t="s">
        <v>10024</v>
      </c>
      <c r="F8182" s="121">
        <v>7.7423999999999999</v>
      </c>
      <c r="G8182" s="87"/>
      <c r="H8182" s="47"/>
      <c r="I8182" s="120">
        <v>0</v>
      </c>
      <c r="J8182" s="120">
        <v>0</v>
      </c>
    </row>
    <row r="8183" spans="1:10" ht="15" customHeight="1">
      <c r="A8183" s="46" t="s">
        <v>15737</v>
      </c>
      <c r="B8183" s="46" t="s">
        <v>15734</v>
      </c>
      <c r="C8183" s="47">
        <v>116.18219999999999</v>
      </c>
      <c r="D8183" s="119" t="s">
        <v>2800</v>
      </c>
      <c r="E8183" s="46" t="s">
        <v>2800</v>
      </c>
      <c r="F8183" s="121">
        <v>3.9622000000000002</v>
      </c>
      <c r="G8183" s="87"/>
      <c r="H8183" s="47"/>
      <c r="I8183" s="120">
        <v>0</v>
      </c>
      <c r="J8183" s="120">
        <v>0</v>
      </c>
    </row>
    <row r="8184" spans="1:10" ht="15" customHeight="1">
      <c r="A8184" s="46" t="s">
        <v>15735</v>
      </c>
      <c r="B8184" s="46" t="s">
        <v>15736</v>
      </c>
      <c r="C8184" s="47">
        <v>116.18219999999999</v>
      </c>
      <c r="D8184" s="119" t="s">
        <v>10021</v>
      </c>
      <c r="E8184" s="46" t="s">
        <v>10021</v>
      </c>
      <c r="F8184" s="121">
        <v>1.7307999999999999</v>
      </c>
      <c r="G8184" s="87"/>
      <c r="H8184" s="47"/>
      <c r="I8184" s="120">
        <v>24</v>
      </c>
      <c r="J8184" s="120">
        <v>0</v>
      </c>
    </row>
    <row r="8185" spans="1:10" ht="15" customHeight="1">
      <c r="A8185" s="46" t="s">
        <v>15733</v>
      </c>
      <c r="B8185" s="46" t="s">
        <v>15734</v>
      </c>
      <c r="C8185" s="47">
        <v>116.18219999999999</v>
      </c>
      <c r="D8185" s="119" t="s">
        <v>10019</v>
      </c>
      <c r="E8185" s="46" t="s">
        <v>10019</v>
      </c>
      <c r="F8185" s="121">
        <v>1.7307999999999999</v>
      </c>
      <c r="G8185" s="87"/>
      <c r="H8185" s="47"/>
      <c r="I8185" s="120">
        <v>40</v>
      </c>
      <c r="J8185" s="120">
        <v>0</v>
      </c>
    </row>
    <row r="8186" spans="1:10" ht="15" customHeight="1">
      <c r="A8186" s="46" t="s">
        <v>15731</v>
      </c>
      <c r="B8186" s="46" t="s">
        <v>15732</v>
      </c>
      <c r="C8186" s="47">
        <v>85.974800000000002</v>
      </c>
      <c r="D8186" s="119" t="s">
        <v>10017</v>
      </c>
      <c r="E8186" s="46" t="s">
        <v>10017</v>
      </c>
      <c r="F8186" s="121">
        <v>6.5026000000000002</v>
      </c>
      <c r="G8186" s="87"/>
      <c r="H8186" s="47"/>
      <c r="I8186" s="120">
        <v>18</v>
      </c>
      <c r="J8186" s="120">
        <v>0</v>
      </c>
    </row>
    <row r="8187" spans="1:10" ht="15" customHeight="1">
      <c r="A8187" s="46" t="s">
        <v>15729</v>
      </c>
      <c r="B8187" s="46" t="s">
        <v>15730</v>
      </c>
      <c r="C8187" s="47">
        <v>85.974800000000002</v>
      </c>
      <c r="D8187" s="119" t="s">
        <v>10015</v>
      </c>
      <c r="E8187" s="46" t="s">
        <v>10015</v>
      </c>
      <c r="F8187" s="121">
        <v>9.7007999999999992</v>
      </c>
      <c r="G8187" s="87"/>
      <c r="H8187" s="47"/>
      <c r="I8187" s="120">
        <v>14</v>
      </c>
      <c r="J8187" s="120">
        <v>0</v>
      </c>
    </row>
    <row r="8188" spans="1:10" ht="15" customHeight="1">
      <c r="A8188" s="46" t="s">
        <v>15727</v>
      </c>
      <c r="B8188" s="46" t="s">
        <v>15728</v>
      </c>
      <c r="C8188" s="47">
        <v>109.21120000000001</v>
      </c>
      <c r="D8188" s="119" t="s">
        <v>10013</v>
      </c>
      <c r="E8188" s="46" t="s">
        <v>10013</v>
      </c>
      <c r="F8188" s="121">
        <v>4.9188000000000001</v>
      </c>
      <c r="G8188" s="87"/>
      <c r="H8188" s="47"/>
      <c r="I8188" s="120">
        <v>3</v>
      </c>
      <c r="J8188" s="120">
        <v>0</v>
      </c>
    </row>
    <row r="8189" spans="1:10" ht="15" customHeight="1">
      <c r="A8189" s="46" t="s">
        <v>15745</v>
      </c>
      <c r="B8189" s="46" t="s">
        <v>15746</v>
      </c>
      <c r="C8189" s="47">
        <v>278.39100000000002</v>
      </c>
      <c r="D8189" s="119" t="s">
        <v>10011</v>
      </c>
      <c r="E8189" s="46" t="s">
        <v>10011</v>
      </c>
      <c r="F8189" s="121">
        <v>8.3797999999999995</v>
      </c>
      <c r="G8189" s="87"/>
      <c r="H8189" s="47"/>
      <c r="I8189" s="120">
        <v>0</v>
      </c>
      <c r="J8189" s="120">
        <v>0</v>
      </c>
    </row>
    <row r="8190" spans="1:10" ht="15" customHeight="1">
      <c r="A8190" s="46" t="s">
        <v>15743</v>
      </c>
      <c r="B8190" s="46" t="s">
        <v>15744</v>
      </c>
      <c r="C8190" s="47">
        <v>278.39100000000002</v>
      </c>
      <c r="D8190" s="119" t="s">
        <v>10009</v>
      </c>
      <c r="E8190" s="46" t="s">
        <v>10009</v>
      </c>
      <c r="F8190" s="121">
        <v>9.9283999999999999</v>
      </c>
      <c r="G8190" s="87"/>
      <c r="H8190" s="47"/>
      <c r="I8190" s="120">
        <v>1</v>
      </c>
      <c r="J8190" s="120">
        <v>0</v>
      </c>
    </row>
    <row r="8191" spans="1:10" ht="15" customHeight="1">
      <c r="A8191" s="46" t="s">
        <v>15741</v>
      </c>
      <c r="B8191" s="46" t="s">
        <v>15742</v>
      </c>
      <c r="C8191" s="47">
        <v>291.44060000000002</v>
      </c>
      <c r="D8191" s="119" t="s">
        <v>10007</v>
      </c>
      <c r="E8191" s="46" t="s">
        <v>10007</v>
      </c>
      <c r="F8191" s="121">
        <v>4.6635999999999997</v>
      </c>
      <c r="G8191" s="87"/>
      <c r="H8191" s="47"/>
      <c r="I8191" s="120">
        <v>1</v>
      </c>
      <c r="J8191" s="120">
        <v>0</v>
      </c>
    </row>
    <row r="8192" spans="1:10" ht="15" customHeight="1">
      <c r="A8192" s="46" t="s">
        <v>15739</v>
      </c>
      <c r="B8192" s="46" t="s">
        <v>15740</v>
      </c>
      <c r="C8192" s="47">
        <v>291.44060000000002</v>
      </c>
      <c r="D8192" s="119" t="s">
        <v>10005</v>
      </c>
      <c r="E8192" s="46" t="s">
        <v>10005</v>
      </c>
      <c r="F8192" s="121">
        <v>28.439399999999999</v>
      </c>
      <c r="G8192" s="87"/>
      <c r="H8192" s="47"/>
      <c r="I8192" s="120">
        <v>0</v>
      </c>
      <c r="J8192" s="120">
        <v>0</v>
      </c>
    </row>
    <row r="8193" spans="1:10" ht="15" customHeight="1">
      <c r="A8193" s="46" t="s">
        <v>15767</v>
      </c>
      <c r="B8193" s="46" t="s">
        <v>15768</v>
      </c>
      <c r="C8193" s="47">
        <v>265.34140000000002</v>
      </c>
      <c r="D8193" s="119" t="s">
        <v>10003</v>
      </c>
      <c r="E8193" s="46" t="s">
        <v>10003</v>
      </c>
      <c r="F8193" s="121">
        <v>33.064599999999999</v>
      </c>
      <c r="G8193" s="87"/>
      <c r="H8193" s="47"/>
      <c r="I8193" s="120">
        <v>0</v>
      </c>
      <c r="J8193" s="120">
        <v>0</v>
      </c>
    </row>
    <row r="8194" spans="1:10" ht="15" customHeight="1">
      <c r="A8194" s="46" t="s">
        <v>15765</v>
      </c>
      <c r="B8194" s="46" t="s">
        <v>15766</v>
      </c>
      <c r="C8194" s="47">
        <v>265.34140000000002</v>
      </c>
      <c r="D8194" s="119" t="s">
        <v>10001</v>
      </c>
      <c r="E8194" s="46" t="s">
        <v>10001</v>
      </c>
      <c r="F8194" s="121">
        <v>9.4730000000000008</v>
      </c>
      <c r="G8194" s="87"/>
      <c r="H8194" s="47"/>
      <c r="I8194" s="120">
        <v>0</v>
      </c>
      <c r="J8194" s="120">
        <v>0</v>
      </c>
    </row>
    <row r="8195" spans="1:10" ht="15" customHeight="1">
      <c r="A8195" s="46" t="s">
        <v>15763</v>
      </c>
      <c r="B8195" s="46" t="s">
        <v>15764</v>
      </c>
      <c r="C8195" s="47">
        <v>265.34140000000002</v>
      </c>
      <c r="D8195" s="119" t="s">
        <v>10000</v>
      </c>
      <c r="E8195" s="46" t="s">
        <v>10000</v>
      </c>
      <c r="F8195" s="121">
        <v>26.050799999999999</v>
      </c>
      <c r="G8195" s="87"/>
      <c r="H8195" s="47"/>
      <c r="I8195" s="120">
        <v>0</v>
      </c>
      <c r="J8195" s="120">
        <v>0</v>
      </c>
    </row>
    <row r="8196" spans="1:10" ht="15" customHeight="1">
      <c r="A8196" s="46" t="s">
        <v>15761</v>
      </c>
      <c r="B8196" s="46" t="s">
        <v>15762</v>
      </c>
      <c r="C8196" s="47">
        <v>265.34140000000002</v>
      </c>
      <c r="D8196" s="119" t="s">
        <v>9998</v>
      </c>
      <c r="E8196" s="46" t="s">
        <v>9998</v>
      </c>
      <c r="F8196" s="121">
        <v>28.692399999999999</v>
      </c>
      <c r="G8196" s="87"/>
      <c r="H8196" s="47"/>
      <c r="I8196" s="120">
        <v>0</v>
      </c>
      <c r="J8196" s="120">
        <v>0</v>
      </c>
    </row>
    <row r="8197" spans="1:10" ht="15" customHeight="1">
      <c r="A8197" s="46" t="s">
        <v>15759</v>
      </c>
      <c r="B8197" s="46" t="s">
        <v>15760</v>
      </c>
      <c r="C8197" s="47">
        <v>265.34140000000002</v>
      </c>
      <c r="D8197" s="119" t="s">
        <v>9996</v>
      </c>
      <c r="E8197" s="46" t="s">
        <v>9996</v>
      </c>
      <c r="F8197" s="121">
        <v>31.273199999999999</v>
      </c>
      <c r="G8197" s="87"/>
      <c r="H8197" s="47"/>
      <c r="I8197" s="120">
        <v>0</v>
      </c>
      <c r="J8197" s="120">
        <v>0</v>
      </c>
    </row>
    <row r="8198" spans="1:10" ht="15" customHeight="1">
      <c r="A8198" s="46" t="s">
        <v>15757</v>
      </c>
      <c r="B8198" s="46" t="s">
        <v>15758</v>
      </c>
      <c r="C8198" s="47">
        <v>265.34140000000002</v>
      </c>
      <c r="D8198" s="119" t="s">
        <v>9994</v>
      </c>
      <c r="E8198" s="46" t="s">
        <v>9994</v>
      </c>
      <c r="F8198" s="121">
        <v>23.045000000000002</v>
      </c>
      <c r="G8198" s="87"/>
      <c r="H8198" s="47"/>
      <c r="I8198" s="120">
        <v>0</v>
      </c>
      <c r="J8198" s="120">
        <v>0</v>
      </c>
    </row>
    <row r="8199" spans="1:10" ht="15" customHeight="1">
      <c r="A8199" s="46" t="s">
        <v>15755</v>
      </c>
      <c r="B8199" s="46" t="s">
        <v>15756</v>
      </c>
      <c r="C8199" s="47">
        <v>331.54599999999999</v>
      </c>
      <c r="D8199" s="119" t="s">
        <v>9992</v>
      </c>
      <c r="E8199" s="46" t="s">
        <v>9992</v>
      </c>
      <c r="F8199" s="121">
        <v>3.9622000000000002</v>
      </c>
      <c r="G8199" s="87"/>
      <c r="H8199" s="47"/>
      <c r="I8199" s="120">
        <v>0</v>
      </c>
      <c r="J8199" s="120">
        <v>0</v>
      </c>
    </row>
    <row r="8200" spans="1:10" ht="15" customHeight="1">
      <c r="A8200" s="46" t="s">
        <v>15753</v>
      </c>
      <c r="B8200" s="46" t="s">
        <v>15754</v>
      </c>
      <c r="C8200" s="47">
        <v>331.54599999999999</v>
      </c>
      <c r="D8200" s="119" t="s">
        <v>10125</v>
      </c>
      <c r="E8200" s="46" t="s">
        <v>10125</v>
      </c>
      <c r="F8200" s="121">
        <v>16.5776</v>
      </c>
      <c r="G8200" s="87"/>
      <c r="H8200" s="47"/>
      <c r="I8200" s="120">
        <v>0</v>
      </c>
      <c r="J8200" s="120">
        <v>0</v>
      </c>
    </row>
    <row r="8201" spans="1:10" ht="15" customHeight="1">
      <c r="A8201" s="46" t="s">
        <v>15751</v>
      </c>
      <c r="B8201" s="46" t="s">
        <v>15752</v>
      </c>
      <c r="C8201" s="47">
        <v>278.39100000000002</v>
      </c>
      <c r="D8201" s="119" t="s">
        <v>10123</v>
      </c>
      <c r="E8201" s="46" t="s">
        <v>10123</v>
      </c>
      <c r="F8201" s="121">
        <v>16.5776</v>
      </c>
      <c r="G8201" s="87"/>
      <c r="H8201" s="47"/>
      <c r="I8201" s="120">
        <v>0</v>
      </c>
      <c r="J8201" s="120">
        <v>0</v>
      </c>
    </row>
    <row r="8202" spans="1:10" ht="15" customHeight="1">
      <c r="A8202" s="46" t="s">
        <v>15749</v>
      </c>
      <c r="B8202" s="46" t="s">
        <v>15750</v>
      </c>
      <c r="C8202" s="47">
        <v>278.39100000000002</v>
      </c>
      <c r="D8202" s="119" t="s">
        <v>10121</v>
      </c>
      <c r="E8202" s="46" t="s">
        <v>10121</v>
      </c>
      <c r="F8202" s="121">
        <v>16.5776</v>
      </c>
      <c r="G8202" s="87"/>
      <c r="H8202" s="47"/>
      <c r="I8202" s="120">
        <v>0</v>
      </c>
      <c r="J8202" s="120">
        <v>0</v>
      </c>
    </row>
    <row r="8203" spans="1:10" ht="15" customHeight="1">
      <c r="A8203" s="46" t="s">
        <v>15747</v>
      </c>
      <c r="B8203" s="46" t="s">
        <v>15748</v>
      </c>
      <c r="C8203" s="47">
        <v>278.39100000000002</v>
      </c>
      <c r="D8203" s="119" t="s">
        <v>10119</v>
      </c>
      <c r="E8203" s="46" t="s">
        <v>10119</v>
      </c>
      <c r="F8203" s="121">
        <v>1.8724000000000001</v>
      </c>
      <c r="G8203" s="87"/>
      <c r="H8203" s="47"/>
      <c r="I8203" s="120">
        <v>0</v>
      </c>
      <c r="J8203" s="120">
        <v>0</v>
      </c>
    </row>
    <row r="8204" spans="1:10" ht="15" customHeight="1">
      <c r="A8204" s="46" t="s">
        <v>15791</v>
      </c>
      <c r="B8204" s="46" t="s">
        <v>15792</v>
      </c>
      <c r="C8204" s="47">
        <v>278.39100000000002</v>
      </c>
      <c r="D8204" s="119" t="s">
        <v>10117</v>
      </c>
      <c r="E8204" s="46" t="s">
        <v>10117</v>
      </c>
      <c r="F8204" s="121">
        <v>4.0990000000000002</v>
      </c>
      <c r="G8204" s="87"/>
      <c r="H8204" s="47"/>
      <c r="I8204" s="120">
        <v>0</v>
      </c>
      <c r="J8204" s="120">
        <v>0</v>
      </c>
    </row>
    <row r="8205" spans="1:10" ht="15" customHeight="1">
      <c r="A8205" s="46" t="s">
        <v>15789</v>
      </c>
      <c r="B8205" s="46" t="s">
        <v>15790</v>
      </c>
      <c r="C8205" s="47">
        <v>278.39100000000002</v>
      </c>
      <c r="D8205" s="119" t="s">
        <v>10115</v>
      </c>
      <c r="E8205" s="46" t="s">
        <v>10115</v>
      </c>
      <c r="F8205" s="121">
        <v>4.0990000000000002</v>
      </c>
      <c r="G8205" s="87"/>
      <c r="H8205" s="47"/>
      <c r="I8205" s="120">
        <v>0</v>
      </c>
      <c r="J8205" s="120">
        <v>0</v>
      </c>
    </row>
    <row r="8206" spans="1:10" ht="15" customHeight="1">
      <c r="A8206" s="46" t="s">
        <v>15787</v>
      </c>
      <c r="B8206" s="46" t="s">
        <v>15788</v>
      </c>
      <c r="C8206" s="47">
        <v>278.39100000000002</v>
      </c>
      <c r="D8206" s="119" t="s">
        <v>10113</v>
      </c>
      <c r="E8206" s="46" t="s">
        <v>10113</v>
      </c>
      <c r="F8206" s="121">
        <v>7.97</v>
      </c>
      <c r="G8206" s="87"/>
      <c r="H8206" s="47"/>
      <c r="I8206" s="120">
        <v>0</v>
      </c>
      <c r="J8206" s="120">
        <v>0</v>
      </c>
    </row>
    <row r="8207" spans="1:10" ht="15" customHeight="1">
      <c r="A8207" s="46" t="s">
        <v>15785</v>
      </c>
      <c r="B8207" s="46" t="s">
        <v>15786</v>
      </c>
      <c r="C8207" s="47">
        <v>278.39100000000002</v>
      </c>
      <c r="D8207" s="119" t="s">
        <v>32338</v>
      </c>
      <c r="E8207" s="46" t="s">
        <v>32338</v>
      </c>
      <c r="F8207" s="121">
        <v>4.0990000000000002</v>
      </c>
      <c r="G8207" s="87"/>
      <c r="H8207" s="47"/>
      <c r="I8207" s="120">
        <v>0</v>
      </c>
      <c r="J8207" s="120">
        <v>0</v>
      </c>
    </row>
    <row r="8208" spans="1:10" ht="15" customHeight="1">
      <c r="A8208" s="46" t="s">
        <v>15783</v>
      </c>
      <c r="B8208" s="46" t="s">
        <v>15784</v>
      </c>
      <c r="C8208" s="47">
        <v>278.39100000000002</v>
      </c>
      <c r="D8208" s="119" t="s">
        <v>10111</v>
      </c>
      <c r="E8208" s="46" t="s">
        <v>10111</v>
      </c>
      <c r="F8208" s="121">
        <v>12.321999999999999</v>
      </c>
      <c r="G8208" s="87"/>
      <c r="H8208" s="47"/>
      <c r="I8208" s="120">
        <v>0</v>
      </c>
      <c r="J8208" s="120">
        <v>0</v>
      </c>
    </row>
    <row r="8209" spans="1:10" ht="15" customHeight="1">
      <c r="A8209" s="46" t="s">
        <v>15781</v>
      </c>
      <c r="B8209" s="46" t="s">
        <v>15782</v>
      </c>
      <c r="C8209" s="47">
        <v>278.39100000000002</v>
      </c>
      <c r="D8209" s="119" t="s">
        <v>32334</v>
      </c>
      <c r="E8209" s="46" t="s">
        <v>32334</v>
      </c>
      <c r="F8209" s="121">
        <v>4.0990000000000002</v>
      </c>
      <c r="G8209" s="87"/>
      <c r="H8209" s="47"/>
      <c r="I8209" s="120">
        <v>0</v>
      </c>
      <c r="J8209" s="120">
        <v>0</v>
      </c>
    </row>
    <row r="8210" spans="1:10" ht="15" customHeight="1">
      <c r="A8210" s="46" t="s">
        <v>15779</v>
      </c>
      <c r="B8210" s="46" t="s">
        <v>15780</v>
      </c>
      <c r="C8210" s="47">
        <v>278.39100000000002</v>
      </c>
      <c r="D8210" s="119" t="s">
        <v>10109</v>
      </c>
      <c r="E8210" s="46" t="s">
        <v>10109</v>
      </c>
      <c r="F8210" s="121">
        <v>13.157</v>
      </c>
      <c r="G8210" s="87"/>
      <c r="H8210" s="47"/>
      <c r="I8210" s="120">
        <v>0</v>
      </c>
      <c r="J8210" s="120">
        <v>0</v>
      </c>
    </row>
    <row r="8211" spans="1:10" ht="15" customHeight="1">
      <c r="A8211" s="46" t="s">
        <v>15777</v>
      </c>
      <c r="B8211" s="46" t="s">
        <v>15778</v>
      </c>
      <c r="C8211" s="47">
        <v>350.16379999999998</v>
      </c>
      <c r="D8211" s="119" t="s">
        <v>32340</v>
      </c>
      <c r="E8211" s="46" t="s">
        <v>32340</v>
      </c>
      <c r="F8211" s="121">
        <v>4.0990000000000002</v>
      </c>
      <c r="G8211" s="87"/>
      <c r="H8211" s="47"/>
      <c r="I8211" s="120">
        <v>0</v>
      </c>
      <c r="J8211" s="120">
        <v>0</v>
      </c>
    </row>
    <row r="8212" spans="1:10" ht="15" customHeight="1">
      <c r="A8212" s="46" t="s">
        <v>15775</v>
      </c>
      <c r="B8212" s="46" t="s">
        <v>15776</v>
      </c>
      <c r="C8212" s="47">
        <v>350.16379999999998</v>
      </c>
      <c r="D8212" s="119" t="s">
        <v>10107</v>
      </c>
      <c r="E8212" s="46" t="s">
        <v>10107</v>
      </c>
      <c r="F8212" s="121">
        <v>23.500399999999999</v>
      </c>
      <c r="G8212" s="87"/>
      <c r="H8212" s="47"/>
      <c r="I8212" s="120">
        <v>0</v>
      </c>
      <c r="J8212" s="120">
        <v>0</v>
      </c>
    </row>
    <row r="8213" spans="1:10" ht="15" customHeight="1">
      <c r="A8213" s="46" t="s">
        <v>15773</v>
      </c>
      <c r="B8213" s="46" t="s">
        <v>15774</v>
      </c>
      <c r="C8213" s="47">
        <v>291.44060000000002</v>
      </c>
      <c r="D8213" s="119" t="s">
        <v>32336</v>
      </c>
      <c r="E8213" s="46" t="s">
        <v>32336</v>
      </c>
      <c r="F8213" s="121">
        <v>4.0990000000000002</v>
      </c>
      <c r="G8213" s="87"/>
      <c r="H8213" s="47"/>
      <c r="I8213" s="120">
        <v>0</v>
      </c>
      <c r="J8213" s="120">
        <v>0</v>
      </c>
    </row>
    <row r="8214" spans="1:10" ht="15" customHeight="1">
      <c r="A8214" s="46" t="s">
        <v>15771</v>
      </c>
      <c r="B8214" s="46" t="s">
        <v>15772</v>
      </c>
      <c r="C8214" s="47">
        <v>291.44060000000002</v>
      </c>
      <c r="D8214" s="119" t="s">
        <v>10105</v>
      </c>
      <c r="E8214" s="46" t="s">
        <v>10105</v>
      </c>
      <c r="F8214" s="121">
        <v>3.8712</v>
      </c>
      <c r="G8214" s="87"/>
      <c r="H8214" s="47"/>
      <c r="I8214" s="120">
        <v>0</v>
      </c>
      <c r="J8214" s="120">
        <v>0</v>
      </c>
    </row>
    <row r="8215" spans="1:10" ht="15" customHeight="1">
      <c r="A8215" s="46" t="s">
        <v>15769</v>
      </c>
      <c r="B8215" s="46" t="s">
        <v>15770</v>
      </c>
      <c r="C8215" s="47">
        <v>291.44060000000002</v>
      </c>
      <c r="D8215" s="119" t="s">
        <v>32332</v>
      </c>
      <c r="E8215" s="46" t="s">
        <v>32332</v>
      </c>
      <c r="F8215" s="121">
        <v>4.8074000000000003</v>
      </c>
      <c r="G8215" s="87"/>
      <c r="H8215" s="47"/>
      <c r="I8215" s="120">
        <v>0</v>
      </c>
      <c r="J8215" s="120">
        <v>0</v>
      </c>
    </row>
    <row r="8216" spans="1:10" ht="15" customHeight="1">
      <c r="A8216" s="46" t="s">
        <v>15793</v>
      </c>
      <c r="B8216" s="46" t="s">
        <v>15794</v>
      </c>
      <c r="C8216" s="47">
        <v>356.83539999999999</v>
      </c>
      <c r="D8216" s="119" t="s">
        <v>32344</v>
      </c>
      <c r="E8216" s="46" t="s">
        <v>32344</v>
      </c>
      <c r="F8216" s="121">
        <v>18.976400000000002</v>
      </c>
      <c r="G8216" s="87"/>
      <c r="H8216" s="47"/>
      <c r="I8216" s="120">
        <v>0</v>
      </c>
      <c r="J8216" s="120">
        <v>0</v>
      </c>
    </row>
    <row r="8217" spans="1:10" ht="15" customHeight="1">
      <c r="A8217" s="46" t="s">
        <v>15815</v>
      </c>
      <c r="B8217" s="46" t="s">
        <v>15816</v>
      </c>
      <c r="C8217" s="47">
        <v>313.19</v>
      </c>
      <c r="D8217" s="119" t="s">
        <v>9990</v>
      </c>
      <c r="E8217" s="46" t="s">
        <v>9990</v>
      </c>
      <c r="F8217" s="121">
        <v>5.9206000000000003</v>
      </c>
      <c r="G8217" s="87"/>
      <c r="H8217" s="47"/>
      <c r="I8217" s="120">
        <v>1</v>
      </c>
      <c r="J8217" s="120">
        <v>0</v>
      </c>
    </row>
    <row r="8218" spans="1:10" ht="15" customHeight="1">
      <c r="A8218" s="46" t="s">
        <v>15813</v>
      </c>
      <c r="B8218" s="46" t="s">
        <v>15814</v>
      </c>
      <c r="C8218" s="47">
        <v>313.19</v>
      </c>
      <c r="D8218" s="119" t="s">
        <v>10097</v>
      </c>
      <c r="E8218" s="46" t="s">
        <v>10097</v>
      </c>
      <c r="F8218" s="121">
        <v>33.828600000000002</v>
      </c>
      <c r="G8218" s="87"/>
      <c r="H8218" s="47"/>
      <c r="I8218" s="120">
        <v>0</v>
      </c>
      <c r="J8218" s="120">
        <v>0</v>
      </c>
    </row>
    <row r="8219" spans="1:10" ht="15" customHeight="1">
      <c r="A8219" s="46" t="s">
        <v>15811</v>
      </c>
      <c r="B8219" s="46" t="s">
        <v>15812</v>
      </c>
      <c r="C8219" s="47">
        <v>313.19</v>
      </c>
      <c r="D8219" s="119" t="s">
        <v>10095</v>
      </c>
      <c r="E8219" s="46" t="s">
        <v>10095</v>
      </c>
      <c r="F8219" s="121">
        <v>45.088000000000001</v>
      </c>
      <c r="G8219" s="87"/>
      <c r="H8219" s="47"/>
      <c r="I8219" s="120">
        <v>1</v>
      </c>
      <c r="J8219" s="120">
        <v>0</v>
      </c>
    </row>
    <row r="8220" spans="1:10" ht="15" customHeight="1">
      <c r="A8220" s="46" t="s">
        <v>15809</v>
      </c>
      <c r="B8220" s="46" t="s">
        <v>15810</v>
      </c>
      <c r="C8220" s="47">
        <v>313.19</v>
      </c>
      <c r="D8220" s="119" t="s">
        <v>10094</v>
      </c>
      <c r="E8220" s="46" t="s">
        <v>10094</v>
      </c>
      <c r="F8220" s="121">
        <v>106.5716</v>
      </c>
      <c r="G8220" s="87"/>
      <c r="H8220" s="47"/>
      <c r="I8220" s="120">
        <v>0</v>
      </c>
      <c r="J8220" s="120">
        <v>0</v>
      </c>
    </row>
    <row r="8221" spans="1:10" ht="15" customHeight="1">
      <c r="A8221" s="46" t="s">
        <v>15807</v>
      </c>
      <c r="B8221" s="46" t="s">
        <v>15808</v>
      </c>
      <c r="C8221" s="47">
        <v>313.19</v>
      </c>
      <c r="D8221" s="119" t="s">
        <v>51</v>
      </c>
      <c r="E8221" s="46" t="s">
        <v>51</v>
      </c>
      <c r="F8221" s="121">
        <v>127.52160000000001</v>
      </c>
      <c r="G8221" s="87"/>
      <c r="H8221" s="47"/>
      <c r="I8221" s="120">
        <v>0</v>
      </c>
      <c r="J8221" s="120">
        <v>0</v>
      </c>
    </row>
    <row r="8222" spans="1:10" ht="15" customHeight="1">
      <c r="A8222" s="46" t="s">
        <v>15805</v>
      </c>
      <c r="B8222" s="46" t="s">
        <v>15806</v>
      </c>
      <c r="C8222" s="47">
        <v>313.19</v>
      </c>
      <c r="D8222" s="119" t="s">
        <v>10091</v>
      </c>
      <c r="E8222" s="46" t="s">
        <v>10091</v>
      </c>
      <c r="F8222" s="121">
        <v>121.1454</v>
      </c>
      <c r="G8222" s="87"/>
      <c r="H8222" s="47"/>
      <c r="I8222" s="120">
        <v>0</v>
      </c>
      <c r="J8222" s="120">
        <v>0</v>
      </c>
    </row>
    <row r="8223" spans="1:10" ht="15" customHeight="1">
      <c r="A8223" s="46" t="s">
        <v>15803</v>
      </c>
      <c r="B8223" s="46" t="s">
        <v>15804</v>
      </c>
      <c r="C8223" s="47">
        <v>385.31079999999997</v>
      </c>
      <c r="D8223" s="119" t="s">
        <v>10089</v>
      </c>
      <c r="E8223" s="46" t="s">
        <v>10089</v>
      </c>
      <c r="F8223" s="121">
        <v>133.21440000000001</v>
      </c>
      <c r="G8223" s="87"/>
      <c r="H8223" s="47"/>
      <c r="I8223" s="120">
        <v>0</v>
      </c>
      <c r="J8223" s="120">
        <v>0</v>
      </c>
    </row>
    <row r="8224" spans="1:10" ht="15" customHeight="1">
      <c r="A8224" s="46" t="s">
        <v>15801</v>
      </c>
      <c r="B8224" s="46" t="s">
        <v>15802</v>
      </c>
      <c r="C8224" s="47">
        <v>385.31079999999997</v>
      </c>
      <c r="D8224" s="119" t="s">
        <v>10087</v>
      </c>
      <c r="E8224" s="46" t="s">
        <v>10087</v>
      </c>
      <c r="F8224" s="121">
        <v>111.4042</v>
      </c>
      <c r="G8224" s="87"/>
      <c r="H8224" s="47"/>
      <c r="I8224" s="120">
        <v>0</v>
      </c>
      <c r="J8224" s="120">
        <v>0</v>
      </c>
    </row>
    <row r="8225" spans="1:10" ht="15" customHeight="1">
      <c r="A8225" s="46" t="s">
        <v>15799</v>
      </c>
      <c r="B8225" s="46" t="s">
        <v>15800</v>
      </c>
      <c r="C8225" s="47">
        <v>331.54599999999999</v>
      </c>
      <c r="D8225" s="119" t="s">
        <v>10085</v>
      </c>
      <c r="E8225" s="46" t="s">
        <v>10085</v>
      </c>
      <c r="F8225" s="121">
        <v>94.097800000000007</v>
      </c>
      <c r="G8225" s="87"/>
      <c r="H8225" s="47"/>
      <c r="I8225" s="120">
        <v>0</v>
      </c>
      <c r="J8225" s="120">
        <v>0</v>
      </c>
    </row>
    <row r="8226" spans="1:10" ht="15" customHeight="1">
      <c r="A8226" s="46" t="s">
        <v>15797</v>
      </c>
      <c r="B8226" s="46" t="s">
        <v>15798</v>
      </c>
      <c r="C8226" s="47">
        <v>331.54599999999999</v>
      </c>
      <c r="D8226" s="119" t="s">
        <v>10104</v>
      </c>
      <c r="E8226" s="46" t="s">
        <v>10104</v>
      </c>
      <c r="F8226" s="121">
        <v>3.3904000000000001</v>
      </c>
      <c r="G8226" s="87"/>
      <c r="H8226" s="47"/>
      <c r="I8226" s="120">
        <v>0</v>
      </c>
      <c r="J8226" s="120">
        <v>0</v>
      </c>
    </row>
    <row r="8227" spans="1:10" ht="15" customHeight="1">
      <c r="A8227" s="46" t="s">
        <v>15795</v>
      </c>
      <c r="B8227" s="46" t="s">
        <v>15796</v>
      </c>
      <c r="C8227" s="47">
        <v>331.54599999999999</v>
      </c>
      <c r="D8227" s="119" t="s">
        <v>10103</v>
      </c>
      <c r="E8227" s="46" t="s">
        <v>10103</v>
      </c>
      <c r="F8227" s="121">
        <v>5.0098000000000003</v>
      </c>
      <c r="G8227" s="87"/>
      <c r="H8227" s="47"/>
      <c r="I8227" s="120">
        <v>1</v>
      </c>
      <c r="J8227" s="120">
        <v>0</v>
      </c>
    </row>
    <row r="8228" spans="1:10" ht="15" customHeight="1">
      <c r="A8228" s="46" t="s">
        <v>2480</v>
      </c>
      <c r="B8228" s="46" t="s">
        <v>33015</v>
      </c>
      <c r="C8228" s="47">
        <v>293.94080000000002</v>
      </c>
      <c r="D8228" s="119" t="s">
        <v>10101</v>
      </c>
      <c r="E8228" s="46" t="s">
        <v>10101</v>
      </c>
      <c r="F8228" s="121">
        <v>59.560600000000001</v>
      </c>
      <c r="G8228" s="87"/>
      <c r="H8228" s="47"/>
      <c r="I8228" s="120">
        <v>9</v>
      </c>
      <c r="J8228" s="120">
        <v>0</v>
      </c>
    </row>
    <row r="8229" spans="1:10" ht="15" customHeight="1">
      <c r="A8229" s="46" t="s">
        <v>2486</v>
      </c>
      <c r="B8229" s="46" t="s">
        <v>33014</v>
      </c>
      <c r="C8229" s="47">
        <v>292.779</v>
      </c>
      <c r="D8229" s="119" t="s">
        <v>10099</v>
      </c>
      <c r="E8229" s="46" t="s">
        <v>10099</v>
      </c>
      <c r="F8229" s="121">
        <v>66.037800000000004</v>
      </c>
      <c r="G8229" s="87"/>
      <c r="H8229" s="47"/>
      <c r="I8229" s="120">
        <v>7</v>
      </c>
      <c r="J8229" s="120">
        <v>0</v>
      </c>
    </row>
    <row r="8230" spans="1:10" ht="15" customHeight="1">
      <c r="A8230" s="46" t="s">
        <v>15825</v>
      </c>
      <c r="B8230" s="46" t="s">
        <v>15826</v>
      </c>
      <c r="C8230" s="47">
        <v>273.12220000000002</v>
      </c>
      <c r="D8230" s="119" t="s">
        <v>10083</v>
      </c>
      <c r="E8230" s="46" t="s">
        <v>10083</v>
      </c>
      <c r="F8230" s="121">
        <v>65.126999999999995</v>
      </c>
      <c r="G8230" s="87"/>
      <c r="H8230" s="47"/>
      <c r="I8230" s="120">
        <v>0</v>
      </c>
      <c r="J8230" s="120">
        <v>0</v>
      </c>
    </row>
    <row r="8231" spans="1:10" ht="15" customHeight="1">
      <c r="A8231" s="46" t="s">
        <v>15823</v>
      </c>
      <c r="B8231" s="46" t="s">
        <v>15824</v>
      </c>
      <c r="C8231" s="47">
        <v>273.12220000000002</v>
      </c>
      <c r="D8231" s="119" t="s">
        <v>10081</v>
      </c>
      <c r="E8231" s="46" t="s">
        <v>10081</v>
      </c>
      <c r="F8231" s="121">
        <v>74.134600000000006</v>
      </c>
      <c r="G8231" s="87"/>
      <c r="H8231" s="47"/>
      <c r="I8231" s="120">
        <v>1</v>
      </c>
      <c r="J8231" s="120">
        <v>0</v>
      </c>
    </row>
    <row r="8232" spans="1:10" ht="15" customHeight="1">
      <c r="A8232" s="46" t="s">
        <v>15817</v>
      </c>
      <c r="B8232" s="46" t="s">
        <v>15818</v>
      </c>
      <c r="C8232" s="47">
        <v>286.74279999999999</v>
      </c>
      <c r="D8232" s="119" t="s">
        <v>10145</v>
      </c>
      <c r="E8232" s="46" t="s">
        <v>10145</v>
      </c>
      <c r="F8232" s="121">
        <v>16.851199999999999</v>
      </c>
      <c r="G8232" s="87"/>
      <c r="H8232" s="47"/>
      <c r="I8232" s="120">
        <v>0</v>
      </c>
      <c r="J8232" s="120">
        <v>0</v>
      </c>
    </row>
    <row r="8233" spans="1:10" ht="15" customHeight="1">
      <c r="A8233" s="46" t="s">
        <v>15833</v>
      </c>
      <c r="B8233" s="46" t="s">
        <v>15834</v>
      </c>
      <c r="C8233" s="47">
        <v>214.34020000000001</v>
      </c>
      <c r="D8233" s="119" t="s">
        <v>10144</v>
      </c>
      <c r="E8233" s="46" t="s">
        <v>10144</v>
      </c>
      <c r="F8233" s="121">
        <v>9.0576000000000008</v>
      </c>
      <c r="G8233" s="87"/>
      <c r="H8233" s="47"/>
      <c r="I8233" s="120">
        <v>0</v>
      </c>
      <c r="J8233" s="120">
        <v>0</v>
      </c>
    </row>
    <row r="8234" spans="1:10" ht="15" customHeight="1">
      <c r="A8234" s="46" t="s">
        <v>15831</v>
      </c>
      <c r="B8234" s="46" t="s">
        <v>15832</v>
      </c>
      <c r="C8234" s="47">
        <v>217.9246</v>
      </c>
      <c r="D8234" s="119" t="s">
        <v>10143</v>
      </c>
      <c r="E8234" s="46" t="s">
        <v>10143</v>
      </c>
      <c r="F8234" s="121">
        <v>5.1361999999999997</v>
      </c>
      <c r="G8234" s="87"/>
      <c r="H8234" s="47"/>
      <c r="I8234" s="120">
        <v>0</v>
      </c>
      <c r="J8234" s="120">
        <v>0</v>
      </c>
    </row>
    <row r="8235" spans="1:10" ht="15" customHeight="1">
      <c r="A8235" s="46" t="s">
        <v>15829</v>
      </c>
      <c r="B8235" s="46" t="s">
        <v>15830</v>
      </c>
      <c r="C8235" s="47">
        <v>250.9</v>
      </c>
      <c r="D8235" s="119" t="s">
        <v>10141</v>
      </c>
      <c r="E8235" s="46" t="s">
        <v>10141</v>
      </c>
      <c r="F8235" s="121">
        <v>4.8074000000000003</v>
      </c>
      <c r="G8235" s="87"/>
      <c r="H8235" s="47"/>
      <c r="I8235" s="120">
        <v>0</v>
      </c>
      <c r="J8235" s="120">
        <v>0</v>
      </c>
    </row>
    <row r="8236" spans="1:10" ht="15" customHeight="1">
      <c r="A8236" s="46" t="s">
        <v>15827</v>
      </c>
      <c r="B8236" s="46" t="s">
        <v>15828</v>
      </c>
      <c r="C8236" s="47">
        <v>250.9</v>
      </c>
      <c r="D8236" s="119" t="s">
        <v>10247</v>
      </c>
      <c r="E8236" s="46" t="s">
        <v>10247</v>
      </c>
      <c r="F8236" s="121">
        <v>30.362200000000001</v>
      </c>
      <c r="G8236" s="87"/>
      <c r="H8236" s="47"/>
      <c r="I8236" s="120">
        <v>0</v>
      </c>
      <c r="J8236" s="120">
        <v>0</v>
      </c>
    </row>
    <row r="8237" spans="1:10" ht="15" customHeight="1">
      <c r="A8237" s="46" t="s">
        <v>15821</v>
      </c>
      <c r="B8237" s="46" t="s">
        <v>15822</v>
      </c>
      <c r="C8237" s="47">
        <v>169.89500000000001</v>
      </c>
      <c r="D8237" s="119" t="s">
        <v>10246</v>
      </c>
      <c r="E8237" s="46" t="s">
        <v>10246</v>
      </c>
      <c r="F8237" s="121">
        <v>21.506599999999999</v>
      </c>
      <c r="G8237" s="87"/>
      <c r="H8237" s="47"/>
      <c r="I8237" s="120">
        <v>0</v>
      </c>
      <c r="J8237" s="120">
        <v>0</v>
      </c>
    </row>
    <row r="8238" spans="1:10" ht="15" customHeight="1">
      <c r="A8238" s="46" t="s">
        <v>15819</v>
      </c>
      <c r="B8238" s="46" t="s">
        <v>15820</v>
      </c>
      <c r="C8238" s="47">
        <v>225.0932</v>
      </c>
      <c r="D8238" s="119" t="s">
        <v>10245</v>
      </c>
      <c r="E8238" s="46" t="s">
        <v>10245</v>
      </c>
      <c r="F8238" s="121">
        <v>21.506599999999999</v>
      </c>
      <c r="G8238" s="87"/>
      <c r="H8238" s="47"/>
      <c r="I8238" s="120">
        <v>0</v>
      </c>
      <c r="J8238" s="120">
        <v>0</v>
      </c>
    </row>
    <row r="8239" spans="1:10" ht="15" customHeight="1">
      <c r="A8239" s="46" t="s">
        <v>15851</v>
      </c>
      <c r="B8239" s="46" t="s">
        <v>15852</v>
      </c>
      <c r="C8239" s="47">
        <v>258.0684</v>
      </c>
      <c r="D8239" s="119" t="s">
        <v>10244</v>
      </c>
      <c r="E8239" s="46" t="s">
        <v>10244</v>
      </c>
      <c r="F8239" s="121">
        <v>30.362200000000001</v>
      </c>
      <c r="G8239" s="87"/>
      <c r="H8239" s="47"/>
      <c r="I8239" s="120">
        <v>0</v>
      </c>
      <c r="J8239" s="120">
        <v>0</v>
      </c>
    </row>
    <row r="8240" spans="1:10" ht="15" customHeight="1">
      <c r="A8240" s="46" t="s">
        <v>15849</v>
      </c>
      <c r="B8240" s="46" t="s">
        <v>15850</v>
      </c>
      <c r="C8240" s="47">
        <v>258.0684</v>
      </c>
      <c r="D8240" s="119" t="s">
        <v>10242</v>
      </c>
      <c r="E8240" s="46" t="s">
        <v>10242</v>
      </c>
      <c r="F8240" s="121">
        <v>62.832799999999999</v>
      </c>
      <c r="G8240" s="87"/>
      <c r="H8240" s="47"/>
      <c r="I8240" s="120">
        <v>0</v>
      </c>
      <c r="J8240" s="120">
        <v>0</v>
      </c>
    </row>
    <row r="8241" spans="1:10" ht="15" customHeight="1">
      <c r="A8241" s="46" t="s">
        <v>15847</v>
      </c>
      <c r="B8241" s="46" t="s">
        <v>15848</v>
      </c>
      <c r="C8241" s="47">
        <v>258.0684</v>
      </c>
      <c r="D8241" s="119" t="s">
        <v>10240</v>
      </c>
      <c r="E8241" s="46" t="s">
        <v>10240</v>
      </c>
      <c r="F8241" s="121">
        <v>24.593399999999999</v>
      </c>
      <c r="G8241" s="87"/>
      <c r="H8241" s="47"/>
      <c r="I8241" s="120">
        <v>0</v>
      </c>
      <c r="J8241" s="120">
        <v>0</v>
      </c>
    </row>
    <row r="8242" spans="1:10" ht="15" customHeight="1">
      <c r="A8242" s="46" t="s">
        <v>15845</v>
      </c>
      <c r="B8242" s="46" t="s">
        <v>15846</v>
      </c>
      <c r="C8242" s="47">
        <v>258.0684</v>
      </c>
      <c r="D8242" s="119" t="s">
        <v>10238</v>
      </c>
      <c r="E8242" s="46" t="s">
        <v>10238</v>
      </c>
      <c r="F8242" s="121">
        <v>24.138000000000002</v>
      </c>
      <c r="G8242" s="87"/>
      <c r="H8242" s="47"/>
      <c r="I8242" s="120">
        <v>0</v>
      </c>
      <c r="J8242" s="120">
        <v>0</v>
      </c>
    </row>
    <row r="8243" spans="1:10" ht="15" customHeight="1">
      <c r="A8243" s="46" t="s">
        <v>15843</v>
      </c>
      <c r="B8243" s="46" t="s">
        <v>15844</v>
      </c>
      <c r="C8243" s="47">
        <v>258.0684</v>
      </c>
      <c r="D8243" s="119" t="s">
        <v>10236</v>
      </c>
      <c r="E8243" s="46" t="s">
        <v>10236</v>
      </c>
      <c r="F8243" s="121">
        <v>30.513999999999999</v>
      </c>
      <c r="G8243" s="87"/>
      <c r="H8243" s="47"/>
      <c r="I8243" s="120">
        <v>0</v>
      </c>
      <c r="J8243" s="120">
        <v>0</v>
      </c>
    </row>
    <row r="8244" spans="1:10" ht="15" customHeight="1">
      <c r="A8244" s="46" t="s">
        <v>15841</v>
      </c>
      <c r="B8244" s="46" t="s">
        <v>15842</v>
      </c>
      <c r="C8244" s="47">
        <v>258.0684</v>
      </c>
      <c r="D8244" s="119" t="s">
        <v>10234</v>
      </c>
      <c r="E8244" s="46" t="s">
        <v>10234</v>
      </c>
      <c r="F8244" s="121">
        <v>30.513999999999999</v>
      </c>
      <c r="G8244" s="87"/>
      <c r="H8244" s="47"/>
      <c r="I8244" s="120">
        <v>0</v>
      </c>
      <c r="J8244" s="120">
        <v>0</v>
      </c>
    </row>
    <row r="8245" spans="1:10" ht="15" customHeight="1">
      <c r="A8245" s="46" t="s">
        <v>15839</v>
      </c>
      <c r="B8245" s="46" t="s">
        <v>15840</v>
      </c>
      <c r="C8245" s="47">
        <v>300.28339999999997</v>
      </c>
      <c r="D8245" s="119" t="s">
        <v>10233</v>
      </c>
      <c r="E8245" s="46" t="s">
        <v>10233</v>
      </c>
      <c r="F8245" s="121">
        <v>30.513999999999999</v>
      </c>
      <c r="G8245" s="87"/>
      <c r="H8245" s="47"/>
      <c r="I8245" s="120">
        <v>0</v>
      </c>
      <c r="J8245" s="120">
        <v>0</v>
      </c>
    </row>
    <row r="8246" spans="1:10" ht="15" customHeight="1">
      <c r="A8246" s="46" t="s">
        <v>15837</v>
      </c>
      <c r="B8246" s="46" t="s">
        <v>15838</v>
      </c>
      <c r="C8246" s="47">
        <v>270.255</v>
      </c>
      <c r="D8246" s="119" t="s">
        <v>35410</v>
      </c>
      <c r="E8246" s="46" t="s">
        <v>35410</v>
      </c>
      <c r="F8246" s="121">
        <v>280.54739999999998</v>
      </c>
      <c r="G8246" s="87"/>
      <c r="H8246" s="47"/>
      <c r="I8246" s="120">
        <v>0</v>
      </c>
      <c r="J8246" s="120">
        <v>0</v>
      </c>
    </row>
    <row r="8247" spans="1:10" ht="15" customHeight="1">
      <c r="A8247" s="46" t="s">
        <v>15835</v>
      </c>
      <c r="B8247" s="46" t="s">
        <v>15836</v>
      </c>
      <c r="C8247" s="47">
        <v>270.255</v>
      </c>
      <c r="D8247" s="119" t="s">
        <v>35412</v>
      </c>
      <c r="E8247" s="46" t="s">
        <v>35412</v>
      </c>
      <c r="F8247" s="121">
        <v>220.43</v>
      </c>
      <c r="G8247" s="87"/>
      <c r="H8247" s="47"/>
      <c r="I8247" s="120">
        <v>0</v>
      </c>
      <c r="J8247" s="120">
        <v>0</v>
      </c>
    </row>
    <row r="8248" spans="1:10" ht="15" customHeight="1">
      <c r="A8248" s="46" t="s">
        <v>15869</v>
      </c>
      <c r="B8248" s="46" t="s">
        <v>15870</v>
      </c>
      <c r="C8248" s="47">
        <v>273.83940000000001</v>
      </c>
      <c r="D8248" s="119" t="s">
        <v>10231</v>
      </c>
      <c r="E8248" s="46" t="s">
        <v>10231</v>
      </c>
      <c r="F8248" s="121">
        <v>27.326000000000001</v>
      </c>
      <c r="G8248" s="87"/>
      <c r="H8248" s="47"/>
      <c r="I8248" s="120">
        <v>0</v>
      </c>
      <c r="J8248" s="120">
        <v>0</v>
      </c>
    </row>
    <row r="8249" spans="1:10" ht="15" customHeight="1">
      <c r="A8249" s="46" t="s">
        <v>15867</v>
      </c>
      <c r="B8249" s="46" t="s">
        <v>15868</v>
      </c>
      <c r="C8249" s="47">
        <v>273.83940000000001</v>
      </c>
      <c r="D8249" s="119" t="s">
        <v>10229</v>
      </c>
      <c r="E8249" s="46" t="s">
        <v>10229</v>
      </c>
      <c r="F8249" s="121">
        <v>25.0488</v>
      </c>
      <c r="G8249" s="87"/>
      <c r="H8249" s="47"/>
      <c r="I8249" s="120">
        <v>0</v>
      </c>
      <c r="J8249" s="120">
        <v>0</v>
      </c>
    </row>
    <row r="8250" spans="1:10" ht="15" customHeight="1">
      <c r="A8250" s="46" t="s">
        <v>15865</v>
      </c>
      <c r="B8250" s="46" t="s">
        <v>15866</v>
      </c>
      <c r="C8250" s="47">
        <v>273.83940000000001</v>
      </c>
      <c r="D8250" s="119" t="s">
        <v>10372</v>
      </c>
      <c r="E8250" s="46" t="s">
        <v>10372</v>
      </c>
      <c r="F8250" s="121">
        <v>63.178800000000003</v>
      </c>
      <c r="G8250" s="87"/>
      <c r="H8250" s="47"/>
      <c r="I8250" s="120">
        <v>0</v>
      </c>
      <c r="J8250" s="120">
        <v>0</v>
      </c>
    </row>
    <row r="8251" spans="1:10" ht="15" customHeight="1">
      <c r="A8251" s="46" t="s">
        <v>15863</v>
      </c>
      <c r="B8251" s="46" t="s">
        <v>15864</v>
      </c>
      <c r="C8251" s="47">
        <v>273.83940000000001</v>
      </c>
      <c r="D8251" s="119" t="s">
        <v>2691</v>
      </c>
      <c r="E8251" s="46" t="s">
        <v>2691</v>
      </c>
      <c r="F8251" s="121">
        <v>30.362200000000001</v>
      </c>
      <c r="G8251" s="87"/>
      <c r="H8251" s="47"/>
      <c r="I8251" s="120">
        <v>0</v>
      </c>
      <c r="J8251" s="120">
        <v>0</v>
      </c>
    </row>
    <row r="8252" spans="1:10" ht="15" customHeight="1">
      <c r="A8252" s="46" t="s">
        <v>15861</v>
      </c>
      <c r="B8252" s="46" t="s">
        <v>15862</v>
      </c>
      <c r="C8252" s="47">
        <v>273.83940000000001</v>
      </c>
      <c r="D8252" s="119" t="s">
        <v>10226</v>
      </c>
      <c r="E8252" s="46" t="s">
        <v>10226</v>
      </c>
      <c r="F8252" s="121">
        <v>31.880400000000002</v>
      </c>
      <c r="G8252" s="87"/>
      <c r="H8252" s="47"/>
      <c r="I8252" s="120">
        <v>0</v>
      </c>
      <c r="J8252" s="120">
        <v>0</v>
      </c>
    </row>
    <row r="8253" spans="1:10" ht="15" customHeight="1">
      <c r="A8253" s="46" t="s">
        <v>15859</v>
      </c>
      <c r="B8253" s="46" t="s">
        <v>15860</v>
      </c>
      <c r="C8253" s="47">
        <v>273.83940000000001</v>
      </c>
      <c r="D8253" s="119" t="s">
        <v>10225</v>
      </c>
      <c r="E8253" s="46" t="s">
        <v>10225</v>
      </c>
      <c r="F8253" s="121">
        <v>21.860800000000001</v>
      </c>
      <c r="G8253" s="87"/>
      <c r="H8253" s="47"/>
      <c r="I8253" s="120">
        <v>0</v>
      </c>
      <c r="J8253" s="120">
        <v>0</v>
      </c>
    </row>
    <row r="8254" spans="1:10" ht="15" customHeight="1">
      <c r="A8254" s="46" t="s">
        <v>15857</v>
      </c>
      <c r="B8254" s="46" t="s">
        <v>15858</v>
      </c>
      <c r="C8254" s="47">
        <v>288.1764</v>
      </c>
      <c r="D8254" s="119" t="s">
        <v>10223</v>
      </c>
      <c r="E8254" s="46" t="s">
        <v>10223</v>
      </c>
      <c r="F8254" s="121">
        <v>21.860800000000001</v>
      </c>
      <c r="G8254" s="87"/>
      <c r="H8254" s="47"/>
      <c r="I8254" s="120">
        <v>0</v>
      </c>
      <c r="J8254" s="120">
        <v>0</v>
      </c>
    </row>
    <row r="8255" spans="1:10" ht="15" customHeight="1">
      <c r="A8255" s="46" t="s">
        <v>15855</v>
      </c>
      <c r="B8255" s="46" t="s">
        <v>15856</v>
      </c>
      <c r="C8255" s="47">
        <v>288.1764</v>
      </c>
      <c r="D8255" s="119" t="s">
        <v>10221</v>
      </c>
      <c r="E8255" s="46" t="s">
        <v>10221</v>
      </c>
      <c r="F8255" s="121">
        <v>73.051599999999993</v>
      </c>
      <c r="G8255" s="87"/>
      <c r="H8255" s="47"/>
      <c r="I8255" s="120">
        <v>0</v>
      </c>
      <c r="J8255" s="120">
        <v>0</v>
      </c>
    </row>
    <row r="8256" spans="1:10" ht="15" customHeight="1">
      <c r="A8256" s="46" t="s">
        <v>15853</v>
      </c>
      <c r="B8256" s="46" t="s">
        <v>15854</v>
      </c>
      <c r="C8256" s="47">
        <v>288.1764</v>
      </c>
      <c r="D8256" s="119" t="s">
        <v>3993</v>
      </c>
      <c r="E8256" s="46" t="s">
        <v>3993</v>
      </c>
      <c r="F8256" s="121">
        <v>45.543399999999998</v>
      </c>
      <c r="G8256" s="87"/>
      <c r="H8256" s="47"/>
      <c r="I8256" s="120">
        <v>0</v>
      </c>
      <c r="J8256" s="120">
        <v>0</v>
      </c>
    </row>
    <row r="8257" spans="1:10" ht="15" customHeight="1">
      <c r="A8257" s="46" t="s">
        <v>15887</v>
      </c>
      <c r="B8257" s="46" t="s">
        <v>15888</v>
      </c>
      <c r="C8257" s="47">
        <v>273.83940000000001</v>
      </c>
      <c r="D8257" s="119" t="s">
        <v>4198</v>
      </c>
      <c r="E8257" s="46" t="s">
        <v>4198</v>
      </c>
      <c r="F8257" s="121">
        <v>30.362200000000001</v>
      </c>
      <c r="G8257" s="87"/>
      <c r="H8257" s="47"/>
      <c r="I8257" s="120">
        <v>0</v>
      </c>
      <c r="J8257" s="120">
        <v>0</v>
      </c>
    </row>
    <row r="8258" spans="1:10" ht="15" customHeight="1">
      <c r="A8258" s="46" t="s">
        <v>15885</v>
      </c>
      <c r="B8258" s="46" t="s">
        <v>15886</v>
      </c>
      <c r="C8258" s="47">
        <v>273.83940000000001</v>
      </c>
      <c r="D8258" s="119" t="s">
        <v>10217</v>
      </c>
      <c r="E8258" s="46" t="s">
        <v>10217</v>
      </c>
      <c r="F8258" s="121">
        <v>14.482799999999999</v>
      </c>
      <c r="G8258" s="87"/>
      <c r="H8258" s="47"/>
      <c r="I8258" s="120">
        <v>0</v>
      </c>
      <c r="J8258" s="120">
        <v>0</v>
      </c>
    </row>
    <row r="8259" spans="1:10" ht="15" customHeight="1">
      <c r="A8259" s="46" t="s">
        <v>15883</v>
      </c>
      <c r="B8259" s="46" t="s">
        <v>15884</v>
      </c>
      <c r="C8259" s="47">
        <v>273.83940000000001</v>
      </c>
      <c r="D8259" s="119" t="s">
        <v>6856</v>
      </c>
      <c r="E8259" s="46" t="s">
        <v>6856</v>
      </c>
      <c r="F8259" s="121">
        <v>25.302</v>
      </c>
      <c r="G8259" s="87"/>
      <c r="H8259" s="47"/>
      <c r="I8259" s="120">
        <v>0</v>
      </c>
      <c r="J8259" s="120">
        <v>0</v>
      </c>
    </row>
    <row r="8260" spans="1:10" ht="15" customHeight="1">
      <c r="A8260" s="46" t="s">
        <v>15881</v>
      </c>
      <c r="B8260" s="46" t="s">
        <v>15882</v>
      </c>
      <c r="C8260" s="47">
        <v>273.83940000000001</v>
      </c>
      <c r="D8260" s="119" t="s">
        <v>10214</v>
      </c>
      <c r="E8260" s="46" t="s">
        <v>10214</v>
      </c>
      <c r="F8260" s="121">
        <v>29.072600000000001</v>
      </c>
      <c r="G8260" s="87"/>
      <c r="H8260" s="47"/>
      <c r="I8260" s="120">
        <v>0</v>
      </c>
      <c r="J8260" s="120">
        <v>0</v>
      </c>
    </row>
    <row r="8261" spans="1:10" ht="15" customHeight="1">
      <c r="A8261" s="46" t="s">
        <v>15879</v>
      </c>
      <c r="B8261" s="46" t="s">
        <v>15880</v>
      </c>
      <c r="C8261" s="47">
        <v>273.83940000000001</v>
      </c>
      <c r="D8261" s="119" t="s">
        <v>10212</v>
      </c>
      <c r="E8261" s="46" t="s">
        <v>10212</v>
      </c>
      <c r="F8261" s="121">
        <v>22.771599999999999</v>
      </c>
      <c r="G8261" s="87"/>
      <c r="H8261" s="47"/>
      <c r="I8261" s="120">
        <v>0</v>
      </c>
      <c r="J8261" s="120">
        <v>0</v>
      </c>
    </row>
    <row r="8262" spans="1:10" ht="15" customHeight="1">
      <c r="A8262" s="46" t="s">
        <v>15877</v>
      </c>
      <c r="B8262" s="46" t="s">
        <v>15878</v>
      </c>
      <c r="C8262" s="47">
        <v>273.83940000000001</v>
      </c>
      <c r="D8262" s="119" t="s">
        <v>10210</v>
      </c>
      <c r="E8262" s="46" t="s">
        <v>10210</v>
      </c>
      <c r="F8262" s="121">
        <v>22.771599999999999</v>
      </c>
      <c r="G8262" s="87"/>
      <c r="H8262" s="47"/>
      <c r="I8262" s="120">
        <v>0</v>
      </c>
      <c r="J8262" s="120">
        <v>0</v>
      </c>
    </row>
    <row r="8263" spans="1:10" ht="15" customHeight="1">
      <c r="A8263" s="46" t="s">
        <v>15875</v>
      </c>
      <c r="B8263" s="46" t="s">
        <v>15876</v>
      </c>
      <c r="C8263" s="47">
        <v>288.1764</v>
      </c>
      <c r="D8263" s="119" t="s">
        <v>10208</v>
      </c>
      <c r="E8263" s="46" t="s">
        <v>10208</v>
      </c>
      <c r="F8263" s="121">
        <v>27.6494</v>
      </c>
      <c r="G8263" s="87"/>
      <c r="H8263" s="47"/>
      <c r="I8263" s="120">
        <v>0</v>
      </c>
      <c r="J8263" s="120">
        <v>0</v>
      </c>
    </row>
    <row r="8264" spans="1:10" ht="15" customHeight="1">
      <c r="A8264" s="46" t="s">
        <v>15873</v>
      </c>
      <c r="B8264" s="46" t="s">
        <v>15874</v>
      </c>
      <c r="C8264" s="47">
        <v>288.1764</v>
      </c>
      <c r="D8264" s="119" t="s">
        <v>10206</v>
      </c>
      <c r="E8264" s="46" t="s">
        <v>10206</v>
      </c>
      <c r="F8264" s="121">
        <v>20.95</v>
      </c>
      <c r="G8264" s="87"/>
      <c r="H8264" s="47"/>
      <c r="I8264" s="120">
        <v>0</v>
      </c>
      <c r="J8264" s="120">
        <v>0</v>
      </c>
    </row>
    <row r="8265" spans="1:10" ht="15" customHeight="1">
      <c r="A8265" s="46" t="s">
        <v>15871</v>
      </c>
      <c r="B8265" s="46" t="s">
        <v>15872</v>
      </c>
      <c r="C8265" s="47">
        <v>288.1764</v>
      </c>
      <c r="D8265" s="119" t="s">
        <v>10204</v>
      </c>
      <c r="E8265" s="46" t="s">
        <v>10204</v>
      </c>
      <c r="F8265" s="121">
        <v>21.860800000000001</v>
      </c>
      <c r="G8265" s="87"/>
      <c r="H8265" s="47"/>
      <c r="I8265" s="120">
        <v>0</v>
      </c>
      <c r="J8265" s="120">
        <v>0</v>
      </c>
    </row>
    <row r="8266" spans="1:10" ht="15" customHeight="1">
      <c r="A8266" s="46" t="s">
        <v>15905</v>
      </c>
      <c r="B8266" s="46" t="s">
        <v>15906</v>
      </c>
      <c r="C8266" s="47">
        <v>295.34500000000003</v>
      </c>
      <c r="D8266" s="119" t="s">
        <v>10202</v>
      </c>
      <c r="E8266" s="46" t="s">
        <v>10202</v>
      </c>
      <c r="F8266" s="121">
        <v>30.292200000000001</v>
      </c>
      <c r="G8266" s="87"/>
      <c r="H8266" s="47"/>
      <c r="I8266" s="120">
        <v>0</v>
      </c>
      <c r="J8266" s="120">
        <v>0</v>
      </c>
    </row>
    <row r="8267" spans="1:10" ht="15" customHeight="1">
      <c r="A8267" s="46" t="s">
        <v>15903</v>
      </c>
      <c r="B8267" s="46" t="s">
        <v>15904</v>
      </c>
      <c r="C8267" s="47">
        <v>295.34500000000003</v>
      </c>
      <c r="D8267" s="119" t="s">
        <v>10200</v>
      </c>
      <c r="E8267" s="46" t="s">
        <v>10200</v>
      </c>
      <c r="F8267" s="121">
        <v>22.544</v>
      </c>
      <c r="G8267" s="87"/>
      <c r="H8267" s="47"/>
      <c r="I8267" s="120">
        <v>0</v>
      </c>
      <c r="J8267" s="120">
        <v>0</v>
      </c>
    </row>
    <row r="8268" spans="1:10" ht="15" customHeight="1">
      <c r="A8268" s="46" t="s">
        <v>15901</v>
      </c>
      <c r="B8268" s="46" t="s">
        <v>15902</v>
      </c>
      <c r="C8268" s="47">
        <v>295.34500000000003</v>
      </c>
      <c r="D8268" s="119" t="s">
        <v>10198</v>
      </c>
      <c r="E8268" s="46" t="s">
        <v>10198</v>
      </c>
      <c r="F8268" s="121">
        <v>23.454799999999999</v>
      </c>
      <c r="G8268" s="87"/>
      <c r="H8268" s="47"/>
      <c r="I8268" s="120">
        <v>0</v>
      </c>
      <c r="J8268" s="120">
        <v>0</v>
      </c>
    </row>
    <row r="8269" spans="1:10" ht="15" customHeight="1">
      <c r="A8269" s="46" t="s">
        <v>15899</v>
      </c>
      <c r="B8269" s="46" t="s">
        <v>15900</v>
      </c>
      <c r="C8269" s="47">
        <v>295.34500000000003</v>
      </c>
      <c r="D8269" s="119" t="s">
        <v>10196</v>
      </c>
      <c r="E8269" s="46" t="s">
        <v>10196</v>
      </c>
      <c r="F8269" s="121">
        <v>26.433399999999999</v>
      </c>
      <c r="G8269" s="87"/>
      <c r="H8269" s="47"/>
      <c r="I8269" s="120">
        <v>0</v>
      </c>
      <c r="J8269" s="120">
        <v>0</v>
      </c>
    </row>
    <row r="8270" spans="1:10" ht="15" customHeight="1">
      <c r="A8270" s="46" t="s">
        <v>15897</v>
      </c>
      <c r="B8270" s="46" t="s">
        <v>15898</v>
      </c>
      <c r="C8270" s="47">
        <v>295.34500000000003</v>
      </c>
      <c r="D8270" s="119" t="s">
        <v>10194</v>
      </c>
      <c r="E8270" s="46" t="s">
        <v>10194</v>
      </c>
      <c r="F8270" s="121">
        <v>21.177800000000001</v>
      </c>
      <c r="G8270" s="87"/>
      <c r="H8270" s="47"/>
      <c r="I8270" s="120">
        <v>0</v>
      </c>
      <c r="J8270" s="120">
        <v>0</v>
      </c>
    </row>
    <row r="8271" spans="1:10" ht="15" customHeight="1">
      <c r="A8271" s="46" t="s">
        <v>15895</v>
      </c>
      <c r="B8271" s="46" t="s">
        <v>15896</v>
      </c>
      <c r="C8271" s="47">
        <v>295.34500000000003</v>
      </c>
      <c r="D8271" s="119" t="s">
        <v>10192</v>
      </c>
      <c r="E8271" s="46" t="s">
        <v>10192</v>
      </c>
      <c r="F8271" s="121">
        <v>21.177800000000001</v>
      </c>
      <c r="G8271" s="87"/>
      <c r="H8271" s="47"/>
      <c r="I8271" s="120">
        <v>0</v>
      </c>
      <c r="J8271" s="120">
        <v>0</v>
      </c>
    </row>
    <row r="8272" spans="1:10" ht="15" customHeight="1">
      <c r="A8272" s="46" t="s">
        <v>15893</v>
      </c>
      <c r="B8272" s="46" t="s">
        <v>15894</v>
      </c>
      <c r="C8272" s="47">
        <v>310.38900000000001</v>
      </c>
      <c r="D8272" s="119" t="s">
        <v>10190</v>
      </c>
      <c r="E8272" s="46" t="s">
        <v>10190</v>
      </c>
      <c r="F8272" s="121">
        <v>16.851199999999999</v>
      </c>
      <c r="G8272" s="87"/>
      <c r="H8272" s="47"/>
      <c r="I8272" s="120">
        <v>0</v>
      </c>
      <c r="J8272" s="120">
        <v>0</v>
      </c>
    </row>
    <row r="8273" spans="1:10" ht="15" customHeight="1">
      <c r="A8273" s="46" t="s">
        <v>15891</v>
      </c>
      <c r="B8273" s="46" t="s">
        <v>15892</v>
      </c>
      <c r="C8273" s="47">
        <v>310.38900000000001</v>
      </c>
      <c r="D8273" s="119" t="s">
        <v>10188</v>
      </c>
      <c r="E8273" s="46" t="s">
        <v>10188</v>
      </c>
      <c r="F8273" s="121">
        <v>18.217400000000001</v>
      </c>
      <c r="G8273" s="87"/>
      <c r="H8273" s="47"/>
      <c r="I8273" s="120">
        <v>0</v>
      </c>
      <c r="J8273" s="120">
        <v>0</v>
      </c>
    </row>
    <row r="8274" spans="1:10" ht="15" customHeight="1">
      <c r="A8274" s="46" t="s">
        <v>15889</v>
      </c>
      <c r="B8274" s="46" t="s">
        <v>15890</v>
      </c>
      <c r="C8274" s="47">
        <v>310.38900000000001</v>
      </c>
      <c r="D8274" s="119" t="s">
        <v>10186</v>
      </c>
      <c r="E8274" s="46" t="s">
        <v>10186</v>
      </c>
      <c r="F8274" s="121">
        <v>42.355400000000003</v>
      </c>
      <c r="G8274" s="87"/>
      <c r="H8274" s="47"/>
      <c r="I8274" s="120">
        <v>0</v>
      </c>
      <c r="J8274" s="120">
        <v>0</v>
      </c>
    </row>
    <row r="8275" spans="1:10" ht="15" customHeight="1">
      <c r="A8275" s="46" t="s">
        <v>15923</v>
      </c>
      <c r="B8275" s="46" t="s">
        <v>15924</v>
      </c>
      <c r="C8275" s="47">
        <v>298.92939999999999</v>
      </c>
      <c r="D8275" s="119" t="s">
        <v>7482</v>
      </c>
      <c r="E8275" s="46" t="s">
        <v>7482</v>
      </c>
      <c r="F8275" s="121">
        <v>21.506599999999999</v>
      </c>
      <c r="G8275" s="87"/>
      <c r="H8275" s="47"/>
      <c r="I8275" s="120">
        <v>0</v>
      </c>
      <c r="J8275" s="120">
        <v>0</v>
      </c>
    </row>
    <row r="8276" spans="1:10" ht="15" customHeight="1">
      <c r="A8276" s="46" t="s">
        <v>15921</v>
      </c>
      <c r="B8276" s="46" t="s">
        <v>15922</v>
      </c>
      <c r="C8276" s="47">
        <v>298.92939999999999</v>
      </c>
      <c r="D8276" s="119" t="s">
        <v>10181</v>
      </c>
      <c r="E8276" s="46" t="s">
        <v>10181</v>
      </c>
      <c r="F8276" s="121">
        <v>112.568</v>
      </c>
      <c r="G8276" s="87"/>
      <c r="H8276" s="47"/>
      <c r="I8276" s="120">
        <v>0</v>
      </c>
      <c r="J8276" s="120">
        <v>0</v>
      </c>
    </row>
    <row r="8277" spans="1:10" ht="15" customHeight="1">
      <c r="A8277" s="46" t="s">
        <v>15919</v>
      </c>
      <c r="B8277" s="46" t="s">
        <v>15920</v>
      </c>
      <c r="C8277" s="47">
        <v>298.92939999999999</v>
      </c>
      <c r="D8277" s="119" t="s">
        <v>10179</v>
      </c>
      <c r="E8277" s="46" t="s">
        <v>10179</v>
      </c>
      <c r="F8277" s="121">
        <v>55.107599999999998</v>
      </c>
      <c r="G8277" s="87"/>
      <c r="H8277" s="47"/>
      <c r="I8277" s="120">
        <v>0</v>
      </c>
      <c r="J8277" s="120">
        <v>0</v>
      </c>
    </row>
    <row r="8278" spans="1:10" ht="15" customHeight="1">
      <c r="A8278" s="46" t="s">
        <v>15917</v>
      </c>
      <c r="B8278" s="46" t="s">
        <v>15918</v>
      </c>
      <c r="C8278" s="47">
        <v>298.92939999999999</v>
      </c>
      <c r="D8278" s="119" t="s">
        <v>10177</v>
      </c>
      <c r="E8278" s="46" t="s">
        <v>10177</v>
      </c>
      <c r="F8278" s="121">
        <v>73.046599999999998</v>
      </c>
      <c r="G8278" s="87"/>
      <c r="H8278" s="47"/>
      <c r="I8278" s="120">
        <v>0</v>
      </c>
      <c r="J8278" s="120">
        <v>0</v>
      </c>
    </row>
    <row r="8279" spans="1:10" ht="15" customHeight="1">
      <c r="A8279" s="46" t="s">
        <v>15915</v>
      </c>
      <c r="B8279" s="46" t="s">
        <v>15916</v>
      </c>
      <c r="C8279" s="47">
        <v>298.92939999999999</v>
      </c>
      <c r="D8279" s="119" t="s">
        <v>10175</v>
      </c>
      <c r="E8279" s="46" t="s">
        <v>10175</v>
      </c>
      <c r="F8279" s="121">
        <v>113.8584</v>
      </c>
      <c r="G8279" s="87"/>
      <c r="H8279" s="47"/>
      <c r="I8279" s="120">
        <v>0</v>
      </c>
      <c r="J8279" s="120">
        <v>0</v>
      </c>
    </row>
    <row r="8280" spans="1:10" ht="15" customHeight="1">
      <c r="A8280" s="46" t="s">
        <v>15913</v>
      </c>
      <c r="B8280" s="46" t="s">
        <v>15914</v>
      </c>
      <c r="C8280" s="47">
        <v>298.92939999999999</v>
      </c>
      <c r="D8280" s="119" t="s">
        <v>10173</v>
      </c>
      <c r="E8280" s="46" t="s">
        <v>10173</v>
      </c>
      <c r="F8280" s="121">
        <v>58.805599999999998</v>
      </c>
      <c r="G8280" s="87"/>
      <c r="H8280" s="47"/>
      <c r="I8280" s="120">
        <v>0</v>
      </c>
      <c r="J8280" s="120">
        <v>0</v>
      </c>
    </row>
    <row r="8281" spans="1:10" ht="15" customHeight="1">
      <c r="A8281" s="46" t="s">
        <v>15911</v>
      </c>
      <c r="B8281" s="46" t="s">
        <v>15912</v>
      </c>
      <c r="C8281" s="47">
        <v>313.98320000000001</v>
      </c>
      <c r="D8281" s="119" t="s">
        <v>32351</v>
      </c>
      <c r="E8281" s="46" t="s">
        <v>32351</v>
      </c>
      <c r="F8281" s="121">
        <v>26.567</v>
      </c>
      <c r="G8281" s="87"/>
      <c r="H8281" s="47"/>
      <c r="I8281" s="120">
        <v>0</v>
      </c>
      <c r="J8281" s="120">
        <v>0</v>
      </c>
    </row>
    <row r="8282" spans="1:10" ht="15" customHeight="1">
      <c r="A8282" s="46" t="s">
        <v>15909</v>
      </c>
      <c r="B8282" s="46" t="s">
        <v>15910</v>
      </c>
      <c r="C8282" s="47">
        <v>313.98320000000001</v>
      </c>
      <c r="D8282" s="119" t="s">
        <v>10171</v>
      </c>
      <c r="E8282" s="46" t="s">
        <v>10171</v>
      </c>
      <c r="F8282" s="121">
        <v>40.482999999999997</v>
      </c>
      <c r="G8282" s="87"/>
      <c r="H8282" s="47"/>
      <c r="I8282" s="120">
        <v>0</v>
      </c>
      <c r="J8282" s="120">
        <v>0</v>
      </c>
    </row>
    <row r="8283" spans="1:10" ht="15" customHeight="1">
      <c r="A8283" s="46" t="s">
        <v>15907</v>
      </c>
      <c r="B8283" s="46" t="s">
        <v>15908</v>
      </c>
      <c r="C8283" s="47">
        <v>313.98320000000001</v>
      </c>
      <c r="D8283" s="119" t="s">
        <v>10169</v>
      </c>
      <c r="E8283" s="46" t="s">
        <v>10169</v>
      </c>
      <c r="F8283" s="121">
        <v>33.853999999999999</v>
      </c>
      <c r="G8283" s="87"/>
      <c r="H8283" s="47"/>
      <c r="I8283" s="120">
        <v>0</v>
      </c>
      <c r="J8283" s="120">
        <v>0</v>
      </c>
    </row>
    <row r="8284" spans="1:10" ht="15" customHeight="1">
      <c r="A8284" s="46" t="s">
        <v>15937</v>
      </c>
      <c r="B8284" s="46" t="s">
        <v>15938</v>
      </c>
      <c r="C8284" s="47">
        <v>288.1764</v>
      </c>
      <c r="D8284" s="119" t="s">
        <v>10167</v>
      </c>
      <c r="E8284" s="46" t="s">
        <v>10167</v>
      </c>
      <c r="F8284" s="121">
        <v>36.687800000000003</v>
      </c>
      <c r="G8284" s="87"/>
      <c r="H8284" s="47"/>
      <c r="I8284" s="120">
        <v>0</v>
      </c>
      <c r="J8284" s="120">
        <v>0</v>
      </c>
    </row>
    <row r="8285" spans="1:10" ht="15" customHeight="1">
      <c r="A8285" s="46" t="s">
        <v>15935</v>
      </c>
      <c r="B8285" s="46" t="s">
        <v>15936</v>
      </c>
      <c r="C8285" s="47">
        <v>288.1764</v>
      </c>
      <c r="D8285" s="119" t="s">
        <v>10165</v>
      </c>
      <c r="E8285" s="46" t="s">
        <v>10165</v>
      </c>
      <c r="F8285" s="121">
        <v>49.844799999999999</v>
      </c>
      <c r="G8285" s="87"/>
      <c r="H8285" s="47"/>
      <c r="I8285" s="120">
        <v>0</v>
      </c>
      <c r="J8285" s="120">
        <v>0</v>
      </c>
    </row>
    <row r="8286" spans="1:10" ht="15" customHeight="1">
      <c r="A8286" s="46" t="s">
        <v>15933</v>
      </c>
      <c r="B8286" s="46" t="s">
        <v>15934</v>
      </c>
      <c r="C8286" s="47">
        <v>288.1764</v>
      </c>
      <c r="D8286" s="119" t="s">
        <v>10163</v>
      </c>
      <c r="E8286" s="46" t="s">
        <v>10163</v>
      </c>
      <c r="F8286" s="121">
        <v>63.254600000000003</v>
      </c>
      <c r="G8286" s="87"/>
      <c r="H8286" s="47"/>
      <c r="I8286" s="120">
        <v>0</v>
      </c>
      <c r="J8286" s="120">
        <v>0</v>
      </c>
    </row>
    <row r="8287" spans="1:10" ht="15" customHeight="1">
      <c r="A8287" s="46" t="s">
        <v>15931</v>
      </c>
      <c r="B8287" s="46" t="s">
        <v>15932</v>
      </c>
      <c r="C8287" s="47">
        <v>288.1764</v>
      </c>
      <c r="D8287" s="119" t="s">
        <v>10161</v>
      </c>
      <c r="E8287" s="46" t="s">
        <v>10161</v>
      </c>
      <c r="F8287" s="121">
        <v>95.995400000000004</v>
      </c>
      <c r="G8287" s="87"/>
      <c r="H8287" s="47"/>
      <c r="I8287" s="120">
        <v>0</v>
      </c>
      <c r="J8287" s="120">
        <v>0</v>
      </c>
    </row>
    <row r="8288" spans="1:10" ht="15" customHeight="1">
      <c r="A8288" s="46" t="s">
        <v>15929</v>
      </c>
      <c r="B8288" s="46" t="s">
        <v>15930</v>
      </c>
      <c r="C8288" s="47">
        <v>301.07979999999998</v>
      </c>
      <c r="D8288" s="119" t="s">
        <v>10159</v>
      </c>
      <c r="E8288" s="46" t="s">
        <v>10159</v>
      </c>
      <c r="F8288" s="121">
        <v>98.677400000000006</v>
      </c>
      <c r="G8288" s="87"/>
      <c r="H8288" s="47"/>
      <c r="I8288" s="120">
        <v>0</v>
      </c>
      <c r="J8288" s="120">
        <v>0</v>
      </c>
    </row>
    <row r="8289" spans="1:10" ht="15" customHeight="1">
      <c r="A8289" s="46" t="s">
        <v>15927</v>
      </c>
      <c r="B8289" s="46" t="s">
        <v>15928</v>
      </c>
      <c r="C8289" s="47">
        <v>301.07979999999998</v>
      </c>
      <c r="D8289" s="119" t="s">
        <v>10157</v>
      </c>
      <c r="E8289" s="46" t="s">
        <v>10157</v>
      </c>
      <c r="F8289" s="121">
        <v>35.422600000000003</v>
      </c>
      <c r="G8289" s="87"/>
      <c r="H8289" s="47"/>
      <c r="I8289" s="120">
        <v>0</v>
      </c>
      <c r="J8289" s="120">
        <v>0</v>
      </c>
    </row>
    <row r="8290" spans="1:10" ht="15" customHeight="1">
      <c r="A8290" s="46" t="s">
        <v>15925</v>
      </c>
      <c r="B8290" s="46" t="s">
        <v>15926</v>
      </c>
      <c r="C8290" s="47">
        <v>301.07979999999998</v>
      </c>
      <c r="D8290" s="119" t="s">
        <v>10155</v>
      </c>
      <c r="E8290" s="46" t="s">
        <v>10155</v>
      </c>
      <c r="F8290" s="121">
        <v>70.592200000000005</v>
      </c>
      <c r="G8290" s="87"/>
      <c r="H8290" s="47"/>
      <c r="I8290" s="120">
        <v>0</v>
      </c>
      <c r="J8290" s="120">
        <v>0</v>
      </c>
    </row>
    <row r="8291" spans="1:10" ht="15" customHeight="1">
      <c r="A8291" s="46" t="s">
        <v>15951</v>
      </c>
      <c r="B8291" s="46" t="s">
        <v>15952</v>
      </c>
      <c r="C8291" s="47">
        <v>288.1764</v>
      </c>
      <c r="D8291" s="119" t="s">
        <v>10153</v>
      </c>
      <c r="E8291" s="46" t="s">
        <v>10153</v>
      </c>
      <c r="F8291" s="121">
        <v>110.76139999999999</v>
      </c>
      <c r="G8291" s="87"/>
      <c r="H8291" s="47"/>
      <c r="I8291" s="120">
        <v>0</v>
      </c>
      <c r="J8291" s="120">
        <v>0</v>
      </c>
    </row>
    <row r="8292" spans="1:10" ht="15" customHeight="1">
      <c r="A8292" s="46" t="s">
        <v>15949</v>
      </c>
      <c r="B8292" s="46" t="s">
        <v>15950</v>
      </c>
      <c r="C8292" s="47">
        <v>288.1764</v>
      </c>
      <c r="D8292" s="119" t="s">
        <v>10151</v>
      </c>
      <c r="E8292" s="46" t="s">
        <v>10151</v>
      </c>
      <c r="F8292" s="121">
        <v>124.78879999999999</v>
      </c>
      <c r="G8292" s="87"/>
      <c r="H8292" s="47"/>
      <c r="I8292" s="120">
        <v>0</v>
      </c>
      <c r="J8292" s="120">
        <v>0</v>
      </c>
    </row>
    <row r="8293" spans="1:10" ht="15" customHeight="1">
      <c r="A8293" s="46" t="s">
        <v>15947</v>
      </c>
      <c r="B8293" s="46" t="s">
        <v>15948</v>
      </c>
      <c r="C8293" s="47">
        <v>288.1764</v>
      </c>
      <c r="D8293" s="119" t="s">
        <v>10150</v>
      </c>
      <c r="E8293" s="46" t="s">
        <v>10150</v>
      </c>
      <c r="F8293" s="121">
        <v>14.620799999999999</v>
      </c>
      <c r="G8293" s="87"/>
      <c r="H8293" s="47"/>
      <c r="I8293" s="120">
        <v>0</v>
      </c>
      <c r="J8293" s="120">
        <v>0</v>
      </c>
    </row>
    <row r="8294" spans="1:10" ht="15" customHeight="1">
      <c r="A8294" s="46" t="s">
        <v>15945</v>
      </c>
      <c r="B8294" s="46" t="s">
        <v>15946</v>
      </c>
      <c r="C8294" s="47">
        <v>288.1764</v>
      </c>
      <c r="D8294" s="119" t="s">
        <v>7668</v>
      </c>
      <c r="E8294" s="46" t="s">
        <v>7668</v>
      </c>
      <c r="F8294" s="121">
        <v>26.567</v>
      </c>
      <c r="G8294" s="87"/>
      <c r="H8294" s="47"/>
      <c r="I8294" s="120">
        <v>0</v>
      </c>
      <c r="J8294" s="120">
        <v>0</v>
      </c>
    </row>
    <row r="8295" spans="1:10" ht="15" customHeight="1">
      <c r="A8295" s="46" t="s">
        <v>15943</v>
      </c>
      <c r="B8295" s="46" t="s">
        <v>15944</v>
      </c>
      <c r="C8295" s="47">
        <v>301.07979999999998</v>
      </c>
      <c r="D8295" s="119" t="s">
        <v>10147</v>
      </c>
      <c r="E8295" s="46" t="s">
        <v>10147</v>
      </c>
      <c r="F8295" s="121">
        <v>35.422600000000003</v>
      </c>
      <c r="G8295" s="87"/>
      <c r="H8295" s="47"/>
      <c r="I8295" s="120">
        <v>0</v>
      </c>
      <c r="J8295" s="120">
        <v>0</v>
      </c>
    </row>
    <row r="8296" spans="1:10" ht="15" customHeight="1">
      <c r="A8296" s="46" t="s">
        <v>15941</v>
      </c>
      <c r="B8296" s="46" t="s">
        <v>15942</v>
      </c>
      <c r="C8296" s="47">
        <v>301.07979999999998</v>
      </c>
      <c r="D8296" s="119" t="s">
        <v>10348</v>
      </c>
      <c r="E8296" s="46" t="s">
        <v>10348</v>
      </c>
      <c r="F8296" s="121">
        <v>9.6145999999999994</v>
      </c>
      <c r="G8296" s="87"/>
      <c r="H8296" s="47"/>
      <c r="I8296" s="120">
        <v>0</v>
      </c>
      <c r="J8296" s="120">
        <v>0</v>
      </c>
    </row>
    <row r="8297" spans="1:10" ht="15" customHeight="1">
      <c r="A8297" s="46" t="s">
        <v>15939</v>
      </c>
      <c r="B8297" s="46" t="s">
        <v>15940</v>
      </c>
      <c r="C8297" s="47">
        <v>301.07979999999998</v>
      </c>
      <c r="D8297" s="119" t="s">
        <v>10347</v>
      </c>
      <c r="E8297" s="46" t="s">
        <v>10347</v>
      </c>
      <c r="F8297" s="121">
        <v>10.626799999999999</v>
      </c>
      <c r="G8297" s="87"/>
      <c r="H8297" s="47"/>
      <c r="I8297" s="120">
        <v>0</v>
      </c>
      <c r="J8297" s="120">
        <v>0</v>
      </c>
    </row>
    <row r="8298" spans="1:10" ht="15" customHeight="1">
      <c r="A8298" s="46" t="s">
        <v>15965</v>
      </c>
      <c r="B8298" s="46" t="s">
        <v>15966</v>
      </c>
      <c r="C8298" s="47">
        <v>198.5694</v>
      </c>
      <c r="D8298" s="119" t="s">
        <v>10346</v>
      </c>
      <c r="E8298" s="46" t="s">
        <v>10346</v>
      </c>
      <c r="F8298" s="121">
        <v>10.626799999999999</v>
      </c>
      <c r="G8298" s="87"/>
      <c r="H8298" s="47"/>
      <c r="I8298" s="120">
        <v>0</v>
      </c>
      <c r="J8298" s="120">
        <v>0</v>
      </c>
    </row>
    <row r="8299" spans="1:10" ht="15" customHeight="1">
      <c r="A8299" s="46" t="s">
        <v>15963</v>
      </c>
      <c r="B8299" s="46" t="s">
        <v>15964</v>
      </c>
      <c r="C8299" s="47">
        <v>198.5694</v>
      </c>
      <c r="D8299" s="119" t="s">
        <v>693</v>
      </c>
      <c r="E8299" s="46" t="s">
        <v>693</v>
      </c>
      <c r="F8299" s="121">
        <v>15.1812</v>
      </c>
      <c r="G8299" s="87"/>
      <c r="H8299" s="47"/>
      <c r="I8299" s="120">
        <v>0</v>
      </c>
      <c r="J8299" s="120">
        <v>0</v>
      </c>
    </row>
    <row r="8300" spans="1:10" ht="15" customHeight="1">
      <c r="A8300" s="46" t="s">
        <v>15961</v>
      </c>
      <c r="B8300" s="46" t="s">
        <v>15962</v>
      </c>
      <c r="C8300" s="47">
        <v>198.5694</v>
      </c>
      <c r="D8300" s="119" t="s">
        <v>10343</v>
      </c>
      <c r="E8300" s="46" t="s">
        <v>10343</v>
      </c>
      <c r="F8300" s="121">
        <v>4.3014000000000001</v>
      </c>
      <c r="G8300" s="87"/>
      <c r="H8300" s="47"/>
      <c r="I8300" s="120">
        <v>0</v>
      </c>
      <c r="J8300" s="120">
        <v>0</v>
      </c>
    </row>
    <row r="8301" spans="1:10" ht="15" customHeight="1">
      <c r="A8301" s="46" t="s">
        <v>15959</v>
      </c>
      <c r="B8301" s="46" t="s">
        <v>15960</v>
      </c>
      <c r="C8301" s="47">
        <v>198.5694</v>
      </c>
      <c r="D8301" s="119" t="s">
        <v>10341</v>
      </c>
      <c r="E8301" s="46" t="s">
        <v>10341</v>
      </c>
      <c r="F8301" s="121">
        <v>4.782</v>
      </c>
      <c r="G8301" s="87"/>
      <c r="H8301" s="47"/>
      <c r="I8301" s="120">
        <v>0</v>
      </c>
      <c r="J8301" s="120">
        <v>0</v>
      </c>
    </row>
    <row r="8302" spans="1:10" ht="15" customHeight="1">
      <c r="A8302" s="46" t="s">
        <v>15957</v>
      </c>
      <c r="B8302" s="46" t="s">
        <v>15958</v>
      </c>
      <c r="C8302" s="47">
        <v>209.32220000000001</v>
      </c>
      <c r="D8302" s="119" t="s">
        <v>10339</v>
      </c>
      <c r="E8302" s="46" t="s">
        <v>10339</v>
      </c>
      <c r="F8302" s="121">
        <v>2.9601999999999999</v>
      </c>
      <c r="G8302" s="87"/>
      <c r="H8302" s="47"/>
      <c r="I8302" s="120">
        <v>0</v>
      </c>
      <c r="J8302" s="120">
        <v>0</v>
      </c>
    </row>
    <row r="8303" spans="1:10" ht="15" customHeight="1">
      <c r="A8303" s="46" t="s">
        <v>15955</v>
      </c>
      <c r="B8303" s="46" t="s">
        <v>15956</v>
      </c>
      <c r="C8303" s="47">
        <v>209.32220000000001</v>
      </c>
      <c r="D8303" s="119" t="s">
        <v>10337</v>
      </c>
      <c r="E8303" s="46" t="s">
        <v>10337</v>
      </c>
      <c r="F8303" s="121">
        <v>5.5663999999999998</v>
      </c>
      <c r="G8303" s="87"/>
      <c r="H8303" s="47"/>
      <c r="I8303" s="120">
        <v>0</v>
      </c>
      <c r="J8303" s="120">
        <v>0</v>
      </c>
    </row>
    <row r="8304" spans="1:10" ht="15" customHeight="1">
      <c r="A8304" s="46" t="s">
        <v>15953</v>
      </c>
      <c r="B8304" s="46" t="s">
        <v>15954</v>
      </c>
      <c r="C8304" s="47">
        <v>209.32220000000001</v>
      </c>
      <c r="D8304" s="119" t="s">
        <v>10335</v>
      </c>
      <c r="E8304" s="46" t="s">
        <v>10335</v>
      </c>
      <c r="F8304" s="121">
        <v>99.942400000000006</v>
      </c>
      <c r="G8304" s="87"/>
      <c r="H8304" s="47"/>
      <c r="I8304" s="120">
        <v>0</v>
      </c>
      <c r="J8304" s="120">
        <v>0</v>
      </c>
    </row>
    <row r="8305" spans="1:10" ht="15" customHeight="1">
      <c r="A8305" s="46" t="s">
        <v>15990</v>
      </c>
      <c r="B8305" s="46" t="s">
        <v>15991</v>
      </c>
      <c r="C8305" s="47">
        <v>177.37379999999999</v>
      </c>
      <c r="D8305" s="119" t="s">
        <v>35544</v>
      </c>
      <c r="E8305" s="46" t="s">
        <v>35544</v>
      </c>
      <c r="F8305" s="121">
        <v>574.22619999999995</v>
      </c>
      <c r="G8305" s="87"/>
      <c r="H8305" s="47"/>
      <c r="I8305" s="120">
        <v>0</v>
      </c>
      <c r="J8305" s="120">
        <v>0</v>
      </c>
    </row>
    <row r="8306" spans="1:10" ht="15" customHeight="1">
      <c r="A8306" s="46" t="s">
        <v>15988</v>
      </c>
      <c r="B8306" s="46" t="s">
        <v>15989</v>
      </c>
      <c r="C8306" s="47">
        <v>174.2732</v>
      </c>
      <c r="D8306" s="119" t="s">
        <v>10333</v>
      </c>
      <c r="E8306" s="46" t="s">
        <v>10333</v>
      </c>
      <c r="F8306" s="121">
        <v>32.360999999999997</v>
      </c>
      <c r="G8306" s="87"/>
      <c r="H8306" s="47"/>
      <c r="I8306" s="120">
        <v>0</v>
      </c>
      <c r="J8306" s="120">
        <v>0</v>
      </c>
    </row>
    <row r="8307" spans="1:10" ht="15" customHeight="1">
      <c r="A8307" s="46" t="s">
        <v>15987</v>
      </c>
      <c r="B8307" s="46" t="s">
        <v>15972</v>
      </c>
      <c r="C8307" s="47">
        <v>177.37379999999999</v>
      </c>
      <c r="D8307" s="119" t="s">
        <v>10332</v>
      </c>
      <c r="E8307" s="46" t="s">
        <v>10332</v>
      </c>
      <c r="F8307" s="121">
        <v>27.832000000000001</v>
      </c>
      <c r="G8307" s="87"/>
      <c r="H8307" s="47"/>
      <c r="I8307" s="120">
        <v>0</v>
      </c>
      <c r="J8307" s="120">
        <v>0</v>
      </c>
    </row>
    <row r="8308" spans="1:10" ht="15" customHeight="1">
      <c r="A8308" s="46" t="s">
        <v>15985</v>
      </c>
      <c r="B8308" s="46" t="s">
        <v>15986</v>
      </c>
      <c r="C8308" s="47">
        <v>174.2732</v>
      </c>
      <c r="D8308" s="119" t="s">
        <v>10331</v>
      </c>
      <c r="E8308" s="46" t="s">
        <v>10331</v>
      </c>
      <c r="F8308" s="121">
        <v>40.482999999999997</v>
      </c>
      <c r="G8308" s="87"/>
      <c r="H8308" s="47"/>
      <c r="I8308" s="120">
        <v>0</v>
      </c>
      <c r="J8308" s="120">
        <v>0</v>
      </c>
    </row>
    <row r="8309" spans="1:10" ht="15" customHeight="1">
      <c r="A8309" s="46" t="s">
        <v>15983</v>
      </c>
      <c r="B8309" s="46" t="s">
        <v>15984</v>
      </c>
      <c r="C8309" s="47">
        <v>193.71080000000001</v>
      </c>
      <c r="D8309" s="119" t="s">
        <v>10330</v>
      </c>
      <c r="E8309" s="46" t="s">
        <v>10330</v>
      </c>
      <c r="F8309" s="121">
        <v>53.134</v>
      </c>
      <c r="G8309" s="87"/>
      <c r="H8309" s="47"/>
      <c r="I8309" s="120">
        <v>0</v>
      </c>
      <c r="J8309" s="120">
        <v>0</v>
      </c>
    </row>
    <row r="8310" spans="1:10" ht="15" customHeight="1">
      <c r="A8310" s="46" t="s">
        <v>15981</v>
      </c>
      <c r="B8310" s="46" t="s">
        <v>15982</v>
      </c>
      <c r="C8310" s="47">
        <v>174.2732</v>
      </c>
      <c r="D8310" s="119" t="s">
        <v>10329</v>
      </c>
      <c r="E8310" s="46" t="s">
        <v>10329</v>
      </c>
      <c r="F8310" s="121">
        <v>29.097200000000001</v>
      </c>
      <c r="G8310" s="87"/>
      <c r="H8310" s="47"/>
      <c r="I8310" s="120">
        <v>0</v>
      </c>
      <c r="J8310" s="120">
        <v>0</v>
      </c>
    </row>
    <row r="8311" spans="1:10" ht="15" customHeight="1">
      <c r="A8311" s="46" t="s">
        <v>15979</v>
      </c>
      <c r="B8311" s="46" t="s">
        <v>15980</v>
      </c>
      <c r="C8311" s="47">
        <v>230.04060000000001</v>
      </c>
      <c r="D8311" s="119" t="s">
        <v>10328</v>
      </c>
      <c r="E8311" s="46" t="s">
        <v>10328</v>
      </c>
      <c r="F8311" s="121">
        <v>41.747999999999998</v>
      </c>
      <c r="G8311" s="87"/>
      <c r="H8311" s="47"/>
      <c r="I8311" s="120">
        <v>4</v>
      </c>
      <c r="J8311" s="120">
        <v>0</v>
      </c>
    </row>
    <row r="8312" spans="1:10" ht="15" customHeight="1">
      <c r="A8312" s="46" t="s">
        <v>15977</v>
      </c>
      <c r="B8312" s="46" t="s">
        <v>15978</v>
      </c>
      <c r="C8312" s="47">
        <v>230.04060000000001</v>
      </c>
      <c r="D8312" s="119" t="s">
        <v>10327</v>
      </c>
      <c r="E8312" s="46" t="s">
        <v>10327</v>
      </c>
      <c r="F8312" s="121">
        <v>54.399000000000001</v>
      </c>
      <c r="G8312" s="87"/>
      <c r="H8312" s="47"/>
      <c r="I8312" s="120">
        <v>7</v>
      </c>
      <c r="J8312" s="120">
        <v>0</v>
      </c>
    </row>
    <row r="8313" spans="1:10" ht="15" customHeight="1">
      <c r="A8313" s="46" t="s">
        <v>15975</v>
      </c>
      <c r="B8313" s="46" t="s">
        <v>15976</v>
      </c>
      <c r="C8313" s="47">
        <v>184.37559999999999</v>
      </c>
      <c r="D8313" s="119" t="s">
        <v>10326</v>
      </c>
      <c r="E8313" s="46" t="s">
        <v>10326</v>
      </c>
      <c r="F8313" s="121">
        <v>185.36160000000001</v>
      </c>
      <c r="G8313" s="87"/>
      <c r="H8313" s="47"/>
      <c r="I8313" s="120">
        <v>0</v>
      </c>
      <c r="J8313" s="120">
        <v>0</v>
      </c>
    </row>
    <row r="8314" spans="1:10" ht="15" customHeight="1">
      <c r="A8314" s="46" t="s">
        <v>15973</v>
      </c>
      <c r="B8314" s="46" t="s">
        <v>15974</v>
      </c>
      <c r="C8314" s="47">
        <v>174.2732</v>
      </c>
      <c r="D8314" s="119" t="s">
        <v>7381</v>
      </c>
      <c r="E8314" s="46" t="s">
        <v>7381</v>
      </c>
      <c r="F8314" s="121">
        <v>20.241599999999998</v>
      </c>
      <c r="G8314" s="87"/>
      <c r="H8314" s="47"/>
      <c r="I8314" s="120">
        <v>0</v>
      </c>
      <c r="J8314" s="120">
        <v>0</v>
      </c>
    </row>
    <row r="8315" spans="1:10" ht="15" customHeight="1">
      <c r="A8315" s="46" t="s">
        <v>15971</v>
      </c>
      <c r="B8315" s="46" t="s">
        <v>15972</v>
      </c>
      <c r="C8315" s="47">
        <v>184.37559999999999</v>
      </c>
      <c r="D8315" s="119" t="s">
        <v>35278</v>
      </c>
      <c r="E8315" s="46" t="s">
        <v>35278</v>
      </c>
      <c r="F8315" s="121">
        <v>43.084200000000003</v>
      </c>
      <c r="G8315" s="87"/>
      <c r="H8315" s="47"/>
      <c r="I8315" s="120">
        <v>0</v>
      </c>
      <c r="J8315" s="120">
        <v>0</v>
      </c>
    </row>
    <row r="8316" spans="1:10" ht="15" customHeight="1">
      <c r="A8316" s="46" t="s">
        <v>15969</v>
      </c>
      <c r="B8316" s="46" t="s">
        <v>15970</v>
      </c>
      <c r="C8316" s="47">
        <v>174.2732</v>
      </c>
      <c r="D8316" s="119" t="s">
        <v>35302</v>
      </c>
      <c r="E8316" s="46" t="s">
        <v>35302</v>
      </c>
      <c r="F8316" s="121">
        <v>66.129000000000005</v>
      </c>
      <c r="G8316" s="87"/>
      <c r="H8316" s="47"/>
      <c r="I8316" s="120">
        <v>0</v>
      </c>
      <c r="J8316" s="120">
        <v>0</v>
      </c>
    </row>
    <row r="8317" spans="1:10" ht="15" customHeight="1">
      <c r="A8317" s="46" t="s">
        <v>15967</v>
      </c>
      <c r="B8317" s="46" t="s">
        <v>15968</v>
      </c>
      <c r="C8317" s="47">
        <v>322.75400000000002</v>
      </c>
      <c r="D8317" s="119" t="s">
        <v>10323</v>
      </c>
      <c r="E8317" s="46" t="s">
        <v>10323</v>
      </c>
      <c r="F8317" s="121">
        <v>14.917999999999999</v>
      </c>
      <c r="G8317" s="87"/>
      <c r="H8317" s="47"/>
      <c r="I8317" s="120">
        <v>0</v>
      </c>
      <c r="J8317" s="120">
        <v>0</v>
      </c>
    </row>
    <row r="8318" spans="1:10" ht="15" customHeight="1">
      <c r="A8318" s="46" t="s">
        <v>16000</v>
      </c>
      <c r="B8318" s="46" t="s">
        <v>16001</v>
      </c>
      <c r="C8318" s="47">
        <v>88.298400000000001</v>
      </c>
      <c r="D8318" s="119" t="s">
        <v>10321</v>
      </c>
      <c r="E8318" s="46" t="s">
        <v>10321</v>
      </c>
      <c r="F8318" s="121">
        <v>8.8556000000000008</v>
      </c>
      <c r="G8318" s="87"/>
      <c r="H8318" s="47"/>
      <c r="I8318" s="120">
        <v>5</v>
      </c>
      <c r="J8318" s="120">
        <v>0</v>
      </c>
    </row>
    <row r="8319" spans="1:10" ht="15" customHeight="1">
      <c r="A8319" s="46" t="s">
        <v>15998</v>
      </c>
      <c r="B8319" s="46" t="s">
        <v>15999</v>
      </c>
      <c r="C8319" s="47">
        <v>88.298400000000001</v>
      </c>
      <c r="D8319" s="119" t="s">
        <v>10319</v>
      </c>
      <c r="E8319" s="46" t="s">
        <v>10319</v>
      </c>
      <c r="F8319" s="121">
        <v>16.9422</v>
      </c>
      <c r="G8319" s="87"/>
      <c r="H8319" s="47"/>
      <c r="I8319" s="120">
        <v>0</v>
      </c>
      <c r="J8319" s="120">
        <v>0</v>
      </c>
    </row>
    <row r="8320" spans="1:10" ht="15" customHeight="1">
      <c r="A8320" s="46" t="s">
        <v>15996</v>
      </c>
      <c r="B8320" s="46" t="s">
        <v>15997</v>
      </c>
      <c r="C8320" s="47">
        <v>65.061999999999998</v>
      </c>
      <c r="D8320" s="119" t="s">
        <v>10317</v>
      </c>
      <c r="E8320" s="46" t="s">
        <v>10317</v>
      </c>
      <c r="F8320" s="121">
        <v>19.583600000000001</v>
      </c>
      <c r="G8320" s="87"/>
      <c r="H8320" s="47"/>
      <c r="I8320" s="120">
        <v>14</v>
      </c>
      <c r="J8320" s="120">
        <v>0</v>
      </c>
    </row>
    <row r="8321" spans="1:10" ht="15" customHeight="1">
      <c r="A8321" s="46" t="s">
        <v>15994</v>
      </c>
      <c r="B8321" s="46" t="s">
        <v>15995</v>
      </c>
      <c r="C8321" s="47">
        <v>65.061999999999998</v>
      </c>
      <c r="D8321" s="119" t="s">
        <v>10315</v>
      </c>
      <c r="E8321" s="46" t="s">
        <v>10315</v>
      </c>
      <c r="F8321" s="121">
        <v>19.583600000000001</v>
      </c>
      <c r="G8321" s="87"/>
      <c r="H8321" s="47"/>
      <c r="I8321" s="120">
        <v>4</v>
      </c>
      <c r="J8321" s="120">
        <v>0</v>
      </c>
    </row>
    <row r="8322" spans="1:10" ht="15" customHeight="1">
      <c r="A8322" s="46" t="s">
        <v>15992</v>
      </c>
      <c r="B8322" s="46" t="s">
        <v>15993</v>
      </c>
      <c r="C8322" s="47">
        <v>88.298400000000001</v>
      </c>
      <c r="D8322" s="119" t="s">
        <v>10313</v>
      </c>
      <c r="E8322" s="46" t="s">
        <v>10313</v>
      </c>
      <c r="F8322" s="121">
        <v>16.9422</v>
      </c>
      <c r="G8322" s="87"/>
      <c r="H8322" s="47"/>
      <c r="I8322" s="120">
        <v>0</v>
      </c>
      <c r="J8322" s="120">
        <v>0</v>
      </c>
    </row>
    <row r="8323" spans="1:10" ht="15" customHeight="1">
      <c r="A8323" s="46" t="s">
        <v>16012</v>
      </c>
      <c r="B8323" s="46" t="s">
        <v>16003</v>
      </c>
      <c r="C8323" s="47">
        <v>187.0532</v>
      </c>
      <c r="D8323" s="119" t="s">
        <v>7390</v>
      </c>
      <c r="E8323" s="46" t="s">
        <v>7390</v>
      </c>
      <c r="F8323" s="121">
        <v>14.9282</v>
      </c>
      <c r="G8323" s="87"/>
      <c r="H8323" s="47"/>
      <c r="I8323" s="120">
        <v>0</v>
      </c>
      <c r="J8323" s="120">
        <v>0</v>
      </c>
    </row>
    <row r="8324" spans="1:10" ht="15" customHeight="1">
      <c r="A8324" s="46" t="s">
        <v>16011</v>
      </c>
      <c r="B8324" s="46" t="s">
        <v>16003</v>
      </c>
      <c r="C8324" s="47">
        <v>210.28960000000001</v>
      </c>
      <c r="D8324" s="119" t="s">
        <v>10310</v>
      </c>
      <c r="E8324" s="46" t="s">
        <v>10310</v>
      </c>
      <c r="F8324" s="121">
        <v>8.0158000000000005</v>
      </c>
      <c r="G8324" s="87"/>
      <c r="H8324" s="47"/>
      <c r="I8324" s="120">
        <v>0</v>
      </c>
      <c r="J8324" s="120">
        <v>0</v>
      </c>
    </row>
    <row r="8325" spans="1:10" ht="15" customHeight="1">
      <c r="A8325" s="46" t="s">
        <v>16010</v>
      </c>
      <c r="B8325" s="46" t="s">
        <v>16003</v>
      </c>
      <c r="C8325" s="47">
        <v>195.18600000000001</v>
      </c>
      <c r="D8325" s="119" t="s">
        <v>7392</v>
      </c>
      <c r="E8325" s="46" t="s">
        <v>7392</v>
      </c>
      <c r="F8325" s="121">
        <v>4.3014000000000001</v>
      </c>
      <c r="G8325" s="87"/>
      <c r="H8325" s="47"/>
      <c r="I8325" s="120">
        <v>0</v>
      </c>
      <c r="J8325" s="120">
        <v>0</v>
      </c>
    </row>
    <row r="8326" spans="1:10" ht="15" customHeight="1">
      <c r="A8326" s="46" t="s">
        <v>16009</v>
      </c>
      <c r="B8326" s="46" t="s">
        <v>16008</v>
      </c>
      <c r="C8326" s="47">
        <v>243.98259999999999</v>
      </c>
      <c r="D8326" s="119" t="s">
        <v>10307</v>
      </c>
      <c r="E8326" s="46" t="s">
        <v>10307</v>
      </c>
      <c r="F8326" s="121">
        <v>5.4652000000000003</v>
      </c>
      <c r="G8326" s="87"/>
      <c r="H8326" s="47"/>
      <c r="I8326" s="120">
        <v>0</v>
      </c>
      <c r="J8326" s="120">
        <v>0</v>
      </c>
    </row>
    <row r="8327" spans="1:10" ht="15" customHeight="1">
      <c r="A8327" s="46" t="s">
        <v>16007</v>
      </c>
      <c r="B8327" s="46" t="s">
        <v>16008</v>
      </c>
      <c r="C8327" s="47">
        <v>239.33519999999999</v>
      </c>
      <c r="D8327" s="119" t="s">
        <v>10305</v>
      </c>
      <c r="E8327" s="46" t="s">
        <v>10305</v>
      </c>
      <c r="F8327" s="121">
        <v>6.8314000000000004</v>
      </c>
      <c r="G8327" s="87"/>
      <c r="H8327" s="47"/>
      <c r="I8327" s="120">
        <v>0</v>
      </c>
      <c r="J8327" s="120">
        <v>0</v>
      </c>
    </row>
    <row r="8328" spans="1:10" ht="15" customHeight="1">
      <c r="A8328" s="46" t="s">
        <v>16006</v>
      </c>
      <c r="B8328" s="46" t="s">
        <v>16005</v>
      </c>
      <c r="C8328" s="47">
        <v>167.3022</v>
      </c>
      <c r="D8328" s="119" t="s">
        <v>10303</v>
      </c>
      <c r="E8328" s="46" t="s">
        <v>10303</v>
      </c>
      <c r="F8328" s="121">
        <v>5.4470000000000001</v>
      </c>
      <c r="G8328" s="87"/>
      <c r="H8328" s="47"/>
      <c r="I8328" s="120">
        <v>0</v>
      </c>
      <c r="J8328" s="120">
        <v>0</v>
      </c>
    </row>
    <row r="8329" spans="1:10" ht="15" customHeight="1">
      <c r="A8329" s="46" t="s">
        <v>16004</v>
      </c>
      <c r="B8329" s="46" t="s">
        <v>16005</v>
      </c>
      <c r="C8329" s="47">
        <v>174.2732</v>
      </c>
      <c r="D8329" s="119" t="s">
        <v>10301</v>
      </c>
      <c r="E8329" s="46" t="s">
        <v>10301</v>
      </c>
      <c r="F8329" s="121">
        <v>3.8256000000000001</v>
      </c>
      <c r="G8329" s="87"/>
      <c r="H8329" s="47"/>
      <c r="I8329" s="120">
        <v>0</v>
      </c>
      <c r="J8329" s="120">
        <v>0</v>
      </c>
    </row>
    <row r="8330" spans="1:10" ht="15" customHeight="1">
      <c r="A8330" s="46" t="s">
        <v>16002</v>
      </c>
      <c r="B8330" s="46" t="s">
        <v>16003</v>
      </c>
      <c r="C8330" s="47">
        <v>174.2732</v>
      </c>
      <c r="D8330" s="119" t="s">
        <v>10299</v>
      </c>
      <c r="E8330" s="46" t="s">
        <v>10299</v>
      </c>
      <c r="F8330" s="121">
        <v>791.54420000000005</v>
      </c>
      <c r="G8330" s="87"/>
      <c r="H8330" s="47"/>
      <c r="I8330" s="120">
        <v>0</v>
      </c>
      <c r="J8330" s="120">
        <v>0</v>
      </c>
    </row>
    <row r="8331" spans="1:10" ht="15" customHeight="1">
      <c r="A8331" s="46" t="s">
        <v>16498</v>
      </c>
      <c r="B8331" s="46" t="s">
        <v>16499</v>
      </c>
      <c r="C8331" s="47">
        <v>237.5692</v>
      </c>
      <c r="D8331" s="119" t="s">
        <v>10297</v>
      </c>
      <c r="E8331" s="46" t="s">
        <v>10297</v>
      </c>
      <c r="F8331" s="121">
        <v>109.75960000000001</v>
      </c>
      <c r="G8331" s="87"/>
      <c r="H8331" s="47"/>
      <c r="I8331" s="120">
        <v>1</v>
      </c>
      <c r="J8331" s="120">
        <v>0</v>
      </c>
    </row>
    <row r="8332" spans="1:10" ht="15" customHeight="1">
      <c r="A8332" s="46" t="s">
        <v>16496</v>
      </c>
      <c r="B8332" s="46" t="s">
        <v>16497</v>
      </c>
      <c r="C8332" s="47">
        <v>237.5692</v>
      </c>
      <c r="D8332" s="119" t="s">
        <v>10295</v>
      </c>
      <c r="E8332" s="46" t="s">
        <v>10295</v>
      </c>
      <c r="F8332" s="121">
        <v>39.331400000000002</v>
      </c>
      <c r="G8332" s="87"/>
      <c r="H8332" s="47"/>
      <c r="I8332" s="120">
        <v>0</v>
      </c>
      <c r="J8332" s="120">
        <v>0</v>
      </c>
    </row>
    <row r="8333" spans="1:10" ht="15" customHeight="1">
      <c r="A8333" s="46" t="s">
        <v>16494</v>
      </c>
      <c r="B8333" s="46" t="s">
        <v>16495</v>
      </c>
      <c r="C8333" s="47">
        <v>237.5692</v>
      </c>
      <c r="D8333" s="119" t="s">
        <v>10293</v>
      </c>
      <c r="E8333" s="46" t="s">
        <v>10293</v>
      </c>
      <c r="F8333" s="121">
        <v>61.2102</v>
      </c>
      <c r="G8333" s="87"/>
      <c r="H8333" s="47"/>
      <c r="I8333" s="120">
        <v>0</v>
      </c>
      <c r="J8333" s="120">
        <v>0</v>
      </c>
    </row>
    <row r="8334" spans="1:10" ht="15" customHeight="1">
      <c r="A8334" s="46" t="s">
        <v>16492</v>
      </c>
      <c r="B8334" s="46" t="s">
        <v>16493</v>
      </c>
      <c r="C8334" s="47">
        <v>237.5692</v>
      </c>
      <c r="D8334" s="119" t="s">
        <v>10291</v>
      </c>
      <c r="E8334" s="46" t="s">
        <v>10291</v>
      </c>
      <c r="F8334" s="121">
        <v>50.9176</v>
      </c>
      <c r="G8334" s="87"/>
      <c r="H8334" s="47"/>
      <c r="I8334" s="120">
        <v>0</v>
      </c>
      <c r="J8334" s="120">
        <v>0</v>
      </c>
    </row>
    <row r="8335" spans="1:10" ht="15" customHeight="1">
      <c r="A8335" s="46" t="s">
        <v>16490</v>
      </c>
      <c r="B8335" s="46" t="s">
        <v>16491</v>
      </c>
      <c r="C8335" s="47">
        <v>237.5692</v>
      </c>
      <c r="D8335" s="119" t="s">
        <v>10289</v>
      </c>
      <c r="E8335" s="46" t="s">
        <v>10289</v>
      </c>
      <c r="F8335" s="121">
        <v>75.146600000000007</v>
      </c>
      <c r="G8335" s="87"/>
      <c r="H8335" s="47"/>
      <c r="I8335" s="120">
        <v>0</v>
      </c>
      <c r="J8335" s="120">
        <v>0</v>
      </c>
    </row>
    <row r="8336" spans="1:10" ht="15" customHeight="1">
      <c r="A8336" s="46" t="s">
        <v>16488</v>
      </c>
      <c r="B8336" s="46" t="s">
        <v>16489</v>
      </c>
      <c r="C8336" s="47">
        <v>237.5692</v>
      </c>
      <c r="D8336" s="119" t="s">
        <v>10287</v>
      </c>
      <c r="E8336" s="46" t="s">
        <v>10287</v>
      </c>
      <c r="F8336" s="121">
        <v>84.437399999999997</v>
      </c>
      <c r="G8336" s="87"/>
      <c r="H8336" s="47"/>
      <c r="I8336" s="120">
        <v>0</v>
      </c>
      <c r="J8336" s="120">
        <v>0</v>
      </c>
    </row>
    <row r="8337" spans="1:10" ht="15" customHeight="1">
      <c r="A8337" s="46" t="s">
        <v>16486</v>
      </c>
      <c r="B8337" s="46" t="s">
        <v>16487</v>
      </c>
      <c r="C8337" s="47">
        <v>237.5692</v>
      </c>
      <c r="D8337" s="119" t="s">
        <v>10285</v>
      </c>
      <c r="E8337" s="46" t="s">
        <v>10285</v>
      </c>
      <c r="F8337" s="121">
        <v>124.2424</v>
      </c>
      <c r="G8337" s="87"/>
      <c r="H8337" s="47"/>
      <c r="I8337" s="120">
        <v>0</v>
      </c>
      <c r="J8337" s="120">
        <v>0</v>
      </c>
    </row>
    <row r="8338" spans="1:10" ht="15" customHeight="1">
      <c r="A8338" s="46" t="s">
        <v>16484</v>
      </c>
      <c r="B8338" s="46" t="s">
        <v>16485</v>
      </c>
      <c r="C8338" s="47">
        <v>237.5692</v>
      </c>
      <c r="D8338" s="119" t="s">
        <v>10283</v>
      </c>
      <c r="E8338" s="46" t="s">
        <v>10283</v>
      </c>
      <c r="F8338" s="121">
        <v>184.45079999999999</v>
      </c>
      <c r="G8338" s="87"/>
      <c r="H8338" s="47"/>
      <c r="I8338" s="120">
        <v>3</v>
      </c>
      <c r="J8338" s="120">
        <v>0</v>
      </c>
    </row>
    <row r="8339" spans="1:10" ht="15" customHeight="1">
      <c r="A8339" s="46" t="s">
        <v>16482</v>
      </c>
      <c r="B8339" s="46" t="s">
        <v>16483</v>
      </c>
      <c r="C8339" s="47">
        <v>237.5692</v>
      </c>
      <c r="D8339" s="119" t="s">
        <v>10281</v>
      </c>
      <c r="E8339" s="46" t="s">
        <v>10281</v>
      </c>
      <c r="F8339" s="121">
        <v>227.71700000000001</v>
      </c>
      <c r="G8339" s="87"/>
      <c r="H8339" s="47"/>
      <c r="I8339" s="120">
        <v>3</v>
      </c>
      <c r="J8339" s="120">
        <v>0</v>
      </c>
    </row>
    <row r="8340" spans="1:10" ht="15" customHeight="1">
      <c r="A8340" s="46" t="s">
        <v>16480</v>
      </c>
      <c r="B8340" s="46" t="s">
        <v>16481</v>
      </c>
      <c r="C8340" s="47">
        <v>271.18579999999997</v>
      </c>
      <c r="D8340" s="119" t="s">
        <v>10279</v>
      </c>
      <c r="E8340" s="46" t="s">
        <v>10279</v>
      </c>
      <c r="F8340" s="121">
        <v>94.730199999999996</v>
      </c>
      <c r="G8340" s="87"/>
      <c r="H8340" s="47"/>
      <c r="I8340" s="120">
        <v>1</v>
      </c>
      <c r="J8340" s="120">
        <v>0</v>
      </c>
    </row>
    <row r="8341" spans="1:10" ht="15" customHeight="1">
      <c r="A8341" s="46" t="s">
        <v>16478</v>
      </c>
      <c r="B8341" s="46" t="s">
        <v>16479</v>
      </c>
      <c r="C8341" s="47">
        <v>250.1832</v>
      </c>
      <c r="D8341" s="119" t="s">
        <v>10277</v>
      </c>
      <c r="E8341" s="46" t="s">
        <v>10277</v>
      </c>
      <c r="F8341" s="121">
        <v>134.262</v>
      </c>
      <c r="G8341" s="87"/>
      <c r="H8341" s="47"/>
      <c r="I8341" s="120">
        <v>0</v>
      </c>
      <c r="J8341" s="120">
        <v>0</v>
      </c>
    </row>
    <row r="8342" spans="1:10" ht="15" customHeight="1">
      <c r="A8342" s="46" t="s">
        <v>16476</v>
      </c>
      <c r="B8342" s="46" t="s">
        <v>16477</v>
      </c>
      <c r="C8342" s="47">
        <v>250.1832</v>
      </c>
      <c r="D8342" s="119" t="s">
        <v>10275</v>
      </c>
      <c r="E8342" s="46" t="s">
        <v>10275</v>
      </c>
      <c r="F8342" s="121">
        <v>43.266199999999998</v>
      </c>
      <c r="G8342" s="87"/>
      <c r="H8342" s="47"/>
      <c r="I8342" s="120">
        <v>1</v>
      </c>
      <c r="J8342" s="120">
        <v>0</v>
      </c>
    </row>
    <row r="8343" spans="1:10" ht="15" customHeight="1">
      <c r="A8343" s="46" t="s">
        <v>16504</v>
      </c>
      <c r="B8343" s="46" t="s">
        <v>16505</v>
      </c>
      <c r="C8343" s="47">
        <v>238.70339999999999</v>
      </c>
      <c r="D8343" s="119" t="s">
        <v>10273</v>
      </c>
      <c r="E8343" s="46" t="s">
        <v>10273</v>
      </c>
      <c r="F8343" s="121">
        <v>222.06960000000001</v>
      </c>
      <c r="G8343" s="87"/>
      <c r="H8343" s="47"/>
      <c r="I8343" s="120">
        <v>0</v>
      </c>
      <c r="J8343" s="120">
        <v>0</v>
      </c>
    </row>
    <row r="8344" spans="1:10" ht="15" customHeight="1">
      <c r="A8344" s="46" t="s">
        <v>16502</v>
      </c>
      <c r="B8344" s="46" t="s">
        <v>16503</v>
      </c>
      <c r="C8344" s="47">
        <v>238.70339999999999</v>
      </c>
      <c r="D8344" s="119" t="s">
        <v>10271</v>
      </c>
      <c r="E8344" s="46" t="s">
        <v>10271</v>
      </c>
      <c r="F8344" s="121">
        <v>71.047799999999995</v>
      </c>
      <c r="G8344" s="87"/>
      <c r="H8344" s="47"/>
      <c r="I8344" s="120">
        <v>0</v>
      </c>
      <c r="J8344" s="120">
        <v>0</v>
      </c>
    </row>
    <row r="8345" spans="1:10" ht="15" customHeight="1">
      <c r="A8345" s="46" t="s">
        <v>16500</v>
      </c>
      <c r="B8345" s="46" t="s">
        <v>16501</v>
      </c>
      <c r="C8345" s="47">
        <v>238.70339999999999</v>
      </c>
      <c r="D8345" s="119" t="s">
        <v>10269</v>
      </c>
      <c r="E8345" s="46" t="s">
        <v>10269</v>
      </c>
      <c r="F8345" s="121">
        <v>106.268</v>
      </c>
      <c r="G8345" s="87"/>
      <c r="H8345" s="47"/>
      <c r="I8345" s="120">
        <v>0</v>
      </c>
      <c r="J8345" s="120">
        <v>0</v>
      </c>
    </row>
    <row r="8346" spans="1:10" ht="15" customHeight="1">
      <c r="A8346" s="46" t="s">
        <v>16535</v>
      </c>
      <c r="B8346" s="46" t="s">
        <v>16536</v>
      </c>
      <c r="C8346" s="47">
        <v>264.89519999999999</v>
      </c>
      <c r="D8346" s="119" t="s">
        <v>10267</v>
      </c>
      <c r="E8346" s="46" t="s">
        <v>10267</v>
      </c>
      <c r="F8346" s="121">
        <v>166.41540000000001</v>
      </c>
      <c r="G8346" s="87"/>
      <c r="H8346" s="47"/>
      <c r="I8346" s="120">
        <v>6</v>
      </c>
      <c r="J8346" s="120">
        <v>0</v>
      </c>
    </row>
    <row r="8347" spans="1:10" ht="15" customHeight="1">
      <c r="A8347" s="46" t="s">
        <v>4172</v>
      </c>
      <c r="B8347" s="46" t="s">
        <v>16534</v>
      </c>
      <c r="C8347" s="47">
        <v>264.89519999999999</v>
      </c>
      <c r="D8347" s="119" t="s">
        <v>10265</v>
      </c>
      <c r="E8347" s="46" t="s">
        <v>10265</v>
      </c>
      <c r="F8347" s="121">
        <v>206.03819999999999</v>
      </c>
      <c r="G8347" s="87"/>
      <c r="H8347" s="47"/>
      <c r="I8347" s="120">
        <v>0</v>
      </c>
      <c r="J8347" s="120">
        <v>0</v>
      </c>
    </row>
    <row r="8348" spans="1:10" ht="15" customHeight="1">
      <c r="A8348" s="46" t="s">
        <v>16532</v>
      </c>
      <c r="B8348" s="46" t="s">
        <v>16533</v>
      </c>
      <c r="C8348" s="47">
        <v>264.89519999999999</v>
      </c>
      <c r="D8348" s="119" t="s">
        <v>10263</v>
      </c>
      <c r="E8348" s="46" t="s">
        <v>10263</v>
      </c>
      <c r="F8348" s="121">
        <v>0</v>
      </c>
      <c r="G8348" s="87"/>
      <c r="H8348" s="47"/>
      <c r="I8348" s="120">
        <v>0</v>
      </c>
      <c r="J8348" s="120">
        <v>0</v>
      </c>
    </row>
    <row r="8349" spans="1:10" ht="15" customHeight="1">
      <c r="A8349" s="46" t="s">
        <v>16530</v>
      </c>
      <c r="B8349" s="46" t="s">
        <v>16531</v>
      </c>
      <c r="C8349" s="47">
        <v>264.89519999999999</v>
      </c>
      <c r="D8349" s="119" t="s">
        <v>10261</v>
      </c>
      <c r="E8349" s="46" t="s">
        <v>10261</v>
      </c>
      <c r="F8349" s="121">
        <v>68.315200000000004</v>
      </c>
      <c r="G8349" s="87"/>
      <c r="H8349" s="47"/>
      <c r="I8349" s="120">
        <v>0</v>
      </c>
      <c r="J8349" s="120">
        <v>0</v>
      </c>
    </row>
    <row r="8350" spans="1:10" ht="15" customHeight="1">
      <c r="A8350" s="46" t="s">
        <v>16528</v>
      </c>
      <c r="B8350" s="46" t="s">
        <v>16529</v>
      </c>
      <c r="C8350" s="47">
        <v>264.89519999999999</v>
      </c>
      <c r="D8350" s="119" t="s">
        <v>10259</v>
      </c>
      <c r="E8350" s="46" t="s">
        <v>10259</v>
      </c>
      <c r="F8350" s="121">
        <v>43.266199999999998</v>
      </c>
      <c r="G8350" s="87"/>
      <c r="H8350" s="47"/>
      <c r="I8350" s="120">
        <v>0</v>
      </c>
      <c r="J8350" s="120">
        <v>0</v>
      </c>
    </row>
    <row r="8351" spans="1:10" ht="15" customHeight="1">
      <c r="A8351" s="46" t="s">
        <v>16526</v>
      </c>
      <c r="B8351" s="46" t="s">
        <v>16527</v>
      </c>
      <c r="C8351" s="47">
        <v>264.89519999999999</v>
      </c>
      <c r="D8351" s="119" t="s">
        <v>10257</v>
      </c>
      <c r="E8351" s="46" t="s">
        <v>10257</v>
      </c>
      <c r="F8351" s="121">
        <v>251.2176</v>
      </c>
      <c r="G8351" s="87"/>
      <c r="H8351" s="47"/>
      <c r="I8351" s="120">
        <v>3</v>
      </c>
      <c r="J8351" s="120">
        <v>0</v>
      </c>
    </row>
    <row r="8352" spans="1:10" ht="15" customHeight="1">
      <c r="A8352" s="46" t="s">
        <v>16524</v>
      </c>
      <c r="B8352" s="46" t="s">
        <v>16525</v>
      </c>
      <c r="C8352" s="47">
        <v>264.89519999999999</v>
      </c>
      <c r="D8352" s="119" t="s">
        <v>10255</v>
      </c>
      <c r="E8352" s="46" t="s">
        <v>10255</v>
      </c>
      <c r="F8352" s="121">
        <v>74.873199999999997</v>
      </c>
      <c r="G8352" s="87"/>
      <c r="H8352" s="47"/>
      <c r="I8352" s="120">
        <v>0</v>
      </c>
      <c r="J8352" s="120">
        <v>0</v>
      </c>
    </row>
    <row r="8353" spans="1:10" ht="15" customHeight="1">
      <c r="A8353" s="46" t="s">
        <v>16522</v>
      </c>
      <c r="B8353" s="46" t="s">
        <v>16523</v>
      </c>
      <c r="C8353" s="47">
        <v>264.89519999999999</v>
      </c>
      <c r="D8353" s="119" t="s">
        <v>10253</v>
      </c>
      <c r="E8353" s="46" t="s">
        <v>10253</v>
      </c>
      <c r="F8353" s="121">
        <v>56.473799999999997</v>
      </c>
      <c r="G8353" s="87"/>
      <c r="H8353" s="47"/>
      <c r="I8353" s="120">
        <v>0</v>
      </c>
      <c r="J8353" s="120">
        <v>0</v>
      </c>
    </row>
    <row r="8354" spans="1:10" ht="15" customHeight="1">
      <c r="A8354" s="46" t="s">
        <v>16520</v>
      </c>
      <c r="B8354" s="46" t="s">
        <v>16521</v>
      </c>
      <c r="C8354" s="47">
        <v>264.89519999999999</v>
      </c>
      <c r="D8354" s="119" t="s">
        <v>7401</v>
      </c>
      <c r="E8354" s="46" t="s">
        <v>7401</v>
      </c>
      <c r="F8354" s="121">
        <v>28.439399999999999</v>
      </c>
      <c r="G8354" s="87"/>
      <c r="H8354" s="47"/>
      <c r="I8354" s="120">
        <v>0</v>
      </c>
      <c r="J8354" s="120">
        <v>0</v>
      </c>
    </row>
    <row r="8355" spans="1:10" ht="15" customHeight="1">
      <c r="A8355" s="46" t="s">
        <v>16518</v>
      </c>
      <c r="B8355" s="46" t="s">
        <v>16519</v>
      </c>
      <c r="C8355" s="47">
        <v>264.89519999999999</v>
      </c>
      <c r="D8355" s="119" t="s">
        <v>10250</v>
      </c>
      <c r="E8355" s="46" t="s">
        <v>10250</v>
      </c>
      <c r="F8355" s="121">
        <v>102.4726</v>
      </c>
      <c r="G8355" s="87"/>
      <c r="H8355" s="47"/>
      <c r="I8355" s="120">
        <v>1</v>
      </c>
      <c r="J8355" s="120">
        <v>0</v>
      </c>
    </row>
    <row r="8356" spans="1:10" ht="15" customHeight="1">
      <c r="A8356" s="46" t="s">
        <v>16516</v>
      </c>
      <c r="B8356" s="46" t="s">
        <v>16517</v>
      </c>
      <c r="C8356" s="47">
        <v>264.89519999999999</v>
      </c>
      <c r="D8356" s="119" t="s">
        <v>35299</v>
      </c>
      <c r="E8356" s="46" t="s">
        <v>35299</v>
      </c>
      <c r="F8356" s="121">
        <v>64.125200000000007</v>
      </c>
      <c r="G8356" s="87"/>
      <c r="H8356" s="47"/>
      <c r="I8356" s="120">
        <v>0</v>
      </c>
      <c r="J8356" s="120">
        <v>0</v>
      </c>
    </row>
    <row r="8357" spans="1:10" ht="15" customHeight="1">
      <c r="A8357" s="46" t="s">
        <v>16514</v>
      </c>
      <c r="B8357" s="46" t="s">
        <v>16515</v>
      </c>
      <c r="C8357" s="47">
        <v>264.89519999999999</v>
      </c>
      <c r="D8357" s="119" t="s">
        <v>35306</v>
      </c>
      <c r="E8357" s="46" t="s">
        <v>35306</v>
      </c>
      <c r="F8357" s="121">
        <v>86.168000000000006</v>
      </c>
      <c r="G8357" s="87"/>
      <c r="H8357" s="47"/>
      <c r="I8357" s="120">
        <v>1</v>
      </c>
      <c r="J8357" s="120">
        <v>0</v>
      </c>
    </row>
    <row r="8358" spans="1:10" ht="15" customHeight="1">
      <c r="A8358" s="46" t="s">
        <v>16541</v>
      </c>
      <c r="B8358" s="46" t="s">
        <v>16542</v>
      </c>
      <c r="C8358" s="47">
        <v>259.50220000000002</v>
      </c>
      <c r="D8358" s="119" t="s">
        <v>10184</v>
      </c>
      <c r="E8358" s="46" t="s">
        <v>10184</v>
      </c>
      <c r="F8358" s="121">
        <v>10.626799999999999</v>
      </c>
      <c r="G8358" s="87"/>
      <c r="H8358" s="47"/>
      <c r="I8358" s="120">
        <v>0</v>
      </c>
      <c r="J8358" s="120">
        <v>0</v>
      </c>
    </row>
    <row r="8359" spans="1:10" ht="15" customHeight="1">
      <c r="A8359" s="46" t="s">
        <v>16539</v>
      </c>
      <c r="B8359" s="46" t="s">
        <v>16540</v>
      </c>
      <c r="C8359" s="47">
        <v>259.50220000000002</v>
      </c>
      <c r="D8359" s="119" t="s">
        <v>10248</v>
      </c>
      <c r="E8359" s="46" t="s">
        <v>10248</v>
      </c>
      <c r="F8359" s="121">
        <v>5.2628000000000004</v>
      </c>
      <c r="G8359" s="87"/>
      <c r="H8359" s="47"/>
      <c r="I8359" s="120">
        <v>0</v>
      </c>
      <c r="J8359" s="120">
        <v>0</v>
      </c>
    </row>
    <row r="8360" spans="1:10" ht="15" customHeight="1">
      <c r="A8360" s="46" t="s">
        <v>16537</v>
      </c>
      <c r="B8360" s="46" t="s">
        <v>16538</v>
      </c>
      <c r="C8360" s="47">
        <v>259.50220000000002</v>
      </c>
      <c r="D8360" s="119" t="s">
        <v>10371</v>
      </c>
      <c r="E8360" s="46" t="s">
        <v>10371</v>
      </c>
      <c r="F8360" s="121">
        <v>13.916</v>
      </c>
      <c r="G8360" s="87"/>
      <c r="H8360" s="47"/>
      <c r="I8360" s="120">
        <v>0</v>
      </c>
      <c r="J8360" s="120">
        <v>0</v>
      </c>
    </row>
    <row r="8361" spans="1:10" ht="15" customHeight="1">
      <c r="A8361" s="46" t="s">
        <v>16069</v>
      </c>
      <c r="B8361" s="46" t="s">
        <v>16070</v>
      </c>
      <c r="C8361" s="47">
        <v>181.24420000000001</v>
      </c>
      <c r="D8361" s="119" t="s">
        <v>10369</v>
      </c>
      <c r="E8361" s="46" t="s">
        <v>10369</v>
      </c>
      <c r="F8361" s="121">
        <v>14.6752</v>
      </c>
      <c r="G8361" s="87"/>
      <c r="H8361" s="47"/>
      <c r="I8361" s="120">
        <v>0</v>
      </c>
      <c r="J8361" s="120">
        <v>0</v>
      </c>
    </row>
    <row r="8362" spans="1:10" ht="15" customHeight="1">
      <c r="A8362" s="46" t="s">
        <v>16067</v>
      </c>
      <c r="B8362" s="46" t="s">
        <v>16068</v>
      </c>
      <c r="C8362" s="47">
        <v>197.50960000000001</v>
      </c>
      <c r="D8362" s="119" t="s">
        <v>10368</v>
      </c>
      <c r="E8362" s="46" t="s">
        <v>10368</v>
      </c>
      <c r="F8362" s="121">
        <v>14.6752</v>
      </c>
      <c r="G8362" s="87"/>
      <c r="H8362" s="47"/>
      <c r="I8362" s="120">
        <v>0</v>
      </c>
      <c r="J8362" s="120">
        <v>0</v>
      </c>
    </row>
    <row r="8363" spans="1:10" ht="15" customHeight="1">
      <c r="A8363" s="46" t="s">
        <v>16065</v>
      </c>
      <c r="B8363" s="46" t="s">
        <v>16066</v>
      </c>
      <c r="C8363" s="47">
        <v>185.8914</v>
      </c>
      <c r="D8363" s="119" t="s">
        <v>10366</v>
      </c>
      <c r="E8363" s="46" t="s">
        <v>10366</v>
      </c>
      <c r="F8363" s="121">
        <v>15.1812</v>
      </c>
      <c r="G8363" s="87"/>
      <c r="H8363" s="47"/>
      <c r="I8363" s="120">
        <v>0</v>
      </c>
      <c r="J8363" s="120">
        <v>0</v>
      </c>
    </row>
    <row r="8364" spans="1:10" ht="15" customHeight="1">
      <c r="A8364" s="46" t="s">
        <v>16063</v>
      </c>
      <c r="B8364" s="46" t="s">
        <v>16064</v>
      </c>
      <c r="C8364" s="47">
        <v>185.8914</v>
      </c>
      <c r="D8364" s="119" t="s">
        <v>32368</v>
      </c>
      <c r="E8364" s="46" t="s">
        <v>32368</v>
      </c>
      <c r="F8364" s="121">
        <v>10.120799999999999</v>
      </c>
      <c r="G8364" s="87"/>
      <c r="H8364" s="47"/>
      <c r="I8364" s="120">
        <v>0</v>
      </c>
      <c r="J8364" s="120">
        <v>0</v>
      </c>
    </row>
    <row r="8365" spans="1:10" ht="15" customHeight="1">
      <c r="A8365" s="46" t="s">
        <v>16061</v>
      </c>
      <c r="B8365" s="46" t="s">
        <v>16062</v>
      </c>
      <c r="C8365" s="47">
        <v>197.50960000000001</v>
      </c>
      <c r="D8365" s="119" t="s">
        <v>10364</v>
      </c>
      <c r="E8365" s="46" t="s">
        <v>10364</v>
      </c>
      <c r="F8365" s="121">
        <v>4.8074000000000003</v>
      </c>
      <c r="G8365" s="87"/>
      <c r="H8365" s="47"/>
      <c r="I8365" s="120">
        <v>0</v>
      </c>
      <c r="J8365" s="120">
        <v>0</v>
      </c>
    </row>
    <row r="8366" spans="1:10" ht="15" customHeight="1">
      <c r="A8366" s="46" t="s">
        <v>16059</v>
      </c>
      <c r="B8366" s="46" t="s">
        <v>16060</v>
      </c>
      <c r="C8366" s="47">
        <v>197.50960000000001</v>
      </c>
      <c r="D8366" s="119" t="s">
        <v>10362</v>
      </c>
      <c r="E8366" s="46" t="s">
        <v>10362</v>
      </c>
      <c r="F8366" s="121">
        <v>5.0603999999999996</v>
      </c>
      <c r="G8366" s="87"/>
      <c r="H8366" s="47"/>
      <c r="I8366" s="120">
        <v>0</v>
      </c>
      <c r="J8366" s="120">
        <v>0</v>
      </c>
    </row>
    <row r="8367" spans="1:10" ht="15" customHeight="1">
      <c r="A8367" s="46" t="s">
        <v>16057</v>
      </c>
      <c r="B8367" s="46" t="s">
        <v>16058</v>
      </c>
      <c r="C8367" s="47">
        <v>185.8914</v>
      </c>
      <c r="D8367" s="119" t="s">
        <v>10360</v>
      </c>
      <c r="E8367" s="46" t="s">
        <v>10360</v>
      </c>
      <c r="F8367" s="121">
        <v>10.120799999999999</v>
      </c>
      <c r="G8367" s="87"/>
      <c r="H8367" s="47"/>
      <c r="I8367" s="120">
        <v>0</v>
      </c>
      <c r="J8367" s="120">
        <v>0</v>
      </c>
    </row>
    <row r="8368" spans="1:10" ht="15" customHeight="1">
      <c r="A8368" s="46" t="s">
        <v>16055</v>
      </c>
      <c r="B8368" s="46" t="s">
        <v>16056</v>
      </c>
      <c r="C8368" s="47">
        <v>185.8914</v>
      </c>
      <c r="D8368" s="119" t="s">
        <v>10358</v>
      </c>
      <c r="E8368" s="46" t="s">
        <v>10358</v>
      </c>
      <c r="F8368" s="121">
        <v>10.120799999999999</v>
      </c>
      <c r="G8368" s="87"/>
      <c r="H8368" s="47"/>
      <c r="I8368" s="120">
        <v>0</v>
      </c>
      <c r="J8368" s="120">
        <v>0</v>
      </c>
    </row>
    <row r="8369" spans="1:10" ht="15" customHeight="1">
      <c r="A8369" s="46" t="s">
        <v>16053</v>
      </c>
      <c r="B8369" s="46" t="s">
        <v>16054</v>
      </c>
      <c r="C8369" s="47">
        <v>197.50960000000001</v>
      </c>
      <c r="D8369" s="119" t="s">
        <v>10356</v>
      </c>
      <c r="E8369" s="46" t="s">
        <v>10356</v>
      </c>
      <c r="F8369" s="121">
        <v>15.1812</v>
      </c>
      <c r="G8369" s="87"/>
      <c r="H8369" s="47"/>
      <c r="I8369" s="120">
        <v>0</v>
      </c>
      <c r="J8369" s="120">
        <v>0</v>
      </c>
    </row>
    <row r="8370" spans="1:10" ht="15" customHeight="1">
      <c r="A8370" s="46" t="s">
        <v>16051</v>
      </c>
      <c r="B8370" s="46" t="s">
        <v>16052</v>
      </c>
      <c r="C8370" s="47">
        <v>197.50960000000001</v>
      </c>
      <c r="D8370" s="119" t="s">
        <v>10355</v>
      </c>
      <c r="E8370" s="46" t="s">
        <v>10355</v>
      </c>
      <c r="F8370" s="121">
        <v>15.1812</v>
      </c>
      <c r="G8370" s="87"/>
      <c r="H8370" s="47"/>
      <c r="I8370" s="120">
        <v>0</v>
      </c>
      <c r="J8370" s="120">
        <v>0</v>
      </c>
    </row>
    <row r="8371" spans="1:10" ht="15" customHeight="1">
      <c r="A8371" s="46" t="s">
        <v>16049</v>
      </c>
      <c r="B8371" s="46" t="s">
        <v>16050</v>
      </c>
      <c r="C8371" s="47">
        <v>196.34780000000001</v>
      </c>
      <c r="D8371" s="119" t="s">
        <v>10353</v>
      </c>
      <c r="E8371" s="46" t="s">
        <v>10353</v>
      </c>
      <c r="F8371" s="121">
        <v>22.771599999999999</v>
      </c>
      <c r="G8371" s="87"/>
      <c r="H8371" s="47"/>
      <c r="I8371" s="120">
        <v>3</v>
      </c>
      <c r="J8371" s="120">
        <v>0</v>
      </c>
    </row>
    <row r="8372" spans="1:10" ht="15" customHeight="1">
      <c r="A8372" s="46" t="s">
        <v>6392</v>
      </c>
      <c r="B8372" s="46" t="s">
        <v>16048</v>
      </c>
      <c r="C8372" s="47">
        <v>176.5968</v>
      </c>
      <c r="D8372" s="119" t="s">
        <v>10352</v>
      </c>
      <c r="E8372" s="46" t="s">
        <v>10352</v>
      </c>
      <c r="F8372" s="121">
        <v>22.771599999999999</v>
      </c>
      <c r="G8372" s="87"/>
      <c r="H8372" s="47"/>
      <c r="I8372" s="120">
        <v>0</v>
      </c>
      <c r="J8372" s="120">
        <v>0</v>
      </c>
    </row>
    <row r="8373" spans="1:10" ht="15" customHeight="1">
      <c r="A8373" s="46" t="s">
        <v>16046</v>
      </c>
      <c r="B8373" s="46" t="s">
        <v>16047</v>
      </c>
      <c r="C8373" s="47">
        <v>197.50960000000001</v>
      </c>
      <c r="D8373" s="119" t="s">
        <v>10350</v>
      </c>
      <c r="E8373" s="46" t="s">
        <v>10350</v>
      </c>
      <c r="F8373" s="121">
        <v>24.036799999999999</v>
      </c>
      <c r="G8373" s="87"/>
      <c r="H8373" s="47"/>
      <c r="I8373" s="120">
        <v>0</v>
      </c>
      <c r="J8373" s="120">
        <v>0</v>
      </c>
    </row>
    <row r="8374" spans="1:10" ht="15" customHeight="1">
      <c r="A8374" s="46" t="s">
        <v>16045</v>
      </c>
      <c r="B8374" s="46" t="s">
        <v>35917</v>
      </c>
      <c r="C8374" s="47">
        <v>158.0076</v>
      </c>
      <c r="D8374" s="119" t="s">
        <v>10349</v>
      </c>
      <c r="E8374" s="46" t="s">
        <v>10349</v>
      </c>
      <c r="F8374" s="121">
        <v>24.036799999999999</v>
      </c>
      <c r="G8374" s="87"/>
      <c r="H8374" s="47"/>
      <c r="I8374" s="120">
        <v>1</v>
      </c>
      <c r="J8374" s="120">
        <v>0</v>
      </c>
    </row>
    <row r="8375" spans="1:10" ht="15" customHeight="1">
      <c r="A8375" s="46" t="s">
        <v>16044</v>
      </c>
      <c r="B8375" s="46" t="s">
        <v>35918</v>
      </c>
      <c r="C8375" s="47">
        <v>158.0076</v>
      </c>
      <c r="D8375" s="119" t="s">
        <v>11839</v>
      </c>
      <c r="E8375" s="46" t="s">
        <v>11839</v>
      </c>
      <c r="F8375" s="121">
        <v>4.3739999999999997</v>
      </c>
      <c r="G8375" s="87"/>
      <c r="H8375" s="47"/>
      <c r="I8375" s="120">
        <v>1</v>
      </c>
      <c r="J8375" s="120">
        <v>0</v>
      </c>
    </row>
    <row r="8376" spans="1:10" ht="15" customHeight="1">
      <c r="A8376" s="46" t="s">
        <v>16042</v>
      </c>
      <c r="B8376" s="46" t="s">
        <v>16043</v>
      </c>
      <c r="C8376" s="47">
        <v>158.0076</v>
      </c>
      <c r="D8376" s="119" t="s">
        <v>10382</v>
      </c>
      <c r="E8376" s="46" t="s">
        <v>10382</v>
      </c>
      <c r="F8376" s="121">
        <v>4.3722000000000003</v>
      </c>
      <c r="G8376" s="87"/>
      <c r="H8376" s="47"/>
      <c r="I8376" s="120">
        <v>0</v>
      </c>
      <c r="J8376" s="120">
        <v>0</v>
      </c>
    </row>
    <row r="8377" spans="1:10" ht="15" customHeight="1">
      <c r="A8377" s="46" t="s">
        <v>16040</v>
      </c>
      <c r="B8377" s="46" t="s">
        <v>16041</v>
      </c>
      <c r="C8377" s="47">
        <v>174.2732</v>
      </c>
      <c r="D8377" s="119" t="s">
        <v>10396</v>
      </c>
      <c r="E8377" s="46" t="s">
        <v>10396</v>
      </c>
      <c r="F8377" s="121">
        <v>1.2192000000000001</v>
      </c>
      <c r="G8377" s="87"/>
      <c r="H8377" s="47"/>
      <c r="I8377" s="120">
        <v>0</v>
      </c>
      <c r="J8377" s="120">
        <v>0</v>
      </c>
    </row>
    <row r="8378" spans="1:10" ht="15" customHeight="1">
      <c r="A8378" s="46" t="s">
        <v>16039</v>
      </c>
      <c r="B8378" s="46" t="s">
        <v>16038</v>
      </c>
      <c r="C8378" s="47">
        <v>178.92060000000001</v>
      </c>
      <c r="D8378" s="119" t="s">
        <v>10394</v>
      </c>
      <c r="E8378" s="46" t="s">
        <v>10394</v>
      </c>
      <c r="F8378" s="121">
        <v>1.5940000000000001</v>
      </c>
      <c r="G8378" s="87"/>
      <c r="H8378" s="47"/>
      <c r="I8378" s="120">
        <v>0</v>
      </c>
      <c r="J8378" s="120">
        <v>0</v>
      </c>
    </row>
    <row r="8379" spans="1:10" ht="15" customHeight="1">
      <c r="A8379" s="46" t="s">
        <v>16037</v>
      </c>
      <c r="B8379" s="46" t="s">
        <v>16038</v>
      </c>
      <c r="C8379" s="47">
        <v>178.92060000000001</v>
      </c>
      <c r="D8379" s="119" t="s">
        <v>10392</v>
      </c>
      <c r="E8379" s="46" t="s">
        <v>10392</v>
      </c>
      <c r="F8379" s="121">
        <v>4.008</v>
      </c>
      <c r="G8379" s="87"/>
      <c r="H8379" s="47"/>
      <c r="I8379" s="120">
        <v>0</v>
      </c>
      <c r="J8379" s="120">
        <v>0</v>
      </c>
    </row>
    <row r="8380" spans="1:10" ht="15" customHeight="1">
      <c r="A8380" s="46" t="s">
        <v>16035</v>
      </c>
      <c r="B8380" s="46" t="s">
        <v>16036</v>
      </c>
      <c r="C8380" s="47">
        <v>181.24420000000001</v>
      </c>
      <c r="D8380" s="119" t="s">
        <v>10390</v>
      </c>
      <c r="E8380" s="46" t="s">
        <v>10390</v>
      </c>
      <c r="F8380" s="121">
        <v>5.3924000000000003</v>
      </c>
      <c r="G8380" s="87"/>
      <c r="H8380" s="47"/>
      <c r="I8380" s="120">
        <v>0</v>
      </c>
      <c r="J8380" s="120">
        <v>0</v>
      </c>
    </row>
    <row r="8381" spans="1:10" ht="15" customHeight="1">
      <c r="A8381" s="46" t="s">
        <v>16033</v>
      </c>
      <c r="B8381" s="46" t="s">
        <v>16034</v>
      </c>
      <c r="C8381" s="47">
        <v>195.18600000000001</v>
      </c>
      <c r="D8381" s="119" t="s">
        <v>10388</v>
      </c>
      <c r="E8381" s="46" t="s">
        <v>10388</v>
      </c>
      <c r="F8381" s="121">
        <v>7.05</v>
      </c>
      <c r="G8381" s="87"/>
      <c r="H8381" s="47"/>
      <c r="I8381" s="120">
        <v>0</v>
      </c>
      <c r="J8381" s="120">
        <v>0</v>
      </c>
    </row>
    <row r="8382" spans="1:10" ht="15" customHeight="1">
      <c r="A8382" s="46" t="s">
        <v>16032</v>
      </c>
      <c r="B8382" s="46" t="s">
        <v>35919</v>
      </c>
      <c r="C8382" s="47">
        <v>185.8914</v>
      </c>
      <c r="D8382" s="119" t="s">
        <v>10386</v>
      </c>
      <c r="E8382" s="46" t="s">
        <v>10386</v>
      </c>
      <c r="F8382" s="121">
        <v>0.95979999999999999</v>
      </c>
      <c r="G8382" s="87"/>
      <c r="H8382" s="47"/>
      <c r="I8382" s="120">
        <v>1</v>
      </c>
      <c r="J8382" s="120">
        <v>0</v>
      </c>
    </row>
    <row r="8383" spans="1:10" ht="15" customHeight="1">
      <c r="A8383" s="46" t="s">
        <v>16030</v>
      </c>
      <c r="B8383" s="46" t="s">
        <v>16031</v>
      </c>
      <c r="C8383" s="47">
        <v>182.40600000000001</v>
      </c>
      <c r="D8383" s="119" t="s">
        <v>10384</v>
      </c>
      <c r="E8383" s="46" t="s">
        <v>10384</v>
      </c>
      <c r="F8383" s="121">
        <v>1.58</v>
      </c>
      <c r="G8383" s="87"/>
      <c r="H8383" s="47"/>
      <c r="I8383" s="120">
        <v>0</v>
      </c>
      <c r="J8383" s="120">
        <v>0</v>
      </c>
    </row>
    <row r="8384" spans="1:10" ht="15" customHeight="1">
      <c r="A8384" s="46" t="s">
        <v>16028</v>
      </c>
      <c r="B8384" s="46" t="s">
        <v>16029</v>
      </c>
      <c r="C8384" s="47">
        <v>171.9496</v>
      </c>
      <c r="D8384" s="119" t="s">
        <v>3012</v>
      </c>
      <c r="E8384" s="46" t="s">
        <v>3012</v>
      </c>
      <c r="F8384" s="121">
        <v>1.3420000000000001</v>
      </c>
      <c r="G8384" s="87"/>
      <c r="H8384" s="47"/>
      <c r="I8384" s="120">
        <v>0</v>
      </c>
      <c r="J8384" s="120">
        <v>0</v>
      </c>
    </row>
    <row r="8385" spans="1:10" ht="15" customHeight="1">
      <c r="A8385" s="46" t="s">
        <v>16027</v>
      </c>
      <c r="B8385" s="46" t="s">
        <v>16016</v>
      </c>
      <c r="C8385" s="47">
        <v>171.9496</v>
      </c>
      <c r="D8385" s="119" t="s">
        <v>3010</v>
      </c>
      <c r="E8385" s="46" t="s">
        <v>3010</v>
      </c>
      <c r="F8385" s="121">
        <v>4.4337999999999997</v>
      </c>
      <c r="G8385" s="87"/>
      <c r="H8385" s="47"/>
      <c r="I8385" s="120">
        <v>0</v>
      </c>
      <c r="J8385" s="120">
        <v>0</v>
      </c>
    </row>
    <row r="8386" spans="1:10" ht="15" customHeight="1">
      <c r="A8386" s="46" t="s">
        <v>16025</v>
      </c>
      <c r="B8386" s="46" t="s">
        <v>16026</v>
      </c>
      <c r="C8386" s="47">
        <v>182.40600000000001</v>
      </c>
      <c r="D8386" s="119" t="s">
        <v>3009</v>
      </c>
      <c r="E8386" s="46" t="s">
        <v>3009</v>
      </c>
      <c r="F8386" s="121">
        <v>5.6844000000000001</v>
      </c>
      <c r="G8386" s="87"/>
      <c r="H8386" s="47"/>
      <c r="I8386" s="120">
        <v>0</v>
      </c>
      <c r="J8386" s="120">
        <v>0</v>
      </c>
    </row>
    <row r="8387" spans="1:10" ht="15" customHeight="1">
      <c r="A8387" s="46" t="s">
        <v>16023</v>
      </c>
      <c r="B8387" s="46" t="s">
        <v>16024</v>
      </c>
      <c r="C8387" s="47">
        <v>185.8914</v>
      </c>
      <c r="D8387" s="119" t="s">
        <v>3007</v>
      </c>
      <c r="E8387" s="46" t="s">
        <v>3007</v>
      </c>
      <c r="F8387" s="121">
        <v>6.1390000000000002</v>
      </c>
      <c r="G8387" s="87"/>
      <c r="H8387" s="47"/>
      <c r="I8387" s="120">
        <v>0</v>
      </c>
      <c r="J8387" s="120">
        <v>0</v>
      </c>
    </row>
    <row r="8388" spans="1:10" ht="15" customHeight="1">
      <c r="A8388" s="46" t="s">
        <v>16021</v>
      </c>
      <c r="B8388" s="46" t="s">
        <v>16022</v>
      </c>
      <c r="C8388" s="47">
        <v>189.37700000000001</v>
      </c>
      <c r="D8388" s="119" t="s">
        <v>3004</v>
      </c>
      <c r="E8388" s="46" t="s">
        <v>3004</v>
      </c>
      <c r="F8388" s="121">
        <v>6.4598000000000004</v>
      </c>
      <c r="G8388" s="87"/>
      <c r="H8388" s="47"/>
      <c r="I8388" s="120">
        <v>2</v>
      </c>
      <c r="J8388" s="120">
        <v>0</v>
      </c>
    </row>
    <row r="8389" spans="1:10" ht="15" customHeight="1">
      <c r="A8389" s="46" t="s">
        <v>16020</v>
      </c>
      <c r="B8389" s="46" t="s">
        <v>16014</v>
      </c>
      <c r="C8389" s="47">
        <v>169.9744</v>
      </c>
      <c r="D8389" s="119" t="s">
        <v>3002</v>
      </c>
      <c r="E8389" s="46" t="s">
        <v>3002</v>
      </c>
      <c r="F8389" s="121">
        <v>4.0926</v>
      </c>
      <c r="G8389" s="87"/>
      <c r="H8389" s="47"/>
      <c r="I8389" s="120">
        <v>1</v>
      </c>
      <c r="J8389" s="120">
        <v>0</v>
      </c>
    </row>
    <row r="8390" spans="1:10" ht="15" customHeight="1">
      <c r="A8390" s="46" t="s">
        <v>16018</v>
      </c>
      <c r="B8390" s="46" t="s">
        <v>16019</v>
      </c>
      <c r="C8390" s="47">
        <v>185.8914</v>
      </c>
      <c r="D8390" s="119" t="s">
        <v>2999</v>
      </c>
      <c r="E8390" s="46" t="s">
        <v>2999</v>
      </c>
      <c r="F8390" s="121">
        <v>4.4336000000000002</v>
      </c>
      <c r="G8390" s="87"/>
      <c r="H8390" s="47"/>
      <c r="I8390" s="120">
        <v>0</v>
      </c>
      <c r="J8390" s="120">
        <v>0</v>
      </c>
    </row>
    <row r="8391" spans="1:10" ht="15" customHeight="1">
      <c r="A8391" s="46" t="s">
        <v>16017</v>
      </c>
      <c r="B8391" s="46" t="s">
        <v>35920</v>
      </c>
      <c r="C8391" s="47">
        <v>229.57579999999999</v>
      </c>
      <c r="D8391" s="119" t="s">
        <v>2996</v>
      </c>
      <c r="E8391" s="46" t="s">
        <v>2996</v>
      </c>
      <c r="F8391" s="121">
        <v>5.4560000000000004</v>
      </c>
      <c r="G8391" s="87"/>
      <c r="H8391" s="47"/>
      <c r="I8391" s="120">
        <v>1</v>
      </c>
      <c r="J8391" s="120">
        <v>0</v>
      </c>
    </row>
    <row r="8392" spans="1:10" ht="15" customHeight="1">
      <c r="A8392" s="46" t="s">
        <v>16015</v>
      </c>
      <c r="B8392" s="46" t="s">
        <v>16016</v>
      </c>
      <c r="C8392" s="47">
        <v>215.22739999999999</v>
      </c>
      <c r="D8392" s="119" t="s">
        <v>10398</v>
      </c>
      <c r="E8392" s="46" t="s">
        <v>10398</v>
      </c>
      <c r="F8392" s="121">
        <v>8.5413999999999994</v>
      </c>
      <c r="G8392" s="87"/>
      <c r="H8392" s="47"/>
      <c r="I8392" s="120">
        <v>0</v>
      </c>
      <c r="J8392" s="120">
        <v>0</v>
      </c>
    </row>
    <row r="8393" spans="1:10" ht="15" customHeight="1">
      <c r="A8393" s="46" t="s">
        <v>16013</v>
      </c>
      <c r="B8393" s="46" t="s">
        <v>16014</v>
      </c>
      <c r="C8393" s="47">
        <v>222.95339999999999</v>
      </c>
      <c r="D8393" s="119" t="s">
        <v>10415</v>
      </c>
      <c r="E8393" s="46" t="s">
        <v>10415</v>
      </c>
      <c r="F8393" s="121">
        <v>2.4205999999999999</v>
      </c>
      <c r="G8393" s="87"/>
      <c r="H8393" s="47"/>
      <c r="I8393" s="120">
        <v>0</v>
      </c>
      <c r="J8393" s="120">
        <v>0</v>
      </c>
    </row>
    <row r="8394" spans="1:10" ht="15" customHeight="1">
      <c r="A8394" s="46" t="s">
        <v>1229</v>
      </c>
      <c r="B8394" s="46" t="s">
        <v>16074</v>
      </c>
      <c r="C8394" s="47">
        <v>63.254600000000003</v>
      </c>
      <c r="D8394" s="119" t="s">
        <v>10413</v>
      </c>
      <c r="E8394" s="46" t="s">
        <v>10413</v>
      </c>
      <c r="F8394" s="121">
        <v>1.9452</v>
      </c>
      <c r="G8394" s="87"/>
      <c r="H8394" s="47"/>
      <c r="I8394" s="120">
        <v>61</v>
      </c>
      <c r="J8394" s="120">
        <v>0</v>
      </c>
    </row>
    <row r="8395" spans="1:10" ht="15" customHeight="1">
      <c r="A8395" s="46" t="s">
        <v>1231</v>
      </c>
      <c r="B8395" s="46" t="s">
        <v>16073</v>
      </c>
      <c r="C8395" s="47">
        <v>63.254600000000003</v>
      </c>
      <c r="D8395" s="119" t="s">
        <v>10411</v>
      </c>
      <c r="E8395" s="46" t="s">
        <v>10411</v>
      </c>
      <c r="F8395" s="121">
        <v>8.9570000000000007</v>
      </c>
      <c r="G8395" s="87"/>
      <c r="H8395" s="47"/>
      <c r="I8395" s="120">
        <v>84</v>
      </c>
      <c r="J8395" s="120">
        <v>0</v>
      </c>
    </row>
    <row r="8396" spans="1:10" ht="15" customHeight="1">
      <c r="A8396" s="46" t="s">
        <v>16099</v>
      </c>
      <c r="B8396" s="46" t="s">
        <v>16100</v>
      </c>
      <c r="C8396" s="47">
        <v>295.70679999999999</v>
      </c>
      <c r="D8396" s="119" t="s">
        <v>10409</v>
      </c>
      <c r="E8396" s="46" t="s">
        <v>10409</v>
      </c>
      <c r="F8396" s="121">
        <v>13.6252</v>
      </c>
      <c r="G8396" s="87"/>
      <c r="H8396" s="47"/>
      <c r="I8396" s="120">
        <v>0</v>
      </c>
      <c r="J8396" s="120">
        <v>0</v>
      </c>
    </row>
    <row r="8397" spans="1:10" ht="15" customHeight="1">
      <c r="A8397" s="46" t="s">
        <v>16097</v>
      </c>
      <c r="B8397" s="46" t="s">
        <v>16098</v>
      </c>
      <c r="C8397" s="47">
        <v>322.75400000000002</v>
      </c>
      <c r="D8397" s="119" t="s">
        <v>10407</v>
      </c>
      <c r="E8397" s="46" t="s">
        <v>10407</v>
      </c>
      <c r="F8397" s="121">
        <v>5.8954000000000004</v>
      </c>
      <c r="G8397" s="87"/>
      <c r="H8397" s="47"/>
      <c r="I8397" s="120">
        <v>0</v>
      </c>
      <c r="J8397" s="120">
        <v>0</v>
      </c>
    </row>
    <row r="8398" spans="1:10" ht="15" customHeight="1">
      <c r="A8398" s="46" t="s">
        <v>16095</v>
      </c>
      <c r="B8398" s="46" t="s">
        <v>16096</v>
      </c>
      <c r="C8398" s="47">
        <v>295.70679999999999</v>
      </c>
      <c r="D8398" s="119" t="s">
        <v>10405</v>
      </c>
      <c r="E8398" s="46" t="s">
        <v>10405</v>
      </c>
      <c r="F8398" s="121">
        <v>3.7827999999999999</v>
      </c>
      <c r="G8398" s="87"/>
      <c r="H8398" s="47"/>
      <c r="I8398" s="120">
        <v>0</v>
      </c>
      <c r="J8398" s="120">
        <v>0</v>
      </c>
    </row>
    <row r="8399" spans="1:10" ht="15" customHeight="1">
      <c r="A8399" s="46" t="s">
        <v>16093</v>
      </c>
      <c r="B8399" s="46" t="s">
        <v>16094</v>
      </c>
      <c r="C8399" s="47">
        <v>322.75400000000002</v>
      </c>
      <c r="D8399" s="119" t="s">
        <v>10403</v>
      </c>
      <c r="E8399" s="46" t="s">
        <v>10403</v>
      </c>
      <c r="F8399" s="121">
        <v>2.1634000000000002</v>
      </c>
      <c r="G8399" s="87"/>
      <c r="H8399" s="47"/>
      <c r="I8399" s="120">
        <v>0</v>
      </c>
      <c r="J8399" s="120">
        <v>0</v>
      </c>
    </row>
    <row r="8400" spans="1:10" ht="15" customHeight="1">
      <c r="A8400" s="46" t="s">
        <v>16091</v>
      </c>
      <c r="B8400" s="46" t="s">
        <v>16092</v>
      </c>
      <c r="C8400" s="47">
        <v>295.70679999999999</v>
      </c>
      <c r="D8400" s="119" t="s">
        <v>10401</v>
      </c>
      <c r="E8400" s="46" t="s">
        <v>10401</v>
      </c>
      <c r="F8400" s="121">
        <v>5.9080000000000004</v>
      </c>
      <c r="G8400" s="87"/>
      <c r="H8400" s="47"/>
      <c r="I8400" s="120">
        <v>0</v>
      </c>
      <c r="J8400" s="120">
        <v>0</v>
      </c>
    </row>
    <row r="8401" spans="1:10" ht="15" customHeight="1">
      <c r="A8401" s="46" t="s">
        <v>16089</v>
      </c>
      <c r="B8401" s="46" t="s">
        <v>16090</v>
      </c>
      <c r="C8401" s="47">
        <v>343.50400000000002</v>
      </c>
      <c r="D8401" s="119" t="s">
        <v>10399</v>
      </c>
      <c r="E8401" s="46" t="s">
        <v>10399</v>
      </c>
      <c r="F8401" s="121">
        <v>2.7568000000000001</v>
      </c>
      <c r="G8401" s="87"/>
      <c r="H8401" s="47"/>
      <c r="I8401" s="120">
        <v>0</v>
      </c>
      <c r="J8401" s="120">
        <v>0</v>
      </c>
    </row>
    <row r="8402" spans="1:10" ht="15" customHeight="1">
      <c r="A8402" s="46" t="s">
        <v>16088</v>
      </c>
      <c r="B8402" s="46" t="s">
        <v>33017</v>
      </c>
      <c r="C8402" s="47">
        <v>320.96019999999999</v>
      </c>
      <c r="D8402" s="119" t="s">
        <v>10450</v>
      </c>
      <c r="E8402" s="46" t="s">
        <v>10450</v>
      </c>
      <c r="F8402" s="121">
        <v>8.6532</v>
      </c>
      <c r="G8402" s="87"/>
      <c r="H8402" s="47"/>
      <c r="I8402" s="120">
        <v>5</v>
      </c>
      <c r="J8402" s="120">
        <v>0</v>
      </c>
    </row>
    <row r="8403" spans="1:10" ht="15" customHeight="1">
      <c r="A8403" s="46" t="s">
        <v>16086</v>
      </c>
      <c r="B8403" s="46" t="s">
        <v>16087</v>
      </c>
      <c r="C8403" s="47">
        <v>343.50400000000002</v>
      </c>
      <c r="D8403" s="119" t="s">
        <v>10434</v>
      </c>
      <c r="E8403" s="46" t="s">
        <v>10434</v>
      </c>
      <c r="F8403" s="121">
        <v>7.5906000000000002</v>
      </c>
      <c r="G8403" s="87"/>
      <c r="H8403" s="47"/>
      <c r="I8403" s="120">
        <v>1</v>
      </c>
      <c r="J8403" s="120">
        <v>0</v>
      </c>
    </row>
    <row r="8404" spans="1:10" ht="15" customHeight="1">
      <c r="A8404" s="46" t="s">
        <v>16084</v>
      </c>
      <c r="B8404" s="46" t="s">
        <v>16085</v>
      </c>
      <c r="C8404" s="47">
        <v>320.96019999999999</v>
      </c>
      <c r="D8404" s="119" t="s">
        <v>10432</v>
      </c>
      <c r="E8404" s="46" t="s">
        <v>10432</v>
      </c>
      <c r="F8404" s="121">
        <v>12.828200000000001</v>
      </c>
      <c r="G8404" s="87"/>
      <c r="H8404" s="47"/>
      <c r="I8404" s="120">
        <v>1</v>
      </c>
      <c r="J8404" s="120">
        <v>0</v>
      </c>
    </row>
    <row r="8405" spans="1:10" ht="15" customHeight="1">
      <c r="A8405" s="46" t="s">
        <v>16082</v>
      </c>
      <c r="B8405" s="46" t="s">
        <v>16083</v>
      </c>
      <c r="C8405" s="47">
        <v>332.67599999999999</v>
      </c>
      <c r="D8405" s="119" t="s">
        <v>10430</v>
      </c>
      <c r="E8405" s="46" t="s">
        <v>10430</v>
      </c>
      <c r="F8405" s="121">
        <v>8.9911999999999992</v>
      </c>
      <c r="G8405" s="87"/>
      <c r="H8405" s="47"/>
      <c r="I8405" s="120">
        <v>0</v>
      </c>
      <c r="J8405" s="120">
        <v>0</v>
      </c>
    </row>
    <row r="8406" spans="1:10" ht="15" customHeight="1">
      <c r="A8406" s="46" t="s">
        <v>16081</v>
      </c>
      <c r="B8406" s="46" t="s">
        <v>33016</v>
      </c>
      <c r="C8406" s="47">
        <v>306.53500000000003</v>
      </c>
      <c r="D8406" s="119" t="s">
        <v>10428</v>
      </c>
      <c r="E8406" s="46" t="s">
        <v>10428</v>
      </c>
      <c r="F8406" s="121">
        <v>10.2942</v>
      </c>
      <c r="G8406" s="87"/>
      <c r="H8406" s="47"/>
      <c r="I8406" s="120">
        <v>6</v>
      </c>
      <c r="J8406" s="120">
        <v>0</v>
      </c>
    </row>
    <row r="8407" spans="1:10" ht="15" customHeight="1">
      <c r="A8407" s="46" t="s">
        <v>16079</v>
      </c>
      <c r="B8407" s="46" t="s">
        <v>16080</v>
      </c>
      <c r="C8407" s="47">
        <v>332.67599999999999</v>
      </c>
      <c r="D8407" s="119" t="s">
        <v>10427</v>
      </c>
      <c r="E8407" s="46" t="s">
        <v>10427</v>
      </c>
      <c r="F8407" s="121">
        <v>11.466799999999999</v>
      </c>
      <c r="G8407" s="87"/>
      <c r="H8407" s="47"/>
      <c r="I8407" s="120">
        <v>0</v>
      </c>
      <c r="J8407" s="120">
        <v>0</v>
      </c>
    </row>
    <row r="8408" spans="1:10" ht="15" customHeight="1">
      <c r="A8408" s="46" t="s">
        <v>16077</v>
      </c>
      <c r="B8408" s="46" t="s">
        <v>16078</v>
      </c>
      <c r="C8408" s="47">
        <v>306.53500000000003</v>
      </c>
      <c r="D8408" s="119" t="s">
        <v>10425</v>
      </c>
      <c r="E8408" s="46" t="s">
        <v>10425</v>
      </c>
      <c r="F8408" s="121">
        <v>8.9911999999999992</v>
      </c>
      <c r="G8408" s="87"/>
      <c r="H8408" s="47"/>
      <c r="I8408" s="120">
        <v>5</v>
      </c>
      <c r="J8408" s="120">
        <v>0</v>
      </c>
    </row>
    <row r="8409" spans="1:10" ht="15" customHeight="1">
      <c r="A8409" s="46" t="s">
        <v>16113</v>
      </c>
      <c r="B8409" s="46" t="s">
        <v>16114</v>
      </c>
      <c r="C8409" s="47">
        <v>240.7294</v>
      </c>
      <c r="D8409" s="119" t="s">
        <v>10423</v>
      </c>
      <c r="E8409" s="46" t="s">
        <v>10423</v>
      </c>
      <c r="F8409" s="121">
        <v>10.2942</v>
      </c>
      <c r="G8409" s="87"/>
      <c r="H8409" s="47"/>
      <c r="I8409" s="120">
        <v>0</v>
      </c>
      <c r="J8409" s="120">
        <v>0</v>
      </c>
    </row>
    <row r="8410" spans="1:10" ht="15" customHeight="1">
      <c r="A8410" s="46" t="s">
        <v>16111</v>
      </c>
      <c r="B8410" s="46" t="s">
        <v>16112</v>
      </c>
      <c r="C8410" s="47">
        <v>240.7294</v>
      </c>
      <c r="D8410" s="119" t="s">
        <v>10421</v>
      </c>
      <c r="E8410" s="46" t="s">
        <v>10421</v>
      </c>
      <c r="F8410" s="121">
        <v>3.1272000000000002</v>
      </c>
      <c r="G8410" s="87"/>
      <c r="H8410" s="47"/>
      <c r="I8410" s="120">
        <v>0</v>
      </c>
      <c r="J8410" s="120">
        <v>0</v>
      </c>
    </row>
    <row r="8411" spans="1:10" ht="15" customHeight="1">
      <c r="A8411" s="46" t="s">
        <v>16109</v>
      </c>
      <c r="B8411" s="46" t="s">
        <v>16110</v>
      </c>
      <c r="C8411" s="47">
        <v>240.7294</v>
      </c>
      <c r="D8411" s="119" t="s">
        <v>10419</v>
      </c>
      <c r="E8411" s="46" t="s">
        <v>10419</v>
      </c>
      <c r="F8411" s="121">
        <v>1.8242</v>
      </c>
      <c r="G8411" s="87"/>
      <c r="H8411" s="47"/>
      <c r="I8411" s="120">
        <v>0</v>
      </c>
      <c r="J8411" s="120">
        <v>0</v>
      </c>
    </row>
    <row r="8412" spans="1:10" ht="15" customHeight="1">
      <c r="A8412" s="46" t="s">
        <v>16107</v>
      </c>
      <c r="B8412" s="46" t="s">
        <v>16108</v>
      </c>
      <c r="C8412" s="47">
        <v>240.7294</v>
      </c>
      <c r="D8412" s="119" t="s">
        <v>10417</v>
      </c>
      <c r="E8412" s="46" t="s">
        <v>10417</v>
      </c>
      <c r="F8412" s="121">
        <v>1.8242</v>
      </c>
      <c r="G8412" s="87"/>
      <c r="H8412" s="47"/>
      <c r="I8412" s="120">
        <v>0</v>
      </c>
      <c r="J8412" s="120">
        <v>0</v>
      </c>
    </row>
    <row r="8413" spans="1:10" ht="15" customHeight="1">
      <c r="A8413" s="46" t="s">
        <v>16105</v>
      </c>
      <c r="B8413" s="46" t="s">
        <v>16106</v>
      </c>
      <c r="C8413" s="47">
        <v>240.7294</v>
      </c>
      <c r="D8413" s="119" t="s">
        <v>10436</v>
      </c>
      <c r="E8413" s="46" t="s">
        <v>10436</v>
      </c>
      <c r="F8413" s="121">
        <v>0.73640000000000005</v>
      </c>
      <c r="G8413" s="87"/>
      <c r="H8413" s="47"/>
      <c r="I8413" s="120">
        <v>0</v>
      </c>
      <c r="J8413" s="120">
        <v>0</v>
      </c>
    </row>
    <row r="8414" spans="1:10" ht="15" customHeight="1">
      <c r="A8414" s="46" t="s">
        <v>16103</v>
      </c>
      <c r="B8414" s="46" t="s">
        <v>16104</v>
      </c>
      <c r="C8414" s="47">
        <v>256.2978</v>
      </c>
      <c r="D8414" s="119" t="s">
        <v>10456</v>
      </c>
      <c r="E8414" s="46" t="s">
        <v>10456</v>
      </c>
      <c r="F8414" s="121">
        <v>1.7605999999999999</v>
      </c>
      <c r="G8414" s="87"/>
      <c r="H8414" s="47"/>
      <c r="I8414" s="120">
        <v>0</v>
      </c>
      <c r="J8414" s="120">
        <v>0</v>
      </c>
    </row>
    <row r="8415" spans="1:10" ht="15" customHeight="1">
      <c r="A8415" s="46" t="s">
        <v>16101</v>
      </c>
      <c r="B8415" s="46" t="s">
        <v>16102</v>
      </c>
      <c r="C8415" s="47">
        <v>240.7294</v>
      </c>
      <c r="D8415" s="119" t="s">
        <v>10454</v>
      </c>
      <c r="E8415" s="46" t="s">
        <v>10454</v>
      </c>
      <c r="F8415" s="121">
        <v>2.1122000000000001</v>
      </c>
      <c r="G8415" s="87"/>
      <c r="H8415" s="47"/>
      <c r="I8415" s="120">
        <v>0</v>
      </c>
      <c r="J8415" s="120">
        <v>0</v>
      </c>
    </row>
    <row r="8416" spans="1:10" ht="15" customHeight="1">
      <c r="A8416" s="46" t="s">
        <v>16121</v>
      </c>
      <c r="B8416" s="46" t="s">
        <v>16122</v>
      </c>
      <c r="C8416" s="47">
        <v>295.75319999999999</v>
      </c>
      <c r="D8416" s="119" t="s">
        <v>10452</v>
      </c>
      <c r="E8416" s="46" t="s">
        <v>10452</v>
      </c>
      <c r="F8416" s="121">
        <v>4.0885999999999996</v>
      </c>
      <c r="G8416" s="87"/>
      <c r="H8416" s="47"/>
      <c r="I8416" s="120">
        <v>0</v>
      </c>
      <c r="J8416" s="120">
        <v>0</v>
      </c>
    </row>
    <row r="8417" spans="1:10" ht="15" customHeight="1">
      <c r="A8417" s="46" t="s">
        <v>16119</v>
      </c>
      <c r="B8417" s="46" t="s">
        <v>16120</v>
      </c>
      <c r="C8417" s="47">
        <v>290.64120000000003</v>
      </c>
      <c r="D8417" s="119" t="s">
        <v>10448</v>
      </c>
      <c r="E8417" s="46" t="s">
        <v>10448</v>
      </c>
      <c r="F8417" s="121">
        <v>1.0928</v>
      </c>
      <c r="G8417" s="87"/>
      <c r="H8417" s="47"/>
      <c r="I8417" s="120">
        <v>1</v>
      </c>
      <c r="J8417" s="120">
        <v>0</v>
      </c>
    </row>
    <row r="8418" spans="1:10" ht="15" customHeight="1">
      <c r="A8418" s="46" t="s">
        <v>16117</v>
      </c>
      <c r="B8418" s="46" t="s">
        <v>16118</v>
      </c>
      <c r="C8418" s="47">
        <v>295.75319999999999</v>
      </c>
      <c r="D8418" s="119" t="s">
        <v>10446</v>
      </c>
      <c r="E8418" s="46" t="s">
        <v>10446</v>
      </c>
      <c r="F8418" s="121">
        <v>3.1880000000000002</v>
      </c>
      <c r="G8418" s="87"/>
      <c r="H8418" s="47"/>
      <c r="I8418" s="120">
        <v>0</v>
      </c>
      <c r="J8418" s="120">
        <v>0</v>
      </c>
    </row>
    <row r="8419" spans="1:10" ht="15" customHeight="1">
      <c r="A8419" s="46" t="s">
        <v>16115</v>
      </c>
      <c r="B8419" s="46" t="s">
        <v>16116</v>
      </c>
      <c r="C8419" s="47">
        <v>290.64120000000003</v>
      </c>
      <c r="D8419" s="119" t="s">
        <v>10444</v>
      </c>
      <c r="E8419" s="46" t="s">
        <v>10444</v>
      </c>
      <c r="F8419" s="121">
        <v>4.782</v>
      </c>
      <c r="G8419" s="87"/>
      <c r="H8419" s="47"/>
      <c r="I8419" s="120">
        <v>0</v>
      </c>
      <c r="J8419" s="120">
        <v>0</v>
      </c>
    </row>
    <row r="8420" spans="1:10" ht="15" customHeight="1">
      <c r="A8420" s="46" t="s">
        <v>36160</v>
      </c>
      <c r="B8420" s="46" t="s">
        <v>36161</v>
      </c>
      <c r="C8420" s="47">
        <v>223.06960000000001</v>
      </c>
      <c r="D8420" s="119" t="s">
        <v>10442</v>
      </c>
      <c r="E8420" s="46" t="s">
        <v>10442</v>
      </c>
      <c r="F8420" s="121">
        <v>8.6001999999999992</v>
      </c>
      <c r="G8420" s="87"/>
      <c r="H8420" s="47"/>
      <c r="I8420" s="120">
        <v>0</v>
      </c>
      <c r="J8420" s="120">
        <v>0</v>
      </c>
    </row>
    <row r="8421" spans="1:10" ht="15" customHeight="1">
      <c r="A8421" s="46" t="s">
        <v>35599</v>
      </c>
      <c r="B8421" s="46" t="s">
        <v>35737</v>
      </c>
      <c r="C8421" s="47">
        <v>223.06960000000001</v>
      </c>
      <c r="D8421" s="119" t="s">
        <v>10440</v>
      </c>
      <c r="E8421" s="46" t="s">
        <v>10440</v>
      </c>
      <c r="F8421" s="121">
        <v>1.1132</v>
      </c>
      <c r="G8421" s="87"/>
      <c r="H8421" s="47"/>
      <c r="I8421" s="120">
        <v>0</v>
      </c>
      <c r="J8421" s="120">
        <v>0</v>
      </c>
    </row>
    <row r="8422" spans="1:10" ht="15" customHeight="1">
      <c r="A8422" s="46" t="s">
        <v>35637</v>
      </c>
      <c r="B8422" s="46" t="s">
        <v>35738</v>
      </c>
      <c r="C8422" s="47">
        <v>223.06960000000001</v>
      </c>
      <c r="D8422" s="119" t="s">
        <v>10438</v>
      </c>
      <c r="E8422" s="46" t="s">
        <v>10438</v>
      </c>
      <c r="F8422" s="121">
        <v>1.2444</v>
      </c>
      <c r="G8422" s="87"/>
      <c r="H8422" s="47"/>
      <c r="I8422" s="120">
        <v>3</v>
      </c>
      <c r="J8422" s="120">
        <v>0</v>
      </c>
    </row>
    <row r="8423" spans="1:10" ht="15" customHeight="1">
      <c r="A8423" s="46" t="s">
        <v>36162</v>
      </c>
      <c r="B8423" s="46" t="s">
        <v>36163</v>
      </c>
      <c r="C8423" s="47">
        <v>232.36420000000001</v>
      </c>
      <c r="D8423" s="119" t="s">
        <v>10459</v>
      </c>
      <c r="E8423" s="46" t="s">
        <v>10459</v>
      </c>
      <c r="F8423" s="121">
        <v>1452.3030000000001</v>
      </c>
      <c r="G8423" s="87"/>
      <c r="H8423" s="47"/>
      <c r="I8423" s="120">
        <v>0</v>
      </c>
      <c r="J8423" s="120">
        <v>0</v>
      </c>
    </row>
    <row r="8424" spans="1:10" ht="15" customHeight="1">
      <c r="A8424" s="46" t="s">
        <v>35600</v>
      </c>
      <c r="B8424" s="46" t="s">
        <v>35739</v>
      </c>
      <c r="C8424" s="47">
        <v>232.36420000000001</v>
      </c>
      <c r="D8424" s="119" t="s">
        <v>10458</v>
      </c>
      <c r="E8424" s="46" t="s">
        <v>10458</v>
      </c>
      <c r="F8424" s="121">
        <v>1746.8678</v>
      </c>
      <c r="G8424" s="87"/>
      <c r="H8424" s="47"/>
      <c r="I8424" s="120">
        <v>18</v>
      </c>
      <c r="J8424" s="120">
        <v>0</v>
      </c>
    </row>
    <row r="8425" spans="1:10" ht="15" customHeight="1">
      <c r="A8425" s="46" t="s">
        <v>36164</v>
      </c>
      <c r="B8425" s="46" t="s">
        <v>36165</v>
      </c>
      <c r="C8425" s="47">
        <v>232.36420000000001</v>
      </c>
      <c r="D8425" s="119" t="s">
        <v>10464</v>
      </c>
      <c r="E8425" s="46" t="s">
        <v>10464</v>
      </c>
      <c r="F8425" s="121">
        <v>3.1374</v>
      </c>
      <c r="G8425" s="87"/>
      <c r="H8425" s="47"/>
      <c r="I8425" s="120">
        <v>0</v>
      </c>
      <c r="J8425" s="120">
        <v>0</v>
      </c>
    </row>
    <row r="8426" spans="1:10" ht="15" customHeight="1">
      <c r="A8426" s="46" t="s">
        <v>16139</v>
      </c>
      <c r="B8426" s="46" t="s">
        <v>16140</v>
      </c>
      <c r="C8426" s="47">
        <v>125.895</v>
      </c>
      <c r="D8426" s="119" t="s">
        <v>10462</v>
      </c>
      <c r="E8426" s="46" t="s">
        <v>10462</v>
      </c>
      <c r="F8426" s="121">
        <v>4.7363999999999997</v>
      </c>
      <c r="G8426" s="87"/>
      <c r="H8426" s="47"/>
      <c r="I8426" s="120">
        <v>0</v>
      </c>
      <c r="J8426" s="120">
        <v>0</v>
      </c>
    </row>
    <row r="8427" spans="1:10" ht="15" customHeight="1">
      <c r="A8427" s="46" t="s">
        <v>16137</v>
      </c>
      <c r="B8427" s="46" t="s">
        <v>16138</v>
      </c>
      <c r="C8427" s="47">
        <v>125.895</v>
      </c>
      <c r="D8427" s="119" t="s">
        <v>10460</v>
      </c>
      <c r="E8427" s="46" t="s">
        <v>10460</v>
      </c>
      <c r="F8427" s="121">
        <v>3.4156</v>
      </c>
      <c r="G8427" s="87"/>
      <c r="H8427" s="47"/>
      <c r="I8427" s="120">
        <v>0</v>
      </c>
      <c r="J8427" s="120">
        <v>0</v>
      </c>
    </row>
    <row r="8428" spans="1:10" ht="15" customHeight="1">
      <c r="A8428" s="46" t="s">
        <v>16135</v>
      </c>
      <c r="B8428" s="46" t="s">
        <v>16136</v>
      </c>
      <c r="C8428" s="47">
        <v>113.0962</v>
      </c>
      <c r="D8428" s="119" t="s">
        <v>10466</v>
      </c>
      <c r="E8428" s="46" t="s">
        <v>10466</v>
      </c>
      <c r="F8428" s="121">
        <v>40.9054</v>
      </c>
      <c r="G8428" s="87"/>
      <c r="H8428" s="47"/>
      <c r="I8428" s="120">
        <v>0</v>
      </c>
      <c r="J8428" s="120">
        <v>0</v>
      </c>
    </row>
    <row r="8429" spans="1:10" ht="15" customHeight="1">
      <c r="A8429" s="46" t="s">
        <v>16133</v>
      </c>
      <c r="B8429" s="46" t="s">
        <v>16134</v>
      </c>
      <c r="C8429" s="47">
        <v>113.0962</v>
      </c>
      <c r="D8429" s="119" t="s">
        <v>35545</v>
      </c>
      <c r="E8429" s="46" t="s">
        <v>35545</v>
      </c>
      <c r="F8429" s="121">
        <v>777.9556</v>
      </c>
      <c r="G8429" s="87"/>
      <c r="H8429" s="47"/>
      <c r="I8429" s="120">
        <v>0</v>
      </c>
      <c r="J8429" s="120">
        <v>0</v>
      </c>
    </row>
    <row r="8430" spans="1:10" ht="15" customHeight="1">
      <c r="A8430" s="46" t="s">
        <v>16131</v>
      </c>
      <c r="B8430" s="46" t="s">
        <v>16132</v>
      </c>
      <c r="C8430" s="47">
        <v>104.5638</v>
      </c>
      <c r="D8430" s="119" t="s">
        <v>10474</v>
      </c>
      <c r="E8430" s="46" t="s">
        <v>10474</v>
      </c>
      <c r="F8430" s="121">
        <v>587.90480000000002</v>
      </c>
      <c r="G8430" s="87"/>
      <c r="H8430" s="47"/>
      <c r="I8430" s="120">
        <v>0</v>
      </c>
      <c r="J8430" s="120">
        <v>0</v>
      </c>
    </row>
    <row r="8431" spans="1:10" ht="15" customHeight="1">
      <c r="A8431" s="46" t="s">
        <v>16129</v>
      </c>
      <c r="B8431" s="46" t="s">
        <v>16130</v>
      </c>
      <c r="C8431" s="47">
        <v>104.5638</v>
      </c>
      <c r="D8431" s="119" t="s">
        <v>10472</v>
      </c>
      <c r="E8431" s="46" t="s">
        <v>10472</v>
      </c>
      <c r="F8431" s="121">
        <v>560.67179999999996</v>
      </c>
      <c r="G8431" s="87"/>
      <c r="H8431" s="47"/>
      <c r="I8431" s="120">
        <v>0</v>
      </c>
      <c r="J8431" s="120">
        <v>0</v>
      </c>
    </row>
    <row r="8432" spans="1:10" ht="15" customHeight="1">
      <c r="A8432" s="46" t="s">
        <v>16127</v>
      </c>
      <c r="B8432" s="46" t="s">
        <v>16128</v>
      </c>
      <c r="C8432" s="47">
        <v>91.765199999999993</v>
      </c>
      <c r="D8432" s="119" t="s">
        <v>10470</v>
      </c>
      <c r="E8432" s="46" t="s">
        <v>10470</v>
      </c>
      <c r="F8432" s="121">
        <v>718.37739999999997</v>
      </c>
      <c r="G8432" s="87"/>
      <c r="H8432" s="47"/>
      <c r="I8432" s="120">
        <v>0</v>
      </c>
      <c r="J8432" s="120">
        <v>0</v>
      </c>
    </row>
    <row r="8433" spans="1:10" ht="15" customHeight="1">
      <c r="A8433" s="46" t="s">
        <v>16125</v>
      </c>
      <c r="B8433" s="46" t="s">
        <v>16126</v>
      </c>
      <c r="C8433" s="47">
        <v>91.765199999999993</v>
      </c>
      <c r="D8433" s="119" t="s">
        <v>10468</v>
      </c>
      <c r="E8433" s="46" t="s">
        <v>10468</v>
      </c>
      <c r="F8433" s="121">
        <v>782.59119999999996</v>
      </c>
      <c r="G8433" s="87"/>
      <c r="H8433" s="47"/>
      <c r="I8433" s="120">
        <v>0</v>
      </c>
      <c r="J8433" s="120">
        <v>0</v>
      </c>
    </row>
    <row r="8434" spans="1:10" ht="15" customHeight="1">
      <c r="A8434" s="46" t="s">
        <v>16123</v>
      </c>
      <c r="B8434" s="46" t="s">
        <v>16124</v>
      </c>
      <c r="C8434" s="47">
        <v>418.25580000000002</v>
      </c>
      <c r="D8434" s="119" t="s">
        <v>10475</v>
      </c>
      <c r="E8434" s="46" t="s">
        <v>10475</v>
      </c>
      <c r="F8434" s="121">
        <v>663.26059999999995</v>
      </c>
      <c r="G8434" s="87"/>
      <c r="H8434" s="47"/>
      <c r="I8434" s="120">
        <v>2</v>
      </c>
      <c r="J8434" s="120">
        <v>0</v>
      </c>
    </row>
    <row r="8435" spans="1:10" ht="15" customHeight="1">
      <c r="A8435" s="46" t="s">
        <v>16143</v>
      </c>
      <c r="B8435" s="46" t="s">
        <v>16144</v>
      </c>
      <c r="C8435" s="47">
        <v>195.70179999999999</v>
      </c>
      <c r="D8435" s="119" t="s">
        <v>10477</v>
      </c>
      <c r="E8435" s="46" t="s">
        <v>10477</v>
      </c>
      <c r="F8435" s="121">
        <v>690.47040000000004</v>
      </c>
      <c r="G8435" s="87"/>
      <c r="H8435" s="47"/>
      <c r="I8435" s="120">
        <v>0</v>
      </c>
      <c r="J8435" s="120">
        <v>0</v>
      </c>
    </row>
    <row r="8436" spans="1:10" ht="15" customHeight="1">
      <c r="A8436" s="46" t="s">
        <v>16141</v>
      </c>
      <c r="B8436" s="46" t="s">
        <v>16142</v>
      </c>
      <c r="C8436" s="47">
        <v>204.30420000000001</v>
      </c>
      <c r="D8436" s="119" t="s">
        <v>32376</v>
      </c>
      <c r="E8436" s="46" t="s">
        <v>32376</v>
      </c>
      <c r="F8436" s="120"/>
      <c r="G8436" s="87"/>
      <c r="H8436" s="47"/>
      <c r="I8436" s="120">
        <v>0</v>
      </c>
      <c r="J8436" s="120">
        <v>0</v>
      </c>
    </row>
    <row r="8437" spans="1:10" ht="15" customHeight="1">
      <c r="A8437" s="46" t="s">
        <v>16145</v>
      </c>
      <c r="B8437" s="46" t="s">
        <v>16146</v>
      </c>
      <c r="C8437" s="47">
        <v>212.9066</v>
      </c>
      <c r="D8437" s="119" t="s">
        <v>10483</v>
      </c>
      <c r="E8437" s="46" t="s">
        <v>10483</v>
      </c>
      <c r="F8437" s="121">
        <v>330.72399999999999</v>
      </c>
      <c r="G8437" s="87"/>
      <c r="H8437" s="47"/>
      <c r="I8437" s="120">
        <v>0</v>
      </c>
      <c r="J8437" s="120">
        <v>0</v>
      </c>
    </row>
    <row r="8438" spans="1:10" ht="15" customHeight="1">
      <c r="A8438" s="46" t="s">
        <v>16153</v>
      </c>
      <c r="B8438" s="46" t="s">
        <v>16154</v>
      </c>
      <c r="C8438" s="47">
        <v>213.77520000000001</v>
      </c>
      <c r="D8438" s="119" t="s">
        <v>10481</v>
      </c>
      <c r="E8438" s="46" t="s">
        <v>10481</v>
      </c>
      <c r="F8438" s="121">
        <v>354.84359999999998</v>
      </c>
      <c r="G8438" s="87"/>
      <c r="H8438" s="47"/>
      <c r="I8438" s="120">
        <v>0</v>
      </c>
      <c r="J8438" s="120">
        <v>0</v>
      </c>
    </row>
    <row r="8439" spans="1:10" ht="15" customHeight="1">
      <c r="A8439" s="46" t="s">
        <v>4175</v>
      </c>
      <c r="B8439" s="46" t="s">
        <v>35740</v>
      </c>
      <c r="C8439" s="47">
        <v>193.56880000000001</v>
      </c>
      <c r="D8439" s="119" t="s">
        <v>10479</v>
      </c>
      <c r="E8439" s="46" t="s">
        <v>10479</v>
      </c>
      <c r="F8439" s="121">
        <v>393.97359999999998</v>
      </c>
      <c r="G8439" s="87"/>
      <c r="H8439" s="47"/>
      <c r="I8439" s="120">
        <v>1</v>
      </c>
      <c r="J8439" s="120">
        <v>0</v>
      </c>
    </row>
    <row r="8440" spans="1:10" ht="15" customHeight="1">
      <c r="A8440" s="46" t="s">
        <v>16151</v>
      </c>
      <c r="B8440" s="46" t="s">
        <v>16152</v>
      </c>
      <c r="C8440" s="47">
        <v>213.77520000000001</v>
      </c>
      <c r="D8440" s="119" t="s">
        <v>10489</v>
      </c>
      <c r="E8440" s="46" t="s">
        <v>10489</v>
      </c>
      <c r="F8440" s="121">
        <v>335.44099999999997</v>
      </c>
      <c r="G8440" s="87"/>
      <c r="H8440" s="47"/>
      <c r="I8440" s="120">
        <v>0</v>
      </c>
      <c r="J8440" s="120">
        <v>0</v>
      </c>
    </row>
    <row r="8441" spans="1:10" ht="15" customHeight="1">
      <c r="A8441" s="46" t="s">
        <v>16150</v>
      </c>
      <c r="B8441" s="46" t="s">
        <v>35741</v>
      </c>
      <c r="C8441" s="47">
        <v>215.05719999999999</v>
      </c>
      <c r="D8441" s="119" t="s">
        <v>10487</v>
      </c>
      <c r="E8441" s="46" t="s">
        <v>10487</v>
      </c>
      <c r="F8441" s="121">
        <v>430.80340000000001</v>
      </c>
      <c r="G8441" s="87"/>
      <c r="H8441" s="47"/>
      <c r="I8441" s="120">
        <v>2</v>
      </c>
      <c r="J8441" s="120">
        <v>0</v>
      </c>
    </row>
    <row r="8442" spans="1:10" ht="15" customHeight="1">
      <c r="A8442" s="46" t="s">
        <v>16149</v>
      </c>
      <c r="B8442" s="46" t="s">
        <v>35742</v>
      </c>
      <c r="C8442" s="47">
        <v>189.96719999999999</v>
      </c>
      <c r="D8442" s="119" t="s">
        <v>10485</v>
      </c>
      <c r="E8442" s="46" t="s">
        <v>10485</v>
      </c>
      <c r="F8442" s="121">
        <v>521.77160000000003</v>
      </c>
      <c r="G8442" s="87"/>
      <c r="H8442" s="47"/>
      <c r="I8442" s="120">
        <v>5</v>
      </c>
      <c r="J8442" s="120">
        <v>0</v>
      </c>
    </row>
    <row r="8443" spans="1:10" ht="15" customHeight="1">
      <c r="A8443" s="46" t="s">
        <v>16147</v>
      </c>
      <c r="B8443" s="46" t="s">
        <v>16148</v>
      </c>
      <c r="C8443" s="47">
        <v>180.68639999999999</v>
      </c>
      <c r="D8443" s="119" t="s">
        <v>10501</v>
      </c>
      <c r="E8443" s="46" t="s">
        <v>10501</v>
      </c>
      <c r="F8443" s="121">
        <v>625.4366</v>
      </c>
      <c r="G8443" s="87"/>
      <c r="H8443" s="47"/>
      <c r="I8443" s="120">
        <v>0</v>
      </c>
      <c r="J8443" s="120">
        <v>0</v>
      </c>
    </row>
    <row r="8444" spans="1:10" ht="15" customHeight="1">
      <c r="A8444" s="46" t="s">
        <v>4178</v>
      </c>
      <c r="B8444" s="46" t="s">
        <v>16161</v>
      </c>
      <c r="C8444" s="47">
        <v>197.9186</v>
      </c>
      <c r="D8444" s="119" t="s">
        <v>10499</v>
      </c>
      <c r="E8444" s="46" t="s">
        <v>10499</v>
      </c>
      <c r="F8444" s="121">
        <v>665.29719999999998</v>
      </c>
      <c r="G8444" s="87"/>
      <c r="H8444" s="47"/>
      <c r="I8444" s="120">
        <v>0</v>
      </c>
      <c r="J8444" s="120">
        <v>0</v>
      </c>
    </row>
    <row r="8445" spans="1:10" ht="15" customHeight="1">
      <c r="A8445" s="46" t="s">
        <v>16159</v>
      </c>
      <c r="B8445" s="46" t="s">
        <v>16160</v>
      </c>
      <c r="C8445" s="47">
        <v>225.81</v>
      </c>
      <c r="D8445" s="119" t="s">
        <v>35546</v>
      </c>
      <c r="E8445" s="46" t="s">
        <v>35546</v>
      </c>
      <c r="F8445" s="121">
        <v>573.07380000000001</v>
      </c>
      <c r="G8445" s="87"/>
      <c r="H8445" s="47"/>
      <c r="I8445" s="120">
        <v>0</v>
      </c>
      <c r="J8445" s="120">
        <v>0</v>
      </c>
    </row>
    <row r="8446" spans="1:10" ht="15" customHeight="1">
      <c r="A8446" s="46" t="s">
        <v>16157</v>
      </c>
      <c r="B8446" s="46" t="s">
        <v>16158</v>
      </c>
      <c r="C8446" s="47">
        <v>227.9504</v>
      </c>
      <c r="D8446" s="119" t="s">
        <v>35547</v>
      </c>
      <c r="E8446" s="46" t="s">
        <v>35547</v>
      </c>
      <c r="F8446" s="121">
        <v>704.17700000000002</v>
      </c>
      <c r="G8446" s="87"/>
      <c r="H8446" s="47"/>
      <c r="I8446" s="120">
        <v>1</v>
      </c>
      <c r="J8446" s="120">
        <v>0</v>
      </c>
    </row>
    <row r="8447" spans="1:10" ht="15" customHeight="1">
      <c r="A8447" s="46" t="s">
        <v>16155</v>
      </c>
      <c r="B8447" s="46" t="s">
        <v>16156</v>
      </c>
      <c r="C8447" s="47">
        <v>202.1636</v>
      </c>
      <c r="D8447" s="119" t="s">
        <v>10497</v>
      </c>
      <c r="E8447" s="46" t="s">
        <v>10497</v>
      </c>
      <c r="F8447" s="121">
        <v>326.33240000000001</v>
      </c>
      <c r="G8447" s="87"/>
      <c r="H8447" s="47"/>
      <c r="I8447" s="120">
        <v>0</v>
      </c>
      <c r="J8447" s="120">
        <v>0</v>
      </c>
    </row>
    <row r="8448" spans="1:10" ht="15" customHeight="1">
      <c r="A8448" s="46" t="s">
        <v>16164</v>
      </c>
      <c r="B8448" s="46" t="s">
        <v>16165</v>
      </c>
      <c r="C8448" s="47">
        <v>243.01439999999999</v>
      </c>
      <c r="D8448" s="119" t="s">
        <v>10495</v>
      </c>
      <c r="E8448" s="46" t="s">
        <v>10495</v>
      </c>
      <c r="F8448" s="121">
        <v>403.54700000000003</v>
      </c>
      <c r="G8448" s="87"/>
      <c r="H8448" s="47"/>
      <c r="I8448" s="120">
        <v>0</v>
      </c>
      <c r="J8448" s="120">
        <v>0</v>
      </c>
    </row>
    <row r="8449" spans="1:10" ht="15" customHeight="1">
      <c r="A8449" s="46" t="s">
        <v>16162</v>
      </c>
      <c r="B8449" s="46" t="s">
        <v>16163</v>
      </c>
      <c r="C8449" s="47">
        <v>243.01439999999999</v>
      </c>
      <c r="D8449" s="119" t="s">
        <v>10493</v>
      </c>
      <c r="E8449" s="46" t="s">
        <v>10493</v>
      </c>
      <c r="F8449" s="121">
        <v>422.6474</v>
      </c>
      <c r="G8449" s="87"/>
      <c r="H8449" s="47"/>
      <c r="I8449" s="120">
        <v>0</v>
      </c>
      <c r="J8449" s="120">
        <v>0</v>
      </c>
    </row>
    <row r="8450" spans="1:10" ht="15" customHeight="1">
      <c r="A8450" s="46" t="s">
        <v>4181</v>
      </c>
      <c r="B8450" s="46" t="s">
        <v>35743</v>
      </c>
      <c r="C8450" s="47">
        <v>206.61840000000001</v>
      </c>
      <c r="D8450" s="119" t="s">
        <v>10491</v>
      </c>
      <c r="E8450" s="46" t="s">
        <v>10491</v>
      </c>
      <c r="F8450" s="121">
        <v>359.7</v>
      </c>
      <c r="G8450" s="87"/>
      <c r="H8450" s="47"/>
      <c r="I8450" s="120">
        <v>3</v>
      </c>
      <c r="J8450" s="120">
        <v>0</v>
      </c>
    </row>
    <row r="8451" spans="1:10" ht="15" customHeight="1">
      <c r="A8451" s="46" t="s">
        <v>16171</v>
      </c>
      <c r="B8451" s="46" t="s">
        <v>33018</v>
      </c>
      <c r="C8451" s="47">
        <v>246.59899999999999</v>
      </c>
      <c r="D8451" s="119" t="s">
        <v>10538</v>
      </c>
      <c r="E8451" s="46" t="s">
        <v>10538</v>
      </c>
      <c r="F8451" s="121">
        <v>499.49020000000002</v>
      </c>
      <c r="G8451" s="87"/>
      <c r="H8451" s="47"/>
      <c r="I8451" s="120">
        <v>0</v>
      </c>
      <c r="J8451" s="120">
        <v>0</v>
      </c>
    </row>
    <row r="8452" spans="1:10" ht="15" customHeight="1">
      <c r="A8452" s="46" t="s">
        <v>16170</v>
      </c>
      <c r="B8452" s="46" t="s">
        <v>33019</v>
      </c>
      <c r="C8452" s="47">
        <v>246.59360000000001</v>
      </c>
      <c r="D8452" s="119" t="s">
        <v>10536</v>
      </c>
      <c r="E8452" s="46" t="s">
        <v>10536</v>
      </c>
      <c r="F8452" s="121">
        <v>460.19740000000002</v>
      </c>
      <c r="G8452" s="87"/>
      <c r="H8452" s="47"/>
      <c r="I8452" s="120">
        <v>0</v>
      </c>
      <c r="J8452" s="120">
        <v>0</v>
      </c>
    </row>
    <row r="8453" spans="1:10" ht="15" customHeight="1">
      <c r="A8453" s="46" t="s">
        <v>16169</v>
      </c>
      <c r="B8453" s="46" t="s">
        <v>33020</v>
      </c>
      <c r="C8453" s="47">
        <v>246.59360000000001</v>
      </c>
      <c r="D8453" s="119" t="s">
        <v>10534</v>
      </c>
      <c r="E8453" s="46" t="s">
        <v>10534</v>
      </c>
      <c r="F8453" s="121">
        <v>513.24620000000004</v>
      </c>
      <c r="G8453" s="87"/>
      <c r="H8453" s="47"/>
      <c r="I8453" s="120">
        <v>0</v>
      </c>
      <c r="J8453" s="120">
        <v>0</v>
      </c>
    </row>
    <row r="8454" spans="1:10" ht="15" customHeight="1">
      <c r="A8454" s="46" t="s">
        <v>16168</v>
      </c>
      <c r="B8454" s="46" t="s">
        <v>35744</v>
      </c>
      <c r="C8454" s="47">
        <v>246.59360000000001</v>
      </c>
      <c r="D8454" s="119" t="s">
        <v>10532</v>
      </c>
      <c r="E8454" s="46" t="s">
        <v>10532</v>
      </c>
      <c r="F8454" s="121">
        <v>437.21660000000003</v>
      </c>
      <c r="G8454" s="87"/>
      <c r="H8454" s="47"/>
      <c r="I8454" s="120">
        <v>2</v>
      </c>
      <c r="J8454" s="120">
        <v>0</v>
      </c>
    </row>
    <row r="8455" spans="1:10" ht="15" customHeight="1">
      <c r="A8455" s="46" t="s">
        <v>16167</v>
      </c>
      <c r="B8455" s="46" t="s">
        <v>35745</v>
      </c>
      <c r="C8455" s="47">
        <v>249.4564</v>
      </c>
      <c r="D8455" s="119" t="s">
        <v>10531</v>
      </c>
      <c r="E8455" s="46" t="s">
        <v>10531</v>
      </c>
      <c r="F8455" s="121">
        <v>560.25360000000001</v>
      </c>
      <c r="G8455" s="87"/>
      <c r="H8455" s="47"/>
      <c r="I8455" s="120">
        <v>4</v>
      </c>
      <c r="J8455" s="120">
        <v>0</v>
      </c>
    </row>
    <row r="8456" spans="1:10" ht="15" customHeight="1">
      <c r="A8456" s="46" t="s">
        <v>16166</v>
      </c>
      <c r="B8456" s="46" t="s">
        <v>33021</v>
      </c>
      <c r="C8456" s="47">
        <v>256.625</v>
      </c>
      <c r="D8456" s="119" t="s">
        <v>10530</v>
      </c>
      <c r="E8456" s="46" t="s">
        <v>10530</v>
      </c>
      <c r="F8456" s="121">
        <v>213.31039999999999</v>
      </c>
      <c r="G8456" s="87"/>
      <c r="H8456" s="47"/>
      <c r="I8456" s="120">
        <v>0</v>
      </c>
      <c r="J8456" s="120">
        <v>0</v>
      </c>
    </row>
    <row r="8457" spans="1:10" ht="15" customHeight="1">
      <c r="A8457" s="46" t="s">
        <v>16188</v>
      </c>
      <c r="B8457" s="46" t="s">
        <v>16189</v>
      </c>
      <c r="C8457" s="47">
        <v>235.12899999999999</v>
      </c>
      <c r="D8457" s="119" t="s">
        <v>10528</v>
      </c>
      <c r="E8457" s="46" t="s">
        <v>10528</v>
      </c>
      <c r="F8457" s="121">
        <v>257.50619999999998</v>
      </c>
      <c r="G8457" s="87"/>
      <c r="H8457" s="47"/>
      <c r="I8457" s="120">
        <v>4</v>
      </c>
      <c r="J8457" s="120">
        <v>0</v>
      </c>
    </row>
    <row r="8458" spans="1:10" ht="15" customHeight="1">
      <c r="A8458" s="46" t="s">
        <v>16186</v>
      </c>
      <c r="B8458" s="46" t="s">
        <v>16187</v>
      </c>
      <c r="C8458" s="47">
        <v>235.12899999999999</v>
      </c>
      <c r="D8458" s="119" t="s">
        <v>10527</v>
      </c>
      <c r="E8458" s="46" t="s">
        <v>10527</v>
      </c>
      <c r="F8458" s="121">
        <v>593.80679999999995</v>
      </c>
      <c r="G8458" s="87"/>
      <c r="H8458" s="47"/>
      <c r="I8458" s="120">
        <v>0</v>
      </c>
      <c r="J8458" s="120">
        <v>0</v>
      </c>
    </row>
    <row r="8459" spans="1:10" ht="15" customHeight="1">
      <c r="A8459" s="46" t="s">
        <v>16184</v>
      </c>
      <c r="B8459" s="46" t="s">
        <v>16185</v>
      </c>
      <c r="C8459" s="47">
        <v>235.12899999999999</v>
      </c>
      <c r="D8459" s="119" t="s">
        <v>10525</v>
      </c>
      <c r="E8459" s="46" t="s">
        <v>10525</v>
      </c>
      <c r="F8459" s="121">
        <v>554.4212</v>
      </c>
      <c r="G8459" s="87"/>
      <c r="H8459" s="47"/>
      <c r="I8459" s="120">
        <v>0</v>
      </c>
      <c r="J8459" s="120">
        <v>0</v>
      </c>
    </row>
    <row r="8460" spans="1:10" ht="15" customHeight="1">
      <c r="A8460" s="46" t="s">
        <v>16182</v>
      </c>
      <c r="B8460" s="46" t="s">
        <v>16183</v>
      </c>
      <c r="C8460" s="47">
        <v>235.12899999999999</v>
      </c>
      <c r="D8460" s="119" t="s">
        <v>10523</v>
      </c>
      <c r="E8460" s="46" t="s">
        <v>10523</v>
      </c>
      <c r="F8460" s="121">
        <v>584.18240000000003</v>
      </c>
      <c r="G8460" s="87"/>
      <c r="H8460" s="47"/>
      <c r="I8460" s="120">
        <v>0</v>
      </c>
      <c r="J8460" s="120">
        <v>0</v>
      </c>
    </row>
    <row r="8461" spans="1:10" ht="15" customHeight="1">
      <c r="A8461" s="46" t="s">
        <v>16180</v>
      </c>
      <c r="B8461" s="46" t="s">
        <v>16181</v>
      </c>
      <c r="C8461" s="47">
        <v>235.12899999999999</v>
      </c>
      <c r="D8461" s="119" t="s">
        <v>10521</v>
      </c>
      <c r="E8461" s="46" t="s">
        <v>10521</v>
      </c>
      <c r="F8461" s="121">
        <v>381.44920000000002</v>
      </c>
      <c r="G8461" s="87"/>
      <c r="H8461" s="47"/>
      <c r="I8461" s="120">
        <v>0</v>
      </c>
      <c r="J8461" s="120">
        <v>0</v>
      </c>
    </row>
    <row r="8462" spans="1:10" ht="15" customHeight="1">
      <c r="A8462" s="46" t="s">
        <v>16178</v>
      </c>
      <c r="B8462" s="46" t="s">
        <v>16179</v>
      </c>
      <c r="C8462" s="47">
        <v>235.12899999999999</v>
      </c>
      <c r="D8462" s="119" t="s">
        <v>10519</v>
      </c>
      <c r="E8462" s="46" t="s">
        <v>10519</v>
      </c>
      <c r="F8462" s="121">
        <v>395.87200000000001</v>
      </c>
      <c r="G8462" s="87"/>
      <c r="H8462" s="47"/>
      <c r="I8462" s="120">
        <v>0</v>
      </c>
      <c r="J8462" s="120">
        <v>0</v>
      </c>
    </row>
    <row r="8463" spans="1:10" ht="15" customHeight="1">
      <c r="A8463" s="46" t="s">
        <v>16176</v>
      </c>
      <c r="B8463" s="46" t="s">
        <v>16177</v>
      </c>
      <c r="C8463" s="47">
        <v>235.12899999999999</v>
      </c>
      <c r="D8463" s="119" t="s">
        <v>10517</v>
      </c>
      <c r="E8463" s="46" t="s">
        <v>10517</v>
      </c>
      <c r="F8463" s="121">
        <v>663.95780000000002</v>
      </c>
      <c r="G8463" s="87"/>
      <c r="H8463" s="47"/>
      <c r="I8463" s="120">
        <v>0</v>
      </c>
      <c r="J8463" s="120">
        <v>0</v>
      </c>
    </row>
    <row r="8464" spans="1:10" ht="15" customHeight="1">
      <c r="A8464" s="46" t="s">
        <v>16174</v>
      </c>
      <c r="B8464" s="46" t="s">
        <v>16175</v>
      </c>
      <c r="C8464" s="47">
        <v>247.31559999999999</v>
      </c>
      <c r="D8464" s="119" t="s">
        <v>10515</v>
      </c>
      <c r="E8464" s="46" t="s">
        <v>10515</v>
      </c>
      <c r="F8464" s="121">
        <v>1087.5346</v>
      </c>
      <c r="G8464" s="87"/>
      <c r="H8464" s="47"/>
      <c r="I8464" s="120">
        <v>0</v>
      </c>
      <c r="J8464" s="120">
        <v>0</v>
      </c>
    </row>
    <row r="8465" spans="1:10" ht="15" customHeight="1">
      <c r="A8465" s="46" t="s">
        <v>16172</v>
      </c>
      <c r="B8465" s="46" t="s">
        <v>16173</v>
      </c>
      <c r="C8465" s="47">
        <v>247.31559999999999</v>
      </c>
      <c r="D8465" s="119" t="s">
        <v>10513</v>
      </c>
      <c r="E8465" s="46" t="s">
        <v>10513</v>
      </c>
      <c r="F8465" s="121">
        <v>770.35739999999998</v>
      </c>
      <c r="G8465" s="87"/>
      <c r="H8465" s="47"/>
      <c r="I8465" s="120">
        <v>0</v>
      </c>
      <c r="J8465" s="120">
        <v>0</v>
      </c>
    </row>
    <row r="8466" spans="1:10" ht="15" customHeight="1">
      <c r="A8466" s="46" t="s">
        <v>16205</v>
      </c>
      <c r="B8466" s="46" t="s">
        <v>16206</v>
      </c>
      <c r="C8466" s="47">
        <v>252.95179999999999</v>
      </c>
      <c r="D8466" s="119" t="s">
        <v>10511</v>
      </c>
      <c r="E8466" s="46" t="s">
        <v>10511</v>
      </c>
      <c r="F8466" s="121">
        <v>691.81820000000005</v>
      </c>
      <c r="G8466" s="87"/>
      <c r="H8466" s="47"/>
      <c r="I8466" s="120">
        <v>2</v>
      </c>
      <c r="J8466" s="120">
        <v>0</v>
      </c>
    </row>
    <row r="8467" spans="1:10" ht="15" customHeight="1">
      <c r="A8467" s="46" t="s">
        <v>16204</v>
      </c>
      <c r="B8467" s="46" t="s">
        <v>33022</v>
      </c>
      <c r="C8467" s="47">
        <v>252.95179999999999</v>
      </c>
      <c r="D8467" s="119" t="s">
        <v>10509</v>
      </c>
      <c r="E8467" s="46" t="s">
        <v>10509</v>
      </c>
      <c r="F8467" s="121">
        <v>813.83259999999996</v>
      </c>
      <c r="G8467" s="87"/>
      <c r="H8467" s="47"/>
      <c r="I8467" s="120">
        <v>1</v>
      </c>
      <c r="J8467" s="120">
        <v>0</v>
      </c>
    </row>
    <row r="8468" spans="1:10" ht="15" customHeight="1">
      <c r="A8468" s="46" t="s">
        <v>16202</v>
      </c>
      <c r="B8468" s="46" t="s">
        <v>16203</v>
      </c>
      <c r="C8468" s="47">
        <v>252.95179999999999</v>
      </c>
      <c r="D8468" s="119" t="s">
        <v>10508</v>
      </c>
      <c r="E8468" s="46" t="s">
        <v>10508</v>
      </c>
      <c r="F8468" s="121">
        <v>874.24739999999997</v>
      </c>
      <c r="G8468" s="87"/>
      <c r="H8468" s="47"/>
      <c r="I8468" s="120">
        <v>0</v>
      </c>
      <c r="J8468" s="120">
        <v>0</v>
      </c>
    </row>
    <row r="8469" spans="1:10" ht="15" customHeight="1">
      <c r="A8469" s="46" t="s">
        <v>16200</v>
      </c>
      <c r="B8469" s="46" t="s">
        <v>16201</v>
      </c>
      <c r="C8469" s="47">
        <v>252.95179999999999</v>
      </c>
      <c r="D8469" s="119" t="s">
        <v>10507</v>
      </c>
      <c r="E8469" s="46" t="s">
        <v>10507</v>
      </c>
      <c r="F8469" s="121">
        <v>945.46699999999998</v>
      </c>
      <c r="G8469" s="87"/>
      <c r="H8469" s="47"/>
      <c r="I8469" s="120">
        <v>0</v>
      </c>
      <c r="J8469" s="120">
        <v>0</v>
      </c>
    </row>
    <row r="8470" spans="1:10" ht="15" customHeight="1">
      <c r="A8470" s="46" t="s">
        <v>16198</v>
      </c>
      <c r="B8470" s="46" t="s">
        <v>16199</v>
      </c>
      <c r="C8470" s="47">
        <v>252.95179999999999</v>
      </c>
      <c r="D8470" s="119" t="s">
        <v>10505</v>
      </c>
      <c r="E8470" s="46" t="s">
        <v>10505</v>
      </c>
      <c r="F8470" s="121">
        <v>595.7124</v>
      </c>
      <c r="G8470" s="87"/>
      <c r="H8470" s="47"/>
      <c r="I8470" s="120">
        <v>0</v>
      </c>
      <c r="J8470" s="120">
        <v>0</v>
      </c>
    </row>
    <row r="8471" spans="1:10" ht="15" customHeight="1">
      <c r="A8471" s="46" t="s">
        <v>16196</v>
      </c>
      <c r="B8471" s="46" t="s">
        <v>16197</v>
      </c>
      <c r="C8471" s="47">
        <v>252.95179999999999</v>
      </c>
      <c r="D8471" s="119" t="s">
        <v>10503</v>
      </c>
      <c r="E8471" s="46" t="s">
        <v>10503</v>
      </c>
      <c r="F8471" s="121">
        <v>643.76520000000005</v>
      </c>
      <c r="G8471" s="87"/>
      <c r="H8471" s="47"/>
      <c r="I8471" s="120">
        <v>0</v>
      </c>
      <c r="J8471" s="120">
        <v>0</v>
      </c>
    </row>
    <row r="8472" spans="1:10" ht="15" customHeight="1">
      <c r="A8472" s="46" t="s">
        <v>16194</v>
      </c>
      <c r="B8472" s="46" t="s">
        <v>16195</v>
      </c>
      <c r="C8472" s="47">
        <v>252.95179999999999</v>
      </c>
      <c r="D8472" s="119" t="s">
        <v>10540</v>
      </c>
      <c r="E8472" s="46" t="s">
        <v>10540</v>
      </c>
      <c r="F8472" s="121">
        <v>513.96659999999997</v>
      </c>
      <c r="G8472" s="87"/>
      <c r="H8472" s="47"/>
      <c r="I8472" s="120">
        <v>0</v>
      </c>
      <c r="J8472" s="120">
        <v>0</v>
      </c>
    </row>
    <row r="8473" spans="1:10" ht="15" customHeight="1">
      <c r="A8473" s="46" t="s">
        <v>16192</v>
      </c>
      <c r="B8473" s="46" t="s">
        <v>16193</v>
      </c>
      <c r="C8473" s="47">
        <v>264.33760000000001</v>
      </c>
      <c r="D8473" s="119" t="s">
        <v>10552</v>
      </c>
      <c r="E8473" s="46" t="s">
        <v>10552</v>
      </c>
      <c r="F8473" s="121">
        <v>524.35080000000005</v>
      </c>
      <c r="G8473" s="87"/>
      <c r="H8473" s="47"/>
      <c r="I8473" s="120">
        <v>2</v>
      </c>
      <c r="J8473" s="120">
        <v>0</v>
      </c>
    </row>
    <row r="8474" spans="1:10" ht="15" customHeight="1">
      <c r="A8474" s="46" t="s">
        <v>16190</v>
      </c>
      <c r="B8474" s="46" t="s">
        <v>16191</v>
      </c>
      <c r="C8474" s="47">
        <v>264.33760000000001</v>
      </c>
      <c r="D8474" s="119" t="s">
        <v>10550</v>
      </c>
      <c r="E8474" s="46" t="s">
        <v>10550</v>
      </c>
      <c r="F8474" s="121">
        <v>568.84299999999996</v>
      </c>
      <c r="G8474" s="87"/>
      <c r="H8474" s="47"/>
      <c r="I8474" s="120">
        <v>1</v>
      </c>
      <c r="J8474" s="120">
        <v>0</v>
      </c>
    </row>
    <row r="8475" spans="1:10" ht="15" customHeight="1">
      <c r="A8475" s="46" t="s">
        <v>16224</v>
      </c>
      <c r="B8475" s="46" t="s">
        <v>16225</v>
      </c>
      <c r="C8475" s="47">
        <v>232.36420000000001</v>
      </c>
      <c r="D8475" s="119" t="s">
        <v>10548</v>
      </c>
      <c r="E8475" s="46" t="s">
        <v>10548</v>
      </c>
      <c r="F8475" s="121">
        <v>587.81200000000001</v>
      </c>
      <c r="G8475" s="87"/>
      <c r="H8475" s="47"/>
      <c r="I8475" s="120">
        <v>1</v>
      </c>
      <c r="J8475" s="120">
        <v>0</v>
      </c>
    </row>
    <row r="8476" spans="1:10" ht="15" customHeight="1">
      <c r="A8476" s="46" t="s">
        <v>4184</v>
      </c>
      <c r="B8476" s="46" t="s">
        <v>35478</v>
      </c>
      <c r="C8476" s="47">
        <v>232.36420000000001</v>
      </c>
      <c r="D8476" s="119" t="s">
        <v>10546</v>
      </c>
      <c r="E8476" s="46" t="s">
        <v>10546</v>
      </c>
      <c r="F8476" s="121">
        <v>737.87279999999998</v>
      </c>
      <c r="G8476" s="87"/>
      <c r="H8476" s="47"/>
      <c r="I8476" s="120">
        <v>3</v>
      </c>
      <c r="J8476" s="120">
        <v>0</v>
      </c>
    </row>
    <row r="8477" spans="1:10" ht="15" customHeight="1">
      <c r="A8477" s="46" t="s">
        <v>16222</v>
      </c>
      <c r="B8477" s="46" t="s">
        <v>16223</v>
      </c>
      <c r="C8477" s="47">
        <v>232.36420000000001</v>
      </c>
      <c r="D8477" s="119" t="s">
        <v>10544</v>
      </c>
      <c r="E8477" s="46" t="s">
        <v>10544</v>
      </c>
      <c r="F8477" s="121">
        <v>351.75299999999999</v>
      </c>
      <c r="G8477" s="87"/>
      <c r="H8477" s="47"/>
      <c r="I8477" s="120">
        <v>1</v>
      </c>
      <c r="J8477" s="120">
        <v>0</v>
      </c>
    </row>
    <row r="8478" spans="1:10" ht="15" customHeight="1">
      <c r="A8478" s="46" t="s">
        <v>16220</v>
      </c>
      <c r="B8478" s="46" t="s">
        <v>16221</v>
      </c>
      <c r="C8478" s="47">
        <v>232.36420000000001</v>
      </c>
      <c r="D8478" s="119" t="s">
        <v>10542</v>
      </c>
      <c r="E8478" s="46" t="s">
        <v>10542</v>
      </c>
      <c r="F8478" s="121">
        <v>410.40179999999998</v>
      </c>
      <c r="G8478" s="87"/>
      <c r="H8478" s="47"/>
      <c r="I8478" s="120">
        <v>0</v>
      </c>
      <c r="J8478" s="120">
        <v>0</v>
      </c>
    </row>
    <row r="8479" spans="1:10" ht="15" customHeight="1">
      <c r="A8479" s="46" t="s">
        <v>16218</v>
      </c>
      <c r="B8479" s="46" t="s">
        <v>16219</v>
      </c>
      <c r="C8479" s="47">
        <v>232.36420000000001</v>
      </c>
      <c r="D8479" s="119" t="s">
        <v>10558</v>
      </c>
      <c r="E8479" s="46" t="s">
        <v>10558</v>
      </c>
      <c r="F8479" s="121">
        <v>1049.8217999999999</v>
      </c>
      <c r="G8479" s="87"/>
      <c r="H8479" s="47"/>
      <c r="I8479" s="120">
        <v>0</v>
      </c>
      <c r="J8479" s="120">
        <v>0</v>
      </c>
    </row>
    <row r="8480" spans="1:10" ht="15" customHeight="1">
      <c r="A8480" s="46" t="s">
        <v>16217</v>
      </c>
      <c r="B8480" s="46" t="s">
        <v>35746</v>
      </c>
      <c r="C8480" s="47">
        <v>232.36420000000001</v>
      </c>
      <c r="D8480" s="119" t="s">
        <v>10556</v>
      </c>
      <c r="E8480" s="46" t="s">
        <v>10556</v>
      </c>
      <c r="F8480" s="121">
        <v>1470.2618</v>
      </c>
      <c r="G8480" s="87"/>
      <c r="H8480" s="47"/>
      <c r="I8480" s="120">
        <v>3</v>
      </c>
      <c r="J8480" s="120">
        <v>0</v>
      </c>
    </row>
    <row r="8481" spans="1:10" ht="15" customHeight="1">
      <c r="A8481" s="46" t="s">
        <v>16215</v>
      </c>
      <c r="B8481" s="46" t="s">
        <v>16216</v>
      </c>
      <c r="C8481" s="47">
        <v>232.36420000000001</v>
      </c>
      <c r="D8481" s="119" t="s">
        <v>10554</v>
      </c>
      <c r="E8481" s="46" t="s">
        <v>10554</v>
      </c>
      <c r="F8481" s="121">
        <v>1445.4918</v>
      </c>
      <c r="G8481" s="87"/>
      <c r="H8481" s="47"/>
      <c r="I8481" s="120">
        <v>3</v>
      </c>
      <c r="J8481" s="120">
        <v>0</v>
      </c>
    </row>
    <row r="8482" spans="1:10" ht="15" customHeight="1">
      <c r="A8482" s="46" t="s">
        <v>16213</v>
      </c>
      <c r="B8482" s="46" t="s">
        <v>16214</v>
      </c>
      <c r="C8482" s="47">
        <v>232.36420000000001</v>
      </c>
      <c r="D8482" s="119" t="s">
        <v>10572</v>
      </c>
      <c r="E8482" s="46" t="s">
        <v>10572</v>
      </c>
      <c r="F8482" s="121">
        <v>571.89499999999998</v>
      </c>
      <c r="G8482" s="87"/>
      <c r="H8482" s="47"/>
      <c r="I8482" s="120">
        <v>4</v>
      </c>
      <c r="J8482" s="120">
        <v>0</v>
      </c>
    </row>
    <row r="8483" spans="1:10" ht="15" customHeight="1">
      <c r="A8483" s="46" t="s">
        <v>16211</v>
      </c>
      <c r="B8483" s="46" t="s">
        <v>16212</v>
      </c>
      <c r="C8483" s="47">
        <v>232.36420000000001</v>
      </c>
      <c r="D8483" s="119" t="s">
        <v>10570</v>
      </c>
      <c r="E8483" s="46" t="s">
        <v>10570</v>
      </c>
      <c r="F8483" s="121">
        <v>591.99440000000004</v>
      </c>
      <c r="G8483" s="87"/>
      <c r="H8483" s="47"/>
      <c r="I8483" s="120">
        <v>2</v>
      </c>
      <c r="J8483" s="120">
        <v>0</v>
      </c>
    </row>
    <row r="8484" spans="1:10" ht="15" customHeight="1">
      <c r="A8484" s="46" t="s">
        <v>16209</v>
      </c>
      <c r="B8484" s="46" t="s">
        <v>16210</v>
      </c>
      <c r="C8484" s="47">
        <v>232.36420000000001</v>
      </c>
      <c r="D8484" s="119" t="s">
        <v>10568</v>
      </c>
      <c r="E8484" s="46" t="s">
        <v>10568</v>
      </c>
      <c r="F8484" s="121">
        <v>793.01279999999997</v>
      </c>
      <c r="G8484" s="87"/>
      <c r="H8484" s="47"/>
      <c r="I8484" s="120">
        <v>2</v>
      </c>
      <c r="J8484" s="120">
        <v>0</v>
      </c>
    </row>
    <row r="8485" spans="1:10" ht="15" customHeight="1">
      <c r="A8485" s="46" t="s">
        <v>16207</v>
      </c>
      <c r="B8485" s="46" t="s">
        <v>16208</v>
      </c>
      <c r="C8485" s="47">
        <v>232.36420000000001</v>
      </c>
      <c r="D8485" s="119" t="s">
        <v>10566</v>
      </c>
      <c r="E8485" s="46" t="s">
        <v>10566</v>
      </c>
      <c r="F8485" s="121">
        <v>833.23519999999996</v>
      </c>
      <c r="G8485" s="87"/>
      <c r="H8485" s="47"/>
      <c r="I8485" s="120">
        <v>0</v>
      </c>
      <c r="J8485" s="120">
        <v>0</v>
      </c>
    </row>
    <row r="8486" spans="1:10" ht="15" customHeight="1">
      <c r="A8486" s="46" t="s">
        <v>16239</v>
      </c>
      <c r="B8486" s="46" t="s">
        <v>16240</v>
      </c>
      <c r="C8486" s="47">
        <v>237.01159999999999</v>
      </c>
      <c r="D8486" s="119" t="s">
        <v>10564</v>
      </c>
      <c r="E8486" s="46" t="s">
        <v>10564</v>
      </c>
      <c r="F8486" s="121">
        <v>692.51520000000005</v>
      </c>
      <c r="G8486" s="87"/>
      <c r="H8486" s="47"/>
      <c r="I8486" s="120">
        <v>3</v>
      </c>
      <c r="J8486" s="120">
        <v>0</v>
      </c>
    </row>
    <row r="8487" spans="1:10" ht="15" customHeight="1">
      <c r="A8487" s="46" t="s">
        <v>4187</v>
      </c>
      <c r="B8487" s="46" t="s">
        <v>16238</v>
      </c>
      <c r="C8487" s="47">
        <v>237.01159999999999</v>
      </c>
      <c r="D8487" s="119" t="s">
        <v>10562</v>
      </c>
      <c r="E8487" s="46" t="s">
        <v>10562</v>
      </c>
      <c r="F8487" s="121">
        <v>943.79399999999998</v>
      </c>
      <c r="G8487" s="87"/>
      <c r="H8487" s="47"/>
      <c r="I8487" s="120">
        <v>1</v>
      </c>
      <c r="J8487" s="120">
        <v>0</v>
      </c>
    </row>
    <row r="8488" spans="1:10" ht="15" customHeight="1">
      <c r="A8488" s="46" t="s">
        <v>16236</v>
      </c>
      <c r="B8488" s="46" t="s">
        <v>16237</v>
      </c>
      <c r="C8488" s="47">
        <v>237.01159999999999</v>
      </c>
      <c r="D8488" s="119" t="s">
        <v>10560</v>
      </c>
      <c r="E8488" s="46" t="s">
        <v>10560</v>
      </c>
      <c r="F8488" s="121">
        <v>1004.0925999999999</v>
      </c>
      <c r="G8488" s="87"/>
      <c r="H8488" s="47"/>
      <c r="I8488" s="120">
        <v>0</v>
      </c>
      <c r="J8488" s="120">
        <v>0</v>
      </c>
    </row>
    <row r="8489" spans="1:10" ht="15" customHeight="1">
      <c r="A8489" s="46" t="s">
        <v>16234</v>
      </c>
      <c r="B8489" s="46" t="s">
        <v>16235</v>
      </c>
      <c r="C8489" s="47">
        <v>237.01159999999999</v>
      </c>
      <c r="D8489" s="119" t="s">
        <v>10576</v>
      </c>
      <c r="E8489" s="46" t="s">
        <v>10576</v>
      </c>
      <c r="F8489" s="121">
        <v>291.10599999999999</v>
      </c>
      <c r="G8489" s="87"/>
      <c r="H8489" s="47"/>
      <c r="I8489" s="120">
        <v>0</v>
      </c>
      <c r="J8489" s="120">
        <v>0</v>
      </c>
    </row>
    <row r="8490" spans="1:10" ht="15" customHeight="1">
      <c r="A8490" s="46" t="s">
        <v>16232</v>
      </c>
      <c r="B8490" s="46" t="s">
        <v>16233</v>
      </c>
      <c r="C8490" s="47">
        <v>237.01159999999999</v>
      </c>
      <c r="D8490" s="119" t="s">
        <v>10647</v>
      </c>
      <c r="E8490" s="46" t="s">
        <v>10647</v>
      </c>
      <c r="F8490" s="121">
        <v>414.07319999999999</v>
      </c>
      <c r="G8490" s="87"/>
      <c r="H8490" s="47"/>
      <c r="I8490" s="120">
        <v>0</v>
      </c>
      <c r="J8490" s="120">
        <v>0</v>
      </c>
    </row>
    <row r="8491" spans="1:10" ht="15" customHeight="1">
      <c r="A8491" s="46" t="s">
        <v>16230</v>
      </c>
      <c r="B8491" s="46" t="s">
        <v>16231</v>
      </c>
      <c r="C8491" s="47">
        <v>237.01159999999999</v>
      </c>
      <c r="D8491" s="119" t="s">
        <v>10645</v>
      </c>
      <c r="E8491" s="46" t="s">
        <v>10645</v>
      </c>
      <c r="F8491" s="121">
        <v>1367.8820000000001</v>
      </c>
      <c r="G8491" s="87"/>
      <c r="H8491" s="47"/>
      <c r="I8491" s="120">
        <v>4</v>
      </c>
      <c r="J8491" s="120">
        <v>0</v>
      </c>
    </row>
    <row r="8492" spans="1:10" ht="15" customHeight="1">
      <c r="A8492" s="46" t="s">
        <v>16228</v>
      </c>
      <c r="B8492" s="46" t="s">
        <v>16229</v>
      </c>
      <c r="C8492" s="47">
        <v>237.01159999999999</v>
      </c>
      <c r="D8492" s="119" t="s">
        <v>10643</v>
      </c>
      <c r="E8492" s="46" t="s">
        <v>10643</v>
      </c>
      <c r="F8492" s="121">
        <v>1284.2076</v>
      </c>
      <c r="G8492" s="87"/>
      <c r="H8492" s="47"/>
      <c r="I8492" s="120">
        <v>2</v>
      </c>
      <c r="J8492" s="120">
        <v>0</v>
      </c>
    </row>
    <row r="8493" spans="1:10" ht="15" customHeight="1">
      <c r="A8493" s="46" t="s">
        <v>16226</v>
      </c>
      <c r="B8493" s="46" t="s">
        <v>16227</v>
      </c>
      <c r="C8493" s="47">
        <v>237.01159999999999</v>
      </c>
      <c r="D8493" s="119" t="s">
        <v>10641</v>
      </c>
      <c r="E8493" s="46" t="s">
        <v>10641</v>
      </c>
      <c r="F8493" s="121">
        <v>1376.8978</v>
      </c>
      <c r="G8493" s="87"/>
      <c r="H8493" s="47"/>
      <c r="I8493" s="120">
        <v>4</v>
      </c>
      <c r="J8493" s="120">
        <v>0</v>
      </c>
    </row>
    <row r="8494" spans="1:10" ht="15" customHeight="1">
      <c r="A8494" s="46" t="s">
        <v>16247</v>
      </c>
      <c r="B8494" s="46" t="s">
        <v>16248</v>
      </c>
      <c r="C8494" s="47">
        <v>237.01159999999999</v>
      </c>
      <c r="D8494" s="119" t="s">
        <v>10639</v>
      </c>
      <c r="E8494" s="46" t="s">
        <v>10639</v>
      </c>
      <c r="F8494" s="121">
        <v>1493.173</v>
      </c>
      <c r="G8494" s="87"/>
      <c r="H8494" s="47"/>
      <c r="I8494" s="120">
        <v>1</v>
      </c>
      <c r="J8494" s="120">
        <v>0</v>
      </c>
    </row>
    <row r="8495" spans="1:10" ht="15" customHeight="1">
      <c r="A8495" s="46" t="s">
        <v>16245</v>
      </c>
      <c r="B8495" s="46" t="s">
        <v>16246</v>
      </c>
      <c r="C8495" s="47">
        <v>237.01159999999999</v>
      </c>
      <c r="D8495" s="119" t="s">
        <v>10637</v>
      </c>
      <c r="E8495" s="46" t="s">
        <v>10637</v>
      </c>
      <c r="F8495" s="121">
        <v>1493.173</v>
      </c>
      <c r="G8495" s="87"/>
      <c r="H8495" s="47"/>
      <c r="I8495" s="120">
        <v>1</v>
      </c>
      <c r="J8495" s="120">
        <v>0</v>
      </c>
    </row>
    <row r="8496" spans="1:10" ht="15" customHeight="1">
      <c r="A8496" s="46" t="s">
        <v>16261</v>
      </c>
      <c r="B8496" s="46" t="s">
        <v>16262</v>
      </c>
      <c r="C8496" s="47">
        <v>271.68880000000001</v>
      </c>
      <c r="D8496" s="119" t="s">
        <v>10635</v>
      </c>
      <c r="E8496" s="46" t="s">
        <v>10635</v>
      </c>
      <c r="F8496" s="121">
        <v>1486.4344000000001</v>
      </c>
      <c r="G8496" s="87"/>
      <c r="H8496" s="47"/>
      <c r="I8496" s="120">
        <v>0</v>
      </c>
      <c r="J8496" s="120">
        <v>0</v>
      </c>
    </row>
    <row r="8497" spans="1:10" ht="15" customHeight="1">
      <c r="A8497" s="46" t="s">
        <v>16259</v>
      </c>
      <c r="B8497" s="46" t="s">
        <v>16260</v>
      </c>
      <c r="C8497" s="47">
        <v>271.68880000000001</v>
      </c>
      <c r="D8497" s="119" t="s">
        <v>10633</v>
      </c>
      <c r="E8497" s="46" t="s">
        <v>10633</v>
      </c>
      <c r="F8497" s="121">
        <v>1284.1844000000001</v>
      </c>
      <c r="G8497" s="87"/>
      <c r="H8497" s="47"/>
      <c r="I8497" s="120">
        <v>0</v>
      </c>
      <c r="J8497" s="120">
        <v>0</v>
      </c>
    </row>
    <row r="8498" spans="1:10" ht="15" customHeight="1">
      <c r="A8498" s="46" t="s">
        <v>16257</v>
      </c>
      <c r="B8498" s="46" t="s">
        <v>16258</v>
      </c>
      <c r="C8498" s="47">
        <v>271.68880000000001</v>
      </c>
      <c r="D8498" s="119" t="s">
        <v>10631</v>
      </c>
      <c r="E8498" s="46" t="s">
        <v>10631</v>
      </c>
      <c r="F8498" s="121">
        <v>1284.2076</v>
      </c>
      <c r="G8498" s="87"/>
      <c r="H8498" s="47"/>
      <c r="I8498" s="120">
        <v>0</v>
      </c>
      <c r="J8498" s="120">
        <v>0</v>
      </c>
    </row>
    <row r="8499" spans="1:10" ht="15" customHeight="1">
      <c r="A8499" s="46" t="s">
        <v>16255</v>
      </c>
      <c r="B8499" s="46" t="s">
        <v>16256</v>
      </c>
      <c r="C8499" s="47">
        <v>271.68880000000001</v>
      </c>
      <c r="D8499" s="119" t="s">
        <v>10629</v>
      </c>
      <c r="E8499" s="46" t="s">
        <v>10629</v>
      </c>
      <c r="F8499" s="121">
        <v>1276.1818000000001</v>
      </c>
      <c r="G8499" s="87"/>
      <c r="H8499" s="47"/>
      <c r="I8499" s="120">
        <v>0</v>
      </c>
      <c r="J8499" s="120">
        <v>0</v>
      </c>
    </row>
    <row r="8500" spans="1:10" ht="15" customHeight="1">
      <c r="A8500" s="46" t="s">
        <v>16253</v>
      </c>
      <c r="B8500" s="46" t="s">
        <v>16254</v>
      </c>
      <c r="C8500" s="47">
        <v>271.68880000000001</v>
      </c>
      <c r="D8500" s="119" t="s">
        <v>10627</v>
      </c>
      <c r="E8500" s="46" t="s">
        <v>10627</v>
      </c>
      <c r="F8500" s="121">
        <v>1409.8702000000001</v>
      </c>
      <c r="G8500" s="87"/>
      <c r="H8500" s="47"/>
      <c r="I8500" s="120">
        <v>0</v>
      </c>
      <c r="J8500" s="120">
        <v>0</v>
      </c>
    </row>
    <row r="8501" spans="1:10" ht="15" customHeight="1">
      <c r="A8501" s="46" t="s">
        <v>16251</v>
      </c>
      <c r="B8501" s="46" t="s">
        <v>16252</v>
      </c>
      <c r="C8501" s="47">
        <v>271.68880000000001</v>
      </c>
      <c r="D8501" s="119" t="s">
        <v>10625</v>
      </c>
      <c r="E8501" s="46" t="s">
        <v>10625</v>
      </c>
      <c r="F8501" s="121">
        <v>1282.3720000000001</v>
      </c>
      <c r="G8501" s="87"/>
      <c r="H8501" s="47"/>
      <c r="I8501" s="120">
        <v>0</v>
      </c>
      <c r="J8501" s="120">
        <v>0</v>
      </c>
    </row>
    <row r="8502" spans="1:10" ht="15" customHeight="1">
      <c r="A8502" s="46" t="s">
        <v>16249</v>
      </c>
      <c r="B8502" s="46" t="s">
        <v>16250</v>
      </c>
      <c r="C8502" s="47">
        <v>271.68880000000001</v>
      </c>
      <c r="D8502" s="119" t="s">
        <v>10623</v>
      </c>
      <c r="E8502" s="46" t="s">
        <v>10623</v>
      </c>
      <c r="F8502" s="121">
        <v>1542.0157999999999</v>
      </c>
      <c r="G8502" s="87"/>
      <c r="H8502" s="47"/>
      <c r="I8502" s="120">
        <v>0</v>
      </c>
      <c r="J8502" s="120">
        <v>0</v>
      </c>
    </row>
    <row r="8503" spans="1:10" ht="15" customHeight="1">
      <c r="A8503" s="46" t="s">
        <v>16243</v>
      </c>
      <c r="B8503" s="46" t="s">
        <v>16244</v>
      </c>
      <c r="C8503" s="47">
        <v>283.15820000000002</v>
      </c>
      <c r="D8503" s="119" t="s">
        <v>10621</v>
      </c>
      <c r="E8503" s="46" t="s">
        <v>10621</v>
      </c>
      <c r="F8503" s="121">
        <v>1712.5247999999999</v>
      </c>
      <c r="G8503" s="87"/>
      <c r="H8503" s="47"/>
      <c r="I8503" s="120">
        <v>0</v>
      </c>
      <c r="J8503" s="120">
        <v>0</v>
      </c>
    </row>
    <row r="8504" spans="1:10" ht="15" customHeight="1">
      <c r="A8504" s="46" t="s">
        <v>16241</v>
      </c>
      <c r="B8504" s="46" t="s">
        <v>16242</v>
      </c>
      <c r="C8504" s="47">
        <v>283.15820000000002</v>
      </c>
      <c r="D8504" s="119" t="s">
        <v>10619</v>
      </c>
      <c r="E8504" s="46" t="s">
        <v>10619</v>
      </c>
      <c r="F8504" s="121">
        <v>1540.2034000000001</v>
      </c>
      <c r="G8504" s="87"/>
      <c r="H8504" s="47"/>
      <c r="I8504" s="120">
        <v>0</v>
      </c>
      <c r="J8504" s="120">
        <v>0</v>
      </c>
    </row>
    <row r="8505" spans="1:10" ht="15" customHeight="1">
      <c r="A8505" s="46" t="s">
        <v>4190</v>
      </c>
      <c r="B8505" s="46" t="s">
        <v>33024</v>
      </c>
      <c r="C8505" s="47">
        <v>250.95339999999999</v>
      </c>
      <c r="D8505" s="119" t="s">
        <v>10617</v>
      </c>
      <c r="E8505" s="46" t="s">
        <v>10617</v>
      </c>
      <c r="F8505" s="121">
        <v>1163.2388000000001</v>
      </c>
      <c r="G8505" s="87"/>
      <c r="H8505" s="47"/>
      <c r="I8505" s="120">
        <v>0</v>
      </c>
      <c r="J8505" s="120">
        <v>0</v>
      </c>
    </row>
    <row r="8506" spans="1:10" ht="15" customHeight="1">
      <c r="A8506" s="46" t="s">
        <v>4195</v>
      </c>
      <c r="B8506" s="46" t="s">
        <v>33023</v>
      </c>
      <c r="C8506" s="47">
        <v>250.95339999999999</v>
      </c>
      <c r="D8506" s="119" t="s">
        <v>10615</v>
      </c>
      <c r="E8506" s="46" t="s">
        <v>10615</v>
      </c>
      <c r="F8506" s="121">
        <v>1069.7002</v>
      </c>
      <c r="G8506" s="87"/>
      <c r="H8506" s="47"/>
      <c r="I8506" s="120">
        <v>7</v>
      </c>
      <c r="J8506" s="120">
        <v>0</v>
      </c>
    </row>
    <row r="8507" spans="1:10" ht="15" customHeight="1">
      <c r="A8507" s="46" t="s">
        <v>16281</v>
      </c>
      <c r="B8507" s="46" t="s">
        <v>36166</v>
      </c>
      <c r="C8507" s="47">
        <v>250.95339999999999</v>
      </c>
      <c r="D8507" s="119" t="s">
        <v>10613</v>
      </c>
      <c r="E8507" s="46" t="s">
        <v>10613</v>
      </c>
      <c r="F8507" s="121">
        <v>1087.4648</v>
      </c>
      <c r="G8507" s="87"/>
      <c r="H8507" s="47"/>
      <c r="I8507" s="120">
        <v>0</v>
      </c>
      <c r="J8507" s="120">
        <v>0</v>
      </c>
    </row>
    <row r="8508" spans="1:10" ht="15" customHeight="1">
      <c r="A8508" s="46" t="s">
        <v>16279</v>
      </c>
      <c r="B8508" s="46" t="s">
        <v>16280</v>
      </c>
      <c r="C8508" s="47">
        <v>250.95339999999999</v>
      </c>
      <c r="D8508" s="119" t="s">
        <v>10611</v>
      </c>
      <c r="E8508" s="46" t="s">
        <v>10611</v>
      </c>
      <c r="F8508" s="121">
        <v>1163.2272</v>
      </c>
      <c r="G8508" s="87"/>
      <c r="H8508" s="47"/>
      <c r="I8508" s="120">
        <v>0</v>
      </c>
      <c r="J8508" s="120">
        <v>0</v>
      </c>
    </row>
    <row r="8509" spans="1:10" ht="15" customHeight="1">
      <c r="A8509" s="46" t="s">
        <v>16277</v>
      </c>
      <c r="B8509" s="46" t="s">
        <v>16278</v>
      </c>
      <c r="C8509" s="47">
        <v>250.95339999999999</v>
      </c>
      <c r="D8509" s="119" t="s">
        <v>10609</v>
      </c>
      <c r="E8509" s="46" t="s">
        <v>10609</v>
      </c>
      <c r="F8509" s="121">
        <v>1324.8018</v>
      </c>
      <c r="G8509" s="87"/>
      <c r="H8509" s="47"/>
      <c r="I8509" s="120">
        <v>0</v>
      </c>
      <c r="J8509" s="120">
        <v>0</v>
      </c>
    </row>
    <row r="8510" spans="1:10" ht="15" customHeight="1">
      <c r="A8510" s="46" t="s">
        <v>16275</v>
      </c>
      <c r="B8510" s="46" t="s">
        <v>16276</v>
      </c>
      <c r="C8510" s="47">
        <v>250.95339999999999</v>
      </c>
      <c r="D8510" s="119" t="s">
        <v>10608</v>
      </c>
      <c r="E8510" s="46" t="s">
        <v>10608</v>
      </c>
      <c r="F8510" s="121">
        <v>1248.075</v>
      </c>
      <c r="G8510" s="87"/>
      <c r="H8510" s="47"/>
      <c r="I8510" s="120">
        <v>5</v>
      </c>
      <c r="J8510" s="120">
        <v>0</v>
      </c>
    </row>
    <row r="8511" spans="1:10" ht="15" customHeight="1">
      <c r="A8511" s="46" t="s">
        <v>16273</v>
      </c>
      <c r="B8511" s="46" t="s">
        <v>16274</v>
      </c>
      <c r="C8511" s="47">
        <v>250.95339999999999</v>
      </c>
      <c r="D8511" s="119" t="s">
        <v>10606</v>
      </c>
      <c r="E8511" s="46" t="s">
        <v>10606</v>
      </c>
      <c r="F8511" s="121">
        <v>1324.8018</v>
      </c>
      <c r="G8511" s="87"/>
      <c r="H8511" s="47"/>
      <c r="I8511" s="120">
        <v>2</v>
      </c>
      <c r="J8511" s="120">
        <v>0</v>
      </c>
    </row>
    <row r="8512" spans="1:10" ht="15" customHeight="1">
      <c r="A8512" s="46" t="s">
        <v>16271</v>
      </c>
      <c r="B8512" s="46" t="s">
        <v>16272</v>
      </c>
      <c r="C8512" s="47">
        <v>250.95339999999999</v>
      </c>
      <c r="D8512" s="119" t="s">
        <v>10604</v>
      </c>
      <c r="E8512" s="46" t="s">
        <v>10604</v>
      </c>
      <c r="F8512" s="121">
        <v>1281.1636000000001</v>
      </c>
      <c r="G8512" s="87"/>
      <c r="H8512" s="47"/>
      <c r="I8512" s="120">
        <v>3</v>
      </c>
      <c r="J8512" s="120">
        <v>0</v>
      </c>
    </row>
    <row r="8513" spans="1:10" ht="15" customHeight="1">
      <c r="A8513" s="46" t="s">
        <v>16269</v>
      </c>
      <c r="B8513" s="46" t="s">
        <v>16270</v>
      </c>
      <c r="C8513" s="47">
        <v>297.49560000000002</v>
      </c>
      <c r="D8513" s="119" t="s">
        <v>10602</v>
      </c>
      <c r="E8513" s="46" t="s">
        <v>10602</v>
      </c>
      <c r="F8513" s="121">
        <v>1092.0888</v>
      </c>
      <c r="G8513" s="87"/>
      <c r="H8513" s="47"/>
      <c r="I8513" s="120">
        <v>0</v>
      </c>
      <c r="J8513" s="120">
        <v>0</v>
      </c>
    </row>
    <row r="8514" spans="1:10" ht="15" customHeight="1">
      <c r="A8514" s="46" t="s">
        <v>16267</v>
      </c>
      <c r="B8514" s="46" t="s">
        <v>16268</v>
      </c>
      <c r="C8514" s="47">
        <v>250.95339999999999</v>
      </c>
      <c r="D8514" s="119" t="s">
        <v>10600</v>
      </c>
      <c r="E8514" s="46" t="s">
        <v>10600</v>
      </c>
      <c r="F8514" s="121">
        <v>1092.0655999999999</v>
      </c>
      <c r="G8514" s="87"/>
      <c r="H8514" s="47"/>
      <c r="I8514" s="120">
        <v>0</v>
      </c>
      <c r="J8514" s="120">
        <v>0</v>
      </c>
    </row>
    <row r="8515" spans="1:10" ht="15" customHeight="1">
      <c r="A8515" s="46" t="s">
        <v>16265</v>
      </c>
      <c r="B8515" s="46" t="s">
        <v>16266</v>
      </c>
      <c r="C8515" s="47">
        <v>250.95339999999999</v>
      </c>
      <c r="D8515" s="119" t="s">
        <v>10598</v>
      </c>
      <c r="E8515" s="46" t="s">
        <v>10598</v>
      </c>
      <c r="F8515" s="121">
        <v>1087.4648</v>
      </c>
      <c r="G8515" s="87"/>
      <c r="H8515" s="47"/>
      <c r="I8515" s="120">
        <v>1</v>
      </c>
      <c r="J8515" s="120">
        <v>0</v>
      </c>
    </row>
    <row r="8516" spans="1:10" ht="15" customHeight="1">
      <c r="A8516" s="46" t="s">
        <v>16263</v>
      </c>
      <c r="B8516" s="46" t="s">
        <v>16264</v>
      </c>
      <c r="C8516" s="47">
        <v>250.95339999999999</v>
      </c>
      <c r="D8516" s="119" t="s">
        <v>10596</v>
      </c>
      <c r="E8516" s="46" t="s">
        <v>10596</v>
      </c>
      <c r="F8516" s="121">
        <v>1087.4648</v>
      </c>
      <c r="G8516" s="87"/>
      <c r="H8516" s="47"/>
      <c r="I8516" s="120">
        <v>0</v>
      </c>
      <c r="J8516" s="120">
        <v>0</v>
      </c>
    </row>
    <row r="8517" spans="1:10" ht="15" customHeight="1">
      <c r="A8517" s="46" t="s">
        <v>16286</v>
      </c>
      <c r="B8517" s="46" t="s">
        <v>16287</v>
      </c>
      <c r="C8517" s="47">
        <v>360.56900000000002</v>
      </c>
      <c r="D8517" s="119" t="s">
        <v>10594</v>
      </c>
      <c r="E8517" s="46" t="s">
        <v>10594</v>
      </c>
      <c r="F8517" s="121">
        <v>1567.3435999999999</v>
      </c>
      <c r="G8517" s="87"/>
      <c r="H8517" s="47"/>
      <c r="I8517" s="120">
        <v>0</v>
      </c>
      <c r="J8517" s="120">
        <v>0</v>
      </c>
    </row>
    <row r="8518" spans="1:10" ht="15" customHeight="1">
      <c r="A8518" s="46" t="s">
        <v>16284</v>
      </c>
      <c r="B8518" s="46" t="s">
        <v>16285</v>
      </c>
      <c r="C8518" s="47">
        <v>360.56900000000002</v>
      </c>
      <c r="D8518" s="119" t="s">
        <v>10592</v>
      </c>
      <c r="E8518" s="46" t="s">
        <v>10592</v>
      </c>
      <c r="F8518" s="121">
        <v>1066.5519999999999</v>
      </c>
      <c r="G8518" s="87"/>
      <c r="H8518" s="47"/>
      <c r="I8518" s="120">
        <v>1</v>
      </c>
      <c r="J8518" s="120">
        <v>0</v>
      </c>
    </row>
    <row r="8519" spans="1:10" ht="15" customHeight="1">
      <c r="A8519" s="46" t="s">
        <v>16282</v>
      </c>
      <c r="B8519" s="46" t="s">
        <v>16283</v>
      </c>
      <c r="C8519" s="47">
        <v>360.56900000000002</v>
      </c>
      <c r="D8519" s="119" t="s">
        <v>10590</v>
      </c>
      <c r="E8519" s="46" t="s">
        <v>10590</v>
      </c>
      <c r="F8519" s="121">
        <v>1143.1626000000001</v>
      </c>
      <c r="G8519" s="87"/>
      <c r="H8519" s="47"/>
      <c r="I8519" s="120">
        <v>1</v>
      </c>
      <c r="J8519" s="120">
        <v>0</v>
      </c>
    </row>
    <row r="8520" spans="1:10" ht="15" customHeight="1">
      <c r="A8520" s="46" t="s">
        <v>16300</v>
      </c>
      <c r="B8520" s="46" t="s">
        <v>16301</v>
      </c>
      <c r="C8520" s="47">
        <v>170.7878</v>
      </c>
      <c r="D8520" s="119" t="s">
        <v>10588</v>
      </c>
      <c r="E8520" s="46" t="s">
        <v>10588</v>
      </c>
      <c r="F8520" s="121">
        <v>1066.5519999999999</v>
      </c>
      <c r="G8520" s="87"/>
      <c r="H8520" s="47"/>
      <c r="I8520" s="120">
        <v>16</v>
      </c>
      <c r="J8520" s="120">
        <v>0</v>
      </c>
    </row>
    <row r="8521" spans="1:10" ht="15" customHeight="1">
      <c r="A8521" s="46" t="s">
        <v>16298</v>
      </c>
      <c r="B8521" s="46" t="s">
        <v>16299</v>
      </c>
      <c r="C8521" s="47">
        <v>170.7878</v>
      </c>
      <c r="D8521" s="119" t="s">
        <v>10586</v>
      </c>
      <c r="E8521" s="46" t="s">
        <v>10586</v>
      </c>
      <c r="F8521" s="121">
        <v>998.98059999999998</v>
      </c>
      <c r="G8521" s="87"/>
      <c r="H8521" s="47"/>
      <c r="I8521" s="120">
        <v>15</v>
      </c>
      <c r="J8521" s="120">
        <v>0</v>
      </c>
    </row>
    <row r="8522" spans="1:10" ht="15" customHeight="1">
      <c r="A8522" s="46" t="s">
        <v>16296</v>
      </c>
      <c r="B8522" s="46" t="s">
        <v>16297</v>
      </c>
      <c r="C8522" s="47">
        <v>128.9622</v>
      </c>
      <c r="D8522" s="119" t="s">
        <v>10584</v>
      </c>
      <c r="E8522" s="46" t="s">
        <v>10584</v>
      </c>
      <c r="F8522" s="121">
        <v>1040.3172</v>
      </c>
      <c r="G8522" s="87"/>
      <c r="H8522" s="47"/>
      <c r="I8522" s="120">
        <v>13</v>
      </c>
      <c r="J8522" s="120">
        <v>0</v>
      </c>
    </row>
    <row r="8523" spans="1:10" ht="15" customHeight="1">
      <c r="A8523" s="46" t="s">
        <v>16294</v>
      </c>
      <c r="B8523" s="46" t="s">
        <v>16295</v>
      </c>
      <c r="C8523" s="47">
        <v>128.9622</v>
      </c>
      <c r="D8523" s="119" t="s">
        <v>10582</v>
      </c>
      <c r="E8523" s="46" t="s">
        <v>10582</v>
      </c>
      <c r="F8523" s="121">
        <v>1037.9015999999999</v>
      </c>
      <c r="G8523" s="87"/>
      <c r="H8523" s="47"/>
      <c r="I8523" s="120">
        <v>13</v>
      </c>
      <c r="J8523" s="120">
        <v>0</v>
      </c>
    </row>
    <row r="8524" spans="1:10" ht="15" customHeight="1">
      <c r="A8524" s="46" t="s">
        <v>16292</v>
      </c>
      <c r="B8524" s="46" t="s">
        <v>16293</v>
      </c>
      <c r="C8524" s="47">
        <v>162.655</v>
      </c>
      <c r="D8524" s="119" t="s">
        <v>10580</v>
      </c>
      <c r="E8524" s="46" t="s">
        <v>10580</v>
      </c>
      <c r="F8524" s="121">
        <v>1066.5519999999999</v>
      </c>
      <c r="G8524" s="87"/>
      <c r="H8524" s="47"/>
      <c r="I8524" s="120">
        <v>11</v>
      </c>
      <c r="J8524" s="120">
        <v>0</v>
      </c>
    </row>
    <row r="8525" spans="1:10" ht="15" customHeight="1">
      <c r="A8525" s="46" t="s">
        <v>16290</v>
      </c>
      <c r="B8525" s="46" t="s">
        <v>16291</v>
      </c>
      <c r="C8525" s="47">
        <v>184.7296</v>
      </c>
      <c r="D8525" s="119" t="s">
        <v>10578</v>
      </c>
      <c r="E8525" s="46" t="s">
        <v>10578</v>
      </c>
      <c r="F8525" s="121">
        <v>1708.8997999999999</v>
      </c>
      <c r="G8525" s="87"/>
      <c r="H8525" s="47"/>
      <c r="I8525" s="120">
        <v>0</v>
      </c>
      <c r="J8525" s="120">
        <v>0</v>
      </c>
    </row>
    <row r="8526" spans="1:10" ht="15" customHeight="1">
      <c r="A8526" s="46" t="s">
        <v>16288</v>
      </c>
      <c r="B8526" s="46" t="s">
        <v>16289</v>
      </c>
      <c r="C8526" s="47">
        <v>184.7296</v>
      </c>
      <c r="D8526" s="119" t="s">
        <v>10649</v>
      </c>
      <c r="E8526" s="46" t="s">
        <v>10649</v>
      </c>
      <c r="F8526" s="121">
        <v>359.11880000000002</v>
      </c>
      <c r="G8526" s="87"/>
      <c r="H8526" s="47"/>
      <c r="I8526" s="120">
        <v>0</v>
      </c>
      <c r="J8526" s="120">
        <v>0</v>
      </c>
    </row>
    <row r="8527" spans="1:10" ht="15" customHeight="1">
      <c r="A8527" s="46" t="s">
        <v>16303</v>
      </c>
      <c r="B8527" s="46" t="s">
        <v>16304</v>
      </c>
      <c r="C8527" s="47">
        <v>85.626199999999997</v>
      </c>
      <c r="D8527" s="119" t="s">
        <v>10651</v>
      </c>
      <c r="E8527" s="46" t="s">
        <v>10651</v>
      </c>
      <c r="F8527" s="121">
        <v>271.86619999999999</v>
      </c>
      <c r="G8527" s="87"/>
      <c r="H8527" s="47"/>
      <c r="I8527" s="120">
        <v>0</v>
      </c>
      <c r="J8527" s="120">
        <v>0</v>
      </c>
    </row>
    <row r="8528" spans="1:10" ht="15" customHeight="1">
      <c r="A8528" s="46" t="s">
        <v>16302</v>
      </c>
      <c r="B8528" s="46" t="s">
        <v>33025</v>
      </c>
      <c r="C8528" s="47">
        <v>69.709400000000002</v>
      </c>
      <c r="D8528" s="119" t="s">
        <v>10671</v>
      </c>
      <c r="E8528" s="46" t="s">
        <v>10671</v>
      </c>
      <c r="F8528" s="121">
        <v>1081.2375999999999</v>
      </c>
      <c r="G8528" s="87"/>
      <c r="H8528" s="47"/>
      <c r="I8528" s="120">
        <v>18</v>
      </c>
      <c r="J8528" s="120">
        <v>0</v>
      </c>
    </row>
    <row r="8529" spans="1:10" ht="15" customHeight="1">
      <c r="A8529" s="46" t="s">
        <v>16305</v>
      </c>
      <c r="B8529" s="46" t="s">
        <v>16306</v>
      </c>
      <c r="C8529" s="47">
        <v>661.65719999999999</v>
      </c>
      <c r="D8529" s="119" t="s">
        <v>10669</v>
      </c>
      <c r="E8529" s="46" t="s">
        <v>10669</v>
      </c>
      <c r="F8529" s="121">
        <v>1175.3217999999999</v>
      </c>
      <c r="G8529" s="87"/>
      <c r="H8529" s="47"/>
      <c r="I8529" s="120">
        <v>0</v>
      </c>
      <c r="J8529" s="120">
        <v>0</v>
      </c>
    </row>
    <row r="8530" spans="1:10" ht="15" customHeight="1">
      <c r="A8530" s="46" t="s">
        <v>16327</v>
      </c>
      <c r="B8530" s="46" t="s">
        <v>16328</v>
      </c>
      <c r="C8530" s="47">
        <v>181.3604</v>
      </c>
      <c r="D8530" s="119" t="s">
        <v>10667</v>
      </c>
      <c r="E8530" s="46" t="s">
        <v>10667</v>
      </c>
      <c r="F8530" s="121">
        <v>775.16719999999998</v>
      </c>
      <c r="G8530" s="87"/>
      <c r="H8530" s="47"/>
      <c r="I8530" s="120">
        <v>2</v>
      </c>
      <c r="J8530" s="120">
        <v>0</v>
      </c>
    </row>
    <row r="8531" spans="1:10" ht="15" customHeight="1">
      <c r="A8531" s="46" t="s">
        <v>16325</v>
      </c>
      <c r="B8531" s="46" t="s">
        <v>16326</v>
      </c>
      <c r="C8531" s="47">
        <v>181.3604</v>
      </c>
      <c r="D8531" s="119" t="s">
        <v>10665</v>
      </c>
      <c r="E8531" s="46" t="s">
        <v>10665</v>
      </c>
      <c r="F8531" s="121">
        <v>766.34900000000005</v>
      </c>
      <c r="G8531" s="87"/>
      <c r="H8531" s="47"/>
      <c r="I8531" s="120">
        <v>6</v>
      </c>
      <c r="J8531" s="120">
        <v>0</v>
      </c>
    </row>
    <row r="8532" spans="1:10" ht="15" customHeight="1">
      <c r="A8532" s="46" t="s">
        <v>16323</v>
      </c>
      <c r="B8532" s="46" t="s">
        <v>16324</v>
      </c>
      <c r="C8532" s="47">
        <v>181.3604</v>
      </c>
      <c r="D8532" s="119" t="s">
        <v>10664</v>
      </c>
      <c r="E8532" s="46" t="s">
        <v>10664</v>
      </c>
      <c r="F8532" s="121">
        <v>839.54759999999999</v>
      </c>
      <c r="G8532" s="87"/>
      <c r="H8532" s="47"/>
      <c r="I8532" s="120">
        <v>3</v>
      </c>
      <c r="J8532" s="120">
        <v>0</v>
      </c>
    </row>
    <row r="8533" spans="1:10" ht="15" customHeight="1">
      <c r="A8533" s="46" t="s">
        <v>16321</v>
      </c>
      <c r="B8533" s="46" t="s">
        <v>16322</v>
      </c>
      <c r="C8533" s="47">
        <v>181.3604</v>
      </c>
      <c r="D8533" s="119" t="s">
        <v>10662</v>
      </c>
      <c r="E8533" s="46" t="s">
        <v>10662</v>
      </c>
      <c r="F8533" s="121">
        <v>664.71420000000001</v>
      </c>
      <c r="G8533" s="87"/>
      <c r="H8533" s="47"/>
      <c r="I8533" s="120">
        <v>0</v>
      </c>
      <c r="J8533" s="120">
        <v>0</v>
      </c>
    </row>
    <row r="8534" spans="1:10" ht="15" customHeight="1">
      <c r="A8534" s="46" t="s">
        <v>16319</v>
      </c>
      <c r="B8534" s="46" t="s">
        <v>16320</v>
      </c>
      <c r="C8534" s="47">
        <v>181.3604</v>
      </c>
      <c r="D8534" s="119" t="s">
        <v>10660</v>
      </c>
      <c r="E8534" s="46" t="s">
        <v>10660</v>
      </c>
      <c r="F8534" s="121">
        <v>1735.9469999999999</v>
      </c>
      <c r="G8534" s="87"/>
      <c r="H8534" s="47"/>
      <c r="I8534" s="120">
        <v>3</v>
      </c>
      <c r="J8534" s="120">
        <v>0</v>
      </c>
    </row>
    <row r="8535" spans="1:10" ht="15" customHeight="1">
      <c r="A8535" s="46" t="s">
        <v>16317</v>
      </c>
      <c r="B8535" s="46" t="s">
        <v>16318</v>
      </c>
      <c r="C8535" s="47">
        <v>181.3604</v>
      </c>
      <c r="D8535" s="119" t="s">
        <v>10659</v>
      </c>
      <c r="E8535" s="46" t="s">
        <v>10659</v>
      </c>
      <c r="F8535" s="121">
        <v>1002.4892</v>
      </c>
      <c r="G8535" s="87"/>
      <c r="H8535" s="47"/>
      <c r="I8535" s="120">
        <v>3</v>
      </c>
      <c r="J8535" s="120">
        <v>0</v>
      </c>
    </row>
    <row r="8536" spans="1:10" ht="15" customHeight="1">
      <c r="A8536" s="46" t="s">
        <v>16315</v>
      </c>
      <c r="B8536" s="46" t="s">
        <v>16316</v>
      </c>
      <c r="C8536" s="47">
        <v>181.3604</v>
      </c>
      <c r="D8536" s="119" t="s">
        <v>10657</v>
      </c>
      <c r="E8536" s="46" t="s">
        <v>10657</v>
      </c>
      <c r="F8536" s="121">
        <v>1404.26</v>
      </c>
      <c r="G8536" s="87"/>
      <c r="H8536" s="47"/>
      <c r="I8536" s="120">
        <v>3</v>
      </c>
      <c r="J8536" s="120">
        <v>0</v>
      </c>
    </row>
    <row r="8537" spans="1:10" ht="15" customHeight="1">
      <c r="A8537" s="46" t="s">
        <v>16313</v>
      </c>
      <c r="B8537" s="46" t="s">
        <v>16314</v>
      </c>
      <c r="C8537" s="47">
        <v>188.5334</v>
      </c>
      <c r="D8537" s="119" t="s">
        <v>10655</v>
      </c>
      <c r="E8537" s="46" t="s">
        <v>10655</v>
      </c>
      <c r="F8537" s="121">
        <v>1222.8868</v>
      </c>
      <c r="G8537" s="87"/>
      <c r="H8537" s="47"/>
      <c r="I8537" s="120">
        <v>0</v>
      </c>
      <c r="J8537" s="120">
        <v>0</v>
      </c>
    </row>
    <row r="8538" spans="1:10" ht="15" customHeight="1">
      <c r="A8538" s="46" t="s">
        <v>16311</v>
      </c>
      <c r="B8538" s="46" t="s">
        <v>16312</v>
      </c>
      <c r="C8538" s="47">
        <v>188.5334</v>
      </c>
      <c r="D8538" s="119" t="s">
        <v>10653</v>
      </c>
      <c r="E8538" s="46" t="s">
        <v>10653</v>
      </c>
      <c r="F8538" s="121">
        <v>1119.3684000000001</v>
      </c>
      <c r="G8538" s="87"/>
      <c r="H8538" s="47"/>
      <c r="I8538" s="120">
        <v>2</v>
      </c>
      <c r="J8538" s="120">
        <v>0</v>
      </c>
    </row>
    <row r="8539" spans="1:10" ht="15" customHeight="1">
      <c r="A8539" s="46" t="s">
        <v>16309</v>
      </c>
      <c r="B8539" s="46" t="s">
        <v>16310</v>
      </c>
      <c r="C8539" s="47">
        <v>202.8706</v>
      </c>
      <c r="D8539" s="119" t="s">
        <v>10684</v>
      </c>
      <c r="E8539" s="46" t="s">
        <v>10684</v>
      </c>
      <c r="F8539" s="121">
        <v>640.46559999999999</v>
      </c>
      <c r="G8539" s="87"/>
      <c r="H8539" s="47"/>
      <c r="I8539" s="120">
        <v>0</v>
      </c>
      <c r="J8539" s="120">
        <v>0</v>
      </c>
    </row>
    <row r="8540" spans="1:10" ht="15" customHeight="1">
      <c r="A8540" s="46" t="s">
        <v>16307</v>
      </c>
      <c r="B8540" s="46" t="s">
        <v>16308</v>
      </c>
      <c r="C8540" s="47">
        <v>188.5334</v>
      </c>
      <c r="D8540" s="119" t="s">
        <v>10682</v>
      </c>
      <c r="E8540" s="46" t="s">
        <v>10682</v>
      </c>
      <c r="F8540" s="121">
        <v>592.25</v>
      </c>
      <c r="G8540" s="87"/>
      <c r="H8540" s="47"/>
      <c r="I8540" s="120">
        <v>2</v>
      </c>
      <c r="J8540" s="120">
        <v>0</v>
      </c>
    </row>
    <row r="8541" spans="1:10" ht="15" customHeight="1">
      <c r="A8541" s="46" t="s">
        <v>16347</v>
      </c>
      <c r="B8541" s="46" t="s">
        <v>16348</v>
      </c>
      <c r="C8541" s="47">
        <v>229.5412</v>
      </c>
      <c r="D8541" s="119" t="s">
        <v>10681</v>
      </c>
      <c r="E8541" s="46" t="s">
        <v>10681</v>
      </c>
      <c r="F8541" s="121">
        <v>515.70920000000001</v>
      </c>
      <c r="G8541" s="87"/>
      <c r="H8541" s="47"/>
      <c r="I8541" s="120">
        <v>2</v>
      </c>
      <c r="J8541" s="120">
        <v>0</v>
      </c>
    </row>
    <row r="8542" spans="1:10" ht="15" customHeight="1">
      <c r="A8542" s="46" t="s">
        <v>16345</v>
      </c>
      <c r="B8542" s="46" t="s">
        <v>16346</v>
      </c>
      <c r="C8542" s="47">
        <v>242.29759999999999</v>
      </c>
      <c r="D8542" s="119" t="s">
        <v>10679</v>
      </c>
      <c r="E8542" s="46" t="s">
        <v>10679</v>
      </c>
      <c r="F8542" s="121">
        <v>558.48739999999998</v>
      </c>
      <c r="G8542" s="87"/>
      <c r="H8542" s="47"/>
      <c r="I8542" s="120">
        <v>0</v>
      </c>
      <c r="J8542" s="120">
        <v>0</v>
      </c>
    </row>
    <row r="8543" spans="1:10" ht="15" customHeight="1">
      <c r="A8543" s="46" t="s">
        <v>16343</v>
      </c>
      <c r="B8543" s="46" t="s">
        <v>16344</v>
      </c>
      <c r="C8543" s="47">
        <v>229.5412</v>
      </c>
      <c r="D8543" s="119" t="s">
        <v>10677</v>
      </c>
      <c r="E8543" s="46" t="s">
        <v>10677</v>
      </c>
      <c r="F8543" s="121">
        <v>685.24220000000003</v>
      </c>
      <c r="G8543" s="87"/>
      <c r="H8543" s="47"/>
      <c r="I8543" s="120">
        <v>0</v>
      </c>
      <c r="J8543" s="120">
        <v>0</v>
      </c>
    </row>
    <row r="8544" spans="1:10" ht="15" customHeight="1">
      <c r="A8544" s="46" t="s">
        <v>16341</v>
      </c>
      <c r="B8544" s="46" t="s">
        <v>16342</v>
      </c>
      <c r="C8544" s="47">
        <v>229.5412</v>
      </c>
      <c r="D8544" s="119" t="s">
        <v>10675</v>
      </c>
      <c r="E8544" s="46" t="s">
        <v>10675</v>
      </c>
      <c r="F8544" s="121">
        <v>497.93340000000001</v>
      </c>
      <c r="G8544" s="87"/>
      <c r="H8544" s="47"/>
      <c r="I8544" s="120">
        <v>1</v>
      </c>
      <c r="J8544" s="120">
        <v>0</v>
      </c>
    </row>
    <row r="8545" spans="1:10" ht="15" customHeight="1">
      <c r="A8545" s="46" t="s">
        <v>16339</v>
      </c>
      <c r="B8545" s="46" t="s">
        <v>16340</v>
      </c>
      <c r="C8545" s="47">
        <v>229.5412</v>
      </c>
      <c r="D8545" s="119" t="s">
        <v>10673</v>
      </c>
      <c r="E8545" s="46" t="s">
        <v>10673</v>
      </c>
      <c r="F8545" s="121">
        <v>685.24220000000003</v>
      </c>
      <c r="G8545" s="87"/>
      <c r="H8545" s="47"/>
      <c r="I8545" s="120">
        <v>0</v>
      </c>
      <c r="J8545" s="120">
        <v>0</v>
      </c>
    </row>
    <row r="8546" spans="1:10" ht="15" customHeight="1">
      <c r="A8546" s="46" t="s">
        <v>16337</v>
      </c>
      <c r="B8546" s="46" t="s">
        <v>16338</v>
      </c>
      <c r="C8546" s="47">
        <v>229.5412</v>
      </c>
      <c r="D8546" s="119" t="s">
        <v>10712</v>
      </c>
      <c r="E8546" s="46" t="s">
        <v>10712</v>
      </c>
      <c r="F8546" s="121">
        <v>648.76099999999997</v>
      </c>
      <c r="G8546" s="87"/>
      <c r="H8546" s="47"/>
      <c r="I8546" s="120">
        <v>1</v>
      </c>
      <c r="J8546" s="120">
        <v>0</v>
      </c>
    </row>
    <row r="8547" spans="1:10" ht="15" customHeight="1">
      <c r="A8547" s="46" t="s">
        <v>16335</v>
      </c>
      <c r="B8547" s="46" t="s">
        <v>16336</v>
      </c>
      <c r="C8547" s="47">
        <v>229.5412</v>
      </c>
      <c r="D8547" s="119" t="s">
        <v>10708</v>
      </c>
      <c r="E8547" s="46" t="s">
        <v>10708</v>
      </c>
      <c r="F8547" s="121">
        <v>314.43540000000002</v>
      </c>
      <c r="G8547" s="87"/>
      <c r="H8547" s="47"/>
      <c r="I8547" s="120">
        <v>4</v>
      </c>
      <c r="J8547" s="120">
        <v>0</v>
      </c>
    </row>
    <row r="8548" spans="1:10" ht="15" customHeight="1">
      <c r="A8548" s="46" t="s">
        <v>16333</v>
      </c>
      <c r="B8548" s="46" t="s">
        <v>16334</v>
      </c>
      <c r="C8548" s="47">
        <v>242.29759999999999</v>
      </c>
      <c r="D8548" s="119" t="s">
        <v>10706</v>
      </c>
      <c r="E8548" s="46" t="s">
        <v>10706</v>
      </c>
      <c r="F8548" s="121">
        <v>788.41200000000003</v>
      </c>
      <c r="G8548" s="87"/>
      <c r="H8548" s="47"/>
      <c r="I8548" s="120">
        <v>0</v>
      </c>
      <c r="J8548" s="120">
        <v>0</v>
      </c>
    </row>
    <row r="8549" spans="1:10" ht="15" customHeight="1">
      <c r="A8549" s="46" t="s">
        <v>16331</v>
      </c>
      <c r="B8549" s="46" t="s">
        <v>16332</v>
      </c>
      <c r="C8549" s="47">
        <v>242.29759999999999</v>
      </c>
      <c r="D8549" s="119" t="s">
        <v>10704</v>
      </c>
      <c r="E8549" s="46" t="s">
        <v>10704</v>
      </c>
      <c r="F8549" s="121">
        <v>578.9588</v>
      </c>
      <c r="G8549" s="87"/>
      <c r="H8549" s="47"/>
      <c r="I8549" s="120">
        <v>0</v>
      </c>
      <c r="J8549" s="120">
        <v>0</v>
      </c>
    </row>
    <row r="8550" spans="1:10" ht="15" customHeight="1">
      <c r="A8550" s="46" t="s">
        <v>16330</v>
      </c>
      <c r="B8550" s="46" t="s">
        <v>35747</v>
      </c>
      <c r="C8550" s="47">
        <v>242.29759999999999</v>
      </c>
      <c r="D8550" s="119" t="s">
        <v>35548</v>
      </c>
      <c r="E8550" s="46" t="s">
        <v>35548</v>
      </c>
      <c r="F8550" s="121">
        <v>688.53700000000003</v>
      </c>
      <c r="G8550" s="87"/>
      <c r="H8550" s="47"/>
      <c r="I8550" s="120">
        <v>2</v>
      </c>
      <c r="J8550" s="120">
        <v>0</v>
      </c>
    </row>
    <row r="8551" spans="1:10" ht="15" customHeight="1">
      <c r="A8551" s="46" t="s">
        <v>16329</v>
      </c>
      <c r="B8551" s="46" t="s">
        <v>35748</v>
      </c>
      <c r="C8551" s="47">
        <v>242.29759999999999</v>
      </c>
      <c r="D8551" s="119" t="s">
        <v>10703</v>
      </c>
      <c r="E8551" s="46" t="s">
        <v>10703</v>
      </c>
      <c r="F8551" s="121">
        <v>656.31299999999999</v>
      </c>
      <c r="G8551" s="87"/>
      <c r="H8551" s="47"/>
      <c r="I8551" s="120">
        <v>2</v>
      </c>
      <c r="J8551" s="120">
        <v>0</v>
      </c>
    </row>
    <row r="8552" spans="1:10" ht="15" customHeight="1">
      <c r="A8552" s="46" t="s">
        <v>16371</v>
      </c>
      <c r="B8552" s="46" t="s">
        <v>16372</v>
      </c>
      <c r="C8552" s="47">
        <v>229.5412</v>
      </c>
      <c r="D8552" s="119" t="s">
        <v>10702</v>
      </c>
      <c r="E8552" s="46" t="s">
        <v>10702</v>
      </c>
      <c r="F8552" s="121">
        <v>694.71100000000001</v>
      </c>
      <c r="G8552" s="87"/>
      <c r="H8552" s="47"/>
      <c r="I8552" s="120">
        <v>3</v>
      </c>
      <c r="J8552" s="120">
        <v>0</v>
      </c>
    </row>
    <row r="8553" spans="1:10" ht="15" customHeight="1">
      <c r="A8553" s="46" t="s">
        <v>16369</v>
      </c>
      <c r="B8553" s="46" t="s">
        <v>16370</v>
      </c>
      <c r="C8553" s="47">
        <v>229.5412</v>
      </c>
      <c r="D8553" s="119" t="s">
        <v>10700</v>
      </c>
      <c r="E8553" s="46" t="s">
        <v>10700</v>
      </c>
      <c r="F8553" s="121">
        <v>451.92520000000002</v>
      </c>
      <c r="G8553" s="87"/>
      <c r="H8553" s="47"/>
      <c r="I8553" s="120">
        <v>0</v>
      </c>
      <c r="J8553" s="120">
        <v>0</v>
      </c>
    </row>
    <row r="8554" spans="1:10" ht="15" customHeight="1">
      <c r="A8554" s="46" t="s">
        <v>16367</v>
      </c>
      <c r="B8554" s="46" t="s">
        <v>16368</v>
      </c>
      <c r="C8554" s="47">
        <v>229.5412</v>
      </c>
      <c r="D8554" s="119" t="s">
        <v>10698</v>
      </c>
      <c r="E8554" s="46" t="s">
        <v>10698</v>
      </c>
      <c r="F8554" s="121">
        <v>325.28680000000003</v>
      </c>
      <c r="G8554" s="87"/>
      <c r="H8554" s="47"/>
      <c r="I8554" s="120">
        <v>1</v>
      </c>
      <c r="J8554" s="120">
        <v>0</v>
      </c>
    </row>
    <row r="8555" spans="1:10" ht="15" customHeight="1">
      <c r="A8555" s="46" t="s">
        <v>16365</v>
      </c>
      <c r="B8555" s="46" t="s">
        <v>16366</v>
      </c>
      <c r="C8555" s="47">
        <v>229.5412</v>
      </c>
      <c r="D8555" s="119" t="s">
        <v>10696</v>
      </c>
      <c r="E8555" s="46" t="s">
        <v>10696</v>
      </c>
      <c r="F8555" s="121">
        <v>647.53420000000006</v>
      </c>
      <c r="G8555" s="87"/>
      <c r="H8555" s="47"/>
      <c r="I8555" s="120">
        <v>1</v>
      </c>
      <c r="J8555" s="120">
        <v>0</v>
      </c>
    </row>
    <row r="8556" spans="1:10" ht="15" customHeight="1">
      <c r="A8556" s="46" t="s">
        <v>16363</v>
      </c>
      <c r="B8556" s="46" t="s">
        <v>16364</v>
      </c>
      <c r="C8556" s="47">
        <v>229.5412</v>
      </c>
      <c r="D8556" s="119" t="s">
        <v>10694</v>
      </c>
      <c r="E8556" s="46" t="s">
        <v>10694</v>
      </c>
      <c r="F8556" s="121">
        <v>660.14700000000005</v>
      </c>
      <c r="G8556" s="87"/>
      <c r="H8556" s="47"/>
      <c r="I8556" s="120">
        <v>0</v>
      </c>
      <c r="J8556" s="120">
        <v>0</v>
      </c>
    </row>
    <row r="8557" spans="1:10" ht="15" customHeight="1">
      <c r="A8557" s="46" t="s">
        <v>16361</v>
      </c>
      <c r="B8557" s="46" t="s">
        <v>16362</v>
      </c>
      <c r="C8557" s="47">
        <v>229.5412</v>
      </c>
      <c r="D8557" s="119" t="s">
        <v>10692</v>
      </c>
      <c r="E8557" s="46" t="s">
        <v>10692</v>
      </c>
      <c r="F8557" s="121">
        <v>607.23059999999998</v>
      </c>
      <c r="G8557" s="87"/>
      <c r="H8557" s="47"/>
      <c r="I8557" s="120">
        <v>3</v>
      </c>
      <c r="J8557" s="120">
        <v>0</v>
      </c>
    </row>
    <row r="8558" spans="1:10" ht="15" customHeight="1">
      <c r="A8558" s="46" t="s">
        <v>16359</v>
      </c>
      <c r="B8558" s="46" t="s">
        <v>16360</v>
      </c>
      <c r="C8558" s="47">
        <v>229.5412</v>
      </c>
      <c r="D8558" s="119" t="s">
        <v>10690</v>
      </c>
      <c r="E8558" s="46" t="s">
        <v>10690</v>
      </c>
      <c r="F8558" s="121">
        <v>686.87</v>
      </c>
      <c r="G8558" s="87"/>
      <c r="H8558" s="47"/>
      <c r="I8558" s="120">
        <v>2</v>
      </c>
      <c r="J8558" s="120">
        <v>0</v>
      </c>
    </row>
    <row r="8559" spans="1:10" ht="15" customHeight="1">
      <c r="A8559" s="46" t="s">
        <v>16357</v>
      </c>
      <c r="B8559" s="46" t="s">
        <v>16358</v>
      </c>
      <c r="C8559" s="47">
        <v>229.5412</v>
      </c>
      <c r="D8559" s="119" t="s">
        <v>10689</v>
      </c>
      <c r="E8559" s="46" t="s">
        <v>10689</v>
      </c>
      <c r="F8559" s="121">
        <v>658.77639999999997</v>
      </c>
      <c r="G8559" s="87"/>
      <c r="H8559" s="47"/>
      <c r="I8559" s="120">
        <v>2</v>
      </c>
      <c r="J8559" s="120">
        <v>0</v>
      </c>
    </row>
    <row r="8560" spans="1:10" ht="15" customHeight="1">
      <c r="A8560" s="46" t="s">
        <v>16355</v>
      </c>
      <c r="B8560" s="46" t="s">
        <v>16356</v>
      </c>
      <c r="C8560" s="47">
        <v>297.49560000000002</v>
      </c>
      <c r="D8560" s="119" t="s">
        <v>10687</v>
      </c>
      <c r="E8560" s="46" t="s">
        <v>10687</v>
      </c>
      <c r="F8560" s="121">
        <v>1520.4523999999999</v>
      </c>
      <c r="G8560" s="87"/>
      <c r="H8560" s="47"/>
      <c r="I8560" s="120">
        <v>0</v>
      </c>
      <c r="J8560" s="120">
        <v>0</v>
      </c>
    </row>
    <row r="8561" spans="1:10" ht="15" customHeight="1">
      <c r="A8561" s="46" t="s">
        <v>16353</v>
      </c>
      <c r="B8561" s="46" t="s">
        <v>16354</v>
      </c>
      <c r="C8561" s="47">
        <v>242.29759999999999</v>
      </c>
      <c r="D8561" s="119" t="s">
        <v>10685</v>
      </c>
      <c r="E8561" s="46" t="s">
        <v>10685</v>
      </c>
      <c r="F8561" s="121">
        <v>610.35119999999995</v>
      </c>
      <c r="G8561" s="87"/>
      <c r="H8561" s="47"/>
      <c r="I8561" s="120">
        <v>0</v>
      </c>
      <c r="J8561" s="120">
        <v>0</v>
      </c>
    </row>
    <row r="8562" spans="1:10" ht="15" customHeight="1">
      <c r="A8562" s="46" t="s">
        <v>16351</v>
      </c>
      <c r="B8562" s="46" t="s">
        <v>16352</v>
      </c>
      <c r="C8562" s="47">
        <v>242.29759999999999</v>
      </c>
      <c r="D8562" s="119" t="s">
        <v>10720</v>
      </c>
      <c r="E8562" s="46" t="s">
        <v>10720</v>
      </c>
      <c r="F8562" s="121">
        <v>976.88260000000002</v>
      </c>
      <c r="G8562" s="87"/>
      <c r="H8562" s="47"/>
      <c r="I8562" s="120">
        <v>0</v>
      </c>
      <c r="J8562" s="120">
        <v>0</v>
      </c>
    </row>
    <row r="8563" spans="1:10" ht="15" customHeight="1">
      <c r="A8563" s="46" t="s">
        <v>16349</v>
      </c>
      <c r="B8563" s="46" t="s">
        <v>16350</v>
      </c>
      <c r="C8563" s="47">
        <v>242.29759999999999</v>
      </c>
      <c r="D8563" s="119" t="s">
        <v>10718</v>
      </c>
      <c r="E8563" s="46" t="s">
        <v>10718</v>
      </c>
      <c r="F8563" s="121">
        <v>512.57240000000002</v>
      </c>
      <c r="G8563" s="87"/>
      <c r="H8563" s="47"/>
      <c r="I8563" s="120">
        <v>2</v>
      </c>
      <c r="J8563" s="120">
        <v>0</v>
      </c>
    </row>
    <row r="8564" spans="1:10" ht="15" customHeight="1">
      <c r="A8564" s="46" t="s">
        <v>16403</v>
      </c>
      <c r="B8564" s="46" t="s">
        <v>35749</v>
      </c>
      <c r="C8564" s="47">
        <v>269.54259999999999</v>
      </c>
      <c r="D8564" s="119" t="s">
        <v>10716</v>
      </c>
      <c r="E8564" s="46" t="s">
        <v>10716</v>
      </c>
      <c r="F8564" s="121">
        <v>493.51859999999999</v>
      </c>
      <c r="G8564" s="87"/>
      <c r="H8564" s="47"/>
      <c r="I8564" s="120">
        <v>2</v>
      </c>
      <c r="J8564" s="120">
        <v>0</v>
      </c>
    </row>
    <row r="8565" spans="1:10" ht="15" customHeight="1">
      <c r="A8565" s="46" t="s">
        <v>16401</v>
      </c>
      <c r="B8565" s="46" t="s">
        <v>16402</v>
      </c>
      <c r="C8565" s="47">
        <v>310.81040000000002</v>
      </c>
      <c r="D8565" s="119" t="s">
        <v>10714</v>
      </c>
      <c r="E8565" s="46" t="s">
        <v>10714</v>
      </c>
      <c r="F8565" s="121">
        <v>296.62479999999999</v>
      </c>
      <c r="G8565" s="87"/>
      <c r="H8565" s="47"/>
      <c r="I8565" s="120">
        <v>0</v>
      </c>
      <c r="J8565" s="120">
        <v>0</v>
      </c>
    </row>
    <row r="8566" spans="1:10" ht="15" customHeight="1">
      <c r="A8566" s="46" t="s">
        <v>16399</v>
      </c>
      <c r="B8566" s="46" t="s">
        <v>16400</v>
      </c>
      <c r="C8566" s="47">
        <v>269.54259999999999</v>
      </c>
      <c r="D8566" s="119" t="s">
        <v>10774</v>
      </c>
      <c r="E8566" s="46" t="s">
        <v>10774</v>
      </c>
      <c r="F8566" s="121">
        <v>571.08159999999998</v>
      </c>
      <c r="G8566" s="87"/>
      <c r="H8566" s="47"/>
      <c r="I8566" s="120">
        <v>1</v>
      </c>
      <c r="J8566" s="120">
        <v>0</v>
      </c>
    </row>
    <row r="8567" spans="1:10" ht="15" customHeight="1">
      <c r="A8567" s="46" t="s">
        <v>16397</v>
      </c>
      <c r="B8567" s="46" t="s">
        <v>16398</v>
      </c>
      <c r="C8567" s="47">
        <v>310.81040000000002</v>
      </c>
      <c r="D8567" s="119" t="s">
        <v>10772</v>
      </c>
      <c r="E8567" s="46" t="s">
        <v>10772</v>
      </c>
      <c r="F8567" s="121">
        <v>619.18119999999999</v>
      </c>
      <c r="G8567" s="87"/>
      <c r="H8567" s="47"/>
      <c r="I8567" s="120">
        <v>0</v>
      </c>
      <c r="J8567" s="120">
        <v>0</v>
      </c>
    </row>
    <row r="8568" spans="1:10" ht="15" customHeight="1">
      <c r="A8568" s="46" t="s">
        <v>16395</v>
      </c>
      <c r="B8568" s="46" t="s">
        <v>16396</v>
      </c>
      <c r="C8568" s="47">
        <v>269.54259999999999</v>
      </c>
      <c r="D8568" s="119" t="s">
        <v>10770</v>
      </c>
      <c r="E8568" s="46" t="s">
        <v>10770</v>
      </c>
      <c r="F8568" s="121">
        <v>928.52760000000001</v>
      </c>
      <c r="G8568" s="87"/>
      <c r="H8568" s="47"/>
      <c r="I8568" s="120">
        <v>0</v>
      </c>
      <c r="J8568" s="120">
        <v>0</v>
      </c>
    </row>
    <row r="8569" spans="1:10" ht="15" customHeight="1">
      <c r="A8569" s="46" t="s">
        <v>16393</v>
      </c>
      <c r="B8569" s="46" t="s">
        <v>16394</v>
      </c>
      <c r="C8569" s="47">
        <v>269.54259999999999</v>
      </c>
      <c r="D8569" s="119" t="s">
        <v>10768</v>
      </c>
      <c r="E8569" s="46" t="s">
        <v>10768</v>
      </c>
      <c r="F8569" s="121">
        <v>686.96180000000004</v>
      </c>
      <c r="G8569" s="87"/>
      <c r="H8569" s="47"/>
      <c r="I8569" s="120">
        <v>3</v>
      </c>
      <c r="J8569" s="120">
        <v>0</v>
      </c>
    </row>
    <row r="8570" spans="1:10" ht="15" customHeight="1">
      <c r="A8570" s="46" t="s">
        <v>16392</v>
      </c>
      <c r="B8570" s="46" t="s">
        <v>35750</v>
      </c>
      <c r="C8570" s="47">
        <v>269.54259999999999</v>
      </c>
      <c r="D8570" s="119" t="s">
        <v>10766</v>
      </c>
      <c r="E8570" s="46" t="s">
        <v>10766</v>
      </c>
      <c r="F8570" s="121">
        <v>760.22619999999995</v>
      </c>
      <c r="G8570" s="87"/>
      <c r="H8570" s="47"/>
      <c r="I8570" s="120">
        <v>2</v>
      </c>
      <c r="J8570" s="120">
        <v>0</v>
      </c>
    </row>
    <row r="8571" spans="1:10" ht="15" customHeight="1">
      <c r="A8571" s="46" t="s">
        <v>16390</v>
      </c>
      <c r="B8571" s="46" t="s">
        <v>16391</v>
      </c>
      <c r="C8571" s="47">
        <v>269.54259999999999</v>
      </c>
      <c r="D8571" s="119" t="s">
        <v>10764</v>
      </c>
      <c r="E8571" s="46" t="s">
        <v>10764</v>
      </c>
      <c r="F8571" s="121">
        <v>721.95579999999995</v>
      </c>
      <c r="G8571" s="87"/>
      <c r="H8571" s="47"/>
      <c r="I8571" s="120">
        <v>2</v>
      </c>
      <c r="J8571" s="120">
        <v>0</v>
      </c>
    </row>
    <row r="8572" spans="1:10" ht="15" customHeight="1">
      <c r="A8572" s="46" t="s">
        <v>16388</v>
      </c>
      <c r="B8572" s="46" t="s">
        <v>16389</v>
      </c>
      <c r="C8572" s="47">
        <v>269.54259999999999</v>
      </c>
      <c r="D8572" s="119" t="s">
        <v>10762</v>
      </c>
      <c r="E8572" s="46" t="s">
        <v>10762</v>
      </c>
      <c r="F8572" s="121">
        <v>759.34320000000002</v>
      </c>
      <c r="G8572" s="87"/>
      <c r="H8572" s="47"/>
      <c r="I8572" s="120">
        <v>4</v>
      </c>
      <c r="J8572" s="120">
        <v>0</v>
      </c>
    </row>
    <row r="8573" spans="1:10" ht="15" customHeight="1">
      <c r="A8573" s="46" t="s">
        <v>16386</v>
      </c>
      <c r="B8573" s="46" t="s">
        <v>16387</v>
      </c>
      <c r="C8573" s="47">
        <v>269.54259999999999</v>
      </c>
      <c r="D8573" s="119" t="s">
        <v>10760</v>
      </c>
      <c r="E8573" s="46" t="s">
        <v>10760</v>
      </c>
      <c r="F8573" s="121">
        <v>978.53240000000005</v>
      </c>
      <c r="G8573" s="87"/>
      <c r="H8573" s="47"/>
      <c r="I8573" s="120">
        <v>2</v>
      </c>
      <c r="J8573" s="120">
        <v>0</v>
      </c>
    </row>
    <row r="8574" spans="1:10" ht="15" customHeight="1">
      <c r="A8574" s="46" t="s">
        <v>16384</v>
      </c>
      <c r="B8574" s="46" t="s">
        <v>16385</v>
      </c>
      <c r="C8574" s="47">
        <v>310.81040000000002</v>
      </c>
      <c r="D8574" s="119" t="s">
        <v>10758</v>
      </c>
      <c r="E8574" s="46" t="s">
        <v>10758</v>
      </c>
      <c r="F8574" s="121">
        <v>1013.5266</v>
      </c>
      <c r="G8574" s="87"/>
      <c r="H8574" s="47"/>
      <c r="I8574" s="120">
        <v>0</v>
      </c>
      <c r="J8574" s="120">
        <v>0</v>
      </c>
    </row>
    <row r="8575" spans="1:10" ht="15" customHeight="1">
      <c r="A8575" s="46" t="s">
        <v>16383</v>
      </c>
      <c r="B8575" s="46" t="s">
        <v>33026</v>
      </c>
      <c r="C8575" s="47">
        <v>309.14460000000003</v>
      </c>
      <c r="D8575" s="119" t="s">
        <v>10756</v>
      </c>
      <c r="E8575" s="46" t="s">
        <v>10756</v>
      </c>
      <c r="F8575" s="121">
        <v>1259.3679999999999</v>
      </c>
      <c r="G8575" s="87"/>
      <c r="H8575" s="47"/>
      <c r="I8575" s="120">
        <v>1</v>
      </c>
      <c r="J8575" s="120">
        <v>0</v>
      </c>
    </row>
    <row r="8576" spans="1:10" ht="15" customHeight="1">
      <c r="A8576" s="46" t="s">
        <v>16381</v>
      </c>
      <c r="B8576" s="46" t="s">
        <v>16382</v>
      </c>
      <c r="C8576" s="47">
        <v>269.54259999999999</v>
      </c>
      <c r="D8576" s="119" t="s">
        <v>10754</v>
      </c>
      <c r="E8576" s="46" t="s">
        <v>10754</v>
      </c>
      <c r="F8576" s="121">
        <v>1137.6556</v>
      </c>
      <c r="G8576" s="87"/>
      <c r="H8576" s="47"/>
      <c r="I8576" s="120">
        <v>0</v>
      </c>
      <c r="J8576" s="120">
        <v>0</v>
      </c>
    </row>
    <row r="8577" spans="1:10" ht="15" customHeight="1">
      <c r="A8577" s="46" t="s">
        <v>16379</v>
      </c>
      <c r="B8577" s="46" t="s">
        <v>16380</v>
      </c>
      <c r="C8577" s="47">
        <v>269.54259999999999</v>
      </c>
      <c r="D8577" s="119" t="s">
        <v>10752</v>
      </c>
      <c r="E8577" s="46" t="s">
        <v>10752</v>
      </c>
      <c r="F8577" s="121">
        <v>466.02</v>
      </c>
      <c r="G8577" s="87"/>
      <c r="H8577" s="47"/>
      <c r="I8577" s="120">
        <v>1</v>
      </c>
      <c r="J8577" s="120">
        <v>0</v>
      </c>
    </row>
    <row r="8578" spans="1:10" ht="15" customHeight="1">
      <c r="A8578" s="46" t="s">
        <v>16377</v>
      </c>
      <c r="B8578" s="46" t="s">
        <v>16378</v>
      </c>
      <c r="C8578" s="47">
        <v>269.54259999999999</v>
      </c>
      <c r="D8578" s="119" t="s">
        <v>10750</v>
      </c>
      <c r="E8578" s="46" t="s">
        <v>10750</v>
      </c>
      <c r="F8578" s="121">
        <v>466.0204</v>
      </c>
      <c r="G8578" s="87"/>
      <c r="H8578" s="47"/>
      <c r="I8578" s="120">
        <v>3</v>
      </c>
      <c r="J8578" s="120">
        <v>0</v>
      </c>
    </row>
    <row r="8579" spans="1:10" ht="15" customHeight="1">
      <c r="A8579" s="46" t="s">
        <v>16375</v>
      </c>
      <c r="B8579" s="46" t="s">
        <v>16376</v>
      </c>
      <c r="C8579" s="47">
        <v>269.54259999999999</v>
      </c>
      <c r="D8579" s="119" t="s">
        <v>10748</v>
      </c>
      <c r="E8579" s="46" t="s">
        <v>10748</v>
      </c>
      <c r="F8579" s="121">
        <v>1001.3042</v>
      </c>
      <c r="G8579" s="87"/>
      <c r="H8579" s="47"/>
      <c r="I8579" s="120">
        <v>1</v>
      </c>
      <c r="J8579" s="120">
        <v>0</v>
      </c>
    </row>
    <row r="8580" spans="1:10" ht="15" customHeight="1">
      <c r="A8580" s="46" t="s">
        <v>16373</v>
      </c>
      <c r="B8580" s="46" t="s">
        <v>16374</v>
      </c>
      <c r="C8580" s="47">
        <v>310.81040000000002</v>
      </c>
      <c r="D8580" s="119" t="s">
        <v>10746</v>
      </c>
      <c r="E8580" s="46" t="s">
        <v>10746</v>
      </c>
      <c r="F8580" s="121">
        <v>1001.3034</v>
      </c>
      <c r="G8580" s="87"/>
      <c r="H8580" s="47"/>
      <c r="I8580" s="120">
        <v>1</v>
      </c>
      <c r="J8580" s="120">
        <v>0</v>
      </c>
    </row>
    <row r="8581" spans="1:10" ht="15" customHeight="1">
      <c r="A8581" s="46" t="s">
        <v>16420</v>
      </c>
      <c r="B8581" s="46" t="s">
        <v>16421</v>
      </c>
      <c r="C8581" s="47">
        <v>250.9</v>
      </c>
      <c r="D8581" s="119" t="s">
        <v>10744</v>
      </c>
      <c r="E8581" s="46" t="s">
        <v>10744</v>
      </c>
      <c r="F8581" s="121">
        <v>931.89700000000005</v>
      </c>
      <c r="G8581" s="87"/>
      <c r="H8581" s="47"/>
      <c r="I8581" s="120">
        <v>0</v>
      </c>
      <c r="J8581" s="120">
        <v>0</v>
      </c>
    </row>
    <row r="8582" spans="1:10" ht="15" customHeight="1">
      <c r="A8582" s="46" t="s">
        <v>16418</v>
      </c>
      <c r="B8582" s="46" t="s">
        <v>16419</v>
      </c>
      <c r="C8582" s="47">
        <v>250.9</v>
      </c>
      <c r="D8582" s="119" t="s">
        <v>10742</v>
      </c>
      <c r="E8582" s="46" t="s">
        <v>10742</v>
      </c>
      <c r="F8582" s="121">
        <v>1001.3042</v>
      </c>
      <c r="G8582" s="87"/>
      <c r="H8582" s="47"/>
      <c r="I8582" s="120">
        <v>0</v>
      </c>
      <c r="J8582" s="120">
        <v>0</v>
      </c>
    </row>
    <row r="8583" spans="1:10" ht="15" customHeight="1">
      <c r="A8583" s="46" t="s">
        <v>16416</v>
      </c>
      <c r="B8583" s="46" t="s">
        <v>16417</v>
      </c>
      <c r="C8583" s="47">
        <v>250.9</v>
      </c>
      <c r="D8583" s="119" t="s">
        <v>10740</v>
      </c>
      <c r="E8583" s="46" t="s">
        <v>10740</v>
      </c>
      <c r="F8583" s="121">
        <v>1001.3034</v>
      </c>
      <c r="G8583" s="87"/>
      <c r="H8583" s="47"/>
      <c r="I8583" s="120">
        <v>0</v>
      </c>
      <c r="J8583" s="120">
        <v>0</v>
      </c>
    </row>
    <row r="8584" spans="1:10" ht="15" customHeight="1">
      <c r="A8584" s="46" t="s">
        <v>16414</v>
      </c>
      <c r="B8584" s="46" t="s">
        <v>16415</v>
      </c>
      <c r="C8584" s="47">
        <v>250.9</v>
      </c>
      <c r="D8584" s="119" t="s">
        <v>10738</v>
      </c>
      <c r="E8584" s="46" t="s">
        <v>10738</v>
      </c>
      <c r="F8584" s="121">
        <v>1106.8368</v>
      </c>
      <c r="G8584" s="87"/>
      <c r="H8584" s="47"/>
      <c r="I8584" s="120">
        <v>0</v>
      </c>
      <c r="J8584" s="120">
        <v>0</v>
      </c>
    </row>
    <row r="8585" spans="1:10" ht="15" customHeight="1">
      <c r="A8585" s="46" t="s">
        <v>16412</v>
      </c>
      <c r="B8585" s="46" t="s">
        <v>16413</v>
      </c>
      <c r="C8585" s="47">
        <v>250.9</v>
      </c>
      <c r="D8585" s="119" t="s">
        <v>10736</v>
      </c>
      <c r="E8585" s="46" t="s">
        <v>10736</v>
      </c>
      <c r="F8585" s="121">
        <v>978.54179999999997</v>
      </c>
      <c r="G8585" s="87"/>
      <c r="H8585" s="47"/>
      <c r="I8585" s="120">
        <v>0</v>
      </c>
      <c r="J8585" s="120">
        <v>0</v>
      </c>
    </row>
    <row r="8586" spans="1:10" ht="15" customHeight="1">
      <c r="A8586" s="46" t="s">
        <v>16410</v>
      </c>
      <c r="B8586" s="46" t="s">
        <v>16411</v>
      </c>
      <c r="C8586" s="47">
        <v>250.9</v>
      </c>
      <c r="D8586" s="119" t="s">
        <v>10734</v>
      </c>
      <c r="E8586" s="46" t="s">
        <v>10734</v>
      </c>
      <c r="F8586" s="121">
        <v>1282.9528</v>
      </c>
      <c r="G8586" s="87"/>
      <c r="H8586" s="47"/>
      <c r="I8586" s="120">
        <v>0</v>
      </c>
      <c r="J8586" s="120">
        <v>0</v>
      </c>
    </row>
    <row r="8587" spans="1:10" ht="15" customHeight="1">
      <c r="A8587" s="46" t="s">
        <v>16408</v>
      </c>
      <c r="B8587" s="46" t="s">
        <v>16409</v>
      </c>
      <c r="C8587" s="47">
        <v>266.67079999999999</v>
      </c>
      <c r="D8587" s="119" t="s">
        <v>10732</v>
      </c>
      <c r="E8587" s="46" t="s">
        <v>10732</v>
      </c>
      <c r="F8587" s="121">
        <v>1386.75</v>
      </c>
      <c r="G8587" s="87"/>
      <c r="H8587" s="47"/>
      <c r="I8587" s="120">
        <v>0</v>
      </c>
      <c r="J8587" s="120">
        <v>0</v>
      </c>
    </row>
    <row r="8588" spans="1:10" ht="15" customHeight="1">
      <c r="A8588" s="46" t="s">
        <v>16406</v>
      </c>
      <c r="B8588" s="46" t="s">
        <v>16407</v>
      </c>
      <c r="C8588" s="47">
        <v>266.67079999999999</v>
      </c>
      <c r="D8588" s="119" t="s">
        <v>10730</v>
      </c>
      <c r="E8588" s="46" t="s">
        <v>10730</v>
      </c>
      <c r="F8588" s="121">
        <v>2045.2704000000001</v>
      </c>
      <c r="G8588" s="87"/>
      <c r="H8588" s="47"/>
      <c r="I8588" s="120">
        <v>0</v>
      </c>
      <c r="J8588" s="120">
        <v>0</v>
      </c>
    </row>
    <row r="8589" spans="1:10" ht="15" customHeight="1">
      <c r="A8589" s="46" t="s">
        <v>16404</v>
      </c>
      <c r="B8589" s="46" t="s">
        <v>16405</v>
      </c>
      <c r="C8589" s="47">
        <v>266.67079999999999</v>
      </c>
      <c r="D8589" s="119" t="s">
        <v>10728</v>
      </c>
      <c r="E8589" s="46" t="s">
        <v>10728</v>
      </c>
      <c r="F8589" s="121">
        <v>2459.3436000000002</v>
      </c>
      <c r="G8589" s="87"/>
      <c r="H8589" s="47"/>
      <c r="I8589" s="120">
        <v>0</v>
      </c>
      <c r="J8589" s="120">
        <v>0</v>
      </c>
    </row>
    <row r="8590" spans="1:10" ht="15" customHeight="1">
      <c r="A8590" s="46" t="s">
        <v>16438</v>
      </c>
      <c r="B8590" s="46" t="s">
        <v>16439</v>
      </c>
      <c r="C8590" s="47">
        <v>324.7362</v>
      </c>
      <c r="D8590" s="119" t="s">
        <v>10726</v>
      </c>
      <c r="E8590" s="46" t="s">
        <v>10726</v>
      </c>
      <c r="F8590" s="121">
        <v>2459.3436000000002</v>
      </c>
      <c r="G8590" s="87"/>
      <c r="H8590" s="47"/>
      <c r="I8590" s="120">
        <v>0</v>
      </c>
      <c r="J8590" s="120">
        <v>0</v>
      </c>
    </row>
    <row r="8591" spans="1:10" ht="15" customHeight="1">
      <c r="A8591" s="46" t="s">
        <v>16436</v>
      </c>
      <c r="B8591" s="46" t="s">
        <v>16437</v>
      </c>
      <c r="C8591" s="47">
        <v>324.7362</v>
      </c>
      <c r="D8591" s="119" t="s">
        <v>10724</v>
      </c>
      <c r="E8591" s="46" t="s">
        <v>10724</v>
      </c>
      <c r="F8591" s="121">
        <v>2459.3436000000002</v>
      </c>
      <c r="G8591" s="87"/>
      <c r="H8591" s="47"/>
      <c r="I8591" s="120">
        <v>0</v>
      </c>
      <c r="J8591" s="120">
        <v>0</v>
      </c>
    </row>
    <row r="8592" spans="1:10" ht="15" customHeight="1">
      <c r="A8592" s="46" t="s">
        <v>16434</v>
      </c>
      <c r="B8592" s="46" t="s">
        <v>16435</v>
      </c>
      <c r="C8592" s="47">
        <v>324.7362</v>
      </c>
      <c r="D8592" s="119" t="s">
        <v>10722</v>
      </c>
      <c r="E8592" s="46" t="s">
        <v>10722</v>
      </c>
      <c r="F8592" s="121">
        <v>2459.3436000000002</v>
      </c>
      <c r="G8592" s="87"/>
      <c r="H8592" s="47"/>
      <c r="I8592" s="120">
        <v>0</v>
      </c>
      <c r="J8592" s="120">
        <v>0</v>
      </c>
    </row>
    <row r="8593" spans="1:10" ht="15" customHeight="1">
      <c r="A8593" s="46" t="s">
        <v>16432</v>
      </c>
      <c r="B8593" s="46" t="s">
        <v>16433</v>
      </c>
      <c r="C8593" s="47">
        <v>324.7362</v>
      </c>
      <c r="D8593" s="119" t="s">
        <v>10710</v>
      </c>
      <c r="E8593" s="46" t="s">
        <v>10710</v>
      </c>
      <c r="F8593" s="121">
        <v>1953.7190000000001</v>
      </c>
      <c r="G8593" s="87"/>
      <c r="H8593" s="47"/>
      <c r="I8593" s="120">
        <v>0</v>
      </c>
      <c r="J8593" s="120">
        <v>0</v>
      </c>
    </row>
    <row r="8594" spans="1:10" ht="15" customHeight="1">
      <c r="A8594" s="46" t="s">
        <v>16430</v>
      </c>
      <c r="B8594" s="46" t="s">
        <v>16431</v>
      </c>
      <c r="C8594" s="47">
        <v>324.7362</v>
      </c>
      <c r="D8594" s="119" t="s">
        <v>10782</v>
      </c>
      <c r="E8594" s="46" t="s">
        <v>10782</v>
      </c>
      <c r="F8594" s="121">
        <v>470.30540000000002</v>
      </c>
      <c r="G8594" s="87"/>
      <c r="H8594" s="47"/>
      <c r="I8594" s="120">
        <v>0</v>
      </c>
      <c r="J8594" s="120">
        <v>0</v>
      </c>
    </row>
    <row r="8595" spans="1:10" ht="15" customHeight="1">
      <c r="A8595" s="46" t="s">
        <v>16428</v>
      </c>
      <c r="B8595" s="46" t="s">
        <v>16429</v>
      </c>
      <c r="C8595" s="47">
        <v>324.7362</v>
      </c>
      <c r="D8595" s="119" t="s">
        <v>10780</v>
      </c>
      <c r="E8595" s="46" t="s">
        <v>10780</v>
      </c>
      <c r="F8595" s="121">
        <v>1000.8626</v>
      </c>
      <c r="G8595" s="87"/>
      <c r="H8595" s="47"/>
      <c r="I8595" s="120">
        <v>0</v>
      </c>
      <c r="J8595" s="120">
        <v>0</v>
      </c>
    </row>
    <row r="8596" spans="1:10" ht="15" customHeight="1">
      <c r="A8596" s="46" t="s">
        <v>16426</v>
      </c>
      <c r="B8596" s="46" t="s">
        <v>16427</v>
      </c>
      <c r="C8596" s="47">
        <v>338.35640000000001</v>
      </c>
      <c r="D8596" s="119" t="s">
        <v>10778</v>
      </c>
      <c r="E8596" s="46" t="s">
        <v>10778</v>
      </c>
      <c r="F8596" s="121">
        <v>778.08119999999997</v>
      </c>
      <c r="G8596" s="87"/>
      <c r="H8596" s="47"/>
      <c r="I8596" s="120">
        <v>0</v>
      </c>
      <c r="J8596" s="120">
        <v>0</v>
      </c>
    </row>
    <row r="8597" spans="1:10" ht="15" customHeight="1">
      <c r="A8597" s="46" t="s">
        <v>16424</v>
      </c>
      <c r="B8597" s="46" t="s">
        <v>16425</v>
      </c>
      <c r="C8597" s="47">
        <v>338.35640000000001</v>
      </c>
      <c r="D8597" s="119" t="s">
        <v>10776</v>
      </c>
      <c r="E8597" s="46" t="s">
        <v>10776</v>
      </c>
      <c r="F8597" s="121">
        <v>959.54560000000004</v>
      </c>
      <c r="G8597" s="87"/>
      <c r="H8597" s="47"/>
      <c r="I8597" s="120">
        <v>0</v>
      </c>
      <c r="J8597" s="120">
        <v>0</v>
      </c>
    </row>
    <row r="8598" spans="1:10" ht="15" customHeight="1">
      <c r="A8598" s="46" t="s">
        <v>16422</v>
      </c>
      <c r="B8598" s="46" t="s">
        <v>16423</v>
      </c>
      <c r="C8598" s="47">
        <v>338.35640000000001</v>
      </c>
      <c r="D8598" s="119" t="s">
        <v>10784</v>
      </c>
      <c r="E8598" s="46" t="s">
        <v>10784</v>
      </c>
      <c r="F8598" s="121">
        <v>559.41700000000003</v>
      </c>
      <c r="G8598" s="87"/>
      <c r="H8598" s="47"/>
      <c r="I8598" s="120">
        <v>0</v>
      </c>
      <c r="J8598" s="120">
        <v>0</v>
      </c>
    </row>
    <row r="8599" spans="1:10" ht="15" customHeight="1">
      <c r="A8599" s="46" t="s">
        <v>16444</v>
      </c>
      <c r="B8599" s="46" t="s">
        <v>16445</v>
      </c>
      <c r="C8599" s="47">
        <v>288.1764</v>
      </c>
      <c r="D8599" s="119" t="s">
        <v>36187</v>
      </c>
      <c r="E8599" s="46" t="s">
        <v>36187</v>
      </c>
      <c r="F8599" s="121">
        <v>575.07839999999999</v>
      </c>
      <c r="G8599" s="87"/>
      <c r="H8599" s="47"/>
      <c r="I8599" s="120">
        <v>0</v>
      </c>
      <c r="J8599" s="120">
        <v>0</v>
      </c>
    </row>
    <row r="8600" spans="1:10" ht="15" customHeight="1">
      <c r="A8600" s="46" t="s">
        <v>16442</v>
      </c>
      <c r="B8600" s="46" t="s">
        <v>16443</v>
      </c>
      <c r="C8600" s="47">
        <v>288.1764</v>
      </c>
      <c r="D8600" s="119" t="s">
        <v>36188</v>
      </c>
      <c r="E8600" s="46" t="s">
        <v>36188</v>
      </c>
      <c r="F8600" s="121">
        <v>570.9914</v>
      </c>
      <c r="G8600" s="87"/>
      <c r="H8600" s="47"/>
      <c r="I8600" s="120">
        <v>0</v>
      </c>
      <c r="J8600" s="120">
        <v>0</v>
      </c>
    </row>
    <row r="8601" spans="1:10" ht="15" customHeight="1">
      <c r="A8601" s="46" t="s">
        <v>16440</v>
      </c>
      <c r="B8601" s="46" t="s">
        <v>16441</v>
      </c>
      <c r="C8601" s="47">
        <v>288.1764</v>
      </c>
      <c r="D8601" s="119" t="s">
        <v>10792</v>
      </c>
      <c r="E8601" s="46" t="s">
        <v>10792</v>
      </c>
      <c r="F8601" s="121">
        <v>575.07839999999999</v>
      </c>
      <c r="G8601" s="87"/>
      <c r="H8601" s="47"/>
      <c r="I8601" s="120">
        <v>0</v>
      </c>
      <c r="J8601" s="120">
        <v>0</v>
      </c>
    </row>
    <row r="8602" spans="1:10" ht="15" customHeight="1">
      <c r="A8602" s="46" t="s">
        <v>16460</v>
      </c>
      <c r="B8602" s="46" t="s">
        <v>16461</v>
      </c>
      <c r="C8602" s="47">
        <v>149.09639999999999</v>
      </c>
      <c r="D8602" s="119" t="s">
        <v>10790</v>
      </c>
      <c r="E8602" s="46" t="s">
        <v>10790</v>
      </c>
      <c r="F8602" s="121">
        <v>478.4846</v>
      </c>
      <c r="G8602" s="87"/>
      <c r="H8602" s="47"/>
      <c r="I8602" s="120">
        <v>0</v>
      </c>
      <c r="J8602" s="120">
        <v>0</v>
      </c>
    </row>
    <row r="8603" spans="1:10" ht="15" customHeight="1">
      <c r="A8603" s="46" t="s">
        <v>16458</v>
      </c>
      <c r="B8603" s="46" t="s">
        <v>16459</v>
      </c>
      <c r="C8603" s="47">
        <v>149.09639999999999</v>
      </c>
      <c r="D8603" s="119" t="s">
        <v>10788</v>
      </c>
      <c r="E8603" s="46" t="s">
        <v>10788</v>
      </c>
      <c r="F8603" s="121">
        <v>526.16560000000004</v>
      </c>
      <c r="G8603" s="87"/>
      <c r="H8603" s="47"/>
      <c r="I8603" s="120">
        <v>0</v>
      </c>
      <c r="J8603" s="120">
        <v>0</v>
      </c>
    </row>
    <row r="8604" spans="1:10" ht="15" customHeight="1">
      <c r="A8604" s="46" t="s">
        <v>16456</v>
      </c>
      <c r="B8604" s="46" t="s">
        <v>16457</v>
      </c>
      <c r="C8604" s="47">
        <v>149.09639999999999</v>
      </c>
      <c r="D8604" s="119" t="s">
        <v>10786</v>
      </c>
      <c r="E8604" s="46" t="s">
        <v>10786</v>
      </c>
      <c r="F8604" s="121">
        <v>532.11419999999998</v>
      </c>
      <c r="G8604" s="87"/>
      <c r="H8604" s="47"/>
      <c r="I8604" s="120">
        <v>0</v>
      </c>
      <c r="J8604" s="120">
        <v>0</v>
      </c>
    </row>
    <row r="8605" spans="1:10" ht="15" customHeight="1">
      <c r="A8605" s="46" t="s">
        <v>16454</v>
      </c>
      <c r="B8605" s="46" t="s">
        <v>16455</v>
      </c>
      <c r="C8605" s="47">
        <v>149.09639999999999</v>
      </c>
      <c r="D8605" s="119" t="s">
        <v>10793</v>
      </c>
      <c r="E8605" s="46" t="s">
        <v>10793</v>
      </c>
      <c r="F8605" s="121">
        <v>483.7278</v>
      </c>
      <c r="G8605" s="87"/>
      <c r="H8605" s="47"/>
      <c r="I8605" s="120">
        <v>0</v>
      </c>
      <c r="J8605" s="120">
        <v>0</v>
      </c>
    </row>
    <row r="8606" spans="1:10" ht="15" customHeight="1">
      <c r="A8606" s="46" t="s">
        <v>16452</v>
      </c>
      <c r="B8606" s="46" t="s">
        <v>16453</v>
      </c>
      <c r="C8606" s="47">
        <v>149.09639999999999</v>
      </c>
      <c r="D8606" s="119" t="s">
        <v>36190</v>
      </c>
      <c r="E8606" s="46" t="s">
        <v>36190</v>
      </c>
      <c r="F8606" s="121">
        <v>486.66379999999998</v>
      </c>
      <c r="G8606" s="87"/>
      <c r="H8606" s="47"/>
      <c r="I8606" s="120">
        <v>0</v>
      </c>
      <c r="J8606" s="120">
        <v>0</v>
      </c>
    </row>
    <row r="8607" spans="1:10" ht="15" customHeight="1">
      <c r="A8607" s="46" t="s">
        <v>16450</v>
      </c>
      <c r="B8607" s="46" t="s">
        <v>16451</v>
      </c>
      <c r="C8607" s="47">
        <v>149.09639999999999</v>
      </c>
      <c r="D8607" s="119" t="s">
        <v>36192</v>
      </c>
      <c r="E8607" s="46" t="s">
        <v>36192</v>
      </c>
      <c r="F8607" s="121">
        <v>525.79459999999995</v>
      </c>
      <c r="G8607" s="87"/>
      <c r="H8607" s="47"/>
      <c r="I8607" s="120">
        <v>0</v>
      </c>
      <c r="J8607" s="120">
        <v>0</v>
      </c>
    </row>
    <row r="8608" spans="1:10" ht="15" customHeight="1">
      <c r="A8608" s="46" t="s">
        <v>16448</v>
      </c>
      <c r="B8608" s="46" t="s">
        <v>16449</v>
      </c>
      <c r="C8608" s="47">
        <v>156.27459999999999</v>
      </c>
      <c r="D8608" s="119" t="s">
        <v>10800</v>
      </c>
      <c r="E8608" s="46" t="s">
        <v>10800</v>
      </c>
      <c r="F8608" s="121">
        <v>503.01179999999999</v>
      </c>
      <c r="G8608" s="87"/>
      <c r="H8608" s="47"/>
      <c r="I8608" s="120">
        <v>0</v>
      </c>
      <c r="J8608" s="120">
        <v>0</v>
      </c>
    </row>
    <row r="8609" spans="1:10" ht="15" customHeight="1">
      <c r="A8609" s="46" t="s">
        <v>16446</v>
      </c>
      <c r="B8609" s="46" t="s">
        <v>16447</v>
      </c>
      <c r="C8609" s="47">
        <v>156.27459999999999</v>
      </c>
      <c r="D8609" s="119" t="s">
        <v>10799</v>
      </c>
      <c r="E8609" s="46" t="s">
        <v>10799</v>
      </c>
      <c r="F8609" s="121">
        <v>525.04999999999995</v>
      </c>
      <c r="G8609" s="87"/>
      <c r="H8609" s="47"/>
      <c r="I8609" s="120">
        <v>0</v>
      </c>
      <c r="J8609" s="120">
        <v>0</v>
      </c>
    </row>
    <row r="8610" spans="1:10" ht="15" customHeight="1">
      <c r="A8610" s="46" t="s">
        <v>16472</v>
      </c>
      <c r="B8610" s="46" t="s">
        <v>16473</v>
      </c>
      <c r="C8610" s="47">
        <v>257.92439999999999</v>
      </c>
      <c r="D8610" s="119" t="s">
        <v>10797</v>
      </c>
      <c r="E8610" s="46" t="s">
        <v>10797</v>
      </c>
      <c r="F8610" s="121">
        <v>374.33879999999999</v>
      </c>
      <c r="G8610" s="87"/>
      <c r="H8610" s="47"/>
      <c r="I8610" s="120">
        <v>0</v>
      </c>
      <c r="J8610" s="120">
        <v>0</v>
      </c>
    </row>
    <row r="8611" spans="1:10" ht="15" customHeight="1">
      <c r="A8611" s="46" t="s">
        <v>16470</v>
      </c>
      <c r="B8611" s="46" t="s">
        <v>16471</v>
      </c>
      <c r="C8611" s="47">
        <v>270.70440000000002</v>
      </c>
      <c r="D8611" s="119" t="s">
        <v>10795</v>
      </c>
      <c r="E8611" s="46" t="s">
        <v>10795</v>
      </c>
      <c r="F8611" s="121">
        <v>405.0806</v>
      </c>
      <c r="G8611" s="87"/>
      <c r="H8611" s="47"/>
      <c r="I8611" s="120">
        <v>0</v>
      </c>
      <c r="J8611" s="120">
        <v>0</v>
      </c>
    </row>
    <row r="8612" spans="1:10" ht="15" customHeight="1">
      <c r="A8612" s="46" t="s">
        <v>16468</v>
      </c>
      <c r="B8612" s="46" t="s">
        <v>16469</v>
      </c>
      <c r="C8612" s="47">
        <v>278.8372</v>
      </c>
      <c r="D8612" s="119" t="s">
        <v>10809</v>
      </c>
      <c r="E8612" s="46" t="s">
        <v>10809</v>
      </c>
      <c r="F8612" s="121">
        <v>703.58979999999997</v>
      </c>
      <c r="G8612" s="87"/>
      <c r="H8612" s="47"/>
      <c r="I8612" s="120">
        <v>0</v>
      </c>
      <c r="J8612" s="120">
        <v>0</v>
      </c>
    </row>
    <row r="8613" spans="1:10" ht="15" customHeight="1">
      <c r="A8613" s="46" t="s">
        <v>16466</v>
      </c>
      <c r="B8613" s="46" t="s">
        <v>16467</v>
      </c>
      <c r="C8613" s="47">
        <v>327.6336</v>
      </c>
      <c r="D8613" s="119" t="s">
        <v>10807</v>
      </c>
      <c r="E8613" s="46" t="s">
        <v>10807</v>
      </c>
      <c r="F8613" s="121">
        <v>913.80520000000001</v>
      </c>
      <c r="G8613" s="87"/>
      <c r="H8613" s="47"/>
      <c r="I8613" s="120">
        <v>0</v>
      </c>
      <c r="J8613" s="120">
        <v>0</v>
      </c>
    </row>
    <row r="8614" spans="1:10" ht="15" customHeight="1">
      <c r="A8614" s="46" t="s">
        <v>16464</v>
      </c>
      <c r="B8614" s="46" t="s">
        <v>16465</v>
      </c>
      <c r="C8614" s="47">
        <v>327.6336</v>
      </c>
      <c r="D8614" s="119" t="s">
        <v>10805</v>
      </c>
      <c r="E8614" s="46" t="s">
        <v>10805</v>
      </c>
      <c r="F8614" s="121">
        <v>502.83640000000003</v>
      </c>
      <c r="G8614" s="87"/>
      <c r="H8614" s="47"/>
      <c r="I8614" s="120">
        <v>0</v>
      </c>
      <c r="J8614" s="120">
        <v>0</v>
      </c>
    </row>
    <row r="8615" spans="1:10" ht="15" customHeight="1">
      <c r="A8615" s="46" t="s">
        <v>16462</v>
      </c>
      <c r="B8615" s="46" t="s">
        <v>16463</v>
      </c>
      <c r="C8615" s="47">
        <v>399.66660000000002</v>
      </c>
      <c r="D8615" s="119" t="s">
        <v>10803</v>
      </c>
      <c r="E8615" s="46" t="s">
        <v>10803</v>
      </c>
      <c r="F8615" s="121">
        <v>593.87660000000005</v>
      </c>
      <c r="G8615" s="87"/>
      <c r="H8615" s="47"/>
      <c r="I8615" s="120">
        <v>0</v>
      </c>
      <c r="J8615" s="120">
        <v>0</v>
      </c>
    </row>
    <row r="8616" spans="1:10" ht="15" customHeight="1">
      <c r="A8616" s="46" t="s">
        <v>16474</v>
      </c>
      <c r="B8616" s="46" t="s">
        <v>16475</v>
      </c>
      <c r="C8616" s="47">
        <v>357.6318</v>
      </c>
      <c r="D8616" s="119" t="s">
        <v>10814</v>
      </c>
      <c r="E8616" s="46" t="s">
        <v>10814</v>
      </c>
      <c r="F8616" s="121">
        <v>941.48199999999997</v>
      </c>
      <c r="G8616" s="87"/>
      <c r="H8616" s="47"/>
      <c r="I8616" s="120">
        <v>1</v>
      </c>
      <c r="J8616" s="120">
        <v>0</v>
      </c>
    </row>
    <row r="8617" spans="1:10" ht="15" customHeight="1">
      <c r="A8617" s="46" t="s">
        <v>16512</v>
      </c>
      <c r="B8617" s="46" t="s">
        <v>16513</v>
      </c>
      <c r="C8617" s="47">
        <v>250.9</v>
      </c>
      <c r="D8617" s="119" t="s">
        <v>10813</v>
      </c>
      <c r="E8617" s="46" t="s">
        <v>10813</v>
      </c>
      <c r="F8617" s="121">
        <v>808.51139999999998</v>
      </c>
      <c r="G8617" s="87"/>
      <c r="H8617" s="47"/>
      <c r="I8617" s="120">
        <v>0</v>
      </c>
      <c r="J8617" s="120">
        <v>0</v>
      </c>
    </row>
    <row r="8618" spans="1:10" ht="15" customHeight="1">
      <c r="A8618" s="46" t="s">
        <v>16510</v>
      </c>
      <c r="B8618" s="46" t="s">
        <v>16511</v>
      </c>
      <c r="C8618" s="47">
        <v>250.9</v>
      </c>
      <c r="D8618" s="119" t="s">
        <v>10811</v>
      </c>
      <c r="E8618" s="46" t="s">
        <v>10811</v>
      </c>
      <c r="F8618" s="121">
        <v>874.99099999999999</v>
      </c>
      <c r="G8618" s="87"/>
      <c r="H8618" s="47"/>
      <c r="I8618" s="120">
        <v>0</v>
      </c>
      <c r="J8618" s="120">
        <v>0</v>
      </c>
    </row>
    <row r="8619" spans="1:10" ht="15" customHeight="1">
      <c r="A8619" s="46" t="s">
        <v>16508</v>
      </c>
      <c r="B8619" s="46" t="s">
        <v>16509</v>
      </c>
      <c r="C8619" s="47">
        <v>250.9</v>
      </c>
      <c r="D8619" s="119" t="s">
        <v>10817</v>
      </c>
      <c r="E8619" s="46" t="s">
        <v>10817</v>
      </c>
      <c r="F8619" s="121">
        <v>540.4212</v>
      </c>
      <c r="G8619" s="87"/>
      <c r="H8619" s="47"/>
      <c r="I8619" s="120">
        <v>0</v>
      </c>
      <c r="J8619" s="120">
        <v>0</v>
      </c>
    </row>
    <row r="8620" spans="1:10" ht="15" customHeight="1">
      <c r="A8620" s="46" t="s">
        <v>16506</v>
      </c>
      <c r="B8620" s="46" t="s">
        <v>16507</v>
      </c>
      <c r="C8620" s="47">
        <v>250.9</v>
      </c>
      <c r="D8620" s="119" t="s">
        <v>10816</v>
      </c>
      <c r="E8620" s="46" t="s">
        <v>10816</v>
      </c>
      <c r="F8620" s="121">
        <v>474.25560000000002</v>
      </c>
      <c r="G8620" s="87"/>
      <c r="H8620" s="47"/>
      <c r="I8620" s="120">
        <v>0</v>
      </c>
      <c r="J8620" s="120">
        <v>0</v>
      </c>
    </row>
    <row r="8621" spans="1:10" ht="15" customHeight="1">
      <c r="A8621" s="46" t="s">
        <v>16563</v>
      </c>
      <c r="B8621" s="46" t="s">
        <v>16564</v>
      </c>
      <c r="C8621" s="47">
        <v>224.55680000000001</v>
      </c>
      <c r="D8621" s="119" t="s">
        <v>10829</v>
      </c>
      <c r="E8621" s="46" t="s">
        <v>10829</v>
      </c>
      <c r="F8621" s="121">
        <v>478.43799999999999</v>
      </c>
      <c r="G8621" s="87"/>
      <c r="H8621" s="47"/>
      <c r="I8621" s="120">
        <v>0</v>
      </c>
      <c r="J8621" s="120">
        <v>0</v>
      </c>
    </row>
    <row r="8622" spans="1:10" ht="15" customHeight="1">
      <c r="A8622" s="46" t="s">
        <v>16561</v>
      </c>
      <c r="B8622" s="46" t="s">
        <v>16562</v>
      </c>
      <c r="C8622" s="47">
        <v>224.55680000000001</v>
      </c>
      <c r="D8622" s="119" t="s">
        <v>10827</v>
      </c>
      <c r="E8622" s="46" t="s">
        <v>10827</v>
      </c>
      <c r="F8622" s="121">
        <v>401.4092</v>
      </c>
      <c r="G8622" s="87"/>
      <c r="H8622" s="47"/>
      <c r="I8622" s="120">
        <v>0</v>
      </c>
      <c r="J8622" s="120">
        <v>0</v>
      </c>
    </row>
    <row r="8623" spans="1:10" ht="15" customHeight="1">
      <c r="A8623" s="46" t="s">
        <v>16559</v>
      </c>
      <c r="B8623" s="46" t="s">
        <v>16560</v>
      </c>
      <c r="C8623" s="47">
        <v>224.55680000000001</v>
      </c>
      <c r="D8623" s="119" t="s">
        <v>10825</v>
      </c>
      <c r="E8623" s="46" t="s">
        <v>10825</v>
      </c>
      <c r="F8623" s="121">
        <v>526.51419999999996</v>
      </c>
      <c r="G8623" s="87"/>
      <c r="H8623" s="47"/>
      <c r="I8623" s="120">
        <v>0</v>
      </c>
      <c r="J8623" s="120">
        <v>0</v>
      </c>
    </row>
    <row r="8624" spans="1:10" ht="15" customHeight="1">
      <c r="A8624" s="46" t="s">
        <v>16557</v>
      </c>
      <c r="B8624" s="46" t="s">
        <v>16558</v>
      </c>
      <c r="C8624" s="47">
        <v>224.55680000000001</v>
      </c>
      <c r="D8624" s="119" t="s">
        <v>10823</v>
      </c>
      <c r="E8624" s="46" t="s">
        <v>10823</v>
      </c>
      <c r="F8624" s="121">
        <v>543.73239999999998</v>
      </c>
      <c r="G8624" s="87"/>
      <c r="H8624" s="47"/>
      <c r="I8624" s="120">
        <v>0</v>
      </c>
      <c r="J8624" s="120">
        <v>0</v>
      </c>
    </row>
    <row r="8625" spans="1:10" ht="15" customHeight="1">
      <c r="A8625" s="46" t="s">
        <v>16555</v>
      </c>
      <c r="B8625" s="46" t="s">
        <v>16556</v>
      </c>
      <c r="C8625" s="47">
        <v>224.55680000000001</v>
      </c>
      <c r="D8625" s="119" t="s">
        <v>36194</v>
      </c>
      <c r="E8625" s="46" t="s">
        <v>36194</v>
      </c>
      <c r="F8625" s="121">
        <v>680.85019999999997</v>
      </c>
      <c r="G8625" s="87"/>
      <c r="H8625" s="47"/>
      <c r="I8625" s="120">
        <v>0</v>
      </c>
      <c r="J8625" s="120">
        <v>0</v>
      </c>
    </row>
    <row r="8626" spans="1:10" ht="15" customHeight="1">
      <c r="A8626" s="46" t="s">
        <v>16553</v>
      </c>
      <c r="B8626" s="46" t="s">
        <v>16554</v>
      </c>
      <c r="C8626" s="47">
        <v>192.72300000000001</v>
      </c>
      <c r="D8626" s="119" t="s">
        <v>36196</v>
      </c>
      <c r="E8626" s="46" t="s">
        <v>36196</v>
      </c>
      <c r="F8626" s="121">
        <v>526.51419999999996</v>
      </c>
      <c r="G8626" s="87"/>
      <c r="H8626" s="47"/>
      <c r="I8626" s="120">
        <v>2</v>
      </c>
      <c r="J8626" s="120">
        <v>0</v>
      </c>
    </row>
    <row r="8627" spans="1:10" ht="15" customHeight="1">
      <c r="A8627" s="46" t="s">
        <v>16552</v>
      </c>
      <c r="B8627" s="46" t="s">
        <v>35751</v>
      </c>
      <c r="C8627" s="47">
        <v>192.72300000000001</v>
      </c>
      <c r="D8627" s="119" t="s">
        <v>10822</v>
      </c>
      <c r="E8627" s="46" t="s">
        <v>10822</v>
      </c>
      <c r="F8627" s="121">
        <v>527.43200000000002</v>
      </c>
      <c r="G8627" s="87"/>
      <c r="H8627" s="47"/>
      <c r="I8627" s="120">
        <v>3</v>
      </c>
      <c r="J8627" s="120">
        <v>0</v>
      </c>
    </row>
    <row r="8628" spans="1:10" ht="15" customHeight="1">
      <c r="A8628" s="46" t="s">
        <v>16551</v>
      </c>
      <c r="B8628" s="46" t="s">
        <v>35752</v>
      </c>
      <c r="C8628" s="47">
        <v>192.72300000000001</v>
      </c>
      <c r="D8628" s="119" t="s">
        <v>10820</v>
      </c>
      <c r="E8628" s="46" t="s">
        <v>10820</v>
      </c>
      <c r="F8628" s="121">
        <v>489.4522</v>
      </c>
      <c r="G8628" s="87"/>
      <c r="H8628" s="47"/>
      <c r="I8628" s="120">
        <v>5</v>
      </c>
      <c r="J8628" s="120">
        <v>0</v>
      </c>
    </row>
    <row r="8629" spans="1:10" ht="15" customHeight="1">
      <c r="A8629" s="46" t="s">
        <v>16549</v>
      </c>
      <c r="B8629" s="46" t="s">
        <v>16550</v>
      </c>
      <c r="C8629" s="47">
        <v>192.72300000000001</v>
      </c>
      <c r="D8629" s="119" t="s">
        <v>36197</v>
      </c>
      <c r="E8629" s="46" t="s">
        <v>36197</v>
      </c>
      <c r="F8629" s="121">
        <v>566.42039999999997</v>
      </c>
      <c r="G8629" s="87"/>
      <c r="H8629" s="47"/>
      <c r="I8629" s="120">
        <v>1</v>
      </c>
      <c r="J8629" s="120">
        <v>0</v>
      </c>
    </row>
    <row r="8630" spans="1:10" ht="15" customHeight="1">
      <c r="A8630" s="46" t="s">
        <v>16548</v>
      </c>
      <c r="B8630" s="46" t="s">
        <v>35753</v>
      </c>
      <c r="C8630" s="47">
        <v>192.72300000000001</v>
      </c>
      <c r="D8630" s="119" t="s">
        <v>10819</v>
      </c>
      <c r="E8630" s="46" t="s">
        <v>10819</v>
      </c>
      <c r="F8630" s="121">
        <v>509.76080000000002</v>
      </c>
      <c r="G8630" s="87"/>
      <c r="H8630" s="47"/>
      <c r="I8630" s="120">
        <v>5</v>
      </c>
      <c r="J8630" s="120">
        <v>0</v>
      </c>
    </row>
    <row r="8631" spans="1:10" ht="15" customHeight="1">
      <c r="A8631" s="46" t="s">
        <v>16547</v>
      </c>
      <c r="B8631" s="46" t="s">
        <v>35754</v>
      </c>
      <c r="C8631" s="47">
        <v>192.72300000000001</v>
      </c>
      <c r="D8631" s="119" t="s">
        <v>10835</v>
      </c>
      <c r="E8631" s="46" t="s">
        <v>10835</v>
      </c>
      <c r="F8631" s="121">
        <v>474.27879999999999</v>
      </c>
      <c r="G8631" s="87"/>
      <c r="H8631" s="47"/>
      <c r="I8631" s="120">
        <v>5</v>
      </c>
      <c r="J8631" s="120">
        <v>0</v>
      </c>
    </row>
    <row r="8632" spans="1:10" ht="15" customHeight="1">
      <c r="A8632" s="46" t="s">
        <v>16545</v>
      </c>
      <c r="B8632" s="46" t="s">
        <v>16546</v>
      </c>
      <c r="C8632" s="47">
        <v>192.72300000000001</v>
      </c>
      <c r="D8632" s="119" t="s">
        <v>10833</v>
      </c>
      <c r="E8632" s="46" t="s">
        <v>10833</v>
      </c>
      <c r="F8632" s="121">
        <v>382.05340000000001</v>
      </c>
      <c r="G8632" s="87"/>
      <c r="H8632" s="47"/>
      <c r="I8632" s="120">
        <v>2</v>
      </c>
      <c r="J8632" s="120">
        <v>0</v>
      </c>
    </row>
    <row r="8633" spans="1:10" ht="15" customHeight="1">
      <c r="A8633" s="46" t="s">
        <v>16543</v>
      </c>
      <c r="B8633" s="46" t="s">
        <v>16544</v>
      </c>
      <c r="C8633" s="47">
        <v>129.0342</v>
      </c>
      <c r="D8633" s="119" t="s">
        <v>10831</v>
      </c>
      <c r="E8633" s="46" t="s">
        <v>10831</v>
      </c>
      <c r="F8633" s="121">
        <v>408.63580000000002</v>
      </c>
      <c r="G8633" s="87"/>
      <c r="H8633" s="47"/>
      <c r="I8633" s="120">
        <v>0</v>
      </c>
      <c r="J8633" s="120">
        <v>0</v>
      </c>
    </row>
    <row r="8634" spans="1:10" ht="15" customHeight="1">
      <c r="A8634" s="46" t="s">
        <v>16567</v>
      </c>
      <c r="B8634" s="46" t="s">
        <v>16568</v>
      </c>
      <c r="C8634" s="47">
        <v>256.2978</v>
      </c>
      <c r="D8634" s="119" t="s">
        <v>10880</v>
      </c>
      <c r="E8634" s="46" t="s">
        <v>10880</v>
      </c>
      <c r="F8634" s="121">
        <v>383.40100000000001</v>
      </c>
      <c r="G8634" s="87"/>
      <c r="H8634" s="47"/>
      <c r="I8634" s="120">
        <v>0</v>
      </c>
      <c r="J8634" s="120">
        <v>0</v>
      </c>
    </row>
    <row r="8635" spans="1:10" ht="15" customHeight="1">
      <c r="A8635" s="46" t="s">
        <v>16569</v>
      </c>
      <c r="B8635" s="46" t="s">
        <v>16570</v>
      </c>
      <c r="C8635" s="47">
        <v>381.6352</v>
      </c>
      <c r="D8635" s="119" t="s">
        <v>10801</v>
      </c>
      <c r="E8635" s="46" t="s">
        <v>10801</v>
      </c>
      <c r="F8635" s="121">
        <v>440.8648</v>
      </c>
      <c r="G8635" s="87"/>
      <c r="H8635" s="47"/>
      <c r="I8635" s="120">
        <v>0</v>
      </c>
      <c r="J8635" s="120">
        <v>0</v>
      </c>
    </row>
    <row r="8636" spans="1:10" ht="15" customHeight="1">
      <c r="A8636" s="46" t="s">
        <v>16571</v>
      </c>
      <c r="B8636" s="46" t="s">
        <v>16572</v>
      </c>
      <c r="C8636" s="47">
        <v>262.84739999999999</v>
      </c>
      <c r="D8636" s="119" t="s">
        <v>10879</v>
      </c>
      <c r="E8636" s="46" t="s">
        <v>10879</v>
      </c>
      <c r="F8636" s="121">
        <v>458.05959999999999</v>
      </c>
      <c r="G8636" s="87"/>
      <c r="H8636" s="47"/>
      <c r="I8636" s="120">
        <v>0</v>
      </c>
      <c r="J8636" s="120">
        <v>0</v>
      </c>
    </row>
    <row r="8637" spans="1:10" ht="15" customHeight="1">
      <c r="A8637" s="46" t="s">
        <v>16575</v>
      </c>
      <c r="B8637" s="46" t="s">
        <v>16576</v>
      </c>
      <c r="C8637" s="47">
        <v>161.69120000000001</v>
      </c>
      <c r="D8637" s="119" t="s">
        <v>10878</v>
      </c>
      <c r="E8637" s="46" t="s">
        <v>10878</v>
      </c>
      <c r="F8637" s="121">
        <v>482.33019999999999</v>
      </c>
      <c r="G8637" s="87"/>
      <c r="H8637" s="47"/>
      <c r="I8637" s="120">
        <v>0</v>
      </c>
      <c r="J8637" s="120">
        <v>0</v>
      </c>
    </row>
    <row r="8638" spans="1:10" ht="15" customHeight="1">
      <c r="A8638" s="46" t="s">
        <v>16573</v>
      </c>
      <c r="B8638" s="46" t="s">
        <v>16574</v>
      </c>
      <c r="C8638" s="47">
        <v>161.69120000000001</v>
      </c>
      <c r="D8638" s="119" t="s">
        <v>36199</v>
      </c>
      <c r="E8638" s="46" t="s">
        <v>36199</v>
      </c>
      <c r="F8638" s="121">
        <v>479.70280000000002</v>
      </c>
      <c r="G8638" s="87"/>
      <c r="H8638" s="47"/>
      <c r="I8638" s="120">
        <v>0</v>
      </c>
      <c r="J8638" s="120">
        <v>0</v>
      </c>
    </row>
    <row r="8639" spans="1:10" ht="15" customHeight="1">
      <c r="A8639" s="46" t="s">
        <v>16577</v>
      </c>
      <c r="B8639" s="46" t="s">
        <v>16578</v>
      </c>
      <c r="C8639" s="47">
        <v>196.7372</v>
      </c>
      <c r="D8639" s="119" t="s">
        <v>36201</v>
      </c>
      <c r="E8639" s="46" t="s">
        <v>36201</v>
      </c>
      <c r="F8639" s="121">
        <v>566.42020000000002</v>
      </c>
      <c r="G8639" s="87"/>
      <c r="H8639" s="47"/>
      <c r="I8639" s="120">
        <v>0</v>
      </c>
      <c r="J8639" s="120">
        <v>0</v>
      </c>
    </row>
    <row r="8640" spans="1:10" ht="15" customHeight="1">
      <c r="A8640" s="46" t="s">
        <v>16581</v>
      </c>
      <c r="B8640" s="46" t="s">
        <v>16582</v>
      </c>
      <c r="C8640" s="47">
        <v>211.0746</v>
      </c>
      <c r="D8640" s="119" t="s">
        <v>10876</v>
      </c>
      <c r="E8640" s="46" t="s">
        <v>10876</v>
      </c>
      <c r="F8640" s="121">
        <v>338.57799999999997</v>
      </c>
      <c r="G8640" s="87"/>
      <c r="H8640" s="47"/>
      <c r="I8640" s="120">
        <v>0</v>
      </c>
      <c r="J8640" s="120">
        <v>0</v>
      </c>
    </row>
    <row r="8641" spans="1:10" ht="15" customHeight="1">
      <c r="A8641" s="46" t="s">
        <v>16579</v>
      </c>
      <c r="B8641" s="46" t="s">
        <v>16580</v>
      </c>
      <c r="C8641" s="47">
        <v>211.0746</v>
      </c>
      <c r="D8641" s="119" t="s">
        <v>10875</v>
      </c>
      <c r="E8641" s="46" t="s">
        <v>10875</v>
      </c>
      <c r="F8641" s="121">
        <v>468.10939999999999</v>
      </c>
      <c r="G8641" s="87"/>
      <c r="H8641" s="47"/>
      <c r="I8641" s="120">
        <v>0</v>
      </c>
      <c r="J8641" s="120">
        <v>0</v>
      </c>
    </row>
    <row r="8642" spans="1:10" ht="15" customHeight="1">
      <c r="A8642" s="46" t="s">
        <v>16585</v>
      </c>
      <c r="B8642" s="46" t="s">
        <v>16586</v>
      </c>
      <c r="C8642" s="47">
        <v>218.24299999999999</v>
      </c>
      <c r="D8642" s="119" t="s">
        <v>10873</v>
      </c>
      <c r="E8642" s="46" t="s">
        <v>10873</v>
      </c>
      <c r="F8642" s="121">
        <v>367.08920000000001</v>
      </c>
      <c r="G8642" s="87"/>
      <c r="H8642" s="47"/>
      <c r="I8642" s="120">
        <v>0</v>
      </c>
      <c r="J8642" s="120">
        <v>0</v>
      </c>
    </row>
    <row r="8643" spans="1:10" ht="15" customHeight="1">
      <c r="A8643" s="46" t="s">
        <v>16583</v>
      </c>
      <c r="B8643" s="46" t="s">
        <v>16584</v>
      </c>
      <c r="C8643" s="47">
        <v>218.24299999999999</v>
      </c>
      <c r="D8643" s="119" t="s">
        <v>10871</v>
      </c>
      <c r="E8643" s="46" t="s">
        <v>10871</v>
      </c>
      <c r="F8643" s="121">
        <v>565.57460000000003</v>
      </c>
      <c r="G8643" s="87"/>
      <c r="H8643" s="47"/>
      <c r="I8643" s="120">
        <v>0</v>
      </c>
      <c r="J8643" s="120">
        <v>0</v>
      </c>
    </row>
    <row r="8644" spans="1:10" ht="15" customHeight="1">
      <c r="A8644" s="46" t="s">
        <v>16589</v>
      </c>
      <c r="B8644" s="46" t="s">
        <v>16590</v>
      </c>
      <c r="C8644" s="47">
        <v>545.60760000000005</v>
      </c>
      <c r="D8644" s="119" t="s">
        <v>10869</v>
      </c>
      <c r="E8644" s="46" t="s">
        <v>10869</v>
      </c>
      <c r="F8644" s="121">
        <v>398.89980000000003</v>
      </c>
      <c r="G8644" s="87"/>
      <c r="H8644" s="47"/>
      <c r="I8644" s="120">
        <v>0</v>
      </c>
      <c r="J8644" s="120">
        <v>0</v>
      </c>
    </row>
    <row r="8645" spans="1:10" ht="15" customHeight="1">
      <c r="A8645" s="46" t="s">
        <v>16587</v>
      </c>
      <c r="B8645" s="46" t="s">
        <v>16588</v>
      </c>
      <c r="C8645" s="47">
        <v>545.60760000000005</v>
      </c>
      <c r="D8645" s="119" t="s">
        <v>10868</v>
      </c>
      <c r="E8645" s="46" t="s">
        <v>10868</v>
      </c>
      <c r="F8645" s="121">
        <v>520.72839999999997</v>
      </c>
      <c r="G8645" s="87"/>
      <c r="H8645" s="47"/>
      <c r="I8645" s="120">
        <v>0</v>
      </c>
      <c r="J8645" s="120">
        <v>0</v>
      </c>
    </row>
    <row r="8646" spans="1:10" ht="15" customHeight="1">
      <c r="A8646" s="46" t="s">
        <v>16591</v>
      </c>
      <c r="B8646" s="46" t="s">
        <v>16592</v>
      </c>
      <c r="C8646" s="47">
        <v>86.997200000000007</v>
      </c>
      <c r="D8646" s="119" t="s">
        <v>10867</v>
      </c>
      <c r="E8646" s="46" t="s">
        <v>10867</v>
      </c>
      <c r="F8646" s="121">
        <v>376.52319999999997</v>
      </c>
      <c r="G8646" s="87"/>
      <c r="H8646" s="47"/>
      <c r="I8646" s="120">
        <v>0</v>
      </c>
      <c r="J8646" s="120">
        <v>0</v>
      </c>
    </row>
    <row r="8647" spans="1:10" ht="15" customHeight="1">
      <c r="A8647" s="46" t="s">
        <v>16593</v>
      </c>
      <c r="B8647" s="46" t="s">
        <v>16594</v>
      </c>
      <c r="C8647" s="47">
        <v>409.40499999999997</v>
      </c>
      <c r="D8647" s="119" t="s">
        <v>10865</v>
      </c>
      <c r="E8647" s="46" t="s">
        <v>10865</v>
      </c>
      <c r="F8647" s="121">
        <v>403.82240000000002</v>
      </c>
      <c r="G8647" s="87"/>
      <c r="H8647" s="47"/>
      <c r="I8647" s="120">
        <v>0</v>
      </c>
      <c r="J8647" s="120">
        <v>0</v>
      </c>
    </row>
    <row r="8648" spans="1:10" ht="15" customHeight="1">
      <c r="A8648" s="46" t="s">
        <v>16595</v>
      </c>
      <c r="B8648" s="46" t="s">
        <v>16596</v>
      </c>
      <c r="C8648" s="47">
        <v>448.43380000000002</v>
      </c>
      <c r="D8648" s="119" t="s">
        <v>10863</v>
      </c>
      <c r="E8648" s="46" t="s">
        <v>10863</v>
      </c>
      <c r="F8648" s="121">
        <v>426.08640000000003</v>
      </c>
      <c r="G8648" s="87"/>
      <c r="H8648" s="47"/>
      <c r="I8648" s="120">
        <v>0</v>
      </c>
      <c r="J8648" s="120">
        <v>0</v>
      </c>
    </row>
    <row r="8649" spans="1:10" ht="15" customHeight="1">
      <c r="A8649" s="46" t="s">
        <v>16597</v>
      </c>
      <c r="B8649" s="46" t="s">
        <v>16598</v>
      </c>
      <c r="C8649" s="47">
        <v>500.20679999999999</v>
      </c>
      <c r="D8649" s="119" t="s">
        <v>10861</v>
      </c>
      <c r="E8649" s="46" t="s">
        <v>10861</v>
      </c>
      <c r="F8649" s="121">
        <v>393.32299999999998</v>
      </c>
      <c r="G8649" s="87"/>
      <c r="H8649" s="47"/>
      <c r="I8649" s="120">
        <v>0</v>
      </c>
      <c r="J8649" s="120">
        <v>0</v>
      </c>
    </row>
    <row r="8650" spans="1:10" ht="15" customHeight="1">
      <c r="A8650" s="46" t="s">
        <v>16565</v>
      </c>
      <c r="B8650" s="46" t="s">
        <v>16566</v>
      </c>
      <c r="C8650" s="47">
        <v>383.21519999999998</v>
      </c>
      <c r="D8650" s="119" t="s">
        <v>10859</v>
      </c>
      <c r="E8650" s="46" t="s">
        <v>10859</v>
      </c>
      <c r="F8650" s="121">
        <v>362.74400000000003</v>
      </c>
      <c r="G8650" s="87"/>
      <c r="H8650" s="47"/>
      <c r="I8650" s="120">
        <v>0</v>
      </c>
      <c r="J8650" s="120">
        <v>0</v>
      </c>
    </row>
    <row r="8651" spans="1:10" ht="15" customHeight="1">
      <c r="A8651" s="46" t="s">
        <v>16599</v>
      </c>
      <c r="B8651" s="46" t="s">
        <v>16600</v>
      </c>
      <c r="C8651" s="47">
        <v>404.62580000000003</v>
      </c>
      <c r="D8651" s="119" t="s">
        <v>10857</v>
      </c>
      <c r="E8651" s="46" t="s">
        <v>10857</v>
      </c>
      <c r="F8651" s="121">
        <v>385.56200000000001</v>
      </c>
      <c r="G8651" s="87"/>
      <c r="H8651" s="47"/>
      <c r="I8651" s="120">
        <v>1</v>
      </c>
      <c r="J8651" s="120">
        <v>0</v>
      </c>
    </row>
    <row r="8652" spans="1:10" ht="15" customHeight="1">
      <c r="A8652" s="46" t="s">
        <v>16601</v>
      </c>
      <c r="B8652" s="46" t="s">
        <v>16602</v>
      </c>
      <c r="C8652" s="47">
        <v>251.6962</v>
      </c>
      <c r="D8652" s="119" t="s">
        <v>10855</v>
      </c>
      <c r="E8652" s="46" t="s">
        <v>10855</v>
      </c>
      <c r="F8652" s="121">
        <v>318.89679999999998</v>
      </c>
      <c r="G8652" s="87"/>
      <c r="H8652" s="47"/>
      <c r="I8652" s="120">
        <v>0</v>
      </c>
      <c r="J8652" s="120">
        <v>0</v>
      </c>
    </row>
    <row r="8653" spans="1:10" ht="15" customHeight="1">
      <c r="A8653" s="46" t="s">
        <v>16611</v>
      </c>
      <c r="B8653" s="46" t="s">
        <v>16612</v>
      </c>
      <c r="C8653" s="47">
        <v>276.71179999999998</v>
      </c>
      <c r="D8653" s="119" t="s">
        <v>36203</v>
      </c>
      <c r="E8653" s="46" t="s">
        <v>36203</v>
      </c>
      <c r="F8653" s="121">
        <v>372.85340000000002</v>
      </c>
      <c r="G8653" s="87"/>
      <c r="H8653" s="47"/>
      <c r="I8653" s="120">
        <v>0</v>
      </c>
      <c r="J8653" s="120">
        <v>0</v>
      </c>
    </row>
    <row r="8654" spans="1:10" ht="15" customHeight="1">
      <c r="A8654" s="46" t="s">
        <v>16609</v>
      </c>
      <c r="B8654" s="46" t="s">
        <v>16610</v>
      </c>
      <c r="C8654" s="47">
        <v>276.71179999999998</v>
      </c>
      <c r="D8654" s="119" t="s">
        <v>10853</v>
      </c>
      <c r="E8654" s="46" t="s">
        <v>10853</v>
      </c>
      <c r="F8654" s="121">
        <v>450.33580000000001</v>
      </c>
      <c r="G8654" s="87"/>
      <c r="H8654" s="47"/>
      <c r="I8654" s="120">
        <v>0</v>
      </c>
      <c r="J8654" s="120">
        <v>0</v>
      </c>
    </row>
    <row r="8655" spans="1:10" ht="15" customHeight="1">
      <c r="A8655" s="46" t="s">
        <v>16607</v>
      </c>
      <c r="B8655" s="46" t="s">
        <v>16608</v>
      </c>
      <c r="C8655" s="47">
        <v>276.71179999999998</v>
      </c>
      <c r="D8655" s="119" t="s">
        <v>10851</v>
      </c>
      <c r="E8655" s="46" t="s">
        <v>10851</v>
      </c>
      <c r="F8655" s="121">
        <v>312.27440000000001</v>
      </c>
      <c r="G8655" s="87"/>
      <c r="H8655" s="47"/>
      <c r="I8655" s="120">
        <v>0</v>
      </c>
      <c r="J8655" s="120">
        <v>0</v>
      </c>
    </row>
    <row r="8656" spans="1:10" ht="15" customHeight="1">
      <c r="A8656" s="46" t="s">
        <v>16605</v>
      </c>
      <c r="B8656" s="46" t="s">
        <v>16606</v>
      </c>
      <c r="C8656" s="47">
        <v>289.60520000000002</v>
      </c>
      <c r="D8656" s="119" t="s">
        <v>10849</v>
      </c>
      <c r="E8656" s="46" t="s">
        <v>10849</v>
      </c>
      <c r="F8656" s="121">
        <v>317.4794</v>
      </c>
      <c r="G8656" s="87"/>
      <c r="H8656" s="47"/>
      <c r="I8656" s="120">
        <v>0</v>
      </c>
      <c r="J8656" s="120">
        <v>0</v>
      </c>
    </row>
    <row r="8657" spans="1:10" ht="15" customHeight="1">
      <c r="A8657" s="46" t="s">
        <v>16603</v>
      </c>
      <c r="B8657" s="46" t="s">
        <v>16604</v>
      </c>
      <c r="C8657" s="47">
        <v>289.60520000000002</v>
      </c>
      <c r="D8657" s="119" t="s">
        <v>10847</v>
      </c>
      <c r="E8657" s="46" t="s">
        <v>10847</v>
      </c>
      <c r="F8657" s="121">
        <v>327.98219999999998</v>
      </c>
      <c r="G8657" s="87"/>
      <c r="H8657" s="47"/>
      <c r="I8657" s="120">
        <v>0</v>
      </c>
      <c r="J8657" s="120">
        <v>0</v>
      </c>
    </row>
    <row r="8658" spans="1:10" ht="15" customHeight="1">
      <c r="A8658" s="46" t="s">
        <v>16623</v>
      </c>
      <c r="B8658" s="46" t="s">
        <v>16624</v>
      </c>
      <c r="C8658" s="47">
        <v>291.04880000000003</v>
      </c>
      <c r="D8658" s="119" t="s">
        <v>10845</v>
      </c>
      <c r="E8658" s="46" t="s">
        <v>10845</v>
      </c>
      <c r="F8658" s="121">
        <v>353.19380000000001</v>
      </c>
      <c r="G8658" s="87"/>
      <c r="H8658" s="47"/>
      <c r="I8658" s="120">
        <v>0</v>
      </c>
      <c r="J8658" s="120">
        <v>0</v>
      </c>
    </row>
    <row r="8659" spans="1:10" ht="15" customHeight="1">
      <c r="A8659" s="46" t="s">
        <v>16621</v>
      </c>
      <c r="B8659" s="46" t="s">
        <v>16622</v>
      </c>
      <c r="C8659" s="47">
        <v>291.04880000000003</v>
      </c>
      <c r="D8659" s="119" t="s">
        <v>10843</v>
      </c>
      <c r="E8659" s="46" t="s">
        <v>10843</v>
      </c>
      <c r="F8659" s="121">
        <v>368.11160000000001</v>
      </c>
      <c r="G8659" s="87"/>
      <c r="H8659" s="47"/>
      <c r="I8659" s="120">
        <v>0</v>
      </c>
      <c r="J8659" s="120">
        <v>0</v>
      </c>
    </row>
    <row r="8660" spans="1:10" ht="15" customHeight="1">
      <c r="A8660" s="46" t="s">
        <v>16619</v>
      </c>
      <c r="B8660" s="46" t="s">
        <v>16620</v>
      </c>
      <c r="C8660" s="47">
        <v>291.04880000000003</v>
      </c>
      <c r="D8660" s="119" t="s">
        <v>10841</v>
      </c>
      <c r="E8660" s="46" t="s">
        <v>10841</v>
      </c>
      <c r="F8660" s="121">
        <v>409.8442</v>
      </c>
      <c r="G8660" s="87"/>
      <c r="H8660" s="47"/>
      <c r="I8660" s="120">
        <v>0</v>
      </c>
      <c r="J8660" s="120">
        <v>0</v>
      </c>
    </row>
    <row r="8661" spans="1:10" ht="15" customHeight="1">
      <c r="A8661" s="46" t="s">
        <v>16617</v>
      </c>
      <c r="B8661" s="46" t="s">
        <v>16618</v>
      </c>
      <c r="C8661" s="47">
        <v>304.66419999999999</v>
      </c>
      <c r="D8661" s="119" t="s">
        <v>10840</v>
      </c>
      <c r="E8661" s="46" t="s">
        <v>10840</v>
      </c>
      <c r="F8661" s="121">
        <v>495.66399999999999</v>
      </c>
      <c r="G8661" s="87"/>
      <c r="H8661" s="47"/>
      <c r="I8661" s="120">
        <v>0</v>
      </c>
      <c r="J8661" s="120">
        <v>0</v>
      </c>
    </row>
    <row r="8662" spans="1:10" ht="15" customHeight="1">
      <c r="A8662" s="46" t="s">
        <v>16615</v>
      </c>
      <c r="B8662" s="46" t="s">
        <v>16616</v>
      </c>
      <c r="C8662" s="47">
        <v>304.66419999999999</v>
      </c>
      <c r="D8662" s="119" t="s">
        <v>10838</v>
      </c>
      <c r="E8662" s="46" t="s">
        <v>10838</v>
      </c>
      <c r="F8662" s="121">
        <v>420.90460000000002</v>
      </c>
      <c r="G8662" s="87"/>
      <c r="H8662" s="47"/>
      <c r="I8662" s="120">
        <v>0</v>
      </c>
      <c r="J8662" s="120">
        <v>0</v>
      </c>
    </row>
    <row r="8663" spans="1:10" ht="15" customHeight="1">
      <c r="A8663" s="46" t="s">
        <v>16613</v>
      </c>
      <c r="B8663" s="46" t="s">
        <v>16614</v>
      </c>
      <c r="C8663" s="47">
        <v>372.7654</v>
      </c>
      <c r="D8663" s="119" t="s">
        <v>10837</v>
      </c>
      <c r="E8663" s="46" t="s">
        <v>10837</v>
      </c>
      <c r="F8663" s="121">
        <v>503.43360000000001</v>
      </c>
      <c r="G8663" s="87"/>
      <c r="H8663" s="47"/>
      <c r="I8663" s="120">
        <v>1</v>
      </c>
      <c r="J8663" s="120">
        <v>0</v>
      </c>
    </row>
    <row r="8664" spans="1:10" ht="15" customHeight="1">
      <c r="A8664" s="46" t="s">
        <v>16633</v>
      </c>
      <c r="B8664" s="46" t="s">
        <v>16634</v>
      </c>
      <c r="C8664" s="47">
        <v>319.00139999999999</v>
      </c>
      <c r="D8664" s="119" t="s">
        <v>35549</v>
      </c>
      <c r="E8664" s="46" t="s">
        <v>35549</v>
      </c>
      <c r="F8664" s="121">
        <v>497.34879999999998</v>
      </c>
      <c r="G8664" s="87"/>
      <c r="H8664" s="47"/>
      <c r="I8664" s="120">
        <v>0</v>
      </c>
      <c r="J8664" s="120">
        <v>0</v>
      </c>
    </row>
    <row r="8665" spans="1:10" ht="15" customHeight="1">
      <c r="A8665" s="46" t="s">
        <v>16631</v>
      </c>
      <c r="B8665" s="46" t="s">
        <v>16632</v>
      </c>
      <c r="C8665" s="47">
        <v>319.00139999999999</v>
      </c>
      <c r="D8665" s="119" t="s">
        <v>36205</v>
      </c>
      <c r="E8665" s="46" t="s">
        <v>36205</v>
      </c>
      <c r="F8665" s="121">
        <v>502.46280000000002</v>
      </c>
      <c r="G8665" s="87"/>
      <c r="H8665" s="47"/>
      <c r="I8665" s="120">
        <v>0</v>
      </c>
      <c r="J8665" s="120">
        <v>0</v>
      </c>
    </row>
    <row r="8666" spans="1:10" ht="15" customHeight="1">
      <c r="A8666" s="46" t="s">
        <v>16629</v>
      </c>
      <c r="B8666" s="46" t="s">
        <v>16630</v>
      </c>
      <c r="C8666" s="47">
        <v>319.00139999999999</v>
      </c>
      <c r="D8666" s="119" t="s">
        <v>10882</v>
      </c>
      <c r="E8666" s="46" t="s">
        <v>10882</v>
      </c>
      <c r="F8666" s="121">
        <v>517.08019999999999</v>
      </c>
      <c r="G8666" s="87"/>
      <c r="H8666" s="47"/>
      <c r="I8666" s="120">
        <v>0</v>
      </c>
      <c r="J8666" s="120">
        <v>0</v>
      </c>
    </row>
    <row r="8667" spans="1:10" ht="15" customHeight="1">
      <c r="A8667" s="46" t="s">
        <v>16627</v>
      </c>
      <c r="B8667" s="46" t="s">
        <v>16628</v>
      </c>
      <c r="C8667" s="47">
        <v>334.78199999999998</v>
      </c>
      <c r="D8667" s="119" t="s">
        <v>10886</v>
      </c>
      <c r="E8667" s="46" t="s">
        <v>10886</v>
      </c>
      <c r="F8667" s="121">
        <v>373.96699999999998</v>
      </c>
      <c r="G8667" s="87"/>
      <c r="H8667" s="47"/>
      <c r="I8667" s="120">
        <v>0</v>
      </c>
      <c r="J8667" s="120">
        <v>0</v>
      </c>
    </row>
    <row r="8668" spans="1:10" ht="15" customHeight="1">
      <c r="A8668" s="46" t="s">
        <v>16625</v>
      </c>
      <c r="B8668" s="46" t="s">
        <v>16626</v>
      </c>
      <c r="C8668" s="47">
        <v>334.78199999999998</v>
      </c>
      <c r="D8668" s="119" t="s">
        <v>10884</v>
      </c>
      <c r="E8668" s="46" t="s">
        <v>10884</v>
      </c>
      <c r="F8668" s="121">
        <v>412.3768</v>
      </c>
      <c r="G8668" s="87"/>
      <c r="H8668" s="47"/>
      <c r="I8668" s="120">
        <v>0</v>
      </c>
      <c r="J8668" s="120">
        <v>0</v>
      </c>
    </row>
    <row r="8669" spans="1:10" ht="15" customHeight="1">
      <c r="A8669" s="46" t="s">
        <v>16643</v>
      </c>
      <c r="B8669" s="46" t="s">
        <v>16644</v>
      </c>
      <c r="C8669" s="47">
        <v>316.86079999999998</v>
      </c>
      <c r="D8669" s="119" t="s">
        <v>35550</v>
      </c>
      <c r="E8669" s="46" t="s">
        <v>35550</v>
      </c>
      <c r="F8669" s="121">
        <v>480.99419999999998</v>
      </c>
      <c r="G8669" s="87"/>
      <c r="H8669" s="47"/>
      <c r="I8669" s="120">
        <v>0</v>
      </c>
      <c r="J8669" s="120">
        <v>0</v>
      </c>
    </row>
    <row r="8670" spans="1:10" ht="15" customHeight="1">
      <c r="A8670" s="46" t="s">
        <v>16641</v>
      </c>
      <c r="B8670" s="46" t="s">
        <v>16642</v>
      </c>
      <c r="C8670" s="47">
        <v>316.86079999999998</v>
      </c>
      <c r="D8670" s="119" t="s">
        <v>35551</v>
      </c>
      <c r="E8670" s="46" t="s">
        <v>35551</v>
      </c>
      <c r="F8670" s="121">
        <v>499.57299999999998</v>
      </c>
      <c r="G8670" s="87"/>
      <c r="H8670" s="47"/>
      <c r="I8670" s="120">
        <v>0</v>
      </c>
      <c r="J8670" s="120">
        <v>0</v>
      </c>
    </row>
    <row r="8671" spans="1:10" ht="15" customHeight="1">
      <c r="A8671" s="46" t="s">
        <v>16639</v>
      </c>
      <c r="B8671" s="46" t="s">
        <v>16640</v>
      </c>
      <c r="C8671" s="47">
        <v>316.86079999999998</v>
      </c>
      <c r="D8671" s="119" t="s">
        <v>35553</v>
      </c>
      <c r="E8671" s="46" t="s">
        <v>35553</v>
      </c>
      <c r="F8671" s="121">
        <v>480.99419999999998</v>
      </c>
      <c r="G8671" s="87"/>
      <c r="H8671" s="47"/>
      <c r="I8671" s="120">
        <v>0</v>
      </c>
      <c r="J8671" s="120">
        <v>0</v>
      </c>
    </row>
    <row r="8672" spans="1:10" ht="15" customHeight="1">
      <c r="A8672" s="46" t="s">
        <v>16637</v>
      </c>
      <c r="B8672" s="46" t="s">
        <v>16638</v>
      </c>
      <c r="C8672" s="47">
        <v>331.19799999999998</v>
      </c>
      <c r="D8672" s="119" t="s">
        <v>35554</v>
      </c>
      <c r="E8672" s="46" t="s">
        <v>35554</v>
      </c>
      <c r="F8672" s="121">
        <v>539.64279999999997</v>
      </c>
      <c r="G8672" s="87"/>
      <c r="H8672" s="47"/>
      <c r="I8672" s="120">
        <v>0</v>
      </c>
      <c r="J8672" s="120">
        <v>0</v>
      </c>
    </row>
    <row r="8673" spans="1:10" ht="15" customHeight="1">
      <c r="A8673" s="46" t="s">
        <v>16635</v>
      </c>
      <c r="B8673" s="46" t="s">
        <v>16636</v>
      </c>
      <c r="C8673" s="47">
        <v>331.19799999999998</v>
      </c>
      <c r="D8673" s="119" t="s">
        <v>35552</v>
      </c>
      <c r="E8673" s="46" t="s">
        <v>35552</v>
      </c>
      <c r="F8673" s="121">
        <v>679.10500000000002</v>
      </c>
      <c r="G8673" s="87"/>
      <c r="H8673" s="47"/>
      <c r="I8673" s="120">
        <v>0</v>
      </c>
      <c r="J8673" s="120">
        <v>0</v>
      </c>
    </row>
    <row r="8674" spans="1:10" ht="15" customHeight="1">
      <c r="A8674" s="46" t="s">
        <v>16653</v>
      </c>
      <c r="B8674" s="46" t="s">
        <v>16654</v>
      </c>
      <c r="C8674" s="47">
        <v>321.14179999999999</v>
      </c>
      <c r="D8674" s="119" t="s">
        <v>32385</v>
      </c>
      <c r="E8674" s="46" t="s">
        <v>32385</v>
      </c>
      <c r="F8674" s="120"/>
      <c r="G8674" s="87"/>
      <c r="H8674" s="47"/>
      <c r="I8674" s="120">
        <v>0</v>
      </c>
      <c r="J8674" s="120">
        <v>0</v>
      </c>
    </row>
    <row r="8675" spans="1:10" ht="15" customHeight="1">
      <c r="A8675" s="46" t="s">
        <v>16651</v>
      </c>
      <c r="B8675" s="46" t="s">
        <v>16652</v>
      </c>
      <c r="C8675" s="47">
        <v>321.14179999999999</v>
      </c>
      <c r="D8675" s="119" t="s">
        <v>32389</v>
      </c>
      <c r="E8675" s="46" t="s">
        <v>32389</v>
      </c>
      <c r="F8675" s="121">
        <v>685.12599999999998</v>
      </c>
      <c r="G8675" s="87"/>
      <c r="H8675" s="47"/>
      <c r="I8675" s="120">
        <v>0</v>
      </c>
      <c r="J8675" s="120">
        <v>0</v>
      </c>
    </row>
    <row r="8676" spans="1:10" ht="15" customHeight="1">
      <c r="A8676" s="46" t="s">
        <v>16649</v>
      </c>
      <c r="B8676" s="46" t="s">
        <v>16650</v>
      </c>
      <c r="C8676" s="47">
        <v>321.14179999999999</v>
      </c>
      <c r="D8676" s="119" t="s">
        <v>32397</v>
      </c>
      <c r="E8676" s="46" t="s">
        <v>32397</v>
      </c>
      <c r="F8676" s="121">
        <v>734.03880000000004</v>
      </c>
      <c r="G8676" s="87"/>
      <c r="H8676" s="47"/>
      <c r="I8676" s="120">
        <v>1</v>
      </c>
      <c r="J8676" s="120">
        <v>0</v>
      </c>
    </row>
    <row r="8677" spans="1:10" ht="15" customHeight="1">
      <c r="A8677" s="46" t="s">
        <v>16647</v>
      </c>
      <c r="B8677" s="46" t="s">
        <v>16648</v>
      </c>
      <c r="C8677" s="47">
        <v>336.20080000000002</v>
      </c>
      <c r="D8677" s="119" t="s">
        <v>32399</v>
      </c>
      <c r="E8677" s="46" t="s">
        <v>32399</v>
      </c>
      <c r="F8677" s="121">
        <v>903.87379999999996</v>
      </c>
      <c r="G8677" s="87"/>
      <c r="H8677" s="47"/>
      <c r="I8677" s="120">
        <v>0</v>
      </c>
      <c r="J8677" s="120">
        <v>0</v>
      </c>
    </row>
    <row r="8678" spans="1:10" ht="15" customHeight="1">
      <c r="A8678" s="46" t="s">
        <v>16645</v>
      </c>
      <c r="B8678" s="46" t="s">
        <v>16646</v>
      </c>
      <c r="C8678" s="47">
        <v>336.20080000000002</v>
      </c>
      <c r="D8678" s="119" t="s">
        <v>32395</v>
      </c>
      <c r="E8678" s="46" t="s">
        <v>32395</v>
      </c>
      <c r="F8678" s="121">
        <v>952.3682</v>
      </c>
      <c r="G8678" s="87"/>
      <c r="H8678" s="47"/>
      <c r="I8678" s="120">
        <v>0</v>
      </c>
      <c r="J8678" s="120">
        <v>0</v>
      </c>
    </row>
    <row r="8679" spans="1:10" ht="15" customHeight="1">
      <c r="A8679" s="46" t="s">
        <v>16663</v>
      </c>
      <c r="B8679" s="46" t="s">
        <v>16664</v>
      </c>
      <c r="C8679" s="47">
        <v>325.44799999999998</v>
      </c>
      <c r="D8679" s="119" t="s">
        <v>32401</v>
      </c>
      <c r="E8679" s="46" t="s">
        <v>32401</v>
      </c>
      <c r="F8679" s="121">
        <v>1290.0632000000001</v>
      </c>
      <c r="G8679" s="87"/>
      <c r="H8679" s="47"/>
      <c r="I8679" s="120">
        <v>0</v>
      </c>
      <c r="J8679" s="120">
        <v>0</v>
      </c>
    </row>
    <row r="8680" spans="1:10" ht="15" customHeight="1">
      <c r="A8680" s="46" t="s">
        <v>16661</v>
      </c>
      <c r="B8680" s="46" t="s">
        <v>16662</v>
      </c>
      <c r="C8680" s="47">
        <v>325.44799999999998</v>
      </c>
      <c r="D8680" s="119" t="s">
        <v>32403</v>
      </c>
      <c r="E8680" s="46" t="s">
        <v>32403</v>
      </c>
      <c r="F8680" s="121">
        <v>785.06600000000003</v>
      </c>
      <c r="G8680" s="87"/>
      <c r="H8680" s="47"/>
      <c r="I8680" s="120">
        <v>0</v>
      </c>
      <c r="J8680" s="120">
        <v>0</v>
      </c>
    </row>
    <row r="8681" spans="1:10" ht="15" customHeight="1">
      <c r="A8681" s="46" t="s">
        <v>16659</v>
      </c>
      <c r="B8681" s="46" t="s">
        <v>16660</v>
      </c>
      <c r="C8681" s="47">
        <v>325.44799999999998</v>
      </c>
      <c r="D8681" s="119" t="s">
        <v>32387</v>
      </c>
      <c r="E8681" s="46" t="s">
        <v>32387</v>
      </c>
      <c r="F8681" s="121">
        <v>845.80600000000004</v>
      </c>
      <c r="G8681" s="87"/>
      <c r="H8681" s="47"/>
      <c r="I8681" s="120">
        <v>0</v>
      </c>
      <c r="J8681" s="120">
        <v>0</v>
      </c>
    </row>
    <row r="8682" spans="1:10" ht="15" customHeight="1">
      <c r="A8682" s="46" t="s">
        <v>16657</v>
      </c>
      <c r="B8682" s="46" t="s">
        <v>16658</v>
      </c>
      <c r="C8682" s="47">
        <v>343.36919999999998</v>
      </c>
      <c r="D8682" s="119" t="s">
        <v>32405</v>
      </c>
      <c r="E8682" s="46" t="s">
        <v>32405</v>
      </c>
      <c r="F8682" s="121">
        <v>1090.8342</v>
      </c>
      <c r="G8682" s="87"/>
      <c r="H8682" s="47"/>
      <c r="I8682" s="120">
        <v>0</v>
      </c>
      <c r="J8682" s="120">
        <v>0</v>
      </c>
    </row>
    <row r="8683" spans="1:10" ht="15" customHeight="1">
      <c r="A8683" s="46" t="s">
        <v>16655</v>
      </c>
      <c r="B8683" s="46" t="s">
        <v>16656</v>
      </c>
      <c r="C8683" s="47">
        <v>343.36919999999998</v>
      </c>
      <c r="D8683" s="119" t="s">
        <v>32407</v>
      </c>
      <c r="E8683" s="46" t="s">
        <v>32407</v>
      </c>
      <c r="F8683" s="121">
        <v>1080.703</v>
      </c>
      <c r="G8683" s="87"/>
      <c r="H8683" s="47"/>
      <c r="I8683" s="120">
        <v>0</v>
      </c>
      <c r="J8683" s="120">
        <v>0</v>
      </c>
    </row>
    <row r="8684" spans="1:10" ht="15" customHeight="1">
      <c r="A8684" s="46" t="s">
        <v>16685</v>
      </c>
      <c r="B8684" s="46" t="s">
        <v>16686</v>
      </c>
      <c r="C8684" s="47">
        <v>422.94959999999998</v>
      </c>
      <c r="D8684" s="119" t="s">
        <v>32409</v>
      </c>
      <c r="E8684" s="46" t="s">
        <v>32409</v>
      </c>
      <c r="F8684" s="121">
        <v>1135.7734</v>
      </c>
      <c r="G8684" s="87"/>
      <c r="H8684" s="47"/>
      <c r="I8684" s="120">
        <v>0</v>
      </c>
      <c r="J8684" s="120">
        <v>0</v>
      </c>
    </row>
    <row r="8685" spans="1:10" ht="15" customHeight="1">
      <c r="A8685" s="46" t="s">
        <v>16683</v>
      </c>
      <c r="B8685" s="46" t="s">
        <v>16684</v>
      </c>
      <c r="C8685" s="47">
        <v>422.94959999999998</v>
      </c>
      <c r="D8685" s="119" t="s">
        <v>32391</v>
      </c>
      <c r="E8685" s="46" t="s">
        <v>32391</v>
      </c>
      <c r="F8685" s="121">
        <v>535.36739999999998</v>
      </c>
      <c r="G8685" s="87"/>
      <c r="H8685" s="47"/>
      <c r="I8685" s="120">
        <v>0</v>
      </c>
      <c r="J8685" s="120">
        <v>0</v>
      </c>
    </row>
    <row r="8686" spans="1:10" ht="15" customHeight="1">
      <c r="A8686" s="46" t="s">
        <v>16681</v>
      </c>
      <c r="B8686" s="46" t="s">
        <v>16682</v>
      </c>
      <c r="C8686" s="47">
        <v>422.94959999999998</v>
      </c>
      <c r="D8686" s="119" t="s">
        <v>32411</v>
      </c>
      <c r="E8686" s="46" t="s">
        <v>32411</v>
      </c>
      <c r="F8686" s="121">
        <v>627.98760000000004</v>
      </c>
      <c r="G8686" s="87"/>
      <c r="H8686" s="47"/>
      <c r="I8686" s="120">
        <v>0</v>
      </c>
      <c r="J8686" s="120">
        <v>0</v>
      </c>
    </row>
    <row r="8687" spans="1:10" ht="15" customHeight="1">
      <c r="A8687" s="46" t="s">
        <v>16679</v>
      </c>
      <c r="B8687" s="46" t="s">
        <v>16680</v>
      </c>
      <c r="C8687" s="47">
        <v>422.94959999999998</v>
      </c>
      <c r="D8687" s="119" t="s">
        <v>32393</v>
      </c>
      <c r="E8687" s="46" t="s">
        <v>32393</v>
      </c>
      <c r="F8687" s="121">
        <v>627.98760000000004</v>
      </c>
      <c r="G8687" s="87"/>
      <c r="H8687" s="47"/>
      <c r="I8687" s="120">
        <v>0</v>
      </c>
      <c r="J8687" s="120">
        <v>0</v>
      </c>
    </row>
    <row r="8688" spans="1:10" ht="15" customHeight="1">
      <c r="A8688" s="46" t="s">
        <v>16677</v>
      </c>
      <c r="B8688" s="46" t="s">
        <v>16678</v>
      </c>
      <c r="C8688" s="47">
        <v>422.94959999999998</v>
      </c>
      <c r="D8688" s="119" t="s">
        <v>10898</v>
      </c>
      <c r="E8688" s="46" t="s">
        <v>10898</v>
      </c>
      <c r="F8688" s="121">
        <v>12.547800000000001</v>
      </c>
      <c r="G8688" s="87"/>
      <c r="H8688" s="47"/>
      <c r="I8688" s="120">
        <v>0</v>
      </c>
      <c r="J8688" s="120">
        <v>0</v>
      </c>
    </row>
    <row r="8689" spans="1:10" ht="15" customHeight="1">
      <c r="A8689" s="46" t="s">
        <v>16675</v>
      </c>
      <c r="B8689" s="46" t="s">
        <v>16676</v>
      </c>
      <c r="C8689" s="47">
        <v>515.29100000000005</v>
      </c>
      <c r="D8689" s="119" t="s">
        <v>10896</v>
      </c>
      <c r="E8689" s="46" t="s">
        <v>10896</v>
      </c>
      <c r="F8689" s="121">
        <v>10.4564</v>
      </c>
      <c r="G8689" s="87"/>
      <c r="H8689" s="47"/>
      <c r="I8689" s="120">
        <v>0</v>
      </c>
      <c r="J8689" s="120">
        <v>0</v>
      </c>
    </row>
    <row r="8690" spans="1:10" ht="15" customHeight="1">
      <c r="A8690" s="46" t="s">
        <v>16673</v>
      </c>
      <c r="B8690" s="46" t="s">
        <v>16674</v>
      </c>
      <c r="C8690" s="47">
        <v>515.29100000000005</v>
      </c>
      <c r="D8690" s="119" t="s">
        <v>10894</v>
      </c>
      <c r="E8690" s="46" t="s">
        <v>10894</v>
      </c>
      <c r="F8690" s="121">
        <v>10.4564</v>
      </c>
      <c r="G8690" s="87"/>
      <c r="H8690" s="47"/>
      <c r="I8690" s="120">
        <v>0</v>
      </c>
      <c r="J8690" s="120">
        <v>0</v>
      </c>
    </row>
    <row r="8691" spans="1:10" ht="15" customHeight="1">
      <c r="A8691" s="46" t="s">
        <v>16671</v>
      </c>
      <c r="B8691" s="46" t="s">
        <v>16672</v>
      </c>
      <c r="C8691" s="47">
        <v>515.29100000000005</v>
      </c>
      <c r="D8691" s="119" t="s">
        <v>10892</v>
      </c>
      <c r="E8691" s="46" t="s">
        <v>10892</v>
      </c>
      <c r="F8691" s="121">
        <v>37.643000000000001</v>
      </c>
      <c r="G8691" s="87"/>
      <c r="H8691" s="47"/>
      <c r="I8691" s="120">
        <v>0</v>
      </c>
      <c r="J8691" s="120">
        <v>0</v>
      </c>
    </row>
    <row r="8692" spans="1:10" ht="15" customHeight="1">
      <c r="A8692" s="46" t="s">
        <v>16669</v>
      </c>
      <c r="B8692" s="46" t="s">
        <v>16670</v>
      </c>
      <c r="C8692" s="47">
        <v>515.29100000000005</v>
      </c>
      <c r="D8692" s="119" t="s">
        <v>10890</v>
      </c>
      <c r="E8692" s="46" t="s">
        <v>10890</v>
      </c>
      <c r="F8692" s="121">
        <v>46.008000000000003</v>
      </c>
      <c r="G8692" s="87"/>
      <c r="H8692" s="47"/>
      <c r="I8692" s="120">
        <v>0</v>
      </c>
      <c r="J8692" s="120">
        <v>0</v>
      </c>
    </row>
    <row r="8693" spans="1:10" ht="15" customHeight="1">
      <c r="A8693" s="46" t="s">
        <v>16667</v>
      </c>
      <c r="B8693" s="46" t="s">
        <v>16668</v>
      </c>
      <c r="C8693" s="47">
        <v>515.29100000000005</v>
      </c>
      <c r="D8693" s="119" t="s">
        <v>10888</v>
      </c>
      <c r="E8693" s="46" t="s">
        <v>10888</v>
      </c>
      <c r="F8693" s="121">
        <v>52.281999999999996</v>
      </c>
      <c r="G8693" s="87"/>
      <c r="H8693" s="47"/>
      <c r="I8693" s="120">
        <v>0</v>
      </c>
      <c r="J8693" s="120">
        <v>0</v>
      </c>
    </row>
    <row r="8694" spans="1:10" ht="15" customHeight="1">
      <c r="A8694" s="46" t="s">
        <v>16665</v>
      </c>
      <c r="B8694" s="46" t="s">
        <v>16666</v>
      </c>
      <c r="C8694" s="47">
        <v>515.29100000000005</v>
      </c>
      <c r="D8694" s="119" t="s">
        <v>10900</v>
      </c>
      <c r="E8694" s="46" t="s">
        <v>10900</v>
      </c>
      <c r="F8694" s="121">
        <v>180.68639999999999</v>
      </c>
      <c r="G8694" s="87"/>
      <c r="H8694" s="47"/>
      <c r="I8694" s="120">
        <v>0</v>
      </c>
      <c r="J8694" s="120">
        <v>0</v>
      </c>
    </row>
    <row r="8695" spans="1:10" ht="15" customHeight="1">
      <c r="A8695" s="46" t="s">
        <v>16693</v>
      </c>
      <c r="B8695" s="46" t="s">
        <v>16694</v>
      </c>
      <c r="C8695" s="47">
        <v>58.137599999999999</v>
      </c>
      <c r="D8695" s="119" t="s">
        <v>10910</v>
      </c>
      <c r="E8695" s="46" t="s">
        <v>10910</v>
      </c>
      <c r="F8695" s="121">
        <v>677.09760000000006</v>
      </c>
      <c r="G8695" s="87"/>
      <c r="H8695" s="47"/>
      <c r="I8695" s="120">
        <v>0</v>
      </c>
      <c r="J8695" s="120">
        <v>0</v>
      </c>
    </row>
    <row r="8696" spans="1:10" ht="15" customHeight="1">
      <c r="A8696" s="46" t="s">
        <v>16691</v>
      </c>
      <c r="B8696" s="46" t="s">
        <v>16692</v>
      </c>
      <c r="C8696" s="47">
        <v>116.76300000000001</v>
      </c>
      <c r="D8696" s="119" t="s">
        <v>10908</v>
      </c>
      <c r="E8696" s="46" t="s">
        <v>10908</v>
      </c>
      <c r="F8696" s="121">
        <v>779.86300000000006</v>
      </c>
      <c r="G8696" s="87"/>
      <c r="H8696" s="47"/>
      <c r="I8696" s="120">
        <v>11</v>
      </c>
      <c r="J8696" s="120">
        <v>0</v>
      </c>
    </row>
    <row r="8697" spans="1:10" ht="15" customHeight="1">
      <c r="A8697" s="46" t="s">
        <v>16689</v>
      </c>
      <c r="B8697" s="46" t="s">
        <v>16690</v>
      </c>
      <c r="C8697" s="47">
        <v>105.0868</v>
      </c>
      <c r="D8697" s="119" t="s">
        <v>10906</v>
      </c>
      <c r="E8697" s="46" t="s">
        <v>10906</v>
      </c>
      <c r="F8697" s="121">
        <v>835.00559999999996</v>
      </c>
      <c r="G8697" s="87"/>
      <c r="H8697" s="47"/>
      <c r="I8697" s="120">
        <v>0</v>
      </c>
      <c r="J8697" s="120">
        <v>0</v>
      </c>
    </row>
    <row r="8698" spans="1:10" ht="15" customHeight="1">
      <c r="A8698" s="46" t="s">
        <v>16687</v>
      </c>
      <c r="B8698" s="46" t="s">
        <v>16688</v>
      </c>
      <c r="C8698" s="47">
        <v>85.974800000000002</v>
      </c>
      <c r="D8698" s="119" t="s">
        <v>10904</v>
      </c>
      <c r="E8698" s="46" t="s">
        <v>10904</v>
      </c>
      <c r="F8698" s="121">
        <v>319.21280000000002</v>
      </c>
      <c r="G8698" s="87"/>
      <c r="H8698" s="47"/>
      <c r="I8698" s="120">
        <v>0</v>
      </c>
      <c r="J8698" s="120">
        <v>0</v>
      </c>
    </row>
    <row r="8699" spans="1:10" ht="15" customHeight="1">
      <c r="A8699" s="46" t="s">
        <v>16695</v>
      </c>
      <c r="B8699" s="46" t="s">
        <v>16696</v>
      </c>
      <c r="C8699" s="47">
        <v>288.0154</v>
      </c>
      <c r="D8699" s="119" t="s">
        <v>10902</v>
      </c>
      <c r="E8699" s="46" t="s">
        <v>10902</v>
      </c>
      <c r="F8699" s="121">
        <v>160.61019999999999</v>
      </c>
      <c r="G8699" s="87"/>
      <c r="H8699" s="47"/>
      <c r="I8699" s="120">
        <v>0</v>
      </c>
      <c r="J8699" s="120">
        <v>0</v>
      </c>
    </row>
    <row r="8700" spans="1:10" ht="15" customHeight="1">
      <c r="A8700" s="46" t="s">
        <v>16699</v>
      </c>
      <c r="B8700" s="46" t="s">
        <v>16700</v>
      </c>
      <c r="C8700" s="47">
        <v>270.96199999999999</v>
      </c>
      <c r="D8700" s="119" t="s">
        <v>32413</v>
      </c>
      <c r="E8700" s="46" t="s">
        <v>32413</v>
      </c>
      <c r="F8700" s="120"/>
      <c r="G8700" s="87"/>
      <c r="H8700" s="47"/>
      <c r="I8700" s="120">
        <v>0</v>
      </c>
      <c r="J8700" s="120">
        <v>0</v>
      </c>
    </row>
    <row r="8701" spans="1:10" ht="15" customHeight="1">
      <c r="A8701" s="46" t="s">
        <v>16697</v>
      </c>
      <c r="B8701" s="46" t="s">
        <v>16698</v>
      </c>
      <c r="C8701" s="47">
        <v>283.88040000000001</v>
      </c>
      <c r="D8701" s="119" t="s">
        <v>10914</v>
      </c>
      <c r="E8701" s="46" t="s">
        <v>10914</v>
      </c>
      <c r="F8701" s="121">
        <v>580.13120000000004</v>
      </c>
      <c r="G8701" s="87"/>
      <c r="H8701" s="47"/>
      <c r="I8701" s="120">
        <v>0</v>
      </c>
      <c r="J8701" s="120">
        <v>0</v>
      </c>
    </row>
    <row r="8702" spans="1:10" ht="15" customHeight="1">
      <c r="A8702" s="46" t="s">
        <v>16701</v>
      </c>
      <c r="B8702" s="46" t="s">
        <v>16702</v>
      </c>
      <c r="C8702" s="47">
        <v>276.70659999999998</v>
      </c>
      <c r="D8702" s="119" t="s">
        <v>10912</v>
      </c>
      <c r="E8702" s="46" t="s">
        <v>10912</v>
      </c>
      <c r="F8702" s="121">
        <v>632.00379999999996</v>
      </c>
      <c r="G8702" s="87"/>
      <c r="H8702" s="47"/>
      <c r="I8702" s="120">
        <v>0</v>
      </c>
      <c r="J8702" s="120">
        <v>0</v>
      </c>
    </row>
    <row r="8703" spans="1:10" ht="15" customHeight="1">
      <c r="A8703" s="46" t="s">
        <v>16705</v>
      </c>
      <c r="B8703" s="46" t="s">
        <v>16706</v>
      </c>
      <c r="C8703" s="47">
        <v>310.399</v>
      </c>
      <c r="D8703" s="119" t="s">
        <v>10937</v>
      </c>
      <c r="E8703" s="46" t="s">
        <v>10937</v>
      </c>
      <c r="F8703" s="121">
        <v>218.79419999999999</v>
      </c>
      <c r="G8703" s="87"/>
      <c r="H8703" s="47"/>
      <c r="I8703" s="120">
        <v>0</v>
      </c>
      <c r="J8703" s="120">
        <v>0</v>
      </c>
    </row>
    <row r="8704" spans="1:10" ht="15" customHeight="1">
      <c r="A8704" s="46" t="s">
        <v>16703</v>
      </c>
      <c r="B8704" s="46" t="s">
        <v>16704</v>
      </c>
      <c r="C8704" s="47">
        <v>310.399</v>
      </c>
      <c r="D8704" s="119" t="s">
        <v>10935</v>
      </c>
      <c r="E8704" s="46" t="s">
        <v>10935</v>
      </c>
      <c r="F8704" s="121">
        <v>217.0514</v>
      </c>
      <c r="G8704" s="87"/>
      <c r="H8704" s="47"/>
      <c r="I8704" s="120">
        <v>2</v>
      </c>
      <c r="J8704" s="120">
        <v>0</v>
      </c>
    </row>
    <row r="8705" spans="1:10" ht="15" customHeight="1">
      <c r="A8705" s="46" t="s">
        <v>16709</v>
      </c>
      <c r="B8705" s="46" t="s">
        <v>16710</v>
      </c>
      <c r="C8705" s="47">
        <v>313.98320000000001</v>
      </c>
      <c r="D8705" s="119" t="s">
        <v>582</v>
      </c>
      <c r="E8705" s="46" t="s">
        <v>582</v>
      </c>
      <c r="F8705" s="121">
        <v>255.25219999999999</v>
      </c>
      <c r="G8705" s="87"/>
      <c r="H8705" s="47"/>
      <c r="I8705" s="120">
        <v>0</v>
      </c>
      <c r="J8705" s="120">
        <v>0</v>
      </c>
    </row>
    <row r="8706" spans="1:10" ht="15" customHeight="1">
      <c r="A8706" s="46" t="s">
        <v>16707</v>
      </c>
      <c r="B8706" s="46" t="s">
        <v>16708</v>
      </c>
      <c r="C8706" s="47">
        <v>328.31060000000002</v>
      </c>
      <c r="D8706" s="119" t="s">
        <v>10933</v>
      </c>
      <c r="E8706" s="46" t="s">
        <v>10933</v>
      </c>
      <c r="F8706" s="121">
        <v>286.41219999999998</v>
      </c>
      <c r="G8706" s="87"/>
      <c r="H8706" s="47"/>
      <c r="I8706" s="120">
        <v>0</v>
      </c>
      <c r="J8706" s="120">
        <v>0</v>
      </c>
    </row>
    <row r="8707" spans="1:10" ht="15" customHeight="1">
      <c r="A8707" s="46" t="s">
        <v>16715</v>
      </c>
      <c r="B8707" s="46" t="s">
        <v>16716</v>
      </c>
      <c r="C8707" s="47">
        <v>81.977999999999994</v>
      </c>
      <c r="D8707" s="119" t="s">
        <v>10931</v>
      </c>
      <c r="E8707" s="46" t="s">
        <v>10931</v>
      </c>
      <c r="F8707" s="121">
        <v>401.99020000000002</v>
      </c>
      <c r="G8707" s="87"/>
      <c r="H8707" s="47"/>
      <c r="I8707" s="120">
        <v>0</v>
      </c>
      <c r="J8707" s="120">
        <v>0</v>
      </c>
    </row>
    <row r="8708" spans="1:10" ht="15" customHeight="1">
      <c r="A8708" s="46" t="s">
        <v>16713</v>
      </c>
      <c r="B8708" s="46" t="s">
        <v>16714</v>
      </c>
      <c r="C8708" s="47">
        <v>76.513000000000005</v>
      </c>
      <c r="D8708" s="119" t="s">
        <v>3003</v>
      </c>
      <c r="E8708" s="46" t="s">
        <v>3003</v>
      </c>
      <c r="F8708" s="121">
        <v>388.08620000000002</v>
      </c>
      <c r="G8708" s="87"/>
      <c r="H8708" s="47"/>
      <c r="I8708" s="120">
        <v>0</v>
      </c>
      <c r="J8708" s="120">
        <v>0</v>
      </c>
    </row>
    <row r="8709" spans="1:10" ht="15" customHeight="1">
      <c r="A8709" s="46" t="s">
        <v>16711</v>
      </c>
      <c r="B8709" s="46" t="s">
        <v>16712</v>
      </c>
      <c r="C8709" s="47">
        <v>80.333399999999997</v>
      </c>
      <c r="D8709" s="119" t="s">
        <v>10929</v>
      </c>
      <c r="E8709" s="46" t="s">
        <v>10929</v>
      </c>
      <c r="F8709" s="121">
        <v>388.08620000000002</v>
      </c>
      <c r="G8709" s="87"/>
      <c r="H8709" s="47"/>
      <c r="I8709" s="120">
        <v>0</v>
      </c>
      <c r="J8709" s="120">
        <v>0</v>
      </c>
    </row>
    <row r="8710" spans="1:10" ht="15" customHeight="1">
      <c r="A8710" s="46" t="s">
        <v>248</v>
      </c>
      <c r="B8710" s="46" t="s">
        <v>33034</v>
      </c>
      <c r="C8710" s="47">
        <v>17.711400000000001</v>
      </c>
      <c r="D8710" s="119" t="s">
        <v>10928</v>
      </c>
      <c r="E8710" s="46" t="s">
        <v>10928</v>
      </c>
      <c r="F8710" s="121">
        <v>232.36420000000001</v>
      </c>
      <c r="G8710" s="87"/>
      <c r="H8710" s="47"/>
      <c r="I8710" s="120">
        <v>10</v>
      </c>
      <c r="J8710" s="120">
        <v>0</v>
      </c>
    </row>
    <row r="8711" spans="1:10" ht="15" customHeight="1">
      <c r="A8711" s="46" t="s">
        <v>255</v>
      </c>
      <c r="B8711" s="46" t="s">
        <v>33032</v>
      </c>
      <c r="C8711" s="47">
        <v>25.808</v>
      </c>
      <c r="D8711" s="119" t="s">
        <v>10927</v>
      </c>
      <c r="E8711" s="46" t="s">
        <v>10927</v>
      </c>
      <c r="F8711" s="121">
        <v>263.3152</v>
      </c>
      <c r="G8711" s="87"/>
      <c r="H8711" s="47"/>
      <c r="I8711" s="120">
        <v>10</v>
      </c>
      <c r="J8711" s="120">
        <v>0</v>
      </c>
    </row>
    <row r="8712" spans="1:10" ht="15" customHeight="1">
      <c r="A8712" s="46" t="s">
        <v>262</v>
      </c>
      <c r="B8712" s="46" t="s">
        <v>33035</v>
      </c>
      <c r="C8712" s="47">
        <v>21.000599999999999</v>
      </c>
      <c r="D8712" s="119" t="s">
        <v>10925</v>
      </c>
      <c r="E8712" s="46" t="s">
        <v>10925</v>
      </c>
      <c r="F8712" s="121">
        <v>281.1746</v>
      </c>
      <c r="G8712" s="87"/>
      <c r="H8712" s="47"/>
      <c r="I8712" s="120">
        <v>50</v>
      </c>
      <c r="J8712" s="120">
        <v>0</v>
      </c>
    </row>
    <row r="8713" spans="1:10" ht="15" customHeight="1">
      <c r="A8713" s="46" t="s">
        <v>265</v>
      </c>
      <c r="B8713" s="46" t="s">
        <v>33031</v>
      </c>
      <c r="C8713" s="47">
        <v>26.82</v>
      </c>
      <c r="D8713" s="119" t="s">
        <v>10923</v>
      </c>
      <c r="E8713" s="46" t="s">
        <v>10923</v>
      </c>
      <c r="F8713" s="121">
        <v>469.37580000000003</v>
      </c>
      <c r="G8713" s="87"/>
      <c r="H8713" s="47"/>
      <c r="I8713" s="120">
        <v>17</v>
      </c>
      <c r="J8713" s="120">
        <v>0</v>
      </c>
    </row>
    <row r="8714" spans="1:10" ht="15" customHeight="1">
      <c r="A8714" s="46" t="s">
        <v>268</v>
      </c>
      <c r="B8714" s="46" t="s">
        <v>33030</v>
      </c>
      <c r="C8714" s="47">
        <v>23.530799999999999</v>
      </c>
      <c r="D8714" s="119" t="s">
        <v>10921</v>
      </c>
      <c r="E8714" s="46" t="s">
        <v>10921</v>
      </c>
      <c r="F8714" s="121">
        <v>469.37580000000003</v>
      </c>
      <c r="G8714" s="87"/>
      <c r="H8714" s="47"/>
      <c r="I8714" s="120">
        <v>68</v>
      </c>
      <c r="J8714" s="120">
        <v>0</v>
      </c>
    </row>
    <row r="8715" spans="1:10" ht="15" customHeight="1">
      <c r="A8715" s="46" t="s">
        <v>273</v>
      </c>
      <c r="B8715" s="46" t="s">
        <v>33028</v>
      </c>
      <c r="C8715" s="47">
        <v>30.362200000000001</v>
      </c>
      <c r="D8715" s="119" t="s">
        <v>10920</v>
      </c>
      <c r="E8715" s="46" t="s">
        <v>10920</v>
      </c>
      <c r="F8715" s="121">
        <v>606.79</v>
      </c>
      <c r="G8715" s="87"/>
      <c r="H8715" s="47"/>
      <c r="I8715" s="120">
        <v>12</v>
      </c>
      <c r="J8715" s="120">
        <v>0</v>
      </c>
    </row>
    <row r="8716" spans="1:10" ht="15" customHeight="1">
      <c r="A8716" s="46" t="s">
        <v>16751</v>
      </c>
      <c r="B8716" s="46" t="s">
        <v>16752</v>
      </c>
      <c r="C8716" s="47">
        <v>48.959000000000003</v>
      </c>
      <c r="D8716" s="119" t="s">
        <v>10918</v>
      </c>
      <c r="E8716" s="46" t="s">
        <v>10918</v>
      </c>
      <c r="F8716" s="121">
        <v>346.22280000000001</v>
      </c>
      <c r="G8716" s="87"/>
      <c r="H8716" s="47"/>
      <c r="I8716" s="120">
        <v>0</v>
      </c>
      <c r="J8716" s="120">
        <v>0</v>
      </c>
    </row>
    <row r="8717" spans="1:10" ht="15" customHeight="1">
      <c r="A8717" s="46" t="s">
        <v>16749</v>
      </c>
      <c r="B8717" s="46" t="s">
        <v>16750</v>
      </c>
      <c r="C8717" s="47">
        <v>55.790599999999998</v>
      </c>
      <c r="D8717" s="119" t="s">
        <v>10916</v>
      </c>
      <c r="E8717" s="46" t="s">
        <v>10916</v>
      </c>
      <c r="F8717" s="121">
        <v>362.48840000000001</v>
      </c>
      <c r="G8717" s="87"/>
      <c r="H8717" s="47"/>
      <c r="I8717" s="120">
        <v>0</v>
      </c>
      <c r="J8717" s="120">
        <v>0</v>
      </c>
    </row>
    <row r="8718" spans="1:10" ht="15" customHeight="1">
      <c r="A8718" s="46" t="s">
        <v>16747</v>
      </c>
      <c r="B8718" s="46" t="s">
        <v>16748</v>
      </c>
      <c r="C8718" s="47">
        <v>65.481200000000001</v>
      </c>
      <c r="D8718" s="119" t="s">
        <v>10970</v>
      </c>
      <c r="E8718" s="46" t="s">
        <v>10970</v>
      </c>
      <c r="F8718" s="121">
        <v>379.846</v>
      </c>
      <c r="G8718" s="87"/>
      <c r="H8718" s="47"/>
      <c r="I8718" s="120">
        <v>0</v>
      </c>
      <c r="J8718" s="120">
        <v>0</v>
      </c>
    </row>
    <row r="8719" spans="1:10" ht="15" customHeight="1">
      <c r="A8719" s="46" t="s">
        <v>16745</v>
      </c>
      <c r="B8719" s="46" t="s">
        <v>16746</v>
      </c>
      <c r="C8719" s="47">
        <v>64.570400000000006</v>
      </c>
      <c r="D8719" s="119" t="s">
        <v>1482</v>
      </c>
      <c r="E8719" s="46" t="s">
        <v>1482</v>
      </c>
      <c r="F8719" s="121">
        <v>329.77140000000003</v>
      </c>
      <c r="G8719" s="87"/>
      <c r="H8719" s="47"/>
      <c r="I8719" s="120">
        <v>38</v>
      </c>
      <c r="J8719" s="120">
        <v>0</v>
      </c>
    </row>
    <row r="8720" spans="1:10" ht="15" customHeight="1">
      <c r="A8720" s="46" t="s">
        <v>16743</v>
      </c>
      <c r="B8720" s="46" t="s">
        <v>16744</v>
      </c>
      <c r="C8720" s="47">
        <v>67.125799999999998</v>
      </c>
      <c r="D8720" s="119" t="s">
        <v>1485</v>
      </c>
      <c r="E8720" s="46" t="s">
        <v>1485</v>
      </c>
      <c r="F8720" s="121">
        <v>480.18079999999998</v>
      </c>
      <c r="G8720" s="87"/>
      <c r="H8720" s="47"/>
      <c r="I8720" s="120">
        <v>0</v>
      </c>
      <c r="J8720" s="120">
        <v>0</v>
      </c>
    </row>
    <row r="8721" spans="1:10" ht="15" customHeight="1">
      <c r="A8721" s="46" t="s">
        <v>16741</v>
      </c>
      <c r="B8721" s="46" t="s">
        <v>16742</v>
      </c>
      <c r="C8721" s="47">
        <v>69.681399999999996</v>
      </c>
      <c r="D8721" s="119" t="s">
        <v>10968</v>
      </c>
      <c r="E8721" s="46" t="s">
        <v>10968</v>
      </c>
      <c r="F8721" s="121">
        <v>320.61619999999999</v>
      </c>
      <c r="G8721" s="87"/>
      <c r="H8721" s="47"/>
      <c r="I8721" s="120">
        <v>0</v>
      </c>
      <c r="J8721" s="120">
        <v>0</v>
      </c>
    </row>
    <row r="8722" spans="1:10" ht="15" customHeight="1">
      <c r="A8722" s="46" t="s">
        <v>16739</v>
      </c>
      <c r="B8722" s="46" t="s">
        <v>16740</v>
      </c>
      <c r="C8722" s="47">
        <v>73.780199999999994</v>
      </c>
      <c r="D8722" s="119" t="s">
        <v>10966</v>
      </c>
      <c r="E8722" s="46" t="s">
        <v>10966</v>
      </c>
      <c r="F8722" s="121">
        <v>246.0506</v>
      </c>
      <c r="G8722" s="87"/>
      <c r="H8722" s="47"/>
      <c r="I8722" s="120">
        <v>0</v>
      </c>
      <c r="J8722" s="120">
        <v>0</v>
      </c>
    </row>
    <row r="8723" spans="1:10" ht="15" customHeight="1">
      <c r="A8723" s="46" t="s">
        <v>334</v>
      </c>
      <c r="B8723" s="46" t="s">
        <v>33036</v>
      </c>
      <c r="C8723" s="47">
        <v>24.036799999999999</v>
      </c>
      <c r="D8723" s="119" t="s">
        <v>10964</v>
      </c>
      <c r="E8723" s="46" t="s">
        <v>10964</v>
      </c>
      <c r="F8723" s="121">
        <v>290.52499999999998</v>
      </c>
      <c r="G8723" s="87"/>
      <c r="H8723" s="47"/>
      <c r="I8723" s="120">
        <v>60</v>
      </c>
      <c r="J8723" s="120">
        <v>0</v>
      </c>
    </row>
    <row r="8724" spans="1:10" ht="15" customHeight="1">
      <c r="A8724" s="46" t="s">
        <v>16738</v>
      </c>
      <c r="B8724" s="46" t="s">
        <v>33029</v>
      </c>
      <c r="C8724" s="47">
        <v>30.073799999999999</v>
      </c>
      <c r="D8724" s="119" t="s">
        <v>10962</v>
      </c>
      <c r="E8724" s="46" t="s">
        <v>10962</v>
      </c>
      <c r="F8724" s="121">
        <v>416.60599999999999</v>
      </c>
      <c r="G8724" s="87"/>
      <c r="H8724" s="47"/>
      <c r="I8724" s="120">
        <v>15</v>
      </c>
      <c r="J8724" s="120">
        <v>0</v>
      </c>
    </row>
    <row r="8725" spans="1:10" ht="15" customHeight="1">
      <c r="A8725" s="46" t="s">
        <v>337</v>
      </c>
      <c r="B8725" s="46" t="s">
        <v>33027</v>
      </c>
      <c r="C8725" s="47">
        <v>31.146599999999999</v>
      </c>
      <c r="D8725" s="119" t="s">
        <v>1490</v>
      </c>
      <c r="E8725" s="46" t="s">
        <v>1490</v>
      </c>
      <c r="F8725" s="121">
        <v>461.5684</v>
      </c>
      <c r="G8725" s="87"/>
      <c r="H8725" s="47"/>
      <c r="I8725" s="120">
        <v>6</v>
      </c>
      <c r="J8725" s="120">
        <v>0</v>
      </c>
    </row>
    <row r="8726" spans="1:10" ht="15" customHeight="1">
      <c r="A8726" s="46" t="s">
        <v>16737</v>
      </c>
      <c r="B8726" s="46" t="s">
        <v>33033</v>
      </c>
      <c r="C8726" s="47">
        <v>36.3172</v>
      </c>
      <c r="D8726" s="119" t="s">
        <v>10960</v>
      </c>
      <c r="E8726" s="46" t="s">
        <v>10960</v>
      </c>
      <c r="F8726" s="121">
        <v>470.81659999999999</v>
      </c>
      <c r="G8726" s="87"/>
      <c r="H8726" s="47"/>
      <c r="I8726" s="120">
        <v>27</v>
      </c>
      <c r="J8726" s="120">
        <v>0</v>
      </c>
    </row>
    <row r="8727" spans="1:10" ht="15" customHeight="1">
      <c r="A8727" s="46" t="s">
        <v>16735</v>
      </c>
      <c r="B8727" s="46" t="s">
        <v>16736</v>
      </c>
      <c r="C8727" s="47">
        <v>34.334600000000002</v>
      </c>
      <c r="D8727" s="119" t="s">
        <v>10959</v>
      </c>
      <c r="E8727" s="46" t="s">
        <v>10959</v>
      </c>
      <c r="F8727" s="121">
        <v>447.30119999999999</v>
      </c>
      <c r="G8727" s="87"/>
      <c r="H8727" s="47"/>
      <c r="I8727" s="120">
        <v>0</v>
      </c>
      <c r="J8727" s="120">
        <v>0</v>
      </c>
    </row>
    <row r="8728" spans="1:10" ht="15" customHeight="1">
      <c r="A8728" s="46" t="s">
        <v>16733</v>
      </c>
      <c r="B8728" s="46" t="s">
        <v>16734</v>
      </c>
      <c r="C8728" s="47">
        <v>36.029800000000002</v>
      </c>
      <c r="D8728" s="119" t="s">
        <v>10957</v>
      </c>
      <c r="E8728" s="46" t="s">
        <v>10957</v>
      </c>
      <c r="F8728" s="121">
        <v>517.89340000000004</v>
      </c>
      <c r="G8728" s="87"/>
      <c r="H8728" s="47"/>
      <c r="I8728" s="120">
        <v>58</v>
      </c>
      <c r="J8728" s="120">
        <v>0</v>
      </c>
    </row>
    <row r="8729" spans="1:10" ht="15" customHeight="1">
      <c r="A8729" s="46" t="s">
        <v>16731</v>
      </c>
      <c r="B8729" s="46" t="s">
        <v>16732</v>
      </c>
      <c r="C8729" s="47">
        <v>36.181600000000003</v>
      </c>
      <c r="D8729" s="119" t="s">
        <v>10955</v>
      </c>
      <c r="E8729" s="46" t="s">
        <v>10955</v>
      </c>
      <c r="F8729" s="121">
        <v>416.60599999999999</v>
      </c>
      <c r="G8729" s="87"/>
      <c r="H8729" s="47"/>
      <c r="I8729" s="120">
        <v>1</v>
      </c>
      <c r="J8729" s="120">
        <v>0</v>
      </c>
    </row>
    <row r="8730" spans="1:10" ht="15" customHeight="1">
      <c r="A8730" s="46" t="s">
        <v>16729</v>
      </c>
      <c r="B8730" s="46" t="s">
        <v>16730</v>
      </c>
      <c r="C8730" s="47">
        <v>69.681399999999996</v>
      </c>
      <c r="D8730" s="119" t="s">
        <v>10954</v>
      </c>
      <c r="E8730" s="46" t="s">
        <v>10954</v>
      </c>
      <c r="F8730" s="121">
        <v>447.2978</v>
      </c>
      <c r="G8730" s="87"/>
      <c r="H8730" s="47"/>
      <c r="I8730" s="120">
        <v>0</v>
      </c>
      <c r="J8730" s="120">
        <v>0</v>
      </c>
    </row>
    <row r="8731" spans="1:10" ht="15" customHeight="1">
      <c r="A8731" s="46" t="s">
        <v>16727</v>
      </c>
      <c r="B8731" s="46" t="s">
        <v>16728</v>
      </c>
      <c r="C8731" s="47">
        <v>69.681399999999996</v>
      </c>
      <c r="D8731" s="119" t="s">
        <v>10952</v>
      </c>
      <c r="E8731" s="46" t="s">
        <v>10952</v>
      </c>
      <c r="F8731" s="121">
        <v>470.81659999999999</v>
      </c>
      <c r="G8731" s="87"/>
      <c r="H8731" s="47"/>
      <c r="I8731" s="120">
        <v>0</v>
      </c>
      <c r="J8731" s="120">
        <v>0</v>
      </c>
    </row>
    <row r="8732" spans="1:10" ht="15" customHeight="1">
      <c r="A8732" s="46" t="s">
        <v>16725</v>
      </c>
      <c r="B8732" s="46" t="s">
        <v>16726</v>
      </c>
      <c r="C8732" s="47">
        <v>73.780199999999994</v>
      </c>
      <c r="D8732" s="119" t="s">
        <v>10950</v>
      </c>
      <c r="E8732" s="46" t="s">
        <v>10950</v>
      </c>
      <c r="F8732" s="121">
        <v>461.5684</v>
      </c>
      <c r="G8732" s="87"/>
      <c r="H8732" s="47"/>
      <c r="I8732" s="120">
        <v>0</v>
      </c>
      <c r="J8732" s="120">
        <v>0</v>
      </c>
    </row>
    <row r="8733" spans="1:10" ht="15" customHeight="1">
      <c r="A8733" s="46" t="s">
        <v>16723</v>
      </c>
      <c r="B8733" s="46" t="s">
        <v>16724</v>
      </c>
      <c r="C8733" s="47">
        <v>73.780199999999994</v>
      </c>
      <c r="D8733" s="119" t="s">
        <v>10949</v>
      </c>
      <c r="E8733" s="46" t="s">
        <v>10949</v>
      </c>
      <c r="F8733" s="121">
        <v>517.89340000000004</v>
      </c>
      <c r="G8733" s="87"/>
      <c r="H8733" s="47"/>
      <c r="I8733" s="120">
        <v>0</v>
      </c>
      <c r="J8733" s="120">
        <v>0</v>
      </c>
    </row>
    <row r="8734" spans="1:10" ht="15" customHeight="1">
      <c r="A8734" s="46" t="s">
        <v>16721</v>
      </c>
      <c r="B8734" s="46" t="s">
        <v>16722</v>
      </c>
      <c r="C8734" s="47">
        <v>84.255399999999995</v>
      </c>
      <c r="D8734" s="119" t="s">
        <v>10988</v>
      </c>
      <c r="E8734" s="46" t="s">
        <v>10988</v>
      </c>
      <c r="F8734" s="121">
        <v>299.75</v>
      </c>
      <c r="G8734" s="87"/>
      <c r="H8734" s="47"/>
      <c r="I8734" s="120">
        <v>0</v>
      </c>
      <c r="J8734" s="120">
        <v>0</v>
      </c>
    </row>
    <row r="8735" spans="1:10" ht="15" customHeight="1">
      <c r="A8735" s="46" t="s">
        <v>16719</v>
      </c>
      <c r="B8735" s="46" t="s">
        <v>16720</v>
      </c>
      <c r="C8735" s="47">
        <v>132.98660000000001</v>
      </c>
      <c r="D8735" s="119" t="s">
        <v>36105</v>
      </c>
      <c r="E8735" s="46" t="s">
        <v>36105</v>
      </c>
      <c r="F8735" s="121">
        <v>372.04500000000002</v>
      </c>
      <c r="G8735" s="87"/>
      <c r="H8735" s="47"/>
      <c r="I8735" s="120">
        <v>4</v>
      </c>
      <c r="J8735" s="120">
        <v>0</v>
      </c>
    </row>
    <row r="8736" spans="1:10" ht="15" customHeight="1">
      <c r="A8736" s="46" t="s">
        <v>16717</v>
      </c>
      <c r="B8736" s="46" t="s">
        <v>16718</v>
      </c>
      <c r="C8736" s="47">
        <v>274.21699999999998</v>
      </c>
      <c r="D8736" s="119" t="s">
        <v>10947</v>
      </c>
      <c r="E8736" s="46" t="s">
        <v>10947</v>
      </c>
      <c r="F8736" s="121">
        <v>343.80619999999999</v>
      </c>
      <c r="G8736" s="87"/>
      <c r="H8736" s="47"/>
      <c r="I8736" s="120">
        <v>0</v>
      </c>
      <c r="J8736" s="120">
        <v>0</v>
      </c>
    </row>
    <row r="8737" spans="1:10" ht="15" customHeight="1">
      <c r="A8737" s="46" t="s">
        <v>16755</v>
      </c>
      <c r="B8737" s="46" t="s">
        <v>16756</v>
      </c>
      <c r="C8737" s="47">
        <v>45.088000000000001</v>
      </c>
      <c r="D8737" s="119" t="s">
        <v>10945</v>
      </c>
      <c r="E8737" s="46" t="s">
        <v>10945</v>
      </c>
      <c r="F8737" s="121">
        <v>487.96499999999997</v>
      </c>
      <c r="G8737" s="87"/>
      <c r="H8737" s="47"/>
      <c r="I8737" s="120">
        <v>0</v>
      </c>
      <c r="J8737" s="120">
        <v>0</v>
      </c>
    </row>
    <row r="8738" spans="1:10" ht="15" customHeight="1">
      <c r="A8738" s="46" t="s">
        <v>16753</v>
      </c>
      <c r="B8738" s="46" t="s">
        <v>16754</v>
      </c>
      <c r="C8738" s="47">
        <v>45.088000000000001</v>
      </c>
      <c r="D8738" s="119" t="s">
        <v>10943</v>
      </c>
      <c r="E8738" s="46" t="s">
        <v>10943</v>
      </c>
      <c r="F8738" s="121">
        <v>539.5498</v>
      </c>
      <c r="G8738" s="87"/>
      <c r="H8738" s="47"/>
      <c r="I8738" s="120">
        <v>0</v>
      </c>
      <c r="J8738" s="120">
        <v>0</v>
      </c>
    </row>
    <row r="8739" spans="1:10" ht="15" customHeight="1">
      <c r="A8739" s="46" t="s">
        <v>207</v>
      </c>
      <c r="B8739" s="46" t="s">
        <v>33039</v>
      </c>
      <c r="C8739" s="47">
        <v>55.664200000000001</v>
      </c>
      <c r="D8739" s="119" t="s">
        <v>10941</v>
      </c>
      <c r="E8739" s="46" t="s">
        <v>10941</v>
      </c>
      <c r="F8739" s="121">
        <v>536.76160000000004</v>
      </c>
      <c r="G8739" s="87"/>
      <c r="H8739" s="47"/>
      <c r="I8739" s="120">
        <v>111</v>
      </c>
      <c r="J8739" s="120">
        <v>0</v>
      </c>
    </row>
    <row r="8740" spans="1:10" ht="15" customHeight="1">
      <c r="A8740" s="46" t="s">
        <v>16773</v>
      </c>
      <c r="B8740" s="46" t="s">
        <v>16774</v>
      </c>
      <c r="C8740" s="47">
        <v>216.3312</v>
      </c>
      <c r="D8740" s="119" t="s">
        <v>10939</v>
      </c>
      <c r="E8740" s="46" t="s">
        <v>10939</v>
      </c>
      <c r="F8740" s="121">
        <v>609.95619999999997</v>
      </c>
      <c r="G8740" s="87"/>
      <c r="H8740" s="47"/>
      <c r="I8740" s="120">
        <v>2</v>
      </c>
      <c r="J8740" s="120">
        <v>0</v>
      </c>
    </row>
    <row r="8741" spans="1:10" ht="15" customHeight="1">
      <c r="A8741" s="46" t="s">
        <v>16772</v>
      </c>
      <c r="B8741" s="46" t="s">
        <v>33038</v>
      </c>
      <c r="C8741" s="47">
        <v>93.5916</v>
      </c>
      <c r="D8741" s="119" t="s">
        <v>10986</v>
      </c>
      <c r="E8741" s="46" t="s">
        <v>10986</v>
      </c>
      <c r="F8741" s="121">
        <v>273.5856</v>
      </c>
      <c r="G8741" s="87"/>
      <c r="H8741" s="47"/>
      <c r="I8741" s="120">
        <v>6</v>
      </c>
      <c r="J8741" s="120">
        <v>0</v>
      </c>
    </row>
    <row r="8742" spans="1:10" ht="15" customHeight="1">
      <c r="A8742" s="46" t="s">
        <v>16771</v>
      </c>
      <c r="B8742" s="46" t="s">
        <v>33037</v>
      </c>
      <c r="C8742" s="47">
        <v>103.586</v>
      </c>
      <c r="D8742" s="119" t="s">
        <v>10984</v>
      </c>
      <c r="E8742" s="46" t="s">
        <v>10984</v>
      </c>
      <c r="F8742" s="121">
        <v>273.5856</v>
      </c>
      <c r="G8742" s="87"/>
      <c r="H8742" s="47"/>
      <c r="I8742" s="120">
        <v>1</v>
      </c>
      <c r="J8742" s="120">
        <v>0</v>
      </c>
    </row>
    <row r="8743" spans="1:10" ht="15" customHeight="1">
      <c r="A8743" s="46" t="s">
        <v>16769</v>
      </c>
      <c r="B8743" s="46" t="s">
        <v>16770</v>
      </c>
      <c r="C8743" s="47">
        <v>146.6498</v>
      </c>
      <c r="D8743" s="119" t="s">
        <v>10982</v>
      </c>
      <c r="E8743" s="46" t="s">
        <v>10982</v>
      </c>
      <c r="F8743" s="121">
        <v>273.5856</v>
      </c>
      <c r="G8743" s="87"/>
      <c r="H8743" s="47"/>
      <c r="I8743" s="120">
        <v>0</v>
      </c>
      <c r="J8743" s="120">
        <v>0</v>
      </c>
    </row>
    <row r="8744" spans="1:10" ht="15" customHeight="1">
      <c r="A8744" s="46" t="s">
        <v>16767</v>
      </c>
      <c r="B8744" s="46" t="s">
        <v>16768</v>
      </c>
      <c r="C8744" s="47">
        <v>149.38239999999999</v>
      </c>
      <c r="D8744" s="119" t="s">
        <v>10981</v>
      </c>
      <c r="E8744" s="46" t="s">
        <v>10981</v>
      </c>
      <c r="F8744" s="121">
        <v>334.39920000000001</v>
      </c>
      <c r="G8744" s="87"/>
      <c r="H8744" s="47"/>
      <c r="I8744" s="120">
        <v>0</v>
      </c>
      <c r="J8744" s="120">
        <v>0</v>
      </c>
    </row>
    <row r="8745" spans="1:10" ht="15" customHeight="1">
      <c r="A8745" s="46" t="s">
        <v>16765</v>
      </c>
      <c r="B8745" s="46" t="s">
        <v>16766</v>
      </c>
      <c r="C8745" s="47">
        <v>19.356000000000002</v>
      </c>
      <c r="D8745" s="119" t="s">
        <v>10979</v>
      </c>
      <c r="E8745" s="46" t="s">
        <v>10979</v>
      </c>
      <c r="F8745" s="121">
        <v>334.39920000000001</v>
      </c>
      <c r="G8745" s="87"/>
      <c r="H8745" s="47"/>
      <c r="I8745" s="120">
        <v>0</v>
      </c>
      <c r="J8745" s="120">
        <v>0</v>
      </c>
    </row>
    <row r="8746" spans="1:10" ht="15" customHeight="1">
      <c r="A8746" s="46" t="s">
        <v>16763</v>
      </c>
      <c r="B8746" s="46" t="s">
        <v>16764</v>
      </c>
      <c r="C8746" s="47">
        <v>109.30419999999999</v>
      </c>
      <c r="D8746" s="119" t="s">
        <v>10977</v>
      </c>
      <c r="E8746" s="46" t="s">
        <v>10977</v>
      </c>
      <c r="F8746" s="121">
        <v>356.19119999999998</v>
      </c>
      <c r="G8746" s="87"/>
      <c r="H8746" s="47"/>
      <c r="I8746" s="120">
        <v>0</v>
      </c>
      <c r="J8746" s="120">
        <v>0</v>
      </c>
    </row>
    <row r="8747" spans="1:10" ht="15" customHeight="1">
      <c r="A8747" s="46" t="s">
        <v>16761</v>
      </c>
      <c r="B8747" s="46" t="s">
        <v>16762</v>
      </c>
      <c r="C8747" s="47">
        <v>114.7694</v>
      </c>
      <c r="D8747" s="119" t="s">
        <v>10975</v>
      </c>
      <c r="E8747" s="46" t="s">
        <v>10975</v>
      </c>
      <c r="F8747" s="121">
        <v>398.86919999999998</v>
      </c>
      <c r="G8747" s="87"/>
      <c r="H8747" s="47"/>
      <c r="I8747" s="120">
        <v>0</v>
      </c>
      <c r="J8747" s="120">
        <v>0</v>
      </c>
    </row>
    <row r="8748" spans="1:10" ht="15" customHeight="1">
      <c r="A8748" s="46" t="s">
        <v>16759</v>
      </c>
      <c r="B8748" s="46" t="s">
        <v>16760</v>
      </c>
      <c r="C8748" s="47">
        <v>111.126</v>
      </c>
      <c r="D8748" s="119" t="s">
        <v>10973</v>
      </c>
      <c r="E8748" s="46" t="s">
        <v>10973</v>
      </c>
      <c r="F8748" s="121">
        <v>479.05619999999999</v>
      </c>
      <c r="G8748" s="87"/>
      <c r="H8748" s="47"/>
      <c r="I8748" s="120">
        <v>0</v>
      </c>
      <c r="J8748" s="120">
        <v>0</v>
      </c>
    </row>
    <row r="8749" spans="1:10" ht="15" customHeight="1">
      <c r="A8749" s="46" t="s">
        <v>16757</v>
      </c>
      <c r="B8749" s="46" t="s">
        <v>16758</v>
      </c>
      <c r="C8749" s="47">
        <v>114.7694</v>
      </c>
      <c r="D8749" s="119" t="s">
        <v>10971</v>
      </c>
      <c r="E8749" s="46" t="s">
        <v>10971</v>
      </c>
      <c r="F8749" s="121">
        <v>292.779</v>
      </c>
      <c r="G8749" s="87"/>
      <c r="H8749" s="47"/>
      <c r="I8749" s="120">
        <v>0</v>
      </c>
      <c r="J8749" s="120">
        <v>0</v>
      </c>
    </row>
    <row r="8750" spans="1:10" ht="15" customHeight="1">
      <c r="A8750" s="46" t="s">
        <v>16777</v>
      </c>
      <c r="B8750" s="46" t="s">
        <v>16778</v>
      </c>
      <c r="C8750" s="47">
        <v>76.968400000000003</v>
      </c>
      <c r="D8750" s="119" t="s">
        <v>36109</v>
      </c>
      <c r="E8750" s="46" t="s">
        <v>36109</v>
      </c>
      <c r="F8750" s="121">
        <v>568.45280000000002</v>
      </c>
      <c r="G8750" s="87"/>
      <c r="H8750" s="47"/>
      <c r="I8750" s="120">
        <v>0</v>
      </c>
      <c r="J8750" s="120">
        <v>0</v>
      </c>
    </row>
    <row r="8751" spans="1:10" ht="15" customHeight="1">
      <c r="A8751" s="46" t="s">
        <v>16775</v>
      </c>
      <c r="B8751" s="46" t="s">
        <v>16776</v>
      </c>
      <c r="C8751" s="47">
        <v>76.968400000000003</v>
      </c>
      <c r="D8751" s="119" t="s">
        <v>36152</v>
      </c>
      <c r="E8751" s="46" t="s">
        <v>36152</v>
      </c>
      <c r="F8751" s="121">
        <v>340.35219999999998</v>
      </c>
      <c r="G8751" s="87"/>
      <c r="H8751" s="47"/>
      <c r="I8751" s="120">
        <v>0</v>
      </c>
      <c r="J8751" s="120">
        <v>0</v>
      </c>
    </row>
    <row r="8752" spans="1:10" ht="15" customHeight="1">
      <c r="A8752" s="46" t="s">
        <v>427</v>
      </c>
      <c r="B8752" s="46" t="s">
        <v>33040</v>
      </c>
      <c r="C8752" s="47">
        <v>15.6746</v>
      </c>
      <c r="D8752" s="119" t="s">
        <v>11003</v>
      </c>
      <c r="E8752" s="46" t="s">
        <v>11003</v>
      </c>
      <c r="F8752" s="121">
        <v>606.88900000000001</v>
      </c>
      <c r="G8752" s="87"/>
      <c r="H8752" s="47"/>
      <c r="I8752" s="120">
        <v>6</v>
      </c>
      <c r="J8752" s="120">
        <v>0</v>
      </c>
    </row>
    <row r="8753" spans="1:10" ht="15" customHeight="1">
      <c r="A8753" s="46" t="s">
        <v>16783</v>
      </c>
      <c r="B8753" s="46" t="s">
        <v>16784</v>
      </c>
      <c r="C8753" s="47">
        <v>45.543399999999998</v>
      </c>
      <c r="D8753" s="119" t="s">
        <v>11001</v>
      </c>
      <c r="E8753" s="46" t="s">
        <v>11001</v>
      </c>
      <c r="F8753" s="121">
        <v>607.70460000000003</v>
      </c>
      <c r="G8753" s="87"/>
      <c r="H8753" s="47"/>
      <c r="I8753" s="120">
        <v>0</v>
      </c>
      <c r="J8753" s="120">
        <v>0</v>
      </c>
    </row>
    <row r="8754" spans="1:10" ht="15" customHeight="1">
      <c r="A8754" s="46" t="s">
        <v>16781</v>
      </c>
      <c r="B8754" s="46" t="s">
        <v>16782</v>
      </c>
      <c r="C8754" s="47">
        <v>45.543399999999998</v>
      </c>
      <c r="D8754" s="119" t="s">
        <v>11000</v>
      </c>
      <c r="E8754" s="46" t="s">
        <v>11000</v>
      </c>
      <c r="F8754" s="121">
        <v>456.01479999999998</v>
      </c>
      <c r="G8754" s="87"/>
      <c r="H8754" s="47"/>
      <c r="I8754" s="120">
        <v>0</v>
      </c>
      <c r="J8754" s="120">
        <v>0</v>
      </c>
    </row>
    <row r="8755" spans="1:10" ht="15" customHeight="1">
      <c r="A8755" s="46" t="s">
        <v>2436</v>
      </c>
      <c r="B8755" s="46" t="s">
        <v>7900</v>
      </c>
      <c r="C8755" s="47">
        <v>80.520799999999994</v>
      </c>
      <c r="D8755" s="119" t="s">
        <v>10999</v>
      </c>
      <c r="E8755" s="46" t="s">
        <v>10999</v>
      </c>
      <c r="F8755" s="121">
        <v>643.58019999999999</v>
      </c>
      <c r="G8755" s="87"/>
      <c r="H8755" s="47"/>
      <c r="I8755" s="120">
        <v>48</v>
      </c>
      <c r="J8755" s="120">
        <v>0</v>
      </c>
    </row>
    <row r="8756" spans="1:10" ht="15" customHeight="1">
      <c r="A8756" s="46" t="s">
        <v>16779</v>
      </c>
      <c r="B8756" s="46" t="s">
        <v>16780</v>
      </c>
      <c r="C8756" s="47">
        <v>36.207000000000001</v>
      </c>
      <c r="D8756" s="119" t="s">
        <v>10997</v>
      </c>
      <c r="E8756" s="46" t="s">
        <v>10997</v>
      </c>
      <c r="F8756" s="121">
        <v>643.58019999999999</v>
      </c>
      <c r="G8756" s="87"/>
      <c r="H8756" s="47"/>
      <c r="I8756" s="120">
        <v>0</v>
      </c>
      <c r="J8756" s="120">
        <v>0</v>
      </c>
    </row>
    <row r="8757" spans="1:10" ht="15" customHeight="1">
      <c r="A8757" s="46" t="s">
        <v>16870</v>
      </c>
      <c r="B8757" s="46" t="s">
        <v>16871</v>
      </c>
      <c r="C8757" s="47">
        <v>8.6532</v>
      </c>
      <c r="D8757" s="119" t="s">
        <v>10995</v>
      </c>
      <c r="E8757" s="46" t="s">
        <v>10995</v>
      </c>
      <c r="F8757" s="121">
        <v>371.0412</v>
      </c>
      <c r="G8757" s="87"/>
      <c r="H8757" s="47"/>
      <c r="I8757" s="120">
        <v>0</v>
      </c>
      <c r="J8757" s="120">
        <v>0</v>
      </c>
    </row>
    <row r="8758" spans="1:10" ht="15" customHeight="1">
      <c r="A8758" s="46" t="s">
        <v>16868</v>
      </c>
      <c r="B8758" s="46" t="s">
        <v>16869</v>
      </c>
      <c r="C8758" s="47">
        <v>10.647600000000001</v>
      </c>
      <c r="D8758" s="119" t="s">
        <v>10993</v>
      </c>
      <c r="E8758" s="46" t="s">
        <v>10993</v>
      </c>
      <c r="F8758" s="121">
        <v>686.96180000000004</v>
      </c>
      <c r="G8758" s="87"/>
      <c r="H8758" s="47"/>
      <c r="I8758" s="120">
        <v>0</v>
      </c>
      <c r="J8758" s="120">
        <v>0</v>
      </c>
    </row>
    <row r="8759" spans="1:10" ht="15" customHeight="1">
      <c r="A8759" s="46" t="s">
        <v>447</v>
      </c>
      <c r="B8759" s="46" t="s">
        <v>33041</v>
      </c>
      <c r="C8759" s="47">
        <v>19.390799999999999</v>
      </c>
      <c r="D8759" s="119" t="s">
        <v>10991</v>
      </c>
      <c r="E8759" s="46" t="s">
        <v>10991</v>
      </c>
      <c r="F8759" s="121">
        <v>805.9896</v>
      </c>
      <c r="G8759" s="87"/>
      <c r="H8759" s="47"/>
      <c r="I8759" s="120">
        <v>1</v>
      </c>
      <c r="J8759" s="120">
        <v>0</v>
      </c>
    </row>
    <row r="8760" spans="1:10" ht="15" customHeight="1">
      <c r="A8760" s="46" t="s">
        <v>448</v>
      </c>
      <c r="B8760" s="46" t="s">
        <v>16867</v>
      </c>
      <c r="C8760" s="47">
        <v>19.390799999999999</v>
      </c>
      <c r="D8760" s="119" t="s">
        <v>10989</v>
      </c>
      <c r="E8760" s="46" t="s">
        <v>10989</v>
      </c>
      <c r="F8760" s="121">
        <v>925.65959999999995</v>
      </c>
      <c r="G8760" s="87"/>
      <c r="H8760" s="47"/>
      <c r="I8760" s="120">
        <v>0</v>
      </c>
      <c r="J8760" s="120">
        <v>0</v>
      </c>
    </row>
    <row r="8761" spans="1:10" ht="15" customHeight="1">
      <c r="A8761" s="46" t="s">
        <v>449</v>
      </c>
      <c r="B8761" s="46" t="s">
        <v>33043</v>
      </c>
      <c r="C8761" s="47">
        <v>19.390799999999999</v>
      </c>
      <c r="D8761" s="119" t="s">
        <v>36107</v>
      </c>
      <c r="E8761" s="46" t="s">
        <v>36107</v>
      </c>
      <c r="F8761" s="121">
        <v>449.99599999999998</v>
      </c>
      <c r="G8761" s="87"/>
      <c r="H8761" s="47"/>
      <c r="I8761" s="120">
        <v>0</v>
      </c>
      <c r="J8761" s="120">
        <v>0</v>
      </c>
    </row>
    <row r="8762" spans="1:10" ht="15" customHeight="1">
      <c r="A8762" s="46" t="s">
        <v>16866</v>
      </c>
      <c r="B8762" s="46" t="s">
        <v>33042</v>
      </c>
      <c r="C8762" s="47">
        <v>13.758599999999999</v>
      </c>
      <c r="D8762" s="119" t="s">
        <v>10911</v>
      </c>
      <c r="E8762" s="46" t="s">
        <v>10911</v>
      </c>
      <c r="F8762" s="121">
        <v>834.74</v>
      </c>
      <c r="G8762" s="87"/>
      <c r="H8762" s="47"/>
      <c r="I8762" s="120">
        <v>0</v>
      </c>
      <c r="J8762" s="120">
        <v>0</v>
      </c>
    </row>
    <row r="8763" spans="1:10" ht="15" customHeight="1">
      <c r="A8763" s="46" t="s">
        <v>16865</v>
      </c>
      <c r="B8763" s="46" t="s">
        <v>16821</v>
      </c>
      <c r="C8763" s="47">
        <v>0.61680000000000001</v>
      </c>
      <c r="D8763" s="119" t="s">
        <v>11025</v>
      </c>
      <c r="E8763" s="46" t="s">
        <v>11025</v>
      </c>
      <c r="F8763" s="121">
        <v>546.05600000000004</v>
      </c>
      <c r="G8763" s="87"/>
      <c r="H8763" s="47"/>
      <c r="I8763" s="120">
        <v>0</v>
      </c>
      <c r="J8763" s="120">
        <v>0</v>
      </c>
    </row>
    <row r="8764" spans="1:10" ht="15" customHeight="1">
      <c r="A8764" s="46" t="s">
        <v>16863</v>
      </c>
      <c r="B8764" s="46" t="s">
        <v>16864</v>
      </c>
      <c r="C8764" s="47">
        <v>0.48280000000000001</v>
      </c>
      <c r="D8764" s="119" t="s">
        <v>11023</v>
      </c>
      <c r="E8764" s="46" t="s">
        <v>11023</v>
      </c>
      <c r="F8764" s="121">
        <v>546.05600000000004</v>
      </c>
      <c r="G8764" s="87"/>
      <c r="H8764" s="47"/>
      <c r="I8764" s="120">
        <v>0</v>
      </c>
      <c r="J8764" s="120">
        <v>0</v>
      </c>
    </row>
    <row r="8765" spans="1:10" ht="15" customHeight="1">
      <c r="A8765" s="46" t="s">
        <v>16861</v>
      </c>
      <c r="B8765" s="46" t="s">
        <v>16862</v>
      </c>
      <c r="C8765" s="47">
        <v>6.3562000000000003</v>
      </c>
      <c r="D8765" s="119" t="s">
        <v>11022</v>
      </c>
      <c r="E8765" s="46" t="s">
        <v>11022</v>
      </c>
      <c r="F8765" s="121">
        <v>546.05600000000004</v>
      </c>
      <c r="G8765" s="87"/>
      <c r="H8765" s="47"/>
      <c r="I8765" s="120">
        <v>0</v>
      </c>
      <c r="J8765" s="120">
        <v>0</v>
      </c>
    </row>
    <row r="8766" spans="1:10" ht="15" customHeight="1">
      <c r="A8766" s="46" t="s">
        <v>16859</v>
      </c>
      <c r="B8766" s="46" t="s">
        <v>16860</v>
      </c>
      <c r="C8766" s="47">
        <v>1.2871999999999999</v>
      </c>
      <c r="D8766" s="119" t="s">
        <v>11021</v>
      </c>
      <c r="E8766" s="46" t="s">
        <v>11021</v>
      </c>
      <c r="F8766" s="121">
        <v>546.05600000000004</v>
      </c>
      <c r="G8766" s="87"/>
      <c r="H8766" s="47"/>
      <c r="I8766" s="120">
        <v>0</v>
      </c>
      <c r="J8766" s="120">
        <v>0</v>
      </c>
    </row>
    <row r="8767" spans="1:10" ht="15" customHeight="1">
      <c r="A8767" s="46" t="s">
        <v>16857</v>
      </c>
      <c r="B8767" s="46" t="s">
        <v>16858</v>
      </c>
      <c r="C8767" s="47">
        <v>0.61680000000000001</v>
      </c>
      <c r="D8767" s="119" t="s">
        <v>11019</v>
      </c>
      <c r="E8767" s="46" t="s">
        <v>11019</v>
      </c>
      <c r="F8767" s="121">
        <v>546.05600000000004</v>
      </c>
      <c r="G8767" s="87"/>
      <c r="H8767" s="47"/>
      <c r="I8767" s="120">
        <v>0</v>
      </c>
      <c r="J8767" s="120">
        <v>0</v>
      </c>
    </row>
    <row r="8768" spans="1:10" ht="15" customHeight="1">
      <c r="A8768" s="46" t="s">
        <v>16855</v>
      </c>
      <c r="B8768" s="46" t="s">
        <v>16856</v>
      </c>
      <c r="C8768" s="47">
        <v>10.4598</v>
      </c>
      <c r="D8768" s="119" t="s">
        <v>11017</v>
      </c>
      <c r="E8768" s="46" t="s">
        <v>11017</v>
      </c>
      <c r="F8768" s="121">
        <v>546.05600000000004</v>
      </c>
      <c r="G8768" s="87"/>
      <c r="H8768" s="47"/>
      <c r="I8768" s="120">
        <v>0</v>
      </c>
      <c r="J8768" s="120">
        <v>0</v>
      </c>
    </row>
    <row r="8769" spans="1:10" ht="15" customHeight="1">
      <c r="A8769" s="46" t="s">
        <v>16853</v>
      </c>
      <c r="B8769" s="46" t="s">
        <v>16854</v>
      </c>
      <c r="C8769" s="47">
        <v>9.7159999999999993</v>
      </c>
      <c r="D8769" s="119" t="s">
        <v>11015</v>
      </c>
      <c r="E8769" s="46" t="s">
        <v>11015</v>
      </c>
      <c r="F8769" s="121">
        <v>546.05600000000004</v>
      </c>
      <c r="G8769" s="87"/>
      <c r="H8769" s="47"/>
      <c r="I8769" s="120">
        <v>10</v>
      </c>
      <c r="J8769" s="120">
        <v>0</v>
      </c>
    </row>
    <row r="8770" spans="1:10" ht="15" customHeight="1">
      <c r="A8770" s="46" t="s">
        <v>16851</v>
      </c>
      <c r="B8770" s="46" t="s">
        <v>16852</v>
      </c>
      <c r="C8770" s="47">
        <v>3.8081999999999998</v>
      </c>
      <c r="D8770" s="119" t="s">
        <v>11013</v>
      </c>
      <c r="E8770" s="46" t="s">
        <v>11013</v>
      </c>
      <c r="F8770" s="121">
        <v>468.44639999999998</v>
      </c>
      <c r="G8770" s="87"/>
      <c r="H8770" s="47"/>
      <c r="I8770" s="120">
        <v>0</v>
      </c>
      <c r="J8770" s="120">
        <v>0</v>
      </c>
    </row>
    <row r="8771" spans="1:10" ht="15" customHeight="1">
      <c r="A8771" s="46" t="s">
        <v>16849</v>
      </c>
      <c r="B8771" s="46" t="s">
        <v>16850</v>
      </c>
      <c r="C8771" s="47">
        <v>3.1648000000000001</v>
      </c>
      <c r="D8771" s="119" t="s">
        <v>11011</v>
      </c>
      <c r="E8771" s="46" t="s">
        <v>11011</v>
      </c>
      <c r="F8771" s="121">
        <v>653.13620000000003</v>
      </c>
      <c r="G8771" s="87"/>
      <c r="H8771" s="47"/>
      <c r="I8771" s="120">
        <v>0</v>
      </c>
      <c r="J8771" s="120">
        <v>0</v>
      </c>
    </row>
    <row r="8772" spans="1:10" ht="15" customHeight="1">
      <c r="A8772" s="46" t="s">
        <v>16847</v>
      </c>
      <c r="B8772" s="46" t="s">
        <v>16848</v>
      </c>
      <c r="C8772" s="47">
        <v>9.3331999999999997</v>
      </c>
      <c r="D8772" s="119" t="s">
        <v>11009</v>
      </c>
      <c r="E8772" s="46" t="s">
        <v>11009</v>
      </c>
      <c r="F8772" s="121">
        <v>686.58960000000002</v>
      </c>
      <c r="G8772" s="87"/>
      <c r="H8772" s="47"/>
      <c r="I8772" s="120">
        <v>0</v>
      </c>
      <c r="J8772" s="120">
        <v>0</v>
      </c>
    </row>
    <row r="8773" spans="1:10" ht="15" customHeight="1">
      <c r="A8773" s="46" t="s">
        <v>16845</v>
      </c>
      <c r="B8773" s="46" t="s">
        <v>16846</v>
      </c>
      <c r="C8773" s="47">
        <v>44.632599999999996</v>
      </c>
      <c r="D8773" s="119" t="s">
        <v>11007</v>
      </c>
      <c r="E8773" s="46" t="s">
        <v>11007</v>
      </c>
      <c r="F8773" s="121">
        <v>501.90679999999998</v>
      </c>
      <c r="G8773" s="87"/>
      <c r="H8773" s="47"/>
      <c r="I8773" s="120">
        <v>0</v>
      </c>
      <c r="J8773" s="120">
        <v>0</v>
      </c>
    </row>
    <row r="8774" spans="1:10" ht="15" customHeight="1">
      <c r="A8774" s="46" t="s">
        <v>16843</v>
      </c>
      <c r="B8774" s="46" t="s">
        <v>16844</v>
      </c>
      <c r="C8774" s="47">
        <v>36.055199999999999</v>
      </c>
      <c r="D8774" s="119" t="s">
        <v>11005</v>
      </c>
      <c r="E8774" s="46" t="s">
        <v>11005</v>
      </c>
      <c r="F8774" s="121">
        <v>501.90679999999998</v>
      </c>
      <c r="G8774" s="87"/>
      <c r="H8774" s="47"/>
      <c r="I8774" s="120">
        <v>0</v>
      </c>
      <c r="J8774" s="120">
        <v>0</v>
      </c>
    </row>
    <row r="8775" spans="1:10" ht="15" customHeight="1">
      <c r="A8775" s="46" t="s">
        <v>16842</v>
      </c>
      <c r="B8775" s="46" t="s">
        <v>33044</v>
      </c>
      <c r="C8775" s="47">
        <v>58.896799999999999</v>
      </c>
      <c r="D8775" s="119" t="s">
        <v>11028</v>
      </c>
      <c r="E8775" s="46" t="s">
        <v>11028</v>
      </c>
      <c r="F8775" s="121">
        <v>565.48159999999996</v>
      </c>
      <c r="G8775" s="87"/>
      <c r="H8775" s="47"/>
      <c r="I8775" s="120">
        <v>5</v>
      </c>
      <c r="J8775" s="120">
        <v>0</v>
      </c>
    </row>
    <row r="8776" spans="1:10" ht="15" customHeight="1">
      <c r="A8776" s="46" t="s">
        <v>16840</v>
      </c>
      <c r="B8776" s="46" t="s">
        <v>16841</v>
      </c>
      <c r="C8776" s="47">
        <v>172.2552</v>
      </c>
      <c r="D8776" s="119" t="s">
        <v>11026</v>
      </c>
      <c r="E8776" s="46" t="s">
        <v>11026</v>
      </c>
      <c r="F8776" s="121">
        <v>458.82639999999998</v>
      </c>
      <c r="G8776" s="87"/>
      <c r="H8776" s="47"/>
      <c r="I8776" s="120">
        <v>1</v>
      </c>
      <c r="J8776" s="120">
        <v>0</v>
      </c>
    </row>
    <row r="8777" spans="1:10" ht="15" customHeight="1">
      <c r="A8777" s="46" t="s">
        <v>16838</v>
      </c>
      <c r="B8777" s="46" t="s">
        <v>16839</v>
      </c>
      <c r="C8777" s="47">
        <v>174.93719999999999</v>
      </c>
      <c r="D8777" s="119" t="s">
        <v>11039</v>
      </c>
      <c r="E8777" s="46" t="s">
        <v>11039</v>
      </c>
      <c r="F8777" s="121">
        <v>348.54640000000001</v>
      </c>
      <c r="G8777" s="87"/>
      <c r="H8777" s="47"/>
      <c r="I8777" s="120">
        <v>2</v>
      </c>
      <c r="J8777" s="120">
        <v>0</v>
      </c>
    </row>
    <row r="8778" spans="1:10" ht="15" customHeight="1">
      <c r="A8778" s="46" t="s">
        <v>1279</v>
      </c>
      <c r="B8778" s="46" t="s">
        <v>33045</v>
      </c>
      <c r="C8778" s="47">
        <v>102.3968</v>
      </c>
      <c r="D8778" s="119" t="s">
        <v>11038</v>
      </c>
      <c r="E8778" s="46" t="s">
        <v>11038</v>
      </c>
      <c r="F8778" s="121">
        <v>453.11040000000003</v>
      </c>
      <c r="G8778" s="87"/>
      <c r="H8778" s="47"/>
      <c r="I8778" s="120">
        <v>16</v>
      </c>
      <c r="J8778" s="120">
        <v>0</v>
      </c>
    </row>
    <row r="8779" spans="1:10" ht="15" customHeight="1">
      <c r="A8779" s="46" t="s">
        <v>1282</v>
      </c>
      <c r="B8779" s="46" t="s">
        <v>16837</v>
      </c>
      <c r="C8779" s="47">
        <v>177.1386</v>
      </c>
      <c r="D8779" s="119" t="s">
        <v>11036</v>
      </c>
      <c r="E8779" s="46" t="s">
        <v>11036</v>
      </c>
      <c r="F8779" s="121">
        <v>348.54640000000001</v>
      </c>
      <c r="G8779" s="87"/>
      <c r="H8779" s="47"/>
      <c r="I8779" s="120">
        <v>1</v>
      </c>
      <c r="J8779" s="120">
        <v>0</v>
      </c>
    </row>
    <row r="8780" spans="1:10" ht="15" customHeight="1">
      <c r="A8780" s="46" t="s">
        <v>1283</v>
      </c>
      <c r="B8780" s="46" t="s">
        <v>16836</v>
      </c>
      <c r="C8780" s="47">
        <v>180.0736</v>
      </c>
      <c r="D8780" s="119" t="s">
        <v>7552</v>
      </c>
      <c r="E8780" s="46" t="s">
        <v>7552</v>
      </c>
      <c r="F8780" s="121">
        <v>453.11040000000003</v>
      </c>
      <c r="G8780" s="87"/>
      <c r="H8780" s="47"/>
      <c r="I8780" s="120">
        <v>2</v>
      </c>
      <c r="J8780" s="120">
        <v>0</v>
      </c>
    </row>
    <row r="8781" spans="1:10" ht="15" customHeight="1">
      <c r="A8781" s="46" t="s">
        <v>1286</v>
      </c>
      <c r="B8781" s="46" t="s">
        <v>16835</v>
      </c>
      <c r="C8781" s="47">
        <v>49.591799999999999</v>
      </c>
      <c r="D8781" s="119" t="s">
        <v>11034</v>
      </c>
      <c r="E8781" s="46" t="s">
        <v>11034</v>
      </c>
      <c r="F8781" s="121">
        <v>380.24099999999999</v>
      </c>
      <c r="G8781" s="87"/>
      <c r="H8781" s="47"/>
      <c r="I8781" s="120">
        <v>49</v>
      </c>
      <c r="J8781" s="120">
        <v>0</v>
      </c>
    </row>
    <row r="8782" spans="1:10" ht="15" customHeight="1">
      <c r="A8782" s="46" t="s">
        <v>16833</v>
      </c>
      <c r="B8782" s="46" t="s">
        <v>16834</v>
      </c>
      <c r="C8782" s="47">
        <v>32.512999999999998</v>
      </c>
      <c r="D8782" s="119" t="s">
        <v>11032</v>
      </c>
      <c r="E8782" s="46" t="s">
        <v>11032</v>
      </c>
      <c r="F8782" s="121">
        <v>380.24099999999999</v>
      </c>
      <c r="G8782" s="87"/>
      <c r="H8782" s="47"/>
      <c r="I8782" s="120">
        <v>0</v>
      </c>
      <c r="J8782" s="120">
        <v>0</v>
      </c>
    </row>
    <row r="8783" spans="1:10" ht="15" customHeight="1">
      <c r="A8783" s="46" t="s">
        <v>16832</v>
      </c>
      <c r="B8783" s="46" t="s">
        <v>16782</v>
      </c>
      <c r="C8783" s="47">
        <v>25.959800000000001</v>
      </c>
      <c r="D8783" s="119" t="s">
        <v>11030</v>
      </c>
      <c r="E8783" s="46" t="s">
        <v>11030</v>
      </c>
      <c r="F8783" s="121">
        <v>511.20139999999998</v>
      </c>
      <c r="G8783" s="87"/>
      <c r="H8783" s="47"/>
      <c r="I8783" s="120">
        <v>0</v>
      </c>
      <c r="J8783" s="120">
        <v>0</v>
      </c>
    </row>
    <row r="8784" spans="1:10" ht="15" customHeight="1">
      <c r="A8784" s="46" t="s">
        <v>16830</v>
      </c>
      <c r="B8784" s="46" t="s">
        <v>16831</v>
      </c>
      <c r="C8784" s="47">
        <v>46.555399999999999</v>
      </c>
      <c r="D8784" s="119" t="s">
        <v>11047</v>
      </c>
      <c r="E8784" s="46" t="s">
        <v>11047</v>
      </c>
      <c r="F8784" s="121">
        <v>324.2876</v>
      </c>
      <c r="G8784" s="87"/>
      <c r="H8784" s="47"/>
      <c r="I8784" s="120">
        <v>0</v>
      </c>
      <c r="J8784" s="120">
        <v>0</v>
      </c>
    </row>
    <row r="8785" spans="1:10" ht="15" customHeight="1">
      <c r="A8785" s="46" t="s">
        <v>16828</v>
      </c>
      <c r="B8785" s="46" t="s">
        <v>16829</v>
      </c>
      <c r="C8785" s="47">
        <v>40.508200000000002</v>
      </c>
      <c r="D8785" s="119" t="s">
        <v>11045</v>
      </c>
      <c r="E8785" s="46" t="s">
        <v>11045</v>
      </c>
      <c r="F8785" s="121">
        <v>480.99419999999998</v>
      </c>
      <c r="G8785" s="87"/>
      <c r="H8785" s="47"/>
      <c r="I8785" s="120">
        <v>0</v>
      </c>
      <c r="J8785" s="120">
        <v>0</v>
      </c>
    </row>
    <row r="8786" spans="1:10" ht="15" customHeight="1">
      <c r="A8786" s="46" t="s">
        <v>16827</v>
      </c>
      <c r="B8786" s="46" t="s">
        <v>16825</v>
      </c>
      <c r="C8786" s="47">
        <v>122.0564</v>
      </c>
      <c r="D8786" s="119" t="s">
        <v>11043</v>
      </c>
      <c r="E8786" s="46" t="s">
        <v>11043</v>
      </c>
      <c r="F8786" s="121">
        <v>666.63</v>
      </c>
      <c r="G8786" s="87"/>
      <c r="H8786" s="47"/>
      <c r="I8786" s="120">
        <v>0</v>
      </c>
      <c r="J8786" s="120">
        <v>0</v>
      </c>
    </row>
    <row r="8787" spans="1:10" ht="15" customHeight="1">
      <c r="A8787" s="46" t="s">
        <v>16826</v>
      </c>
      <c r="B8787" s="46" t="s">
        <v>16825</v>
      </c>
      <c r="C8787" s="47">
        <v>200.39099999999999</v>
      </c>
      <c r="D8787" s="119" t="s">
        <v>11041</v>
      </c>
      <c r="E8787" s="46" t="s">
        <v>11041</v>
      </c>
      <c r="F8787" s="121">
        <v>535.49739999999997</v>
      </c>
      <c r="G8787" s="87"/>
      <c r="H8787" s="47"/>
      <c r="I8787" s="120">
        <v>0</v>
      </c>
      <c r="J8787" s="120">
        <v>0</v>
      </c>
    </row>
    <row r="8788" spans="1:10" ht="15" customHeight="1">
      <c r="A8788" s="46" t="s">
        <v>16824</v>
      </c>
      <c r="B8788" s="46" t="s">
        <v>16825</v>
      </c>
      <c r="C8788" s="47">
        <v>200.39099999999999</v>
      </c>
      <c r="D8788" s="119" t="s">
        <v>11048</v>
      </c>
      <c r="E8788" s="46" t="s">
        <v>11048</v>
      </c>
      <c r="F8788" s="121">
        <v>474.02319999999997</v>
      </c>
      <c r="G8788" s="87"/>
      <c r="H8788" s="47"/>
      <c r="I8788" s="120">
        <v>0</v>
      </c>
      <c r="J8788" s="120">
        <v>0</v>
      </c>
    </row>
    <row r="8789" spans="1:10" ht="15" customHeight="1">
      <c r="A8789" s="46" t="s">
        <v>16822</v>
      </c>
      <c r="B8789" s="46" t="s">
        <v>16823</v>
      </c>
      <c r="C8789" s="47">
        <v>13.8452</v>
      </c>
      <c r="D8789" s="119" t="s">
        <v>10574</v>
      </c>
      <c r="E8789" s="46" t="s">
        <v>10574</v>
      </c>
      <c r="F8789" s="121">
        <v>627.3836</v>
      </c>
      <c r="G8789" s="87"/>
      <c r="H8789" s="47"/>
      <c r="I8789" s="120">
        <v>0</v>
      </c>
      <c r="J8789" s="120">
        <v>0</v>
      </c>
    </row>
    <row r="8790" spans="1:10" ht="15" customHeight="1">
      <c r="A8790" s="46" t="s">
        <v>16820</v>
      </c>
      <c r="B8790" s="46" t="s">
        <v>16821</v>
      </c>
      <c r="C8790" s="47">
        <v>0.63739999999999997</v>
      </c>
      <c r="D8790" s="119" t="s">
        <v>11071</v>
      </c>
      <c r="E8790" s="46" t="s">
        <v>11071</v>
      </c>
      <c r="F8790" s="121">
        <v>559.78639999999996</v>
      </c>
      <c r="G8790" s="87"/>
      <c r="H8790" s="47"/>
      <c r="I8790" s="120">
        <v>0</v>
      </c>
      <c r="J8790" s="120">
        <v>0</v>
      </c>
    </row>
    <row r="8791" spans="1:10" ht="15" customHeight="1">
      <c r="A8791" s="46" t="s">
        <v>16818</v>
      </c>
      <c r="B8791" s="46" t="s">
        <v>16819</v>
      </c>
      <c r="C8791" s="47">
        <v>0.48280000000000001</v>
      </c>
      <c r="D8791" s="119" t="s">
        <v>11050</v>
      </c>
      <c r="E8791" s="46" t="s">
        <v>11050</v>
      </c>
      <c r="F8791" s="121">
        <v>699.24459999999999</v>
      </c>
      <c r="G8791" s="87"/>
      <c r="H8791" s="47"/>
      <c r="I8791" s="120">
        <v>0</v>
      </c>
      <c r="J8791" s="120">
        <v>0</v>
      </c>
    </row>
    <row r="8792" spans="1:10" ht="15" customHeight="1">
      <c r="A8792" s="46" t="s">
        <v>16816</v>
      </c>
      <c r="B8792" s="46" t="s">
        <v>16817</v>
      </c>
      <c r="C8792" s="47">
        <v>6.3760000000000003</v>
      </c>
      <c r="D8792" s="119" t="s">
        <v>36111</v>
      </c>
      <c r="E8792" s="46" t="s">
        <v>36111</v>
      </c>
      <c r="F8792" s="121">
        <v>441.0804</v>
      </c>
      <c r="G8792" s="87"/>
      <c r="H8792" s="47"/>
      <c r="I8792" s="120">
        <v>0</v>
      </c>
      <c r="J8792" s="120">
        <v>0</v>
      </c>
    </row>
    <row r="8793" spans="1:10" ht="15" customHeight="1">
      <c r="A8793" s="46" t="s">
        <v>16814</v>
      </c>
      <c r="B8793" s="46" t="s">
        <v>16815</v>
      </c>
      <c r="C8793" s="47">
        <v>1.2936000000000001</v>
      </c>
      <c r="D8793" s="119" t="s">
        <v>11052</v>
      </c>
      <c r="E8793" s="46" t="s">
        <v>11052</v>
      </c>
      <c r="F8793" s="121">
        <v>447.53359999999998</v>
      </c>
      <c r="G8793" s="87"/>
      <c r="H8793" s="47"/>
      <c r="I8793" s="120">
        <v>0</v>
      </c>
      <c r="J8793" s="120">
        <v>0</v>
      </c>
    </row>
    <row r="8794" spans="1:10" ht="15" customHeight="1">
      <c r="A8794" s="46" t="s">
        <v>16812</v>
      </c>
      <c r="B8794" s="46" t="s">
        <v>16813</v>
      </c>
      <c r="C8794" s="47">
        <v>10.5206</v>
      </c>
      <c r="D8794" s="119" t="s">
        <v>11054</v>
      </c>
      <c r="E8794" s="46" t="s">
        <v>11054</v>
      </c>
      <c r="F8794" s="121">
        <v>160.19200000000001</v>
      </c>
      <c r="G8794" s="87"/>
      <c r="H8794" s="47"/>
      <c r="I8794" s="120">
        <v>0</v>
      </c>
      <c r="J8794" s="120">
        <v>0</v>
      </c>
    </row>
    <row r="8795" spans="1:10" ht="15" customHeight="1">
      <c r="A8795" s="46" t="s">
        <v>16810</v>
      </c>
      <c r="B8795" s="46" t="s">
        <v>16811</v>
      </c>
      <c r="C8795" s="47">
        <v>8.7899999999999991</v>
      </c>
      <c r="D8795" s="119" t="s">
        <v>11068</v>
      </c>
      <c r="E8795" s="46" t="s">
        <v>11068</v>
      </c>
      <c r="F8795" s="121">
        <v>629.78340000000003</v>
      </c>
      <c r="G8795" s="87"/>
      <c r="H8795" s="47"/>
      <c r="I8795" s="120">
        <v>0</v>
      </c>
      <c r="J8795" s="120">
        <v>0</v>
      </c>
    </row>
    <row r="8796" spans="1:10" ht="15" customHeight="1">
      <c r="A8796" s="46" t="s">
        <v>16808</v>
      </c>
      <c r="B8796" s="46" t="s">
        <v>16809</v>
      </c>
      <c r="C8796" s="47">
        <v>3.8256000000000001</v>
      </c>
      <c r="D8796" s="119" t="s">
        <v>11066</v>
      </c>
      <c r="E8796" s="46" t="s">
        <v>11066</v>
      </c>
      <c r="F8796" s="121">
        <v>608.04359999999997</v>
      </c>
      <c r="G8796" s="87"/>
      <c r="H8796" s="47"/>
      <c r="I8796" s="120">
        <v>0</v>
      </c>
      <c r="J8796" s="120">
        <v>0</v>
      </c>
    </row>
    <row r="8797" spans="1:10" ht="15" customHeight="1">
      <c r="A8797" s="46" t="s">
        <v>16806</v>
      </c>
      <c r="B8797" s="46" t="s">
        <v>16807</v>
      </c>
      <c r="C8797" s="47">
        <v>2.7143999999999999</v>
      </c>
      <c r="D8797" s="119" t="s">
        <v>11064</v>
      </c>
      <c r="E8797" s="46" t="s">
        <v>11064</v>
      </c>
      <c r="F8797" s="121">
        <v>1039.7603999999999</v>
      </c>
      <c r="G8797" s="87"/>
      <c r="H8797" s="47"/>
      <c r="I8797" s="120">
        <v>0</v>
      </c>
      <c r="J8797" s="120">
        <v>0</v>
      </c>
    </row>
    <row r="8798" spans="1:10" ht="15" customHeight="1">
      <c r="A8798" s="46" t="s">
        <v>16804</v>
      </c>
      <c r="B8798" s="46" t="s">
        <v>16805</v>
      </c>
      <c r="C8798" s="47">
        <v>9.3819999999999997</v>
      </c>
      <c r="D8798" s="119" t="s">
        <v>11062</v>
      </c>
      <c r="E8798" s="46" t="s">
        <v>11062</v>
      </c>
      <c r="F8798" s="121">
        <v>692.93340000000001</v>
      </c>
      <c r="G8798" s="87"/>
      <c r="H8798" s="47"/>
      <c r="I8798" s="120">
        <v>0</v>
      </c>
      <c r="J8798" s="120">
        <v>0</v>
      </c>
    </row>
    <row r="8799" spans="1:10" ht="15" customHeight="1">
      <c r="A8799" s="46" t="s">
        <v>16802</v>
      </c>
      <c r="B8799" s="46" t="s">
        <v>16803</v>
      </c>
      <c r="C8799" s="47">
        <v>1.4346000000000001</v>
      </c>
      <c r="D8799" s="119" t="s">
        <v>11060</v>
      </c>
      <c r="E8799" s="46" t="s">
        <v>11060</v>
      </c>
      <c r="F8799" s="121">
        <v>1392.3317999999999</v>
      </c>
      <c r="G8799" s="87"/>
      <c r="H8799" s="47"/>
      <c r="I8799" s="120">
        <v>0</v>
      </c>
      <c r="J8799" s="120">
        <v>0</v>
      </c>
    </row>
    <row r="8800" spans="1:10" ht="15" customHeight="1">
      <c r="A8800" s="46" t="s">
        <v>16800</v>
      </c>
      <c r="B8800" s="46" t="s">
        <v>16801</v>
      </c>
      <c r="C8800" s="47">
        <v>28.616399999999999</v>
      </c>
      <c r="D8800" s="119" t="s">
        <v>11058</v>
      </c>
      <c r="E8800" s="46" t="s">
        <v>11058</v>
      </c>
      <c r="F8800" s="121">
        <v>1119.1528000000001</v>
      </c>
      <c r="G8800" s="87"/>
      <c r="H8800" s="47"/>
      <c r="I8800" s="120">
        <v>23</v>
      </c>
      <c r="J8800" s="120">
        <v>0</v>
      </c>
    </row>
    <row r="8801" spans="1:10" ht="15" customHeight="1">
      <c r="A8801" s="46" t="s">
        <v>16798</v>
      </c>
      <c r="B8801" s="46" t="s">
        <v>16799</v>
      </c>
      <c r="C8801" s="47">
        <v>37.548000000000002</v>
      </c>
      <c r="D8801" s="119" t="s">
        <v>11056</v>
      </c>
      <c r="E8801" s="46" t="s">
        <v>11056</v>
      </c>
      <c r="F8801" s="121">
        <v>977.94880000000001</v>
      </c>
      <c r="G8801" s="87"/>
      <c r="H8801" s="47"/>
      <c r="I8801" s="120">
        <v>0</v>
      </c>
      <c r="J8801" s="120">
        <v>0</v>
      </c>
    </row>
    <row r="8802" spans="1:10" ht="15" customHeight="1">
      <c r="A8802" s="46" t="s">
        <v>16796</v>
      </c>
      <c r="B8802" s="46" t="s">
        <v>16797</v>
      </c>
      <c r="C8802" s="47">
        <v>35.022799999999997</v>
      </c>
      <c r="D8802" s="119" t="s">
        <v>11069</v>
      </c>
      <c r="E8802" s="46" t="s">
        <v>11069</v>
      </c>
      <c r="F8802" s="121">
        <v>385.4692</v>
      </c>
      <c r="G8802" s="87"/>
      <c r="H8802" s="47"/>
      <c r="I8802" s="120">
        <v>0</v>
      </c>
      <c r="J8802" s="120">
        <v>0</v>
      </c>
    </row>
    <row r="8803" spans="1:10" ht="15" customHeight="1">
      <c r="A8803" s="46" t="s">
        <v>16794</v>
      </c>
      <c r="B8803" s="46" t="s">
        <v>16795</v>
      </c>
      <c r="C8803" s="47">
        <v>46.935000000000002</v>
      </c>
      <c r="D8803" s="119" t="s">
        <v>11079</v>
      </c>
      <c r="E8803" s="46" t="s">
        <v>11079</v>
      </c>
      <c r="F8803" s="121">
        <v>478.4846</v>
      </c>
      <c r="G8803" s="87"/>
      <c r="H8803" s="47"/>
      <c r="I8803" s="120">
        <v>0</v>
      </c>
      <c r="J8803" s="120">
        <v>0</v>
      </c>
    </row>
    <row r="8804" spans="1:10" ht="15" customHeight="1">
      <c r="A8804" s="46" t="s">
        <v>16792</v>
      </c>
      <c r="B8804" s="46" t="s">
        <v>16793</v>
      </c>
      <c r="C8804" s="47">
        <v>75.096000000000004</v>
      </c>
      <c r="D8804" s="119" t="s">
        <v>11077</v>
      </c>
      <c r="E8804" s="46" t="s">
        <v>11077</v>
      </c>
      <c r="F8804" s="121">
        <v>427.92200000000003</v>
      </c>
      <c r="G8804" s="87"/>
      <c r="H8804" s="47"/>
      <c r="I8804" s="120">
        <v>0</v>
      </c>
      <c r="J8804" s="120">
        <v>0</v>
      </c>
    </row>
    <row r="8805" spans="1:10" ht="15" customHeight="1">
      <c r="A8805" s="46" t="s">
        <v>16790</v>
      </c>
      <c r="B8805" s="46" t="s">
        <v>16791</v>
      </c>
      <c r="C8805" s="47">
        <v>85.153599999999997</v>
      </c>
      <c r="D8805" s="119" t="s">
        <v>11075</v>
      </c>
      <c r="E8805" s="46" t="s">
        <v>11075</v>
      </c>
      <c r="F8805" s="121">
        <v>458.40820000000002</v>
      </c>
      <c r="G8805" s="87"/>
      <c r="H8805" s="47"/>
      <c r="I8805" s="120">
        <v>0</v>
      </c>
      <c r="J8805" s="120">
        <v>0</v>
      </c>
    </row>
    <row r="8806" spans="1:10" ht="15" customHeight="1">
      <c r="A8806" s="46" t="s">
        <v>16788</v>
      </c>
      <c r="B8806" s="46" t="s">
        <v>16789</v>
      </c>
      <c r="C8806" s="47">
        <v>17.433</v>
      </c>
      <c r="D8806" s="119" t="s">
        <v>11073</v>
      </c>
      <c r="E8806" s="46" t="s">
        <v>11073</v>
      </c>
      <c r="F8806" s="121">
        <v>444.90780000000001</v>
      </c>
      <c r="G8806" s="87"/>
      <c r="H8806" s="47"/>
      <c r="I8806" s="120">
        <v>0</v>
      </c>
      <c r="J8806" s="120">
        <v>0</v>
      </c>
    </row>
    <row r="8807" spans="1:10" ht="15" customHeight="1">
      <c r="A8807" s="46" t="s">
        <v>8178</v>
      </c>
      <c r="B8807" s="46" t="s">
        <v>16787</v>
      </c>
      <c r="C8807" s="47">
        <v>196.00880000000001</v>
      </c>
      <c r="D8807" s="119" t="s">
        <v>11087</v>
      </c>
      <c r="E8807" s="46" t="s">
        <v>11087</v>
      </c>
      <c r="F8807" s="121">
        <v>417.93040000000002</v>
      </c>
      <c r="G8807" s="87"/>
      <c r="H8807" s="47"/>
      <c r="I8807" s="120">
        <v>20</v>
      </c>
      <c r="J8807" s="120">
        <v>0</v>
      </c>
    </row>
    <row r="8808" spans="1:10" ht="15" customHeight="1">
      <c r="A8808" s="46" t="s">
        <v>8183</v>
      </c>
      <c r="B8808" s="46" t="s">
        <v>16786</v>
      </c>
      <c r="C8808" s="47">
        <v>210.00559999999999</v>
      </c>
      <c r="D8808" s="119" t="s">
        <v>11085</v>
      </c>
      <c r="E8808" s="46" t="s">
        <v>11085</v>
      </c>
      <c r="F8808" s="121">
        <v>489.30340000000001</v>
      </c>
      <c r="G8808" s="87"/>
      <c r="H8808" s="47"/>
      <c r="I8808" s="120">
        <v>6</v>
      </c>
      <c r="J8808" s="120">
        <v>0</v>
      </c>
    </row>
    <row r="8809" spans="1:10" ht="15" customHeight="1">
      <c r="A8809" s="46" t="s">
        <v>8188</v>
      </c>
      <c r="B8809" s="46" t="s">
        <v>16785</v>
      </c>
      <c r="C8809" s="47">
        <v>214.02359999999999</v>
      </c>
      <c r="D8809" s="119" t="s">
        <v>11083</v>
      </c>
      <c r="E8809" s="46" t="s">
        <v>11083</v>
      </c>
      <c r="F8809" s="121">
        <v>469.37580000000003</v>
      </c>
      <c r="G8809" s="87"/>
      <c r="H8809" s="47"/>
      <c r="I8809" s="120">
        <v>17</v>
      </c>
      <c r="J8809" s="120">
        <v>0</v>
      </c>
    </row>
    <row r="8810" spans="1:10" ht="15" customHeight="1">
      <c r="A8810" s="46" t="s">
        <v>17057</v>
      </c>
      <c r="B8810" s="46" t="s">
        <v>17058</v>
      </c>
      <c r="C8810" s="47">
        <v>0.4158</v>
      </c>
      <c r="D8810" s="119" t="s">
        <v>11082</v>
      </c>
      <c r="E8810" s="46" t="s">
        <v>11082</v>
      </c>
      <c r="F8810" s="121">
        <v>566.87580000000003</v>
      </c>
      <c r="G8810" s="87"/>
      <c r="H8810" s="47"/>
      <c r="I8810" s="120">
        <v>0</v>
      </c>
      <c r="J8810" s="120">
        <v>0</v>
      </c>
    </row>
    <row r="8811" spans="1:10" ht="15" customHeight="1">
      <c r="A8811" s="46" t="s">
        <v>17055</v>
      </c>
      <c r="B8811" s="46" t="s">
        <v>17056</v>
      </c>
      <c r="C8811" s="47">
        <v>2.4400000000000002E-2</v>
      </c>
      <c r="D8811" s="119" t="s">
        <v>11080</v>
      </c>
      <c r="E8811" s="46" t="s">
        <v>11080</v>
      </c>
      <c r="F8811" s="121">
        <v>411.40100000000001</v>
      </c>
      <c r="G8811" s="87"/>
      <c r="H8811" s="47"/>
      <c r="I8811" s="120">
        <v>0</v>
      </c>
      <c r="J8811" s="120">
        <v>0</v>
      </c>
    </row>
    <row r="8812" spans="1:10" ht="15" customHeight="1">
      <c r="A8812" s="46" t="s">
        <v>17053</v>
      </c>
      <c r="B8812" s="46" t="s">
        <v>17054</v>
      </c>
      <c r="C8812" s="47">
        <v>4.7399999999999998E-2</v>
      </c>
      <c r="D8812" s="119" t="s">
        <v>36113</v>
      </c>
      <c r="E8812" s="46" t="s">
        <v>36113</v>
      </c>
      <c r="F8812" s="121">
        <v>545.53740000000005</v>
      </c>
      <c r="G8812" s="87"/>
      <c r="H8812" s="47"/>
      <c r="I8812" s="120">
        <v>0</v>
      </c>
      <c r="J8812" s="120">
        <v>0</v>
      </c>
    </row>
    <row r="8813" spans="1:10" ht="15" customHeight="1">
      <c r="A8813" s="46" t="s">
        <v>17051</v>
      </c>
      <c r="B8813" s="46" t="s">
        <v>17052</v>
      </c>
      <c r="C8813" s="47">
        <v>4.2000000000000003E-2</v>
      </c>
      <c r="D8813" s="119" t="s">
        <v>11090</v>
      </c>
      <c r="E8813" s="46" t="s">
        <v>11090</v>
      </c>
      <c r="F8813" s="121">
        <v>485.64139999999998</v>
      </c>
      <c r="G8813" s="87"/>
      <c r="H8813" s="47"/>
      <c r="I8813" s="120">
        <v>0</v>
      </c>
      <c r="J8813" s="120">
        <v>0</v>
      </c>
    </row>
    <row r="8814" spans="1:10" ht="15" customHeight="1">
      <c r="A8814" s="46" t="s">
        <v>17049</v>
      </c>
      <c r="B8814" s="46" t="s">
        <v>17050</v>
      </c>
      <c r="C8814" s="47">
        <v>6.1199999999999997E-2</v>
      </c>
      <c r="D8814" s="119" t="s">
        <v>11088</v>
      </c>
      <c r="E8814" s="46" t="s">
        <v>11088</v>
      </c>
      <c r="F8814" s="121">
        <v>485.64139999999998</v>
      </c>
      <c r="G8814" s="87"/>
      <c r="H8814" s="47"/>
      <c r="I8814" s="120">
        <v>0</v>
      </c>
      <c r="J8814" s="120">
        <v>0</v>
      </c>
    </row>
    <row r="8815" spans="1:10" ht="15" customHeight="1">
      <c r="A8815" s="46" t="s">
        <v>17047</v>
      </c>
      <c r="B8815" s="46" t="s">
        <v>17048</v>
      </c>
      <c r="C8815" s="47">
        <v>6.8000000000000005E-2</v>
      </c>
      <c r="D8815" s="119" t="s">
        <v>11092</v>
      </c>
      <c r="E8815" s="46" t="s">
        <v>11092</v>
      </c>
      <c r="F8815" s="121">
        <v>432.29059999999998</v>
      </c>
      <c r="G8815" s="87"/>
      <c r="H8815" s="47"/>
      <c r="I8815" s="120">
        <v>0</v>
      </c>
      <c r="J8815" s="120">
        <v>0</v>
      </c>
    </row>
    <row r="8816" spans="1:10" ht="15" customHeight="1">
      <c r="A8816" s="46" t="s">
        <v>17043</v>
      </c>
      <c r="B8816" s="46" t="s">
        <v>17044</v>
      </c>
      <c r="C8816" s="47">
        <v>9.6799999999999997E-2</v>
      </c>
      <c r="D8816" s="119" t="s">
        <v>11096</v>
      </c>
      <c r="E8816" s="46" t="s">
        <v>11096</v>
      </c>
      <c r="F8816" s="121">
        <v>506.76319999999998</v>
      </c>
      <c r="G8816" s="87"/>
      <c r="H8816" s="47"/>
      <c r="I8816" s="120">
        <v>0</v>
      </c>
      <c r="J8816" s="120">
        <v>0</v>
      </c>
    </row>
    <row r="8817" spans="1:10" ht="15" customHeight="1">
      <c r="A8817" s="46" t="s">
        <v>17041</v>
      </c>
      <c r="B8817" s="46" t="s">
        <v>17042</v>
      </c>
      <c r="C8817" s="47">
        <v>0.17680000000000001</v>
      </c>
      <c r="D8817" s="119" t="s">
        <v>11094</v>
      </c>
      <c r="E8817" s="46" t="s">
        <v>11094</v>
      </c>
      <c r="F8817" s="121">
        <v>567.44820000000004</v>
      </c>
      <c r="G8817" s="87"/>
      <c r="H8817" s="47"/>
      <c r="I8817" s="120">
        <v>0</v>
      </c>
      <c r="J8817" s="120">
        <v>0</v>
      </c>
    </row>
    <row r="8818" spans="1:10" ht="15" customHeight="1">
      <c r="A8818" s="46" t="s">
        <v>17030</v>
      </c>
      <c r="B8818" s="46" t="s">
        <v>33050</v>
      </c>
      <c r="C8818" s="47">
        <v>0.20039999999999999</v>
      </c>
      <c r="D8818" s="119" t="s">
        <v>35558</v>
      </c>
      <c r="E8818" s="46" t="s">
        <v>35558</v>
      </c>
      <c r="F8818" s="121">
        <v>601.80380000000002</v>
      </c>
      <c r="G8818" s="87"/>
      <c r="H8818" s="47"/>
      <c r="I8818" s="120">
        <v>4720</v>
      </c>
      <c r="J8818" s="120">
        <v>0</v>
      </c>
    </row>
    <row r="8819" spans="1:10" ht="15" customHeight="1">
      <c r="A8819" s="46" t="s">
        <v>17029</v>
      </c>
      <c r="B8819" s="46" t="s">
        <v>33051</v>
      </c>
      <c r="C8819" s="47">
        <v>0.21859999999999999</v>
      </c>
      <c r="D8819" s="119" t="s">
        <v>35557</v>
      </c>
      <c r="E8819" s="46" t="s">
        <v>35557</v>
      </c>
      <c r="F8819" s="121">
        <v>670.81240000000003</v>
      </c>
      <c r="G8819" s="87"/>
      <c r="H8819" s="47"/>
      <c r="I8819" s="120">
        <v>7620</v>
      </c>
      <c r="J8819" s="120">
        <v>0</v>
      </c>
    </row>
    <row r="8820" spans="1:10" ht="15" customHeight="1">
      <c r="A8820" s="46" t="s">
        <v>33048</v>
      </c>
      <c r="B8820" s="46" t="s">
        <v>33049</v>
      </c>
      <c r="C8820" s="47">
        <v>2.0242</v>
      </c>
      <c r="D8820" s="119" t="s">
        <v>35556</v>
      </c>
      <c r="E8820" s="46" t="s">
        <v>35556</v>
      </c>
      <c r="F8820" s="121">
        <v>585.32560000000001</v>
      </c>
      <c r="G8820" s="87"/>
      <c r="H8820" s="47"/>
      <c r="I8820" s="120">
        <v>0</v>
      </c>
      <c r="J8820" s="120">
        <v>0</v>
      </c>
    </row>
    <row r="8821" spans="1:10" ht="15" customHeight="1">
      <c r="A8821" s="46" t="s">
        <v>35638</v>
      </c>
      <c r="B8821" s="46" t="s">
        <v>35755</v>
      </c>
      <c r="C8821" s="47">
        <v>6.0724</v>
      </c>
      <c r="D8821" s="119" t="s">
        <v>35555</v>
      </c>
      <c r="E8821" s="46" t="s">
        <v>35555</v>
      </c>
      <c r="F8821" s="121">
        <v>591.73879999999997</v>
      </c>
      <c r="G8821" s="87"/>
      <c r="H8821" s="47"/>
      <c r="I8821" s="120">
        <v>0</v>
      </c>
      <c r="J8821" s="120">
        <v>0</v>
      </c>
    </row>
    <row r="8822" spans="1:10" ht="15" customHeight="1">
      <c r="A8822" s="46" t="s">
        <v>17027</v>
      </c>
      <c r="B8822" s="46" t="s">
        <v>17028</v>
      </c>
      <c r="C8822" s="47">
        <v>2.6598000000000002</v>
      </c>
      <c r="D8822" s="119" t="s">
        <v>11098</v>
      </c>
      <c r="E8822" s="46" t="s">
        <v>11098</v>
      </c>
      <c r="F8822" s="121">
        <v>511.20139999999998</v>
      </c>
      <c r="G8822" s="87"/>
      <c r="H8822" s="47"/>
      <c r="I8822" s="120">
        <v>0</v>
      </c>
      <c r="J8822" s="120">
        <v>0</v>
      </c>
    </row>
    <row r="8823" spans="1:10" ht="15" customHeight="1">
      <c r="A8823" s="46" t="s">
        <v>17026</v>
      </c>
      <c r="B8823" s="46" t="s">
        <v>17025</v>
      </c>
      <c r="C8823" s="47">
        <v>0.63739999999999997</v>
      </c>
      <c r="D8823" s="119" t="s">
        <v>11102</v>
      </c>
      <c r="E8823" s="46" t="s">
        <v>11102</v>
      </c>
      <c r="F8823" s="121">
        <v>525.67780000000005</v>
      </c>
      <c r="G8823" s="87"/>
      <c r="H8823" s="47"/>
      <c r="I8823" s="120">
        <v>30</v>
      </c>
      <c r="J8823" s="120">
        <v>0</v>
      </c>
    </row>
    <row r="8824" spans="1:10" ht="15" customHeight="1">
      <c r="A8824" s="46" t="s">
        <v>17024</v>
      </c>
      <c r="B8824" s="46" t="s">
        <v>17025</v>
      </c>
      <c r="C8824" s="47">
        <v>0.63739999999999997</v>
      </c>
      <c r="D8824" s="119" t="s">
        <v>11100</v>
      </c>
      <c r="E8824" s="46" t="s">
        <v>11100</v>
      </c>
      <c r="F8824" s="121">
        <v>552.35320000000002</v>
      </c>
      <c r="G8824" s="87"/>
      <c r="H8824" s="47"/>
      <c r="I8824" s="120">
        <v>0</v>
      </c>
      <c r="J8824" s="120">
        <v>0</v>
      </c>
    </row>
    <row r="8825" spans="1:10" ht="15" customHeight="1">
      <c r="A8825" s="46" t="s">
        <v>17022</v>
      </c>
      <c r="B8825" s="46" t="s">
        <v>17023</v>
      </c>
      <c r="C8825" s="47">
        <v>10.019600000000001</v>
      </c>
      <c r="D8825" s="119" t="s">
        <v>32436</v>
      </c>
      <c r="E8825" s="46" t="s">
        <v>32436</v>
      </c>
      <c r="F8825" s="120"/>
      <c r="G8825" s="87"/>
      <c r="H8825" s="47"/>
      <c r="I8825" s="120">
        <v>0</v>
      </c>
      <c r="J8825" s="120">
        <v>0</v>
      </c>
    </row>
    <row r="8826" spans="1:10" ht="15" customHeight="1">
      <c r="A8826" s="46" t="s">
        <v>17020</v>
      </c>
      <c r="B8826" s="46" t="s">
        <v>17021</v>
      </c>
      <c r="C8826" s="47">
        <v>0.83340000000000003</v>
      </c>
      <c r="D8826" s="119" t="s">
        <v>11106</v>
      </c>
      <c r="E8826" s="46" t="s">
        <v>11106</v>
      </c>
      <c r="F8826" s="121">
        <v>305.21600000000001</v>
      </c>
      <c r="G8826" s="87"/>
      <c r="H8826" s="47"/>
      <c r="I8826" s="120">
        <v>0</v>
      </c>
      <c r="J8826" s="120">
        <v>0</v>
      </c>
    </row>
    <row r="8827" spans="1:10" ht="15" customHeight="1">
      <c r="A8827" s="46" t="s">
        <v>17018</v>
      </c>
      <c r="B8827" s="46" t="s">
        <v>17019</v>
      </c>
      <c r="C8827" s="47">
        <v>2.5047999999999999</v>
      </c>
      <c r="D8827" s="119" t="s">
        <v>11104</v>
      </c>
      <c r="E8827" s="46" t="s">
        <v>11104</v>
      </c>
      <c r="F8827" s="121">
        <v>272.35419999999999</v>
      </c>
      <c r="G8827" s="87"/>
      <c r="H8827" s="47"/>
      <c r="I8827" s="120">
        <v>0</v>
      </c>
      <c r="J8827" s="120">
        <v>0</v>
      </c>
    </row>
    <row r="8828" spans="1:10" ht="15" customHeight="1">
      <c r="A8828" s="46" t="s">
        <v>17016</v>
      </c>
      <c r="B8828" s="46" t="s">
        <v>17017</v>
      </c>
      <c r="C8828" s="47">
        <v>17.3066</v>
      </c>
      <c r="D8828" s="119" t="s">
        <v>11119</v>
      </c>
      <c r="E8828" s="46" t="s">
        <v>11119</v>
      </c>
      <c r="F8828" s="121">
        <v>543.73239999999998</v>
      </c>
      <c r="G8828" s="87"/>
      <c r="H8828" s="47"/>
      <c r="I8828" s="120">
        <v>0</v>
      </c>
      <c r="J8828" s="120">
        <v>0</v>
      </c>
    </row>
    <row r="8829" spans="1:10" ht="15" customHeight="1">
      <c r="A8829" s="46" t="s">
        <v>17014</v>
      </c>
      <c r="B8829" s="46" t="s">
        <v>17015</v>
      </c>
      <c r="C8829" s="47">
        <v>0.246</v>
      </c>
      <c r="D8829" s="119" t="s">
        <v>11117</v>
      </c>
      <c r="E8829" s="46" t="s">
        <v>11117</v>
      </c>
      <c r="F8829" s="121">
        <v>543.73239999999998</v>
      </c>
      <c r="G8829" s="87"/>
      <c r="H8829" s="47"/>
      <c r="I8829" s="120">
        <v>0</v>
      </c>
      <c r="J8829" s="120">
        <v>0</v>
      </c>
    </row>
    <row r="8830" spans="1:10" ht="15" customHeight="1">
      <c r="A8830" s="46" t="s">
        <v>17012</v>
      </c>
      <c r="B8830" s="46" t="s">
        <v>17013</v>
      </c>
      <c r="C8830" s="47">
        <v>0.1104</v>
      </c>
      <c r="D8830" s="119" t="s">
        <v>11115</v>
      </c>
      <c r="E8830" s="46" t="s">
        <v>11115</v>
      </c>
      <c r="F8830" s="121">
        <v>543.73239999999998</v>
      </c>
      <c r="G8830" s="87"/>
      <c r="H8830" s="47"/>
      <c r="I8830" s="120">
        <v>80</v>
      </c>
      <c r="J8830" s="120">
        <v>0</v>
      </c>
    </row>
    <row r="8831" spans="1:10" ht="15" customHeight="1">
      <c r="A8831" s="46" t="s">
        <v>17011</v>
      </c>
      <c r="B8831" s="46" t="s">
        <v>33046</v>
      </c>
      <c r="C8831" s="47">
        <v>0.62839999999999996</v>
      </c>
      <c r="D8831" s="119" t="s">
        <v>11113</v>
      </c>
      <c r="E8831" s="46" t="s">
        <v>11113</v>
      </c>
      <c r="F8831" s="121">
        <v>543.73239999999998</v>
      </c>
      <c r="G8831" s="87"/>
      <c r="H8831" s="47"/>
      <c r="I8831" s="120">
        <v>10</v>
      </c>
      <c r="J8831" s="120">
        <v>0</v>
      </c>
    </row>
    <row r="8832" spans="1:10" ht="15" customHeight="1">
      <c r="A8832" s="46" t="s">
        <v>17009</v>
      </c>
      <c r="B8832" s="46" t="s">
        <v>17010</v>
      </c>
      <c r="C8832" s="47">
        <v>1.002</v>
      </c>
      <c r="D8832" s="119" t="s">
        <v>11111</v>
      </c>
      <c r="E8832" s="46" t="s">
        <v>11111</v>
      </c>
      <c r="F8832" s="121">
        <v>543.73239999999998</v>
      </c>
      <c r="G8832" s="87"/>
      <c r="H8832" s="47"/>
      <c r="I8832" s="120">
        <v>0</v>
      </c>
      <c r="J8832" s="120">
        <v>0</v>
      </c>
    </row>
    <row r="8833" spans="1:10" ht="15" customHeight="1">
      <c r="A8833" s="46" t="s">
        <v>17007</v>
      </c>
      <c r="B8833" s="46" t="s">
        <v>17008</v>
      </c>
      <c r="C8833" s="47">
        <v>1.002</v>
      </c>
      <c r="D8833" s="119" t="s">
        <v>11109</v>
      </c>
      <c r="E8833" s="46" t="s">
        <v>11109</v>
      </c>
      <c r="F8833" s="121">
        <v>543.73239999999998</v>
      </c>
      <c r="G8833" s="87"/>
      <c r="H8833" s="47"/>
      <c r="I8833" s="120">
        <v>0</v>
      </c>
      <c r="J8833" s="120">
        <v>0</v>
      </c>
    </row>
    <row r="8834" spans="1:10" ht="15" customHeight="1">
      <c r="A8834" s="46" t="s">
        <v>17005</v>
      </c>
      <c r="B8834" s="46" t="s">
        <v>17006</v>
      </c>
      <c r="C8834" s="47">
        <v>0.31879999999999997</v>
      </c>
      <c r="D8834" s="119" t="s">
        <v>11107</v>
      </c>
      <c r="E8834" s="46" t="s">
        <v>11107</v>
      </c>
      <c r="F8834" s="121">
        <v>543.73239999999998</v>
      </c>
      <c r="G8834" s="87"/>
      <c r="H8834" s="47"/>
      <c r="I8834" s="120">
        <v>0</v>
      </c>
      <c r="J8834" s="120">
        <v>0</v>
      </c>
    </row>
    <row r="8835" spans="1:10" ht="15" customHeight="1">
      <c r="A8835" s="46" t="s">
        <v>17003</v>
      </c>
      <c r="B8835" s="46" t="s">
        <v>17004</v>
      </c>
      <c r="C8835" s="47">
        <v>0.76959999999999995</v>
      </c>
      <c r="D8835" s="119" t="s">
        <v>35560</v>
      </c>
      <c r="E8835" s="46" t="s">
        <v>35560</v>
      </c>
      <c r="F8835" s="121">
        <v>461.08519999999999</v>
      </c>
      <c r="G8835" s="87"/>
      <c r="H8835" s="47"/>
      <c r="I8835" s="120">
        <v>0</v>
      </c>
      <c r="J8835" s="120">
        <v>0</v>
      </c>
    </row>
    <row r="8836" spans="1:10" ht="15" customHeight="1">
      <c r="A8836" s="46" t="s">
        <v>17001</v>
      </c>
      <c r="B8836" s="46" t="s">
        <v>17002</v>
      </c>
      <c r="C8836" s="47">
        <v>0.49180000000000001</v>
      </c>
      <c r="D8836" s="119" t="s">
        <v>35559</v>
      </c>
      <c r="E8836" s="46" t="s">
        <v>35559</v>
      </c>
      <c r="F8836" s="121">
        <v>461.08519999999999</v>
      </c>
      <c r="G8836" s="87"/>
      <c r="H8836" s="47"/>
      <c r="I8836" s="120">
        <v>0</v>
      </c>
      <c r="J8836" s="120">
        <v>0</v>
      </c>
    </row>
    <row r="8837" spans="1:10" ht="15" customHeight="1">
      <c r="A8837" s="46" t="s">
        <v>16999</v>
      </c>
      <c r="B8837" s="46" t="s">
        <v>17000</v>
      </c>
      <c r="C8837" s="47">
        <v>0.5464</v>
      </c>
      <c r="D8837" s="119" t="s">
        <v>11124</v>
      </c>
      <c r="E8837" s="46" t="s">
        <v>11124</v>
      </c>
      <c r="F8837" s="121">
        <v>441.26499999999999</v>
      </c>
      <c r="G8837" s="87"/>
      <c r="H8837" s="47"/>
      <c r="I8837" s="120">
        <v>636</v>
      </c>
      <c r="J8837" s="120">
        <v>0</v>
      </c>
    </row>
    <row r="8838" spans="1:10" ht="15" customHeight="1">
      <c r="A8838" s="46" t="s">
        <v>16997</v>
      </c>
      <c r="B8838" s="46" t="s">
        <v>16998</v>
      </c>
      <c r="C8838" s="47">
        <v>1.0327999999999999</v>
      </c>
      <c r="D8838" s="119" t="s">
        <v>11122</v>
      </c>
      <c r="E8838" s="46" t="s">
        <v>11122</v>
      </c>
      <c r="F8838" s="121">
        <v>441.26499999999999</v>
      </c>
      <c r="G8838" s="87"/>
      <c r="H8838" s="47"/>
      <c r="I8838" s="120">
        <v>0</v>
      </c>
      <c r="J8838" s="120">
        <v>0</v>
      </c>
    </row>
    <row r="8839" spans="1:10" ht="15" customHeight="1">
      <c r="A8839" s="46" t="s">
        <v>16995</v>
      </c>
      <c r="B8839" s="46" t="s">
        <v>16996</v>
      </c>
      <c r="C8839" s="47">
        <v>1.0327999999999999</v>
      </c>
      <c r="D8839" s="119" t="s">
        <v>11121</v>
      </c>
      <c r="E8839" s="46" t="s">
        <v>11121</v>
      </c>
      <c r="F8839" s="121">
        <v>532.86320000000001</v>
      </c>
      <c r="G8839" s="87"/>
      <c r="H8839" s="47"/>
      <c r="I8839" s="120">
        <v>0</v>
      </c>
      <c r="J8839" s="120">
        <v>0</v>
      </c>
    </row>
    <row r="8840" spans="1:10" ht="15" customHeight="1">
      <c r="A8840" s="46" t="s">
        <v>16993</v>
      </c>
      <c r="B8840" s="46" t="s">
        <v>16994</v>
      </c>
      <c r="C8840" s="47">
        <v>1.9676</v>
      </c>
      <c r="D8840" s="119" t="s">
        <v>1476</v>
      </c>
      <c r="E8840" s="46" t="s">
        <v>1476</v>
      </c>
      <c r="F8840" s="121">
        <v>164.88560000000001</v>
      </c>
      <c r="G8840" s="87"/>
      <c r="H8840" s="47"/>
      <c r="I8840" s="120">
        <v>0</v>
      </c>
      <c r="J8840" s="120">
        <v>0</v>
      </c>
    </row>
    <row r="8841" spans="1:10" ht="15" customHeight="1">
      <c r="A8841" s="46" t="s">
        <v>16991</v>
      </c>
      <c r="B8841" s="46" t="s">
        <v>16992</v>
      </c>
      <c r="C8841" s="47">
        <v>2.2772000000000001</v>
      </c>
      <c r="D8841" s="119" t="s">
        <v>11179</v>
      </c>
      <c r="E8841" s="46" t="s">
        <v>11179</v>
      </c>
      <c r="F8841" s="121">
        <v>146.5522</v>
      </c>
      <c r="G8841" s="87"/>
      <c r="H8841" s="47"/>
      <c r="I8841" s="120">
        <v>0</v>
      </c>
      <c r="J8841" s="120">
        <v>0</v>
      </c>
    </row>
    <row r="8842" spans="1:10" ht="15" customHeight="1">
      <c r="A8842" s="46" t="s">
        <v>16989</v>
      </c>
      <c r="B8842" s="46" t="s">
        <v>16990</v>
      </c>
      <c r="C8842" s="47">
        <v>1.6214</v>
      </c>
      <c r="D8842" s="119" t="s">
        <v>11177</v>
      </c>
      <c r="E8842" s="46" t="s">
        <v>11177</v>
      </c>
      <c r="F8842" s="121">
        <v>130.4958</v>
      </c>
      <c r="G8842" s="87"/>
      <c r="H8842" s="47"/>
      <c r="I8842" s="120">
        <v>0</v>
      </c>
      <c r="J8842" s="120">
        <v>0</v>
      </c>
    </row>
    <row r="8843" spans="1:10" ht="15" customHeight="1">
      <c r="A8843" s="46" t="s">
        <v>16987</v>
      </c>
      <c r="B8843" s="46" t="s">
        <v>16988</v>
      </c>
      <c r="C8843" s="47">
        <v>6.3799999999999996E-2</v>
      </c>
      <c r="D8843" s="119" t="s">
        <v>11175</v>
      </c>
      <c r="E8843" s="46" t="s">
        <v>11175</v>
      </c>
      <c r="F8843" s="121">
        <v>178.7346</v>
      </c>
      <c r="G8843" s="87"/>
      <c r="H8843" s="47"/>
      <c r="I8843" s="120">
        <v>380</v>
      </c>
      <c r="J8843" s="120">
        <v>0</v>
      </c>
    </row>
    <row r="8844" spans="1:10" ht="15" customHeight="1">
      <c r="A8844" s="46" t="s">
        <v>16985</v>
      </c>
      <c r="B8844" s="46" t="s">
        <v>16986</v>
      </c>
      <c r="C8844" s="47">
        <v>0.1202</v>
      </c>
      <c r="D8844" s="119" t="s">
        <v>11173</v>
      </c>
      <c r="E8844" s="46" t="s">
        <v>11173</v>
      </c>
      <c r="F8844" s="121">
        <v>450.69380000000001</v>
      </c>
      <c r="G8844" s="87"/>
      <c r="H8844" s="47"/>
      <c r="I8844" s="120">
        <v>0</v>
      </c>
      <c r="J8844" s="120">
        <v>0</v>
      </c>
    </row>
    <row r="8845" spans="1:10" ht="15" customHeight="1">
      <c r="A8845" s="46" t="s">
        <v>16983</v>
      </c>
      <c r="B8845" s="46" t="s">
        <v>16984</v>
      </c>
      <c r="C8845" s="47">
        <v>6.3799999999999996E-2</v>
      </c>
      <c r="D8845" s="119" t="s">
        <v>1479</v>
      </c>
      <c r="E8845" s="46" t="s">
        <v>1479</v>
      </c>
      <c r="F8845" s="121">
        <v>186.07740000000001</v>
      </c>
      <c r="G8845" s="87"/>
      <c r="H8845" s="47"/>
      <c r="I8845" s="120">
        <v>0</v>
      </c>
      <c r="J8845" s="120">
        <v>0</v>
      </c>
    </row>
    <row r="8846" spans="1:10" ht="15" customHeight="1">
      <c r="A8846" s="46" t="s">
        <v>16981</v>
      </c>
      <c r="B8846" s="46" t="s">
        <v>16982</v>
      </c>
      <c r="C8846" s="47">
        <v>9.0999999999999998E-2</v>
      </c>
      <c r="D8846" s="119" t="s">
        <v>11171</v>
      </c>
      <c r="E8846" s="46" t="s">
        <v>11171</v>
      </c>
      <c r="F8846" s="121">
        <v>268.07859999999999</v>
      </c>
      <c r="G8846" s="87"/>
      <c r="H8846" s="47"/>
      <c r="I8846" s="120">
        <v>22</v>
      </c>
      <c r="J8846" s="120">
        <v>0</v>
      </c>
    </row>
    <row r="8847" spans="1:10" ht="15" customHeight="1">
      <c r="A8847" s="46" t="s">
        <v>16979</v>
      </c>
      <c r="B8847" s="46" t="s">
        <v>16980</v>
      </c>
      <c r="C8847" s="47">
        <v>0.1202</v>
      </c>
      <c r="D8847" s="119" t="s">
        <v>11169</v>
      </c>
      <c r="E8847" s="46" t="s">
        <v>11169</v>
      </c>
      <c r="F8847" s="121">
        <v>256.94839999999999</v>
      </c>
      <c r="G8847" s="87"/>
      <c r="H8847" s="47"/>
      <c r="I8847" s="120">
        <v>0</v>
      </c>
      <c r="J8847" s="120">
        <v>0</v>
      </c>
    </row>
    <row r="8848" spans="1:10" ht="15" customHeight="1">
      <c r="A8848" s="46" t="s">
        <v>16977</v>
      </c>
      <c r="B8848" s="46" t="s">
        <v>16978</v>
      </c>
      <c r="C8848" s="47">
        <v>8.2000000000000003E-2</v>
      </c>
      <c r="D8848" s="119" t="s">
        <v>11167</v>
      </c>
      <c r="E8848" s="46" t="s">
        <v>11167</v>
      </c>
      <c r="F8848" s="121">
        <v>158.0076</v>
      </c>
      <c r="G8848" s="87"/>
      <c r="H8848" s="47"/>
      <c r="I8848" s="120">
        <v>28</v>
      </c>
      <c r="J8848" s="120">
        <v>0</v>
      </c>
    </row>
    <row r="8849" spans="1:10" ht="15" customHeight="1">
      <c r="A8849" s="46" t="s">
        <v>16975</v>
      </c>
      <c r="B8849" s="46" t="s">
        <v>16976</v>
      </c>
      <c r="C8849" s="47">
        <v>0.57379999999999998</v>
      </c>
      <c r="D8849" s="119" t="s">
        <v>11165</v>
      </c>
      <c r="E8849" s="46" t="s">
        <v>11165</v>
      </c>
      <c r="F8849" s="121">
        <v>182.011</v>
      </c>
      <c r="G8849" s="87"/>
      <c r="H8849" s="47"/>
      <c r="I8849" s="120">
        <v>0</v>
      </c>
      <c r="J8849" s="120">
        <v>0</v>
      </c>
    </row>
    <row r="8850" spans="1:10" ht="15" customHeight="1">
      <c r="A8850" s="46" t="s">
        <v>16973</v>
      </c>
      <c r="B8850" s="46" t="s">
        <v>16974</v>
      </c>
      <c r="C8850" s="47">
        <v>0.57379999999999998</v>
      </c>
      <c r="D8850" s="119" t="s">
        <v>11163</v>
      </c>
      <c r="E8850" s="46" t="s">
        <v>11163</v>
      </c>
      <c r="F8850" s="121">
        <v>265.52260000000001</v>
      </c>
      <c r="G8850" s="87"/>
      <c r="H8850" s="47"/>
      <c r="I8850" s="120">
        <v>0</v>
      </c>
      <c r="J8850" s="120">
        <v>0</v>
      </c>
    </row>
    <row r="8851" spans="1:10" ht="15" customHeight="1">
      <c r="A8851" s="46" t="s">
        <v>16971</v>
      </c>
      <c r="B8851" s="46" t="s">
        <v>16972</v>
      </c>
      <c r="C8851" s="47">
        <v>0.57379999999999998</v>
      </c>
      <c r="D8851" s="119" t="s">
        <v>11161</v>
      </c>
      <c r="E8851" s="46" t="s">
        <v>11161</v>
      </c>
      <c r="F8851" s="121">
        <v>252.62639999999999</v>
      </c>
      <c r="G8851" s="87"/>
      <c r="H8851" s="47"/>
      <c r="I8851" s="120">
        <v>0</v>
      </c>
      <c r="J8851" s="120">
        <v>0</v>
      </c>
    </row>
    <row r="8852" spans="1:10" ht="15" customHeight="1">
      <c r="A8852" s="46" t="s">
        <v>16969</v>
      </c>
      <c r="B8852" s="46" t="s">
        <v>16970</v>
      </c>
      <c r="C8852" s="47">
        <v>4.7E-2</v>
      </c>
      <c r="D8852" s="119" t="s">
        <v>11159</v>
      </c>
      <c r="E8852" s="46" t="s">
        <v>11159</v>
      </c>
      <c r="F8852" s="121">
        <v>223.25559999999999</v>
      </c>
      <c r="G8852" s="87"/>
      <c r="H8852" s="47"/>
      <c r="I8852" s="120">
        <v>0</v>
      </c>
      <c r="J8852" s="120">
        <v>0</v>
      </c>
    </row>
    <row r="8853" spans="1:10" ht="15" customHeight="1">
      <c r="A8853" s="46" t="s">
        <v>16967</v>
      </c>
      <c r="B8853" s="46" t="s">
        <v>16968</v>
      </c>
      <c r="C8853" s="47">
        <v>7.4399999999999994E-2</v>
      </c>
      <c r="D8853" s="119" t="s">
        <v>11157</v>
      </c>
      <c r="E8853" s="46" t="s">
        <v>11157</v>
      </c>
      <c r="F8853" s="121">
        <v>114.88079999999999</v>
      </c>
      <c r="G8853" s="87"/>
      <c r="H8853" s="47"/>
      <c r="I8853" s="120">
        <v>0</v>
      </c>
      <c r="J8853" s="120">
        <v>0</v>
      </c>
    </row>
    <row r="8854" spans="1:10" ht="15" customHeight="1">
      <c r="A8854" s="46" t="s">
        <v>16965</v>
      </c>
      <c r="B8854" s="46" t="s">
        <v>16966</v>
      </c>
      <c r="C8854" s="47">
        <v>0.12759999999999999</v>
      </c>
      <c r="D8854" s="119" t="s">
        <v>11155</v>
      </c>
      <c r="E8854" s="46" t="s">
        <v>11155</v>
      </c>
      <c r="F8854" s="121">
        <v>148.9222</v>
      </c>
      <c r="G8854" s="87"/>
      <c r="H8854" s="47"/>
      <c r="I8854" s="120">
        <v>0</v>
      </c>
      <c r="J8854" s="120">
        <v>0</v>
      </c>
    </row>
    <row r="8855" spans="1:10" ht="15" customHeight="1">
      <c r="A8855" s="46" t="s">
        <v>16963</v>
      </c>
      <c r="B8855" s="46" t="s">
        <v>16964</v>
      </c>
      <c r="C8855" s="47">
        <v>0.12759999999999999</v>
      </c>
      <c r="D8855" s="119" t="s">
        <v>11153</v>
      </c>
      <c r="E8855" s="46" t="s">
        <v>11153</v>
      </c>
      <c r="F8855" s="121">
        <v>158.54220000000001</v>
      </c>
      <c r="G8855" s="87"/>
      <c r="H8855" s="47"/>
      <c r="I8855" s="120">
        <v>0</v>
      </c>
      <c r="J8855" s="120">
        <v>0</v>
      </c>
    </row>
    <row r="8856" spans="1:10" ht="15" customHeight="1">
      <c r="A8856" s="46" t="s">
        <v>16961</v>
      </c>
      <c r="B8856" s="46" t="s">
        <v>16962</v>
      </c>
      <c r="C8856" s="47">
        <v>2.7326000000000001</v>
      </c>
      <c r="D8856" s="119" t="s">
        <v>11151</v>
      </c>
      <c r="E8856" s="46" t="s">
        <v>11151</v>
      </c>
      <c r="F8856" s="121">
        <v>343.80619999999999</v>
      </c>
      <c r="G8856" s="87"/>
      <c r="H8856" s="47"/>
      <c r="I8856" s="120">
        <v>0</v>
      </c>
      <c r="J8856" s="120">
        <v>0</v>
      </c>
    </row>
    <row r="8857" spans="1:10" ht="15" customHeight="1">
      <c r="A8857" s="46" t="s">
        <v>16959</v>
      </c>
      <c r="B8857" s="46" t="s">
        <v>16960</v>
      </c>
      <c r="C8857" s="47">
        <v>0.3004</v>
      </c>
      <c r="D8857" s="119" t="s">
        <v>1492</v>
      </c>
      <c r="E8857" s="46" t="s">
        <v>1492</v>
      </c>
      <c r="F8857" s="121">
        <v>362.20940000000002</v>
      </c>
      <c r="G8857" s="87"/>
      <c r="H8857" s="47"/>
      <c r="I8857" s="120">
        <v>0</v>
      </c>
      <c r="J8857" s="120">
        <v>0</v>
      </c>
    </row>
    <row r="8858" spans="1:10" ht="15" customHeight="1">
      <c r="A8858" s="46" t="s">
        <v>16957</v>
      </c>
      <c r="B8858" s="46" t="s">
        <v>16958</v>
      </c>
      <c r="C8858" s="47">
        <v>3.5068000000000001</v>
      </c>
      <c r="D8858" s="119" t="s">
        <v>11149</v>
      </c>
      <c r="E8858" s="46" t="s">
        <v>11149</v>
      </c>
      <c r="F8858" s="121">
        <v>426.66739999999999</v>
      </c>
      <c r="G8858" s="87"/>
      <c r="H8858" s="47"/>
      <c r="I8858" s="120">
        <v>0</v>
      </c>
      <c r="J8858" s="120">
        <v>0</v>
      </c>
    </row>
    <row r="8859" spans="1:10" ht="15" customHeight="1">
      <c r="A8859" s="46" t="s">
        <v>16955</v>
      </c>
      <c r="B8859" s="46" t="s">
        <v>16956</v>
      </c>
      <c r="C8859" s="47">
        <v>17.534199999999998</v>
      </c>
      <c r="D8859" s="119" t="s">
        <v>11147</v>
      </c>
      <c r="E8859" s="46" t="s">
        <v>11147</v>
      </c>
      <c r="F8859" s="121">
        <v>390.92959999999999</v>
      </c>
      <c r="G8859" s="87"/>
      <c r="H8859" s="47"/>
      <c r="I8859" s="120">
        <v>2</v>
      </c>
      <c r="J8859" s="120">
        <v>0</v>
      </c>
    </row>
    <row r="8860" spans="1:10" ht="15" customHeight="1">
      <c r="A8860" s="46" t="s">
        <v>16953</v>
      </c>
      <c r="B8860" s="46" t="s">
        <v>16954</v>
      </c>
      <c r="C8860" s="47">
        <v>9108679.8878000006</v>
      </c>
      <c r="D8860" s="119" t="s">
        <v>11145</v>
      </c>
      <c r="E8860" s="46" t="s">
        <v>11145</v>
      </c>
      <c r="F8860" s="121">
        <v>376.6626</v>
      </c>
      <c r="G8860" s="87"/>
      <c r="H8860" s="47"/>
      <c r="I8860" s="120">
        <v>0</v>
      </c>
      <c r="J8860" s="120">
        <v>0</v>
      </c>
    </row>
    <row r="8861" spans="1:10" ht="15" customHeight="1">
      <c r="A8861" s="46" t="s">
        <v>16951</v>
      </c>
      <c r="B8861" s="46" t="s">
        <v>16952</v>
      </c>
      <c r="C8861" s="47">
        <v>4.0990000000000002</v>
      </c>
      <c r="D8861" s="119" t="s">
        <v>11143</v>
      </c>
      <c r="E8861" s="46" t="s">
        <v>11143</v>
      </c>
      <c r="F8861" s="121">
        <v>395.87900000000002</v>
      </c>
      <c r="G8861" s="87"/>
      <c r="H8861" s="47"/>
      <c r="I8861" s="120">
        <v>0</v>
      </c>
      <c r="J8861" s="120">
        <v>0</v>
      </c>
    </row>
    <row r="8862" spans="1:10" ht="15" customHeight="1">
      <c r="A8862" s="46" t="s">
        <v>16949</v>
      </c>
      <c r="B8862" s="46" t="s">
        <v>16950</v>
      </c>
      <c r="C8862" s="47">
        <v>9108679.8878000006</v>
      </c>
      <c r="D8862" s="119" t="s">
        <v>11141</v>
      </c>
      <c r="E8862" s="46" t="s">
        <v>11141</v>
      </c>
      <c r="F8862" s="121">
        <v>361.65179999999998</v>
      </c>
      <c r="G8862" s="87"/>
      <c r="H8862" s="47"/>
      <c r="I8862" s="120">
        <v>0</v>
      </c>
      <c r="J8862" s="120">
        <v>0</v>
      </c>
    </row>
    <row r="8863" spans="1:10" ht="15" customHeight="1">
      <c r="A8863" s="46" t="s">
        <v>16947</v>
      </c>
      <c r="B8863" s="46" t="s">
        <v>16948</v>
      </c>
      <c r="C8863" s="47">
        <v>11.105399999999999</v>
      </c>
      <c r="D8863" s="119" t="s">
        <v>11139</v>
      </c>
      <c r="E8863" s="46" t="s">
        <v>11139</v>
      </c>
      <c r="F8863" s="121">
        <v>392.09140000000002</v>
      </c>
      <c r="G8863" s="87"/>
      <c r="H8863" s="47"/>
      <c r="I8863" s="120">
        <v>1</v>
      </c>
      <c r="J8863" s="120">
        <v>0</v>
      </c>
    </row>
    <row r="8864" spans="1:10" ht="15" customHeight="1">
      <c r="A8864" s="46" t="s">
        <v>16945</v>
      </c>
      <c r="B8864" s="46" t="s">
        <v>16946</v>
      </c>
      <c r="C8864" s="47">
        <v>11.105399999999999</v>
      </c>
      <c r="D8864" s="119" t="s">
        <v>11138</v>
      </c>
      <c r="E8864" s="46" t="s">
        <v>11138</v>
      </c>
      <c r="F8864" s="121">
        <v>405.70800000000003</v>
      </c>
      <c r="G8864" s="87"/>
      <c r="H8864" s="47"/>
      <c r="I8864" s="120">
        <v>0</v>
      </c>
      <c r="J8864" s="120">
        <v>0</v>
      </c>
    </row>
    <row r="8865" spans="1:10" ht="15" customHeight="1">
      <c r="A8865" s="46" t="s">
        <v>5521</v>
      </c>
      <c r="B8865" s="46" t="s">
        <v>16944</v>
      </c>
      <c r="C8865" s="47">
        <v>6.194</v>
      </c>
      <c r="D8865" s="119" t="s">
        <v>11136</v>
      </c>
      <c r="E8865" s="46" t="s">
        <v>11136</v>
      </c>
      <c r="F8865" s="121">
        <v>416.60599999999999</v>
      </c>
      <c r="G8865" s="87"/>
      <c r="H8865" s="47"/>
      <c r="I8865" s="120">
        <v>0</v>
      </c>
      <c r="J8865" s="120">
        <v>0</v>
      </c>
    </row>
    <row r="8866" spans="1:10" ht="15" customHeight="1">
      <c r="A8866" s="46" t="s">
        <v>5532</v>
      </c>
      <c r="B8866" s="46" t="s">
        <v>16943</v>
      </c>
      <c r="C8866" s="47">
        <v>6.194</v>
      </c>
      <c r="D8866" s="119" t="s">
        <v>11134</v>
      </c>
      <c r="E8866" s="46" t="s">
        <v>11134</v>
      </c>
      <c r="F8866" s="121">
        <v>376.6626</v>
      </c>
      <c r="G8866" s="87"/>
      <c r="H8866" s="47"/>
      <c r="I8866" s="120">
        <v>188</v>
      </c>
      <c r="J8866" s="120">
        <v>0</v>
      </c>
    </row>
    <row r="8867" spans="1:10" ht="15" customHeight="1">
      <c r="A8867" s="46" t="s">
        <v>16941</v>
      </c>
      <c r="B8867" s="46" t="s">
        <v>16942</v>
      </c>
      <c r="C8867" s="47">
        <v>2.9148000000000001</v>
      </c>
      <c r="D8867" s="119" t="s">
        <v>11132</v>
      </c>
      <c r="E8867" s="46" t="s">
        <v>11132</v>
      </c>
      <c r="F8867" s="121">
        <v>376.6626</v>
      </c>
      <c r="G8867" s="87"/>
      <c r="H8867" s="47"/>
      <c r="I8867" s="120">
        <v>0</v>
      </c>
      <c r="J8867" s="120">
        <v>0</v>
      </c>
    </row>
    <row r="8868" spans="1:10" ht="15" customHeight="1">
      <c r="A8868" s="46" t="s">
        <v>16939</v>
      </c>
      <c r="B8868" s="46" t="s">
        <v>16940</v>
      </c>
      <c r="C8868" s="47">
        <v>2.1859999999999999</v>
      </c>
      <c r="D8868" s="119" t="s">
        <v>11130</v>
      </c>
      <c r="E8868" s="46" t="s">
        <v>11130</v>
      </c>
      <c r="F8868" s="121">
        <v>416.60599999999999</v>
      </c>
      <c r="G8868" s="87"/>
      <c r="H8868" s="47"/>
      <c r="I8868" s="120">
        <v>0</v>
      </c>
      <c r="J8868" s="120">
        <v>0</v>
      </c>
    </row>
    <row r="8869" spans="1:10" ht="15" customHeight="1">
      <c r="A8869" s="46" t="s">
        <v>16935</v>
      </c>
      <c r="B8869" s="46" t="s">
        <v>16936</v>
      </c>
      <c r="C8869" s="47">
        <v>2.2679999999999998</v>
      </c>
      <c r="D8869" s="119" t="s">
        <v>11128</v>
      </c>
      <c r="E8869" s="46" t="s">
        <v>11128</v>
      </c>
      <c r="F8869" s="121">
        <v>459.08199999999999</v>
      </c>
      <c r="G8869" s="87"/>
      <c r="H8869" s="47"/>
      <c r="I8869" s="120">
        <v>805</v>
      </c>
      <c r="J8869" s="120">
        <v>0</v>
      </c>
    </row>
    <row r="8870" spans="1:10" ht="15" customHeight="1">
      <c r="A8870" s="46" t="s">
        <v>16933</v>
      </c>
      <c r="B8870" s="46" t="s">
        <v>16934</v>
      </c>
      <c r="C8870" s="47">
        <v>4.6909999999999998</v>
      </c>
      <c r="D8870" s="119" t="s">
        <v>11126</v>
      </c>
      <c r="E8870" s="46" t="s">
        <v>11126</v>
      </c>
      <c r="F8870" s="121">
        <v>687.58920000000001</v>
      </c>
      <c r="G8870" s="87"/>
      <c r="H8870" s="47"/>
      <c r="I8870" s="120">
        <v>0</v>
      </c>
      <c r="J8870" s="120">
        <v>0</v>
      </c>
    </row>
    <row r="8871" spans="1:10" ht="15" customHeight="1">
      <c r="A8871" s="46" t="s">
        <v>16931</v>
      </c>
      <c r="B8871" s="46" t="s">
        <v>16932</v>
      </c>
      <c r="C8871" s="47">
        <v>0</v>
      </c>
      <c r="D8871" s="119" t="s">
        <v>11204</v>
      </c>
      <c r="E8871" s="46" t="s">
        <v>11204</v>
      </c>
      <c r="F8871" s="121">
        <v>128.03280000000001</v>
      </c>
      <c r="G8871" s="87"/>
      <c r="H8871" s="47"/>
      <c r="I8871" s="120">
        <v>0</v>
      </c>
      <c r="J8871" s="120">
        <v>0</v>
      </c>
    </row>
    <row r="8872" spans="1:10" ht="15" customHeight="1">
      <c r="A8872" s="46" t="s">
        <v>16929</v>
      </c>
      <c r="B8872" s="46" t="s">
        <v>16930</v>
      </c>
      <c r="C8872" s="47">
        <v>0.501</v>
      </c>
      <c r="D8872" s="119" t="s">
        <v>11202</v>
      </c>
      <c r="E8872" s="46" t="s">
        <v>11202</v>
      </c>
      <c r="F8872" s="121">
        <v>124.315</v>
      </c>
      <c r="G8872" s="87"/>
      <c r="H8872" s="47"/>
      <c r="I8872" s="120">
        <v>0</v>
      </c>
      <c r="J8872" s="120">
        <v>0</v>
      </c>
    </row>
    <row r="8873" spans="1:10" ht="15" customHeight="1">
      <c r="A8873" s="46" t="s">
        <v>16927</v>
      </c>
      <c r="B8873" s="46" t="s">
        <v>16928</v>
      </c>
      <c r="C8873" s="47">
        <v>0.501</v>
      </c>
      <c r="D8873" s="119" t="s">
        <v>11201</v>
      </c>
      <c r="E8873" s="46" t="s">
        <v>11201</v>
      </c>
      <c r="F8873" s="121">
        <v>146.041</v>
      </c>
      <c r="G8873" s="87"/>
      <c r="H8873" s="47"/>
      <c r="I8873" s="120">
        <v>0</v>
      </c>
      <c r="J8873" s="120">
        <v>0</v>
      </c>
    </row>
    <row r="8874" spans="1:10" ht="15" customHeight="1">
      <c r="A8874" s="46" t="s">
        <v>16925</v>
      </c>
      <c r="B8874" s="46" t="s">
        <v>16926</v>
      </c>
      <c r="C8874" s="47">
        <v>0.501</v>
      </c>
      <c r="D8874" s="119" t="s">
        <v>11200</v>
      </c>
      <c r="E8874" s="46" t="s">
        <v>11200</v>
      </c>
      <c r="F8874" s="121">
        <v>148.2484</v>
      </c>
      <c r="G8874" s="87"/>
      <c r="H8874" s="47"/>
      <c r="I8874" s="120">
        <v>0</v>
      </c>
      <c r="J8874" s="120">
        <v>0</v>
      </c>
    </row>
    <row r="8875" spans="1:10" ht="15" customHeight="1">
      <c r="A8875" s="46" t="s">
        <v>16923</v>
      </c>
      <c r="B8875" s="46" t="s">
        <v>16924</v>
      </c>
      <c r="C8875" s="47">
        <v>0.501</v>
      </c>
      <c r="D8875" s="119" t="s">
        <v>583</v>
      </c>
      <c r="E8875" s="46" t="s">
        <v>583</v>
      </c>
      <c r="F8875" s="121">
        <v>155.74180000000001</v>
      </c>
      <c r="G8875" s="87"/>
      <c r="H8875" s="47"/>
      <c r="I8875" s="120">
        <v>0</v>
      </c>
      <c r="J8875" s="120">
        <v>0</v>
      </c>
    </row>
    <row r="8876" spans="1:10" ht="15" customHeight="1">
      <c r="A8876" s="46" t="s">
        <v>16921</v>
      </c>
      <c r="B8876" s="46" t="s">
        <v>16922</v>
      </c>
      <c r="C8876" s="47">
        <v>1.7307999999999999</v>
      </c>
      <c r="D8876" s="119" t="s">
        <v>11198</v>
      </c>
      <c r="E8876" s="46" t="s">
        <v>11198</v>
      </c>
      <c r="F8876" s="121">
        <v>360.16460000000001</v>
      </c>
      <c r="G8876" s="87"/>
      <c r="H8876" s="47"/>
      <c r="I8876" s="120">
        <v>0</v>
      </c>
      <c r="J8876" s="120">
        <v>0</v>
      </c>
    </row>
    <row r="8877" spans="1:10" ht="15" customHeight="1">
      <c r="A8877" s="46" t="s">
        <v>16919</v>
      </c>
      <c r="B8877" s="46" t="s">
        <v>16920</v>
      </c>
      <c r="C8877" s="47">
        <v>1.6938</v>
      </c>
      <c r="D8877" s="119" t="s">
        <v>11196</v>
      </c>
      <c r="E8877" s="46" t="s">
        <v>11196</v>
      </c>
      <c r="F8877" s="121">
        <v>237.12780000000001</v>
      </c>
      <c r="G8877" s="87"/>
      <c r="H8877" s="47"/>
      <c r="I8877" s="120">
        <v>0</v>
      </c>
      <c r="J8877" s="120">
        <v>0</v>
      </c>
    </row>
    <row r="8878" spans="1:10" ht="15" customHeight="1">
      <c r="A8878" s="46" t="s">
        <v>16917</v>
      </c>
      <c r="B8878" s="46" t="s">
        <v>16918</v>
      </c>
      <c r="C8878" s="47">
        <v>1.9036</v>
      </c>
      <c r="D8878" s="119" t="s">
        <v>2222</v>
      </c>
      <c r="E8878" s="46" t="s">
        <v>2222</v>
      </c>
      <c r="F8878" s="121">
        <v>243.65719999999999</v>
      </c>
      <c r="G8878" s="87"/>
      <c r="H8878" s="47"/>
      <c r="I8878" s="120">
        <v>0</v>
      </c>
      <c r="J8878" s="120">
        <v>0</v>
      </c>
    </row>
    <row r="8879" spans="1:10" ht="15" customHeight="1">
      <c r="A8879" s="46" t="s">
        <v>16915</v>
      </c>
      <c r="B8879" s="46" t="s">
        <v>16916</v>
      </c>
      <c r="C8879" s="47">
        <v>1.6938</v>
      </c>
      <c r="D8879" s="119" t="s">
        <v>11194</v>
      </c>
      <c r="E8879" s="46" t="s">
        <v>11194</v>
      </c>
      <c r="F8879" s="121">
        <v>336.9282</v>
      </c>
      <c r="G8879" s="87"/>
      <c r="H8879" s="47"/>
      <c r="I8879" s="120">
        <v>0</v>
      </c>
      <c r="J8879" s="120">
        <v>0</v>
      </c>
    </row>
    <row r="8880" spans="1:10" ht="15" customHeight="1">
      <c r="A8880" s="46" t="s">
        <v>16913</v>
      </c>
      <c r="B8880" s="46" t="s">
        <v>16914</v>
      </c>
      <c r="C8880" s="47">
        <v>1.9036</v>
      </c>
      <c r="D8880" s="119" t="s">
        <v>11192</v>
      </c>
      <c r="E8880" s="46" t="s">
        <v>11192</v>
      </c>
      <c r="F8880" s="121">
        <v>245.14439999999999</v>
      </c>
      <c r="G8880" s="87"/>
      <c r="H8880" s="47"/>
      <c r="I8880" s="120">
        <v>0</v>
      </c>
      <c r="J8880" s="120">
        <v>0</v>
      </c>
    </row>
    <row r="8881" spans="1:10" ht="15" customHeight="1">
      <c r="A8881" s="46" t="s">
        <v>16911</v>
      </c>
      <c r="B8881" s="46" t="s">
        <v>16912</v>
      </c>
      <c r="C8881" s="47">
        <v>1.4426000000000001</v>
      </c>
      <c r="D8881" s="119" t="s">
        <v>11191</v>
      </c>
      <c r="E8881" s="46" t="s">
        <v>11191</v>
      </c>
      <c r="F8881" s="121">
        <v>314.2928</v>
      </c>
      <c r="G8881" s="87"/>
      <c r="H8881" s="47"/>
      <c r="I8881" s="120">
        <v>0</v>
      </c>
      <c r="J8881" s="120">
        <v>0</v>
      </c>
    </row>
    <row r="8882" spans="1:10" ht="15" customHeight="1">
      <c r="A8882" s="46" t="s">
        <v>16909</v>
      </c>
      <c r="B8882" s="46" t="s">
        <v>16910</v>
      </c>
      <c r="C8882" s="47">
        <v>1.6532</v>
      </c>
      <c r="D8882" s="119" t="s">
        <v>11189</v>
      </c>
      <c r="E8882" s="46" t="s">
        <v>11189</v>
      </c>
      <c r="F8882" s="121">
        <v>137.095</v>
      </c>
      <c r="G8882" s="87"/>
      <c r="H8882" s="47"/>
      <c r="I8882" s="120">
        <v>0</v>
      </c>
      <c r="J8882" s="120">
        <v>0</v>
      </c>
    </row>
    <row r="8883" spans="1:10" ht="15" customHeight="1">
      <c r="A8883" s="46" t="s">
        <v>16907</v>
      </c>
      <c r="B8883" s="46" t="s">
        <v>16908</v>
      </c>
      <c r="C8883" s="47">
        <v>1.6532</v>
      </c>
      <c r="D8883" s="119" t="s">
        <v>11187</v>
      </c>
      <c r="E8883" s="46" t="s">
        <v>11187</v>
      </c>
      <c r="F8883" s="121">
        <v>255.60079999999999</v>
      </c>
      <c r="G8883" s="87"/>
      <c r="H8883" s="47"/>
      <c r="I8883" s="120">
        <v>0</v>
      </c>
      <c r="J8883" s="120">
        <v>0</v>
      </c>
    </row>
    <row r="8884" spans="1:10" ht="15" customHeight="1">
      <c r="A8884" s="46" t="s">
        <v>16905</v>
      </c>
      <c r="B8884" s="46" t="s">
        <v>16906</v>
      </c>
      <c r="C8884" s="47">
        <v>1.6532</v>
      </c>
      <c r="D8884" s="119" t="s">
        <v>11186</v>
      </c>
      <c r="E8884" s="46" t="s">
        <v>11186</v>
      </c>
      <c r="F8884" s="121">
        <v>268.54340000000002</v>
      </c>
      <c r="G8884" s="87"/>
      <c r="H8884" s="47"/>
      <c r="I8884" s="120">
        <v>0</v>
      </c>
      <c r="J8884" s="120">
        <v>0</v>
      </c>
    </row>
    <row r="8885" spans="1:10" ht="15" customHeight="1">
      <c r="A8885" s="46" t="s">
        <v>16903</v>
      </c>
      <c r="B8885" s="46" t="s">
        <v>16904</v>
      </c>
      <c r="C8885" s="47">
        <v>1.6532</v>
      </c>
      <c r="D8885" s="119" t="s">
        <v>11185</v>
      </c>
      <c r="E8885" s="46" t="s">
        <v>11185</v>
      </c>
      <c r="F8885" s="121">
        <v>267.21899999999999</v>
      </c>
      <c r="G8885" s="87"/>
      <c r="H8885" s="47"/>
      <c r="I8885" s="120">
        <v>0</v>
      </c>
      <c r="J8885" s="120">
        <v>0</v>
      </c>
    </row>
    <row r="8886" spans="1:10" ht="15" customHeight="1">
      <c r="A8886" s="46" t="s">
        <v>16901</v>
      </c>
      <c r="B8886" s="46" t="s">
        <v>16902</v>
      </c>
      <c r="C8886" s="47">
        <v>0.55100000000000005</v>
      </c>
      <c r="D8886" s="119" t="s">
        <v>16071</v>
      </c>
      <c r="E8886" s="46" t="s">
        <v>16071</v>
      </c>
      <c r="F8886" s="121">
        <v>453.69119999999998</v>
      </c>
      <c r="G8886" s="87"/>
      <c r="H8886" s="47"/>
      <c r="I8886" s="120">
        <v>0</v>
      </c>
      <c r="J8886" s="120">
        <v>0</v>
      </c>
    </row>
    <row r="8887" spans="1:10" ht="15" customHeight="1">
      <c r="A8887" s="46" t="s">
        <v>16899</v>
      </c>
      <c r="B8887" s="46" t="s">
        <v>16900</v>
      </c>
      <c r="C8887" s="47">
        <v>8.0609999999999999</v>
      </c>
      <c r="D8887" s="119" t="s">
        <v>11184</v>
      </c>
      <c r="E8887" s="46" t="s">
        <v>11184</v>
      </c>
      <c r="F8887" s="121">
        <v>236.17500000000001</v>
      </c>
      <c r="G8887" s="87"/>
      <c r="H8887" s="47"/>
      <c r="I8887" s="120">
        <v>0</v>
      </c>
      <c r="J8887" s="120">
        <v>0</v>
      </c>
    </row>
    <row r="8888" spans="1:10" ht="15" customHeight="1">
      <c r="A8888" s="46" t="s">
        <v>16897</v>
      </c>
      <c r="B8888" s="46" t="s">
        <v>16898</v>
      </c>
      <c r="C8888" s="47">
        <v>7.9505999999999997</v>
      </c>
      <c r="D8888" s="119" t="s">
        <v>11183</v>
      </c>
      <c r="E8888" s="46" t="s">
        <v>11183</v>
      </c>
      <c r="F8888" s="121">
        <v>199.0316</v>
      </c>
      <c r="G8888" s="87"/>
      <c r="H8888" s="47"/>
      <c r="I8888" s="120">
        <v>0</v>
      </c>
      <c r="J8888" s="120">
        <v>0</v>
      </c>
    </row>
    <row r="8889" spans="1:10" ht="15" customHeight="1">
      <c r="A8889" s="46" t="s">
        <v>16895</v>
      </c>
      <c r="B8889" s="46" t="s">
        <v>16896</v>
      </c>
      <c r="C8889" s="47">
        <v>5.5998000000000001</v>
      </c>
      <c r="D8889" s="119" t="s">
        <v>11182</v>
      </c>
      <c r="E8889" s="46" t="s">
        <v>11182</v>
      </c>
      <c r="F8889" s="121">
        <v>469.37580000000003</v>
      </c>
      <c r="G8889" s="87"/>
      <c r="H8889" s="47"/>
      <c r="I8889" s="120">
        <v>0</v>
      </c>
      <c r="J8889" s="120">
        <v>0</v>
      </c>
    </row>
    <row r="8890" spans="1:10" ht="15" customHeight="1">
      <c r="A8890" s="46" t="s">
        <v>16893</v>
      </c>
      <c r="B8890" s="46" t="s">
        <v>16894</v>
      </c>
      <c r="C8890" s="47">
        <v>4.8971999999999998</v>
      </c>
      <c r="D8890" s="119" t="s">
        <v>11180</v>
      </c>
      <c r="E8890" s="46" t="s">
        <v>11180</v>
      </c>
      <c r="F8890" s="121">
        <v>325.68180000000001</v>
      </c>
      <c r="G8890" s="87"/>
      <c r="H8890" s="47"/>
      <c r="I8890" s="120">
        <v>0</v>
      </c>
      <c r="J8890" s="120">
        <v>0</v>
      </c>
    </row>
    <row r="8891" spans="1:10" ht="15" customHeight="1">
      <c r="A8891" s="46" t="s">
        <v>16891</v>
      </c>
      <c r="B8891" s="46" t="s">
        <v>16892</v>
      </c>
      <c r="C8891" s="47">
        <v>3.5615999999999999</v>
      </c>
      <c r="D8891" s="119" t="s">
        <v>11229</v>
      </c>
      <c r="E8891" s="46" t="s">
        <v>11229</v>
      </c>
      <c r="F8891" s="121">
        <v>76.680199999999999</v>
      </c>
      <c r="G8891" s="87"/>
      <c r="H8891" s="47"/>
      <c r="I8891" s="120">
        <v>0</v>
      </c>
      <c r="J8891" s="120">
        <v>0</v>
      </c>
    </row>
    <row r="8892" spans="1:10" ht="15" customHeight="1">
      <c r="A8892" s="46" t="s">
        <v>16889</v>
      </c>
      <c r="B8892" s="46" t="s">
        <v>16890</v>
      </c>
      <c r="C8892" s="47">
        <v>3.2427999999999999</v>
      </c>
      <c r="D8892" s="119" t="s">
        <v>11227</v>
      </c>
      <c r="E8892" s="46" t="s">
        <v>11227</v>
      </c>
      <c r="F8892" s="121">
        <v>455.89859999999999</v>
      </c>
      <c r="G8892" s="87"/>
      <c r="H8892" s="47"/>
      <c r="I8892" s="120">
        <v>0</v>
      </c>
      <c r="J8892" s="120">
        <v>0</v>
      </c>
    </row>
    <row r="8893" spans="1:10" ht="15" customHeight="1">
      <c r="A8893" s="46" t="s">
        <v>16887</v>
      </c>
      <c r="B8893" s="46" t="s">
        <v>16888</v>
      </c>
      <c r="C8893" s="47">
        <v>1.6896</v>
      </c>
      <c r="D8893" s="119" t="s">
        <v>11226</v>
      </c>
      <c r="E8893" s="46" t="s">
        <v>11226</v>
      </c>
      <c r="F8893" s="121">
        <v>294.452</v>
      </c>
      <c r="G8893" s="87"/>
      <c r="H8893" s="47"/>
      <c r="I8893" s="120">
        <v>0</v>
      </c>
      <c r="J8893" s="120">
        <v>0</v>
      </c>
    </row>
    <row r="8894" spans="1:10" ht="15" customHeight="1">
      <c r="A8894" s="46" t="s">
        <v>16885</v>
      </c>
      <c r="B8894" s="46" t="s">
        <v>16886</v>
      </c>
      <c r="C8894" s="47">
        <v>4.5544000000000002</v>
      </c>
      <c r="D8894" s="119" t="s">
        <v>11225</v>
      </c>
      <c r="E8894" s="46" t="s">
        <v>11225</v>
      </c>
      <c r="F8894" s="121">
        <v>342.96960000000001</v>
      </c>
      <c r="G8894" s="87"/>
      <c r="H8894" s="47"/>
      <c r="I8894" s="120">
        <v>76</v>
      </c>
      <c r="J8894" s="120">
        <v>0</v>
      </c>
    </row>
    <row r="8895" spans="1:10" ht="15" customHeight="1">
      <c r="A8895" s="46" t="s">
        <v>16883</v>
      </c>
      <c r="B8895" s="46" t="s">
        <v>16884</v>
      </c>
      <c r="C8895" s="47">
        <v>7.6875999999999998</v>
      </c>
      <c r="D8895" s="119" t="s">
        <v>11223</v>
      </c>
      <c r="E8895" s="46" t="s">
        <v>11223</v>
      </c>
      <c r="F8895" s="121">
        <v>255.60079999999999</v>
      </c>
      <c r="G8895" s="87"/>
      <c r="H8895" s="47"/>
      <c r="I8895" s="120">
        <v>0</v>
      </c>
      <c r="J8895" s="120">
        <v>0</v>
      </c>
    </row>
    <row r="8896" spans="1:10" ht="15" customHeight="1">
      <c r="A8896" s="46" t="s">
        <v>16882</v>
      </c>
      <c r="B8896" s="46" t="s">
        <v>33047</v>
      </c>
      <c r="C8896" s="47">
        <v>3.7482000000000002</v>
      </c>
      <c r="D8896" s="119" t="s">
        <v>11221</v>
      </c>
      <c r="E8896" s="46" t="s">
        <v>11221</v>
      </c>
      <c r="F8896" s="121">
        <v>334.6046</v>
      </c>
      <c r="G8896" s="87"/>
      <c r="H8896" s="47"/>
      <c r="I8896" s="120">
        <v>10</v>
      </c>
      <c r="J8896" s="120">
        <v>0</v>
      </c>
    </row>
    <row r="8897" spans="1:10" ht="15" customHeight="1">
      <c r="A8897" s="46" t="s">
        <v>16880</v>
      </c>
      <c r="B8897" s="46" t="s">
        <v>16881</v>
      </c>
      <c r="C8897" s="47">
        <v>3.7482000000000002</v>
      </c>
      <c r="D8897" s="119" t="s">
        <v>11220</v>
      </c>
      <c r="E8897" s="46" t="s">
        <v>11220</v>
      </c>
      <c r="F8897" s="121">
        <v>368.065</v>
      </c>
      <c r="G8897" s="87"/>
      <c r="H8897" s="47"/>
      <c r="I8897" s="120">
        <v>0</v>
      </c>
      <c r="J8897" s="120">
        <v>0</v>
      </c>
    </row>
    <row r="8898" spans="1:10" ht="15" customHeight="1">
      <c r="A8898" s="46" t="s">
        <v>16878</v>
      </c>
      <c r="B8898" s="46" t="s">
        <v>16879</v>
      </c>
      <c r="C8898" s="47">
        <v>4.782</v>
      </c>
      <c r="D8898" s="119" t="s">
        <v>11218</v>
      </c>
      <c r="E8898" s="46" t="s">
        <v>11218</v>
      </c>
      <c r="F8898" s="121">
        <v>346.22280000000001</v>
      </c>
      <c r="G8898" s="87"/>
      <c r="H8898" s="47"/>
      <c r="I8898" s="120">
        <v>0</v>
      </c>
      <c r="J8898" s="120">
        <v>0</v>
      </c>
    </row>
    <row r="8899" spans="1:10" ht="15" customHeight="1">
      <c r="A8899" s="46" t="s">
        <v>16876</v>
      </c>
      <c r="B8899" s="46" t="s">
        <v>16877</v>
      </c>
      <c r="C8899" s="47">
        <v>20.039200000000001</v>
      </c>
      <c r="D8899" s="119" t="s">
        <v>11216</v>
      </c>
      <c r="E8899" s="46" t="s">
        <v>11216</v>
      </c>
      <c r="F8899" s="121">
        <v>357.19040000000001</v>
      </c>
      <c r="G8899" s="87"/>
      <c r="H8899" s="47"/>
      <c r="I8899" s="120">
        <v>0</v>
      </c>
      <c r="J8899" s="120">
        <v>0</v>
      </c>
    </row>
    <row r="8900" spans="1:10" ht="15" customHeight="1">
      <c r="A8900" s="46" t="s">
        <v>16874</v>
      </c>
      <c r="B8900" s="46" t="s">
        <v>16875</v>
      </c>
      <c r="C8900" s="47">
        <v>25.344799999999999</v>
      </c>
      <c r="D8900" s="119" t="s">
        <v>36115</v>
      </c>
      <c r="E8900" s="46" t="s">
        <v>36115</v>
      </c>
      <c r="F8900" s="121">
        <v>249.05799999999999</v>
      </c>
      <c r="G8900" s="87"/>
      <c r="H8900" s="47"/>
      <c r="I8900" s="120">
        <v>0</v>
      </c>
      <c r="J8900" s="120">
        <v>0</v>
      </c>
    </row>
    <row r="8901" spans="1:10" ht="15" customHeight="1">
      <c r="A8901" s="46" t="s">
        <v>16872</v>
      </c>
      <c r="B8901" s="46" t="s">
        <v>16873</v>
      </c>
      <c r="C8901" s="47">
        <v>0.64680000000000004</v>
      </c>
      <c r="D8901" s="119" t="s">
        <v>11215</v>
      </c>
      <c r="E8901" s="46" t="s">
        <v>11215</v>
      </c>
      <c r="F8901" s="121">
        <v>294.452</v>
      </c>
      <c r="G8901" s="87"/>
      <c r="H8901" s="47"/>
      <c r="I8901" s="120">
        <v>0</v>
      </c>
      <c r="J8901" s="120">
        <v>0</v>
      </c>
    </row>
    <row r="8902" spans="1:10" ht="15" customHeight="1">
      <c r="A8902" s="46" t="s">
        <v>33054</v>
      </c>
      <c r="B8902" s="46" t="s">
        <v>33055</v>
      </c>
      <c r="C8902" s="47">
        <v>0.30120000000000002</v>
      </c>
      <c r="D8902" s="119" t="s">
        <v>11214</v>
      </c>
      <c r="E8902" s="46" t="s">
        <v>11214</v>
      </c>
      <c r="F8902" s="121">
        <v>318.71080000000001</v>
      </c>
      <c r="G8902" s="87"/>
      <c r="H8902" s="47"/>
      <c r="I8902" s="120">
        <v>1000</v>
      </c>
      <c r="J8902" s="120">
        <v>0</v>
      </c>
    </row>
    <row r="8903" spans="1:10" ht="15" customHeight="1">
      <c r="A8903" s="46" t="s">
        <v>33052</v>
      </c>
      <c r="B8903" s="46" t="s">
        <v>33053</v>
      </c>
      <c r="C8903" s="47">
        <v>2.2593999999999999</v>
      </c>
      <c r="D8903" s="119" t="s">
        <v>11212</v>
      </c>
      <c r="E8903" s="46" t="s">
        <v>11212</v>
      </c>
      <c r="F8903" s="121">
        <v>318.71080000000001</v>
      </c>
      <c r="G8903" s="87"/>
      <c r="H8903" s="47"/>
      <c r="I8903" s="120">
        <v>1</v>
      </c>
      <c r="J8903" s="120">
        <v>0</v>
      </c>
    </row>
    <row r="8904" spans="1:10" ht="15" customHeight="1">
      <c r="A8904" s="46" t="s">
        <v>6628</v>
      </c>
      <c r="B8904" s="46" t="s">
        <v>17068</v>
      </c>
      <c r="C8904" s="47">
        <v>4.1496000000000004</v>
      </c>
      <c r="D8904" s="119" t="s">
        <v>11210</v>
      </c>
      <c r="E8904" s="46" t="s">
        <v>11210</v>
      </c>
      <c r="F8904" s="121">
        <v>343.80619999999999</v>
      </c>
      <c r="G8904" s="87"/>
      <c r="H8904" s="47"/>
      <c r="I8904" s="120">
        <v>85</v>
      </c>
      <c r="J8904" s="120">
        <v>0</v>
      </c>
    </row>
    <row r="8905" spans="1:10" ht="15" customHeight="1">
      <c r="A8905" s="46" t="s">
        <v>6631</v>
      </c>
      <c r="B8905" s="46" t="s">
        <v>17067</v>
      </c>
      <c r="C8905" s="47">
        <v>4.4025999999999996</v>
      </c>
      <c r="D8905" s="119" t="s">
        <v>36154</v>
      </c>
      <c r="E8905" s="46" t="s">
        <v>36154</v>
      </c>
      <c r="F8905" s="121">
        <v>403.08699999999999</v>
      </c>
      <c r="G8905" s="87"/>
      <c r="H8905" s="47"/>
      <c r="I8905" s="120">
        <v>3</v>
      </c>
      <c r="J8905" s="120">
        <v>0</v>
      </c>
    </row>
    <row r="8906" spans="1:10" ht="15" customHeight="1">
      <c r="A8906" s="46" t="s">
        <v>6634</v>
      </c>
      <c r="B8906" s="46" t="s">
        <v>17066</v>
      </c>
      <c r="C8906" s="47">
        <v>4.4025999999999996</v>
      </c>
      <c r="D8906" s="119" t="s">
        <v>11208</v>
      </c>
      <c r="E8906" s="46" t="s">
        <v>11208</v>
      </c>
      <c r="F8906" s="121">
        <v>642.74279999999999</v>
      </c>
      <c r="G8906" s="87"/>
      <c r="H8906" s="47"/>
      <c r="I8906" s="120">
        <v>40</v>
      </c>
      <c r="J8906" s="120">
        <v>0</v>
      </c>
    </row>
    <row r="8907" spans="1:10" ht="15" customHeight="1">
      <c r="A8907" s="46" t="s">
        <v>6637</v>
      </c>
      <c r="B8907" s="46" t="s">
        <v>17065</v>
      </c>
      <c r="C8907" s="47">
        <v>4.4025999999999996</v>
      </c>
      <c r="D8907" s="119" t="s">
        <v>11206</v>
      </c>
      <c r="E8907" s="46" t="s">
        <v>11206</v>
      </c>
      <c r="F8907" s="121">
        <v>537.505</v>
      </c>
      <c r="G8907" s="87"/>
      <c r="H8907" s="47"/>
      <c r="I8907" s="120">
        <v>1</v>
      </c>
      <c r="J8907" s="120">
        <v>0</v>
      </c>
    </row>
    <row r="8908" spans="1:10" ht="15" customHeight="1">
      <c r="A8908" s="46" t="s">
        <v>17063</v>
      </c>
      <c r="B8908" s="46" t="s">
        <v>17064</v>
      </c>
      <c r="C8908" s="47">
        <v>3.2244000000000002</v>
      </c>
      <c r="D8908" s="119" t="s">
        <v>11237</v>
      </c>
      <c r="E8908" s="46" t="s">
        <v>11237</v>
      </c>
      <c r="F8908" s="121">
        <v>365.71440000000001</v>
      </c>
      <c r="G8908" s="87"/>
      <c r="H8908" s="47"/>
      <c r="I8908" s="120">
        <v>0</v>
      </c>
      <c r="J8908" s="120">
        <v>0</v>
      </c>
    </row>
    <row r="8909" spans="1:10" ht="15" customHeight="1">
      <c r="A8909" s="46" t="s">
        <v>17061</v>
      </c>
      <c r="B8909" s="46" t="s">
        <v>17062</v>
      </c>
      <c r="C8909" s="47">
        <v>3.2244000000000002</v>
      </c>
      <c r="D8909" s="119" t="s">
        <v>11235</v>
      </c>
      <c r="E8909" s="46" t="s">
        <v>11235</v>
      </c>
      <c r="F8909" s="121">
        <v>152.3844</v>
      </c>
      <c r="G8909" s="87"/>
      <c r="H8909" s="47"/>
      <c r="I8909" s="120">
        <v>0</v>
      </c>
      <c r="J8909" s="120">
        <v>0</v>
      </c>
    </row>
    <row r="8910" spans="1:10" ht="15" customHeight="1">
      <c r="A8910" s="46" t="s">
        <v>17059</v>
      </c>
      <c r="B8910" s="46" t="s">
        <v>17060</v>
      </c>
      <c r="C8910" s="47">
        <v>4.0990000000000002</v>
      </c>
      <c r="D8910" s="119" t="s">
        <v>11233</v>
      </c>
      <c r="E8910" s="46" t="s">
        <v>11233</v>
      </c>
      <c r="F8910" s="121">
        <v>234.82740000000001</v>
      </c>
      <c r="G8910" s="87"/>
      <c r="H8910" s="47"/>
      <c r="I8910" s="120">
        <v>0</v>
      </c>
      <c r="J8910" s="120">
        <v>0</v>
      </c>
    </row>
    <row r="8911" spans="1:10" ht="15" customHeight="1">
      <c r="A8911" s="46" t="s">
        <v>17079</v>
      </c>
      <c r="B8911" s="46" t="s">
        <v>17080</v>
      </c>
      <c r="C8911" s="47">
        <v>0.40720000000000001</v>
      </c>
      <c r="D8911" s="119" t="s">
        <v>11231</v>
      </c>
      <c r="E8911" s="46" t="s">
        <v>11231</v>
      </c>
      <c r="F8911" s="121">
        <v>319.10579999999999</v>
      </c>
      <c r="G8911" s="87"/>
      <c r="H8911" s="47"/>
      <c r="I8911" s="120">
        <v>0</v>
      </c>
      <c r="J8911" s="120">
        <v>0</v>
      </c>
    </row>
    <row r="8912" spans="1:10" ht="15" customHeight="1">
      <c r="A8912" s="46" t="s">
        <v>17077</v>
      </c>
      <c r="B8912" s="46" t="s">
        <v>17078</v>
      </c>
      <c r="C8912" s="47">
        <v>0.44280000000000003</v>
      </c>
      <c r="D8912" s="119" t="s">
        <v>11241</v>
      </c>
      <c r="E8912" s="46" t="s">
        <v>11241</v>
      </c>
      <c r="F8912" s="121">
        <v>301.14420000000001</v>
      </c>
      <c r="G8912" s="87"/>
      <c r="H8912" s="47"/>
      <c r="I8912" s="120">
        <v>0</v>
      </c>
      <c r="J8912" s="120">
        <v>0</v>
      </c>
    </row>
    <row r="8913" spans="1:10" ht="15" customHeight="1">
      <c r="A8913" s="46" t="s">
        <v>17075</v>
      </c>
      <c r="B8913" s="46" t="s">
        <v>17076</v>
      </c>
      <c r="C8913" s="47">
        <v>0.39979999999999999</v>
      </c>
      <c r="D8913" s="119" t="s">
        <v>11239</v>
      </c>
      <c r="E8913" s="46" t="s">
        <v>11239</v>
      </c>
      <c r="F8913" s="121">
        <v>365.97379999999998</v>
      </c>
      <c r="G8913" s="87"/>
      <c r="H8913" s="47"/>
      <c r="I8913" s="120">
        <v>0</v>
      </c>
      <c r="J8913" s="120">
        <v>0</v>
      </c>
    </row>
    <row r="8914" spans="1:10" ht="15" customHeight="1">
      <c r="A8914" s="46" t="s">
        <v>17073</v>
      </c>
      <c r="B8914" s="46" t="s">
        <v>17074</v>
      </c>
      <c r="C8914" s="47">
        <v>0.39979999999999999</v>
      </c>
      <c r="D8914" s="119" t="s">
        <v>36117</v>
      </c>
      <c r="E8914" s="46" t="s">
        <v>36117</v>
      </c>
      <c r="F8914" s="121">
        <v>196.38380000000001</v>
      </c>
      <c r="G8914" s="87"/>
      <c r="H8914" s="47"/>
      <c r="I8914" s="120">
        <v>0</v>
      </c>
      <c r="J8914" s="120">
        <v>0</v>
      </c>
    </row>
    <row r="8915" spans="1:10" ht="15" customHeight="1">
      <c r="A8915" s="46" t="s">
        <v>17071</v>
      </c>
      <c r="B8915" s="46" t="s">
        <v>17072</v>
      </c>
      <c r="C8915" s="47">
        <v>1.0880000000000001</v>
      </c>
      <c r="D8915" s="119" t="s">
        <v>36207</v>
      </c>
      <c r="E8915" s="46" t="s">
        <v>36207</v>
      </c>
      <c r="F8915" s="121">
        <v>338.0566</v>
      </c>
      <c r="G8915" s="87"/>
      <c r="H8915" s="47"/>
      <c r="I8915" s="120">
        <v>13</v>
      </c>
      <c r="J8915" s="120">
        <v>0</v>
      </c>
    </row>
    <row r="8916" spans="1:10" ht="15" customHeight="1">
      <c r="A8916" s="46" t="s">
        <v>17069</v>
      </c>
      <c r="B8916" s="46" t="s">
        <v>17070</v>
      </c>
      <c r="C8916" s="47">
        <v>0.87439999999999996</v>
      </c>
      <c r="D8916" s="119" t="s">
        <v>36156</v>
      </c>
      <c r="E8916" s="46" t="s">
        <v>36156</v>
      </c>
      <c r="F8916" s="121">
        <v>338.0566</v>
      </c>
      <c r="G8916" s="87"/>
      <c r="H8916" s="47"/>
      <c r="I8916" s="120">
        <v>0</v>
      </c>
      <c r="J8916" s="120">
        <v>0</v>
      </c>
    </row>
    <row r="8917" spans="1:10" ht="15" customHeight="1">
      <c r="A8917" s="46" t="s">
        <v>17081</v>
      </c>
      <c r="B8917" s="46" t="s">
        <v>17082</v>
      </c>
      <c r="C8917" s="47">
        <v>5.4333999999999998</v>
      </c>
      <c r="D8917" s="119" t="s">
        <v>36209</v>
      </c>
      <c r="E8917" s="46" t="s">
        <v>36209</v>
      </c>
      <c r="F8917" s="121">
        <v>418.57740000000001</v>
      </c>
      <c r="G8917" s="87"/>
      <c r="H8917" s="47"/>
      <c r="I8917" s="120">
        <v>0</v>
      </c>
      <c r="J8917" s="120">
        <v>0</v>
      </c>
    </row>
    <row r="8918" spans="1:10" ht="15" customHeight="1">
      <c r="A8918" s="46" t="s">
        <v>17100</v>
      </c>
      <c r="B8918" s="46" t="s">
        <v>17101</v>
      </c>
      <c r="C8918" s="47">
        <v>17.787199999999999</v>
      </c>
      <c r="D8918" s="119" t="s">
        <v>36158</v>
      </c>
      <c r="E8918" s="46" t="s">
        <v>36158</v>
      </c>
      <c r="F8918" s="121">
        <v>418.57740000000001</v>
      </c>
      <c r="G8918" s="87"/>
      <c r="H8918" s="47"/>
      <c r="I8918" s="120">
        <v>0</v>
      </c>
      <c r="J8918" s="120">
        <v>0</v>
      </c>
    </row>
    <row r="8919" spans="1:10" ht="15" customHeight="1">
      <c r="A8919" s="46" t="s">
        <v>4388</v>
      </c>
      <c r="B8919" s="46" t="s">
        <v>17150</v>
      </c>
      <c r="C8919" s="47">
        <v>25.0488</v>
      </c>
      <c r="D8919" s="119" t="s">
        <v>11267</v>
      </c>
      <c r="E8919" s="46" t="s">
        <v>11267</v>
      </c>
      <c r="F8919" s="121">
        <v>422.90300000000002</v>
      </c>
      <c r="G8919" s="87"/>
      <c r="H8919" s="47"/>
      <c r="I8919" s="120">
        <v>300</v>
      </c>
      <c r="J8919" s="120">
        <v>0</v>
      </c>
    </row>
    <row r="8920" spans="1:10" ht="15" customHeight="1">
      <c r="A8920" s="46" t="s">
        <v>17148</v>
      </c>
      <c r="B8920" s="46" t="s">
        <v>17149</v>
      </c>
      <c r="C8920" s="47">
        <v>0.32219999999999999</v>
      </c>
      <c r="D8920" s="119" t="s">
        <v>11265</v>
      </c>
      <c r="E8920" s="46" t="s">
        <v>11265</v>
      </c>
      <c r="F8920" s="121">
        <v>422.90300000000002</v>
      </c>
      <c r="G8920" s="87"/>
      <c r="H8920" s="47"/>
      <c r="I8920" s="120">
        <v>140</v>
      </c>
      <c r="J8920" s="120">
        <v>0</v>
      </c>
    </row>
    <row r="8921" spans="1:10" ht="15" customHeight="1">
      <c r="A8921" s="46" t="s">
        <v>17146</v>
      </c>
      <c r="B8921" s="46" t="s">
        <v>17147</v>
      </c>
      <c r="C8921" s="47">
        <v>64.519800000000004</v>
      </c>
      <c r="D8921" s="119" t="s">
        <v>11263</v>
      </c>
      <c r="E8921" s="46" t="s">
        <v>11263</v>
      </c>
      <c r="F8921" s="121">
        <v>422.90300000000002</v>
      </c>
      <c r="G8921" s="87"/>
      <c r="H8921" s="47"/>
      <c r="I8921" s="120">
        <v>0</v>
      </c>
      <c r="J8921" s="120">
        <v>0</v>
      </c>
    </row>
    <row r="8922" spans="1:10" ht="15" customHeight="1">
      <c r="A8922" s="46" t="s">
        <v>17144</v>
      </c>
      <c r="B8922" s="46" t="s">
        <v>17145</v>
      </c>
      <c r="C8922" s="47">
        <v>0.6452</v>
      </c>
      <c r="D8922" s="119" t="s">
        <v>11261</v>
      </c>
      <c r="E8922" s="46" t="s">
        <v>11261</v>
      </c>
      <c r="F8922" s="121">
        <v>422.90300000000002</v>
      </c>
      <c r="G8922" s="87"/>
      <c r="H8922" s="47"/>
      <c r="I8922" s="120">
        <v>111</v>
      </c>
      <c r="J8922" s="120">
        <v>0</v>
      </c>
    </row>
    <row r="8923" spans="1:10" ht="15" customHeight="1">
      <c r="A8923" s="46" t="s">
        <v>17142</v>
      </c>
      <c r="B8923" s="46" t="s">
        <v>17143</v>
      </c>
      <c r="C8923" s="47">
        <v>0.48199999999999998</v>
      </c>
      <c r="D8923" s="119" t="s">
        <v>11259</v>
      </c>
      <c r="E8923" s="46" t="s">
        <v>11259</v>
      </c>
      <c r="F8923" s="121">
        <v>474.02319999999997</v>
      </c>
      <c r="G8923" s="87"/>
      <c r="H8923" s="47"/>
      <c r="I8923" s="120">
        <v>0</v>
      </c>
      <c r="J8923" s="120">
        <v>0</v>
      </c>
    </row>
    <row r="8924" spans="1:10" ht="15" customHeight="1">
      <c r="A8924" s="46" t="s">
        <v>17141</v>
      </c>
      <c r="B8924" s="46" t="s">
        <v>17138</v>
      </c>
      <c r="C8924" s="47">
        <v>1.1921999999999999</v>
      </c>
      <c r="D8924" s="119" t="s">
        <v>11257</v>
      </c>
      <c r="E8924" s="46" t="s">
        <v>11257</v>
      </c>
      <c r="F8924" s="121">
        <v>474.02319999999997</v>
      </c>
      <c r="G8924" s="87"/>
      <c r="H8924" s="47"/>
      <c r="I8924" s="120">
        <v>0</v>
      </c>
      <c r="J8924" s="120">
        <v>0</v>
      </c>
    </row>
    <row r="8925" spans="1:10" ht="15" customHeight="1">
      <c r="A8925" s="46" t="s">
        <v>17139</v>
      </c>
      <c r="B8925" s="46" t="s">
        <v>17140</v>
      </c>
      <c r="C8925" s="47">
        <v>1.0611999999999999</v>
      </c>
      <c r="D8925" s="119" t="s">
        <v>11255</v>
      </c>
      <c r="E8925" s="46" t="s">
        <v>11255</v>
      </c>
      <c r="F8925" s="121">
        <v>474.02319999999997</v>
      </c>
      <c r="G8925" s="87"/>
      <c r="H8925" s="47"/>
      <c r="I8925" s="120">
        <v>0</v>
      </c>
      <c r="J8925" s="120">
        <v>0</v>
      </c>
    </row>
    <row r="8926" spans="1:10" ht="15" customHeight="1">
      <c r="A8926" s="46" t="s">
        <v>17137</v>
      </c>
      <c r="B8926" s="46" t="s">
        <v>17138</v>
      </c>
      <c r="C8926" s="47">
        <v>1.0167999999999999</v>
      </c>
      <c r="D8926" s="119" t="s">
        <v>11253</v>
      </c>
      <c r="E8926" s="46" t="s">
        <v>11253</v>
      </c>
      <c r="F8926" s="121">
        <v>474.02319999999997</v>
      </c>
      <c r="G8926" s="87"/>
      <c r="H8926" s="47"/>
      <c r="I8926" s="120">
        <v>0</v>
      </c>
      <c r="J8926" s="120">
        <v>0</v>
      </c>
    </row>
    <row r="8927" spans="1:10" ht="15" customHeight="1">
      <c r="A8927" s="46" t="s">
        <v>17135</v>
      </c>
      <c r="B8927" s="46" t="s">
        <v>17136</v>
      </c>
      <c r="C8927" s="47">
        <v>1.3176000000000001</v>
      </c>
      <c r="D8927" s="119" t="s">
        <v>11251</v>
      </c>
      <c r="E8927" s="46" t="s">
        <v>11251</v>
      </c>
      <c r="F8927" s="121">
        <v>422.90300000000002</v>
      </c>
      <c r="G8927" s="87"/>
      <c r="H8927" s="47"/>
      <c r="I8927" s="120">
        <v>0</v>
      </c>
      <c r="J8927" s="120">
        <v>0</v>
      </c>
    </row>
    <row r="8928" spans="1:10" ht="15" customHeight="1">
      <c r="A8928" s="46" t="s">
        <v>17133</v>
      </c>
      <c r="B8928" s="46" t="s">
        <v>17134</v>
      </c>
      <c r="C8928" s="47">
        <v>1.0167999999999999</v>
      </c>
      <c r="D8928" s="119" t="s">
        <v>11249</v>
      </c>
      <c r="E8928" s="46" t="s">
        <v>11249</v>
      </c>
      <c r="F8928" s="121">
        <v>422.90300000000002</v>
      </c>
      <c r="G8928" s="87"/>
      <c r="H8928" s="47"/>
      <c r="I8928" s="120">
        <v>0</v>
      </c>
      <c r="J8928" s="120">
        <v>0</v>
      </c>
    </row>
    <row r="8929" spans="1:10" ht="15" customHeight="1">
      <c r="A8929" s="46" t="s">
        <v>17131</v>
      </c>
      <c r="B8929" s="46" t="s">
        <v>17132</v>
      </c>
      <c r="C8929" s="47">
        <v>1.0167999999999999</v>
      </c>
      <c r="D8929" s="119" t="s">
        <v>11247</v>
      </c>
      <c r="E8929" s="46" t="s">
        <v>11247</v>
      </c>
      <c r="F8929" s="121">
        <v>422.90300000000002</v>
      </c>
      <c r="G8929" s="87"/>
      <c r="H8929" s="47"/>
      <c r="I8929" s="120">
        <v>0</v>
      </c>
      <c r="J8929" s="120">
        <v>0</v>
      </c>
    </row>
    <row r="8930" spans="1:10" ht="15" customHeight="1">
      <c r="A8930" s="46" t="s">
        <v>17129</v>
      </c>
      <c r="B8930" s="46" t="s">
        <v>17130</v>
      </c>
      <c r="C8930" s="47">
        <v>24.036799999999999</v>
      </c>
      <c r="D8930" s="119" t="s">
        <v>11245</v>
      </c>
      <c r="E8930" s="46" t="s">
        <v>11245</v>
      </c>
      <c r="F8930" s="121">
        <v>474.02319999999997</v>
      </c>
      <c r="G8930" s="87"/>
      <c r="H8930" s="47"/>
      <c r="I8930" s="120">
        <v>0</v>
      </c>
      <c r="J8930" s="120">
        <v>0</v>
      </c>
    </row>
    <row r="8931" spans="1:10" ht="15" customHeight="1">
      <c r="A8931" s="46" t="s">
        <v>17128</v>
      </c>
      <c r="B8931" s="46" t="s">
        <v>35435</v>
      </c>
      <c r="C8931" s="47">
        <v>0.3276</v>
      </c>
      <c r="D8931" s="119" t="s">
        <v>11243</v>
      </c>
      <c r="E8931" s="46" t="s">
        <v>11243</v>
      </c>
      <c r="F8931" s="121">
        <v>474.02319999999997</v>
      </c>
      <c r="G8931" s="87"/>
      <c r="H8931" s="47"/>
      <c r="I8931" s="120">
        <v>3294</v>
      </c>
      <c r="J8931" s="120">
        <v>0</v>
      </c>
    </row>
    <row r="8932" spans="1:10" ht="15" customHeight="1">
      <c r="A8932" s="46" t="s">
        <v>17126</v>
      </c>
      <c r="B8932" s="46" t="s">
        <v>17127</v>
      </c>
      <c r="C8932" s="47">
        <v>24.2898</v>
      </c>
      <c r="D8932" s="119" t="s">
        <v>11273</v>
      </c>
      <c r="E8932" s="46" t="s">
        <v>11273</v>
      </c>
      <c r="F8932" s="121">
        <v>786.94939999999997</v>
      </c>
      <c r="G8932" s="87"/>
      <c r="H8932" s="47"/>
      <c r="I8932" s="120">
        <v>0</v>
      </c>
      <c r="J8932" s="120">
        <v>0</v>
      </c>
    </row>
    <row r="8933" spans="1:10" ht="15" customHeight="1">
      <c r="A8933" s="46" t="s">
        <v>4453</v>
      </c>
      <c r="B8933" s="46" t="s">
        <v>35434</v>
      </c>
      <c r="C8933" s="47">
        <v>0.32640000000000002</v>
      </c>
      <c r="D8933" s="119" t="s">
        <v>11271</v>
      </c>
      <c r="E8933" s="46" t="s">
        <v>11271</v>
      </c>
      <c r="F8933" s="121">
        <v>540.03240000000005</v>
      </c>
      <c r="G8933" s="87"/>
      <c r="H8933" s="47"/>
      <c r="I8933" s="120">
        <v>5942</v>
      </c>
      <c r="J8933" s="120">
        <v>0</v>
      </c>
    </row>
    <row r="8934" spans="1:10" ht="15" customHeight="1">
      <c r="A8934" s="46" t="s">
        <v>17124</v>
      </c>
      <c r="B8934" s="46" t="s">
        <v>17125</v>
      </c>
      <c r="C8934" s="47">
        <v>0.23039999999999999</v>
      </c>
      <c r="D8934" s="119" t="s">
        <v>11269</v>
      </c>
      <c r="E8934" s="46" t="s">
        <v>11269</v>
      </c>
      <c r="F8934" s="121">
        <v>635.61300000000006</v>
      </c>
      <c r="G8934" s="87"/>
      <c r="H8934" s="47"/>
      <c r="I8934" s="120">
        <v>0</v>
      </c>
      <c r="J8934" s="120">
        <v>0</v>
      </c>
    </row>
    <row r="8935" spans="1:10" ht="15" customHeight="1">
      <c r="A8935" s="46" t="s">
        <v>17122</v>
      </c>
      <c r="B8935" s="46" t="s">
        <v>17123</v>
      </c>
      <c r="C8935" s="47">
        <v>0.58760000000000001</v>
      </c>
      <c r="D8935" s="119" t="s">
        <v>11320</v>
      </c>
      <c r="E8935" s="46" t="s">
        <v>11320</v>
      </c>
      <c r="F8935" s="121">
        <v>359.7</v>
      </c>
      <c r="G8935" s="87"/>
      <c r="H8935" s="47"/>
      <c r="I8935" s="120">
        <v>0</v>
      </c>
      <c r="J8935" s="120">
        <v>0</v>
      </c>
    </row>
    <row r="8936" spans="1:10" ht="15" customHeight="1">
      <c r="A8936" s="46" t="s">
        <v>17120</v>
      </c>
      <c r="B8936" s="46" t="s">
        <v>17121</v>
      </c>
      <c r="C8936" s="47">
        <v>0.23039999999999999</v>
      </c>
      <c r="D8936" s="119" t="s">
        <v>11318</v>
      </c>
      <c r="E8936" s="46" t="s">
        <v>11318</v>
      </c>
      <c r="F8936" s="121">
        <v>98.963999999999999</v>
      </c>
      <c r="G8936" s="87"/>
      <c r="H8936" s="47"/>
      <c r="I8936" s="120">
        <v>0</v>
      </c>
      <c r="J8936" s="120">
        <v>0</v>
      </c>
    </row>
    <row r="8937" spans="1:10" ht="15" customHeight="1">
      <c r="A8937" s="46" t="s">
        <v>17118</v>
      </c>
      <c r="B8937" s="46" t="s">
        <v>17119</v>
      </c>
      <c r="C8937" s="47">
        <v>0.4158</v>
      </c>
      <c r="D8937" s="119" t="s">
        <v>11316</v>
      </c>
      <c r="E8937" s="46" t="s">
        <v>11316</v>
      </c>
      <c r="F8937" s="121">
        <v>94.665199999999999</v>
      </c>
      <c r="G8937" s="87"/>
      <c r="H8937" s="47"/>
      <c r="I8937" s="120">
        <v>0</v>
      </c>
      <c r="J8937" s="120">
        <v>0</v>
      </c>
    </row>
    <row r="8938" spans="1:10" ht="15" customHeight="1">
      <c r="A8938" s="46" t="s">
        <v>17116</v>
      </c>
      <c r="B8938" s="46" t="s">
        <v>17117</v>
      </c>
      <c r="C8938" s="47">
        <v>0.50860000000000005</v>
      </c>
      <c r="D8938" s="119" t="s">
        <v>11314</v>
      </c>
      <c r="E8938" s="46" t="s">
        <v>11314</v>
      </c>
      <c r="F8938" s="121">
        <v>221.81479999999999</v>
      </c>
      <c r="G8938" s="87"/>
      <c r="H8938" s="47"/>
      <c r="I8938" s="120">
        <v>0</v>
      </c>
      <c r="J8938" s="120">
        <v>0</v>
      </c>
    </row>
    <row r="8939" spans="1:10" ht="15" customHeight="1">
      <c r="A8939" s="46" t="s">
        <v>4462</v>
      </c>
      <c r="B8939" s="46" t="s">
        <v>17115</v>
      </c>
      <c r="C8939" s="47">
        <v>0.17899999999999999</v>
      </c>
      <c r="D8939" s="119" t="s">
        <v>11312</v>
      </c>
      <c r="E8939" s="46" t="s">
        <v>11312</v>
      </c>
      <c r="F8939" s="121">
        <v>221.81479999999999</v>
      </c>
      <c r="G8939" s="87"/>
      <c r="H8939" s="47"/>
      <c r="I8939" s="120">
        <v>900</v>
      </c>
      <c r="J8939" s="120">
        <v>0</v>
      </c>
    </row>
    <row r="8940" spans="1:10" ht="15" customHeight="1">
      <c r="A8940" s="46" t="s">
        <v>4471</v>
      </c>
      <c r="B8940" s="46" t="s">
        <v>17114</v>
      </c>
      <c r="C8940" s="47">
        <v>0.33700000000000002</v>
      </c>
      <c r="D8940" s="119" t="s">
        <v>11310</v>
      </c>
      <c r="E8940" s="46" t="s">
        <v>11310</v>
      </c>
      <c r="F8940" s="121">
        <v>557.67420000000004</v>
      </c>
      <c r="G8940" s="87"/>
      <c r="H8940" s="47"/>
      <c r="I8940" s="120">
        <v>7947</v>
      </c>
      <c r="J8940" s="120">
        <v>0</v>
      </c>
    </row>
    <row r="8941" spans="1:10" ht="15" customHeight="1">
      <c r="A8941" s="46" t="s">
        <v>4488</v>
      </c>
      <c r="B8941" s="46" t="s">
        <v>17113</v>
      </c>
      <c r="C8941" s="47">
        <v>0.27100000000000002</v>
      </c>
      <c r="D8941" s="119" t="s">
        <v>11308</v>
      </c>
      <c r="E8941" s="46" t="s">
        <v>11308</v>
      </c>
      <c r="F8941" s="121">
        <v>462.52100000000002</v>
      </c>
      <c r="G8941" s="87"/>
      <c r="H8941" s="47"/>
      <c r="I8941" s="120">
        <v>10874</v>
      </c>
      <c r="J8941" s="120">
        <v>0</v>
      </c>
    </row>
    <row r="8942" spans="1:10" ht="15" customHeight="1">
      <c r="A8942" s="46" t="s">
        <v>17083</v>
      </c>
      <c r="B8942" s="46" t="s">
        <v>17084</v>
      </c>
      <c r="C8942" s="47">
        <v>0.8458</v>
      </c>
      <c r="D8942" s="119" t="s">
        <v>11306</v>
      </c>
      <c r="E8942" s="46" t="s">
        <v>11306</v>
      </c>
      <c r="F8942" s="121">
        <v>339.2518</v>
      </c>
      <c r="G8942" s="87"/>
      <c r="H8942" s="47"/>
      <c r="I8942" s="120">
        <v>0</v>
      </c>
      <c r="J8942" s="120">
        <v>0</v>
      </c>
    </row>
    <row r="8943" spans="1:10" ht="15" customHeight="1">
      <c r="A8943" s="46" t="s">
        <v>17160</v>
      </c>
      <c r="B8943" s="46" t="s">
        <v>17161</v>
      </c>
      <c r="C8943" s="47">
        <v>9.8423999999999996</v>
      </c>
      <c r="D8943" s="119" t="s">
        <v>11304</v>
      </c>
      <c r="E8943" s="46" t="s">
        <v>11304</v>
      </c>
      <c r="F8943" s="121">
        <v>221.79159999999999</v>
      </c>
      <c r="G8943" s="87"/>
      <c r="H8943" s="47"/>
      <c r="I8943" s="120">
        <v>0</v>
      </c>
      <c r="J8943" s="120">
        <v>0</v>
      </c>
    </row>
    <row r="8944" spans="1:10" ht="15" customHeight="1">
      <c r="A8944" s="46" t="s">
        <v>17158</v>
      </c>
      <c r="B8944" s="46" t="s">
        <v>17159</v>
      </c>
      <c r="C8944" s="47">
        <v>13.0892</v>
      </c>
      <c r="D8944" s="119" t="s">
        <v>11302</v>
      </c>
      <c r="E8944" s="46" t="s">
        <v>11302</v>
      </c>
      <c r="F8944" s="121">
        <v>221.81479999999999</v>
      </c>
      <c r="G8944" s="87"/>
      <c r="H8944" s="47"/>
      <c r="I8944" s="120">
        <v>0</v>
      </c>
      <c r="J8944" s="120">
        <v>0</v>
      </c>
    </row>
    <row r="8945" spans="1:10" ht="15" customHeight="1">
      <c r="A8945" s="46" t="s">
        <v>17156</v>
      </c>
      <c r="B8945" s="46" t="s">
        <v>17157</v>
      </c>
      <c r="C8945" s="47">
        <v>5.1616</v>
      </c>
      <c r="D8945" s="119" t="s">
        <v>11300</v>
      </c>
      <c r="E8945" s="46" t="s">
        <v>11300</v>
      </c>
      <c r="F8945" s="121">
        <v>221.81479999999999</v>
      </c>
      <c r="G8945" s="87"/>
      <c r="H8945" s="47"/>
      <c r="I8945" s="120">
        <v>0</v>
      </c>
      <c r="J8945" s="120">
        <v>0</v>
      </c>
    </row>
    <row r="8946" spans="1:10" ht="15" customHeight="1">
      <c r="A8946" s="46" t="s">
        <v>17154</v>
      </c>
      <c r="B8946" s="46" t="s">
        <v>17155</v>
      </c>
      <c r="C8946" s="47">
        <v>3.6181999999999999</v>
      </c>
      <c r="D8946" s="119" t="s">
        <v>11298</v>
      </c>
      <c r="E8946" s="46" t="s">
        <v>11298</v>
      </c>
      <c r="F8946" s="121">
        <v>197.50960000000001</v>
      </c>
      <c r="G8946" s="87"/>
      <c r="H8946" s="47"/>
      <c r="I8946" s="120">
        <v>0</v>
      </c>
      <c r="J8946" s="120">
        <v>0</v>
      </c>
    </row>
    <row r="8947" spans="1:10" ht="15" customHeight="1">
      <c r="A8947" s="46" t="s">
        <v>17152</v>
      </c>
      <c r="B8947" s="46" t="s">
        <v>17153</v>
      </c>
      <c r="C8947" s="47">
        <v>37.160800000000002</v>
      </c>
      <c r="D8947" s="119" t="s">
        <v>11296</v>
      </c>
      <c r="E8947" s="46" t="s">
        <v>11296</v>
      </c>
      <c r="F8947" s="121">
        <v>208.52359999999999</v>
      </c>
      <c r="G8947" s="87"/>
      <c r="H8947" s="47"/>
      <c r="I8947" s="120">
        <v>6</v>
      </c>
      <c r="J8947" s="120">
        <v>0</v>
      </c>
    </row>
    <row r="8948" spans="1:10" ht="15" customHeight="1">
      <c r="A8948" s="46" t="s">
        <v>17151</v>
      </c>
      <c r="B8948" s="46" t="s">
        <v>35982</v>
      </c>
      <c r="C8948" s="47">
        <v>9.8726000000000003</v>
      </c>
      <c r="D8948" s="119" t="s">
        <v>11294</v>
      </c>
      <c r="E8948" s="46" t="s">
        <v>11294</v>
      </c>
      <c r="F8948" s="121">
        <v>197.50960000000001</v>
      </c>
      <c r="G8948" s="87"/>
      <c r="H8948" s="47"/>
      <c r="I8948" s="120">
        <v>143</v>
      </c>
      <c r="J8948" s="120">
        <v>0</v>
      </c>
    </row>
    <row r="8949" spans="1:10" ht="15" customHeight="1">
      <c r="A8949" s="46" t="s">
        <v>17165</v>
      </c>
      <c r="B8949" s="46" t="s">
        <v>17166</v>
      </c>
      <c r="C8949" s="47">
        <v>1.8956</v>
      </c>
      <c r="D8949" s="119" t="s">
        <v>7817</v>
      </c>
      <c r="E8949" s="46" t="s">
        <v>7817</v>
      </c>
      <c r="F8949" s="121">
        <v>197.50960000000001</v>
      </c>
      <c r="G8949" s="87"/>
      <c r="H8949" s="47"/>
      <c r="I8949" s="120">
        <v>12</v>
      </c>
      <c r="J8949" s="120">
        <v>0</v>
      </c>
    </row>
    <row r="8950" spans="1:10" ht="15" customHeight="1">
      <c r="A8950" s="46" t="s">
        <v>17164</v>
      </c>
      <c r="B8950" s="46" t="s">
        <v>33056</v>
      </c>
      <c r="C8950" s="47">
        <v>22.771599999999999</v>
      </c>
      <c r="D8950" s="119" t="s">
        <v>11291</v>
      </c>
      <c r="E8950" s="46" t="s">
        <v>11291</v>
      </c>
      <c r="F8950" s="121">
        <v>221.79159999999999</v>
      </c>
      <c r="G8950" s="87"/>
      <c r="H8950" s="47"/>
      <c r="I8950" s="120">
        <v>4</v>
      </c>
      <c r="J8950" s="120">
        <v>0</v>
      </c>
    </row>
    <row r="8951" spans="1:10" ht="15" customHeight="1">
      <c r="A8951" s="46" t="s">
        <v>17162</v>
      </c>
      <c r="B8951" s="46" t="s">
        <v>17163</v>
      </c>
      <c r="C8951" s="47">
        <v>8.4255999999999993</v>
      </c>
      <c r="D8951" s="119" t="s">
        <v>11289</v>
      </c>
      <c r="E8951" s="46" t="s">
        <v>11289</v>
      </c>
      <c r="F8951" s="121">
        <v>221.79159999999999</v>
      </c>
      <c r="G8951" s="87"/>
      <c r="H8951" s="47"/>
      <c r="I8951" s="120">
        <v>0</v>
      </c>
      <c r="J8951" s="120">
        <v>0</v>
      </c>
    </row>
    <row r="8952" spans="1:10" ht="15" customHeight="1">
      <c r="A8952" s="46" t="s">
        <v>17182</v>
      </c>
      <c r="B8952" s="46" t="s">
        <v>17183</v>
      </c>
      <c r="C8952" s="47">
        <v>0.79039999999999999</v>
      </c>
      <c r="D8952" s="119" t="s">
        <v>11287</v>
      </c>
      <c r="E8952" s="46" t="s">
        <v>11287</v>
      </c>
      <c r="F8952" s="121">
        <v>336.9282</v>
      </c>
      <c r="G8952" s="87"/>
      <c r="H8952" s="47"/>
      <c r="I8952" s="120">
        <v>1271</v>
      </c>
      <c r="J8952" s="120">
        <v>0</v>
      </c>
    </row>
    <row r="8953" spans="1:10" ht="15" customHeight="1">
      <c r="A8953" s="46" t="s">
        <v>17180</v>
      </c>
      <c r="B8953" s="46" t="s">
        <v>17181</v>
      </c>
      <c r="C8953" s="47">
        <v>1.9541999999999999</v>
      </c>
      <c r="D8953" s="119" t="s">
        <v>11285</v>
      </c>
      <c r="E8953" s="46" t="s">
        <v>11285</v>
      </c>
      <c r="F8953" s="121">
        <v>336.9282</v>
      </c>
      <c r="G8953" s="87"/>
      <c r="H8953" s="47"/>
      <c r="I8953" s="120">
        <v>0</v>
      </c>
      <c r="J8953" s="120">
        <v>0</v>
      </c>
    </row>
    <row r="8954" spans="1:10" ht="15" customHeight="1">
      <c r="A8954" s="46" t="s">
        <v>17178</v>
      </c>
      <c r="B8954" s="46" t="s">
        <v>17179</v>
      </c>
      <c r="C8954" s="47">
        <v>3.0590000000000002</v>
      </c>
      <c r="D8954" s="119" t="s">
        <v>11283</v>
      </c>
      <c r="E8954" s="46" t="s">
        <v>11283</v>
      </c>
      <c r="F8954" s="121">
        <v>336.9282</v>
      </c>
      <c r="G8954" s="87"/>
      <c r="H8954" s="47"/>
      <c r="I8954" s="120">
        <v>99</v>
      </c>
      <c r="J8954" s="120">
        <v>0</v>
      </c>
    </row>
    <row r="8955" spans="1:10" ht="15" customHeight="1">
      <c r="A8955" s="46" t="s">
        <v>17176</v>
      </c>
      <c r="B8955" s="46" t="s">
        <v>17177</v>
      </c>
      <c r="C8955" s="47">
        <v>3.4066000000000001</v>
      </c>
      <c r="D8955" s="119" t="s">
        <v>11281</v>
      </c>
      <c r="E8955" s="46" t="s">
        <v>11281</v>
      </c>
      <c r="F8955" s="121">
        <v>339.2518</v>
      </c>
      <c r="G8955" s="87"/>
      <c r="H8955" s="47"/>
      <c r="I8955" s="120">
        <v>0</v>
      </c>
      <c r="J8955" s="120">
        <v>0</v>
      </c>
    </row>
    <row r="8956" spans="1:10" ht="15" customHeight="1">
      <c r="A8956" s="46" t="s">
        <v>17174</v>
      </c>
      <c r="B8956" s="46" t="s">
        <v>17175</v>
      </c>
      <c r="C8956" s="47">
        <v>1.9702</v>
      </c>
      <c r="D8956" s="119" t="s">
        <v>11279</v>
      </c>
      <c r="E8956" s="46" t="s">
        <v>11279</v>
      </c>
      <c r="F8956" s="121">
        <v>336.9282</v>
      </c>
      <c r="G8956" s="87"/>
      <c r="H8956" s="47"/>
      <c r="I8956" s="120">
        <v>1</v>
      </c>
      <c r="J8956" s="120">
        <v>0</v>
      </c>
    </row>
    <row r="8957" spans="1:10" ht="15" customHeight="1">
      <c r="A8957" s="46" t="s">
        <v>17172</v>
      </c>
      <c r="B8957" s="46" t="s">
        <v>17173</v>
      </c>
      <c r="C8957" s="47">
        <v>2.9096000000000002</v>
      </c>
      <c r="D8957" s="119" t="s">
        <v>11277</v>
      </c>
      <c r="E8957" s="46" t="s">
        <v>11277</v>
      </c>
      <c r="F8957" s="121">
        <v>255.60079999999999</v>
      </c>
      <c r="G8957" s="87"/>
      <c r="H8957" s="47"/>
      <c r="I8957" s="120">
        <v>0</v>
      </c>
      <c r="J8957" s="120">
        <v>0</v>
      </c>
    </row>
    <row r="8958" spans="1:10" ht="15" customHeight="1">
      <c r="A8958" s="46" t="s">
        <v>17171</v>
      </c>
      <c r="B8958" s="46" t="s">
        <v>33057</v>
      </c>
      <c r="C8958" s="47">
        <v>5.6471999999999998</v>
      </c>
      <c r="D8958" s="119" t="s">
        <v>11275</v>
      </c>
      <c r="E8958" s="46" t="s">
        <v>11275</v>
      </c>
      <c r="F8958" s="121">
        <v>336.9282</v>
      </c>
      <c r="G8958" s="87"/>
      <c r="H8958" s="47"/>
      <c r="I8958" s="120">
        <v>5</v>
      </c>
      <c r="J8958" s="120">
        <v>0</v>
      </c>
    </row>
    <row r="8959" spans="1:10" ht="15" customHeight="1">
      <c r="A8959" s="46" t="s">
        <v>17169</v>
      </c>
      <c r="B8959" s="46" t="s">
        <v>17170</v>
      </c>
      <c r="C8959" s="47">
        <v>1.6395999999999999</v>
      </c>
      <c r="D8959" s="119" t="s">
        <v>11356</v>
      </c>
      <c r="E8959" s="46" t="s">
        <v>11356</v>
      </c>
      <c r="F8959" s="121">
        <v>86.905199999999994</v>
      </c>
      <c r="G8959" s="87"/>
      <c r="H8959" s="47"/>
      <c r="I8959" s="120">
        <v>0</v>
      </c>
      <c r="J8959" s="120">
        <v>0</v>
      </c>
    </row>
    <row r="8960" spans="1:10" ht="15" customHeight="1">
      <c r="A8960" s="46" t="s">
        <v>17167</v>
      </c>
      <c r="B8960" s="46" t="s">
        <v>17168</v>
      </c>
      <c r="C8960" s="47">
        <v>2.7782</v>
      </c>
      <c r="D8960" s="119" t="s">
        <v>11354</v>
      </c>
      <c r="E8960" s="46" t="s">
        <v>11354</v>
      </c>
      <c r="F8960" s="121">
        <v>93.588999999999999</v>
      </c>
      <c r="G8960" s="87"/>
      <c r="H8960" s="47"/>
      <c r="I8960" s="120">
        <v>0</v>
      </c>
      <c r="J8960" s="120">
        <v>0</v>
      </c>
    </row>
    <row r="8961" spans="1:10" ht="15" customHeight="1">
      <c r="A8961" s="46" t="s">
        <v>17208</v>
      </c>
      <c r="B8961" s="46" t="s">
        <v>17209</v>
      </c>
      <c r="C8961" s="47">
        <v>26.971800000000002</v>
      </c>
      <c r="D8961" s="119" t="s">
        <v>11352</v>
      </c>
      <c r="E8961" s="46" t="s">
        <v>11352</v>
      </c>
      <c r="F8961" s="121">
        <v>115.8736</v>
      </c>
      <c r="G8961" s="87"/>
      <c r="H8961" s="47"/>
      <c r="I8961" s="120">
        <v>0</v>
      </c>
      <c r="J8961" s="120">
        <v>0</v>
      </c>
    </row>
    <row r="8962" spans="1:10" ht="15" customHeight="1">
      <c r="A8962" s="46" t="s">
        <v>17206</v>
      </c>
      <c r="B8962" s="46" t="s">
        <v>17207</v>
      </c>
      <c r="C8962" s="47">
        <v>3.7446000000000002</v>
      </c>
      <c r="D8962" s="119" t="s">
        <v>11350</v>
      </c>
      <c r="E8962" s="46" t="s">
        <v>11350</v>
      </c>
      <c r="F8962" s="121">
        <v>150.03659999999999</v>
      </c>
      <c r="G8962" s="87"/>
      <c r="H8962" s="47"/>
      <c r="I8962" s="120">
        <v>0</v>
      </c>
      <c r="J8962" s="120">
        <v>0</v>
      </c>
    </row>
    <row r="8963" spans="1:10" ht="15" customHeight="1">
      <c r="A8963" s="46" t="s">
        <v>17204</v>
      </c>
      <c r="B8963" s="46" t="s">
        <v>17205</v>
      </c>
      <c r="C8963" s="47">
        <v>4.2</v>
      </c>
      <c r="D8963" s="119" t="s">
        <v>11348</v>
      </c>
      <c r="E8963" s="46" t="s">
        <v>11348</v>
      </c>
      <c r="F8963" s="121">
        <v>132.95519999999999</v>
      </c>
      <c r="G8963" s="87"/>
      <c r="H8963" s="47"/>
      <c r="I8963" s="120">
        <v>0</v>
      </c>
      <c r="J8963" s="120">
        <v>0</v>
      </c>
    </row>
    <row r="8964" spans="1:10" ht="15" customHeight="1">
      <c r="A8964" s="46" t="s">
        <v>17202</v>
      </c>
      <c r="B8964" s="46" t="s">
        <v>17203</v>
      </c>
      <c r="C8964" s="47">
        <v>0.99680000000000002</v>
      </c>
      <c r="D8964" s="119" t="s">
        <v>11346</v>
      </c>
      <c r="E8964" s="46" t="s">
        <v>11346</v>
      </c>
      <c r="F8964" s="121">
        <v>354.8442</v>
      </c>
      <c r="G8964" s="87"/>
      <c r="H8964" s="47"/>
      <c r="I8964" s="120">
        <v>119</v>
      </c>
      <c r="J8964" s="120">
        <v>0</v>
      </c>
    </row>
    <row r="8965" spans="1:10" ht="15" customHeight="1">
      <c r="A8965" s="46" t="s">
        <v>17200</v>
      </c>
      <c r="B8965" s="46" t="s">
        <v>17201</v>
      </c>
      <c r="C8965" s="47">
        <v>39.3444</v>
      </c>
      <c r="D8965" s="119" t="s">
        <v>11344</v>
      </c>
      <c r="E8965" s="46" t="s">
        <v>11344</v>
      </c>
      <c r="F8965" s="121">
        <v>398.25360000000001</v>
      </c>
      <c r="G8965" s="87"/>
      <c r="H8965" s="47"/>
      <c r="I8965" s="120">
        <v>0</v>
      </c>
      <c r="J8965" s="120">
        <v>0</v>
      </c>
    </row>
    <row r="8966" spans="1:10" ht="15" customHeight="1">
      <c r="A8966" s="46" t="s">
        <v>17198</v>
      </c>
      <c r="B8966" s="46" t="s">
        <v>17199</v>
      </c>
      <c r="C8966" s="47">
        <v>29.1478</v>
      </c>
      <c r="D8966" s="119" t="s">
        <v>11342</v>
      </c>
      <c r="E8966" s="46" t="s">
        <v>11342</v>
      </c>
      <c r="F8966" s="121">
        <v>589.41560000000004</v>
      </c>
      <c r="G8966" s="87"/>
      <c r="H8966" s="47"/>
      <c r="I8966" s="120">
        <v>0</v>
      </c>
      <c r="J8966" s="120">
        <v>0</v>
      </c>
    </row>
    <row r="8967" spans="1:10" ht="15" customHeight="1">
      <c r="A8967" s="46" t="s">
        <v>33059</v>
      </c>
      <c r="B8967" s="46" t="s">
        <v>35230</v>
      </c>
      <c r="C8967" s="47">
        <v>0.79039999999999999</v>
      </c>
      <c r="D8967" s="119" t="s">
        <v>11340</v>
      </c>
      <c r="E8967" s="46" t="s">
        <v>11340</v>
      </c>
      <c r="F8967" s="121">
        <v>322.35899999999998</v>
      </c>
      <c r="G8967" s="87"/>
      <c r="H8967" s="47"/>
      <c r="I8967" s="120">
        <v>741</v>
      </c>
      <c r="J8967" s="120">
        <v>0</v>
      </c>
    </row>
    <row r="8968" spans="1:10" ht="15" customHeight="1">
      <c r="A8968" s="46" t="s">
        <v>33058</v>
      </c>
      <c r="B8968" s="46" t="s">
        <v>35229</v>
      </c>
      <c r="C8968" s="47">
        <v>7.7656000000000001</v>
      </c>
      <c r="D8968" s="119" t="s">
        <v>11338</v>
      </c>
      <c r="E8968" s="46" t="s">
        <v>11338</v>
      </c>
      <c r="F8968" s="121">
        <v>307.51100000000002</v>
      </c>
      <c r="G8968" s="87"/>
      <c r="H8968" s="47"/>
      <c r="I8968" s="120">
        <v>55</v>
      </c>
      <c r="J8968" s="120">
        <v>0</v>
      </c>
    </row>
    <row r="8969" spans="1:10" ht="15" customHeight="1">
      <c r="A8969" s="46" t="s">
        <v>17196</v>
      </c>
      <c r="B8969" s="46" t="s">
        <v>17197</v>
      </c>
      <c r="C8969" s="47">
        <v>53.741199999999999</v>
      </c>
      <c r="D8969" s="119" t="s">
        <v>11336</v>
      </c>
      <c r="E8969" s="46" t="s">
        <v>11336</v>
      </c>
      <c r="F8969" s="121">
        <v>431.54700000000003</v>
      </c>
      <c r="G8969" s="87"/>
      <c r="H8969" s="47"/>
      <c r="I8969" s="120">
        <v>0</v>
      </c>
      <c r="J8969" s="120">
        <v>0</v>
      </c>
    </row>
    <row r="8970" spans="1:10" ht="15" customHeight="1">
      <c r="A8970" s="46" t="s">
        <v>17194</v>
      </c>
      <c r="B8970" s="46" t="s">
        <v>17195</v>
      </c>
      <c r="C8970" s="47">
        <v>52.476199999999999</v>
      </c>
      <c r="D8970" s="119" t="s">
        <v>11334</v>
      </c>
      <c r="E8970" s="46" t="s">
        <v>11334</v>
      </c>
      <c r="F8970" s="121">
        <v>386.23599999999999</v>
      </c>
      <c r="G8970" s="87"/>
      <c r="H8970" s="47"/>
      <c r="I8970" s="120">
        <v>0</v>
      </c>
      <c r="J8970" s="120">
        <v>0</v>
      </c>
    </row>
    <row r="8971" spans="1:10" ht="15" customHeight="1">
      <c r="A8971" s="46" t="s">
        <v>17192</v>
      </c>
      <c r="B8971" s="46" t="s">
        <v>17193</v>
      </c>
      <c r="C8971" s="47">
        <v>86.709599999999995</v>
      </c>
      <c r="D8971" s="119" t="s">
        <v>11332</v>
      </c>
      <c r="E8971" s="46" t="s">
        <v>11332</v>
      </c>
      <c r="F8971" s="121">
        <v>464.98419999999999</v>
      </c>
      <c r="G8971" s="87"/>
      <c r="H8971" s="47"/>
      <c r="I8971" s="120">
        <v>0</v>
      </c>
      <c r="J8971" s="120">
        <v>0</v>
      </c>
    </row>
    <row r="8972" spans="1:10" ht="15" customHeight="1">
      <c r="A8972" s="46" t="s">
        <v>17190</v>
      </c>
      <c r="B8972" s="46" t="s">
        <v>17191</v>
      </c>
      <c r="C8972" s="47">
        <v>1.1614</v>
      </c>
      <c r="D8972" s="119" t="s">
        <v>11330</v>
      </c>
      <c r="E8972" s="46" t="s">
        <v>11330</v>
      </c>
      <c r="F8972" s="121">
        <v>457.99200000000002</v>
      </c>
      <c r="G8972" s="87"/>
      <c r="H8972" s="47"/>
      <c r="I8972" s="120">
        <v>0</v>
      </c>
      <c r="J8972" s="120">
        <v>0</v>
      </c>
    </row>
    <row r="8973" spans="1:10" ht="15" customHeight="1">
      <c r="A8973" s="46" t="s">
        <v>17188</v>
      </c>
      <c r="B8973" s="46" t="s">
        <v>17189</v>
      </c>
      <c r="C8973" s="47">
        <v>4.4996</v>
      </c>
      <c r="D8973" s="119" t="s">
        <v>11328</v>
      </c>
      <c r="E8973" s="46" t="s">
        <v>11328</v>
      </c>
      <c r="F8973" s="121">
        <v>331.25839999999999</v>
      </c>
      <c r="G8973" s="87"/>
      <c r="H8973" s="47"/>
      <c r="I8973" s="120">
        <v>0</v>
      </c>
      <c r="J8973" s="120">
        <v>0</v>
      </c>
    </row>
    <row r="8974" spans="1:10" ht="15" customHeight="1">
      <c r="A8974" s="46" t="s">
        <v>17186</v>
      </c>
      <c r="B8974" s="46" t="s">
        <v>17187</v>
      </c>
      <c r="C8974" s="47">
        <v>1.8946000000000001</v>
      </c>
      <c r="D8974" s="119" t="s">
        <v>11326</v>
      </c>
      <c r="E8974" s="46" t="s">
        <v>11326</v>
      </c>
      <c r="F8974" s="121">
        <v>389.23340000000002</v>
      </c>
      <c r="G8974" s="87"/>
      <c r="H8974" s="47"/>
      <c r="I8974" s="120">
        <v>0</v>
      </c>
      <c r="J8974" s="120">
        <v>0</v>
      </c>
    </row>
    <row r="8975" spans="1:10" ht="15" customHeight="1">
      <c r="A8975" s="46" t="s">
        <v>17184</v>
      </c>
      <c r="B8975" s="46" t="s">
        <v>17185</v>
      </c>
      <c r="C8975" s="47">
        <v>7.9518000000000004</v>
      </c>
      <c r="D8975" s="119" t="s">
        <v>11324</v>
      </c>
      <c r="E8975" s="46" t="s">
        <v>11324</v>
      </c>
      <c r="F8975" s="121">
        <v>346.89659999999998</v>
      </c>
      <c r="G8975" s="87"/>
      <c r="H8975" s="47"/>
      <c r="I8975" s="120">
        <v>0</v>
      </c>
      <c r="J8975" s="120">
        <v>0</v>
      </c>
    </row>
    <row r="8976" spans="1:10" ht="15" customHeight="1">
      <c r="A8976" s="46" t="s">
        <v>17231</v>
      </c>
      <c r="B8976" s="46" t="s">
        <v>17232</v>
      </c>
      <c r="C8976" s="47">
        <v>1.0327999999999999</v>
      </c>
      <c r="D8976" s="119" t="s">
        <v>11322</v>
      </c>
      <c r="E8976" s="46" t="s">
        <v>11322</v>
      </c>
      <c r="F8976" s="121">
        <v>428.57279999999997</v>
      </c>
      <c r="G8976" s="87"/>
      <c r="H8976" s="47"/>
      <c r="I8976" s="120">
        <v>0</v>
      </c>
      <c r="J8976" s="120">
        <v>0</v>
      </c>
    </row>
    <row r="8977" spans="1:10" ht="15" customHeight="1">
      <c r="A8977" s="46" t="s">
        <v>17229</v>
      </c>
      <c r="B8977" s="46" t="s">
        <v>17230</v>
      </c>
      <c r="C8977" s="47">
        <v>27.553799999999999</v>
      </c>
      <c r="D8977" s="119" t="s">
        <v>11385</v>
      </c>
      <c r="E8977" s="46" t="s">
        <v>11385</v>
      </c>
      <c r="F8977" s="121">
        <v>479.32100000000003</v>
      </c>
      <c r="G8977" s="87"/>
      <c r="H8977" s="47"/>
      <c r="I8977" s="120">
        <v>0</v>
      </c>
      <c r="J8977" s="120">
        <v>0</v>
      </c>
    </row>
    <row r="8978" spans="1:10" ht="15" customHeight="1">
      <c r="A8978" s="46" t="s">
        <v>17227</v>
      </c>
      <c r="B8978" s="46" t="s">
        <v>17228</v>
      </c>
      <c r="C8978" s="47">
        <v>54.870600000000003</v>
      </c>
      <c r="D8978" s="119" t="s">
        <v>11383</v>
      </c>
      <c r="E8978" s="46" t="s">
        <v>11383</v>
      </c>
      <c r="F8978" s="121">
        <v>479.32100000000003</v>
      </c>
      <c r="G8978" s="87"/>
      <c r="H8978" s="47"/>
      <c r="I8978" s="120">
        <v>0</v>
      </c>
      <c r="J8978" s="120">
        <v>0</v>
      </c>
    </row>
    <row r="8979" spans="1:10" ht="15" customHeight="1">
      <c r="A8979" s="46" t="s">
        <v>17225</v>
      </c>
      <c r="B8979" s="46" t="s">
        <v>17226</v>
      </c>
      <c r="C8979" s="47">
        <v>34.613</v>
      </c>
      <c r="D8979" s="119" t="s">
        <v>11381</v>
      </c>
      <c r="E8979" s="46" t="s">
        <v>11381</v>
      </c>
      <c r="F8979" s="121">
        <v>352.17140000000001</v>
      </c>
      <c r="G8979" s="87"/>
      <c r="H8979" s="47"/>
      <c r="I8979" s="120">
        <v>0</v>
      </c>
      <c r="J8979" s="120">
        <v>0</v>
      </c>
    </row>
    <row r="8980" spans="1:10" ht="15" customHeight="1">
      <c r="A8980" s="46" t="s">
        <v>17223</v>
      </c>
      <c r="B8980" s="46" t="s">
        <v>17224</v>
      </c>
      <c r="C8980" s="47">
        <v>0.72319999999999995</v>
      </c>
      <c r="D8980" s="119" t="s">
        <v>11380</v>
      </c>
      <c r="E8980" s="46" t="s">
        <v>11380</v>
      </c>
      <c r="F8980" s="121">
        <v>289.48180000000002</v>
      </c>
      <c r="G8980" s="87"/>
      <c r="H8980" s="47"/>
      <c r="I8980" s="120">
        <v>0</v>
      </c>
      <c r="J8980" s="120">
        <v>0</v>
      </c>
    </row>
    <row r="8981" spans="1:10" ht="15" customHeight="1">
      <c r="A8981" s="46" t="s">
        <v>17221</v>
      </c>
      <c r="B8981" s="46" t="s">
        <v>17222</v>
      </c>
      <c r="C8981" s="47">
        <v>1.2398</v>
      </c>
      <c r="D8981" s="119" t="s">
        <v>11379</v>
      </c>
      <c r="E8981" s="46" t="s">
        <v>11379</v>
      </c>
      <c r="F8981" s="121">
        <v>348.96420000000001</v>
      </c>
      <c r="G8981" s="87"/>
      <c r="H8981" s="47"/>
      <c r="I8981" s="120">
        <v>18</v>
      </c>
      <c r="J8981" s="120">
        <v>0</v>
      </c>
    </row>
    <row r="8982" spans="1:10" ht="15" customHeight="1">
      <c r="A8982" s="46" t="s">
        <v>5079</v>
      </c>
      <c r="B8982" s="46" t="s">
        <v>17220</v>
      </c>
      <c r="C8982" s="47">
        <v>0.27839999999999998</v>
      </c>
      <c r="D8982" s="119" t="s">
        <v>11377</v>
      </c>
      <c r="E8982" s="46" t="s">
        <v>11377</v>
      </c>
      <c r="F8982" s="121">
        <v>408.4468</v>
      </c>
      <c r="G8982" s="87"/>
      <c r="H8982" s="47"/>
      <c r="I8982" s="120">
        <v>35</v>
      </c>
      <c r="J8982" s="120">
        <v>0</v>
      </c>
    </row>
    <row r="8983" spans="1:10" ht="15" customHeight="1">
      <c r="A8983" s="46" t="s">
        <v>5088</v>
      </c>
      <c r="B8983" s="46" t="s">
        <v>17219</v>
      </c>
      <c r="C8983" s="47">
        <v>0.57379999999999998</v>
      </c>
      <c r="D8983" s="119" t="s">
        <v>11375</v>
      </c>
      <c r="E8983" s="46" t="s">
        <v>11375</v>
      </c>
      <c r="F8983" s="121">
        <v>408.4468</v>
      </c>
      <c r="G8983" s="87"/>
      <c r="H8983" s="47"/>
      <c r="I8983" s="120">
        <v>1073</v>
      </c>
      <c r="J8983" s="120">
        <v>0</v>
      </c>
    </row>
    <row r="8984" spans="1:10" ht="15" customHeight="1">
      <c r="A8984" s="46" t="s">
        <v>5095</v>
      </c>
      <c r="B8984" s="46" t="s">
        <v>35436</v>
      </c>
      <c r="C8984" s="47">
        <v>0.45040000000000002</v>
      </c>
      <c r="D8984" s="119" t="s">
        <v>11373</v>
      </c>
      <c r="E8984" s="46" t="s">
        <v>11373</v>
      </c>
      <c r="F8984" s="121">
        <v>463.96379999999999</v>
      </c>
      <c r="G8984" s="87"/>
      <c r="H8984" s="47"/>
      <c r="I8984" s="120">
        <v>2102</v>
      </c>
      <c r="J8984" s="120">
        <v>0</v>
      </c>
    </row>
    <row r="8985" spans="1:10" ht="15" customHeight="1">
      <c r="A8985" s="46" t="s">
        <v>5104</v>
      </c>
      <c r="B8985" s="46" t="s">
        <v>17218</v>
      </c>
      <c r="C8985" s="47">
        <v>0.501</v>
      </c>
      <c r="D8985" s="119" t="s">
        <v>11371</v>
      </c>
      <c r="E8985" s="46" t="s">
        <v>11371</v>
      </c>
      <c r="F8985" s="121">
        <v>289.48180000000002</v>
      </c>
      <c r="G8985" s="87"/>
      <c r="H8985" s="47"/>
      <c r="I8985" s="120">
        <v>1025</v>
      </c>
      <c r="J8985" s="120">
        <v>0</v>
      </c>
    </row>
    <row r="8986" spans="1:10" ht="15" customHeight="1">
      <c r="A8986" s="46" t="s">
        <v>17216</v>
      </c>
      <c r="B8986" s="46" t="s">
        <v>17217</v>
      </c>
      <c r="C8986" s="47">
        <v>2.0678000000000001</v>
      </c>
      <c r="D8986" s="119" t="s">
        <v>11370</v>
      </c>
      <c r="E8986" s="46" t="s">
        <v>11370</v>
      </c>
      <c r="F8986" s="121">
        <v>283.84640000000002</v>
      </c>
      <c r="G8986" s="87"/>
      <c r="H8986" s="47"/>
      <c r="I8986" s="120">
        <v>0</v>
      </c>
      <c r="J8986" s="120">
        <v>0</v>
      </c>
    </row>
    <row r="8987" spans="1:10" ht="15" customHeight="1">
      <c r="A8987" s="46" t="s">
        <v>17214</v>
      </c>
      <c r="B8987" s="46" t="s">
        <v>17215</v>
      </c>
      <c r="C8987" s="47">
        <v>1.4932000000000001</v>
      </c>
      <c r="D8987" s="119" t="s">
        <v>11368</v>
      </c>
      <c r="E8987" s="46" t="s">
        <v>11368</v>
      </c>
      <c r="F8987" s="121">
        <v>364.11239999999998</v>
      </c>
      <c r="G8987" s="87"/>
      <c r="H8987" s="47"/>
      <c r="I8987" s="120">
        <v>0</v>
      </c>
      <c r="J8987" s="120">
        <v>0</v>
      </c>
    </row>
    <row r="8988" spans="1:10" ht="15" customHeight="1">
      <c r="A8988" s="46" t="s">
        <v>5113</v>
      </c>
      <c r="B8988" s="46" t="s">
        <v>17213</v>
      </c>
      <c r="C8988" s="47">
        <v>1.4436</v>
      </c>
      <c r="D8988" s="119" t="s">
        <v>11366</v>
      </c>
      <c r="E8988" s="46" t="s">
        <v>11366</v>
      </c>
      <c r="F8988" s="121">
        <v>408.4468</v>
      </c>
      <c r="G8988" s="87"/>
      <c r="H8988" s="47"/>
      <c r="I8988" s="120">
        <v>463</v>
      </c>
      <c r="J8988" s="120">
        <v>0</v>
      </c>
    </row>
    <row r="8989" spans="1:10" ht="15" customHeight="1">
      <c r="A8989" s="46" t="s">
        <v>17211</v>
      </c>
      <c r="B8989" s="46" t="s">
        <v>17212</v>
      </c>
      <c r="C8989" s="47">
        <v>2.0666000000000002</v>
      </c>
      <c r="D8989" s="119" t="s">
        <v>11364</v>
      </c>
      <c r="E8989" s="46" t="s">
        <v>11364</v>
      </c>
      <c r="F8989" s="121">
        <v>463.96379999999999</v>
      </c>
      <c r="G8989" s="87"/>
      <c r="H8989" s="47"/>
      <c r="I8989" s="120">
        <v>0</v>
      </c>
      <c r="J8989" s="120">
        <v>0</v>
      </c>
    </row>
    <row r="8990" spans="1:10" ht="15" customHeight="1">
      <c r="A8990" s="46" t="s">
        <v>17245</v>
      </c>
      <c r="B8990" s="46" t="s">
        <v>17246</v>
      </c>
      <c r="C8990" s="47">
        <v>0.4098</v>
      </c>
      <c r="D8990" s="119" t="s">
        <v>11362</v>
      </c>
      <c r="E8990" s="46" t="s">
        <v>11362</v>
      </c>
      <c r="F8990" s="121">
        <v>463.96379999999999</v>
      </c>
      <c r="G8990" s="87"/>
      <c r="H8990" s="47"/>
      <c r="I8990" s="120">
        <v>0</v>
      </c>
      <c r="J8990" s="120">
        <v>0</v>
      </c>
    </row>
    <row r="8991" spans="1:10" ht="15" customHeight="1">
      <c r="A8991" s="46" t="s">
        <v>17243</v>
      </c>
      <c r="B8991" s="46" t="s">
        <v>17244</v>
      </c>
      <c r="C8991" s="47">
        <v>4.9513999999999996</v>
      </c>
      <c r="D8991" s="119" t="s">
        <v>11360</v>
      </c>
      <c r="E8991" s="46" t="s">
        <v>11360</v>
      </c>
      <c r="F8991" s="121">
        <v>523.44640000000004</v>
      </c>
      <c r="G8991" s="87"/>
      <c r="H8991" s="47"/>
      <c r="I8991" s="120">
        <v>59</v>
      </c>
      <c r="J8991" s="120">
        <v>0</v>
      </c>
    </row>
    <row r="8992" spans="1:10" ht="15" customHeight="1">
      <c r="A8992" s="46" t="s">
        <v>17241</v>
      </c>
      <c r="B8992" s="46" t="s">
        <v>17242</v>
      </c>
      <c r="C8992" s="47">
        <v>6.0115999999999996</v>
      </c>
      <c r="D8992" s="119" t="s">
        <v>11358</v>
      </c>
      <c r="E8992" s="46" t="s">
        <v>11358</v>
      </c>
      <c r="F8992" s="121">
        <v>713.79060000000004</v>
      </c>
      <c r="G8992" s="87"/>
      <c r="H8992" s="47"/>
      <c r="I8992" s="120">
        <v>0</v>
      </c>
      <c r="J8992" s="120">
        <v>0</v>
      </c>
    </row>
    <row r="8993" spans="1:10" ht="15" customHeight="1">
      <c r="A8993" s="46" t="s">
        <v>17239</v>
      </c>
      <c r="B8993" s="46" t="s">
        <v>17240</v>
      </c>
      <c r="C8993" s="47">
        <v>13.911199999999999</v>
      </c>
      <c r="D8993" s="119" t="s">
        <v>11389</v>
      </c>
      <c r="E8993" s="46" t="s">
        <v>11389</v>
      </c>
      <c r="F8993" s="121">
        <v>182.17359999999999</v>
      </c>
      <c r="G8993" s="87"/>
      <c r="H8993" s="47"/>
      <c r="I8993" s="120">
        <v>117</v>
      </c>
      <c r="J8993" s="120">
        <v>0</v>
      </c>
    </row>
    <row r="8994" spans="1:10" ht="15" customHeight="1">
      <c r="A8994" s="46" t="s">
        <v>17237</v>
      </c>
      <c r="B8994" s="46" t="s">
        <v>17238</v>
      </c>
      <c r="C8994" s="47">
        <v>6.13</v>
      </c>
      <c r="D8994" s="119" t="s">
        <v>11388</v>
      </c>
      <c r="E8994" s="46" t="s">
        <v>11388</v>
      </c>
      <c r="F8994" s="121">
        <v>245.68119999999999</v>
      </c>
      <c r="G8994" s="87"/>
      <c r="H8994" s="47"/>
      <c r="I8994" s="120">
        <v>0</v>
      </c>
      <c r="J8994" s="120">
        <v>0</v>
      </c>
    </row>
    <row r="8995" spans="1:10" ht="15" customHeight="1">
      <c r="A8995" s="46" t="s">
        <v>17235</v>
      </c>
      <c r="B8995" s="46" t="s">
        <v>17236</v>
      </c>
      <c r="C8995" s="47">
        <v>10.957800000000001</v>
      </c>
      <c r="D8995" s="119" t="s">
        <v>11387</v>
      </c>
      <c r="E8995" s="46" t="s">
        <v>11387</v>
      </c>
      <c r="F8995" s="121">
        <v>310.83359999999999</v>
      </c>
      <c r="G8995" s="87"/>
      <c r="H8995" s="47"/>
      <c r="I8995" s="120">
        <v>0</v>
      </c>
      <c r="J8995" s="120">
        <v>0</v>
      </c>
    </row>
    <row r="8996" spans="1:10" ht="15" customHeight="1">
      <c r="A8996" s="46" t="s">
        <v>17363</v>
      </c>
      <c r="B8996" s="46" t="s">
        <v>17364</v>
      </c>
      <c r="C8996" s="47">
        <v>0.81979999999999997</v>
      </c>
      <c r="D8996" s="119" t="s">
        <v>11492</v>
      </c>
      <c r="E8996" s="46" t="s">
        <v>11492</v>
      </c>
      <c r="F8996" s="121">
        <v>33.6768</v>
      </c>
      <c r="G8996" s="87"/>
      <c r="H8996" s="47"/>
      <c r="I8996" s="120">
        <v>0</v>
      </c>
      <c r="J8996" s="120">
        <v>0</v>
      </c>
    </row>
    <row r="8997" spans="1:10" ht="15" customHeight="1">
      <c r="A8997" s="46" t="s">
        <v>17361</v>
      </c>
      <c r="B8997" s="46" t="s">
        <v>17362</v>
      </c>
      <c r="C8997" s="47">
        <v>1.0246</v>
      </c>
      <c r="D8997" s="119" t="s">
        <v>11490</v>
      </c>
      <c r="E8997" s="46" t="s">
        <v>11490</v>
      </c>
      <c r="F8997" s="121">
        <v>30.084</v>
      </c>
      <c r="G8997" s="87"/>
      <c r="H8997" s="47"/>
      <c r="I8997" s="120">
        <v>0</v>
      </c>
      <c r="J8997" s="120">
        <v>0</v>
      </c>
    </row>
    <row r="8998" spans="1:10" ht="15" customHeight="1">
      <c r="A8998" s="46" t="s">
        <v>17359</v>
      </c>
      <c r="B8998" s="46" t="s">
        <v>17360</v>
      </c>
      <c r="C8998" s="47">
        <v>1.002</v>
      </c>
      <c r="D8998" s="119" t="s">
        <v>11488</v>
      </c>
      <c r="E8998" s="46" t="s">
        <v>11488</v>
      </c>
      <c r="F8998" s="121">
        <v>33.853999999999999</v>
      </c>
      <c r="G8998" s="87"/>
      <c r="H8998" s="47"/>
      <c r="I8998" s="120">
        <v>50</v>
      </c>
      <c r="J8998" s="120">
        <v>0</v>
      </c>
    </row>
    <row r="8999" spans="1:10" ht="15" customHeight="1">
      <c r="A8999" s="46" t="s">
        <v>17357</v>
      </c>
      <c r="B8999" s="46" t="s">
        <v>17358</v>
      </c>
      <c r="C8999" s="47">
        <v>0.95640000000000003</v>
      </c>
      <c r="D8999" s="119" t="s">
        <v>11486</v>
      </c>
      <c r="E8999" s="46" t="s">
        <v>11486</v>
      </c>
      <c r="F8999" s="121">
        <v>44.905799999999999</v>
      </c>
      <c r="G8999" s="87"/>
      <c r="H8999" s="47"/>
      <c r="I8999" s="120">
        <v>0</v>
      </c>
      <c r="J8999" s="120">
        <v>0</v>
      </c>
    </row>
    <row r="9000" spans="1:10" ht="15" customHeight="1">
      <c r="A9000" s="46" t="s">
        <v>17355</v>
      </c>
      <c r="B9000" s="46" t="s">
        <v>17356</v>
      </c>
      <c r="C9000" s="47">
        <v>1.3206</v>
      </c>
      <c r="D9000" s="119" t="s">
        <v>11484</v>
      </c>
      <c r="E9000" s="46" t="s">
        <v>11484</v>
      </c>
      <c r="F9000" s="121">
        <v>26.971800000000002</v>
      </c>
      <c r="G9000" s="87"/>
      <c r="H9000" s="47"/>
      <c r="I9000" s="120">
        <v>250</v>
      </c>
      <c r="J9000" s="120">
        <v>0</v>
      </c>
    </row>
    <row r="9001" spans="1:10" ht="15" customHeight="1">
      <c r="A9001" s="46" t="s">
        <v>17353</v>
      </c>
      <c r="B9001" s="46" t="s">
        <v>17354</v>
      </c>
      <c r="C9001" s="47">
        <v>1.3206</v>
      </c>
      <c r="D9001" s="119" t="s">
        <v>11482</v>
      </c>
      <c r="E9001" s="46" t="s">
        <v>11482</v>
      </c>
      <c r="F9001" s="121">
        <v>49.844799999999999</v>
      </c>
      <c r="G9001" s="87"/>
      <c r="H9001" s="47"/>
      <c r="I9001" s="120">
        <v>0</v>
      </c>
      <c r="J9001" s="120">
        <v>0</v>
      </c>
    </row>
    <row r="9002" spans="1:10" ht="15" customHeight="1">
      <c r="A9002" s="46" t="s">
        <v>17351</v>
      </c>
      <c r="B9002" s="46" t="s">
        <v>17352</v>
      </c>
      <c r="C9002" s="47">
        <v>1.002</v>
      </c>
      <c r="D9002" s="119" t="s">
        <v>11480</v>
      </c>
      <c r="E9002" s="46" t="s">
        <v>11480</v>
      </c>
      <c r="F9002" s="121">
        <v>44.253</v>
      </c>
      <c r="G9002" s="87"/>
      <c r="H9002" s="47"/>
      <c r="I9002" s="120">
        <v>20</v>
      </c>
      <c r="J9002" s="120">
        <v>0</v>
      </c>
    </row>
    <row r="9003" spans="1:10" ht="15" customHeight="1">
      <c r="A9003" s="46" t="s">
        <v>17349</v>
      </c>
      <c r="B9003" s="46" t="s">
        <v>17350</v>
      </c>
      <c r="C9003" s="47">
        <v>1.0246</v>
      </c>
      <c r="D9003" s="119" t="s">
        <v>11478</v>
      </c>
      <c r="E9003" s="46" t="s">
        <v>11478</v>
      </c>
      <c r="F9003" s="121">
        <v>44.166400000000003</v>
      </c>
      <c r="G9003" s="87"/>
      <c r="H9003" s="47"/>
      <c r="I9003" s="120">
        <v>0</v>
      </c>
      <c r="J9003" s="120">
        <v>0</v>
      </c>
    </row>
    <row r="9004" spans="1:10" ht="15" customHeight="1">
      <c r="A9004" s="46" t="s">
        <v>17347</v>
      </c>
      <c r="B9004" s="46" t="s">
        <v>17348</v>
      </c>
      <c r="C9004" s="47">
        <v>1.002</v>
      </c>
      <c r="D9004" s="119" t="s">
        <v>11477</v>
      </c>
      <c r="E9004" s="46" t="s">
        <v>11477</v>
      </c>
      <c r="F9004" s="121">
        <v>40.045200000000001</v>
      </c>
      <c r="G9004" s="87"/>
      <c r="H9004" s="47"/>
      <c r="I9004" s="120">
        <v>0</v>
      </c>
      <c r="J9004" s="120">
        <v>0</v>
      </c>
    </row>
    <row r="9005" spans="1:10" ht="15" customHeight="1">
      <c r="A9005" s="46" t="s">
        <v>17345</v>
      </c>
      <c r="B9005" s="46" t="s">
        <v>17346</v>
      </c>
      <c r="C9005" s="47">
        <v>0.91100000000000003</v>
      </c>
      <c r="D9005" s="119" t="s">
        <v>11475</v>
      </c>
      <c r="E9005" s="46" t="s">
        <v>11475</v>
      </c>
      <c r="F9005" s="121">
        <v>40.045200000000001</v>
      </c>
      <c r="G9005" s="87"/>
      <c r="H9005" s="47"/>
      <c r="I9005" s="120">
        <v>0</v>
      </c>
      <c r="J9005" s="120">
        <v>0</v>
      </c>
    </row>
    <row r="9006" spans="1:10" ht="15" customHeight="1">
      <c r="A9006" s="46" t="s">
        <v>17343</v>
      </c>
      <c r="B9006" s="46" t="s">
        <v>17344</v>
      </c>
      <c r="C9006" s="47">
        <v>1.0704</v>
      </c>
      <c r="D9006" s="119" t="s">
        <v>11473</v>
      </c>
      <c r="E9006" s="46" t="s">
        <v>11473</v>
      </c>
      <c r="F9006" s="121">
        <v>50.188800000000001</v>
      </c>
      <c r="G9006" s="87"/>
      <c r="H9006" s="47"/>
      <c r="I9006" s="120">
        <v>0</v>
      </c>
      <c r="J9006" s="120">
        <v>0</v>
      </c>
    </row>
    <row r="9007" spans="1:10" ht="15" customHeight="1">
      <c r="A9007" s="46" t="s">
        <v>17341</v>
      </c>
      <c r="B9007" s="46" t="s">
        <v>17342</v>
      </c>
      <c r="C9007" s="47">
        <v>0.84719999999999995</v>
      </c>
      <c r="D9007" s="119" t="s">
        <v>11471</v>
      </c>
      <c r="E9007" s="46" t="s">
        <v>11471</v>
      </c>
      <c r="F9007" s="121">
        <v>42.911999999999999</v>
      </c>
      <c r="G9007" s="87"/>
      <c r="H9007" s="47"/>
      <c r="I9007" s="120">
        <v>0</v>
      </c>
      <c r="J9007" s="120">
        <v>0</v>
      </c>
    </row>
    <row r="9008" spans="1:10" ht="15" customHeight="1">
      <c r="A9008" s="46" t="s">
        <v>17339</v>
      </c>
      <c r="B9008" s="46" t="s">
        <v>17340</v>
      </c>
      <c r="C9008" s="47">
        <v>0.84719999999999995</v>
      </c>
      <c r="D9008" s="119" t="s">
        <v>11469</v>
      </c>
      <c r="E9008" s="46" t="s">
        <v>11469</v>
      </c>
      <c r="F9008" s="121">
        <v>56.7774</v>
      </c>
      <c r="G9008" s="87"/>
      <c r="H9008" s="47"/>
      <c r="I9008" s="120">
        <v>25</v>
      </c>
      <c r="J9008" s="120">
        <v>0</v>
      </c>
    </row>
    <row r="9009" spans="1:10" ht="15" customHeight="1">
      <c r="A9009" s="46" t="s">
        <v>17337</v>
      </c>
      <c r="B9009" s="46" t="s">
        <v>17338</v>
      </c>
      <c r="C9009" s="47">
        <v>1.1721999999999999</v>
      </c>
      <c r="D9009" s="119" t="s">
        <v>11467</v>
      </c>
      <c r="E9009" s="46" t="s">
        <v>11467</v>
      </c>
      <c r="F9009" s="121">
        <v>40.045200000000001</v>
      </c>
      <c r="G9009" s="87"/>
      <c r="H9009" s="47"/>
      <c r="I9009" s="120">
        <v>0</v>
      </c>
      <c r="J9009" s="120">
        <v>0</v>
      </c>
    </row>
    <row r="9010" spans="1:10" ht="15" customHeight="1">
      <c r="A9010" s="46" t="s">
        <v>17335</v>
      </c>
      <c r="B9010" s="46" t="s">
        <v>17336</v>
      </c>
      <c r="C9010" s="47">
        <v>1.2387999999999999</v>
      </c>
      <c r="D9010" s="119" t="s">
        <v>11465</v>
      </c>
      <c r="E9010" s="46" t="s">
        <v>11465</v>
      </c>
      <c r="F9010" s="121">
        <v>50.730200000000004</v>
      </c>
      <c r="G9010" s="87"/>
      <c r="H9010" s="47"/>
      <c r="I9010" s="120">
        <v>0</v>
      </c>
      <c r="J9010" s="120">
        <v>0</v>
      </c>
    </row>
    <row r="9011" spans="1:10" ht="15" customHeight="1">
      <c r="A9011" s="46" t="s">
        <v>17333</v>
      </c>
      <c r="B9011" s="46" t="s">
        <v>17334</v>
      </c>
      <c r="C9011" s="47">
        <v>1.2498</v>
      </c>
      <c r="D9011" s="119" t="s">
        <v>11463</v>
      </c>
      <c r="E9011" s="46" t="s">
        <v>11463</v>
      </c>
      <c r="F9011" s="121">
        <v>38.838200000000001</v>
      </c>
      <c r="G9011" s="87"/>
      <c r="H9011" s="47"/>
      <c r="I9011" s="120">
        <v>0</v>
      </c>
      <c r="J9011" s="120">
        <v>0</v>
      </c>
    </row>
    <row r="9012" spans="1:10" ht="15" customHeight="1">
      <c r="A9012" s="46" t="s">
        <v>17331</v>
      </c>
      <c r="B9012" s="46" t="s">
        <v>17332</v>
      </c>
      <c r="C9012" s="47">
        <v>1.3480000000000001</v>
      </c>
      <c r="D9012" s="119" t="s">
        <v>11461</v>
      </c>
      <c r="E9012" s="46" t="s">
        <v>11461</v>
      </c>
      <c r="F9012" s="121">
        <v>44.784399999999998</v>
      </c>
      <c r="G9012" s="87"/>
      <c r="H9012" s="47"/>
      <c r="I9012" s="120">
        <v>0</v>
      </c>
      <c r="J9012" s="120">
        <v>0</v>
      </c>
    </row>
    <row r="9013" spans="1:10" ht="15" customHeight="1">
      <c r="A9013" s="46" t="s">
        <v>17329</v>
      </c>
      <c r="B9013" s="46" t="s">
        <v>17330</v>
      </c>
      <c r="C9013" s="47">
        <v>1.1932</v>
      </c>
      <c r="D9013" s="119" t="s">
        <v>11459</v>
      </c>
      <c r="E9013" s="46" t="s">
        <v>11459</v>
      </c>
      <c r="F9013" s="121">
        <v>57.056800000000003</v>
      </c>
      <c r="G9013" s="87"/>
      <c r="H9013" s="47"/>
      <c r="I9013" s="120">
        <v>0</v>
      </c>
      <c r="J9013" s="120">
        <v>0</v>
      </c>
    </row>
    <row r="9014" spans="1:10" ht="15" customHeight="1">
      <c r="A9014" s="46" t="s">
        <v>17327</v>
      </c>
      <c r="B9014" s="46" t="s">
        <v>17328</v>
      </c>
      <c r="C9014" s="47">
        <v>0.95640000000000003</v>
      </c>
      <c r="D9014" s="119" t="s">
        <v>11457</v>
      </c>
      <c r="E9014" s="46" t="s">
        <v>11457</v>
      </c>
      <c r="F9014" s="121">
        <v>67.305800000000005</v>
      </c>
      <c r="G9014" s="87"/>
      <c r="H9014" s="47"/>
      <c r="I9014" s="120">
        <v>0</v>
      </c>
      <c r="J9014" s="120">
        <v>0</v>
      </c>
    </row>
    <row r="9015" spans="1:10" ht="15" customHeight="1">
      <c r="A9015" s="46" t="s">
        <v>17325</v>
      </c>
      <c r="B9015" s="46" t="s">
        <v>17326</v>
      </c>
      <c r="C9015" s="47">
        <v>0.95640000000000003</v>
      </c>
      <c r="D9015" s="119" t="s">
        <v>11455</v>
      </c>
      <c r="E9015" s="46" t="s">
        <v>11455</v>
      </c>
      <c r="F9015" s="121">
        <v>51.139800000000001</v>
      </c>
      <c r="G9015" s="87"/>
      <c r="H9015" s="47"/>
      <c r="I9015" s="120">
        <v>0</v>
      </c>
      <c r="J9015" s="120">
        <v>0</v>
      </c>
    </row>
    <row r="9016" spans="1:10" ht="15" customHeight="1">
      <c r="A9016" s="46" t="s">
        <v>17323</v>
      </c>
      <c r="B9016" s="46" t="s">
        <v>17324</v>
      </c>
      <c r="C9016" s="47">
        <v>1.4756</v>
      </c>
      <c r="D9016" s="119" t="s">
        <v>11454</v>
      </c>
      <c r="E9016" s="46" t="s">
        <v>11454</v>
      </c>
      <c r="F9016" s="121">
        <v>40.045200000000001</v>
      </c>
      <c r="G9016" s="87"/>
      <c r="H9016" s="47"/>
      <c r="I9016" s="120">
        <v>0</v>
      </c>
      <c r="J9016" s="120">
        <v>0</v>
      </c>
    </row>
    <row r="9017" spans="1:10" ht="15" customHeight="1">
      <c r="A9017" s="46" t="s">
        <v>17321</v>
      </c>
      <c r="B9017" s="46" t="s">
        <v>17322</v>
      </c>
      <c r="C9017" s="47">
        <v>1.3664000000000001</v>
      </c>
      <c r="D9017" s="119" t="s">
        <v>11452</v>
      </c>
      <c r="E9017" s="46" t="s">
        <v>11452</v>
      </c>
      <c r="F9017" s="121">
        <v>51.139800000000001</v>
      </c>
      <c r="G9017" s="87"/>
      <c r="H9017" s="47"/>
      <c r="I9017" s="120">
        <v>0</v>
      </c>
      <c r="J9017" s="120">
        <v>0</v>
      </c>
    </row>
    <row r="9018" spans="1:10" ht="15" customHeight="1">
      <c r="A9018" s="46" t="s">
        <v>17319</v>
      </c>
      <c r="B9018" s="46" t="s">
        <v>17320</v>
      </c>
      <c r="C9018" s="47">
        <v>1.5391999999999999</v>
      </c>
      <c r="D9018" s="119" t="s">
        <v>11450</v>
      </c>
      <c r="E9018" s="46" t="s">
        <v>11450</v>
      </c>
      <c r="F9018" s="121">
        <v>67.305800000000005</v>
      </c>
      <c r="G9018" s="87"/>
      <c r="H9018" s="47"/>
      <c r="I9018" s="120">
        <v>0</v>
      </c>
      <c r="J9018" s="120">
        <v>0</v>
      </c>
    </row>
    <row r="9019" spans="1:10" ht="15" customHeight="1">
      <c r="A9019" s="46" t="s">
        <v>17317</v>
      </c>
      <c r="B9019" s="46" t="s">
        <v>17318</v>
      </c>
      <c r="C9019" s="47">
        <v>1.1659999999999999</v>
      </c>
      <c r="D9019" s="119" t="s">
        <v>11448</v>
      </c>
      <c r="E9019" s="46" t="s">
        <v>11448</v>
      </c>
      <c r="F9019" s="121">
        <v>51.139800000000001</v>
      </c>
      <c r="G9019" s="87"/>
      <c r="H9019" s="47"/>
      <c r="I9019" s="120">
        <v>0</v>
      </c>
      <c r="J9019" s="120">
        <v>0</v>
      </c>
    </row>
    <row r="9020" spans="1:10" ht="15" customHeight="1">
      <c r="A9020" s="46" t="s">
        <v>17315</v>
      </c>
      <c r="B9020" s="46" t="s">
        <v>17316</v>
      </c>
      <c r="C9020" s="47">
        <v>1.3754</v>
      </c>
      <c r="D9020" s="119" t="s">
        <v>11446</v>
      </c>
      <c r="E9020" s="46" t="s">
        <v>11446</v>
      </c>
      <c r="F9020" s="121">
        <v>72.186400000000006</v>
      </c>
      <c r="G9020" s="87"/>
      <c r="H9020" s="47"/>
      <c r="I9020" s="120">
        <v>0</v>
      </c>
      <c r="J9020" s="120">
        <v>0</v>
      </c>
    </row>
    <row r="9021" spans="1:10" ht="15" customHeight="1">
      <c r="A9021" s="46" t="s">
        <v>17313</v>
      </c>
      <c r="B9021" s="46" t="s">
        <v>17314</v>
      </c>
      <c r="C9021" s="47">
        <v>1.002</v>
      </c>
      <c r="D9021" s="119" t="s">
        <v>11445</v>
      </c>
      <c r="E9021" s="46" t="s">
        <v>11445</v>
      </c>
      <c r="F9021" s="121">
        <v>40.045200000000001</v>
      </c>
      <c r="G9021" s="87"/>
      <c r="H9021" s="47"/>
      <c r="I9021" s="120">
        <v>25</v>
      </c>
      <c r="J9021" s="120">
        <v>0</v>
      </c>
    </row>
    <row r="9022" spans="1:10" ht="15" customHeight="1">
      <c r="A9022" s="46" t="s">
        <v>17311</v>
      </c>
      <c r="B9022" s="46" t="s">
        <v>17312</v>
      </c>
      <c r="C9022" s="47">
        <v>1.002</v>
      </c>
      <c r="D9022" s="119" t="s">
        <v>11443</v>
      </c>
      <c r="E9022" s="46" t="s">
        <v>11443</v>
      </c>
      <c r="F9022" s="121">
        <v>63.583599999999997</v>
      </c>
      <c r="G9022" s="87"/>
      <c r="H9022" s="47"/>
      <c r="I9022" s="120">
        <v>515</v>
      </c>
      <c r="J9022" s="120">
        <v>0</v>
      </c>
    </row>
    <row r="9023" spans="1:10" ht="15" customHeight="1">
      <c r="A9023" s="46" t="s">
        <v>17309</v>
      </c>
      <c r="B9023" s="46" t="s">
        <v>17310</v>
      </c>
      <c r="C9023" s="47">
        <v>1.002</v>
      </c>
      <c r="D9023" s="119" t="s">
        <v>11441</v>
      </c>
      <c r="E9023" s="46" t="s">
        <v>11441</v>
      </c>
      <c r="F9023" s="121">
        <v>46.176000000000002</v>
      </c>
      <c r="G9023" s="87"/>
      <c r="H9023" s="47"/>
      <c r="I9023" s="120">
        <v>0</v>
      </c>
      <c r="J9023" s="120">
        <v>0</v>
      </c>
    </row>
    <row r="9024" spans="1:10" ht="15" customHeight="1">
      <c r="A9024" s="46" t="s">
        <v>17307</v>
      </c>
      <c r="B9024" s="46" t="s">
        <v>17308</v>
      </c>
      <c r="C9024" s="47">
        <v>1.002</v>
      </c>
      <c r="D9024" s="119" t="s">
        <v>11439</v>
      </c>
      <c r="E9024" s="46" t="s">
        <v>11439</v>
      </c>
      <c r="F9024" s="121">
        <v>54.879800000000003</v>
      </c>
      <c r="G9024" s="87"/>
      <c r="H9024" s="47"/>
      <c r="I9024" s="120">
        <v>50</v>
      </c>
      <c r="J9024" s="120">
        <v>0</v>
      </c>
    </row>
    <row r="9025" spans="1:10" ht="15" customHeight="1">
      <c r="A9025" s="46" t="s">
        <v>17305</v>
      </c>
      <c r="B9025" s="46" t="s">
        <v>17306</v>
      </c>
      <c r="C9025" s="47">
        <v>1.0476000000000001</v>
      </c>
      <c r="D9025" s="119" t="s">
        <v>11437</v>
      </c>
      <c r="E9025" s="46" t="s">
        <v>11437</v>
      </c>
      <c r="F9025" s="121">
        <v>65.720799999999997</v>
      </c>
      <c r="G9025" s="87"/>
      <c r="H9025" s="47"/>
      <c r="I9025" s="120">
        <v>0</v>
      </c>
      <c r="J9025" s="120">
        <v>0</v>
      </c>
    </row>
    <row r="9026" spans="1:10" ht="15" customHeight="1">
      <c r="A9026" s="46" t="s">
        <v>17303</v>
      </c>
      <c r="B9026" s="46" t="s">
        <v>17304</v>
      </c>
      <c r="C9026" s="47">
        <v>1.0928</v>
      </c>
      <c r="D9026" s="119" t="s">
        <v>11435</v>
      </c>
      <c r="E9026" s="46" t="s">
        <v>11435</v>
      </c>
      <c r="F9026" s="121">
        <v>93.932199999999995</v>
      </c>
      <c r="G9026" s="87"/>
      <c r="H9026" s="47"/>
      <c r="I9026" s="120">
        <v>0</v>
      </c>
      <c r="J9026" s="120">
        <v>0</v>
      </c>
    </row>
    <row r="9027" spans="1:10" ht="15" customHeight="1">
      <c r="A9027" s="46" t="s">
        <v>17301</v>
      </c>
      <c r="B9027" s="46" t="s">
        <v>17302</v>
      </c>
      <c r="C9027" s="47">
        <v>1.1386000000000001</v>
      </c>
      <c r="D9027" s="119" t="s">
        <v>11433</v>
      </c>
      <c r="E9027" s="46" t="s">
        <v>11433</v>
      </c>
      <c r="F9027" s="121">
        <v>67.622799999999998</v>
      </c>
      <c r="G9027" s="87"/>
      <c r="H9027" s="47"/>
      <c r="I9027" s="120">
        <v>0</v>
      </c>
      <c r="J9027" s="120">
        <v>0</v>
      </c>
    </row>
    <row r="9028" spans="1:10" ht="15" customHeight="1">
      <c r="A9028" s="46" t="s">
        <v>17299</v>
      </c>
      <c r="B9028" s="46" t="s">
        <v>17300</v>
      </c>
      <c r="C9028" s="47">
        <v>2.0950000000000002</v>
      </c>
      <c r="D9028" s="119" t="s">
        <v>11431</v>
      </c>
      <c r="E9028" s="46" t="s">
        <v>11431</v>
      </c>
      <c r="F9028" s="121">
        <v>51.139800000000001</v>
      </c>
      <c r="G9028" s="87"/>
      <c r="H9028" s="47"/>
      <c r="I9028" s="120">
        <v>0</v>
      </c>
      <c r="J9028" s="120">
        <v>0</v>
      </c>
    </row>
    <row r="9029" spans="1:10" ht="15" customHeight="1">
      <c r="A9029" s="46" t="s">
        <v>17297</v>
      </c>
      <c r="B9029" s="46" t="s">
        <v>17298</v>
      </c>
      <c r="C9029" s="47">
        <v>0.56459999999999999</v>
      </c>
      <c r="D9029" s="119" t="s">
        <v>11430</v>
      </c>
      <c r="E9029" s="46" t="s">
        <v>11430</v>
      </c>
      <c r="F9029" s="121">
        <v>67.622799999999998</v>
      </c>
      <c r="G9029" s="87"/>
      <c r="H9029" s="47"/>
      <c r="I9029" s="120">
        <v>0</v>
      </c>
      <c r="J9029" s="120">
        <v>0</v>
      </c>
    </row>
    <row r="9030" spans="1:10" ht="15" customHeight="1">
      <c r="A9030" s="46" t="s">
        <v>17295</v>
      </c>
      <c r="B9030" s="46" t="s">
        <v>17296</v>
      </c>
      <c r="C9030" s="47">
        <v>0.70879999999999999</v>
      </c>
      <c r="D9030" s="119" t="s">
        <v>11428</v>
      </c>
      <c r="E9030" s="46" t="s">
        <v>11428</v>
      </c>
      <c r="F9030" s="121">
        <v>93.932199999999995</v>
      </c>
      <c r="G9030" s="87"/>
      <c r="H9030" s="47"/>
      <c r="I9030" s="120">
        <v>0</v>
      </c>
      <c r="J9030" s="120">
        <v>0</v>
      </c>
    </row>
    <row r="9031" spans="1:10" ht="15" customHeight="1">
      <c r="A9031" s="46" t="s">
        <v>17293</v>
      </c>
      <c r="B9031" s="46" t="s">
        <v>17294</v>
      </c>
      <c r="C9031" s="47">
        <v>0.82899999999999996</v>
      </c>
      <c r="D9031" s="119" t="s">
        <v>11426</v>
      </c>
      <c r="E9031" s="46" t="s">
        <v>11426</v>
      </c>
      <c r="F9031" s="121">
        <v>67.622799999999998</v>
      </c>
      <c r="G9031" s="87"/>
      <c r="H9031" s="47"/>
      <c r="I9031" s="120">
        <v>0</v>
      </c>
      <c r="J9031" s="120">
        <v>0</v>
      </c>
    </row>
    <row r="9032" spans="1:10" ht="15" customHeight="1">
      <c r="A9032" s="46" t="s">
        <v>17291</v>
      </c>
      <c r="B9032" s="46" t="s">
        <v>17292</v>
      </c>
      <c r="C9032" s="47">
        <v>0.83799999999999997</v>
      </c>
      <c r="D9032" s="119" t="s">
        <v>11424</v>
      </c>
      <c r="E9032" s="46" t="s">
        <v>11424</v>
      </c>
      <c r="F9032" s="121">
        <v>93.932199999999995</v>
      </c>
      <c r="G9032" s="87"/>
      <c r="H9032" s="47"/>
      <c r="I9032" s="120">
        <v>0</v>
      </c>
      <c r="J9032" s="120">
        <v>0</v>
      </c>
    </row>
    <row r="9033" spans="1:10" ht="15" customHeight="1">
      <c r="A9033" s="46" t="s">
        <v>17289</v>
      </c>
      <c r="B9033" s="46" t="s">
        <v>17290</v>
      </c>
      <c r="C9033" s="47">
        <v>0.83499999999999996</v>
      </c>
      <c r="D9033" s="119" t="s">
        <v>11422</v>
      </c>
      <c r="E9033" s="46" t="s">
        <v>11422</v>
      </c>
      <c r="F9033" s="121">
        <v>51.139800000000001</v>
      </c>
      <c r="G9033" s="87"/>
      <c r="H9033" s="47"/>
      <c r="I9033" s="120">
        <v>3</v>
      </c>
      <c r="J9033" s="120">
        <v>0</v>
      </c>
    </row>
    <row r="9034" spans="1:10" ht="15" customHeight="1">
      <c r="A9034" s="46" t="s">
        <v>17287</v>
      </c>
      <c r="B9034" s="46" t="s">
        <v>17288</v>
      </c>
      <c r="C9034" s="47">
        <v>0.83499999999999996</v>
      </c>
      <c r="D9034" s="119" t="s">
        <v>11420</v>
      </c>
      <c r="E9034" s="46" t="s">
        <v>11420</v>
      </c>
      <c r="F9034" s="121">
        <v>32.209200000000003</v>
      </c>
      <c r="G9034" s="87"/>
      <c r="H9034" s="47"/>
      <c r="I9034" s="120">
        <v>0</v>
      </c>
      <c r="J9034" s="120">
        <v>0</v>
      </c>
    </row>
    <row r="9035" spans="1:10" ht="15" customHeight="1">
      <c r="A9035" s="46" t="s">
        <v>17285</v>
      </c>
      <c r="B9035" s="46" t="s">
        <v>17286</v>
      </c>
      <c r="C9035" s="47">
        <v>0.82899999999999996</v>
      </c>
      <c r="D9035" s="119" t="s">
        <v>11418</v>
      </c>
      <c r="E9035" s="46" t="s">
        <v>11418</v>
      </c>
      <c r="F9035" s="121">
        <v>26.971800000000002</v>
      </c>
      <c r="G9035" s="87"/>
      <c r="H9035" s="47"/>
      <c r="I9035" s="120">
        <v>0</v>
      </c>
      <c r="J9035" s="120">
        <v>0</v>
      </c>
    </row>
    <row r="9036" spans="1:10" ht="15" customHeight="1">
      <c r="A9036" s="46" t="s">
        <v>17283</v>
      </c>
      <c r="B9036" s="46" t="s">
        <v>17284</v>
      </c>
      <c r="C9036" s="47">
        <v>0.61040000000000005</v>
      </c>
      <c r="D9036" s="119" t="s">
        <v>11416</v>
      </c>
      <c r="E9036" s="46" t="s">
        <v>11416</v>
      </c>
      <c r="F9036" s="121">
        <v>29.5778</v>
      </c>
      <c r="G9036" s="87"/>
      <c r="H9036" s="47"/>
      <c r="I9036" s="120">
        <v>0</v>
      </c>
      <c r="J9036" s="120">
        <v>0</v>
      </c>
    </row>
    <row r="9037" spans="1:10" ht="15" customHeight="1">
      <c r="A9037" s="46" t="s">
        <v>17281</v>
      </c>
      <c r="B9037" s="46" t="s">
        <v>17282</v>
      </c>
      <c r="C9037" s="47">
        <v>0.76500000000000001</v>
      </c>
      <c r="D9037" s="119" t="s">
        <v>11414</v>
      </c>
      <c r="E9037" s="46" t="s">
        <v>11414</v>
      </c>
      <c r="F9037" s="121">
        <v>44.905799999999999</v>
      </c>
      <c r="G9037" s="87"/>
      <c r="H9037" s="47"/>
      <c r="I9037" s="120">
        <v>0</v>
      </c>
      <c r="J9037" s="120">
        <v>0</v>
      </c>
    </row>
    <row r="9038" spans="1:10" ht="15" customHeight="1">
      <c r="A9038" s="46" t="s">
        <v>17279</v>
      </c>
      <c r="B9038" s="46" t="s">
        <v>17280</v>
      </c>
      <c r="C9038" s="47">
        <v>0.89259999999999995</v>
      </c>
      <c r="D9038" s="119" t="s">
        <v>11412</v>
      </c>
      <c r="E9038" s="46" t="s">
        <v>11412</v>
      </c>
      <c r="F9038" s="121">
        <v>47.97</v>
      </c>
      <c r="G9038" s="87"/>
      <c r="H9038" s="47"/>
      <c r="I9038" s="120">
        <v>0</v>
      </c>
      <c r="J9038" s="120">
        <v>0</v>
      </c>
    </row>
    <row r="9039" spans="1:10" ht="15" customHeight="1">
      <c r="A9039" s="46" t="s">
        <v>17277</v>
      </c>
      <c r="B9039" s="46" t="s">
        <v>17278</v>
      </c>
      <c r="C9039" s="47">
        <v>0.94740000000000002</v>
      </c>
      <c r="D9039" s="119" t="s">
        <v>11410</v>
      </c>
      <c r="E9039" s="46" t="s">
        <v>11410</v>
      </c>
      <c r="F9039" s="121">
        <v>40.045200000000001</v>
      </c>
      <c r="G9039" s="87"/>
      <c r="H9039" s="47"/>
      <c r="I9039" s="120">
        <v>0</v>
      </c>
      <c r="J9039" s="120">
        <v>0</v>
      </c>
    </row>
    <row r="9040" spans="1:10" ht="15" customHeight="1">
      <c r="A9040" s="46" t="s">
        <v>17276</v>
      </c>
      <c r="B9040" s="46" t="s">
        <v>33060</v>
      </c>
      <c r="C9040" s="47">
        <v>1.4523999999999999</v>
      </c>
      <c r="D9040" s="119" t="s">
        <v>11408</v>
      </c>
      <c r="E9040" s="46" t="s">
        <v>11408</v>
      </c>
      <c r="F9040" s="121">
        <v>40.045200000000001</v>
      </c>
      <c r="G9040" s="87"/>
      <c r="H9040" s="47"/>
      <c r="I9040" s="120">
        <v>125</v>
      </c>
      <c r="J9040" s="120">
        <v>0</v>
      </c>
    </row>
    <row r="9041" spans="1:10" ht="15" customHeight="1">
      <c r="A9041" s="46" t="s">
        <v>17274</v>
      </c>
      <c r="B9041" s="46" t="s">
        <v>17275</v>
      </c>
      <c r="C9041" s="47">
        <v>1.5104</v>
      </c>
      <c r="D9041" s="119" t="s">
        <v>11406</v>
      </c>
      <c r="E9041" s="46" t="s">
        <v>11406</v>
      </c>
      <c r="F9041" s="121">
        <v>47.97</v>
      </c>
      <c r="G9041" s="87"/>
      <c r="H9041" s="47"/>
      <c r="I9041" s="120">
        <v>35</v>
      </c>
      <c r="J9041" s="120">
        <v>0</v>
      </c>
    </row>
    <row r="9042" spans="1:10" ht="15" customHeight="1">
      <c r="A9042" s="46" t="s">
        <v>17272</v>
      </c>
      <c r="B9042" s="46" t="s">
        <v>17273</v>
      </c>
      <c r="C9042" s="47">
        <v>0.95640000000000003</v>
      </c>
      <c r="D9042" s="119" t="s">
        <v>11404</v>
      </c>
      <c r="E9042" s="46" t="s">
        <v>11404</v>
      </c>
      <c r="F9042" s="121">
        <v>40.045200000000001</v>
      </c>
      <c r="G9042" s="87"/>
      <c r="H9042" s="47"/>
      <c r="I9042" s="120">
        <v>0</v>
      </c>
      <c r="J9042" s="120">
        <v>0</v>
      </c>
    </row>
    <row r="9043" spans="1:10" ht="15" customHeight="1">
      <c r="A9043" s="46" t="s">
        <v>17270</v>
      </c>
      <c r="B9043" s="46" t="s">
        <v>17271</v>
      </c>
      <c r="C9043" s="47">
        <v>1.002</v>
      </c>
      <c r="D9043" s="119" t="s">
        <v>11402</v>
      </c>
      <c r="E9043" s="46" t="s">
        <v>11402</v>
      </c>
      <c r="F9043" s="121">
        <v>47.97</v>
      </c>
      <c r="G9043" s="87"/>
      <c r="H9043" s="47"/>
      <c r="I9043" s="120">
        <v>0</v>
      </c>
      <c r="J9043" s="120">
        <v>0</v>
      </c>
    </row>
    <row r="9044" spans="1:10" ht="15" customHeight="1">
      <c r="A9044" s="46" t="s">
        <v>17268</v>
      </c>
      <c r="B9044" s="46" t="s">
        <v>17269</v>
      </c>
      <c r="C9044" s="47">
        <v>2.2246000000000001</v>
      </c>
      <c r="D9044" s="119" t="s">
        <v>11401</v>
      </c>
      <c r="E9044" s="46" t="s">
        <v>11401</v>
      </c>
      <c r="F9044" s="121">
        <v>99.4268</v>
      </c>
      <c r="G9044" s="87"/>
      <c r="H9044" s="47"/>
      <c r="I9044" s="120">
        <v>0</v>
      </c>
      <c r="J9044" s="120">
        <v>0</v>
      </c>
    </row>
    <row r="9045" spans="1:10" ht="15" customHeight="1">
      <c r="A9045" s="46" t="s">
        <v>17266</v>
      </c>
      <c r="B9045" s="46" t="s">
        <v>17267</v>
      </c>
      <c r="C9045" s="47">
        <v>0.3004</v>
      </c>
      <c r="D9045" s="119" t="s">
        <v>11400</v>
      </c>
      <c r="E9045" s="46" t="s">
        <v>11400</v>
      </c>
      <c r="F9045" s="121">
        <v>67.622799999999998</v>
      </c>
      <c r="G9045" s="87"/>
      <c r="H9045" s="47"/>
      <c r="I9045" s="120">
        <v>10</v>
      </c>
      <c r="J9045" s="120">
        <v>0</v>
      </c>
    </row>
    <row r="9046" spans="1:10" ht="15" customHeight="1">
      <c r="A9046" s="46" t="s">
        <v>17264</v>
      </c>
      <c r="B9046" s="46" t="s">
        <v>17265</v>
      </c>
      <c r="C9046" s="47">
        <v>0.51459999999999995</v>
      </c>
      <c r="D9046" s="119" t="s">
        <v>11398</v>
      </c>
      <c r="E9046" s="46" t="s">
        <v>11398</v>
      </c>
      <c r="F9046" s="121">
        <v>67.622799999999998</v>
      </c>
      <c r="G9046" s="87"/>
      <c r="H9046" s="47"/>
      <c r="I9046" s="120">
        <v>0</v>
      </c>
      <c r="J9046" s="120">
        <v>0</v>
      </c>
    </row>
    <row r="9047" spans="1:10" ht="15" customHeight="1">
      <c r="A9047" s="46" t="s">
        <v>17262</v>
      </c>
      <c r="B9047" s="46" t="s">
        <v>17263</v>
      </c>
      <c r="C9047" s="47">
        <v>0.56459999999999999</v>
      </c>
      <c r="D9047" s="119" t="s">
        <v>11396</v>
      </c>
      <c r="E9047" s="46" t="s">
        <v>11396</v>
      </c>
      <c r="F9047" s="121">
        <v>127.7436</v>
      </c>
      <c r="G9047" s="87"/>
      <c r="H9047" s="47"/>
      <c r="I9047" s="120">
        <v>60</v>
      </c>
      <c r="J9047" s="120">
        <v>0</v>
      </c>
    </row>
    <row r="9048" spans="1:10" ht="15" customHeight="1">
      <c r="A9048" s="46" t="s">
        <v>17260</v>
      </c>
      <c r="B9048" s="46" t="s">
        <v>17261</v>
      </c>
      <c r="C9048" s="47">
        <v>0.44619999999999999</v>
      </c>
      <c r="D9048" s="119" t="s">
        <v>11394</v>
      </c>
      <c r="E9048" s="46" t="s">
        <v>11394</v>
      </c>
      <c r="F9048" s="121">
        <v>295.6386</v>
      </c>
      <c r="G9048" s="87"/>
      <c r="H9048" s="47"/>
      <c r="I9048" s="120">
        <v>0</v>
      </c>
      <c r="J9048" s="120">
        <v>0</v>
      </c>
    </row>
    <row r="9049" spans="1:10" ht="15" customHeight="1">
      <c r="A9049" s="46" t="s">
        <v>17258</v>
      </c>
      <c r="B9049" s="46" t="s">
        <v>17259</v>
      </c>
      <c r="C9049" s="47">
        <v>0.37940000000000002</v>
      </c>
      <c r="D9049" s="119" t="s">
        <v>11392</v>
      </c>
      <c r="E9049" s="46" t="s">
        <v>11392</v>
      </c>
      <c r="F9049" s="121">
        <v>365.58600000000001</v>
      </c>
      <c r="G9049" s="87"/>
      <c r="H9049" s="47"/>
      <c r="I9049" s="120">
        <v>0</v>
      </c>
      <c r="J9049" s="120">
        <v>0</v>
      </c>
    </row>
    <row r="9050" spans="1:10" ht="15" customHeight="1">
      <c r="A9050" s="46" t="s">
        <v>17256</v>
      </c>
      <c r="B9050" s="46" t="s">
        <v>17257</v>
      </c>
      <c r="C9050" s="47">
        <v>0.43719999999999998</v>
      </c>
      <c r="D9050" s="119" t="s">
        <v>11390</v>
      </c>
      <c r="E9050" s="46" t="s">
        <v>11390</v>
      </c>
      <c r="F9050" s="121">
        <v>684.68140000000005</v>
      </c>
      <c r="G9050" s="87"/>
      <c r="H9050" s="47"/>
      <c r="I9050" s="120">
        <v>0</v>
      </c>
      <c r="J9050" s="120">
        <v>0</v>
      </c>
    </row>
    <row r="9051" spans="1:10" ht="15" customHeight="1">
      <c r="A9051" s="46" t="s">
        <v>33061</v>
      </c>
      <c r="B9051" s="46" t="s">
        <v>33062</v>
      </c>
      <c r="C9051" s="47">
        <v>2.0242</v>
      </c>
      <c r="D9051" s="119" t="s">
        <v>11500</v>
      </c>
      <c r="E9051" s="46" t="s">
        <v>11500</v>
      </c>
      <c r="F9051" s="121">
        <v>36.434800000000003</v>
      </c>
      <c r="G9051" s="87"/>
      <c r="H9051" s="47"/>
      <c r="I9051" s="120">
        <v>200</v>
      </c>
      <c r="J9051" s="120">
        <v>0</v>
      </c>
    </row>
    <row r="9052" spans="1:10" ht="15" customHeight="1">
      <c r="A9052" s="46" t="s">
        <v>33063</v>
      </c>
      <c r="B9052" s="46" t="s">
        <v>33064</v>
      </c>
      <c r="C9052" s="47">
        <v>2.0242</v>
      </c>
      <c r="D9052" s="119" t="s">
        <v>11498</v>
      </c>
      <c r="E9052" s="46" t="s">
        <v>11498</v>
      </c>
      <c r="F9052" s="121">
        <v>36.434800000000003</v>
      </c>
      <c r="G9052" s="87"/>
      <c r="H9052" s="47"/>
      <c r="I9052" s="120">
        <v>100</v>
      </c>
      <c r="J9052" s="120">
        <v>0</v>
      </c>
    </row>
    <row r="9053" spans="1:10" ht="15" customHeight="1">
      <c r="A9053" s="46" t="s">
        <v>17372</v>
      </c>
      <c r="B9053" s="46" t="s">
        <v>17373</v>
      </c>
      <c r="C9053" s="47">
        <v>0.29499999999999998</v>
      </c>
      <c r="D9053" s="119" t="s">
        <v>11496</v>
      </c>
      <c r="E9053" s="46" t="s">
        <v>11496</v>
      </c>
      <c r="F9053" s="121">
        <v>27.530999999999999</v>
      </c>
      <c r="G9053" s="87"/>
      <c r="H9053" s="47"/>
      <c r="I9053" s="120">
        <v>0</v>
      </c>
      <c r="J9053" s="120">
        <v>0</v>
      </c>
    </row>
    <row r="9054" spans="1:10" ht="15" customHeight="1">
      <c r="A9054" s="46" t="s">
        <v>17370</v>
      </c>
      <c r="B9054" s="46" t="s">
        <v>17371</v>
      </c>
      <c r="C9054" s="47">
        <v>0.29499999999999998</v>
      </c>
      <c r="D9054" s="119" t="s">
        <v>11494</v>
      </c>
      <c r="E9054" s="46" t="s">
        <v>11494</v>
      </c>
      <c r="F9054" s="121">
        <v>31.880400000000002</v>
      </c>
      <c r="G9054" s="87"/>
      <c r="H9054" s="47"/>
      <c r="I9054" s="120">
        <v>0</v>
      </c>
      <c r="J9054" s="120">
        <v>0</v>
      </c>
    </row>
    <row r="9055" spans="1:10" ht="15" customHeight="1">
      <c r="A9055" s="46" t="s">
        <v>8460</v>
      </c>
      <c r="B9055" s="46" t="s">
        <v>17210</v>
      </c>
      <c r="C9055" s="47">
        <v>0.253</v>
      </c>
      <c r="D9055" s="119" t="s">
        <v>11575</v>
      </c>
      <c r="E9055" s="46" t="s">
        <v>11575</v>
      </c>
      <c r="F9055" s="121">
        <v>18.4908</v>
      </c>
      <c r="G9055" s="87"/>
      <c r="H9055" s="47"/>
      <c r="I9055" s="120">
        <v>0</v>
      </c>
      <c r="J9055" s="120">
        <v>0</v>
      </c>
    </row>
    <row r="9056" spans="1:10" ht="15" customHeight="1">
      <c r="A9056" s="46" t="s">
        <v>8463</v>
      </c>
      <c r="B9056" s="46" t="s">
        <v>17369</v>
      </c>
      <c r="C9056" s="47">
        <v>0.253</v>
      </c>
      <c r="D9056" s="119" t="s">
        <v>11573</v>
      </c>
      <c r="E9056" s="46" t="s">
        <v>11573</v>
      </c>
      <c r="F9056" s="121">
        <v>11.2766</v>
      </c>
      <c r="G9056" s="87"/>
      <c r="H9056" s="47"/>
      <c r="I9056" s="120">
        <v>90</v>
      </c>
      <c r="J9056" s="120">
        <v>0</v>
      </c>
    </row>
    <row r="9057" spans="1:10" ht="15" customHeight="1">
      <c r="A9057" s="46" t="s">
        <v>17367</v>
      </c>
      <c r="B9057" s="46" t="s">
        <v>17368</v>
      </c>
      <c r="C9057" s="47">
        <v>0.34620000000000001</v>
      </c>
      <c r="D9057" s="119" t="s">
        <v>11572</v>
      </c>
      <c r="E9057" s="46" t="s">
        <v>11572</v>
      </c>
      <c r="F9057" s="121">
        <v>18.4908</v>
      </c>
      <c r="G9057" s="87"/>
      <c r="H9057" s="47"/>
      <c r="I9057" s="120">
        <v>160</v>
      </c>
      <c r="J9057" s="120">
        <v>0</v>
      </c>
    </row>
    <row r="9058" spans="1:10" ht="15" customHeight="1">
      <c r="A9058" s="46" t="s">
        <v>17365</v>
      </c>
      <c r="B9058" s="46" t="s">
        <v>17366</v>
      </c>
      <c r="C9058" s="47">
        <v>0.34620000000000001</v>
      </c>
      <c r="D9058" s="119" t="s">
        <v>11570</v>
      </c>
      <c r="E9058" s="46" t="s">
        <v>11570</v>
      </c>
      <c r="F9058" s="121">
        <v>18.4908</v>
      </c>
      <c r="G9058" s="87"/>
      <c r="H9058" s="47"/>
      <c r="I9058" s="120">
        <v>302</v>
      </c>
      <c r="J9058" s="120">
        <v>0</v>
      </c>
    </row>
    <row r="9059" spans="1:10" ht="15" customHeight="1">
      <c r="A9059" s="46" t="s">
        <v>17405</v>
      </c>
      <c r="B9059" s="46" t="s">
        <v>17406</v>
      </c>
      <c r="C9059" s="47">
        <v>5.4378000000000002</v>
      </c>
      <c r="D9059" s="119" t="s">
        <v>11569</v>
      </c>
      <c r="E9059" s="46" t="s">
        <v>11569</v>
      </c>
      <c r="F9059" s="121">
        <v>11.2766</v>
      </c>
      <c r="G9059" s="87"/>
      <c r="H9059" s="47"/>
      <c r="I9059" s="120">
        <v>0</v>
      </c>
      <c r="J9059" s="120">
        <v>0</v>
      </c>
    </row>
    <row r="9060" spans="1:10" ht="15" customHeight="1">
      <c r="A9060" s="46" t="s">
        <v>33065</v>
      </c>
      <c r="B9060" s="46" t="s">
        <v>33066</v>
      </c>
      <c r="C9060" s="47">
        <v>4.5544000000000002</v>
      </c>
      <c r="D9060" s="119" t="s">
        <v>11567</v>
      </c>
      <c r="E9060" s="46" t="s">
        <v>11567</v>
      </c>
      <c r="F9060" s="121">
        <v>11.2766</v>
      </c>
      <c r="G9060" s="87"/>
      <c r="H9060" s="47"/>
      <c r="I9060" s="120">
        <v>100</v>
      </c>
      <c r="J9060" s="120">
        <v>0</v>
      </c>
    </row>
    <row r="9061" spans="1:10" ht="15" customHeight="1">
      <c r="A9061" s="46" t="s">
        <v>33067</v>
      </c>
      <c r="B9061" s="46" t="s">
        <v>33068</v>
      </c>
      <c r="C9061" s="47">
        <v>12.651</v>
      </c>
      <c r="D9061" s="119" t="s">
        <v>11566</v>
      </c>
      <c r="E9061" s="46" t="s">
        <v>11566</v>
      </c>
      <c r="F9061" s="121">
        <v>76.859200000000001</v>
      </c>
      <c r="G9061" s="87"/>
      <c r="H9061" s="47"/>
      <c r="I9061" s="120">
        <v>100</v>
      </c>
      <c r="J9061" s="120">
        <v>0</v>
      </c>
    </row>
    <row r="9062" spans="1:10" ht="15" customHeight="1">
      <c r="A9062" s="46" t="s">
        <v>4133</v>
      </c>
      <c r="B9062" s="46" t="s">
        <v>33069</v>
      </c>
      <c r="C9062" s="47">
        <v>20.261800000000001</v>
      </c>
      <c r="D9062" s="119" t="s">
        <v>11565</v>
      </c>
      <c r="E9062" s="46" t="s">
        <v>11565</v>
      </c>
      <c r="F9062" s="121">
        <v>76.859200000000001</v>
      </c>
      <c r="G9062" s="87"/>
      <c r="H9062" s="47"/>
      <c r="I9062" s="120">
        <v>1398</v>
      </c>
      <c r="J9062" s="120">
        <v>0</v>
      </c>
    </row>
    <row r="9063" spans="1:10" ht="15" customHeight="1">
      <c r="A9063" s="46" t="s">
        <v>17403</v>
      </c>
      <c r="B9063" s="46" t="s">
        <v>17404</v>
      </c>
      <c r="C9063" s="47">
        <v>1.3712</v>
      </c>
      <c r="D9063" s="119" t="s">
        <v>11563</v>
      </c>
      <c r="E9063" s="46" t="s">
        <v>11563</v>
      </c>
      <c r="F9063" s="121">
        <v>80.802999999999997</v>
      </c>
      <c r="G9063" s="87"/>
      <c r="H9063" s="47"/>
      <c r="I9063" s="120">
        <v>0</v>
      </c>
      <c r="J9063" s="120">
        <v>0</v>
      </c>
    </row>
    <row r="9064" spans="1:10" ht="15" customHeight="1">
      <c r="A9064" s="46" t="s">
        <v>17401</v>
      </c>
      <c r="B9064" s="46" t="s">
        <v>17402</v>
      </c>
      <c r="C9064" s="47">
        <v>0.2278</v>
      </c>
      <c r="D9064" s="119" t="s">
        <v>11561</v>
      </c>
      <c r="E9064" s="46" t="s">
        <v>11561</v>
      </c>
      <c r="F9064" s="121">
        <v>80.802999999999997</v>
      </c>
      <c r="G9064" s="87"/>
      <c r="H9064" s="47"/>
      <c r="I9064" s="120">
        <v>10</v>
      </c>
      <c r="J9064" s="120">
        <v>0</v>
      </c>
    </row>
    <row r="9065" spans="1:10" ht="15" customHeight="1">
      <c r="A9065" s="46" t="s">
        <v>17399</v>
      </c>
      <c r="B9065" s="46" t="s">
        <v>17400</v>
      </c>
      <c r="C9065" s="47">
        <v>0.34160000000000001</v>
      </c>
      <c r="D9065" s="119" t="s">
        <v>11559</v>
      </c>
      <c r="E9065" s="46" t="s">
        <v>11559</v>
      </c>
      <c r="F9065" s="121">
        <v>83.818200000000004</v>
      </c>
      <c r="G9065" s="87"/>
      <c r="H9065" s="47"/>
      <c r="I9065" s="120">
        <v>0</v>
      </c>
      <c r="J9065" s="120">
        <v>0</v>
      </c>
    </row>
    <row r="9066" spans="1:10" ht="15" customHeight="1">
      <c r="A9066" s="46" t="s">
        <v>7015</v>
      </c>
      <c r="B9066" s="46" t="s">
        <v>17398</v>
      </c>
      <c r="C9066" s="47">
        <v>0.3044</v>
      </c>
      <c r="D9066" s="119" t="s">
        <v>11557</v>
      </c>
      <c r="E9066" s="46" t="s">
        <v>11557</v>
      </c>
      <c r="F9066" s="121">
        <v>87.762</v>
      </c>
      <c r="G9066" s="87"/>
      <c r="H9066" s="47"/>
      <c r="I9066" s="120">
        <v>619</v>
      </c>
      <c r="J9066" s="120">
        <v>0</v>
      </c>
    </row>
    <row r="9067" spans="1:10" ht="15" customHeight="1">
      <c r="A9067" s="46" t="s">
        <v>17396</v>
      </c>
      <c r="B9067" s="46" t="s">
        <v>17397</v>
      </c>
      <c r="C9067" s="47">
        <v>1.1992</v>
      </c>
      <c r="D9067" s="119" t="s">
        <v>11556</v>
      </c>
      <c r="E9067" s="46" t="s">
        <v>11556</v>
      </c>
      <c r="F9067" s="121">
        <v>17.296600000000002</v>
      </c>
      <c r="G9067" s="87"/>
      <c r="H9067" s="47"/>
      <c r="I9067" s="120">
        <v>348</v>
      </c>
      <c r="J9067" s="120">
        <v>0</v>
      </c>
    </row>
    <row r="9068" spans="1:10" ht="15" customHeight="1">
      <c r="A9068" s="46" t="s">
        <v>17394</v>
      </c>
      <c r="B9068" s="46" t="s">
        <v>17395</v>
      </c>
      <c r="C9068" s="47">
        <v>0.7742</v>
      </c>
      <c r="D9068" s="119" t="s">
        <v>11555</v>
      </c>
      <c r="E9068" s="46" t="s">
        <v>11555</v>
      </c>
      <c r="F9068" s="121">
        <v>86.001000000000005</v>
      </c>
      <c r="G9068" s="87"/>
      <c r="H9068" s="47"/>
      <c r="I9068" s="120">
        <v>0</v>
      </c>
      <c r="J9068" s="120">
        <v>0</v>
      </c>
    </row>
    <row r="9069" spans="1:10" ht="15" customHeight="1">
      <c r="A9069" s="46" t="s">
        <v>17392</v>
      </c>
      <c r="B9069" s="46" t="s">
        <v>17393</v>
      </c>
      <c r="C9069" s="47">
        <v>0.34160000000000001</v>
      </c>
      <c r="D9069" s="119" t="s">
        <v>11554</v>
      </c>
      <c r="E9069" s="46" t="s">
        <v>11554</v>
      </c>
      <c r="F9069" s="121">
        <v>79.984999999999999</v>
      </c>
      <c r="G9069" s="87"/>
      <c r="H9069" s="47"/>
      <c r="I9069" s="120">
        <v>79</v>
      </c>
      <c r="J9069" s="120">
        <v>0</v>
      </c>
    </row>
    <row r="9070" spans="1:10" ht="15" customHeight="1">
      <c r="A9070" s="46" t="s">
        <v>17390</v>
      </c>
      <c r="B9070" s="46" t="s">
        <v>17391</v>
      </c>
      <c r="C9070" s="47">
        <v>0.5464</v>
      </c>
      <c r="D9070" s="119" t="s">
        <v>11553</v>
      </c>
      <c r="E9070" s="46" t="s">
        <v>11553</v>
      </c>
      <c r="F9070" s="121">
        <v>88.657799999999995</v>
      </c>
      <c r="G9070" s="87"/>
      <c r="H9070" s="47"/>
      <c r="I9070" s="120">
        <v>0</v>
      </c>
      <c r="J9070" s="120">
        <v>0</v>
      </c>
    </row>
    <row r="9071" spans="1:10" ht="15" customHeight="1">
      <c r="A9071" s="46" t="s">
        <v>17388</v>
      </c>
      <c r="B9071" s="46" t="s">
        <v>17389</v>
      </c>
      <c r="C9071" s="47">
        <v>0.7742</v>
      </c>
      <c r="D9071" s="119" t="s">
        <v>11552</v>
      </c>
      <c r="E9071" s="46" t="s">
        <v>11552</v>
      </c>
      <c r="F9071" s="121">
        <v>86.026399999999995</v>
      </c>
      <c r="G9071" s="87"/>
      <c r="H9071" s="47"/>
      <c r="I9071" s="120">
        <v>0</v>
      </c>
      <c r="J9071" s="120">
        <v>0</v>
      </c>
    </row>
    <row r="9072" spans="1:10" ht="15" customHeight="1">
      <c r="A9072" s="46" t="s">
        <v>17386</v>
      </c>
      <c r="B9072" s="46" t="s">
        <v>17387</v>
      </c>
      <c r="C9072" s="47">
        <v>5.4378000000000002</v>
      </c>
      <c r="D9072" s="119" t="s">
        <v>11550</v>
      </c>
      <c r="E9072" s="46" t="s">
        <v>11550</v>
      </c>
      <c r="F9072" s="121">
        <v>123.77679999999999</v>
      </c>
      <c r="G9072" s="87"/>
      <c r="H9072" s="47"/>
      <c r="I9072" s="120">
        <v>0</v>
      </c>
      <c r="J9072" s="120">
        <v>0</v>
      </c>
    </row>
    <row r="9073" spans="1:10" ht="15" customHeight="1">
      <c r="A9073" s="46" t="s">
        <v>17384</v>
      </c>
      <c r="B9073" s="46" t="s">
        <v>17385</v>
      </c>
      <c r="C9073" s="47">
        <v>0.2278</v>
      </c>
      <c r="D9073" s="119" t="s">
        <v>11549</v>
      </c>
      <c r="E9073" s="46" t="s">
        <v>11549</v>
      </c>
      <c r="F9073" s="121">
        <v>95.192800000000005</v>
      </c>
      <c r="G9073" s="87"/>
      <c r="H9073" s="47"/>
      <c r="I9073" s="120">
        <v>0</v>
      </c>
      <c r="J9073" s="120">
        <v>0</v>
      </c>
    </row>
    <row r="9074" spans="1:10" ht="15" customHeight="1">
      <c r="A9074" s="46" t="s">
        <v>17382</v>
      </c>
      <c r="B9074" s="46" t="s">
        <v>17383</v>
      </c>
      <c r="C9074" s="47">
        <v>0.19120000000000001</v>
      </c>
      <c r="D9074" s="119" t="s">
        <v>11547</v>
      </c>
      <c r="E9074" s="46" t="s">
        <v>11547</v>
      </c>
      <c r="F9074" s="121">
        <v>92.020399999999995</v>
      </c>
      <c r="G9074" s="87"/>
      <c r="H9074" s="47"/>
      <c r="I9074" s="120">
        <v>0</v>
      </c>
      <c r="J9074" s="120">
        <v>0</v>
      </c>
    </row>
    <row r="9075" spans="1:10" ht="15" customHeight="1">
      <c r="A9075" s="46" t="s">
        <v>17380</v>
      </c>
      <c r="B9075" s="46" t="s">
        <v>17381</v>
      </c>
      <c r="C9075" s="47">
        <v>0.53900000000000003</v>
      </c>
      <c r="D9075" s="119" t="s">
        <v>11546</v>
      </c>
      <c r="E9075" s="46" t="s">
        <v>11546</v>
      </c>
      <c r="F9075" s="121">
        <v>92.6554</v>
      </c>
      <c r="G9075" s="87"/>
      <c r="H9075" s="47"/>
      <c r="I9075" s="120">
        <v>0</v>
      </c>
      <c r="J9075" s="120">
        <v>0</v>
      </c>
    </row>
    <row r="9076" spans="1:10" ht="15" customHeight="1">
      <c r="A9076" s="46" t="s">
        <v>17378</v>
      </c>
      <c r="B9076" s="46" t="s">
        <v>17379</v>
      </c>
      <c r="C9076" s="47">
        <v>0.65980000000000005</v>
      </c>
      <c r="D9076" s="119" t="s">
        <v>11544</v>
      </c>
      <c r="E9076" s="46" t="s">
        <v>11544</v>
      </c>
      <c r="F9076" s="121">
        <v>100.92919999999999</v>
      </c>
      <c r="G9076" s="87"/>
      <c r="H9076" s="47"/>
      <c r="I9076" s="120">
        <v>0</v>
      </c>
      <c r="J9076" s="120">
        <v>0</v>
      </c>
    </row>
    <row r="9077" spans="1:10" ht="15" customHeight="1">
      <c r="A9077" s="46" t="s">
        <v>17376</v>
      </c>
      <c r="B9077" s="46" t="s">
        <v>17377</v>
      </c>
      <c r="C9077" s="47">
        <v>4.2629999999999999</v>
      </c>
      <c r="D9077" s="119" t="s">
        <v>11543</v>
      </c>
      <c r="E9077" s="46" t="s">
        <v>11543</v>
      </c>
      <c r="F9077" s="121">
        <v>160.72919999999999</v>
      </c>
      <c r="G9077" s="87"/>
      <c r="H9077" s="47"/>
      <c r="I9077" s="120">
        <v>0</v>
      </c>
      <c r="J9077" s="120">
        <v>0</v>
      </c>
    </row>
    <row r="9078" spans="1:10" ht="15" customHeight="1">
      <c r="A9078" s="46" t="s">
        <v>17374</v>
      </c>
      <c r="B9078" s="46" t="s">
        <v>17375</v>
      </c>
      <c r="C9078" s="47">
        <v>5.4652000000000003</v>
      </c>
      <c r="D9078" s="119" t="s">
        <v>11541</v>
      </c>
      <c r="E9078" s="46" t="s">
        <v>11541</v>
      </c>
      <c r="F9078" s="121">
        <v>125.6746</v>
      </c>
      <c r="G9078" s="87"/>
      <c r="H9078" s="47"/>
      <c r="I9078" s="120">
        <v>0</v>
      </c>
      <c r="J9078" s="120">
        <v>0</v>
      </c>
    </row>
    <row r="9079" spans="1:10" ht="15" customHeight="1">
      <c r="A9079" s="46" t="s">
        <v>17409</v>
      </c>
      <c r="B9079" s="46" t="s">
        <v>17410</v>
      </c>
      <c r="C9079" s="47">
        <v>2.0242</v>
      </c>
      <c r="D9079" s="119" t="s">
        <v>11540</v>
      </c>
      <c r="E9079" s="46" t="s">
        <v>11540</v>
      </c>
      <c r="F9079" s="121">
        <v>147.56059999999999</v>
      </c>
      <c r="G9079" s="87"/>
      <c r="H9079" s="47"/>
      <c r="I9079" s="120">
        <v>12</v>
      </c>
      <c r="J9079" s="120">
        <v>0</v>
      </c>
    </row>
    <row r="9080" spans="1:10" ht="15" customHeight="1">
      <c r="A9080" s="46" t="s">
        <v>17407</v>
      </c>
      <c r="B9080" s="46" t="s">
        <v>17408</v>
      </c>
      <c r="C9080" s="47">
        <v>2.2265999999999999</v>
      </c>
      <c r="D9080" s="119" t="s">
        <v>11538</v>
      </c>
      <c r="E9080" s="46" t="s">
        <v>11538</v>
      </c>
      <c r="F9080" s="121">
        <v>92.453199999999995</v>
      </c>
      <c r="G9080" s="87"/>
      <c r="H9080" s="47"/>
      <c r="I9080" s="120">
        <v>40</v>
      </c>
      <c r="J9080" s="120">
        <v>0</v>
      </c>
    </row>
    <row r="9081" spans="1:10" ht="15" customHeight="1">
      <c r="A9081" s="46" t="s">
        <v>17411</v>
      </c>
      <c r="B9081" s="46" t="s">
        <v>17412</v>
      </c>
      <c r="C9081" s="47">
        <v>53.443800000000003</v>
      </c>
      <c r="D9081" s="119" t="s">
        <v>11536</v>
      </c>
      <c r="E9081" s="46" t="s">
        <v>11536</v>
      </c>
      <c r="F9081" s="121">
        <v>215.60239999999999</v>
      </c>
      <c r="G9081" s="87"/>
      <c r="H9081" s="47"/>
      <c r="I9081" s="120">
        <v>7</v>
      </c>
      <c r="J9081" s="120">
        <v>0</v>
      </c>
    </row>
    <row r="9082" spans="1:10" ht="15" customHeight="1">
      <c r="A9082" s="46" t="s">
        <v>15301</v>
      </c>
      <c r="B9082" s="46" t="s">
        <v>15302</v>
      </c>
      <c r="C9082" s="47">
        <v>280.42660000000001</v>
      </c>
      <c r="D9082" s="119" t="s">
        <v>11534</v>
      </c>
      <c r="E9082" s="46" t="s">
        <v>11534</v>
      </c>
      <c r="F9082" s="121">
        <v>536.4556</v>
      </c>
      <c r="G9082" s="87"/>
      <c r="H9082" s="47"/>
      <c r="I9082" s="120">
        <v>7</v>
      </c>
      <c r="J9082" s="120">
        <v>0</v>
      </c>
    </row>
    <row r="9083" spans="1:10" ht="15" customHeight="1">
      <c r="A9083" s="46" t="s">
        <v>15299</v>
      </c>
      <c r="B9083" s="46" t="s">
        <v>15300</v>
      </c>
      <c r="C9083" s="47">
        <v>280.42660000000001</v>
      </c>
      <c r="D9083" s="119" t="s">
        <v>11533</v>
      </c>
      <c r="E9083" s="46" t="s">
        <v>11533</v>
      </c>
      <c r="F9083" s="121">
        <v>118.2136</v>
      </c>
      <c r="G9083" s="87"/>
      <c r="H9083" s="47"/>
      <c r="I9083" s="120">
        <v>6</v>
      </c>
      <c r="J9083" s="120">
        <v>0</v>
      </c>
    </row>
    <row r="9084" spans="1:10" ht="15" customHeight="1">
      <c r="A9084" s="46" t="s">
        <v>17419</v>
      </c>
      <c r="B9084" s="46" t="s">
        <v>17420</v>
      </c>
      <c r="C9084" s="47">
        <v>209.12780000000001</v>
      </c>
      <c r="D9084" s="119" t="s">
        <v>11532</v>
      </c>
      <c r="E9084" s="46" t="s">
        <v>11532</v>
      </c>
      <c r="F9084" s="121">
        <v>118.2136</v>
      </c>
      <c r="G9084" s="87"/>
      <c r="H9084" s="47"/>
      <c r="I9084" s="120">
        <v>0</v>
      </c>
      <c r="J9084" s="120">
        <v>0</v>
      </c>
    </row>
    <row r="9085" spans="1:10" ht="15" customHeight="1">
      <c r="A9085" s="46" t="s">
        <v>17417</v>
      </c>
      <c r="B9085" s="46" t="s">
        <v>17418</v>
      </c>
      <c r="C9085" s="47">
        <v>209.12780000000001</v>
      </c>
      <c r="D9085" s="119" t="s">
        <v>11531</v>
      </c>
      <c r="E9085" s="46" t="s">
        <v>11531</v>
      </c>
      <c r="F9085" s="121">
        <v>90.551199999999994</v>
      </c>
      <c r="G9085" s="87"/>
      <c r="H9085" s="47"/>
      <c r="I9085" s="120">
        <v>1</v>
      </c>
      <c r="J9085" s="120">
        <v>0</v>
      </c>
    </row>
    <row r="9086" spans="1:10" ht="15" customHeight="1">
      <c r="A9086" s="46" t="s">
        <v>17415</v>
      </c>
      <c r="B9086" s="46" t="s">
        <v>17416</v>
      </c>
      <c r="C9086" s="47">
        <v>209.12780000000001</v>
      </c>
      <c r="D9086" s="119" t="s">
        <v>11530</v>
      </c>
      <c r="E9086" s="46" t="s">
        <v>11530</v>
      </c>
      <c r="F9086" s="121">
        <v>90.551199999999994</v>
      </c>
      <c r="G9086" s="87"/>
      <c r="H9086" s="47"/>
      <c r="I9086" s="120">
        <v>0</v>
      </c>
      <c r="J9086" s="120">
        <v>0</v>
      </c>
    </row>
    <row r="9087" spans="1:10" ht="15" customHeight="1">
      <c r="A9087" s="46" t="s">
        <v>7077</v>
      </c>
      <c r="B9087" s="46" t="s">
        <v>15310</v>
      </c>
      <c r="C9087" s="47">
        <v>120.33920000000001</v>
      </c>
      <c r="D9087" s="119" t="s">
        <v>11529</v>
      </c>
      <c r="E9087" s="46" t="s">
        <v>11529</v>
      </c>
      <c r="F9087" s="121">
        <v>95.516999999999996</v>
      </c>
      <c r="G9087" s="87"/>
      <c r="H9087" s="47"/>
      <c r="I9087" s="120">
        <v>2</v>
      </c>
      <c r="J9087" s="120">
        <v>0</v>
      </c>
    </row>
    <row r="9088" spans="1:10" ht="15" customHeight="1">
      <c r="A9088" s="46" t="s">
        <v>7080</v>
      </c>
      <c r="B9088" s="46" t="s">
        <v>15309</v>
      </c>
      <c r="C9088" s="47">
        <v>120.33920000000001</v>
      </c>
      <c r="D9088" s="119" t="s">
        <v>11527</v>
      </c>
      <c r="E9088" s="46" t="s">
        <v>11527</v>
      </c>
      <c r="F9088" s="121">
        <v>95.516999999999996</v>
      </c>
      <c r="G9088" s="87"/>
      <c r="H9088" s="47"/>
      <c r="I9088" s="120">
        <v>3</v>
      </c>
      <c r="J9088" s="120">
        <v>0</v>
      </c>
    </row>
    <row r="9089" spans="1:10" ht="15" customHeight="1">
      <c r="A9089" s="46" t="s">
        <v>2363</v>
      </c>
      <c r="B9089" s="46" t="s">
        <v>33070</v>
      </c>
      <c r="C9089" s="47">
        <v>101.52</v>
      </c>
      <c r="D9089" s="119" t="s">
        <v>11525</v>
      </c>
      <c r="E9089" s="46" t="s">
        <v>11525</v>
      </c>
      <c r="F9089" s="121">
        <v>99.532200000000003</v>
      </c>
      <c r="G9089" s="87"/>
      <c r="H9089" s="47"/>
      <c r="I9089" s="120">
        <v>0</v>
      </c>
      <c r="J9089" s="120">
        <v>0</v>
      </c>
    </row>
    <row r="9090" spans="1:10" ht="15" customHeight="1">
      <c r="A9090" s="46" t="s">
        <v>2366</v>
      </c>
      <c r="B9090" s="46" t="s">
        <v>33073</v>
      </c>
      <c r="C9090" s="47">
        <v>101.52</v>
      </c>
      <c r="D9090" s="119" t="s">
        <v>11523</v>
      </c>
      <c r="E9090" s="46" t="s">
        <v>11523</v>
      </c>
      <c r="F9090" s="121">
        <v>104.4982</v>
      </c>
      <c r="G9090" s="87"/>
      <c r="H9090" s="47"/>
      <c r="I9090" s="120">
        <v>0</v>
      </c>
      <c r="J9090" s="120">
        <v>0</v>
      </c>
    </row>
    <row r="9091" spans="1:10" ht="15" customHeight="1">
      <c r="A9091" s="46" t="s">
        <v>2369</v>
      </c>
      <c r="B9091" s="46" t="s">
        <v>33074</v>
      </c>
      <c r="C9091" s="47">
        <v>101.52</v>
      </c>
      <c r="D9091" s="119" t="s">
        <v>11522</v>
      </c>
      <c r="E9091" s="46" t="s">
        <v>11522</v>
      </c>
      <c r="F9091" s="121">
        <v>102.7004</v>
      </c>
      <c r="G9091" s="87"/>
      <c r="H9091" s="47"/>
      <c r="I9091" s="120">
        <v>0</v>
      </c>
      <c r="J9091" s="120">
        <v>0</v>
      </c>
    </row>
    <row r="9092" spans="1:10" ht="15" customHeight="1">
      <c r="A9092" s="46" t="s">
        <v>2372</v>
      </c>
      <c r="B9092" s="46" t="s">
        <v>33071</v>
      </c>
      <c r="C9092" s="47">
        <v>101.52</v>
      </c>
      <c r="D9092" s="119" t="s">
        <v>11521</v>
      </c>
      <c r="E9092" s="46" t="s">
        <v>11521</v>
      </c>
      <c r="F9092" s="121">
        <v>91.713399999999993</v>
      </c>
      <c r="G9092" s="87"/>
      <c r="H9092" s="47"/>
      <c r="I9092" s="120">
        <v>0</v>
      </c>
      <c r="J9092" s="120">
        <v>0</v>
      </c>
    </row>
    <row r="9093" spans="1:10" ht="15" customHeight="1">
      <c r="A9093" s="46" t="s">
        <v>2375</v>
      </c>
      <c r="B9093" s="46" t="s">
        <v>33075</v>
      </c>
      <c r="C9093" s="47">
        <v>101.52</v>
      </c>
      <c r="D9093" s="119" t="s">
        <v>11520</v>
      </c>
      <c r="E9093" s="46" t="s">
        <v>11520</v>
      </c>
      <c r="F9093" s="121">
        <v>104.06659999999999</v>
      </c>
      <c r="G9093" s="87"/>
      <c r="H9093" s="47"/>
      <c r="I9093" s="120">
        <v>0</v>
      </c>
      <c r="J9093" s="120">
        <v>0</v>
      </c>
    </row>
    <row r="9094" spans="1:10" ht="15" customHeight="1">
      <c r="A9094" s="46" t="s">
        <v>2378</v>
      </c>
      <c r="B9094" s="46" t="s">
        <v>33072</v>
      </c>
      <c r="C9094" s="47">
        <v>101.52</v>
      </c>
      <c r="D9094" s="119" t="s">
        <v>11518</v>
      </c>
      <c r="E9094" s="46" t="s">
        <v>11518</v>
      </c>
      <c r="F9094" s="121">
        <v>96.785399999999996</v>
      </c>
      <c r="G9094" s="87"/>
      <c r="H9094" s="47"/>
      <c r="I9094" s="120">
        <v>0</v>
      </c>
      <c r="J9094" s="120">
        <v>0</v>
      </c>
    </row>
    <row r="9095" spans="1:10" ht="15" customHeight="1">
      <c r="A9095" s="46" t="s">
        <v>17413</v>
      </c>
      <c r="B9095" s="46" t="s">
        <v>17414</v>
      </c>
      <c r="C9095" s="47">
        <v>140.03200000000001</v>
      </c>
      <c r="D9095" s="119" t="s">
        <v>11516</v>
      </c>
      <c r="E9095" s="46" t="s">
        <v>11516</v>
      </c>
      <c r="F9095" s="121">
        <v>129.571</v>
      </c>
      <c r="G9095" s="87"/>
      <c r="H9095" s="47"/>
      <c r="I9095" s="120">
        <v>1</v>
      </c>
      <c r="J9095" s="120">
        <v>0</v>
      </c>
    </row>
    <row r="9096" spans="1:10" ht="15" customHeight="1">
      <c r="A9096" s="46" t="s">
        <v>17421</v>
      </c>
      <c r="B9096" s="46" t="s">
        <v>33079</v>
      </c>
      <c r="C9096" s="47">
        <v>57.858800000000002</v>
      </c>
      <c r="D9096" s="119" t="s">
        <v>11514</v>
      </c>
      <c r="E9096" s="46" t="s">
        <v>11514</v>
      </c>
      <c r="F9096" s="121">
        <v>173.17420000000001</v>
      </c>
      <c r="G9096" s="87"/>
      <c r="H9096" s="47"/>
      <c r="I9096" s="120">
        <v>0</v>
      </c>
      <c r="J9096" s="120">
        <v>0</v>
      </c>
    </row>
    <row r="9097" spans="1:10" ht="15" customHeight="1">
      <c r="A9097" s="46" t="s">
        <v>2545</v>
      </c>
      <c r="B9097" s="46" t="s">
        <v>33077</v>
      </c>
      <c r="C9097" s="47">
        <v>57.858800000000002</v>
      </c>
      <c r="D9097" s="119" t="s">
        <v>11512</v>
      </c>
      <c r="E9097" s="46" t="s">
        <v>11512</v>
      </c>
      <c r="F9097" s="121">
        <v>235.00399999999999</v>
      </c>
      <c r="G9097" s="87"/>
      <c r="H9097" s="47"/>
      <c r="I9097" s="120">
        <v>0</v>
      </c>
      <c r="J9097" s="120">
        <v>0</v>
      </c>
    </row>
    <row r="9098" spans="1:10" ht="15" customHeight="1">
      <c r="A9098" s="46" t="s">
        <v>2549</v>
      </c>
      <c r="B9098" s="46" t="s">
        <v>33078</v>
      </c>
      <c r="C9098" s="47">
        <v>57.858800000000002</v>
      </c>
      <c r="D9098" s="119" t="s">
        <v>11510</v>
      </c>
      <c r="E9098" s="46" t="s">
        <v>11510</v>
      </c>
      <c r="F9098" s="121">
        <v>563.29899999999998</v>
      </c>
      <c r="G9098" s="87"/>
      <c r="H9098" s="47"/>
      <c r="I9098" s="120">
        <v>0</v>
      </c>
      <c r="J9098" s="120">
        <v>0</v>
      </c>
    </row>
    <row r="9099" spans="1:10" ht="15" customHeight="1">
      <c r="A9099" s="46" t="s">
        <v>2552</v>
      </c>
      <c r="B9099" s="46" t="s">
        <v>33080</v>
      </c>
      <c r="C9099" s="47">
        <v>57.858800000000002</v>
      </c>
      <c r="D9099" s="119" t="s">
        <v>11509</v>
      </c>
      <c r="E9099" s="46" t="s">
        <v>11509</v>
      </c>
      <c r="F9099" s="121">
        <v>102.2796</v>
      </c>
      <c r="G9099" s="87"/>
      <c r="H9099" s="47"/>
      <c r="I9099" s="120">
        <v>0</v>
      </c>
      <c r="J9099" s="120">
        <v>0</v>
      </c>
    </row>
    <row r="9100" spans="1:10" ht="15" customHeight="1">
      <c r="A9100" s="46" t="s">
        <v>2555</v>
      </c>
      <c r="B9100" s="46" t="s">
        <v>33076</v>
      </c>
      <c r="C9100" s="47">
        <v>57.858800000000002</v>
      </c>
      <c r="D9100" s="119" t="s">
        <v>11508</v>
      </c>
      <c r="E9100" s="46" t="s">
        <v>11508</v>
      </c>
      <c r="F9100" s="121">
        <v>102.2796</v>
      </c>
      <c r="G9100" s="87"/>
      <c r="H9100" s="47"/>
      <c r="I9100" s="120">
        <v>0</v>
      </c>
      <c r="J9100" s="120">
        <v>0</v>
      </c>
    </row>
    <row r="9101" spans="1:10" ht="15" customHeight="1">
      <c r="A9101" s="46" t="s">
        <v>17503</v>
      </c>
      <c r="B9101" s="46" t="s">
        <v>17504</v>
      </c>
      <c r="C9101" s="47">
        <v>174.2732</v>
      </c>
      <c r="D9101" s="119" t="s">
        <v>11507</v>
      </c>
      <c r="E9101" s="46" t="s">
        <v>11507</v>
      </c>
      <c r="F9101" s="121">
        <v>107.2456</v>
      </c>
      <c r="G9101" s="87"/>
      <c r="H9101" s="47"/>
      <c r="I9101" s="120">
        <v>3</v>
      </c>
      <c r="J9101" s="120">
        <v>0</v>
      </c>
    </row>
    <row r="9102" spans="1:10" ht="15" customHeight="1">
      <c r="A9102" s="46" t="s">
        <v>17436</v>
      </c>
      <c r="B9102" s="46" t="s">
        <v>17437</v>
      </c>
      <c r="C9102" s="47">
        <v>209.12780000000001</v>
      </c>
      <c r="D9102" s="119" t="s">
        <v>11505</v>
      </c>
      <c r="E9102" s="46" t="s">
        <v>11505</v>
      </c>
      <c r="F9102" s="121">
        <v>107.2456</v>
      </c>
      <c r="G9102" s="87"/>
      <c r="H9102" s="47"/>
      <c r="I9102" s="120">
        <v>3</v>
      </c>
      <c r="J9102" s="120">
        <v>0</v>
      </c>
    </row>
    <row r="9103" spans="1:10" ht="15" customHeight="1">
      <c r="A9103" s="46" t="s">
        <v>17533</v>
      </c>
      <c r="B9103" s="46" t="s">
        <v>17534</v>
      </c>
      <c r="C9103" s="47">
        <v>185.8914</v>
      </c>
      <c r="D9103" s="119" t="s">
        <v>11504</v>
      </c>
      <c r="E9103" s="46" t="s">
        <v>11504</v>
      </c>
      <c r="F9103" s="121">
        <v>111.2606</v>
      </c>
      <c r="G9103" s="87"/>
      <c r="H9103" s="47"/>
      <c r="I9103" s="120">
        <v>0</v>
      </c>
      <c r="J9103" s="120">
        <v>0</v>
      </c>
    </row>
    <row r="9104" spans="1:10" ht="15" customHeight="1">
      <c r="A9104" s="46" t="s">
        <v>17434</v>
      </c>
      <c r="B9104" s="46" t="s">
        <v>17435</v>
      </c>
      <c r="C9104" s="47">
        <v>162.655</v>
      </c>
      <c r="D9104" s="119" t="s">
        <v>11502</v>
      </c>
      <c r="E9104" s="46" t="s">
        <v>11502</v>
      </c>
      <c r="F9104" s="121">
        <v>116.2268</v>
      </c>
      <c r="G9104" s="87"/>
      <c r="H9104" s="47"/>
      <c r="I9104" s="120">
        <v>1</v>
      </c>
      <c r="J9104" s="120">
        <v>0</v>
      </c>
    </row>
    <row r="9105" spans="1:10" ht="15" customHeight="1">
      <c r="A9105" s="46" t="s">
        <v>4141</v>
      </c>
      <c r="B9105" s="46" t="s">
        <v>15312</v>
      </c>
      <c r="C9105" s="47">
        <v>151.7338</v>
      </c>
      <c r="D9105" s="119" t="s">
        <v>11585</v>
      </c>
      <c r="E9105" s="46" t="s">
        <v>11585</v>
      </c>
      <c r="F9105" s="121">
        <v>136.6302</v>
      </c>
      <c r="G9105" s="87"/>
      <c r="H9105" s="47"/>
      <c r="I9105" s="120">
        <v>26</v>
      </c>
      <c r="J9105" s="120">
        <v>0</v>
      </c>
    </row>
    <row r="9106" spans="1:10" ht="15" customHeight="1">
      <c r="A9106" s="46" t="s">
        <v>4144</v>
      </c>
      <c r="B9106" s="46" t="s">
        <v>15311</v>
      </c>
      <c r="C9106" s="47">
        <v>113.1614</v>
      </c>
      <c r="D9106" s="119" t="s">
        <v>11583</v>
      </c>
      <c r="E9106" s="46" t="s">
        <v>11583</v>
      </c>
      <c r="F9106" s="121">
        <v>140.27359999999999</v>
      </c>
      <c r="G9106" s="87"/>
      <c r="H9106" s="47"/>
      <c r="I9106" s="120">
        <v>25</v>
      </c>
      <c r="J9106" s="120">
        <v>0</v>
      </c>
    </row>
    <row r="9107" spans="1:10" ht="15" customHeight="1">
      <c r="A9107" s="46" t="s">
        <v>35561</v>
      </c>
      <c r="B9107" s="46" t="s">
        <v>35756</v>
      </c>
      <c r="C9107" s="47">
        <v>162.655</v>
      </c>
      <c r="D9107" s="119" t="s">
        <v>11582</v>
      </c>
      <c r="E9107" s="46" t="s">
        <v>11582</v>
      </c>
      <c r="F9107" s="121">
        <v>150.29320000000001</v>
      </c>
      <c r="G9107" s="87"/>
      <c r="H9107" s="47"/>
      <c r="I9107" s="120">
        <v>0</v>
      </c>
      <c r="J9107" s="120">
        <v>0</v>
      </c>
    </row>
    <row r="9108" spans="1:10" ht="15" customHeight="1">
      <c r="A9108" s="46" t="s">
        <v>35562</v>
      </c>
      <c r="B9108" s="46" t="s">
        <v>35757</v>
      </c>
      <c r="C9108" s="47">
        <v>116.20399999999999</v>
      </c>
      <c r="D9108" s="119" t="s">
        <v>11580</v>
      </c>
      <c r="E9108" s="46" t="s">
        <v>11580</v>
      </c>
      <c r="F9108" s="121">
        <v>136.6302</v>
      </c>
      <c r="G9108" s="87"/>
      <c r="H9108" s="47"/>
      <c r="I9108" s="120">
        <v>0</v>
      </c>
      <c r="J9108" s="120">
        <v>0</v>
      </c>
    </row>
    <row r="9109" spans="1:10" ht="15" customHeight="1">
      <c r="A9109" s="46" t="s">
        <v>35563</v>
      </c>
      <c r="B9109" s="46" t="s">
        <v>35758</v>
      </c>
      <c r="C9109" s="47">
        <v>139.91900000000001</v>
      </c>
      <c r="D9109" s="119" t="s">
        <v>11579</v>
      </c>
      <c r="E9109" s="46" t="s">
        <v>11579</v>
      </c>
      <c r="F9109" s="121">
        <v>338.84300000000002</v>
      </c>
      <c r="G9109" s="87"/>
      <c r="H9109" s="47"/>
      <c r="I9109" s="120">
        <v>0</v>
      </c>
      <c r="J9109" s="120">
        <v>0</v>
      </c>
    </row>
    <row r="9110" spans="1:10" ht="15" customHeight="1">
      <c r="A9110" s="46" t="s">
        <v>33083</v>
      </c>
      <c r="B9110" s="46" t="s">
        <v>33084</v>
      </c>
      <c r="C9110" s="47">
        <v>541.40880000000004</v>
      </c>
      <c r="D9110" s="119" t="s">
        <v>11577</v>
      </c>
      <c r="E9110" s="46" t="s">
        <v>11577</v>
      </c>
      <c r="F9110" s="121">
        <v>355.23860000000002</v>
      </c>
      <c r="G9110" s="87"/>
      <c r="H9110" s="47"/>
      <c r="I9110" s="120">
        <v>0</v>
      </c>
      <c r="J9110" s="120">
        <v>0</v>
      </c>
    </row>
    <row r="9111" spans="1:10" ht="15" customHeight="1">
      <c r="A9111" s="46" t="s">
        <v>33085</v>
      </c>
      <c r="B9111" s="46" t="s">
        <v>33086</v>
      </c>
      <c r="C9111" s="47">
        <v>541.40880000000004</v>
      </c>
      <c r="D9111" s="119" t="s">
        <v>11589</v>
      </c>
      <c r="E9111" s="46" t="s">
        <v>11589</v>
      </c>
      <c r="F9111" s="121">
        <v>104.24379999999999</v>
      </c>
      <c r="G9111" s="87"/>
      <c r="H9111" s="47"/>
      <c r="I9111" s="120">
        <v>0</v>
      </c>
      <c r="J9111" s="120">
        <v>0</v>
      </c>
    </row>
    <row r="9112" spans="1:10" ht="15" customHeight="1">
      <c r="A9112" s="46" t="s">
        <v>33087</v>
      </c>
      <c r="B9112" s="46" t="s">
        <v>33088</v>
      </c>
      <c r="C9112" s="47">
        <v>541.40880000000004</v>
      </c>
      <c r="D9112" s="119" t="s">
        <v>11587</v>
      </c>
      <c r="E9112" s="46" t="s">
        <v>11587</v>
      </c>
      <c r="F9112" s="121">
        <v>100.9546</v>
      </c>
      <c r="G9112" s="87"/>
      <c r="H9112" s="47"/>
      <c r="I9112" s="120">
        <v>0</v>
      </c>
      <c r="J9112" s="120">
        <v>0</v>
      </c>
    </row>
    <row r="9113" spans="1:10" ht="15" customHeight="1">
      <c r="A9113" s="46" t="s">
        <v>7101</v>
      </c>
      <c r="B9113" s="46" t="s">
        <v>15307</v>
      </c>
      <c r="C9113" s="47">
        <v>311.60980000000001</v>
      </c>
      <c r="D9113" s="119" t="s">
        <v>35418</v>
      </c>
      <c r="E9113" s="46" t="s">
        <v>35418</v>
      </c>
      <c r="F9113" s="121">
        <v>92.945599999999999</v>
      </c>
      <c r="G9113" s="87"/>
      <c r="H9113" s="47"/>
      <c r="I9113" s="120">
        <v>7</v>
      </c>
      <c r="J9113" s="120">
        <v>0</v>
      </c>
    </row>
    <row r="9114" spans="1:10" ht="15" customHeight="1">
      <c r="A9114" s="46" t="s">
        <v>33097</v>
      </c>
      <c r="B9114" s="46" t="s">
        <v>33098</v>
      </c>
      <c r="C9114" s="47">
        <v>311.60980000000001</v>
      </c>
      <c r="D9114" s="119" t="s">
        <v>2067</v>
      </c>
      <c r="E9114" s="46" t="s">
        <v>2067</v>
      </c>
      <c r="F9114" s="121">
        <v>34.758800000000001</v>
      </c>
      <c r="G9114" s="87"/>
      <c r="H9114" s="47"/>
      <c r="I9114" s="120">
        <v>0</v>
      </c>
      <c r="J9114" s="120">
        <v>0</v>
      </c>
    </row>
    <row r="9115" spans="1:10" ht="15" customHeight="1">
      <c r="A9115" s="46" t="s">
        <v>7117</v>
      </c>
      <c r="B9115" s="46" t="s">
        <v>15306</v>
      </c>
      <c r="C9115" s="47">
        <v>280.42880000000002</v>
      </c>
      <c r="D9115" s="119" t="s">
        <v>2070</v>
      </c>
      <c r="E9115" s="46" t="s">
        <v>2070</v>
      </c>
      <c r="F9115" s="121">
        <v>75.813000000000002</v>
      </c>
      <c r="G9115" s="87"/>
      <c r="H9115" s="47"/>
      <c r="I9115" s="120">
        <v>7</v>
      </c>
      <c r="J9115" s="120">
        <v>0</v>
      </c>
    </row>
    <row r="9116" spans="1:10" ht="15" customHeight="1">
      <c r="A9116" s="46" t="s">
        <v>33091</v>
      </c>
      <c r="B9116" s="46" t="s">
        <v>33092</v>
      </c>
      <c r="C9116" s="47">
        <v>469.37580000000003</v>
      </c>
      <c r="D9116" s="119" t="s">
        <v>2387</v>
      </c>
      <c r="E9116" s="46" t="s">
        <v>2387</v>
      </c>
      <c r="F9116" s="121">
        <v>31.921199999999999</v>
      </c>
      <c r="G9116" s="87"/>
      <c r="H9116" s="47"/>
      <c r="I9116" s="120">
        <v>0</v>
      </c>
      <c r="J9116" s="120">
        <v>0</v>
      </c>
    </row>
    <row r="9117" spans="1:10" ht="15" customHeight="1">
      <c r="A9117" s="46" t="s">
        <v>33093</v>
      </c>
      <c r="B9117" s="46" t="s">
        <v>33094</v>
      </c>
      <c r="C9117" s="47">
        <v>469.37580000000003</v>
      </c>
      <c r="D9117" s="119" t="s">
        <v>3184</v>
      </c>
      <c r="E9117" s="46" t="s">
        <v>3184</v>
      </c>
      <c r="F9117" s="121">
        <v>316.22000000000003</v>
      </c>
      <c r="G9117" s="87"/>
      <c r="H9117" s="47"/>
      <c r="I9117" s="120">
        <v>0</v>
      </c>
      <c r="J9117" s="120">
        <v>0</v>
      </c>
    </row>
    <row r="9118" spans="1:10" ht="15" customHeight="1">
      <c r="A9118" s="46" t="s">
        <v>33089</v>
      </c>
      <c r="B9118" s="46" t="s">
        <v>33090</v>
      </c>
      <c r="C9118" s="47">
        <v>469.37580000000003</v>
      </c>
      <c r="D9118" s="119" t="s">
        <v>3187</v>
      </c>
      <c r="E9118" s="46" t="s">
        <v>3187</v>
      </c>
      <c r="F9118" s="121">
        <v>329.18819999999999</v>
      </c>
      <c r="G9118" s="87"/>
      <c r="H9118" s="47"/>
      <c r="I9118" s="120">
        <v>0</v>
      </c>
      <c r="J9118" s="120">
        <v>0</v>
      </c>
    </row>
    <row r="9119" spans="1:10" ht="15" customHeight="1">
      <c r="A9119" s="46" t="s">
        <v>7120</v>
      </c>
      <c r="B9119" s="46" t="s">
        <v>15305</v>
      </c>
      <c r="C9119" s="47">
        <v>280.42880000000002</v>
      </c>
      <c r="D9119" s="119" t="s">
        <v>3190</v>
      </c>
      <c r="E9119" s="46" t="s">
        <v>3190</v>
      </c>
      <c r="F9119" s="121">
        <v>364.10219999999998</v>
      </c>
      <c r="G9119" s="87"/>
      <c r="H9119" s="47"/>
      <c r="I9119" s="120">
        <v>7</v>
      </c>
      <c r="J9119" s="120">
        <v>0</v>
      </c>
    </row>
    <row r="9120" spans="1:10" ht="15" customHeight="1">
      <c r="A9120" s="46" t="s">
        <v>33099</v>
      </c>
      <c r="B9120" s="46" t="s">
        <v>33100</v>
      </c>
      <c r="C9120" s="47">
        <v>280.42880000000002</v>
      </c>
      <c r="D9120" s="119" t="s">
        <v>31716</v>
      </c>
      <c r="E9120" s="46" t="s">
        <v>31716</v>
      </c>
      <c r="F9120" s="121">
        <v>397.02080000000001</v>
      </c>
      <c r="G9120" s="87"/>
      <c r="H9120" s="47"/>
      <c r="I9120" s="120">
        <v>0</v>
      </c>
      <c r="J9120" s="120">
        <v>0</v>
      </c>
    </row>
    <row r="9121" spans="1:10" ht="15" customHeight="1">
      <c r="A9121" s="46" t="s">
        <v>7132</v>
      </c>
      <c r="B9121" s="46" t="s">
        <v>15304</v>
      </c>
      <c r="C9121" s="47">
        <v>311.60980000000001</v>
      </c>
      <c r="D9121" s="119" t="s">
        <v>3193</v>
      </c>
      <c r="E9121" s="46" t="s">
        <v>3193</v>
      </c>
      <c r="F9121" s="121">
        <v>443.90519999999998</v>
      </c>
      <c r="G9121" s="87"/>
      <c r="H9121" s="47"/>
      <c r="I9121" s="120">
        <v>6</v>
      </c>
      <c r="J9121" s="120">
        <v>0</v>
      </c>
    </row>
    <row r="9122" spans="1:10" ht="15" customHeight="1">
      <c r="A9122" s="46" t="s">
        <v>33095</v>
      </c>
      <c r="B9122" s="46" t="s">
        <v>33096</v>
      </c>
      <c r="C9122" s="47">
        <v>546.05600000000004</v>
      </c>
      <c r="D9122" s="119" t="s">
        <v>31723</v>
      </c>
      <c r="E9122" s="46" t="s">
        <v>31723</v>
      </c>
      <c r="F9122" s="121">
        <v>27.790800000000001</v>
      </c>
      <c r="G9122" s="87"/>
      <c r="H9122" s="47"/>
      <c r="I9122" s="120">
        <v>0</v>
      </c>
      <c r="J9122" s="120">
        <v>0</v>
      </c>
    </row>
    <row r="9123" spans="1:10" ht="15" customHeight="1">
      <c r="A9123" s="46" t="s">
        <v>33081</v>
      </c>
      <c r="B9123" s="46" t="s">
        <v>33082</v>
      </c>
      <c r="C9123" s="47">
        <v>546.05600000000004</v>
      </c>
      <c r="D9123" s="119" t="s">
        <v>31721</v>
      </c>
      <c r="E9123" s="46" t="s">
        <v>31721</v>
      </c>
      <c r="F9123" s="121">
        <v>396.13459999999998</v>
      </c>
      <c r="G9123" s="87"/>
      <c r="H9123" s="47"/>
      <c r="I9123" s="120">
        <v>0</v>
      </c>
      <c r="J9123" s="120">
        <v>0</v>
      </c>
    </row>
    <row r="9124" spans="1:10" ht="15" customHeight="1">
      <c r="A9124" s="46" t="s">
        <v>7135</v>
      </c>
      <c r="B9124" s="46" t="s">
        <v>15303</v>
      </c>
      <c r="C9124" s="47">
        <v>311.60980000000001</v>
      </c>
      <c r="D9124" s="119" t="s">
        <v>11617</v>
      </c>
      <c r="E9124" s="46" t="s">
        <v>11617</v>
      </c>
      <c r="F9124" s="121">
        <v>53.285800000000002</v>
      </c>
      <c r="G9124" s="87"/>
      <c r="H9124" s="47"/>
      <c r="I9124" s="120">
        <v>8</v>
      </c>
      <c r="J9124" s="120">
        <v>0</v>
      </c>
    </row>
    <row r="9125" spans="1:10" ht="15" customHeight="1">
      <c r="A9125" s="46" t="s">
        <v>7159</v>
      </c>
      <c r="B9125" s="46" t="s">
        <v>15298</v>
      </c>
      <c r="C9125" s="47">
        <v>125.35339999999999</v>
      </c>
      <c r="D9125" s="119" t="s">
        <v>11615</v>
      </c>
      <c r="E9125" s="46" t="s">
        <v>11615</v>
      </c>
      <c r="F9125" s="121">
        <v>20.2212</v>
      </c>
      <c r="G9125" s="87"/>
      <c r="H9125" s="47"/>
      <c r="I9125" s="120">
        <v>5</v>
      </c>
      <c r="J9125" s="120">
        <v>0</v>
      </c>
    </row>
    <row r="9126" spans="1:10" ht="15" customHeight="1">
      <c r="A9126" s="46" t="s">
        <v>7162</v>
      </c>
      <c r="B9126" s="46" t="s">
        <v>15297</v>
      </c>
      <c r="C9126" s="47">
        <v>125.35339999999999</v>
      </c>
      <c r="D9126" s="119" t="s">
        <v>11613</v>
      </c>
      <c r="E9126" s="46" t="s">
        <v>11613</v>
      </c>
      <c r="F9126" s="121">
        <v>289.65600000000001</v>
      </c>
      <c r="G9126" s="87"/>
      <c r="H9126" s="47"/>
      <c r="I9126" s="120">
        <v>6</v>
      </c>
      <c r="J9126" s="120">
        <v>0</v>
      </c>
    </row>
    <row r="9127" spans="1:10" ht="15" customHeight="1">
      <c r="A9127" s="46" t="s">
        <v>17615</v>
      </c>
      <c r="B9127" s="46" t="s">
        <v>17616</v>
      </c>
      <c r="C9127" s="47">
        <v>110.8378</v>
      </c>
      <c r="D9127" s="119" t="s">
        <v>11611</v>
      </c>
      <c r="E9127" s="46" t="s">
        <v>11611</v>
      </c>
      <c r="F9127" s="121">
        <v>309.69499999999999</v>
      </c>
      <c r="G9127" s="87"/>
      <c r="H9127" s="47"/>
      <c r="I9127" s="120">
        <v>0</v>
      </c>
      <c r="J9127" s="120">
        <v>0</v>
      </c>
    </row>
    <row r="9128" spans="1:10" ht="15" customHeight="1">
      <c r="A9128" s="46" t="s">
        <v>17613</v>
      </c>
      <c r="B9128" s="46" t="s">
        <v>17614</v>
      </c>
      <c r="C9128" s="47">
        <v>141.16139999999999</v>
      </c>
      <c r="D9128" s="119" t="s">
        <v>11609</v>
      </c>
      <c r="E9128" s="46" t="s">
        <v>11609</v>
      </c>
      <c r="F9128" s="121">
        <v>355.23860000000002</v>
      </c>
      <c r="G9128" s="87"/>
      <c r="H9128" s="47"/>
      <c r="I9128" s="120">
        <v>1</v>
      </c>
      <c r="J9128" s="120">
        <v>0</v>
      </c>
    </row>
    <row r="9129" spans="1:10" ht="15" customHeight="1">
      <c r="A9129" s="46" t="s">
        <v>17611</v>
      </c>
      <c r="B9129" s="46" t="s">
        <v>17612</v>
      </c>
      <c r="C9129" s="47">
        <v>139.07</v>
      </c>
      <c r="D9129" s="119" t="s">
        <v>11607</v>
      </c>
      <c r="E9129" s="46" t="s">
        <v>11607</v>
      </c>
      <c r="F9129" s="121">
        <v>387.11900000000003</v>
      </c>
      <c r="G9129" s="87"/>
      <c r="H9129" s="47"/>
      <c r="I9129" s="120">
        <v>1</v>
      </c>
      <c r="J9129" s="120">
        <v>0</v>
      </c>
    </row>
    <row r="9130" spans="1:10" ht="15" customHeight="1">
      <c r="A9130" s="46" t="s">
        <v>17609</v>
      </c>
      <c r="B9130" s="46" t="s">
        <v>17610</v>
      </c>
      <c r="C9130" s="47">
        <v>167.3022</v>
      </c>
      <c r="D9130" s="119" t="s">
        <v>11605</v>
      </c>
      <c r="E9130" s="46" t="s">
        <v>11605</v>
      </c>
      <c r="F9130" s="121">
        <v>449.05799999999999</v>
      </c>
      <c r="G9130" s="87"/>
      <c r="H9130" s="47"/>
      <c r="I9130" s="120">
        <v>1</v>
      </c>
      <c r="J9130" s="120">
        <v>0</v>
      </c>
    </row>
    <row r="9131" spans="1:10" ht="15" customHeight="1">
      <c r="A9131" s="46" t="s">
        <v>17446</v>
      </c>
      <c r="B9131" s="46" t="s">
        <v>17447</v>
      </c>
      <c r="C9131" s="47">
        <v>153.274</v>
      </c>
      <c r="D9131" s="119" t="s">
        <v>11603</v>
      </c>
      <c r="E9131" s="46" t="s">
        <v>11603</v>
      </c>
      <c r="F9131" s="121">
        <v>468.18619999999999</v>
      </c>
      <c r="G9131" s="87"/>
      <c r="H9131" s="47"/>
      <c r="I9131" s="120">
        <v>0</v>
      </c>
      <c r="J9131" s="120">
        <v>0</v>
      </c>
    </row>
    <row r="9132" spans="1:10" ht="15" customHeight="1">
      <c r="A9132" s="46" t="s">
        <v>17459</v>
      </c>
      <c r="B9132" s="46" t="s">
        <v>33117</v>
      </c>
      <c r="C9132" s="47">
        <v>302.0736</v>
      </c>
      <c r="D9132" s="119" t="s">
        <v>11601</v>
      </c>
      <c r="E9132" s="46" t="s">
        <v>11601</v>
      </c>
      <c r="F9132" s="121">
        <v>618.9348</v>
      </c>
      <c r="G9132" s="87"/>
      <c r="H9132" s="47"/>
      <c r="I9132" s="120">
        <v>0</v>
      </c>
      <c r="J9132" s="120">
        <v>0</v>
      </c>
    </row>
    <row r="9133" spans="1:10" ht="15" customHeight="1">
      <c r="A9133" s="46" t="s">
        <v>17458</v>
      </c>
      <c r="B9133" s="46" t="s">
        <v>33105</v>
      </c>
      <c r="C9133" s="47">
        <v>371.78280000000001</v>
      </c>
      <c r="D9133" s="119" t="s">
        <v>11599</v>
      </c>
      <c r="E9133" s="46" t="s">
        <v>11599</v>
      </c>
      <c r="F9133" s="121">
        <v>21.951799999999999</v>
      </c>
      <c r="G9133" s="87"/>
      <c r="H9133" s="47"/>
      <c r="I9133" s="120">
        <v>0</v>
      </c>
      <c r="J9133" s="120">
        <v>0</v>
      </c>
    </row>
    <row r="9134" spans="1:10" ht="15" customHeight="1">
      <c r="A9134" s="46" t="s">
        <v>17457</v>
      </c>
      <c r="B9134" s="46" t="s">
        <v>33103</v>
      </c>
      <c r="C9134" s="47">
        <v>371.78280000000001</v>
      </c>
      <c r="D9134" s="119" t="s">
        <v>11597</v>
      </c>
      <c r="E9134" s="46" t="s">
        <v>11597</v>
      </c>
      <c r="F9134" s="121">
        <v>355.23860000000002</v>
      </c>
      <c r="G9134" s="87"/>
      <c r="H9134" s="47"/>
      <c r="I9134" s="120">
        <v>0</v>
      </c>
      <c r="J9134" s="120">
        <v>0</v>
      </c>
    </row>
    <row r="9135" spans="1:10" ht="15" customHeight="1">
      <c r="A9135" s="46" t="s">
        <v>17456</v>
      </c>
      <c r="B9135" s="46" t="s">
        <v>33104</v>
      </c>
      <c r="C9135" s="47">
        <v>371.78280000000001</v>
      </c>
      <c r="D9135" s="119" t="s">
        <v>11595</v>
      </c>
      <c r="E9135" s="46" t="s">
        <v>11595</v>
      </c>
      <c r="F9135" s="121">
        <v>318.80380000000002</v>
      </c>
      <c r="G9135" s="87"/>
      <c r="H9135" s="47"/>
      <c r="I9135" s="120">
        <v>0</v>
      </c>
      <c r="J9135" s="120">
        <v>0</v>
      </c>
    </row>
    <row r="9136" spans="1:10" ht="15" customHeight="1">
      <c r="A9136" s="46" t="s">
        <v>17455</v>
      </c>
      <c r="B9136" s="46" t="s">
        <v>33101</v>
      </c>
      <c r="C9136" s="47">
        <v>371.78280000000001</v>
      </c>
      <c r="D9136" s="119" t="s">
        <v>11593</v>
      </c>
      <c r="E9136" s="46" t="s">
        <v>11593</v>
      </c>
      <c r="F9136" s="121">
        <v>355.23860000000002</v>
      </c>
      <c r="G9136" s="87"/>
      <c r="H9136" s="47"/>
      <c r="I9136" s="120">
        <v>0</v>
      </c>
      <c r="J9136" s="120">
        <v>0</v>
      </c>
    </row>
    <row r="9137" spans="1:10" ht="15" customHeight="1">
      <c r="A9137" s="46" t="s">
        <v>17454</v>
      </c>
      <c r="B9137" s="46" t="s">
        <v>33106</v>
      </c>
      <c r="C9137" s="47">
        <v>371.78280000000001</v>
      </c>
      <c r="D9137" s="119" t="s">
        <v>11591</v>
      </c>
      <c r="E9137" s="46" t="s">
        <v>11591</v>
      </c>
      <c r="F9137" s="121">
        <v>396.2276</v>
      </c>
      <c r="G9137" s="87"/>
      <c r="H9137" s="47"/>
      <c r="I9137" s="120">
        <v>0</v>
      </c>
      <c r="J9137" s="120">
        <v>0</v>
      </c>
    </row>
    <row r="9138" spans="1:10" ht="15" customHeight="1">
      <c r="A9138" s="46" t="s">
        <v>17453</v>
      </c>
      <c r="B9138" s="46" t="s">
        <v>33102</v>
      </c>
      <c r="C9138" s="47">
        <v>371.78280000000001</v>
      </c>
      <c r="D9138" s="119" t="s">
        <v>11629</v>
      </c>
      <c r="E9138" s="46" t="s">
        <v>11629</v>
      </c>
      <c r="F9138" s="121">
        <v>48.326599999999999</v>
      </c>
      <c r="G9138" s="87"/>
      <c r="H9138" s="47"/>
      <c r="I9138" s="120">
        <v>0</v>
      </c>
      <c r="J9138" s="120">
        <v>0</v>
      </c>
    </row>
    <row r="9139" spans="1:10" ht="15" customHeight="1">
      <c r="A9139" s="46" t="s">
        <v>2812</v>
      </c>
      <c r="B9139" s="46" t="s">
        <v>33111</v>
      </c>
      <c r="C9139" s="47">
        <v>283.25200000000001</v>
      </c>
      <c r="D9139" s="119" t="s">
        <v>11627</v>
      </c>
      <c r="E9139" s="46" t="s">
        <v>11627</v>
      </c>
      <c r="F9139" s="121">
        <v>582.56100000000004</v>
      </c>
      <c r="G9139" s="87"/>
      <c r="H9139" s="47"/>
      <c r="I9139" s="120">
        <v>1</v>
      </c>
      <c r="J9139" s="120">
        <v>0</v>
      </c>
    </row>
    <row r="9140" spans="1:10" ht="15" customHeight="1">
      <c r="A9140" s="46" t="s">
        <v>2815</v>
      </c>
      <c r="B9140" s="46" t="s">
        <v>33109</v>
      </c>
      <c r="C9140" s="47">
        <v>283.25200000000001</v>
      </c>
      <c r="D9140" s="119" t="s">
        <v>11625</v>
      </c>
      <c r="E9140" s="46" t="s">
        <v>11625</v>
      </c>
      <c r="F9140" s="121">
        <v>771.37860000000001</v>
      </c>
      <c r="G9140" s="87"/>
      <c r="H9140" s="47"/>
      <c r="I9140" s="120">
        <v>0</v>
      </c>
      <c r="J9140" s="120">
        <v>0</v>
      </c>
    </row>
    <row r="9141" spans="1:10" ht="15" customHeight="1">
      <c r="A9141" s="46" t="s">
        <v>2818</v>
      </c>
      <c r="B9141" s="46" t="s">
        <v>33110</v>
      </c>
      <c r="C9141" s="47">
        <v>283.25200000000001</v>
      </c>
      <c r="D9141" s="119" t="s">
        <v>11623</v>
      </c>
      <c r="E9141" s="46" t="s">
        <v>11623</v>
      </c>
      <c r="F9141" s="121">
        <v>865.98239999999998</v>
      </c>
      <c r="G9141" s="87"/>
      <c r="H9141" s="47"/>
      <c r="I9141" s="120">
        <v>0</v>
      </c>
      <c r="J9141" s="120">
        <v>0</v>
      </c>
    </row>
    <row r="9142" spans="1:10" ht="15" customHeight="1">
      <c r="A9142" s="46" t="s">
        <v>2821</v>
      </c>
      <c r="B9142" s="46" t="s">
        <v>33107</v>
      </c>
      <c r="C9142" s="47">
        <v>283.25200000000001</v>
      </c>
      <c r="D9142" s="119" t="s">
        <v>11621</v>
      </c>
      <c r="E9142" s="46" t="s">
        <v>11621</v>
      </c>
      <c r="F9142" s="121">
        <v>824.99339999999995</v>
      </c>
      <c r="G9142" s="87"/>
      <c r="H9142" s="47"/>
      <c r="I9142" s="120">
        <v>0</v>
      </c>
      <c r="J9142" s="120">
        <v>0</v>
      </c>
    </row>
    <row r="9143" spans="1:10" ht="15" customHeight="1">
      <c r="A9143" s="46" t="s">
        <v>2824</v>
      </c>
      <c r="B9143" s="46" t="s">
        <v>33112</v>
      </c>
      <c r="C9143" s="47">
        <v>283.25200000000001</v>
      </c>
      <c r="D9143" s="119" t="s">
        <v>11619</v>
      </c>
      <c r="E9143" s="46" t="s">
        <v>11619</v>
      </c>
      <c r="F9143" s="121">
        <v>1035.1762000000001</v>
      </c>
      <c r="G9143" s="87"/>
      <c r="H9143" s="47"/>
      <c r="I9143" s="120">
        <v>0</v>
      </c>
      <c r="J9143" s="120">
        <v>0</v>
      </c>
    </row>
    <row r="9144" spans="1:10" ht="15" customHeight="1">
      <c r="A9144" s="46" t="s">
        <v>2827</v>
      </c>
      <c r="B9144" s="46" t="s">
        <v>33108</v>
      </c>
      <c r="C9144" s="47">
        <v>283.25200000000001</v>
      </c>
      <c r="D9144" s="119" t="s">
        <v>11631</v>
      </c>
      <c r="E9144" s="46" t="s">
        <v>11631</v>
      </c>
      <c r="F9144" s="121">
        <v>289.65600000000001</v>
      </c>
      <c r="G9144" s="87"/>
      <c r="H9144" s="47"/>
      <c r="I9144" s="120">
        <v>2</v>
      </c>
      <c r="J9144" s="120">
        <v>0</v>
      </c>
    </row>
    <row r="9145" spans="1:10" ht="15" customHeight="1">
      <c r="A9145" s="46" t="s">
        <v>17452</v>
      </c>
      <c r="B9145" s="46" t="s">
        <v>33115</v>
      </c>
      <c r="C9145" s="47">
        <v>302.0736</v>
      </c>
      <c r="D9145" s="119" t="s">
        <v>31744</v>
      </c>
      <c r="E9145" s="46" t="s">
        <v>31744</v>
      </c>
      <c r="F9145" s="121">
        <v>2513.2492000000002</v>
      </c>
      <c r="G9145" s="87"/>
      <c r="H9145" s="47"/>
      <c r="I9145" s="120">
        <v>0</v>
      </c>
      <c r="J9145" s="120">
        <v>0</v>
      </c>
    </row>
    <row r="9146" spans="1:10" ht="15" customHeight="1">
      <c r="A9146" s="46" t="s">
        <v>17451</v>
      </c>
      <c r="B9146" s="46" t="s">
        <v>33116</v>
      </c>
      <c r="C9146" s="47">
        <v>302.0736</v>
      </c>
      <c r="D9146" s="119" t="s">
        <v>13</v>
      </c>
      <c r="E9146" s="46" t="s">
        <v>13</v>
      </c>
      <c r="F9146" s="121">
        <v>526.77980000000002</v>
      </c>
      <c r="G9146" s="87"/>
      <c r="H9146" s="47"/>
      <c r="I9146" s="120">
        <v>0</v>
      </c>
      <c r="J9146" s="120">
        <v>0</v>
      </c>
    </row>
    <row r="9147" spans="1:10" ht="15" customHeight="1">
      <c r="A9147" s="46" t="s">
        <v>17450</v>
      </c>
      <c r="B9147" s="46" t="s">
        <v>33113</v>
      </c>
      <c r="C9147" s="47">
        <v>302.0736</v>
      </c>
      <c r="D9147" s="119" t="s">
        <v>14</v>
      </c>
      <c r="E9147" s="46" t="s">
        <v>14</v>
      </c>
      <c r="F9147" s="121">
        <v>546.39419999999996</v>
      </c>
      <c r="G9147" s="87"/>
      <c r="H9147" s="47"/>
      <c r="I9147" s="120">
        <v>0</v>
      </c>
      <c r="J9147" s="120">
        <v>0</v>
      </c>
    </row>
    <row r="9148" spans="1:10" ht="15" customHeight="1">
      <c r="A9148" s="46" t="s">
        <v>17449</v>
      </c>
      <c r="B9148" s="46" t="s">
        <v>33118</v>
      </c>
      <c r="C9148" s="47">
        <v>302.0736</v>
      </c>
      <c r="D9148" s="119" t="s">
        <v>17</v>
      </c>
      <c r="E9148" s="46" t="s">
        <v>17</v>
      </c>
      <c r="F9148" s="121">
        <v>631.79319999999996</v>
      </c>
      <c r="G9148" s="87"/>
      <c r="H9148" s="47"/>
      <c r="I9148" s="120">
        <v>0</v>
      </c>
      <c r="J9148" s="120">
        <v>0</v>
      </c>
    </row>
    <row r="9149" spans="1:10" ht="15" customHeight="1">
      <c r="A9149" s="46" t="s">
        <v>17448</v>
      </c>
      <c r="B9149" s="46" t="s">
        <v>33114</v>
      </c>
      <c r="C9149" s="47">
        <v>302.0736</v>
      </c>
      <c r="D9149" s="119" t="s">
        <v>20</v>
      </c>
      <c r="E9149" s="46" t="s">
        <v>20</v>
      </c>
      <c r="F9149" s="121">
        <v>731.74779999999998</v>
      </c>
      <c r="G9149" s="87"/>
      <c r="H9149" s="47"/>
      <c r="I9149" s="120">
        <v>0</v>
      </c>
      <c r="J9149" s="120">
        <v>0</v>
      </c>
    </row>
    <row r="9150" spans="1:10" ht="15" customHeight="1">
      <c r="A9150" s="46" t="s">
        <v>2830</v>
      </c>
      <c r="B9150" s="46" t="s">
        <v>33123</v>
      </c>
      <c r="C9150" s="47">
        <v>247.8862</v>
      </c>
      <c r="D9150" s="119" t="s">
        <v>31738</v>
      </c>
      <c r="E9150" s="46" t="s">
        <v>31738</v>
      </c>
      <c r="F9150" s="121">
        <v>809.33960000000002</v>
      </c>
      <c r="G9150" s="87"/>
      <c r="H9150" s="47"/>
      <c r="I9150" s="120">
        <v>0</v>
      </c>
      <c r="J9150" s="120">
        <v>0</v>
      </c>
    </row>
    <row r="9151" spans="1:10" ht="15" customHeight="1">
      <c r="A9151" s="46" t="s">
        <v>2835</v>
      </c>
      <c r="B9151" s="46" t="s">
        <v>33121</v>
      </c>
      <c r="C9151" s="47">
        <v>247.8862</v>
      </c>
      <c r="D9151" s="119" t="s">
        <v>31736</v>
      </c>
      <c r="E9151" s="46" t="s">
        <v>31736</v>
      </c>
      <c r="F9151" s="121">
        <v>1805.3008</v>
      </c>
      <c r="G9151" s="87"/>
      <c r="H9151" s="47"/>
      <c r="I9151" s="120">
        <v>0</v>
      </c>
      <c r="J9151" s="120">
        <v>0</v>
      </c>
    </row>
    <row r="9152" spans="1:10" ht="15" customHeight="1">
      <c r="A9152" s="46" t="s">
        <v>2840</v>
      </c>
      <c r="B9152" s="46" t="s">
        <v>33122</v>
      </c>
      <c r="C9152" s="47">
        <v>247.8862</v>
      </c>
      <c r="D9152" s="119" t="s">
        <v>21</v>
      </c>
      <c r="E9152" s="46" t="s">
        <v>21</v>
      </c>
      <c r="F9152" s="121">
        <v>1932.7236</v>
      </c>
      <c r="G9152" s="87"/>
      <c r="H9152" s="47"/>
      <c r="I9152" s="120">
        <v>0</v>
      </c>
      <c r="J9152" s="120">
        <v>0</v>
      </c>
    </row>
    <row r="9153" spans="1:10" ht="15" customHeight="1">
      <c r="A9153" s="46" t="s">
        <v>2845</v>
      </c>
      <c r="B9153" s="46" t="s">
        <v>33119</v>
      </c>
      <c r="C9153" s="47">
        <v>247.8862</v>
      </c>
      <c r="D9153" s="119" t="s">
        <v>31733</v>
      </c>
      <c r="E9153" s="46" t="s">
        <v>31733</v>
      </c>
      <c r="F9153" s="121">
        <v>1656.6202000000001</v>
      </c>
      <c r="G9153" s="87"/>
      <c r="H9153" s="47"/>
      <c r="I9153" s="120">
        <v>0</v>
      </c>
      <c r="J9153" s="120">
        <v>0</v>
      </c>
    </row>
    <row r="9154" spans="1:10" ht="15" customHeight="1">
      <c r="A9154" s="46" t="s">
        <v>2850</v>
      </c>
      <c r="B9154" s="46" t="s">
        <v>33124</v>
      </c>
      <c r="C9154" s="47">
        <v>247.8862</v>
      </c>
      <c r="D9154" s="119" t="s">
        <v>31731</v>
      </c>
      <c r="E9154" s="46" t="s">
        <v>31731</v>
      </c>
      <c r="F9154" s="121">
        <v>527.07780000000002</v>
      </c>
      <c r="G9154" s="87"/>
      <c r="H9154" s="47"/>
      <c r="I9154" s="120">
        <v>1</v>
      </c>
      <c r="J9154" s="120">
        <v>0</v>
      </c>
    </row>
    <row r="9155" spans="1:10" ht="15" customHeight="1">
      <c r="A9155" s="46" t="s">
        <v>2855</v>
      </c>
      <c r="B9155" s="46" t="s">
        <v>33120</v>
      </c>
      <c r="C9155" s="47">
        <v>247.8862</v>
      </c>
      <c r="D9155" s="119" t="s">
        <v>31730</v>
      </c>
      <c r="E9155" s="46" t="s">
        <v>31730</v>
      </c>
      <c r="F9155" s="121">
        <v>573.92899999999997</v>
      </c>
      <c r="G9155" s="87"/>
      <c r="H9155" s="47"/>
      <c r="I9155" s="120">
        <v>0</v>
      </c>
      <c r="J9155" s="120">
        <v>0</v>
      </c>
    </row>
    <row r="9156" spans="1:10" ht="15" customHeight="1">
      <c r="A9156" s="46" t="s">
        <v>17465</v>
      </c>
      <c r="B9156" s="46" t="s">
        <v>33129</v>
      </c>
      <c r="C9156" s="47">
        <v>271.4828</v>
      </c>
      <c r="D9156" s="119" t="s">
        <v>36057</v>
      </c>
      <c r="E9156" s="46" t="s">
        <v>36057</v>
      </c>
      <c r="F9156" s="121">
        <v>847.06079999999997</v>
      </c>
      <c r="G9156" s="87"/>
      <c r="H9156" s="47"/>
      <c r="I9156" s="120">
        <v>2</v>
      </c>
      <c r="J9156" s="120">
        <v>0</v>
      </c>
    </row>
    <row r="9157" spans="1:10" ht="15" customHeight="1">
      <c r="A9157" s="46" t="s">
        <v>17464</v>
      </c>
      <c r="B9157" s="46" t="s">
        <v>33127</v>
      </c>
      <c r="C9157" s="47">
        <v>271.4828</v>
      </c>
      <c r="D9157" s="119" t="s">
        <v>36060</v>
      </c>
      <c r="E9157" s="46" t="s">
        <v>36060</v>
      </c>
      <c r="F9157" s="121">
        <v>919.81399999999996</v>
      </c>
      <c r="G9157" s="87"/>
      <c r="H9157" s="47"/>
      <c r="I9157" s="120">
        <v>0</v>
      </c>
      <c r="J9157" s="120">
        <v>0</v>
      </c>
    </row>
    <row r="9158" spans="1:10" ht="15" customHeight="1">
      <c r="A9158" s="46" t="s">
        <v>17463</v>
      </c>
      <c r="B9158" s="46" t="s">
        <v>33128</v>
      </c>
      <c r="C9158" s="47">
        <v>271.4828</v>
      </c>
      <c r="D9158" s="119" t="s">
        <v>36064</v>
      </c>
      <c r="E9158" s="46" t="s">
        <v>36064</v>
      </c>
      <c r="F9158" s="121">
        <v>992.52080000000001</v>
      </c>
      <c r="G9158" s="87"/>
      <c r="H9158" s="47"/>
      <c r="I9158" s="120">
        <v>0</v>
      </c>
      <c r="J9158" s="120">
        <v>0</v>
      </c>
    </row>
    <row r="9159" spans="1:10" ht="15" customHeight="1">
      <c r="A9159" s="46" t="s">
        <v>17462</v>
      </c>
      <c r="B9159" s="46" t="s">
        <v>33125</v>
      </c>
      <c r="C9159" s="47">
        <v>271.4828</v>
      </c>
      <c r="D9159" s="119" t="s">
        <v>31729</v>
      </c>
      <c r="E9159" s="46" t="s">
        <v>31729</v>
      </c>
      <c r="F9159" s="121">
        <v>885.56359999999995</v>
      </c>
      <c r="G9159" s="87"/>
      <c r="H9159" s="47"/>
      <c r="I9159" s="120">
        <v>0</v>
      </c>
      <c r="J9159" s="120">
        <v>0</v>
      </c>
    </row>
    <row r="9160" spans="1:10" ht="15" customHeight="1">
      <c r="A9160" s="46" t="s">
        <v>17461</v>
      </c>
      <c r="B9160" s="46" t="s">
        <v>33130</v>
      </c>
      <c r="C9160" s="47">
        <v>271.4828</v>
      </c>
      <c r="D9160" s="119" t="s">
        <v>36062</v>
      </c>
      <c r="E9160" s="46" t="s">
        <v>36062</v>
      </c>
      <c r="F9160" s="121">
        <v>954.01800000000003</v>
      </c>
      <c r="G9160" s="87"/>
      <c r="H9160" s="47"/>
      <c r="I9160" s="120">
        <v>0</v>
      </c>
      <c r="J9160" s="120">
        <v>0</v>
      </c>
    </row>
    <row r="9161" spans="1:10" ht="15" customHeight="1">
      <c r="A9161" s="46" t="s">
        <v>17460</v>
      </c>
      <c r="B9161" s="46" t="s">
        <v>33126</v>
      </c>
      <c r="C9161" s="47">
        <v>271.4828</v>
      </c>
      <c r="D9161" s="119" t="s">
        <v>36066</v>
      </c>
      <c r="E9161" s="46" t="s">
        <v>36066</v>
      </c>
      <c r="F9161" s="121">
        <v>1018.1738</v>
      </c>
      <c r="G9161" s="87"/>
      <c r="H9161" s="47"/>
      <c r="I9161" s="120">
        <v>1</v>
      </c>
      <c r="J9161" s="120">
        <v>0</v>
      </c>
    </row>
    <row r="9162" spans="1:10" ht="15" customHeight="1">
      <c r="A9162" s="46" t="s">
        <v>17479</v>
      </c>
      <c r="B9162" s="46" t="s">
        <v>33131</v>
      </c>
      <c r="C9162" s="47">
        <v>469.77080000000001</v>
      </c>
      <c r="D9162" s="119" t="s">
        <v>31727</v>
      </c>
      <c r="E9162" s="46" t="s">
        <v>31727</v>
      </c>
      <c r="F9162" s="121">
        <v>668.56560000000002</v>
      </c>
      <c r="G9162" s="87"/>
      <c r="H9162" s="47"/>
      <c r="I9162" s="120">
        <v>0</v>
      </c>
      <c r="J9162" s="120">
        <v>0</v>
      </c>
    </row>
    <row r="9163" spans="1:10" ht="15" customHeight="1">
      <c r="A9163" s="46" t="s">
        <v>17478</v>
      </c>
      <c r="B9163" s="46" t="s">
        <v>33134</v>
      </c>
      <c r="C9163" s="47">
        <v>469.77080000000001</v>
      </c>
      <c r="D9163" s="119" t="s">
        <v>31725</v>
      </c>
      <c r="E9163" s="46" t="s">
        <v>31725</v>
      </c>
      <c r="F9163" s="121">
        <v>2817.5783999999999</v>
      </c>
      <c r="G9163" s="87"/>
      <c r="H9163" s="47"/>
      <c r="I9163" s="120">
        <v>0</v>
      </c>
      <c r="J9163" s="120">
        <v>0</v>
      </c>
    </row>
    <row r="9164" spans="1:10" ht="15" customHeight="1">
      <c r="A9164" s="46" t="s">
        <v>17477</v>
      </c>
      <c r="B9164" s="46" t="s">
        <v>33135</v>
      </c>
      <c r="C9164" s="47">
        <v>469.77080000000001</v>
      </c>
      <c r="D9164" s="119" t="s">
        <v>36070</v>
      </c>
      <c r="E9164" s="46" t="s">
        <v>36070</v>
      </c>
      <c r="F9164" s="121">
        <v>605.18979999999999</v>
      </c>
      <c r="G9164" s="87"/>
      <c r="H9164" s="47"/>
      <c r="I9164" s="120">
        <v>0</v>
      </c>
      <c r="J9164" s="120">
        <v>0</v>
      </c>
    </row>
    <row r="9165" spans="1:10" ht="15" customHeight="1">
      <c r="A9165" s="46" t="s">
        <v>17476</v>
      </c>
      <c r="B9165" s="46" t="s">
        <v>33136</v>
      </c>
      <c r="C9165" s="47">
        <v>469.77080000000001</v>
      </c>
      <c r="D9165" s="119" t="s">
        <v>36072</v>
      </c>
      <c r="E9165" s="46" t="s">
        <v>36072</v>
      </c>
      <c r="F9165" s="121">
        <v>658.19920000000002</v>
      </c>
      <c r="G9165" s="87"/>
      <c r="H9165" s="47"/>
      <c r="I9165" s="120">
        <v>0</v>
      </c>
      <c r="J9165" s="120">
        <v>0</v>
      </c>
    </row>
    <row r="9166" spans="1:10" ht="15" customHeight="1">
      <c r="A9166" s="46" t="s">
        <v>17475</v>
      </c>
      <c r="B9166" s="46" t="s">
        <v>33133</v>
      </c>
      <c r="C9166" s="47">
        <v>469.77080000000001</v>
      </c>
      <c r="D9166" s="119" t="s">
        <v>36074</v>
      </c>
      <c r="E9166" s="46" t="s">
        <v>36074</v>
      </c>
      <c r="F9166" s="121">
        <v>742.13059999999996</v>
      </c>
      <c r="G9166" s="87"/>
      <c r="H9166" s="47"/>
      <c r="I9166" s="120">
        <v>0</v>
      </c>
      <c r="J9166" s="120">
        <v>0</v>
      </c>
    </row>
    <row r="9167" spans="1:10" ht="15" customHeight="1">
      <c r="A9167" s="46" t="s">
        <v>17474</v>
      </c>
      <c r="B9167" s="46" t="s">
        <v>33138</v>
      </c>
      <c r="C9167" s="47">
        <v>469.77080000000001</v>
      </c>
      <c r="D9167" s="119" t="s">
        <v>36076</v>
      </c>
      <c r="E9167" s="46" t="s">
        <v>36076</v>
      </c>
      <c r="F9167" s="121">
        <v>865.81899999999996</v>
      </c>
      <c r="G9167" s="87"/>
      <c r="H9167" s="47"/>
      <c r="I9167" s="120">
        <v>0</v>
      </c>
      <c r="J9167" s="120">
        <v>0</v>
      </c>
    </row>
    <row r="9168" spans="1:10" ht="15" customHeight="1">
      <c r="A9168" s="46" t="s">
        <v>17473</v>
      </c>
      <c r="B9168" s="46" t="s">
        <v>33139</v>
      </c>
      <c r="C9168" s="47">
        <v>469.77080000000001</v>
      </c>
      <c r="D9168" s="119" t="s">
        <v>36068</v>
      </c>
      <c r="E9168" s="46" t="s">
        <v>36068</v>
      </c>
      <c r="F9168" s="121">
        <v>914.41079999999999</v>
      </c>
      <c r="G9168" s="87"/>
      <c r="H9168" s="47"/>
      <c r="I9168" s="120">
        <v>0</v>
      </c>
      <c r="J9168" s="120">
        <v>0</v>
      </c>
    </row>
    <row r="9169" spans="1:10" ht="15" customHeight="1">
      <c r="A9169" s="46" t="s">
        <v>17472</v>
      </c>
      <c r="B9169" s="46" t="s">
        <v>33137</v>
      </c>
      <c r="C9169" s="47">
        <v>469.77080000000001</v>
      </c>
      <c r="D9169" s="119" t="s">
        <v>36053</v>
      </c>
      <c r="E9169" s="46" t="s">
        <v>36053</v>
      </c>
      <c r="F9169" s="121">
        <v>1131.2655999999999</v>
      </c>
      <c r="G9169" s="87"/>
      <c r="H9169" s="47"/>
      <c r="I9169" s="120">
        <v>0</v>
      </c>
      <c r="J9169" s="120">
        <v>0</v>
      </c>
    </row>
    <row r="9170" spans="1:10" ht="15" customHeight="1">
      <c r="A9170" s="46" t="s">
        <v>17471</v>
      </c>
      <c r="B9170" s="46" t="s">
        <v>33140</v>
      </c>
      <c r="C9170" s="47">
        <v>469.77080000000001</v>
      </c>
      <c r="D9170" s="119" t="s">
        <v>36055</v>
      </c>
      <c r="E9170" s="46" t="s">
        <v>36055</v>
      </c>
      <c r="F9170" s="121">
        <v>1172.1848</v>
      </c>
      <c r="G9170" s="87"/>
      <c r="H9170" s="47"/>
      <c r="I9170" s="120">
        <v>0</v>
      </c>
      <c r="J9170" s="120">
        <v>0</v>
      </c>
    </row>
    <row r="9171" spans="1:10" ht="15" customHeight="1">
      <c r="A9171" s="46" t="s">
        <v>17470</v>
      </c>
      <c r="B9171" s="46" t="s">
        <v>33132</v>
      </c>
      <c r="C9171" s="47">
        <v>469.77080000000001</v>
      </c>
      <c r="D9171" s="119" t="s">
        <v>2407</v>
      </c>
      <c r="E9171" s="46" t="s">
        <v>2407</v>
      </c>
      <c r="F9171" s="121">
        <v>18.491</v>
      </c>
      <c r="G9171" s="87"/>
      <c r="H9171" s="47"/>
      <c r="I9171" s="120">
        <v>0</v>
      </c>
      <c r="J9171" s="120">
        <v>0</v>
      </c>
    </row>
    <row r="9172" spans="1:10" ht="15" customHeight="1">
      <c r="A9172" s="46" t="s">
        <v>2908</v>
      </c>
      <c r="B9172" s="46" t="s">
        <v>33141</v>
      </c>
      <c r="C9172" s="47">
        <v>398.96940000000001</v>
      </c>
      <c r="D9172" s="119" t="s">
        <v>36087</v>
      </c>
      <c r="E9172" s="46" t="s">
        <v>36087</v>
      </c>
      <c r="F9172" s="121">
        <v>47.9724</v>
      </c>
      <c r="G9172" s="87"/>
      <c r="H9172" s="47"/>
      <c r="I9172" s="120">
        <v>0</v>
      </c>
      <c r="J9172" s="120">
        <v>0</v>
      </c>
    </row>
    <row r="9173" spans="1:10" ht="15" customHeight="1">
      <c r="A9173" s="46" t="s">
        <v>17469</v>
      </c>
      <c r="B9173" s="46" t="s">
        <v>33144</v>
      </c>
      <c r="C9173" s="47">
        <v>398.96940000000001</v>
      </c>
      <c r="D9173" s="119" t="s">
        <v>2404</v>
      </c>
      <c r="E9173" s="46" t="s">
        <v>2404</v>
      </c>
      <c r="F9173" s="121">
        <v>94.457599999999999</v>
      </c>
      <c r="G9173" s="87"/>
      <c r="H9173" s="47"/>
      <c r="I9173" s="120">
        <v>0</v>
      </c>
      <c r="J9173" s="120">
        <v>0</v>
      </c>
    </row>
    <row r="9174" spans="1:10" ht="15" customHeight="1">
      <c r="A9174" s="46" t="s">
        <v>17468</v>
      </c>
      <c r="B9174" s="46" t="s">
        <v>33145</v>
      </c>
      <c r="C9174" s="47">
        <v>398.96940000000001</v>
      </c>
      <c r="D9174" s="119" t="s">
        <v>2401</v>
      </c>
      <c r="E9174" s="46" t="s">
        <v>2401</v>
      </c>
      <c r="F9174" s="121">
        <v>62.646999999999998</v>
      </c>
      <c r="G9174" s="87"/>
      <c r="H9174" s="47"/>
      <c r="I9174" s="120">
        <v>0</v>
      </c>
      <c r="J9174" s="120">
        <v>0</v>
      </c>
    </row>
    <row r="9175" spans="1:10" ht="15" customHeight="1">
      <c r="A9175" s="46" t="s">
        <v>17467</v>
      </c>
      <c r="B9175" s="46" t="s">
        <v>33146</v>
      </c>
      <c r="C9175" s="47">
        <v>398.96940000000001</v>
      </c>
      <c r="D9175" s="119" t="s">
        <v>2398</v>
      </c>
      <c r="E9175" s="46" t="s">
        <v>2398</v>
      </c>
      <c r="F9175" s="121">
        <v>139.75</v>
      </c>
      <c r="G9175" s="87"/>
      <c r="H9175" s="47"/>
      <c r="I9175" s="120">
        <v>0</v>
      </c>
      <c r="J9175" s="120">
        <v>0</v>
      </c>
    </row>
    <row r="9176" spans="1:10" ht="15" customHeight="1">
      <c r="A9176" s="46" t="s">
        <v>2911</v>
      </c>
      <c r="B9176" s="46" t="s">
        <v>33143</v>
      </c>
      <c r="C9176" s="47">
        <v>398.96940000000001</v>
      </c>
      <c r="D9176" s="119" t="s">
        <v>2395</v>
      </c>
      <c r="E9176" s="46" t="s">
        <v>2395</v>
      </c>
      <c r="F9176" s="121">
        <v>128.35319999999999</v>
      </c>
      <c r="G9176" s="87"/>
      <c r="H9176" s="47"/>
      <c r="I9176" s="120">
        <v>0</v>
      </c>
      <c r="J9176" s="120">
        <v>0</v>
      </c>
    </row>
    <row r="9177" spans="1:10" ht="15" customHeight="1">
      <c r="A9177" s="46" t="s">
        <v>2914</v>
      </c>
      <c r="B9177" s="46" t="s">
        <v>33149</v>
      </c>
      <c r="C9177" s="47">
        <v>398.96940000000001</v>
      </c>
      <c r="D9177" s="119" t="s">
        <v>2393</v>
      </c>
      <c r="E9177" s="46" t="s">
        <v>2393</v>
      </c>
      <c r="F9177" s="121">
        <v>1841.4462000000001</v>
      </c>
      <c r="G9177" s="87"/>
      <c r="H9177" s="47"/>
      <c r="I9177" s="120">
        <v>0</v>
      </c>
      <c r="J9177" s="120">
        <v>0</v>
      </c>
    </row>
    <row r="9178" spans="1:10" ht="15" customHeight="1">
      <c r="A9178" s="46" t="s">
        <v>2917</v>
      </c>
      <c r="B9178" s="46" t="s">
        <v>33150</v>
      </c>
      <c r="C9178" s="47">
        <v>398.96940000000001</v>
      </c>
      <c r="D9178" s="119" t="s">
        <v>2391</v>
      </c>
      <c r="E9178" s="46" t="s">
        <v>2391</v>
      </c>
      <c r="F9178" s="121">
        <v>746.59400000000005</v>
      </c>
      <c r="G9178" s="87"/>
      <c r="H9178" s="47"/>
      <c r="I9178" s="120">
        <v>0</v>
      </c>
      <c r="J9178" s="120">
        <v>0</v>
      </c>
    </row>
    <row r="9179" spans="1:10" ht="15" customHeight="1">
      <c r="A9179" s="46" t="s">
        <v>17466</v>
      </c>
      <c r="B9179" s="46" t="s">
        <v>33147</v>
      </c>
      <c r="C9179" s="47">
        <v>398.96940000000001</v>
      </c>
      <c r="D9179" s="119" t="s">
        <v>11730</v>
      </c>
      <c r="E9179" s="46" t="s">
        <v>11730</v>
      </c>
      <c r="F9179" s="121">
        <v>2.6869999999999998</v>
      </c>
      <c r="G9179" s="87"/>
      <c r="H9179" s="47"/>
      <c r="I9179" s="120">
        <v>0</v>
      </c>
      <c r="J9179" s="120">
        <v>0</v>
      </c>
    </row>
    <row r="9180" spans="1:10" ht="15" customHeight="1">
      <c r="A9180" s="46" t="s">
        <v>2920</v>
      </c>
      <c r="B9180" s="46" t="s">
        <v>33148</v>
      </c>
      <c r="C9180" s="47">
        <v>398.96940000000001</v>
      </c>
      <c r="D9180" s="119" t="s">
        <v>11728</v>
      </c>
      <c r="E9180" s="46" t="s">
        <v>11728</v>
      </c>
      <c r="F9180" s="121">
        <v>0.68820000000000003</v>
      </c>
      <c r="G9180" s="87"/>
      <c r="H9180" s="47"/>
      <c r="I9180" s="120">
        <v>0</v>
      </c>
      <c r="J9180" s="120">
        <v>0</v>
      </c>
    </row>
    <row r="9181" spans="1:10" ht="15" customHeight="1">
      <c r="A9181" s="46" t="s">
        <v>2923</v>
      </c>
      <c r="B9181" s="46" t="s">
        <v>33142</v>
      </c>
      <c r="C9181" s="47">
        <v>398.96940000000001</v>
      </c>
      <c r="D9181" s="119" t="s">
        <v>11726</v>
      </c>
      <c r="E9181" s="46" t="s">
        <v>11726</v>
      </c>
      <c r="F9181" s="121">
        <v>2.1859999999999999</v>
      </c>
      <c r="G9181" s="87"/>
      <c r="H9181" s="47"/>
      <c r="I9181" s="120">
        <v>1</v>
      </c>
      <c r="J9181" s="120">
        <v>0</v>
      </c>
    </row>
    <row r="9182" spans="1:10" ht="15" customHeight="1">
      <c r="A9182" s="46" t="s">
        <v>17491</v>
      </c>
      <c r="B9182" s="46" t="s">
        <v>33168</v>
      </c>
      <c r="C9182" s="47">
        <v>377.70800000000003</v>
      </c>
      <c r="D9182" s="119" t="s">
        <v>11724</v>
      </c>
      <c r="E9182" s="46" t="s">
        <v>11724</v>
      </c>
      <c r="F9182" s="121">
        <v>6.4034000000000004</v>
      </c>
      <c r="G9182" s="87"/>
      <c r="H9182" s="47"/>
      <c r="I9182" s="120">
        <v>1</v>
      </c>
      <c r="J9182" s="120">
        <v>0</v>
      </c>
    </row>
    <row r="9183" spans="1:10" ht="15" customHeight="1">
      <c r="A9183" s="46" t="s">
        <v>17490</v>
      </c>
      <c r="B9183" s="46" t="s">
        <v>33162</v>
      </c>
      <c r="C9183" s="47">
        <v>377.70800000000003</v>
      </c>
      <c r="D9183" s="119" t="s">
        <v>11722</v>
      </c>
      <c r="E9183" s="46" t="s">
        <v>11722</v>
      </c>
      <c r="F9183" s="121">
        <v>2.7326000000000001</v>
      </c>
      <c r="G9183" s="87"/>
      <c r="H9183" s="47"/>
      <c r="I9183" s="120">
        <v>0</v>
      </c>
      <c r="J9183" s="120">
        <v>0</v>
      </c>
    </row>
    <row r="9184" spans="1:10" ht="15" customHeight="1">
      <c r="A9184" s="46" t="s">
        <v>17489</v>
      </c>
      <c r="B9184" s="46" t="s">
        <v>33163</v>
      </c>
      <c r="C9184" s="47">
        <v>377.70800000000003</v>
      </c>
      <c r="D9184" s="119" t="s">
        <v>11720</v>
      </c>
      <c r="E9184" s="46" t="s">
        <v>11720</v>
      </c>
      <c r="F9184" s="121">
        <v>24.138000000000002</v>
      </c>
      <c r="G9184" s="87"/>
      <c r="H9184" s="47"/>
      <c r="I9184" s="120">
        <v>0</v>
      </c>
      <c r="J9184" s="120">
        <v>0</v>
      </c>
    </row>
    <row r="9185" spans="1:10" ht="15" customHeight="1">
      <c r="A9185" s="46" t="s">
        <v>17488</v>
      </c>
      <c r="B9185" s="46" t="s">
        <v>33160</v>
      </c>
      <c r="C9185" s="47">
        <v>377.70800000000003</v>
      </c>
      <c r="D9185" s="119" t="s">
        <v>11718</v>
      </c>
      <c r="E9185" s="46" t="s">
        <v>11718</v>
      </c>
      <c r="F9185" s="121">
        <v>6.5582000000000003</v>
      </c>
      <c r="G9185" s="87"/>
      <c r="H9185" s="47"/>
      <c r="I9185" s="120">
        <v>0</v>
      </c>
      <c r="J9185" s="120">
        <v>0</v>
      </c>
    </row>
    <row r="9186" spans="1:10" ht="15" customHeight="1">
      <c r="A9186" s="46" t="s">
        <v>17487</v>
      </c>
      <c r="B9186" s="46" t="s">
        <v>33164</v>
      </c>
      <c r="C9186" s="47">
        <v>377.70800000000003</v>
      </c>
      <c r="D9186" s="119" t="s">
        <v>11716</v>
      </c>
      <c r="E9186" s="46" t="s">
        <v>11716</v>
      </c>
      <c r="F9186" s="121">
        <v>2.0950000000000002</v>
      </c>
      <c r="G9186" s="87"/>
      <c r="H9186" s="47"/>
      <c r="I9186" s="120">
        <v>0</v>
      </c>
      <c r="J9186" s="120">
        <v>0</v>
      </c>
    </row>
    <row r="9187" spans="1:10" ht="15" customHeight="1">
      <c r="A9187" s="46" t="s">
        <v>17486</v>
      </c>
      <c r="B9187" s="46" t="s">
        <v>33161</v>
      </c>
      <c r="C9187" s="47">
        <v>377.70800000000003</v>
      </c>
      <c r="D9187" s="119" t="s">
        <v>11714</v>
      </c>
      <c r="E9187" s="46" t="s">
        <v>11714</v>
      </c>
      <c r="F9187" s="121">
        <v>31.288399999999999</v>
      </c>
      <c r="G9187" s="87"/>
      <c r="H9187" s="47"/>
      <c r="I9187" s="120">
        <v>0</v>
      </c>
      <c r="J9187" s="120">
        <v>0</v>
      </c>
    </row>
    <row r="9188" spans="1:10" ht="15" customHeight="1">
      <c r="A9188" s="46" t="s">
        <v>2890</v>
      </c>
      <c r="B9188" s="46" t="s">
        <v>33155</v>
      </c>
      <c r="C9188" s="47">
        <v>295.07940000000002</v>
      </c>
      <c r="D9188" s="119" t="s">
        <v>11712</v>
      </c>
      <c r="E9188" s="46" t="s">
        <v>11712</v>
      </c>
      <c r="F9188" s="121">
        <v>2.3532000000000002</v>
      </c>
      <c r="G9188" s="87"/>
      <c r="H9188" s="47"/>
      <c r="I9188" s="120">
        <v>0</v>
      </c>
      <c r="J9188" s="120">
        <v>0</v>
      </c>
    </row>
    <row r="9189" spans="1:10" ht="15" customHeight="1">
      <c r="A9189" s="46" t="s">
        <v>2893</v>
      </c>
      <c r="B9189" s="46" t="s">
        <v>33153</v>
      </c>
      <c r="C9189" s="47">
        <v>295.07940000000002</v>
      </c>
      <c r="D9189" s="119" t="s">
        <v>11711</v>
      </c>
      <c r="E9189" s="46" t="s">
        <v>11711</v>
      </c>
      <c r="F9189" s="121">
        <v>11.3858</v>
      </c>
      <c r="G9189" s="87"/>
      <c r="H9189" s="47"/>
      <c r="I9189" s="120">
        <v>0</v>
      </c>
      <c r="J9189" s="120">
        <v>0</v>
      </c>
    </row>
    <row r="9190" spans="1:10" ht="15" customHeight="1">
      <c r="A9190" s="46" t="s">
        <v>2896</v>
      </c>
      <c r="B9190" s="46" t="s">
        <v>33154</v>
      </c>
      <c r="C9190" s="47">
        <v>295.07940000000002</v>
      </c>
      <c r="D9190" s="119" t="s">
        <v>11709</v>
      </c>
      <c r="E9190" s="46" t="s">
        <v>11709</v>
      </c>
      <c r="F9190" s="121">
        <v>73.338399999999993</v>
      </c>
      <c r="G9190" s="87"/>
      <c r="H9190" s="47"/>
      <c r="I9190" s="120">
        <v>0</v>
      </c>
      <c r="J9190" s="120">
        <v>0</v>
      </c>
    </row>
    <row r="9191" spans="1:10" ht="15" customHeight="1">
      <c r="A9191" s="46" t="s">
        <v>2899</v>
      </c>
      <c r="B9191" s="46" t="s">
        <v>33151</v>
      </c>
      <c r="C9191" s="47">
        <v>295.07940000000002</v>
      </c>
      <c r="D9191" s="119" t="s">
        <v>11707</v>
      </c>
      <c r="E9191" s="46" t="s">
        <v>11707</v>
      </c>
      <c r="F9191" s="121">
        <v>19.3856</v>
      </c>
      <c r="G9191" s="87"/>
      <c r="H9191" s="47"/>
      <c r="I9191" s="120">
        <v>0</v>
      </c>
      <c r="J9191" s="120">
        <v>0</v>
      </c>
    </row>
    <row r="9192" spans="1:10" ht="15" customHeight="1">
      <c r="A9192" s="46" t="s">
        <v>2902</v>
      </c>
      <c r="B9192" s="46" t="s">
        <v>33156</v>
      </c>
      <c r="C9192" s="47">
        <v>295.07940000000002</v>
      </c>
      <c r="D9192" s="119" t="s">
        <v>12954</v>
      </c>
      <c r="E9192" s="46" t="s">
        <v>12954</v>
      </c>
      <c r="F9192" s="121">
        <v>0.75900000000000001</v>
      </c>
      <c r="G9192" s="87"/>
      <c r="H9192" s="47"/>
      <c r="I9192" s="120">
        <v>1</v>
      </c>
      <c r="J9192" s="120">
        <v>0</v>
      </c>
    </row>
    <row r="9193" spans="1:10" ht="15" customHeight="1">
      <c r="A9193" s="46" t="s">
        <v>2905</v>
      </c>
      <c r="B9193" s="46" t="s">
        <v>33152</v>
      </c>
      <c r="C9193" s="47">
        <v>295.07940000000002</v>
      </c>
      <c r="D9193" s="119" t="s">
        <v>11837</v>
      </c>
      <c r="E9193" s="46" t="s">
        <v>11837</v>
      </c>
      <c r="F9193" s="121">
        <v>19.356000000000002</v>
      </c>
      <c r="G9193" s="87"/>
      <c r="H9193" s="47"/>
      <c r="I9193" s="120">
        <v>0</v>
      </c>
      <c r="J9193" s="120">
        <v>0</v>
      </c>
    </row>
    <row r="9194" spans="1:10" ht="15" customHeight="1">
      <c r="A9194" s="46" t="s">
        <v>17485</v>
      </c>
      <c r="B9194" s="46" t="s">
        <v>33166</v>
      </c>
      <c r="C9194" s="47">
        <v>336.9282</v>
      </c>
      <c r="D9194" s="119" t="s">
        <v>11705</v>
      </c>
      <c r="E9194" s="46" t="s">
        <v>11705</v>
      </c>
      <c r="F9194" s="121">
        <v>198.1138</v>
      </c>
      <c r="G9194" s="87"/>
      <c r="H9194" s="47"/>
      <c r="I9194" s="120">
        <v>0</v>
      </c>
      <c r="J9194" s="120">
        <v>0</v>
      </c>
    </row>
    <row r="9195" spans="1:10" ht="15" customHeight="1">
      <c r="A9195" s="46" t="s">
        <v>17484</v>
      </c>
      <c r="B9195" s="46" t="s">
        <v>33158</v>
      </c>
      <c r="C9195" s="47">
        <v>336.9282</v>
      </c>
      <c r="D9195" s="119" t="s">
        <v>11703</v>
      </c>
      <c r="E9195" s="46" t="s">
        <v>11703</v>
      </c>
      <c r="F9195" s="121">
        <v>3.9849999999999999</v>
      </c>
      <c r="G9195" s="87"/>
      <c r="H9195" s="47"/>
      <c r="I9195" s="120">
        <v>0</v>
      </c>
      <c r="J9195" s="120">
        <v>0</v>
      </c>
    </row>
    <row r="9196" spans="1:10" ht="15" customHeight="1">
      <c r="A9196" s="46" t="s">
        <v>17483</v>
      </c>
      <c r="B9196" s="46" t="s">
        <v>33159</v>
      </c>
      <c r="C9196" s="47">
        <v>336.9282</v>
      </c>
      <c r="D9196" s="119" t="s">
        <v>11693</v>
      </c>
      <c r="E9196" s="46" t="s">
        <v>11693</v>
      </c>
      <c r="F9196" s="121">
        <v>2.8843999999999999</v>
      </c>
      <c r="G9196" s="87"/>
      <c r="H9196" s="47"/>
      <c r="I9196" s="120">
        <v>0</v>
      </c>
      <c r="J9196" s="120">
        <v>0</v>
      </c>
    </row>
    <row r="9197" spans="1:10" ht="15" customHeight="1">
      <c r="A9197" s="46" t="s">
        <v>17482</v>
      </c>
      <c r="B9197" s="46" t="s">
        <v>33165</v>
      </c>
      <c r="C9197" s="47">
        <v>336.9282</v>
      </c>
      <c r="D9197" s="119" t="s">
        <v>11690</v>
      </c>
      <c r="E9197" s="46" t="s">
        <v>11690</v>
      </c>
      <c r="F9197" s="121">
        <v>2.2772000000000001</v>
      </c>
      <c r="G9197" s="87"/>
      <c r="H9197" s="47"/>
      <c r="I9197" s="120">
        <v>0</v>
      </c>
      <c r="J9197" s="120">
        <v>0</v>
      </c>
    </row>
    <row r="9198" spans="1:10" ht="15" customHeight="1">
      <c r="A9198" s="46" t="s">
        <v>17481</v>
      </c>
      <c r="B9198" s="46" t="s">
        <v>33167</v>
      </c>
      <c r="C9198" s="47">
        <v>336.9282</v>
      </c>
      <c r="D9198" s="119" t="s">
        <v>11688</v>
      </c>
      <c r="E9198" s="46" t="s">
        <v>11688</v>
      </c>
      <c r="F9198" s="121">
        <v>8.3748000000000005</v>
      </c>
      <c r="G9198" s="87"/>
      <c r="H9198" s="47"/>
      <c r="I9198" s="120">
        <v>0</v>
      </c>
      <c r="J9198" s="120">
        <v>0</v>
      </c>
    </row>
    <row r="9199" spans="1:10" ht="15" customHeight="1">
      <c r="A9199" s="46" t="s">
        <v>17480</v>
      </c>
      <c r="B9199" s="46" t="s">
        <v>33157</v>
      </c>
      <c r="C9199" s="47">
        <v>336.9282</v>
      </c>
      <c r="D9199" s="119" t="s">
        <v>11684</v>
      </c>
      <c r="E9199" s="46" t="s">
        <v>11684</v>
      </c>
      <c r="F9199" s="121">
        <v>5.3639999999999999</v>
      </c>
      <c r="G9199" s="87"/>
      <c r="H9199" s="47"/>
      <c r="I9199" s="120">
        <v>0</v>
      </c>
      <c r="J9199" s="120">
        <v>0</v>
      </c>
    </row>
    <row r="9200" spans="1:10" ht="15" customHeight="1">
      <c r="A9200" s="46" t="s">
        <v>17428</v>
      </c>
      <c r="B9200" s="46" t="s">
        <v>17429</v>
      </c>
      <c r="C9200" s="47">
        <v>54.373199999999997</v>
      </c>
      <c r="D9200" s="119" t="s">
        <v>11682</v>
      </c>
      <c r="E9200" s="46" t="s">
        <v>11682</v>
      </c>
      <c r="F9200" s="121">
        <v>36.257599999999996</v>
      </c>
      <c r="G9200" s="87"/>
      <c r="H9200" s="47"/>
      <c r="I9200" s="120">
        <v>16</v>
      </c>
      <c r="J9200" s="120">
        <v>0</v>
      </c>
    </row>
    <row r="9201" spans="1:10" ht="15" customHeight="1">
      <c r="A9201" s="46" t="s">
        <v>17426</v>
      </c>
      <c r="B9201" s="46" t="s">
        <v>17427</v>
      </c>
      <c r="C9201" s="47">
        <v>255.60079999999999</v>
      </c>
      <c r="D9201" s="119" t="s">
        <v>32463</v>
      </c>
      <c r="E9201" s="46" t="s">
        <v>32463</v>
      </c>
      <c r="F9201" s="121">
        <v>201.0994</v>
      </c>
      <c r="G9201" s="87"/>
      <c r="H9201" s="47"/>
      <c r="I9201" s="120">
        <v>1</v>
      </c>
      <c r="J9201" s="120">
        <v>0</v>
      </c>
    </row>
    <row r="9202" spans="1:10" ht="15" customHeight="1">
      <c r="A9202" s="46" t="s">
        <v>17424</v>
      </c>
      <c r="B9202" s="46" t="s">
        <v>17425</v>
      </c>
      <c r="C9202" s="47">
        <v>255.60079999999999</v>
      </c>
      <c r="D9202" s="119" t="s">
        <v>32465</v>
      </c>
      <c r="E9202" s="46" t="s">
        <v>32465</v>
      </c>
      <c r="F9202" s="121">
        <v>21.0764</v>
      </c>
      <c r="G9202" s="87"/>
      <c r="H9202" s="47"/>
      <c r="I9202" s="120">
        <v>1</v>
      </c>
      <c r="J9202" s="120">
        <v>0</v>
      </c>
    </row>
    <row r="9203" spans="1:10" ht="15" customHeight="1">
      <c r="A9203" s="46" t="s">
        <v>17422</v>
      </c>
      <c r="B9203" s="46" t="s">
        <v>17423</v>
      </c>
      <c r="C9203" s="47">
        <v>255.60079999999999</v>
      </c>
      <c r="D9203" s="119" t="s">
        <v>11680</v>
      </c>
      <c r="E9203" s="46" t="s">
        <v>11680</v>
      </c>
      <c r="F9203" s="121">
        <v>0</v>
      </c>
      <c r="G9203" s="87"/>
      <c r="H9203" s="47"/>
      <c r="I9203" s="120">
        <v>1</v>
      </c>
      <c r="J9203" s="120">
        <v>0</v>
      </c>
    </row>
    <row r="9204" spans="1:10" ht="15" customHeight="1">
      <c r="A9204" s="46" t="s">
        <v>17498</v>
      </c>
      <c r="B9204" s="46" t="s">
        <v>33172</v>
      </c>
      <c r="C9204" s="47">
        <v>487.96499999999997</v>
      </c>
      <c r="D9204" s="119" t="s">
        <v>11678</v>
      </c>
      <c r="E9204" s="46" t="s">
        <v>11678</v>
      </c>
      <c r="F9204" s="121">
        <v>12.5244</v>
      </c>
      <c r="G9204" s="87"/>
      <c r="H9204" s="47"/>
      <c r="I9204" s="120">
        <v>0</v>
      </c>
      <c r="J9204" s="120">
        <v>0</v>
      </c>
    </row>
    <row r="9205" spans="1:10" ht="15" customHeight="1">
      <c r="A9205" s="46" t="s">
        <v>17497</v>
      </c>
      <c r="B9205" s="46" t="s">
        <v>33173</v>
      </c>
      <c r="C9205" s="47">
        <v>487.96499999999997</v>
      </c>
      <c r="D9205" s="119" t="s">
        <v>11676</v>
      </c>
      <c r="E9205" s="46" t="s">
        <v>11676</v>
      </c>
      <c r="F9205" s="121">
        <v>3.9849999999999999</v>
      </c>
      <c r="G9205" s="87"/>
      <c r="H9205" s="47"/>
      <c r="I9205" s="120">
        <v>0</v>
      </c>
      <c r="J9205" s="120">
        <v>0</v>
      </c>
    </row>
    <row r="9206" spans="1:10" ht="15" customHeight="1">
      <c r="A9206" s="46" t="s">
        <v>17496</v>
      </c>
      <c r="B9206" s="46" t="s">
        <v>33174</v>
      </c>
      <c r="C9206" s="47">
        <v>487.96499999999997</v>
      </c>
      <c r="D9206" s="119" t="s">
        <v>11674</v>
      </c>
      <c r="E9206" s="46" t="s">
        <v>11674</v>
      </c>
      <c r="F9206" s="121">
        <v>2.2772000000000001</v>
      </c>
      <c r="G9206" s="87"/>
      <c r="H9206" s="47"/>
      <c r="I9206" s="120">
        <v>0</v>
      </c>
      <c r="J9206" s="120">
        <v>0</v>
      </c>
    </row>
    <row r="9207" spans="1:10" ht="15" customHeight="1">
      <c r="A9207" s="46" t="s">
        <v>17495</v>
      </c>
      <c r="B9207" s="46" t="s">
        <v>33171</v>
      </c>
      <c r="C9207" s="47">
        <v>487.96499999999997</v>
      </c>
      <c r="D9207" s="119" t="s">
        <v>11672</v>
      </c>
      <c r="E9207" s="46" t="s">
        <v>11672</v>
      </c>
      <c r="F9207" s="121">
        <v>0.68320000000000003</v>
      </c>
      <c r="G9207" s="87"/>
      <c r="H9207" s="47"/>
      <c r="I9207" s="120">
        <v>0</v>
      </c>
      <c r="J9207" s="120">
        <v>0</v>
      </c>
    </row>
    <row r="9208" spans="1:10" ht="15" customHeight="1">
      <c r="A9208" s="46" t="s">
        <v>17494</v>
      </c>
      <c r="B9208" s="46" t="s">
        <v>33169</v>
      </c>
      <c r="C9208" s="47">
        <v>487.96499999999997</v>
      </c>
      <c r="D9208" s="119" t="s">
        <v>11670</v>
      </c>
      <c r="E9208" s="46" t="s">
        <v>11670</v>
      </c>
      <c r="F9208" s="121">
        <v>0.79700000000000004</v>
      </c>
      <c r="G9208" s="87"/>
      <c r="H9208" s="47"/>
      <c r="I9208" s="120">
        <v>0</v>
      </c>
      <c r="J9208" s="120">
        <v>0</v>
      </c>
    </row>
    <row r="9209" spans="1:10" ht="15" customHeight="1">
      <c r="A9209" s="46" t="s">
        <v>17493</v>
      </c>
      <c r="B9209" s="46" t="s">
        <v>33175</v>
      </c>
      <c r="C9209" s="47">
        <v>487.96499999999997</v>
      </c>
      <c r="D9209" s="119" t="s">
        <v>11668</v>
      </c>
      <c r="E9209" s="46" t="s">
        <v>11668</v>
      </c>
      <c r="F9209" s="121">
        <v>5.6929999999999996</v>
      </c>
      <c r="G9209" s="87"/>
      <c r="H9209" s="47"/>
      <c r="I9209" s="120">
        <v>0</v>
      </c>
      <c r="J9209" s="120">
        <v>0</v>
      </c>
    </row>
    <row r="9210" spans="1:10" ht="15" customHeight="1">
      <c r="A9210" s="46" t="s">
        <v>36368</v>
      </c>
      <c r="B9210" s="46" t="s">
        <v>36369</v>
      </c>
      <c r="C9210" s="47">
        <v>487.96499999999997</v>
      </c>
      <c r="D9210" s="119" t="s">
        <v>11660</v>
      </c>
      <c r="E9210" s="46" t="s">
        <v>11660</v>
      </c>
      <c r="F9210" s="121">
        <v>65.473200000000006</v>
      </c>
      <c r="G9210" s="87"/>
      <c r="H9210" s="47"/>
      <c r="I9210" s="120">
        <v>1</v>
      </c>
      <c r="J9210" s="120">
        <v>0</v>
      </c>
    </row>
    <row r="9211" spans="1:10" ht="15" customHeight="1">
      <c r="A9211" s="46" t="s">
        <v>17492</v>
      </c>
      <c r="B9211" s="46" t="s">
        <v>33170</v>
      </c>
      <c r="C9211" s="47">
        <v>487.96499999999997</v>
      </c>
      <c r="D9211" s="119" t="s">
        <v>11658</v>
      </c>
      <c r="E9211" s="46" t="s">
        <v>11658</v>
      </c>
      <c r="F9211" s="121">
        <v>6.3760000000000003</v>
      </c>
      <c r="G9211" s="87"/>
      <c r="H9211" s="47"/>
      <c r="I9211" s="120">
        <v>0</v>
      </c>
      <c r="J9211" s="120">
        <v>0</v>
      </c>
    </row>
    <row r="9212" spans="1:10" ht="15" customHeight="1">
      <c r="A9212" s="46" t="s">
        <v>17432</v>
      </c>
      <c r="B9212" s="46" t="s">
        <v>17433</v>
      </c>
      <c r="C9212" s="47">
        <v>418.25580000000002</v>
      </c>
      <c r="D9212" s="119" t="s">
        <v>11656</v>
      </c>
      <c r="E9212" s="46" t="s">
        <v>11656</v>
      </c>
      <c r="F9212" s="121">
        <v>11.3858</v>
      </c>
      <c r="G9212" s="87"/>
      <c r="H9212" s="47"/>
      <c r="I9212" s="120">
        <v>0</v>
      </c>
      <c r="J9212" s="120">
        <v>0</v>
      </c>
    </row>
    <row r="9213" spans="1:10" ht="15" customHeight="1">
      <c r="A9213" s="46" t="s">
        <v>17430</v>
      </c>
      <c r="B9213" s="46" t="s">
        <v>17431</v>
      </c>
      <c r="C9213" s="47">
        <v>175.66739999999999</v>
      </c>
      <c r="D9213" s="119" t="s">
        <v>11654</v>
      </c>
      <c r="E9213" s="46" t="s">
        <v>11654</v>
      </c>
      <c r="F9213" s="121">
        <v>8.7080000000000002</v>
      </c>
      <c r="G9213" s="87"/>
      <c r="H9213" s="47"/>
      <c r="I9213" s="120">
        <v>1</v>
      </c>
      <c r="J9213" s="120">
        <v>0</v>
      </c>
    </row>
    <row r="9214" spans="1:10" ht="15" customHeight="1">
      <c r="A9214" s="46" t="s">
        <v>17444</v>
      </c>
      <c r="B9214" s="46" t="s">
        <v>17445</v>
      </c>
      <c r="C9214" s="47">
        <v>306.7208</v>
      </c>
      <c r="D9214" s="119" t="s">
        <v>11652</v>
      </c>
      <c r="E9214" s="46" t="s">
        <v>11652</v>
      </c>
      <c r="F9214" s="121">
        <v>8.7170000000000005</v>
      </c>
      <c r="G9214" s="87"/>
      <c r="H9214" s="47"/>
      <c r="I9214" s="120">
        <v>1</v>
      </c>
      <c r="J9214" s="120">
        <v>0</v>
      </c>
    </row>
    <row r="9215" spans="1:10" ht="15" customHeight="1">
      <c r="A9215" s="46" t="s">
        <v>17442</v>
      </c>
      <c r="B9215" s="46" t="s">
        <v>17443</v>
      </c>
      <c r="C9215" s="47">
        <v>418.25580000000002</v>
      </c>
      <c r="D9215" s="119" t="s">
        <v>11650</v>
      </c>
      <c r="E9215" s="46" t="s">
        <v>11650</v>
      </c>
      <c r="F9215" s="121">
        <v>4.0990000000000002</v>
      </c>
      <c r="G9215" s="87"/>
      <c r="H9215" s="47"/>
      <c r="I9215" s="120">
        <v>5</v>
      </c>
      <c r="J9215" s="120">
        <v>0</v>
      </c>
    </row>
    <row r="9216" spans="1:10" ht="15" customHeight="1">
      <c r="A9216" s="46" t="s">
        <v>17440</v>
      </c>
      <c r="B9216" s="46" t="s">
        <v>17441</v>
      </c>
      <c r="C9216" s="47">
        <v>220.74600000000001</v>
      </c>
      <c r="D9216" s="119" t="s">
        <v>11648</v>
      </c>
      <c r="E9216" s="46" t="s">
        <v>11648</v>
      </c>
      <c r="F9216" s="121">
        <v>34.430999999999997</v>
      </c>
      <c r="G9216" s="87"/>
      <c r="H9216" s="47"/>
      <c r="I9216" s="120">
        <v>3</v>
      </c>
      <c r="J9216" s="120">
        <v>0</v>
      </c>
    </row>
    <row r="9217" spans="1:10" ht="15" customHeight="1">
      <c r="A9217" s="46" t="s">
        <v>17438</v>
      </c>
      <c r="B9217" s="46" t="s">
        <v>17439</v>
      </c>
      <c r="C9217" s="47">
        <v>267.21899999999999</v>
      </c>
      <c r="D9217" s="119" t="s">
        <v>11646</v>
      </c>
      <c r="E9217" s="46" t="s">
        <v>11646</v>
      </c>
      <c r="F9217" s="121">
        <v>6.2622</v>
      </c>
      <c r="G9217" s="87"/>
      <c r="H9217" s="47"/>
      <c r="I9217" s="120">
        <v>2</v>
      </c>
      <c r="J9217" s="120">
        <v>0</v>
      </c>
    </row>
    <row r="9218" spans="1:10" ht="15" customHeight="1">
      <c r="A9218" s="46" t="s">
        <v>17519</v>
      </c>
      <c r="B9218" s="46" t="s">
        <v>17520</v>
      </c>
      <c r="C9218" s="47">
        <v>278.8372</v>
      </c>
      <c r="D9218" s="119" t="s">
        <v>11644</v>
      </c>
      <c r="E9218" s="46" t="s">
        <v>11644</v>
      </c>
      <c r="F9218" s="121">
        <v>8.5394000000000005</v>
      </c>
      <c r="G9218" s="87"/>
      <c r="H9218" s="47"/>
      <c r="I9218" s="120">
        <v>1</v>
      </c>
      <c r="J9218" s="120">
        <v>0</v>
      </c>
    </row>
    <row r="9219" spans="1:10" ht="15" customHeight="1">
      <c r="A9219" s="46" t="s">
        <v>17517</v>
      </c>
      <c r="B9219" s="46" t="s">
        <v>17518</v>
      </c>
      <c r="C9219" s="47">
        <v>278.8372</v>
      </c>
      <c r="D9219" s="119" t="s">
        <v>11637</v>
      </c>
      <c r="E9219" s="46" t="s">
        <v>11637</v>
      </c>
      <c r="F9219" s="121">
        <v>8.5394000000000005</v>
      </c>
      <c r="G9219" s="87"/>
      <c r="H9219" s="47"/>
      <c r="I9219" s="120">
        <v>1</v>
      </c>
      <c r="J9219" s="120">
        <v>0</v>
      </c>
    </row>
    <row r="9220" spans="1:10" ht="15" customHeight="1">
      <c r="A9220" s="46" t="s">
        <v>17515</v>
      </c>
      <c r="B9220" s="46" t="s">
        <v>17516</v>
      </c>
      <c r="C9220" s="47">
        <v>313.6918</v>
      </c>
      <c r="D9220" s="119" t="s">
        <v>11635</v>
      </c>
      <c r="E9220" s="46" t="s">
        <v>11635</v>
      </c>
      <c r="F9220" s="121">
        <v>11.3858</v>
      </c>
      <c r="G9220" s="87"/>
      <c r="H9220" s="47"/>
      <c r="I9220" s="120">
        <v>0</v>
      </c>
      <c r="J9220" s="120">
        <v>0</v>
      </c>
    </row>
    <row r="9221" spans="1:10" ht="15" customHeight="1">
      <c r="A9221" s="46" t="s">
        <v>17513</v>
      </c>
      <c r="B9221" s="46" t="s">
        <v>17514</v>
      </c>
      <c r="C9221" s="47">
        <v>313.6918</v>
      </c>
      <c r="D9221" s="119" t="s">
        <v>11633</v>
      </c>
      <c r="E9221" s="46" t="s">
        <v>11633</v>
      </c>
      <c r="F9221" s="121">
        <v>10.019600000000001</v>
      </c>
      <c r="G9221" s="87"/>
      <c r="H9221" s="47"/>
      <c r="I9221" s="120">
        <v>1</v>
      </c>
      <c r="J9221" s="120">
        <v>0</v>
      </c>
    </row>
    <row r="9222" spans="1:10" ht="15" customHeight="1">
      <c r="A9222" s="46" t="s">
        <v>17511</v>
      </c>
      <c r="B9222" s="46" t="s">
        <v>17512</v>
      </c>
      <c r="C9222" s="47">
        <v>278.8372</v>
      </c>
      <c r="D9222" s="119" t="s">
        <v>12116</v>
      </c>
      <c r="E9222" s="46" t="s">
        <v>12116</v>
      </c>
      <c r="F9222" s="121">
        <v>2.0367999999999999</v>
      </c>
      <c r="G9222" s="87"/>
      <c r="H9222" s="47"/>
      <c r="I9222" s="120">
        <v>0</v>
      </c>
      <c r="J9222" s="120">
        <v>0</v>
      </c>
    </row>
    <row r="9223" spans="1:10" ht="15" customHeight="1">
      <c r="A9223" s="46" t="s">
        <v>17509</v>
      </c>
      <c r="B9223" s="46" t="s">
        <v>17510</v>
      </c>
      <c r="C9223" s="47">
        <v>278.8372</v>
      </c>
      <c r="D9223" s="119" t="s">
        <v>12115</v>
      </c>
      <c r="E9223" s="46" t="s">
        <v>12115</v>
      </c>
      <c r="F9223" s="121">
        <v>12.4992</v>
      </c>
      <c r="G9223" s="87"/>
      <c r="H9223" s="47"/>
      <c r="I9223" s="120">
        <v>1</v>
      </c>
      <c r="J9223" s="120">
        <v>0</v>
      </c>
    </row>
    <row r="9224" spans="1:10" ht="15" customHeight="1">
      <c r="A9224" s="46" t="s">
        <v>17507</v>
      </c>
      <c r="B9224" s="46" t="s">
        <v>17508</v>
      </c>
      <c r="C9224" s="47">
        <v>313.6918</v>
      </c>
      <c r="D9224" s="119" t="s">
        <v>12113</v>
      </c>
      <c r="E9224" s="46" t="s">
        <v>12113</v>
      </c>
      <c r="F9224" s="121">
        <v>2.0367999999999999</v>
      </c>
      <c r="G9224" s="87"/>
      <c r="H9224" s="47"/>
      <c r="I9224" s="120">
        <v>0</v>
      </c>
      <c r="J9224" s="120">
        <v>0</v>
      </c>
    </row>
    <row r="9225" spans="1:10" ht="15" customHeight="1">
      <c r="A9225" s="46" t="s">
        <v>17505</v>
      </c>
      <c r="B9225" s="46" t="s">
        <v>17506</v>
      </c>
      <c r="C9225" s="47">
        <v>313.6918</v>
      </c>
      <c r="D9225" s="119" t="s">
        <v>12112</v>
      </c>
      <c r="E9225" s="46" t="s">
        <v>12112</v>
      </c>
      <c r="F9225" s="121">
        <v>10.9558</v>
      </c>
      <c r="G9225" s="87"/>
      <c r="H9225" s="47"/>
      <c r="I9225" s="120">
        <v>1</v>
      </c>
      <c r="J9225" s="120">
        <v>0</v>
      </c>
    </row>
    <row r="9226" spans="1:10" ht="15" customHeight="1">
      <c r="A9226" s="46" t="s">
        <v>17501</v>
      </c>
      <c r="B9226" s="46" t="s">
        <v>17502</v>
      </c>
      <c r="C9226" s="47">
        <v>278.8372</v>
      </c>
      <c r="D9226" s="119" t="s">
        <v>12111</v>
      </c>
      <c r="E9226" s="46" t="s">
        <v>12111</v>
      </c>
      <c r="F9226" s="121">
        <v>6.7050000000000001</v>
      </c>
      <c r="G9226" s="87"/>
      <c r="H9226" s="47"/>
      <c r="I9226" s="120">
        <v>0</v>
      </c>
      <c r="J9226" s="120">
        <v>0</v>
      </c>
    </row>
    <row r="9227" spans="1:10" ht="15" customHeight="1">
      <c r="A9227" s="46" t="s">
        <v>17499</v>
      </c>
      <c r="B9227" s="46" t="s">
        <v>17500</v>
      </c>
      <c r="C9227" s="47">
        <v>313.6918</v>
      </c>
      <c r="D9227" s="119" t="s">
        <v>11732</v>
      </c>
      <c r="E9227" s="46" t="s">
        <v>11732</v>
      </c>
      <c r="F9227" s="121">
        <v>2.3454000000000002</v>
      </c>
      <c r="G9227" s="87"/>
      <c r="H9227" s="47"/>
      <c r="I9227" s="120">
        <v>1</v>
      </c>
      <c r="J9227" s="120">
        <v>0</v>
      </c>
    </row>
    <row r="9228" spans="1:10" ht="15" customHeight="1">
      <c r="A9228" s="46" t="s">
        <v>17531</v>
      </c>
      <c r="B9228" s="46" t="s">
        <v>17532</v>
      </c>
      <c r="C9228" s="47">
        <v>267.21899999999999</v>
      </c>
      <c r="D9228" s="119" t="s">
        <v>11753</v>
      </c>
      <c r="E9228" s="46" t="s">
        <v>11753</v>
      </c>
      <c r="F9228" s="121">
        <v>1.0748</v>
      </c>
      <c r="G9228" s="87"/>
      <c r="H9228" s="47"/>
      <c r="I9228" s="120">
        <v>0</v>
      </c>
      <c r="J9228" s="120">
        <v>0</v>
      </c>
    </row>
    <row r="9229" spans="1:10" ht="15" customHeight="1">
      <c r="A9229" s="46" t="s">
        <v>17529</v>
      </c>
      <c r="B9229" s="46" t="s">
        <v>17530</v>
      </c>
      <c r="C9229" s="47">
        <v>267.21899999999999</v>
      </c>
      <c r="D9229" s="119" t="s">
        <v>11751</v>
      </c>
      <c r="E9229" s="46" t="s">
        <v>11751</v>
      </c>
      <c r="F9229" s="121">
        <v>7.7149999999999999</v>
      </c>
      <c r="G9229" s="87"/>
      <c r="H9229" s="47"/>
      <c r="I9229" s="120">
        <v>0</v>
      </c>
      <c r="J9229" s="120">
        <v>0</v>
      </c>
    </row>
    <row r="9230" spans="1:10" ht="15" customHeight="1">
      <c r="A9230" s="46" t="s">
        <v>17527</v>
      </c>
      <c r="B9230" s="46" t="s">
        <v>17528</v>
      </c>
      <c r="C9230" s="47">
        <v>267.21899999999999</v>
      </c>
      <c r="D9230" s="119" t="s">
        <v>11749</v>
      </c>
      <c r="E9230" s="46" t="s">
        <v>11749</v>
      </c>
      <c r="F9230" s="121">
        <v>4.6555999999999997</v>
      </c>
      <c r="G9230" s="87"/>
      <c r="H9230" s="47"/>
      <c r="I9230" s="120">
        <v>0</v>
      </c>
      <c r="J9230" s="120">
        <v>0</v>
      </c>
    </row>
    <row r="9231" spans="1:10" ht="15" customHeight="1">
      <c r="A9231" s="46" t="s">
        <v>17525</v>
      </c>
      <c r="B9231" s="46" t="s">
        <v>17526</v>
      </c>
      <c r="C9231" s="47">
        <v>209.12780000000001</v>
      </c>
      <c r="D9231" s="119" t="s">
        <v>11747</v>
      </c>
      <c r="E9231" s="46" t="s">
        <v>11747</v>
      </c>
      <c r="F9231" s="121">
        <v>0.1012</v>
      </c>
      <c r="G9231" s="87"/>
      <c r="H9231" s="47"/>
      <c r="I9231" s="120">
        <v>1</v>
      </c>
      <c r="J9231" s="120">
        <v>0</v>
      </c>
    </row>
    <row r="9232" spans="1:10" ht="15" customHeight="1">
      <c r="A9232" s="46" t="s">
        <v>17523</v>
      </c>
      <c r="B9232" s="46" t="s">
        <v>17524</v>
      </c>
      <c r="C9232" s="47">
        <v>209.12780000000001</v>
      </c>
      <c r="D9232" s="119" t="s">
        <v>11745</v>
      </c>
      <c r="E9232" s="46" t="s">
        <v>11745</v>
      </c>
      <c r="F9232" s="121">
        <v>0.63260000000000005</v>
      </c>
      <c r="G9232" s="87"/>
      <c r="H9232" s="47"/>
      <c r="I9232" s="120">
        <v>0</v>
      </c>
      <c r="J9232" s="120">
        <v>0</v>
      </c>
    </row>
    <row r="9233" spans="1:10" ht="15" customHeight="1">
      <c r="A9233" s="46" t="s">
        <v>17521</v>
      </c>
      <c r="B9233" s="46" t="s">
        <v>17522</v>
      </c>
      <c r="C9233" s="47">
        <v>209.12780000000001</v>
      </c>
      <c r="D9233" s="119" t="s">
        <v>11743</v>
      </c>
      <c r="E9233" s="46" t="s">
        <v>11743</v>
      </c>
      <c r="F9233" s="121">
        <v>0.60719999999999996</v>
      </c>
      <c r="G9233" s="87"/>
      <c r="H9233" s="47"/>
      <c r="I9233" s="120">
        <v>0</v>
      </c>
      <c r="J9233" s="120">
        <v>0</v>
      </c>
    </row>
    <row r="9234" spans="1:10" ht="15" customHeight="1">
      <c r="A9234" s="46" t="s">
        <v>17537</v>
      </c>
      <c r="B9234" s="46" t="s">
        <v>17538</v>
      </c>
      <c r="C9234" s="47">
        <v>176.5968</v>
      </c>
      <c r="D9234" s="119" t="s">
        <v>6406</v>
      </c>
      <c r="E9234" s="46" t="s">
        <v>6406</v>
      </c>
      <c r="F9234" s="121">
        <v>3.4079999999999999</v>
      </c>
      <c r="G9234" s="87"/>
      <c r="H9234" s="47"/>
      <c r="I9234" s="120">
        <v>0</v>
      </c>
      <c r="J9234" s="120">
        <v>0</v>
      </c>
    </row>
    <row r="9235" spans="1:10" ht="15" customHeight="1">
      <c r="A9235" s="46" t="s">
        <v>17535</v>
      </c>
      <c r="B9235" s="46" t="s">
        <v>17536</v>
      </c>
      <c r="C9235" s="47">
        <v>441.49220000000003</v>
      </c>
      <c r="D9235" s="119" t="s">
        <v>11740</v>
      </c>
      <c r="E9235" s="46" t="s">
        <v>11740</v>
      </c>
      <c r="F9235" s="121">
        <v>3.2385999999999999</v>
      </c>
      <c r="G9235" s="87"/>
      <c r="H9235" s="47"/>
      <c r="I9235" s="120">
        <v>0</v>
      </c>
      <c r="J9235" s="120">
        <v>0</v>
      </c>
    </row>
    <row r="9236" spans="1:10" ht="15" customHeight="1">
      <c r="A9236" s="46" t="s">
        <v>17543</v>
      </c>
      <c r="B9236" s="46" t="s">
        <v>17544</v>
      </c>
      <c r="C9236" s="47">
        <v>185.8914</v>
      </c>
      <c r="D9236" s="119" t="s">
        <v>11738</v>
      </c>
      <c r="E9236" s="46" t="s">
        <v>11738</v>
      </c>
      <c r="F9236" s="121">
        <v>8.8303999999999991</v>
      </c>
      <c r="G9236" s="87"/>
      <c r="H9236" s="47"/>
      <c r="I9236" s="120">
        <v>1</v>
      </c>
      <c r="J9236" s="120">
        <v>0</v>
      </c>
    </row>
    <row r="9237" spans="1:10" ht="15" customHeight="1">
      <c r="A9237" s="46" t="s">
        <v>17541</v>
      </c>
      <c r="B9237" s="46" t="s">
        <v>17542</v>
      </c>
      <c r="C9237" s="47">
        <v>185.8914</v>
      </c>
      <c r="D9237" s="119" t="s">
        <v>11736</v>
      </c>
      <c r="E9237" s="46" t="s">
        <v>11736</v>
      </c>
      <c r="F9237" s="121">
        <v>0.80959999999999999</v>
      </c>
      <c r="G9237" s="87"/>
      <c r="H9237" s="47"/>
      <c r="I9237" s="120">
        <v>0</v>
      </c>
      <c r="J9237" s="120">
        <v>0</v>
      </c>
    </row>
    <row r="9238" spans="1:10" ht="15" customHeight="1">
      <c r="A9238" s="46" t="s">
        <v>17539</v>
      </c>
      <c r="B9238" s="46" t="s">
        <v>17540</v>
      </c>
      <c r="C9238" s="47">
        <v>185.8914</v>
      </c>
      <c r="D9238" s="119" t="s">
        <v>11734</v>
      </c>
      <c r="E9238" s="46" t="s">
        <v>11734</v>
      </c>
      <c r="F9238" s="121">
        <v>4.3521999999999998</v>
      </c>
      <c r="G9238" s="87"/>
      <c r="H9238" s="47"/>
      <c r="I9238" s="120">
        <v>0</v>
      </c>
      <c r="J9238" s="120">
        <v>0</v>
      </c>
    </row>
    <row r="9239" spans="1:10" ht="15" customHeight="1">
      <c r="A9239" s="46" t="s">
        <v>17565</v>
      </c>
      <c r="B9239" s="46" t="s">
        <v>33176</v>
      </c>
      <c r="C9239" s="47">
        <v>429.87400000000002</v>
      </c>
      <c r="D9239" s="119" t="s">
        <v>3632</v>
      </c>
      <c r="E9239" s="46" t="s">
        <v>3632</v>
      </c>
      <c r="F9239" s="121">
        <v>6.7013999999999996</v>
      </c>
      <c r="G9239" s="87"/>
      <c r="H9239" s="47"/>
      <c r="I9239" s="120">
        <v>1</v>
      </c>
      <c r="J9239" s="120">
        <v>0</v>
      </c>
    </row>
    <row r="9240" spans="1:10" ht="15" customHeight="1">
      <c r="A9240" s="46" t="s">
        <v>17563</v>
      </c>
      <c r="B9240" s="46" t="s">
        <v>17564</v>
      </c>
      <c r="C9240" s="47">
        <v>429.87400000000002</v>
      </c>
      <c r="D9240" s="119" t="s">
        <v>3629</v>
      </c>
      <c r="E9240" s="46" t="s">
        <v>3629</v>
      </c>
      <c r="F9240" s="121">
        <v>10.530799999999999</v>
      </c>
      <c r="G9240" s="87"/>
      <c r="H9240" s="47"/>
      <c r="I9240" s="120">
        <v>1</v>
      </c>
      <c r="J9240" s="120">
        <v>0</v>
      </c>
    </row>
    <row r="9241" spans="1:10" ht="15" customHeight="1">
      <c r="A9241" s="46" t="s">
        <v>17561</v>
      </c>
      <c r="B9241" s="46" t="s">
        <v>17562</v>
      </c>
      <c r="C9241" s="47">
        <v>383.40100000000001</v>
      </c>
      <c r="D9241" s="119" t="s">
        <v>3626</v>
      </c>
      <c r="E9241" s="46" t="s">
        <v>3626</v>
      </c>
      <c r="F9241" s="121">
        <v>15.312799999999999</v>
      </c>
      <c r="G9241" s="87"/>
      <c r="H9241" s="47"/>
      <c r="I9241" s="120">
        <v>0</v>
      </c>
      <c r="J9241" s="120">
        <v>0</v>
      </c>
    </row>
    <row r="9242" spans="1:10" ht="15" customHeight="1">
      <c r="A9242" s="46" t="s">
        <v>17559</v>
      </c>
      <c r="B9242" s="46" t="s">
        <v>17560</v>
      </c>
      <c r="C9242" s="47">
        <v>383.40100000000001</v>
      </c>
      <c r="D9242" s="119" t="s">
        <v>3623</v>
      </c>
      <c r="E9242" s="46" t="s">
        <v>3623</v>
      </c>
      <c r="F9242" s="121">
        <v>23.7012</v>
      </c>
      <c r="G9242" s="87"/>
      <c r="H9242" s="47"/>
      <c r="I9242" s="120">
        <v>1</v>
      </c>
      <c r="J9242" s="120">
        <v>0</v>
      </c>
    </row>
    <row r="9243" spans="1:10" ht="15" customHeight="1">
      <c r="A9243" s="46" t="s">
        <v>17557</v>
      </c>
      <c r="B9243" s="46" t="s">
        <v>17558</v>
      </c>
      <c r="C9243" s="47">
        <v>429.87400000000002</v>
      </c>
      <c r="D9243" s="119" t="s">
        <v>3620</v>
      </c>
      <c r="E9243" s="46" t="s">
        <v>3620</v>
      </c>
      <c r="F9243" s="121">
        <v>5.7439999999999998</v>
      </c>
      <c r="G9243" s="87"/>
      <c r="H9243" s="47"/>
      <c r="I9243" s="120">
        <v>0</v>
      </c>
      <c r="J9243" s="120">
        <v>0</v>
      </c>
    </row>
    <row r="9244" spans="1:10" ht="15" customHeight="1">
      <c r="A9244" s="46" t="s">
        <v>17555</v>
      </c>
      <c r="B9244" s="46" t="s">
        <v>17556</v>
      </c>
      <c r="C9244" s="47">
        <v>383.40100000000001</v>
      </c>
      <c r="D9244" s="119" t="s">
        <v>3617</v>
      </c>
      <c r="E9244" s="46" t="s">
        <v>3617</v>
      </c>
      <c r="F9244" s="121">
        <v>8.2584</v>
      </c>
      <c r="G9244" s="87"/>
      <c r="H9244" s="47"/>
      <c r="I9244" s="120">
        <v>0</v>
      </c>
      <c r="J9244" s="120">
        <v>0</v>
      </c>
    </row>
    <row r="9245" spans="1:10" ht="15" customHeight="1">
      <c r="A9245" s="46" t="s">
        <v>17553</v>
      </c>
      <c r="B9245" s="46" t="s">
        <v>17554</v>
      </c>
      <c r="C9245" s="47">
        <v>185.8914</v>
      </c>
      <c r="D9245" s="119" t="s">
        <v>3614</v>
      </c>
      <c r="E9245" s="46" t="s">
        <v>3614</v>
      </c>
      <c r="F9245" s="121">
        <v>9.3409999999999993</v>
      </c>
      <c r="G9245" s="87"/>
      <c r="H9245" s="47"/>
      <c r="I9245" s="120">
        <v>1</v>
      </c>
      <c r="J9245" s="120">
        <v>0</v>
      </c>
    </row>
    <row r="9246" spans="1:10" ht="15" customHeight="1">
      <c r="A9246" s="46" t="s">
        <v>17551</v>
      </c>
      <c r="B9246" s="46" t="s">
        <v>17552</v>
      </c>
      <c r="C9246" s="47">
        <v>185.8914</v>
      </c>
      <c r="D9246" s="119" t="s">
        <v>3611</v>
      </c>
      <c r="E9246" s="46" t="s">
        <v>3611</v>
      </c>
      <c r="F9246" s="121">
        <v>12.9194</v>
      </c>
      <c r="G9246" s="87"/>
      <c r="H9246" s="47"/>
      <c r="I9246" s="120">
        <v>0</v>
      </c>
      <c r="J9246" s="120">
        <v>0</v>
      </c>
    </row>
    <row r="9247" spans="1:10" ht="15" customHeight="1">
      <c r="A9247" s="46" t="s">
        <v>17549</v>
      </c>
      <c r="B9247" s="46" t="s">
        <v>17550</v>
      </c>
      <c r="C9247" s="47">
        <v>185.8914</v>
      </c>
      <c r="D9247" s="119" t="s">
        <v>3608</v>
      </c>
      <c r="E9247" s="46" t="s">
        <v>3608</v>
      </c>
      <c r="F9247" s="121">
        <v>17.950199999999999</v>
      </c>
      <c r="G9247" s="87"/>
      <c r="H9247" s="47"/>
      <c r="I9247" s="120">
        <v>1</v>
      </c>
      <c r="J9247" s="120">
        <v>0</v>
      </c>
    </row>
    <row r="9248" spans="1:10" ht="15" customHeight="1">
      <c r="A9248" s="46" t="s">
        <v>17547</v>
      </c>
      <c r="B9248" s="46" t="s">
        <v>17548</v>
      </c>
      <c r="C9248" s="47">
        <v>501.90679999999998</v>
      </c>
      <c r="D9248" s="119" t="s">
        <v>11828</v>
      </c>
      <c r="E9248" s="46" t="s">
        <v>11828</v>
      </c>
      <c r="F9248" s="121">
        <v>29.603200000000001</v>
      </c>
      <c r="G9248" s="87"/>
      <c r="H9248" s="47"/>
      <c r="I9248" s="120">
        <v>5</v>
      </c>
      <c r="J9248" s="120">
        <v>0</v>
      </c>
    </row>
    <row r="9249" spans="1:10" ht="15" customHeight="1">
      <c r="A9249" s="46" t="s">
        <v>17545</v>
      </c>
      <c r="B9249" s="46" t="s">
        <v>17546</v>
      </c>
      <c r="C9249" s="47">
        <v>426.62079999999997</v>
      </c>
      <c r="D9249" s="119" t="s">
        <v>11826</v>
      </c>
      <c r="E9249" s="46" t="s">
        <v>11826</v>
      </c>
      <c r="F9249" s="121">
        <v>123.623</v>
      </c>
      <c r="G9249" s="87"/>
      <c r="H9249" s="47"/>
      <c r="I9249" s="120">
        <v>0</v>
      </c>
      <c r="J9249" s="120">
        <v>0</v>
      </c>
    </row>
    <row r="9250" spans="1:10" ht="15" customHeight="1">
      <c r="A9250" s="46" t="s">
        <v>17566</v>
      </c>
      <c r="B9250" s="46" t="s">
        <v>17567</v>
      </c>
      <c r="C9250" s="47">
        <v>346.22280000000001</v>
      </c>
      <c r="D9250" s="119" t="s">
        <v>11825</v>
      </c>
      <c r="E9250" s="46" t="s">
        <v>11825</v>
      </c>
      <c r="F9250" s="121">
        <v>7.5906000000000002</v>
      </c>
      <c r="G9250" s="87"/>
      <c r="H9250" s="47"/>
      <c r="I9250" s="120">
        <v>1</v>
      </c>
      <c r="J9250" s="120">
        <v>0</v>
      </c>
    </row>
    <row r="9251" spans="1:10" ht="15" customHeight="1">
      <c r="A9251" s="46" t="s">
        <v>17600</v>
      </c>
      <c r="B9251" s="46" t="s">
        <v>17601</v>
      </c>
      <c r="C9251" s="47">
        <v>736.13</v>
      </c>
      <c r="D9251" s="119" t="s">
        <v>11823</v>
      </c>
      <c r="E9251" s="46" t="s">
        <v>11823</v>
      </c>
      <c r="F9251" s="121">
        <v>26.415199999999999</v>
      </c>
      <c r="G9251" s="87"/>
      <c r="H9251" s="47"/>
      <c r="I9251" s="120">
        <v>0</v>
      </c>
      <c r="J9251" s="120">
        <v>0</v>
      </c>
    </row>
    <row r="9252" spans="1:10" ht="15" customHeight="1">
      <c r="A9252" s="46" t="s">
        <v>17598</v>
      </c>
      <c r="B9252" s="46" t="s">
        <v>17599</v>
      </c>
      <c r="C9252" s="47">
        <v>736.13</v>
      </c>
      <c r="D9252" s="119" t="s">
        <v>11821</v>
      </c>
      <c r="E9252" s="46" t="s">
        <v>11821</v>
      </c>
      <c r="F9252" s="121">
        <v>21.962</v>
      </c>
      <c r="G9252" s="87"/>
      <c r="H9252" s="47"/>
      <c r="I9252" s="120">
        <v>0</v>
      </c>
      <c r="J9252" s="120">
        <v>0</v>
      </c>
    </row>
    <row r="9253" spans="1:10" ht="15" customHeight="1">
      <c r="A9253" s="46" t="s">
        <v>17594</v>
      </c>
      <c r="B9253" s="46" t="s">
        <v>17595</v>
      </c>
      <c r="C9253" s="47">
        <v>736.13</v>
      </c>
      <c r="D9253" s="119" t="s">
        <v>11819</v>
      </c>
      <c r="E9253" s="46" t="s">
        <v>11819</v>
      </c>
      <c r="F9253" s="121">
        <v>5.6929999999999996</v>
      </c>
      <c r="G9253" s="87"/>
      <c r="H9253" s="47"/>
      <c r="I9253" s="120">
        <v>0</v>
      </c>
      <c r="J9253" s="120">
        <v>0</v>
      </c>
    </row>
    <row r="9254" spans="1:10" ht="15" customHeight="1">
      <c r="A9254" s="46" t="s">
        <v>17607</v>
      </c>
      <c r="B9254" s="46" t="s">
        <v>17608</v>
      </c>
      <c r="C9254" s="47">
        <v>642.44079999999997</v>
      </c>
      <c r="D9254" s="119" t="s">
        <v>11817</v>
      </c>
      <c r="E9254" s="46" t="s">
        <v>11817</v>
      </c>
      <c r="F9254" s="121">
        <v>31.172000000000001</v>
      </c>
      <c r="G9254" s="87"/>
      <c r="H9254" s="47"/>
      <c r="I9254" s="120">
        <v>0</v>
      </c>
      <c r="J9254" s="120">
        <v>0</v>
      </c>
    </row>
    <row r="9255" spans="1:10" ht="15" customHeight="1">
      <c r="A9255" s="46" t="s">
        <v>17596</v>
      </c>
      <c r="B9255" s="46" t="s">
        <v>17597</v>
      </c>
      <c r="C9255" s="47">
        <v>810.95140000000004</v>
      </c>
      <c r="D9255" s="119" t="s">
        <v>11815</v>
      </c>
      <c r="E9255" s="46" t="s">
        <v>11815</v>
      </c>
      <c r="F9255" s="121">
        <v>17.021999999999998</v>
      </c>
      <c r="G9255" s="87"/>
      <c r="H9255" s="47"/>
      <c r="I9255" s="120">
        <v>1</v>
      </c>
      <c r="J9255" s="120">
        <v>0</v>
      </c>
    </row>
    <row r="9256" spans="1:10" ht="15" customHeight="1">
      <c r="A9256" s="46" t="s">
        <v>17605</v>
      </c>
      <c r="B9256" s="46" t="s">
        <v>17606</v>
      </c>
      <c r="C9256" s="47">
        <v>642.44079999999997</v>
      </c>
      <c r="D9256" s="119" t="s">
        <v>11813</v>
      </c>
      <c r="E9256" s="46" t="s">
        <v>11813</v>
      </c>
      <c r="F9256" s="121">
        <v>19.6402</v>
      </c>
      <c r="G9256" s="87"/>
      <c r="H9256" s="47"/>
      <c r="I9256" s="120">
        <v>0</v>
      </c>
      <c r="J9256" s="120">
        <v>0</v>
      </c>
    </row>
    <row r="9257" spans="1:10" ht="15" customHeight="1">
      <c r="A9257" s="46" t="s">
        <v>17604</v>
      </c>
      <c r="B9257" s="46" t="s">
        <v>33177</v>
      </c>
      <c r="C9257" s="47">
        <v>642.44079999999997</v>
      </c>
      <c r="D9257" s="119" t="s">
        <v>645</v>
      </c>
      <c r="E9257" s="46" t="s">
        <v>645</v>
      </c>
      <c r="F9257" s="121">
        <v>10.3566</v>
      </c>
      <c r="G9257" s="87"/>
      <c r="H9257" s="47"/>
      <c r="I9257" s="120">
        <v>1</v>
      </c>
      <c r="J9257" s="120">
        <v>0</v>
      </c>
    </row>
    <row r="9258" spans="1:10" ht="15" customHeight="1">
      <c r="A9258" s="46" t="s">
        <v>17602</v>
      </c>
      <c r="B9258" s="46" t="s">
        <v>17603</v>
      </c>
      <c r="C9258" s="47">
        <v>729.62379999999996</v>
      </c>
      <c r="D9258" s="119" t="s">
        <v>11809</v>
      </c>
      <c r="E9258" s="46" t="s">
        <v>11809</v>
      </c>
      <c r="F9258" s="121">
        <v>4.7061999999999999</v>
      </c>
      <c r="G9258" s="87"/>
      <c r="H9258" s="47"/>
      <c r="I9258" s="120">
        <v>1</v>
      </c>
      <c r="J9258" s="120">
        <v>0</v>
      </c>
    </row>
    <row r="9259" spans="1:10" ht="15" customHeight="1">
      <c r="A9259" s="46" t="s">
        <v>17592</v>
      </c>
      <c r="B9259" s="46" t="s">
        <v>17593</v>
      </c>
      <c r="C9259" s="47">
        <v>432.47640000000001</v>
      </c>
      <c r="D9259" s="119" t="s">
        <v>11807</v>
      </c>
      <c r="E9259" s="46" t="s">
        <v>11807</v>
      </c>
      <c r="F9259" s="121">
        <v>3.4156</v>
      </c>
      <c r="G9259" s="87"/>
      <c r="H9259" s="47"/>
      <c r="I9259" s="120">
        <v>1</v>
      </c>
      <c r="J9259" s="120">
        <v>0</v>
      </c>
    </row>
    <row r="9260" spans="1:10" ht="15" customHeight="1">
      <c r="A9260" s="46" t="s">
        <v>17590</v>
      </c>
      <c r="B9260" s="46" t="s">
        <v>17591</v>
      </c>
      <c r="C9260" s="47">
        <v>58.091000000000001</v>
      </c>
      <c r="D9260" s="119" t="s">
        <v>11805</v>
      </c>
      <c r="E9260" s="46" t="s">
        <v>11805</v>
      </c>
      <c r="F9260" s="121">
        <v>8.9062000000000001</v>
      </c>
      <c r="G9260" s="87"/>
      <c r="H9260" s="47"/>
      <c r="I9260" s="120">
        <v>2</v>
      </c>
      <c r="J9260" s="120">
        <v>0</v>
      </c>
    </row>
    <row r="9261" spans="1:10" ht="15" customHeight="1">
      <c r="A9261" s="46" t="s">
        <v>17588</v>
      </c>
      <c r="B9261" s="46" t="s">
        <v>17589</v>
      </c>
      <c r="C9261" s="47">
        <v>148.0626</v>
      </c>
      <c r="D9261" s="119" t="s">
        <v>11804</v>
      </c>
      <c r="E9261" s="46" t="s">
        <v>11804</v>
      </c>
      <c r="F9261" s="121">
        <v>1.8331999999999999</v>
      </c>
      <c r="G9261" s="87"/>
      <c r="H9261" s="47"/>
      <c r="I9261" s="120">
        <v>0</v>
      </c>
      <c r="J9261" s="120">
        <v>0</v>
      </c>
    </row>
    <row r="9262" spans="1:10" ht="15" customHeight="1">
      <c r="A9262" s="46" t="s">
        <v>17586</v>
      </c>
      <c r="B9262" s="46" t="s">
        <v>17587</v>
      </c>
      <c r="C9262" s="47">
        <v>69.709400000000002</v>
      </c>
      <c r="D9262" s="119" t="s">
        <v>11803</v>
      </c>
      <c r="E9262" s="46" t="s">
        <v>11803</v>
      </c>
      <c r="F9262" s="121">
        <v>7.8562000000000003</v>
      </c>
      <c r="G9262" s="87"/>
      <c r="H9262" s="47"/>
      <c r="I9262" s="120">
        <v>13</v>
      </c>
      <c r="J9262" s="120">
        <v>0</v>
      </c>
    </row>
    <row r="9263" spans="1:10" ht="15" customHeight="1">
      <c r="A9263" s="46" t="s">
        <v>17584</v>
      </c>
      <c r="B9263" s="46" t="s">
        <v>17585</v>
      </c>
      <c r="C9263" s="47">
        <v>135.51480000000001</v>
      </c>
      <c r="D9263" s="119" t="s">
        <v>11797</v>
      </c>
      <c r="E9263" s="46" t="s">
        <v>11797</v>
      </c>
      <c r="F9263" s="121">
        <v>36.409399999999998</v>
      </c>
      <c r="G9263" s="87"/>
      <c r="H9263" s="47"/>
      <c r="I9263" s="120">
        <v>0</v>
      </c>
      <c r="J9263" s="120">
        <v>0</v>
      </c>
    </row>
    <row r="9264" spans="1:10" ht="15" customHeight="1">
      <c r="A9264" s="46" t="s">
        <v>17582</v>
      </c>
      <c r="B9264" s="46" t="s">
        <v>17583</v>
      </c>
      <c r="C9264" s="47">
        <v>139.69739999999999</v>
      </c>
      <c r="D9264" s="119" t="s">
        <v>11780</v>
      </c>
      <c r="E9264" s="46" t="s">
        <v>11780</v>
      </c>
      <c r="F9264" s="121">
        <v>0.86019999999999996</v>
      </c>
      <c r="G9264" s="87"/>
      <c r="H9264" s="47"/>
      <c r="I9264" s="120">
        <v>0</v>
      </c>
      <c r="J9264" s="120">
        <v>0</v>
      </c>
    </row>
    <row r="9265" spans="1:10" ht="15" customHeight="1">
      <c r="A9265" s="46" t="s">
        <v>17580</v>
      </c>
      <c r="B9265" s="46" t="s">
        <v>17581</v>
      </c>
      <c r="C9265" s="47">
        <v>167.3022</v>
      </c>
      <c r="D9265" s="119" t="s">
        <v>816</v>
      </c>
      <c r="E9265" s="46" t="s">
        <v>816</v>
      </c>
      <c r="F9265" s="121">
        <v>1.3664000000000001</v>
      </c>
      <c r="G9265" s="87"/>
      <c r="H9265" s="47"/>
      <c r="I9265" s="120">
        <v>0</v>
      </c>
      <c r="J9265" s="120">
        <v>0</v>
      </c>
    </row>
    <row r="9266" spans="1:10" ht="15" customHeight="1">
      <c r="A9266" s="46" t="s">
        <v>17578</v>
      </c>
      <c r="B9266" s="46" t="s">
        <v>17579</v>
      </c>
      <c r="C9266" s="47">
        <v>74.3566</v>
      </c>
      <c r="D9266" s="119" t="s">
        <v>818</v>
      </c>
      <c r="E9266" s="46" t="s">
        <v>818</v>
      </c>
      <c r="F9266" s="121">
        <v>1.2398</v>
      </c>
      <c r="G9266" s="87"/>
      <c r="H9266" s="47"/>
      <c r="I9266" s="120">
        <v>7</v>
      </c>
      <c r="J9266" s="120">
        <v>0</v>
      </c>
    </row>
    <row r="9267" spans="1:10" ht="15" customHeight="1">
      <c r="A9267" s="46" t="s">
        <v>17576</v>
      </c>
      <c r="B9267" s="46" t="s">
        <v>17577</v>
      </c>
      <c r="C9267" s="47">
        <v>97.593000000000004</v>
      </c>
      <c r="D9267" s="119" t="s">
        <v>11776</v>
      </c>
      <c r="E9267" s="46" t="s">
        <v>11776</v>
      </c>
      <c r="F9267" s="121">
        <v>1.4927999999999999</v>
      </c>
      <c r="G9267" s="87"/>
      <c r="H9267" s="47"/>
      <c r="I9267" s="120">
        <v>0</v>
      </c>
      <c r="J9267" s="120">
        <v>0</v>
      </c>
    </row>
    <row r="9268" spans="1:10" ht="15" customHeight="1">
      <c r="A9268" s="46" t="s">
        <v>17574</v>
      </c>
      <c r="B9268" s="46" t="s">
        <v>17575</v>
      </c>
      <c r="C9268" s="47">
        <v>118.50579999999999</v>
      </c>
      <c r="D9268" s="119" t="s">
        <v>11774</v>
      </c>
      <c r="E9268" s="46" t="s">
        <v>11774</v>
      </c>
      <c r="F9268" s="121">
        <v>1.3156000000000001</v>
      </c>
      <c r="G9268" s="87"/>
      <c r="H9268" s="47"/>
      <c r="I9268" s="120">
        <v>3</v>
      </c>
      <c r="J9268" s="120">
        <v>0</v>
      </c>
    </row>
    <row r="9269" spans="1:10" ht="15" customHeight="1">
      <c r="A9269" s="46" t="s">
        <v>3974</v>
      </c>
      <c r="B9269" s="46" t="s">
        <v>33178</v>
      </c>
      <c r="C9269" s="47">
        <v>89.4602</v>
      </c>
      <c r="D9269" s="119" t="s">
        <v>11772</v>
      </c>
      <c r="E9269" s="46" t="s">
        <v>11772</v>
      </c>
      <c r="F9269" s="121">
        <v>3.4156</v>
      </c>
      <c r="G9269" s="87"/>
      <c r="H9269" s="47"/>
      <c r="I9269" s="120">
        <v>0</v>
      </c>
      <c r="J9269" s="120">
        <v>0</v>
      </c>
    </row>
    <row r="9270" spans="1:10" ht="15" customHeight="1">
      <c r="A9270" s="46" t="s">
        <v>17573</v>
      </c>
      <c r="B9270" s="46" t="s">
        <v>17571</v>
      </c>
      <c r="C9270" s="47">
        <v>92.945599999999999</v>
      </c>
      <c r="D9270" s="119" t="s">
        <v>11770</v>
      </c>
      <c r="E9270" s="46" t="s">
        <v>11770</v>
      </c>
      <c r="F9270" s="121">
        <v>5.9458000000000002</v>
      </c>
      <c r="G9270" s="87"/>
      <c r="H9270" s="47"/>
      <c r="I9270" s="120">
        <v>0</v>
      </c>
      <c r="J9270" s="120">
        <v>0</v>
      </c>
    </row>
    <row r="9271" spans="1:10" ht="15" customHeight="1">
      <c r="A9271" s="46" t="s">
        <v>17572</v>
      </c>
      <c r="B9271" s="46" t="s">
        <v>17571</v>
      </c>
      <c r="C9271" s="47">
        <v>88.298400000000001</v>
      </c>
      <c r="D9271" s="119" t="s">
        <v>11768</v>
      </c>
      <c r="E9271" s="46" t="s">
        <v>11768</v>
      </c>
      <c r="F9271" s="121">
        <v>3.7787999999999999</v>
      </c>
      <c r="G9271" s="87"/>
      <c r="H9271" s="47"/>
      <c r="I9271" s="120">
        <v>1</v>
      </c>
      <c r="J9271" s="120">
        <v>0</v>
      </c>
    </row>
    <row r="9272" spans="1:10" ht="15" customHeight="1">
      <c r="A9272" s="46" t="s">
        <v>17570</v>
      </c>
      <c r="B9272" s="46" t="s">
        <v>17571</v>
      </c>
      <c r="C9272" s="47">
        <v>92.945599999999999</v>
      </c>
      <c r="D9272" s="119" t="s">
        <v>11766</v>
      </c>
      <c r="E9272" s="46" t="s">
        <v>11766</v>
      </c>
      <c r="F9272" s="121">
        <v>3.9091999999999998</v>
      </c>
      <c r="G9272" s="87"/>
      <c r="H9272" s="47"/>
      <c r="I9272" s="120">
        <v>0</v>
      </c>
      <c r="J9272" s="120">
        <v>0</v>
      </c>
    </row>
    <row r="9273" spans="1:10" ht="15" customHeight="1">
      <c r="A9273" s="46" t="s">
        <v>7083</v>
      </c>
      <c r="B9273" s="46" t="s">
        <v>15225</v>
      </c>
      <c r="C9273" s="47">
        <v>76.075999999999993</v>
      </c>
      <c r="D9273" s="119" t="s">
        <v>11764</v>
      </c>
      <c r="E9273" s="46" t="s">
        <v>11764</v>
      </c>
      <c r="F9273" s="121">
        <v>1.3066</v>
      </c>
      <c r="G9273" s="87"/>
      <c r="H9273" s="47"/>
      <c r="I9273" s="120">
        <v>24</v>
      </c>
      <c r="J9273" s="120">
        <v>0</v>
      </c>
    </row>
    <row r="9274" spans="1:10" ht="15" customHeight="1">
      <c r="A9274" s="46" t="s">
        <v>7086</v>
      </c>
      <c r="B9274" s="46" t="s">
        <v>15224</v>
      </c>
      <c r="C9274" s="47">
        <v>76.075999999999993</v>
      </c>
      <c r="D9274" s="119" t="s">
        <v>11762</v>
      </c>
      <c r="E9274" s="46" t="s">
        <v>11762</v>
      </c>
      <c r="F9274" s="121">
        <v>1.3156000000000001</v>
      </c>
      <c r="G9274" s="87"/>
      <c r="H9274" s="47"/>
      <c r="I9274" s="120">
        <v>29</v>
      </c>
      <c r="J9274" s="120">
        <v>0</v>
      </c>
    </row>
    <row r="9275" spans="1:10" ht="15" customHeight="1">
      <c r="A9275" s="46" t="s">
        <v>35371</v>
      </c>
      <c r="B9275" s="46" t="s">
        <v>36370</v>
      </c>
      <c r="C9275" s="47">
        <v>144.0658</v>
      </c>
      <c r="D9275" s="119" t="s">
        <v>11761</v>
      </c>
      <c r="E9275" s="46" t="s">
        <v>11761</v>
      </c>
      <c r="F9275" s="121">
        <v>31.880400000000002</v>
      </c>
      <c r="G9275" s="87"/>
      <c r="H9275" s="47"/>
      <c r="I9275" s="120">
        <v>1</v>
      </c>
      <c r="J9275" s="120">
        <v>0</v>
      </c>
    </row>
    <row r="9276" spans="1:10" ht="15" customHeight="1">
      <c r="A9276" s="46" t="s">
        <v>7696</v>
      </c>
      <c r="B9276" s="46" t="s">
        <v>33179</v>
      </c>
      <c r="C9276" s="47">
        <v>102.2402</v>
      </c>
      <c r="D9276" s="119" t="s">
        <v>32474</v>
      </c>
      <c r="E9276" s="46" t="s">
        <v>32474</v>
      </c>
      <c r="F9276" s="121">
        <v>3.1107999999999998</v>
      </c>
      <c r="G9276" s="87"/>
      <c r="H9276" s="47"/>
      <c r="I9276" s="120">
        <v>0</v>
      </c>
      <c r="J9276" s="120">
        <v>0</v>
      </c>
    </row>
    <row r="9277" spans="1:10" ht="15" customHeight="1">
      <c r="A9277" s="46" t="s">
        <v>17569</v>
      </c>
      <c r="B9277" s="46" t="s">
        <v>33181</v>
      </c>
      <c r="C9277" s="47">
        <v>67.385599999999997</v>
      </c>
      <c r="D9277" s="119" t="s">
        <v>32476</v>
      </c>
      <c r="E9277" s="46" t="s">
        <v>32476</v>
      </c>
      <c r="F9277" s="121">
        <v>3.5464000000000002</v>
      </c>
      <c r="G9277" s="87"/>
      <c r="H9277" s="47"/>
      <c r="I9277" s="120">
        <v>0</v>
      </c>
      <c r="J9277" s="120">
        <v>0</v>
      </c>
    </row>
    <row r="9278" spans="1:10" ht="15" customHeight="1">
      <c r="A9278" s="46" t="s">
        <v>17568</v>
      </c>
      <c r="B9278" s="46" t="s">
        <v>33180</v>
      </c>
      <c r="C9278" s="47">
        <v>85.974800000000002</v>
      </c>
      <c r="D9278" s="119" t="s">
        <v>32478</v>
      </c>
      <c r="E9278" s="46" t="s">
        <v>32478</v>
      </c>
      <c r="F9278" s="121">
        <v>3.1107999999999998</v>
      </c>
      <c r="G9278" s="87"/>
      <c r="H9278" s="47"/>
      <c r="I9278" s="120">
        <v>0</v>
      </c>
      <c r="J9278" s="120">
        <v>0</v>
      </c>
    </row>
    <row r="9279" spans="1:10" ht="15" customHeight="1">
      <c r="A9279" s="46" t="s">
        <v>1553</v>
      </c>
      <c r="B9279" s="46" t="s">
        <v>4623</v>
      </c>
      <c r="C9279" s="47">
        <v>207.22239999999999</v>
      </c>
      <c r="D9279" s="119" t="s">
        <v>32480</v>
      </c>
      <c r="E9279" s="46" t="s">
        <v>32480</v>
      </c>
      <c r="F9279" s="121">
        <v>3.5464000000000002</v>
      </c>
      <c r="G9279" s="87"/>
      <c r="H9279" s="47"/>
      <c r="I9279" s="120">
        <v>10</v>
      </c>
      <c r="J9279" s="120">
        <v>0</v>
      </c>
    </row>
    <row r="9280" spans="1:10" ht="15" customHeight="1">
      <c r="A9280" s="46" t="s">
        <v>4599</v>
      </c>
      <c r="B9280" s="46" t="s">
        <v>4600</v>
      </c>
      <c r="C9280" s="47">
        <v>127.52160000000001</v>
      </c>
      <c r="D9280" s="119" t="s">
        <v>11759</v>
      </c>
      <c r="E9280" s="46" t="s">
        <v>11759</v>
      </c>
      <c r="F9280" s="121">
        <v>10.348599999999999</v>
      </c>
      <c r="G9280" s="87"/>
      <c r="H9280" s="47"/>
      <c r="I9280" s="120">
        <v>18</v>
      </c>
      <c r="J9280" s="120">
        <v>0</v>
      </c>
    </row>
    <row r="9281" spans="1:10" ht="15" customHeight="1">
      <c r="A9281" s="46" t="s">
        <v>4590</v>
      </c>
      <c r="B9281" s="46" t="s">
        <v>4591</v>
      </c>
      <c r="C9281" s="47">
        <v>114.7694</v>
      </c>
      <c r="D9281" s="119" t="s">
        <v>11758</v>
      </c>
      <c r="E9281" s="46" t="s">
        <v>11758</v>
      </c>
      <c r="F9281" s="121">
        <v>0.64600000000000002</v>
      </c>
      <c r="G9281" s="87"/>
      <c r="H9281" s="47"/>
      <c r="I9281" s="120">
        <v>25</v>
      </c>
      <c r="J9281" s="120">
        <v>0</v>
      </c>
    </row>
    <row r="9282" spans="1:10" ht="15" customHeight="1">
      <c r="A9282" s="46" t="s">
        <v>4587</v>
      </c>
      <c r="B9282" s="46" t="s">
        <v>4588</v>
      </c>
      <c r="C9282" s="47">
        <v>121.1454</v>
      </c>
      <c r="D9282" s="119" t="s">
        <v>11757</v>
      </c>
      <c r="E9282" s="46" t="s">
        <v>11757</v>
      </c>
      <c r="F9282" s="121">
        <v>0.70520000000000005</v>
      </c>
      <c r="G9282" s="87"/>
      <c r="H9282" s="47"/>
      <c r="I9282" s="120">
        <v>20</v>
      </c>
      <c r="J9282" s="120">
        <v>0</v>
      </c>
    </row>
    <row r="9283" spans="1:10" ht="15" customHeight="1">
      <c r="A9283" s="46" t="s">
        <v>3933</v>
      </c>
      <c r="B9283" s="46" t="s">
        <v>27273</v>
      </c>
      <c r="C9283" s="47">
        <v>38.340000000000003</v>
      </c>
      <c r="D9283" s="119" t="s">
        <v>11756</v>
      </c>
      <c r="E9283" s="46" t="s">
        <v>11756</v>
      </c>
      <c r="F9283" s="121">
        <v>0.64600000000000002</v>
      </c>
      <c r="G9283" s="87"/>
      <c r="H9283" s="47"/>
      <c r="I9283" s="120">
        <v>110</v>
      </c>
      <c r="J9283" s="120">
        <v>0</v>
      </c>
    </row>
    <row r="9284" spans="1:10" ht="15" customHeight="1">
      <c r="A9284" s="46" t="s">
        <v>3944</v>
      </c>
      <c r="B9284" s="46" t="s">
        <v>27271</v>
      </c>
      <c r="C9284" s="47">
        <v>39.760199999999998</v>
      </c>
      <c r="D9284" s="119" t="s">
        <v>11755</v>
      </c>
      <c r="E9284" s="46" t="s">
        <v>11755</v>
      </c>
      <c r="F9284" s="121">
        <v>0.70520000000000005</v>
      </c>
      <c r="G9284" s="87"/>
      <c r="H9284" s="47"/>
      <c r="I9284" s="120">
        <v>53</v>
      </c>
      <c r="J9284" s="120">
        <v>0</v>
      </c>
    </row>
    <row r="9285" spans="1:10" ht="15" customHeight="1">
      <c r="A9285" s="46" t="s">
        <v>321</v>
      </c>
      <c r="B9285" s="46" t="s">
        <v>33183</v>
      </c>
      <c r="C9285" s="47">
        <v>48.28</v>
      </c>
      <c r="D9285" s="119" t="s">
        <v>11830</v>
      </c>
      <c r="E9285" s="46" t="s">
        <v>11830</v>
      </c>
      <c r="F9285" s="121">
        <v>0.99099999999999999</v>
      </c>
      <c r="G9285" s="87"/>
      <c r="H9285" s="47"/>
      <c r="I9285" s="120">
        <v>142</v>
      </c>
      <c r="J9285" s="120">
        <v>0</v>
      </c>
    </row>
    <row r="9286" spans="1:10" ht="15" customHeight="1">
      <c r="A9286" s="46" t="s">
        <v>3113</v>
      </c>
      <c r="B9286" s="46" t="s">
        <v>33182</v>
      </c>
      <c r="C9286" s="47">
        <v>48.28</v>
      </c>
      <c r="D9286" s="119" t="s">
        <v>11701</v>
      </c>
      <c r="E9286" s="46" t="s">
        <v>11701</v>
      </c>
      <c r="F9286" s="121">
        <v>8.2989999999999995</v>
      </c>
      <c r="G9286" s="87"/>
      <c r="H9286" s="47"/>
      <c r="I9286" s="120">
        <v>93</v>
      </c>
      <c r="J9286" s="120">
        <v>0</v>
      </c>
    </row>
    <row r="9287" spans="1:10" ht="15" customHeight="1">
      <c r="A9287" s="46" t="s">
        <v>17617</v>
      </c>
      <c r="B9287" s="46" t="s">
        <v>17618</v>
      </c>
      <c r="C9287" s="47">
        <v>8.0884</v>
      </c>
      <c r="D9287" s="119" t="s">
        <v>11699</v>
      </c>
      <c r="E9287" s="46" t="s">
        <v>11699</v>
      </c>
      <c r="F9287" s="121">
        <v>8.2989999999999995</v>
      </c>
      <c r="G9287" s="87"/>
      <c r="H9287" s="47"/>
      <c r="I9287" s="120">
        <v>5</v>
      </c>
      <c r="J9287" s="120">
        <v>0</v>
      </c>
    </row>
    <row r="9288" spans="1:10" ht="15" customHeight="1">
      <c r="A9288" s="46" t="s">
        <v>17888</v>
      </c>
      <c r="B9288" s="46" t="s">
        <v>17889</v>
      </c>
      <c r="C9288" s="47">
        <v>64.3048</v>
      </c>
      <c r="D9288" s="119" t="s">
        <v>11697</v>
      </c>
      <c r="E9288" s="46" t="s">
        <v>11697</v>
      </c>
      <c r="F9288" s="121">
        <v>21.582599999999999</v>
      </c>
      <c r="G9288" s="87"/>
      <c r="H9288" s="47"/>
      <c r="I9288" s="120">
        <v>16</v>
      </c>
      <c r="J9288" s="120">
        <v>0</v>
      </c>
    </row>
    <row r="9289" spans="1:10" ht="15" customHeight="1">
      <c r="A9289" s="46" t="s">
        <v>17621</v>
      </c>
      <c r="B9289" s="46" t="s">
        <v>33184</v>
      </c>
      <c r="C9289" s="47">
        <v>74.3566</v>
      </c>
      <c r="D9289" s="119" t="s">
        <v>11695</v>
      </c>
      <c r="E9289" s="46" t="s">
        <v>11695</v>
      </c>
      <c r="F9289" s="121">
        <v>11.5124</v>
      </c>
      <c r="G9289" s="87"/>
      <c r="H9289" s="47"/>
      <c r="I9289" s="120">
        <v>3</v>
      </c>
      <c r="J9289" s="120">
        <v>0</v>
      </c>
    </row>
    <row r="9290" spans="1:10" ht="15" customHeight="1">
      <c r="A9290" s="46" t="s">
        <v>17619</v>
      </c>
      <c r="B9290" s="46" t="s">
        <v>17620</v>
      </c>
      <c r="C9290" s="47">
        <v>50.260399999999997</v>
      </c>
      <c r="D9290" s="119" t="s">
        <v>32485</v>
      </c>
      <c r="E9290" s="46" t="s">
        <v>32485</v>
      </c>
      <c r="F9290" s="121">
        <v>14.523400000000001</v>
      </c>
      <c r="G9290" s="87"/>
      <c r="H9290" s="47"/>
      <c r="I9290" s="120">
        <v>0</v>
      </c>
      <c r="J9290" s="120">
        <v>0</v>
      </c>
    </row>
    <row r="9291" spans="1:10" ht="15" customHeight="1">
      <c r="A9291" s="46" t="s">
        <v>17631</v>
      </c>
      <c r="B9291" s="46" t="s">
        <v>17632</v>
      </c>
      <c r="C9291" s="47">
        <v>80.921000000000006</v>
      </c>
      <c r="D9291" s="119" t="s">
        <v>2540</v>
      </c>
      <c r="E9291" s="46" t="s">
        <v>2540</v>
      </c>
      <c r="F9291" s="121">
        <v>2.0448</v>
      </c>
      <c r="G9291" s="87"/>
      <c r="H9291" s="47"/>
      <c r="I9291" s="120">
        <v>1</v>
      </c>
      <c r="J9291" s="120">
        <v>0</v>
      </c>
    </row>
    <row r="9292" spans="1:10" ht="15" customHeight="1">
      <c r="A9292" s="46" t="s">
        <v>17629</v>
      </c>
      <c r="B9292" s="46" t="s">
        <v>17630</v>
      </c>
      <c r="C9292" s="47">
        <v>107.492</v>
      </c>
      <c r="D9292" s="119" t="s">
        <v>11795</v>
      </c>
      <c r="E9292" s="46" t="s">
        <v>11795</v>
      </c>
      <c r="F9292" s="121">
        <v>11.5124</v>
      </c>
      <c r="G9292" s="87"/>
      <c r="H9292" s="47"/>
      <c r="I9292" s="120">
        <v>0</v>
      </c>
      <c r="J9292" s="120">
        <v>0</v>
      </c>
    </row>
    <row r="9293" spans="1:10" ht="15" customHeight="1">
      <c r="A9293" s="46" t="s">
        <v>17628</v>
      </c>
      <c r="B9293" s="46" t="s">
        <v>17627</v>
      </c>
      <c r="C9293" s="47">
        <v>159.4264</v>
      </c>
      <c r="D9293" s="119" t="s">
        <v>11793</v>
      </c>
      <c r="E9293" s="46" t="s">
        <v>11793</v>
      </c>
      <c r="F9293" s="121">
        <v>20.418600000000001</v>
      </c>
      <c r="G9293" s="87"/>
      <c r="H9293" s="47"/>
      <c r="I9293" s="120">
        <v>0</v>
      </c>
      <c r="J9293" s="120">
        <v>0</v>
      </c>
    </row>
    <row r="9294" spans="1:10" ht="15" customHeight="1">
      <c r="A9294" s="46" t="s">
        <v>17626</v>
      </c>
      <c r="B9294" s="46" t="s">
        <v>17627</v>
      </c>
      <c r="C9294" s="47">
        <v>318.8528</v>
      </c>
      <c r="D9294" s="119" t="s">
        <v>11791</v>
      </c>
      <c r="E9294" s="46" t="s">
        <v>11791</v>
      </c>
      <c r="F9294" s="121">
        <v>8.8116000000000003</v>
      </c>
      <c r="G9294" s="87"/>
      <c r="H9294" s="47"/>
      <c r="I9294" s="120">
        <v>0</v>
      </c>
      <c r="J9294" s="120">
        <v>0</v>
      </c>
    </row>
    <row r="9295" spans="1:10" ht="15" customHeight="1">
      <c r="A9295" s="46" t="s">
        <v>17624</v>
      </c>
      <c r="B9295" s="46" t="s">
        <v>17625</v>
      </c>
      <c r="C9295" s="47">
        <v>71.800600000000003</v>
      </c>
      <c r="D9295" s="119" t="s">
        <v>11789</v>
      </c>
      <c r="E9295" s="46" t="s">
        <v>11789</v>
      </c>
      <c r="F9295" s="121">
        <v>10.5762</v>
      </c>
      <c r="G9295" s="87"/>
      <c r="H9295" s="47"/>
      <c r="I9295" s="120">
        <v>0</v>
      </c>
      <c r="J9295" s="120">
        <v>0</v>
      </c>
    </row>
    <row r="9296" spans="1:10" ht="15" customHeight="1">
      <c r="A9296" s="46" t="s">
        <v>17622</v>
      </c>
      <c r="B9296" s="46" t="s">
        <v>17623</v>
      </c>
      <c r="C9296" s="47">
        <v>69.407200000000003</v>
      </c>
      <c r="D9296" s="119" t="s">
        <v>11787</v>
      </c>
      <c r="E9296" s="46" t="s">
        <v>11787</v>
      </c>
      <c r="F9296" s="121">
        <v>10.8924</v>
      </c>
      <c r="G9296" s="87"/>
      <c r="H9296" s="47"/>
      <c r="I9296" s="120">
        <v>1</v>
      </c>
      <c r="J9296" s="120">
        <v>0</v>
      </c>
    </row>
    <row r="9297" spans="1:10" ht="15" customHeight="1">
      <c r="A9297" s="46" t="s">
        <v>175</v>
      </c>
      <c r="B9297" s="46" t="s">
        <v>33187</v>
      </c>
      <c r="C9297" s="47">
        <v>43.013199999999998</v>
      </c>
      <c r="D9297" s="119" t="s">
        <v>11785</v>
      </c>
      <c r="E9297" s="46" t="s">
        <v>11785</v>
      </c>
      <c r="F9297" s="121">
        <v>14.523400000000001</v>
      </c>
      <c r="G9297" s="87"/>
      <c r="H9297" s="47"/>
      <c r="I9297" s="120">
        <v>37</v>
      </c>
      <c r="J9297" s="120">
        <v>0</v>
      </c>
    </row>
    <row r="9298" spans="1:10" ht="15" customHeight="1">
      <c r="A9298" s="46" t="s">
        <v>17664</v>
      </c>
      <c r="B9298" s="46" t="s">
        <v>17665</v>
      </c>
      <c r="C9298" s="47">
        <v>14.4298</v>
      </c>
      <c r="D9298" s="119" t="s">
        <v>11783</v>
      </c>
      <c r="E9298" s="46" t="s">
        <v>11783</v>
      </c>
      <c r="F9298" s="121">
        <v>15.813599999999999</v>
      </c>
      <c r="G9298" s="87"/>
      <c r="H9298" s="47"/>
      <c r="I9298" s="120">
        <v>0</v>
      </c>
      <c r="J9298" s="120">
        <v>0</v>
      </c>
    </row>
    <row r="9299" spans="1:10" ht="15" customHeight="1">
      <c r="A9299" s="46" t="s">
        <v>17662</v>
      </c>
      <c r="B9299" s="46" t="s">
        <v>17663</v>
      </c>
      <c r="C9299" s="47">
        <v>14.4298</v>
      </c>
      <c r="D9299" s="119" t="s">
        <v>2537</v>
      </c>
      <c r="E9299" s="46" t="s">
        <v>2537</v>
      </c>
      <c r="F9299" s="121">
        <v>0.83660000000000001</v>
      </c>
      <c r="G9299" s="87"/>
      <c r="H9299" s="47"/>
      <c r="I9299" s="120">
        <v>0</v>
      </c>
      <c r="J9299" s="120">
        <v>0</v>
      </c>
    </row>
    <row r="9300" spans="1:10" ht="15" customHeight="1">
      <c r="A9300" s="46" t="s">
        <v>17660</v>
      </c>
      <c r="B9300" s="46" t="s">
        <v>17661</v>
      </c>
      <c r="C9300" s="47">
        <v>24.793199999999999</v>
      </c>
      <c r="D9300" s="119" t="s">
        <v>2530</v>
      </c>
      <c r="E9300" s="46" t="s">
        <v>2530</v>
      </c>
      <c r="F9300" s="121">
        <v>7.5053999999999998</v>
      </c>
      <c r="G9300" s="87"/>
      <c r="H9300" s="47"/>
      <c r="I9300" s="120">
        <v>7</v>
      </c>
      <c r="J9300" s="120">
        <v>0</v>
      </c>
    </row>
    <row r="9301" spans="1:10" ht="15" customHeight="1">
      <c r="A9301" s="46" t="s">
        <v>17658</v>
      </c>
      <c r="B9301" s="46" t="s">
        <v>17659</v>
      </c>
      <c r="C9301" s="47">
        <v>28.174199999999999</v>
      </c>
      <c r="D9301" s="119" t="s">
        <v>2527</v>
      </c>
      <c r="E9301" s="46" t="s">
        <v>2527</v>
      </c>
      <c r="F9301" s="121">
        <v>3.4157999999999999</v>
      </c>
      <c r="G9301" s="87"/>
      <c r="H9301" s="47"/>
      <c r="I9301" s="120">
        <v>0</v>
      </c>
      <c r="J9301" s="120">
        <v>0</v>
      </c>
    </row>
    <row r="9302" spans="1:10" ht="15" customHeight="1">
      <c r="A9302" s="46" t="s">
        <v>17656</v>
      </c>
      <c r="B9302" s="46" t="s">
        <v>17657</v>
      </c>
      <c r="C9302" s="47">
        <v>18.256799999999998</v>
      </c>
      <c r="D9302" s="119" t="s">
        <v>2524</v>
      </c>
      <c r="E9302" s="46" t="s">
        <v>2524</v>
      </c>
      <c r="F9302" s="121">
        <v>2.3934000000000002</v>
      </c>
      <c r="G9302" s="87"/>
      <c r="H9302" s="47"/>
      <c r="I9302" s="120">
        <v>6</v>
      </c>
      <c r="J9302" s="120">
        <v>0</v>
      </c>
    </row>
    <row r="9303" spans="1:10" ht="15" customHeight="1">
      <c r="A9303" s="46" t="s">
        <v>17654</v>
      </c>
      <c r="B9303" s="46" t="s">
        <v>17655</v>
      </c>
      <c r="C9303" s="47">
        <v>28.174199999999999</v>
      </c>
      <c r="D9303" s="119" t="s">
        <v>2521</v>
      </c>
      <c r="E9303" s="46" t="s">
        <v>2521</v>
      </c>
      <c r="F9303" s="121">
        <v>1.58</v>
      </c>
      <c r="G9303" s="87"/>
      <c r="H9303" s="47"/>
      <c r="I9303" s="120">
        <v>12</v>
      </c>
      <c r="J9303" s="120">
        <v>0</v>
      </c>
    </row>
    <row r="9304" spans="1:10" ht="15" customHeight="1">
      <c r="A9304" s="46" t="s">
        <v>17653</v>
      </c>
      <c r="B9304" s="46" t="s">
        <v>33186</v>
      </c>
      <c r="C9304" s="47">
        <v>33.8202</v>
      </c>
      <c r="D9304" s="119" t="s">
        <v>2516</v>
      </c>
      <c r="E9304" s="46" t="s">
        <v>2516</v>
      </c>
      <c r="F9304" s="121">
        <v>4.6007999999999996</v>
      </c>
      <c r="G9304" s="87"/>
      <c r="H9304" s="47"/>
      <c r="I9304" s="120">
        <v>7</v>
      </c>
      <c r="J9304" s="120">
        <v>0</v>
      </c>
    </row>
    <row r="9305" spans="1:10" ht="15" customHeight="1">
      <c r="A9305" s="46" t="s">
        <v>17651</v>
      </c>
      <c r="B9305" s="46" t="s">
        <v>17652</v>
      </c>
      <c r="C9305" s="47">
        <v>11.3766</v>
      </c>
      <c r="D9305" s="119" t="s">
        <v>2513</v>
      </c>
      <c r="E9305" s="46" t="s">
        <v>2513</v>
      </c>
      <c r="F9305" s="121">
        <v>1.2081999999999999</v>
      </c>
      <c r="G9305" s="87"/>
      <c r="H9305" s="47"/>
      <c r="I9305" s="120">
        <v>4</v>
      </c>
      <c r="J9305" s="120">
        <v>0</v>
      </c>
    </row>
    <row r="9306" spans="1:10" ht="15" customHeight="1">
      <c r="A9306" s="46" t="s">
        <v>17649</v>
      </c>
      <c r="B9306" s="46" t="s">
        <v>17650</v>
      </c>
      <c r="C9306" s="47">
        <v>25.346399999999999</v>
      </c>
      <c r="D9306" s="119" t="s">
        <v>3972</v>
      </c>
      <c r="E9306" s="46" t="s">
        <v>3972</v>
      </c>
      <c r="F9306" s="121">
        <v>6.8314000000000004</v>
      </c>
      <c r="G9306" s="87"/>
      <c r="H9306" s="47"/>
      <c r="I9306" s="120">
        <v>2</v>
      </c>
      <c r="J9306" s="120">
        <v>0</v>
      </c>
    </row>
    <row r="9307" spans="1:10" ht="15" customHeight="1">
      <c r="A9307" s="46" t="s">
        <v>17647</v>
      </c>
      <c r="B9307" s="46" t="s">
        <v>17648</v>
      </c>
      <c r="C9307" s="47">
        <v>29.975000000000001</v>
      </c>
      <c r="D9307" s="119" t="s">
        <v>3969</v>
      </c>
      <c r="E9307" s="46" t="s">
        <v>3969</v>
      </c>
      <c r="F9307" s="121">
        <v>14.6752</v>
      </c>
      <c r="G9307" s="87"/>
      <c r="H9307" s="47"/>
      <c r="I9307" s="120">
        <v>1</v>
      </c>
      <c r="J9307" s="120">
        <v>0</v>
      </c>
    </row>
    <row r="9308" spans="1:10" ht="15" customHeight="1">
      <c r="A9308" s="46" t="s">
        <v>17646</v>
      </c>
      <c r="B9308" s="46" t="s">
        <v>33185</v>
      </c>
      <c r="C9308" s="47">
        <v>22.976199999999999</v>
      </c>
      <c r="D9308" s="119" t="s">
        <v>2386</v>
      </c>
      <c r="E9308" s="46" t="s">
        <v>2386</v>
      </c>
      <c r="F9308" s="121">
        <v>30.362200000000001</v>
      </c>
      <c r="G9308" s="87"/>
      <c r="H9308" s="47"/>
      <c r="I9308" s="120">
        <v>0</v>
      </c>
      <c r="J9308" s="120">
        <v>0</v>
      </c>
    </row>
    <row r="9309" spans="1:10" ht="15" customHeight="1">
      <c r="A9309" s="46" t="s">
        <v>17644</v>
      </c>
      <c r="B9309" s="46" t="s">
        <v>17645</v>
      </c>
      <c r="C9309" s="47">
        <v>18.189599999999999</v>
      </c>
      <c r="D9309" s="119" t="s">
        <v>3964</v>
      </c>
      <c r="E9309" s="46" t="s">
        <v>3964</v>
      </c>
      <c r="F9309" s="121">
        <v>18.976400000000002</v>
      </c>
      <c r="G9309" s="87"/>
      <c r="H9309" s="47"/>
      <c r="I9309" s="120">
        <v>0</v>
      </c>
      <c r="J9309" s="120">
        <v>0</v>
      </c>
    </row>
    <row r="9310" spans="1:10" ht="15" customHeight="1">
      <c r="A9310" s="46" t="s">
        <v>17642</v>
      </c>
      <c r="B9310" s="46" t="s">
        <v>17643</v>
      </c>
      <c r="C9310" s="47">
        <v>11.966799999999999</v>
      </c>
      <c r="D9310" s="119" t="s">
        <v>3960</v>
      </c>
      <c r="E9310" s="46" t="s">
        <v>3960</v>
      </c>
      <c r="F9310" s="121">
        <v>27.832000000000001</v>
      </c>
      <c r="G9310" s="87"/>
      <c r="H9310" s="47"/>
      <c r="I9310" s="120">
        <v>14</v>
      </c>
      <c r="J9310" s="120">
        <v>0</v>
      </c>
    </row>
    <row r="9311" spans="1:10" ht="15" customHeight="1">
      <c r="A9311" s="46" t="s">
        <v>17641</v>
      </c>
      <c r="B9311" s="46" t="s">
        <v>33190</v>
      </c>
      <c r="C9311" s="47">
        <v>9.7593999999999994</v>
      </c>
      <c r="D9311" s="119" t="s">
        <v>3958</v>
      </c>
      <c r="E9311" s="46" t="s">
        <v>3958</v>
      </c>
      <c r="F9311" s="121">
        <v>22.164400000000001</v>
      </c>
      <c r="G9311" s="87"/>
      <c r="H9311" s="47"/>
      <c r="I9311" s="120">
        <v>0</v>
      </c>
      <c r="J9311" s="120">
        <v>0</v>
      </c>
    </row>
    <row r="9312" spans="1:10" ht="15" customHeight="1">
      <c r="A9312" s="46" t="s">
        <v>17639</v>
      </c>
      <c r="B9312" s="46" t="s">
        <v>17640</v>
      </c>
      <c r="C9312" s="47">
        <v>13.942</v>
      </c>
      <c r="D9312" s="119" t="s">
        <v>3956</v>
      </c>
      <c r="E9312" s="46" t="s">
        <v>3956</v>
      </c>
      <c r="F9312" s="121">
        <v>59.977600000000002</v>
      </c>
      <c r="G9312" s="87"/>
      <c r="H9312" s="47"/>
      <c r="I9312" s="120">
        <v>0</v>
      </c>
      <c r="J9312" s="120">
        <v>0</v>
      </c>
    </row>
    <row r="9313" spans="1:10" ht="15" customHeight="1">
      <c r="A9313" s="46" t="s">
        <v>17638</v>
      </c>
      <c r="B9313" s="46" t="s">
        <v>33188</v>
      </c>
      <c r="C9313" s="47">
        <v>34.840600000000002</v>
      </c>
      <c r="D9313" s="119" t="s">
        <v>3954</v>
      </c>
      <c r="E9313" s="46" t="s">
        <v>3954</v>
      </c>
      <c r="F9313" s="121">
        <v>4.782</v>
      </c>
      <c r="G9313" s="87"/>
      <c r="H9313" s="47"/>
      <c r="I9313" s="120">
        <v>1</v>
      </c>
      <c r="J9313" s="120">
        <v>0</v>
      </c>
    </row>
    <row r="9314" spans="1:10" ht="15" customHeight="1">
      <c r="A9314" s="46" t="s">
        <v>17637</v>
      </c>
      <c r="B9314" s="46" t="s">
        <v>33189</v>
      </c>
      <c r="C9314" s="47">
        <v>34.840600000000002</v>
      </c>
      <c r="D9314" s="119" t="s">
        <v>3951</v>
      </c>
      <c r="E9314" s="46" t="s">
        <v>3951</v>
      </c>
      <c r="F9314" s="121">
        <v>6.1424000000000003</v>
      </c>
      <c r="G9314" s="87"/>
      <c r="H9314" s="47"/>
      <c r="I9314" s="120">
        <v>15</v>
      </c>
      <c r="J9314" s="120">
        <v>0</v>
      </c>
    </row>
    <row r="9315" spans="1:10" ht="15" customHeight="1">
      <c r="A9315" s="46" t="s">
        <v>17635</v>
      </c>
      <c r="B9315" s="46" t="s">
        <v>17636</v>
      </c>
      <c r="C9315" s="47">
        <v>23.155000000000001</v>
      </c>
      <c r="D9315" s="119" t="s">
        <v>3948</v>
      </c>
      <c r="E9315" s="46" t="s">
        <v>3948</v>
      </c>
      <c r="F9315" s="121">
        <v>7.5906000000000002</v>
      </c>
      <c r="G9315" s="87"/>
      <c r="H9315" s="47"/>
      <c r="I9315" s="120">
        <v>0</v>
      </c>
      <c r="J9315" s="120">
        <v>0</v>
      </c>
    </row>
    <row r="9316" spans="1:10" ht="15" customHeight="1">
      <c r="A9316" s="46" t="s">
        <v>17633</v>
      </c>
      <c r="B9316" s="46" t="s">
        <v>17634</v>
      </c>
      <c r="C9316" s="47">
        <v>23.352599999999999</v>
      </c>
      <c r="D9316" s="119" t="s">
        <v>3945</v>
      </c>
      <c r="E9316" s="46" t="s">
        <v>3945</v>
      </c>
      <c r="F9316" s="121">
        <v>12.212</v>
      </c>
      <c r="G9316" s="87"/>
      <c r="H9316" s="47"/>
      <c r="I9316" s="120">
        <v>0</v>
      </c>
      <c r="J9316" s="120">
        <v>0</v>
      </c>
    </row>
    <row r="9317" spans="1:10" ht="15" customHeight="1">
      <c r="A9317" s="46" t="s">
        <v>17721</v>
      </c>
      <c r="B9317" s="46" t="s">
        <v>17722</v>
      </c>
      <c r="C9317" s="47">
        <v>667.09460000000001</v>
      </c>
      <c r="D9317" s="119" t="s">
        <v>3942</v>
      </c>
      <c r="E9317" s="46" t="s">
        <v>3942</v>
      </c>
      <c r="F9317" s="121">
        <v>7.4062000000000001</v>
      </c>
      <c r="G9317" s="87"/>
      <c r="H9317" s="47"/>
      <c r="I9317" s="120">
        <v>3</v>
      </c>
      <c r="J9317" s="120">
        <v>0</v>
      </c>
    </row>
    <row r="9318" spans="1:10" ht="15" customHeight="1">
      <c r="A9318" s="46" t="s">
        <v>17719</v>
      </c>
      <c r="B9318" s="46" t="s">
        <v>17720</v>
      </c>
      <c r="C9318" s="47">
        <v>19.146799999999999</v>
      </c>
      <c r="D9318" s="119" t="s">
        <v>3940</v>
      </c>
      <c r="E9318" s="46" t="s">
        <v>3940</v>
      </c>
      <c r="F9318" s="121">
        <v>39.8504</v>
      </c>
      <c r="G9318" s="87"/>
      <c r="H9318" s="47"/>
      <c r="I9318" s="120">
        <v>0</v>
      </c>
      <c r="J9318" s="120">
        <v>0</v>
      </c>
    </row>
    <row r="9319" spans="1:10" ht="15" customHeight="1">
      <c r="A9319" s="46" t="s">
        <v>17718</v>
      </c>
      <c r="B9319" s="46" t="s">
        <v>33193</v>
      </c>
      <c r="C9319" s="47">
        <v>117.46</v>
      </c>
      <c r="D9319" s="119" t="s">
        <v>3937</v>
      </c>
      <c r="E9319" s="46" t="s">
        <v>3937</v>
      </c>
      <c r="F9319" s="121">
        <v>28.844200000000001</v>
      </c>
      <c r="G9319" s="87"/>
      <c r="H9319" s="47"/>
      <c r="I9319" s="120">
        <v>2</v>
      </c>
      <c r="J9319" s="120">
        <v>0</v>
      </c>
    </row>
    <row r="9320" spans="1:10" ht="15" customHeight="1">
      <c r="A9320" s="46" t="s">
        <v>17716</v>
      </c>
      <c r="B9320" s="46" t="s">
        <v>17717</v>
      </c>
      <c r="C9320" s="47">
        <v>144.29820000000001</v>
      </c>
      <c r="D9320" s="119" t="s">
        <v>11835</v>
      </c>
      <c r="E9320" s="46" t="s">
        <v>11835</v>
      </c>
      <c r="F9320" s="121">
        <v>16.218599999999999</v>
      </c>
      <c r="G9320" s="87"/>
      <c r="H9320" s="47"/>
      <c r="I9320" s="120">
        <v>2</v>
      </c>
      <c r="J9320" s="120">
        <v>0</v>
      </c>
    </row>
    <row r="9321" spans="1:10" ht="15" customHeight="1">
      <c r="A9321" s="46" t="s">
        <v>17714</v>
      </c>
      <c r="B9321" s="46" t="s">
        <v>17715</v>
      </c>
      <c r="C9321" s="47">
        <v>33.808999999999997</v>
      </c>
      <c r="D9321" s="119" t="s">
        <v>11833</v>
      </c>
      <c r="E9321" s="46" t="s">
        <v>11833</v>
      </c>
      <c r="F9321" s="121">
        <v>16.218599999999999</v>
      </c>
      <c r="G9321" s="87"/>
      <c r="H9321" s="47"/>
      <c r="I9321" s="120">
        <v>0</v>
      </c>
      <c r="J9321" s="120">
        <v>0</v>
      </c>
    </row>
    <row r="9322" spans="1:10" ht="15" customHeight="1">
      <c r="A9322" s="46" t="s">
        <v>17713</v>
      </c>
      <c r="B9322" s="46" t="s">
        <v>33197</v>
      </c>
      <c r="C9322" s="47">
        <v>54.675400000000003</v>
      </c>
      <c r="D9322" s="119" t="s">
        <v>11832</v>
      </c>
      <c r="E9322" s="46" t="s">
        <v>11832</v>
      </c>
      <c r="F9322" s="121">
        <v>18.581800000000001</v>
      </c>
      <c r="G9322" s="87"/>
      <c r="H9322" s="47"/>
      <c r="I9322" s="120">
        <v>20</v>
      </c>
      <c r="J9322" s="120">
        <v>0</v>
      </c>
    </row>
    <row r="9323" spans="1:10" ht="15" customHeight="1">
      <c r="A9323" s="46" t="s">
        <v>17711</v>
      </c>
      <c r="B9323" s="46" t="s">
        <v>17712</v>
      </c>
      <c r="C9323" s="47">
        <v>96.382800000000003</v>
      </c>
      <c r="D9323" s="119" t="s">
        <v>11973</v>
      </c>
      <c r="E9323" s="46" t="s">
        <v>11973</v>
      </c>
      <c r="F9323" s="121">
        <v>22.771599999999999</v>
      </c>
      <c r="G9323" s="87"/>
      <c r="H9323" s="47"/>
      <c r="I9323" s="120">
        <v>3</v>
      </c>
      <c r="J9323" s="120">
        <v>0</v>
      </c>
    </row>
    <row r="9324" spans="1:10" ht="15" customHeight="1">
      <c r="A9324" s="46" t="s">
        <v>17709</v>
      </c>
      <c r="B9324" s="46" t="s">
        <v>17710</v>
      </c>
      <c r="C9324" s="47">
        <v>365.0908</v>
      </c>
      <c r="D9324" s="119" t="s">
        <v>11971</v>
      </c>
      <c r="E9324" s="46" t="s">
        <v>11971</v>
      </c>
      <c r="F9324" s="121">
        <v>29.628599999999999</v>
      </c>
      <c r="G9324" s="87"/>
      <c r="H9324" s="47"/>
      <c r="I9324" s="120">
        <v>0</v>
      </c>
      <c r="J9324" s="120">
        <v>0</v>
      </c>
    </row>
    <row r="9325" spans="1:10" ht="15" customHeight="1">
      <c r="A9325" s="46" t="s">
        <v>17707</v>
      </c>
      <c r="B9325" s="46" t="s">
        <v>17708</v>
      </c>
      <c r="C9325" s="47">
        <v>148.58539999999999</v>
      </c>
      <c r="D9325" s="119" t="s">
        <v>11970</v>
      </c>
      <c r="E9325" s="46" t="s">
        <v>11970</v>
      </c>
      <c r="F9325" s="121">
        <v>6.0724</v>
      </c>
      <c r="G9325" s="87"/>
      <c r="H9325" s="47"/>
      <c r="I9325" s="120">
        <v>8</v>
      </c>
      <c r="J9325" s="120">
        <v>0</v>
      </c>
    </row>
    <row r="9326" spans="1:10" ht="15" customHeight="1">
      <c r="A9326" s="46" t="s">
        <v>17705</v>
      </c>
      <c r="B9326" s="46" t="s">
        <v>17706</v>
      </c>
      <c r="C9326" s="47">
        <v>95.408799999999999</v>
      </c>
      <c r="D9326" s="119" t="s">
        <v>11968</v>
      </c>
      <c r="E9326" s="46" t="s">
        <v>11968</v>
      </c>
      <c r="F9326" s="121">
        <v>19.229399999999998</v>
      </c>
      <c r="G9326" s="87"/>
      <c r="H9326" s="47"/>
      <c r="I9326" s="120">
        <v>0</v>
      </c>
      <c r="J9326" s="120">
        <v>0</v>
      </c>
    </row>
    <row r="9327" spans="1:10" ht="15" customHeight="1">
      <c r="A9327" s="46" t="s">
        <v>17703</v>
      </c>
      <c r="B9327" s="46" t="s">
        <v>17704</v>
      </c>
      <c r="C9327" s="47">
        <v>110.7458</v>
      </c>
      <c r="D9327" s="119" t="s">
        <v>11966</v>
      </c>
      <c r="E9327" s="46" t="s">
        <v>11966</v>
      </c>
      <c r="F9327" s="121">
        <v>82.332400000000007</v>
      </c>
      <c r="G9327" s="87"/>
      <c r="H9327" s="47"/>
      <c r="I9327" s="120">
        <v>0</v>
      </c>
      <c r="J9327" s="120">
        <v>0</v>
      </c>
    </row>
    <row r="9328" spans="1:10" ht="15" customHeight="1">
      <c r="A9328" s="46" t="s">
        <v>17701</v>
      </c>
      <c r="B9328" s="46" t="s">
        <v>17702</v>
      </c>
      <c r="C9328" s="47">
        <v>94.339799999999997</v>
      </c>
      <c r="D9328" s="119" t="s">
        <v>11964</v>
      </c>
      <c r="E9328" s="46" t="s">
        <v>11964</v>
      </c>
      <c r="F9328" s="121">
        <v>2.0116000000000001</v>
      </c>
      <c r="G9328" s="87"/>
      <c r="H9328" s="47"/>
      <c r="I9328" s="120">
        <v>0</v>
      </c>
      <c r="J9328" s="120">
        <v>0</v>
      </c>
    </row>
    <row r="9329" spans="1:10" ht="15" customHeight="1">
      <c r="A9329" s="46" t="s">
        <v>17700</v>
      </c>
      <c r="B9329" s="46" t="s">
        <v>33194</v>
      </c>
      <c r="C9329" s="47">
        <v>109.3506</v>
      </c>
      <c r="D9329" s="119" t="s">
        <v>32513</v>
      </c>
      <c r="E9329" s="46" t="s">
        <v>32513</v>
      </c>
      <c r="F9329" s="121">
        <v>1.131</v>
      </c>
      <c r="G9329" s="87"/>
      <c r="H9329" s="47"/>
      <c r="I9329" s="120">
        <v>0</v>
      </c>
      <c r="J9329" s="120">
        <v>0</v>
      </c>
    </row>
    <row r="9330" spans="1:10" ht="15" customHeight="1">
      <c r="A9330" s="46" t="s">
        <v>17698</v>
      </c>
      <c r="B9330" s="46" t="s">
        <v>17699</v>
      </c>
      <c r="C9330" s="47">
        <v>94.339799999999997</v>
      </c>
      <c r="D9330" s="119" t="s">
        <v>12844</v>
      </c>
      <c r="E9330" s="46" t="s">
        <v>12844</v>
      </c>
      <c r="F9330" s="121">
        <v>1.2145999999999999</v>
      </c>
      <c r="G9330" s="87"/>
      <c r="H9330" s="47"/>
      <c r="I9330" s="120">
        <v>2</v>
      </c>
      <c r="J9330" s="120">
        <v>0</v>
      </c>
    </row>
    <row r="9331" spans="1:10" ht="15" customHeight="1">
      <c r="A9331" s="46" t="s">
        <v>17696</v>
      </c>
      <c r="B9331" s="46" t="s">
        <v>17697</v>
      </c>
      <c r="C9331" s="47">
        <v>114.69499999999999</v>
      </c>
      <c r="D9331" s="119" t="s">
        <v>12842</v>
      </c>
      <c r="E9331" s="46" t="s">
        <v>12842</v>
      </c>
      <c r="F9331" s="121">
        <v>1.2398</v>
      </c>
      <c r="G9331" s="87"/>
      <c r="H9331" s="47"/>
      <c r="I9331" s="120">
        <v>0</v>
      </c>
      <c r="J9331" s="120">
        <v>0</v>
      </c>
    </row>
    <row r="9332" spans="1:10" ht="15" customHeight="1">
      <c r="A9332" s="46" t="s">
        <v>17694</v>
      </c>
      <c r="B9332" s="46" t="s">
        <v>17695</v>
      </c>
      <c r="C9332" s="47">
        <v>157.4314</v>
      </c>
      <c r="D9332" s="119" t="s">
        <v>12840</v>
      </c>
      <c r="E9332" s="46" t="s">
        <v>12840</v>
      </c>
      <c r="F9332" s="121">
        <v>1.2398</v>
      </c>
      <c r="G9332" s="87"/>
      <c r="H9332" s="47"/>
      <c r="I9332" s="120">
        <v>0</v>
      </c>
      <c r="J9332" s="120">
        <v>0</v>
      </c>
    </row>
    <row r="9333" spans="1:10" ht="15" customHeight="1">
      <c r="A9333" s="46" t="s">
        <v>17692</v>
      </c>
      <c r="B9333" s="46" t="s">
        <v>17693</v>
      </c>
      <c r="C9333" s="47">
        <v>143.64760000000001</v>
      </c>
      <c r="D9333" s="119" t="s">
        <v>12838</v>
      </c>
      <c r="E9333" s="46" t="s">
        <v>12838</v>
      </c>
      <c r="F9333" s="121">
        <v>1.3156000000000001</v>
      </c>
      <c r="G9333" s="87"/>
      <c r="H9333" s="47"/>
      <c r="I9333" s="120">
        <v>0</v>
      </c>
      <c r="J9333" s="120">
        <v>0</v>
      </c>
    </row>
    <row r="9334" spans="1:10" ht="15" customHeight="1">
      <c r="A9334" s="46" t="s">
        <v>17690</v>
      </c>
      <c r="B9334" s="46" t="s">
        <v>17691</v>
      </c>
      <c r="C9334" s="47">
        <v>163.11959999999999</v>
      </c>
      <c r="D9334" s="119" t="s">
        <v>12836</v>
      </c>
      <c r="E9334" s="46" t="s">
        <v>12836</v>
      </c>
      <c r="F9334" s="121">
        <v>1.3664000000000001</v>
      </c>
      <c r="G9334" s="87"/>
      <c r="H9334" s="47"/>
      <c r="I9334" s="120">
        <v>1</v>
      </c>
      <c r="J9334" s="120">
        <v>0</v>
      </c>
    </row>
    <row r="9335" spans="1:10" ht="15" customHeight="1">
      <c r="A9335" s="46" t="s">
        <v>17689</v>
      </c>
      <c r="B9335" s="46" t="s">
        <v>33195</v>
      </c>
      <c r="C9335" s="47">
        <v>34.296999999999997</v>
      </c>
      <c r="D9335" s="119" t="s">
        <v>12834</v>
      </c>
      <c r="E9335" s="46" t="s">
        <v>12834</v>
      </c>
      <c r="F9335" s="121">
        <v>1.4421999999999999</v>
      </c>
      <c r="G9335" s="87"/>
      <c r="H9335" s="47"/>
      <c r="I9335" s="120">
        <v>17</v>
      </c>
      <c r="J9335" s="120">
        <v>0</v>
      </c>
    </row>
    <row r="9336" spans="1:10" ht="15" customHeight="1">
      <c r="A9336" s="46" t="s">
        <v>17688</v>
      </c>
      <c r="B9336" s="46" t="s">
        <v>33192</v>
      </c>
      <c r="C9336" s="47">
        <v>30.0214</v>
      </c>
      <c r="D9336" s="119" t="s">
        <v>12832</v>
      </c>
      <c r="E9336" s="46" t="s">
        <v>12832</v>
      </c>
      <c r="F9336" s="121">
        <v>1.4927999999999999</v>
      </c>
      <c r="G9336" s="87"/>
      <c r="H9336" s="47"/>
      <c r="I9336" s="120">
        <v>2</v>
      </c>
      <c r="J9336" s="120">
        <v>0</v>
      </c>
    </row>
    <row r="9337" spans="1:10" ht="15" customHeight="1">
      <c r="A9337" s="46" t="s">
        <v>17687</v>
      </c>
      <c r="B9337" s="46" t="s">
        <v>17683</v>
      </c>
      <c r="C9337" s="47">
        <v>47.17</v>
      </c>
      <c r="D9337" s="119" t="s">
        <v>12830</v>
      </c>
      <c r="E9337" s="46" t="s">
        <v>12830</v>
      </c>
      <c r="F9337" s="121">
        <v>1.5434000000000001</v>
      </c>
      <c r="G9337" s="87"/>
      <c r="H9337" s="47"/>
      <c r="I9337" s="120">
        <v>9</v>
      </c>
      <c r="J9337" s="120">
        <v>0</v>
      </c>
    </row>
    <row r="9338" spans="1:10" ht="15" customHeight="1">
      <c r="A9338" s="46" t="s">
        <v>17685</v>
      </c>
      <c r="B9338" s="46" t="s">
        <v>17686</v>
      </c>
      <c r="C9338" s="47">
        <v>73.961600000000004</v>
      </c>
      <c r="D9338" s="119" t="s">
        <v>12828</v>
      </c>
      <c r="E9338" s="46" t="s">
        <v>12828</v>
      </c>
      <c r="F9338" s="121">
        <v>1.9987999999999999</v>
      </c>
      <c r="G9338" s="87"/>
      <c r="H9338" s="47"/>
      <c r="I9338" s="120">
        <v>0</v>
      </c>
      <c r="J9338" s="120">
        <v>0</v>
      </c>
    </row>
    <row r="9339" spans="1:10" ht="15" customHeight="1">
      <c r="A9339" s="46" t="s">
        <v>17684</v>
      </c>
      <c r="B9339" s="46" t="s">
        <v>33198</v>
      </c>
      <c r="C9339" s="47">
        <v>39.6646</v>
      </c>
      <c r="D9339" s="119" t="s">
        <v>12826</v>
      </c>
      <c r="E9339" s="46" t="s">
        <v>12826</v>
      </c>
      <c r="F9339" s="121">
        <v>2.0748000000000002</v>
      </c>
      <c r="G9339" s="87"/>
      <c r="H9339" s="47"/>
      <c r="I9339" s="120">
        <v>43</v>
      </c>
      <c r="J9339" s="120">
        <v>0</v>
      </c>
    </row>
    <row r="9340" spans="1:10" ht="15" customHeight="1">
      <c r="A9340" s="46" t="s">
        <v>17682</v>
      </c>
      <c r="B9340" s="46" t="s">
        <v>17683</v>
      </c>
      <c r="C9340" s="47">
        <v>53.606400000000001</v>
      </c>
      <c r="D9340" s="119" t="s">
        <v>12824</v>
      </c>
      <c r="E9340" s="46" t="s">
        <v>12824</v>
      </c>
      <c r="F9340" s="121">
        <v>2.3784000000000001</v>
      </c>
      <c r="G9340" s="87"/>
      <c r="H9340" s="47"/>
      <c r="I9340" s="120">
        <v>38</v>
      </c>
      <c r="J9340" s="120">
        <v>0</v>
      </c>
    </row>
    <row r="9341" spans="1:10" ht="15" customHeight="1">
      <c r="A9341" s="46" t="s">
        <v>17680</v>
      </c>
      <c r="B9341" s="46" t="s">
        <v>17681</v>
      </c>
      <c r="C9341" s="47">
        <v>67.548400000000001</v>
      </c>
      <c r="D9341" s="119" t="s">
        <v>12822</v>
      </c>
      <c r="E9341" s="46" t="s">
        <v>12822</v>
      </c>
      <c r="F9341" s="121">
        <v>2.7326000000000001</v>
      </c>
      <c r="G9341" s="87"/>
      <c r="H9341" s="47"/>
      <c r="I9341" s="120">
        <v>15</v>
      </c>
      <c r="J9341" s="120">
        <v>0</v>
      </c>
    </row>
    <row r="9342" spans="1:10" ht="15" customHeight="1">
      <c r="A9342" s="46" t="s">
        <v>17678</v>
      </c>
      <c r="B9342" s="46" t="s">
        <v>17679</v>
      </c>
      <c r="C9342" s="47">
        <v>89.03</v>
      </c>
      <c r="D9342" s="119" t="s">
        <v>12820</v>
      </c>
      <c r="E9342" s="46" t="s">
        <v>12820</v>
      </c>
      <c r="F9342" s="121">
        <v>3.4664000000000001</v>
      </c>
      <c r="G9342" s="87"/>
      <c r="H9342" s="47"/>
      <c r="I9342" s="120">
        <v>0</v>
      </c>
      <c r="J9342" s="120">
        <v>0</v>
      </c>
    </row>
    <row r="9343" spans="1:10" ht="15" customHeight="1">
      <c r="A9343" s="46" t="s">
        <v>17677</v>
      </c>
      <c r="B9343" s="46" t="s">
        <v>33191</v>
      </c>
      <c r="C9343" s="47">
        <v>71.688999999999993</v>
      </c>
      <c r="D9343" s="119" t="s">
        <v>12818</v>
      </c>
      <c r="E9343" s="46" t="s">
        <v>12818</v>
      </c>
      <c r="F9343" s="121">
        <v>3.8963999999999999</v>
      </c>
      <c r="G9343" s="87"/>
      <c r="H9343" s="47"/>
      <c r="I9343" s="120">
        <v>0</v>
      </c>
      <c r="J9343" s="120">
        <v>0</v>
      </c>
    </row>
    <row r="9344" spans="1:10" ht="15" customHeight="1">
      <c r="A9344" s="46" t="s">
        <v>17675</v>
      </c>
      <c r="B9344" s="46" t="s">
        <v>17676</v>
      </c>
      <c r="C9344" s="47">
        <v>151.56739999999999</v>
      </c>
      <c r="D9344" s="119" t="s">
        <v>32491</v>
      </c>
      <c r="E9344" s="46" t="s">
        <v>32491</v>
      </c>
      <c r="F9344" s="121">
        <v>2.9096000000000002</v>
      </c>
      <c r="G9344" s="87"/>
      <c r="H9344" s="47"/>
      <c r="I9344" s="120">
        <v>0</v>
      </c>
      <c r="J9344" s="120">
        <v>0</v>
      </c>
    </row>
    <row r="9345" spans="1:10" ht="15" customHeight="1">
      <c r="A9345" s="46" t="s">
        <v>17673</v>
      </c>
      <c r="B9345" s="46" t="s">
        <v>17674</v>
      </c>
      <c r="C9345" s="47">
        <v>136.1422</v>
      </c>
      <c r="D9345" s="119" t="s">
        <v>32493</v>
      </c>
      <c r="E9345" s="46" t="s">
        <v>32493</v>
      </c>
      <c r="F9345" s="121">
        <v>2.9096000000000002</v>
      </c>
      <c r="G9345" s="87"/>
      <c r="H9345" s="47"/>
      <c r="I9345" s="120">
        <v>12</v>
      </c>
      <c r="J9345" s="120">
        <v>0</v>
      </c>
    </row>
    <row r="9346" spans="1:10" ht="15" customHeight="1">
      <c r="A9346" s="46" t="s">
        <v>17671</v>
      </c>
      <c r="B9346" s="46" t="s">
        <v>17672</v>
      </c>
      <c r="C9346" s="47">
        <v>61.884999999999998</v>
      </c>
      <c r="D9346" s="119" t="s">
        <v>32497</v>
      </c>
      <c r="E9346" s="46" t="s">
        <v>32497</v>
      </c>
      <c r="F9346" s="121">
        <v>2.9096000000000002</v>
      </c>
      <c r="G9346" s="87"/>
      <c r="H9346" s="47"/>
      <c r="I9346" s="120">
        <v>0</v>
      </c>
      <c r="J9346" s="120">
        <v>0</v>
      </c>
    </row>
    <row r="9347" spans="1:10" ht="15" customHeight="1">
      <c r="A9347" s="46" t="s">
        <v>17669</v>
      </c>
      <c r="B9347" s="46" t="s">
        <v>17670</v>
      </c>
      <c r="C9347" s="47">
        <v>81.426000000000002</v>
      </c>
      <c r="D9347" s="119" t="s">
        <v>32495</v>
      </c>
      <c r="E9347" s="46" t="s">
        <v>32495</v>
      </c>
      <c r="F9347" s="121">
        <v>2.9096000000000002</v>
      </c>
      <c r="G9347" s="87"/>
      <c r="H9347" s="47"/>
      <c r="I9347" s="120">
        <v>0</v>
      </c>
      <c r="J9347" s="120">
        <v>0</v>
      </c>
    </row>
    <row r="9348" spans="1:10" ht="15" customHeight="1">
      <c r="A9348" s="46" t="s">
        <v>17668</v>
      </c>
      <c r="B9348" s="46" t="s">
        <v>33196</v>
      </c>
      <c r="C9348" s="47">
        <v>61.111800000000002</v>
      </c>
      <c r="D9348" s="119" t="s">
        <v>32489</v>
      </c>
      <c r="E9348" s="46" t="s">
        <v>32489</v>
      </c>
      <c r="F9348" s="121">
        <v>1.2904</v>
      </c>
      <c r="G9348" s="87"/>
      <c r="H9348" s="47"/>
      <c r="I9348" s="120">
        <v>16</v>
      </c>
      <c r="J9348" s="120">
        <v>0</v>
      </c>
    </row>
    <row r="9349" spans="1:10" ht="15" customHeight="1">
      <c r="A9349" s="46" t="s">
        <v>17666</v>
      </c>
      <c r="B9349" s="46" t="s">
        <v>17667</v>
      </c>
      <c r="C9349" s="47">
        <v>82.513599999999997</v>
      </c>
      <c r="D9349" s="119" t="s">
        <v>2418</v>
      </c>
      <c r="E9349" s="46" t="s">
        <v>2418</v>
      </c>
      <c r="F9349" s="121">
        <v>0.63739999999999997</v>
      </c>
      <c r="G9349" s="87"/>
      <c r="H9349" s="47"/>
      <c r="I9349" s="120">
        <v>0</v>
      </c>
      <c r="J9349" s="120">
        <v>0</v>
      </c>
    </row>
    <row r="9350" spans="1:10" ht="15" customHeight="1">
      <c r="A9350" s="46" t="s">
        <v>17725</v>
      </c>
      <c r="B9350" s="46" t="s">
        <v>17726</v>
      </c>
      <c r="C9350" s="47">
        <v>67.013800000000003</v>
      </c>
      <c r="D9350" s="119" t="s">
        <v>2421</v>
      </c>
      <c r="E9350" s="46" t="s">
        <v>2421</v>
      </c>
      <c r="F9350" s="121">
        <v>0.57940000000000003</v>
      </c>
      <c r="G9350" s="87"/>
      <c r="H9350" s="47"/>
      <c r="I9350" s="120">
        <v>0</v>
      </c>
      <c r="J9350" s="120">
        <v>0</v>
      </c>
    </row>
    <row r="9351" spans="1:10" ht="15" customHeight="1">
      <c r="A9351" s="46" t="s">
        <v>17723</v>
      </c>
      <c r="B9351" s="46" t="s">
        <v>17724</v>
      </c>
      <c r="C9351" s="47">
        <v>40.617199999999997</v>
      </c>
      <c r="D9351" s="119" t="s">
        <v>2424</v>
      </c>
      <c r="E9351" s="46" t="s">
        <v>2424</v>
      </c>
      <c r="F9351" s="121">
        <v>0.71599999999999997</v>
      </c>
      <c r="G9351" s="87"/>
      <c r="H9351" s="47"/>
      <c r="I9351" s="120">
        <v>0</v>
      </c>
      <c r="J9351" s="120">
        <v>0</v>
      </c>
    </row>
    <row r="9352" spans="1:10" ht="15" customHeight="1">
      <c r="A9352" s="46" t="s">
        <v>17880</v>
      </c>
      <c r="B9352" s="46" t="s">
        <v>17881</v>
      </c>
      <c r="C9352" s="47">
        <v>20.039200000000001</v>
      </c>
      <c r="D9352" s="119" t="s">
        <v>2427</v>
      </c>
      <c r="E9352" s="46" t="s">
        <v>2427</v>
      </c>
      <c r="F9352" s="121">
        <v>0.67820000000000003</v>
      </c>
      <c r="G9352" s="87"/>
      <c r="H9352" s="47"/>
      <c r="I9352" s="120">
        <v>5</v>
      </c>
      <c r="J9352" s="120">
        <v>0</v>
      </c>
    </row>
    <row r="9353" spans="1:10" ht="15" customHeight="1">
      <c r="A9353" s="46" t="s">
        <v>17745</v>
      </c>
      <c r="B9353" s="46" t="s">
        <v>17746</v>
      </c>
      <c r="C9353" s="47">
        <v>87.113399999999999</v>
      </c>
      <c r="D9353" s="119" t="s">
        <v>2430</v>
      </c>
      <c r="E9353" s="46" t="s">
        <v>2430</v>
      </c>
      <c r="F9353" s="121">
        <v>0.82240000000000002</v>
      </c>
      <c r="G9353" s="87"/>
      <c r="H9353" s="47"/>
      <c r="I9353" s="120">
        <v>1</v>
      </c>
      <c r="J9353" s="120">
        <v>0</v>
      </c>
    </row>
    <row r="9354" spans="1:10" ht="15" customHeight="1">
      <c r="A9354" s="46" t="s">
        <v>18151</v>
      </c>
      <c r="B9354" s="46" t="s">
        <v>18152</v>
      </c>
      <c r="C9354" s="47">
        <v>12.547800000000001</v>
      </c>
      <c r="D9354" s="119" t="s">
        <v>12890</v>
      </c>
      <c r="E9354" s="46" t="s">
        <v>12890</v>
      </c>
      <c r="F9354" s="121">
        <v>1.8380000000000001</v>
      </c>
      <c r="G9354" s="87"/>
      <c r="H9354" s="47"/>
      <c r="I9354" s="120">
        <v>0</v>
      </c>
      <c r="J9354" s="120">
        <v>0</v>
      </c>
    </row>
    <row r="9355" spans="1:10" ht="15" customHeight="1">
      <c r="A9355" s="46" t="s">
        <v>18149</v>
      </c>
      <c r="B9355" s="46" t="s">
        <v>18150</v>
      </c>
      <c r="C9355" s="47">
        <v>17.776</v>
      </c>
      <c r="D9355" s="119" t="s">
        <v>12888</v>
      </c>
      <c r="E9355" s="46" t="s">
        <v>12888</v>
      </c>
      <c r="F9355" s="121">
        <v>1.5686</v>
      </c>
      <c r="G9355" s="87"/>
      <c r="H9355" s="47"/>
      <c r="I9355" s="120">
        <v>0</v>
      </c>
      <c r="J9355" s="120">
        <v>0</v>
      </c>
    </row>
    <row r="9356" spans="1:10" ht="15" customHeight="1">
      <c r="A9356" s="46" t="s">
        <v>17743</v>
      </c>
      <c r="B9356" s="46" t="s">
        <v>17744</v>
      </c>
      <c r="C9356" s="47">
        <v>39.490400000000001</v>
      </c>
      <c r="D9356" s="119" t="s">
        <v>2433</v>
      </c>
      <c r="E9356" s="46" t="s">
        <v>2433</v>
      </c>
      <c r="F9356" s="121">
        <v>0.61739999999999995</v>
      </c>
      <c r="G9356" s="87"/>
      <c r="H9356" s="47"/>
      <c r="I9356" s="120">
        <v>0</v>
      </c>
      <c r="J9356" s="120">
        <v>0</v>
      </c>
    </row>
    <row r="9357" spans="1:10" ht="15" customHeight="1">
      <c r="A9357" s="46" t="s">
        <v>35071</v>
      </c>
      <c r="B9357" s="46" t="s">
        <v>35072</v>
      </c>
      <c r="C9357" s="47">
        <v>38.270400000000002</v>
      </c>
      <c r="D9357" s="119" t="s">
        <v>35618</v>
      </c>
      <c r="E9357" s="46" t="s">
        <v>35618</v>
      </c>
      <c r="F9357" s="121">
        <v>0.50600000000000001</v>
      </c>
      <c r="G9357" s="87"/>
      <c r="H9357" s="47"/>
      <c r="I9357" s="120">
        <v>12</v>
      </c>
      <c r="J9357" s="120">
        <v>0</v>
      </c>
    </row>
    <row r="9358" spans="1:10" ht="15" customHeight="1">
      <c r="A9358" s="46" t="s">
        <v>35067</v>
      </c>
      <c r="B9358" s="46" t="s">
        <v>35068</v>
      </c>
      <c r="C9358" s="47">
        <v>22.376799999999999</v>
      </c>
      <c r="D9358" s="119" t="s">
        <v>12885</v>
      </c>
      <c r="E9358" s="46" t="s">
        <v>12885</v>
      </c>
      <c r="F9358" s="121">
        <v>1.8724000000000001</v>
      </c>
      <c r="G9358" s="87"/>
      <c r="H9358" s="47"/>
      <c r="I9358" s="120">
        <v>11</v>
      </c>
      <c r="J9358" s="120">
        <v>0</v>
      </c>
    </row>
    <row r="9359" spans="1:10" ht="15" customHeight="1">
      <c r="A9359" s="46" t="s">
        <v>35069</v>
      </c>
      <c r="B9359" s="46" t="s">
        <v>35070</v>
      </c>
      <c r="C9359" s="47">
        <v>23.966200000000001</v>
      </c>
      <c r="D9359" s="119" t="s">
        <v>3761</v>
      </c>
      <c r="E9359" s="46" t="s">
        <v>3761</v>
      </c>
      <c r="F9359" s="121">
        <v>18.369199999999999</v>
      </c>
      <c r="G9359" s="87"/>
      <c r="H9359" s="47"/>
      <c r="I9359" s="120">
        <v>18</v>
      </c>
      <c r="J9359" s="120">
        <v>0</v>
      </c>
    </row>
    <row r="9360" spans="1:10" ht="15" customHeight="1">
      <c r="A9360" s="46" t="s">
        <v>17741</v>
      </c>
      <c r="B9360" s="46" t="s">
        <v>17742</v>
      </c>
      <c r="C9360" s="47">
        <v>45.673400000000001</v>
      </c>
      <c r="D9360" s="119" t="s">
        <v>3758</v>
      </c>
      <c r="E9360" s="46" t="s">
        <v>3758</v>
      </c>
      <c r="F9360" s="121">
        <v>18.369199999999999</v>
      </c>
      <c r="G9360" s="87"/>
      <c r="H9360" s="47"/>
      <c r="I9360" s="120">
        <v>2</v>
      </c>
      <c r="J9360" s="120">
        <v>0</v>
      </c>
    </row>
    <row r="9361" spans="1:10" ht="15" customHeight="1">
      <c r="A9361" s="46" t="s">
        <v>17739</v>
      </c>
      <c r="B9361" s="46" t="s">
        <v>17740</v>
      </c>
      <c r="C9361" s="47">
        <v>55.046999999999997</v>
      </c>
      <c r="D9361" s="119" t="s">
        <v>11962</v>
      </c>
      <c r="E9361" s="46" t="s">
        <v>11962</v>
      </c>
      <c r="F9361" s="121">
        <v>1.2954000000000001</v>
      </c>
      <c r="G9361" s="87"/>
      <c r="H9361" s="47"/>
      <c r="I9361" s="120">
        <v>2</v>
      </c>
      <c r="J9361" s="120">
        <v>0</v>
      </c>
    </row>
    <row r="9362" spans="1:10" ht="15" customHeight="1">
      <c r="A9362" s="46" t="s">
        <v>17737</v>
      </c>
      <c r="B9362" s="46" t="s">
        <v>17738</v>
      </c>
      <c r="C9362" s="47">
        <v>39.490400000000001</v>
      </c>
      <c r="D9362" s="119" t="s">
        <v>2731</v>
      </c>
      <c r="E9362" s="46" t="s">
        <v>2731</v>
      </c>
      <c r="F9362" s="121">
        <v>9.7918000000000003</v>
      </c>
      <c r="G9362" s="87"/>
      <c r="H9362" s="47"/>
      <c r="I9362" s="120">
        <v>0</v>
      </c>
      <c r="J9362" s="120">
        <v>0</v>
      </c>
    </row>
    <row r="9363" spans="1:10" ht="15" customHeight="1">
      <c r="A9363" s="46" t="s">
        <v>17736</v>
      </c>
      <c r="B9363" s="46" t="s">
        <v>33199</v>
      </c>
      <c r="C9363" s="47">
        <v>36.643799999999999</v>
      </c>
      <c r="D9363" s="119" t="s">
        <v>11960</v>
      </c>
      <c r="E9363" s="46" t="s">
        <v>11960</v>
      </c>
      <c r="F9363" s="121">
        <v>1.3156000000000001</v>
      </c>
      <c r="G9363" s="87"/>
      <c r="H9363" s="47"/>
      <c r="I9363" s="120">
        <v>4</v>
      </c>
      <c r="J9363" s="120">
        <v>0</v>
      </c>
    </row>
    <row r="9364" spans="1:10" ht="15" customHeight="1">
      <c r="A9364" s="46" t="s">
        <v>17735</v>
      </c>
      <c r="B9364" s="46" t="s">
        <v>33200</v>
      </c>
      <c r="C9364" s="47">
        <v>50.295200000000001</v>
      </c>
      <c r="D9364" s="119" t="s">
        <v>11958</v>
      </c>
      <c r="E9364" s="46" t="s">
        <v>11958</v>
      </c>
      <c r="F9364" s="121">
        <v>2.7477999999999998</v>
      </c>
      <c r="G9364" s="87"/>
      <c r="H9364" s="47"/>
      <c r="I9364" s="120">
        <v>5</v>
      </c>
      <c r="J9364" s="120">
        <v>0</v>
      </c>
    </row>
    <row r="9365" spans="1:10" ht="15" customHeight="1">
      <c r="A9365" s="46" t="s">
        <v>17733</v>
      </c>
      <c r="B9365" s="46" t="s">
        <v>17734</v>
      </c>
      <c r="C9365" s="47">
        <v>94.385999999999996</v>
      </c>
      <c r="D9365" s="119" t="s">
        <v>11956</v>
      </c>
      <c r="E9365" s="46" t="s">
        <v>11956</v>
      </c>
      <c r="F9365" s="121">
        <v>9.4123999999999999</v>
      </c>
      <c r="G9365" s="87"/>
      <c r="H9365" s="47"/>
      <c r="I9365" s="120">
        <v>8</v>
      </c>
      <c r="J9365" s="120">
        <v>0</v>
      </c>
    </row>
    <row r="9366" spans="1:10" ht="15" customHeight="1">
      <c r="A9366" s="46" t="s">
        <v>17731</v>
      </c>
      <c r="B9366" s="46" t="s">
        <v>17732</v>
      </c>
      <c r="C9366" s="47">
        <v>72.383399999999995</v>
      </c>
      <c r="D9366" s="119" t="s">
        <v>11954</v>
      </c>
      <c r="E9366" s="46" t="s">
        <v>11954</v>
      </c>
      <c r="F9366" s="121">
        <v>41.419199999999996</v>
      </c>
      <c r="G9366" s="87"/>
      <c r="H9366" s="47"/>
      <c r="I9366" s="120">
        <v>2</v>
      </c>
      <c r="J9366" s="120">
        <v>0</v>
      </c>
    </row>
    <row r="9367" spans="1:10" ht="15" customHeight="1">
      <c r="A9367" s="46" t="s">
        <v>17759</v>
      </c>
      <c r="B9367" s="46" t="s">
        <v>17760</v>
      </c>
      <c r="C9367" s="47">
        <v>39.767800000000001</v>
      </c>
      <c r="D9367" s="119" t="s">
        <v>11952</v>
      </c>
      <c r="E9367" s="46" t="s">
        <v>11952</v>
      </c>
      <c r="F9367" s="121">
        <v>1.131</v>
      </c>
      <c r="G9367" s="87"/>
      <c r="H9367" s="47"/>
      <c r="I9367" s="120">
        <v>0</v>
      </c>
      <c r="J9367" s="120">
        <v>0</v>
      </c>
    </row>
    <row r="9368" spans="1:10" ht="15" customHeight="1">
      <c r="A9368" s="46" t="s">
        <v>17729</v>
      </c>
      <c r="B9368" s="46" t="s">
        <v>17730</v>
      </c>
      <c r="C9368" s="47">
        <v>29.138400000000001</v>
      </c>
      <c r="D9368" s="119" t="s">
        <v>11950</v>
      </c>
      <c r="E9368" s="46" t="s">
        <v>11950</v>
      </c>
      <c r="F9368" s="121">
        <v>1.6548</v>
      </c>
      <c r="G9368" s="87"/>
      <c r="H9368" s="47"/>
      <c r="I9368" s="120">
        <v>2</v>
      </c>
      <c r="J9368" s="120">
        <v>0</v>
      </c>
    </row>
    <row r="9369" spans="1:10" ht="15" customHeight="1">
      <c r="A9369" s="46" t="s">
        <v>17727</v>
      </c>
      <c r="B9369" s="46" t="s">
        <v>17728</v>
      </c>
      <c r="C9369" s="47">
        <v>43.9726</v>
      </c>
      <c r="D9369" s="119" t="s">
        <v>11948</v>
      </c>
      <c r="E9369" s="46" t="s">
        <v>11948</v>
      </c>
      <c r="F9369" s="121">
        <v>2.7073999999999998</v>
      </c>
      <c r="G9369" s="87"/>
      <c r="H9369" s="47"/>
      <c r="I9369" s="120">
        <v>0</v>
      </c>
      <c r="J9369" s="120">
        <v>0</v>
      </c>
    </row>
    <row r="9370" spans="1:10" ht="15" customHeight="1">
      <c r="A9370" s="46" t="s">
        <v>17755</v>
      </c>
      <c r="B9370" s="46" t="s">
        <v>17756</v>
      </c>
      <c r="C9370" s="47">
        <v>17.817799999999998</v>
      </c>
      <c r="D9370" s="119" t="s">
        <v>11946</v>
      </c>
      <c r="E9370" s="46" t="s">
        <v>11946</v>
      </c>
      <c r="F9370" s="121">
        <v>4.5544000000000002</v>
      </c>
      <c r="G9370" s="87"/>
      <c r="H9370" s="47"/>
      <c r="I9370" s="120">
        <v>1</v>
      </c>
      <c r="J9370" s="120">
        <v>0</v>
      </c>
    </row>
    <row r="9371" spans="1:10" ht="15" customHeight="1">
      <c r="A9371" s="46" t="s">
        <v>17754</v>
      </c>
      <c r="B9371" s="46" t="s">
        <v>33202</v>
      </c>
      <c r="C9371" s="47">
        <v>20.901199999999999</v>
      </c>
      <c r="D9371" s="119" t="s">
        <v>11944</v>
      </c>
      <c r="E9371" s="46" t="s">
        <v>11944</v>
      </c>
      <c r="F9371" s="121">
        <v>1.3308</v>
      </c>
      <c r="G9371" s="87"/>
      <c r="H9371" s="47"/>
      <c r="I9371" s="120">
        <v>3</v>
      </c>
      <c r="J9371" s="120">
        <v>0</v>
      </c>
    </row>
    <row r="9372" spans="1:10" ht="15" customHeight="1">
      <c r="A9372" s="46" t="s">
        <v>17753</v>
      </c>
      <c r="B9372" s="46" t="s">
        <v>33201</v>
      </c>
      <c r="C9372" s="47">
        <v>29.2546</v>
      </c>
      <c r="D9372" s="119" t="s">
        <v>11942</v>
      </c>
      <c r="E9372" s="46" t="s">
        <v>11942</v>
      </c>
      <c r="F9372" s="121">
        <v>1.26</v>
      </c>
      <c r="G9372" s="87"/>
      <c r="H9372" s="47"/>
      <c r="I9372" s="120">
        <v>0</v>
      </c>
      <c r="J9372" s="120">
        <v>0</v>
      </c>
    </row>
    <row r="9373" spans="1:10" ht="15" customHeight="1">
      <c r="A9373" s="46" t="s">
        <v>17751</v>
      </c>
      <c r="B9373" s="46" t="s">
        <v>17752</v>
      </c>
      <c r="C9373" s="47">
        <v>24.904800000000002</v>
      </c>
      <c r="D9373" s="119" t="s">
        <v>11940</v>
      </c>
      <c r="E9373" s="46" t="s">
        <v>11940</v>
      </c>
      <c r="F9373" s="121">
        <v>2.7477999999999998</v>
      </c>
      <c r="G9373" s="87"/>
      <c r="H9373" s="47"/>
      <c r="I9373" s="120">
        <v>7</v>
      </c>
      <c r="J9373" s="120">
        <v>0</v>
      </c>
    </row>
    <row r="9374" spans="1:10" ht="15" customHeight="1">
      <c r="A9374" s="46" t="s">
        <v>17749</v>
      </c>
      <c r="B9374" s="46" t="s">
        <v>17750</v>
      </c>
      <c r="C9374" s="47">
        <v>37.847999999999999</v>
      </c>
      <c r="D9374" s="119" t="s">
        <v>11938</v>
      </c>
      <c r="E9374" s="46" t="s">
        <v>11938</v>
      </c>
      <c r="F9374" s="121">
        <v>1.2904</v>
      </c>
      <c r="G9374" s="87"/>
      <c r="H9374" s="47"/>
      <c r="I9374" s="120">
        <v>0</v>
      </c>
      <c r="J9374" s="120">
        <v>0</v>
      </c>
    </row>
    <row r="9375" spans="1:10" ht="15" customHeight="1">
      <c r="A9375" s="46" t="s">
        <v>17757</v>
      </c>
      <c r="B9375" s="46" t="s">
        <v>17758</v>
      </c>
      <c r="C9375" s="47">
        <v>67.153400000000005</v>
      </c>
      <c r="D9375" s="119" t="s">
        <v>11936</v>
      </c>
      <c r="E9375" s="46" t="s">
        <v>11936</v>
      </c>
      <c r="F9375" s="121">
        <v>1.2954000000000001</v>
      </c>
      <c r="G9375" s="87"/>
      <c r="H9375" s="47"/>
      <c r="I9375" s="120">
        <v>0</v>
      </c>
      <c r="J9375" s="120">
        <v>0</v>
      </c>
    </row>
    <row r="9376" spans="1:10" ht="15" customHeight="1">
      <c r="A9376" s="46" t="s">
        <v>17761</v>
      </c>
      <c r="B9376" s="46" t="s">
        <v>17762</v>
      </c>
      <c r="C9376" s="47">
        <v>48.819800000000001</v>
      </c>
      <c r="D9376" s="119" t="s">
        <v>11934</v>
      </c>
      <c r="E9376" s="46" t="s">
        <v>11934</v>
      </c>
      <c r="F9376" s="121">
        <v>2.9096000000000002</v>
      </c>
      <c r="G9376" s="87"/>
      <c r="H9376" s="47"/>
      <c r="I9376" s="120">
        <v>4</v>
      </c>
      <c r="J9376" s="120">
        <v>0</v>
      </c>
    </row>
    <row r="9377" spans="1:10" ht="15" customHeight="1">
      <c r="A9377" s="46" t="s">
        <v>17763</v>
      </c>
      <c r="B9377" s="46" t="s">
        <v>17764</v>
      </c>
      <c r="C9377" s="47">
        <v>10.6656</v>
      </c>
      <c r="D9377" s="119" t="s">
        <v>3756</v>
      </c>
      <c r="E9377" s="46" t="s">
        <v>3756</v>
      </c>
      <c r="F9377" s="121">
        <v>22.771599999999999</v>
      </c>
      <c r="G9377" s="87"/>
      <c r="H9377" s="47"/>
      <c r="I9377" s="120">
        <v>2</v>
      </c>
      <c r="J9377" s="120">
        <v>0</v>
      </c>
    </row>
    <row r="9378" spans="1:10" ht="15" customHeight="1">
      <c r="A9378" s="46" t="s">
        <v>17768</v>
      </c>
      <c r="B9378" s="46" t="s">
        <v>33204</v>
      </c>
      <c r="C9378" s="47">
        <v>120.7924</v>
      </c>
      <c r="D9378" s="119" t="s">
        <v>3754</v>
      </c>
      <c r="E9378" s="46" t="s">
        <v>3754</v>
      </c>
      <c r="F9378" s="121">
        <v>25.5044</v>
      </c>
      <c r="G9378" s="87"/>
      <c r="H9378" s="47"/>
      <c r="I9378" s="120">
        <v>11</v>
      </c>
      <c r="J9378" s="120">
        <v>0</v>
      </c>
    </row>
    <row r="9379" spans="1:10" ht="15" customHeight="1">
      <c r="A9379" s="46" t="s">
        <v>17766</v>
      </c>
      <c r="B9379" s="46" t="s">
        <v>17767</v>
      </c>
      <c r="C9379" s="47">
        <v>22.736799999999999</v>
      </c>
      <c r="D9379" s="119" t="s">
        <v>32511</v>
      </c>
      <c r="E9379" s="46" t="s">
        <v>32511</v>
      </c>
      <c r="F9379" s="121">
        <v>18.665199999999999</v>
      </c>
      <c r="G9379" s="87"/>
      <c r="H9379" s="47"/>
      <c r="I9379" s="120">
        <v>4</v>
      </c>
      <c r="J9379" s="120">
        <v>0</v>
      </c>
    </row>
    <row r="9380" spans="1:10" ht="15" customHeight="1">
      <c r="A9380" s="46" t="s">
        <v>17765</v>
      </c>
      <c r="B9380" s="46" t="s">
        <v>33203</v>
      </c>
      <c r="C9380" s="47">
        <v>9.0947999999999993</v>
      </c>
      <c r="D9380" s="119" t="s">
        <v>32503</v>
      </c>
      <c r="E9380" s="46" t="s">
        <v>32503</v>
      </c>
      <c r="F9380" s="121">
        <v>23.8916</v>
      </c>
      <c r="G9380" s="87"/>
      <c r="H9380" s="47"/>
      <c r="I9380" s="120">
        <v>3</v>
      </c>
      <c r="J9380" s="120">
        <v>0</v>
      </c>
    </row>
    <row r="9381" spans="1:10" ht="15" customHeight="1">
      <c r="A9381" s="46" t="s">
        <v>17770</v>
      </c>
      <c r="B9381" s="46" t="s">
        <v>33205</v>
      </c>
      <c r="C9381" s="47">
        <v>213.05940000000001</v>
      </c>
      <c r="D9381" s="119" t="s">
        <v>32499</v>
      </c>
      <c r="E9381" s="46" t="s">
        <v>32499</v>
      </c>
      <c r="F9381" s="121">
        <v>23.8916</v>
      </c>
      <c r="G9381" s="87"/>
      <c r="H9381" s="47"/>
      <c r="I9381" s="120">
        <v>1</v>
      </c>
      <c r="J9381" s="120">
        <v>0</v>
      </c>
    </row>
    <row r="9382" spans="1:10" ht="15" customHeight="1">
      <c r="A9382" s="46" t="s">
        <v>17769</v>
      </c>
      <c r="B9382" s="46" t="s">
        <v>33206</v>
      </c>
      <c r="C9382" s="47">
        <v>136.86259999999999</v>
      </c>
      <c r="D9382" s="119" t="s">
        <v>32507</v>
      </c>
      <c r="E9382" s="46" t="s">
        <v>32507</v>
      </c>
      <c r="F9382" s="121">
        <v>23.8916</v>
      </c>
      <c r="G9382" s="87"/>
      <c r="H9382" s="47"/>
      <c r="I9382" s="120">
        <v>4</v>
      </c>
      <c r="J9382" s="120">
        <v>0</v>
      </c>
    </row>
    <row r="9383" spans="1:10" ht="15" customHeight="1">
      <c r="A9383" s="46" t="s">
        <v>36213</v>
      </c>
      <c r="B9383" s="46" t="s">
        <v>17887</v>
      </c>
      <c r="C9383" s="47">
        <v>165.59780000000001</v>
      </c>
      <c r="D9383" s="119" t="s">
        <v>32505</v>
      </c>
      <c r="E9383" s="46" t="s">
        <v>32505</v>
      </c>
      <c r="F9383" s="121">
        <v>23.8916</v>
      </c>
      <c r="G9383" s="87"/>
      <c r="H9383" s="47"/>
      <c r="I9383" s="120">
        <v>0</v>
      </c>
      <c r="J9383" s="120">
        <v>10</v>
      </c>
    </row>
    <row r="9384" spans="1:10" ht="15" customHeight="1">
      <c r="A9384" s="46" t="s">
        <v>17771</v>
      </c>
      <c r="B9384" s="46" t="s">
        <v>17772</v>
      </c>
      <c r="C9384" s="47">
        <v>278.5582</v>
      </c>
      <c r="D9384" s="119" t="s">
        <v>32509</v>
      </c>
      <c r="E9384" s="46" t="s">
        <v>32509</v>
      </c>
      <c r="F9384" s="121">
        <v>21.054400000000001</v>
      </c>
      <c r="G9384" s="87"/>
      <c r="H9384" s="47"/>
      <c r="I9384" s="120">
        <v>0</v>
      </c>
      <c r="J9384" s="120">
        <v>0</v>
      </c>
    </row>
    <row r="9385" spans="1:10" ht="15" customHeight="1">
      <c r="A9385" s="46" t="s">
        <v>17886</v>
      </c>
      <c r="B9385" s="46" t="s">
        <v>17887</v>
      </c>
      <c r="C9385" s="47">
        <v>227.58359999999999</v>
      </c>
      <c r="D9385" s="119" t="s">
        <v>3751</v>
      </c>
      <c r="E9385" s="46" t="s">
        <v>3751</v>
      </c>
      <c r="F9385" s="121">
        <v>3.6434000000000002</v>
      </c>
      <c r="G9385" s="87"/>
      <c r="H9385" s="47"/>
      <c r="I9385" s="120">
        <v>14</v>
      </c>
      <c r="J9385" s="120">
        <v>0</v>
      </c>
    </row>
    <row r="9386" spans="1:10" ht="15" customHeight="1">
      <c r="A9386" s="46" t="s">
        <v>17832</v>
      </c>
      <c r="B9386" s="46" t="s">
        <v>17833</v>
      </c>
      <c r="C9386" s="47">
        <v>19.913599999999999</v>
      </c>
      <c r="D9386" s="119" t="s">
        <v>11932</v>
      </c>
      <c r="E9386" s="46" t="s">
        <v>11932</v>
      </c>
      <c r="F9386" s="121">
        <v>15.763199999999999</v>
      </c>
      <c r="G9386" s="87"/>
      <c r="H9386" s="47"/>
      <c r="I9386" s="120">
        <v>0</v>
      </c>
      <c r="J9386" s="120">
        <v>0</v>
      </c>
    </row>
    <row r="9387" spans="1:10" ht="15" customHeight="1">
      <c r="A9387" s="46" t="s">
        <v>17830</v>
      </c>
      <c r="B9387" s="46" t="s">
        <v>17831</v>
      </c>
      <c r="C9387" s="47">
        <v>22.4</v>
      </c>
      <c r="D9387" s="119" t="s">
        <v>11930</v>
      </c>
      <c r="E9387" s="46" t="s">
        <v>11930</v>
      </c>
      <c r="F9387" s="121">
        <v>61.407600000000002</v>
      </c>
      <c r="G9387" s="87"/>
      <c r="H9387" s="47"/>
      <c r="I9387" s="120">
        <v>0</v>
      </c>
      <c r="J9387" s="120">
        <v>0</v>
      </c>
    </row>
    <row r="9388" spans="1:10" ht="15" customHeight="1">
      <c r="A9388" s="46" t="s">
        <v>17828</v>
      </c>
      <c r="B9388" s="46" t="s">
        <v>17829</v>
      </c>
      <c r="C9388" s="47">
        <v>14.638999999999999</v>
      </c>
      <c r="D9388" s="119" t="s">
        <v>11928</v>
      </c>
      <c r="E9388" s="46" t="s">
        <v>11928</v>
      </c>
      <c r="F9388" s="121">
        <v>60.117400000000004</v>
      </c>
      <c r="G9388" s="87"/>
      <c r="H9388" s="47"/>
      <c r="I9388" s="120">
        <v>0</v>
      </c>
      <c r="J9388" s="120">
        <v>0</v>
      </c>
    </row>
    <row r="9389" spans="1:10" ht="15" customHeight="1">
      <c r="A9389" s="46" t="s">
        <v>17826</v>
      </c>
      <c r="B9389" s="46" t="s">
        <v>17827</v>
      </c>
      <c r="C9389" s="47">
        <v>81.676000000000002</v>
      </c>
      <c r="D9389" s="119" t="s">
        <v>11926</v>
      </c>
      <c r="E9389" s="46" t="s">
        <v>11926</v>
      </c>
      <c r="F9389" s="121">
        <v>2.0116000000000001</v>
      </c>
      <c r="G9389" s="87"/>
      <c r="H9389" s="47"/>
      <c r="I9389" s="120">
        <v>0</v>
      </c>
      <c r="J9389" s="120">
        <v>0</v>
      </c>
    </row>
    <row r="9390" spans="1:10" ht="15" customHeight="1">
      <c r="A9390" s="46" t="s">
        <v>17824</v>
      </c>
      <c r="B9390" s="46" t="s">
        <v>17825</v>
      </c>
      <c r="C9390" s="47">
        <v>29.301200000000001</v>
      </c>
      <c r="D9390" s="119" t="s">
        <v>11847</v>
      </c>
      <c r="E9390" s="46" t="s">
        <v>11847</v>
      </c>
      <c r="F9390" s="121">
        <v>5.0098000000000003</v>
      </c>
      <c r="G9390" s="87"/>
      <c r="H9390" s="47"/>
      <c r="I9390" s="120">
        <v>22</v>
      </c>
      <c r="J9390" s="120">
        <v>0</v>
      </c>
    </row>
    <row r="9391" spans="1:10" ht="15" customHeight="1">
      <c r="A9391" s="46" t="s">
        <v>17822</v>
      </c>
      <c r="B9391" s="46" t="s">
        <v>17823</v>
      </c>
      <c r="C9391" s="47">
        <v>41.709400000000002</v>
      </c>
      <c r="D9391" s="119" t="s">
        <v>11845</v>
      </c>
      <c r="E9391" s="46" t="s">
        <v>11845</v>
      </c>
      <c r="F9391" s="121">
        <v>133.59399999999999</v>
      </c>
      <c r="G9391" s="87"/>
      <c r="H9391" s="47"/>
      <c r="I9391" s="120">
        <v>25</v>
      </c>
      <c r="J9391" s="120">
        <v>0</v>
      </c>
    </row>
    <row r="9392" spans="1:10" ht="15" customHeight="1">
      <c r="A9392" s="46" t="s">
        <v>17820</v>
      </c>
      <c r="B9392" s="46" t="s">
        <v>17821</v>
      </c>
      <c r="C9392" s="47">
        <v>21.005800000000001</v>
      </c>
      <c r="D9392" s="119" t="s">
        <v>11843</v>
      </c>
      <c r="E9392" s="46" t="s">
        <v>11843</v>
      </c>
      <c r="F9392" s="121">
        <v>169.00239999999999</v>
      </c>
      <c r="G9392" s="87"/>
      <c r="H9392" s="47"/>
      <c r="I9392" s="120">
        <v>14</v>
      </c>
      <c r="J9392" s="120">
        <v>0</v>
      </c>
    </row>
    <row r="9393" spans="1:10" ht="15" customHeight="1">
      <c r="A9393" s="46" t="s">
        <v>17818</v>
      </c>
      <c r="B9393" s="46" t="s">
        <v>17819</v>
      </c>
      <c r="C9393" s="47">
        <v>25.931799999999999</v>
      </c>
      <c r="D9393" s="119" t="s">
        <v>11841</v>
      </c>
      <c r="E9393" s="46" t="s">
        <v>11841</v>
      </c>
      <c r="F9393" s="121">
        <v>23.303000000000001</v>
      </c>
      <c r="G9393" s="87"/>
      <c r="H9393" s="47"/>
      <c r="I9393" s="120">
        <v>0</v>
      </c>
      <c r="J9393" s="120">
        <v>0</v>
      </c>
    </row>
    <row r="9394" spans="1:10" ht="15" customHeight="1">
      <c r="A9394" s="46" t="s">
        <v>17816</v>
      </c>
      <c r="B9394" s="46" t="s">
        <v>17817</v>
      </c>
      <c r="C9394" s="47">
        <v>67.617999999999995</v>
      </c>
      <c r="D9394" s="119" t="s">
        <v>11861</v>
      </c>
      <c r="E9394" s="46" t="s">
        <v>11861</v>
      </c>
      <c r="F9394" s="121">
        <v>3.7193999999999998</v>
      </c>
      <c r="G9394" s="87"/>
      <c r="H9394" s="47"/>
      <c r="I9394" s="120">
        <v>2</v>
      </c>
      <c r="J9394" s="120">
        <v>0</v>
      </c>
    </row>
    <row r="9395" spans="1:10" ht="15" customHeight="1">
      <c r="A9395" s="46" t="s">
        <v>17814</v>
      </c>
      <c r="B9395" s="46" t="s">
        <v>17815</v>
      </c>
      <c r="C9395" s="47">
        <v>105.9348</v>
      </c>
      <c r="D9395" s="119" t="s">
        <v>11863</v>
      </c>
      <c r="E9395" s="46" t="s">
        <v>11863</v>
      </c>
      <c r="F9395" s="121">
        <v>80.965999999999994</v>
      </c>
      <c r="G9395" s="87"/>
      <c r="H9395" s="47"/>
      <c r="I9395" s="120">
        <v>8</v>
      </c>
      <c r="J9395" s="120">
        <v>0</v>
      </c>
    </row>
    <row r="9396" spans="1:10" ht="15" customHeight="1">
      <c r="A9396" s="46" t="s">
        <v>17812</v>
      </c>
      <c r="B9396" s="46" t="s">
        <v>17813</v>
      </c>
      <c r="C9396" s="47">
        <v>101.42700000000001</v>
      </c>
      <c r="D9396" s="119" t="s">
        <v>11859</v>
      </c>
      <c r="E9396" s="46" t="s">
        <v>11859</v>
      </c>
      <c r="F9396" s="121">
        <v>0</v>
      </c>
      <c r="G9396" s="87"/>
      <c r="H9396" s="47"/>
      <c r="I9396" s="120">
        <v>9</v>
      </c>
      <c r="J9396" s="120">
        <v>0</v>
      </c>
    </row>
    <row r="9397" spans="1:10" ht="15" customHeight="1">
      <c r="A9397" s="46" t="s">
        <v>17810</v>
      </c>
      <c r="B9397" s="46" t="s">
        <v>17811</v>
      </c>
      <c r="C9397" s="47">
        <v>112.6966</v>
      </c>
      <c r="D9397" s="119" t="s">
        <v>11857</v>
      </c>
      <c r="E9397" s="46" t="s">
        <v>11857</v>
      </c>
      <c r="F9397" s="121">
        <v>110.215</v>
      </c>
      <c r="G9397" s="87"/>
      <c r="H9397" s="47"/>
      <c r="I9397" s="120">
        <v>2</v>
      </c>
      <c r="J9397" s="120">
        <v>0</v>
      </c>
    </row>
    <row r="9398" spans="1:10" ht="15" customHeight="1">
      <c r="A9398" s="46" t="s">
        <v>17808</v>
      </c>
      <c r="B9398" s="46" t="s">
        <v>17809</v>
      </c>
      <c r="C9398" s="47">
        <v>25.262599999999999</v>
      </c>
      <c r="D9398" s="119" t="s">
        <v>11853</v>
      </c>
      <c r="E9398" s="46" t="s">
        <v>11853</v>
      </c>
      <c r="F9398" s="121">
        <v>40.988999999999997</v>
      </c>
      <c r="G9398" s="87"/>
      <c r="H9398" s="47"/>
      <c r="I9398" s="120">
        <v>8</v>
      </c>
      <c r="J9398" s="120">
        <v>0</v>
      </c>
    </row>
    <row r="9399" spans="1:10" ht="15" customHeight="1">
      <c r="A9399" s="46" t="s">
        <v>17806</v>
      </c>
      <c r="B9399" s="46" t="s">
        <v>17807</v>
      </c>
      <c r="C9399" s="47">
        <v>69.407200000000003</v>
      </c>
      <c r="D9399" s="119" t="s">
        <v>11851</v>
      </c>
      <c r="E9399" s="46" t="s">
        <v>11851</v>
      </c>
      <c r="F9399" s="121">
        <v>77.272000000000006</v>
      </c>
      <c r="G9399" s="87"/>
      <c r="H9399" s="47"/>
      <c r="I9399" s="120">
        <v>0</v>
      </c>
      <c r="J9399" s="120">
        <v>0</v>
      </c>
    </row>
    <row r="9400" spans="1:10" ht="15" customHeight="1">
      <c r="A9400" s="46" t="s">
        <v>17804</v>
      </c>
      <c r="B9400" s="46" t="s">
        <v>17805</v>
      </c>
      <c r="C9400" s="47">
        <v>74.682000000000002</v>
      </c>
      <c r="D9400" s="119" t="s">
        <v>11867</v>
      </c>
      <c r="E9400" s="46" t="s">
        <v>11867</v>
      </c>
      <c r="F9400" s="121">
        <v>17.028199999999998</v>
      </c>
      <c r="G9400" s="87"/>
      <c r="H9400" s="47"/>
      <c r="I9400" s="120">
        <v>0</v>
      </c>
      <c r="J9400" s="120">
        <v>0</v>
      </c>
    </row>
    <row r="9401" spans="1:10" ht="15" customHeight="1">
      <c r="A9401" s="46" t="s">
        <v>17803</v>
      </c>
      <c r="B9401" s="46" t="s">
        <v>33210</v>
      </c>
      <c r="C9401" s="47">
        <v>25.852799999999998</v>
      </c>
      <c r="D9401" s="119" t="s">
        <v>11865</v>
      </c>
      <c r="E9401" s="46" t="s">
        <v>11865</v>
      </c>
      <c r="F9401" s="121">
        <v>29.856200000000001</v>
      </c>
      <c r="G9401" s="87"/>
      <c r="H9401" s="47"/>
      <c r="I9401" s="120">
        <v>3</v>
      </c>
      <c r="J9401" s="120">
        <v>0</v>
      </c>
    </row>
    <row r="9402" spans="1:10" ht="15" customHeight="1">
      <c r="A9402" s="46" t="s">
        <v>17801</v>
      </c>
      <c r="B9402" s="46" t="s">
        <v>17802</v>
      </c>
      <c r="C9402" s="47">
        <v>37.145600000000002</v>
      </c>
      <c r="D9402" s="119" t="s">
        <v>11855</v>
      </c>
      <c r="E9402" s="46" t="s">
        <v>11855</v>
      </c>
      <c r="F9402" s="121">
        <v>27.781400000000001</v>
      </c>
      <c r="G9402" s="87"/>
      <c r="H9402" s="47"/>
      <c r="I9402" s="120">
        <v>1</v>
      </c>
      <c r="J9402" s="120">
        <v>0</v>
      </c>
    </row>
    <row r="9403" spans="1:10" ht="15" customHeight="1">
      <c r="A9403" s="46" t="s">
        <v>17799</v>
      </c>
      <c r="B9403" s="46" t="s">
        <v>17800</v>
      </c>
      <c r="C9403" s="47">
        <v>42.453000000000003</v>
      </c>
      <c r="D9403" s="119" t="s">
        <v>11881</v>
      </c>
      <c r="E9403" s="46" t="s">
        <v>11881</v>
      </c>
      <c r="F9403" s="121">
        <v>33.777999999999999</v>
      </c>
      <c r="G9403" s="87"/>
      <c r="H9403" s="47"/>
      <c r="I9403" s="120">
        <v>0</v>
      </c>
      <c r="J9403" s="120">
        <v>0</v>
      </c>
    </row>
    <row r="9404" spans="1:10" ht="15" customHeight="1">
      <c r="A9404" s="46" t="s">
        <v>17798</v>
      </c>
      <c r="B9404" s="46" t="s">
        <v>33209</v>
      </c>
      <c r="C9404" s="47">
        <v>58.416400000000003</v>
      </c>
      <c r="D9404" s="119" t="s">
        <v>11879</v>
      </c>
      <c r="E9404" s="46" t="s">
        <v>11879</v>
      </c>
      <c r="F9404" s="121">
        <v>15.4596</v>
      </c>
      <c r="G9404" s="87"/>
      <c r="H9404" s="47"/>
      <c r="I9404" s="120">
        <v>6</v>
      </c>
      <c r="J9404" s="120">
        <v>0</v>
      </c>
    </row>
    <row r="9405" spans="1:10" ht="15" customHeight="1">
      <c r="A9405" s="46" t="s">
        <v>17797</v>
      </c>
      <c r="B9405" s="46" t="s">
        <v>33207</v>
      </c>
      <c r="C9405" s="47">
        <v>108.254</v>
      </c>
      <c r="D9405" s="119" t="s">
        <v>11877</v>
      </c>
      <c r="E9405" s="46" t="s">
        <v>11877</v>
      </c>
      <c r="F9405" s="121">
        <v>18.596800000000002</v>
      </c>
      <c r="G9405" s="87"/>
      <c r="H9405" s="47"/>
      <c r="I9405" s="120">
        <v>0</v>
      </c>
      <c r="J9405" s="120">
        <v>0</v>
      </c>
    </row>
    <row r="9406" spans="1:10" ht="15" customHeight="1">
      <c r="A9406" s="46" t="s">
        <v>17795</v>
      </c>
      <c r="B9406" s="46" t="s">
        <v>17796</v>
      </c>
      <c r="C9406" s="47">
        <v>136.7278</v>
      </c>
      <c r="D9406" s="119" t="s">
        <v>11875</v>
      </c>
      <c r="E9406" s="46" t="s">
        <v>11875</v>
      </c>
      <c r="F9406" s="121">
        <v>137.0856</v>
      </c>
      <c r="G9406" s="87"/>
      <c r="H9406" s="47"/>
      <c r="I9406" s="120">
        <v>1</v>
      </c>
      <c r="J9406" s="120">
        <v>0</v>
      </c>
    </row>
    <row r="9407" spans="1:10" ht="15" customHeight="1">
      <c r="A9407" s="46" t="s">
        <v>17793</v>
      </c>
      <c r="B9407" s="46" t="s">
        <v>17794</v>
      </c>
      <c r="C9407" s="47">
        <v>29.0456</v>
      </c>
      <c r="D9407" s="119" t="s">
        <v>11873</v>
      </c>
      <c r="E9407" s="46" t="s">
        <v>11873</v>
      </c>
      <c r="F9407" s="121">
        <v>14.2324</v>
      </c>
      <c r="G9407" s="87"/>
      <c r="H9407" s="47"/>
      <c r="I9407" s="120">
        <v>8</v>
      </c>
      <c r="J9407" s="120">
        <v>0</v>
      </c>
    </row>
    <row r="9408" spans="1:10" ht="15" customHeight="1">
      <c r="A9408" s="46" t="s">
        <v>17791</v>
      </c>
      <c r="B9408" s="46" t="s">
        <v>17792</v>
      </c>
      <c r="C9408" s="47">
        <v>301.84120000000001</v>
      </c>
      <c r="D9408" s="119" t="s">
        <v>11871</v>
      </c>
      <c r="E9408" s="46" t="s">
        <v>11871</v>
      </c>
      <c r="F9408" s="121">
        <v>17.078600000000002</v>
      </c>
      <c r="G9408" s="87"/>
      <c r="H9408" s="47"/>
      <c r="I9408" s="120">
        <v>0</v>
      </c>
      <c r="J9408" s="120">
        <v>0</v>
      </c>
    </row>
    <row r="9409" spans="1:10" ht="15" customHeight="1">
      <c r="A9409" s="46" t="s">
        <v>17789</v>
      </c>
      <c r="B9409" s="46" t="s">
        <v>17790</v>
      </c>
      <c r="C9409" s="47">
        <v>53.443800000000003</v>
      </c>
      <c r="D9409" s="119" t="s">
        <v>11869</v>
      </c>
      <c r="E9409" s="46" t="s">
        <v>11869</v>
      </c>
      <c r="F9409" s="121">
        <v>28.464600000000001</v>
      </c>
      <c r="G9409" s="87"/>
      <c r="H9409" s="47"/>
      <c r="I9409" s="120">
        <v>16</v>
      </c>
      <c r="J9409" s="120">
        <v>0</v>
      </c>
    </row>
    <row r="9410" spans="1:10" ht="15" customHeight="1">
      <c r="A9410" s="46" t="s">
        <v>17787</v>
      </c>
      <c r="B9410" s="46" t="s">
        <v>17788</v>
      </c>
      <c r="C9410" s="47">
        <v>76.447800000000001</v>
      </c>
      <c r="D9410" s="119" t="s">
        <v>11906</v>
      </c>
      <c r="E9410" s="46" t="s">
        <v>11906</v>
      </c>
      <c r="F9410" s="121">
        <v>3.4156</v>
      </c>
      <c r="G9410" s="87"/>
      <c r="H9410" s="47"/>
      <c r="I9410" s="120">
        <v>0</v>
      </c>
      <c r="J9410" s="120">
        <v>0</v>
      </c>
    </row>
    <row r="9411" spans="1:10" ht="15" customHeight="1">
      <c r="A9411" s="46" t="s">
        <v>17785</v>
      </c>
      <c r="B9411" s="46" t="s">
        <v>17786</v>
      </c>
      <c r="C9411" s="47">
        <v>23.924199999999999</v>
      </c>
      <c r="D9411" s="119" t="s">
        <v>11904</v>
      </c>
      <c r="E9411" s="46" t="s">
        <v>11904</v>
      </c>
      <c r="F9411" s="121">
        <v>3.4156</v>
      </c>
      <c r="G9411" s="87"/>
      <c r="H9411" s="47"/>
      <c r="I9411" s="120">
        <v>4</v>
      </c>
      <c r="J9411" s="120">
        <v>0</v>
      </c>
    </row>
    <row r="9412" spans="1:10" ht="15" customHeight="1">
      <c r="A9412" s="46" t="s">
        <v>17783</v>
      </c>
      <c r="B9412" s="46" t="s">
        <v>17784</v>
      </c>
      <c r="C9412" s="47">
        <v>23.004000000000001</v>
      </c>
      <c r="D9412" s="119" t="s">
        <v>11902</v>
      </c>
      <c r="E9412" s="46" t="s">
        <v>11902</v>
      </c>
      <c r="F9412" s="121">
        <v>4.2127999999999997</v>
      </c>
      <c r="G9412" s="87"/>
      <c r="H9412" s="47"/>
      <c r="I9412" s="120">
        <v>10</v>
      </c>
      <c r="J9412" s="120">
        <v>0</v>
      </c>
    </row>
    <row r="9413" spans="1:10" ht="15" customHeight="1">
      <c r="A9413" s="46" t="s">
        <v>17878</v>
      </c>
      <c r="B9413" s="46" t="s">
        <v>17879</v>
      </c>
      <c r="C9413" s="47">
        <v>36.207000000000001</v>
      </c>
      <c r="D9413" s="119" t="s">
        <v>11900</v>
      </c>
      <c r="E9413" s="46" t="s">
        <v>11900</v>
      </c>
      <c r="F9413" s="121">
        <v>3.9849999999999999</v>
      </c>
      <c r="G9413" s="87"/>
      <c r="H9413" s="47"/>
      <c r="I9413" s="120">
        <v>1</v>
      </c>
      <c r="J9413" s="120">
        <v>0</v>
      </c>
    </row>
    <row r="9414" spans="1:10" ht="15" customHeight="1">
      <c r="A9414" s="46" t="s">
        <v>17781</v>
      </c>
      <c r="B9414" s="46" t="s">
        <v>17782</v>
      </c>
      <c r="C9414" s="47">
        <v>24.863</v>
      </c>
      <c r="D9414" s="119" t="s">
        <v>11898</v>
      </c>
      <c r="E9414" s="46" t="s">
        <v>11898</v>
      </c>
      <c r="F9414" s="121">
        <v>4.4404000000000003</v>
      </c>
      <c r="G9414" s="87"/>
      <c r="H9414" s="47"/>
      <c r="I9414" s="120">
        <v>34</v>
      </c>
      <c r="J9414" s="120">
        <v>0</v>
      </c>
    </row>
    <row r="9415" spans="1:10" ht="15" customHeight="1">
      <c r="A9415" s="46" t="s">
        <v>17779</v>
      </c>
      <c r="B9415" s="46" t="s">
        <v>17780</v>
      </c>
      <c r="C9415" s="47">
        <v>26.800999999999998</v>
      </c>
      <c r="D9415" s="119" t="s">
        <v>11896</v>
      </c>
      <c r="E9415" s="46" t="s">
        <v>11896</v>
      </c>
      <c r="F9415" s="121">
        <v>2.2772000000000001</v>
      </c>
      <c r="G9415" s="87"/>
      <c r="H9415" s="47"/>
      <c r="I9415" s="120">
        <v>0</v>
      </c>
      <c r="J9415" s="120">
        <v>0</v>
      </c>
    </row>
    <row r="9416" spans="1:10" ht="15" customHeight="1">
      <c r="A9416" s="46" t="s">
        <v>17778</v>
      </c>
      <c r="B9416" s="46" t="s">
        <v>33208</v>
      </c>
      <c r="C9416" s="47">
        <v>28.9452</v>
      </c>
      <c r="D9416" s="119" t="s">
        <v>343</v>
      </c>
      <c r="E9416" s="46" t="s">
        <v>343</v>
      </c>
      <c r="F9416" s="121">
        <v>7.5145999999999997</v>
      </c>
      <c r="G9416" s="87"/>
      <c r="H9416" s="47"/>
      <c r="I9416" s="120">
        <v>6</v>
      </c>
      <c r="J9416" s="120">
        <v>0</v>
      </c>
    </row>
    <row r="9417" spans="1:10" ht="15" customHeight="1">
      <c r="A9417" s="46" t="s">
        <v>17777</v>
      </c>
      <c r="B9417" s="46" t="s">
        <v>33211</v>
      </c>
      <c r="C9417" s="47">
        <v>35.377400000000002</v>
      </c>
      <c r="D9417" s="119" t="s">
        <v>11893</v>
      </c>
      <c r="E9417" s="46" t="s">
        <v>11893</v>
      </c>
      <c r="F9417" s="121">
        <v>4.5178000000000003</v>
      </c>
      <c r="G9417" s="87"/>
      <c r="H9417" s="47"/>
      <c r="I9417" s="120">
        <v>3</v>
      </c>
      <c r="J9417" s="120">
        <v>0</v>
      </c>
    </row>
    <row r="9418" spans="1:10" ht="15" customHeight="1">
      <c r="A9418" s="46" t="s">
        <v>17775</v>
      </c>
      <c r="B9418" s="46" t="s">
        <v>17776</v>
      </c>
      <c r="C9418" s="47">
        <v>19.371400000000001</v>
      </c>
      <c r="D9418" s="119" t="s">
        <v>11891</v>
      </c>
      <c r="E9418" s="46" t="s">
        <v>11891</v>
      </c>
      <c r="F9418" s="121">
        <v>4.5178000000000003</v>
      </c>
      <c r="G9418" s="87"/>
      <c r="H9418" s="47"/>
      <c r="I9418" s="120">
        <v>0</v>
      </c>
      <c r="J9418" s="120">
        <v>0</v>
      </c>
    </row>
    <row r="9419" spans="1:10" ht="15" customHeight="1">
      <c r="A9419" s="46" t="s">
        <v>17773</v>
      </c>
      <c r="B9419" s="46" t="s">
        <v>17774</v>
      </c>
      <c r="C9419" s="47">
        <v>42.894399999999997</v>
      </c>
      <c r="D9419" s="119" t="s">
        <v>346</v>
      </c>
      <c r="E9419" s="46" t="s">
        <v>346</v>
      </c>
      <c r="F9419" s="121">
        <v>4.5289999999999999</v>
      </c>
      <c r="G9419" s="87"/>
      <c r="H9419" s="47"/>
      <c r="I9419" s="120">
        <v>0</v>
      </c>
      <c r="J9419" s="120">
        <v>0</v>
      </c>
    </row>
    <row r="9420" spans="1:10" ht="15" customHeight="1">
      <c r="A9420" s="46" t="s">
        <v>18387</v>
      </c>
      <c r="B9420" s="46" t="s">
        <v>18388</v>
      </c>
      <c r="C9420" s="47">
        <v>7.1104000000000003</v>
      </c>
      <c r="D9420" s="119" t="s">
        <v>349</v>
      </c>
      <c r="E9420" s="46" t="s">
        <v>349</v>
      </c>
      <c r="F9420" s="121">
        <v>8.3244000000000007</v>
      </c>
      <c r="G9420" s="87"/>
      <c r="H9420" s="47"/>
      <c r="I9420" s="120">
        <v>81</v>
      </c>
      <c r="J9420" s="120">
        <v>0</v>
      </c>
    </row>
    <row r="9421" spans="1:10" ht="15" customHeight="1">
      <c r="A9421" s="46" t="s">
        <v>18385</v>
      </c>
      <c r="B9421" s="46" t="s">
        <v>18386</v>
      </c>
      <c r="C9421" s="47">
        <v>43.080399999999997</v>
      </c>
      <c r="D9421" s="119" t="s">
        <v>11885</v>
      </c>
      <c r="E9421" s="46" t="s">
        <v>11885</v>
      </c>
      <c r="F9421" s="121">
        <v>4.5178000000000003</v>
      </c>
      <c r="G9421" s="87"/>
      <c r="H9421" s="47"/>
      <c r="I9421" s="120">
        <v>1</v>
      </c>
      <c r="J9421" s="120">
        <v>0</v>
      </c>
    </row>
    <row r="9422" spans="1:10" ht="15" customHeight="1">
      <c r="A9422" s="46" t="s">
        <v>36214</v>
      </c>
      <c r="B9422" s="46" t="s">
        <v>36215</v>
      </c>
      <c r="C9422" s="47">
        <v>56.231200000000001</v>
      </c>
      <c r="D9422" s="119" t="s">
        <v>11884</v>
      </c>
      <c r="E9422" s="46" t="s">
        <v>11884</v>
      </c>
      <c r="F9422" s="121">
        <v>2.4289999999999998</v>
      </c>
      <c r="G9422" s="87"/>
      <c r="H9422" s="47"/>
      <c r="I9422" s="120">
        <v>0</v>
      </c>
      <c r="J9422" s="120">
        <v>12</v>
      </c>
    </row>
    <row r="9423" spans="1:10" ht="15" customHeight="1">
      <c r="A9423" s="46" t="s">
        <v>18383</v>
      </c>
      <c r="B9423" s="46" t="s">
        <v>18384</v>
      </c>
      <c r="C9423" s="47">
        <v>22.736799999999999</v>
      </c>
      <c r="D9423" s="119" t="s">
        <v>477</v>
      </c>
      <c r="E9423" s="46" t="s">
        <v>477</v>
      </c>
      <c r="F9423" s="121">
        <v>2.8338000000000001</v>
      </c>
      <c r="G9423" s="87"/>
      <c r="H9423" s="47"/>
      <c r="I9423" s="120">
        <v>0</v>
      </c>
      <c r="J9423" s="120">
        <v>0</v>
      </c>
    </row>
    <row r="9424" spans="1:10" ht="15" customHeight="1">
      <c r="A9424" s="46" t="s">
        <v>18381</v>
      </c>
      <c r="B9424" s="46" t="s">
        <v>18382</v>
      </c>
      <c r="C9424" s="47">
        <v>32.321800000000003</v>
      </c>
      <c r="D9424" s="119" t="s">
        <v>3798</v>
      </c>
      <c r="E9424" s="46" t="s">
        <v>3798</v>
      </c>
      <c r="F9424" s="121">
        <v>4.1307999999999998</v>
      </c>
      <c r="G9424" s="87"/>
      <c r="H9424" s="47"/>
      <c r="I9424" s="120">
        <v>0</v>
      </c>
      <c r="J9424" s="120">
        <v>0</v>
      </c>
    </row>
    <row r="9425" spans="1:10" ht="15" customHeight="1">
      <c r="A9425" s="46" t="s">
        <v>18380</v>
      </c>
      <c r="B9425" s="46" t="s">
        <v>33212</v>
      </c>
      <c r="C9425" s="47">
        <v>23.933599999999998</v>
      </c>
      <c r="D9425" s="119" t="s">
        <v>3795</v>
      </c>
      <c r="E9425" s="46" t="s">
        <v>3795</v>
      </c>
      <c r="F9425" s="121">
        <v>1.6264000000000001</v>
      </c>
      <c r="G9425" s="87"/>
      <c r="H9425" s="47"/>
      <c r="I9425" s="120">
        <v>1</v>
      </c>
      <c r="J9425" s="120">
        <v>0</v>
      </c>
    </row>
    <row r="9426" spans="1:10" ht="15" customHeight="1">
      <c r="A9426" s="46" t="s">
        <v>18378</v>
      </c>
      <c r="B9426" s="46" t="s">
        <v>18379</v>
      </c>
      <c r="C9426" s="47">
        <v>14.599399999999999</v>
      </c>
      <c r="D9426" s="119" t="s">
        <v>3792</v>
      </c>
      <c r="E9426" s="46" t="s">
        <v>3792</v>
      </c>
      <c r="F9426" s="121">
        <v>1.1617999999999999</v>
      </c>
      <c r="G9426" s="87"/>
      <c r="H9426" s="47"/>
      <c r="I9426" s="120">
        <v>19</v>
      </c>
      <c r="J9426" s="120">
        <v>0</v>
      </c>
    </row>
    <row r="9427" spans="1:10" ht="15" customHeight="1">
      <c r="A9427" s="46" t="s">
        <v>18376</v>
      </c>
      <c r="B9427" s="46" t="s">
        <v>18377</v>
      </c>
      <c r="C9427" s="47">
        <v>30.874199999999998</v>
      </c>
      <c r="D9427" s="119" t="s">
        <v>3789</v>
      </c>
      <c r="E9427" s="46" t="s">
        <v>3789</v>
      </c>
      <c r="F9427" s="121">
        <v>7.9728000000000003</v>
      </c>
      <c r="G9427" s="87"/>
      <c r="H9427" s="47"/>
      <c r="I9427" s="120">
        <v>3</v>
      </c>
      <c r="J9427" s="120">
        <v>0</v>
      </c>
    </row>
    <row r="9428" spans="1:10" ht="15" customHeight="1">
      <c r="A9428" s="46" t="s">
        <v>18374</v>
      </c>
      <c r="B9428" s="46" t="s">
        <v>18375</v>
      </c>
      <c r="C9428" s="47">
        <v>33.994799999999998</v>
      </c>
      <c r="D9428" s="119" t="s">
        <v>3787</v>
      </c>
      <c r="E9428" s="46" t="s">
        <v>3787</v>
      </c>
      <c r="F9428" s="121">
        <v>36.248800000000003</v>
      </c>
      <c r="G9428" s="87"/>
      <c r="H9428" s="47"/>
      <c r="I9428" s="120">
        <v>0</v>
      </c>
      <c r="J9428" s="120">
        <v>0</v>
      </c>
    </row>
    <row r="9429" spans="1:10" ht="15" customHeight="1">
      <c r="A9429" s="46" t="s">
        <v>18372</v>
      </c>
      <c r="B9429" s="46" t="s">
        <v>18373</v>
      </c>
      <c r="C9429" s="47">
        <v>35.900199999999998</v>
      </c>
      <c r="D9429" s="119" t="s">
        <v>3784</v>
      </c>
      <c r="E9429" s="46" t="s">
        <v>3784</v>
      </c>
      <c r="F9429" s="121">
        <v>27.3156</v>
      </c>
      <c r="G9429" s="87"/>
      <c r="H9429" s="47"/>
      <c r="I9429" s="120">
        <v>20</v>
      </c>
      <c r="J9429" s="120">
        <v>0</v>
      </c>
    </row>
    <row r="9430" spans="1:10" ht="15" customHeight="1">
      <c r="A9430" s="46" t="s">
        <v>17860</v>
      </c>
      <c r="B9430" s="46" t="s">
        <v>17861</v>
      </c>
      <c r="C9430" s="47">
        <v>84.174000000000007</v>
      </c>
      <c r="D9430" s="119" t="s">
        <v>3781</v>
      </c>
      <c r="E9430" s="46" t="s">
        <v>3781</v>
      </c>
      <c r="F9430" s="121">
        <v>15.6768</v>
      </c>
      <c r="G9430" s="87"/>
      <c r="H9430" s="47"/>
      <c r="I9430" s="120">
        <v>0</v>
      </c>
      <c r="J9430" s="120">
        <v>0</v>
      </c>
    </row>
    <row r="9431" spans="1:10" ht="15" customHeight="1">
      <c r="A9431" s="46" t="s">
        <v>17858</v>
      </c>
      <c r="B9431" s="46" t="s">
        <v>17859</v>
      </c>
      <c r="C9431" s="47">
        <v>21.4008</v>
      </c>
      <c r="D9431" s="119" t="s">
        <v>3778</v>
      </c>
      <c r="E9431" s="46" t="s">
        <v>3778</v>
      </c>
      <c r="F9431" s="121">
        <v>69.709199999999996</v>
      </c>
      <c r="G9431" s="87"/>
      <c r="H9431" s="47"/>
      <c r="I9431" s="120">
        <v>1</v>
      </c>
      <c r="J9431" s="120">
        <v>0</v>
      </c>
    </row>
    <row r="9432" spans="1:10" ht="15" customHeight="1">
      <c r="A9432" s="46" t="s">
        <v>17856</v>
      </c>
      <c r="B9432" s="46" t="s">
        <v>17857</v>
      </c>
      <c r="C9432" s="47">
        <v>36.643799999999999</v>
      </c>
      <c r="D9432" s="119" t="s">
        <v>3775</v>
      </c>
      <c r="E9432" s="46" t="s">
        <v>3775</v>
      </c>
      <c r="F9432" s="121">
        <v>6.8418000000000001</v>
      </c>
      <c r="G9432" s="87"/>
      <c r="H9432" s="47"/>
      <c r="I9432" s="120">
        <v>0</v>
      </c>
      <c r="J9432" s="120">
        <v>0</v>
      </c>
    </row>
    <row r="9433" spans="1:10" ht="15" customHeight="1">
      <c r="A9433" s="46" t="s">
        <v>17854</v>
      </c>
      <c r="B9433" s="46" t="s">
        <v>17855</v>
      </c>
      <c r="C9433" s="47">
        <v>52.393599999999999</v>
      </c>
      <c r="D9433" s="119" t="s">
        <v>3772</v>
      </c>
      <c r="E9433" s="46" t="s">
        <v>3772</v>
      </c>
      <c r="F9433" s="121">
        <v>85.51</v>
      </c>
      <c r="G9433" s="87"/>
      <c r="H9433" s="47"/>
      <c r="I9433" s="120">
        <v>4</v>
      </c>
      <c r="J9433" s="120">
        <v>0</v>
      </c>
    </row>
    <row r="9434" spans="1:10" ht="15" customHeight="1">
      <c r="A9434" s="46" t="s">
        <v>17852</v>
      </c>
      <c r="B9434" s="46" t="s">
        <v>17853</v>
      </c>
      <c r="C9434" s="47">
        <v>75.309200000000004</v>
      </c>
      <c r="D9434" s="119" t="s">
        <v>3769</v>
      </c>
      <c r="E9434" s="46" t="s">
        <v>3769</v>
      </c>
      <c r="F9434" s="121">
        <v>16.988399999999999</v>
      </c>
      <c r="G9434" s="87"/>
      <c r="H9434" s="47"/>
      <c r="I9434" s="120">
        <v>5</v>
      </c>
      <c r="J9434" s="120">
        <v>0</v>
      </c>
    </row>
    <row r="9435" spans="1:10" ht="15" customHeight="1">
      <c r="A9435" s="46" t="s">
        <v>17850</v>
      </c>
      <c r="B9435" s="46" t="s">
        <v>17851</v>
      </c>
      <c r="C9435" s="47">
        <v>75.309200000000004</v>
      </c>
      <c r="D9435" s="119" t="s">
        <v>3767</v>
      </c>
      <c r="E9435" s="46" t="s">
        <v>3767</v>
      </c>
      <c r="F9435" s="121">
        <v>13.6836</v>
      </c>
      <c r="G9435" s="87"/>
      <c r="H9435" s="47"/>
      <c r="I9435" s="120">
        <v>1</v>
      </c>
      <c r="J9435" s="120">
        <v>0</v>
      </c>
    </row>
    <row r="9436" spans="1:10" ht="15" customHeight="1">
      <c r="A9436" s="46" t="s">
        <v>17848</v>
      </c>
      <c r="B9436" s="46" t="s">
        <v>17849</v>
      </c>
      <c r="C9436" s="47">
        <v>161.50479999999999</v>
      </c>
      <c r="D9436" s="119" t="s">
        <v>3764</v>
      </c>
      <c r="E9436" s="46" t="s">
        <v>3764</v>
      </c>
      <c r="F9436" s="121">
        <v>23.339600000000001</v>
      </c>
      <c r="G9436" s="87"/>
      <c r="H9436" s="47"/>
      <c r="I9436" s="120">
        <v>2</v>
      </c>
      <c r="J9436" s="120">
        <v>0</v>
      </c>
    </row>
    <row r="9437" spans="1:10" ht="15" customHeight="1">
      <c r="A9437" s="46" t="s">
        <v>17846</v>
      </c>
      <c r="B9437" s="46" t="s">
        <v>17847</v>
      </c>
      <c r="C9437" s="47">
        <v>86.090999999999994</v>
      </c>
      <c r="D9437" s="119" t="s">
        <v>2064</v>
      </c>
      <c r="E9437" s="46" t="s">
        <v>2064</v>
      </c>
      <c r="F9437" s="121">
        <v>1.67</v>
      </c>
      <c r="G9437" s="87"/>
      <c r="H9437" s="47"/>
      <c r="I9437" s="120">
        <v>0</v>
      </c>
      <c r="J9437" s="120">
        <v>0</v>
      </c>
    </row>
    <row r="9438" spans="1:10" ht="15" customHeight="1">
      <c r="A9438" s="46" t="s">
        <v>17876</v>
      </c>
      <c r="B9438" s="46" t="s">
        <v>17877</v>
      </c>
      <c r="C9438" s="47">
        <v>48.099400000000003</v>
      </c>
      <c r="D9438" s="119" t="s">
        <v>8242</v>
      </c>
      <c r="E9438" s="46" t="s">
        <v>8242</v>
      </c>
      <c r="F9438" s="121">
        <v>9.1845999999999997</v>
      </c>
      <c r="G9438" s="87"/>
      <c r="H9438" s="47"/>
      <c r="I9438" s="120">
        <v>7</v>
      </c>
      <c r="J9438" s="120">
        <v>0</v>
      </c>
    </row>
    <row r="9439" spans="1:10" ht="15" customHeight="1">
      <c r="A9439" s="46" t="s">
        <v>17874</v>
      </c>
      <c r="B9439" s="46" t="s">
        <v>17875</v>
      </c>
      <c r="C9439" s="47">
        <v>48.099400000000003</v>
      </c>
      <c r="D9439" s="119" t="s">
        <v>8239</v>
      </c>
      <c r="E9439" s="46" t="s">
        <v>8239</v>
      </c>
      <c r="F9439" s="121">
        <v>8.7544000000000004</v>
      </c>
      <c r="G9439" s="87"/>
      <c r="H9439" s="47"/>
      <c r="I9439" s="120">
        <v>0</v>
      </c>
      <c r="J9439" s="120">
        <v>0</v>
      </c>
    </row>
    <row r="9440" spans="1:10" ht="15" customHeight="1">
      <c r="A9440" s="46" t="s">
        <v>17872</v>
      </c>
      <c r="B9440" s="46" t="s">
        <v>17873</v>
      </c>
      <c r="C9440" s="47">
        <v>72.149199999999993</v>
      </c>
      <c r="D9440" s="119" t="s">
        <v>8311</v>
      </c>
      <c r="E9440" s="46" t="s">
        <v>8311</v>
      </c>
      <c r="F9440" s="121">
        <v>0.73380000000000001</v>
      </c>
      <c r="G9440" s="87"/>
      <c r="H9440" s="47"/>
      <c r="I9440" s="120">
        <v>0</v>
      </c>
      <c r="J9440" s="120">
        <v>0</v>
      </c>
    </row>
    <row r="9441" spans="1:10" ht="15" customHeight="1">
      <c r="A9441" s="46" t="s">
        <v>17870</v>
      </c>
      <c r="B9441" s="46" t="s">
        <v>17871</v>
      </c>
      <c r="C9441" s="47">
        <v>83.888000000000005</v>
      </c>
      <c r="D9441" s="119" t="s">
        <v>8308</v>
      </c>
      <c r="E9441" s="46" t="s">
        <v>8308</v>
      </c>
      <c r="F9441" s="121">
        <v>0.80959999999999999</v>
      </c>
      <c r="G9441" s="87"/>
      <c r="H9441" s="47"/>
      <c r="I9441" s="120">
        <v>9</v>
      </c>
      <c r="J9441" s="120">
        <v>0</v>
      </c>
    </row>
    <row r="9442" spans="1:10" ht="15" customHeight="1">
      <c r="A9442" s="46" t="s">
        <v>17868</v>
      </c>
      <c r="B9442" s="46" t="s">
        <v>17869</v>
      </c>
      <c r="C9442" s="47">
        <v>81.769000000000005</v>
      </c>
      <c r="D9442" s="119" t="s">
        <v>8306</v>
      </c>
      <c r="E9442" s="46" t="s">
        <v>8306</v>
      </c>
      <c r="F9442" s="121">
        <v>0.91100000000000003</v>
      </c>
      <c r="G9442" s="87"/>
      <c r="H9442" s="47"/>
      <c r="I9442" s="120">
        <v>0</v>
      </c>
      <c r="J9442" s="120">
        <v>0</v>
      </c>
    </row>
    <row r="9443" spans="1:10" ht="15" customHeight="1">
      <c r="A9443" s="46" t="s">
        <v>17902</v>
      </c>
      <c r="B9443" s="46" t="s">
        <v>17903</v>
      </c>
      <c r="C9443" s="47">
        <v>104.8836</v>
      </c>
      <c r="D9443" s="119" t="s">
        <v>8303</v>
      </c>
      <c r="E9443" s="46" t="s">
        <v>8303</v>
      </c>
      <c r="F9443" s="121">
        <v>0.98680000000000001</v>
      </c>
      <c r="G9443" s="87"/>
      <c r="H9443" s="47"/>
      <c r="I9443" s="120">
        <v>2</v>
      </c>
      <c r="J9443" s="120">
        <v>0</v>
      </c>
    </row>
    <row r="9444" spans="1:10" ht="15" customHeight="1">
      <c r="A9444" s="46" t="s">
        <v>17866</v>
      </c>
      <c r="B9444" s="46" t="s">
        <v>17867</v>
      </c>
      <c r="C9444" s="47">
        <v>21.404199999999999</v>
      </c>
      <c r="D9444" s="119" t="s">
        <v>8301</v>
      </c>
      <c r="E9444" s="46" t="s">
        <v>8301</v>
      </c>
      <c r="F9444" s="121">
        <v>1.0374000000000001</v>
      </c>
      <c r="G9444" s="87"/>
      <c r="H9444" s="47"/>
      <c r="I9444" s="120">
        <v>12</v>
      </c>
      <c r="J9444" s="120">
        <v>0</v>
      </c>
    </row>
    <row r="9445" spans="1:10" ht="15" customHeight="1">
      <c r="A9445" s="46" t="s">
        <v>17844</v>
      </c>
      <c r="B9445" s="46" t="s">
        <v>17845</v>
      </c>
      <c r="C9445" s="47">
        <v>33.669600000000003</v>
      </c>
      <c r="D9445" s="119" t="s">
        <v>8298</v>
      </c>
      <c r="E9445" s="46" t="s">
        <v>8298</v>
      </c>
      <c r="F9445" s="121">
        <v>1.0880000000000001</v>
      </c>
      <c r="G9445" s="87"/>
      <c r="H9445" s="47"/>
      <c r="I9445" s="120">
        <v>0</v>
      </c>
      <c r="J9445" s="120">
        <v>0</v>
      </c>
    </row>
    <row r="9446" spans="1:10" ht="15" customHeight="1">
      <c r="A9446" s="46" t="s">
        <v>17842</v>
      </c>
      <c r="B9446" s="46" t="s">
        <v>17843</v>
      </c>
      <c r="C9446" s="47">
        <v>53.745800000000003</v>
      </c>
      <c r="D9446" s="119" t="s">
        <v>8295</v>
      </c>
      <c r="E9446" s="46" t="s">
        <v>8295</v>
      </c>
      <c r="F9446" s="121">
        <v>1.1386000000000001</v>
      </c>
      <c r="G9446" s="87"/>
      <c r="H9446" s="47"/>
      <c r="I9446" s="120">
        <v>0</v>
      </c>
      <c r="J9446" s="120">
        <v>0</v>
      </c>
    </row>
    <row r="9447" spans="1:10" ht="15" customHeight="1">
      <c r="A9447" s="46" t="s">
        <v>17864</v>
      </c>
      <c r="B9447" s="46" t="s">
        <v>17865</v>
      </c>
      <c r="C9447" s="47">
        <v>40.884599999999999</v>
      </c>
      <c r="D9447" s="119" t="s">
        <v>8292</v>
      </c>
      <c r="E9447" s="46" t="s">
        <v>8292</v>
      </c>
      <c r="F9447" s="121">
        <v>1.2649999999999999</v>
      </c>
      <c r="G9447" s="87"/>
      <c r="H9447" s="47"/>
      <c r="I9447" s="120">
        <v>0</v>
      </c>
      <c r="J9447" s="120">
        <v>0</v>
      </c>
    </row>
    <row r="9448" spans="1:10" ht="15" customHeight="1">
      <c r="A9448" s="46" t="s">
        <v>17862</v>
      </c>
      <c r="B9448" s="46" t="s">
        <v>17863</v>
      </c>
      <c r="C9448" s="47">
        <v>65.222800000000007</v>
      </c>
      <c r="D9448" s="119" t="s">
        <v>8289</v>
      </c>
      <c r="E9448" s="46" t="s">
        <v>8289</v>
      </c>
      <c r="F9448" s="121">
        <v>1.3156000000000001</v>
      </c>
      <c r="G9448" s="87"/>
      <c r="H9448" s="47"/>
      <c r="I9448" s="120">
        <v>1</v>
      </c>
      <c r="J9448" s="120">
        <v>0</v>
      </c>
    </row>
    <row r="9449" spans="1:10" ht="15" customHeight="1">
      <c r="A9449" s="46" t="s">
        <v>17840</v>
      </c>
      <c r="B9449" s="46" t="s">
        <v>17841</v>
      </c>
      <c r="C9449" s="47">
        <v>203.31880000000001</v>
      </c>
      <c r="D9449" s="119" t="s">
        <v>8286</v>
      </c>
      <c r="E9449" s="46" t="s">
        <v>8286</v>
      </c>
      <c r="F9449" s="121">
        <v>1.5940000000000001</v>
      </c>
      <c r="G9449" s="87"/>
      <c r="H9449" s="47"/>
      <c r="I9449" s="120">
        <v>1</v>
      </c>
      <c r="J9449" s="120">
        <v>0</v>
      </c>
    </row>
    <row r="9450" spans="1:10" ht="15" customHeight="1">
      <c r="A9450" s="46" t="s">
        <v>17838</v>
      </c>
      <c r="B9450" s="46" t="s">
        <v>17839</v>
      </c>
      <c r="C9450" s="47">
        <v>76.447800000000001</v>
      </c>
      <c r="D9450" s="119" t="s">
        <v>8284</v>
      </c>
      <c r="E9450" s="46" t="s">
        <v>8284</v>
      </c>
      <c r="F9450" s="121">
        <v>1.7203999999999999</v>
      </c>
      <c r="G9450" s="87"/>
      <c r="H9450" s="47"/>
      <c r="I9450" s="120">
        <v>0</v>
      </c>
      <c r="J9450" s="120">
        <v>0</v>
      </c>
    </row>
    <row r="9451" spans="1:10" ht="15" customHeight="1">
      <c r="A9451" s="46" t="s">
        <v>17836</v>
      </c>
      <c r="B9451" s="46" t="s">
        <v>17837</v>
      </c>
      <c r="C9451" s="47">
        <v>29.510200000000001</v>
      </c>
      <c r="D9451" s="119" t="s">
        <v>8281</v>
      </c>
      <c r="E9451" s="46" t="s">
        <v>8281</v>
      </c>
      <c r="F9451" s="121">
        <v>1.7712000000000001</v>
      </c>
      <c r="G9451" s="87"/>
      <c r="H9451" s="47"/>
      <c r="I9451" s="120">
        <v>14</v>
      </c>
      <c r="J9451" s="120">
        <v>0</v>
      </c>
    </row>
    <row r="9452" spans="1:10" ht="15" customHeight="1">
      <c r="A9452" s="46" t="s">
        <v>17834</v>
      </c>
      <c r="B9452" s="46" t="s">
        <v>17835</v>
      </c>
      <c r="C9452" s="47">
        <v>48.796399999999998</v>
      </c>
      <c r="D9452" s="119" t="s">
        <v>8278</v>
      </c>
      <c r="E9452" s="46" t="s">
        <v>8278</v>
      </c>
      <c r="F9452" s="121">
        <v>1.8218000000000001</v>
      </c>
      <c r="G9452" s="87"/>
      <c r="H9452" s="47"/>
      <c r="I9452" s="120">
        <v>25</v>
      </c>
      <c r="J9452" s="120">
        <v>0</v>
      </c>
    </row>
    <row r="9453" spans="1:10" ht="15" customHeight="1">
      <c r="A9453" s="46" t="s">
        <v>17922</v>
      </c>
      <c r="B9453" s="46" t="s">
        <v>33214</v>
      </c>
      <c r="C9453" s="47">
        <v>199.36859999999999</v>
      </c>
      <c r="D9453" s="119" t="s">
        <v>8276</v>
      </c>
      <c r="E9453" s="46" t="s">
        <v>8276</v>
      </c>
      <c r="F9453" s="121">
        <v>2.0493999999999999</v>
      </c>
      <c r="G9453" s="87"/>
      <c r="H9453" s="47"/>
      <c r="I9453" s="120">
        <v>10</v>
      </c>
      <c r="J9453" s="120">
        <v>0</v>
      </c>
    </row>
    <row r="9454" spans="1:10" ht="15" customHeight="1">
      <c r="A9454" s="46" t="s">
        <v>17920</v>
      </c>
      <c r="B9454" s="46" t="s">
        <v>17921</v>
      </c>
      <c r="C9454" s="47">
        <v>39.989800000000002</v>
      </c>
      <c r="D9454" s="119" t="s">
        <v>8273</v>
      </c>
      <c r="E9454" s="46" t="s">
        <v>8273</v>
      </c>
      <c r="F9454" s="121">
        <v>2.2772000000000001</v>
      </c>
      <c r="G9454" s="87"/>
      <c r="H9454" s="47"/>
      <c r="I9454" s="120">
        <v>2</v>
      </c>
      <c r="J9454" s="120">
        <v>0</v>
      </c>
    </row>
    <row r="9455" spans="1:10" ht="15" customHeight="1">
      <c r="A9455" s="46" t="s">
        <v>17918</v>
      </c>
      <c r="B9455" s="46" t="s">
        <v>17919</v>
      </c>
      <c r="C9455" s="47">
        <v>101.68259999999999</v>
      </c>
      <c r="D9455" s="119" t="s">
        <v>8271</v>
      </c>
      <c r="E9455" s="46" t="s">
        <v>8271</v>
      </c>
      <c r="F9455" s="121">
        <v>2.5047999999999999</v>
      </c>
      <c r="G9455" s="87"/>
      <c r="H9455" s="47"/>
      <c r="I9455" s="120">
        <v>2</v>
      </c>
      <c r="J9455" s="120">
        <v>0</v>
      </c>
    </row>
    <row r="9456" spans="1:10" ht="15" customHeight="1">
      <c r="A9456" s="46" t="s">
        <v>17916</v>
      </c>
      <c r="B9456" s="46" t="s">
        <v>17917</v>
      </c>
      <c r="C9456" s="47">
        <v>130.43719999999999</v>
      </c>
      <c r="D9456" s="119" t="s">
        <v>8268</v>
      </c>
      <c r="E9456" s="46" t="s">
        <v>8268</v>
      </c>
      <c r="F9456" s="121">
        <v>2.6314000000000002</v>
      </c>
      <c r="G9456" s="87"/>
      <c r="H9456" s="47"/>
      <c r="I9456" s="120">
        <v>0</v>
      </c>
      <c r="J9456" s="120">
        <v>0</v>
      </c>
    </row>
    <row r="9457" spans="1:10" ht="15" customHeight="1">
      <c r="A9457" s="46" t="s">
        <v>17914</v>
      </c>
      <c r="B9457" s="46" t="s">
        <v>17915</v>
      </c>
      <c r="C9457" s="47">
        <v>122.2236</v>
      </c>
      <c r="D9457" s="119" t="s">
        <v>8266</v>
      </c>
      <c r="E9457" s="46" t="s">
        <v>8266</v>
      </c>
      <c r="F9457" s="121">
        <v>2.8592</v>
      </c>
      <c r="G9457" s="87"/>
      <c r="H9457" s="47"/>
      <c r="I9457" s="120">
        <v>1</v>
      </c>
      <c r="J9457" s="120">
        <v>0</v>
      </c>
    </row>
    <row r="9458" spans="1:10" ht="15" customHeight="1">
      <c r="A9458" s="46" t="s">
        <v>17912</v>
      </c>
      <c r="B9458" s="46" t="s">
        <v>17913</v>
      </c>
      <c r="C9458" s="47">
        <v>132.51740000000001</v>
      </c>
      <c r="D9458" s="119" t="s">
        <v>8263</v>
      </c>
      <c r="E9458" s="46" t="s">
        <v>8263</v>
      </c>
      <c r="F9458" s="121">
        <v>2.9601999999999999</v>
      </c>
      <c r="G9458" s="87"/>
      <c r="H9458" s="47"/>
      <c r="I9458" s="120">
        <v>0</v>
      </c>
      <c r="J9458" s="120">
        <v>0</v>
      </c>
    </row>
    <row r="9459" spans="1:10" ht="15" customHeight="1">
      <c r="A9459" s="46" t="s">
        <v>17910</v>
      </c>
      <c r="B9459" s="46" t="s">
        <v>17911</v>
      </c>
      <c r="C9459" s="47">
        <v>173.64580000000001</v>
      </c>
      <c r="D9459" s="119" t="s">
        <v>8260</v>
      </c>
      <c r="E9459" s="46" t="s">
        <v>8260</v>
      </c>
      <c r="F9459" s="121">
        <v>3.1880000000000002</v>
      </c>
      <c r="G9459" s="87"/>
      <c r="H9459" s="47"/>
      <c r="I9459" s="120">
        <v>2</v>
      </c>
      <c r="J9459" s="120">
        <v>0</v>
      </c>
    </row>
    <row r="9460" spans="1:10" ht="15" customHeight="1">
      <c r="A9460" s="46" t="s">
        <v>17908</v>
      </c>
      <c r="B9460" s="46" t="s">
        <v>17909</v>
      </c>
      <c r="C9460" s="47">
        <v>74.549800000000005</v>
      </c>
      <c r="D9460" s="119" t="s">
        <v>8257</v>
      </c>
      <c r="E9460" s="46" t="s">
        <v>8257</v>
      </c>
      <c r="F9460" s="121">
        <v>3.4156</v>
      </c>
      <c r="G9460" s="87"/>
      <c r="H9460" s="47"/>
      <c r="I9460" s="120">
        <v>0</v>
      </c>
      <c r="J9460" s="120">
        <v>0</v>
      </c>
    </row>
    <row r="9461" spans="1:10" ht="15" customHeight="1">
      <c r="A9461" s="46" t="s">
        <v>17906</v>
      </c>
      <c r="B9461" s="46" t="s">
        <v>17907</v>
      </c>
      <c r="C9461" s="47">
        <v>104.3548</v>
      </c>
      <c r="D9461" s="119" t="s">
        <v>8254</v>
      </c>
      <c r="E9461" s="46" t="s">
        <v>8254</v>
      </c>
      <c r="F9461" s="121">
        <v>3.6434000000000002</v>
      </c>
      <c r="G9461" s="87"/>
      <c r="H9461" s="47"/>
      <c r="I9461" s="120">
        <v>4</v>
      </c>
      <c r="J9461" s="120">
        <v>0</v>
      </c>
    </row>
    <row r="9462" spans="1:10" ht="15" customHeight="1">
      <c r="A9462" s="46" t="s">
        <v>17904</v>
      </c>
      <c r="B9462" s="46" t="s">
        <v>17905</v>
      </c>
      <c r="C9462" s="47">
        <v>129.86840000000001</v>
      </c>
      <c r="D9462" s="119" t="s">
        <v>8251</v>
      </c>
      <c r="E9462" s="46" t="s">
        <v>8251</v>
      </c>
      <c r="F9462" s="121">
        <v>3.9977999999999998</v>
      </c>
      <c r="G9462" s="87"/>
      <c r="H9462" s="47"/>
      <c r="I9462" s="120">
        <v>3</v>
      </c>
      <c r="J9462" s="120">
        <v>0</v>
      </c>
    </row>
    <row r="9463" spans="1:10" ht="15" customHeight="1">
      <c r="A9463" s="46" t="s">
        <v>17900</v>
      </c>
      <c r="B9463" s="46" t="s">
        <v>17901</v>
      </c>
      <c r="C9463" s="47">
        <v>101.4734</v>
      </c>
      <c r="D9463" s="119" t="s">
        <v>8248</v>
      </c>
      <c r="E9463" s="46" t="s">
        <v>8248</v>
      </c>
      <c r="F9463" s="121">
        <v>4.5544000000000002</v>
      </c>
      <c r="G9463" s="87"/>
      <c r="H9463" s="47"/>
      <c r="I9463" s="120">
        <v>0</v>
      </c>
      <c r="J9463" s="120">
        <v>0</v>
      </c>
    </row>
    <row r="9464" spans="1:10" ht="15" customHeight="1">
      <c r="A9464" s="46" t="s">
        <v>17898</v>
      </c>
      <c r="B9464" s="46" t="s">
        <v>17899</v>
      </c>
      <c r="C9464" s="47">
        <v>101.4734</v>
      </c>
      <c r="D9464" s="119" t="s">
        <v>8245</v>
      </c>
      <c r="E9464" s="46" t="s">
        <v>8245</v>
      </c>
      <c r="F9464" s="121">
        <v>6.2747999999999999</v>
      </c>
      <c r="G9464" s="87"/>
      <c r="H9464" s="47"/>
      <c r="I9464" s="120">
        <v>0</v>
      </c>
      <c r="J9464" s="120">
        <v>0</v>
      </c>
    </row>
    <row r="9465" spans="1:10" ht="15" customHeight="1">
      <c r="A9465" s="46" t="s">
        <v>17896</v>
      </c>
      <c r="B9465" s="46" t="s">
        <v>17897</v>
      </c>
      <c r="C9465" s="47">
        <v>101.4734</v>
      </c>
      <c r="D9465" s="119" t="s">
        <v>35538</v>
      </c>
      <c r="E9465" s="46" t="s">
        <v>35538</v>
      </c>
      <c r="F9465" s="121">
        <v>24.654199999999999</v>
      </c>
      <c r="G9465" s="87"/>
      <c r="H9465" s="47"/>
      <c r="I9465" s="120">
        <v>0</v>
      </c>
      <c r="J9465" s="120">
        <v>0</v>
      </c>
    </row>
    <row r="9466" spans="1:10" ht="15" customHeight="1">
      <c r="A9466" s="46" t="s">
        <v>17894</v>
      </c>
      <c r="B9466" s="46" t="s">
        <v>17895</v>
      </c>
      <c r="C9466" s="47">
        <v>131.9178</v>
      </c>
      <c r="D9466" s="119" t="s">
        <v>35539</v>
      </c>
      <c r="E9466" s="46" t="s">
        <v>35539</v>
      </c>
      <c r="F9466" s="121">
        <v>28.1358</v>
      </c>
      <c r="G9466" s="87"/>
      <c r="H9466" s="47"/>
      <c r="I9466" s="120">
        <v>1</v>
      </c>
      <c r="J9466" s="120">
        <v>0</v>
      </c>
    </row>
    <row r="9467" spans="1:10" ht="15" customHeight="1">
      <c r="A9467" s="46" t="s">
        <v>17892</v>
      </c>
      <c r="B9467" s="46" t="s">
        <v>17893</v>
      </c>
      <c r="C9467" s="47">
        <v>130.05439999999999</v>
      </c>
      <c r="D9467" s="119" t="s">
        <v>8316</v>
      </c>
      <c r="E9467" s="46" t="s">
        <v>8316</v>
      </c>
      <c r="F9467" s="121">
        <v>4.2507999999999999</v>
      </c>
      <c r="G9467" s="87"/>
      <c r="H9467" s="47"/>
      <c r="I9467" s="120">
        <v>0</v>
      </c>
      <c r="J9467" s="120">
        <v>0</v>
      </c>
    </row>
    <row r="9468" spans="1:10" ht="15" customHeight="1">
      <c r="A9468" s="46" t="s">
        <v>17891</v>
      </c>
      <c r="B9468" s="46" t="s">
        <v>33213</v>
      </c>
      <c r="C9468" s="47">
        <v>201.15</v>
      </c>
      <c r="D9468" s="119" t="s">
        <v>32516</v>
      </c>
      <c r="E9468" s="46" t="s">
        <v>32516</v>
      </c>
      <c r="F9468" s="121">
        <v>9.4451999999999998</v>
      </c>
      <c r="G9468" s="87"/>
      <c r="H9468" s="47"/>
      <c r="I9468" s="120">
        <v>6</v>
      </c>
      <c r="J9468" s="120">
        <v>0</v>
      </c>
    </row>
    <row r="9469" spans="1:10" ht="15" customHeight="1">
      <c r="A9469" s="46" t="s">
        <v>17890</v>
      </c>
      <c r="B9469" s="46" t="s">
        <v>33215</v>
      </c>
      <c r="C9469" s="47">
        <v>251.75380000000001</v>
      </c>
      <c r="D9469" s="119" t="s">
        <v>32518</v>
      </c>
      <c r="E9469" s="46" t="s">
        <v>32518</v>
      </c>
      <c r="F9469" s="121">
        <v>10.1556</v>
      </c>
      <c r="G9469" s="87"/>
      <c r="H9469" s="47"/>
      <c r="I9469" s="120">
        <v>10</v>
      </c>
      <c r="J9469" s="120">
        <v>0</v>
      </c>
    </row>
    <row r="9470" spans="1:10" ht="15" customHeight="1">
      <c r="A9470" s="46" t="s">
        <v>17926</v>
      </c>
      <c r="B9470" s="46" t="s">
        <v>17927</v>
      </c>
      <c r="C9470" s="47">
        <v>82.128799999999998</v>
      </c>
      <c r="D9470" s="119" t="s">
        <v>8313</v>
      </c>
      <c r="E9470" s="46" t="s">
        <v>8313</v>
      </c>
      <c r="F9470" s="121">
        <v>5.0857999999999999</v>
      </c>
      <c r="G9470" s="87"/>
      <c r="H9470" s="47"/>
      <c r="I9470" s="120">
        <v>0</v>
      </c>
      <c r="J9470" s="120">
        <v>0</v>
      </c>
    </row>
    <row r="9471" spans="1:10" ht="15" customHeight="1">
      <c r="A9471" s="46" t="s">
        <v>17925</v>
      </c>
      <c r="B9471" s="46" t="s">
        <v>33218</v>
      </c>
      <c r="C9471" s="47">
        <v>132.21539999999999</v>
      </c>
      <c r="D9471" s="119" t="s">
        <v>8352</v>
      </c>
      <c r="E9471" s="46" t="s">
        <v>8352</v>
      </c>
      <c r="F9471" s="121">
        <v>1.0374000000000001</v>
      </c>
      <c r="G9471" s="87"/>
      <c r="H9471" s="47"/>
      <c r="I9471" s="120">
        <v>0</v>
      </c>
      <c r="J9471" s="120">
        <v>0</v>
      </c>
    </row>
    <row r="9472" spans="1:10" ht="15" customHeight="1">
      <c r="A9472" s="46" t="s">
        <v>33216</v>
      </c>
      <c r="B9472" s="46" t="s">
        <v>33217</v>
      </c>
      <c r="C9472" s="47">
        <v>132.21539999999999</v>
      </c>
      <c r="D9472" s="119" t="s">
        <v>8349</v>
      </c>
      <c r="E9472" s="46" t="s">
        <v>8349</v>
      </c>
      <c r="F9472" s="121">
        <v>1.1386000000000001</v>
      </c>
      <c r="G9472" s="87"/>
      <c r="H9472" s="47"/>
      <c r="I9472" s="120">
        <v>1</v>
      </c>
      <c r="J9472" s="120">
        <v>0</v>
      </c>
    </row>
    <row r="9473" spans="1:10" ht="15" customHeight="1">
      <c r="A9473" s="46" t="s">
        <v>17943</v>
      </c>
      <c r="B9473" s="46" t="s">
        <v>17944</v>
      </c>
      <c r="C9473" s="47">
        <v>30.047599999999999</v>
      </c>
      <c r="D9473" s="119" t="s">
        <v>8347</v>
      </c>
      <c r="E9473" s="46" t="s">
        <v>8347</v>
      </c>
      <c r="F9473" s="121">
        <v>1.2649999999999999</v>
      </c>
      <c r="G9473" s="87"/>
      <c r="H9473" s="47"/>
      <c r="I9473" s="120">
        <v>0</v>
      </c>
      <c r="J9473" s="120">
        <v>0</v>
      </c>
    </row>
    <row r="9474" spans="1:10" ht="15" customHeight="1">
      <c r="A9474" s="46" t="s">
        <v>17941</v>
      </c>
      <c r="B9474" s="46" t="s">
        <v>17942</v>
      </c>
      <c r="C9474" s="47">
        <v>40.686999999999998</v>
      </c>
      <c r="D9474" s="119" t="s">
        <v>8344</v>
      </c>
      <c r="E9474" s="46" t="s">
        <v>8344</v>
      </c>
      <c r="F9474" s="121">
        <v>1.3664000000000001</v>
      </c>
      <c r="G9474" s="87"/>
      <c r="H9474" s="47"/>
      <c r="I9474" s="120">
        <v>7</v>
      </c>
      <c r="J9474" s="120">
        <v>0</v>
      </c>
    </row>
    <row r="9475" spans="1:10" ht="15" customHeight="1">
      <c r="A9475" s="46" t="s">
        <v>17939</v>
      </c>
      <c r="B9475" s="46" t="s">
        <v>17940</v>
      </c>
      <c r="C9475" s="47">
        <v>39.734200000000001</v>
      </c>
      <c r="D9475" s="119" t="s">
        <v>8342</v>
      </c>
      <c r="E9475" s="46" t="s">
        <v>8342</v>
      </c>
      <c r="F9475" s="121">
        <v>1.4927999999999999</v>
      </c>
      <c r="G9475" s="87"/>
      <c r="H9475" s="47"/>
      <c r="I9475" s="120">
        <v>0</v>
      </c>
      <c r="J9475" s="120">
        <v>0</v>
      </c>
    </row>
    <row r="9476" spans="1:10" ht="15" customHeight="1">
      <c r="A9476" s="46" t="s">
        <v>17938</v>
      </c>
      <c r="B9476" s="46" t="s">
        <v>33221</v>
      </c>
      <c r="C9476" s="47">
        <v>73.3994</v>
      </c>
      <c r="D9476" s="119" t="s">
        <v>8339</v>
      </c>
      <c r="E9476" s="46" t="s">
        <v>8339</v>
      </c>
      <c r="F9476" s="121">
        <v>1.9481999999999999</v>
      </c>
      <c r="G9476" s="87"/>
      <c r="H9476" s="47"/>
      <c r="I9476" s="120">
        <v>49</v>
      </c>
      <c r="J9476" s="120">
        <v>0</v>
      </c>
    </row>
    <row r="9477" spans="1:10" ht="15" customHeight="1">
      <c r="A9477" s="46" t="s">
        <v>17937</v>
      </c>
      <c r="B9477" s="46" t="s">
        <v>33220</v>
      </c>
      <c r="C9477" s="47">
        <v>120.65519999999999</v>
      </c>
      <c r="D9477" s="119" t="s">
        <v>8337</v>
      </c>
      <c r="E9477" s="46" t="s">
        <v>8337</v>
      </c>
      <c r="F9477" s="121">
        <v>2.2772000000000001</v>
      </c>
      <c r="G9477" s="87"/>
      <c r="H9477" s="47"/>
      <c r="I9477" s="120">
        <v>47</v>
      </c>
      <c r="J9477" s="120">
        <v>0</v>
      </c>
    </row>
    <row r="9478" spans="1:10" ht="15" customHeight="1">
      <c r="A9478" s="46" t="s">
        <v>17935</v>
      </c>
      <c r="B9478" s="46" t="s">
        <v>17936</v>
      </c>
      <c r="C9478" s="47">
        <v>27.883800000000001</v>
      </c>
      <c r="D9478" s="119" t="s">
        <v>8334</v>
      </c>
      <c r="E9478" s="46" t="s">
        <v>8334</v>
      </c>
      <c r="F9478" s="121">
        <v>2.5047999999999999</v>
      </c>
      <c r="G9478" s="87"/>
      <c r="H9478" s="47"/>
      <c r="I9478" s="120">
        <v>1</v>
      </c>
      <c r="J9478" s="120">
        <v>0</v>
      </c>
    </row>
    <row r="9479" spans="1:10" ht="15" customHeight="1">
      <c r="A9479" s="46" t="s">
        <v>17933</v>
      </c>
      <c r="B9479" s="46" t="s">
        <v>17934</v>
      </c>
      <c r="C9479" s="47">
        <v>81.327600000000004</v>
      </c>
      <c r="D9479" s="119" t="s">
        <v>8331</v>
      </c>
      <c r="E9479" s="46" t="s">
        <v>8331</v>
      </c>
      <c r="F9479" s="121">
        <v>3.6434000000000002</v>
      </c>
      <c r="G9479" s="87"/>
      <c r="H9479" s="47"/>
      <c r="I9479" s="120">
        <v>7</v>
      </c>
      <c r="J9479" s="120">
        <v>0</v>
      </c>
    </row>
    <row r="9480" spans="1:10" ht="15" customHeight="1">
      <c r="A9480" s="46" t="s">
        <v>17931</v>
      </c>
      <c r="B9480" s="46" t="s">
        <v>17932</v>
      </c>
      <c r="C9480" s="47">
        <v>63.574800000000003</v>
      </c>
      <c r="D9480" s="119" t="s">
        <v>8328</v>
      </c>
      <c r="E9480" s="46" t="s">
        <v>8328</v>
      </c>
      <c r="F9480" s="121">
        <v>3.9723999999999999</v>
      </c>
      <c r="G9480" s="87"/>
      <c r="H9480" s="47"/>
      <c r="I9480" s="120">
        <v>1</v>
      </c>
      <c r="J9480" s="120">
        <v>0</v>
      </c>
    </row>
    <row r="9481" spans="1:10" ht="15" customHeight="1">
      <c r="A9481" s="46" t="s">
        <v>17930</v>
      </c>
      <c r="B9481" s="46" t="s">
        <v>33219</v>
      </c>
      <c r="C9481" s="47">
        <v>51.120199999999997</v>
      </c>
      <c r="D9481" s="119" t="s">
        <v>8326</v>
      </c>
      <c r="E9481" s="46" t="s">
        <v>8326</v>
      </c>
      <c r="F9481" s="121">
        <v>4.0990000000000002</v>
      </c>
      <c r="G9481" s="87"/>
      <c r="H9481" s="47"/>
      <c r="I9481" s="120">
        <v>1</v>
      </c>
      <c r="J9481" s="120">
        <v>0</v>
      </c>
    </row>
    <row r="9482" spans="1:10" ht="15" customHeight="1">
      <c r="A9482" s="46" t="s">
        <v>17928</v>
      </c>
      <c r="B9482" s="46" t="s">
        <v>17929</v>
      </c>
      <c r="C9482" s="47">
        <v>113.7236</v>
      </c>
      <c r="D9482" s="119" t="s">
        <v>8323</v>
      </c>
      <c r="E9482" s="46" t="s">
        <v>8323</v>
      </c>
      <c r="F9482" s="121">
        <v>4.2</v>
      </c>
      <c r="G9482" s="87"/>
      <c r="H9482" s="47"/>
      <c r="I9482" s="120">
        <v>1</v>
      </c>
      <c r="J9482" s="120">
        <v>0</v>
      </c>
    </row>
    <row r="9483" spans="1:10" ht="15" customHeight="1">
      <c r="A9483" s="46" t="s">
        <v>17950</v>
      </c>
      <c r="B9483" s="46" t="s">
        <v>17951</v>
      </c>
      <c r="C9483" s="47">
        <v>187.58779999999999</v>
      </c>
      <c r="D9483" s="119" t="s">
        <v>8321</v>
      </c>
      <c r="E9483" s="46" t="s">
        <v>8321</v>
      </c>
      <c r="F9483" s="121">
        <v>5.1361999999999997</v>
      </c>
      <c r="G9483" s="87"/>
      <c r="H9483" s="47"/>
      <c r="I9483" s="120">
        <v>2</v>
      </c>
      <c r="J9483" s="120">
        <v>0</v>
      </c>
    </row>
    <row r="9484" spans="1:10" ht="15" customHeight="1">
      <c r="A9484" s="46" t="s">
        <v>17949</v>
      </c>
      <c r="B9484" s="46" t="s">
        <v>33222</v>
      </c>
      <c r="C9484" s="47">
        <v>223.66220000000001</v>
      </c>
      <c r="D9484" s="119" t="s">
        <v>8318</v>
      </c>
      <c r="E9484" s="46" t="s">
        <v>8318</v>
      </c>
      <c r="F9484" s="121">
        <v>5.6929999999999996</v>
      </c>
      <c r="G9484" s="87"/>
      <c r="H9484" s="47"/>
      <c r="I9484" s="120">
        <v>2</v>
      </c>
      <c r="J9484" s="120">
        <v>0</v>
      </c>
    </row>
    <row r="9485" spans="1:10" ht="15" customHeight="1">
      <c r="A9485" s="46" t="s">
        <v>17947</v>
      </c>
      <c r="B9485" s="46" t="s">
        <v>17948</v>
      </c>
      <c r="C9485" s="47">
        <v>199.07320000000001</v>
      </c>
      <c r="D9485" s="119" t="s">
        <v>8378</v>
      </c>
      <c r="E9485" s="46" t="s">
        <v>8378</v>
      </c>
      <c r="F9485" s="121">
        <v>4.5544000000000002</v>
      </c>
      <c r="G9485" s="87"/>
      <c r="H9485" s="47"/>
      <c r="I9485" s="120">
        <v>0</v>
      </c>
      <c r="J9485" s="120">
        <v>0</v>
      </c>
    </row>
    <row r="9486" spans="1:10" ht="15" customHeight="1">
      <c r="A9486" s="46" t="s">
        <v>17945</v>
      </c>
      <c r="B9486" s="46" t="s">
        <v>17946</v>
      </c>
      <c r="C9486" s="47">
        <v>199.07320000000001</v>
      </c>
      <c r="D9486" s="119" t="s">
        <v>8375</v>
      </c>
      <c r="E9486" s="46" t="s">
        <v>8375</v>
      </c>
      <c r="F9486" s="121">
        <v>5.0372000000000003</v>
      </c>
      <c r="G9486" s="87"/>
      <c r="H9486" s="47"/>
      <c r="I9486" s="120">
        <v>0</v>
      </c>
      <c r="J9486" s="120">
        <v>0</v>
      </c>
    </row>
    <row r="9487" spans="1:10" ht="15" customHeight="1">
      <c r="A9487" s="46" t="s">
        <v>18270</v>
      </c>
      <c r="B9487" s="46" t="s">
        <v>18271</v>
      </c>
      <c r="C9487" s="47">
        <v>40.315199999999997</v>
      </c>
      <c r="D9487" s="119" t="s">
        <v>8372</v>
      </c>
      <c r="E9487" s="46" t="s">
        <v>8372</v>
      </c>
      <c r="F9487" s="121">
        <v>5.4652000000000003</v>
      </c>
      <c r="G9487" s="87"/>
      <c r="H9487" s="47"/>
      <c r="I9487" s="120">
        <v>77</v>
      </c>
      <c r="J9487" s="120">
        <v>0</v>
      </c>
    </row>
    <row r="9488" spans="1:10" ht="15" customHeight="1">
      <c r="A9488" s="46" t="s">
        <v>18268</v>
      </c>
      <c r="B9488" s="46" t="s">
        <v>18269</v>
      </c>
      <c r="C9488" s="47">
        <v>17.427399999999999</v>
      </c>
      <c r="D9488" s="119" t="s">
        <v>8369</v>
      </c>
      <c r="E9488" s="46" t="s">
        <v>8369</v>
      </c>
      <c r="F9488" s="121">
        <v>5.9206000000000003</v>
      </c>
      <c r="G9488" s="87"/>
      <c r="H9488" s="47"/>
      <c r="I9488" s="120">
        <v>0</v>
      </c>
      <c r="J9488" s="120">
        <v>0</v>
      </c>
    </row>
    <row r="9489" spans="1:10" ht="15" customHeight="1">
      <c r="A9489" s="46" t="s">
        <v>18004</v>
      </c>
      <c r="B9489" s="46" t="s">
        <v>33223</v>
      </c>
      <c r="C9489" s="47">
        <v>38.735199999999999</v>
      </c>
      <c r="D9489" s="119" t="s">
        <v>8366</v>
      </c>
      <c r="E9489" s="46" t="s">
        <v>8366</v>
      </c>
      <c r="F9489" s="121">
        <v>6.9226000000000001</v>
      </c>
      <c r="G9489" s="87"/>
      <c r="H9489" s="47"/>
      <c r="I9489" s="120">
        <v>2</v>
      </c>
      <c r="J9489" s="120">
        <v>0</v>
      </c>
    </row>
    <row r="9490" spans="1:10" ht="15" customHeight="1">
      <c r="A9490" s="46" t="s">
        <v>18002</v>
      </c>
      <c r="B9490" s="46" t="s">
        <v>18003</v>
      </c>
      <c r="C9490" s="47">
        <v>29.858799999999999</v>
      </c>
      <c r="D9490" s="119" t="s">
        <v>8363</v>
      </c>
      <c r="E9490" s="46" t="s">
        <v>8363</v>
      </c>
      <c r="F9490" s="121">
        <v>8.1067999999999998</v>
      </c>
      <c r="G9490" s="87"/>
      <c r="H9490" s="47"/>
      <c r="I9490" s="120">
        <v>0</v>
      </c>
      <c r="J9490" s="120">
        <v>0</v>
      </c>
    </row>
    <row r="9491" spans="1:10" ht="15" customHeight="1">
      <c r="A9491" s="46" t="s">
        <v>18000</v>
      </c>
      <c r="B9491" s="46" t="s">
        <v>18001</v>
      </c>
      <c r="C9491" s="47">
        <v>29.858799999999999</v>
      </c>
      <c r="D9491" s="119" t="s">
        <v>8361</v>
      </c>
      <c r="E9491" s="46" t="s">
        <v>8361</v>
      </c>
      <c r="F9491" s="121">
        <v>8.9266000000000005</v>
      </c>
      <c r="G9491" s="87"/>
      <c r="H9491" s="47"/>
      <c r="I9491" s="120">
        <v>0</v>
      </c>
      <c r="J9491" s="120">
        <v>0</v>
      </c>
    </row>
    <row r="9492" spans="1:10" ht="15" customHeight="1">
      <c r="A9492" s="46" t="s">
        <v>18272</v>
      </c>
      <c r="B9492" s="46" t="s">
        <v>18273</v>
      </c>
      <c r="C9492" s="47">
        <v>28.720199999999998</v>
      </c>
      <c r="D9492" s="119" t="s">
        <v>8358</v>
      </c>
      <c r="E9492" s="46" t="s">
        <v>8358</v>
      </c>
      <c r="F9492" s="121">
        <v>10.420199999999999</v>
      </c>
      <c r="G9492" s="87"/>
      <c r="H9492" s="47"/>
      <c r="I9492" s="120">
        <v>0</v>
      </c>
      <c r="J9492" s="120">
        <v>0</v>
      </c>
    </row>
    <row r="9493" spans="1:10" ht="15" customHeight="1">
      <c r="A9493" s="46" t="s">
        <v>17970</v>
      </c>
      <c r="B9493" s="46" t="s">
        <v>17971</v>
      </c>
      <c r="C9493" s="47">
        <v>40.733400000000003</v>
      </c>
      <c r="D9493" s="119" t="s">
        <v>8356</v>
      </c>
      <c r="E9493" s="46" t="s">
        <v>8356</v>
      </c>
      <c r="F9493" s="121">
        <v>13.9818</v>
      </c>
      <c r="G9493" s="87"/>
      <c r="H9493" s="47"/>
      <c r="I9493" s="120">
        <v>0</v>
      </c>
      <c r="J9493" s="120">
        <v>0</v>
      </c>
    </row>
    <row r="9494" spans="1:10" ht="15" customHeight="1">
      <c r="A9494" s="46" t="s">
        <v>17998</v>
      </c>
      <c r="B9494" s="46" t="s">
        <v>17999</v>
      </c>
      <c r="C9494" s="47">
        <v>60.021999999999998</v>
      </c>
      <c r="D9494" s="119" t="s">
        <v>8353</v>
      </c>
      <c r="E9494" s="46" t="s">
        <v>8353</v>
      </c>
      <c r="F9494" s="121">
        <v>13.9818</v>
      </c>
      <c r="G9494" s="87"/>
      <c r="H9494" s="47"/>
      <c r="I9494" s="120">
        <v>0</v>
      </c>
      <c r="J9494" s="120">
        <v>0</v>
      </c>
    </row>
    <row r="9495" spans="1:10" ht="15" customHeight="1">
      <c r="A9495" s="46" t="s">
        <v>17996</v>
      </c>
      <c r="B9495" s="46" t="s">
        <v>17997</v>
      </c>
      <c r="C9495" s="47">
        <v>60.021999999999998</v>
      </c>
      <c r="D9495" s="119" t="s">
        <v>8387</v>
      </c>
      <c r="E9495" s="46" t="s">
        <v>8387</v>
      </c>
      <c r="F9495" s="121">
        <v>2.2772000000000001</v>
      </c>
      <c r="G9495" s="87"/>
      <c r="H9495" s="47"/>
      <c r="I9495" s="120">
        <v>1</v>
      </c>
      <c r="J9495" s="120">
        <v>0</v>
      </c>
    </row>
    <row r="9496" spans="1:10" ht="15" customHeight="1">
      <c r="A9496" s="46" t="s">
        <v>17994</v>
      </c>
      <c r="B9496" s="46" t="s">
        <v>17995</v>
      </c>
      <c r="C9496" s="47">
        <v>60.021999999999998</v>
      </c>
      <c r="D9496" s="119" t="s">
        <v>8384</v>
      </c>
      <c r="E9496" s="46" t="s">
        <v>8384</v>
      </c>
      <c r="F9496" s="121">
        <v>4.5544000000000002</v>
      </c>
      <c r="G9496" s="87"/>
      <c r="H9496" s="47"/>
      <c r="I9496" s="120">
        <v>1</v>
      </c>
      <c r="J9496" s="120">
        <v>0</v>
      </c>
    </row>
    <row r="9497" spans="1:10" ht="15" customHeight="1">
      <c r="A9497" s="46" t="s">
        <v>17992</v>
      </c>
      <c r="B9497" s="46" t="s">
        <v>17993</v>
      </c>
      <c r="C9497" s="47">
        <v>25.471800000000002</v>
      </c>
      <c r="D9497" s="119" t="s">
        <v>8381</v>
      </c>
      <c r="E9497" s="46" t="s">
        <v>8381</v>
      </c>
      <c r="F9497" s="121">
        <v>5.1235999999999997</v>
      </c>
      <c r="G9497" s="87"/>
      <c r="H9497" s="47"/>
      <c r="I9497" s="120">
        <v>22</v>
      </c>
      <c r="J9497" s="120">
        <v>0</v>
      </c>
    </row>
    <row r="9498" spans="1:10" ht="15" customHeight="1">
      <c r="A9498" s="46" t="s">
        <v>17990</v>
      </c>
      <c r="B9498" s="46" t="s">
        <v>17991</v>
      </c>
      <c r="C9498" s="47">
        <v>44.575600000000001</v>
      </c>
      <c r="D9498" s="119" t="s">
        <v>11642</v>
      </c>
      <c r="E9498" s="46" t="s">
        <v>11642</v>
      </c>
      <c r="F9498" s="121">
        <v>8.5833999999999993</v>
      </c>
      <c r="G9498" s="87"/>
      <c r="H9498" s="47"/>
      <c r="I9498" s="120">
        <v>9</v>
      </c>
      <c r="J9498" s="120">
        <v>0</v>
      </c>
    </row>
    <row r="9499" spans="1:10" ht="15" customHeight="1">
      <c r="A9499" s="46" t="s">
        <v>17968</v>
      </c>
      <c r="B9499" s="46" t="s">
        <v>17969</v>
      </c>
      <c r="C9499" s="47">
        <v>52.0032</v>
      </c>
      <c r="D9499" s="119" t="s">
        <v>3804</v>
      </c>
      <c r="E9499" s="46" t="s">
        <v>3804</v>
      </c>
      <c r="F9499" s="121">
        <v>7.4893999999999998</v>
      </c>
      <c r="G9499" s="87"/>
      <c r="H9499" s="47"/>
      <c r="I9499" s="120">
        <v>15</v>
      </c>
      <c r="J9499" s="120">
        <v>0</v>
      </c>
    </row>
    <row r="9500" spans="1:10" ht="15" customHeight="1">
      <c r="A9500" s="46" t="s">
        <v>18266</v>
      </c>
      <c r="B9500" s="46" t="s">
        <v>18267</v>
      </c>
      <c r="C9500" s="47">
        <v>44.567399999999999</v>
      </c>
      <c r="D9500" s="119" t="s">
        <v>3801</v>
      </c>
      <c r="E9500" s="46" t="s">
        <v>3801</v>
      </c>
      <c r="F9500" s="121">
        <v>3.1981999999999999</v>
      </c>
      <c r="G9500" s="87"/>
      <c r="H9500" s="47"/>
      <c r="I9500" s="120">
        <v>9</v>
      </c>
      <c r="J9500" s="120">
        <v>0</v>
      </c>
    </row>
    <row r="9501" spans="1:10" ht="15" customHeight="1">
      <c r="A9501" s="46" t="s">
        <v>17966</v>
      </c>
      <c r="B9501" s="46" t="s">
        <v>17967</v>
      </c>
      <c r="C9501" s="47">
        <v>157.33099999999999</v>
      </c>
      <c r="D9501" s="119" t="s">
        <v>11916</v>
      </c>
      <c r="E9501" s="46" t="s">
        <v>11916</v>
      </c>
      <c r="F9501" s="121">
        <v>2.4775999999999998</v>
      </c>
      <c r="G9501" s="87"/>
      <c r="H9501" s="47"/>
      <c r="I9501" s="120">
        <v>0</v>
      </c>
      <c r="J9501" s="120">
        <v>0</v>
      </c>
    </row>
    <row r="9502" spans="1:10" ht="15" customHeight="1">
      <c r="A9502" s="46" t="s">
        <v>17964</v>
      </c>
      <c r="B9502" s="46" t="s">
        <v>17965</v>
      </c>
      <c r="C9502" s="47">
        <v>73.613</v>
      </c>
      <c r="D9502" s="119" t="s">
        <v>11887</v>
      </c>
      <c r="E9502" s="46" t="s">
        <v>11887</v>
      </c>
      <c r="F9502" s="121">
        <v>8.3162000000000003</v>
      </c>
      <c r="G9502" s="87"/>
      <c r="H9502" s="47"/>
      <c r="I9502" s="120">
        <v>0</v>
      </c>
      <c r="J9502" s="120">
        <v>0</v>
      </c>
    </row>
    <row r="9503" spans="1:10" ht="15" customHeight="1">
      <c r="A9503" s="46" t="s">
        <v>17962</v>
      </c>
      <c r="B9503" s="46" t="s">
        <v>17963</v>
      </c>
      <c r="C9503" s="47">
        <v>129.82660000000001</v>
      </c>
      <c r="D9503" s="119" t="s">
        <v>11665</v>
      </c>
      <c r="E9503" s="46" t="s">
        <v>11665</v>
      </c>
      <c r="F9503" s="121">
        <v>0.5474</v>
      </c>
      <c r="G9503" s="87"/>
      <c r="H9503" s="47"/>
      <c r="I9503" s="120">
        <v>0</v>
      </c>
      <c r="J9503" s="120">
        <v>0</v>
      </c>
    </row>
    <row r="9504" spans="1:10" ht="15" customHeight="1">
      <c r="A9504" s="46" t="s">
        <v>17988</v>
      </c>
      <c r="B9504" s="46" t="s">
        <v>17989</v>
      </c>
      <c r="C9504" s="47">
        <v>26.057400000000001</v>
      </c>
      <c r="D9504" s="119" t="s">
        <v>11914</v>
      </c>
      <c r="E9504" s="46" t="s">
        <v>11914</v>
      </c>
      <c r="F9504" s="121">
        <v>0.56359999999999999</v>
      </c>
      <c r="G9504" s="87"/>
      <c r="H9504" s="47"/>
      <c r="I9504" s="120">
        <v>0</v>
      </c>
      <c r="J9504" s="120">
        <v>0</v>
      </c>
    </row>
    <row r="9505" spans="1:10" ht="15" customHeight="1">
      <c r="A9505" s="46" t="s">
        <v>17986</v>
      </c>
      <c r="B9505" s="46" t="s">
        <v>17987</v>
      </c>
      <c r="C9505" s="47">
        <v>123.8038</v>
      </c>
      <c r="D9505" s="119" t="s">
        <v>11912</v>
      </c>
      <c r="E9505" s="46" t="s">
        <v>11912</v>
      </c>
      <c r="F9505" s="121">
        <v>0.5474</v>
      </c>
      <c r="G9505" s="87"/>
      <c r="H9505" s="47"/>
      <c r="I9505" s="120">
        <v>0</v>
      </c>
      <c r="J9505" s="120">
        <v>0</v>
      </c>
    </row>
    <row r="9506" spans="1:10" ht="15" customHeight="1">
      <c r="A9506" s="46" t="s">
        <v>17961</v>
      </c>
      <c r="B9506" s="46" t="s">
        <v>33233</v>
      </c>
      <c r="C9506" s="47">
        <v>29.375599999999999</v>
      </c>
      <c r="D9506" s="119" t="s">
        <v>11910</v>
      </c>
      <c r="E9506" s="46" t="s">
        <v>11910</v>
      </c>
      <c r="F9506" s="121">
        <v>0.73380000000000001</v>
      </c>
      <c r="G9506" s="87"/>
      <c r="H9506" s="47"/>
      <c r="I9506" s="120">
        <v>11</v>
      </c>
      <c r="J9506" s="120">
        <v>0</v>
      </c>
    </row>
    <row r="9507" spans="1:10" ht="15" customHeight="1">
      <c r="A9507" s="46" t="s">
        <v>17960</v>
      </c>
      <c r="B9507" s="46" t="s">
        <v>33228</v>
      </c>
      <c r="C9507" s="47">
        <v>29.375599999999999</v>
      </c>
      <c r="D9507" s="119" t="s">
        <v>11908</v>
      </c>
      <c r="E9507" s="46" t="s">
        <v>11908</v>
      </c>
      <c r="F9507" s="121">
        <v>0.91220000000000001</v>
      </c>
      <c r="G9507" s="87"/>
      <c r="H9507" s="47"/>
      <c r="I9507" s="120">
        <v>8</v>
      </c>
      <c r="J9507" s="120">
        <v>0</v>
      </c>
    </row>
    <row r="9508" spans="1:10" ht="15" customHeight="1">
      <c r="A9508" s="46" t="s">
        <v>17959</v>
      </c>
      <c r="B9508" s="46" t="s">
        <v>33230</v>
      </c>
      <c r="C9508" s="47">
        <v>29.375599999999999</v>
      </c>
      <c r="D9508" s="119" t="s">
        <v>2543</v>
      </c>
      <c r="E9508" s="46" t="s">
        <v>2543</v>
      </c>
      <c r="F9508" s="121">
        <v>4.3197999999999999</v>
      </c>
      <c r="G9508" s="87"/>
      <c r="H9508" s="47"/>
      <c r="I9508" s="120">
        <v>8</v>
      </c>
      <c r="J9508" s="120">
        <v>0</v>
      </c>
    </row>
    <row r="9509" spans="1:10" ht="15" customHeight="1">
      <c r="A9509" s="46" t="s">
        <v>17958</v>
      </c>
      <c r="B9509" s="46" t="s">
        <v>33232</v>
      </c>
      <c r="C9509" s="47">
        <v>48.959000000000003</v>
      </c>
      <c r="D9509" s="119" t="s">
        <v>11922</v>
      </c>
      <c r="E9509" s="46" t="s">
        <v>11922</v>
      </c>
      <c r="F9509" s="121">
        <v>167.59960000000001</v>
      </c>
      <c r="G9509" s="87"/>
      <c r="H9509" s="47"/>
      <c r="I9509" s="120">
        <v>11</v>
      </c>
      <c r="J9509" s="120">
        <v>0</v>
      </c>
    </row>
    <row r="9510" spans="1:10" ht="15" customHeight="1">
      <c r="A9510" s="46" t="s">
        <v>18264</v>
      </c>
      <c r="B9510" s="46" t="s">
        <v>18265</v>
      </c>
      <c r="C9510" s="47">
        <v>55.368600000000001</v>
      </c>
      <c r="D9510" s="119" t="s">
        <v>11920</v>
      </c>
      <c r="E9510" s="46" t="s">
        <v>11920</v>
      </c>
      <c r="F9510" s="121">
        <v>31.172000000000001</v>
      </c>
      <c r="G9510" s="87"/>
      <c r="H9510" s="47"/>
      <c r="I9510" s="120">
        <v>0</v>
      </c>
      <c r="J9510" s="120">
        <v>0</v>
      </c>
    </row>
    <row r="9511" spans="1:10" ht="15" customHeight="1">
      <c r="A9511" s="46" t="s">
        <v>18262</v>
      </c>
      <c r="B9511" s="46" t="s">
        <v>18263</v>
      </c>
      <c r="C9511" s="47">
        <v>34.296999999999997</v>
      </c>
      <c r="D9511" s="119" t="s">
        <v>11918</v>
      </c>
      <c r="E9511" s="46" t="s">
        <v>11918</v>
      </c>
      <c r="F9511" s="121">
        <v>41.646799999999999</v>
      </c>
      <c r="G9511" s="87"/>
      <c r="H9511" s="47"/>
      <c r="I9511" s="120">
        <v>13</v>
      </c>
      <c r="J9511" s="120">
        <v>0</v>
      </c>
    </row>
    <row r="9512" spans="1:10" ht="15" customHeight="1">
      <c r="A9512" s="46" t="s">
        <v>17956</v>
      </c>
      <c r="B9512" s="46" t="s">
        <v>17957</v>
      </c>
      <c r="C9512" s="47">
        <v>27.372599999999998</v>
      </c>
      <c r="D9512" s="119" t="s">
        <v>11924</v>
      </c>
      <c r="E9512" s="46" t="s">
        <v>11924</v>
      </c>
      <c r="F9512" s="121">
        <v>4.3517999999999999</v>
      </c>
      <c r="G9512" s="87"/>
      <c r="H9512" s="47"/>
      <c r="I9512" s="120">
        <v>0</v>
      </c>
      <c r="J9512" s="120">
        <v>0</v>
      </c>
    </row>
    <row r="9513" spans="1:10" ht="15" customHeight="1">
      <c r="A9513" s="46" t="s">
        <v>18260</v>
      </c>
      <c r="B9513" s="46" t="s">
        <v>18261</v>
      </c>
      <c r="C9513" s="47">
        <v>35.783999999999999</v>
      </c>
      <c r="D9513" s="119" t="s">
        <v>3823</v>
      </c>
      <c r="E9513" s="46" t="s">
        <v>3823</v>
      </c>
      <c r="F9513" s="121">
        <v>174.583</v>
      </c>
      <c r="G9513" s="87"/>
      <c r="H9513" s="47"/>
      <c r="I9513" s="120">
        <v>32</v>
      </c>
      <c r="J9513" s="120">
        <v>0</v>
      </c>
    </row>
    <row r="9514" spans="1:10" ht="15" customHeight="1">
      <c r="A9514" s="46" t="s">
        <v>18258</v>
      </c>
      <c r="B9514" s="46" t="s">
        <v>18259</v>
      </c>
      <c r="C9514" s="47">
        <v>26.71</v>
      </c>
      <c r="D9514" s="119" t="s">
        <v>3820</v>
      </c>
      <c r="E9514" s="46" t="s">
        <v>3820</v>
      </c>
      <c r="F9514" s="121">
        <v>49.515799999999999</v>
      </c>
      <c r="G9514" s="87"/>
      <c r="H9514" s="47"/>
      <c r="I9514" s="120">
        <v>0</v>
      </c>
      <c r="J9514" s="120">
        <v>0</v>
      </c>
    </row>
    <row r="9515" spans="1:10" ht="15" customHeight="1">
      <c r="A9515" s="46" t="s">
        <v>18256</v>
      </c>
      <c r="B9515" s="46" t="s">
        <v>18257</v>
      </c>
      <c r="C9515" s="47">
        <v>27.604800000000001</v>
      </c>
      <c r="D9515" s="119" t="s">
        <v>3818</v>
      </c>
      <c r="E9515" s="46" t="s">
        <v>3818</v>
      </c>
      <c r="F9515" s="121">
        <v>3.964</v>
      </c>
      <c r="G9515" s="87"/>
      <c r="H9515" s="47"/>
      <c r="I9515" s="120">
        <v>1</v>
      </c>
      <c r="J9515" s="120">
        <v>0</v>
      </c>
    </row>
    <row r="9516" spans="1:10" ht="15" customHeight="1">
      <c r="A9516" s="46" t="s">
        <v>17985</v>
      </c>
      <c r="B9516" s="46" t="s">
        <v>33234</v>
      </c>
      <c r="C9516" s="47">
        <v>19.356000000000002</v>
      </c>
      <c r="D9516" s="119" t="s">
        <v>3815</v>
      </c>
      <c r="E9516" s="46" t="s">
        <v>3815</v>
      </c>
      <c r="F9516" s="121">
        <v>6.1635999999999997</v>
      </c>
      <c r="G9516" s="87"/>
      <c r="H9516" s="47"/>
      <c r="I9516" s="120">
        <v>35</v>
      </c>
      <c r="J9516" s="120">
        <v>0</v>
      </c>
    </row>
    <row r="9517" spans="1:10" ht="15" customHeight="1">
      <c r="A9517" s="46" t="s">
        <v>17984</v>
      </c>
      <c r="B9517" s="46" t="s">
        <v>33226</v>
      </c>
      <c r="C9517" s="47">
        <v>19.356000000000002</v>
      </c>
      <c r="D9517" s="119" t="s">
        <v>3812</v>
      </c>
      <c r="E9517" s="46" t="s">
        <v>3812</v>
      </c>
      <c r="F9517" s="121">
        <v>8.9467999999999996</v>
      </c>
      <c r="G9517" s="87"/>
      <c r="H9517" s="47"/>
      <c r="I9517" s="120">
        <v>4</v>
      </c>
      <c r="J9517" s="120">
        <v>0</v>
      </c>
    </row>
    <row r="9518" spans="1:10" ht="15" customHeight="1">
      <c r="A9518" s="46" t="s">
        <v>17983</v>
      </c>
      <c r="B9518" s="46" t="s">
        <v>33224</v>
      </c>
      <c r="C9518" s="47">
        <v>19.356000000000002</v>
      </c>
      <c r="D9518" s="119" t="s">
        <v>3809</v>
      </c>
      <c r="E9518" s="46" t="s">
        <v>3809</v>
      </c>
      <c r="F9518" s="121">
        <v>11.284599999999999</v>
      </c>
      <c r="G9518" s="87"/>
      <c r="H9518" s="47"/>
      <c r="I9518" s="120">
        <v>4</v>
      </c>
      <c r="J9518" s="120">
        <v>0</v>
      </c>
    </row>
    <row r="9519" spans="1:10" ht="15" customHeight="1">
      <c r="A9519" s="46" t="s">
        <v>17982</v>
      </c>
      <c r="B9519" s="46" t="s">
        <v>33225</v>
      </c>
      <c r="C9519" s="47">
        <v>19.356000000000002</v>
      </c>
      <c r="D9519" s="119" t="s">
        <v>3825</v>
      </c>
      <c r="E9519" s="46" t="s">
        <v>3825</v>
      </c>
      <c r="F9519" s="121">
        <v>158.76939999999999</v>
      </c>
      <c r="G9519" s="87"/>
      <c r="H9519" s="47"/>
      <c r="I9519" s="120">
        <v>2</v>
      </c>
      <c r="J9519" s="120">
        <v>0</v>
      </c>
    </row>
    <row r="9520" spans="1:10" ht="15" customHeight="1">
      <c r="A9520" s="46" t="s">
        <v>17954</v>
      </c>
      <c r="B9520" s="46" t="s">
        <v>17955</v>
      </c>
      <c r="C9520" s="47">
        <v>32.2986</v>
      </c>
      <c r="D9520" s="119" t="s">
        <v>3887</v>
      </c>
      <c r="E9520" s="46" t="s">
        <v>3887</v>
      </c>
      <c r="F9520" s="121">
        <v>0</v>
      </c>
      <c r="G9520" s="87"/>
      <c r="H9520" s="47"/>
      <c r="I9520" s="120">
        <v>0</v>
      </c>
      <c r="J9520" s="120">
        <v>0</v>
      </c>
    </row>
    <row r="9521" spans="1:10" ht="15" customHeight="1">
      <c r="A9521" s="46" t="s">
        <v>17980</v>
      </c>
      <c r="B9521" s="46" t="s">
        <v>17981</v>
      </c>
      <c r="C9521" s="47">
        <v>16.646599999999999</v>
      </c>
      <c r="D9521" s="119" t="s">
        <v>32523</v>
      </c>
      <c r="E9521" s="46" t="s">
        <v>32523</v>
      </c>
      <c r="F9521" s="121">
        <v>6.4265999999999996</v>
      </c>
      <c r="G9521" s="87"/>
      <c r="H9521" s="47"/>
      <c r="I9521" s="120">
        <v>0</v>
      </c>
      <c r="J9521" s="120">
        <v>0</v>
      </c>
    </row>
    <row r="9522" spans="1:10" ht="15" customHeight="1">
      <c r="A9522" s="46" t="s">
        <v>17952</v>
      </c>
      <c r="B9522" s="46" t="s">
        <v>17953</v>
      </c>
      <c r="C9522" s="47">
        <v>25.3278</v>
      </c>
      <c r="D9522" s="119" t="s">
        <v>2762</v>
      </c>
      <c r="E9522" s="46" t="s">
        <v>2762</v>
      </c>
      <c r="F9522" s="121">
        <v>4.2507999999999999</v>
      </c>
      <c r="G9522" s="87"/>
      <c r="H9522" s="47"/>
      <c r="I9522" s="120">
        <v>1</v>
      </c>
      <c r="J9522" s="120">
        <v>0</v>
      </c>
    </row>
    <row r="9523" spans="1:10" ht="15" customHeight="1">
      <c r="A9523" s="46" t="s">
        <v>18255</v>
      </c>
      <c r="B9523" s="46" t="s">
        <v>33235</v>
      </c>
      <c r="C9523" s="47">
        <v>28.236999999999998</v>
      </c>
      <c r="D9523" s="119" t="s">
        <v>3882</v>
      </c>
      <c r="E9523" s="46" t="s">
        <v>3882</v>
      </c>
      <c r="F9523" s="121">
        <v>33.6768</v>
      </c>
      <c r="G9523" s="87"/>
      <c r="H9523" s="47"/>
      <c r="I9523" s="120">
        <v>55</v>
      </c>
      <c r="J9523" s="120">
        <v>0</v>
      </c>
    </row>
    <row r="9524" spans="1:10" ht="15" customHeight="1">
      <c r="A9524" s="46" t="s">
        <v>18254</v>
      </c>
      <c r="B9524" s="46" t="s">
        <v>33227</v>
      </c>
      <c r="C9524" s="47">
        <v>28.236999999999998</v>
      </c>
      <c r="D9524" s="119" t="s">
        <v>2809</v>
      </c>
      <c r="E9524" s="46" t="s">
        <v>2809</v>
      </c>
      <c r="F9524" s="121">
        <v>20.039200000000001</v>
      </c>
      <c r="G9524" s="87"/>
      <c r="H9524" s="47"/>
      <c r="I9524" s="120">
        <v>5</v>
      </c>
      <c r="J9524" s="120">
        <v>0</v>
      </c>
    </row>
    <row r="9525" spans="1:10" ht="15" customHeight="1">
      <c r="A9525" s="46" t="s">
        <v>18253</v>
      </c>
      <c r="B9525" s="46" t="s">
        <v>33231</v>
      </c>
      <c r="C9525" s="47">
        <v>28.236999999999998</v>
      </c>
      <c r="D9525" s="119" t="s">
        <v>3877</v>
      </c>
      <c r="E9525" s="46" t="s">
        <v>3877</v>
      </c>
      <c r="F9525" s="121">
        <v>4.8074000000000003</v>
      </c>
      <c r="G9525" s="87"/>
      <c r="H9525" s="47"/>
      <c r="I9525" s="120">
        <v>11</v>
      </c>
      <c r="J9525" s="120">
        <v>0</v>
      </c>
    </row>
    <row r="9526" spans="1:10" ht="15" customHeight="1">
      <c r="A9526" s="46" t="s">
        <v>18252</v>
      </c>
      <c r="B9526" s="46" t="s">
        <v>33229</v>
      </c>
      <c r="C9526" s="47">
        <v>28.236999999999998</v>
      </c>
      <c r="D9526" s="119" t="s">
        <v>3874</v>
      </c>
      <c r="E9526" s="46" t="s">
        <v>3874</v>
      </c>
      <c r="F9526" s="121">
        <v>2.1254</v>
      </c>
      <c r="G9526" s="87"/>
      <c r="H9526" s="47"/>
      <c r="I9526" s="120">
        <v>9</v>
      </c>
      <c r="J9526" s="120">
        <v>0</v>
      </c>
    </row>
    <row r="9527" spans="1:10" ht="15" customHeight="1">
      <c r="A9527" s="46" t="s">
        <v>17978</v>
      </c>
      <c r="B9527" s="46" t="s">
        <v>17979</v>
      </c>
      <c r="C9527" s="47">
        <v>20.587599999999998</v>
      </c>
      <c r="D9527" s="119" t="s">
        <v>3871</v>
      </c>
      <c r="E9527" s="46" t="s">
        <v>3871</v>
      </c>
      <c r="F9527" s="121">
        <v>2.6566000000000001</v>
      </c>
      <c r="G9527" s="87"/>
      <c r="H9527" s="47"/>
      <c r="I9527" s="120">
        <v>1</v>
      </c>
      <c r="J9527" s="120">
        <v>0</v>
      </c>
    </row>
    <row r="9528" spans="1:10" ht="15" customHeight="1">
      <c r="A9528" s="46" t="s">
        <v>17976</v>
      </c>
      <c r="B9528" s="46" t="s">
        <v>17977</v>
      </c>
      <c r="C9528" s="47">
        <v>40.733400000000003</v>
      </c>
      <c r="D9528" s="119" t="s">
        <v>3868</v>
      </c>
      <c r="E9528" s="46" t="s">
        <v>3868</v>
      </c>
      <c r="F9528" s="121">
        <v>2.9420000000000002</v>
      </c>
      <c r="G9528" s="87"/>
      <c r="H9528" s="47"/>
      <c r="I9528" s="120">
        <v>5</v>
      </c>
      <c r="J9528" s="120">
        <v>0</v>
      </c>
    </row>
    <row r="9529" spans="1:10" ht="15" customHeight="1">
      <c r="A9529" s="46" t="s">
        <v>17974</v>
      </c>
      <c r="B9529" s="46" t="s">
        <v>17975</v>
      </c>
      <c r="C9529" s="47">
        <v>20.378399999999999</v>
      </c>
      <c r="D9529" s="119" t="s">
        <v>3866</v>
      </c>
      <c r="E9529" s="46" t="s">
        <v>3866</v>
      </c>
      <c r="F9529" s="121">
        <v>3.8437999999999999</v>
      </c>
      <c r="G9529" s="87"/>
      <c r="H9529" s="47"/>
      <c r="I9529" s="120">
        <v>0</v>
      </c>
      <c r="J9529" s="120">
        <v>0</v>
      </c>
    </row>
    <row r="9530" spans="1:10" ht="15" customHeight="1">
      <c r="A9530" s="46" t="s">
        <v>17972</v>
      </c>
      <c r="B9530" s="46" t="s">
        <v>17973</v>
      </c>
      <c r="C9530" s="47">
        <v>27.872</v>
      </c>
      <c r="D9530" s="119" t="s">
        <v>3863</v>
      </c>
      <c r="E9530" s="46" t="s">
        <v>3863</v>
      </c>
      <c r="F9530" s="121">
        <v>4.5086000000000004</v>
      </c>
      <c r="G9530" s="87"/>
      <c r="H9530" s="47"/>
      <c r="I9530" s="120">
        <v>0</v>
      </c>
      <c r="J9530" s="120">
        <v>0</v>
      </c>
    </row>
    <row r="9531" spans="1:10" ht="15" customHeight="1">
      <c r="A9531" s="46" t="s">
        <v>18019</v>
      </c>
      <c r="B9531" s="46" t="s">
        <v>18020</v>
      </c>
      <c r="C9531" s="47">
        <v>43.568199999999997</v>
      </c>
      <c r="D9531" s="119" t="s">
        <v>3860</v>
      </c>
      <c r="E9531" s="46" t="s">
        <v>3860</v>
      </c>
      <c r="F9531" s="121">
        <v>4.7957999999999998</v>
      </c>
      <c r="G9531" s="87"/>
      <c r="H9531" s="47"/>
      <c r="I9531" s="120">
        <v>2</v>
      </c>
      <c r="J9531" s="120">
        <v>0</v>
      </c>
    </row>
    <row r="9532" spans="1:10" ht="15" customHeight="1">
      <c r="A9532" s="46" t="s">
        <v>18017</v>
      </c>
      <c r="B9532" s="46" t="s">
        <v>18018</v>
      </c>
      <c r="C9532" s="47">
        <v>87.113399999999999</v>
      </c>
      <c r="D9532" s="119" t="s">
        <v>3858</v>
      </c>
      <c r="E9532" s="46" t="s">
        <v>3858</v>
      </c>
      <c r="F9532" s="121">
        <v>5.5334000000000003</v>
      </c>
      <c r="G9532" s="87"/>
      <c r="H9532" s="47"/>
      <c r="I9532" s="120">
        <v>2</v>
      </c>
      <c r="J9532" s="120">
        <v>0</v>
      </c>
    </row>
    <row r="9533" spans="1:10" ht="15" customHeight="1">
      <c r="A9533" s="46" t="s">
        <v>18016</v>
      </c>
      <c r="B9533" s="46" t="s">
        <v>33236</v>
      </c>
      <c r="C9533" s="47">
        <v>229.65719999999999</v>
      </c>
      <c r="D9533" s="119" t="s">
        <v>3856</v>
      </c>
      <c r="E9533" s="46" t="s">
        <v>3856</v>
      </c>
      <c r="F9533" s="121">
        <v>11.531599999999999</v>
      </c>
      <c r="G9533" s="87"/>
      <c r="H9533" s="47"/>
      <c r="I9533" s="120">
        <v>6</v>
      </c>
      <c r="J9533" s="120">
        <v>0</v>
      </c>
    </row>
    <row r="9534" spans="1:10" ht="15" customHeight="1">
      <c r="A9534" s="46" t="s">
        <v>18014</v>
      </c>
      <c r="B9534" s="46" t="s">
        <v>18015</v>
      </c>
      <c r="C9534" s="47">
        <v>31.113600000000002</v>
      </c>
      <c r="D9534" s="119" t="s">
        <v>3853</v>
      </c>
      <c r="E9534" s="46" t="s">
        <v>3853</v>
      </c>
      <c r="F9534" s="121">
        <v>15.370799999999999</v>
      </c>
      <c r="G9534" s="87"/>
      <c r="H9534" s="47"/>
      <c r="I9534" s="120">
        <v>0</v>
      </c>
      <c r="J9534" s="120">
        <v>0</v>
      </c>
    </row>
    <row r="9535" spans="1:10" ht="15" customHeight="1">
      <c r="A9535" s="46" t="s">
        <v>18012</v>
      </c>
      <c r="B9535" s="46" t="s">
        <v>18013</v>
      </c>
      <c r="C9535" s="47">
        <v>23.933599999999998</v>
      </c>
      <c r="D9535" s="119" t="s">
        <v>3852</v>
      </c>
      <c r="E9535" s="46" t="s">
        <v>3852</v>
      </c>
      <c r="F9535" s="121">
        <v>1.847</v>
      </c>
      <c r="G9535" s="87"/>
      <c r="H9535" s="47"/>
      <c r="I9535" s="120">
        <v>0</v>
      </c>
      <c r="J9535" s="120">
        <v>0</v>
      </c>
    </row>
    <row r="9536" spans="1:10" ht="15" customHeight="1">
      <c r="A9536" s="46" t="s">
        <v>18010</v>
      </c>
      <c r="B9536" s="46" t="s">
        <v>18011</v>
      </c>
      <c r="C9536" s="47">
        <v>23.933599999999998</v>
      </c>
      <c r="D9536" s="119" t="s">
        <v>3849</v>
      </c>
      <c r="E9536" s="46" t="s">
        <v>3849</v>
      </c>
      <c r="F9536" s="121">
        <v>2.4544000000000001</v>
      </c>
      <c r="G9536" s="87"/>
      <c r="H9536" s="47"/>
      <c r="I9536" s="120">
        <v>0</v>
      </c>
      <c r="J9536" s="120">
        <v>0</v>
      </c>
    </row>
    <row r="9537" spans="1:10" ht="15" customHeight="1">
      <c r="A9537" s="46" t="s">
        <v>18008</v>
      </c>
      <c r="B9537" s="46" t="s">
        <v>18009</v>
      </c>
      <c r="C9537" s="47">
        <v>277.80540000000002</v>
      </c>
      <c r="D9537" s="119" t="s">
        <v>3847</v>
      </c>
      <c r="E9537" s="46" t="s">
        <v>3847</v>
      </c>
      <c r="F9537" s="121">
        <v>2.9601999999999999</v>
      </c>
      <c r="G9537" s="87"/>
      <c r="H9537" s="47"/>
      <c r="I9537" s="120">
        <v>3</v>
      </c>
      <c r="J9537" s="120">
        <v>0</v>
      </c>
    </row>
    <row r="9538" spans="1:10" ht="15" customHeight="1">
      <c r="A9538" s="46" t="s">
        <v>18007</v>
      </c>
      <c r="B9538" s="46" t="s">
        <v>33237</v>
      </c>
      <c r="C9538" s="47">
        <v>94.385999999999996</v>
      </c>
      <c r="D9538" s="119" t="s">
        <v>3844</v>
      </c>
      <c r="E9538" s="46" t="s">
        <v>3844</v>
      </c>
      <c r="F9538" s="121">
        <v>7.5906000000000002</v>
      </c>
      <c r="G9538" s="87"/>
      <c r="H9538" s="47"/>
      <c r="I9538" s="120">
        <v>2</v>
      </c>
      <c r="J9538" s="120">
        <v>0</v>
      </c>
    </row>
    <row r="9539" spans="1:10" ht="15" customHeight="1">
      <c r="A9539" s="46" t="s">
        <v>18005</v>
      </c>
      <c r="B9539" s="46" t="s">
        <v>18006</v>
      </c>
      <c r="C9539" s="47">
        <v>24.398199999999999</v>
      </c>
      <c r="D9539" s="119" t="s">
        <v>3842</v>
      </c>
      <c r="E9539" s="46" t="s">
        <v>3842</v>
      </c>
      <c r="F9539" s="121">
        <v>3.77</v>
      </c>
      <c r="G9539" s="87"/>
      <c r="H9539" s="47"/>
      <c r="I9539" s="120">
        <v>28</v>
      </c>
      <c r="J9539" s="120">
        <v>0</v>
      </c>
    </row>
    <row r="9540" spans="1:10" ht="15" customHeight="1">
      <c r="A9540" s="46" t="s">
        <v>18021</v>
      </c>
      <c r="B9540" s="46" t="s">
        <v>18022</v>
      </c>
      <c r="C9540" s="47">
        <v>60.270800000000001</v>
      </c>
      <c r="D9540" s="119" t="s">
        <v>3839</v>
      </c>
      <c r="E9540" s="46" t="s">
        <v>3839</v>
      </c>
      <c r="F9540" s="121">
        <v>8.0554000000000006</v>
      </c>
      <c r="G9540" s="87"/>
      <c r="H9540" s="47"/>
      <c r="I9540" s="120">
        <v>0</v>
      </c>
      <c r="J9540" s="120">
        <v>0</v>
      </c>
    </row>
    <row r="9541" spans="1:10" ht="15" customHeight="1">
      <c r="A9541" s="46" t="s">
        <v>18023</v>
      </c>
      <c r="B9541" s="46" t="s">
        <v>18024</v>
      </c>
      <c r="C9541" s="47">
        <v>219.49119999999999</v>
      </c>
      <c r="D9541" s="119" t="s">
        <v>3837</v>
      </c>
      <c r="E9541" s="46" t="s">
        <v>3837</v>
      </c>
      <c r="F9541" s="121">
        <v>9.4776000000000007</v>
      </c>
      <c r="G9541" s="87"/>
      <c r="H9541" s="47"/>
      <c r="I9541" s="120">
        <v>0</v>
      </c>
      <c r="J9541" s="120">
        <v>0</v>
      </c>
    </row>
    <row r="9542" spans="1:10" ht="15" customHeight="1">
      <c r="A9542" s="46" t="s">
        <v>18025</v>
      </c>
      <c r="B9542" s="46" t="s">
        <v>18026</v>
      </c>
      <c r="C9542" s="47">
        <v>112.0256</v>
      </c>
      <c r="D9542" s="119" t="s">
        <v>3835</v>
      </c>
      <c r="E9542" s="46" t="s">
        <v>3835</v>
      </c>
      <c r="F9542" s="121">
        <v>11.067</v>
      </c>
      <c r="G9542" s="87"/>
      <c r="H9542" s="47"/>
      <c r="I9542" s="120">
        <v>0</v>
      </c>
      <c r="J9542" s="120">
        <v>0</v>
      </c>
    </row>
    <row r="9543" spans="1:10" ht="15" customHeight="1">
      <c r="A9543" s="46" t="s">
        <v>18035</v>
      </c>
      <c r="B9543" s="46" t="s">
        <v>18036</v>
      </c>
      <c r="C9543" s="47">
        <v>49.772399999999998</v>
      </c>
      <c r="D9543" s="119" t="s">
        <v>3833</v>
      </c>
      <c r="E9543" s="46" t="s">
        <v>3833</v>
      </c>
      <c r="F9543" s="121">
        <v>16.952200000000001</v>
      </c>
      <c r="G9543" s="87"/>
      <c r="H9543" s="47"/>
      <c r="I9543" s="120">
        <v>18</v>
      </c>
      <c r="J9543" s="120">
        <v>0</v>
      </c>
    </row>
    <row r="9544" spans="1:10" ht="15" customHeight="1">
      <c r="A9544" s="46" t="s">
        <v>18033</v>
      </c>
      <c r="B9544" s="46" t="s">
        <v>18034</v>
      </c>
      <c r="C9544" s="47">
        <v>62.227200000000003</v>
      </c>
      <c r="D9544" s="119" t="s">
        <v>3831</v>
      </c>
      <c r="E9544" s="46" t="s">
        <v>3831</v>
      </c>
      <c r="F9544" s="121">
        <v>4.6180000000000003</v>
      </c>
      <c r="G9544" s="87"/>
      <c r="H9544" s="47"/>
      <c r="I9544" s="120">
        <v>0</v>
      </c>
      <c r="J9544" s="120">
        <v>0</v>
      </c>
    </row>
    <row r="9545" spans="1:10" ht="15" customHeight="1">
      <c r="A9545" s="46" t="s">
        <v>18031</v>
      </c>
      <c r="B9545" s="46" t="s">
        <v>18032</v>
      </c>
      <c r="C9545" s="47">
        <v>27.5352</v>
      </c>
      <c r="D9545" s="119" t="s">
        <v>3828</v>
      </c>
      <c r="E9545" s="46" t="s">
        <v>3828</v>
      </c>
      <c r="F9545" s="121">
        <v>5.5288000000000004</v>
      </c>
      <c r="G9545" s="87"/>
      <c r="H9545" s="47"/>
      <c r="I9545" s="120">
        <v>24</v>
      </c>
      <c r="J9545" s="120">
        <v>0</v>
      </c>
    </row>
    <row r="9546" spans="1:10" ht="15" customHeight="1">
      <c r="A9546" s="46" t="s">
        <v>18029</v>
      </c>
      <c r="B9546" s="46" t="s">
        <v>18030</v>
      </c>
      <c r="C9546" s="47">
        <v>43.637999999999998</v>
      </c>
      <c r="D9546" s="119" t="s">
        <v>11997</v>
      </c>
      <c r="E9546" s="46" t="s">
        <v>11997</v>
      </c>
      <c r="F9546" s="121">
        <v>2.6566000000000001</v>
      </c>
      <c r="G9546" s="87"/>
      <c r="H9546" s="47"/>
      <c r="I9546" s="120">
        <v>30</v>
      </c>
      <c r="J9546" s="120">
        <v>0</v>
      </c>
    </row>
    <row r="9547" spans="1:10" ht="15" customHeight="1">
      <c r="A9547" s="46" t="s">
        <v>18027</v>
      </c>
      <c r="B9547" s="46" t="s">
        <v>18028</v>
      </c>
      <c r="C9547" s="47">
        <v>46.472799999999999</v>
      </c>
      <c r="D9547" s="119" t="s">
        <v>14929</v>
      </c>
      <c r="E9547" s="46" t="s">
        <v>14929</v>
      </c>
      <c r="F9547" s="121">
        <v>2.0493999999999999</v>
      </c>
      <c r="G9547" s="87"/>
      <c r="H9547" s="47"/>
      <c r="I9547" s="120">
        <v>3</v>
      </c>
      <c r="J9547" s="120">
        <v>0</v>
      </c>
    </row>
    <row r="9548" spans="1:10" ht="15" customHeight="1">
      <c r="A9548" s="46" t="s">
        <v>18050</v>
      </c>
      <c r="B9548" s="46" t="s">
        <v>18051</v>
      </c>
      <c r="C9548" s="47">
        <v>143.60120000000001</v>
      </c>
      <c r="D9548" s="119" t="s">
        <v>14927</v>
      </c>
      <c r="E9548" s="46" t="s">
        <v>14927</v>
      </c>
      <c r="F9548" s="121">
        <v>4.4531999999999998</v>
      </c>
      <c r="G9548" s="87"/>
      <c r="H9548" s="47"/>
      <c r="I9548" s="120">
        <v>1</v>
      </c>
      <c r="J9548" s="120">
        <v>0</v>
      </c>
    </row>
    <row r="9549" spans="1:10" ht="15" customHeight="1">
      <c r="A9549" s="46" t="s">
        <v>18048</v>
      </c>
      <c r="B9549" s="46" t="s">
        <v>18049</v>
      </c>
      <c r="C9549" s="47">
        <v>156.2604</v>
      </c>
      <c r="D9549" s="119" t="s">
        <v>11995</v>
      </c>
      <c r="E9549" s="46" t="s">
        <v>11995</v>
      </c>
      <c r="F9549" s="121">
        <v>45.088000000000001</v>
      </c>
      <c r="G9549" s="87"/>
      <c r="H9549" s="47"/>
      <c r="I9549" s="120">
        <v>1</v>
      </c>
      <c r="J9549" s="120">
        <v>0</v>
      </c>
    </row>
    <row r="9550" spans="1:10" ht="15" customHeight="1">
      <c r="A9550" s="46" t="s">
        <v>18046</v>
      </c>
      <c r="B9550" s="46" t="s">
        <v>18047</v>
      </c>
      <c r="C9550" s="47">
        <v>177.108</v>
      </c>
      <c r="D9550" s="119" t="s">
        <v>11993</v>
      </c>
      <c r="E9550" s="46" t="s">
        <v>11993</v>
      </c>
      <c r="F9550" s="121">
        <v>12.6004</v>
      </c>
      <c r="G9550" s="87"/>
      <c r="H9550" s="47"/>
      <c r="I9550" s="120">
        <v>3</v>
      </c>
      <c r="J9550" s="120">
        <v>0</v>
      </c>
    </row>
    <row r="9551" spans="1:10" ht="15" customHeight="1">
      <c r="A9551" s="46" t="s">
        <v>18044</v>
      </c>
      <c r="B9551" s="46" t="s">
        <v>18045</v>
      </c>
      <c r="C9551" s="47">
        <v>185.65899999999999</v>
      </c>
      <c r="D9551" s="119" t="s">
        <v>11991</v>
      </c>
      <c r="E9551" s="46" t="s">
        <v>11991</v>
      </c>
      <c r="F9551" s="121">
        <v>11.167199999999999</v>
      </c>
      <c r="G9551" s="87"/>
      <c r="H9551" s="47"/>
      <c r="I9551" s="120">
        <v>0</v>
      </c>
      <c r="J9551" s="120">
        <v>0</v>
      </c>
    </row>
    <row r="9552" spans="1:10" ht="15" customHeight="1">
      <c r="A9552" s="46" t="s">
        <v>18042</v>
      </c>
      <c r="B9552" s="46" t="s">
        <v>18043</v>
      </c>
      <c r="C9552" s="47">
        <v>255.36840000000001</v>
      </c>
      <c r="D9552" s="119" t="s">
        <v>11989</v>
      </c>
      <c r="E9552" s="46" t="s">
        <v>11989</v>
      </c>
      <c r="F9552" s="121">
        <v>7.8689999999999998</v>
      </c>
      <c r="G9552" s="87"/>
      <c r="H9552" s="47"/>
      <c r="I9552" s="120">
        <v>11</v>
      </c>
      <c r="J9552" s="120">
        <v>0</v>
      </c>
    </row>
    <row r="9553" spans="1:10" ht="15" customHeight="1">
      <c r="A9553" s="46" t="s">
        <v>18041</v>
      </c>
      <c r="B9553" s="46" t="s">
        <v>33238</v>
      </c>
      <c r="C9553" s="47">
        <v>215.1926</v>
      </c>
      <c r="D9553" s="119" t="s">
        <v>11987</v>
      </c>
      <c r="E9553" s="46" t="s">
        <v>11987</v>
      </c>
      <c r="F9553" s="121">
        <v>9.1088000000000005</v>
      </c>
      <c r="G9553" s="87"/>
      <c r="H9553" s="47"/>
      <c r="I9553" s="120">
        <v>14</v>
      </c>
      <c r="J9553" s="120">
        <v>0</v>
      </c>
    </row>
    <row r="9554" spans="1:10" ht="15" customHeight="1">
      <c r="A9554" s="46" t="s">
        <v>18039</v>
      </c>
      <c r="B9554" s="46" t="s">
        <v>18040</v>
      </c>
      <c r="C9554" s="47">
        <v>168.84979999999999</v>
      </c>
      <c r="D9554" s="119" t="s">
        <v>15208</v>
      </c>
      <c r="E9554" s="46" t="s">
        <v>15208</v>
      </c>
      <c r="F9554" s="121">
        <v>0.17699999999999999</v>
      </c>
      <c r="G9554" s="87"/>
      <c r="H9554" s="47"/>
      <c r="I9554" s="120">
        <v>0</v>
      </c>
      <c r="J9554" s="120">
        <v>0</v>
      </c>
    </row>
    <row r="9555" spans="1:10" ht="15" customHeight="1">
      <c r="A9555" s="46" t="s">
        <v>18037</v>
      </c>
      <c r="B9555" s="46" t="s">
        <v>18038</v>
      </c>
      <c r="C9555" s="47">
        <v>217.1584</v>
      </c>
      <c r="D9555" s="119" t="s">
        <v>14891</v>
      </c>
      <c r="E9555" s="46" t="s">
        <v>14891</v>
      </c>
      <c r="F9555" s="121">
        <v>5.0603999999999996</v>
      </c>
      <c r="G9555" s="87"/>
      <c r="H9555" s="47"/>
      <c r="I9555" s="120">
        <v>0</v>
      </c>
      <c r="J9555" s="120">
        <v>0</v>
      </c>
    </row>
    <row r="9556" spans="1:10" ht="15" customHeight="1">
      <c r="A9556" s="46" t="s">
        <v>18052</v>
      </c>
      <c r="B9556" s="46" t="s">
        <v>33239</v>
      </c>
      <c r="C9556" s="47">
        <v>205.47739999999999</v>
      </c>
      <c r="D9556" s="119" t="s">
        <v>14889</v>
      </c>
      <c r="E9556" s="46" t="s">
        <v>14889</v>
      </c>
      <c r="F9556" s="121">
        <v>6.2545999999999999</v>
      </c>
      <c r="G9556" s="87"/>
      <c r="H9556" s="47"/>
      <c r="I9556" s="120">
        <v>2</v>
      </c>
      <c r="J9556" s="120">
        <v>0</v>
      </c>
    </row>
    <row r="9557" spans="1:10" ht="15" customHeight="1">
      <c r="A9557" s="46" t="s">
        <v>18059</v>
      </c>
      <c r="B9557" s="46" t="s">
        <v>18060</v>
      </c>
      <c r="C9557" s="47">
        <v>10.6656</v>
      </c>
      <c r="D9557" s="119" t="s">
        <v>14887</v>
      </c>
      <c r="E9557" s="46" t="s">
        <v>14887</v>
      </c>
      <c r="F9557" s="121">
        <v>7.0339999999999998</v>
      </c>
      <c r="G9557" s="87"/>
      <c r="H9557" s="47"/>
      <c r="I9557" s="120">
        <v>36</v>
      </c>
      <c r="J9557" s="120">
        <v>0</v>
      </c>
    </row>
    <row r="9558" spans="1:10" ht="15" customHeight="1">
      <c r="A9558" s="46" t="s">
        <v>18057</v>
      </c>
      <c r="B9558" s="46" t="s">
        <v>18058</v>
      </c>
      <c r="C9558" s="47">
        <v>10.6656</v>
      </c>
      <c r="D9558" s="119" t="s">
        <v>14885</v>
      </c>
      <c r="E9558" s="46" t="s">
        <v>14885</v>
      </c>
      <c r="F9558" s="121">
        <v>6.2496</v>
      </c>
      <c r="G9558" s="87"/>
      <c r="H9558" s="47"/>
      <c r="I9558" s="120">
        <v>44</v>
      </c>
      <c r="J9558" s="120">
        <v>0</v>
      </c>
    </row>
    <row r="9559" spans="1:10" ht="15" customHeight="1">
      <c r="A9559" s="46" t="s">
        <v>18055</v>
      </c>
      <c r="B9559" s="46" t="s">
        <v>18056</v>
      </c>
      <c r="C9559" s="47">
        <v>21.4008</v>
      </c>
      <c r="D9559" s="119" t="s">
        <v>14883</v>
      </c>
      <c r="E9559" s="46" t="s">
        <v>14883</v>
      </c>
      <c r="F9559" s="121">
        <v>7.0339999999999998</v>
      </c>
      <c r="G9559" s="87"/>
      <c r="H9559" s="47"/>
      <c r="I9559" s="120">
        <v>47</v>
      </c>
      <c r="J9559" s="120">
        <v>0</v>
      </c>
    </row>
    <row r="9560" spans="1:10" ht="15" customHeight="1">
      <c r="A9560" s="46" t="s">
        <v>18053</v>
      </c>
      <c r="B9560" s="46" t="s">
        <v>18054</v>
      </c>
      <c r="C9560" s="47">
        <v>21.4008</v>
      </c>
      <c r="D9560" s="119" t="s">
        <v>15153</v>
      </c>
      <c r="E9560" s="46" t="s">
        <v>15153</v>
      </c>
      <c r="F9560" s="121">
        <v>11.0062</v>
      </c>
      <c r="G9560" s="87"/>
      <c r="H9560" s="47"/>
      <c r="I9560" s="120">
        <v>41</v>
      </c>
      <c r="J9560" s="120">
        <v>0</v>
      </c>
    </row>
    <row r="9561" spans="1:10" ht="15" customHeight="1">
      <c r="A9561" s="46" t="s">
        <v>18274</v>
      </c>
      <c r="B9561" s="46" t="s">
        <v>18275</v>
      </c>
      <c r="C9561" s="47">
        <v>59.833799999999997</v>
      </c>
      <c r="D9561" s="119" t="s">
        <v>15151</v>
      </c>
      <c r="E9561" s="46" t="s">
        <v>15151</v>
      </c>
      <c r="F9561" s="121">
        <v>9.0074000000000005</v>
      </c>
      <c r="G9561" s="87"/>
      <c r="H9561" s="47"/>
      <c r="I9561" s="120">
        <v>0</v>
      </c>
      <c r="J9561" s="120">
        <v>0</v>
      </c>
    </row>
    <row r="9562" spans="1:10" ht="15" customHeight="1">
      <c r="A9562" s="46" t="s">
        <v>18065</v>
      </c>
      <c r="B9562" s="46" t="s">
        <v>18066</v>
      </c>
      <c r="C9562" s="47">
        <v>278.74419999999998</v>
      </c>
      <c r="D9562" s="119" t="s">
        <v>15149</v>
      </c>
      <c r="E9562" s="46" t="s">
        <v>15149</v>
      </c>
      <c r="F9562" s="121">
        <v>24.517600000000002</v>
      </c>
      <c r="G9562" s="87"/>
      <c r="H9562" s="47"/>
      <c r="I9562" s="120">
        <v>2</v>
      </c>
      <c r="J9562" s="120">
        <v>0</v>
      </c>
    </row>
    <row r="9563" spans="1:10" ht="15" customHeight="1">
      <c r="A9563" s="46" t="s">
        <v>18063</v>
      </c>
      <c r="B9563" s="46" t="s">
        <v>18064</v>
      </c>
      <c r="C9563" s="47">
        <v>94.339799999999997</v>
      </c>
      <c r="D9563" s="119" t="s">
        <v>14879</v>
      </c>
      <c r="E9563" s="46" t="s">
        <v>14879</v>
      </c>
      <c r="F9563" s="121">
        <v>32.315600000000003</v>
      </c>
      <c r="G9563" s="87"/>
      <c r="H9563" s="47"/>
      <c r="I9563" s="120">
        <v>36</v>
      </c>
      <c r="J9563" s="120">
        <v>0</v>
      </c>
    </row>
    <row r="9564" spans="1:10" ht="15" customHeight="1">
      <c r="A9564" s="46" t="s">
        <v>18061</v>
      </c>
      <c r="B9564" s="46" t="s">
        <v>18062</v>
      </c>
      <c r="C9564" s="47">
        <v>80.397999999999996</v>
      </c>
      <c r="D9564" s="119" t="s">
        <v>10380</v>
      </c>
      <c r="E9564" s="46" t="s">
        <v>10380</v>
      </c>
      <c r="F9564" s="121">
        <v>1.1386000000000001</v>
      </c>
      <c r="G9564" s="87"/>
      <c r="H9564" s="47"/>
      <c r="I9564" s="120">
        <v>9</v>
      </c>
      <c r="J9564" s="120">
        <v>0</v>
      </c>
    </row>
    <row r="9565" spans="1:10" ht="15" customHeight="1">
      <c r="A9565" s="46" t="s">
        <v>18069</v>
      </c>
      <c r="B9565" s="46" t="s">
        <v>18070</v>
      </c>
      <c r="C9565" s="47">
        <v>3.59</v>
      </c>
      <c r="D9565" s="119" t="s">
        <v>10378</v>
      </c>
      <c r="E9565" s="46" t="s">
        <v>10378</v>
      </c>
      <c r="F9565" s="121">
        <v>1.1386000000000001</v>
      </c>
      <c r="G9565" s="87"/>
      <c r="H9565" s="47"/>
      <c r="I9565" s="120">
        <v>0</v>
      </c>
      <c r="J9565" s="120">
        <v>0</v>
      </c>
    </row>
    <row r="9566" spans="1:10" ht="15" customHeight="1">
      <c r="A9566" s="46" t="s">
        <v>18067</v>
      </c>
      <c r="B9566" s="46" t="s">
        <v>18068</v>
      </c>
      <c r="C9566" s="47">
        <v>29.975000000000001</v>
      </c>
      <c r="D9566" s="119" t="s">
        <v>10376</v>
      </c>
      <c r="E9566" s="46" t="s">
        <v>10376</v>
      </c>
      <c r="F9566" s="121">
        <v>1.1386000000000001</v>
      </c>
      <c r="G9566" s="87"/>
      <c r="H9566" s="47"/>
      <c r="I9566" s="120">
        <v>34</v>
      </c>
      <c r="J9566" s="120">
        <v>0</v>
      </c>
    </row>
    <row r="9567" spans="1:10" ht="15" customHeight="1">
      <c r="A9567" s="46" t="s">
        <v>18081</v>
      </c>
      <c r="B9567" s="46" t="s">
        <v>18082</v>
      </c>
      <c r="C9567" s="47">
        <v>124.45440000000001</v>
      </c>
      <c r="D9567" s="119" t="s">
        <v>10374</v>
      </c>
      <c r="E9567" s="46" t="s">
        <v>10374</v>
      </c>
      <c r="F9567" s="121">
        <v>2.5301999999999998</v>
      </c>
      <c r="G9567" s="87"/>
      <c r="H9567" s="47"/>
      <c r="I9567" s="120">
        <v>0</v>
      </c>
      <c r="J9567" s="120">
        <v>0</v>
      </c>
    </row>
    <row r="9568" spans="1:10" ht="15" customHeight="1">
      <c r="A9568" s="46" t="s">
        <v>18079</v>
      </c>
      <c r="B9568" s="46" t="s">
        <v>18080</v>
      </c>
      <c r="C9568" s="47">
        <v>111.9996</v>
      </c>
      <c r="D9568" s="119" t="s">
        <v>11985</v>
      </c>
      <c r="E9568" s="46" t="s">
        <v>11985</v>
      </c>
      <c r="F9568" s="121">
        <v>7.0846</v>
      </c>
      <c r="G9568" s="87"/>
      <c r="H9568" s="47"/>
      <c r="I9568" s="120">
        <v>0</v>
      </c>
      <c r="J9568" s="120">
        <v>0</v>
      </c>
    </row>
    <row r="9569" spans="1:10" ht="15" customHeight="1">
      <c r="A9569" s="46" t="s">
        <v>18077</v>
      </c>
      <c r="B9569" s="46" t="s">
        <v>18078</v>
      </c>
      <c r="C9569" s="47">
        <v>103.6808</v>
      </c>
      <c r="D9569" s="119" t="s">
        <v>11983</v>
      </c>
      <c r="E9569" s="46" t="s">
        <v>11983</v>
      </c>
      <c r="F9569" s="121">
        <v>27.832000000000001</v>
      </c>
      <c r="G9569" s="87"/>
      <c r="H9569" s="47"/>
      <c r="I9569" s="120">
        <v>0</v>
      </c>
      <c r="J9569" s="120">
        <v>0</v>
      </c>
    </row>
    <row r="9570" spans="1:10" ht="15" customHeight="1">
      <c r="A9570" s="46" t="s">
        <v>18075</v>
      </c>
      <c r="B9570" s="46" t="s">
        <v>18076</v>
      </c>
      <c r="C9570" s="47">
        <v>164.02600000000001</v>
      </c>
      <c r="D9570" s="119" t="s">
        <v>14923</v>
      </c>
      <c r="E9570" s="46" t="s">
        <v>14923</v>
      </c>
      <c r="F9570" s="121">
        <v>2.8083999999999998</v>
      </c>
      <c r="G9570" s="87"/>
      <c r="H9570" s="47"/>
      <c r="I9570" s="120">
        <v>10</v>
      </c>
      <c r="J9570" s="120">
        <v>0</v>
      </c>
    </row>
    <row r="9571" spans="1:10" ht="15" customHeight="1">
      <c r="A9571" s="46" t="s">
        <v>18073</v>
      </c>
      <c r="B9571" s="46" t="s">
        <v>18074</v>
      </c>
      <c r="C9571" s="47">
        <v>543.05859999999996</v>
      </c>
      <c r="D9571" s="119" t="s">
        <v>11981</v>
      </c>
      <c r="E9571" s="46" t="s">
        <v>11981</v>
      </c>
      <c r="F9571" s="121">
        <v>7.5906000000000002</v>
      </c>
      <c r="G9571" s="87"/>
      <c r="H9571" s="47"/>
      <c r="I9571" s="120">
        <v>0</v>
      </c>
      <c r="J9571" s="120">
        <v>0</v>
      </c>
    </row>
    <row r="9572" spans="1:10" ht="15" customHeight="1">
      <c r="A9572" s="46" t="s">
        <v>18071</v>
      </c>
      <c r="B9572" s="46" t="s">
        <v>18072</v>
      </c>
      <c r="C9572" s="47">
        <v>99.916600000000003</v>
      </c>
      <c r="D9572" s="119" t="s">
        <v>15141</v>
      </c>
      <c r="E9572" s="46" t="s">
        <v>15141</v>
      </c>
      <c r="F9572" s="121">
        <v>3.8712</v>
      </c>
      <c r="G9572" s="87"/>
      <c r="H9572" s="47"/>
      <c r="I9572" s="120">
        <v>0</v>
      </c>
      <c r="J9572" s="120">
        <v>0</v>
      </c>
    </row>
    <row r="9573" spans="1:10" ht="15" customHeight="1">
      <c r="A9573" s="46" t="s">
        <v>17884</v>
      </c>
      <c r="B9573" s="46" t="s">
        <v>17885</v>
      </c>
      <c r="C9573" s="47">
        <v>52.420999999999999</v>
      </c>
      <c r="D9573" s="119" t="s">
        <v>11979</v>
      </c>
      <c r="E9573" s="46" t="s">
        <v>11979</v>
      </c>
      <c r="F9573" s="121">
        <v>19.735399999999998</v>
      </c>
      <c r="G9573" s="87"/>
      <c r="H9573" s="47"/>
      <c r="I9573" s="120">
        <v>0</v>
      </c>
      <c r="J9573" s="120">
        <v>0</v>
      </c>
    </row>
    <row r="9574" spans="1:10" ht="15" customHeight="1">
      <c r="A9574" s="46" t="s">
        <v>17882</v>
      </c>
      <c r="B9574" s="46" t="s">
        <v>17883</v>
      </c>
      <c r="C9574" s="47">
        <v>148.01599999999999</v>
      </c>
      <c r="D9574" s="119" t="s">
        <v>15140</v>
      </c>
      <c r="E9574" s="46" t="s">
        <v>15140</v>
      </c>
      <c r="F9574" s="121">
        <v>11.3858</v>
      </c>
      <c r="G9574" s="87"/>
      <c r="H9574" s="47"/>
      <c r="I9574" s="120">
        <v>2</v>
      </c>
      <c r="J9574" s="120">
        <v>0</v>
      </c>
    </row>
    <row r="9575" spans="1:10" ht="15" customHeight="1">
      <c r="A9575" s="46" t="s">
        <v>18109</v>
      </c>
      <c r="B9575" s="46" t="s">
        <v>33245</v>
      </c>
      <c r="C9575" s="47">
        <v>103.6808</v>
      </c>
      <c r="D9575" s="119" t="s">
        <v>15138</v>
      </c>
      <c r="E9575" s="46" t="s">
        <v>15138</v>
      </c>
      <c r="F9575" s="121">
        <v>4.0646000000000004</v>
      </c>
      <c r="G9575" s="87"/>
      <c r="H9575" s="47"/>
      <c r="I9575" s="120">
        <v>20</v>
      </c>
      <c r="J9575" s="120">
        <v>0</v>
      </c>
    </row>
    <row r="9576" spans="1:10" ht="15" customHeight="1">
      <c r="A9576" s="46" t="s">
        <v>18107</v>
      </c>
      <c r="B9576" s="46" t="s">
        <v>18108</v>
      </c>
      <c r="C9576" s="47">
        <v>105.3074</v>
      </c>
      <c r="D9576" s="119" t="s">
        <v>15136</v>
      </c>
      <c r="E9576" s="46" t="s">
        <v>15136</v>
      </c>
      <c r="F9576" s="121">
        <v>6.8041999999999998</v>
      </c>
      <c r="G9576" s="87"/>
      <c r="H9576" s="47"/>
      <c r="I9576" s="120">
        <v>0</v>
      </c>
      <c r="J9576" s="120">
        <v>0</v>
      </c>
    </row>
    <row r="9577" spans="1:10" ht="15" customHeight="1">
      <c r="A9577" s="46" t="s">
        <v>18106</v>
      </c>
      <c r="B9577" s="46" t="s">
        <v>33242</v>
      </c>
      <c r="C9577" s="47">
        <v>99.08</v>
      </c>
      <c r="D9577" s="119" t="s">
        <v>14919</v>
      </c>
      <c r="E9577" s="46" t="s">
        <v>14919</v>
      </c>
      <c r="F9577" s="121">
        <v>2.1507999999999998</v>
      </c>
      <c r="G9577" s="87"/>
      <c r="H9577" s="47"/>
      <c r="I9577" s="120">
        <v>1</v>
      </c>
      <c r="J9577" s="120">
        <v>0</v>
      </c>
    </row>
    <row r="9578" spans="1:10" ht="15" customHeight="1">
      <c r="A9578" s="46" t="s">
        <v>18105</v>
      </c>
      <c r="B9578" s="46" t="s">
        <v>33244</v>
      </c>
      <c r="C9578" s="47">
        <v>102.9374</v>
      </c>
      <c r="D9578" s="119" t="s">
        <v>14917</v>
      </c>
      <c r="E9578" s="46" t="s">
        <v>14917</v>
      </c>
      <c r="F9578" s="121">
        <v>2.4289999999999998</v>
      </c>
      <c r="G9578" s="87"/>
      <c r="H9578" s="47"/>
      <c r="I9578" s="120">
        <v>9</v>
      </c>
      <c r="J9578" s="120">
        <v>0</v>
      </c>
    </row>
    <row r="9579" spans="1:10" ht="15" customHeight="1">
      <c r="A9579" s="46" t="s">
        <v>18104</v>
      </c>
      <c r="B9579" s="46" t="s">
        <v>33246</v>
      </c>
      <c r="C9579" s="47">
        <v>88.298400000000001</v>
      </c>
      <c r="D9579" s="119" t="s">
        <v>14915</v>
      </c>
      <c r="E9579" s="46" t="s">
        <v>14915</v>
      </c>
      <c r="F9579" s="121">
        <v>3.4916</v>
      </c>
      <c r="G9579" s="87"/>
      <c r="H9579" s="47"/>
      <c r="I9579" s="120">
        <v>49</v>
      </c>
      <c r="J9579" s="120">
        <v>0</v>
      </c>
    </row>
    <row r="9580" spans="1:10" ht="15" customHeight="1">
      <c r="A9580" s="46" t="s">
        <v>18102</v>
      </c>
      <c r="B9580" s="46" t="s">
        <v>18103</v>
      </c>
      <c r="C9580" s="47">
        <v>120.6204</v>
      </c>
      <c r="D9580" s="119" t="s">
        <v>14913</v>
      </c>
      <c r="E9580" s="46" t="s">
        <v>14913</v>
      </c>
      <c r="F9580" s="121">
        <v>5.5157999999999996</v>
      </c>
      <c r="G9580" s="87"/>
      <c r="H9580" s="47"/>
      <c r="I9580" s="120">
        <v>1</v>
      </c>
      <c r="J9580" s="120">
        <v>0</v>
      </c>
    </row>
    <row r="9581" spans="1:10" ht="15" customHeight="1">
      <c r="A9581" s="46" t="s">
        <v>18100</v>
      </c>
      <c r="B9581" s="46" t="s">
        <v>18101</v>
      </c>
      <c r="C9581" s="47">
        <v>120.6204</v>
      </c>
      <c r="D9581" s="119" t="s">
        <v>14911</v>
      </c>
      <c r="E9581" s="46" t="s">
        <v>14911</v>
      </c>
      <c r="F9581" s="121">
        <v>10.222</v>
      </c>
      <c r="G9581" s="87"/>
      <c r="H9581" s="47"/>
      <c r="I9581" s="120">
        <v>1</v>
      </c>
      <c r="J9581" s="120">
        <v>0</v>
      </c>
    </row>
    <row r="9582" spans="1:10" ht="15" customHeight="1">
      <c r="A9582" s="46" t="s">
        <v>18098</v>
      </c>
      <c r="B9582" s="46" t="s">
        <v>18099</v>
      </c>
      <c r="C9582" s="47">
        <v>120.6204</v>
      </c>
      <c r="D9582" s="119" t="s">
        <v>11977</v>
      </c>
      <c r="E9582" s="46" t="s">
        <v>11977</v>
      </c>
      <c r="F9582" s="121">
        <v>8.8556000000000008</v>
      </c>
      <c r="G9582" s="87"/>
      <c r="H9582" s="47"/>
      <c r="I9582" s="120">
        <v>1</v>
      </c>
      <c r="J9582" s="120">
        <v>0</v>
      </c>
    </row>
    <row r="9583" spans="1:10" ht="15" customHeight="1">
      <c r="A9583" s="46" t="s">
        <v>18096</v>
      </c>
      <c r="B9583" s="46" t="s">
        <v>18097</v>
      </c>
      <c r="C9583" s="47">
        <v>120.4576</v>
      </c>
      <c r="D9583" s="119" t="s">
        <v>14909</v>
      </c>
      <c r="E9583" s="46" t="s">
        <v>14909</v>
      </c>
      <c r="F9583" s="121">
        <v>3.9470000000000001</v>
      </c>
      <c r="G9583" s="87"/>
      <c r="H9583" s="47"/>
      <c r="I9583" s="120">
        <v>0</v>
      </c>
      <c r="J9583" s="120">
        <v>0</v>
      </c>
    </row>
    <row r="9584" spans="1:10" ht="15" customHeight="1">
      <c r="A9584" s="46" t="s">
        <v>18095</v>
      </c>
      <c r="B9584" s="46" t="s">
        <v>33243</v>
      </c>
      <c r="C9584" s="47">
        <v>126.2564</v>
      </c>
      <c r="D9584" s="119" t="s">
        <v>15134</v>
      </c>
      <c r="E9584" s="46" t="s">
        <v>15134</v>
      </c>
      <c r="F9584" s="121">
        <v>2.4594</v>
      </c>
      <c r="G9584" s="87"/>
      <c r="H9584" s="47"/>
      <c r="I9584" s="120">
        <v>11</v>
      </c>
      <c r="J9584" s="120">
        <v>0</v>
      </c>
    </row>
    <row r="9585" spans="1:10" ht="15" customHeight="1">
      <c r="A9585" s="46" t="s">
        <v>18094</v>
      </c>
      <c r="B9585" s="46" t="s">
        <v>33241</v>
      </c>
      <c r="C9585" s="47">
        <v>126.2564</v>
      </c>
      <c r="D9585" s="119" t="s">
        <v>15132</v>
      </c>
      <c r="E9585" s="46" t="s">
        <v>15132</v>
      </c>
      <c r="F9585" s="121">
        <v>4.2720000000000002</v>
      </c>
      <c r="G9585" s="87"/>
      <c r="H9585" s="47"/>
      <c r="I9585" s="120">
        <v>0</v>
      </c>
      <c r="J9585" s="120">
        <v>0</v>
      </c>
    </row>
    <row r="9586" spans="1:10" ht="15" customHeight="1">
      <c r="A9586" s="46" t="s">
        <v>18092</v>
      </c>
      <c r="B9586" s="46" t="s">
        <v>18093</v>
      </c>
      <c r="C9586" s="47">
        <v>91.148399999999995</v>
      </c>
      <c r="D9586" s="119" t="s">
        <v>15130</v>
      </c>
      <c r="E9586" s="46" t="s">
        <v>15130</v>
      </c>
      <c r="F9586" s="121">
        <v>2.2772000000000001</v>
      </c>
      <c r="G9586" s="87"/>
      <c r="H9586" s="47"/>
      <c r="I9586" s="120">
        <v>0</v>
      </c>
      <c r="J9586" s="120">
        <v>0</v>
      </c>
    </row>
    <row r="9587" spans="1:10" ht="15" customHeight="1">
      <c r="A9587" s="46" t="s">
        <v>18090</v>
      </c>
      <c r="B9587" s="46" t="s">
        <v>18091</v>
      </c>
      <c r="C9587" s="47">
        <v>91.783799999999999</v>
      </c>
      <c r="D9587" s="119" t="s">
        <v>15128</v>
      </c>
      <c r="E9587" s="46" t="s">
        <v>15128</v>
      </c>
      <c r="F9587" s="121">
        <v>4.4996</v>
      </c>
      <c r="G9587" s="87"/>
      <c r="H9587" s="47"/>
      <c r="I9587" s="120">
        <v>0</v>
      </c>
      <c r="J9587" s="120">
        <v>0</v>
      </c>
    </row>
    <row r="9588" spans="1:10" ht="15" customHeight="1">
      <c r="A9588" s="46" t="s">
        <v>18088</v>
      </c>
      <c r="B9588" s="46" t="s">
        <v>18089</v>
      </c>
      <c r="C9588" s="47">
        <v>132.21539999999999</v>
      </c>
      <c r="D9588" s="119" t="s">
        <v>11975</v>
      </c>
      <c r="E9588" s="46" t="s">
        <v>11975</v>
      </c>
      <c r="F9588" s="121">
        <v>10.626799999999999</v>
      </c>
      <c r="G9588" s="87"/>
      <c r="H9588" s="47"/>
      <c r="I9588" s="120">
        <v>0</v>
      </c>
      <c r="J9588" s="120">
        <v>0</v>
      </c>
    </row>
    <row r="9589" spans="1:10" ht="15" customHeight="1">
      <c r="A9589" s="46" t="s">
        <v>18087</v>
      </c>
      <c r="B9589" s="46" t="s">
        <v>33240</v>
      </c>
      <c r="C9589" s="47">
        <v>114.788</v>
      </c>
      <c r="D9589" s="119" t="s">
        <v>15126</v>
      </c>
      <c r="E9589" s="46" t="s">
        <v>15126</v>
      </c>
      <c r="F9589" s="121">
        <v>6.2850000000000001</v>
      </c>
      <c r="G9589" s="87"/>
      <c r="H9589" s="47"/>
      <c r="I9589" s="120">
        <v>3</v>
      </c>
      <c r="J9589" s="120">
        <v>0</v>
      </c>
    </row>
    <row r="9590" spans="1:10" ht="15" customHeight="1">
      <c r="A9590" s="46" t="s">
        <v>18085</v>
      </c>
      <c r="B9590" s="46" t="s">
        <v>18086</v>
      </c>
      <c r="C9590" s="47">
        <v>122.39</v>
      </c>
      <c r="D9590" s="119" t="s">
        <v>15124</v>
      </c>
      <c r="E9590" s="46" t="s">
        <v>15124</v>
      </c>
      <c r="F9590" s="121">
        <v>10.171200000000001</v>
      </c>
      <c r="G9590" s="87"/>
      <c r="H9590" s="47"/>
      <c r="I9590" s="120">
        <v>0</v>
      </c>
      <c r="J9590" s="120">
        <v>0</v>
      </c>
    </row>
    <row r="9591" spans="1:10" ht="15" customHeight="1">
      <c r="A9591" s="46" t="s">
        <v>18083</v>
      </c>
      <c r="B9591" s="46" t="s">
        <v>18084</v>
      </c>
      <c r="C9591" s="47">
        <v>156.96199999999999</v>
      </c>
      <c r="D9591" s="119" t="s">
        <v>15122</v>
      </c>
      <c r="E9591" s="46" t="s">
        <v>15122</v>
      </c>
      <c r="F9591" s="121">
        <v>1.0748</v>
      </c>
      <c r="G9591" s="87"/>
      <c r="H9591" s="47"/>
      <c r="I9591" s="120">
        <v>1</v>
      </c>
      <c r="J9591" s="120">
        <v>0</v>
      </c>
    </row>
    <row r="9592" spans="1:10" ht="15" customHeight="1">
      <c r="A9592" s="46" t="s">
        <v>18112</v>
      </c>
      <c r="B9592" s="46" t="s">
        <v>33248</v>
      </c>
      <c r="C9592" s="47">
        <v>32.226599999999998</v>
      </c>
      <c r="D9592" s="119" t="s">
        <v>12030</v>
      </c>
      <c r="E9592" s="46" t="s">
        <v>12030</v>
      </c>
      <c r="F9592" s="121">
        <v>24.82</v>
      </c>
      <c r="G9592" s="87"/>
      <c r="H9592" s="47"/>
      <c r="I9592" s="120">
        <v>0</v>
      </c>
      <c r="J9592" s="120">
        <v>0</v>
      </c>
    </row>
    <row r="9593" spans="1:10" ht="15" customHeight="1">
      <c r="A9593" s="46" t="s">
        <v>18111</v>
      </c>
      <c r="B9593" s="46" t="s">
        <v>33249</v>
      </c>
      <c r="C9593" s="47">
        <v>51.956600000000002</v>
      </c>
      <c r="D9593" s="119" t="s">
        <v>12028</v>
      </c>
      <c r="E9593" s="46" t="s">
        <v>12028</v>
      </c>
      <c r="F9593" s="121">
        <v>49.668199999999999</v>
      </c>
      <c r="G9593" s="87"/>
      <c r="H9593" s="47"/>
      <c r="I9593" s="120">
        <v>1</v>
      </c>
      <c r="J9593" s="120">
        <v>0</v>
      </c>
    </row>
    <row r="9594" spans="1:10" ht="15" customHeight="1">
      <c r="A9594" s="46" t="s">
        <v>18110</v>
      </c>
      <c r="B9594" s="46" t="s">
        <v>33247</v>
      </c>
      <c r="C9594" s="47">
        <v>31.402799999999999</v>
      </c>
      <c r="D9594" s="119" t="s">
        <v>17747</v>
      </c>
      <c r="E9594" s="46" t="s">
        <v>17747</v>
      </c>
      <c r="F9594" s="121">
        <v>243.34360000000001</v>
      </c>
      <c r="G9594" s="87"/>
      <c r="H9594" s="47"/>
      <c r="I9594" s="120">
        <v>0</v>
      </c>
      <c r="J9594" s="120">
        <v>0</v>
      </c>
    </row>
    <row r="9595" spans="1:10" ht="15" customHeight="1">
      <c r="A9595" s="46" t="s">
        <v>18130</v>
      </c>
      <c r="B9595" s="46" t="s">
        <v>33251</v>
      </c>
      <c r="C9595" s="47">
        <v>68.454599999999999</v>
      </c>
      <c r="D9595" s="119" t="s">
        <v>12011</v>
      </c>
      <c r="E9595" s="46" t="s">
        <v>12011</v>
      </c>
      <c r="F9595" s="121">
        <v>98.297799999999995</v>
      </c>
      <c r="G9595" s="87"/>
      <c r="H9595" s="47"/>
      <c r="I9595" s="120">
        <v>0</v>
      </c>
      <c r="J9595" s="120">
        <v>0</v>
      </c>
    </row>
    <row r="9596" spans="1:10" ht="15" customHeight="1">
      <c r="A9596" s="46" t="s">
        <v>18129</v>
      </c>
      <c r="B9596" s="46" t="s">
        <v>33252</v>
      </c>
      <c r="C9596" s="47">
        <v>68.454599999999999</v>
      </c>
      <c r="D9596" s="119" t="s">
        <v>12009</v>
      </c>
      <c r="E9596" s="46" t="s">
        <v>12009</v>
      </c>
      <c r="F9596" s="121">
        <v>284.64620000000002</v>
      </c>
      <c r="G9596" s="87"/>
      <c r="H9596" s="47"/>
      <c r="I9596" s="120">
        <v>0</v>
      </c>
      <c r="J9596" s="120">
        <v>0</v>
      </c>
    </row>
    <row r="9597" spans="1:10" ht="15" customHeight="1">
      <c r="A9597" s="46" t="s">
        <v>18128</v>
      </c>
      <c r="B9597" s="46" t="s">
        <v>33254</v>
      </c>
      <c r="C9597" s="47">
        <v>148.6574</v>
      </c>
      <c r="D9597" s="119" t="s">
        <v>12007</v>
      </c>
      <c r="E9597" s="46" t="s">
        <v>12007</v>
      </c>
      <c r="F9597" s="121">
        <v>123.0936</v>
      </c>
      <c r="G9597" s="87"/>
      <c r="H9597" s="47"/>
      <c r="I9597" s="120">
        <v>3</v>
      </c>
      <c r="J9597" s="120">
        <v>0</v>
      </c>
    </row>
    <row r="9598" spans="1:10" ht="15" customHeight="1">
      <c r="A9598" s="46" t="s">
        <v>18126</v>
      </c>
      <c r="B9598" s="46" t="s">
        <v>18127</v>
      </c>
      <c r="C9598" s="47">
        <v>110.9772</v>
      </c>
      <c r="D9598" s="119" t="s">
        <v>12005</v>
      </c>
      <c r="E9598" s="46" t="s">
        <v>12005</v>
      </c>
      <c r="F9598" s="121">
        <v>32.4178</v>
      </c>
      <c r="G9598" s="87"/>
      <c r="H9598" s="47"/>
      <c r="I9598" s="120">
        <v>4</v>
      </c>
      <c r="J9598" s="120">
        <v>0</v>
      </c>
    </row>
    <row r="9599" spans="1:10" ht="15" customHeight="1">
      <c r="A9599" s="46" t="s">
        <v>18125</v>
      </c>
      <c r="B9599" s="46" t="s">
        <v>33255</v>
      </c>
      <c r="C9599" s="47">
        <v>481.27300000000002</v>
      </c>
      <c r="D9599" s="119" t="s">
        <v>36403</v>
      </c>
      <c r="E9599" s="46" t="s">
        <v>36403</v>
      </c>
      <c r="F9599" s="121">
        <v>1097.9212</v>
      </c>
      <c r="G9599" s="87"/>
      <c r="H9599" s="47"/>
      <c r="I9599" s="120">
        <v>7</v>
      </c>
      <c r="J9599" s="120">
        <v>0</v>
      </c>
    </row>
    <row r="9600" spans="1:10" ht="15" customHeight="1">
      <c r="A9600" s="46" t="s">
        <v>18124</v>
      </c>
      <c r="B9600" s="46" t="s">
        <v>33253</v>
      </c>
      <c r="C9600" s="47">
        <v>301.13959999999997</v>
      </c>
      <c r="D9600" s="119" t="s">
        <v>748</v>
      </c>
      <c r="E9600" s="46" t="s">
        <v>748</v>
      </c>
      <c r="F9600" s="121">
        <v>42.592199999999998</v>
      </c>
      <c r="G9600" s="87"/>
      <c r="H9600" s="47"/>
      <c r="I9600" s="120">
        <v>2</v>
      </c>
      <c r="J9600" s="120">
        <v>0</v>
      </c>
    </row>
    <row r="9601" spans="1:10" ht="15" customHeight="1">
      <c r="A9601" s="46" t="s">
        <v>18123</v>
      </c>
      <c r="B9601" s="46" t="s">
        <v>33256</v>
      </c>
      <c r="C9601" s="47">
        <v>214.054</v>
      </c>
      <c r="D9601" s="119" t="s">
        <v>749</v>
      </c>
      <c r="E9601" s="46" t="s">
        <v>749</v>
      </c>
      <c r="F9601" s="121">
        <v>104.851</v>
      </c>
      <c r="G9601" s="87"/>
      <c r="H9601" s="47"/>
      <c r="I9601" s="120">
        <v>9</v>
      </c>
      <c r="J9601" s="120">
        <v>0</v>
      </c>
    </row>
    <row r="9602" spans="1:10" ht="15" customHeight="1">
      <c r="A9602" s="46" t="s">
        <v>18120</v>
      </c>
      <c r="B9602" s="46" t="s">
        <v>18121</v>
      </c>
      <c r="C9602" s="47">
        <v>72.149199999999993</v>
      </c>
      <c r="D9602" s="119" t="s">
        <v>750</v>
      </c>
      <c r="E9602" s="46" t="s">
        <v>750</v>
      </c>
      <c r="F9602" s="121">
        <v>109.5586</v>
      </c>
      <c r="G9602" s="87"/>
      <c r="H9602" s="47"/>
      <c r="I9602" s="120">
        <v>1</v>
      </c>
      <c r="J9602" s="120">
        <v>0</v>
      </c>
    </row>
    <row r="9603" spans="1:10" ht="15" customHeight="1">
      <c r="A9603" s="46" t="s">
        <v>18119</v>
      </c>
      <c r="B9603" s="46" t="s">
        <v>33250</v>
      </c>
      <c r="C9603" s="47">
        <v>91.790400000000005</v>
      </c>
      <c r="D9603" s="119" t="s">
        <v>751</v>
      </c>
      <c r="E9603" s="46" t="s">
        <v>751</v>
      </c>
      <c r="F9603" s="121">
        <v>60.860999999999997</v>
      </c>
      <c r="G9603" s="87"/>
      <c r="H9603" s="47"/>
      <c r="I9603" s="120">
        <v>0</v>
      </c>
      <c r="J9603" s="120">
        <v>0</v>
      </c>
    </row>
    <row r="9604" spans="1:10" ht="15" customHeight="1">
      <c r="A9604" s="46" t="s">
        <v>18117</v>
      </c>
      <c r="B9604" s="46" t="s">
        <v>18118</v>
      </c>
      <c r="C9604" s="47">
        <v>145.04060000000001</v>
      </c>
      <c r="D9604" s="119" t="s">
        <v>752</v>
      </c>
      <c r="E9604" s="46" t="s">
        <v>752</v>
      </c>
      <c r="F9604" s="121">
        <v>134.11019999999999</v>
      </c>
      <c r="G9604" s="87"/>
      <c r="H9604" s="47"/>
      <c r="I9604" s="120">
        <v>6</v>
      </c>
      <c r="J9604" s="120">
        <v>0</v>
      </c>
    </row>
    <row r="9605" spans="1:10" ht="15" customHeight="1">
      <c r="A9605" s="46" t="s">
        <v>18115</v>
      </c>
      <c r="B9605" s="46" t="s">
        <v>18116</v>
      </c>
      <c r="C9605" s="47">
        <v>174.709</v>
      </c>
      <c r="D9605" s="119" t="s">
        <v>12027</v>
      </c>
      <c r="E9605" s="46" t="s">
        <v>12027</v>
      </c>
      <c r="F9605" s="121">
        <v>92.630200000000002</v>
      </c>
      <c r="G9605" s="87"/>
      <c r="H9605" s="47"/>
      <c r="I9605" s="120">
        <v>6</v>
      </c>
      <c r="J9605" s="120">
        <v>0</v>
      </c>
    </row>
    <row r="9606" spans="1:10" ht="15" customHeight="1">
      <c r="A9606" s="46" t="s">
        <v>18131</v>
      </c>
      <c r="B9606" s="46" t="s">
        <v>18132</v>
      </c>
      <c r="C9606" s="47">
        <v>14.360200000000001</v>
      </c>
      <c r="D9606" s="119" t="s">
        <v>753</v>
      </c>
      <c r="E9606" s="46" t="s">
        <v>753</v>
      </c>
      <c r="F9606" s="121">
        <v>67.879599999999996</v>
      </c>
      <c r="G9606" s="87"/>
      <c r="H9606" s="47"/>
      <c r="I9606" s="120">
        <v>0</v>
      </c>
      <c r="J9606" s="120">
        <v>0</v>
      </c>
    </row>
    <row r="9607" spans="1:10" ht="15" customHeight="1">
      <c r="A9607" s="46" t="s">
        <v>18147</v>
      </c>
      <c r="B9607" s="46" t="s">
        <v>18148</v>
      </c>
      <c r="C9607" s="47">
        <v>14.4298</v>
      </c>
      <c r="D9607" s="119" t="s">
        <v>12025</v>
      </c>
      <c r="E9607" s="46" t="s">
        <v>12025</v>
      </c>
      <c r="F9607" s="121">
        <v>88.751000000000005</v>
      </c>
      <c r="G9607" s="87"/>
      <c r="H9607" s="47"/>
      <c r="I9607" s="120">
        <v>40</v>
      </c>
      <c r="J9607" s="120">
        <v>0</v>
      </c>
    </row>
    <row r="9608" spans="1:10" ht="15" customHeight="1">
      <c r="A9608" s="46" t="s">
        <v>18145</v>
      </c>
      <c r="B9608" s="46" t="s">
        <v>18146</v>
      </c>
      <c r="C9608" s="47">
        <v>26.629000000000001</v>
      </c>
      <c r="D9608" s="119" t="s">
        <v>754</v>
      </c>
      <c r="E9608" s="46" t="s">
        <v>754</v>
      </c>
      <c r="F9608" s="121">
        <v>84.520399999999995</v>
      </c>
      <c r="G9608" s="87"/>
      <c r="H9608" s="47"/>
      <c r="I9608" s="120">
        <v>23</v>
      </c>
      <c r="J9608" s="120">
        <v>0</v>
      </c>
    </row>
    <row r="9609" spans="1:10" ht="15" customHeight="1">
      <c r="A9609" s="46" t="s">
        <v>18143</v>
      </c>
      <c r="B9609" s="46" t="s">
        <v>18144</v>
      </c>
      <c r="C9609" s="47">
        <v>13.0494</v>
      </c>
      <c r="D9609" s="119" t="s">
        <v>755</v>
      </c>
      <c r="E9609" s="46" t="s">
        <v>755</v>
      </c>
      <c r="F9609" s="121">
        <v>77.456800000000001</v>
      </c>
      <c r="G9609" s="87"/>
      <c r="H9609" s="47"/>
      <c r="I9609" s="120">
        <v>29</v>
      </c>
      <c r="J9609" s="120">
        <v>0</v>
      </c>
    </row>
    <row r="9610" spans="1:10" ht="15" customHeight="1">
      <c r="A9610" s="46" t="s">
        <v>18141</v>
      </c>
      <c r="B9610" s="46" t="s">
        <v>18142</v>
      </c>
      <c r="C9610" s="47">
        <v>11.009600000000001</v>
      </c>
      <c r="D9610" s="119" t="s">
        <v>758</v>
      </c>
      <c r="E9610" s="46" t="s">
        <v>758</v>
      </c>
      <c r="F9610" s="121">
        <v>219.13300000000001</v>
      </c>
      <c r="G9610" s="87"/>
      <c r="H9610" s="47"/>
      <c r="I9610" s="120">
        <v>5</v>
      </c>
      <c r="J9610" s="120">
        <v>0</v>
      </c>
    </row>
    <row r="9611" spans="1:10" ht="15" customHeight="1">
      <c r="A9611" s="46" t="s">
        <v>18139</v>
      </c>
      <c r="B9611" s="46" t="s">
        <v>18140</v>
      </c>
      <c r="C9611" s="47">
        <v>10.77</v>
      </c>
      <c r="D9611" s="119" t="s">
        <v>759</v>
      </c>
      <c r="E9611" s="46" t="s">
        <v>759</v>
      </c>
      <c r="F9611" s="121">
        <v>304.34280000000001</v>
      </c>
      <c r="G9611" s="87"/>
      <c r="H9611" s="47"/>
      <c r="I9611" s="120">
        <v>12</v>
      </c>
      <c r="J9611" s="120">
        <v>0</v>
      </c>
    </row>
    <row r="9612" spans="1:10" ht="15" customHeight="1">
      <c r="A9612" s="46" t="s">
        <v>18137</v>
      </c>
      <c r="B9612" s="46" t="s">
        <v>18138</v>
      </c>
      <c r="C9612" s="47">
        <v>11.966799999999999</v>
      </c>
      <c r="D9612" s="119" t="s">
        <v>12024</v>
      </c>
      <c r="E9612" s="46" t="s">
        <v>12024</v>
      </c>
      <c r="F9612" s="121">
        <v>243.6824</v>
      </c>
      <c r="G9612" s="87"/>
      <c r="H9612" s="47"/>
      <c r="I9612" s="120">
        <v>8</v>
      </c>
      <c r="J9612" s="120">
        <v>0</v>
      </c>
    </row>
    <row r="9613" spans="1:10" ht="15" customHeight="1">
      <c r="A9613" s="46" t="s">
        <v>18135</v>
      </c>
      <c r="B9613" s="46" t="s">
        <v>18136</v>
      </c>
      <c r="C9613" s="47">
        <v>17.710799999999999</v>
      </c>
      <c r="D9613" s="119" t="s">
        <v>12023</v>
      </c>
      <c r="E9613" s="46" t="s">
        <v>12023</v>
      </c>
      <c r="F9613" s="121">
        <v>66.948800000000006</v>
      </c>
      <c r="G9613" s="87"/>
      <c r="H9613" s="47"/>
      <c r="I9613" s="120">
        <v>4</v>
      </c>
      <c r="J9613" s="120">
        <v>0</v>
      </c>
    </row>
    <row r="9614" spans="1:10" ht="15" customHeight="1">
      <c r="A9614" s="46" t="s">
        <v>18133</v>
      </c>
      <c r="B9614" s="46" t="s">
        <v>18134</v>
      </c>
      <c r="C9614" s="47">
        <v>15.800800000000001</v>
      </c>
      <c r="D9614" s="119" t="s">
        <v>12022</v>
      </c>
      <c r="E9614" s="46" t="s">
        <v>12022</v>
      </c>
      <c r="F9614" s="121">
        <v>189.0772</v>
      </c>
      <c r="G9614" s="87"/>
      <c r="H9614" s="47"/>
      <c r="I9614" s="120">
        <v>25</v>
      </c>
      <c r="J9614" s="120">
        <v>0</v>
      </c>
    </row>
    <row r="9615" spans="1:10" ht="15" customHeight="1">
      <c r="A9615" s="46" t="s">
        <v>18153</v>
      </c>
      <c r="B9615" s="46" t="s">
        <v>18154</v>
      </c>
      <c r="C9615" s="47">
        <v>33.669600000000003</v>
      </c>
      <c r="D9615" s="119" t="s">
        <v>760</v>
      </c>
      <c r="E9615" s="46" t="s">
        <v>760</v>
      </c>
      <c r="F9615" s="121">
        <v>92.510800000000003</v>
      </c>
      <c r="G9615" s="87"/>
      <c r="H9615" s="47"/>
      <c r="I9615" s="120">
        <v>0</v>
      </c>
      <c r="J9615" s="120">
        <v>0</v>
      </c>
    </row>
    <row r="9616" spans="1:10" ht="15" customHeight="1">
      <c r="A9616" s="46" t="s">
        <v>18155</v>
      </c>
      <c r="B9616" s="46" t="s">
        <v>18156</v>
      </c>
      <c r="C9616" s="47">
        <v>28.8596</v>
      </c>
      <c r="D9616" s="119" t="s">
        <v>763</v>
      </c>
      <c r="E9616" s="46" t="s">
        <v>763</v>
      </c>
      <c r="F9616" s="121">
        <v>98.604799999999997</v>
      </c>
      <c r="G9616" s="87"/>
      <c r="H9616" s="47"/>
      <c r="I9616" s="120">
        <v>0</v>
      </c>
      <c r="J9616" s="120">
        <v>0</v>
      </c>
    </row>
    <row r="9617" spans="1:10" ht="15" customHeight="1">
      <c r="A9617" s="46" t="s">
        <v>18157</v>
      </c>
      <c r="B9617" s="46" t="s">
        <v>18158</v>
      </c>
      <c r="C9617" s="47">
        <v>23.7988</v>
      </c>
      <c r="D9617" s="119" t="s">
        <v>766</v>
      </c>
      <c r="E9617" s="46" t="s">
        <v>766</v>
      </c>
      <c r="F9617" s="121">
        <v>109.4898</v>
      </c>
      <c r="G9617" s="87"/>
      <c r="H9617" s="47"/>
      <c r="I9617" s="120">
        <v>0</v>
      </c>
      <c r="J9617" s="120">
        <v>0</v>
      </c>
    </row>
    <row r="9618" spans="1:10" ht="15" customHeight="1">
      <c r="A9618" s="46" t="s">
        <v>18167</v>
      </c>
      <c r="B9618" s="46" t="s">
        <v>18168</v>
      </c>
      <c r="C9618" s="47">
        <v>2.6768000000000001</v>
      </c>
      <c r="D9618" s="119" t="s">
        <v>12021</v>
      </c>
      <c r="E9618" s="46" t="s">
        <v>12021</v>
      </c>
      <c r="F9618" s="121">
        <v>38.7408</v>
      </c>
      <c r="G9618" s="87"/>
      <c r="H9618" s="47"/>
      <c r="I9618" s="120">
        <v>148</v>
      </c>
      <c r="J9618" s="120">
        <v>0</v>
      </c>
    </row>
    <row r="9619" spans="1:10" ht="15" customHeight="1">
      <c r="A9619" s="46" t="s">
        <v>18323</v>
      </c>
      <c r="B9619" s="46" t="s">
        <v>18324</v>
      </c>
      <c r="C9619" s="47">
        <v>9.1319999999999997</v>
      </c>
      <c r="D9619" s="119" t="s">
        <v>769</v>
      </c>
      <c r="E9619" s="46" t="s">
        <v>769</v>
      </c>
      <c r="F9619" s="121">
        <v>121.732</v>
      </c>
      <c r="G9619" s="87"/>
      <c r="H9619" s="47"/>
      <c r="I9619" s="120">
        <v>15</v>
      </c>
      <c r="J9619" s="120">
        <v>0</v>
      </c>
    </row>
    <row r="9620" spans="1:10" ht="15" customHeight="1">
      <c r="A9620" s="46" t="s">
        <v>18165</v>
      </c>
      <c r="B9620" s="46" t="s">
        <v>18166</v>
      </c>
      <c r="C9620" s="47">
        <v>10.526199999999999</v>
      </c>
      <c r="D9620" s="119" t="s">
        <v>772</v>
      </c>
      <c r="E9620" s="46" t="s">
        <v>772</v>
      </c>
      <c r="F9620" s="121">
        <v>219.10759999999999</v>
      </c>
      <c r="G9620" s="87"/>
      <c r="H9620" s="47"/>
      <c r="I9620" s="120">
        <v>11</v>
      </c>
      <c r="J9620" s="120">
        <v>0</v>
      </c>
    </row>
    <row r="9621" spans="1:10" ht="15" customHeight="1">
      <c r="A9621" s="46" t="s">
        <v>18163</v>
      </c>
      <c r="B9621" s="46" t="s">
        <v>18164</v>
      </c>
      <c r="C9621" s="47">
        <v>18.589200000000002</v>
      </c>
      <c r="D9621" s="119" t="s">
        <v>774</v>
      </c>
      <c r="E9621" s="46" t="s">
        <v>774</v>
      </c>
      <c r="F9621" s="121">
        <v>170.43</v>
      </c>
      <c r="G9621" s="87"/>
      <c r="H9621" s="47"/>
      <c r="I9621" s="120">
        <v>9</v>
      </c>
      <c r="J9621" s="120">
        <v>0</v>
      </c>
    </row>
    <row r="9622" spans="1:10" ht="15" customHeight="1">
      <c r="A9622" s="46" t="s">
        <v>18161</v>
      </c>
      <c r="B9622" s="46" t="s">
        <v>18162</v>
      </c>
      <c r="C9622" s="47">
        <v>89.297600000000003</v>
      </c>
      <c r="D9622" s="119" t="s">
        <v>12020</v>
      </c>
      <c r="E9622" s="46" t="s">
        <v>12020</v>
      </c>
      <c r="F9622" s="121">
        <v>26.320599999999999</v>
      </c>
      <c r="G9622" s="87"/>
      <c r="H9622" s="47"/>
      <c r="I9622" s="120">
        <v>0</v>
      </c>
      <c r="J9622" s="120">
        <v>0</v>
      </c>
    </row>
    <row r="9623" spans="1:10" ht="15" customHeight="1">
      <c r="A9623" s="46" t="s">
        <v>18159</v>
      </c>
      <c r="B9623" s="46" t="s">
        <v>18160</v>
      </c>
      <c r="C9623" s="47">
        <v>107.3522</v>
      </c>
      <c r="D9623" s="119" t="s">
        <v>777</v>
      </c>
      <c r="E9623" s="46" t="s">
        <v>777</v>
      </c>
      <c r="F9623" s="121">
        <v>198.99719999999999</v>
      </c>
      <c r="G9623" s="87"/>
      <c r="H9623" s="47"/>
      <c r="I9623" s="120">
        <v>0</v>
      </c>
      <c r="J9623" s="120">
        <v>0</v>
      </c>
    </row>
    <row r="9624" spans="1:10" ht="15" customHeight="1">
      <c r="A9624" s="46" t="s">
        <v>18234</v>
      </c>
      <c r="B9624" s="46" t="s">
        <v>18235</v>
      </c>
      <c r="C9624" s="47">
        <v>171.25239999999999</v>
      </c>
      <c r="D9624" s="119" t="s">
        <v>780</v>
      </c>
      <c r="E9624" s="46" t="s">
        <v>780</v>
      </c>
      <c r="F9624" s="121">
        <v>121.732</v>
      </c>
      <c r="G9624" s="87"/>
      <c r="H9624" s="47"/>
      <c r="I9624" s="120">
        <v>0</v>
      </c>
      <c r="J9624" s="120">
        <v>0</v>
      </c>
    </row>
    <row r="9625" spans="1:10" ht="15" customHeight="1">
      <c r="A9625" s="46" t="s">
        <v>1049</v>
      </c>
      <c r="B9625" s="46" t="s">
        <v>1050</v>
      </c>
      <c r="C9625" s="47">
        <v>6.1028000000000002</v>
      </c>
      <c r="D9625" s="119" t="s">
        <v>12019</v>
      </c>
      <c r="E9625" s="46" t="s">
        <v>12019</v>
      </c>
      <c r="F9625" s="121">
        <v>49.9724</v>
      </c>
      <c r="G9625" s="87"/>
      <c r="H9625" s="47"/>
      <c r="I9625" s="120">
        <v>0</v>
      </c>
      <c r="J9625" s="120">
        <v>0</v>
      </c>
    </row>
    <row r="9626" spans="1:10" ht="15" customHeight="1">
      <c r="A9626" s="46" t="s">
        <v>26721</v>
      </c>
      <c r="B9626" s="46" t="s">
        <v>26722</v>
      </c>
      <c r="C9626" s="47">
        <v>52.1312</v>
      </c>
      <c r="D9626" s="119" t="s">
        <v>12018</v>
      </c>
      <c r="E9626" s="46" t="s">
        <v>12018</v>
      </c>
      <c r="F9626" s="121">
        <v>52.666200000000003</v>
      </c>
      <c r="G9626" s="87"/>
      <c r="H9626" s="47"/>
      <c r="I9626" s="120">
        <v>1</v>
      </c>
      <c r="J9626" s="120">
        <v>0</v>
      </c>
    </row>
    <row r="9627" spans="1:10" ht="15" customHeight="1">
      <c r="A9627" s="46" t="s">
        <v>26819</v>
      </c>
      <c r="B9627" s="46" t="s">
        <v>26820</v>
      </c>
      <c r="C9627" s="47">
        <v>0.78339999999999999</v>
      </c>
      <c r="D9627" s="119" t="s">
        <v>12017</v>
      </c>
      <c r="E9627" s="46" t="s">
        <v>12017</v>
      </c>
      <c r="F9627" s="121">
        <v>30.420400000000001</v>
      </c>
      <c r="G9627" s="87"/>
      <c r="H9627" s="47"/>
      <c r="I9627" s="120">
        <v>0</v>
      </c>
      <c r="J9627" s="120">
        <v>0</v>
      </c>
    </row>
    <row r="9628" spans="1:10" ht="15" customHeight="1">
      <c r="A9628" s="46" t="s">
        <v>26817</v>
      </c>
      <c r="B9628" s="46" t="s">
        <v>26818</v>
      </c>
      <c r="C9628" s="47">
        <v>9.4E-2</v>
      </c>
      <c r="D9628" s="119" t="s">
        <v>12016</v>
      </c>
      <c r="E9628" s="46" t="s">
        <v>12016</v>
      </c>
      <c r="F9628" s="121">
        <v>85.201800000000006</v>
      </c>
      <c r="G9628" s="87"/>
      <c r="H9628" s="47"/>
      <c r="I9628" s="120">
        <v>0</v>
      </c>
      <c r="J9628" s="120">
        <v>0</v>
      </c>
    </row>
    <row r="9629" spans="1:10" ht="15" customHeight="1">
      <c r="A9629" s="46" t="s">
        <v>26815</v>
      </c>
      <c r="B9629" s="46" t="s">
        <v>26816</v>
      </c>
      <c r="C9629" s="47">
        <v>0.1094</v>
      </c>
      <c r="D9629" s="119" t="s">
        <v>12015</v>
      </c>
      <c r="E9629" s="46" t="s">
        <v>12015</v>
      </c>
      <c r="F9629" s="121">
        <v>65.727800000000002</v>
      </c>
      <c r="G9629" s="87"/>
      <c r="H9629" s="47"/>
      <c r="I9629" s="120">
        <v>0</v>
      </c>
      <c r="J9629" s="120">
        <v>0</v>
      </c>
    </row>
    <row r="9630" spans="1:10" ht="15" customHeight="1">
      <c r="A9630" s="46" t="s">
        <v>26813</v>
      </c>
      <c r="B9630" s="46" t="s">
        <v>26814</v>
      </c>
      <c r="C9630" s="47">
        <v>0.68320000000000003</v>
      </c>
      <c r="D9630" s="119" t="s">
        <v>12014</v>
      </c>
      <c r="E9630" s="46" t="s">
        <v>12014</v>
      </c>
      <c r="F9630" s="121">
        <v>84.117599999999996</v>
      </c>
      <c r="G9630" s="87"/>
      <c r="H9630" s="47"/>
      <c r="I9630" s="120">
        <v>0</v>
      </c>
      <c r="J9630" s="120">
        <v>0</v>
      </c>
    </row>
    <row r="9631" spans="1:10" ht="15" customHeight="1">
      <c r="A9631" s="46" t="s">
        <v>26811</v>
      </c>
      <c r="B9631" s="46" t="s">
        <v>26812</v>
      </c>
      <c r="C9631" s="47">
        <v>14.360200000000001</v>
      </c>
      <c r="D9631" s="119" t="s">
        <v>12013</v>
      </c>
      <c r="E9631" s="46" t="s">
        <v>12013</v>
      </c>
      <c r="F9631" s="121">
        <v>134.11859999999999</v>
      </c>
      <c r="G9631" s="87"/>
      <c r="H9631" s="47"/>
      <c r="I9631" s="120">
        <v>0</v>
      </c>
      <c r="J9631" s="120">
        <v>0</v>
      </c>
    </row>
    <row r="9632" spans="1:10" ht="15" customHeight="1">
      <c r="A9632" s="46" t="s">
        <v>26762</v>
      </c>
      <c r="B9632" s="46" t="s">
        <v>26763</v>
      </c>
      <c r="C9632" s="47">
        <v>10.77</v>
      </c>
      <c r="D9632" s="119" t="s">
        <v>12748</v>
      </c>
      <c r="E9632" s="46" t="s">
        <v>12748</v>
      </c>
      <c r="F9632" s="121">
        <v>26.061</v>
      </c>
      <c r="G9632" s="87"/>
      <c r="H9632" s="47"/>
      <c r="I9632" s="120">
        <v>8</v>
      </c>
      <c r="J9632" s="120">
        <v>0</v>
      </c>
    </row>
    <row r="9633" spans="1:10" ht="15" customHeight="1">
      <c r="A9633" s="46" t="s">
        <v>1043</v>
      </c>
      <c r="B9633" s="46" t="s">
        <v>1044</v>
      </c>
      <c r="C9633" s="47">
        <v>20.039200000000001</v>
      </c>
      <c r="D9633" s="119" t="s">
        <v>12003</v>
      </c>
      <c r="E9633" s="46" t="s">
        <v>12003</v>
      </c>
      <c r="F9633" s="121">
        <v>62.849800000000002</v>
      </c>
      <c r="G9633" s="87"/>
      <c r="H9633" s="47"/>
      <c r="I9633" s="120">
        <v>0</v>
      </c>
      <c r="J9633" s="120">
        <v>0</v>
      </c>
    </row>
    <row r="9634" spans="1:10" ht="15" customHeight="1">
      <c r="A9634" s="46" t="s">
        <v>1041</v>
      </c>
      <c r="B9634" s="46" t="s">
        <v>33263</v>
      </c>
      <c r="C9634" s="47">
        <v>10.930400000000001</v>
      </c>
      <c r="D9634" s="119" t="s">
        <v>12746</v>
      </c>
      <c r="E9634" s="46" t="s">
        <v>12746</v>
      </c>
      <c r="F9634" s="121">
        <v>379.73079999999999</v>
      </c>
      <c r="G9634" s="87"/>
      <c r="H9634" s="47"/>
      <c r="I9634" s="120">
        <v>0</v>
      </c>
      <c r="J9634" s="120">
        <v>0</v>
      </c>
    </row>
    <row r="9635" spans="1:10" ht="15" customHeight="1">
      <c r="A9635" s="46" t="s">
        <v>1039</v>
      </c>
      <c r="B9635" s="46" t="s">
        <v>33262</v>
      </c>
      <c r="C9635" s="47">
        <v>10.930400000000001</v>
      </c>
      <c r="D9635" s="119" t="s">
        <v>12001</v>
      </c>
      <c r="E9635" s="46" t="s">
        <v>12001</v>
      </c>
      <c r="F9635" s="121">
        <v>99.5124</v>
      </c>
      <c r="G9635" s="87"/>
      <c r="H9635" s="47"/>
      <c r="I9635" s="120">
        <v>0</v>
      </c>
      <c r="J9635" s="120">
        <v>0</v>
      </c>
    </row>
    <row r="9636" spans="1:10" ht="15" customHeight="1">
      <c r="A9636" s="46" t="s">
        <v>1037</v>
      </c>
      <c r="B9636" s="46" t="s">
        <v>33261</v>
      </c>
      <c r="C9636" s="47">
        <v>18.217400000000001</v>
      </c>
      <c r="D9636" s="119" t="s">
        <v>12744</v>
      </c>
      <c r="E9636" s="46" t="s">
        <v>12744</v>
      </c>
      <c r="F9636" s="121">
        <v>206.89359999999999</v>
      </c>
      <c r="G9636" s="87"/>
      <c r="H9636" s="47"/>
      <c r="I9636" s="120">
        <v>0</v>
      </c>
      <c r="J9636" s="120">
        <v>0</v>
      </c>
    </row>
    <row r="9637" spans="1:10" ht="15" customHeight="1">
      <c r="A9637" s="46" t="s">
        <v>1035</v>
      </c>
      <c r="B9637" s="46" t="s">
        <v>33260</v>
      </c>
      <c r="C9637" s="47">
        <v>18.217400000000001</v>
      </c>
      <c r="D9637" s="119" t="s">
        <v>11999</v>
      </c>
      <c r="E9637" s="46" t="s">
        <v>11999</v>
      </c>
      <c r="F9637" s="121">
        <v>75.956199999999995</v>
      </c>
      <c r="G9637" s="87"/>
      <c r="H9637" s="47"/>
      <c r="I9637" s="120">
        <v>0</v>
      </c>
      <c r="J9637" s="120">
        <v>0</v>
      </c>
    </row>
    <row r="9638" spans="1:10" ht="15" customHeight="1">
      <c r="A9638" s="46" t="s">
        <v>1032</v>
      </c>
      <c r="B9638" s="46" t="s">
        <v>1033</v>
      </c>
      <c r="C9638" s="47">
        <v>9.1088000000000005</v>
      </c>
      <c r="D9638" s="119" t="s">
        <v>36404</v>
      </c>
      <c r="E9638" s="46" t="s">
        <v>36404</v>
      </c>
      <c r="F9638" s="121">
        <v>107.3306</v>
      </c>
      <c r="G9638" s="87"/>
      <c r="H9638" s="47"/>
      <c r="I9638" s="120">
        <v>0</v>
      </c>
      <c r="J9638" s="120">
        <v>0</v>
      </c>
    </row>
    <row r="9639" spans="1:10" ht="15" customHeight="1">
      <c r="A9639" s="46" t="s">
        <v>26810</v>
      </c>
      <c r="B9639" s="46" t="s">
        <v>33269</v>
      </c>
      <c r="C9639" s="47">
        <v>23.933599999999998</v>
      </c>
      <c r="D9639" s="119" t="s">
        <v>36405</v>
      </c>
      <c r="E9639" s="46" t="s">
        <v>36405</v>
      </c>
      <c r="F9639" s="121">
        <v>3.1562000000000001</v>
      </c>
      <c r="G9639" s="87"/>
      <c r="H9639" s="47"/>
      <c r="I9639" s="120">
        <v>6</v>
      </c>
      <c r="J9639" s="120">
        <v>0</v>
      </c>
    </row>
    <row r="9640" spans="1:10" ht="15" customHeight="1">
      <c r="A9640" s="46" t="s">
        <v>26808</v>
      </c>
      <c r="B9640" s="46" t="s">
        <v>26809</v>
      </c>
      <c r="C9640" s="47">
        <v>27.186599999999999</v>
      </c>
      <c r="D9640" s="119" t="s">
        <v>36406</v>
      </c>
      <c r="E9640" s="46" t="s">
        <v>36406</v>
      </c>
      <c r="F9640" s="121">
        <v>3.1562000000000001</v>
      </c>
      <c r="G9640" s="87"/>
      <c r="H9640" s="47"/>
      <c r="I9640" s="120">
        <v>0</v>
      </c>
      <c r="J9640" s="120">
        <v>0</v>
      </c>
    </row>
    <row r="9641" spans="1:10" ht="15" customHeight="1">
      <c r="A9641" s="46" t="s">
        <v>26741</v>
      </c>
      <c r="B9641" s="46" t="s">
        <v>33277</v>
      </c>
      <c r="C9641" s="47">
        <v>37.178199999999997</v>
      </c>
      <c r="D9641" s="119" t="s">
        <v>12742</v>
      </c>
      <c r="E9641" s="46" t="s">
        <v>12742</v>
      </c>
      <c r="F9641" s="121">
        <v>19.948</v>
      </c>
      <c r="G9641" s="87"/>
      <c r="H9641" s="47"/>
      <c r="I9641" s="120">
        <v>3</v>
      </c>
      <c r="J9641" s="120">
        <v>0</v>
      </c>
    </row>
    <row r="9642" spans="1:10" ht="15" customHeight="1">
      <c r="A9642" s="46" t="s">
        <v>26747</v>
      </c>
      <c r="B9642" s="46" t="s">
        <v>26748</v>
      </c>
      <c r="C9642" s="47">
        <v>21.6448</v>
      </c>
      <c r="D9642" s="119" t="s">
        <v>12740</v>
      </c>
      <c r="E9642" s="46" t="s">
        <v>12740</v>
      </c>
      <c r="F9642" s="121">
        <v>49.733400000000003</v>
      </c>
      <c r="G9642" s="87"/>
      <c r="H9642" s="47"/>
      <c r="I9642" s="120">
        <v>0</v>
      </c>
      <c r="J9642" s="120">
        <v>0</v>
      </c>
    </row>
    <row r="9643" spans="1:10" ht="15" customHeight="1">
      <c r="A9643" s="46" t="s">
        <v>26745</v>
      </c>
      <c r="B9643" s="46" t="s">
        <v>26746</v>
      </c>
      <c r="C9643" s="47">
        <v>15.6532</v>
      </c>
      <c r="D9643" s="119" t="s">
        <v>12738</v>
      </c>
      <c r="E9643" s="46" t="s">
        <v>12738</v>
      </c>
      <c r="F9643" s="121">
        <v>291.4778</v>
      </c>
      <c r="G9643" s="87"/>
      <c r="H9643" s="47"/>
      <c r="I9643" s="120">
        <v>0</v>
      </c>
      <c r="J9643" s="120">
        <v>0</v>
      </c>
    </row>
    <row r="9644" spans="1:10" ht="15" customHeight="1">
      <c r="A9644" s="46" t="s">
        <v>18233</v>
      </c>
      <c r="B9644" s="46" t="s">
        <v>33267</v>
      </c>
      <c r="C9644" s="47">
        <v>107.027</v>
      </c>
      <c r="D9644" s="119" t="s">
        <v>12078</v>
      </c>
      <c r="E9644" s="46" t="s">
        <v>12078</v>
      </c>
      <c r="F9644" s="121">
        <v>11.8462</v>
      </c>
      <c r="G9644" s="87"/>
      <c r="H9644" s="47"/>
      <c r="I9644" s="120">
        <v>1</v>
      </c>
      <c r="J9644" s="120">
        <v>0</v>
      </c>
    </row>
    <row r="9645" spans="1:10" ht="15" customHeight="1">
      <c r="A9645" s="46" t="s">
        <v>18231</v>
      </c>
      <c r="B9645" s="46" t="s">
        <v>18232</v>
      </c>
      <c r="C9645" s="47">
        <v>144.934</v>
      </c>
      <c r="D9645" s="119" t="s">
        <v>12076</v>
      </c>
      <c r="E9645" s="46" t="s">
        <v>12076</v>
      </c>
      <c r="F9645" s="121">
        <v>0.2152</v>
      </c>
      <c r="G9645" s="87"/>
      <c r="H9645" s="47"/>
      <c r="I9645" s="120">
        <v>9</v>
      </c>
      <c r="J9645" s="120">
        <v>0</v>
      </c>
    </row>
    <row r="9646" spans="1:10" ht="15" customHeight="1">
      <c r="A9646" s="46" t="s">
        <v>18229</v>
      </c>
      <c r="B9646" s="46" t="s">
        <v>18230</v>
      </c>
      <c r="C9646" s="47">
        <v>199.52459999999999</v>
      </c>
      <c r="D9646" s="119" t="s">
        <v>12074</v>
      </c>
      <c r="E9646" s="46" t="s">
        <v>12074</v>
      </c>
      <c r="F9646" s="121">
        <v>5.1007999999999996</v>
      </c>
      <c r="G9646" s="87"/>
      <c r="H9646" s="47"/>
      <c r="I9646" s="120">
        <v>0</v>
      </c>
      <c r="J9646" s="120">
        <v>0</v>
      </c>
    </row>
    <row r="9647" spans="1:10" ht="15" customHeight="1">
      <c r="A9647" s="46" t="s">
        <v>18227</v>
      </c>
      <c r="B9647" s="46" t="s">
        <v>18228</v>
      </c>
      <c r="C9647" s="47">
        <v>217.40100000000001</v>
      </c>
      <c r="D9647" s="119" t="s">
        <v>12072</v>
      </c>
      <c r="E9647" s="46" t="s">
        <v>12072</v>
      </c>
      <c r="F9647" s="121">
        <v>0.61980000000000002</v>
      </c>
      <c r="G9647" s="87"/>
      <c r="H9647" s="47"/>
      <c r="I9647" s="120">
        <v>1</v>
      </c>
      <c r="J9647" s="120">
        <v>0</v>
      </c>
    </row>
    <row r="9648" spans="1:10" ht="15" customHeight="1">
      <c r="A9648" s="46" t="s">
        <v>26719</v>
      </c>
      <c r="B9648" s="46" t="s">
        <v>26720</v>
      </c>
      <c r="C9648" s="47">
        <v>158.9204</v>
      </c>
      <c r="D9648" s="119" t="s">
        <v>12071</v>
      </c>
      <c r="E9648" s="46" t="s">
        <v>12071</v>
      </c>
      <c r="F9648" s="121">
        <v>1.4625999999999999</v>
      </c>
      <c r="G9648" s="87"/>
      <c r="H9648" s="47"/>
      <c r="I9648" s="120">
        <v>0</v>
      </c>
      <c r="J9648" s="120">
        <v>0</v>
      </c>
    </row>
    <row r="9649" spans="1:10" ht="15" customHeight="1">
      <c r="A9649" s="46" t="s">
        <v>26717</v>
      </c>
      <c r="B9649" s="46" t="s">
        <v>26718</v>
      </c>
      <c r="C9649" s="47">
        <v>151.39179999999999</v>
      </c>
      <c r="D9649" s="119" t="s">
        <v>12069</v>
      </c>
      <c r="E9649" s="46" t="s">
        <v>12069</v>
      </c>
      <c r="F9649" s="121">
        <v>1.9984</v>
      </c>
      <c r="G9649" s="87"/>
      <c r="H9649" s="47"/>
      <c r="I9649" s="120">
        <v>0</v>
      </c>
      <c r="J9649" s="120">
        <v>0</v>
      </c>
    </row>
    <row r="9650" spans="1:10" ht="15" customHeight="1">
      <c r="A9650" s="46" t="s">
        <v>18225</v>
      </c>
      <c r="B9650" s="46" t="s">
        <v>18226</v>
      </c>
      <c r="C9650" s="47">
        <v>115.3882</v>
      </c>
      <c r="D9650" s="119" t="s">
        <v>12068</v>
      </c>
      <c r="E9650" s="46" t="s">
        <v>12068</v>
      </c>
      <c r="F9650" s="121">
        <v>2.8736000000000002</v>
      </c>
      <c r="G9650" s="87"/>
      <c r="H9650" s="47"/>
      <c r="I9650" s="120">
        <v>2</v>
      </c>
      <c r="J9650" s="120">
        <v>0</v>
      </c>
    </row>
    <row r="9651" spans="1:10" ht="15" customHeight="1">
      <c r="A9651" s="46" t="s">
        <v>26751</v>
      </c>
      <c r="B9651" s="46" t="s">
        <v>26752</v>
      </c>
      <c r="C9651" s="47">
        <v>99.916600000000003</v>
      </c>
      <c r="D9651" s="119" t="s">
        <v>12066</v>
      </c>
      <c r="E9651" s="46" t="s">
        <v>12066</v>
      </c>
      <c r="F9651" s="121">
        <v>0.21</v>
      </c>
      <c r="G9651" s="87"/>
      <c r="H9651" s="47"/>
      <c r="I9651" s="120">
        <v>1</v>
      </c>
      <c r="J9651" s="120">
        <v>0</v>
      </c>
    </row>
    <row r="9652" spans="1:10" ht="15" customHeight="1">
      <c r="A9652" s="46" t="s">
        <v>26740</v>
      </c>
      <c r="B9652" s="46" t="s">
        <v>33280</v>
      </c>
      <c r="C9652" s="47">
        <v>55.3142</v>
      </c>
      <c r="D9652" s="119" t="s">
        <v>12064</v>
      </c>
      <c r="E9652" s="46" t="s">
        <v>12064</v>
      </c>
      <c r="F9652" s="121">
        <v>0.2278</v>
      </c>
      <c r="G9652" s="87"/>
      <c r="H9652" s="47"/>
      <c r="I9652" s="120">
        <v>34</v>
      </c>
      <c r="J9652" s="120">
        <v>0</v>
      </c>
    </row>
    <row r="9653" spans="1:10" ht="15" customHeight="1">
      <c r="A9653" s="46" t="s">
        <v>26739</v>
      </c>
      <c r="B9653" s="46" t="s">
        <v>33282</v>
      </c>
      <c r="C9653" s="47">
        <v>92.597200000000001</v>
      </c>
      <c r="D9653" s="119" t="s">
        <v>12062</v>
      </c>
      <c r="E9653" s="46" t="s">
        <v>12062</v>
      </c>
      <c r="F9653" s="121">
        <v>0.373</v>
      </c>
      <c r="G9653" s="87"/>
      <c r="H9653" s="47"/>
      <c r="I9653" s="120">
        <v>68</v>
      </c>
      <c r="J9653" s="120">
        <v>0</v>
      </c>
    </row>
    <row r="9654" spans="1:10" ht="15" customHeight="1">
      <c r="A9654" s="46" t="s">
        <v>18223</v>
      </c>
      <c r="B9654" s="46" t="s">
        <v>18224</v>
      </c>
      <c r="C9654" s="47">
        <v>13.8024</v>
      </c>
      <c r="D9654" s="119" t="s">
        <v>12060</v>
      </c>
      <c r="E9654" s="46" t="s">
        <v>12060</v>
      </c>
      <c r="F9654" s="121">
        <v>0.61980000000000002</v>
      </c>
      <c r="G9654" s="87"/>
      <c r="H9654" s="47"/>
      <c r="I9654" s="120">
        <v>4</v>
      </c>
      <c r="J9654" s="120">
        <v>0</v>
      </c>
    </row>
    <row r="9655" spans="1:10" ht="15" customHeight="1">
      <c r="A9655" s="46" t="s">
        <v>26760</v>
      </c>
      <c r="B9655" s="46" t="s">
        <v>26761</v>
      </c>
      <c r="C9655" s="47">
        <v>15.5684</v>
      </c>
      <c r="D9655" s="119" t="s">
        <v>12058</v>
      </c>
      <c r="E9655" s="46" t="s">
        <v>12058</v>
      </c>
      <c r="F9655" s="121">
        <v>1.4625999999999999</v>
      </c>
      <c r="G9655" s="87"/>
      <c r="H9655" s="47"/>
      <c r="I9655" s="120">
        <v>18</v>
      </c>
      <c r="J9655" s="120">
        <v>0</v>
      </c>
    </row>
    <row r="9656" spans="1:10" ht="15" customHeight="1">
      <c r="A9656" s="46" t="s">
        <v>26806</v>
      </c>
      <c r="B9656" s="46" t="s">
        <v>26807</v>
      </c>
      <c r="C9656" s="47">
        <v>32.879399999999997</v>
      </c>
      <c r="D9656" s="119" t="s">
        <v>12056</v>
      </c>
      <c r="E9656" s="46" t="s">
        <v>12056</v>
      </c>
      <c r="F9656" s="121">
        <v>2.8736000000000002</v>
      </c>
      <c r="G9656" s="87"/>
      <c r="H9656" s="47"/>
      <c r="I9656" s="120">
        <v>5</v>
      </c>
      <c r="J9656" s="120">
        <v>0</v>
      </c>
    </row>
    <row r="9657" spans="1:10" ht="15" customHeight="1">
      <c r="A9657" s="46" t="s">
        <v>26805</v>
      </c>
      <c r="B9657" s="46" t="s">
        <v>33281</v>
      </c>
      <c r="C9657" s="47">
        <v>17.659800000000001</v>
      </c>
      <c r="D9657" s="119" t="s">
        <v>12054</v>
      </c>
      <c r="E9657" s="46" t="s">
        <v>12054</v>
      </c>
      <c r="F9657" s="121">
        <v>2.6314000000000002</v>
      </c>
      <c r="G9657" s="87"/>
      <c r="H9657" s="47"/>
      <c r="I9657" s="120">
        <v>8</v>
      </c>
      <c r="J9657" s="120">
        <v>0</v>
      </c>
    </row>
    <row r="9658" spans="1:10" ht="15" customHeight="1">
      <c r="A9658" s="46" t="s">
        <v>18221</v>
      </c>
      <c r="B9658" s="46" t="s">
        <v>18222</v>
      </c>
      <c r="C9658" s="47">
        <v>14.496600000000001</v>
      </c>
      <c r="D9658" s="119" t="s">
        <v>796</v>
      </c>
      <c r="E9658" s="46" t="s">
        <v>796</v>
      </c>
      <c r="F9658" s="121">
        <v>0.91100000000000003</v>
      </c>
      <c r="G9658" s="87"/>
      <c r="H9658" s="47"/>
      <c r="I9658" s="120">
        <v>0</v>
      </c>
      <c r="J9658" s="120">
        <v>0</v>
      </c>
    </row>
    <row r="9659" spans="1:10" ht="15" customHeight="1">
      <c r="A9659" s="46" t="s">
        <v>26803</v>
      </c>
      <c r="B9659" s="46" t="s">
        <v>26804</v>
      </c>
      <c r="C9659" s="47">
        <v>15.638199999999999</v>
      </c>
      <c r="D9659" s="119" t="s">
        <v>12051</v>
      </c>
      <c r="E9659" s="46" t="s">
        <v>12051</v>
      </c>
      <c r="F9659" s="121">
        <v>0.65780000000000005</v>
      </c>
      <c r="G9659" s="87"/>
      <c r="H9659" s="47"/>
      <c r="I9659" s="120">
        <v>0</v>
      </c>
      <c r="J9659" s="120">
        <v>0</v>
      </c>
    </row>
    <row r="9660" spans="1:10" ht="15" customHeight="1">
      <c r="A9660" s="46" t="s">
        <v>26801</v>
      </c>
      <c r="B9660" s="46" t="s">
        <v>26802</v>
      </c>
      <c r="C9660" s="47">
        <v>24.049600000000002</v>
      </c>
      <c r="D9660" s="119" t="s">
        <v>857</v>
      </c>
      <c r="E9660" s="46" t="s">
        <v>857</v>
      </c>
      <c r="F9660" s="121">
        <v>1.2378</v>
      </c>
      <c r="G9660" s="87"/>
      <c r="H9660" s="47"/>
      <c r="I9660" s="120">
        <v>0</v>
      </c>
      <c r="J9660" s="120">
        <v>0</v>
      </c>
    </row>
    <row r="9661" spans="1:10" ht="15" customHeight="1">
      <c r="A9661" s="46" t="s">
        <v>18219</v>
      </c>
      <c r="B9661" s="46" t="s">
        <v>18220</v>
      </c>
      <c r="C9661" s="47">
        <v>24.258800000000001</v>
      </c>
      <c r="D9661" s="119" t="s">
        <v>12048</v>
      </c>
      <c r="E9661" s="46" t="s">
        <v>12048</v>
      </c>
      <c r="F9661" s="121">
        <v>0.182</v>
      </c>
      <c r="G9661" s="87"/>
      <c r="H9661" s="47"/>
      <c r="I9661" s="120">
        <v>1</v>
      </c>
      <c r="J9661" s="120">
        <v>0</v>
      </c>
    </row>
    <row r="9662" spans="1:10" ht="15" customHeight="1">
      <c r="A9662" s="46" t="s">
        <v>26767</v>
      </c>
      <c r="B9662" s="46" t="s">
        <v>33279</v>
      </c>
      <c r="C9662" s="47">
        <v>30.853000000000002</v>
      </c>
      <c r="D9662" s="119" t="s">
        <v>12046</v>
      </c>
      <c r="E9662" s="46" t="s">
        <v>12046</v>
      </c>
      <c r="F9662" s="121">
        <v>0.182</v>
      </c>
      <c r="G9662" s="87"/>
      <c r="H9662" s="47"/>
      <c r="I9662" s="120">
        <v>32</v>
      </c>
      <c r="J9662" s="120">
        <v>0</v>
      </c>
    </row>
    <row r="9663" spans="1:10" ht="15" customHeight="1">
      <c r="A9663" s="46" t="s">
        <v>18217</v>
      </c>
      <c r="B9663" s="46" t="s">
        <v>18218</v>
      </c>
      <c r="C9663" s="47">
        <v>38.646799999999999</v>
      </c>
      <c r="D9663" s="119" t="s">
        <v>12044</v>
      </c>
      <c r="E9663" s="46" t="s">
        <v>12044</v>
      </c>
      <c r="F9663" s="121">
        <v>0.17699999999999999</v>
      </c>
      <c r="G9663" s="87"/>
      <c r="H9663" s="47"/>
      <c r="I9663" s="120">
        <v>0</v>
      </c>
      <c r="J9663" s="120">
        <v>0</v>
      </c>
    </row>
    <row r="9664" spans="1:10" ht="15" customHeight="1">
      <c r="A9664" s="46" t="s">
        <v>26715</v>
      </c>
      <c r="B9664" s="46" t="s">
        <v>26716</v>
      </c>
      <c r="C9664" s="47">
        <v>59.020600000000002</v>
      </c>
      <c r="D9664" s="119" t="s">
        <v>35500</v>
      </c>
      <c r="E9664" s="46" t="s">
        <v>35500</v>
      </c>
      <c r="F9664" s="121">
        <v>19.715199999999999</v>
      </c>
      <c r="G9664" s="87"/>
      <c r="H9664" s="47"/>
      <c r="I9664" s="120">
        <v>0</v>
      </c>
      <c r="J9664" s="120">
        <v>0</v>
      </c>
    </row>
    <row r="9665" spans="1:10" ht="15" customHeight="1">
      <c r="A9665" s="46" t="s">
        <v>18215</v>
      </c>
      <c r="B9665" s="46" t="s">
        <v>18216</v>
      </c>
      <c r="C9665" s="47">
        <v>62.529200000000003</v>
      </c>
      <c r="D9665" s="119" t="s">
        <v>12042</v>
      </c>
      <c r="E9665" s="46" t="s">
        <v>12042</v>
      </c>
      <c r="F9665" s="121">
        <v>0.17699999999999999</v>
      </c>
      <c r="G9665" s="87"/>
      <c r="H9665" s="47"/>
      <c r="I9665" s="120">
        <v>1</v>
      </c>
      <c r="J9665" s="120">
        <v>0</v>
      </c>
    </row>
    <row r="9666" spans="1:10" ht="15" customHeight="1">
      <c r="A9666" s="46" t="s">
        <v>18213</v>
      </c>
      <c r="B9666" s="46" t="s">
        <v>18214</v>
      </c>
      <c r="C9666" s="47">
        <v>67.339200000000005</v>
      </c>
      <c r="D9666" s="119" t="s">
        <v>12040</v>
      </c>
      <c r="E9666" s="46" t="s">
        <v>12040</v>
      </c>
      <c r="F9666" s="121">
        <v>0.48060000000000003</v>
      </c>
      <c r="G9666" s="87"/>
      <c r="H9666" s="47"/>
      <c r="I9666" s="120">
        <v>0</v>
      </c>
      <c r="J9666" s="120">
        <v>0</v>
      </c>
    </row>
    <row r="9667" spans="1:10" ht="15" customHeight="1">
      <c r="A9667" s="46" t="s">
        <v>18211</v>
      </c>
      <c r="B9667" s="46" t="s">
        <v>18212</v>
      </c>
      <c r="C9667" s="47">
        <v>80.699200000000005</v>
      </c>
      <c r="D9667" s="119" t="s">
        <v>35501</v>
      </c>
      <c r="E9667" s="46" t="s">
        <v>35501</v>
      </c>
      <c r="F9667" s="121">
        <v>24.553000000000001</v>
      </c>
      <c r="G9667" s="87"/>
      <c r="H9667" s="47"/>
      <c r="I9667" s="120">
        <v>0</v>
      </c>
      <c r="J9667" s="120">
        <v>0</v>
      </c>
    </row>
    <row r="9668" spans="1:10" ht="15" customHeight="1">
      <c r="A9668" s="46" t="s">
        <v>18209</v>
      </c>
      <c r="B9668" s="46" t="s">
        <v>18210</v>
      </c>
      <c r="C9668" s="47">
        <v>96.198800000000006</v>
      </c>
      <c r="D9668" s="119" t="s">
        <v>12038</v>
      </c>
      <c r="E9668" s="46" t="s">
        <v>12038</v>
      </c>
      <c r="F9668" s="121">
        <v>0.2278</v>
      </c>
      <c r="G9668" s="87"/>
      <c r="H9668" s="47"/>
      <c r="I9668" s="120">
        <v>1</v>
      </c>
      <c r="J9668" s="120">
        <v>0</v>
      </c>
    </row>
    <row r="9669" spans="1:10" ht="15" customHeight="1">
      <c r="A9669" s="46" t="s">
        <v>18207</v>
      </c>
      <c r="B9669" s="46" t="s">
        <v>18208</v>
      </c>
      <c r="C9669" s="47">
        <v>82.128799999999998</v>
      </c>
      <c r="D9669" s="119" t="s">
        <v>12036</v>
      </c>
      <c r="E9669" s="46" t="s">
        <v>12036</v>
      </c>
      <c r="F9669" s="121">
        <v>0.27839999999999998</v>
      </c>
      <c r="G9669" s="87"/>
      <c r="H9669" s="47"/>
      <c r="I9669" s="120">
        <v>1</v>
      </c>
      <c r="J9669" s="120">
        <v>0</v>
      </c>
    </row>
    <row r="9670" spans="1:10" ht="15" customHeight="1">
      <c r="A9670" s="46" t="s">
        <v>18205</v>
      </c>
      <c r="B9670" s="46" t="s">
        <v>18206</v>
      </c>
      <c r="C9670" s="47">
        <v>48.308399999999999</v>
      </c>
      <c r="D9670" s="119" t="s">
        <v>12034</v>
      </c>
      <c r="E9670" s="46" t="s">
        <v>12034</v>
      </c>
      <c r="F9670" s="121">
        <v>0.30359999999999998</v>
      </c>
      <c r="G9670" s="87"/>
      <c r="H9670" s="47"/>
      <c r="I9670" s="120">
        <v>0</v>
      </c>
      <c r="J9670" s="120">
        <v>0</v>
      </c>
    </row>
    <row r="9671" spans="1:10" ht="15" customHeight="1">
      <c r="A9671" s="46" t="s">
        <v>26757</v>
      </c>
      <c r="B9671" s="46" t="s">
        <v>33257</v>
      </c>
      <c r="C9671" s="47">
        <v>43.289400000000001</v>
      </c>
      <c r="D9671" s="119" t="s">
        <v>12032</v>
      </c>
      <c r="E9671" s="46" t="s">
        <v>12032</v>
      </c>
      <c r="F9671" s="121">
        <v>11.157999999999999</v>
      </c>
      <c r="G9671" s="87"/>
      <c r="H9671" s="47"/>
      <c r="I9671" s="120">
        <v>0</v>
      </c>
      <c r="J9671" s="120">
        <v>0</v>
      </c>
    </row>
    <row r="9672" spans="1:10" ht="15" customHeight="1">
      <c r="A9672" s="46" t="s">
        <v>26755</v>
      </c>
      <c r="B9672" s="46" t="s">
        <v>26756</v>
      </c>
      <c r="C9672" s="47">
        <v>64.457800000000006</v>
      </c>
      <c r="D9672" s="119" t="s">
        <v>12080</v>
      </c>
      <c r="E9672" s="46" t="s">
        <v>12080</v>
      </c>
      <c r="F9672" s="121">
        <v>11.151999999999999</v>
      </c>
      <c r="G9672" s="87"/>
      <c r="H9672" s="47"/>
      <c r="I9672" s="120">
        <v>5</v>
      </c>
      <c r="J9672" s="120">
        <v>0</v>
      </c>
    </row>
    <row r="9673" spans="1:10" ht="15" customHeight="1">
      <c r="A9673" s="46" t="s">
        <v>26799</v>
      </c>
      <c r="B9673" s="46" t="s">
        <v>26800</v>
      </c>
      <c r="C9673" s="47">
        <v>55.534999999999997</v>
      </c>
      <c r="D9673" s="119" t="s">
        <v>12086</v>
      </c>
      <c r="E9673" s="46" t="s">
        <v>12086</v>
      </c>
      <c r="F9673" s="121">
        <v>8.2433999999999994</v>
      </c>
      <c r="G9673" s="87"/>
      <c r="H9673" s="47"/>
      <c r="I9673" s="120">
        <v>11</v>
      </c>
      <c r="J9673" s="120">
        <v>0</v>
      </c>
    </row>
    <row r="9674" spans="1:10" ht="15" customHeight="1">
      <c r="A9674" s="46" t="s">
        <v>26797</v>
      </c>
      <c r="B9674" s="46" t="s">
        <v>26798</v>
      </c>
      <c r="C9674" s="47">
        <v>31.392399999999999</v>
      </c>
      <c r="D9674" s="119" t="s">
        <v>12084</v>
      </c>
      <c r="E9674" s="46" t="s">
        <v>12084</v>
      </c>
      <c r="F9674" s="121">
        <v>11.4552</v>
      </c>
      <c r="G9674" s="87"/>
      <c r="H9674" s="47"/>
      <c r="I9674" s="120">
        <v>36</v>
      </c>
      <c r="J9674" s="120">
        <v>0</v>
      </c>
    </row>
    <row r="9675" spans="1:10" ht="15" customHeight="1">
      <c r="A9675" s="46" t="s">
        <v>26795</v>
      </c>
      <c r="B9675" s="46" t="s">
        <v>26796</v>
      </c>
      <c r="C9675" s="47">
        <v>53.629600000000003</v>
      </c>
      <c r="D9675" s="119" t="s">
        <v>12083</v>
      </c>
      <c r="E9675" s="46" t="s">
        <v>12083</v>
      </c>
      <c r="F9675" s="121">
        <v>9.7539999999999996</v>
      </c>
      <c r="G9675" s="87"/>
      <c r="H9675" s="47"/>
      <c r="I9675" s="120">
        <v>19</v>
      </c>
      <c r="J9675" s="120">
        <v>0</v>
      </c>
    </row>
    <row r="9676" spans="1:10" ht="15" customHeight="1">
      <c r="A9676" s="46" t="s">
        <v>26779</v>
      </c>
      <c r="B9676" s="46" t="s">
        <v>33271</v>
      </c>
      <c r="C9676" s="47">
        <v>52.393599999999999</v>
      </c>
      <c r="D9676" s="119" t="s">
        <v>12082</v>
      </c>
      <c r="E9676" s="46" t="s">
        <v>12082</v>
      </c>
      <c r="F9676" s="121">
        <v>11.7654</v>
      </c>
      <c r="G9676" s="87"/>
      <c r="H9676" s="47"/>
      <c r="I9676" s="120">
        <v>6</v>
      </c>
      <c r="J9676" s="120">
        <v>0</v>
      </c>
    </row>
    <row r="9677" spans="1:10" ht="15" customHeight="1">
      <c r="A9677" s="46" t="s">
        <v>26778</v>
      </c>
      <c r="B9677" s="46" t="s">
        <v>33273</v>
      </c>
      <c r="C9677" s="47">
        <v>52.393599999999999</v>
      </c>
      <c r="D9677" s="119" t="s">
        <v>12846</v>
      </c>
      <c r="E9677" s="46" t="s">
        <v>12846</v>
      </c>
      <c r="F9677" s="121">
        <v>2.5903999999999998</v>
      </c>
      <c r="G9677" s="87"/>
      <c r="H9677" s="47"/>
      <c r="I9677" s="120">
        <v>6</v>
      </c>
      <c r="J9677" s="120">
        <v>0</v>
      </c>
    </row>
    <row r="9678" spans="1:10" ht="15" customHeight="1">
      <c r="A9678" s="46" t="s">
        <v>26777</v>
      </c>
      <c r="B9678" s="46" t="s">
        <v>33272</v>
      </c>
      <c r="C9678" s="47">
        <v>52.393599999999999</v>
      </c>
      <c r="D9678" s="119" t="s">
        <v>32543</v>
      </c>
      <c r="E9678" s="46" t="s">
        <v>32543</v>
      </c>
      <c r="F9678" s="121">
        <v>2.2187999999999999</v>
      </c>
      <c r="G9678" s="87"/>
      <c r="H9678" s="47"/>
      <c r="I9678" s="120">
        <v>6</v>
      </c>
      <c r="J9678" s="120">
        <v>0</v>
      </c>
    </row>
    <row r="9679" spans="1:10" ht="15" customHeight="1">
      <c r="A9679" s="46" t="s">
        <v>26776</v>
      </c>
      <c r="B9679" s="46" t="s">
        <v>33270</v>
      </c>
      <c r="C9679" s="47">
        <v>52.393599999999999</v>
      </c>
      <c r="D9679" s="119" t="s">
        <v>12794</v>
      </c>
      <c r="E9679" s="46" t="s">
        <v>12794</v>
      </c>
      <c r="F9679" s="121">
        <v>5.0599999999999999E-2</v>
      </c>
      <c r="G9679" s="87"/>
      <c r="H9679" s="47"/>
      <c r="I9679" s="120">
        <v>6</v>
      </c>
      <c r="J9679" s="120">
        <v>0</v>
      </c>
    </row>
    <row r="9680" spans="1:10" ht="15" customHeight="1">
      <c r="A9680" s="46" t="s">
        <v>18203</v>
      </c>
      <c r="B9680" s="46" t="s">
        <v>18204</v>
      </c>
      <c r="C9680" s="47">
        <v>53.9968</v>
      </c>
      <c r="D9680" s="119" t="s">
        <v>12816</v>
      </c>
      <c r="E9680" s="46" t="s">
        <v>12816</v>
      </c>
      <c r="F9680" s="121">
        <v>5.0599999999999999E-2</v>
      </c>
      <c r="G9680" s="87"/>
      <c r="H9680" s="47"/>
      <c r="I9680" s="120">
        <v>0</v>
      </c>
      <c r="J9680" s="120">
        <v>0</v>
      </c>
    </row>
    <row r="9681" spans="1:10" ht="15" customHeight="1">
      <c r="A9681" s="46" t="s">
        <v>36371</v>
      </c>
      <c r="B9681" s="46" t="s">
        <v>36372</v>
      </c>
      <c r="C9681" s="47">
        <v>26.814800000000002</v>
      </c>
      <c r="D9681" s="119" t="s">
        <v>12792</v>
      </c>
      <c r="E9681" s="46" t="s">
        <v>12792</v>
      </c>
      <c r="F9681" s="121">
        <v>5.0599999999999999E-2</v>
      </c>
      <c r="G9681" s="87"/>
      <c r="H9681" s="47"/>
      <c r="I9681" s="120">
        <v>16</v>
      </c>
      <c r="J9681" s="120">
        <v>0</v>
      </c>
    </row>
    <row r="9682" spans="1:10" ht="15" customHeight="1">
      <c r="A9682" s="46" t="s">
        <v>33258</v>
      </c>
      <c r="B9682" s="46" t="s">
        <v>33259</v>
      </c>
      <c r="C9682" s="47">
        <v>26.814800000000002</v>
      </c>
      <c r="D9682" s="119" t="s">
        <v>12814</v>
      </c>
      <c r="E9682" s="46" t="s">
        <v>12814</v>
      </c>
      <c r="F9682" s="121">
        <v>6.6400000000000001E-2</v>
      </c>
      <c r="G9682" s="87"/>
      <c r="H9682" s="47"/>
      <c r="I9682" s="120">
        <v>0</v>
      </c>
      <c r="J9682" s="120">
        <v>0</v>
      </c>
    </row>
    <row r="9683" spans="1:10" ht="15" customHeight="1">
      <c r="A9683" s="46" t="s">
        <v>26793</v>
      </c>
      <c r="B9683" s="46" t="s">
        <v>26794</v>
      </c>
      <c r="C9683" s="47">
        <v>34.39</v>
      </c>
      <c r="D9683" s="119" t="s">
        <v>12790</v>
      </c>
      <c r="E9683" s="46" t="s">
        <v>12790</v>
      </c>
      <c r="F9683" s="121">
        <v>7.5999999999999998E-2</v>
      </c>
      <c r="G9683" s="87"/>
      <c r="H9683" s="47"/>
      <c r="I9683" s="120">
        <v>0</v>
      </c>
      <c r="J9683" s="120">
        <v>0</v>
      </c>
    </row>
    <row r="9684" spans="1:10" ht="15" customHeight="1">
      <c r="A9684" s="46" t="s">
        <v>26791</v>
      </c>
      <c r="B9684" s="46" t="s">
        <v>26792</v>
      </c>
      <c r="C9684" s="47">
        <v>53.9968</v>
      </c>
      <c r="D9684" s="119" t="s">
        <v>12812</v>
      </c>
      <c r="E9684" s="46" t="s">
        <v>12812</v>
      </c>
      <c r="F9684" s="121">
        <v>5.0599999999999999E-2</v>
      </c>
      <c r="G9684" s="87"/>
      <c r="H9684" s="47"/>
      <c r="I9684" s="120">
        <v>0</v>
      </c>
      <c r="J9684" s="120">
        <v>0</v>
      </c>
    </row>
    <row r="9685" spans="1:10" ht="15" customHeight="1">
      <c r="A9685" s="46" t="s">
        <v>18201</v>
      </c>
      <c r="B9685" s="46" t="s">
        <v>18202</v>
      </c>
      <c r="C9685" s="47">
        <v>63.7376</v>
      </c>
      <c r="D9685" s="119" t="s">
        <v>12788</v>
      </c>
      <c r="E9685" s="46" t="s">
        <v>12788</v>
      </c>
      <c r="F9685" s="121">
        <v>0.1012</v>
      </c>
      <c r="G9685" s="87"/>
      <c r="H9685" s="47"/>
      <c r="I9685" s="120">
        <v>0</v>
      </c>
      <c r="J9685" s="120">
        <v>0</v>
      </c>
    </row>
    <row r="9686" spans="1:10" ht="15" customHeight="1">
      <c r="A9686" s="46" t="s">
        <v>18199</v>
      </c>
      <c r="B9686" s="46" t="s">
        <v>18200</v>
      </c>
      <c r="C9686" s="47">
        <v>75.286000000000001</v>
      </c>
      <c r="D9686" s="119" t="s">
        <v>12810</v>
      </c>
      <c r="E9686" s="46" t="s">
        <v>12810</v>
      </c>
      <c r="F9686" s="121">
        <v>5.28E-2</v>
      </c>
      <c r="G9686" s="87"/>
      <c r="H9686" s="47"/>
      <c r="I9686" s="120">
        <v>4</v>
      </c>
      <c r="J9686" s="120">
        <v>0</v>
      </c>
    </row>
    <row r="9687" spans="1:10" ht="15" customHeight="1">
      <c r="A9687" s="46" t="s">
        <v>18197</v>
      </c>
      <c r="B9687" s="46" t="s">
        <v>18198</v>
      </c>
      <c r="C9687" s="47">
        <v>85.370599999999996</v>
      </c>
      <c r="D9687" s="119" t="s">
        <v>12786</v>
      </c>
      <c r="E9687" s="46" t="s">
        <v>12786</v>
      </c>
      <c r="F9687" s="121">
        <v>0.1012</v>
      </c>
      <c r="G9687" s="87"/>
      <c r="H9687" s="47"/>
      <c r="I9687" s="120">
        <v>1</v>
      </c>
      <c r="J9687" s="120">
        <v>0</v>
      </c>
    </row>
    <row r="9688" spans="1:10" ht="15" customHeight="1">
      <c r="A9688" s="46" t="s">
        <v>26738</v>
      </c>
      <c r="B9688" s="46" t="s">
        <v>33276</v>
      </c>
      <c r="C9688" s="47">
        <v>52.909399999999998</v>
      </c>
      <c r="D9688" s="119" t="s">
        <v>12808</v>
      </c>
      <c r="E9688" s="46" t="s">
        <v>12808</v>
      </c>
      <c r="F9688" s="121">
        <v>7.5999999999999998E-2</v>
      </c>
      <c r="G9688" s="87"/>
      <c r="H9688" s="47"/>
      <c r="I9688" s="120">
        <v>11</v>
      </c>
      <c r="J9688" s="120">
        <v>0</v>
      </c>
    </row>
    <row r="9689" spans="1:10" ht="15" customHeight="1">
      <c r="A9689" s="46" t="s">
        <v>26737</v>
      </c>
      <c r="B9689" s="46" t="s">
        <v>33278</v>
      </c>
      <c r="C9689" s="47">
        <v>31.264600000000002</v>
      </c>
      <c r="D9689" s="119" t="s">
        <v>12784</v>
      </c>
      <c r="E9689" s="46" t="s">
        <v>12784</v>
      </c>
      <c r="F9689" s="121">
        <v>0.12659999999999999</v>
      </c>
      <c r="G9689" s="87"/>
      <c r="H9689" s="47"/>
      <c r="I9689" s="120">
        <v>16</v>
      </c>
      <c r="J9689" s="120">
        <v>0</v>
      </c>
    </row>
    <row r="9690" spans="1:10" ht="15" customHeight="1">
      <c r="A9690" s="46" t="s">
        <v>26790</v>
      </c>
      <c r="B9690" s="46" t="s">
        <v>33275</v>
      </c>
      <c r="C9690" s="47">
        <v>48.308399999999999</v>
      </c>
      <c r="D9690" s="119" t="s">
        <v>12806</v>
      </c>
      <c r="E9690" s="46" t="s">
        <v>12806</v>
      </c>
      <c r="F9690" s="121">
        <v>7.5999999999999998E-2</v>
      </c>
      <c r="G9690" s="87"/>
      <c r="H9690" s="47"/>
      <c r="I9690" s="120">
        <v>8</v>
      </c>
      <c r="J9690" s="120">
        <v>0</v>
      </c>
    </row>
    <row r="9691" spans="1:10" ht="15" customHeight="1">
      <c r="A9691" s="46" t="s">
        <v>26789</v>
      </c>
      <c r="B9691" s="46" t="s">
        <v>33274</v>
      </c>
      <c r="C9691" s="47">
        <v>42.801400000000001</v>
      </c>
      <c r="D9691" s="119" t="s">
        <v>12782</v>
      </c>
      <c r="E9691" s="46" t="s">
        <v>12782</v>
      </c>
      <c r="F9691" s="121">
        <v>0.15179999999999999</v>
      </c>
      <c r="G9691" s="87"/>
      <c r="H9691" s="47"/>
      <c r="I9691" s="120">
        <v>11</v>
      </c>
      <c r="J9691" s="120">
        <v>0</v>
      </c>
    </row>
    <row r="9692" spans="1:10" ht="15" customHeight="1">
      <c r="A9692" s="46" t="s">
        <v>26744</v>
      </c>
      <c r="B9692" s="46" t="s">
        <v>33285</v>
      </c>
      <c r="C9692" s="47">
        <v>31.392399999999999</v>
      </c>
      <c r="D9692" s="119" t="s">
        <v>12804</v>
      </c>
      <c r="E9692" s="46" t="s">
        <v>12804</v>
      </c>
      <c r="F9692" s="121">
        <v>7.5999999999999998E-2</v>
      </c>
      <c r="G9692" s="87"/>
      <c r="H9692" s="47"/>
      <c r="I9692" s="120">
        <v>35</v>
      </c>
      <c r="J9692" s="120">
        <v>0</v>
      </c>
    </row>
    <row r="9693" spans="1:10" ht="15" customHeight="1">
      <c r="A9693" s="46" t="s">
        <v>26765</v>
      </c>
      <c r="B9693" s="46" t="s">
        <v>26766</v>
      </c>
      <c r="C9693" s="47">
        <v>21.7408</v>
      </c>
      <c r="D9693" s="119" t="s">
        <v>12780</v>
      </c>
      <c r="E9693" s="46" t="s">
        <v>12780</v>
      </c>
      <c r="F9693" s="121">
        <v>0.12659999999999999</v>
      </c>
      <c r="G9693" s="87"/>
      <c r="H9693" s="47"/>
      <c r="I9693" s="120">
        <v>0</v>
      </c>
      <c r="J9693" s="120">
        <v>0</v>
      </c>
    </row>
    <row r="9694" spans="1:10" ht="15" customHeight="1">
      <c r="A9694" s="46" t="s">
        <v>18195</v>
      </c>
      <c r="B9694" s="46" t="s">
        <v>18196</v>
      </c>
      <c r="C9694" s="47">
        <v>42.801400000000001</v>
      </c>
      <c r="D9694" s="119" t="s">
        <v>12883</v>
      </c>
      <c r="E9694" s="46" t="s">
        <v>12883</v>
      </c>
      <c r="F9694" s="121">
        <v>0.15179999999999999</v>
      </c>
      <c r="G9694" s="87"/>
      <c r="H9694" s="47"/>
      <c r="I9694" s="120">
        <v>0</v>
      </c>
      <c r="J9694" s="120">
        <v>0</v>
      </c>
    </row>
    <row r="9695" spans="1:10" ht="15" customHeight="1">
      <c r="A9695" s="46" t="s">
        <v>18193</v>
      </c>
      <c r="B9695" s="46" t="s">
        <v>18194</v>
      </c>
      <c r="C9695" s="47">
        <v>68.593999999999994</v>
      </c>
      <c r="D9695" s="119" t="s">
        <v>12881</v>
      </c>
      <c r="E9695" s="46" t="s">
        <v>12881</v>
      </c>
      <c r="F9695" s="121">
        <v>0.15179999999999999</v>
      </c>
      <c r="G9695" s="87"/>
      <c r="H9695" s="47"/>
      <c r="I9695" s="120">
        <v>0</v>
      </c>
      <c r="J9695" s="120">
        <v>0</v>
      </c>
    </row>
    <row r="9696" spans="1:10" ht="15" customHeight="1">
      <c r="A9696" s="46" t="s">
        <v>13254</v>
      </c>
      <c r="B9696" s="46" t="s">
        <v>13255</v>
      </c>
      <c r="C9696" s="47">
        <v>5.8478000000000003</v>
      </c>
      <c r="D9696" s="119" t="s">
        <v>12879</v>
      </c>
      <c r="E9696" s="46" t="s">
        <v>12879</v>
      </c>
      <c r="F9696" s="121">
        <v>0.15179999999999999</v>
      </c>
      <c r="G9696" s="87"/>
      <c r="H9696" s="47"/>
      <c r="I9696" s="120">
        <v>0</v>
      </c>
      <c r="J9696" s="120">
        <v>0</v>
      </c>
    </row>
    <row r="9697" spans="1:10" ht="15" customHeight="1">
      <c r="A9697" s="46" t="s">
        <v>13252</v>
      </c>
      <c r="B9697" s="46" t="s">
        <v>13253</v>
      </c>
      <c r="C9697" s="47">
        <v>6.048</v>
      </c>
      <c r="D9697" s="119" t="s">
        <v>12877</v>
      </c>
      <c r="E9697" s="46" t="s">
        <v>12877</v>
      </c>
      <c r="F9697" s="121">
        <v>0.17699999999999999</v>
      </c>
      <c r="G9697" s="87"/>
      <c r="H9697" s="47"/>
      <c r="I9697" s="120">
        <v>0</v>
      </c>
      <c r="J9697" s="120">
        <v>0</v>
      </c>
    </row>
    <row r="9698" spans="1:10" ht="15" customHeight="1">
      <c r="A9698" s="46" t="s">
        <v>13250</v>
      </c>
      <c r="B9698" s="46" t="s">
        <v>13251</v>
      </c>
      <c r="C9698" s="47">
        <v>6.3032000000000004</v>
      </c>
      <c r="D9698" s="119" t="s">
        <v>12875</v>
      </c>
      <c r="E9698" s="46" t="s">
        <v>12875</v>
      </c>
      <c r="F9698" s="121">
        <v>0.253</v>
      </c>
      <c r="G9698" s="87"/>
      <c r="H9698" s="47"/>
      <c r="I9698" s="120">
        <v>0</v>
      </c>
      <c r="J9698" s="120">
        <v>0</v>
      </c>
    </row>
    <row r="9699" spans="1:10" ht="15" customHeight="1">
      <c r="A9699" s="46" t="s">
        <v>13248</v>
      </c>
      <c r="B9699" s="46" t="s">
        <v>13249</v>
      </c>
      <c r="C9699" s="47">
        <v>6.4854000000000003</v>
      </c>
      <c r="D9699" s="119" t="s">
        <v>12873</v>
      </c>
      <c r="E9699" s="46" t="s">
        <v>12873</v>
      </c>
      <c r="F9699" s="121">
        <v>0.27839999999999998</v>
      </c>
      <c r="G9699" s="87"/>
      <c r="H9699" s="47"/>
      <c r="I9699" s="120">
        <v>0</v>
      </c>
      <c r="J9699" s="120">
        <v>0</v>
      </c>
    </row>
    <row r="9700" spans="1:10" ht="15" customHeight="1">
      <c r="A9700" s="46" t="s">
        <v>13246</v>
      </c>
      <c r="B9700" s="46" t="s">
        <v>13247</v>
      </c>
      <c r="C9700" s="47">
        <v>5.6201999999999996</v>
      </c>
      <c r="D9700" s="119" t="s">
        <v>12871</v>
      </c>
      <c r="E9700" s="46" t="s">
        <v>12871</v>
      </c>
      <c r="F9700" s="121">
        <v>0.30359999999999998</v>
      </c>
      <c r="G9700" s="87"/>
      <c r="H9700" s="47"/>
      <c r="I9700" s="120">
        <v>0</v>
      </c>
      <c r="J9700" s="120">
        <v>0</v>
      </c>
    </row>
    <row r="9701" spans="1:10" ht="15" customHeight="1">
      <c r="A9701" s="46" t="s">
        <v>13244</v>
      </c>
      <c r="B9701" s="46" t="s">
        <v>13245</v>
      </c>
      <c r="C9701" s="47">
        <v>5.8478000000000003</v>
      </c>
      <c r="D9701" s="119" t="s">
        <v>12869</v>
      </c>
      <c r="E9701" s="46" t="s">
        <v>12869</v>
      </c>
      <c r="F9701" s="121">
        <v>0.53139999999999998</v>
      </c>
      <c r="G9701" s="87"/>
      <c r="H9701" s="47"/>
      <c r="I9701" s="120">
        <v>0</v>
      </c>
      <c r="J9701" s="120">
        <v>0</v>
      </c>
    </row>
    <row r="9702" spans="1:10" ht="15" customHeight="1">
      <c r="A9702" s="46" t="s">
        <v>13242</v>
      </c>
      <c r="B9702" s="46" t="s">
        <v>13243</v>
      </c>
      <c r="C9702" s="47">
        <v>6.048</v>
      </c>
      <c r="D9702" s="119" t="s">
        <v>12802</v>
      </c>
      <c r="E9702" s="46" t="s">
        <v>12802</v>
      </c>
      <c r="F9702" s="121">
        <v>3.0615999999999999</v>
      </c>
      <c r="G9702" s="87"/>
      <c r="H9702" s="47"/>
      <c r="I9702" s="120">
        <v>0</v>
      </c>
      <c r="J9702" s="120">
        <v>0</v>
      </c>
    </row>
    <row r="9703" spans="1:10" ht="15" customHeight="1">
      <c r="A9703" s="46" t="s">
        <v>13240</v>
      </c>
      <c r="B9703" s="46" t="s">
        <v>13241</v>
      </c>
      <c r="C9703" s="47">
        <v>6.3032000000000004</v>
      </c>
      <c r="D9703" s="119" t="s">
        <v>12800</v>
      </c>
      <c r="E9703" s="46" t="s">
        <v>12800</v>
      </c>
      <c r="F9703" s="121">
        <v>2.4668000000000001</v>
      </c>
      <c r="G9703" s="87"/>
      <c r="H9703" s="47"/>
      <c r="I9703" s="120">
        <v>0</v>
      </c>
      <c r="J9703" s="120">
        <v>0</v>
      </c>
    </row>
    <row r="9704" spans="1:10" ht="15" customHeight="1">
      <c r="A9704" s="46" t="s">
        <v>13238</v>
      </c>
      <c r="B9704" s="46" t="s">
        <v>13239</v>
      </c>
      <c r="C9704" s="47">
        <v>6.6037999999999997</v>
      </c>
      <c r="D9704" s="119" t="s">
        <v>12798</v>
      </c>
      <c r="E9704" s="46" t="s">
        <v>12798</v>
      </c>
      <c r="F9704" s="121">
        <v>2.5903999999999998</v>
      </c>
      <c r="G9704" s="87"/>
      <c r="H9704" s="47"/>
      <c r="I9704" s="120">
        <v>0</v>
      </c>
      <c r="J9704" s="120">
        <v>0</v>
      </c>
    </row>
    <row r="9705" spans="1:10" ht="15" customHeight="1">
      <c r="A9705" s="46" t="s">
        <v>13236</v>
      </c>
      <c r="B9705" s="46" t="s">
        <v>13237</v>
      </c>
      <c r="C9705" s="47">
        <v>6.859</v>
      </c>
      <c r="D9705" s="119" t="s">
        <v>12796</v>
      </c>
      <c r="E9705" s="46" t="s">
        <v>12796</v>
      </c>
      <c r="F9705" s="121">
        <v>3.6688000000000001</v>
      </c>
      <c r="G9705" s="87"/>
      <c r="H9705" s="47"/>
      <c r="I9705" s="120">
        <v>0</v>
      </c>
      <c r="J9705" s="120">
        <v>0</v>
      </c>
    </row>
    <row r="9706" spans="1:10" ht="15" customHeight="1">
      <c r="A9706" s="46" t="s">
        <v>13234</v>
      </c>
      <c r="B9706" s="46" t="s">
        <v>13235</v>
      </c>
      <c r="C9706" s="47">
        <v>7.0683999999999996</v>
      </c>
      <c r="D9706" s="119" t="s">
        <v>12867</v>
      </c>
      <c r="E9706" s="46" t="s">
        <v>12867</v>
      </c>
      <c r="F9706" s="121">
        <v>0.48320000000000002</v>
      </c>
      <c r="G9706" s="87"/>
      <c r="H9706" s="47"/>
      <c r="I9706" s="120">
        <v>0</v>
      </c>
      <c r="J9706" s="120">
        <v>0</v>
      </c>
    </row>
    <row r="9707" spans="1:10" ht="15" customHeight="1">
      <c r="A9707" s="46" t="s">
        <v>13232</v>
      </c>
      <c r="B9707" s="46" t="s">
        <v>13233</v>
      </c>
      <c r="C9707" s="47">
        <v>7.2687999999999997</v>
      </c>
      <c r="D9707" s="119" t="s">
        <v>12865</v>
      </c>
      <c r="E9707" s="46" t="s">
        <v>12865</v>
      </c>
      <c r="F9707" s="121">
        <v>0.49340000000000001</v>
      </c>
      <c r="G9707" s="87"/>
      <c r="H9707" s="47"/>
      <c r="I9707" s="120">
        <v>0</v>
      </c>
      <c r="J9707" s="120">
        <v>0</v>
      </c>
    </row>
    <row r="9708" spans="1:10" ht="15" customHeight="1">
      <c r="A9708" s="46" t="s">
        <v>13230</v>
      </c>
      <c r="B9708" s="46" t="s">
        <v>13231</v>
      </c>
      <c r="C9708" s="47">
        <v>6.4034000000000004</v>
      </c>
      <c r="D9708" s="119" t="s">
        <v>12863</v>
      </c>
      <c r="E9708" s="46" t="s">
        <v>12863</v>
      </c>
      <c r="F9708" s="121">
        <v>0.49940000000000001</v>
      </c>
      <c r="G9708" s="87"/>
      <c r="H9708" s="47"/>
      <c r="I9708" s="120">
        <v>0</v>
      </c>
      <c r="J9708" s="120">
        <v>0</v>
      </c>
    </row>
    <row r="9709" spans="1:10" ht="15" customHeight="1">
      <c r="A9709" s="46" t="s">
        <v>13228</v>
      </c>
      <c r="B9709" s="46" t="s">
        <v>13229</v>
      </c>
      <c r="C9709" s="47">
        <v>6.6037999999999997</v>
      </c>
      <c r="D9709" s="119" t="s">
        <v>12861</v>
      </c>
      <c r="E9709" s="46" t="s">
        <v>12861</v>
      </c>
      <c r="F9709" s="121">
        <v>0.50919999999999999</v>
      </c>
      <c r="G9709" s="87"/>
      <c r="H9709" s="47"/>
      <c r="I9709" s="120">
        <v>0</v>
      </c>
      <c r="J9709" s="120">
        <v>0</v>
      </c>
    </row>
    <row r="9710" spans="1:10" ht="15" customHeight="1">
      <c r="A9710" s="46" t="s">
        <v>13226</v>
      </c>
      <c r="B9710" s="46" t="s">
        <v>13227</v>
      </c>
      <c r="C9710" s="47">
        <v>6.859</v>
      </c>
      <c r="D9710" s="119" t="s">
        <v>12859</v>
      </c>
      <c r="E9710" s="46" t="s">
        <v>12859</v>
      </c>
      <c r="F9710" s="121">
        <v>0.51780000000000004</v>
      </c>
      <c r="G9710" s="87"/>
      <c r="H9710" s="47"/>
      <c r="I9710" s="120">
        <v>0</v>
      </c>
      <c r="J9710" s="120">
        <v>0</v>
      </c>
    </row>
    <row r="9711" spans="1:10" ht="15" customHeight="1">
      <c r="A9711" s="46" t="s">
        <v>13224</v>
      </c>
      <c r="B9711" s="46" t="s">
        <v>13225</v>
      </c>
      <c r="C9711" s="47">
        <v>7.0683999999999996</v>
      </c>
      <c r="D9711" s="119" t="s">
        <v>12857</v>
      </c>
      <c r="E9711" s="46" t="s">
        <v>12857</v>
      </c>
      <c r="F9711" s="121">
        <v>0.55800000000000005</v>
      </c>
      <c r="G9711" s="86"/>
      <c r="H9711" s="47"/>
      <c r="I9711" s="120">
        <v>0</v>
      </c>
      <c r="J9711" s="120">
        <v>0</v>
      </c>
    </row>
    <row r="9712" spans="1:10" ht="15" customHeight="1">
      <c r="A9712" s="46" t="s">
        <v>13222</v>
      </c>
      <c r="B9712" s="46" t="s">
        <v>13223</v>
      </c>
      <c r="C9712" s="47">
        <v>7.2687999999999997</v>
      </c>
      <c r="D9712" s="119" t="s">
        <v>12855</v>
      </c>
      <c r="E9712" s="46" t="s">
        <v>12855</v>
      </c>
      <c r="F9712" s="121">
        <v>0.53500000000000003</v>
      </c>
      <c r="G9712" s="86"/>
      <c r="H9712" s="47"/>
      <c r="I9712" s="120">
        <v>0</v>
      </c>
      <c r="J9712" s="120">
        <v>0</v>
      </c>
    </row>
    <row r="9713" spans="1:10" ht="15" customHeight="1">
      <c r="A9713" s="46" t="s">
        <v>26735</v>
      </c>
      <c r="B9713" s="46" t="s">
        <v>26736</v>
      </c>
      <c r="C9713" s="47">
        <v>22.736799999999999</v>
      </c>
      <c r="D9713" s="119" t="s">
        <v>12853</v>
      </c>
      <c r="E9713" s="46" t="s">
        <v>12853</v>
      </c>
      <c r="F9713" s="121">
        <v>0.54120000000000001</v>
      </c>
      <c r="G9713" s="87"/>
      <c r="H9713" s="47"/>
      <c r="I9713" s="120">
        <v>0</v>
      </c>
      <c r="J9713" s="120">
        <v>0</v>
      </c>
    </row>
    <row r="9714" spans="1:10" ht="15" customHeight="1">
      <c r="A9714" s="46" t="s">
        <v>26733</v>
      </c>
      <c r="B9714" s="46" t="s">
        <v>26734</v>
      </c>
      <c r="C9714" s="47">
        <v>37.097000000000001</v>
      </c>
      <c r="D9714" s="119" t="s">
        <v>12851</v>
      </c>
      <c r="E9714" s="46" t="s">
        <v>12851</v>
      </c>
      <c r="F9714" s="121">
        <v>0.54600000000000004</v>
      </c>
      <c r="G9714" s="87"/>
      <c r="H9714" s="47"/>
      <c r="I9714" s="120">
        <v>0</v>
      </c>
      <c r="J9714" s="120">
        <v>0</v>
      </c>
    </row>
    <row r="9715" spans="1:10" ht="15" customHeight="1">
      <c r="A9715" s="46" t="s">
        <v>18191</v>
      </c>
      <c r="B9715" s="46" t="s">
        <v>18192</v>
      </c>
      <c r="C9715" s="47">
        <v>123.9662</v>
      </c>
      <c r="D9715" s="119" t="s">
        <v>2277</v>
      </c>
      <c r="E9715" s="46" t="s">
        <v>2277</v>
      </c>
      <c r="F9715" s="121">
        <v>0.54600000000000004</v>
      </c>
      <c r="G9715" s="87"/>
      <c r="H9715" s="47"/>
      <c r="I9715" s="120">
        <v>0</v>
      </c>
      <c r="J9715" s="120">
        <v>0</v>
      </c>
    </row>
    <row r="9716" spans="1:10" ht="15" customHeight="1">
      <c r="A9716" s="46" t="s">
        <v>1029</v>
      </c>
      <c r="B9716" s="46" t="s">
        <v>1030</v>
      </c>
      <c r="C9716" s="47">
        <v>2.7326000000000001</v>
      </c>
      <c r="D9716" s="119" t="s">
        <v>2280</v>
      </c>
      <c r="E9716" s="46" t="s">
        <v>2280</v>
      </c>
      <c r="F9716" s="121">
        <v>0.75900000000000001</v>
      </c>
      <c r="G9716" s="87"/>
      <c r="H9716" s="47"/>
      <c r="I9716" s="120">
        <v>0</v>
      </c>
      <c r="J9716" s="120">
        <v>0</v>
      </c>
    </row>
    <row r="9717" spans="1:10" ht="15" customHeight="1">
      <c r="A9717" s="46" t="s">
        <v>26787</v>
      </c>
      <c r="B9717" s="46" t="s">
        <v>26788</v>
      </c>
      <c r="C9717" s="47">
        <v>13.686400000000001</v>
      </c>
      <c r="D9717" s="119" t="s">
        <v>2283</v>
      </c>
      <c r="E9717" s="46" t="s">
        <v>2283</v>
      </c>
      <c r="F9717" s="121">
        <v>0.69579999999999997</v>
      </c>
      <c r="G9717" s="87"/>
      <c r="H9717" s="47"/>
      <c r="I9717" s="120">
        <v>0</v>
      </c>
      <c r="J9717" s="120">
        <v>0</v>
      </c>
    </row>
    <row r="9718" spans="1:10" ht="15" customHeight="1">
      <c r="A9718" s="46" t="s">
        <v>26785</v>
      </c>
      <c r="B9718" s="46" t="s">
        <v>26786</v>
      </c>
      <c r="C9718" s="47">
        <v>13.686400000000001</v>
      </c>
      <c r="D9718" s="119" t="s">
        <v>12901</v>
      </c>
      <c r="E9718" s="46" t="s">
        <v>12901</v>
      </c>
      <c r="F9718" s="121">
        <v>2.8834</v>
      </c>
      <c r="G9718" s="87"/>
      <c r="H9718" s="47"/>
      <c r="I9718" s="120">
        <v>0</v>
      </c>
      <c r="J9718" s="120">
        <v>0</v>
      </c>
    </row>
    <row r="9719" spans="1:10" ht="15" customHeight="1">
      <c r="A9719" s="46" t="s">
        <v>26783</v>
      </c>
      <c r="B9719" s="46" t="s">
        <v>26784</v>
      </c>
      <c r="C9719" s="47">
        <v>21.540199999999999</v>
      </c>
      <c r="D9719" s="119" t="s">
        <v>12899</v>
      </c>
      <c r="E9719" s="46" t="s">
        <v>12899</v>
      </c>
      <c r="F9719" s="121">
        <v>2.9780000000000002</v>
      </c>
      <c r="G9719" s="87"/>
      <c r="H9719" s="47"/>
      <c r="I9719" s="120">
        <v>0</v>
      </c>
      <c r="J9719" s="120">
        <v>0</v>
      </c>
    </row>
    <row r="9720" spans="1:10" ht="15" customHeight="1">
      <c r="A9720" s="46" t="s">
        <v>1068</v>
      </c>
      <c r="B9720" s="46" t="s">
        <v>1064</v>
      </c>
      <c r="C9720" s="47">
        <v>6.0724</v>
      </c>
      <c r="D9720" s="119" t="s">
        <v>12897</v>
      </c>
      <c r="E9720" s="46" t="s">
        <v>12897</v>
      </c>
      <c r="F9720" s="121">
        <v>3.2031999999999998</v>
      </c>
      <c r="G9720" s="87"/>
      <c r="H9720" s="47"/>
      <c r="I9720" s="120">
        <v>0</v>
      </c>
      <c r="J9720" s="120">
        <v>0</v>
      </c>
    </row>
    <row r="9721" spans="1:10" ht="15" customHeight="1">
      <c r="A9721" s="46" t="s">
        <v>1066</v>
      </c>
      <c r="B9721" s="46" t="s">
        <v>1064</v>
      </c>
      <c r="C9721" s="47">
        <v>6.0724</v>
      </c>
      <c r="D9721" s="119" t="s">
        <v>12939</v>
      </c>
      <c r="E9721" s="46" t="s">
        <v>12939</v>
      </c>
      <c r="F9721" s="121">
        <v>0.70840000000000003</v>
      </c>
      <c r="G9721" s="87"/>
      <c r="H9721" s="47"/>
      <c r="I9721" s="120">
        <v>0</v>
      </c>
      <c r="J9721" s="120">
        <v>0</v>
      </c>
    </row>
    <row r="9722" spans="1:10" ht="15" customHeight="1">
      <c r="A9722" s="46" t="s">
        <v>1063</v>
      </c>
      <c r="B9722" s="46" t="s">
        <v>1064</v>
      </c>
      <c r="C9722" s="47">
        <v>6.0724</v>
      </c>
      <c r="D9722" s="119" t="s">
        <v>12937</v>
      </c>
      <c r="E9722" s="46" t="s">
        <v>12937</v>
      </c>
      <c r="F9722" s="121">
        <v>0.75900000000000001</v>
      </c>
      <c r="G9722" s="87"/>
      <c r="H9722" s="47"/>
      <c r="I9722" s="120">
        <v>0</v>
      </c>
      <c r="J9722" s="120">
        <v>0</v>
      </c>
    </row>
    <row r="9723" spans="1:10" ht="15" customHeight="1">
      <c r="A9723" s="46" t="s">
        <v>35597</v>
      </c>
      <c r="B9723" s="46" t="s">
        <v>35759</v>
      </c>
      <c r="C9723" s="47">
        <v>130.37180000000001</v>
      </c>
      <c r="D9723" s="119" t="s">
        <v>12935</v>
      </c>
      <c r="E9723" s="46" t="s">
        <v>12935</v>
      </c>
      <c r="F9723" s="121">
        <v>0.88560000000000005</v>
      </c>
      <c r="G9723" s="87"/>
      <c r="H9723" s="47"/>
      <c r="I9723" s="120">
        <v>23</v>
      </c>
      <c r="J9723" s="120">
        <v>0</v>
      </c>
    </row>
    <row r="9724" spans="1:10" ht="15" customHeight="1">
      <c r="A9724" s="46" t="s">
        <v>35639</v>
      </c>
      <c r="B9724" s="46" t="s">
        <v>35760</v>
      </c>
      <c r="C9724" s="47">
        <v>267.21899999999999</v>
      </c>
      <c r="D9724" s="119" t="s">
        <v>12933</v>
      </c>
      <c r="E9724" s="46" t="s">
        <v>12933</v>
      </c>
      <c r="F9724" s="121">
        <v>0.96140000000000003</v>
      </c>
      <c r="G9724" s="87"/>
      <c r="H9724" s="47"/>
      <c r="I9724" s="120">
        <v>4</v>
      </c>
      <c r="J9724" s="120">
        <v>0</v>
      </c>
    </row>
    <row r="9725" spans="1:10" ht="15" customHeight="1">
      <c r="A9725" s="46" t="s">
        <v>35640</v>
      </c>
      <c r="B9725" s="46" t="s">
        <v>35761</v>
      </c>
      <c r="C9725" s="47">
        <v>191.0034</v>
      </c>
      <c r="D9725" s="119" t="s">
        <v>12931</v>
      </c>
      <c r="E9725" s="46" t="s">
        <v>12931</v>
      </c>
      <c r="F9725" s="121">
        <v>2.1</v>
      </c>
      <c r="G9725" s="87"/>
      <c r="H9725" s="47"/>
      <c r="I9725" s="120">
        <v>4</v>
      </c>
      <c r="J9725" s="120">
        <v>0</v>
      </c>
    </row>
    <row r="9726" spans="1:10" ht="15" customHeight="1">
      <c r="A9726" s="46" t="s">
        <v>3889</v>
      </c>
      <c r="B9726" s="46" t="s">
        <v>18190</v>
      </c>
      <c r="C9726" s="47">
        <v>141.7422</v>
      </c>
      <c r="D9726" s="119" t="s">
        <v>12929</v>
      </c>
      <c r="E9726" s="46" t="s">
        <v>12929</v>
      </c>
      <c r="F9726" s="121">
        <v>0.70840000000000003</v>
      </c>
      <c r="G9726" s="87"/>
      <c r="H9726" s="47"/>
      <c r="I9726" s="120">
        <v>2</v>
      </c>
      <c r="J9726" s="120">
        <v>0</v>
      </c>
    </row>
    <row r="9727" spans="1:10" ht="15" customHeight="1">
      <c r="A9727" s="46" t="s">
        <v>3897</v>
      </c>
      <c r="B9727" s="46" t="s">
        <v>18189</v>
      </c>
      <c r="C9727" s="47">
        <v>141.7422</v>
      </c>
      <c r="D9727" s="119" t="s">
        <v>12927</v>
      </c>
      <c r="E9727" s="46" t="s">
        <v>12927</v>
      </c>
      <c r="F9727" s="121">
        <v>0.88560000000000005</v>
      </c>
      <c r="G9727" s="87"/>
      <c r="H9727" s="47"/>
      <c r="I9727" s="120">
        <v>0</v>
      </c>
      <c r="J9727" s="120">
        <v>0</v>
      </c>
    </row>
    <row r="9728" spans="1:10" ht="15" customHeight="1">
      <c r="A9728" s="46" t="s">
        <v>35983</v>
      </c>
      <c r="B9728" s="46" t="s">
        <v>35984</v>
      </c>
      <c r="C9728" s="47">
        <v>12.78</v>
      </c>
      <c r="D9728" s="119" t="s">
        <v>12925</v>
      </c>
      <c r="E9728" s="46" t="s">
        <v>12925</v>
      </c>
      <c r="F9728" s="121">
        <v>2.3026</v>
      </c>
      <c r="G9728" s="87"/>
      <c r="H9728" s="47"/>
      <c r="I9728" s="120">
        <v>26</v>
      </c>
      <c r="J9728" s="120">
        <v>0</v>
      </c>
    </row>
    <row r="9729" spans="1:10" ht="15" customHeight="1">
      <c r="A9729" s="46" t="s">
        <v>18188</v>
      </c>
      <c r="B9729" s="46" t="s">
        <v>33266</v>
      </c>
      <c r="C9729" s="47">
        <v>13.023999999999999</v>
      </c>
      <c r="D9729" s="119" t="s">
        <v>12923</v>
      </c>
      <c r="E9729" s="46" t="s">
        <v>12923</v>
      </c>
      <c r="F9729" s="121">
        <v>0.80959999999999999</v>
      </c>
      <c r="G9729" s="87"/>
      <c r="H9729" s="47"/>
      <c r="I9729" s="120">
        <v>0</v>
      </c>
      <c r="J9729" s="120">
        <v>0</v>
      </c>
    </row>
    <row r="9730" spans="1:10" ht="15" customHeight="1">
      <c r="A9730" s="46" t="s">
        <v>18186</v>
      </c>
      <c r="B9730" s="46" t="s">
        <v>18187</v>
      </c>
      <c r="C9730" s="47">
        <v>40.663800000000002</v>
      </c>
      <c r="D9730" s="119" t="s">
        <v>2245</v>
      </c>
      <c r="E9730" s="46" t="s">
        <v>2245</v>
      </c>
      <c r="F9730" s="121">
        <v>0.87139999999999995</v>
      </c>
      <c r="G9730" s="87"/>
      <c r="H9730" s="47"/>
      <c r="I9730" s="120">
        <v>0</v>
      </c>
      <c r="J9730" s="120">
        <v>0</v>
      </c>
    </row>
    <row r="9731" spans="1:10" ht="15" customHeight="1">
      <c r="A9731" s="46" t="s">
        <v>18185</v>
      </c>
      <c r="B9731" s="46" t="s">
        <v>33268</v>
      </c>
      <c r="C9731" s="47">
        <v>66.003</v>
      </c>
      <c r="D9731" s="119" t="s">
        <v>12920</v>
      </c>
      <c r="E9731" s="46" t="s">
        <v>12920</v>
      </c>
      <c r="F9731" s="121">
        <v>0.88300000000000001</v>
      </c>
      <c r="G9731" s="87"/>
      <c r="H9731" s="47"/>
      <c r="I9731" s="120">
        <v>1</v>
      </c>
      <c r="J9731" s="120">
        <v>0</v>
      </c>
    </row>
    <row r="9732" spans="1:10" ht="15" customHeight="1">
      <c r="A9732" s="46" t="s">
        <v>18184</v>
      </c>
      <c r="B9732" s="46" t="s">
        <v>33284</v>
      </c>
      <c r="C9732" s="47">
        <v>10.816599999999999</v>
      </c>
      <c r="D9732" s="119" t="s">
        <v>12918</v>
      </c>
      <c r="E9732" s="46" t="s">
        <v>12918</v>
      </c>
      <c r="F9732" s="121">
        <v>1.3262</v>
      </c>
      <c r="G9732" s="87"/>
      <c r="H9732" s="47"/>
      <c r="I9732" s="120">
        <v>48</v>
      </c>
      <c r="J9732" s="120">
        <v>0</v>
      </c>
    </row>
    <row r="9733" spans="1:10" ht="15" customHeight="1">
      <c r="A9733" s="46" t="s">
        <v>18182</v>
      </c>
      <c r="B9733" s="46" t="s">
        <v>18183</v>
      </c>
      <c r="C9733" s="47">
        <v>19.6464</v>
      </c>
      <c r="D9733" s="119" t="s">
        <v>12916</v>
      </c>
      <c r="E9733" s="46" t="s">
        <v>12916</v>
      </c>
      <c r="F9733" s="121">
        <v>2.7831999999999999</v>
      </c>
      <c r="G9733" s="87"/>
      <c r="H9733" s="47"/>
      <c r="I9733" s="120">
        <v>3</v>
      </c>
      <c r="J9733" s="120">
        <v>0</v>
      </c>
    </row>
    <row r="9734" spans="1:10" ht="15" customHeight="1">
      <c r="A9734" s="46" t="s">
        <v>18180</v>
      </c>
      <c r="B9734" s="46" t="s">
        <v>18181</v>
      </c>
      <c r="C9734" s="47">
        <v>30.683599999999998</v>
      </c>
      <c r="D9734" s="119" t="s">
        <v>2265</v>
      </c>
      <c r="E9734" s="46" t="s">
        <v>2265</v>
      </c>
      <c r="F9734" s="121">
        <v>0.95899999999999996</v>
      </c>
      <c r="G9734" s="87"/>
      <c r="H9734" s="47"/>
      <c r="I9734" s="120">
        <v>0</v>
      </c>
      <c r="J9734" s="120">
        <v>0</v>
      </c>
    </row>
    <row r="9735" spans="1:10" ht="15" customHeight="1">
      <c r="A9735" s="46" t="s">
        <v>18179</v>
      </c>
      <c r="B9735" s="46" t="s">
        <v>18177</v>
      </c>
      <c r="C9735" s="47">
        <v>14.3484</v>
      </c>
      <c r="D9735" s="119" t="s">
        <v>12913</v>
      </c>
      <c r="E9735" s="46" t="s">
        <v>12913</v>
      </c>
      <c r="F9735" s="121">
        <v>2.2517999999999998</v>
      </c>
      <c r="G9735" s="87"/>
      <c r="H9735" s="47"/>
      <c r="I9735" s="120">
        <v>2</v>
      </c>
      <c r="J9735" s="120">
        <v>0</v>
      </c>
    </row>
    <row r="9736" spans="1:10" ht="15" customHeight="1">
      <c r="A9736" s="46" t="s">
        <v>18178</v>
      </c>
      <c r="B9736" s="46" t="s">
        <v>33264</v>
      </c>
      <c r="C9736" s="47">
        <v>27.5932</v>
      </c>
      <c r="D9736" s="119" t="s">
        <v>2268</v>
      </c>
      <c r="E9736" s="46" t="s">
        <v>2268</v>
      </c>
      <c r="F9736" s="121">
        <v>0.88560000000000005</v>
      </c>
      <c r="G9736" s="87"/>
      <c r="H9736" s="47"/>
      <c r="I9736" s="120">
        <v>0</v>
      </c>
      <c r="J9736" s="120">
        <v>0</v>
      </c>
    </row>
    <row r="9737" spans="1:10" ht="15" customHeight="1">
      <c r="A9737" s="46" t="s">
        <v>18176</v>
      </c>
      <c r="B9737" s="46" t="s">
        <v>18177</v>
      </c>
      <c r="C9737" s="47">
        <v>25.3858</v>
      </c>
      <c r="D9737" s="119" t="s">
        <v>2271</v>
      </c>
      <c r="E9737" s="46" t="s">
        <v>2271</v>
      </c>
      <c r="F9737" s="121">
        <v>0.96140000000000003</v>
      </c>
      <c r="G9737" s="87"/>
      <c r="H9737" s="47"/>
      <c r="I9737" s="120">
        <v>23</v>
      </c>
      <c r="J9737" s="120">
        <v>0</v>
      </c>
    </row>
    <row r="9738" spans="1:10" ht="15" customHeight="1">
      <c r="A9738" s="46" t="s">
        <v>18175</v>
      </c>
      <c r="B9738" s="46" t="s">
        <v>18174</v>
      </c>
      <c r="C9738" s="47">
        <v>39.269599999999997</v>
      </c>
      <c r="D9738" s="119" t="s">
        <v>2274</v>
      </c>
      <c r="E9738" s="46" t="s">
        <v>2274</v>
      </c>
      <c r="F9738" s="121">
        <v>4.0735999999999999</v>
      </c>
      <c r="G9738" s="87"/>
      <c r="H9738" s="47"/>
      <c r="I9738" s="120">
        <v>0</v>
      </c>
      <c r="J9738" s="120">
        <v>0</v>
      </c>
    </row>
    <row r="9739" spans="1:10" ht="15" customHeight="1">
      <c r="A9739" s="46" t="s">
        <v>18173</v>
      </c>
      <c r="B9739" s="46" t="s">
        <v>18174</v>
      </c>
      <c r="C9739" s="47">
        <v>56.929200000000002</v>
      </c>
      <c r="D9739" s="119" t="s">
        <v>2286</v>
      </c>
      <c r="E9739" s="46" t="s">
        <v>2286</v>
      </c>
      <c r="F9739" s="121">
        <v>0.84179999999999999</v>
      </c>
      <c r="G9739" s="87"/>
      <c r="H9739" s="47"/>
      <c r="I9739" s="120">
        <v>0</v>
      </c>
      <c r="J9739" s="120">
        <v>0</v>
      </c>
    </row>
    <row r="9740" spans="1:10" ht="15" customHeight="1">
      <c r="A9740" s="46" t="s">
        <v>1060</v>
      </c>
      <c r="B9740" s="46" t="s">
        <v>1061</v>
      </c>
      <c r="C9740" s="47">
        <v>149.45820000000001</v>
      </c>
      <c r="D9740" s="119" t="s">
        <v>2300</v>
      </c>
      <c r="E9740" s="46" t="s">
        <v>2300</v>
      </c>
      <c r="F9740" s="121">
        <v>0.84179999999999999</v>
      </c>
      <c r="G9740" s="87"/>
      <c r="H9740" s="47"/>
      <c r="I9740" s="120">
        <v>0</v>
      </c>
      <c r="J9740" s="120">
        <v>0</v>
      </c>
    </row>
    <row r="9741" spans="1:10" ht="15" customHeight="1">
      <c r="A9741" s="46" t="s">
        <v>35641</v>
      </c>
      <c r="B9741" s="46" t="s">
        <v>35762</v>
      </c>
      <c r="C9741" s="47">
        <v>276.97820000000002</v>
      </c>
      <c r="D9741" s="119" t="s">
        <v>12906</v>
      </c>
      <c r="E9741" s="46" t="s">
        <v>12906</v>
      </c>
      <c r="F9741" s="121">
        <v>0.83260000000000001</v>
      </c>
      <c r="G9741" s="87"/>
      <c r="H9741" s="47"/>
      <c r="I9741" s="120">
        <v>3</v>
      </c>
      <c r="J9741" s="120">
        <v>0</v>
      </c>
    </row>
    <row r="9742" spans="1:10" ht="15" customHeight="1">
      <c r="A9742" s="46" t="s">
        <v>35642</v>
      </c>
      <c r="B9742" s="46" t="s">
        <v>35763</v>
      </c>
      <c r="C9742" s="47">
        <v>276.97820000000002</v>
      </c>
      <c r="D9742" s="119" t="s">
        <v>12904</v>
      </c>
      <c r="E9742" s="46" t="s">
        <v>12904</v>
      </c>
      <c r="F9742" s="121">
        <v>0.95640000000000003</v>
      </c>
      <c r="G9742" s="87"/>
      <c r="H9742" s="47"/>
      <c r="I9742" s="120">
        <v>5</v>
      </c>
      <c r="J9742" s="120">
        <v>0</v>
      </c>
    </row>
    <row r="9743" spans="1:10" ht="15" customHeight="1">
      <c r="A9743" s="46" t="s">
        <v>26723</v>
      </c>
      <c r="B9743" s="46" t="s">
        <v>26724</v>
      </c>
      <c r="C9743" s="47">
        <v>185.72880000000001</v>
      </c>
      <c r="D9743" s="119" t="s">
        <v>12902</v>
      </c>
      <c r="E9743" s="46" t="s">
        <v>12902</v>
      </c>
      <c r="F9743" s="121">
        <v>2.5047999999999999</v>
      </c>
      <c r="G9743" s="87"/>
      <c r="H9743" s="47"/>
      <c r="I9743" s="120">
        <v>0</v>
      </c>
      <c r="J9743" s="120">
        <v>0</v>
      </c>
    </row>
    <row r="9744" spans="1:10" ht="15" customHeight="1">
      <c r="A9744" s="46" t="s">
        <v>26758</v>
      </c>
      <c r="B9744" s="46" t="s">
        <v>26759</v>
      </c>
      <c r="C9744" s="47">
        <v>11.6182</v>
      </c>
      <c r="D9744" s="119" t="s">
        <v>12952</v>
      </c>
      <c r="E9744" s="46" t="s">
        <v>12952</v>
      </c>
      <c r="F9744" s="121">
        <v>0.75900000000000001</v>
      </c>
      <c r="G9744" s="87"/>
      <c r="H9744" s="47"/>
      <c r="I9744" s="120">
        <v>16</v>
      </c>
      <c r="J9744" s="120">
        <v>0</v>
      </c>
    </row>
    <row r="9745" spans="1:10" ht="15" customHeight="1">
      <c r="A9745" s="46" t="s">
        <v>26731</v>
      </c>
      <c r="B9745" s="46" t="s">
        <v>26732</v>
      </c>
      <c r="C9745" s="47">
        <v>97.244399999999999</v>
      </c>
      <c r="D9745" s="119" t="s">
        <v>12950</v>
      </c>
      <c r="E9745" s="46" t="s">
        <v>12950</v>
      </c>
      <c r="F9745" s="121">
        <v>2.9548000000000001</v>
      </c>
      <c r="G9745" s="87"/>
      <c r="H9745" s="47"/>
      <c r="I9745" s="120">
        <v>0</v>
      </c>
      <c r="J9745" s="120">
        <v>0</v>
      </c>
    </row>
    <row r="9746" spans="1:10" ht="15" customHeight="1">
      <c r="A9746" s="46" t="s">
        <v>26729</v>
      </c>
      <c r="B9746" s="46" t="s">
        <v>26730</v>
      </c>
      <c r="C9746" s="47">
        <v>53.327599999999997</v>
      </c>
      <c r="D9746" s="119" t="s">
        <v>12948</v>
      </c>
      <c r="E9746" s="46" t="s">
        <v>12948</v>
      </c>
      <c r="F9746" s="121">
        <v>2.8081999999999998</v>
      </c>
      <c r="G9746" s="87"/>
      <c r="H9746" s="47"/>
      <c r="I9746" s="120">
        <v>0</v>
      </c>
      <c r="J9746" s="120">
        <v>0</v>
      </c>
    </row>
    <row r="9747" spans="1:10" ht="15" customHeight="1">
      <c r="A9747" s="46" t="s">
        <v>26727</v>
      </c>
      <c r="B9747" s="46" t="s">
        <v>26728</v>
      </c>
      <c r="C9747" s="47">
        <v>66.921000000000006</v>
      </c>
      <c r="D9747" s="119" t="s">
        <v>12946</v>
      </c>
      <c r="E9747" s="46" t="s">
        <v>12946</v>
      </c>
      <c r="F9747" s="121">
        <v>2.6061999999999999</v>
      </c>
      <c r="G9747" s="87"/>
      <c r="H9747" s="47"/>
      <c r="I9747" s="120">
        <v>0</v>
      </c>
      <c r="J9747" s="120">
        <v>0</v>
      </c>
    </row>
    <row r="9748" spans="1:10" ht="15" customHeight="1">
      <c r="A9748" s="46" t="s">
        <v>26782</v>
      </c>
      <c r="B9748" s="46" t="s">
        <v>33283</v>
      </c>
      <c r="C9748" s="47">
        <v>23.2364</v>
      </c>
      <c r="D9748" s="119" t="s">
        <v>12944</v>
      </c>
      <c r="E9748" s="46" t="s">
        <v>12944</v>
      </c>
      <c r="F9748" s="121">
        <v>2.9096000000000002</v>
      </c>
      <c r="G9748" s="87"/>
      <c r="H9748" s="47"/>
      <c r="I9748" s="120">
        <v>96</v>
      </c>
      <c r="J9748" s="120">
        <v>0</v>
      </c>
    </row>
    <row r="9749" spans="1:10" ht="15" customHeight="1">
      <c r="A9749" s="46" t="s">
        <v>26780</v>
      </c>
      <c r="B9749" s="46" t="s">
        <v>26781</v>
      </c>
      <c r="C9749" s="47">
        <v>34.854599999999998</v>
      </c>
      <c r="D9749" s="119" t="s">
        <v>2348</v>
      </c>
      <c r="E9749" s="46" t="s">
        <v>2348</v>
      </c>
      <c r="F9749" s="121">
        <v>1.7609999999999999</v>
      </c>
      <c r="G9749" s="87"/>
      <c r="H9749" s="47"/>
      <c r="I9749" s="120">
        <v>0</v>
      </c>
      <c r="J9749" s="120">
        <v>0</v>
      </c>
    </row>
    <row r="9750" spans="1:10" ht="15" customHeight="1">
      <c r="A9750" s="46" t="s">
        <v>26753</v>
      </c>
      <c r="B9750" s="46" t="s">
        <v>26754</v>
      </c>
      <c r="C9750" s="47">
        <v>39.502000000000002</v>
      </c>
      <c r="D9750" s="119" t="s">
        <v>12941</v>
      </c>
      <c r="E9750" s="46" t="s">
        <v>12941</v>
      </c>
      <c r="F9750" s="121">
        <v>1.2904</v>
      </c>
      <c r="G9750" s="87"/>
      <c r="H9750" s="47"/>
      <c r="I9750" s="120">
        <v>1</v>
      </c>
      <c r="J9750" s="120">
        <v>0</v>
      </c>
    </row>
    <row r="9751" spans="1:10" ht="15" customHeight="1">
      <c r="A9751" s="46" t="s">
        <v>26774</v>
      </c>
      <c r="B9751" s="46" t="s">
        <v>26775</v>
      </c>
      <c r="C9751" s="47">
        <v>16.265599999999999</v>
      </c>
      <c r="D9751" s="119" t="s">
        <v>12976</v>
      </c>
      <c r="E9751" s="46" t="s">
        <v>12976</v>
      </c>
      <c r="F9751" s="121">
        <v>0.63260000000000005</v>
      </c>
      <c r="G9751" s="87"/>
      <c r="H9751" s="47"/>
      <c r="I9751" s="120">
        <v>0</v>
      </c>
      <c r="J9751" s="120">
        <v>0</v>
      </c>
    </row>
    <row r="9752" spans="1:10" ht="15" customHeight="1">
      <c r="A9752" s="46" t="s">
        <v>26772</v>
      </c>
      <c r="B9752" s="46" t="s">
        <v>26773</v>
      </c>
      <c r="C9752" s="47">
        <v>36.783200000000001</v>
      </c>
      <c r="D9752" s="119" t="s">
        <v>12974</v>
      </c>
      <c r="E9752" s="46" t="s">
        <v>12974</v>
      </c>
      <c r="F9752" s="121">
        <v>1.0802</v>
      </c>
      <c r="G9752" s="87"/>
      <c r="H9752" s="47"/>
      <c r="I9752" s="120">
        <v>0</v>
      </c>
      <c r="J9752" s="120">
        <v>0</v>
      </c>
    </row>
    <row r="9753" spans="1:10" ht="15" customHeight="1">
      <c r="A9753" s="46" t="s">
        <v>26770</v>
      </c>
      <c r="B9753" s="46" t="s">
        <v>26771</v>
      </c>
      <c r="C9753" s="47">
        <v>46.472799999999999</v>
      </c>
      <c r="D9753" s="119" t="s">
        <v>12972</v>
      </c>
      <c r="E9753" s="46" t="s">
        <v>12972</v>
      </c>
      <c r="F9753" s="121">
        <v>1.57</v>
      </c>
      <c r="G9753" s="87"/>
      <c r="H9753" s="47"/>
      <c r="I9753" s="120">
        <v>0</v>
      </c>
      <c r="J9753" s="120">
        <v>0</v>
      </c>
    </row>
    <row r="9754" spans="1:10" ht="15" customHeight="1">
      <c r="A9754" s="46" t="s">
        <v>26725</v>
      </c>
      <c r="B9754" s="46" t="s">
        <v>26726</v>
      </c>
      <c r="C9754" s="47">
        <v>28.348400000000002</v>
      </c>
      <c r="D9754" s="119" t="s">
        <v>12970</v>
      </c>
      <c r="E9754" s="46" t="s">
        <v>12970</v>
      </c>
      <c r="F9754" s="121">
        <v>1.8480000000000001</v>
      </c>
      <c r="G9754" s="87"/>
      <c r="H9754" s="47"/>
      <c r="I9754" s="120">
        <v>23</v>
      </c>
      <c r="J9754" s="120">
        <v>0</v>
      </c>
    </row>
    <row r="9755" spans="1:10" ht="15" customHeight="1">
      <c r="A9755" s="46" t="s">
        <v>26764</v>
      </c>
      <c r="B9755" s="46" t="s">
        <v>33265</v>
      </c>
      <c r="C9755" s="47">
        <v>20.448</v>
      </c>
      <c r="D9755" s="119" t="s">
        <v>12968</v>
      </c>
      <c r="E9755" s="46" t="s">
        <v>12968</v>
      </c>
      <c r="F9755" s="121">
        <v>2.2265999999999999</v>
      </c>
      <c r="G9755" s="87"/>
      <c r="H9755" s="47"/>
      <c r="I9755" s="120">
        <v>0</v>
      </c>
      <c r="J9755" s="120">
        <v>0</v>
      </c>
    </row>
    <row r="9756" spans="1:10" ht="15" customHeight="1">
      <c r="A9756" s="46" t="s">
        <v>26749</v>
      </c>
      <c r="B9756" s="46" t="s">
        <v>26750</v>
      </c>
      <c r="C9756" s="47">
        <v>102.1938</v>
      </c>
      <c r="D9756" s="119" t="s">
        <v>12966</v>
      </c>
      <c r="E9756" s="46" t="s">
        <v>12966</v>
      </c>
      <c r="F9756" s="121">
        <v>0.72419999999999995</v>
      </c>
      <c r="G9756" s="87"/>
      <c r="H9756" s="47"/>
      <c r="I9756" s="120">
        <v>0</v>
      </c>
      <c r="J9756" s="120">
        <v>0</v>
      </c>
    </row>
    <row r="9757" spans="1:10" ht="15" customHeight="1">
      <c r="A9757" s="46" t="s">
        <v>1026</v>
      </c>
      <c r="B9757" s="46" t="s">
        <v>1027</v>
      </c>
      <c r="C9757" s="47">
        <v>8.9719999999999995</v>
      </c>
      <c r="D9757" s="119" t="s">
        <v>12964</v>
      </c>
      <c r="E9757" s="46" t="s">
        <v>12964</v>
      </c>
      <c r="F9757" s="121">
        <v>0.9778</v>
      </c>
      <c r="G9757" s="87"/>
      <c r="H9757" s="47"/>
      <c r="I9757" s="120">
        <v>0</v>
      </c>
      <c r="J9757" s="120">
        <v>0</v>
      </c>
    </row>
    <row r="9758" spans="1:10" ht="15" customHeight="1">
      <c r="A9758" s="46" t="s">
        <v>26742</v>
      </c>
      <c r="B9758" s="46" t="s">
        <v>26743</v>
      </c>
      <c r="C9758" s="47">
        <v>20.912800000000001</v>
      </c>
      <c r="D9758" s="119" t="s">
        <v>12962</v>
      </c>
      <c r="E9758" s="46" t="s">
        <v>12962</v>
      </c>
      <c r="F9758" s="121">
        <v>1.556</v>
      </c>
      <c r="G9758" s="87"/>
      <c r="H9758" s="47"/>
      <c r="I9758" s="120">
        <v>1</v>
      </c>
      <c r="J9758" s="120">
        <v>0</v>
      </c>
    </row>
    <row r="9759" spans="1:10" ht="15" customHeight="1">
      <c r="A9759" s="46" t="s">
        <v>18171</v>
      </c>
      <c r="B9759" s="46" t="s">
        <v>18172</v>
      </c>
      <c r="C9759" s="47">
        <v>96.198800000000006</v>
      </c>
      <c r="D9759" s="119" t="s">
        <v>12960</v>
      </c>
      <c r="E9759" s="46" t="s">
        <v>12960</v>
      </c>
      <c r="F9759" s="121">
        <v>3.8687999999999998</v>
      </c>
      <c r="G9759" s="87"/>
      <c r="H9759" s="47"/>
      <c r="I9759" s="120">
        <v>0</v>
      </c>
      <c r="J9759" s="120">
        <v>0</v>
      </c>
    </row>
    <row r="9760" spans="1:10" ht="15" customHeight="1">
      <c r="A9760" s="46" t="s">
        <v>18169</v>
      </c>
      <c r="B9760" s="46" t="s">
        <v>18170</v>
      </c>
      <c r="C9760" s="47">
        <v>54.373199999999997</v>
      </c>
      <c r="D9760" s="119" t="s">
        <v>7800</v>
      </c>
      <c r="E9760" s="46" t="s">
        <v>7800</v>
      </c>
      <c r="F9760" s="121">
        <v>16.684200000000001</v>
      </c>
      <c r="G9760" s="87"/>
      <c r="H9760" s="47"/>
      <c r="I9760" s="120">
        <v>0</v>
      </c>
      <c r="J9760" s="120">
        <v>0</v>
      </c>
    </row>
    <row r="9761" spans="1:10" ht="15" customHeight="1">
      <c r="A9761" s="46" t="s">
        <v>26768</v>
      </c>
      <c r="B9761" s="46" t="s">
        <v>26769</v>
      </c>
      <c r="C9761" s="47">
        <v>34.703600000000002</v>
      </c>
      <c r="D9761" s="119" t="s">
        <v>12958</v>
      </c>
      <c r="E9761" s="46" t="s">
        <v>12958</v>
      </c>
      <c r="F9761" s="121">
        <v>1.6896</v>
      </c>
      <c r="G9761" s="87"/>
      <c r="H9761" s="47"/>
      <c r="I9761" s="120">
        <v>0</v>
      </c>
      <c r="J9761" s="120">
        <v>0</v>
      </c>
    </row>
    <row r="9762" spans="1:10" ht="15" customHeight="1">
      <c r="A9762" s="46" t="s">
        <v>18250</v>
      </c>
      <c r="B9762" s="46" t="s">
        <v>18251</v>
      </c>
      <c r="C9762" s="47">
        <v>35.8538</v>
      </c>
      <c r="D9762" s="119" t="s">
        <v>12956</v>
      </c>
      <c r="E9762" s="46" t="s">
        <v>12956</v>
      </c>
      <c r="F9762" s="121">
        <v>3.7218</v>
      </c>
      <c r="G9762" s="87"/>
      <c r="H9762" s="47"/>
      <c r="I9762" s="120">
        <v>75</v>
      </c>
      <c r="J9762" s="120">
        <v>0</v>
      </c>
    </row>
    <row r="9763" spans="1:10" ht="15" customHeight="1">
      <c r="A9763" s="46" t="s">
        <v>18248</v>
      </c>
      <c r="B9763" s="46" t="s">
        <v>18249</v>
      </c>
      <c r="C9763" s="47">
        <v>35.8538</v>
      </c>
      <c r="D9763" s="119" t="s">
        <v>13014</v>
      </c>
      <c r="E9763" s="46" t="s">
        <v>13014</v>
      </c>
      <c r="F9763" s="121">
        <v>0.62539999999999996</v>
      </c>
      <c r="G9763" s="87"/>
      <c r="H9763" s="47"/>
      <c r="I9763" s="120">
        <v>29</v>
      </c>
      <c r="J9763" s="120">
        <v>0</v>
      </c>
    </row>
    <row r="9764" spans="1:10" ht="15" customHeight="1">
      <c r="A9764" s="46" t="s">
        <v>18246</v>
      </c>
      <c r="B9764" s="46" t="s">
        <v>18247</v>
      </c>
      <c r="C9764" s="47">
        <v>35.8538</v>
      </c>
      <c r="D9764" s="119" t="s">
        <v>13012</v>
      </c>
      <c r="E9764" s="46" t="s">
        <v>13012</v>
      </c>
      <c r="F9764" s="121">
        <v>0.2278</v>
      </c>
      <c r="G9764" s="87"/>
      <c r="H9764" s="47"/>
      <c r="I9764" s="120">
        <v>56</v>
      </c>
      <c r="J9764" s="120">
        <v>0</v>
      </c>
    </row>
    <row r="9765" spans="1:10" ht="15" customHeight="1">
      <c r="A9765" s="46" t="s">
        <v>18244</v>
      </c>
      <c r="B9765" s="46" t="s">
        <v>18245</v>
      </c>
      <c r="C9765" s="47">
        <v>215.12280000000001</v>
      </c>
      <c r="D9765" s="119" t="s">
        <v>13010</v>
      </c>
      <c r="E9765" s="46" t="s">
        <v>13010</v>
      </c>
      <c r="F9765" s="121">
        <v>0.15179999999999999</v>
      </c>
      <c r="G9765" s="87"/>
      <c r="H9765" s="47"/>
      <c r="I9765" s="120">
        <v>1</v>
      </c>
      <c r="J9765" s="120">
        <v>0</v>
      </c>
    </row>
    <row r="9766" spans="1:10" ht="15" customHeight="1">
      <c r="A9766" s="46" t="s">
        <v>18242</v>
      </c>
      <c r="B9766" s="46" t="s">
        <v>18243</v>
      </c>
      <c r="C9766" s="47">
        <v>189.0694</v>
      </c>
      <c r="D9766" s="119" t="s">
        <v>13008</v>
      </c>
      <c r="E9766" s="46" t="s">
        <v>13008</v>
      </c>
      <c r="F9766" s="121">
        <v>0.30359999999999998</v>
      </c>
      <c r="G9766" s="87"/>
      <c r="H9766" s="47"/>
      <c r="I9766" s="120">
        <v>2</v>
      </c>
      <c r="J9766" s="120">
        <v>0</v>
      </c>
    </row>
    <row r="9767" spans="1:10" ht="15" customHeight="1">
      <c r="A9767" s="46" t="s">
        <v>18240</v>
      </c>
      <c r="B9767" s="46" t="s">
        <v>18241</v>
      </c>
      <c r="C9767" s="47">
        <v>189.0694</v>
      </c>
      <c r="D9767" s="119" t="s">
        <v>13006</v>
      </c>
      <c r="E9767" s="46" t="s">
        <v>13006</v>
      </c>
      <c r="F9767" s="121">
        <v>0.2278</v>
      </c>
      <c r="G9767" s="87"/>
      <c r="H9767" s="47"/>
      <c r="I9767" s="120">
        <v>0</v>
      </c>
      <c r="J9767" s="120">
        <v>0</v>
      </c>
    </row>
    <row r="9768" spans="1:10" ht="15" customHeight="1">
      <c r="A9768" s="46" t="s">
        <v>18238</v>
      </c>
      <c r="B9768" s="46" t="s">
        <v>18239</v>
      </c>
      <c r="C9768" s="47">
        <v>68.103999999999999</v>
      </c>
      <c r="D9768" s="119" t="s">
        <v>13004</v>
      </c>
      <c r="E9768" s="46" t="s">
        <v>13004</v>
      </c>
      <c r="F9768" s="121">
        <v>0.27839999999999998</v>
      </c>
      <c r="G9768" s="87"/>
      <c r="H9768" s="47"/>
      <c r="I9768" s="120">
        <v>9</v>
      </c>
      <c r="J9768" s="120">
        <v>0</v>
      </c>
    </row>
    <row r="9769" spans="1:10" ht="15" customHeight="1">
      <c r="A9769" s="46" t="s">
        <v>18236</v>
      </c>
      <c r="B9769" s="46" t="s">
        <v>18237</v>
      </c>
      <c r="C9769" s="47">
        <v>385.58519999999999</v>
      </c>
      <c r="D9769" s="119" t="s">
        <v>13002</v>
      </c>
      <c r="E9769" s="46" t="s">
        <v>13002</v>
      </c>
      <c r="F9769" s="121">
        <v>0.2024</v>
      </c>
      <c r="G9769" s="87"/>
      <c r="H9769" s="47"/>
      <c r="I9769" s="120">
        <v>0</v>
      </c>
      <c r="J9769" s="120">
        <v>0</v>
      </c>
    </row>
    <row r="9770" spans="1:10" ht="15" customHeight="1">
      <c r="A9770" s="46" t="s">
        <v>17923</v>
      </c>
      <c r="B9770" s="46" t="s">
        <v>17924</v>
      </c>
      <c r="C9770" s="47">
        <v>93.364000000000004</v>
      </c>
      <c r="D9770" s="119" t="s">
        <v>13000</v>
      </c>
      <c r="E9770" s="46" t="s">
        <v>13000</v>
      </c>
      <c r="F9770" s="121">
        <v>0.27839999999999998</v>
      </c>
      <c r="G9770" s="87"/>
      <c r="H9770" s="47"/>
      <c r="I9770" s="120">
        <v>8</v>
      </c>
      <c r="J9770" s="120">
        <v>0</v>
      </c>
    </row>
    <row r="9771" spans="1:10" ht="15" customHeight="1">
      <c r="A9771" s="46" t="s">
        <v>18276</v>
      </c>
      <c r="B9771" s="46" t="s">
        <v>18277</v>
      </c>
      <c r="C9771" s="47">
        <v>24.166</v>
      </c>
      <c r="D9771" s="119" t="s">
        <v>12998</v>
      </c>
      <c r="E9771" s="46" t="s">
        <v>12998</v>
      </c>
      <c r="F9771" s="121">
        <v>0.2024</v>
      </c>
      <c r="G9771" s="87"/>
      <c r="H9771" s="47"/>
      <c r="I9771" s="120">
        <v>1</v>
      </c>
      <c r="J9771" s="120">
        <v>0</v>
      </c>
    </row>
    <row r="9772" spans="1:10" ht="15" customHeight="1">
      <c r="A9772" s="46" t="s">
        <v>18280</v>
      </c>
      <c r="B9772" s="46" t="s">
        <v>18281</v>
      </c>
      <c r="C9772" s="47">
        <v>12.933400000000001</v>
      </c>
      <c r="D9772" s="119" t="s">
        <v>12996</v>
      </c>
      <c r="E9772" s="46" t="s">
        <v>12996</v>
      </c>
      <c r="F9772" s="121">
        <v>6.0544000000000002</v>
      </c>
      <c r="G9772" s="87"/>
      <c r="H9772" s="47"/>
      <c r="I9772" s="120">
        <v>120</v>
      </c>
      <c r="J9772" s="120">
        <v>0</v>
      </c>
    </row>
    <row r="9773" spans="1:10" ht="15" customHeight="1">
      <c r="A9773" s="46" t="s">
        <v>18278</v>
      </c>
      <c r="B9773" s="46" t="s">
        <v>18279</v>
      </c>
      <c r="C9773" s="47">
        <v>82.2012</v>
      </c>
      <c r="D9773" s="119" t="s">
        <v>12994</v>
      </c>
      <c r="E9773" s="46" t="s">
        <v>12994</v>
      </c>
      <c r="F9773" s="121">
        <v>0.2278</v>
      </c>
      <c r="G9773" s="87"/>
      <c r="H9773" s="47"/>
      <c r="I9773" s="120">
        <v>4</v>
      </c>
      <c r="J9773" s="120">
        <v>0</v>
      </c>
    </row>
    <row r="9774" spans="1:10" ht="15" customHeight="1">
      <c r="A9774" s="46" t="s">
        <v>18113</v>
      </c>
      <c r="B9774" s="46" t="s">
        <v>18114</v>
      </c>
      <c r="C9774" s="47">
        <v>29.510200000000001</v>
      </c>
      <c r="D9774" s="119" t="s">
        <v>12992</v>
      </c>
      <c r="E9774" s="46" t="s">
        <v>12992</v>
      </c>
      <c r="F9774" s="121">
        <v>0.15179999999999999</v>
      </c>
      <c r="G9774" s="87"/>
      <c r="H9774" s="47"/>
      <c r="I9774" s="120">
        <v>4</v>
      </c>
      <c r="J9774" s="120">
        <v>0</v>
      </c>
    </row>
    <row r="9775" spans="1:10" ht="15" customHeight="1">
      <c r="A9775" s="46" t="s">
        <v>18282</v>
      </c>
      <c r="B9775" s="46" t="s">
        <v>18283</v>
      </c>
      <c r="C9775" s="47">
        <v>40.733400000000003</v>
      </c>
      <c r="D9775" s="119" t="s">
        <v>12990</v>
      </c>
      <c r="E9775" s="46" t="s">
        <v>12990</v>
      </c>
      <c r="F9775" s="121">
        <v>0.253</v>
      </c>
      <c r="G9775" s="87"/>
      <c r="H9775" s="47"/>
      <c r="I9775" s="120">
        <v>0</v>
      </c>
      <c r="J9775" s="120">
        <v>0</v>
      </c>
    </row>
    <row r="9776" spans="1:10" ht="15" customHeight="1">
      <c r="A9776" s="46" t="s">
        <v>18325</v>
      </c>
      <c r="B9776" s="46" t="s">
        <v>18326</v>
      </c>
      <c r="C9776" s="47">
        <v>16.746400000000001</v>
      </c>
      <c r="D9776" s="119" t="s">
        <v>12988</v>
      </c>
      <c r="E9776" s="46" t="s">
        <v>12988</v>
      </c>
      <c r="F9776" s="121">
        <v>0.17699999999999999</v>
      </c>
      <c r="G9776" s="87"/>
      <c r="H9776" s="47"/>
      <c r="I9776" s="120">
        <v>4</v>
      </c>
      <c r="J9776" s="120">
        <v>0</v>
      </c>
    </row>
    <row r="9777" spans="1:10" ht="15" customHeight="1">
      <c r="A9777" s="46" t="s">
        <v>18298</v>
      </c>
      <c r="B9777" s="46" t="s">
        <v>18299</v>
      </c>
      <c r="C9777" s="47">
        <v>15.642799999999999</v>
      </c>
      <c r="D9777" s="119" t="s">
        <v>12986</v>
      </c>
      <c r="E9777" s="46" t="s">
        <v>12986</v>
      </c>
      <c r="F9777" s="121">
        <v>0.2278</v>
      </c>
      <c r="G9777" s="87"/>
      <c r="H9777" s="47"/>
      <c r="I9777" s="120">
        <v>2</v>
      </c>
      <c r="J9777" s="120">
        <v>0</v>
      </c>
    </row>
    <row r="9778" spans="1:10" ht="15" customHeight="1">
      <c r="A9778" s="46" t="s">
        <v>18296</v>
      </c>
      <c r="B9778" s="46" t="s">
        <v>18297</v>
      </c>
      <c r="C9778" s="47">
        <v>20.1692</v>
      </c>
      <c r="D9778" s="119" t="s">
        <v>12984</v>
      </c>
      <c r="E9778" s="46" t="s">
        <v>12984</v>
      </c>
      <c r="F9778" s="121">
        <v>0.17699999999999999</v>
      </c>
      <c r="G9778" s="87"/>
      <c r="H9778" s="47"/>
      <c r="I9778" s="120">
        <v>24</v>
      </c>
      <c r="J9778" s="120">
        <v>0</v>
      </c>
    </row>
    <row r="9779" spans="1:10" ht="15" customHeight="1">
      <c r="A9779" s="46" t="s">
        <v>18294</v>
      </c>
      <c r="B9779" s="46" t="s">
        <v>18295</v>
      </c>
      <c r="C9779" s="47">
        <v>18.867999999999999</v>
      </c>
      <c r="D9779" s="119" t="s">
        <v>12982</v>
      </c>
      <c r="E9779" s="46" t="s">
        <v>12982</v>
      </c>
      <c r="F9779" s="121">
        <v>0.1012</v>
      </c>
      <c r="G9779" s="87"/>
      <c r="H9779" s="47"/>
      <c r="I9779" s="120">
        <v>3</v>
      </c>
      <c r="J9779" s="120">
        <v>0</v>
      </c>
    </row>
    <row r="9780" spans="1:10" ht="15" customHeight="1">
      <c r="A9780" s="46" t="s">
        <v>18292</v>
      </c>
      <c r="B9780" s="46" t="s">
        <v>18293</v>
      </c>
      <c r="C9780" s="47">
        <v>18.377199999999998</v>
      </c>
      <c r="D9780" s="119" t="s">
        <v>12980</v>
      </c>
      <c r="E9780" s="46" t="s">
        <v>12980</v>
      </c>
      <c r="F9780" s="121">
        <v>8.8400000000000006E-2</v>
      </c>
      <c r="G9780" s="87"/>
      <c r="H9780" s="47"/>
      <c r="I9780" s="120">
        <v>0</v>
      </c>
      <c r="J9780" s="120">
        <v>0</v>
      </c>
    </row>
    <row r="9781" spans="1:10" ht="15" customHeight="1">
      <c r="A9781" s="46" t="s">
        <v>18290</v>
      </c>
      <c r="B9781" s="46" t="s">
        <v>18291</v>
      </c>
      <c r="C9781" s="47">
        <v>26.057400000000001</v>
      </c>
      <c r="D9781" s="119" t="s">
        <v>12978</v>
      </c>
      <c r="E9781" s="46" t="s">
        <v>12978</v>
      </c>
      <c r="F9781" s="121">
        <v>7.5999999999999998E-2</v>
      </c>
      <c r="G9781" s="87"/>
      <c r="H9781" s="47"/>
      <c r="I9781" s="120">
        <v>0</v>
      </c>
      <c r="J9781" s="120">
        <v>0</v>
      </c>
    </row>
    <row r="9782" spans="1:10" ht="15" customHeight="1">
      <c r="A9782" s="46" t="s">
        <v>18288</v>
      </c>
      <c r="B9782" s="46" t="s">
        <v>18289</v>
      </c>
      <c r="C9782" s="47">
        <v>330.42200000000003</v>
      </c>
      <c r="D9782" s="119" t="s">
        <v>32545</v>
      </c>
      <c r="E9782" s="46" t="s">
        <v>32545</v>
      </c>
      <c r="F9782" s="120"/>
      <c r="G9782" s="87"/>
      <c r="H9782" s="47"/>
      <c r="I9782" s="120">
        <v>1</v>
      </c>
      <c r="J9782" s="120">
        <v>0</v>
      </c>
    </row>
    <row r="9783" spans="1:10" ht="15" customHeight="1">
      <c r="A9783" s="46" t="s">
        <v>18286</v>
      </c>
      <c r="B9783" s="46" t="s">
        <v>18287</v>
      </c>
      <c r="C9783" s="47">
        <v>23.561800000000002</v>
      </c>
      <c r="D9783" s="119" t="s">
        <v>12101</v>
      </c>
      <c r="E9783" s="46" t="s">
        <v>12101</v>
      </c>
      <c r="F9783" s="121">
        <v>8.9315999999999995</v>
      </c>
      <c r="G9783" s="87"/>
      <c r="H9783" s="47"/>
      <c r="I9783" s="120">
        <v>31</v>
      </c>
      <c r="J9783" s="120">
        <v>0</v>
      </c>
    </row>
    <row r="9784" spans="1:10" ht="15" customHeight="1">
      <c r="A9784" s="46" t="s">
        <v>18284</v>
      </c>
      <c r="B9784" s="46" t="s">
        <v>18285</v>
      </c>
      <c r="C9784" s="47">
        <v>12.78</v>
      </c>
      <c r="D9784" s="119" t="s">
        <v>12099</v>
      </c>
      <c r="E9784" s="46" t="s">
        <v>12099</v>
      </c>
      <c r="F9784" s="121">
        <v>8.9315999999999995</v>
      </c>
      <c r="G9784" s="87"/>
      <c r="H9784" s="47"/>
      <c r="I9784" s="120">
        <v>23</v>
      </c>
      <c r="J9784" s="120">
        <v>0</v>
      </c>
    </row>
    <row r="9785" spans="1:10" ht="15" customHeight="1">
      <c r="A9785" s="46" t="s">
        <v>18321</v>
      </c>
      <c r="B9785" s="46" t="s">
        <v>18322</v>
      </c>
      <c r="C9785" s="47">
        <v>10.526199999999999</v>
      </c>
      <c r="D9785" s="119" t="s">
        <v>12097</v>
      </c>
      <c r="E9785" s="46" t="s">
        <v>12097</v>
      </c>
      <c r="F9785" s="121">
        <v>7.2363999999999997</v>
      </c>
      <c r="G9785" s="87"/>
      <c r="H9785" s="47"/>
      <c r="I9785" s="120">
        <v>37</v>
      </c>
      <c r="J9785" s="120">
        <v>0</v>
      </c>
    </row>
    <row r="9786" spans="1:10" ht="15" customHeight="1">
      <c r="A9786" s="46" t="s">
        <v>18319</v>
      </c>
      <c r="B9786" s="46" t="s">
        <v>18320</v>
      </c>
      <c r="C9786" s="47">
        <v>14.313599999999999</v>
      </c>
      <c r="D9786" s="119" t="s">
        <v>12095</v>
      </c>
      <c r="E9786" s="46" t="s">
        <v>12095</v>
      </c>
      <c r="F9786" s="121">
        <v>8.8303999999999991</v>
      </c>
      <c r="G9786" s="87"/>
      <c r="H9786" s="47"/>
      <c r="I9786" s="120">
        <v>1</v>
      </c>
      <c r="J9786" s="120">
        <v>0</v>
      </c>
    </row>
    <row r="9787" spans="1:10" ht="15" customHeight="1">
      <c r="A9787" s="46" t="s">
        <v>18317</v>
      </c>
      <c r="B9787" s="46" t="s">
        <v>18318</v>
      </c>
      <c r="C9787" s="47">
        <v>21.412400000000002</v>
      </c>
      <c r="D9787" s="119" t="s">
        <v>12094</v>
      </c>
      <c r="E9787" s="46" t="s">
        <v>12094</v>
      </c>
      <c r="F9787" s="121">
        <v>8.7544000000000004</v>
      </c>
      <c r="G9787" s="87"/>
      <c r="H9787" s="47"/>
      <c r="I9787" s="120">
        <v>0</v>
      </c>
      <c r="J9787" s="120">
        <v>0</v>
      </c>
    </row>
    <row r="9788" spans="1:10" ht="15" customHeight="1">
      <c r="A9788" s="46" t="s">
        <v>18315</v>
      </c>
      <c r="B9788" s="46" t="s">
        <v>18316</v>
      </c>
      <c r="C9788" s="47">
        <v>20.963799999999999</v>
      </c>
      <c r="D9788" s="119" t="s">
        <v>12092</v>
      </c>
      <c r="E9788" s="46" t="s">
        <v>12092</v>
      </c>
      <c r="F9788" s="121">
        <v>3.77</v>
      </c>
      <c r="G9788" s="87"/>
      <c r="H9788" s="47"/>
      <c r="I9788" s="120">
        <v>0</v>
      </c>
      <c r="J9788" s="120">
        <v>0</v>
      </c>
    </row>
    <row r="9789" spans="1:10" ht="15" customHeight="1">
      <c r="A9789" s="46" t="s">
        <v>18313</v>
      </c>
      <c r="B9789" s="46" t="s">
        <v>18314</v>
      </c>
      <c r="C9789" s="47">
        <v>21.412400000000002</v>
      </c>
      <c r="D9789" s="119" t="s">
        <v>12090</v>
      </c>
      <c r="E9789" s="46" t="s">
        <v>12090</v>
      </c>
      <c r="F9789" s="121">
        <v>20.3428</v>
      </c>
      <c r="G9789" s="87"/>
      <c r="H9789" s="47"/>
      <c r="I9789" s="120">
        <v>28</v>
      </c>
      <c r="J9789" s="120">
        <v>0</v>
      </c>
    </row>
    <row r="9790" spans="1:10" ht="15" customHeight="1">
      <c r="A9790" s="46" t="s">
        <v>18311</v>
      </c>
      <c r="B9790" s="46" t="s">
        <v>18312</v>
      </c>
      <c r="C9790" s="47">
        <v>15.7776</v>
      </c>
      <c r="D9790" s="119" t="s">
        <v>12088</v>
      </c>
      <c r="E9790" s="46" t="s">
        <v>12088</v>
      </c>
      <c r="F9790" s="121">
        <v>10.0702</v>
      </c>
      <c r="G9790" s="87"/>
      <c r="H9790" s="47"/>
      <c r="I9790" s="120">
        <v>2</v>
      </c>
      <c r="J9790" s="120">
        <v>0</v>
      </c>
    </row>
    <row r="9791" spans="1:10" ht="15" customHeight="1">
      <c r="A9791" s="46" t="s">
        <v>18309</v>
      </c>
      <c r="B9791" s="46" t="s">
        <v>18310</v>
      </c>
      <c r="C9791" s="47">
        <v>14.650600000000001</v>
      </c>
      <c r="D9791" s="119" t="s">
        <v>11692</v>
      </c>
      <c r="E9791" s="46" t="s">
        <v>11692</v>
      </c>
      <c r="F9791" s="121">
        <v>10.4244</v>
      </c>
      <c r="G9791" s="87"/>
      <c r="H9791" s="47"/>
      <c r="I9791" s="120">
        <v>1</v>
      </c>
      <c r="J9791" s="120">
        <v>0</v>
      </c>
    </row>
    <row r="9792" spans="1:10" ht="15" customHeight="1">
      <c r="A9792" s="46" t="s">
        <v>18308</v>
      </c>
      <c r="B9792" s="46" t="s">
        <v>33286</v>
      </c>
      <c r="C9792" s="47">
        <v>14.189399999999999</v>
      </c>
      <c r="D9792" s="119" t="s">
        <v>12103</v>
      </c>
      <c r="E9792" s="46" t="s">
        <v>12103</v>
      </c>
      <c r="F9792" s="121">
        <v>2.2772000000000001</v>
      </c>
      <c r="G9792" s="87"/>
      <c r="H9792" s="47"/>
      <c r="I9792" s="120">
        <v>33</v>
      </c>
      <c r="J9792" s="120">
        <v>0</v>
      </c>
    </row>
    <row r="9793" spans="1:10" ht="15" customHeight="1">
      <c r="A9793" s="46" t="s">
        <v>18306</v>
      </c>
      <c r="B9793" s="46" t="s">
        <v>18307</v>
      </c>
      <c r="C9793" s="47">
        <v>37.945</v>
      </c>
      <c r="D9793" s="119" t="s">
        <v>12105</v>
      </c>
      <c r="E9793" s="46" t="s">
        <v>12105</v>
      </c>
      <c r="F9793" s="121">
        <v>73.324799999999996</v>
      </c>
      <c r="G9793" s="87"/>
      <c r="H9793" s="47"/>
      <c r="I9793" s="120">
        <v>0</v>
      </c>
      <c r="J9793" s="120">
        <v>0</v>
      </c>
    </row>
    <row r="9794" spans="1:10" ht="15" customHeight="1">
      <c r="A9794" s="46" t="s">
        <v>18304</v>
      </c>
      <c r="B9794" s="46" t="s">
        <v>18305</v>
      </c>
      <c r="C9794" s="47">
        <v>17.288</v>
      </c>
      <c r="D9794" s="119" t="s">
        <v>12109</v>
      </c>
      <c r="E9794" s="46" t="s">
        <v>12109</v>
      </c>
      <c r="F9794" s="121">
        <v>5.3639999999999999</v>
      </c>
      <c r="G9794" s="87"/>
      <c r="H9794" s="47"/>
      <c r="I9794" s="120">
        <v>0</v>
      </c>
      <c r="J9794" s="120">
        <v>0</v>
      </c>
    </row>
    <row r="9795" spans="1:10" ht="15" customHeight="1">
      <c r="A9795" s="46" t="s">
        <v>18302</v>
      </c>
      <c r="B9795" s="46" t="s">
        <v>18303</v>
      </c>
      <c r="C9795" s="47">
        <v>12.445399999999999</v>
      </c>
      <c r="D9795" s="119" t="s">
        <v>12107</v>
      </c>
      <c r="E9795" s="46" t="s">
        <v>12107</v>
      </c>
      <c r="F9795" s="121">
        <v>6.8314000000000004</v>
      </c>
      <c r="G9795" s="87"/>
      <c r="H9795" s="47"/>
      <c r="I9795" s="120">
        <v>2</v>
      </c>
      <c r="J9795" s="120">
        <v>0</v>
      </c>
    </row>
    <row r="9796" spans="1:10" ht="15" customHeight="1">
      <c r="A9796" s="46" t="s">
        <v>18300</v>
      </c>
      <c r="B9796" s="46" t="s">
        <v>18301</v>
      </c>
      <c r="C9796" s="47">
        <v>8.7370000000000001</v>
      </c>
      <c r="D9796" s="119" t="s">
        <v>3928</v>
      </c>
      <c r="E9796" s="46" t="s">
        <v>3928</v>
      </c>
      <c r="F9796" s="121">
        <v>26.8706</v>
      </c>
      <c r="G9796" s="87"/>
      <c r="H9796" s="47"/>
      <c r="I9796" s="120">
        <v>1</v>
      </c>
      <c r="J9796" s="120">
        <v>0</v>
      </c>
    </row>
    <row r="9797" spans="1:10" ht="15" customHeight="1">
      <c r="A9797" s="46" t="s">
        <v>18348</v>
      </c>
      <c r="B9797" s="46" t="s">
        <v>18349</v>
      </c>
      <c r="C9797" s="47">
        <v>34.854599999999998</v>
      </c>
      <c r="D9797" s="119" t="s">
        <v>3196</v>
      </c>
      <c r="E9797" s="46" t="s">
        <v>3196</v>
      </c>
      <c r="F9797" s="121">
        <v>40.584200000000003</v>
      </c>
      <c r="G9797" s="87"/>
      <c r="H9797" s="47"/>
      <c r="I9797" s="120">
        <v>1</v>
      </c>
      <c r="J9797" s="120">
        <v>0</v>
      </c>
    </row>
    <row r="9798" spans="1:10" ht="15" customHeight="1">
      <c r="A9798" s="46" t="s">
        <v>18346</v>
      </c>
      <c r="B9798" s="46" t="s">
        <v>18347</v>
      </c>
      <c r="C9798" s="47">
        <v>34.854599999999998</v>
      </c>
      <c r="D9798" s="119" t="s">
        <v>3923</v>
      </c>
      <c r="E9798" s="46" t="s">
        <v>3923</v>
      </c>
      <c r="F9798" s="121">
        <v>9.1088000000000005</v>
      </c>
      <c r="G9798" s="87"/>
      <c r="H9798" s="47"/>
      <c r="I9798" s="120">
        <v>0</v>
      </c>
      <c r="J9798" s="120">
        <v>0</v>
      </c>
    </row>
    <row r="9799" spans="1:10" ht="15" customHeight="1">
      <c r="A9799" s="46" t="s">
        <v>18344</v>
      </c>
      <c r="B9799" s="46" t="s">
        <v>18345</v>
      </c>
      <c r="C9799" s="47">
        <v>34.854599999999998</v>
      </c>
      <c r="D9799" s="119" t="s">
        <v>3920</v>
      </c>
      <c r="E9799" s="46" t="s">
        <v>3920</v>
      </c>
      <c r="F9799" s="121">
        <v>9.1088000000000005</v>
      </c>
      <c r="G9799" s="87"/>
      <c r="H9799" s="47"/>
      <c r="I9799" s="120">
        <v>0</v>
      </c>
      <c r="J9799" s="120">
        <v>0</v>
      </c>
    </row>
    <row r="9800" spans="1:10" ht="15" customHeight="1">
      <c r="A9800" s="46" t="s">
        <v>18342</v>
      </c>
      <c r="B9800" s="46" t="s">
        <v>18343</v>
      </c>
      <c r="C9800" s="47">
        <v>14.638999999999999</v>
      </c>
      <c r="D9800" s="119" t="s">
        <v>3917</v>
      </c>
      <c r="E9800" s="46" t="s">
        <v>3917</v>
      </c>
      <c r="F9800" s="121">
        <v>28.100200000000001</v>
      </c>
      <c r="G9800" s="87"/>
      <c r="H9800" s="47"/>
      <c r="I9800" s="120">
        <v>1</v>
      </c>
      <c r="J9800" s="120">
        <v>0</v>
      </c>
    </row>
    <row r="9801" spans="1:10" ht="15" customHeight="1">
      <c r="A9801" s="46" t="s">
        <v>18340</v>
      </c>
      <c r="B9801" s="46" t="s">
        <v>18341</v>
      </c>
      <c r="C9801" s="47">
        <v>15.609400000000001</v>
      </c>
      <c r="D9801" s="119" t="s">
        <v>3914</v>
      </c>
      <c r="E9801" s="46" t="s">
        <v>3914</v>
      </c>
      <c r="F9801" s="121">
        <v>18.723400000000002</v>
      </c>
      <c r="G9801" s="87"/>
      <c r="H9801" s="47"/>
      <c r="I9801" s="120">
        <v>0</v>
      </c>
      <c r="J9801" s="120">
        <v>0</v>
      </c>
    </row>
    <row r="9802" spans="1:10" ht="15" customHeight="1">
      <c r="A9802" s="46" t="s">
        <v>18339</v>
      </c>
      <c r="B9802" s="46" t="s">
        <v>33287</v>
      </c>
      <c r="C9802" s="47">
        <v>37.735999999999997</v>
      </c>
      <c r="D9802" s="119" t="s">
        <v>3911</v>
      </c>
      <c r="E9802" s="46" t="s">
        <v>3911</v>
      </c>
      <c r="F9802" s="121">
        <v>31.197199999999999</v>
      </c>
      <c r="G9802" s="87"/>
      <c r="H9802" s="47"/>
      <c r="I9802" s="120">
        <v>0</v>
      </c>
      <c r="J9802" s="120">
        <v>0</v>
      </c>
    </row>
    <row r="9803" spans="1:10" ht="15" customHeight="1">
      <c r="A9803" s="46" t="s">
        <v>18337</v>
      </c>
      <c r="B9803" s="46" t="s">
        <v>18338</v>
      </c>
      <c r="C9803" s="47">
        <v>32.122</v>
      </c>
      <c r="D9803" s="119" t="s">
        <v>3208</v>
      </c>
      <c r="E9803" s="46" t="s">
        <v>3208</v>
      </c>
      <c r="F9803" s="121">
        <v>59.282400000000003</v>
      </c>
      <c r="G9803" s="87"/>
      <c r="H9803" s="47"/>
      <c r="I9803" s="120">
        <v>3</v>
      </c>
      <c r="J9803" s="120">
        <v>0</v>
      </c>
    </row>
    <row r="9804" spans="1:10" ht="15" customHeight="1">
      <c r="A9804" s="46" t="s">
        <v>18335</v>
      </c>
      <c r="B9804" s="46" t="s">
        <v>18336</v>
      </c>
      <c r="C9804" s="47">
        <v>35.652200000000001</v>
      </c>
      <c r="D9804" s="119" t="s">
        <v>3906</v>
      </c>
      <c r="E9804" s="46" t="s">
        <v>3906</v>
      </c>
      <c r="F9804" s="121">
        <v>85.029399999999995</v>
      </c>
      <c r="G9804" s="87"/>
      <c r="H9804" s="47"/>
      <c r="I9804" s="120">
        <v>8</v>
      </c>
      <c r="J9804" s="120">
        <v>0</v>
      </c>
    </row>
    <row r="9805" spans="1:10" ht="15" customHeight="1">
      <c r="A9805" s="46" t="s">
        <v>18333</v>
      </c>
      <c r="B9805" s="46" t="s">
        <v>18334</v>
      </c>
      <c r="C9805" s="47">
        <v>156.59479999999999</v>
      </c>
      <c r="D9805" s="119" t="s">
        <v>3903</v>
      </c>
      <c r="E9805" s="46" t="s">
        <v>3903</v>
      </c>
      <c r="F9805" s="121">
        <v>115.2522</v>
      </c>
      <c r="G9805" s="87"/>
      <c r="H9805" s="47"/>
      <c r="I9805" s="120">
        <v>0</v>
      </c>
      <c r="J9805" s="120">
        <v>0</v>
      </c>
    </row>
    <row r="9806" spans="1:10" ht="15" customHeight="1">
      <c r="A9806" s="46" t="s">
        <v>18331</v>
      </c>
      <c r="B9806" s="46" t="s">
        <v>18332</v>
      </c>
      <c r="C9806" s="47">
        <v>43.847200000000001</v>
      </c>
      <c r="D9806" s="119" t="s">
        <v>3900</v>
      </c>
      <c r="E9806" s="46" t="s">
        <v>3900</v>
      </c>
      <c r="F9806" s="121">
        <v>15.687200000000001</v>
      </c>
      <c r="G9806" s="87"/>
      <c r="H9806" s="47"/>
      <c r="I9806" s="120">
        <v>9</v>
      </c>
      <c r="J9806" s="120">
        <v>0</v>
      </c>
    </row>
    <row r="9807" spans="1:10" ht="15" customHeight="1">
      <c r="A9807" s="46" t="s">
        <v>18329</v>
      </c>
      <c r="B9807" s="46" t="s">
        <v>18330</v>
      </c>
      <c r="C9807" s="47">
        <v>37.5214</v>
      </c>
      <c r="D9807" s="119" t="s">
        <v>3371</v>
      </c>
      <c r="E9807" s="46" t="s">
        <v>3371</v>
      </c>
      <c r="F9807" s="121">
        <v>28.7026</v>
      </c>
      <c r="G9807" s="87"/>
      <c r="H9807" s="47"/>
      <c r="I9807" s="120">
        <v>2</v>
      </c>
      <c r="J9807" s="120">
        <v>0</v>
      </c>
    </row>
    <row r="9808" spans="1:10" ht="15" customHeight="1">
      <c r="A9808" s="46" t="s">
        <v>18327</v>
      </c>
      <c r="B9808" s="46" t="s">
        <v>18328</v>
      </c>
      <c r="C9808" s="47">
        <v>28.650600000000001</v>
      </c>
      <c r="D9808" s="119" t="s">
        <v>3373</v>
      </c>
      <c r="E9808" s="46" t="s">
        <v>3373</v>
      </c>
      <c r="F9808" s="121">
        <v>18.723400000000002</v>
      </c>
      <c r="G9808" s="87"/>
      <c r="H9808" s="47"/>
      <c r="I9808" s="120">
        <v>9</v>
      </c>
      <c r="J9808" s="120">
        <v>0</v>
      </c>
    </row>
    <row r="9809" spans="1:10" ht="15" customHeight="1">
      <c r="A9809" s="46" t="s">
        <v>18350</v>
      </c>
      <c r="B9809" s="46" t="s">
        <v>18351</v>
      </c>
      <c r="C9809" s="47">
        <v>17.950199999999999</v>
      </c>
      <c r="D9809" s="119" t="s">
        <v>3893</v>
      </c>
      <c r="E9809" s="46" t="s">
        <v>3893</v>
      </c>
      <c r="F9809" s="121">
        <v>50.477200000000003</v>
      </c>
      <c r="G9809" s="87"/>
      <c r="H9809" s="47"/>
      <c r="I9809" s="120">
        <v>2</v>
      </c>
      <c r="J9809" s="120">
        <v>0</v>
      </c>
    </row>
    <row r="9810" spans="1:10" ht="15" customHeight="1">
      <c r="A9810" s="46" t="s">
        <v>18357</v>
      </c>
      <c r="B9810" s="46" t="s">
        <v>18358</v>
      </c>
      <c r="C9810" s="47">
        <v>70.936199999999999</v>
      </c>
      <c r="D9810" s="119" t="s">
        <v>3890</v>
      </c>
      <c r="E9810" s="46" t="s">
        <v>3890</v>
      </c>
      <c r="F9810" s="121">
        <v>77.044200000000004</v>
      </c>
      <c r="G9810" s="87"/>
      <c r="H9810" s="47"/>
      <c r="I9810" s="120">
        <v>6</v>
      </c>
      <c r="J9810" s="120">
        <v>0</v>
      </c>
    </row>
    <row r="9811" spans="1:10" ht="15" customHeight="1">
      <c r="A9811" s="46" t="s">
        <v>18355</v>
      </c>
      <c r="B9811" s="46" t="s">
        <v>18356</v>
      </c>
      <c r="C9811" s="47">
        <v>132.96340000000001</v>
      </c>
      <c r="D9811" s="119" t="s">
        <v>708</v>
      </c>
      <c r="E9811" s="46" t="s">
        <v>708</v>
      </c>
      <c r="F9811" s="121">
        <v>17.433</v>
      </c>
      <c r="G9811" s="87"/>
      <c r="H9811" s="47"/>
      <c r="I9811" s="120">
        <v>1</v>
      </c>
      <c r="J9811" s="120">
        <v>0</v>
      </c>
    </row>
    <row r="9812" spans="1:10" ht="15" customHeight="1">
      <c r="A9812" s="46" t="s">
        <v>18353</v>
      </c>
      <c r="B9812" s="46" t="s">
        <v>18354</v>
      </c>
      <c r="C9812" s="47">
        <v>93.398799999999994</v>
      </c>
      <c r="D9812" s="119" t="s">
        <v>11686</v>
      </c>
      <c r="E9812" s="46" t="s">
        <v>11686</v>
      </c>
      <c r="F9812" s="121">
        <v>1.7203999999999999</v>
      </c>
      <c r="G9812" s="87"/>
      <c r="H9812" s="47"/>
      <c r="I9812" s="120">
        <v>6</v>
      </c>
      <c r="J9812" s="120">
        <v>0</v>
      </c>
    </row>
    <row r="9813" spans="1:10" ht="15" customHeight="1">
      <c r="A9813" s="46" t="s">
        <v>18352</v>
      </c>
      <c r="B9813" s="46" t="s">
        <v>33288</v>
      </c>
      <c r="C9813" s="47">
        <v>72.149199999999993</v>
      </c>
      <c r="D9813" s="119" t="s">
        <v>12124</v>
      </c>
      <c r="E9813" s="46" t="s">
        <v>12124</v>
      </c>
      <c r="F9813" s="121">
        <v>1.3156000000000001</v>
      </c>
      <c r="G9813" s="87"/>
      <c r="H9813" s="47"/>
      <c r="I9813" s="120">
        <v>0</v>
      </c>
      <c r="J9813" s="120">
        <v>0</v>
      </c>
    </row>
    <row r="9814" spans="1:10" ht="15" customHeight="1">
      <c r="A9814" s="46" t="s">
        <v>18122</v>
      </c>
      <c r="B9814" s="46" t="s">
        <v>36216</v>
      </c>
      <c r="C9814" s="47">
        <v>96.198800000000006</v>
      </c>
      <c r="D9814" s="119" t="s">
        <v>12122</v>
      </c>
      <c r="E9814" s="46" t="s">
        <v>12122</v>
      </c>
      <c r="F9814" s="121">
        <v>1.3156000000000001</v>
      </c>
      <c r="G9814" s="87"/>
      <c r="H9814" s="47"/>
      <c r="I9814" s="120">
        <v>1</v>
      </c>
      <c r="J9814" s="120">
        <v>0</v>
      </c>
    </row>
    <row r="9815" spans="1:10" ht="15" customHeight="1">
      <c r="A9815" s="46" t="s">
        <v>18359</v>
      </c>
      <c r="B9815" s="46" t="s">
        <v>18360</v>
      </c>
      <c r="C9815" s="47">
        <v>51.759</v>
      </c>
      <c r="D9815" s="119" t="s">
        <v>12120</v>
      </c>
      <c r="E9815" s="46" t="s">
        <v>12120</v>
      </c>
      <c r="F9815" s="121">
        <v>11.7844</v>
      </c>
      <c r="G9815" s="87"/>
      <c r="H9815" s="47"/>
      <c r="I9815" s="120">
        <v>0</v>
      </c>
      <c r="J9815" s="120">
        <v>0</v>
      </c>
    </row>
    <row r="9816" spans="1:10" ht="15" customHeight="1">
      <c r="A9816" s="46" t="s">
        <v>18369</v>
      </c>
      <c r="B9816" s="46" t="s">
        <v>33291</v>
      </c>
      <c r="C9816" s="47">
        <v>17.427399999999999</v>
      </c>
      <c r="D9816" s="119" t="s">
        <v>12118</v>
      </c>
      <c r="E9816" s="46" t="s">
        <v>12118</v>
      </c>
      <c r="F9816" s="121">
        <v>11.7844</v>
      </c>
      <c r="G9816" s="87"/>
      <c r="H9816" s="47"/>
      <c r="I9816" s="120">
        <v>30</v>
      </c>
      <c r="J9816" s="120">
        <v>0</v>
      </c>
    </row>
    <row r="9817" spans="1:10" ht="15" customHeight="1">
      <c r="A9817" s="46" t="s">
        <v>18368</v>
      </c>
      <c r="B9817" s="46" t="s">
        <v>33289</v>
      </c>
      <c r="C9817" s="47">
        <v>33.971600000000002</v>
      </c>
      <c r="D9817" s="119" t="s">
        <v>14925</v>
      </c>
      <c r="E9817" s="46" t="s">
        <v>14925</v>
      </c>
      <c r="F9817" s="121">
        <v>13.41</v>
      </c>
      <c r="G9817" s="87"/>
      <c r="H9817" s="47"/>
      <c r="I9817" s="120">
        <v>0</v>
      </c>
      <c r="J9817" s="120">
        <v>0</v>
      </c>
    </row>
    <row r="9818" spans="1:10" ht="15" customHeight="1">
      <c r="A9818" s="46" t="s">
        <v>18366</v>
      </c>
      <c r="B9818" s="46" t="s">
        <v>18367</v>
      </c>
      <c r="C9818" s="47">
        <v>40.315199999999997</v>
      </c>
      <c r="D9818" s="119" t="s">
        <v>480</v>
      </c>
      <c r="E9818" s="46" t="s">
        <v>480</v>
      </c>
      <c r="F9818" s="121">
        <v>20.5654</v>
      </c>
      <c r="G9818" s="87"/>
      <c r="H9818" s="47"/>
      <c r="I9818" s="120">
        <v>0</v>
      </c>
      <c r="J9818" s="120">
        <v>0</v>
      </c>
    </row>
    <row r="9819" spans="1:10" ht="15" customHeight="1">
      <c r="A9819" s="46" t="s">
        <v>18364</v>
      </c>
      <c r="B9819" s="46" t="s">
        <v>18365</v>
      </c>
      <c r="C9819" s="47">
        <v>23.004000000000001</v>
      </c>
      <c r="D9819" s="119" t="s">
        <v>486</v>
      </c>
      <c r="E9819" s="46" t="s">
        <v>486</v>
      </c>
      <c r="F9819" s="121">
        <v>34.334600000000002</v>
      </c>
      <c r="G9819" s="87"/>
      <c r="H9819" s="47"/>
      <c r="I9819" s="120">
        <v>13</v>
      </c>
      <c r="J9819" s="120">
        <v>0</v>
      </c>
    </row>
    <row r="9820" spans="1:10" ht="15" customHeight="1">
      <c r="A9820" s="46" t="s">
        <v>18362</v>
      </c>
      <c r="B9820" s="46" t="s">
        <v>18363</v>
      </c>
      <c r="C9820" s="47">
        <v>26.117799999999999</v>
      </c>
      <c r="D9820" s="119" t="s">
        <v>489</v>
      </c>
      <c r="E9820" s="46" t="s">
        <v>489</v>
      </c>
      <c r="F9820" s="121">
        <v>67.555999999999997</v>
      </c>
      <c r="G9820" s="87"/>
      <c r="H9820" s="47"/>
      <c r="I9820" s="120">
        <v>0</v>
      </c>
      <c r="J9820" s="120">
        <v>0</v>
      </c>
    </row>
    <row r="9821" spans="1:10" ht="15" customHeight="1">
      <c r="A9821" s="46" t="s">
        <v>18361</v>
      </c>
      <c r="B9821" s="46" t="s">
        <v>33290</v>
      </c>
      <c r="C9821" s="47">
        <v>45.315600000000003</v>
      </c>
      <c r="D9821" s="119" t="s">
        <v>15203</v>
      </c>
      <c r="E9821" s="46" t="s">
        <v>15203</v>
      </c>
      <c r="F9821" s="121">
        <v>100.19540000000001</v>
      </c>
      <c r="G9821" s="87"/>
      <c r="H9821" s="47"/>
      <c r="I9821" s="120">
        <v>9</v>
      </c>
      <c r="J9821" s="120">
        <v>0</v>
      </c>
    </row>
    <row r="9822" spans="1:10" ht="15" customHeight="1">
      <c r="A9822" s="46" t="s">
        <v>34729</v>
      </c>
      <c r="B9822" s="46" t="s">
        <v>34730</v>
      </c>
      <c r="D9822" s="119" t="s">
        <v>533</v>
      </c>
      <c r="E9822" s="46" t="s">
        <v>533</v>
      </c>
      <c r="F9822" s="121">
        <v>4.9085999999999999</v>
      </c>
      <c r="G9822" s="87"/>
      <c r="H9822" s="47"/>
      <c r="I9822" s="120">
        <v>0</v>
      </c>
      <c r="J9822" s="120">
        <v>0</v>
      </c>
    </row>
    <row r="9823" spans="1:10" ht="15" customHeight="1">
      <c r="A9823" s="46" t="s">
        <v>33292</v>
      </c>
      <c r="B9823" s="46" t="s">
        <v>33293</v>
      </c>
      <c r="D9823" s="119" t="s">
        <v>534</v>
      </c>
      <c r="E9823" s="46" t="s">
        <v>534</v>
      </c>
      <c r="F9823" s="121">
        <v>4.3772000000000002</v>
      </c>
      <c r="G9823" s="87"/>
      <c r="H9823" s="47"/>
      <c r="I9823" s="120">
        <v>0</v>
      </c>
      <c r="J9823" s="120">
        <v>0</v>
      </c>
    </row>
    <row r="9824" spans="1:10" ht="15" customHeight="1">
      <c r="A9824" s="46" t="s">
        <v>18370</v>
      </c>
      <c r="B9824" s="46" t="s">
        <v>18371</v>
      </c>
      <c r="C9824" s="47">
        <v>48.099400000000003</v>
      </c>
      <c r="D9824" s="119" t="s">
        <v>535</v>
      </c>
      <c r="E9824" s="46" t="s">
        <v>535</v>
      </c>
      <c r="F9824" s="121">
        <v>5.6656000000000004</v>
      </c>
      <c r="G9824" s="87"/>
      <c r="H9824" s="47"/>
      <c r="I9824" s="120">
        <v>0</v>
      </c>
      <c r="J9824" s="120">
        <v>0</v>
      </c>
    </row>
    <row r="9825" spans="1:10" ht="15" customHeight="1">
      <c r="A9825" s="46" t="s">
        <v>18389</v>
      </c>
      <c r="B9825" s="46" t="s">
        <v>18390</v>
      </c>
      <c r="C9825" s="47">
        <v>58.091000000000001</v>
      </c>
      <c r="D9825" s="119" t="s">
        <v>536</v>
      </c>
      <c r="E9825" s="46" t="s">
        <v>536</v>
      </c>
      <c r="F9825" s="121">
        <v>4.5544000000000002</v>
      </c>
      <c r="G9825" s="87"/>
      <c r="H9825" s="47"/>
      <c r="I9825" s="120">
        <v>0</v>
      </c>
      <c r="J9825" s="120">
        <v>0</v>
      </c>
    </row>
    <row r="9826" spans="1:10" ht="15" customHeight="1">
      <c r="A9826" s="46" t="s">
        <v>18403</v>
      </c>
      <c r="B9826" s="46" t="s">
        <v>18404</v>
      </c>
      <c r="C9826" s="47">
        <v>11.8506</v>
      </c>
      <c r="D9826" s="119" t="s">
        <v>537</v>
      </c>
      <c r="E9826" s="46" t="s">
        <v>537</v>
      </c>
      <c r="F9826" s="121">
        <v>2.7326000000000001</v>
      </c>
      <c r="G9826" s="87"/>
      <c r="H9826" s="47"/>
      <c r="I9826" s="120">
        <v>80</v>
      </c>
      <c r="J9826" s="120">
        <v>0</v>
      </c>
    </row>
    <row r="9827" spans="1:10" ht="15" customHeight="1">
      <c r="A9827" s="46" t="s">
        <v>18401</v>
      </c>
      <c r="B9827" s="46" t="s">
        <v>18402</v>
      </c>
      <c r="C9827" s="47">
        <v>117.437</v>
      </c>
      <c r="D9827" s="119" t="s">
        <v>538</v>
      </c>
      <c r="E9827" s="46" t="s">
        <v>538</v>
      </c>
      <c r="F9827" s="121">
        <v>3.1880000000000002</v>
      </c>
      <c r="G9827" s="87"/>
      <c r="H9827" s="47"/>
      <c r="I9827" s="120">
        <v>38</v>
      </c>
      <c r="J9827" s="120">
        <v>0</v>
      </c>
    </row>
    <row r="9828" spans="1:10" ht="15" customHeight="1">
      <c r="A9828" s="46" t="s">
        <v>18399</v>
      </c>
      <c r="B9828" s="46" t="s">
        <v>18400</v>
      </c>
      <c r="C9828" s="47">
        <v>161.60939999999999</v>
      </c>
      <c r="D9828" s="119" t="s">
        <v>541</v>
      </c>
      <c r="E9828" s="46" t="s">
        <v>541</v>
      </c>
      <c r="F9828" s="121">
        <v>3.9977999999999998</v>
      </c>
      <c r="G9828" s="87"/>
      <c r="H9828" s="47"/>
      <c r="I9828" s="120">
        <v>33</v>
      </c>
      <c r="J9828" s="120">
        <v>0</v>
      </c>
    </row>
    <row r="9829" spans="1:10" ht="15" customHeight="1">
      <c r="A9829" s="46" t="s">
        <v>18397</v>
      </c>
      <c r="B9829" s="46" t="s">
        <v>18398</v>
      </c>
      <c r="C9829" s="47">
        <v>81.025400000000005</v>
      </c>
      <c r="D9829" s="119" t="s">
        <v>15194</v>
      </c>
      <c r="E9829" s="46" t="s">
        <v>15194</v>
      </c>
      <c r="F9829" s="121">
        <v>2.4036</v>
      </c>
      <c r="G9829" s="87"/>
      <c r="H9829" s="47"/>
      <c r="I9829" s="120">
        <v>0</v>
      </c>
      <c r="J9829" s="120">
        <v>0</v>
      </c>
    </row>
    <row r="9830" spans="1:10" ht="15" customHeight="1">
      <c r="A9830" s="46" t="s">
        <v>18395</v>
      </c>
      <c r="B9830" s="46" t="s">
        <v>18396</v>
      </c>
      <c r="C9830" s="47">
        <v>162.32499999999999</v>
      </c>
      <c r="D9830" s="119" t="s">
        <v>15192</v>
      </c>
      <c r="E9830" s="46" t="s">
        <v>15192</v>
      </c>
      <c r="F9830" s="121">
        <v>2.7326000000000001</v>
      </c>
      <c r="G9830" s="87"/>
      <c r="H9830" s="47"/>
      <c r="I9830" s="120">
        <v>0</v>
      </c>
      <c r="J9830" s="120">
        <v>0</v>
      </c>
    </row>
    <row r="9831" spans="1:10" ht="15" customHeight="1">
      <c r="A9831" s="46" t="s">
        <v>18393</v>
      </c>
      <c r="B9831" s="46" t="s">
        <v>18394</v>
      </c>
      <c r="C9831" s="47">
        <v>135.51259999999999</v>
      </c>
      <c r="D9831" s="119" t="s">
        <v>15190</v>
      </c>
      <c r="E9831" s="46" t="s">
        <v>15190</v>
      </c>
      <c r="F9831" s="121">
        <v>1.8218000000000001</v>
      </c>
      <c r="G9831" s="87"/>
      <c r="H9831" s="47"/>
      <c r="I9831" s="120">
        <v>0</v>
      </c>
      <c r="J9831" s="120">
        <v>0</v>
      </c>
    </row>
    <row r="9832" spans="1:10" ht="15" customHeight="1">
      <c r="A9832" s="46" t="s">
        <v>18391</v>
      </c>
      <c r="B9832" s="46" t="s">
        <v>18392</v>
      </c>
      <c r="C9832" s="47">
        <v>56.882800000000003</v>
      </c>
      <c r="D9832" s="119" t="s">
        <v>552</v>
      </c>
      <c r="E9832" s="46" t="s">
        <v>552</v>
      </c>
      <c r="F9832" s="121">
        <v>6.7050000000000001</v>
      </c>
      <c r="G9832" s="87"/>
      <c r="H9832" s="47"/>
      <c r="I9832" s="120">
        <v>0</v>
      </c>
      <c r="J9832" s="120">
        <v>0</v>
      </c>
    </row>
    <row r="9833" spans="1:10" ht="15" customHeight="1">
      <c r="A9833" s="46" t="s">
        <v>18407</v>
      </c>
      <c r="B9833" s="46" t="s">
        <v>18406</v>
      </c>
      <c r="C9833" s="47">
        <v>25.3278</v>
      </c>
      <c r="D9833" s="119" t="s">
        <v>555</v>
      </c>
      <c r="E9833" s="46" t="s">
        <v>555</v>
      </c>
      <c r="F9833" s="121">
        <v>14.244999999999999</v>
      </c>
      <c r="G9833" s="87"/>
      <c r="H9833" s="47"/>
      <c r="I9833" s="120">
        <v>3</v>
      </c>
      <c r="J9833" s="120">
        <v>0</v>
      </c>
    </row>
    <row r="9834" spans="1:10" ht="15" customHeight="1">
      <c r="A9834" s="46" t="s">
        <v>18405</v>
      </c>
      <c r="B9834" s="46" t="s">
        <v>18406</v>
      </c>
      <c r="C9834" s="47">
        <v>30.3932</v>
      </c>
      <c r="D9834" s="119" t="s">
        <v>15186</v>
      </c>
      <c r="E9834" s="46" t="s">
        <v>15186</v>
      </c>
      <c r="F9834" s="121">
        <v>17.028199999999998</v>
      </c>
      <c r="G9834" s="87"/>
      <c r="H9834" s="47"/>
      <c r="I9834" s="120">
        <v>1</v>
      </c>
      <c r="J9834" s="120">
        <v>0</v>
      </c>
    </row>
    <row r="9835" spans="1:10" ht="15" customHeight="1">
      <c r="A9835" s="46" t="s">
        <v>36217</v>
      </c>
      <c r="B9835" s="46" t="s">
        <v>36218</v>
      </c>
      <c r="C9835" s="47">
        <v>46.774000000000001</v>
      </c>
      <c r="D9835" s="119" t="s">
        <v>558</v>
      </c>
      <c r="E9835" s="46" t="s">
        <v>558</v>
      </c>
      <c r="F9835" s="121">
        <v>9.6654</v>
      </c>
      <c r="G9835" s="87"/>
      <c r="H9835" s="47"/>
      <c r="I9835" s="120">
        <v>0</v>
      </c>
      <c r="J9835" s="120">
        <v>10</v>
      </c>
    </row>
    <row r="9836" spans="1:10" ht="15" customHeight="1">
      <c r="A9836" s="46" t="s">
        <v>36219</v>
      </c>
      <c r="B9836" s="46" t="s">
        <v>36220</v>
      </c>
      <c r="C9836" s="47">
        <v>59.553800000000003</v>
      </c>
      <c r="D9836" s="119" t="s">
        <v>564</v>
      </c>
      <c r="E9836" s="46" t="s">
        <v>564</v>
      </c>
      <c r="F9836" s="121">
        <v>17.762</v>
      </c>
      <c r="G9836" s="87"/>
      <c r="H9836" s="47"/>
      <c r="I9836" s="120">
        <v>0</v>
      </c>
      <c r="J9836" s="120">
        <v>10</v>
      </c>
    </row>
    <row r="9837" spans="1:10" ht="15" customHeight="1">
      <c r="A9837" s="46" t="s">
        <v>18412</v>
      </c>
      <c r="B9837" s="46" t="s">
        <v>33294</v>
      </c>
      <c r="C9837" s="47">
        <v>53.862000000000002</v>
      </c>
      <c r="D9837" s="119" t="s">
        <v>569</v>
      </c>
      <c r="E9837" s="46" t="s">
        <v>569</v>
      </c>
      <c r="F9837" s="121">
        <v>12.1196</v>
      </c>
      <c r="G9837" s="87"/>
      <c r="H9837" s="47"/>
      <c r="I9837" s="120">
        <v>6</v>
      </c>
      <c r="J9837" s="120">
        <v>0</v>
      </c>
    </row>
    <row r="9838" spans="1:10" ht="15" customHeight="1">
      <c r="A9838" s="46" t="s">
        <v>18410</v>
      </c>
      <c r="B9838" s="46" t="s">
        <v>18411</v>
      </c>
      <c r="C9838" s="47">
        <v>50.632199999999997</v>
      </c>
      <c r="D9838" s="119" t="s">
        <v>571</v>
      </c>
      <c r="E9838" s="46" t="s">
        <v>571</v>
      </c>
      <c r="F9838" s="121">
        <v>27.047799999999999</v>
      </c>
      <c r="G9838" s="87"/>
      <c r="H9838" s="47"/>
      <c r="I9838" s="120">
        <v>0</v>
      </c>
      <c r="J9838" s="120">
        <v>0</v>
      </c>
    </row>
    <row r="9839" spans="1:10" ht="15" customHeight="1">
      <c r="A9839" s="46" t="s">
        <v>18408</v>
      </c>
      <c r="B9839" s="46" t="s">
        <v>18409</v>
      </c>
      <c r="C9839" s="47">
        <v>18.472999999999999</v>
      </c>
      <c r="D9839" s="119" t="s">
        <v>576</v>
      </c>
      <c r="E9839" s="46" t="s">
        <v>576</v>
      </c>
      <c r="F9839" s="121">
        <v>21.0764</v>
      </c>
      <c r="G9839" s="87"/>
      <c r="H9839" s="47"/>
      <c r="I9839" s="120">
        <v>0</v>
      </c>
      <c r="J9839" s="120">
        <v>0</v>
      </c>
    </row>
    <row r="9840" spans="1:10" ht="15" customHeight="1">
      <c r="A9840" s="46" t="s">
        <v>18430</v>
      </c>
      <c r="B9840" s="46" t="s">
        <v>18431</v>
      </c>
      <c r="C9840" s="47">
        <v>16.513999999999999</v>
      </c>
      <c r="D9840" s="119" t="s">
        <v>651</v>
      </c>
      <c r="E9840" s="46" t="s">
        <v>651</v>
      </c>
      <c r="F9840" s="121">
        <v>0.40479999999999999</v>
      </c>
      <c r="G9840" s="87"/>
      <c r="H9840" s="47"/>
      <c r="I9840" s="120">
        <v>0</v>
      </c>
      <c r="J9840" s="120">
        <v>0</v>
      </c>
    </row>
    <row r="9841" spans="1:10" ht="15" customHeight="1">
      <c r="A9841" s="46" t="s">
        <v>36221</v>
      </c>
      <c r="B9841" s="46" t="s">
        <v>36222</v>
      </c>
      <c r="C9841" s="47">
        <v>61.727400000000003</v>
      </c>
      <c r="D9841" s="119" t="s">
        <v>652</v>
      </c>
      <c r="E9841" s="46" t="s">
        <v>652</v>
      </c>
      <c r="F9841" s="121">
        <v>1.1132</v>
      </c>
      <c r="G9841" s="87"/>
      <c r="H9841" s="47"/>
      <c r="I9841" s="120">
        <v>0</v>
      </c>
      <c r="J9841" s="120">
        <v>5</v>
      </c>
    </row>
    <row r="9842" spans="1:10" ht="15" customHeight="1">
      <c r="A9842" s="46" t="s">
        <v>36223</v>
      </c>
      <c r="B9842" s="46" t="s">
        <v>36224</v>
      </c>
      <c r="C9842" s="47">
        <v>61.727400000000003</v>
      </c>
      <c r="D9842" s="119" t="s">
        <v>653</v>
      </c>
      <c r="E9842" s="46" t="s">
        <v>653</v>
      </c>
      <c r="F9842" s="121">
        <v>0.65780000000000005</v>
      </c>
      <c r="G9842" s="87"/>
      <c r="H9842" s="47"/>
      <c r="I9842" s="120">
        <v>0</v>
      </c>
      <c r="J9842" s="120">
        <v>5</v>
      </c>
    </row>
    <row r="9843" spans="1:10" ht="15" customHeight="1">
      <c r="A9843" s="46" t="s">
        <v>18428</v>
      </c>
      <c r="B9843" s="46" t="s">
        <v>18429</v>
      </c>
      <c r="C9843" s="47">
        <v>70.894400000000005</v>
      </c>
      <c r="D9843" s="119" t="s">
        <v>654</v>
      </c>
      <c r="E9843" s="46" t="s">
        <v>654</v>
      </c>
      <c r="F9843" s="121">
        <v>0.91100000000000003</v>
      </c>
      <c r="G9843" s="87"/>
      <c r="H9843" s="47"/>
      <c r="I9843" s="120">
        <v>0</v>
      </c>
      <c r="J9843" s="120">
        <v>0</v>
      </c>
    </row>
    <row r="9844" spans="1:10" ht="15" customHeight="1">
      <c r="A9844" s="46" t="s">
        <v>18426</v>
      </c>
      <c r="B9844" s="46" t="s">
        <v>18427</v>
      </c>
      <c r="C9844" s="47">
        <v>91.156400000000005</v>
      </c>
      <c r="D9844" s="119" t="s">
        <v>659</v>
      </c>
      <c r="E9844" s="46" t="s">
        <v>659</v>
      </c>
      <c r="F9844" s="121">
        <v>1.2398</v>
      </c>
      <c r="G9844" s="87"/>
      <c r="H9844" s="47"/>
      <c r="I9844" s="120">
        <v>0</v>
      </c>
      <c r="J9844" s="120">
        <v>0</v>
      </c>
    </row>
    <row r="9845" spans="1:10" ht="15" customHeight="1">
      <c r="A9845" s="46" t="s">
        <v>18424</v>
      </c>
      <c r="B9845" s="46" t="s">
        <v>18425</v>
      </c>
      <c r="C9845" s="47">
        <v>65.828800000000001</v>
      </c>
      <c r="D9845" s="119" t="s">
        <v>664</v>
      </c>
      <c r="E9845" s="46" t="s">
        <v>664</v>
      </c>
      <c r="F9845" s="121">
        <v>1.2398</v>
      </c>
      <c r="G9845" s="87"/>
      <c r="H9845" s="47"/>
      <c r="I9845" s="120">
        <v>0</v>
      </c>
      <c r="J9845" s="120">
        <v>0</v>
      </c>
    </row>
    <row r="9846" spans="1:10" ht="15" customHeight="1">
      <c r="A9846" s="46" t="s">
        <v>18423</v>
      </c>
      <c r="B9846" s="46" t="s">
        <v>18422</v>
      </c>
      <c r="C9846" s="47">
        <v>26.7684</v>
      </c>
      <c r="D9846" s="119" t="s">
        <v>668</v>
      </c>
      <c r="E9846" s="46" t="s">
        <v>668</v>
      </c>
      <c r="F9846" s="121">
        <v>0.96140000000000003</v>
      </c>
      <c r="G9846" s="87"/>
      <c r="H9846" s="47"/>
      <c r="I9846" s="120">
        <v>0</v>
      </c>
      <c r="J9846" s="120">
        <v>0</v>
      </c>
    </row>
    <row r="9847" spans="1:10" ht="15" customHeight="1">
      <c r="A9847" s="46" t="s">
        <v>18421</v>
      </c>
      <c r="B9847" s="46" t="s">
        <v>18422</v>
      </c>
      <c r="C9847" s="47">
        <v>26.7684</v>
      </c>
      <c r="D9847" s="119" t="s">
        <v>671</v>
      </c>
      <c r="E9847" s="46" t="s">
        <v>671</v>
      </c>
      <c r="F9847" s="121">
        <v>3.9611999999999998</v>
      </c>
      <c r="G9847" s="87"/>
      <c r="H9847" s="47"/>
      <c r="I9847" s="120">
        <v>0</v>
      </c>
      <c r="J9847" s="120">
        <v>0</v>
      </c>
    </row>
    <row r="9848" spans="1:10" ht="15" customHeight="1">
      <c r="A9848" s="46" t="s">
        <v>18419</v>
      </c>
      <c r="B9848" s="46" t="s">
        <v>18420</v>
      </c>
      <c r="C9848" s="47">
        <v>90.343199999999996</v>
      </c>
      <c r="D9848" s="119" t="s">
        <v>672</v>
      </c>
      <c r="E9848" s="46" t="s">
        <v>672</v>
      </c>
      <c r="F9848" s="121">
        <v>2.7326000000000001</v>
      </c>
      <c r="G9848" s="87"/>
      <c r="H9848" s="47"/>
      <c r="I9848" s="120">
        <v>0</v>
      </c>
      <c r="J9848" s="120">
        <v>0</v>
      </c>
    </row>
    <row r="9849" spans="1:10" ht="15" customHeight="1">
      <c r="A9849" s="46" t="s">
        <v>18417</v>
      </c>
      <c r="B9849" s="46" t="s">
        <v>18418</v>
      </c>
      <c r="C9849" s="47">
        <v>92.016199999999998</v>
      </c>
      <c r="D9849" s="119" t="s">
        <v>673</v>
      </c>
      <c r="E9849" s="46" t="s">
        <v>673</v>
      </c>
      <c r="F9849" s="121">
        <v>5.6929999999999996</v>
      </c>
      <c r="G9849" s="87"/>
      <c r="H9849" s="47"/>
      <c r="I9849" s="120">
        <v>0</v>
      </c>
      <c r="J9849" s="120">
        <v>0</v>
      </c>
    </row>
    <row r="9850" spans="1:10" ht="15" customHeight="1">
      <c r="A9850" s="46" t="s">
        <v>18415</v>
      </c>
      <c r="B9850" s="46" t="s">
        <v>18416</v>
      </c>
      <c r="C9850" s="47">
        <v>170.64840000000001</v>
      </c>
      <c r="D9850" s="119" t="s">
        <v>681</v>
      </c>
      <c r="E9850" s="46" t="s">
        <v>681</v>
      </c>
      <c r="F9850" s="121">
        <v>20.671600000000002</v>
      </c>
      <c r="G9850" s="87"/>
      <c r="H9850" s="47"/>
      <c r="I9850" s="120">
        <v>0</v>
      </c>
      <c r="J9850" s="120">
        <v>0</v>
      </c>
    </row>
    <row r="9851" spans="1:10" ht="15" customHeight="1">
      <c r="A9851" s="46" t="s">
        <v>18413</v>
      </c>
      <c r="B9851" s="46" t="s">
        <v>18414</v>
      </c>
      <c r="C9851" s="47">
        <v>81.978200000000001</v>
      </c>
      <c r="D9851" s="119" t="s">
        <v>682</v>
      </c>
      <c r="E9851" s="46" t="s">
        <v>682</v>
      </c>
      <c r="F9851" s="121">
        <v>31.425000000000001</v>
      </c>
      <c r="G9851" s="87"/>
      <c r="H9851" s="47"/>
      <c r="I9851" s="120">
        <v>0</v>
      </c>
      <c r="J9851" s="120">
        <v>0</v>
      </c>
    </row>
    <row r="9852" spans="1:10" ht="15" customHeight="1">
      <c r="A9852" s="46" t="s">
        <v>18436</v>
      </c>
      <c r="B9852" s="46" t="s">
        <v>18437</v>
      </c>
      <c r="C9852" s="47">
        <v>27.523599999999998</v>
      </c>
      <c r="D9852" s="119" t="s">
        <v>685</v>
      </c>
      <c r="E9852" s="46" t="s">
        <v>685</v>
      </c>
      <c r="F9852" s="121">
        <v>8.5519999999999996</v>
      </c>
      <c r="G9852" s="87"/>
      <c r="H9852" s="47"/>
      <c r="I9852" s="120">
        <v>0</v>
      </c>
      <c r="J9852" s="120">
        <v>0</v>
      </c>
    </row>
    <row r="9853" spans="1:10" ht="15" customHeight="1">
      <c r="A9853" s="46" t="s">
        <v>36225</v>
      </c>
      <c r="B9853" s="46" t="s">
        <v>36226</v>
      </c>
      <c r="C9853" s="47">
        <v>22.109000000000002</v>
      </c>
      <c r="D9853" s="119" t="s">
        <v>690</v>
      </c>
      <c r="E9853" s="46" t="s">
        <v>690</v>
      </c>
      <c r="F9853" s="121">
        <v>24.757999999999999</v>
      </c>
      <c r="G9853" s="87"/>
      <c r="H9853" s="47"/>
      <c r="I9853" s="120">
        <v>0</v>
      </c>
      <c r="J9853" s="120">
        <v>20</v>
      </c>
    </row>
    <row r="9854" spans="1:10" ht="15" customHeight="1">
      <c r="A9854" s="46" t="s">
        <v>36227</v>
      </c>
      <c r="B9854" s="46" t="s">
        <v>36228</v>
      </c>
      <c r="C9854" s="47">
        <v>27.093399999999999</v>
      </c>
      <c r="D9854" s="119" t="s">
        <v>32553</v>
      </c>
      <c r="E9854" s="46" t="s">
        <v>32553</v>
      </c>
      <c r="F9854" s="121">
        <v>0.70840000000000003</v>
      </c>
      <c r="G9854" s="87"/>
      <c r="H9854" s="47"/>
      <c r="I9854" s="120">
        <v>0</v>
      </c>
      <c r="J9854" s="120">
        <v>20</v>
      </c>
    </row>
    <row r="9855" spans="1:10" ht="15" customHeight="1">
      <c r="A9855" s="46" t="s">
        <v>18434</v>
      </c>
      <c r="B9855" s="46" t="s">
        <v>18435</v>
      </c>
      <c r="C9855" s="47">
        <v>22.609000000000002</v>
      </c>
      <c r="D9855" s="119" t="s">
        <v>736</v>
      </c>
      <c r="E9855" s="46" t="s">
        <v>736</v>
      </c>
      <c r="F9855" s="121">
        <v>17.078600000000002</v>
      </c>
      <c r="G9855" s="87"/>
      <c r="H9855" s="47"/>
      <c r="I9855" s="120">
        <v>0</v>
      </c>
      <c r="J9855" s="120">
        <v>0</v>
      </c>
    </row>
    <row r="9856" spans="1:10" ht="15" customHeight="1">
      <c r="A9856" s="46" t="s">
        <v>18432</v>
      </c>
      <c r="B9856" s="46" t="s">
        <v>18433</v>
      </c>
      <c r="C9856" s="47">
        <v>26.0016</v>
      </c>
      <c r="D9856" s="119" t="s">
        <v>739</v>
      </c>
      <c r="E9856" s="46" t="s">
        <v>739</v>
      </c>
      <c r="F9856" s="121">
        <v>22.038</v>
      </c>
      <c r="G9856" s="87"/>
      <c r="H9856" s="47"/>
      <c r="I9856" s="120">
        <v>0</v>
      </c>
      <c r="J9856" s="120">
        <v>0</v>
      </c>
    </row>
    <row r="9857" spans="1:10" ht="15" customHeight="1">
      <c r="A9857" s="46" t="s">
        <v>18440</v>
      </c>
      <c r="B9857" s="46" t="s">
        <v>18441</v>
      </c>
      <c r="C9857" s="47">
        <v>42.453000000000003</v>
      </c>
      <c r="D9857" s="119" t="s">
        <v>742</v>
      </c>
      <c r="E9857" s="46" t="s">
        <v>742</v>
      </c>
      <c r="F9857" s="121">
        <v>13.359400000000001</v>
      </c>
      <c r="G9857" s="87"/>
      <c r="H9857" s="47"/>
      <c r="I9857" s="120">
        <v>5</v>
      </c>
      <c r="J9857" s="120">
        <v>0</v>
      </c>
    </row>
    <row r="9858" spans="1:10" ht="15" customHeight="1">
      <c r="A9858" s="46" t="s">
        <v>18438</v>
      </c>
      <c r="B9858" s="46" t="s">
        <v>18439</v>
      </c>
      <c r="C9858" s="47">
        <v>39.682200000000002</v>
      </c>
      <c r="D9858" s="119" t="s">
        <v>747</v>
      </c>
      <c r="E9858" s="46" t="s">
        <v>747</v>
      </c>
      <c r="F9858" s="121">
        <v>8.5519999999999996</v>
      </c>
      <c r="G9858" s="87"/>
      <c r="H9858" s="47"/>
      <c r="I9858" s="120">
        <v>84</v>
      </c>
      <c r="J9858" s="120">
        <v>0</v>
      </c>
    </row>
    <row r="9859" spans="1:10" ht="15" customHeight="1">
      <c r="A9859" s="46" t="s">
        <v>33295</v>
      </c>
      <c r="B9859" s="46" t="s">
        <v>33296</v>
      </c>
      <c r="C9859" s="47">
        <v>23.2364</v>
      </c>
      <c r="D9859" s="119" t="s">
        <v>783</v>
      </c>
      <c r="E9859" s="46" t="s">
        <v>783</v>
      </c>
      <c r="F9859" s="121">
        <v>2.0448</v>
      </c>
      <c r="G9859" s="87"/>
      <c r="H9859" s="47"/>
      <c r="I9859" s="120">
        <v>0</v>
      </c>
      <c r="J9859" s="120">
        <v>0</v>
      </c>
    </row>
    <row r="9860" spans="1:10" ht="15" customHeight="1">
      <c r="A9860" s="46" t="s">
        <v>18452</v>
      </c>
      <c r="B9860" s="46" t="s">
        <v>18453</v>
      </c>
      <c r="C9860" s="47">
        <v>21.540199999999999</v>
      </c>
      <c r="D9860" s="119" t="s">
        <v>788</v>
      </c>
      <c r="E9860" s="46" t="s">
        <v>788</v>
      </c>
      <c r="F9860" s="121">
        <v>2.0448</v>
      </c>
      <c r="G9860" s="87"/>
      <c r="H9860" s="47"/>
      <c r="I9860" s="120">
        <v>0</v>
      </c>
      <c r="J9860" s="120">
        <v>0</v>
      </c>
    </row>
    <row r="9861" spans="1:10" ht="15" customHeight="1">
      <c r="A9861" s="46" t="s">
        <v>33297</v>
      </c>
      <c r="B9861" s="46" t="s">
        <v>33298</v>
      </c>
      <c r="C9861" s="47">
        <v>34.854599999999998</v>
      </c>
      <c r="D9861" s="119" t="s">
        <v>841</v>
      </c>
      <c r="E9861" s="46" t="s">
        <v>841</v>
      </c>
      <c r="F9861" s="121">
        <v>5.5301999999999998</v>
      </c>
      <c r="G9861" s="87"/>
      <c r="H9861" s="47"/>
      <c r="I9861" s="120">
        <v>0</v>
      </c>
      <c r="J9861" s="120">
        <v>0</v>
      </c>
    </row>
    <row r="9862" spans="1:10" ht="15" customHeight="1">
      <c r="A9862" s="46" t="s">
        <v>36229</v>
      </c>
      <c r="B9862" s="46" t="s">
        <v>36230</v>
      </c>
      <c r="C9862" s="47">
        <v>23.4712</v>
      </c>
      <c r="D9862" s="119" t="s">
        <v>844</v>
      </c>
      <c r="E9862" s="46" t="s">
        <v>844</v>
      </c>
      <c r="F9862" s="121">
        <v>2.7326000000000001</v>
      </c>
      <c r="G9862" s="87"/>
      <c r="H9862" s="47"/>
      <c r="I9862" s="120">
        <v>0</v>
      </c>
      <c r="J9862" s="120">
        <v>500</v>
      </c>
    </row>
    <row r="9863" spans="1:10" ht="15" customHeight="1">
      <c r="A9863" s="46" t="s">
        <v>36231</v>
      </c>
      <c r="B9863" s="46" t="s">
        <v>36232</v>
      </c>
      <c r="C9863" s="47">
        <v>44.345999999999997</v>
      </c>
      <c r="D9863" s="119" t="s">
        <v>846</v>
      </c>
      <c r="E9863" s="46" t="s">
        <v>846</v>
      </c>
      <c r="F9863" s="121">
        <v>3.4664000000000001</v>
      </c>
      <c r="G9863" s="87"/>
      <c r="H9863" s="47"/>
      <c r="I9863" s="120">
        <v>0</v>
      </c>
      <c r="J9863" s="120">
        <v>50</v>
      </c>
    </row>
    <row r="9864" spans="1:10" ht="15" customHeight="1">
      <c r="A9864" s="46" t="s">
        <v>18450</v>
      </c>
      <c r="B9864" s="46" t="s">
        <v>18451</v>
      </c>
      <c r="C9864" s="47">
        <v>23.747599999999998</v>
      </c>
      <c r="D9864" s="119" t="s">
        <v>849</v>
      </c>
      <c r="E9864" s="46" t="s">
        <v>849</v>
      </c>
      <c r="F9864" s="121">
        <v>3.9723999999999999</v>
      </c>
      <c r="G9864" s="87"/>
      <c r="H9864" s="47"/>
      <c r="I9864" s="120">
        <v>0</v>
      </c>
      <c r="J9864" s="120">
        <v>0</v>
      </c>
    </row>
    <row r="9865" spans="1:10" ht="15" customHeight="1">
      <c r="A9865" s="46" t="s">
        <v>18448</v>
      </c>
      <c r="B9865" s="46" t="s">
        <v>18449</v>
      </c>
      <c r="C9865" s="47">
        <v>53.862000000000002</v>
      </c>
      <c r="D9865" s="119" t="s">
        <v>853</v>
      </c>
      <c r="E9865" s="46" t="s">
        <v>853</v>
      </c>
      <c r="F9865" s="121">
        <v>1.6092</v>
      </c>
      <c r="G9865" s="87"/>
      <c r="H9865" s="47"/>
      <c r="I9865" s="120">
        <v>0</v>
      </c>
      <c r="J9865" s="120">
        <v>0</v>
      </c>
    </row>
    <row r="9866" spans="1:10" ht="15" customHeight="1">
      <c r="A9866" s="46" t="s">
        <v>18446</v>
      </c>
      <c r="B9866" s="46" t="s">
        <v>18447</v>
      </c>
      <c r="C9866" s="47">
        <v>85.974800000000002</v>
      </c>
      <c r="D9866" s="119" t="s">
        <v>860</v>
      </c>
      <c r="E9866" s="46" t="s">
        <v>860</v>
      </c>
      <c r="F9866" s="121">
        <v>4.2</v>
      </c>
      <c r="G9866" s="87"/>
      <c r="H9866" s="47"/>
      <c r="I9866" s="120">
        <v>0</v>
      </c>
      <c r="J9866" s="120">
        <v>0</v>
      </c>
    </row>
    <row r="9867" spans="1:10" ht="15" customHeight="1">
      <c r="A9867" s="46" t="s">
        <v>18444</v>
      </c>
      <c r="B9867" s="46" t="s">
        <v>18445</v>
      </c>
      <c r="C9867" s="47">
        <v>86.439599999999999</v>
      </c>
      <c r="D9867" s="119" t="s">
        <v>863</v>
      </c>
      <c r="E9867" s="46" t="s">
        <v>863</v>
      </c>
      <c r="F9867" s="121">
        <v>4.8276000000000003</v>
      </c>
      <c r="G9867" s="87"/>
      <c r="H9867" s="47"/>
      <c r="I9867" s="120">
        <v>0</v>
      </c>
      <c r="J9867" s="120">
        <v>0</v>
      </c>
    </row>
    <row r="9868" spans="1:10" ht="15" customHeight="1">
      <c r="A9868" s="46" t="s">
        <v>18443</v>
      </c>
      <c r="B9868" s="46" t="s">
        <v>33299</v>
      </c>
      <c r="C9868" s="47">
        <v>27.883800000000001</v>
      </c>
      <c r="D9868" s="119" t="s">
        <v>866</v>
      </c>
      <c r="E9868" s="46" t="s">
        <v>866</v>
      </c>
      <c r="F9868" s="121">
        <v>1.2374000000000001</v>
      </c>
      <c r="G9868" s="87"/>
      <c r="H9868" s="47"/>
      <c r="I9868" s="120">
        <v>348</v>
      </c>
      <c r="J9868" s="120">
        <v>0</v>
      </c>
    </row>
    <row r="9869" spans="1:10" ht="15" customHeight="1">
      <c r="A9869" s="46" t="s">
        <v>18442</v>
      </c>
      <c r="B9869" s="46" t="s">
        <v>33300</v>
      </c>
      <c r="C9869" s="47">
        <v>31.764199999999999</v>
      </c>
      <c r="D9869" s="119" t="s">
        <v>870</v>
      </c>
      <c r="E9869" s="46" t="s">
        <v>870</v>
      </c>
      <c r="F9869" s="121">
        <v>1.2374000000000001</v>
      </c>
      <c r="G9869" s="87"/>
      <c r="H9869" s="47"/>
      <c r="I9869" s="120">
        <v>410</v>
      </c>
      <c r="J9869" s="120">
        <v>0</v>
      </c>
    </row>
    <row r="9870" spans="1:10" ht="15" customHeight="1">
      <c r="A9870" s="46" t="s">
        <v>18588</v>
      </c>
      <c r="B9870" s="46" t="s">
        <v>18589</v>
      </c>
      <c r="C9870" s="47">
        <v>4.7253999999999996</v>
      </c>
      <c r="D9870" s="119" t="s">
        <v>874</v>
      </c>
      <c r="E9870" s="46" t="s">
        <v>874</v>
      </c>
      <c r="F9870" s="121">
        <v>1.2374000000000001</v>
      </c>
      <c r="G9870" s="87"/>
      <c r="H9870" s="47">
        <v>0</v>
      </c>
      <c r="I9870" s="120">
        <v>75</v>
      </c>
      <c r="J9870" s="120">
        <v>0</v>
      </c>
    </row>
    <row r="9871" spans="1:10" ht="15" customHeight="1">
      <c r="A9871" s="46" t="s">
        <v>18586</v>
      </c>
      <c r="B9871" s="46" t="s">
        <v>18587</v>
      </c>
      <c r="C9871" s="47">
        <v>5.3894000000000002</v>
      </c>
      <c r="D9871" s="119" t="s">
        <v>878</v>
      </c>
      <c r="E9871" s="46" t="s">
        <v>878</v>
      </c>
      <c r="F9871" s="121">
        <v>3.3879999999999999</v>
      </c>
      <c r="G9871" s="87"/>
      <c r="H9871" s="47">
        <v>0</v>
      </c>
      <c r="I9871" s="120">
        <v>0</v>
      </c>
      <c r="J9871" s="120">
        <v>0</v>
      </c>
    </row>
    <row r="9872" spans="1:10" ht="15" customHeight="1">
      <c r="A9872" s="46" t="s">
        <v>18584</v>
      </c>
      <c r="B9872" s="46" t="s">
        <v>18585</v>
      </c>
      <c r="C9872" s="47">
        <v>11.2088</v>
      </c>
      <c r="D9872" s="119" t="s">
        <v>882</v>
      </c>
      <c r="E9872" s="46" t="s">
        <v>882</v>
      </c>
      <c r="F9872" s="121">
        <v>9.7791999999999994</v>
      </c>
      <c r="G9872" s="87"/>
      <c r="H9872" s="47">
        <v>0</v>
      </c>
      <c r="I9872" s="120">
        <v>2</v>
      </c>
      <c r="J9872" s="120">
        <v>0</v>
      </c>
    </row>
    <row r="9873" spans="1:10" ht="15" customHeight="1">
      <c r="A9873" s="46" t="s">
        <v>18479</v>
      </c>
      <c r="B9873" s="46" t="s">
        <v>33304</v>
      </c>
      <c r="C9873" s="47">
        <v>289.65600000000001</v>
      </c>
      <c r="D9873" s="119" t="s">
        <v>886</v>
      </c>
      <c r="E9873" s="46" t="s">
        <v>886</v>
      </c>
      <c r="F9873" s="121">
        <v>1.2374000000000001</v>
      </c>
      <c r="G9873" s="87"/>
      <c r="H9873" s="47"/>
      <c r="I9873" s="120">
        <v>6</v>
      </c>
      <c r="J9873" s="120">
        <v>0</v>
      </c>
    </row>
    <row r="9874" spans="1:10" ht="15" customHeight="1">
      <c r="A9874" s="46" t="s">
        <v>18477</v>
      </c>
      <c r="B9874" s="46" t="s">
        <v>18478</v>
      </c>
      <c r="C9874" s="47">
        <v>67.958399999999997</v>
      </c>
      <c r="D9874" s="119" t="s">
        <v>888</v>
      </c>
      <c r="E9874" s="46" t="s">
        <v>888</v>
      </c>
      <c r="F9874" s="121">
        <v>7.3045999999999998</v>
      </c>
      <c r="G9874" s="87"/>
      <c r="H9874" s="47"/>
      <c r="I9874" s="120">
        <v>0</v>
      </c>
      <c r="J9874" s="120">
        <v>0</v>
      </c>
    </row>
    <row r="9875" spans="1:10" ht="15" customHeight="1">
      <c r="A9875" s="46" t="s">
        <v>18476</v>
      </c>
      <c r="B9875" s="46" t="s">
        <v>33301</v>
      </c>
      <c r="C9875" s="47">
        <v>42.608400000000003</v>
      </c>
      <c r="D9875" s="119" t="s">
        <v>950</v>
      </c>
      <c r="E9875" s="46" t="s">
        <v>950</v>
      </c>
      <c r="F9875" s="121">
        <v>8.1725999999999992</v>
      </c>
      <c r="G9875" s="87"/>
      <c r="H9875" s="47"/>
      <c r="I9875" s="120">
        <v>0</v>
      </c>
      <c r="J9875" s="120">
        <v>0</v>
      </c>
    </row>
    <row r="9876" spans="1:10" ht="15" customHeight="1">
      <c r="A9876" s="46" t="s">
        <v>18475</v>
      </c>
      <c r="B9876" s="46" t="s">
        <v>33306</v>
      </c>
      <c r="C9876" s="47">
        <v>19.229399999999998</v>
      </c>
      <c r="D9876" s="119" t="s">
        <v>953</v>
      </c>
      <c r="E9876" s="46" t="s">
        <v>953</v>
      </c>
      <c r="F9876" s="121">
        <v>10.905200000000001</v>
      </c>
      <c r="G9876" s="87"/>
      <c r="H9876" s="47"/>
      <c r="I9876" s="120">
        <v>10</v>
      </c>
      <c r="J9876" s="120">
        <v>0</v>
      </c>
    </row>
    <row r="9877" spans="1:10" ht="15" customHeight="1">
      <c r="A9877" s="46" t="s">
        <v>18474</v>
      </c>
      <c r="B9877" s="46" t="s">
        <v>33307</v>
      </c>
      <c r="C9877" s="47">
        <v>23.820799999999998</v>
      </c>
      <c r="D9877" s="119" t="s">
        <v>956</v>
      </c>
      <c r="E9877" s="46" t="s">
        <v>956</v>
      </c>
      <c r="F9877" s="121">
        <v>14.5992</v>
      </c>
      <c r="G9877" s="87"/>
      <c r="H9877" s="47"/>
      <c r="I9877" s="120">
        <v>10</v>
      </c>
      <c r="J9877" s="120">
        <v>0</v>
      </c>
    </row>
    <row r="9878" spans="1:10" ht="15" customHeight="1">
      <c r="A9878" s="46" t="s">
        <v>18473</v>
      </c>
      <c r="B9878" s="46" t="s">
        <v>33308</v>
      </c>
      <c r="C9878" s="47">
        <v>31.146599999999999</v>
      </c>
      <c r="D9878" s="119" t="s">
        <v>32551</v>
      </c>
      <c r="E9878" s="46" t="s">
        <v>32551</v>
      </c>
      <c r="F9878" s="121">
        <v>0.1618</v>
      </c>
      <c r="G9878" s="87"/>
      <c r="H9878" s="47"/>
      <c r="I9878" s="120">
        <v>10</v>
      </c>
      <c r="J9878" s="120">
        <v>0</v>
      </c>
    </row>
    <row r="9879" spans="1:10" ht="15" customHeight="1">
      <c r="A9879" s="46" t="s">
        <v>18472</v>
      </c>
      <c r="B9879" s="46" t="s">
        <v>33305</v>
      </c>
      <c r="C9879" s="47">
        <v>55.886800000000001</v>
      </c>
      <c r="D9879" s="119" t="s">
        <v>998</v>
      </c>
      <c r="E9879" s="46" t="s">
        <v>998</v>
      </c>
      <c r="F9879" s="121">
        <v>0.34520000000000001</v>
      </c>
      <c r="G9879" s="87"/>
      <c r="H9879" s="47"/>
      <c r="I9879" s="120">
        <v>6</v>
      </c>
      <c r="J9879" s="120">
        <v>0</v>
      </c>
    </row>
    <row r="9880" spans="1:10" ht="15" customHeight="1">
      <c r="A9880" s="46" t="s">
        <v>18471</v>
      </c>
      <c r="B9880" s="46" t="s">
        <v>33302</v>
      </c>
      <c r="C9880" s="47">
        <v>114.5416</v>
      </c>
      <c r="D9880" s="119" t="s">
        <v>1002</v>
      </c>
      <c r="E9880" s="46" t="s">
        <v>1002</v>
      </c>
      <c r="F9880" s="121">
        <v>0.34520000000000001</v>
      </c>
      <c r="G9880" s="87"/>
      <c r="H9880" s="47"/>
      <c r="I9880" s="120">
        <v>0</v>
      </c>
      <c r="J9880" s="120">
        <v>0</v>
      </c>
    </row>
    <row r="9881" spans="1:10" ht="15" customHeight="1">
      <c r="A9881" s="46" t="s">
        <v>18470</v>
      </c>
      <c r="B9881" s="46" t="s">
        <v>33303</v>
      </c>
      <c r="C9881" s="47">
        <v>107.4824</v>
      </c>
      <c r="D9881" s="119" t="s">
        <v>15145</v>
      </c>
      <c r="E9881" s="46" t="s">
        <v>15145</v>
      </c>
      <c r="F9881" s="121">
        <v>0.2452</v>
      </c>
      <c r="G9881" s="87"/>
      <c r="H9881" s="47"/>
      <c r="I9881" s="120">
        <v>0</v>
      </c>
      <c r="J9881" s="120">
        <v>0</v>
      </c>
    </row>
    <row r="9882" spans="1:10" ht="15" customHeight="1">
      <c r="A9882" s="46" t="s">
        <v>18507</v>
      </c>
      <c r="B9882" s="46" t="s">
        <v>33309</v>
      </c>
      <c r="C9882" s="47">
        <v>17.205200000000001</v>
      </c>
      <c r="D9882" s="119" t="s">
        <v>1007</v>
      </c>
      <c r="E9882" s="46" t="s">
        <v>1007</v>
      </c>
      <c r="F9882" s="121">
        <v>0.61219999999999997</v>
      </c>
      <c r="G9882" s="87"/>
      <c r="H9882" s="47"/>
      <c r="I9882" s="120">
        <v>0</v>
      </c>
      <c r="J9882" s="120">
        <v>0</v>
      </c>
    </row>
    <row r="9883" spans="1:10" ht="15" customHeight="1">
      <c r="A9883" s="46" t="s">
        <v>18506</v>
      </c>
      <c r="B9883" s="46" t="s">
        <v>33310</v>
      </c>
      <c r="C9883" s="47">
        <v>31.678000000000001</v>
      </c>
      <c r="D9883" s="119" t="s">
        <v>1012</v>
      </c>
      <c r="E9883" s="46" t="s">
        <v>1012</v>
      </c>
      <c r="F9883" s="121">
        <v>0.48980000000000001</v>
      </c>
      <c r="G9883" s="87"/>
      <c r="H9883" s="47"/>
      <c r="I9883" s="120">
        <v>0</v>
      </c>
      <c r="J9883" s="120">
        <v>0</v>
      </c>
    </row>
    <row r="9884" spans="1:10" ht="15" customHeight="1">
      <c r="A9884" s="46" t="s">
        <v>18505</v>
      </c>
      <c r="B9884" s="46" t="s">
        <v>33311</v>
      </c>
      <c r="C9884" s="47">
        <v>53.968800000000002</v>
      </c>
      <c r="D9884" s="119" t="s">
        <v>15143</v>
      </c>
      <c r="E9884" s="46" t="s">
        <v>15143</v>
      </c>
      <c r="F9884" s="121">
        <v>0.38719999999999999</v>
      </c>
      <c r="G9884" s="87"/>
      <c r="H9884" s="47"/>
      <c r="I9884" s="120">
        <v>0</v>
      </c>
      <c r="J9884" s="120">
        <v>0</v>
      </c>
    </row>
    <row r="9885" spans="1:10" ht="15" customHeight="1">
      <c r="A9885" s="46" t="s">
        <v>18504</v>
      </c>
      <c r="B9885" s="46" t="s">
        <v>33312</v>
      </c>
      <c r="C9885" s="47">
        <v>100.0688</v>
      </c>
      <c r="D9885" s="119" t="s">
        <v>4233</v>
      </c>
      <c r="E9885" s="46" t="s">
        <v>4233</v>
      </c>
      <c r="F9885" s="121">
        <v>0.47039999999999998</v>
      </c>
      <c r="G9885" s="87"/>
      <c r="H9885" s="47"/>
      <c r="I9885" s="120">
        <v>0</v>
      </c>
      <c r="J9885" s="120">
        <v>0</v>
      </c>
    </row>
    <row r="9886" spans="1:10" ht="15" customHeight="1">
      <c r="A9886" s="46" t="s">
        <v>18508</v>
      </c>
      <c r="B9886" s="46" t="s">
        <v>18509</v>
      </c>
      <c r="C9886" s="47">
        <v>1.4676</v>
      </c>
      <c r="D9886" s="119" t="s">
        <v>35498</v>
      </c>
      <c r="E9886" s="46" t="s">
        <v>35498</v>
      </c>
      <c r="F9886" s="121">
        <v>5.4398</v>
      </c>
      <c r="G9886" s="87"/>
      <c r="H9886" s="47"/>
      <c r="I9886" s="120">
        <v>0</v>
      </c>
      <c r="J9886" s="120">
        <v>0</v>
      </c>
    </row>
    <row r="9887" spans="1:10" ht="15" customHeight="1">
      <c r="A9887" s="46" t="s">
        <v>18513</v>
      </c>
      <c r="B9887" s="46" t="s">
        <v>33313</v>
      </c>
      <c r="C9887" s="47">
        <v>1.3664000000000001</v>
      </c>
      <c r="D9887" s="119" t="s">
        <v>35499</v>
      </c>
      <c r="E9887" s="46" t="s">
        <v>35499</v>
      </c>
      <c r="F9887" s="121">
        <v>5.4398</v>
      </c>
      <c r="G9887" s="87"/>
      <c r="H9887" s="47"/>
      <c r="I9887" s="120">
        <v>0</v>
      </c>
      <c r="J9887" s="120">
        <v>0</v>
      </c>
    </row>
    <row r="9888" spans="1:10" ht="15" customHeight="1">
      <c r="A9888" s="46" t="s">
        <v>18512</v>
      </c>
      <c r="B9888" s="46" t="s">
        <v>33314</v>
      </c>
      <c r="C9888" s="47">
        <v>1.4927999999999999</v>
      </c>
      <c r="D9888" s="119" t="s">
        <v>32548</v>
      </c>
      <c r="E9888" s="46" t="s">
        <v>32548</v>
      </c>
      <c r="F9888" s="121">
        <v>6.1814</v>
      </c>
      <c r="G9888" s="87"/>
      <c r="H9888" s="47"/>
      <c r="I9888" s="120">
        <v>0</v>
      </c>
      <c r="J9888" s="120">
        <v>0</v>
      </c>
    </row>
    <row r="9889" spans="1:10" ht="15" customHeight="1">
      <c r="A9889" s="46" t="s">
        <v>18511</v>
      </c>
      <c r="B9889" s="46" t="s">
        <v>33315</v>
      </c>
      <c r="C9889" s="47">
        <v>1.923</v>
      </c>
      <c r="D9889" s="119" t="s">
        <v>32557</v>
      </c>
      <c r="E9889" s="46" t="s">
        <v>32557</v>
      </c>
      <c r="F9889" s="121">
        <v>0.88560000000000005</v>
      </c>
      <c r="G9889" s="87"/>
      <c r="H9889" s="47"/>
      <c r="I9889" s="120">
        <v>0</v>
      </c>
      <c r="J9889" s="120">
        <v>0</v>
      </c>
    </row>
    <row r="9890" spans="1:10" ht="15" customHeight="1">
      <c r="A9890" s="46" t="s">
        <v>18510</v>
      </c>
      <c r="B9890" s="46" t="s">
        <v>33316</v>
      </c>
      <c r="C9890" s="47">
        <v>2.6566000000000001</v>
      </c>
      <c r="D9890" s="119" t="s">
        <v>32555</v>
      </c>
      <c r="E9890" s="46" t="s">
        <v>32555</v>
      </c>
      <c r="F9890" s="121">
        <v>1.3915999999999999</v>
      </c>
      <c r="G9890" s="87"/>
      <c r="H9890" s="47"/>
      <c r="I9890" s="120">
        <v>0</v>
      </c>
      <c r="J9890" s="120">
        <v>0</v>
      </c>
    </row>
    <row r="9891" spans="1:10" ht="15" customHeight="1">
      <c r="A9891" s="46" t="s">
        <v>18519</v>
      </c>
      <c r="B9891" s="46" t="s">
        <v>33317</v>
      </c>
      <c r="C9891" s="47">
        <v>33.347999999999999</v>
      </c>
      <c r="D9891" s="119" t="s">
        <v>12173</v>
      </c>
      <c r="E9891" s="46" t="s">
        <v>12173</v>
      </c>
      <c r="F9891" s="121">
        <v>18.799399999999999</v>
      </c>
      <c r="G9891" s="87"/>
      <c r="H9891" s="47"/>
      <c r="I9891" s="120">
        <v>0</v>
      </c>
      <c r="J9891" s="120">
        <v>0</v>
      </c>
    </row>
    <row r="9892" spans="1:10" ht="15" customHeight="1">
      <c r="A9892" s="46" t="s">
        <v>18518</v>
      </c>
      <c r="B9892" s="46" t="s">
        <v>33318</v>
      </c>
      <c r="C9892" s="47">
        <v>49.060400000000001</v>
      </c>
      <c r="D9892" s="119" t="s">
        <v>12171</v>
      </c>
      <c r="E9892" s="46" t="s">
        <v>12171</v>
      </c>
      <c r="F9892" s="121">
        <v>7.1097999999999999</v>
      </c>
      <c r="G9892" s="87"/>
      <c r="H9892" s="47"/>
      <c r="I9892" s="120">
        <v>0</v>
      </c>
      <c r="J9892" s="120">
        <v>0</v>
      </c>
    </row>
    <row r="9893" spans="1:10" ht="15" customHeight="1">
      <c r="A9893" s="46" t="s">
        <v>18517</v>
      </c>
      <c r="B9893" s="46" t="s">
        <v>33319</v>
      </c>
      <c r="C9893" s="47">
        <v>0.50600000000000001</v>
      </c>
      <c r="D9893" s="119" t="s">
        <v>12169</v>
      </c>
      <c r="E9893" s="46" t="s">
        <v>12169</v>
      </c>
      <c r="F9893" s="121">
        <v>8.7544000000000004</v>
      </c>
      <c r="G9893" s="87"/>
      <c r="H9893" s="47"/>
      <c r="I9893" s="120">
        <v>0</v>
      </c>
      <c r="J9893" s="120">
        <v>0</v>
      </c>
    </row>
    <row r="9894" spans="1:10" ht="15" customHeight="1">
      <c r="A9894" s="46" t="s">
        <v>18516</v>
      </c>
      <c r="B9894" s="46" t="s">
        <v>33320</v>
      </c>
      <c r="C9894" s="47">
        <v>42.861400000000003</v>
      </c>
      <c r="D9894" s="119" t="s">
        <v>12167</v>
      </c>
      <c r="E9894" s="46" t="s">
        <v>12167</v>
      </c>
      <c r="F9894" s="121">
        <v>17.939</v>
      </c>
      <c r="G9894" s="87"/>
      <c r="H9894" s="47"/>
      <c r="I9894" s="120">
        <v>0</v>
      </c>
      <c r="J9894" s="120">
        <v>0</v>
      </c>
    </row>
    <row r="9895" spans="1:10" ht="15" customHeight="1">
      <c r="A9895" s="46" t="s">
        <v>18515</v>
      </c>
      <c r="B9895" s="46" t="s">
        <v>33321</v>
      </c>
      <c r="C9895" s="47">
        <v>51.767600000000002</v>
      </c>
      <c r="D9895" s="119" t="s">
        <v>12165</v>
      </c>
      <c r="E9895" s="46" t="s">
        <v>12165</v>
      </c>
      <c r="F9895" s="121">
        <v>37.750399999999999</v>
      </c>
      <c r="G9895" s="87"/>
      <c r="H9895" s="47"/>
      <c r="I9895" s="120">
        <v>0</v>
      </c>
      <c r="J9895" s="120">
        <v>0</v>
      </c>
    </row>
    <row r="9896" spans="1:10" ht="15" customHeight="1">
      <c r="A9896" s="46" t="s">
        <v>1971</v>
      </c>
      <c r="B9896" s="46" t="s">
        <v>33329</v>
      </c>
      <c r="C9896" s="47">
        <v>0.54579999999999995</v>
      </c>
      <c r="D9896" s="119" t="s">
        <v>12163</v>
      </c>
      <c r="E9896" s="46" t="s">
        <v>12163</v>
      </c>
      <c r="F9896" s="121">
        <v>30.9694</v>
      </c>
      <c r="G9896" s="87"/>
      <c r="H9896" s="47"/>
      <c r="I9896" s="120">
        <v>547</v>
      </c>
      <c r="J9896" s="120">
        <v>0</v>
      </c>
    </row>
    <row r="9897" spans="1:10" ht="15" customHeight="1">
      <c r="A9897" s="46" t="s">
        <v>1974</v>
      </c>
      <c r="B9897" s="46" t="s">
        <v>33328</v>
      </c>
      <c r="C9897" s="47">
        <v>0.79120000000000001</v>
      </c>
      <c r="D9897" s="119" t="s">
        <v>12161</v>
      </c>
      <c r="E9897" s="46" t="s">
        <v>12161</v>
      </c>
      <c r="F9897" s="121">
        <v>13.840199999999999</v>
      </c>
      <c r="G9897" s="87"/>
      <c r="H9897" s="47"/>
      <c r="I9897" s="120">
        <v>396</v>
      </c>
      <c r="J9897" s="120">
        <v>0</v>
      </c>
    </row>
    <row r="9898" spans="1:10" ht="15" customHeight="1">
      <c r="A9898" s="46" t="s">
        <v>1977</v>
      </c>
      <c r="B9898" s="46" t="s">
        <v>33327</v>
      </c>
      <c r="C9898" s="47">
        <v>1.2474000000000001</v>
      </c>
      <c r="D9898" s="119" t="s">
        <v>12159</v>
      </c>
      <c r="E9898" s="46" t="s">
        <v>12159</v>
      </c>
      <c r="F9898" s="121">
        <v>16.977599999999999</v>
      </c>
      <c r="G9898" s="87"/>
      <c r="H9898" s="47"/>
      <c r="I9898" s="120">
        <v>306</v>
      </c>
      <c r="J9898" s="120">
        <v>0</v>
      </c>
    </row>
    <row r="9899" spans="1:10" ht="15" customHeight="1">
      <c r="A9899" s="46" t="s">
        <v>1980</v>
      </c>
      <c r="B9899" s="46" t="s">
        <v>33326</v>
      </c>
      <c r="C9899" s="47">
        <v>2.0461999999999998</v>
      </c>
      <c r="D9899" s="119" t="s">
        <v>12157</v>
      </c>
      <c r="E9899" s="46" t="s">
        <v>12157</v>
      </c>
      <c r="F9899" s="121">
        <v>3.2134</v>
      </c>
      <c r="G9899" s="87"/>
      <c r="H9899" s="47"/>
      <c r="I9899" s="120">
        <v>84</v>
      </c>
      <c r="J9899" s="120">
        <v>0</v>
      </c>
    </row>
    <row r="9900" spans="1:10" ht="15" customHeight="1">
      <c r="A9900" s="46" t="s">
        <v>1983</v>
      </c>
      <c r="B9900" s="46" t="s">
        <v>33325</v>
      </c>
      <c r="C9900" s="47">
        <v>4.6302000000000003</v>
      </c>
      <c r="D9900" s="119" t="s">
        <v>12155</v>
      </c>
      <c r="E9900" s="46" t="s">
        <v>12155</v>
      </c>
      <c r="F9900" s="121">
        <v>3.0868000000000002</v>
      </c>
      <c r="G9900" s="87"/>
      <c r="H9900" s="47"/>
      <c r="I9900" s="120">
        <v>41</v>
      </c>
      <c r="J9900" s="120">
        <v>0</v>
      </c>
    </row>
    <row r="9901" spans="1:10" ht="15" customHeight="1">
      <c r="A9901" s="46" t="s">
        <v>1986</v>
      </c>
      <c r="B9901" s="46" t="s">
        <v>33324</v>
      </c>
      <c r="C9901" s="47">
        <v>7.7012</v>
      </c>
      <c r="D9901" s="119" t="s">
        <v>12153</v>
      </c>
      <c r="E9901" s="46" t="s">
        <v>12153</v>
      </c>
      <c r="F9901" s="121">
        <v>6.8567999999999998</v>
      </c>
      <c r="G9901" s="87"/>
      <c r="H9901" s="47"/>
      <c r="I9901" s="120">
        <v>12</v>
      </c>
      <c r="J9901" s="120">
        <v>0</v>
      </c>
    </row>
    <row r="9902" spans="1:10" ht="15" customHeight="1">
      <c r="A9902" s="46" t="s">
        <v>1989</v>
      </c>
      <c r="B9902" s="46" t="s">
        <v>33323</v>
      </c>
      <c r="C9902" s="47">
        <v>9.8171999999999997</v>
      </c>
      <c r="D9902" s="119" t="s">
        <v>12151</v>
      </c>
      <c r="E9902" s="46" t="s">
        <v>12151</v>
      </c>
      <c r="F9902" s="121">
        <v>7.1097999999999999</v>
      </c>
      <c r="G9902" s="87"/>
      <c r="H9902" s="47"/>
      <c r="I9902" s="120">
        <v>2</v>
      </c>
      <c r="J9902" s="120">
        <v>0</v>
      </c>
    </row>
    <row r="9903" spans="1:10" ht="15" customHeight="1">
      <c r="A9903" s="46" t="s">
        <v>18514</v>
      </c>
      <c r="B9903" s="46" t="s">
        <v>33322</v>
      </c>
      <c r="C9903" s="47">
        <v>21.228200000000001</v>
      </c>
      <c r="D9903" s="119" t="s">
        <v>12149</v>
      </c>
      <c r="E9903" s="46" t="s">
        <v>12149</v>
      </c>
      <c r="F9903" s="121">
        <v>6.9328000000000003</v>
      </c>
      <c r="G9903" s="87"/>
      <c r="H9903" s="47"/>
      <c r="I9903" s="120">
        <v>0</v>
      </c>
      <c r="J9903" s="120">
        <v>0</v>
      </c>
    </row>
    <row r="9904" spans="1:10" ht="15" customHeight="1">
      <c r="A9904" s="46" t="s">
        <v>18525</v>
      </c>
      <c r="B9904" s="46" t="s">
        <v>33330</v>
      </c>
      <c r="C9904" s="47">
        <v>3.7951999999999999</v>
      </c>
      <c r="D9904" s="119" t="s">
        <v>12147</v>
      </c>
      <c r="E9904" s="46" t="s">
        <v>12147</v>
      </c>
      <c r="F9904" s="121">
        <v>10.3232</v>
      </c>
      <c r="G9904" s="87"/>
      <c r="H9904" s="47"/>
      <c r="I9904" s="120">
        <v>0</v>
      </c>
      <c r="J9904" s="120">
        <v>0</v>
      </c>
    </row>
    <row r="9905" spans="1:10" ht="15" customHeight="1">
      <c r="A9905" s="46" t="s">
        <v>3431</v>
      </c>
      <c r="B9905" s="46" t="s">
        <v>33336</v>
      </c>
      <c r="C9905" s="47">
        <v>2.4365999999999999</v>
      </c>
      <c r="D9905" s="119" t="s">
        <v>12145</v>
      </c>
      <c r="E9905" s="46" t="s">
        <v>12145</v>
      </c>
      <c r="F9905" s="121">
        <v>2.6061999999999999</v>
      </c>
      <c r="G9905" s="87"/>
      <c r="H9905" s="47"/>
      <c r="I9905" s="120">
        <v>205</v>
      </c>
      <c r="J9905" s="120">
        <v>0</v>
      </c>
    </row>
    <row r="9906" spans="1:10" ht="15" customHeight="1">
      <c r="A9906" s="46" t="s">
        <v>18524</v>
      </c>
      <c r="B9906" s="46" t="s">
        <v>33338</v>
      </c>
      <c r="C9906" s="47">
        <v>3.899</v>
      </c>
      <c r="D9906" s="119" t="s">
        <v>12138</v>
      </c>
      <c r="E9906" s="46" t="s">
        <v>12138</v>
      </c>
      <c r="F9906" s="121">
        <v>7.4640000000000004</v>
      </c>
      <c r="G9906" s="87"/>
      <c r="H9906" s="47"/>
      <c r="I9906" s="120">
        <v>250</v>
      </c>
      <c r="J9906" s="120">
        <v>0</v>
      </c>
    </row>
    <row r="9907" spans="1:10" ht="15" customHeight="1">
      <c r="A9907" s="46" t="s">
        <v>33331</v>
      </c>
      <c r="B9907" s="46" t="s">
        <v>33332</v>
      </c>
      <c r="C9907" s="47">
        <v>8.9819999999999993</v>
      </c>
      <c r="D9907" s="119" t="s">
        <v>12136</v>
      </c>
      <c r="E9907" s="46" t="s">
        <v>12136</v>
      </c>
      <c r="F9907" s="121">
        <v>52.942799999999998</v>
      </c>
      <c r="G9907" s="87"/>
      <c r="H9907" s="47"/>
      <c r="I9907" s="120">
        <v>30</v>
      </c>
      <c r="J9907" s="120">
        <v>0</v>
      </c>
    </row>
    <row r="9908" spans="1:10" ht="15" customHeight="1">
      <c r="A9908" s="46" t="s">
        <v>3436</v>
      </c>
      <c r="B9908" s="46" t="s">
        <v>33337</v>
      </c>
      <c r="C9908" s="47">
        <v>9.7471999999999994</v>
      </c>
      <c r="D9908" s="119" t="s">
        <v>12134</v>
      </c>
      <c r="E9908" s="46" t="s">
        <v>12134</v>
      </c>
      <c r="F9908" s="121">
        <v>37.269599999999997</v>
      </c>
      <c r="G9908" s="87"/>
      <c r="H9908" s="47"/>
      <c r="I9908" s="120">
        <v>244</v>
      </c>
      <c r="J9908" s="120">
        <v>0</v>
      </c>
    </row>
    <row r="9909" spans="1:10" ht="15" customHeight="1">
      <c r="A9909" s="46" t="s">
        <v>3441</v>
      </c>
      <c r="B9909" s="46" t="s">
        <v>33339</v>
      </c>
      <c r="C9909" s="47">
        <v>3.6554000000000002</v>
      </c>
      <c r="D9909" s="119" t="s">
        <v>12176</v>
      </c>
      <c r="E9909" s="46" t="s">
        <v>12176</v>
      </c>
      <c r="F9909" s="121">
        <v>32.791200000000003</v>
      </c>
      <c r="G9909" s="87"/>
      <c r="H9909" s="47"/>
      <c r="I9909" s="120">
        <v>379</v>
      </c>
      <c r="J9909" s="120">
        <v>0</v>
      </c>
    </row>
    <row r="9910" spans="1:10" ht="15" customHeight="1">
      <c r="A9910" s="46" t="s">
        <v>3446</v>
      </c>
      <c r="B9910" s="46" t="s">
        <v>33340</v>
      </c>
      <c r="C9910" s="47">
        <v>4.3861999999999997</v>
      </c>
      <c r="D9910" s="119" t="s">
        <v>12216</v>
      </c>
      <c r="E9910" s="46" t="s">
        <v>12216</v>
      </c>
      <c r="F9910" s="121">
        <v>11.522600000000001</v>
      </c>
      <c r="G9910" s="87"/>
      <c r="H9910" s="47"/>
      <c r="I9910" s="120">
        <v>498</v>
      </c>
      <c r="J9910" s="120">
        <v>0</v>
      </c>
    </row>
    <row r="9911" spans="1:10" ht="15" customHeight="1">
      <c r="A9911" s="46" t="s">
        <v>3451</v>
      </c>
      <c r="B9911" s="46" t="s">
        <v>33335</v>
      </c>
      <c r="C9911" s="47">
        <v>5.6538000000000004</v>
      </c>
      <c r="D9911" s="119" t="s">
        <v>12214</v>
      </c>
      <c r="E9911" s="46" t="s">
        <v>12214</v>
      </c>
      <c r="F9911" s="121">
        <v>15.4506</v>
      </c>
      <c r="G9911" s="87"/>
      <c r="H9911" s="47"/>
      <c r="I9911" s="120">
        <v>97</v>
      </c>
      <c r="J9911" s="120">
        <v>0</v>
      </c>
    </row>
    <row r="9912" spans="1:10" ht="15" customHeight="1">
      <c r="A9912" s="46" t="s">
        <v>18528</v>
      </c>
      <c r="B9912" s="46" t="s">
        <v>18529</v>
      </c>
      <c r="C9912" s="47">
        <v>7.5654000000000003</v>
      </c>
      <c r="D9912" s="119" t="s">
        <v>12212</v>
      </c>
      <c r="E9912" s="46" t="s">
        <v>12212</v>
      </c>
      <c r="F9912" s="121">
        <v>20.696999999999999</v>
      </c>
      <c r="G9912" s="87"/>
      <c r="H9912" s="47"/>
      <c r="I9912" s="120">
        <v>20</v>
      </c>
      <c r="J9912" s="120">
        <v>0</v>
      </c>
    </row>
    <row r="9913" spans="1:10" ht="15" customHeight="1">
      <c r="A9913" s="46" t="s">
        <v>18526</v>
      </c>
      <c r="B9913" s="46" t="s">
        <v>18527</v>
      </c>
      <c r="C9913" s="47">
        <v>5.5411999999999999</v>
      </c>
      <c r="D9913" s="119" t="s">
        <v>12210</v>
      </c>
      <c r="E9913" s="46" t="s">
        <v>12210</v>
      </c>
      <c r="F9913" s="121">
        <v>28.540600000000001</v>
      </c>
      <c r="G9913" s="87"/>
      <c r="H9913" s="47"/>
      <c r="I9913" s="120">
        <v>20</v>
      </c>
      <c r="J9913" s="120">
        <v>0</v>
      </c>
    </row>
    <row r="9914" spans="1:10" ht="15" customHeight="1">
      <c r="A9914" s="46" t="s">
        <v>33333</v>
      </c>
      <c r="B9914" s="46" t="s">
        <v>33334</v>
      </c>
      <c r="C9914" s="47">
        <v>21.354800000000001</v>
      </c>
      <c r="D9914" s="119" t="s">
        <v>12208</v>
      </c>
      <c r="E9914" s="46" t="s">
        <v>12208</v>
      </c>
      <c r="F9914" s="121">
        <v>23.306799999999999</v>
      </c>
      <c r="G9914" s="87"/>
      <c r="H9914" s="47"/>
      <c r="I9914" s="120">
        <v>44</v>
      </c>
      <c r="J9914" s="120">
        <v>0</v>
      </c>
    </row>
    <row r="9915" spans="1:10" ht="15" customHeight="1">
      <c r="A9915" s="46" t="s">
        <v>18552</v>
      </c>
      <c r="B9915" s="46" t="s">
        <v>18553</v>
      </c>
      <c r="C9915" s="47">
        <v>8.2853999999999992</v>
      </c>
      <c r="D9915" s="119" t="s">
        <v>12206</v>
      </c>
      <c r="E9915" s="46" t="s">
        <v>12206</v>
      </c>
      <c r="F9915" s="121">
        <v>3.6688000000000001</v>
      </c>
      <c r="G9915" s="87"/>
      <c r="H9915" s="47"/>
      <c r="I9915" s="120">
        <v>95</v>
      </c>
      <c r="J9915" s="120">
        <v>0</v>
      </c>
    </row>
    <row r="9916" spans="1:10" ht="15" customHeight="1">
      <c r="A9916" s="46" t="s">
        <v>18550</v>
      </c>
      <c r="B9916" s="46" t="s">
        <v>18551</v>
      </c>
      <c r="C9916" s="47">
        <v>9.2601999999999993</v>
      </c>
      <c r="D9916" s="119" t="s">
        <v>12204</v>
      </c>
      <c r="E9916" s="46" t="s">
        <v>12204</v>
      </c>
      <c r="F9916" s="121">
        <v>4.9756</v>
      </c>
      <c r="G9916" s="87"/>
      <c r="H9916" s="47"/>
      <c r="I9916" s="120">
        <v>40</v>
      </c>
      <c r="J9916" s="120">
        <v>0</v>
      </c>
    </row>
    <row r="9917" spans="1:10" ht="15" customHeight="1">
      <c r="A9917" s="46" t="s">
        <v>18523</v>
      </c>
      <c r="B9917" s="46" t="s">
        <v>33341</v>
      </c>
      <c r="C9917" s="47">
        <v>4.1748000000000003</v>
      </c>
      <c r="D9917" s="119" t="s">
        <v>12202</v>
      </c>
      <c r="E9917" s="46" t="s">
        <v>12202</v>
      </c>
      <c r="F9917" s="121">
        <v>7.5906000000000002</v>
      </c>
      <c r="G9917" s="87"/>
      <c r="H9917" s="47"/>
      <c r="I9917" s="120">
        <v>0</v>
      </c>
      <c r="J9917" s="120">
        <v>0</v>
      </c>
    </row>
    <row r="9918" spans="1:10" ht="15" customHeight="1">
      <c r="A9918" s="46" t="s">
        <v>3472</v>
      </c>
      <c r="B9918" s="46" t="s">
        <v>33347</v>
      </c>
      <c r="C9918" s="47">
        <v>2.9241999999999999</v>
      </c>
      <c r="D9918" s="119" t="s">
        <v>12200</v>
      </c>
      <c r="E9918" s="46" t="s">
        <v>12200</v>
      </c>
      <c r="F9918" s="121">
        <v>11.7906</v>
      </c>
      <c r="G9918" s="87"/>
      <c r="H9918" s="47"/>
      <c r="I9918" s="120">
        <v>601</v>
      </c>
      <c r="J9918" s="120">
        <v>0</v>
      </c>
    </row>
    <row r="9919" spans="1:10" ht="15" customHeight="1">
      <c r="A9919" s="46" t="s">
        <v>18522</v>
      </c>
      <c r="B9919" s="46" t="s">
        <v>33342</v>
      </c>
      <c r="C9919" s="47">
        <v>3.9977999999999998</v>
      </c>
      <c r="D9919" s="119" t="s">
        <v>12198</v>
      </c>
      <c r="E9919" s="46" t="s">
        <v>12198</v>
      </c>
      <c r="F9919" s="121">
        <v>18.0656</v>
      </c>
      <c r="G9919" s="87"/>
      <c r="H9919" s="47"/>
      <c r="I9919" s="120">
        <v>0</v>
      </c>
      <c r="J9919" s="120">
        <v>0</v>
      </c>
    </row>
    <row r="9920" spans="1:10" ht="15" customHeight="1">
      <c r="A9920" s="46" t="s">
        <v>18521</v>
      </c>
      <c r="B9920" s="46" t="s">
        <v>33343</v>
      </c>
      <c r="C9920" s="47">
        <v>5.5411999999999999</v>
      </c>
      <c r="D9920" s="119" t="s">
        <v>12196</v>
      </c>
      <c r="E9920" s="46" t="s">
        <v>12196</v>
      </c>
      <c r="F9920" s="121">
        <v>1.2398</v>
      </c>
      <c r="G9920" s="87"/>
      <c r="H9920" s="47"/>
      <c r="I9920" s="120">
        <v>0</v>
      </c>
      <c r="J9920" s="120">
        <v>0</v>
      </c>
    </row>
    <row r="9921" spans="1:10" ht="15" customHeight="1">
      <c r="A9921" s="46" t="s">
        <v>18520</v>
      </c>
      <c r="B9921" s="46" t="s">
        <v>33344</v>
      </c>
      <c r="C9921" s="47">
        <v>5.5411999999999999</v>
      </c>
      <c r="D9921" s="119" t="s">
        <v>12194</v>
      </c>
      <c r="E9921" s="46" t="s">
        <v>12194</v>
      </c>
      <c r="F9921" s="121">
        <v>2.4428000000000001</v>
      </c>
      <c r="G9921" s="87"/>
      <c r="H9921" s="47"/>
      <c r="I9921" s="120">
        <v>0</v>
      </c>
      <c r="J9921" s="120">
        <v>0</v>
      </c>
    </row>
    <row r="9922" spans="1:10" ht="15" customHeight="1">
      <c r="A9922" s="46" t="s">
        <v>33345</v>
      </c>
      <c r="B9922" s="46" t="s">
        <v>33346</v>
      </c>
      <c r="C9922" s="47">
        <v>2.758</v>
      </c>
      <c r="D9922" s="119" t="s">
        <v>12192</v>
      </c>
      <c r="E9922" s="46" t="s">
        <v>12192</v>
      </c>
      <c r="F9922" s="121">
        <v>22.771599999999999</v>
      </c>
      <c r="G9922" s="87"/>
      <c r="H9922" s="47"/>
      <c r="I9922" s="120">
        <v>34</v>
      </c>
      <c r="J9922" s="120">
        <v>0</v>
      </c>
    </row>
    <row r="9923" spans="1:10" ht="15" customHeight="1">
      <c r="A9923" s="46" t="s">
        <v>18536</v>
      </c>
      <c r="B9923" s="46" t="s">
        <v>33348</v>
      </c>
      <c r="C9923" s="47">
        <v>33.398400000000002</v>
      </c>
      <c r="D9923" s="119" t="s">
        <v>12190</v>
      </c>
      <c r="E9923" s="46" t="s">
        <v>12190</v>
      </c>
      <c r="F9923" s="121">
        <v>1.3664000000000001</v>
      </c>
      <c r="G9923" s="87"/>
      <c r="H9923" s="47"/>
      <c r="I9923" s="120">
        <v>0</v>
      </c>
      <c r="J9923" s="120">
        <v>0</v>
      </c>
    </row>
    <row r="9924" spans="1:10" ht="15" customHeight="1">
      <c r="A9924" s="46" t="s">
        <v>18535</v>
      </c>
      <c r="B9924" s="46" t="s">
        <v>33349</v>
      </c>
      <c r="C9924" s="47">
        <v>49.085599999999999</v>
      </c>
      <c r="D9924" s="119" t="s">
        <v>12188</v>
      </c>
      <c r="E9924" s="46" t="s">
        <v>12188</v>
      </c>
      <c r="F9924" s="121">
        <v>1.8218000000000001</v>
      </c>
      <c r="G9924" s="87"/>
      <c r="H9924" s="47"/>
      <c r="I9924" s="120">
        <v>0</v>
      </c>
      <c r="J9924" s="120">
        <v>0</v>
      </c>
    </row>
    <row r="9925" spans="1:10" ht="15" customHeight="1">
      <c r="A9925" s="46" t="s">
        <v>18534</v>
      </c>
      <c r="B9925" s="46" t="s">
        <v>33350</v>
      </c>
      <c r="C9925" s="47">
        <v>0.50600000000000001</v>
      </c>
      <c r="D9925" s="119" t="s">
        <v>12186</v>
      </c>
      <c r="E9925" s="46" t="s">
        <v>12186</v>
      </c>
      <c r="F9925" s="121">
        <v>2.8466</v>
      </c>
      <c r="G9925" s="87"/>
      <c r="H9925" s="47"/>
      <c r="I9925" s="120">
        <v>0</v>
      </c>
      <c r="J9925" s="120">
        <v>0</v>
      </c>
    </row>
    <row r="9926" spans="1:10" ht="15" customHeight="1">
      <c r="A9926" s="46" t="s">
        <v>18533</v>
      </c>
      <c r="B9926" s="46" t="s">
        <v>33351</v>
      </c>
      <c r="C9926" s="47">
        <v>42.861400000000003</v>
      </c>
      <c r="D9926" s="119" t="s">
        <v>12184</v>
      </c>
      <c r="E9926" s="46" t="s">
        <v>12184</v>
      </c>
      <c r="F9926" s="121">
        <v>3.9849999999999999</v>
      </c>
      <c r="G9926" s="87"/>
      <c r="H9926" s="47"/>
      <c r="I9926" s="120">
        <v>0</v>
      </c>
      <c r="J9926" s="120">
        <v>0</v>
      </c>
    </row>
    <row r="9927" spans="1:10" ht="15" customHeight="1">
      <c r="A9927" s="46" t="s">
        <v>18532</v>
      </c>
      <c r="B9927" s="46" t="s">
        <v>33352</v>
      </c>
      <c r="C9927" s="47">
        <v>51.767600000000002</v>
      </c>
      <c r="D9927" s="119" t="s">
        <v>12182</v>
      </c>
      <c r="E9927" s="46" t="s">
        <v>12182</v>
      </c>
      <c r="F9927" s="121">
        <v>3.4521999999999999</v>
      </c>
      <c r="G9927" s="87"/>
      <c r="H9927" s="47"/>
      <c r="I9927" s="120">
        <v>0</v>
      </c>
      <c r="J9927" s="120">
        <v>0</v>
      </c>
    </row>
    <row r="9928" spans="1:10" ht="15" customHeight="1">
      <c r="A9928" s="46" t="s">
        <v>3253</v>
      </c>
      <c r="B9928" s="46" t="s">
        <v>33355</v>
      </c>
      <c r="C9928" s="47">
        <v>0.43859999999999999</v>
      </c>
      <c r="D9928" s="119" t="s">
        <v>12180</v>
      </c>
      <c r="E9928" s="46" t="s">
        <v>12180</v>
      </c>
      <c r="F9928" s="121">
        <v>10.247199999999999</v>
      </c>
      <c r="G9928" s="87"/>
      <c r="H9928" s="47"/>
      <c r="I9928" s="120">
        <v>88</v>
      </c>
      <c r="J9928" s="120">
        <v>0</v>
      </c>
    </row>
    <row r="9929" spans="1:10" ht="15" customHeight="1">
      <c r="A9929" s="46" t="s">
        <v>3256</v>
      </c>
      <c r="B9929" s="46" t="s">
        <v>33360</v>
      </c>
      <c r="C9929" s="47">
        <v>0.57520000000000004</v>
      </c>
      <c r="D9929" s="119" t="s">
        <v>12178</v>
      </c>
      <c r="E9929" s="46" t="s">
        <v>12178</v>
      </c>
      <c r="F9929" s="121">
        <v>4.0262000000000002</v>
      </c>
      <c r="G9929" s="87"/>
      <c r="H9929" s="47"/>
      <c r="I9929" s="120">
        <v>944</v>
      </c>
      <c r="J9929" s="120">
        <v>0</v>
      </c>
    </row>
    <row r="9930" spans="1:10" ht="15" customHeight="1">
      <c r="A9930" s="46" t="s">
        <v>3259</v>
      </c>
      <c r="B9930" s="46" t="s">
        <v>33359</v>
      </c>
      <c r="C9930" s="47">
        <v>0.87719999999999998</v>
      </c>
      <c r="D9930" s="119" t="s">
        <v>12220</v>
      </c>
      <c r="E9930" s="46" t="s">
        <v>12220</v>
      </c>
      <c r="F9930" s="121">
        <v>5.0603999999999996</v>
      </c>
      <c r="G9930" s="87"/>
      <c r="H9930" s="47"/>
      <c r="I9930" s="120">
        <v>427</v>
      </c>
      <c r="J9930" s="120">
        <v>0</v>
      </c>
    </row>
    <row r="9931" spans="1:10" ht="15" customHeight="1">
      <c r="A9931" s="46" t="s">
        <v>3262</v>
      </c>
      <c r="B9931" s="46" t="s">
        <v>33358</v>
      </c>
      <c r="C9931" s="47">
        <v>2.0958000000000001</v>
      </c>
      <c r="D9931" s="119" t="s">
        <v>12218</v>
      </c>
      <c r="E9931" s="46" t="s">
        <v>12218</v>
      </c>
      <c r="F9931" s="121">
        <v>3.4156</v>
      </c>
      <c r="G9931" s="87"/>
      <c r="H9931" s="47"/>
      <c r="I9931" s="120">
        <v>301</v>
      </c>
      <c r="J9931" s="120">
        <v>0</v>
      </c>
    </row>
    <row r="9932" spans="1:10" ht="15" customHeight="1">
      <c r="A9932" s="46" t="s">
        <v>3264</v>
      </c>
      <c r="B9932" s="46" t="s">
        <v>33356</v>
      </c>
      <c r="C9932" s="47">
        <v>3.9964</v>
      </c>
      <c r="D9932" s="119" t="s">
        <v>12237</v>
      </c>
      <c r="E9932" s="46" t="s">
        <v>12237</v>
      </c>
      <c r="F9932" s="121">
        <v>3.3248000000000002</v>
      </c>
      <c r="G9932" s="87"/>
      <c r="H9932" s="47"/>
      <c r="I9932" s="120">
        <v>191</v>
      </c>
      <c r="J9932" s="120">
        <v>0</v>
      </c>
    </row>
    <row r="9933" spans="1:10" ht="15" customHeight="1">
      <c r="A9933" s="46" t="s">
        <v>3267</v>
      </c>
      <c r="B9933" s="46" t="s">
        <v>33357</v>
      </c>
      <c r="C9933" s="47">
        <v>8.9786000000000001</v>
      </c>
      <c r="D9933" s="119" t="s">
        <v>12236</v>
      </c>
      <c r="E9933" s="46" t="s">
        <v>12236</v>
      </c>
      <c r="F9933" s="121">
        <v>3.3248000000000002</v>
      </c>
      <c r="G9933" s="87"/>
      <c r="H9933" s="47"/>
      <c r="I9933" s="120">
        <v>171</v>
      </c>
      <c r="J9933" s="120">
        <v>0</v>
      </c>
    </row>
    <row r="9934" spans="1:10" ht="15" customHeight="1">
      <c r="A9934" s="46" t="s">
        <v>3270</v>
      </c>
      <c r="B9934" s="46" t="s">
        <v>33354</v>
      </c>
      <c r="C9934" s="47">
        <v>14.4758</v>
      </c>
      <c r="D9934" s="119" t="s">
        <v>12234</v>
      </c>
      <c r="E9934" s="46" t="s">
        <v>12234</v>
      </c>
      <c r="F9934" s="121">
        <v>3.3248000000000002</v>
      </c>
      <c r="G9934" s="87"/>
      <c r="H9934" s="47"/>
      <c r="I9934" s="120">
        <v>4</v>
      </c>
      <c r="J9934" s="120">
        <v>0</v>
      </c>
    </row>
    <row r="9935" spans="1:10" ht="15" customHeight="1">
      <c r="A9935" s="46" t="s">
        <v>18531</v>
      </c>
      <c r="B9935" s="46" t="s">
        <v>33353</v>
      </c>
      <c r="C9935" s="47">
        <v>21.228200000000001</v>
      </c>
      <c r="D9935" s="119" t="s">
        <v>12232</v>
      </c>
      <c r="E9935" s="46" t="s">
        <v>12232</v>
      </c>
      <c r="F9935" s="121">
        <v>3.3248000000000002</v>
      </c>
      <c r="G9935" s="87"/>
      <c r="H9935" s="47"/>
      <c r="I9935" s="120">
        <v>0</v>
      </c>
      <c r="J9935" s="120">
        <v>0</v>
      </c>
    </row>
    <row r="9936" spans="1:10" ht="15" customHeight="1">
      <c r="A9936" s="46" t="s">
        <v>18543</v>
      </c>
      <c r="B9936" s="46" t="s">
        <v>18544</v>
      </c>
      <c r="C9936" s="47">
        <v>4.3014000000000001</v>
      </c>
      <c r="D9936" s="119" t="s">
        <v>12230</v>
      </c>
      <c r="E9936" s="46" t="s">
        <v>12230</v>
      </c>
      <c r="F9936" s="121">
        <v>3.3248000000000002</v>
      </c>
      <c r="G9936" s="87"/>
      <c r="H9936" s="47"/>
      <c r="I9936" s="120">
        <v>0</v>
      </c>
      <c r="J9936" s="120">
        <v>0</v>
      </c>
    </row>
    <row r="9937" spans="1:10" ht="15" customHeight="1">
      <c r="A9937" s="46" t="s">
        <v>3273</v>
      </c>
      <c r="B9937" s="46" t="s">
        <v>18542</v>
      </c>
      <c r="C9937" s="47">
        <v>2.8755999999999999</v>
      </c>
      <c r="D9937" s="119" t="s">
        <v>12228</v>
      </c>
      <c r="E9937" s="46" t="s">
        <v>12228</v>
      </c>
      <c r="F9937" s="121">
        <v>3.3248000000000002</v>
      </c>
      <c r="G9937" s="87"/>
      <c r="H9937" s="47"/>
      <c r="I9937" s="120">
        <v>209</v>
      </c>
      <c r="J9937" s="120">
        <v>0</v>
      </c>
    </row>
    <row r="9938" spans="1:10" ht="15" customHeight="1">
      <c r="A9938" s="46" t="s">
        <v>3276</v>
      </c>
      <c r="B9938" s="46" t="s">
        <v>18541</v>
      </c>
      <c r="C9938" s="47">
        <v>4.8738000000000001</v>
      </c>
      <c r="D9938" s="119" t="s">
        <v>12226</v>
      </c>
      <c r="E9938" s="46" t="s">
        <v>12226</v>
      </c>
      <c r="F9938" s="121">
        <v>0.91100000000000003</v>
      </c>
      <c r="G9938" s="87"/>
      <c r="H9938" s="47"/>
      <c r="I9938" s="120">
        <v>230</v>
      </c>
      <c r="J9938" s="120">
        <v>0</v>
      </c>
    </row>
    <row r="9939" spans="1:10" ht="15" customHeight="1">
      <c r="A9939" s="46" t="s">
        <v>33362</v>
      </c>
      <c r="B9939" s="46" t="s">
        <v>33363</v>
      </c>
      <c r="C9939" s="47">
        <v>7.3121999999999998</v>
      </c>
      <c r="D9939" s="119" t="s">
        <v>12224</v>
      </c>
      <c r="E9939" s="46" t="s">
        <v>12224</v>
      </c>
      <c r="F9939" s="121">
        <v>0.91100000000000003</v>
      </c>
      <c r="G9939" s="87"/>
      <c r="H9939" s="47"/>
      <c r="I9939" s="120">
        <v>6</v>
      </c>
      <c r="J9939" s="120">
        <v>0</v>
      </c>
    </row>
    <row r="9940" spans="1:10" ht="15" customHeight="1">
      <c r="A9940" s="46" t="s">
        <v>3279</v>
      </c>
      <c r="B9940" s="46" t="s">
        <v>18530</v>
      </c>
      <c r="C9940" s="47">
        <v>12.184200000000001</v>
      </c>
      <c r="D9940" s="119" t="s">
        <v>12222</v>
      </c>
      <c r="E9940" s="46" t="s">
        <v>12222</v>
      </c>
      <c r="F9940" s="121">
        <v>0.91100000000000003</v>
      </c>
      <c r="G9940" s="87"/>
      <c r="H9940" s="47"/>
      <c r="I9940" s="120">
        <v>230</v>
      </c>
      <c r="J9940" s="120">
        <v>0</v>
      </c>
    </row>
    <row r="9941" spans="1:10" ht="15" customHeight="1">
      <c r="A9941" s="46" t="s">
        <v>18540</v>
      </c>
      <c r="B9941" s="46" t="s">
        <v>33361</v>
      </c>
      <c r="C9941" s="47">
        <v>38.484200000000001</v>
      </c>
      <c r="D9941" s="119" t="s">
        <v>11663</v>
      </c>
      <c r="E9941" s="46" t="s">
        <v>11663</v>
      </c>
      <c r="F9941" s="121">
        <v>0.65159999999999996</v>
      </c>
      <c r="G9941" s="87"/>
      <c r="H9941" s="47"/>
      <c r="I9941" s="120">
        <v>0</v>
      </c>
      <c r="J9941" s="120">
        <v>0</v>
      </c>
    </row>
    <row r="9942" spans="1:10" ht="15" customHeight="1">
      <c r="A9942" s="46" t="s">
        <v>3282</v>
      </c>
      <c r="B9942" s="46" t="s">
        <v>18539</v>
      </c>
      <c r="C9942" s="47">
        <v>5.2145999999999999</v>
      </c>
      <c r="D9942" s="119" t="s">
        <v>12245</v>
      </c>
      <c r="E9942" s="46" t="s">
        <v>12245</v>
      </c>
      <c r="F9942" s="121">
        <v>8.5267999999999997</v>
      </c>
      <c r="G9942" s="87"/>
      <c r="H9942" s="47"/>
      <c r="I9942" s="120">
        <v>281</v>
      </c>
      <c r="J9942" s="120">
        <v>0</v>
      </c>
    </row>
    <row r="9943" spans="1:10" ht="15" customHeight="1">
      <c r="A9943" s="46" t="s">
        <v>3285</v>
      </c>
      <c r="B9943" s="46" t="s">
        <v>18538</v>
      </c>
      <c r="C9943" s="47">
        <v>5.2636000000000003</v>
      </c>
      <c r="D9943" s="119" t="s">
        <v>312</v>
      </c>
      <c r="E9943" s="46" t="s">
        <v>312</v>
      </c>
      <c r="F9943" s="121">
        <v>7.2869999999999999</v>
      </c>
      <c r="G9943" s="87"/>
      <c r="H9943" s="47"/>
      <c r="I9943" s="120">
        <v>336</v>
      </c>
      <c r="J9943" s="120">
        <v>0</v>
      </c>
    </row>
    <row r="9944" spans="1:10" ht="15" customHeight="1">
      <c r="A9944" s="46" t="s">
        <v>3288</v>
      </c>
      <c r="B9944" s="46" t="s">
        <v>18537</v>
      </c>
      <c r="C9944" s="47">
        <v>9.7471999999999994</v>
      </c>
      <c r="D9944" s="119" t="s">
        <v>455</v>
      </c>
      <c r="E9944" s="46" t="s">
        <v>455</v>
      </c>
      <c r="F9944" s="121">
        <v>5.4652000000000003</v>
      </c>
      <c r="G9944" s="87"/>
      <c r="H9944" s="47"/>
      <c r="I9944" s="120">
        <v>177</v>
      </c>
      <c r="J9944" s="120">
        <v>0</v>
      </c>
    </row>
    <row r="9945" spans="1:10" ht="15" customHeight="1">
      <c r="A9945" s="46" t="s">
        <v>18549</v>
      </c>
      <c r="B9945" s="46" t="s">
        <v>33364</v>
      </c>
      <c r="C9945" s="47">
        <v>0.50600000000000001</v>
      </c>
      <c r="D9945" s="119" t="s">
        <v>458</v>
      </c>
      <c r="E9945" s="46" t="s">
        <v>458</v>
      </c>
      <c r="F9945" s="121">
        <v>8.0966000000000005</v>
      </c>
      <c r="G9945" s="87"/>
      <c r="H9945" s="47"/>
      <c r="I9945" s="120">
        <v>0</v>
      </c>
      <c r="J9945" s="120">
        <v>0</v>
      </c>
    </row>
    <row r="9946" spans="1:10" ht="15" customHeight="1">
      <c r="A9946" s="46" t="s">
        <v>18548</v>
      </c>
      <c r="B9946" s="46" t="s">
        <v>33368</v>
      </c>
      <c r="C9946" s="47">
        <v>0.50600000000000001</v>
      </c>
      <c r="D9946" s="119" t="s">
        <v>12239</v>
      </c>
      <c r="E9946" s="46" t="s">
        <v>12239</v>
      </c>
      <c r="F9946" s="121">
        <v>0.99280000000000002</v>
      </c>
      <c r="G9946" s="87"/>
      <c r="H9946" s="47"/>
      <c r="I9946" s="120">
        <v>10</v>
      </c>
      <c r="J9946" s="120">
        <v>0</v>
      </c>
    </row>
    <row r="9947" spans="1:10" ht="15" customHeight="1">
      <c r="A9947" s="46" t="s">
        <v>18547</v>
      </c>
      <c r="B9947" s="46" t="s">
        <v>33365</v>
      </c>
      <c r="C9947" s="47">
        <v>0.60719999999999996</v>
      </c>
      <c r="D9947" s="119" t="s">
        <v>12249</v>
      </c>
      <c r="E9947" s="46" t="s">
        <v>12249</v>
      </c>
      <c r="F9947" s="121">
        <v>13.4808</v>
      </c>
      <c r="G9947" s="87"/>
      <c r="H9947" s="47"/>
      <c r="I9947" s="120">
        <v>0</v>
      </c>
      <c r="J9947" s="120">
        <v>0</v>
      </c>
    </row>
    <row r="9948" spans="1:10" ht="15" customHeight="1">
      <c r="A9948" s="46" t="s">
        <v>18546</v>
      </c>
      <c r="B9948" s="46" t="s">
        <v>33366</v>
      </c>
      <c r="C9948" s="47">
        <v>1.2145999999999999</v>
      </c>
      <c r="D9948" s="119" t="s">
        <v>163</v>
      </c>
      <c r="E9948" s="46" t="s">
        <v>163</v>
      </c>
      <c r="F9948" s="121">
        <v>15.257</v>
      </c>
      <c r="G9948" s="87"/>
      <c r="H9948" s="47"/>
      <c r="I9948" s="120">
        <v>0</v>
      </c>
      <c r="J9948" s="120">
        <v>0</v>
      </c>
    </row>
    <row r="9949" spans="1:10" ht="15" customHeight="1">
      <c r="A9949" s="46" t="s">
        <v>18545</v>
      </c>
      <c r="B9949" s="46" t="s">
        <v>33367</v>
      </c>
      <c r="C9949" s="47">
        <v>1.8724000000000001</v>
      </c>
      <c r="D9949" s="119" t="s">
        <v>166</v>
      </c>
      <c r="E9949" s="46" t="s">
        <v>166</v>
      </c>
      <c r="F9949" s="121">
        <v>12.7064</v>
      </c>
      <c r="G9949" s="87"/>
      <c r="H9949" s="47"/>
      <c r="I9949" s="120">
        <v>0</v>
      </c>
      <c r="J9949" s="120">
        <v>0</v>
      </c>
    </row>
    <row r="9950" spans="1:10" ht="15" customHeight="1">
      <c r="A9950" s="46" t="s">
        <v>18557</v>
      </c>
      <c r="B9950" s="46" t="s">
        <v>33369</v>
      </c>
      <c r="C9950" s="47">
        <v>19.963200000000001</v>
      </c>
      <c r="D9950" s="119" t="s">
        <v>12248</v>
      </c>
      <c r="E9950" s="46" t="s">
        <v>12248</v>
      </c>
      <c r="F9950" s="121">
        <v>14.482799999999999</v>
      </c>
      <c r="G9950" s="87"/>
      <c r="H9950" s="47"/>
      <c r="I9950" s="120">
        <v>0</v>
      </c>
      <c r="J9950" s="120">
        <v>0</v>
      </c>
    </row>
    <row r="9951" spans="1:10" ht="15" customHeight="1">
      <c r="A9951" s="46" t="s">
        <v>18556</v>
      </c>
      <c r="B9951" s="46" t="s">
        <v>33370</v>
      </c>
      <c r="C9951" s="47">
        <v>24.6692</v>
      </c>
      <c r="D9951" s="119" t="s">
        <v>12247</v>
      </c>
      <c r="E9951" s="46" t="s">
        <v>12247</v>
      </c>
      <c r="F9951" s="121">
        <v>14.482799999999999</v>
      </c>
      <c r="G9951" s="87"/>
      <c r="H9951" s="47"/>
      <c r="I9951" s="120">
        <v>0</v>
      </c>
      <c r="J9951" s="120">
        <v>0</v>
      </c>
    </row>
    <row r="9952" spans="1:10" ht="15" customHeight="1">
      <c r="A9952" s="46" t="s">
        <v>18555</v>
      </c>
      <c r="B9952" s="46" t="s">
        <v>33371</v>
      </c>
      <c r="C9952" s="47">
        <v>0.45540000000000003</v>
      </c>
      <c r="D9952" s="119" t="s">
        <v>12253</v>
      </c>
      <c r="E9952" s="46" t="s">
        <v>12253</v>
      </c>
      <c r="F9952" s="121">
        <v>12.3878</v>
      </c>
      <c r="G9952" s="87"/>
      <c r="H9952" s="47"/>
      <c r="I9952" s="120">
        <v>0</v>
      </c>
      <c r="J9952" s="120">
        <v>0</v>
      </c>
    </row>
    <row r="9953" spans="1:10" ht="15" customHeight="1">
      <c r="A9953" s="46" t="s">
        <v>4217</v>
      </c>
      <c r="B9953" s="46" t="s">
        <v>33389</v>
      </c>
      <c r="C9953" s="47">
        <v>0.33139999999999997</v>
      </c>
      <c r="D9953" s="119" t="s">
        <v>12252</v>
      </c>
      <c r="E9953" s="46" t="s">
        <v>12252</v>
      </c>
      <c r="F9953" s="121">
        <v>40.424399999999999</v>
      </c>
      <c r="G9953" s="87"/>
      <c r="H9953" s="47"/>
      <c r="I9953" s="120">
        <v>1418</v>
      </c>
      <c r="J9953" s="120">
        <v>0</v>
      </c>
    </row>
    <row r="9954" spans="1:10" ht="15" customHeight="1">
      <c r="A9954" s="46" t="s">
        <v>4219</v>
      </c>
      <c r="B9954" s="46" t="s">
        <v>33388</v>
      </c>
      <c r="C9954" s="47">
        <v>0.49719999999999998</v>
      </c>
      <c r="D9954" s="119" t="s">
        <v>12251</v>
      </c>
      <c r="E9954" s="46" t="s">
        <v>12251</v>
      </c>
      <c r="F9954" s="121">
        <v>53.741199999999999</v>
      </c>
      <c r="G9954" s="87"/>
      <c r="H9954" s="47"/>
      <c r="I9954" s="120">
        <v>856</v>
      </c>
      <c r="J9954" s="120">
        <v>0</v>
      </c>
    </row>
    <row r="9955" spans="1:10" ht="15" customHeight="1">
      <c r="A9955" s="46" t="s">
        <v>4221</v>
      </c>
      <c r="B9955" s="46" t="s">
        <v>33387</v>
      </c>
      <c r="C9955" s="47">
        <v>0.73099999999999998</v>
      </c>
      <c r="D9955" s="119" t="s">
        <v>12250</v>
      </c>
      <c r="E9955" s="46" t="s">
        <v>12250</v>
      </c>
      <c r="F9955" s="121">
        <v>15.257</v>
      </c>
      <c r="G9955" s="87"/>
      <c r="H9955" s="47"/>
      <c r="I9955" s="120">
        <v>659</v>
      </c>
      <c r="J9955" s="120">
        <v>0</v>
      </c>
    </row>
    <row r="9956" spans="1:10" ht="15" customHeight="1">
      <c r="A9956" s="46" t="s">
        <v>4224</v>
      </c>
      <c r="B9956" s="46" t="s">
        <v>33386</v>
      </c>
      <c r="C9956" s="47">
        <v>1.8031999999999999</v>
      </c>
      <c r="D9956" s="119" t="s">
        <v>12241</v>
      </c>
      <c r="E9956" s="46" t="s">
        <v>12241</v>
      </c>
      <c r="F9956" s="121">
        <v>5.0098000000000003</v>
      </c>
      <c r="G9956" s="87"/>
      <c r="H9956" s="47"/>
      <c r="I9956" s="120">
        <v>231</v>
      </c>
      <c r="J9956" s="120">
        <v>0</v>
      </c>
    </row>
    <row r="9957" spans="1:10" ht="15" customHeight="1">
      <c r="A9957" s="46" t="s">
        <v>4226</v>
      </c>
      <c r="B9957" s="46" t="s">
        <v>33385</v>
      </c>
      <c r="C9957" s="47">
        <v>2.5830000000000002</v>
      </c>
      <c r="D9957" s="119" t="s">
        <v>12272</v>
      </c>
      <c r="E9957" s="46" t="s">
        <v>12272</v>
      </c>
      <c r="F9957" s="121">
        <v>4.5544000000000002</v>
      </c>
      <c r="G9957" s="87"/>
      <c r="H9957" s="47"/>
      <c r="I9957" s="120">
        <v>156</v>
      </c>
      <c r="J9957" s="120">
        <v>0</v>
      </c>
    </row>
    <row r="9958" spans="1:10" ht="15" customHeight="1">
      <c r="A9958" s="46" t="s">
        <v>4229</v>
      </c>
      <c r="B9958" s="46" t="s">
        <v>33380</v>
      </c>
      <c r="C9958" s="47">
        <v>5.8175999999999997</v>
      </c>
      <c r="D9958" s="119" t="s">
        <v>12270</v>
      </c>
      <c r="E9958" s="46" t="s">
        <v>12270</v>
      </c>
      <c r="F9958" s="121">
        <v>5.6929999999999996</v>
      </c>
      <c r="G9958" s="87"/>
      <c r="H9958" s="47"/>
      <c r="I9958" s="120">
        <v>14</v>
      </c>
      <c r="J9958" s="120">
        <v>0</v>
      </c>
    </row>
    <row r="9959" spans="1:10" ht="15" customHeight="1">
      <c r="A9959" s="46" t="s">
        <v>4231</v>
      </c>
      <c r="B9959" s="46" t="s">
        <v>33373</v>
      </c>
      <c r="C9959" s="47">
        <v>10.536</v>
      </c>
      <c r="D9959" s="119" t="s">
        <v>12268</v>
      </c>
      <c r="E9959" s="46" t="s">
        <v>12268</v>
      </c>
      <c r="F9959" s="121">
        <v>7.97</v>
      </c>
      <c r="G9959" s="87"/>
      <c r="H9959" s="47"/>
      <c r="I9959" s="120">
        <v>4</v>
      </c>
      <c r="J9959" s="120">
        <v>0</v>
      </c>
    </row>
    <row r="9960" spans="1:10" ht="15" customHeight="1">
      <c r="A9960" s="46" t="s">
        <v>18554</v>
      </c>
      <c r="B9960" s="46" t="s">
        <v>33372</v>
      </c>
      <c r="C9960" s="47">
        <v>11.057</v>
      </c>
      <c r="D9960" s="119" t="s">
        <v>12266</v>
      </c>
      <c r="E9960" s="46" t="s">
        <v>12266</v>
      </c>
      <c r="F9960" s="121">
        <v>21.860800000000001</v>
      </c>
      <c r="G9960" s="87"/>
      <c r="H9960" s="47"/>
      <c r="I9960" s="120">
        <v>0</v>
      </c>
      <c r="J9960" s="120">
        <v>0</v>
      </c>
    </row>
    <row r="9961" spans="1:10" ht="15" customHeight="1">
      <c r="A9961" s="46" t="s">
        <v>33381</v>
      </c>
      <c r="B9961" s="46" t="s">
        <v>33382</v>
      </c>
      <c r="C9961" s="47">
        <v>0.40479999999999999</v>
      </c>
      <c r="D9961" s="119" t="s">
        <v>12264</v>
      </c>
      <c r="E9961" s="46" t="s">
        <v>12264</v>
      </c>
      <c r="F9961" s="121">
        <v>29.0212</v>
      </c>
      <c r="G9961" s="87"/>
      <c r="H9961" s="47"/>
      <c r="I9961" s="120">
        <v>77</v>
      </c>
      <c r="J9961" s="120">
        <v>0</v>
      </c>
    </row>
    <row r="9962" spans="1:10" ht="15" customHeight="1">
      <c r="A9962" s="46" t="s">
        <v>33378</v>
      </c>
      <c r="B9962" s="46" t="s">
        <v>33379</v>
      </c>
      <c r="C9962" s="47">
        <v>0.42120000000000002</v>
      </c>
      <c r="D9962" s="119" t="s">
        <v>12262</v>
      </c>
      <c r="E9962" s="46" t="s">
        <v>12262</v>
      </c>
      <c r="F9962" s="121">
        <v>37.952800000000003</v>
      </c>
      <c r="G9962" s="87"/>
      <c r="H9962" s="47"/>
      <c r="I9962" s="120">
        <v>39</v>
      </c>
      <c r="J9962" s="120">
        <v>0</v>
      </c>
    </row>
    <row r="9963" spans="1:10" ht="15" customHeight="1">
      <c r="A9963" s="46" t="s">
        <v>33383</v>
      </c>
      <c r="B9963" s="46" t="s">
        <v>33384</v>
      </c>
      <c r="C9963" s="47">
        <v>0.50600000000000001</v>
      </c>
      <c r="D9963" s="119" t="s">
        <v>12260</v>
      </c>
      <c r="E9963" s="46" t="s">
        <v>12260</v>
      </c>
      <c r="F9963" s="121">
        <v>4.2507999999999999</v>
      </c>
      <c r="G9963" s="87"/>
      <c r="H9963" s="47"/>
      <c r="I9963" s="120">
        <v>77</v>
      </c>
      <c r="J9963" s="120">
        <v>0</v>
      </c>
    </row>
    <row r="9964" spans="1:10" ht="15" customHeight="1">
      <c r="A9964" s="46" t="s">
        <v>33376</v>
      </c>
      <c r="B9964" s="46" t="s">
        <v>33377</v>
      </c>
      <c r="C9964" s="47">
        <v>1.0374000000000001</v>
      </c>
      <c r="D9964" s="119" t="s">
        <v>12258</v>
      </c>
      <c r="E9964" s="46" t="s">
        <v>12258</v>
      </c>
      <c r="F9964" s="121">
        <v>4.6555999999999997</v>
      </c>
      <c r="G9964" s="87"/>
      <c r="H9964" s="47"/>
      <c r="I9964" s="120">
        <v>17</v>
      </c>
      <c r="J9964" s="120">
        <v>0</v>
      </c>
    </row>
    <row r="9965" spans="1:10" ht="15" customHeight="1">
      <c r="A9965" s="46" t="s">
        <v>33374</v>
      </c>
      <c r="B9965" s="46" t="s">
        <v>33375</v>
      </c>
      <c r="C9965" s="47">
        <v>2.1</v>
      </c>
      <c r="D9965" s="119" t="s">
        <v>12256</v>
      </c>
      <c r="E9965" s="46" t="s">
        <v>12256</v>
      </c>
      <c r="F9965" s="121">
        <v>5.2628000000000004</v>
      </c>
      <c r="G9965" s="87"/>
      <c r="H9965" s="47"/>
      <c r="I9965" s="120">
        <v>14</v>
      </c>
      <c r="J9965" s="120">
        <v>0</v>
      </c>
    </row>
    <row r="9966" spans="1:10" ht="15" customHeight="1">
      <c r="A9966" s="46" t="s">
        <v>35565</v>
      </c>
      <c r="B9966" s="46" t="s">
        <v>35764</v>
      </c>
      <c r="C9966" s="47">
        <v>22.904399999999999</v>
      </c>
      <c r="D9966" s="119" t="s">
        <v>646</v>
      </c>
      <c r="E9966" s="46" t="s">
        <v>646</v>
      </c>
      <c r="F9966" s="121">
        <v>8.9266000000000005</v>
      </c>
      <c r="G9966" s="87"/>
      <c r="H9966" s="47"/>
      <c r="I9966" s="120">
        <v>30</v>
      </c>
      <c r="J9966" s="120">
        <v>0</v>
      </c>
    </row>
    <row r="9967" spans="1:10" ht="15" customHeight="1">
      <c r="A9967" s="46" t="s">
        <v>35566</v>
      </c>
      <c r="B9967" s="46" t="s">
        <v>35765</v>
      </c>
      <c r="C9967" s="47">
        <v>26.1126</v>
      </c>
      <c r="D9967" s="119" t="s">
        <v>11801</v>
      </c>
      <c r="E9967" s="46" t="s">
        <v>11801</v>
      </c>
      <c r="F9967" s="121">
        <v>3.4156</v>
      </c>
      <c r="G9967" s="87"/>
      <c r="H9967" s="47"/>
      <c r="I9967" s="120">
        <v>0</v>
      </c>
      <c r="J9967" s="120">
        <v>0</v>
      </c>
    </row>
    <row r="9968" spans="1:10" ht="15" customHeight="1">
      <c r="A9968" s="46" t="s">
        <v>18563</v>
      </c>
      <c r="B9968" s="46" t="s">
        <v>33391</v>
      </c>
      <c r="C9968" s="47">
        <v>4.7568000000000001</v>
      </c>
      <c r="D9968" s="119" t="s">
        <v>11799</v>
      </c>
      <c r="E9968" s="46" t="s">
        <v>11799</v>
      </c>
      <c r="F9968" s="121">
        <v>3.9216000000000002</v>
      </c>
      <c r="G9968" s="87"/>
      <c r="H9968" s="47"/>
      <c r="I9968" s="120">
        <v>0</v>
      </c>
      <c r="J9968" s="120">
        <v>0</v>
      </c>
    </row>
    <row r="9969" spans="1:10" ht="15" customHeight="1">
      <c r="A9969" s="46" t="s">
        <v>5327</v>
      </c>
      <c r="B9969" s="46" t="s">
        <v>33401</v>
      </c>
      <c r="C9969" s="47">
        <v>2.6314000000000002</v>
      </c>
      <c r="D9969" s="119" t="s">
        <v>793</v>
      </c>
      <c r="E9969" s="46" t="s">
        <v>793</v>
      </c>
      <c r="F9969" s="121">
        <v>0.86019999999999996</v>
      </c>
      <c r="G9969" s="87"/>
      <c r="H9969" s="47"/>
      <c r="I9969" s="120">
        <v>195</v>
      </c>
      <c r="J9969" s="120">
        <v>0</v>
      </c>
    </row>
    <row r="9970" spans="1:10" ht="15" customHeight="1">
      <c r="A9970" s="46" t="s">
        <v>5330</v>
      </c>
      <c r="B9970" s="46" t="s">
        <v>33404</v>
      </c>
      <c r="C9970" s="47">
        <v>4.1912000000000003</v>
      </c>
      <c r="D9970" s="119" t="s">
        <v>32574</v>
      </c>
      <c r="E9970" s="46" t="s">
        <v>32574</v>
      </c>
      <c r="F9970" s="121">
        <v>127.2432</v>
      </c>
      <c r="G9970" s="87"/>
      <c r="H9970" s="47"/>
      <c r="I9970" s="120">
        <v>587</v>
      </c>
      <c r="J9970" s="120">
        <v>0</v>
      </c>
    </row>
    <row r="9971" spans="1:10" ht="15" customHeight="1">
      <c r="A9971" s="46" t="s">
        <v>5333</v>
      </c>
      <c r="B9971" s="46" t="s">
        <v>33398</v>
      </c>
      <c r="C9971" s="47">
        <v>22.418800000000001</v>
      </c>
      <c r="D9971" s="119" t="s">
        <v>11639</v>
      </c>
      <c r="E9971" s="46" t="s">
        <v>11639</v>
      </c>
      <c r="F9971" s="121">
        <v>27.832000000000001</v>
      </c>
      <c r="G9971" s="87"/>
      <c r="H9971" s="47"/>
      <c r="I9971" s="120">
        <v>100</v>
      </c>
      <c r="J9971" s="120">
        <v>0</v>
      </c>
    </row>
    <row r="9972" spans="1:10" ht="15" customHeight="1">
      <c r="A9972" s="46" t="s">
        <v>18562</v>
      </c>
      <c r="B9972" s="46" t="s">
        <v>33392</v>
      </c>
      <c r="C9972" s="47">
        <v>21.709</v>
      </c>
      <c r="D9972" s="119" t="s">
        <v>12278</v>
      </c>
      <c r="E9972" s="46" t="s">
        <v>12278</v>
      </c>
      <c r="F9972" s="121">
        <v>167.59960000000001</v>
      </c>
      <c r="G9972" s="87"/>
      <c r="H9972" s="47"/>
      <c r="I9972" s="120">
        <v>0</v>
      </c>
      <c r="J9972" s="120">
        <v>0</v>
      </c>
    </row>
    <row r="9973" spans="1:10" ht="15" customHeight="1">
      <c r="A9973" s="46" t="s">
        <v>5336</v>
      </c>
      <c r="B9973" s="46" t="s">
        <v>33397</v>
      </c>
      <c r="C9973" s="47">
        <v>19.982199999999999</v>
      </c>
      <c r="D9973" s="119" t="s">
        <v>12276</v>
      </c>
      <c r="E9973" s="46" t="s">
        <v>12276</v>
      </c>
      <c r="F9973" s="121">
        <v>180.7062</v>
      </c>
      <c r="G9973" s="87"/>
      <c r="H9973" s="47"/>
      <c r="I9973" s="120">
        <v>88</v>
      </c>
      <c r="J9973" s="120">
        <v>0</v>
      </c>
    </row>
    <row r="9974" spans="1:10" ht="15" customHeight="1">
      <c r="A9974" s="46" t="s">
        <v>18561</v>
      </c>
      <c r="B9974" s="46" t="s">
        <v>33393</v>
      </c>
      <c r="C9974" s="47">
        <v>19.356000000000002</v>
      </c>
      <c r="D9974" s="119" t="s">
        <v>12274</v>
      </c>
      <c r="E9974" s="46" t="s">
        <v>12274</v>
      </c>
      <c r="F9974" s="121">
        <v>5.4993999999999996</v>
      </c>
      <c r="G9974" s="87"/>
      <c r="H9974" s="47"/>
      <c r="I9974" s="120">
        <v>0</v>
      </c>
      <c r="J9974" s="120">
        <v>0</v>
      </c>
    </row>
    <row r="9975" spans="1:10" ht="15" customHeight="1">
      <c r="A9975" s="46" t="s">
        <v>18560</v>
      </c>
      <c r="B9975" s="46" t="s">
        <v>33400</v>
      </c>
      <c r="C9975" s="47">
        <v>9.1137999999999995</v>
      </c>
      <c r="D9975" s="119" t="s">
        <v>12317</v>
      </c>
      <c r="E9975" s="46" t="s">
        <v>12317</v>
      </c>
      <c r="F9975" s="121">
        <v>0.96740000000000004</v>
      </c>
      <c r="G9975" s="87"/>
      <c r="H9975" s="47"/>
      <c r="I9975" s="120">
        <v>190</v>
      </c>
      <c r="J9975" s="120">
        <v>0</v>
      </c>
    </row>
    <row r="9976" spans="1:10" ht="15" customHeight="1">
      <c r="A9976" s="46" t="s">
        <v>18559</v>
      </c>
      <c r="B9976" s="46" t="s">
        <v>33390</v>
      </c>
      <c r="C9976" s="47">
        <v>11.3606</v>
      </c>
      <c r="D9976" s="119" t="s">
        <v>12315</v>
      </c>
      <c r="E9976" s="46" t="s">
        <v>12315</v>
      </c>
      <c r="F9976" s="121">
        <v>0.96740000000000004</v>
      </c>
      <c r="G9976" s="87"/>
      <c r="H9976" s="47"/>
      <c r="I9976" s="120">
        <v>0</v>
      </c>
      <c r="J9976" s="120">
        <v>0</v>
      </c>
    </row>
    <row r="9977" spans="1:10" ht="15" customHeight="1">
      <c r="A9977" s="46" t="s">
        <v>33394</v>
      </c>
      <c r="B9977" s="46" t="s">
        <v>33395</v>
      </c>
      <c r="C9977" s="47">
        <v>27.351400000000002</v>
      </c>
      <c r="D9977" s="119" t="s">
        <v>12313</v>
      </c>
      <c r="E9977" s="46" t="s">
        <v>12313</v>
      </c>
      <c r="F9977" s="121">
        <v>0.96740000000000004</v>
      </c>
      <c r="G9977" s="87"/>
      <c r="H9977" s="47"/>
      <c r="I9977" s="120">
        <v>1</v>
      </c>
      <c r="J9977" s="120">
        <v>0</v>
      </c>
    </row>
    <row r="9978" spans="1:10" ht="15" customHeight="1">
      <c r="A9978" s="46" t="s">
        <v>5338</v>
      </c>
      <c r="B9978" s="46" t="s">
        <v>33396</v>
      </c>
      <c r="C9978" s="47">
        <v>36.065399999999997</v>
      </c>
      <c r="D9978" s="119" t="s">
        <v>12311</v>
      </c>
      <c r="E9978" s="46" t="s">
        <v>12311</v>
      </c>
      <c r="F9978" s="121">
        <v>1.1721999999999999</v>
      </c>
      <c r="G9978" s="87"/>
      <c r="H9978" s="47"/>
      <c r="I9978" s="120">
        <v>62</v>
      </c>
      <c r="J9978" s="120">
        <v>0</v>
      </c>
    </row>
    <row r="9979" spans="1:10" ht="15" customHeight="1">
      <c r="A9979" s="46" t="s">
        <v>5341</v>
      </c>
      <c r="B9979" s="46" t="s">
        <v>33403</v>
      </c>
      <c r="C9979" s="47">
        <v>3.9476</v>
      </c>
      <c r="D9979" s="119" t="s">
        <v>12309</v>
      </c>
      <c r="E9979" s="46" t="s">
        <v>12309</v>
      </c>
      <c r="F9979" s="121">
        <v>1.2964</v>
      </c>
      <c r="G9979" s="87"/>
      <c r="H9979" s="47"/>
      <c r="I9979" s="120">
        <v>340</v>
      </c>
      <c r="J9979" s="120">
        <v>0</v>
      </c>
    </row>
    <row r="9980" spans="1:10" ht="15" customHeight="1">
      <c r="A9980" s="46" t="s">
        <v>5344</v>
      </c>
      <c r="B9980" s="46" t="s">
        <v>33402</v>
      </c>
      <c r="C9980" s="47">
        <v>3.9964</v>
      </c>
      <c r="D9980" s="119" t="s">
        <v>12307</v>
      </c>
      <c r="E9980" s="46" t="s">
        <v>12307</v>
      </c>
      <c r="F9980" s="121">
        <v>1.2964</v>
      </c>
      <c r="G9980" s="87"/>
      <c r="H9980" s="47"/>
      <c r="I9980" s="120">
        <v>286</v>
      </c>
      <c r="J9980" s="120">
        <v>0</v>
      </c>
    </row>
    <row r="9981" spans="1:10" ht="15" customHeight="1">
      <c r="A9981" s="46" t="s">
        <v>18558</v>
      </c>
      <c r="B9981" s="46" t="s">
        <v>33399</v>
      </c>
      <c r="C9981" s="47">
        <v>5.8483999999999998</v>
      </c>
      <c r="D9981" s="119" t="s">
        <v>12305</v>
      </c>
      <c r="E9981" s="46" t="s">
        <v>12305</v>
      </c>
      <c r="F9981" s="121">
        <v>10.5448</v>
      </c>
      <c r="G9981" s="87"/>
      <c r="H9981" s="47"/>
      <c r="I9981" s="120">
        <v>200</v>
      </c>
      <c r="J9981" s="120">
        <v>0</v>
      </c>
    </row>
    <row r="9982" spans="1:10" ht="15" customHeight="1">
      <c r="A9982" s="46" t="s">
        <v>18571</v>
      </c>
      <c r="B9982" s="46" t="s">
        <v>33408</v>
      </c>
      <c r="C9982" s="47">
        <v>4.6302000000000003</v>
      </c>
      <c r="D9982" s="119" t="s">
        <v>12303</v>
      </c>
      <c r="E9982" s="46" t="s">
        <v>12303</v>
      </c>
      <c r="F9982" s="121">
        <v>1.5182</v>
      </c>
      <c r="G9982" s="87"/>
      <c r="H9982" s="47"/>
      <c r="I9982" s="120">
        <v>0</v>
      </c>
      <c r="J9982" s="120">
        <v>0</v>
      </c>
    </row>
    <row r="9983" spans="1:10" ht="15" customHeight="1">
      <c r="A9983" s="46" t="s">
        <v>18570</v>
      </c>
      <c r="B9983" s="46" t="s">
        <v>33407</v>
      </c>
      <c r="C9983" s="47">
        <v>4.8579999999999997</v>
      </c>
      <c r="D9983" s="119" t="s">
        <v>12301</v>
      </c>
      <c r="E9983" s="46" t="s">
        <v>12301</v>
      </c>
      <c r="F9983" s="121">
        <v>1.8874</v>
      </c>
      <c r="G9983" s="87"/>
      <c r="H9983" s="47"/>
      <c r="I9983" s="120">
        <v>0</v>
      </c>
      <c r="J9983" s="120">
        <v>0</v>
      </c>
    </row>
    <row r="9984" spans="1:10" ht="15" customHeight="1">
      <c r="A9984" s="46" t="s">
        <v>5445</v>
      </c>
      <c r="B9984" s="46" t="s">
        <v>33408</v>
      </c>
      <c r="C9984" s="47">
        <v>3.0213999999999999</v>
      </c>
      <c r="D9984" s="119" t="s">
        <v>12299</v>
      </c>
      <c r="E9984" s="46" t="s">
        <v>12299</v>
      </c>
      <c r="F9984" s="121">
        <v>2.9272</v>
      </c>
      <c r="G9984" s="87"/>
      <c r="H9984" s="47"/>
      <c r="I9984" s="120">
        <v>325</v>
      </c>
      <c r="J9984" s="120">
        <v>0</v>
      </c>
    </row>
    <row r="9985" spans="1:10" ht="15" customHeight="1">
      <c r="A9985" s="46" t="s">
        <v>5448</v>
      </c>
      <c r="B9985" s="46" t="s">
        <v>33418</v>
      </c>
      <c r="C9985" s="47">
        <v>4.6783999999999999</v>
      </c>
      <c r="D9985" s="119" t="s">
        <v>12297</v>
      </c>
      <c r="E9985" s="46" t="s">
        <v>12297</v>
      </c>
      <c r="F9985" s="121">
        <v>3.1880000000000002</v>
      </c>
      <c r="G9985" s="87"/>
      <c r="H9985" s="47"/>
      <c r="I9985" s="120">
        <v>301</v>
      </c>
      <c r="J9985" s="120">
        <v>0</v>
      </c>
    </row>
    <row r="9986" spans="1:10" ht="15" customHeight="1">
      <c r="A9986" s="46" t="s">
        <v>5451</v>
      </c>
      <c r="B9986" s="46" t="s">
        <v>33414</v>
      </c>
      <c r="C9986" s="47">
        <v>24.855599999999999</v>
      </c>
      <c r="D9986" s="119" t="s">
        <v>12295</v>
      </c>
      <c r="E9986" s="46" t="s">
        <v>12295</v>
      </c>
      <c r="F9986" s="121">
        <v>6.0755999999999997</v>
      </c>
      <c r="G9986" s="87"/>
      <c r="H9986" s="47"/>
      <c r="I9986" s="120">
        <v>72</v>
      </c>
      <c r="J9986" s="120">
        <v>0</v>
      </c>
    </row>
    <row r="9987" spans="1:10" ht="15" customHeight="1">
      <c r="A9987" s="46" t="s">
        <v>18569</v>
      </c>
      <c r="B9987" s="46" t="s">
        <v>33409</v>
      </c>
      <c r="C9987" s="47">
        <v>27.655000000000001</v>
      </c>
      <c r="D9987" s="119" t="s">
        <v>12293</v>
      </c>
      <c r="E9987" s="46" t="s">
        <v>12293</v>
      </c>
      <c r="F9987" s="121">
        <v>1.9481999999999999</v>
      </c>
      <c r="G9987" s="87"/>
      <c r="H9987" s="47"/>
      <c r="I9987" s="120">
        <v>0</v>
      </c>
      <c r="J9987" s="120">
        <v>0</v>
      </c>
    </row>
    <row r="9988" spans="1:10" ht="15" customHeight="1">
      <c r="A9988" s="46" t="s">
        <v>5454</v>
      </c>
      <c r="B9988" s="46" t="s">
        <v>33415</v>
      </c>
      <c r="C9988" s="47">
        <v>21.444199999999999</v>
      </c>
      <c r="D9988" s="119" t="s">
        <v>12291</v>
      </c>
      <c r="E9988" s="46" t="s">
        <v>12291</v>
      </c>
      <c r="F9988" s="121">
        <v>1.3029999999999999</v>
      </c>
      <c r="G9988" s="87"/>
      <c r="H9988" s="47"/>
      <c r="I9988" s="120">
        <v>97</v>
      </c>
      <c r="J9988" s="120">
        <v>0</v>
      </c>
    </row>
    <row r="9989" spans="1:10" ht="15" customHeight="1">
      <c r="A9989" s="46" t="s">
        <v>18568</v>
      </c>
      <c r="B9989" s="46" t="s">
        <v>33406</v>
      </c>
      <c r="C9989" s="47">
        <v>20.570399999999999</v>
      </c>
      <c r="D9989" s="119" t="s">
        <v>12289</v>
      </c>
      <c r="E9989" s="46" t="s">
        <v>12289</v>
      </c>
      <c r="F9989" s="121">
        <v>1.3029999999999999</v>
      </c>
      <c r="G9989" s="87"/>
      <c r="H9989" s="47"/>
      <c r="I9989" s="120">
        <v>0</v>
      </c>
      <c r="J9989" s="120">
        <v>0</v>
      </c>
    </row>
    <row r="9990" spans="1:10" ht="15" customHeight="1">
      <c r="A9990" s="46" t="s">
        <v>18567</v>
      </c>
      <c r="B9990" s="46" t="s">
        <v>33416</v>
      </c>
      <c r="C9990" s="47">
        <v>9.7471999999999994</v>
      </c>
      <c r="D9990" s="119" t="s">
        <v>12287</v>
      </c>
      <c r="E9990" s="46" t="s">
        <v>12287</v>
      </c>
      <c r="F9990" s="121">
        <v>4.0481999999999996</v>
      </c>
      <c r="G9990" s="87"/>
      <c r="H9990" s="47"/>
      <c r="I9990" s="120">
        <v>109</v>
      </c>
      <c r="J9990" s="120">
        <v>0</v>
      </c>
    </row>
    <row r="9991" spans="1:10" ht="15" customHeight="1">
      <c r="A9991" s="46" t="s">
        <v>18566</v>
      </c>
      <c r="B9991" s="46" t="s">
        <v>33405</v>
      </c>
      <c r="C9991" s="47">
        <v>11.9932</v>
      </c>
      <c r="D9991" s="119" t="s">
        <v>12286</v>
      </c>
      <c r="E9991" s="46" t="s">
        <v>12286</v>
      </c>
      <c r="F9991" s="121">
        <v>28.161000000000001</v>
      </c>
      <c r="G9991" s="87"/>
      <c r="H9991" s="47"/>
      <c r="I9991" s="120">
        <v>0</v>
      </c>
      <c r="J9991" s="120">
        <v>0</v>
      </c>
    </row>
    <row r="9992" spans="1:10" ht="15" customHeight="1">
      <c r="A9992" s="46" t="s">
        <v>33410</v>
      </c>
      <c r="B9992" s="46" t="s">
        <v>33411</v>
      </c>
      <c r="C9992" s="47">
        <v>28.211600000000001</v>
      </c>
      <c r="D9992" s="119" t="s">
        <v>12284</v>
      </c>
      <c r="E9992" s="46" t="s">
        <v>12284</v>
      </c>
      <c r="F9992" s="121">
        <v>15.657999999999999</v>
      </c>
      <c r="G9992" s="87"/>
      <c r="H9992" s="47"/>
      <c r="I9992" s="120">
        <v>2</v>
      </c>
      <c r="J9992" s="120">
        <v>0</v>
      </c>
    </row>
    <row r="9993" spans="1:10" ht="15" customHeight="1">
      <c r="A9993" s="46" t="s">
        <v>5457</v>
      </c>
      <c r="B9993" s="46" t="s">
        <v>33413</v>
      </c>
      <c r="C9993" s="47">
        <v>38.501800000000003</v>
      </c>
      <c r="D9993" s="119" t="s">
        <v>12282</v>
      </c>
      <c r="E9993" s="46" t="s">
        <v>12282</v>
      </c>
      <c r="F9993" s="121">
        <v>13.127800000000001</v>
      </c>
      <c r="G9993" s="87"/>
      <c r="H9993" s="47"/>
      <c r="I9993" s="120">
        <v>56</v>
      </c>
      <c r="J9993" s="120">
        <v>0</v>
      </c>
    </row>
    <row r="9994" spans="1:10" ht="15" customHeight="1">
      <c r="A9994" s="46" t="s">
        <v>5460</v>
      </c>
      <c r="B9994" s="46" t="s">
        <v>33419</v>
      </c>
      <c r="C9994" s="47">
        <v>4.9710000000000001</v>
      </c>
      <c r="D9994" s="119" t="s">
        <v>12280</v>
      </c>
      <c r="E9994" s="46" t="s">
        <v>12280</v>
      </c>
      <c r="F9994" s="121">
        <v>1.7370000000000001</v>
      </c>
      <c r="G9994" s="87"/>
      <c r="H9994" s="47"/>
      <c r="I9994" s="120">
        <v>348</v>
      </c>
      <c r="J9994" s="120">
        <v>0</v>
      </c>
    </row>
    <row r="9995" spans="1:10" ht="15" customHeight="1">
      <c r="A9995" s="46" t="s">
        <v>5463</v>
      </c>
      <c r="B9995" s="46" t="s">
        <v>33420</v>
      </c>
      <c r="C9995" s="47">
        <v>4.8738000000000001</v>
      </c>
      <c r="D9995" s="119" t="s">
        <v>12327</v>
      </c>
      <c r="E9995" s="46" t="s">
        <v>12327</v>
      </c>
      <c r="F9995" s="121">
        <v>0.51859999999999995</v>
      </c>
      <c r="G9995" s="87"/>
      <c r="H9995" s="47"/>
      <c r="I9995" s="120">
        <v>519</v>
      </c>
      <c r="J9995" s="120">
        <v>0</v>
      </c>
    </row>
    <row r="9996" spans="1:10" ht="15" customHeight="1">
      <c r="A9996" s="46" t="s">
        <v>18565</v>
      </c>
      <c r="B9996" s="46" t="s">
        <v>33417</v>
      </c>
      <c r="C9996" s="47">
        <v>6.8231999999999999</v>
      </c>
      <c r="D9996" s="119" t="s">
        <v>12325</v>
      </c>
      <c r="E9996" s="46" t="s">
        <v>12325</v>
      </c>
      <c r="F9996" s="121">
        <v>3.1120000000000001</v>
      </c>
      <c r="G9996" s="87"/>
      <c r="H9996" s="47"/>
      <c r="I9996" s="120">
        <v>216</v>
      </c>
      <c r="J9996" s="120">
        <v>0</v>
      </c>
    </row>
    <row r="9997" spans="1:10" ht="15" customHeight="1">
      <c r="A9997" s="46" t="s">
        <v>18564</v>
      </c>
      <c r="B9997" s="46" t="s">
        <v>33412</v>
      </c>
      <c r="C9997" s="47">
        <v>108.6772</v>
      </c>
      <c r="D9997" s="119" t="s">
        <v>12323</v>
      </c>
      <c r="E9997" s="46" t="s">
        <v>12323</v>
      </c>
      <c r="F9997" s="121">
        <v>25.4284</v>
      </c>
      <c r="G9997" s="87"/>
      <c r="H9997" s="47"/>
      <c r="I9997" s="120">
        <v>2</v>
      </c>
      <c r="J9997" s="120">
        <v>0</v>
      </c>
    </row>
    <row r="9998" spans="1:10" ht="15" customHeight="1">
      <c r="A9998" s="46" t="s">
        <v>6901</v>
      </c>
      <c r="B9998" s="46" t="s">
        <v>18595</v>
      </c>
      <c r="C9998" s="47">
        <v>19.3964</v>
      </c>
      <c r="D9998" s="119" t="s">
        <v>12174</v>
      </c>
      <c r="E9998" s="46" t="s">
        <v>12174</v>
      </c>
      <c r="F9998" s="121">
        <v>82.737200000000001</v>
      </c>
      <c r="G9998" s="87"/>
      <c r="H9998" s="47"/>
      <c r="I9998" s="120">
        <v>8</v>
      </c>
      <c r="J9998" s="120">
        <v>0</v>
      </c>
    </row>
    <row r="9999" spans="1:10" ht="15" customHeight="1">
      <c r="A9999" s="46" t="s">
        <v>33422</v>
      </c>
      <c r="B9999" s="46" t="s">
        <v>33423</v>
      </c>
      <c r="C9999" s="47">
        <v>19.406600000000001</v>
      </c>
      <c r="D9999" s="119" t="s">
        <v>12126</v>
      </c>
      <c r="E9999" s="46" t="s">
        <v>12126</v>
      </c>
      <c r="F9999" s="121">
        <v>85.317999999999998</v>
      </c>
      <c r="G9999" s="87"/>
      <c r="H9999" s="47"/>
      <c r="I9999" s="120">
        <v>6</v>
      </c>
      <c r="J9999" s="120">
        <v>0</v>
      </c>
    </row>
    <row r="10000" spans="1:10" ht="15" customHeight="1">
      <c r="A10000" s="46" t="s">
        <v>33424</v>
      </c>
      <c r="B10000" s="46" t="s">
        <v>33425</v>
      </c>
      <c r="C10000" s="47">
        <v>21.810199999999998</v>
      </c>
      <c r="D10000" s="119" t="s">
        <v>12321</v>
      </c>
      <c r="E10000" s="46" t="s">
        <v>12321</v>
      </c>
      <c r="F10000" s="121">
        <v>7.5206</v>
      </c>
      <c r="G10000" s="87"/>
      <c r="H10000" s="47"/>
      <c r="I10000" s="120">
        <v>10</v>
      </c>
      <c r="J10000" s="120">
        <v>0</v>
      </c>
    </row>
    <row r="10001" spans="1:10" ht="15" customHeight="1">
      <c r="A10001" s="46" t="s">
        <v>6904</v>
      </c>
      <c r="B10001" s="46" t="s">
        <v>18594</v>
      </c>
      <c r="C10001" s="47">
        <v>26.317799999999998</v>
      </c>
      <c r="D10001" s="119" t="s">
        <v>12319</v>
      </c>
      <c r="E10001" s="46" t="s">
        <v>12319</v>
      </c>
      <c r="F10001" s="121">
        <v>28.3888</v>
      </c>
      <c r="G10001" s="87"/>
      <c r="H10001" s="47"/>
      <c r="I10001" s="120">
        <v>87</v>
      </c>
      <c r="J10001" s="120">
        <v>0</v>
      </c>
    </row>
    <row r="10002" spans="1:10" ht="15" customHeight="1">
      <c r="A10002" s="46" t="s">
        <v>6906</v>
      </c>
      <c r="B10002" s="46" t="s">
        <v>18593</v>
      </c>
      <c r="C10002" s="47">
        <v>60.990200000000002</v>
      </c>
      <c r="D10002" s="119" t="s">
        <v>7090</v>
      </c>
      <c r="E10002" s="46" t="s">
        <v>7090</v>
      </c>
      <c r="F10002" s="121">
        <v>2.4398</v>
      </c>
      <c r="G10002" s="87"/>
      <c r="H10002" s="47"/>
      <c r="I10002" s="120">
        <v>2</v>
      </c>
      <c r="J10002" s="120">
        <v>0</v>
      </c>
    </row>
    <row r="10003" spans="1:10" ht="15" customHeight="1">
      <c r="A10003" s="46" t="s">
        <v>6908</v>
      </c>
      <c r="B10003" s="46" t="s">
        <v>33421</v>
      </c>
      <c r="C10003" s="47">
        <v>43.222799999999999</v>
      </c>
      <c r="D10003" s="119" t="s">
        <v>7087</v>
      </c>
      <c r="E10003" s="46" t="s">
        <v>7087</v>
      </c>
      <c r="F10003" s="121">
        <v>7.5983999999999998</v>
      </c>
      <c r="G10003" s="87"/>
      <c r="H10003" s="47"/>
      <c r="I10003" s="120">
        <v>0</v>
      </c>
      <c r="J10003" s="120">
        <v>0</v>
      </c>
    </row>
    <row r="10004" spans="1:10" ht="15" customHeight="1">
      <c r="A10004" s="46" t="s">
        <v>6911</v>
      </c>
      <c r="B10004" s="46" t="s">
        <v>18592</v>
      </c>
      <c r="C10004" s="47">
        <v>10.2346</v>
      </c>
      <c r="D10004" s="119" t="s">
        <v>7084</v>
      </c>
      <c r="E10004" s="46" t="s">
        <v>7084</v>
      </c>
      <c r="F10004" s="121">
        <v>1.5104</v>
      </c>
      <c r="G10004" s="87"/>
      <c r="H10004" s="47"/>
      <c r="I10004" s="120">
        <v>248</v>
      </c>
      <c r="J10004" s="120">
        <v>0</v>
      </c>
    </row>
    <row r="10005" spans="1:10" ht="15" customHeight="1">
      <c r="A10005" s="46" t="s">
        <v>18590</v>
      </c>
      <c r="B10005" s="46" t="s">
        <v>18591</v>
      </c>
      <c r="C10005" s="47">
        <v>14.6212</v>
      </c>
      <c r="D10005" s="119" t="s">
        <v>7081</v>
      </c>
      <c r="E10005" s="46" t="s">
        <v>7081</v>
      </c>
      <c r="F10005" s="121">
        <v>3.2065999999999999</v>
      </c>
      <c r="G10005" s="87"/>
      <c r="H10005" s="47"/>
      <c r="I10005" s="120">
        <v>150</v>
      </c>
      <c r="J10005" s="120">
        <v>0</v>
      </c>
    </row>
    <row r="10006" spans="1:10" ht="15" customHeight="1">
      <c r="A10006" s="46" t="s">
        <v>18619</v>
      </c>
      <c r="B10006" s="46" t="s">
        <v>33426</v>
      </c>
      <c r="C10006" s="47">
        <v>0.31879999999999997</v>
      </c>
      <c r="D10006" s="119" t="s">
        <v>7078</v>
      </c>
      <c r="E10006" s="46" t="s">
        <v>7078</v>
      </c>
      <c r="F10006" s="121">
        <v>1.8708</v>
      </c>
      <c r="G10006" s="87"/>
      <c r="H10006" s="47"/>
      <c r="I10006" s="120">
        <v>0</v>
      </c>
      <c r="J10006" s="120">
        <v>0</v>
      </c>
    </row>
    <row r="10007" spans="1:10" ht="15" customHeight="1">
      <c r="A10007" s="46" t="s">
        <v>18618</v>
      </c>
      <c r="B10007" s="46" t="s">
        <v>33427</v>
      </c>
      <c r="C10007" s="47">
        <v>0.37340000000000001</v>
      </c>
      <c r="D10007" s="119" t="s">
        <v>35619</v>
      </c>
      <c r="E10007" s="46" t="s">
        <v>35619</v>
      </c>
      <c r="F10007" s="121">
        <v>13.849</v>
      </c>
      <c r="G10007" s="87"/>
      <c r="H10007" s="47"/>
      <c r="I10007" s="120">
        <v>0</v>
      </c>
      <c r="J10007" s="120">
        <v>0</v>
      </c>
    </row>
    <row r="10008" spans="1:10" ht="15" customHeight="1">
      <c r="A10008" s="46" t="s">
        <v>6542</v>
      </c>
      <c r="B10008" s="46" t="s">
        <v>33448</v>
      </c>
      <c r="C10008" s="47">
        <v>0.46779999999999999</v>
      </c>
      <c r="D10008" s="119" t="s">
        <v>7075</v>
      </c>
      <c r="E10008" s="46" t="s">
        <v>7075</v>
      </c>
      <c r="F10008" s="121">
        <v>3.4853999999999998</v>
      </c>
      <c r="G10008" s="87"/>
      <c r="H10008" s="47"/>
      <c r="I10008" s="120">
        <v>190</v>
      </c>
      <c r="J10008" s="120">
        <v>0</v>
      </c>
    </row>
    <row r="10009" spans="1:10" ht="15" customHeight="1">
      <c r="A10009" s="46" t="s">
        <v>6545</v>
      </c>
      <c r="B10009" s="46" t="s">
        <v>33447</v>
      </c>
      <c r="C10009" s="47">
        <v>0.58460000000000001</v>
      </c>
      <c r="D10009" s="119" t="s">
        <v>7072</v>
      </c>
      <c r="E10009" s="46" t="s">
        <v>7072</v>
      </c>
      <c r="F10009" s="121">
        <v>2.0962000000000001</v>
      </c>
      <c r="G10009" s="87"/>
      <c r="H10009" s="47"/>
      <c r="I10009" s="120">
        <v>138</v>
      </c>
      <c r="J10009" s="120">
        <v>0</v>
      </c>
    </row>
    <row r="10010" spans="1:10" ht="15" customHeight="1">
      <c r="A10010" s="46" t="s">
        <v>6548</v>
      </c>
      <c r="B10010" s="46" t="s">
        <v>33449</v>
      </c>
      <c r="C10010" s="47">
        <v>0.68240000000000001</v>
      </c>
      <c r="D10010" s="119" t="s">
        <v>7069</v>
      </c>
      <c r="E10010" s="46" t="s">
        <v>7069</v>
      </c>
      <c r="F10010" s="121">
        <v>3.7178</v>
      </c>
      <c r="G10010" s="87"/>
      <c r="H10010" s="47"/>
      <c r="I10010" s="120">
        <v>271</v>
      </c>
      <c r="J10010" s="120">
        <v>0</v>
      </c>
    </row>
    <row r="10011" spans="1:10" ht="15" customHeight="1">
      <c r="A10011" s="46" t="s">
        <v>18617</v>
      </c>
      <c r="B10011" s="46" t="s">
        <v>33428</v>
      </c>
      <c r="C10011" s="47">
        <v>1.0291999999999999</v>
      </c>
      <c r="D10011" s="119" t="s">
        <v>7066</v>
      </c>
      <c r="E10011" s="46" t="s">
        <v>7066</v>
      </c>
      <c r="F10011" s="121">
        <v>1.7427999999999999</v>
      </c>
      <c r="G10011" s="87"/>
      <c r="H10011" s="47"/>
      <c r="I10011" s="120">
        <v>0</v>
      </c>
      <c r="J10011" s="120">
        <v>0</v>
      </c>
    </row>
    <row r="10012" spans="1:10" ht="15" customHeight="1">
      <c r="A10012" s="46" t="s">
        <v>18616</v>
      </c>
      <c r="B10012" s="46" t="s">
        <v>33445</v>
      </c>
      <c r="C10012" s="47">
        <v>1.5596000000000001</v>
      </c>
      <c r="D10012" s="119" t="s">
        <v>7063</v>
      </c>
      <c r="E10012" s="46" t="s">
        <v>7063</v>
      </c>
      <c r="F10012" s="121">
        <v>2.7884000000000002</v>
      </c>
      <c r="G10012" s="87"/>
      <c r="H10012" s="47"/>
      <c r="I10012" s="120">
        <v>60</v>
      </c>
      <c r="J10012" s="120">
        <v>0</v>
      </c>
    </row>
    <row r="10013" spans="1:10" ht="15" customHeight="1">
      <c r="A10013" s="46" t="s">
        <v>6551</v>
      </c>
      <c r="B10013" s="46" t="s">
        <v>33444</v>
      </c>
      <c r="C10013" s="47">
        <v>1.5596000000000001</v>
      </c>
      <c r="D10013" s="119" t="s">
        <v>32578</v>
      </c>
      <c r="E10013" s="46" t="s">
        <v>32578</v>
      </c>
      <c r="F10013" s="120"/>
      <c r="G10013" s="87"/>
      <c r="H10013" s="47"/>
      <c r="I10013" s="120">
        <v>52</v>
      </c>
      <c r="J10013" s="120">
        <v>0</v>
      </c>
    </row>
    <row r="10014" spans="1:10" ht="15" customHeight="1">
      <c r="A10014" s="46" t="s">
        <v>18615</v>
      </c>
      <c r="B10014" s="46" t="s">
        <v>33429</v>
      </c>
      <c r="C10014" s="47">
        <v>2.1042000000000001</v>
      </c>
      <c r="D10014" s="119" t="s">
        <v>12358</v>
      </c>
      <c r="E10014" s="46" t="s">
        <v>12358</v>
      </c>
      <c r="F10014" s="121">
        <v>0.91100000000000003</v>
      </c>
      <c r="G10014" s="87"/>
      <c r="H10014" s="47"/>
      <c r="I10014" s="120">
        <v>0</v>
      </c>
      <c r="J10014" s="120">
        <v>0</v>
      </c>
    </row>
    <row r="10015" spans="1:10" ht="15" customHeight="1">
      <c r="A10015" s="46" t="s">
        <v>18614</v>
      </c>
      <c r="B10015" s="46" t="s">
        <v>33446</v>
      </c>
      <c r="C10015" s="47">
        <v>2.4367999999999999</v>
      </c>
      <c r="D10015" s="119" t="s">
        <v>12356</v>
      </c>
      <c r="E10015" s="46" t="s">
        <v>12356</v>
      </c>
      <c r="F10015" s="121">
        <v>0.49180000000000001</v>
      </c>
      <c r="G10015" s="87"/>
      <c r="H10015" s="47"/>
      <c r="I10015" s="120">
        <v>95</v>
      </c>
      <c r="J10015" s="120">
        <v>0</v>
      </c>
    </row>
    <row r="10016" spans="1:10" ht="15" customHeight="1">
      <c r="A10016" s="46" t="s">
        <v>6553</v>
      </c>
      <c r="B10016" s="46" t="s">
        <v>33442</v>
      </c>
      <c r="C10016" s="47">
        <v>2.4365999999999999</v>
      </c>
      <c r="D10016" s="119" t="s">
        <v>12354</v>
      </c>
      <c r="E10016" s="46" t="s">
        <v>12354</v>
      </c>
      <c r="F10016" s="121">
        <v>6.1028000000000002</v>
      </c>
      <c r="G10016" s="87"/>
      <c r="H10016" s="47"/>
      <c r="I10016" s="120">
        <v>30</v>
      </c>
      <c r="J10016" s="120">
        <v>0</v>
      </c>
    </row>
    <row r="10017" spans="1:10" ht="15" customHeight="1">
      <c r="A10017" s="46" t="s">
        <v>6556</v>
      </c>
      <c r="B10017" s="46" t="s">
        <v>33443</v>
      </c>
      <c r="C10017" s="47">
        <v>2.4369999999999998</v>
      </c>
      <c r="D10017" s="119" t="s">
        <v>12352</v>
      </c>
      <c r="E10017" s="46" t="s">
        <v>12352</v>
      </c>
      <c r="F10017" s="121">
        <v>0.58299999999999996</v>
      </c>
      <c r="G10017" s="87"/>
      <c r="H10017" s="47"/>
      <c r="I10017" s="120">
        <v>30</v>
      </c>
      <c r="J10017" s="120">
        <v>0</v>
      </c>
    </row>
    <row r="10018" spans="1:10" ht="15" customHeight="1">
      <c r="A10018" s="46" t="s">
        <v>18613</v>
      </c>
      <c r="B10018" s="46" t="s">
        <v>33430</v>
      </c>
      <c r="C10018" s="47">
        <v>4.3002000000000002</v>
      </c>
      <c r="D10018" s="119" t="s">
        <v>12350</v>
      </c>
      <c r="E10018" s="46" t="s">
        <v>12350</v>
      </c>
      <c r="F10018" s="121">
        <v>6.1028000000000002</v>
      </c>
      <c r="G10018" s="87"/>
      <c r="H10018" s="47"/>
      <c r="I10018" s="120">
        <v>0</v>
      </c>
      <c r="J10018" s="120">
        <v>0</v>
      </c>
    </row>
    <row r="10019" spans="1:10" ht="15" customHeight="1">
      <c r="A10019" s="46" t="s">
        <v>18612</v>
      </c>
      <c r="B10019" s="46" t="s">
        <v>33438</v>
      </c>
      <c r="C10019" s="47">
        <v>4.5808</v>
      </c>
      <c r="D10019" s="119" t="s">
        <v>12348</v>
      </c>
      <c r="E10019" s="46" t="s">
        <v>12348</v>
      </c>
      <c r="F10019" s="121">
        <v>6.1028000000000002</v>
      </c>
      <c r="G10019" s="87"/>
      <c r="H10019" s="47"/>
      <c r="I10019" s="120">
        <v>20</v>
      </c>
      <c r="J10019" s="120">
        <v>0</v>
      </c>
    </row>
    <row r="10020" spans="1:10" ht="15" customHeight="1">
      <c r="A10020" s="46" t="s">
        <v>18611</v>
      </c>
      <c r="B10020" s="46" t="s">
        <v>33439</v>
      </c>
      <c r="C10020" s="47">
        <v>4.5808</v>
      </c>
      <c r="D10020" s="119" t="s">
        <v>12346</v>
      </c>
      <c r="E10020" s="46" t="s">
        <v>12346</v>
      </c>
      <c r="F10020" s="121">
        <v>17.215399999999999</v>
      </c>
      <c r="G10020" s="87"/>
      <c r="H10020" s="47"/>
      <c r="I10020" s="120">
        <v>16</v>
      </c>
      <c r="J10020" s="120">
        <v>0</v>
      </c>
    </row>
    <row r="10021" spans="1:10" ht="15" customHeight="1">
      <c r="A10021" s="46" t="s">
        <v>18610</v>
      </c>
      <c r="B10021" s="46" t="s">
        <v>33440</v>
      </c>
      <c r="C10021" s="47">
        <v>4.5808</v>
      </c>
      <c r="D10021" s="119" t="s">
        <v>12344</v>
      </c>
      <c r="E10021" s="46" t="s">
        <v>12344</v>
      </c>
      <c r="F10021" s="121">
        <v>17.215399999999999</v>
      </c>
      <c r="G10021" s="87"/>
      <c r="H10021" s="47"/>
      <c r="I10021" s="120">
        <v>20</v>
      </c>
      <c r="J10021" s="120">
        <v>0</v>
      </c>
    </row>
    <row r="10022" spans="1:10" ht="15" customHeight="1">
      <c r="A10022" s="46" t="s">
        <v>6558</v>
      </c>
      <c r="B10022" s="46" t="s">
        <v>33441</v>
      </c>
      <c r="C10022" s="47">
        <v>4.5808</v>
      </c>
      <c r="D10022" s="119" t="s">
        <v>12342</v>
      </c>
      <c r="E10022" s="46" t="s">
        <v>12342</v>
      </c>
      <c r="F10022" s="121">
        <v>13.106400000000001</v>
      </c>
      <c r="G10022" s="87"/>
      <c r="H10022" s="47"/>
      <c r="I10022" s="120">
        <v>18</v>
      </c>
      <c r="J10022" s="120">
        <v>0</v>
      </c>
    </row>
    <row r="10023" spans="1:10" ht="15" customHeight="1">
      <c r="A10023" s="46" t="s">
        <v>18609</v>
      </c>
      <c r="B10023" s="46" t="s">
        <v>33431</v>
      </c>
      <c r="C10023" s="47">
        <v>4.5452000000000004</v>
      </c>
      <c r="D10023" s="119" t="s">
        <v>12340</v>
      </c>
      <c r="E10023" s="46" t="s">
        <v>12340</v>
      </c>
      <c r="F10023" s="121">
        <v>6.1028000000000002</v>
      </c>
      <c r="G10023" s="87"/>
      <c r="H10023" s="47"/>
      <c r="I10023" s="120">
        <v>0</v>
      </c>
      <c r="J10023" s="120">
        <v>0</v>
      </c>
    </row>
    <row r="10024" spans="1:10" ht="15" customHeight="1">
      <c r="A10024" s="46" t="s">
        <v>18608</v>
      </c>
      <c r="B10024" s="46" t="s">
        <v>33432</v>
      </c>
      <c r="C10024" s="47">
        <v>4.5452000000000004</v>
      </c>
      <c r="D10024" s="119" t="s">
        <v>12338</v>
      </c>
      <c r="E10024" s="46" t="s">
        <v>12338</v>
      </c>
      <c r="F10024" s="121">
        <v>6.1028000000000002</v>
      </c>
      <c r="G10024" s="87"/>
      <c r="H10024" s="47"/>
      <c r="I10024" s="120">
        <v>0</v>
      </c>
      <c r="J10024" s="120">
        <v>0</v>
      </c>
    </row>
    <row r="10025" spans="1:10" ht="15" customHeight="1">
      <c r="A10025" s="46" t="s">
        <v>18607</v>
      </c>
      <c r="B10025" s="46" t="s">
        <v>33433</v>
      </c>
      <c r="C10025" s="47">
        <v>4.5452000000000004</v>
      </c>
      <c r="D10025" s="119" t="s">
        <v>12336</v>
      </c>
      <c r="E10025" s="46" t="s">
        <v>12336</v>
      </c>
      <c r="F10025" s="121">
        <v>2.4594</v>
      </c>
      <c r="G10025" s="87"/>
      <c r="H10025" s="47"/>
      <c r="I10025" s="120">
        <v>0</v>
      </c>
      <c r="J10025" s="120">
        <v>0</v>
      </c>
    </row>
    <row r="10026" spans="1:10" ht="15" customHeight="1">
      <c r="A10026" s="46" t="s">
        <v>18606</v>
      </c>
      <c r="B10026" s="46" t="s">
        <v>33434</v>
      </c>
      <c r="C10026" s="47">
        <v>4.5452000000000004</v>
      </c>
      <c r="D10026" s="119" t="s">
        <v>12335</v>
      </c>
      <c r="E10026" s="46" t="s">
        <v>12335</v>
      </c>
      <c r="F10026" s="121">
        <v>2.6960000000000002</v>
      </c>
      <c r="G10026" s="87"/>
      <c r="H10026" s="47"/>
      <c r="I10026" s="120">
        <v>0</v>
      </c>
      <c r="J10026" s="120">
        <v>0</v>
      </c>
    </row>
    <row r="10027" spans="1:10" ht="15" customHeight="1">
      <c r="A10027" s="46" t="s">
        <v>18605</v>
      </c>
      <c r="B10027" s="46" t="s">
        <v>33435</v>
      </c>
      <c r="C10027" s="47">
        <v>4.5452000000000004</v>
      </c>
      <c r="D10027" s="119" t="s">
        <v>12333</v>
      </c>
      <c r="E10027" s="46" t="s">
        <v>12333</v>
      </c>
      <c r="F10027" s="121">
        <v>2.9148000000000001</v>
      </c>
      <c r="G10027" s="87"/>
      <c r="H10027" s="47"/>
      <c r="I10027" s="120">
        <v>0</v>
      </c>
      <c r="J10027" s="120">
        <v>0</v>
      </c>
    </row>
    <row r="10028" spans="1:10" ht="15" customHeight="1">
      <c r="A10028" s="46" t="s">
        <v>6560</v>
      </c>
      <c r="B10028" s="46" t="s">
        <v>33436</v>
      </c>
      <c r="C10028" s="47">
        <v>4.5452000000000004</v>
      </c>
      <c r="D10028" s="119" t="s">
        <v>12331</v>
      </c>
      <c r="E10028" s="46" t="s">
        <v>12331</v>
      </c>
      <c r="F10028" s="121">
        <v>5.3388</v>
      </c>
      <c r="G10028" s="87"/>
      <c r="H10028" s="47"/>
      <c r="I10028" s="120">
        <v>0</v>
      </c>
      <c r="J10028" s="120">
        <v>0</v>
      </c>
    </row>
    <row r="10029" spans="1:10" ht="15" customHeight="1">
      <c r="A10029" s="46" t="s">
        <v>18604</v>
      </c>
      <c r="B10029" s="46" t="s">
        <v>33437</v>
      </c>
      <c r="C10029" s="47">
        <v>10.348599999999999</v>
      </c>
      <c r="D10029" s="119" t="s">
        <v>12329</v>
      </c>
      <c r="E10029" s="46" t="s">
        <v>12329</v>
      </c>
      <c r="F10029" s="121">
        <v>5.617</v>
      </c>
      <c r="G10029" s="87"/>
      <c r="H10029" s="47"/>
      <c r="I10029" s="120">
        <v>0</v>
      </c>
      <c r="J10029" s="120">
        <v>0</v>
      </c>
    </row>
    <row r="10030" spans="1:10" ht="15" customHeight="1">
      <c r="A10030" s="46" t="s">
        <v>18622</v>
      </c>
      <c r="B10030" s="46" t="s">
        <v>33450</v>
      </c>
      <c r="C10030" s="47">
        <v>0.45540000000000003</v>
      </c>
      <c r="D10030" s="119" t="s">
        <v>3985</v>
      </c>
      <c r="E10030" s="46" t="s">
        <v>3985</v>
      </c>
      <c r="F10030" s="121">
        <v>6.6589999999999998</v>
      </c>
      <c r="G10030" s="87"/>
      <c r="H10030" s="47"/>
      <c r="I10030" s="120">
        <v>0</v>
      </c>
      <c r="J10030" s="120">
        <v>0</v>
      </c>
    </row>
    <row r="10031" spans="1:10" ht="15" customHeight="1">
      <c r="A10031" s="46" t="s">
        <v>18621</v>
      </c>
      <c r="B10031" s="46" t="s">
        <v>33451</v>
      </c>
      <c r="C10031" s="47">
        <v>0.7288</v>
      </c>
      <c r="D10031" s="119" t="s">
        <v>3982</v>
      </c>
      <c r="E10031" s="46" t="s">
        <v>3982</v>
      </c>
      <c r="F10031" s="121">
        <v>12.651</v>
      </c>
      <c r="G10031" s="87"/>
      <c r="H10031" s="47"/>
      <c r="I10031" s="120">
        <v>0</v>
      </c>
      <c r="J10031" s="120">
        <v>0</v>
      </c>
    </row>
    <row r="10032" spans="1:10" ht="15" customHeight="1">
      <c r="A10032" s="46" t="s">
        <v>18620</v>
      </c>
      <c r="B10032" s="46" t="s">
        <v>33452</v>
      </c>
      <c r="C10032" s="47">
        <v>0.7288</v>
      </c>
      <c r="D10032" s="119" t="s">
        <v>3980</v>
      </c>
      <c r="E10032" s="46" t="s">
        <v>3980</v>
      </c>
      <c r="F10032" s="121">
        <v>9.1069999999999993</v>
      </c>
      <c r="G10032" s="87"/>
      <c r="H10032" s="47"/>
      <c r="I10032" s="120">
        <v>0</v>
      </c>
      <c r="J10032" s="120">
        <v>0</v>
      </c>
    </row>
    <row r="10033" spans="1:10" ht="15" customHeight="1">
      <c r="A10033" s="46" t="s">
        <v>6648</v>
      </c>
      <c r="B10033" s="46" t="s">
        <v>18635</v>
      </c>
      <c r="C10033" s="47">
        <v>14.133599999999999</v>
      </c>
      <c r="D10033" s="119" t="s">
        <v>32579</v>
      </c>
      <c r="E10033" s="46" t="s">
        <v>32579</v>
      </c>
      <c r="F10033" s="121">
        <v>9.2378</v>
      </c>
      <c r="G10033" s="87"/>
      <c r="H10033" s="47"/>
      <c r="I10033" s="120">
        <v>0</v>
      </c>
      <c r="J10033" s="120">
        <v>0</v>
      </c>
    </row>
    <row r="10034" spans="1:10" ht="15" customHeight="1">
      <c r="A10034" s="46" t="s">
        <v>6650</v>
      </c>
      <c r="B10034" s="46" t="s">
        <v>18634</v>
      </c>
      <c r="C10034" s="47">
        <v>16.5702</v>
      </c>
      <c r="D10034" s="119" t="s">
        <v>3978</v>
      </c>
      <c r="E10034" s="46" t="s">
        <v>3978</v>
      </c>
      <c r="F10034" s="121">
        <v>8.2552000000000003</v>
      </c>
      <c r="G10034" s="87"/>
      <c r="H10034" s="47"/>
      <c r="I10034" s="120">
        <v>29</v>
      </c>
      <c r="J10034" s="120">
        <v>0</v>
      </c>
    </row>
    <row r="10035" spans="1:10" ht="15" customHeight="1">
      <c r="A10035" s="46" t="s">
        <v>18633</v>
      </c>
      <c r="B10035" s="46" t="s">
        <v>33453</v>
      </c>
      <c r="C10035" s="47">
        <v>33.347999999999999</v>
      </c>
      <c r="D10035" s="119" t="s">
        <v>3975</v>
      </c>
      <c r="E10035" s="46" t="s">
        <v>3975</v>
      </c>
      <c r="F10035" s="121">
        <v>18.976400000000002</v>
      </c>
      <c r="G10035" s="87"/>
      <c r="H10035" s="47"/>
      <c r="I10035" s="120">
        <v>0</v>
      </c>
      <c r="J10035" s="120">
        <v>0</v>
      </c>
    </row>
    <row r="10036" spans="1:10" ht="15" customHeight="1">
      <c r="A10036" s="46" t="s">
        <v>6820</v>
      </c>
      <c r="B10036" s="46" t="s">
        <v>18632</v>
      </c>
      <c r="C10036" s="47">
        <v>31.191400000000002</v>
      </c>
      <c r="D10036" s="119" t="s">
        <v>12365</v>
      </c>
      <c r="E10036" s="46" t="s">
        <v>12365</v>
      </c>
      <c r="F10036" s="121">
        <v>9.1654</v>
      </c>
      <c r="G10036" s="87"/>
      <c r="H10036" s="47"/>
      <c r="I10036" s="120">
        <v>71</v>
      </c>
      <c r="J10036" s="120">
        <v>0</v>
      </c>
    </row>
    <row r="10037" spans="1:10" ht="15" customHeight="1">
      <c r="A10037" s="46" t="s">
        <v>6823</v>
      </c>
      <c r="B10037" s="46" t="s">
        <v>18631</v>
      </c>
      <c r="C10037" s="47">
        <v>32.166400000000003</v>
      </c>
      <c r="D10037" s="119" t="s">
        <v>6350</v>
      </c>
      <c r="E10037" s="46" t="s">
        <v>6350</v>
      </c>
      <c r="F10037" s="121">
        <v>2.4786000000000001</v>
      </c>
      <c r="G10037" s="87"/>
      <c r="H10037" s="47"/>
      <c r="I10037" s="120">
        <v>158</v>
      </c>
      <c r="J10037" s="120">
        <v>0</v>
      </c>
    </row>
    <row r="10038" spans="1:10" ht="15" customHeight="1">
      <c r="A10038" s="46" t="s">
        <v>18630</v>
      </c>
      <c r="B10038" s="46" t="s">
        <v>33454</v>
      </c>
      <c r="C10038" s="47">
        <v>36.788800000000002</v>
      </c>
      <c r="D10038" s="119" t="s">
        <v>32582</v>
      </c>
      <c r="E10038" s="46" t="s">
        <v>32582</v>
      </c>
      <c r="F10038" s="121">
        <v>5.68</v>
      </c>
      <c r="G10038" s="87"/>
      <c r="H10038" s="47"/>
      <c r="I10038" s="120">
        <v>72</v>
      </c>
      <c r="J10038" s="120">
        <v>0</v>
      </c>
    </row>
    <row r="10039" spans="1:10" ht="15" customHeight="1">
      <c r="A10039" s="46" t="s">
        <v>6826</v>
      </c>
      <c r="B10039" s="46" t="s">
        <v>18628</v>
      </c>
      <c r="C10039" s="47">
        <v>21.0182</v>
      </c>
      <c r="D10039" s="119" t="s">
        <v>12362</v>
      </c>
      <c r="E10039" s="46" t="s">
        <v>12362</v>
      </c>
      <c r="F10039" s="121">
        <v>6.6096000000000004</v>
      </c>
      <c r="G10039" s="87"/>
      <c r="H10039" s="47"/>
      <c r="I10039" s="120">
        <v>26</v>
      </c>
      <c r="J10039" s="120">
        <v>0</v>
      </c>
    </row>
    <row r="10040" spans="1:10" ht="15" customHeight="1">
      <c r="A10040" s="46" t="s">
        <v>6829</v>
      </c>
      <c r="B10040" s="46" t="s">
        <v>18629</v>
      </c>
      <c r="C10040" s="47">
        <v>24.287800000000001</v>
      </c>
      <c r="D10040" s="119" t="s">
        <v>12360</v>
      </c>
      <c r="E10040" s="46" t="s">
        <v>12360</v>
      </c>
      <c r="F10040" s="121">
        <v>2.6852</v>
      </c>
      <c r="G10040" s="87"/>
      <c r="H10040" s="47"/>
      <c r="I10040" s="120">
        <v>77</v>
      </c>
      <c r="J10040" s="120">
        <v>0</v>
      </c>
    </row>
    <row r="10041" spans="1:10" ht="15" customHeight="1">
      <c r="A10041" s="46" t="s">
        <v>18627</v>
      </c>
      <c r="B10041" s="46" t="s">
        <v>18628</v>
      </c>
      <c r="C10041" s="47">
        <v>23.393599999999999</v>
      </c>
      <c r="D10041" s="119" t="s">
        <v>3934</v>
      </c>
      <c r="E10041" s="46" t="s">
        <v>3934</v>
      </c>
      <c r="F10041" s="121">
        <v>244.97280000000001</v>
      </c>
      <c r="G10041" s="87"/>
      <c r="H10041" s="47"/>
      <c r="I10041" s="120">
        <v>40</v>
      </c>
      <c r="J10041" s="120">
        <v>0</v>
      </c>
    </row>
    <row r="10042" spans="1:10" ht="15" customHeight="1">
      <c r="A10042" s="46" t="s">
        <v>6832</v>
      </c>
      <c r="B10042" s="46" t="s">
        <v>18626</v>
      </c>
      <c r="C10042" s="47">
        <v>25.8306</v>
      </c>
      <c r="D10042" s="119" t="s">
        <v>3931</v>
      </c>
      <c r="E10042" s="46" t="s">
        <v>3931</v>
      </c>
      <c r="F10042" s="121">
        <v>244.97280000000001</v>
      </c>
      <c r="G10042" s="87"/>
      <c r="H10042" s="47"/>
      <c r="I10042" s="120">
        <v>35</v>
      </c>
      <c r="J10042" s="120">
        <v>0</v>
      </c>
    </row>
    <row r="10043" spans="1:10" ht="15" customHeight="1">
      <c r="A10043" s="46" t="s">
        <v>6835</v>
      </c>
      <c r="B10043" s="46" t="s">
        <v>18625</v>
      </c>
      <c r="C10043" s="47">
        <v>27.780200000000001</v>
      </c>
      <c r="D10043" s="119" t="s">
        <v>4003</v>
      </c>
      <c r="E10043" s="46" t="s">
        <v>4003</v>
      </c>
      <c r="F10043" s="121">
        <v>28.844200000000001</v>
      </c>
      <c r="G10043" s="87"/>
      <c r="H10043" s="47"/>
      <c r="I10043" s="120">
        <v>40</v>
      </c>
      <c r="J10043" s="120">
        <v>0</v>
      </c>
    </row>
    <row r="10044" spans="1:10" ht="15" customHeight="1">
      <c r="A10044" s="46" t="s">
        <v>18623</v>
      </c>
      <c r="B10044" s="46" t="s">
        <v>18624</v>
      </c>
      <c r="C10044" s="47">
        <v>31.191400000000002</v>
      </c>
      <c r="D10044" s="119" t="s">
        <v>4000</v>
      </c>
      <c r="E10044" s="46" t="s">
        <v>4000</v>
      </c>
      <c r="F10044" s="121">
        <v>28.844200000000001</v>
      </c>
      <c r="G10044" s="87"/>
      <c r="H10044" s="47"/>
      <c r="I10044" s="120">
        <v>40</v>
      </c>
      <c r="J10044" s="120">
        <v>0</v>
      </c>
    </row>
    <row r="10045" spans="1:10" ht="15" customHeight="1">
      <c r="A10045" s="46" t="s">
        <v>18637</v>
      </c>
      <c r="B10045" s="46" t="s">
        <v>33455</v>
      </c>
      <c r="C10045" s="47">
        <v>1.2649999999999999</v>
      </c>
      <c r="D10045" s="119" t="s">
        <v>3997</v>
      </c>
      <c r="E10045" s="46" t="s">
        <v>3997</v>
      </c>
      <c r="F10045" s="121">
        <v>28.844200000000001</v>
      </c>
      <c r="G10045" s="87"/>
      <c r="H10045" s="47"/>
      <c r="I10045" s="120">
        <v>0</v>
      </c>
      <c r="J10045" s="120">
        <v>0</v>
      </c>
    </row>
    <row r="10046" spans="1:10" ht="15" customHeight="1">
      <c r="A10046" s="46" t="s">
        <v>7775</v>
      </c>
      <c r="B10046" s="46" t="s">
        <v>33456</v>
      </c>
      <c r="C10046" s="47">
        <v>1.657</v>
      </c>
      <c r="D10046" s="119" t="s">
        <v>3994</v>
      </c>
      <c r="E10046" s="46" t="s">
        <v>3994</v>
      </c>
      <c r="F10046" s="121">
        <v>202.41499999999999</v>
      </c>
      <c r="G10046" s="87"/>
      <c r="H10046" s="47"/>
      <c r="I10046" s="120">
        <v>20</v>
      </c>
      <c r="J10046" s="120">
        <v>0</v>
      </c>
    </row>
    <row r="10047" spans="1:10" ht="15" customHeight="1">
      <c r="A10047" s="46" t="s">
        <v>7778</v>
      </c>
      <c r="B10047" s="46" t="s">
        <v>33458</v>
      </c>
      <c r="C10047" s="47">
        <v>2.6314000000000002</v>
      </c>
      <c r="D10047" s="119" t="s">
        <v>3991</v>
      </c>
      <c r="E10047" s="46" t="s">
        <v>3991</v>
      </c>
      <c r="F10047" s="121">
        <v>250.48859999999999</v>
      </c>
      <c r="G10047" s="87"/>
      <c r="H10047" s="47"/>
      <c r="I10047" s="120">
        <v>192</v>
      </c>
      <c r="J10047" s="120">
        <v>0</v>
      </c>
    </row>
    <row r="10048" spans="1:10" ht="15" customHeight="1">
      <c r="A10048" s="46" t="s">
        <v>18636</v>
      </c>
      <c r="B10048" s="46" t="s">
        <v>33457</v>
      </c>
      <c r="C10048" s="47">
        <v>3.7040000000000002</v>
      </c>
      <c r="D10048" s="119" t="s">
        <v>3988</v>
      </c>
      <c r="E10048" s="46" t="s">
        <v>3988</v>
      </c>
      <c r="F10048" s="121">
        <v>1262.5642</v>
      </c>
      <c r="G10048" s="87"/>
      <c r="H10048" s="47"/>
      <c r="I10048" s="120">
        <v>70</v>
      </c>
      <c r="J10048" s="120">
        <v>0</v>
      </c>
    </row>
    <row r="10049" spans="1:10" ht="15" customHeight="1">
      <c r="A10049" s="46" t="s">
        <v>18649</v>
      </c>
      <c r="B10049" s="46" t="s">
        <v>18650</v>
      </c>
      <c r="C10049" s="47">
        <v>0.45800000000000002</v>
      </c>
      <c r="D10049" s="119" t="s">
        <v>19972</v>
      </c>
      <c r="E10049" s="46" t="s">
        <v>19972</v>
      </c>
      <c r="F10049" s="121">
        <v>36.561199999999999</v>
      </c>
      <c r="G10049" s="87"/>
      <c r="H10049" s="47"/>
      <c r="I10049" s="120">
        <v>392</v>
      </c>
      <c r="J10049" s="120">
        <v>0</v>
      </c>
    </row>
    <row r="10050" spans="1:10" ht="15" customHeight="1">
      <c r="A10050" s="46" t="s">
        <v>18647</v>
      </c>
      <c r="B10050" s="46" t="s">
        <v>18648</v>
      </c>
      <c r="C10050" s="47">
        <v>0.55559999999999998</v>
      </c>
      <c r="D10050" s="119" t="s">
        <v>12418</v>
      </c>
      <c r="E10050" s="46" t="s">
        <v>12418</v>
      </c>
      <c r="F10050" s="121">
        <v>4.3722000000000003</v>
      </c>
      <c r="G10050" s="87"/>
      <c r="H10050" s="47"/>
      <c r="I10050" s="120">
        <v>300</v>
      </c>
      <c r="J10050" s="120">
        <v>0</v>
      </c>
    </row>
    <row r="10051" spans="1:10" ht="15" customHeight="1">
      <c r="A10051" s="46" t="s">
        <v>18645</v>
      </c>
      <c r="B10051" s="46" t="s">
        <v>18646</v>
      </c>
      <c r="C10051" s="47">
        <v>0.84799999999999998</v>
      </c>
      <c r="D10051" s="119" t="s">
        <v>12416</v>
      </c>
      <c r="E10051" s="46" t="s">
        <v>12416</v>
      </c>
      <c r="F10051" s="121">
        <v>1.8446</v>
      </c>
      <c r="G10051" s="87"/>
      <c r="H10051" s="47"/>
      <c r="I10051" s="120">
        <v>414</v>
      </c>
      <c r="J10051" s="120">
        <v>0</v>
      </c>
    </row>
    <row r="10052" spans="1:10" ht="15" customHeight="1">
      <c r="A10052" s="46" t="s">
        <v>18643</v>
      </c>
      <c r="B10052" s="46" t="s">
        <v>18644</v>
      </c>
      <c r="C10052" s="47">
        <v>2.1446000000000001</v>
      </c>
      <c r="D10052" s="119" t="s">
        <v>12414</v>
      </c>
      <c r="E10052" s="46" t="s">
        <v>12414</v>
      </c>
      <c r="F10052" s="121">
        <v>4.5086000000000004</v>
      </c>
      <c r="G10052" s="87"/>
      <c r="H10052" s="47"/>
      <c r="I10052" s="120">
        <v>96</v>
      </c>
      <c r="J10052" s="120">
        <v>0</v>
      </c>
    </row>
    <row r="10053" spans="1:10" ht="15" customHeight="1">
      <c r="A10053" s="46" t="s">
        <v>18641</v>
      </c>
      <c r="B10053" s="46" t="s">
        <v>18642</v>
      </c>
      <c r="C10053" s="47">
        <v>2.5832000000000002</v>
      </c>
      <c r="D10053" s="119" t="s">
        <v>12412</v>
      </c>
      <c r="E10053" s="46" t="s">
        <v>12412</v>
      </c>
      <c r="F10053" s="121">
        <v>5.4652000000000003</v>
      </c>
      <c r="G10053" s="87"/>
      <c r="H10053" s="47"/>
      <c r="I10053" s="120">
        <v>20</v>
      </c>
      <c r="J10053" s="120">
        <v>0</v>
      </c>
    </row>
    <row r="10054" spans="1:10" ht="15" customHeight="1">
      <c r="A10054" s="46" t="s">
        <v>18639</v>
      </c>
      <c r="B10054" s="46" t="s">
        <v>18640</v>
      </c>
      <c r="C10054" s="47">
        <v>5.1177999999999999</v>
      </c>
      <c r="D10054" s="119" t="s">
        <v>12410</v>
      </c>
      <c r="E10054" s="46" t="s">
        <v>12410</v>
      </c>
      <c r="F10054" s="121">
        <v>4.3266</v>
      </c>
      <c r="G10054" s="87"/>
      <c r="H10054" s="47"/>
      <c r="I10054" s="120">
        <v>6</v>
      </c>
      <c r="J10054" s="120">
        <v>0</v>
      </c>
    </row>
    <row r="10055" spans="1:10" ht="15" customHeight="1">
      <c r="A10055" s="46" t="s">
        <v>18454</v>
      </c>
      <c r="B10055" s="46" t="s">
        <v>33459</v>
      </c>
      <c r="C10055" s="47">
        <v>0.55659999999999998</v>
      </c>
      <c r="D10055" s="119" t="s">
        <v>12408</v>
      </c>
      <c r="E10055" s="46" t="s">
        <v>12408</v>
      </c>
      <c r="F10055" s="121">
        <v>4.1715999999999998</v>
      </c>
      <c r="G10055" s="87"/>
      <c r="H10055" s="47"/>
      <c r="I10055" s="120">
        <v>0</v>
      </c>
      <c r="J10055" s="120">
        <v>0</v>
      </c>
    </row>
    <row r="10056" spans="1:10" ht="15" customHeight="1">
      <c r="A10056" s="46" t="s">
        <v>7987</v>
      </c>
      <c r="B10056" s="46" t="s">
        <v>33461</v>
      </c>
      <c r="C10056" s="47">
        <v>0.49519999999999997</v>
      </c>
      <c r="D10056" s="119" t="s">
        <v>12406</v>
      </c>
      <c r="E10056" s="46" t="s">
        <v>12406</v>
      </c>
      <c r="F10056" s="121">
        <v>8.7080000000000002</v>
      </c>
      <c r="G10056" s="87"/>
      <c r="H10056" s="47"/>
      <c r="I10056" s="120">
        <v>19</v>
      </c>
      <c r="J10056" s="120">
        <v>0</v>
      </c>
    </row>
    <row r="10057" spans="1:10" ht="15" customHeight="1">
      <c r="A10057" s="46" t="s">
        <v>7996</v>
      </c>
      <c r="B10057" s="46" t="s">
        <v>33465</v>
      </c>
      <c r="C10057" s="47">
        <v>0.57520000000000004</v>
      </c>
      <c r="D10057" s="119" t="s">
        <v>12404</v>
      </c>
      <c r="E10057" s="46" t="s">
        <v>12404</v>
      </c>
      <c r="F10057" s="121">
        <v>2.4144000000000001</v>
      </c>
      <c r="G10057" s="87"/>
      <c r="H10057" s="47"/>
      <c r="I10057" s="120">
        <v>546</v>
      </c>
      <c r="J10057" s="120">
        <v>0</v>
      </c>
    </row>
    <row r="10058" spans="1:10" ht="15" customHeight="1">
      <c r="A10058" s="46" t="s">
        <v>8005</v>
      </c>
      <c r="B10058" s="46" t="s">
        <v>33464</v>
      </c>
      <c r="C10058" s="47">
        <v>0.95540000000000003</v>
      </c>
      <c r="D10058" s="119" t="s">
        <v>12402</v>
      </c>
      <c r="E10058" s="46" t="s">
        <v>12402</v>
      </c>
      <c r="F10058" s="121">
        <v>2.7831999999999999</v>
      </c>
      <c r="G10058" s="87"/>
      <c r="H10058" s="47"/>
      <c r="I10058" s="120">
        <v>267</v>
      </c>
      <c r="J10058" s="120">
        <v>0</v>
      </c>
    </row>
    <row r="10059" spans="1:10" ht="15" customHeight="1">
      <c r="A10059" s="46" t="s">
        <v>8010</v>
      </c>
      <c r="B10059" s="46" t="s">
        <v>33462</v>
      </c>
      <c r="C10059" s="47">
        <v>2.2416</v>
      </c>
      <c r="D10059" s="119" t="s">
        <v>12400</v>
      </c>
      <c r="E10059" s="46" t="s">
        <v>12400</v>
      </c>
      <c r="F10059" s="121">
        <v>10.778600000000001</v>
      </c>
      <c r="G10059" s="87"/>
      <c r="H10059" s="47"/>
      <c r="I10059" s="120">
        <v>172</v>
      </c>
      <c r="J10059" s="120">
        <v>0</v>
      </c>
    </row>
    <row r="10060" spans="1:10" ht="15" customHeight="1">
      <c r="A10060" s="46" t="s">
        <v>8016</v>
      </c>
      <c r="B10060" s="46" t="s">
        <v>33463</v>
      </c>
      <c r="C10060" s="47">
        <v>4.7762000000000002</v>
      </c>
      <c r="D10060" s="119" t="s">
        <v>12133</v>
      </c>
      <c r="E10060" s="46" t="s">
        <v>12133</v>
      </c>
      <c r="F10060" s="121">
        <v>303.62259999999998</v>
      </c>
      <c r="G10060" s="87"/>
      <c r="H10060" s="47"/>
      <c r="I10060" s="120">
        <v>180</v>
      </c>
      <c r="J10060" s="120">
        <v>0</v>
      </c>
    </row>
    <row r="10061" spans="1:10" ht="15" customHeight="1">
      <c r="A10061" s="46" t="s">
        <v>8019</v>
      </c>
      <c r="B10061" s="46" t="s">
        <v>33460</v>
      </c>
      <c r="C10061" s="47">
        <v>9.7918000000000003</v>
      </c>
      <c r="D10061" s="119" t="s">
        <v>35620</v>
      </c>
      <c r="E10061" s="46" t="s">
        <v>35620</v>
      </c>
      <c r="F10061" s="121">
        <v>9.0327999999999999</v>
      </c>
      <c r="G10061" s="87"/>
      <c r="H10061" s="47"/>
      <c r="I10061" s="120">
        <v>43</v>
      </c>
      <c r="J10061" s="120">
        <v>0</v>
      </c>
    </row>
    <row r="10062" spans="1:10" ht="15" customHeight="1">
      <c r="A10062" s="46" t="s">
        <v>8022</v>
      </c>
      <c r="B10062" s="46" t="s">
        <v>35766</v>
      </c>
      <c r="C10062" s="47">
        <v>22.917400000000001</v>
      </c>
      <c r="D10062" s="119" t="s">
        <v>35621</v>
      </c>
      <c r="E10062" s="46" t="s">
        <v>35621</v>
      </c>
      <c r="F10062" s="121">
        <v>11.2006</v>
      </c>
      <c r="G10062" s="87"/>
      <c r="H10062" s="47"/>
      <c r="I10062" s="120">
        <v>16</v>
      </c>
      <c r="J10062" s="120">
        <v>0</v>
      </c>
    </row>
    <row r="10063" spans="1:10" ht="15" customHeight="1">
      <c r="A10063" s="46" t="s">
        <v>18458</v>
      </c>
      <c r="B10063" s="46" t="s">
        <v>33467</v>
      </c>
      <c r="C10063" s="47">
        <v>5.9711999999999996</v>
      </c>
      <c r="D10063" s="119" t="s">
        <v>12131</v>
      </c>
      <c r="E10063" s="46" t="s">
        <v>12131</v>
      </c>
      <c r="F10063" s="121">
        <v>6.1230000000000002</v>
      </c>
      <c r="G10063" s="87"/>
      <c r="H10063" s="47"/>
      <c r="I10063" s="120">
        <v>0</v>
      </c>
      <c r="J10063" s="120">
        <v>0</v>
      </c>
    </row>
    <row r="10064" spans="1:10" ht="15" customHeight="1">
      <c r="A10064" s="46" t="s">
        <v>18457</v>
      </c>
      <c r="B10064" s="46" t="s">
        <v>33466</v>
      </c>
      <c r="C10064" s="47">
        <v>4.6361999999999997</v>
      </c>
      <c r="D10064" s="119" t="s">
        <v>12398</v>
      </c>
      <c r="E10064" s="46" t="s">
        <v>12398</v>
      </c>
      <c r="F10064" s="121">
        <v>0</v>
      </c>
      <c r="G10064" s="87"/>
      <c r="H10064" s="47"/>
      <c r="I10064" s="120">
        <v>0</v>
      </c>
      <c r="J10064" s="120">
        <v>0</v>
      </c>
    </row>
    <row r="10065" spans="1:10" ht="15" customHeight="1">
      <c r="A10065" s="46" t="s">
        <v>8244</v>
      </c>
      <c r="B10065" s="46" t="s">
        <v>33474</v>
      </c>
      <c r="C10065" s="47">
        <v>3.3142</v>
      </c>
      <c r="D10065" s="119" t="s">
        <v>12396</v>
      </c>
      <c r="E10065" s="46" t="s">
        <v>12396</v>
      </c>
      <c r="F10065" s="121">
        <v>5.2375999999999996</v>
      </c>
      <c r="G10065" s="87"/>
      <c r="H10065" s="47"/>
      <c r="I10065" s="120">
        <v>344</v>
      </c>
      <c r="J10065" s="120">
        <v>0</v>
      </c>
    </row>
    <row r="10066" spans="1:10" ht="15" customHeight="1">
      <c r="A10066" s="46" t="s">
        <v>18456</v>
      </c>
      <c r="B10066" s="46" t="s">
        <v>33467</v>
      </c>
      <c r="C10066" s="47">
        <v>4.9223999999999997</v>
      </c>
      <c r="D10066" s="119" t="s">
        <v>12394</v>
      </c>
      <c r="E10066" s="46" t="s">
        <v>12394</v>
      </c>
      <c r="F10066" s="121">
        <v>5.2375999999999996</v>
      </c>
      <c r="G10066" s="87"/>
      <c r="H10066" s="47"/>
      <c r="I10066" s="120">
        <v>120</v>
      </c>
      <c r="J10066" s="120">
        <v>0</v>
      </c>
    </row>
    <row r="10067" spans="1:10" ht="15" customHeight="1">
      <c r="A10067" s="46" t="s">
        <v>33469</v>
      </c>
      <c r="B10067" s="46" t="s">
        <v>33470</v>
      </c>
      <c r="C10067" s="47">
        <v>5.9980000000000002</v>
      </c>
      <c r="D10067" s="119" t="s">
        <v>12392</v>
      </c>
      <c r="E10067" s="46" t="s">
        <v>12392</v>
      </c>
      <c r="F10067" s="121">
        <v>5.2375999999999996</v>
      </c>
      <c r="G10067" s="87"/>
      <c r="H10067" s="47"/>
      <c r="I10067" s="120">
        <v>28</v>
      </c>
      <c r="J10067" s="120">
        <v>0</v>
      </c>
    </row>
    <row r="10068" spans="1:10" ht="15" customHeight="1">
      <c r="A10068" s="46" t="s">
        <v>8247</v>
      </c>
      <c r="B10068" s="46" t="s">
        <v>33471</v>
      </c>
      <c r="C10068" s="47">
        <v>10.3324</v>
      </c>
      <c r="D10068" s="119" t="s">
        <v>12390</v>
      </c>
      <c r="E10068" s="46" t="s">
        <v>12390</v>
      </c>
      <c r="F10068" s="121">
        <v>11.7844</v>
      </c>
      <c r="G10068" s="87"/>
      <c r="H10068" s="47"/>
      <c r="I10068" s="120">
        <v>71</v>
      </c>
      <c r="J10068" s="120">
        <v>0</v>
      </c>
    </row>
    <row r="10069" spans="1:10" ht="15" customHeight="1">
      <c r="A10069" s="46" t="s">
        <v>18455</v>
      </c>
      <c r="B10069" s="46" t="s">
        <v>33468</v>
      </c>
      <c r="C10069" s="47">
        <v>7.2595999999999998</v>
      </c>
      <c r="D10069" s="119" t="s">
        <v>12129</v>
      </c>
      <c r="E10069" s="46" t="s">
        <v>12129</v>
      </c>
      <c r="F10069" s="121">
        <v>5.4146000000000001</v>
      </c>
      <c r="G10069" s="87"/>
      <c r="H10069" s="47"/>
      <c r="I10069" s="120">
        <v>0</v>
      </c>
      <c r="J10069" s="120">
        <v>0</v>
      </c>
    </row>
    <row r="10070" spans="1:10" ht="15" customHeight="1">
      <c r="A10070" s="46" t="s">
        <v>8250</v>
      </c>
      <c r="B10070" s="46" t="s">
        <v>33473</v>
      </c>
      <c r="C10070" s="47">
        <v>5.0686</v>
      </c>
      <c r="D10070" s="119" t="s">
        <v>12388</v>
      </c>
      <c r="E10070" s="46" t="s">
        <v>12388</v>
      </c>
      <c r="F10070" s="121">
        <v>3.2639999999999998</v>
      </c>
      <c r="G10070" s="87"/>
      <c r="H10070" s="47"/>
      <c r="I10070" s="120">
        <v>273</v>
      </c>
      <c r="J10070" s="120">
        <v>0</v>
      </c>
    </row>
    <row r="10071" spans="1:10" ht="15" customHeight="1">
      <c r="A10071" s="46" t="s">
        <v>8253</v>
      </c>
      <c r="B10071" s="46" t="s">
        <v>33472</v>
      </c>
      <c r="C10071" s="47">
        <v>7.4081999999999999</v>
      </c>
      <c r="D10071" s="119" t="s">
        <v>12128</v>
      </c>
      <c r="E10071" s="46" t="s">
        <v>12128</v>
      </c>
      <c r="F10071" s="121">
        <v>15.029199999999999</v>
      </c>
      <c r="G10071" s="87"/>
      <c r="H10071" s="47"/>
      <c r="I10071" s="120">
        <v>100</v>
      </c>
      <c r="J10071" s="120">
        <v>0</v>
      </c>
    </row>
    <row r="10072" spans="1:10" ht="15" customHeight="1">
      <c r="A10072" s="46" t="s">
        <v>33482</v>
      </c>
      <c r="B10072" s="46" t="s">
        <v>33479</v>
      </c>
      <c r="C10072" s="47">
        <v>2.5030000000000001</v>
      </c>
      <c r="D10072" s="119" t="s">
        <v>35897</v>
      </c>
      <c r="E10072" s="46" t="s">
        <v>35897</v>
      </c>
      <c r="F10072" s="121">
        <v>15.304</v>
      </c>
      <c r="G10072" s="87"/>
      <c r="H10072" s="47"/>
      <c r="I10072" s="120">
        <v>134</v>
      </c>
      <c r="J10072" s="120">
        <v>0</v>
      </c>
    </row>
    <row r="10073" spans="1:10" ht="15" customHeight="1">
      <c r="A10073" s="46" t="s">
        <v>33480</v>
      </c>
      <c r="B10073" s="46" t="s">
        <v>33481</v>
      </c>
      <c r="C10073" s="47">
        <v>4.7568000000000001</v>
      </c>
      <c r="D10073" s="119" t="s">
        <v>35911</v>
      </c>
      <c r="E10073" s="46" t="s">
        <v>35911</v>
      </c>
      <c r="F10073" s="121">
        <v>11.304</v>
      </c>
      <c r="G10073" s="87"/>
      <c r="H10073" s="47"/>
      <c r="I10073" s="120">
        <v>132</v>
      </c>
      <c r="J10073" s="120">
        <v>0</v>
      </c>
    </row>
    <row r="10074" spans="1:10" ht="15" customHeight="1">
      <c r="A10074" s="46" t="s">
        <v>8419</v>
      </c>
      <c r="B10074" s="46" t="s">
        <v>33479</v>
      </c>
      <c r="C10074" s="47">
        <v>4.8739999999999997</v>
      </c>
      <c r="D10074" s="119" t="s">
        <v>35622</v>
      </c>
      <c r="E10074" s="46" t="s">
        <v>35622</v>
      </c>
      <c r="F10074" s="121">
        <v>15.459</v>
      </c>
      <c r="G10074" s="87"/>
      <c r="H10074" s="47"/>
      <c r="I10074" s="120">
        <v>100</v>
      </c>
      <c r="J10074" s="120">
        <v>0</v>
      </c>
    </row>
    <row r="10075" spans="1:10" ht="15" customHeight="1">
      <c r="A10075" s="46" t="s">
        <v>18482</v>
      </c>
      <c r="B10075" s="46" t="s">
        <v>33477</v>
      </c>
      <c r="C10075" s="47">
        <v>5.9458000000000002</v>
      </c>
      <c r="D10075" s="119" t="s">
        <v>35623</v>
      </c>
      <c r="E10075" s="46" t="s">
        <v>35623</v>
      </c>
      <c r="F10075" s="121">
        <v>8.5942000000000007</v>
      </c>
      <c r="G10075" s="87"/>
      <c r="H10075" s="47"/>
      <c r="I10075" s="120">
        <v>40</v>
      </c>
      <c r="J10075" s="120">
        <v>0</v>
      </c>
    </row>
    <row r="10076" spans="1:10" ht="15" customHeight="1">
      <c r="A10076" s="46" t="s">
        <v>18481</v>
      </c>
      <c r="B10076" s="46" t="s">
        <v>33475</v>
      </c>
      <c r="C10076" s="47">
        <v>12.866</v>
      </c>
      <c r="D10076" s="119" t="s">
        <v>35624</v>
      </c>
      <c r="E10076" s="46" t="s">
        <v>35624</v>
      </c>
      <c r="F10076" s="121">
        <v>11.639200000000001</v>
      </c>
      <c r="G10076" s="87"/>
      <c r="H10076" s="47"/>
      <c r="I10076" s="120">
        <v>20</v>
      </c>
      <c r="J10076" s="120">
        <v>0</v>
      </c>
    </row>
    <row r="10077" spans="1:10" ht="15" customHeight="1">
      <c r="A10077" s="46" t="s">
        <v>8422</v>
      </c>
      <c r="B10077" s="46" t="s">
        <v>33478</v>
      </c>
      <c r="C10077" s="47">
        <v>6.6280000000000001</v>
      </c>
      <c r="D10077" s="119" t="s">
        <v>35625</v>
      </c>
      <c r="E10077" s="46" t="s">
        <v>35625</v>
      </c>
      <c r="F10077" s="121">
        <v>20.001200000000001</v>
      </c>
      <c r="G10077" s="87"/>
      <c r="H10077" s="47"/>
      <c r="I10077" s="120">
        <v>40</v>
      </c>
      <c r="J10077" s="120">
        <v>0</v>
      </c>
    </row>
    <row r="10078" spans="1:10" ht="15" customHeight="1">
      <c r="A10078" s="46" t="s">
        <v>18480</v>
      </c>
      <c r="B10078" s="46" t="s">
        <v>33476</v>
      </c>
      <c r="C10078" s="47">
        <v>8.5774000000000008</v>
      </c>
      <c r="D10078" s="119" t="s">
        <v>35626</v>
      </c>
      <c r="E10078" s="46" t="s">
        <v>35626</v>
      </c>
      <c r="F10078" s="121">
        <v>34.789000000000001</v>
      </c>
      <c r="G10078" s="87"/>
      <c r="H10078" s="47"/>
      <c r="I10078" s="120">
        <v>20</v>
      </c>
      <c r="J10078" s="120">
        <v>0</v>
      </c>
    </row>
    <row r="10079" spans="1:10" ht="15" customHeight="1">
      <c r="A10079" s="46" t="s">
        <v>18469</v>
      </c>
      <c r="B10079" s="46" t="s">
        <v>33483</v>
      </c>
      <c r="C10079" s="47">
        <v>0.80959999999999999</v>
      </c>
      <c r="D10079" s="119" t="s">
        <v>35627</v>
      </c>
      <c r="E10079" s="46" t="s">
        <v>35627</v>
      </c>
      <c r="F10079" s="121">
        <v>17.188199999999998</v>
      </c>
      <c r="G10079" s="87"/>
      <c r="H10079" s="47"/>
      <c r="I10079" s="120">
        <v>0</v>
      </c>
      <c r="J10079" s="120">
        <v>0</v>
      </c>
    </row>
    <row r="10080" spans="1:10" ht="15" customHeight="1">
      <c r="A10080" s="46" t="s">
        <v>18468</v>
      </c>
      <c r="B10080" s="46" t="s">
        <v>33484</v>
      </c>
      <c r="C10080" s="47">
        <v>1.0628</v>
      </c>
      <c r="D10080" s="119" t="s">
        <v>35628</v>
      </c>
      <c r="E10080" s="46" t="s">
        <v>35628</v>
      </c>
      <c r="F10080" s="121">
        <v>22.427</v>
      </c>
      <c r="G10080" s="87"/>
      <c r="H10080" s="47"/>
      <c r="I10080" s="120">
        <v>0</v>
      </c>
      <c r="J10080" s="120">
        <v>0</v>
      </c>
    </row>
    <row r="10081" spans="1:10" ht="15" customHeight="1">
      <c r="A10081" s="46" t="s">
        <v>33493</v>
      </c>
      <c r="B10081" s="46" t="s">
        <v>33485</v>
      </c>
      <c r="C10081" s="47">
        <v>0.87780000000000002</v>
      </c>
      <c r="D10081" s="119" t="s">
        <v>35629</v>
      </c>
      <c r="E10081" s="46" t="s">
        <v>35629</v>
      </c>
      <c r="F10081" s="121">
        <v>28.0274</v>
      </c>
      <c r="G10081" s="87"/>
      <c r="H10081" s="47"/>
      <c r="I10081" s="120">
        <v>1</v>
      </c>
      <c r="J10081" s="120">
        <v>0</v>
      </c>
    </row>
    <row r="10082" spans="1:10" ht="15" customHeight="1">
      <c r="A10082" s="46" t="s">
        <v>33494</v>
      </c>
      <c r="B10082" s="46" t="s">
        <v>33495</v>
      </c>
      <c r="C10082" s="47">
        <v>0.87780000000000002</v>
      </c>
      <c r="D10082" s="119" t="s">
        <v>35630</v>
      </c>
      <c r="E10082" s="46" t="s">
        <v>35630</v>
      </c>
      <c r="F10082" s="121">
        <v>20.852799999999998</v>
      </c>
      <c r="G10082" s="87"/>
      <c r="H10082" s="47"/>
      <c r="I10082" s="120">
        <v>10</v>
      </c>
      <c r="J10082" s="120">
        <v>0</v>
      </c>
    </row>
    <row r="10083" spans="1:10" ht="15" customHeight="1">
      <c r="A10083" s="46" t="s">
        <v>33498</v>
      </c>
      <c r="B10083" s="46" t="s">
        <v>33499</v>
      </c>
      <c r="C10083" s="47">
        <v>1.67</v>
      </c>
      <c r="D10083" s="119" t="s">
        <v>35909</v>
      </c>
      <c r="E10083" s="46" t="s">
        <v>35909</v>
      </c>
      <c r="F10083" s="121">
        <v>9.7812000000000001</v>
      </c>
      <c r="G10083" s="87"/>
      <c r="H10083" s="47"/>
      <c r="I10083" s="120">
        <v>29</v>
      </c>
      <c r="J10083" s="120">
        <v>0</v>
      </c>
    </row>
    <row r="10084" spans="1:10" ht="15" customHeight="1">
      <c r="A10084" s="46" t="s">
        <v>18467</v>
      </c>
      <c r="B10084" s="46" t="s">
        <v>33497</v>
      </c>
      <c r="C10084" s="47">
        <v>1.67</v>
      </c>
      <c r="D10084" s="119" t="s">
        <v>35631</v>
      </c>
      <c r="E10084" s="46" t="s">
        <v>35631</v>
      </c>
      <c r="F10084" s="121">
        <v>12.9764</v>
      </c>
      <c r="G10084" s="87"/>
      <c r="H10084" s="47"/>
      <c r="I10084" s="120">
        <v>17</v>
      </c>
      <c r="J10084" s="120">
        <v>0</v>
      </c>
    </row>
    <row r="10085" spans="1:10" ht="15" customHeight="1">
      <c r="A10085" s="46" t="s">
        <v>18466</v>
      </c>
      <c r="B10085" s="46" t="s">
        <v>33496</v>
      </c>
      <c r="C10085" s="47">
        <v>1.67</v>
      </c>
      <c r="D10085" s="119" t="s">
        <v>35632</v>
      </c>
      <c r="E10085" s="46" t="s">
        <v>35632</v>
      </c>
      <c r="F10085" s="121">
        <v>7.8714000000000004</v>
      </c>
      <c r="G10085" s="87"/>
      <c r="H10085" s="47"/>
      <c r="I10085" s="120">
        <v>13</v>
      </c>
      <c r="J10085" s="120">
        <v>0</v>
      </c>
    </row>
    <row r="10086" spans="1:10" ht="15" customHeight="1">
      <c r="A10086" s="46" t="s">
        <v>18465</v>
      </c>
      <c r="B10086" s="46" t="s">
        <v>33486</v>
      </c>
      <c r="C10086" s="47">
        <v>2.7326000000000001</v>
      </c>
      <c r="D10086" s="119" t="s">
        <v>35903</v>
      </c>
      <c r="E10086" s="46" t="s">
        <v>35903</v>
      </c>
      <c r="F10086" s="121">
        <v>39.279800000000002</v>
      </c>
      <c r="G10086" s="87"/>
      <c r="H10086" s="47"/>
      <c r="I10086" s="120">
        <v>0</v>
      </c>
      <c r="J10086" s="120">
        <v>0</v>
      </c>
    </row>
    <row r="10087" spans="1:10" ht="15" customHeight="1">
      <c r="A10087" s="46" t="s">
        <v>18464</v>
      </c>
      <c r="B10087" s="46" t="s">
        <v>33487</v>
      </c>
      <c r="C10087" s="47">
        <v>1.9987999999999999</v>
      </c>
      <c r="D10087" s="119" t="s">
        <v>35633</v>
      </c>
      <c r="E10087" s="46" t="s">
        <v>35633</v>
      </c>
      <c r="F10087" s="121">
        <v>16.465399999999999</v>
      </c>
      <c r="G10087" s="87"/>
      <c r="H10087" s="47"/>
      <c r="I10087" s="120">
        <v>0</v>
      </c>
      <c r="J10087" s="120">
        <v>0</v>
      </c>
    </row>
    <row r="10088" spans="1:10" ht="15" customHeight="1">
      <c r="A10088" s="46" t="s">
        <v>18463</v>
      </c>
      <c r="B10088" s="46" t="s">
        <v>33488</v>
      </c>
      <c r="C10088" s="47">
        <v>2.3784000000000001</v>
      </c>
      <c r="D10088" s="119" t="s">
        <v>19970</v>
      </c>
      <c r="E10088" s="46" t="s">
        <v>19970</v>
      </c>
      <c r="F10088" s="121">
        <v>5.2274000000000003</v>
      </c>
      <c r="G10088" s="87"/>
      <c r="H10088" s="47"/>
      <c r="I10088" s="120">
        <v>0</v>
      </c>
      <c r="J10088" s="120">
        <v>0</v>
      </c>
    </row>
    <row r="10089" spans="1:10" ht="15" customHeight="1">
      <c r="A10089" s="46" t="s">
        <v>18462</v>
      </c>
      <c r="B10089" s="46" t="s">
        <v>33489</v>
      </c>
      <c r="C10089" s="47">
        <v>5.0350000000000001</v>
      </c>
      <c r="D10089" s="119" t="s">
        <v>984</v>
      </c>
      <c r="E10089" s="46" t="s">
        <v>984</v>
      </c>
      <c r="F10089" s="121">
        <v>42.684199999999997</v>
      </c>
      <c r="G10089" s="87"/>
      <c r="H10089" s="47"/>
      <c r="I10089" s="120">
        <v>0</v>
      </c>
      <c r="J10089" s="120">
        <v>0</v>
      </c>
    </row>
    <row r="10090" spans="1:10" ht="15" customHeight="1">
      <c r="A10090" s="46" t="s">
        <v>18461</v>
      </c>
      <c r="B10090" s="46" t="s">
        <v>33490</v>
      </c>
      <c r="C10090" s="47">
        <v>7.3293999999999997</v>
      </c>
      <c r="D10090" s="119" t="s">
        <v>12385</v>
      </c>
      <c r="E10090" s="46" t="s">
        <v>12385</v>
      </c>
      <c r="F10090" s="121">
        <v>2.3277999999999999</v>
      </c>
      <c r="G10090" s="87"/>
      <c r="H10090" s="47"/>
      <c r="I10090" s="120">
        <v>30</v>
      </c>
      <c r="J10090" s="120">
        <v>0</v>
      </c>
    </row>
    <row r="10091" spans="1:10" ht="15" customHeight="1">
      <c r="A10091" s="46" t="s">
        <v>18460</v>
      </c>
      <c r="B10091" s="46" t="s">
        <v>33491</v>
      </c>
      <c r="C10091" s="47">
        <v>5.0350000000000001</v>
      </c>
      <c r="D10091" s="119" t="s">
        <v>12383</v>
      </c>
      <c r="E10091" s="46" t="s">
        <v>12383</v>
      </c>
      <c r="F10091" s="121">
        <v>9.4882000000000009</v>
      </c>
      <c r="G10091" s="87"/>
      <c r="H10091" s="47"/>
      <c r="I10091" s="120">
        <v>0</v>
      </c>
      <c r="J10091" s="120">
        <v>0</v>
      </c>
    </row>
    <row r="10092" spans="1:10" ht="15" customHeight="1">
      <c r="A10092" s="46" t="s">
        <v>35564</v>
      </c>
      <c r="B10092" s="46" t="s">
        <v>35767</v>
      </c>
      <c r="C10092" s="47">
        <v>11.1774</v>
      </c>
      <c r="D10092" s="119" t="s">
        <v>12381</v>
      </c>
      <c r="E10092" s="46" t="s">
        <v>12381</v>
      </c>
      <c r="F10092" s="121">
        <v>24.2898</v>
      </c>
      <c r="G10092" s="87"/>
      <c r="H10092" s="47"/>
      <c r="I10092" s="120">
        <v>30</v>
      </c>
      <c r="J10092" s="120">
        <v>0</v>
      </c>
    </row>
    <row r="10093" spans="1:10" ht="15" customHeight="1">
      <c r="A10093" s="46" t="s">
        <v>18459</v>
      </c>
      <c r="B10093" s="46" t="s">
        <v>33492</v>
      </c>
      <c r="C10093" s="47">
        <v>7.6158000000000001</v>
      </c>
      <c r="D10093" s="119" t="s">
        <v>12379</v>
      </c>
      <c r="E10093" s="46" t="s">
        <v>12379</v>
      </c>
      <c r="F10093" s="121">
        <v>2.5301999999999998</v>
      </c>
      <c r="G10093" s="87"/>
      <c r="H10093" s="47"/>
      <c r="I10093" s="120">
        <v>0</v>
      </c>
      <c r="J10093" s="120">
        <v>0</v>
      </c>
    </row>
    <row r="10094" spans="1:10" ht="15" customHeight="1">
      <c r="A10094" s="46" t="s">
        <v>18683</v>
      </c>
      <c r="B10094" s="46" t="s">
        <v>33500</v>
      </c>
      <c r="C10094" s="47">
        <v>1.0838000000000001</v>
      </c>
      <c r="D10094" s="119" t="s">
        <v>12377</v>
      </c>
      <c r="E10094" s="46" t="s">
        <v>12377</v>
      </c>
      <c r="F10094" s="121">
        <v>2.8466</v>
      </c>
      <c r="G10094" s="87"/>
      <c r="H10094" s="47"/>
      <c r="I10094" s="120">
        <v>0</v>
      </c>
      <c r="J10094" s="120">
        <v>0</v>
      </c>
    </row>
    <row r="10095" spans="1:10" ht="15" customHeight="1">
      <c r="A10095" s="46" t="s">
        <v>18681</v>
      </c>
      <c r="B10095" s="46" t="s">
        <v>18682</v>
      </c>
      <c r="C10095" s="47">
        <v>3.1623999999999999</v>
      </c>
      <c r="D10095" s="119" t="s">
        <v>35901</v>
      </c>
      <c r="E10095" s="46" t="s">
        <v>35901</v>
      </c>
      <c r="F10095" s="121">
        <v>10.373799999999999</v>
      </c>
      <c r="G10095" s="87"/>
      <c r="H10095" s="47"/>
      <c r="I10095" s="120">
        <v>0</v>
      </c>
      <c r="J10095" s="120">
        <v>0</v>
      </c>
    </row>
    <row r="10096" spans="1:10" ht="15" customHeight="1">
      <c r="A10096" s="46" t="s">
        <v>18680</v>
      </c>
      <c r="B10096" s="46" t="s">
        <v>33507</v>
      </c>
      <c r="C10096" s="47">
        <v>5.4398</v>
      </c>
      <c r="D10096" s="119" t="s">
        <v>35907</v>
      </c>
      <c r="E10096" s="46" t="s">
        <v>35907</v>
      </c>
      <c r="F10096" s="121">
        <v>13.1822</v>
      </c>
      <c r="G10096" s="87"/>
      <c r="H10096" s="47"/>
      <c r="I10096" s="120">
        <v>0</v>
      </c>
      <c r="J10096" s="120">
        <v>0</v>
      </c>
    </row>
    <row r="10097" spans="1:10" ht="15" customHeight="1">
      <c r="A10097" s="46" t="s">
        <v>18679</v>
      </c>
      <c r="B10097" s="46" t="s">
        <v>33508</v>
      </c>
      <c r="C10097" s="47">
        <v>8.7544000000000004</v>
      </c>
      <c r="D10097" s="119" t="s">
        <v>35905</v>
      </c>
      <c r="E10097" s="46" t="s">
        <v>35905</v>
      </c>
      <c r="F10097" s="121">
        <v>10.426600000000001</v>
      </c>
      <c r="G10097" s="87"/>
      <c r="H10097" s="47"/>
      <c r="I10097" s="120">
        <v>0</v>
      </c>
      <c r="J10097" s="120">
        <v>0</v>
      </c>
    </row>
    <row r="10098" spans="1:10" ht="15" customHeight="1">
      <c r="A10098" s="46" t="s">
        <v>18678</v>
      </c>
      <c r="B10098" s="46" t="s">
        <v>33501</v>
      </c>
      <c r="C10098" s="47">
        <v>9.5388000000000002</v>
      </c>
      <c r="D10098" s="119" t="s">
        <v>35634</v>
      </c>
      <c r="E10098" s="46" t="s">
        <v>35634</v>
      </c>
      <c r="F10098" s="121">
        <v>36.286000000000001</v>
      </c>
      <c r="G10098" s="87"/>
      <c r="H10098" s="47"/>
      <c r="I10098" s="120">
        <v>0</v>
      </c>
      <c r="J10098" s="120">
        <v>0</v>
      </c>
    </row>
    <row r="10099" spans="1:10" ht="15" customHeight="1">
      <c r="A10099" s="46" t="s">
        <v>18677</v>
      </c>
      <c r="B10099" s="46" t="s">
        <v>33502</v>
      </c>
      <c r="C10099" s="47">
        <v>9.5893999999999995</v>
      </c>
      <c r="D10099" s="119" t="s">
        <v>35635</v>
      </c>
      <c r="E10099" s="46" t="s">
        <v>35635</v>
      </c>
      <c r="F10099" s="121">
        <v>45.7316</v>
      </c>
      <c r="G10099" s="87"/>
      <c r="H10099" s="47"/>
      <c r="I10099" s="120">
        <v>0</v>
      </c>
      <c r="J10099" s="120">
        <v>0</v>
      </c>
    </row>
    <row r="10100" spans="1:10" ht="15" customHeight="1">
      <c r="A10100" s="46" t="s">
        <v>18675</v>
      </c>
      <c r="B10100" s="46" t="s">
        <v>18676</v>
      </c>
      <c r="C10100" s="47">
        <v>6.5784000000000002</v>
      </c>
      <c r="D10100" s="119" t="s">
        <v>35899</v>
      </c>
      <c r="E10100" s="46" t="s">
        <v>35899</v>
      </c>
      <c r="F10100" s="121">
        <v>5.0065999999999997</v>
      </c>
      <c r="G10100" s="87"/>
      <c r="H10100" s="47"/>
      <c r="I10100" s="120">
        <v>32</v>
      </c>
      <c r="J10100" s="120">
        <v>0</v>
      </c>
    </row>
    <row r="10101" spans="1:10" ht="15" customHeight="1">
      <c r="A10101" s="46" t="s">
        <v>18673</v>
      </c>
      <c r="B10101" s="46" t="s">
        <v>18674</v>
      </c>
      <c r="C10101" s="47">
        <v>17.885999999999999</v>
      </c>
      <c r="D10101" s="119" t="s">
        <v>19968</v>
      </c>
      <c r="E10101" s="46" t="s">
        <v>19968</v>
      </c>
      <c r="F10101" s="121">
        <v>4.8212000000000002</v>
      </c>
      <c r="G10101" s="87"/>
      <c r="H10101" s="47"/>
      <c r="I10101" s="120">
        <v>0</v>
      </c>
      <c r="J10101" s="120">
        <v>0</v>
      </c>
    </row>
    <row r="10102" spans="1:10" ht="15" customHeight="1">
      <c r="A10102" s="46" t="s">
        <v>18672</v>
      </c>
      <c r="B10102" s="46" t="s">
        <v>33503</v>
      </c>
      <c r="C10102" s="47">
        <v>18.622199999999999</v>
      </c>
      <c r="D10102" s="119" t="s">
        <v>19966</v>
      </c>
      <c r="E10102" s="46" t="s">
        <v>19966</v>
      </c>
      <c r="F10102" s="121">
        <v>3.0362</v>
      </c>
      <c r="G10102" s="87"/>
      <c r="H10102" s="47"/>
      <c r="I10102" s="120">
        <v>0</v>
      </c>
      <c r="J10102" s="120">
        <v>0</v>
      </c>
    </row>
    <row r="10103" spans="1:10" ht="15" customHeight="1">
      <c r="A10103" s="46" t="s">
        <v>18671</v>
      </c>
      <c r="B10103" s="46" t="s">
        <v>35768</v>
      </c>
      <c r="C10103" s="47">
        <v>26.569199999999999</v>
      </c>
      <c r="D10103" s="119" t="s">
        <v>12375</v>
      </c>
      <c r="E10103" s="46" t="s">
        <v>12375</v>
      </c>
      <c r="F10103" s="121">
        <v>2.5301999999999998</v>
      </c>
      <c r="G10103" s="87"/>
      <c r="H10103" s="47"/>
      <c r="I10103" s="120">
        <v>0</v>
      </c>
      <c r="J10103" s="120">
        <v>0</v>
      </c>
    </row>
    <row r="10104" spans="1:10" ht="15" customHeight="1">
      <c r="A10104" s="46" t="s">
        <v>18670</v>
      </c>
      <c r="B10104" s="46" t="s">
        <v>33504</v>
      </c>
      <c r="C10104" s="47">
        <v>22.5946</v>
      </c>
      <c r="D10104" s="119" t="s">
        <v>12373</v>
      </c>
      <c r="E10104" s="46" t="s">
        <v>12373</v>
      </c>
      <c r="F10104" s="121">
        <v>15.010999999999999</v>
      </c>
      <c r="G10104" s="87"/>
      <c r="H10104" s="47"/>
      <c r="I10104" s="120">
        <v>0</v>
      </c>
      <c r="J10104" s="120">
        <v>0</v>
      </c>
    </row>
    <row r="10105" spans="1:10" ht="15" customHeight="1">
      <c r="A10105" s="46" t="s">
        <v>18669</v>
      </c>
      <c r="B10105" s="46" t="s">
        <v>33505</v>
      </c>
      <c r="C10105" s="47">
        <v>32.639400000000002</v>
      </c>
      <c r="D10105" s="119" t="s">
        <v>19964</v>
      </c>
      <c r="E10105" s="46" t="s">
        <v>19964</v>
      </c>
      <c r="F10105" s="121">
        <v>7.4034000000000004</v>
      </c>
      <c r="G10105" s="87"/>
      <c r="H10105" s="47"/>
      <c r="I10105" s="120">
        <v>0</v>
      </c>
      <c r="J10105" s="120">
        <v>0</v>
      </c>
    </row>
    <row r="10106" spans="1:10" ht="15" customHeight="1">
      <c r="A10106" s="46" t="s">
        <v>18668</v>
      </c>
      <c r="B10106" s="46" t="s">
        <v>33506</v>
      </c>
      <c r="C10106" s="47">
        <v>32.867199999999997</v>
      </c>
      <c r="D10106" s="119" t="s">
        <v>12371</v>
      </c>
      <c r="E10106" s="46" t="s">
        <v>12371</v>
      </c>
      <c r="F10106" s="121">
        <v>7.4134000000000002</v>
      </c>
      <c r="G10106" s="87"/>
      <c r="H10106" s="47"/>
      <c r="I10106" s="120">
        <v>0</v>
      </c>
      <c r="J10106" s="120">
        <v>0</v>
      </c>
    </row>
    <row r="10107" spans="1:10" ht="15" customHeight="1">
      <c r="A10107" s="46" t="s">
        <v>18658</v>
      </c>
      <c r="B10107" s="46" t="s">
        <v>33513</v>
      </c>
      <c r="C10107" s="47">
        <v>5.1867999999999999</v>
      </c>
      <c r="D10107" s="119" t="s">
        <v>12369</v>
      </c>
      <c r="E10107" s="46" t="s">
        <v>12369</v>
      </c>
      <c r="F10107" s="121">
        <v>5.617</v>
      </c>
      <c r="G10107" s="87"/>
      <c r="H10107" s="47"/>
      <c r="I10107" s="120">
        <v>87</v>
      </c>
      <c r="J10107" s="120">
        <v>0</v>
      </c>
    </row>
    <row r="10108" spans="1:10" ht="15" customHeight="1">
      <c r="A10108" s="46" t="s">
        <v>18656</v>
      </c>
      <c r="B10108" s="46" t="s">
        <v>33509</v>
      </c>
      <c r="C10108" s="47">
        <v>0</v>
      </c>
      <c r="D10108" s="119" t="s">
        <v>12367</v>
      </c>
      <c r="E10108" s="46" t="s">
        <v>12367</v>
      </c>
      <c r="F10108" s="121">
        <v>8.2484000000000002</v>
      </c>
      <c r="G10108" s="87"/>
      <c r="H10108" s="47"/>
      <c r="I10108" s="120">
        <v>0</v>
      </c>
      <c r="J10108" s="120">
        <v>0</v>
      </c>
    </row>
    <row r="10109" spans="1:10" ht="15" customHeight="1">
      <c r="A10109" s="46" t="s">
        <v>18653</v>
      </c>
      <c r="B10109" s="46" t="s">
        <v>33510</v>
      </c>
      <c r="C10109" s="47">
        <v>10.905200000000001</v>
      </c>
      <c r="D10109" s="119" t="s">
        <v>12514</v>
      </c>
      <c r="E10109" s="46" t="s">
        <v>12514</v>
      </c>
      <c r="F10109" s="121">
        <v>16.8764</v>
      </c>
      <c r="G10109" s="87"/>
      <c r="H10109" s="47"/>
      <c r="I10109" s="120">
        <v>4</v>
      </c>
      <c r="J10109" s="120">
        <v>0</v>
      </c>
    </row>
    <row r="10110" spans="1:10" ht="15" customHeight="1">
      <c r="A10110" s="46" t="s">
        <v>18652</v>
      </c>
      <c r="B10110" s="46" t="s">
        <v>33511</v>
      </c>
      <c r="C10110" s="47">
        <v>19.28</v>
      </c>
      <c r="D10110" s="119" t="s">
        <v>12512</v>
      </c>
      <c r="E10110" s="46" t="s">
        <v>12512</v>
      </c>
      <c r="F10110" s="121">
        <v>12.1892</v>
      </c>
      <c r="G10110" s="87"/>
      <c r="H10110" s="47"/>
      <c r="I10110" s="120">
        <v>12</v>
      </c>
      <c r="J10110" s="120">
        <v>0</v>
      </c>
    </row>
    <row r="10111" spans="1:10" ht="15" customHeight="1">
      <c r="A10111" s="46" t="s">
        <v>18651</v>
      </c>
      <c r="B10111" s="46" t="s">
        <v>33512</v>
      </c>
      <c r="C10111" s="47">
        <v>40.331200000000003</v>
      </c>
      <c r="D10111" s="119" t="s">
        <v>12510</v>
      </c>
      <c r="E10111" s="46" t="s">
        <v>12510</v>
      </c>
      <c r="F10111" s="121">
        <v>3.7092000000000001</v>
      </c>
      <c r="G10111" s="87"/>
      <c r="H10111" s="47"/>
      <c r="I10111" s="120">
        <v>28</v>
      </c>
      <c r="J10111" s="120">
        <v>0</v>
      </c>
    </row>
    <row r="10112" spans="1:10" ht="15" customHeight="1">
      <c r="A10112" s="46" t="s">
        <v>18667</v>
      </c>
      <c r="B10112" s="46" t="s">
        <v>33514</v>
      </c>
      <c r="C10112" s="47">
        <v>48.503799999999998</v>
      </c>
      <c r="D10112" s="119" t="s">
        <v>12509</v>
      </c>
      <c r="E10112" s="46" t="s">
        <v>12509</v>
      </c>
      <c r="F10112" s="121">
        <v>3.8073999999999999</v>
      </c>
      <c r="G10112" s="87"/>
      <c r="H10112" s="47"/>
      <c r="I10112" s="120">
        <v>0</v>
      </c>
      <c r="J10112" s="120">
        <v>0</v>
      </c>
    </row>
    <row r="10113" spans="1:10" ht="15" customHeight="1">
      <c r="A10113" s="46" t="s">
        <v>18666</v>
      </c>
      <c r="B10113" s="46" t="s">
        <v>33515</v>
      </c>
      <c r="C10113" s="47">
        <v>48.174799999999998</v>
      </c>
      <c r="D10113" s="119" t="s">
        <v>12507</v>
      </c>
      <c r="E10113" s="46" t="s">
        <v>12507</v>
      </c>
      <c r="F10113" s="121">
        <v>6.7304000000000004</v>
      </c>
      <c r="G10113" s="87"/>
      <c r="H10113" s="47"/>
      <c r="I10113" s="120">
        <v>0</v>
      </c>
      <c r="J10113" s="120">
        <v>0</v>
      </c>
    </row>
    <row r="10114" spans="1:10" ht="15" customHeight="1">
      <c r="A10114" s="46" t="s">
        <v>18665</v>
      </c>
      <c r="B10114" s="46" t="s">
        <v>33516</v>
      </c>
      <c r="C10114" s="47">
        <v>64.747600000000006</v>
      </c>
      <c r="D10114" s="119" t="s">
        <v>12505</v>
      </c>
      <c r="E10114" s="46" t="s">
        <v>12505</v>
      </c>
      <c r="F10114" s="121">
        <v>13.739000000000001</v>
      </c>
      <c r="G10114" s="87"/>
      <c r="H10114" s="47"/>
      <c r="I10114" s="120">
        <v>0</v>
      </c>
      <c r="J10114" s="120">
        <v>0</v>
      </c>
    </row>
    <row r="10115" spans="1:10" ht="15" customHeight="1">
      <c r="A10115" s="46" t="s">
        <v>18664</v>
      </c>
      <c r="B10115" s="46" t="s">
        <v>33517</v>
      </c>
      <c r="C10115" s="47">
        <v>83.900999999999996</v>
      </c>
      <c r="D10115" s="119" t="s">
        <v>12503</v>
      </c>
      <c r="E10115" s="46" t="s">
        <v>12503</v>
      </c>
      <c r="F10115" s="121">
        <v>19.684799999999999</v>
      </c>
      <c r="G10115" s="87"/>
      <c r="H10115" s="47"/>
      <c r="I10115" s="120">
        <v>0</v>
      </c>
      <c r="J10115" s="120">
        <v>0</v>
      </c>
    </row>
    <row r="10116" spans="1:10" ht="15" customHeight="1">
      <c r="A10116" s="46" t="s">
        <v>18663</v>
      </c>
      <c r="B10116" s="46" t="s">
        <v>33518</v>
      </c>
      <c r="C10116" s="47">
        <v>1.1132</v>
      </c>
      <c r="D10116" s="119" t="s">
        <v>12501</v>
      </c>
      <c r="E10116" s="46" t="s">
        <v>12501</v>
      </c>
      <c r="F10116" s="121">
        <v>7.3071999999999999</v>
      </c>
      <c r="G10116" s="87"/>
      <c r="H10116" s="47"/>
      <c r="I10116" s="120">
        <v>0</v>
      </c>
      <c r="J10116" s="120">
        <v>0</v>
      </c>
    </row>
    <row r="10117" spans="1:10" ht="15" customHeight="1">
      <c r="A10117" s="46" t="s">
        <v>18662</v>
      </c>
      <c r="B10117" s="46" t="s">
        <v>33519</v>
      </c>
      <c r="C10117" s="47">
        <v>1.341</v>
      </c>
      <c r="D10117" s="119" t="s">
        <v>12499</v>
      </c>
      <c r="E10117" s="46" t="s">
        <v>12499</v>
      </c>
      <c r="F10117" s="121">
        <v>7.8436000000000003</v>
      </c>
      <c r="G10117" s="87"/>
      <c r="H10117" s="47"/>
      <c r="I10117" s="120">
        <v>0</v>
      </c>
      <c r="J10117" s="120">
        <v>0</v>
      </c>
    </row>
    <row r="10118" spans="1:10" ht="15" customHeight="1">
      <c r="A10118" s="46" t="s">
        <v>7993</v>
      </c>
      <c r="B10118" s="46" t="s">
        <v>18661</v>
      </c>
      <c r="C10118" s="47">
        <v>1.4945999999999999</v>
      </c>
      <c r="D10118" s="119" t="s">
        <v>12497</v>
      </c>
      <c r="E10118" s="46" t="s">
        <v>12497</v>
      </c>
      <c r="F10118" s="121">
        <v>1.6446000000000001</v>
      </c>
      <c r="G10118" s="87"/>
      <c r="H10118" s="47"/>
      <c r="I10118" s="120">
        <v>512</v>
      </c>
      <c r="J10118" s="120">
        <v>0</v>
      </c>
    </row>
    <row r="10119" spans="1:10" ht="15" customHeight="1">
      <c r="A10119" s="46" t="s">
        <v>18660</v>
      </c>
      <c r="B10119" s="46" t="s">
        <v>33521</v>
      </c>
      <c r="C10119" s="47">
        <v>1.8976</v>
      </c>
      <c r="D10119" s="119" t="s">
        <v>12496</v>
      </c>
      <c r="E10119" s="46" t="s">
        <v>12496</v>
      </c>
      <c r="F10119" s="121">
        <v>8.5014000000000003</v>
      </c>
      <c r="G10119" s="87"/>
      <c r="H10119" s="47"/>
      <c r="I10119" s="120">
        <v>192</v>
      </c>
      <c r="J10119" s="120">
        <v>0</v>
      </c>
    </row>
    <row r="10120" spans="1:10" ht="15" customHeight="1">
      <c r="A10120" s="46" t="s">
        <v>7999</v>
      </c>
      <c r="B10120" s="46" t="s">
        <v>18659</v>
      </c>
      <c r="C10120" s="47">
        <v>2.3820000000000001</v>
      </c>
      <c r="D10120" s="119" t="s">
        <v>12494</v>
      </c>
      <c r="E10120" s="46" t="s">
        <v>12494</v>
      </c>
      <c r="F10120" s="121">
        <v>7.6158000000000001</v>
      </c>
      <c r="G10120" s="87"/>
      <c r="H10120" s="47"/>
      <c r="I10120" s="120">
        <v>952</v>
      </c>
      <c r="J10120" s="120">
        <v>0</v>
      </c>
    </row>
    <row r="10121" spans="1:10" ht="15" customHeight="1">
      <c r="A10121" s="46" t="s">
        <v>18657</v>
      </c>
      <c r="B10121" s="46" t="s">
        <v>33520</v>
      </c>
      <c r="C10121" s="47">
        <v>3.0666000000000002</v>
      </c>
      <c r="D10121" s="119" t="s">
        <v>12492</v>
      </c>
      <c r="E10121" s="46" t="s">
        <v>12492</v>
      </c>
      <c r="F10121" s="121">
        <v>10.588800000000001</v>
      </c>
      <c r="G10121" s="87"/>
      <c r="H10121" s="47"/>
      <c r="I10121" s="120">
        <v>36</v>
      </c>
      <c r="J10121" s="120">
        <v>0</v>
      </c>
    </row>
    <row r="10122" spans="1:10" ht="15" customHeight="1">
      <c r="A10122" s="46" t="s">
        <v>8008</v>
      </c>
      <c r="B10122" s="46" t="s">
        <v>18655</v>
      </c>
      <c r="C10122" s="47">
        <v>4.3902000000000001</v>
      </c>
      <c r="D10122" s="119" t="s">
        <v>12490</v>
      </c>
      <c r="E10122" s="46" t="s">
        <v>12490</v>
      </c>
      <c r="F10122" s="121">
        <v>11.689399999999999</v>
      </c>
      <c r="G10122" s="87"/>
      <c r="H10122" s="47"/>
      <c r="I10122" s="120">
        <v>780</v>
      </c>
      <c r="J10122" s="120">
        <v>0</v>
      </c>
    </row>
    <row r="10123" spans="1:10" ht="15" customHeight="1">
      <c r="A10123" s="46" t="s">
        <v>8013</v>
      </c>
      <c r="B10123" s="46" t="s">
        <v>18654</v>
      </c>
      <c r="C10123" s="47">
        <v>7.3293999999999997</v>
      </c>
      <c r="D10123" s="119" t="s">
        <v>12488</v>
      </c>
      <c r="E10123" s="46" t="s">
        <v>12488</v>
      </c>
      <c r="F10123" s="121">
        <v>12.220800000000001</v>
      </c>
      <c r="G10123" s="87"/>
      <c r="H10123" s="47"/>
      <c r="I10123" s="120">
        <v>716</v>
      </c>
      <c r="J10123" s="120">
        <v>0</v>
      </c>
    </row>
    <row r="10124" spans="1:10" ht="15" customHeight="1">
      <c r="A10124" s="46" t="s">
        <v>33522</v>
      </c>
      <c r="B10124" s="46" t="s">
        <v>33523</v>
      </c>
      <c r="C10124" s="47">
        <v>21.354800000000001</v>
      </c>
      <c r="D10124" s="119" t="s">
        <v>12486</v>
      </c>
      <c r="E10124" s="46" t="s">
        <v>12486</v>
      </c>
      <c r="F10124" s="121">
        <v>3.8712</v>
      </c>
      <c r="G10124" s="87"/>
      <c r="H10124" s="47"/>
      <c r="I10124" s="120">
        <v>20</v>
      </c>
      <c r="J10124" s="120">
        <v>0</v>
      </c>
    </row>
    <row r="10125" spans="1:10" ht="15" customHeight="1">
      <c r="A10125" s="46" t="s">
        <v>18904</v>
      </c>
      <c r="B10125" s="46" t="s">
        <v>18905</v>
      </c>
      <c r="C10125" s="47">
        <v>20.469200000000001</v>
      </c>
      <c r="D10125" s="119" t="s">
        <v>12484</v>
      </c>
      <c r="E10125" s="46" t="s">
        <v>12484</v>
      </c>
      <c r="F10125" s="121">
        <v>3.8812000000000002</v>
      </c>
      <c r="G10125" s="87"/>
      <c r="H10125" s="47"/>
      <c r="I10125" s="120">
        <v>40</v>
      </c>
      <c r="J10125" s="120">
        <v>0</v>
      </c>
    </row>
    <row r="10126" spans="1:10" ht="15" customHeight="1">
      <c r="A10126" s="46" t="s">
        <v>18902</v>
      </c>
      <c r="B10126" s="46" t="s">
        <v>18903</v>
      </c>
      <c r="C10126" s="47">
        <v>21.443200000000001</v>
      </c>
      <c r="D10126" s="119" t="s">
        <v>12482</v>
      </c>
      <c r="E10126" s="46" t="s">
        <v>12482</v>
      </c>
      <c r="F10126" s="121">
        <v>3.8812000000000002</v>
      </c>
      <c r="G10126" s="87"/>
      <c r="H10126" s="47"/>
      <c r="I10126" s="120">
        <v>20</v>
      </c>
      <c r="J10126" s="120">
        <v>0</v>
      </c>
    </row>
    <row r="10127" spans="1:10" ht="15" customHeight="1">
      <c r="A10127" s="46" t="s">
        <v>18900</v>
      </c>
      <c r="B10127" s="46" t="s">
        <v>18901</v>
      </c>
      <c r="C10127" s="47">
        <v>33.141199999999998</v>
      </c>
      <c r="D10127" s="119" t="s">
        <v>12480</v>
      </c>
      <c r="E10127" s="46" t="s">
        <v>12480</v>
      </c>
      <c r="F10127" s="121">
        <v>3.8812000000000002</v>
      </c>
      <c r="G10127" s="87"/>
      <c r="H10127" s="47"/>
      <c r="I10127" s="120">
        <v>40</v>
      </c>
      <c r="J10127" s="120">
        <v>0</v>
      </c>
    </row>
    <row r="10128" spans="1:10" ht="15" customHeight="1">
      <c r="A10128" s="46" t="s">
        <v>18898</v>
      </c>
      <c r="B10128" s="46" t="s">
        <v>18899</v>
      </c>
      <c r="C10128" s="47">
        <v>47.7622</v>
      </c>
      <c r="D10128" s="119" t="s">
        <v>12478</v>
      </c>
      <c r="E10128" s="46" t="s">
        <v>12478</v>
      </c>
      <c r="F10128" s="121">
        <v>3.8812000000000002</v>
      </c>
      <c r="G10128" s="87"/>
      <c r="H10128" s="47"/>
      <c r="I10128" s="120">
        <v>20</v>
      </c>
      <c r="J10128" s="120">
        <v>0</v>
      </c>
    </row>
    <row r="10129" spans="1:10" ht="15" customHeight="1">
      <c r="A10129" s="46" t="s">
        <v>18896</v>
      </c>
      <c r="B10129" s="46" t="s">
        <v>18897</v>
      </c>
      <c r="C10129" s="47">
        <v>69.200599999999994</v>
      </c>
      <c r="D10129" s="119" t="s">
        <v>12476</v>
      </c>
      <c r="E10129" s="46" t="s">
        <v>12476</v>
      </c>
      <c r="F10129" s="121">
        <v>3.8812000000000002</v>
      </c>
      <c r="G10129" s="87"/>
      <c r="H10129" s="47"/>
      <c r="I10129" s="120">
        <v>10</v>
      </c>
      <c r="J10129" s="120">
        <v>0</v>
      </c>
    </row>
    <row r="10130" spans="1:10" ht="15" customHeight="1">
      <c r="A10130" s="46" t="s">
        <v>18894</v>
      </c>
      <c r="B10130" s="46" t="s">
        <v>18895</v>
      </c>
      <c r="C10130" s="47">
        <v>92.601399999999998</v>
      </c>
      <c r="D10130" s="119" t="s">
        <v>12474</v>
      </c>
      <c r="E10130" s="46" t="s">
        <v>12474</v>
      </c>
      <c r="F10130" s="121">
        <v>3.8812000000000002</v>
      </c>
      <c r="G10130" s="87"/>
      <c r="H10130" s="47"/>
      <c r="I10130" s="120">
        <v>10</v>
      </c>
      <c r="J10130" s="120">
        <v>0</v>
      </c>
    </row>
    <row r="10131" spans="1:10" ht="15" customHeight="1">
      <c r="A10131" s="46" t="s">
        <v>18638</v>
      </c>
      <c r="B10131" s="46" t="s">
        <v>33524</v>
      </c>
      <c r="C10131" s="47">
        <v>0.63260000000000005</v>
      </c>
      <c r="D10131" s="119" t="s">
        <v>12472</v>
      </c>
      <c r="E10131" s="46" t="s">
        <v>12472</v>
      </c>
      <c r="F10131" s="121">
        <v>3.8812000000000002</v>
      </c>
      <c r="G10131" s="87"/>
      <c r="H10131" s="47"/>
      <c r="I10131" s="120">
        <v>0</v>
      </c>
      <c r="J10131" s="120">
        <v>0</v>
      </c>
    </row>
    <row r="10132" spans="1:10" ht="15" customHeight="1">
      <c r="A10132" s="46" t="s">
        <v>18915</v>
      </c>
      <c r="B10132" s="46" t="s">
        <v>33525</v>
      </c>
      <c r="C10132" s="47">
        <v>27.779</v>
      </c>
      <c r="D10132" s="119" t="s">
        <v>12470</v>
      </c>
      <c r="E10132" s="46" t="s">
        <v>12470</v>
      </c>
      <c r="F10132" s="121">
        <v>3.8812000000000002</v>
      </c>
      <c r="G10132" s="87"/>
      <c r="H10132" s="47"/>
      <c r="I10132" s="120">
        <v>0</v>
      </c>
      <c r="J10132" s="120">
        <v>0</v>
      </c>
    </row>
    <row r="10133" spans="1:10" ht="15" customHeight="1">
      <c r="A10133" s="46" t="s">
        <v>18914</v>
      </c>
      <c r="B10133" s="46" t="s">
        <v>33532</v>
      </c>
      <c r="C10133" s="47">
        <v>1.4077999999999999</v>
      </c>
      <c r="D10133" s="119" t="s">
        <v>12468</v>
      </c>
      <c r="E10133" s="46" t="s">
        <v>12468</v>
      </c>
      <c r="F10133" s="121">
        <v>3.8812000000000002</v>
      </c>
      <c r="G10133" s="87"/>
      <c r="H10133" s="47"/>
      <c r="I10133" s="120">
        <v>800</v>
      </c>
      <c r="J10133" s="120">
        <v>0</v>
      </c>
    </row>
    <row r="10134" spans="1:10" ht="15" customHeight="1">
      <c r="A10134" s="46" t="s">
        <v>18912</v>
      </c>
      <c r="B10134" s="46" t="s">
        <v>18913</v>
      </c>
      <c r="C10134" s="47">
        <v>2.0064000000000002</v>
      </c>
      <c r="D10134" s="119" t="s">
        <v>12466</v>
      </c>
      <c r="E10134" s="46" t="s">
        <v>12466</v>
      </c>
      <c r="F10134" s="121">
        <v>3.8812000000000002</v>
      </c>
      <c r="G10134" s="87"/>
      <c r="H10134" s="47"/>
      <c r="I10134" s="120">
        <v>500</v>
      </c>
      <c r="J10134" s="120">
        <v>0</v>
      </c>
    </row>
    <row r="10135" spans="1:10" ht="15" customHeight="1">
      <c r="A10135" s="46" t="s">
        <v>18911</v>
      </c>
      <c r="B10135" s="46" t="s">
        <v>33530</v>
      </c>
      <c r="C10135" s="47">
        <v>2.6415999999999999</v>
      </c>
      <c r="D10135" s="119" t="s">
        <v>12464</v>
      </c>
      <c r="E10135" s="46" t="s">
        <v>12464</v>
      </c>
      <c r="F10135" s="121">
        <v>3.8812000000000002</v>
      </c>
      <c r="G10135" s="87"/>
      <c r="H10135" s="47"/>
      <c r="I10135" s="120">
        <v>200</v>
      </c>
      <c r="J10135" s="120">
        <v>0</v>
      </c>
    </row>
    <row r="10136" spans="1:10" ht="15" customHeight="1">
      <c r="A10136" s="46" t="s">
        <v>18910</v>
      </c>
      <c r="B10136" s="46" t="s">
        <v>33531</v>
      </c>
      <c r="C10136" s="47">
        <v>3.5697999999999999</v>
      </c>
      <c r="D10136" s="119" t="s">
        <v>12462</v>
      </c>
      <c r="E10136" s="46" t="s">
        <v>12462</v>
      </c>
      <c r="F10136" s="121">
        <v>3.8812000000000002</v>
      </c>
      <c r="G10136" s="87"/>
      <c r="H10136" s="47"/>
      <c r="I10136" s="120">
        <v>200</v>
      </c>
      <c r="J10136" s="120">
        <v>0</v>
      </c>
    </row>
    <row r="10137" spans="1:10" ht="15" customHeight="1">
      <c r="A10137" s="46" t="s">
        <v>18909</v>
      </c>
      <c r="B10137" s="46" t="s">
        <v>33526</v>
      </c>
      <c r="C10137" s="47">
        <v>5.6437999999999997</v>
      </c>
      <c r="D10137" s="119" t="s">
        <v>12460</v>
      </c>
      <c r="E10137" s="46" t="s">
        <v>12460</v>
      </c>
      <c r="F10137" s="121">
        <v>3.8812000000000002</v>
      </c>
      <c r="G10137" s="87"/>
      <c r="H10137" s="47"/>
      <c r="I10137" s="120">
        <v>400</v>
      </c>
      <c r="J10137" s="120">
        <v>0</v>
      </c>
    </row>
    <row r="10138" spans="1:10" ht="15" customHeight="1">
      <c r="A10138" s="46" t="s">
        <v>18908</v>
      </c>
      <c r="B10138" s="46" t="s">
        <v>33527</v>
      </c>
      <c r="C10138" s="47">
        <v>8.8734000000000002</v>
      </c>
      <c r="D10138" s="119" t="s">
        <v>12458</v>
      </c>
      <c r="E10138" s="46" t="s">
        <v>12458</v>
      </c>
      <c r="F10138" s="121">
        <v>3.8812000000000002</v>
      </c>
      <c r="G10138" s="87"/>
      <c r="H10138" s="47"/>
      <c r="I10138" s="120">
        <v>100</v>
      </c>
      <c r="J10138" s="120">
        <v>0</v>
      </c>
    </row>
    <row r="10139" spans="1:10" ht="15" customHeight="1">
      <c r="A10139" s="46" t="s">
        <v>18907</v>
      </c>
      <c r="B10139" s="46" t="s">
        <v>33528</v>
      </c>
      <c r="C10139" s="47">
        <v>13.022399999999999</v>
      </c>
      <c r="D10139" s="119" t="s">
        <v>12456</v>
      </c>
      <c r="E10139" s="46" t="s">
        <v>12456</v>
      </c>
      <c r="F10139" s="121">
        <v>8.8303999999999991</v>
      </c>
      <c r="G10139" s="87"/>
      <c r="H10139" s="47"/>
      <c r="I10139" s="120">
        <v>0</v>
      </c>
      <c r="J10139" s="120">
        <v>0</v>
      </c>
    </row>
    <row r="10140" spans="1:10" ht="15" customHeight="1">
      <c r="A10140" s="46" t="s">
        <v>18906</v>
      </c>
      <c r="B10140" s="46" t="s">
        <v>33529</v>
      </c>
      <c r="C10140" s="47">
        <v>18.779</v>
      </c>
      <c r="D10140" s="119" t="s">
        <v>12454</v>
      </c>
      <c r="E10140" s="46" t="s">
        <v>12454</v>
      </c>
      <c r="F10140" s="121">
        <v>5.3388</v>
      </c>
      <c r="G10140" s="87"/>
      <c r="H10140" s="47"/>
      <c r="I10140" s="120">
        <v>0</v>
      </c>
      <c r="J10140" s="120">
        <v>0</v>
      </c>
    </row>
    <row r="10141" spans="1:10" ht="15" customHeight="1">
      <c r="A10141" s="46" t="s">
        <v>18918</v>
      </c>
      <c r="B10141" s="46" t="s">
        <v>18919</v>
      </c>
      <c r="C10141" s="47">
        <v>16.340800000000002</v>
      </c>
      <c r="D10141" s="119" t="s">
        <v>12452</v>
      </c>
      <c r="E10141" s="46" t="s">
        <v>12452</v>
      </c>
      <c r="F10141" s="121">
        <v>17.964400000000001</v>
      </c>
      <c r="G10141" s="87"/>
      <c r="H10141" s="47"/>
      <c r="I10141" s="120">
        <v>0</v>
      </c>
      <c r="J10141" s="120">
        <v>0</v>
      </c>
    </row>
    <row r="10142" spans="1:10" ht="15" customHeight="1">
      <c r="A10142" s="46" t="s">
        <v>6211</v>
      </c>
      <c r="B10142" s="46" t="s">
        <v>33533</v>
      </c>
      <c r="C10142" s="47">
        <v>1.3466</v>
      </c>
      <c r="D10142" s="119" t="s">
        <v>32607</v>
      </c>
      <c r="E10142" s="46" t="s">
        <v>32607</v>
      </c>
      <c r="F10142" s="121">
        <v>49.048200000000001</v>
      </c>
      <c r="G10142" s="87"/>
      <c r="H10142" s="47"/>
      <c r="I10142" s="120">
        <v>4770</v>
      </c>
      <c r="J10142" s="120">
        <v>0</v>
      </c>
    </row>
    <row r="10143" spans="1:10" ht="15" customHeight="1">
      <c r="A10143" s="46" t="s">
        <v>6222</v>
      </c>
      <c r="B10143" s="46" t="s">
        <v>33538</v>
      </c>
      <c r="C10143" s="47">
        <v>1.9736</v>
      </c>
      <c r="D10143" s="119" t="s">
        <v>32599</v>
      </c>
      <c r="E10143" s="46" t="s">
        <v>32599</v>
      </c>
      <c r="F10143" s="121">
        <v>50.417000000000002</v>
      </c>
      <c r="G10143" s="87"/>
      <c r="H10143" s="47"/>
      <c r="I10143" s="120">
        <v>2685</v>
      </c>
      <c r="J10143" s="120">
        <v>0</v>
      </c>
    </row>
    <row r="10144" spans="1:10" ht="15" customHeight="1">
      <c r="A10144" s="46" t="s">
        <v>6233</v>
      </c>
      <c r="B10144" s="46" t="s">
        <v>33534</v>
      </c>
      <c r="C10144" s="47">
        <v>3.2134</v>
      </c>
      <c r="D10144" s="119" t="s">
        <v>32587</v>
      </c>
      <c r="E10144" s="46" t="s">
        <v>32587</v>
      </c>
      <c r="F10144" s="121">
        <v>36.293799999999997</v>
      </c>
      <c r="G10144" s="87"/>
      <c r="H10144" s="47"/>
      <c r="I10144" s="120">
        <v>2100</v>
      </c>
      <c r="J10144" s="120">
        <v>0</v>
      </c>
    </row>
    <row r="10145" spans="1:10" ht="15" customHeight="1">
      <c r="A10145" s="46" t="s">
        <v>6244</v>
      </c>
      <c r="B10145" s="46" t="s">
        <v>33537</v>
      </c>
      <c r="C10145" s="47">
        <v>4.944</v>
      </c>
      <c r="D10145" s="119" t="s">
        <v>32603</v>
      </c>
      <c r="E10145" s="46" t="s">
        <v>32603</v>
      </c>
      <c r="F10145" s="121">
        <v>40.4</v>
      </c>
      <c r="G10145" s="87"/>
      <c r="H10145" s="47"/>
      <c r="I10145" s="120">
        <v>664</v>
      </c>
      <c r="J10145" s="120">
        <v>0</v>
      </c>
    </row>
    <row r="10146" spans="1:10" ht="15" customHeight="1">
      <c r="A10146" s="46" t="s">
        <v>18917</v>
      </c>
      <c r="B10146" s="46" t="s">
        <v>33536</v>
      </c>
      <c r="C10146" s="47">
        <v>7.7675999999999998</v>
      </c>
      <c r="D10146" s="119" t="s">
        <v>32589</v>
      </c>
      <c r="E10146" s="46" t="s">
        <v>32589</v>
      </c>
      <c r="F10146" s="121">
        <v>48.488399999999999</v>
      </c>
      <c r="G10146" s="87"/>
      <c r="H10146" s="47"/>
      <c r="I10146" s="120">
        <v>238</v>
      </c>
      <c r="J10146" s="120">
        <v>0</v>
      </c>
    </row>
    <row r="10147" spans="1:10" ht="15" customHeight="1">
      <c r="A10147" s="46" t="s">
        <v>18916</v>
      </c>
      <c r="B10147" s="46" t="s">
        <v>33535</v>
      </c>
      <c r="C10147" s="47">
        <v>12.3186</v>
      </c>
      <c r="D10147" s="119" t="s">
        <v>32605</v>
      </c>
      <c r="E10147" s="46" t="s">
        <v>32605</v>
      </c>
      <c r="F10147" s="121">
        <v>60.620800000000003</v>
      </c>
      <c r="G10147" s="87"/>
      <c r="H10147" s="47"/>
      <c r="I10147" s="120">
        <v>300</v>
      </c>
      <c r="J10147" s="120">
        <v>0</v>
      </c>
    </row>
    <row r="10148" spans="1:10" ht="15" customHeight="1">
      <c r="A10148" s="46" t="s">
        <v>18926</v>
      </c>
      <c r="B10148" s="46" t="s">
        <v>33539</v>
      </c>
      <c r="C10148" s="47">
        <v>26.3842</v>
      </c>
      <c r="D10148" s="119" t="s">
        <v>32591</v>
      </c>
      <c r="E10148" s="46" t="s">
        <v>32591</v>
      </c>
      <c r="F10148" s="121">
        <v>101.82980000000001</v>
      </c>
      <c r="G10148" s="87"/>
      <c r="H10148" s="47"/>
      <c r="I10148" s="120">
        <v>0</v>
      </c>
      <c r="J10148" s="120">
        <v>0</v>
      </c>
    </row>
    <row r="10149" spans="1:10" ht="15" customHeight="1">
      <c r="A10149" s="46" t="s">
        <v>6214</v>
      </c>
      <c r="B10149" s="46" t="s">
        <v>33540</v>
      </c>
      <c r="C10149" s="47">
        <v>1.4481999999999999</v>
      </c>
      <c r="D10149" s="119" t="s">
        <v>32595</v>
      </c>
      <c r="E10149" s="46" t="s">
        <v>32595</v>
      </c>
      <c r="F10149" s="121">
        <v>9.3325999999999993</v>
      </c>
      <c r="G10149" s="87"/>
      <c r="H10149" s="47"/>
      <c r="I10149" s="120">
        <v>700</v>
      </c>
      <c r="J10149" s="120">
        <v>0</v>
      </c>
    </row>
    <row r="10150" spans="1:10" ht="15" customHeight="1">
      <c r="A10150" s="46" t="s">
        <v>6225</v>
      </c>
      <c r="B10150" s="46" t="s">
        <v>33547</v>
      </c>
      <c r="C10150" s="47">
        <v>1.4204000000000001</v>
      </c>
      <c r="D10150" s="119" t="s">
        <v>12778</v>
      </c>
      <c r="E10150" s="46" t="s">
        <v>12778</v>
      </c>
      <c r="F10150" s="121">
        <v>1.3156000000000001</v>
      </c>
      <c r="G10150" s="87"/>
      <c r="H10150" s="47"/>
      <c r="I10150" s="120">
        <v>513</v>
      </c>
      <c r="J10150" s="120">
        <v>0</v>
      </c>
    </row>
    <row r="10151" spans="1:10" ht="15" customHeight="1">
      <c r="A10151" s="46" t="s">
        <v>6236</v>
      </c>
      <c r="B10151" s="46" t="s">
        <v>33546</v>
      </c>
      <c r="C10151" s="47">
        <v>2.2113999999999998</v>
      </c>
      <c r="D10151" s="119" t="s">
        <v>32597</v>
      </c>
      <c r="E10151" s="46" t="s">
        <v>32597</v>
      </c>
      <c r="F10151" s="121">
        <v>7.6319999999999997</v>
      </c>
      <c r="G10151" s="87"/>
      <c r="H10151" s="47"/>
      <c r="I10151" s="120">
        <v>779</v>
      </c>
      <c r="J10151" s="120">
        <v>0</v>
      </c>
    </row>
    <row r="10152" spans="1:10" ht="15" customHeight="1">
      <c r="A10152" s="46" t="s">
        <v>6247</v>
      </c>
      <c r="B10152" s="46" t="s">
        <v>33545</v>
      </c>
      <c r="C10152" s="47">
        <v>4.1337999999999999</v>
      </c>
      <c r="D10152" s="119" t="s">
        <v>32601</v>
      </c>
      <c r="E10152" s="46" t="s">
        <v>32601</v>
      </c>
      <c r="F10152" s="121">
        <v>10.037800000000001</v>
      </c>
      <c r="G10152" s="87"/>
      <c r="H10152" s="47"/>
      <c r="I10152" s="120">
        <v>415</v>
      </c>
      <c r="J10152" s="120">
        <v>0</v>
      </c>
    </row>
    <row r="10153" spans="1:10" ht="15" customHeight="1">
      <c r="A10153" s="46" t="s">
        <v>18925</v>
      </c>
      <c r="B10153" s="46" t="s">
        <v>33541</v>
      </c>
      <c r="C10153" s="47">
        <v>5.3041999999999998</v>
      </c>
      <c r="D10153" s="119" t="s">
        <v>32593</v>
      </c>
      <c r="E10153" s="46" t="s">
        <v>32593</v>
      </c>
      <c r="F10153" s="121">
        <v>91.128200000000007</v>
      </c>
      <c r="G10153" s="87"/>
      <c r="H10153" s="47"/>
      <c r="I10153" s="120">
        <v>200</v>
      </c>
      <c r="J10153" s="120">
        <v>0</v>
      </c>
    </row>
    <row r="10154" spans="1:10" ht="15" customHeight="1">
      <c r="A10154" s="46" t="s">
        <v>18924</v>
      </c>
      <c r="B10154" s="46" t="s">
        <v>33542</v>
      </c>
      <c r="C10154" s="47">
        <v>9.9678000000000004</v>
      </c>
      <c r="D10154" s="119" t="s">
        <v>12776</v>
      </c>
      <c r="E10154" s="46" t="s">
        <v>12776</v>
      </c>
      <c r="F10154" s="121">
        <v>0.32879999999999998</v>
      </c>
      <c r="G10154" s="87"/>
      <c r="H10154" s="47"/>
      <c r="I10154" s="120">
        <v>100</v>
      </c>
      <c r="J10154" s="120">
        <v>0</v>
      </c>
    </row>
    <row r="10155" spans="1:10" ht="15" customHeight="1">
      <c r="A10155" s="46" t="s">
        <v>18923</v>
      </c>
      <c r="B10155" s="46" t="s">
        <v>33543</v>
      </c>
      <c r="C10155" s="47">
        <v>12.280799999999999</v>
      </c>
      <c r="D10155" s="119" t="s">
        <v>12774</v>
      </c>
      <c r="E10155" s="46" t="s">
        <v>12774</v>
      </c>
      <c r="F10155" s="121">
        <v>0.35420000000000001</v>
      </c>
      <c r="G10155" s="87"/>
      <c r="H10155" s="47"/>
      <c r="I10155" s="120">
        <v>0</v>
      </c>
      <c r="J10155" s="120">
        <v>0</v>
      </c>
    </row>
    <row r="10156" spans="1:10" ht="15" customHeight="1">
      <c r="A10156" s="46" t="s">
        <v>18922</v>
      </c>
      <c r="B10156" s="46" t="s">
        <v>33544</v>
      </c>
      <c r="C10156" s="47">
        <v>17.836600000000001</v>
      </c>
      <c r="D10156" s="119" t="s">
        <v>12772</v>
      </c>
      <c r="E10156" s="46" t="s">
        <v>12772</v>
      </c>
      <c r="F10156" s="121">
        <v>3.0331999999999999</v>
      </c>
      <c r="G10156" s="87"/>
      <c r="H10156" s="47"/>
      <c r="I10156" s="120">
        <v>0</v>
      </c>
      <c r="J10156" s="120">
        <v>0</v>
      </c>
    </row>
    <row r="10157" spans="1:10" ht="15" customHeight="1">
      <c r="A10157" s="46" t="s">
        <v>18920</v>
      </c>
      <c r="B10157" s="46" t="s">
        <v>18921</v>
      </c>
      <c r="C10157" s="47">
        <v>3.9319999999999999</v>
      </c>
      <c r="D10157" s="119" t="s">
        <v>12770</v>
      </c>
      <c r="E10157" s="46" t="s">
        <v>12770</v>
      </c>
      <c r="F10157" s="121">
        <v>0.86019999999999996</v>
      </c>
      <c r="G10157" s="87"/>
      <c r="H10157" s="47"/>
      <c r="I10157" s="120">
        <v>0</v>
      </c>
      <c r="J10157" s="120">
        <v>0</v>
      </c>
    </row>
    <row r="10158" spans="1:10" ht="15" customHeight="1">
      <c r="A10158" s="46" t="s">
        <v>6217</v>
      </c>
      <c r="B10158" s="46" t="s">
        <v>18932</v>
      </c>
      <c r="C10158" s="47">
        <v>1.8748</v>
      </c>
      <c r="D10158" s="119" t="s">
        <v>12769</v>
      </c>
      <c r="E10158" s="46" t="s">
        <v>12769</v>
      </c>
      <c r="F10158" s="121">
        <v>4.3448000000000002</v>
      </c>
      <c r="G10158" s="87"/>
      <c r="H10158" s="47"/>
      <c r="I10158" s="120">
        <v>600</v>
      </c>
      <c r="J10158" s="120">
        <v>0</v>
      </c>
    </row>
    <row r="10159" spans="1:10" ht="15" customHeight="1">
      <c r="A10159" s="46" t="s">
        <v>6228</v>
      </c>
      <c r="B10159" s="46" t="s">
        <v>18931</v>
      </c>
      <c r="C10159" s="47">
        <v>2.7602000000000002</v>
      </c>
      <c r="D10159" s="119" t="s">
        <v>12768</v>
      </c>
      <c r="E10159" s="46" t="s">
        <v>12768</v>
      </c>
      <c r="F10159" s="121">
        <v>1.8218000000000001</v>
      </c>
      <c r="G10159" s="87"/>
      <c r="H10159" s="47"/>
      <c r="I10159" s="120">
        <v>400</v>
      </c>
      <c r="J10159" s="120">
        <v>0</v>
      </c>
    </row>
    <row r="10160" spans="1:10" ht="15" customHeight="1">
      <c r="A10160" s="46" t="s">
        <v>6239</v>
      </c>
      <c r="B10160" s="46" t="s">
        <v>18930</v>
      </c>
      <c r="C10160" s="47">
        <v>3.0918000000000001</v>
      </c>
      <c r="D10160" s="119" t="s">
        <v>12766</v>
      </c>
      <c r="E10160" s="46" t="s">
        <v>12766</v>
      </c>
      <c r="F10160" s="121">
        <v>1.0374000000000001</v>
      </c>
      <c r="G10160" s="87"/>
      <c r="H10160" s="47"/>
      <c r="I10160" s="120">
        <v>1000</v>
      </c>
      <c r="J10160" s="120">
        <v>0</v>
      </c>
    </row>
    <row r="10161" spans="1:10" ht="15" customHeight="1">
      <c r="A10161" s="46" t="s">
        <v>6250</v>
      </c>
      <c r="B10161" s="46" t="s">
        <v>18929</v>
      </c>
      <c r="C10161" s="47">
        <v>4.8268000000000004</v>
      </c>
      <c r="D10161" s="119" t="s">
        <v>12764</v>
      </c>
      <c r="E10161" s="46" t="s">
        <v>12764</v>
      </c>
      <c r="F10161" s="121">
        <v>4.3448000000000002</v>
      </c>
      <c r="G10161" s="87"/>
      <c r="H10161" s="47"/>
      <c r="I10161" s="120">
        <v>600</v>
      </c>
      <c r="J10161" s="120">
        <v>0</v>
      </c>
    </row>
    <row r="10162" spans="1:10" ht="15" customHeight="1">
      <c r="A10162" s="46" t="s">
        <v>18927</v>
      </c>
      <c r="B10162" s="46" t="s">
        <v>18928</v>
      </c>
      <c r="C10162" s="47">
        <v>7.5293999999999999</v>
      </c>
      <c r="D10162" s="119" t="s">
        <v>12762</v>
      </c>
      <c r="E10162" s="46" t="s">
        <v>12762</v>
      </c>
      <c r="F10162" s="121">
        <v>2.1</v>
      </c>
      <c r="G10162" s="87"/>
      <c r="H10162" s="47"/>
      <c r="I10162" s="120">
        <v>200</v>
      </c>
      <c r="J10162" s="120">
        <v>0</v>
      </c>
    </row>
    <row r="10163" spans="1:10" ht="15" customHeight="1">
      <c r="A10163" s="46" t="s">
        <v>18944</v>
      </c>
      <c r="B10163" s="46" t="s">
        <v>18945</v>
      </c>
      <c r="C10163" s="47">
        <v>0.56459999999999999</v>
      </c>
      <c r="D10163" s="119" t="s">
        <v>12760</v>
      </c>
      <c r="E10163" s="46" t="s">
        <v>12760</v>
      </c>
      <c r="F10163" s="121">
        <v>2.7326000000000001</v>
      </c>
      <c r="G10163" s="87"/>
      <c r="H10163" s="47"/>
      <c r="I10163" s="120">
        <v>0</v>
      </c>
      <c r="J10163" s="120">
        <v>0</v>
      </c>
    </row>
    <row r="10164" spans="1:10" ht="15" customHeight="1">
      <c r="A10164" s="46" t="s">
        <v>18942</v>
      </c>
      <c r="B10164" s="46" t="s">
        <v>18943</v>
      </c>
      <c r="C10164" s="47">
        <v>0.3826</v>
      </c>
      <c r="D10164" s="119" t="s">
        <v>12758</v>
      </c>
      <c r="E10164" s="46" t="s">
        <v>12758</v>
      </c>
      <c r="F10164" s="121">
        <v>3.2385999999999999</v>
      </c>
      <c r="G10164" s="87"/>
      <c r="H10164" s="47"/>
      <c r="I10164" s="120">
        <v>0</v>
      </c>
      <c r="J10164" s="120">
        <v>0</v>
      </c>
    </row>
    <row r="10165" spans="1:10" ht="15" customHeight="1">
      <c r="A10165" s="46" t="s">
        <v>18940</v>
      </c>
      <c r="B10165" s="46" t="s">
        <v>18941</v>
      </c>
      <c r="C10165" s="47">
        <v>12.3878</v>
      </c>
      <c r="D10165" s="119" t="s">
        <v>12756</v>
      </c>
      <c r="E10165" s="46" t="s">
        <v>12756</v>
      </c>
      <c r="F10165" s="121">
        <v>0.2024</v>
      </c>
      <c r="G10165" s="87"/>
      <c r="H10165" s="47"/>
      <c r="I10165" s="120">
        <v>0</v>
      </c>
      <c r="J10165" s="120">
        <v>0</v>
      </c>
    </row>
    <row r="10166" spans="1:10" ht="15" customHeight="1">
      <c r="A10166" s="46" t="s">
        <v>18939</v>
      </c>
      <c r="B10166" s="46" t="s">
        <v>33548</v>
      </c>
      <c r="C10166" s="47">
        <v>0.71919999999999995</v>
      </c>
      <c r="D10166" s="119" t="s">
        <v>12754</v>
      </c>
      <c r="E10166" s="46" t="s">
        <v>12754</v>
      </c>
      <c r="F10166" s="121">
        <v>1.7398</v>
      </c>
      <c r="G10166" s="87"/>
      <c r="H10166" s="47"/>
      <c r="I10166" s="120">
        <v>0</v>
      </c>
      <c r="J10166" s="120">
        <v>0</v>
      </c>
    </row>
    <row r="10167" spans="1:10" ht="15" customHeight="1">
      <c r="A10167" s="46" t="s">
        <v>5706</v>
      </c>
      <c r="B10167" s="46" t="s">
        <v>33552</v>
      </c>
      <c r="C10167" s="47">
        <v>0.94879999999999998</v>
      </c>
      <c r="D10167" s="119" t="s">
        <v>12752</v>
      </c>
      <c r="E10167" s="46" t="s">
        <v>12752</v>
      </c>
      <c r="F10167" s="121">
        <v>0.27839999999999998</v>
      </c>
      <c r="G10167" s="87"/>
      <c r="H10167" s="47"/>
      <c r="I10167" s="120">
        <v>2000</v>
      </c>
      <c r="J10167" s="120">
        <v>0</v>
      </c>
    </row>
    <row r="10168" spans="1:10" ht="15" customHeight="1">
      <c r="A10168" s="46" t="s">
        <v>5709</v>
      </c>
      <c r="B10168" s="46" t="s">
        <v>33553</v>
      </c>
      <c r="C10168" s="47">
        <v>1.4077999999999999</v>
      </c>
      <c r="D10168" s="119" t="s">
        <v>12750</v>
      </c>
      <c r="E10168" s="46" t="s">
        <v>12750</v>
      </c>
      <c r="F10168" s="121">
        <v>2.2587999999999999</v>
      </c>
      <c r="G10168" s="87"/>
      <c r="H10168" s="47"/>
      <c r="I10168" s="120">
        <v>2000</v>
      </c>
      <c r="J10168" s="120">
        <v>0</v>
      </c>
    </row>
    <row r="10169" spans="1:10" ht="15" customHeight="1">
      <c r="A10169" s="46" t="s">
        <v>5712</v>
      </c>
      <c r="B10169" s="46" t="s">
        <v>33554</v>
      </c>
      <c r="C10169" s="47">
        <v>2.2953999999999999</v>
      </c>
      <c r="D10169" s="119" t="s">
        <v>12450</v>
      </c>
      <c r="E10169" s="46" t="s">
        <v>12450</v>
      </c>
      <c r="F10169" s="121">
        <v>8.6599999999999996E-2</v>
      </c>
      <c r="G10169" s="87"/>
      <c r="H10169" s="47"/>
      <c r="I10169" s="120">
        <v>1900</v>
      </c>
      <c r="J10169" s="120">
        <v>0</v>
      </c>
    </row>
    <row r="10170" spans="1:10" ht="15" customHeight="1">
      <c r="A10170" s="46" t="s">
        <v>5715</v>
      </c>
      <c r="B10170" s="46" t="s">
        <v>33549</v>
      </c>
      <c r="C10170" s="47">
        <v>3.5194000000000001</v>
      </c>
      <c r="D10170" s="119" t="s">
        <v>12448</v>
      </c>
      <c r="E10170" s="46" t="s">
        <v>12448</v>
      </c>
      <c r="F10170" s="121">
        <v>186.72800000000001</v>
      </c>
      <c r="G10170" s="87"/>
      <c r="H10170" s="47"/>
      <c r="I10170" s="120">
        <v>0</v>
      </c>
      <c r="J10170" s="120">
        <v>0</v>
      </c>
    </row>
    <row r="10171" spans="1:10" ht="15" customHeight="1">
      <c r="A10171" s="46" t="s">
        <v>18938</v>
      </c>
      <c r="B10171" s="46" t="s">
        <v>33550</v>
      </c>
      <c r="C10171" s="47">
        <v>5.3558000000000003</v>
      </c>
      <c r="D10171" s="119" t="s">
        <v>12446</v>
      </c>
      <c r="E10171" s="46" t="s">
        <v>12446</v>
      </c>
      <c r="F10171" s="121">
        <v>250.48859999999999</v>
      </c>
      <c r="G10171" s="87"/>
      <c r="H10171" s="47"/>
      <c r="I10171" s="120">
        <v>0</v>
      </c>
      <c r="J10171" s="120">
        <v>0</v>
      </c>
    </row>
    <row r="10172" spans="1:10" ht="15" customHeight="1">
      <c r="A10172" s="46" t="s">
        <v>18937</v>
      </c>
      <c r="B10172" s="46" t="s">
        <v>33551</v>
      </c>
      <c r="C10172" s="47">
        <v>8.4306000000000001</v>
      </c>
      <c r="D10172" s="119" t="s">
        <v>12444</v>
      </c>
      <c r="E10172" s="46" t="s">
        <v>12444</v>
      </c>
      <c r="F10172" s="121">
        <v>10.429399999999999</v>
      </c>
      <c r="G10172" s="87"/>
      <c r="H10172" s="47"/>
      <c r="I10172" s="120">
        <v>0</v>
      </c>
      <c r="J10172" s="120">
        <v>0</v>
      </c>
    </row>
    <row r="10173" spans="1:10" ht="15" customHeight="1">
      <c r="A10173" s="46" t="s">
        <v>18935</v>
      </c>
      <c r="B10173" s="46" t="s">
        <v>18936</v>
      </c>
      <c r="C10173" s="47">
        <v>5.7953999999999999</v>
      </c>
      <c r="D10173" s="119" t="s">
        <v>12442</v>
      </c>
      <c r="E10173" s="46" t="s">
        <v>12442</v>
      </c>
      <c r="F10173" s="121">
        <v>7.97</v>
      </c>
      <c r="G10173" s="87"/>
      <c r="H10173" s="47"/>
      <c r="I10173" s="120">
        <v>0</v>
      </c>
      <c r="J10173" s="120">
        <v>0</v>
      </c>
    </row>
    <row r="10174" spans="1:10" ht="15" customHeight="1">
      <c r="A10174" s="46" t="s">
        <v>18933</v>
      </c>
      <c r="B10174" s="46" t="s">
        <v>18934</v>
      </c>
      <c r="C10174" s="47">
        <v>8.3686000000000007</v>
      </c>
      <c r="D10174" s="119" t="s">
        <v>12440</v>
      </c>
      <c r="E10174" s="46" t="s">
        <v>12440</v>
      </c>
      <c r="F10174" s="121">
        <v>23.436599999999999</v>
      </c>
      <c r="G10174" s="87"/>
      <c r="H10174" s="47"/>
      <c r="I10174" s="120">
        <v>0</v>
      </c>
      <c r="J10174" s="120">
        <v>0</v>
      </c>
    </row>
    <row r="10175" spans="1:10" ht="15" customHeight="1">
      <c r="A10175" s="46" t="s">
        <v>5643</v>
      </c>
      <c r="B10175" s="46" t="s">
        <v>33557</v>
      </c>
      <c r="C10175" s="47">
        <v>0.73380000000000001</v>
      </c>
      <c r="D10175" s="119" t="s">
        <v>12438</v>
      </c>
      <c r="E10175" s="46" t="s">
        <v>12438</v>
      </c>
      <c r="F10175" s="121">
        <v>0.15040000000000001</v>
      </c>
      <c r="G10175" s="87"/>
      <c r="H10175" s="47"/>
      <c r="I10175" s="120">
        <v>4140</v>
      </c>
      <c r="J10175" s="120">
        <v>0</v>
      </c>
    </row>
    <row r="10176" spans="1:10" ht="15" customHeight="1">
      <c r="A10176" s="46" t="s">
        <v>5655</v>
      </c>
      <c r="B10176" s="46" t="s">
        <v>33556</v>
      </c>
      <c r="C10176" s="47">
        <v>1.1359999999999999</v>
      </c>
      <c r="D10176" s="119" t="s">
        <v>12436</v>
      </c>
      <c r="E10176" s="46" t="s">
        <v>12436</v>
      </c>
      <c r="F10176" s="121">
        <v>0.501</v>
      </c>
      <c r="G10176" s="87"/>
      <c r="H10176" s="47"/>
      <c r="I10176" s="120">
        <v>1784</v>
      </c>
      <c r="J10176" s="120">
        <v>0</v>
      </c>
    </row>
    <row r="10177" spans="1:10" ht="15" customHeight="1">
      <c r="A10177" s="46" t="s">
        <v>5667</v>
      </c>
      <c r="B10177" s="46" t="s">
        <v>33555</v>
      </c>
      <c r="C10177" s="47">
        <v>1.847</v>
      </c>
      <c r="D10177" s="119" t="s">
        <v>12434</v>
      </c>
      <c r="E10177" s="46" t="s">
        <v>12434</v>
      </c>
      <c r="F10177" s="121">
        <v>11.259399999999999</v>
      </c>
      <c r="G10177" s="87"/>
      <c r="H10177" s="47"/>
      <c r="I10177" s="120">
        <v>802</v>
      </c>
      <c r="J10177" s="120">
        <v>0</v>
      </c>
    </row>
    <row r="10178" spans="1:10" ht="15" customHeight="1">
      <c r="A10178" s="46" t="s">
        <v>36123</v>
      </c>
      <c r="B10178" s="46" t="s">
        <v>36124</v>
      </c>
      <c r="C10178" s="47">
        <v>2.4544000000000001</v>
      </c>
      <c r="D10178" s="119" t="s">
        <v>12432</v>
      </c>
      <c r="E10178" s="46" t="s">
        <v>12432</v>
      </c>
      <c r="F10178" s="121">
        <v>206.89359999999999</v>
      </c>
      <c r="G10178" s="87"/>
      <c r="H10178" s="47"/>
      <c r="I10178" s="120">
        <v>1000</v>
      </c>
      <c r="J10178" s="120">
        <v>0</v>
      </c>
    </row>
    <row r="10179" spans="1:10" ht="15" customHeight="1">
      <c r="A10179" s="46" t="s">
        <v>36125</v>
      </c>
      <c r="B10179" s="46" t="s">
        <v>36126</v>
      </c>
      <c r="C10179" s="47">
        <v>6.5090000000000003</v>
      </c>
      <c r="D10179" s="119" t="s">
        <v>12430</v>
      </c>
      <c r="E10179" s="46" t="s">
        <v>12430</v>
      </c>
      <c r="F10179" s="121">
        <v>233.08099999999999</v>
      </c>
      <c r="G10179" s="87"/>
      <c r="H10179" s="47"/>
      <c r="I10179" s="120">
        <v>200</v>
      </c>
      <c r="J10179" s="120">
        <v>0</v>
      </c>
    </row>
    <row r="10180" spans="1:10" ht="15" customHeight="1">
      <c r="A10180" s="46" t="s">
        <v>18984</v>
      </c>
      <c r="B10180" s="46" t="s">
        <v>18985</v>
      </c>
      <c r="C10180" s="47">
        <v>331.39800000000002</v>
      </c>
      <c r="D10180" s="119" t="s">
        <v>12428</v>
      </c>
      <c r="E10180" s="46" t="s">
        <v>12428</v>
      </c>
      <c r="F10180" s="121">
        <v>6.6795999999999998</v>
      </c>
      <c r="G10180" s="87"/>
      <c r="H10180" s="47"/>
      <c r="I10180" s="120">
        <v>0</v>
      </c>
      <c r="J10180" s="120">
        <v>0</v>
      </c>
    </row>
    <row r="10181" spans="1:10" ht="15" customHeight="1">
      <c r="A10181" s="46" t="s">
        <v>18982</v>
      </c>
      <c r="B10181" s="46" t="s">
        <v>18983</v>
      </c>
      <c r="C10181" s="47">
        <v>1301.9836</v>
      </c>
      <c r="D10181" s="119" t="s">
        <v>12426</v>
      </c>
      <c r="E10181" s="46" t="s">
        <v>12426</v>
      </c>
      <c r="F10181" s="121">
        <v>9.1592000000000002</v>
      </c>
      <c r="G10181" s="87"/>
      <c r="H10181" s="47"/>
      <c r="I10181" s="120">
        <v>0</v>
      </c>
      <c r="J10181" s="120">
        <v>0</v>
      </c>
    </row>
    <row r="10182" spans="1:10" ht="15" customHeight="1">
      <c r="A10182" s="46" t="s">
        <v>18980</v>
      </c>
      <c r="B10182" s="46" t="s">
        <v>18981</v>
      </c>
      <c r="C10182" s="47">
        <v>432.5462</v>
      </c>
      <c r="D10182" s="119" t="s">
        <v>12424</v>
      </c>
      <c r="E10182" s="46" t="s">
        <v>12424</v>
      </c>
      <c r="F10182" s="121">
        <v>10.212999999999999</v>
      </c>
      <c r="G10182" s="87"/>
      <c r="H10182" s="47"/>
      <c r="I10182" s="120">
        <v>1</v>
      </c>
      <c r="J10182" s="120">
        <v>0</v>
      </c>
    </row>
    <row r="10183" spans="1:10" ht="15" customHeight="1">
      <c r="A10183" s="46" t="s">
        <v>18978</v>
      </c>
      <c r="B10183" s="46" t="s">
        <v>18979</v>
      </c>
      <c r="C10183" s="47">
        <v>480.94760000000002</v>
      </c>
      <c r="D10183" s="119" t="s">
        <v>12422</v>
      </c>
      <c r="E10183" s="46" t="s">
        <v>12422</v>
      </c>
      <c r="F10183" s="121">
        <v>12.828200000000001</v>
      </c>
      <c r="G10183" s="87"/>
      <c r="H10183" s="47"/>
      <c r="I10183" s="120">
        <v>1</v>
      </c>
      <c r="J10183" s="120">
        <v>0</v>
      </c>
    </row>
    <row r="10184" spans="1:10" ht="15" customHeight="1">
      <c r="A10184" s="46" t="s">
        <v>18976</v>
      </c>
      <c r="B10184" s="46" t="s">
        <v>18977</v>
      </c>
      <c r="C10184" s="47">
        <v>676.2962</v>
      </c>
      <c r="D10184" s="119" t="s">
        <v>12420</v>
      </c>
      <c r="E10184" s="46" t="s">
        <v>12420</v>
      </c>
      <c r="F10184" s="121">
        <v>2024.1510000000001</v>
      </c>
      <c r="G10184" s="87"/>
      <c r="H10184" s="47"/>
      <c r="I10184" s="120">
        <v>1</v>
      </c>
      <c r="J10184" s="120">
        <v>0</v>
      </c>
    </row>
    <row r="10185" spans="1:10" ht="15" customHeight="1">
      <c r="A10185" s="46" t="s">
        <v>18974</v>
      </c>
      <c r="B10185" s="46" t="s">
        <v>18975</v>
      </c>
      <c r="C10185" s="47">
        <v>963.82380000000001</v>
      </c>
      <c r="D10185" s="119" t="s">
        <v>32609</v>
      </c>
      <c r="E10185" s="46" t="s">
        <v>32609</v>
      </c>
      <c r="F10185" s="120"/>
      <c r="G10185" s="87"/>
      <c r="H10185" s="47"/>
      <c r="I10185" s="120">
        <v>0</v>
      </c>
      <c r="J10185" s="120">
        <v>0</v>
      </c>
    </row>
    <row r="10186" spans="1:10" ht="15" customHeight="1">
      <c r="A10186" s="46" t="s">
        <v>18972</v>
      </c>
      <c r="B10186" s="46" t="s">
        <v>18973</v>
      </c>
      <c r="C10186" s="47">
        <v>334.6046</v>
      </c>
      <c r="D10186" s="119" t="s">
        <v>12554</v>
      </c>
      <c r="E10186" s="46" t="s">
        <v>12554</v>
      </c>
      <c r="F10186" s="121">
        <v>5.1867999999999999</v>
      </c>
      <c r="G10186" s="87"/>
      <c r="H10186" s="47"/>
      <c r="I10186" s="120">
        <v>0</v>
      </c>
      <c r="J10186" s="120">
        <v>0</v>
      </c>
    </row>
    <row r="10187" spans="1:10" ht="15" customHeight="1">
      <c r="A10187" s="46" t="s">
        <v>19000</v>
      </c>
      <c r="B10187" s="46" t="s">
        <v>19001</v>
      </c>
      <c r="C10187" s="47">
        <v>269.07780000000002</v>
      </c>
      <c r="D10187" s="119" t="s">
        <v>12552</v>
      </c>
      <c r="E10187" s="46" t="s">
        <v>12552</v>
      </c>
      <c r="F10187" s="121">
        <v>6.1738</v>
      </c>
      <c r="G10187" s="87"/>
      <c r="H10187" s="47"/>
      <c r="I10187" s="120">
        <v>7</v>
      </c>
      <c r="J10187" s="120">
        <v>0</v>
      </c>
    </row>
    <row r="10188" spans="1:10" ht="15" customHeight="1">
      <c r="A10188" s="46" t="s">
        <v>18998</v>
      </c>
      <c r="B10188" s="46" t="s">
        <v>18999</v>
      </c>
      <c r="C10188" s="47">
        <v>608.09739999999999</v>
      </c>
      <c r="D10188" s="119" t="s">
        <v>12550</v>
      </c>
      <c r="E10188" s="46" t="s">
        <v>12550</v>
      </c>
      <c r="F10188" s="121">
        <v>7.1097999999999999</v>
      </c>
      <c r="G10188" s="87"/>
      <c r="H10188" s="47"/>
      <c r="I10188" s="120">
        <v>1</v>
      </c>
      <c r="J10188" s="120">
        <v>0</v>
      </c>
    </row>
    <row r="10189" spans="1:10" ht="15" customHeight="1">
      <c r="A10189" s="46" t="s">
        <v>18996</v>
      </c>
      <c r="B10189" s="46" t="s">
        <v>18997</v>
      </c>
      <c r="C10189" s="47">
        <v>269.07780000000002</v>
      </c>
      <c r="D10189" s="119" t="s">
        <v>32613</v>
      </c>
      <c r="E10189" s="46" t="s">
        <v>32613</v>
      </c>
      <c r="F10189" s="121">
        <v>12.4642</v>
      </c>
      <c r="G10189" s="87"/>
      <c r="H10189" s="47"/>
      <c r="I10189" s="120">
        <v>0</v>
      </c>
      <c r="J10189" s="120">
        <v>0</v>
      </c>
    </row>
    <row r="10190" spans="1:10" ht="15" customHeight="1">
      <c r="A10190" s="46" t="s">
        <v>18994</v>
      </c>
      <c r="B10190" s="46" t="s">
        <v>18995</v>
      </c>
      <c r="C10190" s="47">
        <v>348.54640000000001</v>
      </c>
      <c r="D10190" s="119" t="s">
        <v>12548</v>
      </c>
      <c r="E10190" s="46" t="s">
        <v>12548</v>
      </c>
      <c r="F10190" s="121">
        <v>2.0242</v>
      </c>
      <c r="G10190" s="87"/>
      <c r="H10190" s="47"/>
      <c r="I10190" s="120">
        <v>1</v>
      </c>
      <c r="J10190" s="120">
        <v>0</v>
      </c>
    </row>
    <row r="10191" spans="1:10" ht="15" customHeight="1">
      <c r="A10191" s="46" t="s">
        <v>18992</v>
      </c>
      <c r="B10191" s="46" t="s">
        <v>18993</v>
      </c>
      <c r="C10191" s="47">
        <v>418.25580000000002</v>
      </c>
      <c r="D10191" s="119" t="s">
        <v>12546</v>
      </c>
      <c r="E10191" s="46" t="s">
        <v>12546</v>
      </c>
      <c r="F10191" s="121">
        <v>2.4289999999999998</v>
      </c>
      <c r="G10191" s="87"/>
      <c r="H10191" s="47"/>
      <c r="I10191" s="120">
        <v>1</v>
      </c>
      <c r="J10191" s="120">
        <v>0</v>
      </c>
    </row>
    <row r="10192" spans="1:10" ht="15" customHeight="1">
      <c r="A10192" s="46" t="s">
        <v>18990</v>
      </c>
      <c r="B10192" s="46" t="s">
        <v>18991</v>
      </c>
      <c r="C10192" s="47">
        <v>233.52600000000001</v>
      </c>
      <c r="D10192" s="119" t="s">
        <v>12544</v>
      </c>
      <c r="E10192" s="46" t="s">
        <v>12544</v>
      </c>
      <c r="F10192" s="121">
        <v>2.0242</v>
      </c>
      <c r="G10192" s="87"/>
      <c r="H10192" s="47"/>
      <c r="I10192" s="120">
        <v>2</v>
      </c>
      <c r="J10192" s="120">
        <v>0</v>
      </c>
    </row>
    <row r="10193" spans="1:10" ht="15" customHeight="1">
      <c r="A10193" s="46" t="s">
        <v>18988</v>
      </c>
      <c r="B10193" s="46" t="s">
        <v>18989</v>
      </c>
      <c r="C10193" s="47">
        <v>1301.24</v>
      </c>
      <c r="D10193" s="119" t="s">
        <v>12542</v>
      </c>
      <c r="E10193" s="46" t="s">
        <v>12542</v>
      </c>
      <c r="F10193" s="121">
        <v>2.4289999999999998</v>
      </c>
      <c r="G10193" s="87"/>
      <c r="H10193" s="47"/>
      <c r="I10193" s="120">
        <v>2</v>
      </c>
      <c r="J10193" s="120">
        <v>0</v>
      </c>
    </row>
    <row r="10194" spans="1:10" ht="15" customHeight="1">
      <c r="A10194" s="46" t="s">
        <v>18986</v>
      </c>
      <c r="B10194" s="46" t="s">
        <v>18987</v>
      </c>
      <c r="C10194" s="47">
        <v>482.62060000000002</v>
      </c>
      <c r="D10194" s="119" t="s">
        <v>32615</v>
      </c>
      <c r="E10194" s="46" t="s">
        <v>32615</v>
      </c>
      <c r="F10194" s="121">
        <v>6.5536000000000003</v>
      </c>
      <c r="G10194" s="87"/>
      <c r="H10194" s="47"/>
      <c r="I10194" s="120">
        <v>0</v>
      </c>
      <c r="J10194" s="120">
        <v>0</v>
      </c>
    </row>
    <row r="10195" spans="1:10" ht="15" customHeight="1">
      <c r="A10195" s="46" t="s">
        <v>19137</v>
      </c>
      <c r="B10195" s="46" t="s">
        <v>19138</v>
      </c>
      <c r="C10195" s="47">
        <v>173.99440000000001</v>
      </c>
      <c r="D10195" s="119" t="s">
        <v>32611</v>
      </c>
      <c r="E10195" s="46" t="s">
        <v>32611</v>
      </c>
      <c r="F10195" s="121">
        <v>4.7698</v>
      </c>
      <c r="G10195" s="87"/>
      <c r="H10195" s="47"/>
      <c r="I10195" s="120">
        <v>1</v>
      </c>
      <c r="J10195" s="120">
        <v>0</v>
      </c>
    </row>
    <row r="10196" spans="1:10" ht="15" customHeight="1">
      <c r="A10196" s="46" t="s">
        <v>19135</v>
      </c>
      <c r="B10196" s="46" t="s">
        <v>19136</v>
      </c>
      <c r="C10196" s="47">
        <v>449.48540000000003</v>
      </c>
      <c r="D10196" s="119" t="s">
        <v>32617</v>
      </c>
      <c r="E10196" s="46" t="s">
        <v>32617</v>
      </c>
      <c r="F10196" s="121">
        <v>16.5914</v>
      </c>
      <c r="G10196" s="87"/>
      <c r="H10196" s="47"/>
      <c r="I10196" s="120">
        <v>2</v>
      </c>
      <c r="J10196" s="120">
        <v>0</v>
      </c>
    </row>
    <row r="10197" spans="1:10" ht="15" customHeight="1">
      <c r="A10197" s="46" t="s">
        <v>19133</v>
      </c>
      <c r="B10197" s="46" t="s">
        <v>19134</v>
      </c>
      <c r="C10197" s="47">
        <v>438.23899999999998</v>
      </c>
      <c r="D10197" s="119" t="s">
        <v>12143</v>
      </c>
      <c r="E10197" s="46" t="s">
        <v>12143</v>
      </c>
      <c r="F10197" s="121">
        <v>5.8193999999999999</v>
      </c>
      <c r="G10197" s="87"/>
      <c r="H10197" s="47"/>
      <c r="I10197" s="120">
        <v>2</v>
      </c>
      <c r="J10197" s="120">
        <v>0</v>
      </c>
    </row>
    <row r="10198" spans="1:10" ht="15" customHeight="1">
      <c r="A10198" s="46" t="s">
        <v>19131</v>
      </c>
      <c r="B10198" s="46" t="s">
        <v>19132</v>
      </c>
      <c r="C10198" s="47">
        <v>34.854599999999998</v>
      </c>
      <c r="D10198" s="119" t="s">
        <v>12141</v>
      </c>
      <c r="E10198" s="46" t="s">
        <v>12141</v>
      </c>
      <c r="F10198" s="121">
        <v>7.9954000000000001</v>
      </c>
      <c r="G10198" s="87"/>
      <c r="H10198" s="47"/>
      <c r="I10198" s="120">
        <v>3</v>
      </c>
      <c r="J10198" s="120">
        <v>0</v>
      </c>
    </row>
    <row r="10199" spans="1:10" ht="15" customHeight="1">
      <c r="A10199" s="46" t="s">
        <v>19129</v>
      </c>
      <c r="B10199" s="46" t="s">
        <v>19130</v>
      </c>
      <c r="C10199" s="47">
        <v>62.738399999999999</v>
      </c>
      <c r="D10199" s="119" t="s">
        <v>12139</v>
      </c>
      <c r="E10199" s="46" t="s">
        <v>12139</v>
      </c>
      <c r="F10199" s="121">
        <v>10.019600000000001</v>
      </c>
      <c r="G10199" s="87"/>
      <c r="H10199" s="47"/>
      <c r="I10199" s="120">
        <v>4</v>
      </c>
      <c r="J10199" s="120">
        <v>0</v>
      </c>
    </row>
    <row r="10200" spans="1:10" ht="15" customHeight="1">
      <c r="A10200" s="46" t="s">
        <v>19127</v>
      </c>
      <c r="B10200" s="46" t="s">
        <v>19128</v>
      </c>
      <c r="C10200" s="47">
        <v>72.033000000000001</v>
      </c>
      <c r="D10200" s="119" t="s">
        <v>12558</v>
      </c>
      <c r="E10200" s="46" t="s">
        <v>12558</v>
      </c>
      <c r="F10200" s="121">
        <v>1.3116000000000001</v>
      </c>
      <c r="G10200" s="87"/>
      <c r="H10200" s="47"/>
      <c r="I10200" s="120">
        <v>4</v>
      </c>
      <c r="J10200" s="120">
        <v>0</v>
      </c>
    </row>
    <row r="10201" spans="1:10" ht="15" customHeight="1">
      <c r="A10201" s="46" t="s">
        <v>19126</v>
      </c>
      <c r="B10201" s="46" t="s">
        <v>19125</v>
      </c>
      <c r="C10201" s="47">
        <v>66.921000000000006</v>
      </c>
      <c r="D10201" s="119" t="s">
        <v>12556</v>
      </c>
      <c r="E10201" s="46" t="s">
        <v>12556</v>
      </c>
      <c r="F10201" s="121">
        <v>6.5468000000000002</v>
      </c>
      <c r="G10201" s="87"/>
      <c r="H10201" s="47"/>
      <c r="I10201" s="120">
        <v>8</v>
      </c>
      <c r="J10201" s="120">
        <v>0</v>
      </c>
    </row>
    <row r="10202" spans="1:10" ht="15" customHeight="1">
      <c r="A10202" s="46" t="s">
        <v>19124</v>
      </c>
      <c r="B10202" s="46" t="s">
        <v>19125</v>
      </c>
      <c r="C10202" s="47">
        <v>89.227800000000002</v>
      </c>
      <c r="D10202" s="119" t="s">
        <v>12564</v>
      </c>
      <c r="E10202" s="46" t="s">
        <v>12564</v>
      </c>
      <c r="F10202" s="121">
        <v>3.77</v>
      </c>
      <c r="G10202" s="87"/>
      <c r="H10202" s="47"/>
      <c r="I10202" s="120">
        <v>7</v>
      </c>
      <c r="J10202" s="120">
        <v>0</v>
      </c>
    </row>
    <row r="10203" spans="1:10" ht="15" customHeight="1">
      <c r="A10203" s="46" t="s">
        <v>19122</v>
      </c>
      <c r="B10203" s="46" t="s">
        <v>19123</v>
      </c>
      <c r="C10203" s="47">
        <v>2.9045999999999998</v>
      </c>
      <c r="D10203" s="119" t="s">
        <v>12562</v>
      </c>
      <c r="E10203" s="46" t="s">
        <v>12562</v>
      </c>
      <c r="F10203" s="121">
        <v>4.2</v>
      </c>
      <c r="G10203" s="87"/>
      <c r="H10203" s="47"/>
      <c r="I10203" s="120">
        <v>0</v>
      </c>
      <c r="J10203" s="120">
        <v>0</v>
      </c>
    </row>
    <row r="10204" spans="1:10" ht="15" customHeight="1">
      <c r="A10204" s="46" t="s">
        <v>19120</v>
      </c>
      <c r="B10204" s="46" t="s">
        <v>19121</v>
      </c>
      <c r="C10204" s="47">
        <v>3.4853999999999998</v>
      </c>
      <c r="D10204" s="119" t="s">
        <v>12560</v>
      </c>
      <c r="E10204" s="46" t="s">
        <v>12560</v>
      </c>
      <c r="F10204" s="121">
        <v>7.5206</v>
      </c>
      <c r="G10204" s="87"/>
      <c r="H10204" s="47"/>
      <c r="I10204" s="120">
        <v>0</v>
      </c>
      <c r="J10204" s="120">
        <v>0</v>
      </c>
    </row>
    <row r="10205" spans="1:10" ht="15" customHeight="1">
      <c r="A10205" s="46" t="s">
        <v>19119</v>
      </c>
      <c r="B10205" s="46" t="s">
        <v>33571</v>
      </c>
      <c r="C10205" s="47">
        <v>288.3408</v>
      </c>
      <c r="D10205" s="119" t="s">
        <v>12594</v>
      </c>
      <c r="E10205" s="46" t="s">
        <v>12594</v>
      </c>
      <c r="F10205" s="121">
        <v>8.1181999999999999</v>
      </c>
      <c r="G10205" s="87"/>
      <c r="H10205" s="47"/>
      <c r="I10205" s="120">
        <v>11</v>
      </c>
      <c r="J10205" s="120">
        <v>0</v>
      </c>
    </row>
    <row r="10206" spans="1:10" ht="15" customHeight="1">
      <c r="A10206" s="46" t="s">
        <v>19118</v>
      </c>
      <c r="B10206" s="46" t="s">
        <v>33570</v>
      </c>
      <c r="C10206" s="47">
        <v>331.65359999999998</v>
      </c>
      <c r="D10206" s="119" t="s">
        <v>12592</v>
      </c>
      <c r="E10206" s="46" t="s">
        <v>12592</v>
      </c>
      <c r="F10206" s="121">
        <v>19.027000000000001</v>
      </c>
      <c r="G10206" s="87"/>
      <c r="H10206" s="47"/>
      <c r="I10206" s="120">
        <v>8</v>
      </c>
      <c r="J10206" s="120">
        <v>0</v>
      </c>
    </row>
    <row r="10207" spans="1:10" ht="15" customHeight="1">
      <c r="A10207" s="46" t="s">
        <v>3664</v>
      </c>
      <c r="B10207" s="46" t="s">
        <v>19117</v>
      </c>
      <c r="C10207" s="47">
        <v>195.5146</v>
      </c>
      <c r="D10207" s="119" t="s">
        <v>12590</v>
      </c>
      <c r="E10207" s="46" t="s">
        <v>12590</v>
      </c>
      <c r="F10207" s="121">
        <v>13.232799999999999</v>
      </c>
      <c r="G10207" s="87"/>
      <c r="H10207" s="47"/>
      <c r="I10207" s="120">
        <v>42</v>
      </c>
      <c r="J10207" s="120">
        <v>0</v>
      </c>
    </row>
    <row r="10208" spans="1:10" ht="15" customHeight="1">
      <c r="A10208" s="46" t="s">
        <v>3673</v>
      </c>
      <c r="B10208" s="46" t="s">
        <v>19116</v>
      </c>
      <c r="C10208" s="47">
        <v>195.5146</v>
      </c>
      <c r="D10208" s="119" t="s">
        <v>12588</v>
      </c>
      <c r="E10208" s="46" t="s">
        <v>12588</v>
      </c>
      <c r="F10208" s="121">
        <v>19.811399999999999</v>
      </c>
      <c r="G10208" s="87"/>
      <c r="H10208" s="47"/>
      <c r="I10208" s="120">
        <v>12</v>
      </c>
      <c r="J10208" s="120">
        <v>0</v>
      </c>
    </row>
    <row r="10209" spans="1:10" ht="15" customHeight="1">
      <c r="A10209" s="46" t="s">
        <v>19114</v>
      </c>
      <c r="B10209" s="46" t="s">
        <v>19115</v>
      </c>
      <c r="C10209" s="47">
        <v>31.369199999999999</v>
      </c>
      <c r="D10209" s="119" t="s">
        <v>12586</v>
      </c>
      <c r="E10209" s="46" t="s">
        <v>12586</v>
      </c>
      <c r="F10209" s="121">
        <v>5.1109999999999998</v>
      </c>
      <c r="G10209" s="87"/>
      <c r="H10209" s="47"/>
      <c r="I10209" s="120">
        <v>0</v>
      </c>
      <c r="J10209" s="120">
        <v>0</v>
      </c>
    </row>
    <row r="10210" spans="1:10" ht="15" customHeight="1">
      <c r="A10210" s="46" t="s">
        <v>19113</v>
      </c>
      <c r="B10210" s="46" t="s">
        <v>33569</v>
      </c>
      <c r="C10210" s="47">
        <v>209.31540000000001</v>
      </c>
      <c r="D10210" s="119" t="s">
        <v>12584</v>
      </c>
      <c r="E10210" s="46" t="s">
        <v>12584</v>
      </c>
      <c r="F10210" s="121">
        <v>5.1109999999999998</v>
      </c>
      <c r="G10210" s="87"/>
      <c r="H10210" s="47"/>
      <c r="I10210" s="120">
        <v>40</v>
      </c>
      <c r="J10210" s="120">
        <v>0</v>
      </c>
    </row>
    <row r="10211" spans="1:10" ht="15" customHeight="1">
      <c r="A10211" s="46" t="s">
        <v>3682</v>
      </c>
      <c r="B10211" s="46" t="s">
        <v>33575</v>
      </c>
      <c r="C10211" s="47">
        <v>234.6174</v>
      </c>
      <c r="D10211" s="119" t="s">
        <v>12582</v>
      </c>
      <c r="E10211" s="46" t="s">
        <v>12582</v>
      </c>
      <c r="F10211" s="121">
        <v>9.4092000000000002</v>
      </c>
      <c r="G10211" s="87"/>
      <c r="H10211" s="47"/>
      <c r="I10211" s="120">
        <v>55</v>
      </c>
      <c r="J10211" s="120">
        <v>0</v>
      </c>
    </row>
    <row r="10212" spans="1:10" ht="15" customHeight="1">
      <c r="A10212" s="46" t="s">
        <v>3692</v>
      </c>
      <c r="B10212" s="46" t="s">
        <v>19112</v>
      </c>
      <c r="C10212" s="47">
        <v>215.066</v>
      </c>
      <c r="D10212" s="119" t="s">
        <v>12580</v>
      </c>
      <c r="E10212" s="46" t="s">
        <v>12580</v>
      </c>
      <c r="F10212" s="121">
        <v>2.9855999999999998</v>
      </c>
      <c r="G10212" s="87"/>
      <c r="H10212" s="47"/>
      <c r="I10212" s="120">
        <v>0</v>
      </c>
      <c r="J10212" s="120">
        <v>0</v>
      </c>
    </row>
    <row r="10213" spans="1:10" ht="15" customHeight="1">
      <c r="A10213" s="46" t="s">
        <v>19111</v>
      </c>
      <c r="B10213" s="46" t="s">
        <v>33574</v>
      </c>
      <c r="C10213" s="47">
        <v>265.66980000000001</v>
      </c>
      <c r="D10213" s="119" t="s">
        <v>8481</v>
      </c>
      <c r="E10213" s="46" t="s">
        <v>8481</v>
      </c>
      <c r="F10213" s="121">
        <v>3.5202</v>
      </c>
      <c r="G10213" s="87"/>
      <c r="H10213" s="47"/>
      <c r="I10213" s="120">
        <v>6</v>
      </c>
      <c r="J10213" s="120">
        <v>0</v>
      </c>
    </row>
    <row r="10214" spans="1:10" ht="15" customHeight="1">
      <c r="A10214" s="46" t="s">
        <v>3702</v>
      </c>
      <c r="B10214" s="46" t="s">
        <v>19110</v>
      </c>
      <c r="C10214" s="47">
        <v>240.36799999999999</v>
      </c>
      <c r="D10214" s="119" t="s">
        <v>12577</v>
      </c>
      <c r="E10214" s="46" t="s">
        <v>12577</v>
      </c>
      <c r="F10214" s="121">
        <v>2.2517999999999998</v>
      </c>
      <c r="G10214" s="87"/>
      <c r="H10214" s="47"/>
      <c r="I10214" s="120">
        <v>0</v>
      </c>
      <c r="J10214" s="120">
        <v>0</v>
      </c>
    </row>
    <row r="10215" spans="1:10" ht="15" customHeight="1">
      <c r="A10215" s="46" t="s">
        <v>3712</v>
      </c>
      <c r="B10215" s="46" t="s">
        <v>33568</v>
      </c>
      <c r="C10215" s="47">
        <v>319.72379999999998</v>
      </c>
      <c r="D10215" s="119" t="s">
        <v>12575</v>
      </c>
      <c r="E10215" s="46" t="s">
        <v>12575</v>
      </c>
      <c r="F10215" s="121">
        <v>8.0207999999999995</v>
      </c>
      <c r="G10215" s="87"/>
      <c r="H10215" s="47"/>
      <c r="I10215" s="120">
        <v>12</v>
      </c>
      <c r="J10215" s="120">
        <v>0</v>
      </c>
    </row>
    <row r="10216" spans="1:10" ht="15" customHeight="1">
      <c r="A10216" s="46" t="s">
        <v>19108</v>
      </c>
      <c r="B10216" s="46" t="s">
        <v>19109</v>
      </c>
      <c r="C10216" s="47">
        <v>302.0736</v>
      </c>
      <c r="D10216" s="119" t="s">
        <v>12573</v>
      </c>
      <c r="E10216" s="46" t="s">
        <v>12573</v>
      </c>
      <c r="F10216" s="121">
        <v>3.6434000000000002</v>
      </c>
      <c r="G10216" s="87"/>
      <c r="H10216" s="47"/>
      <c r="I10216" s="120">
        <v>4</v>
      </c>
      <c r="J10216" s="120">
        <v>0</v>
      </c>
    </row>
    <row r="10217" spans="1:10" ht="15" customHeight="1">
      <c r="A10217" s="46" t="s">
        <v>19106</v>
      </c>
      <c r="B10217" s="46" t="s">
        <v>19107</v>
      </c>
      <c r="C10217" s="47">
        <v>367.13560000000001</v>
      </c>
      <c r="D10217" s="119" t="s">
        <v>12571</v>
      </c>
      <c r="E10217" s="46" t="s">
        <v>12571</v>
      </c>
      <c r="F10217" s="121">
        <v>3.7446000000000002</v>
      </c>
      <c r="G10217" s="87"/>
      <c r="H10217" s="47"/>
      <c r="I10217" s="120">
        <v>5</v>
      </c>
      <c r="J10217" s="120">
        <v>0</v>
      </c>
    </row>
    <row r="10218" spans="1:10" ht="15" customHeight="1">
      <c r="A10218" s="46" t="s">
        <v>19104</v>
      </c>
      <c r="B10218" s="46" t="s">
        <v>19105</v>
      </c>
      <c r="C10218" s="47">
        <v>167.3022</v>
      </c>
      <c r="D10218" s="119" t="s">
        <v>12569</v>
      </c>
      <c r="E10218" s="46" t="s">
        <v>12569</v>
      </c>
      <c r="F10218" s="121">
        <v>3.6434000000000002</v>
      </c>
      <c r="G10218" s="87"/>
      <c r="H10218" s="47"/>
      <c r="I10218" s="120">
        <v>15</v>
      </c>
      <c r="J10218" s="120">
        <v>0</v>
      </c>
    </row>
    <row r="10219" spans="1:10" ht="15" customHeight="1">
      <c r="A10219" s="46" t="s">
        <v>19102</v>
      </c>
      <c r="B10219" s="46" t="s">
        <v>19103</v>
      </c>
      <c r="C10219" s="47">
        <v>176.5968</v>
      </c>
      <c r="D10219" s="119" t="s">
        <v>12567</v>
      </c>
      <c r="E10219" s="46" t="s">
        <v>12567</v>
      </c>
      <c r="F10219" s="121">
        <v>8.0459999999999994</v>
      </c>
      <c r="G10219" s="87"/>
      <c r="H10219" s="47"/>
      <c r="I10219" s="120">
        <v>1</v>
      </c>
      <c r="J10219" s="120">
        <v>0</v>
      </c>
    </row>
    <row r="10220" spans="1:10" ht="15" customHeight="1">
      <c r="A10220" s="46" t="s">
        <v>19101</v>
      </c>
      <c r="B10220" s="46" t="s">
        <v>35073</v>
      </c>
      <c r="C10220" s="47">
        <v>211.45140000000001</v>
      </c>
      <c r="D10220" s="119" t="s">
        <v>8501</v>
      </c>
      <c r="E10220" s="46" t="s">
        <v>8501</v>
      </c>
      <c r="F10220" s="121">
        <v>3.4007999999999998</v>
      </c>
      <c r="G10220" s="87"/>
      <c r="H10220" s="47"/>
      <c r="I10220" s="120">
        <v>3</v>
      </c>
      <c r="J10220" s="120">
        <v>0</v>
      </c>
    </row>
    <row r="10221" spans="1:10" ht="15" customHeight="1">
      <c r="A10221" s="46" t="s">
        <v>19099</v>
      </c>
      <c r="B10221" s="46" t="s">
        <v>19100</v>
      </c>
      <c r="C10221" s="47">
        <v>422.90300000000002</v>
      </c>
      <c r="D10221" s="119" t="s">
        <v>12596</v>
      </c>
      <c r="E10221" s="46" t="s">
        <v>12596</v>
      </c>
      <c r="F10221" s="121">
        <v>65.203000000000003</v>
      </c>
      <c r="G10221" s="87"/>
      <c r="H10221" s="47"/>
      <c r="I10221" s="120">
        <v>2</v>
      </c>
      <c r="J10221" s="120">
        <v>0</v>
      </c>
    </row>
    <row r="10222" spans="1:10" ht="15" customHeight="1">
      <c r="A10222" s="46" t="s">
        <v>19097</v>
      </c>
      <c r="B10222" s="46" t="s">
        <v>19098</v>
      </c>
      <c r="C10222" s="47">
        <v>342.73719999999997</v>
      </c>
      <c r="D10222" s="119" t="s">
        <v>12616</v>
      </c>
      <c r="E10222" s="46" t="s">
        <v>12616</v>
      </c>
      <c r="F10222" s="121">
        <v>1.3664000000000001</v>
      </c>
      <c r="G10222" s="87"/>
      <c r="H10222" s="47"/>
      <c r="I10222" s="120">
        <v>2</v>
      </c>
      <c r="J10222" s="120">
        <v>0</v>
      </c>
    </row>
    <row r="10223" spans="1:10" ht="15" customHeight="1">
      <c r="A10223" s="46" t="s">
        <v>3715</v>
      </c>
      <c r="B10223" s="46" t="s">
        <v>19096</v>
      </c>
      <c r="C10223" s="47">
        <v>164.82380000000001</v>
      </c>
      <c r="D10223" s="119" t="s">
        <v>12614</v>
      </c>
      <c r="E10223" s="46" t="s">
        <v>12614</v>
      </c>
      <c r="F10223" s="121">
        <v>0.73980000000000001</v>
      </c>
      <c r="G10223" s="87"/>
      <c r="H10223" s="47"/>
      <c r="I10223" s="120">
        <v>13</v>
      </c>
      <c r="J10223" s="120">
        <v>0</v>
      </c>
    </row>
    <row r="10224" spans="1:10" ht="15" customHeight="1">
      <c r="A10224" s="46" t="s">
        <v>19095</v>
      </c>
      <c r="B10224" s="46" t="s">
        <v>19096</v>
      </c>
      <c r="C10224" s="47">
        <v>236.58879999999999</v>
      </c>
      <c r="D10224" s="119" t="s">
        <v>12612</v>
      </c>
      <c r="E10224" s="46" t="s">
        <v>12612</v>
      </c>
      <c r="F10224" s="121">
        <v>0.79700000000000004</v>
      </c>
      <c r="G10224" s="87"/>
      <c r="H10224" s="47"/>
      <c r="I10224" s="120">
        <v>21</v>
      </c>
      <c r="J10224" s="120">
        <v>0</v>
      </c>
    </row>
    <row r="10225" spans="1:10" ht="15" customHeight="1">
      <c r="A10225" s="46" t="s">
        <v>35913</v>
      </c>
      <c r="B10225" s="46" t="s">
        <v>35914</v>
      </c>
      <c r="C10225" s="47">
        <v>164.74619999999999</v>
      </c>
      <c r="D10225" s="119" t="s">
        <v>12610</v>
      </c>
      <c r="E10225" s="46" t="s">
        <v>12610</v>
      </c>
      <c r="F10225" s="121">
        <v>0.85399999999999998</v>
      </c>
      <c r="G10225" s="87"/>
      <c r="H10225" s="47"/>
      <c r="I10225" s="120">
        <v>99</v>
      </c>
      <c r="J10225" s="120">
        <v>0</v>
      </c>
    </row>
    <row r="10226" spans="1:10" ht="15" customHeight="1">
      <c r="A10226" s="46" t="s">
        <v>3718</v>
      </c>
      <c r="B10226" s="46" t="s">
        <v>35769</v>
      </c>
      <c r="C10226" s="47">
        <v>178.92060000000001</v>
      </c>
      <c r="D10226" s="119" t="s">
        <v>12608</v>
      </c>
      <c r="E10226" s="46" t="s">
        <v>12608</v>
      </c>
      <c r="F10226" s="121">
        <v>0.91100000000000003</v>
      </c>
      <c r="G10226" s="87"/>
      <c r="H10226" s="47"/>
      <c r="I10226" s="120">
        <v>43</v>
      </c>
      <c r="J10226" s="120">
        <v>0</v>
      </c>
    </row>
    <row r="10227" spans="1:10" ht="15" customHeight="1">
      <c r="A10227" s="46" t="s">
        <v>3721</v>
      </c>
      <c r="B10227" s="46" t="s">
        <v>35770</v>
      </c>
      <c r="C10227" s="47">
        <v>220.74600000000001</v>
      </c>
      <c r="D10227" s="119" t="s">
        <v>12606</v>
      </c>
      <c r="E10227" s="46" t="s">
        <v>12606</v>
      </c>
      <c r="F10227" s="121">
        <v>1.1386000000000001</v>
      </c>
      <c r="G10227" s="87"/>
      <c r="H10227" s="47"/>
      <c r="I10227" s="120">
        <v>181</v>
      </c>
      <c r="J10227" s="120">
        <v>0</v>
      </c>
    </row>
    <row r="10228" spans="1:10" ht="15" customHeight="1">
      <c r="A10228" s="46" t="s">
        <v>19093</v>
      </c>
      <c r="B10228" s="46" t="s">
        <v>19094</v>
      </c>
      <c r="C10228" s="47">
        <v>167.3022</v>
      </c>
      <c r="D10228" s="119" t="s">
        <v>12604</v>
      </c>
      <c r="E10228" s="46" t="s">
        <v>12604</v>
      </c>
      <c r="F10228" s="121">
        <v>1.3664000000000001</v>
      </c>
      <c r="G10228" s="87"/>
      <c r="H10228" s="47"/>
      <c r="I10228" s="120">
        <v>0</v>
      </c>
      <c r="J10228" s="120">
        <v>0</v>
      </c>
    </row>
    <row r="10229" spans="1:10" ht="15" customHeight="1">
      <c r="A10229" s="46" t="s">
        <v>3724</v>
      </c>
      <c r="B10229" s="46" t="s">
        <v>19092</v>
      </c>
      <c r="C10229" s="47">
        <v>348.12380000000002</v>
      </c>
      <c r="D10229" s="119" t="s">
        <v>12602</v>
      </c>
      <c r="E10229" s="46" t="s">
        <v>12602</v>
      </c>
      <c r="F10229" s="121">
        <v>1.4802</v>
      </c>
      <c r="G10229" s="87"/>
      <c r="H10229" s="47"/>
      <c r="I10229" s="120">
        <v>42</v>
      </c>
      <c r="J10229" s="120">
        <v>0</v>
      </c>
    </row>
    <row r="10230" spans="1:10" ht="15" customHeight="1">
      <c r="A10230" s="46" t="s">
        <v>19090</v>
      </c>
      <c r="B10230" s="46" t="s">
        <v>19091</v>
      </c>
      <c r="C10230" s="47">
        <v>37.178400000000003</v>
      </c>
      <c r="D10230" s="119" t="s">
        <v>12600</v>
      </c>
      <c r="E10230" s="46" t="s">
        <v>12600</v>
      </c>
      <c r="F10230" s="121">
        <v>2.5047999999999999</v>
      </c>
      <c r="G10230" s="87"/>
      <c r="H10230" s="47"/>
      <c r="I10230" s="120">
        <v>4</v>
      </c>
      <c r="J10230" s="120">
        <v>0</v>
      </c>
    </row>
    <row r="10231" spans="1:10" ht="15" customHeight="1">
      <c r="A10231" s="46" t="s">
        <v>19088</v>
      </c>
      <c r="B10231" s="46" t="s">
        <v>19089</v>
      </c>
      <c r="C10231" s="47">
        <v>40.896000000000001</v>
      </c>
      <c r="D10231" s="119" t="s">
        <v>12598</v>
      </c>
      <c r="E10231" s="46" t="s">
        <v>12598</v>
      </c>
      <c r="F10231" s="121">
        <v>1.5686</v>
      </c>
      <c r="G10231" s="87"/>
      <c r="H10231" s="47"/>
      <c r="I10231" s="120">
        <v>5</v>
      </c>
      <c r="J10231" s="120">
        <v>0</v>
      </c>
    </row>
    <row r="10232" spans="1:10" ht="15" customHeight="1">
      <c r="A10232" s="46" t="s">
        <v>19086</v>
      </c>
      <c r="B10232" s="46" t="s">
        <v>19087</v>
      </c>
      <c r="C10232" s="47">
        <v>1221.9264000000001</v>
      </c>
      <c r="D10232" s="119" t="s">
        <v>12620</v>
      </c>
      <c r="E10232" s="46" t="s">
        <v>12620</v>
      </c>
      <c r="F10232" s="121">
        <v>25.5044</v>
      </c>
      <c r="G10232" s="87"/>
      <c r="H10232" s="47"/>
      <c r="I10232" s="120">
        <v>1</v>
      </c>
      <c r="J10232" s="120">
        <v>0</v>
      </c>
    </row>
    <row r="10233" spans="1:10" ht="15" customHeight="1">
      <c r="A10233" s="46" t="s">
        <v>19084</v>
      </c>
      <c r="B10233" s="46" t="s">
        <v>19085</v>
      </c>
      <c r="C10233" s="47">
        <v>961.80219999999997</v>
      </c>
      <c r="D10233" s="119" t="s">
        <v>12618</v>
      </c>
      <c r="E10233" s="46" t="s">
        <v>12618</v>
      </c>
      <c r="F10233" s="121">
        <v>31.880400000000002</v>
      </c>
      <c r="G10233" s="87"/>
      <c r="H10233" s="47"/>
      <c r="I10233" s="120">
        <v>1</v>
      </c>
      <c r="J10233" s="120">
        <v>0</v>
      </c>
    </row>
    <row r="10234" spans="1:10" ht="15" customHeight="1">
      <c r="A10234" s="46" t="s">
        <v>19082</v>
      </c>
      <c r="B10234" s="46" t="s">
        <v>19083</v>
      </c>
      <c r="C10234" s="47">
        <v>1053.6325999999999</v>
      </c>
      <c r="D10234" s="119" t="s">
        <v>12628</v>
      </c>
      <c r="E10234" s="46" t="s">
        <v>12628</v>
      </c>
      <c r="F10234" s="121">
        <v>1.4168000000000001</v>
      </c>
      <c r="G10234" s="87"/>
      <c r="H10234" s="47"/>
      <c r="I10234" s="120">
        <v>1</v>
      </c>
      <c r="J10234" s="120">
        <v>0</v>
      </c>
    </row>
    <row r="10235" spans="1:10" ht="15" customHeight="1">
      <c r="A10235" s="46" t="s">
        <v>4368</v>
      </c>
      <c r="B10235" s="46" t="s">
        <v>19081</v>
      </c>
      <c r="C10235" s="47">
        <v>240.36799999999999</v>
      </c>
      <c r="D10235" s="119" t="s">
        <v>12626</v>
      </c>
      <c r="E10235" s="46" t="s">
        <v>12626</v>
      </c>
      <c r="F10235" s="121">
        <v>1.3116000000000001</v>
      </c>
      <c r="G10235" s="87"/>
      <c r="H10235" s="47"/>
      <c r="I10235" s="120">
        <v>36</v>
      </c>
      <c r="J10235" s="120">
        <v>0</v>
      </c>
    </row>
    <row r="10236" spans="1:10" ht="15" customHeight="1">
      <c r="A10236" s="46" t="s">
        <v>4378</v>
      </c>
      <c r="B10236" s="46" t="s">
        <v>19080</v>
      </c>
      <c r="C10236" s="47">
        <v>265.66980000000001</v>
      </c>
      <c r="D10236" s="119" t="s">
        <v>12624</v>
      </c>
      <c r="E10236" s="46" t="s">
        <v>12624</v>
      </c>
      <c r="F10236" s="121">
        <v>1.2378</v>
      </c>
      <c r="G10236" s="87"/>
      <c r="H10236" s="47"/>
      <c r="I10236" s="120">
        <v>36</v>
      </c>
      <c r="J10236" s="120">
        <v>0</v>
      </c>
    </row>
    <row r="10237" spans="1:10" ht="15" customHeight="1">
      <c r="A10237" s="46" t="s">
        <v>19078</v>
      </c>
      <c r="B10237" s="46" t="s">
        <v>19079</v>
      </c>
      <c r="C10237" s="47">
        <v>303.23540000000003</v>
      </c>
      <c r="D10237" s="119" t="s">
        <v>12622</v>
      </c>
      <c r="E10237" s="46" t="s">
        <v>12622</v>
      </c>
      <c r="F10237" s="121">
        <v>2.0848</v>
      </c>
      <c r="G10237" s="87"/>
      <c r="H10237" s="47"/>
      <c r="I10237" s="120">
        <v>6</v>
      </c>
      <c r="J10237" s="120">
        <v>0</v>
      </c>
    </row>
    <row r="10238" spans="1:10" ht="15" customHeight="1">
      <c r="A10238" s="46" t="s">
        <v>4806</v>
      </c>
      <c r="B10238" s="46" t="s">
        <v>19077</v>
      </c>
      <c r="C10238" s="47">
        <v>433.7466</v>
      </c>
      <c r="D10238" s="119" t="s">
        <v>2510</v>
      </c>
      <c r="E10238" s="46" t="s">
        <v>2510</v>
      </c>
      <c r="F10238" s="121">
        <v>14.7784</v>
      </c>
      <c r="G10238" s="87"/>
      <c r="H10238" s="47"/>
      <c r="I10238" s="120">
        <v>20</v>
      </c>
      <c r="J10238" s="120">
        <v>0</v>
      </c>
    </row>
    <row r="10239" spans="1:10" ht="15" customHeight="1">
      <c r="A10239" s="46" t="s">
        <v>4808</v>
      </c>
      <c r="B10239" s="46" t="s">
        <v>19077</v>
      </c>
      <c r="C10239" s="47">
        <v>438.7038</v>
      </c>
      <c r="D10239" s="119" t="s">
        <v>14881</v>
      </c>
      <c r="E10239" s="46" t="s">
        <v>14881</v>
      </c>
      <c r="F10239" s="121">
        <v>19.285</v>
      </c>
      <c r="G10239" s="87"/>
      <c r="H10239" s="47"/>
      <c r="I10239" s="120">
        <v>1</v>
      </c>
      <c r="J10239" s="120">
        <v>0</v>
      </c>
    </row>
    <row r="10240" spans="1:10" ht="15" customHeight="1">
      <c r="A10240" s="46" t="s">
        <v>19075</v>
      </c>
      <c r="B10240" s="46" t="s">
        <v>19076</v>
      </c>
      <c r="C10240" s="47">
        <v>187.0532</v>
      </c>
      <c r="D10240" s="119" t="s">
        <v>11662</v>
      </c>
      <c r="E10240" s="46" t="s">
        <v>11662</v>
      </c>
      <c r="F10240" s="121">
        <v>2.2315999999999998</v>
      </c>
      <c r="G10240" s="87"/>
      <c r="H10240" s="47"/>
      <c r="I10240" s="120">
        <v>0</v>
      </c>
      <c r="J10240" s="120">
        <v>0</v>
      </c>
    </row>
    <row r="10241" spans="1:10" ht="15" customHeight="1">
      <c r="A10241" s="46" t="s">
        <v>19073</v>
      </c>
      <c r="B10241" s="46" t="s">
        <v>19074</v>
      </c>
      <c r="C10241" s="47">
        <v>205.64240000000001</v>
      </c>
      <c r="D10241" s="119" t="s">
        <v>14899</v>
      </c>
      <c r="E10241" s="46" t="s">
        <v>14899</v>
      </c>
      <c r="F10241" s="121">
        <v>2.8592</v>
      </c>
      <c r="G10241" s="87"/>
      <c r="H10241" s="47"/>
      <c r="I10241" s="120">
        <v>0</v>
      </c>
      <c r="J10241" s="120">
        <v>0</v>
      </c>
    </row>
    <row r="10242" spans="1:10" ht="15" customHeight="1">
      <c r="A10242" s="46" t="s">
        <v>19071</v>
      </c>
      <c r="B10242" s="46" t="s">
        <v>19072</v>
      </c>
      <c r="C10242" s="47">
        <v>277.67520000000002</v>
      </c>
      <c r="D10242" s="119" t="s">
        <v>14897</v>
      </c>
      <c r="E10242" s="46" t="s">
        <v>14897</v>
      </c>
      <c r="F10242" s="121">
        <v>3.9216000000000002</v>
      </c>
      <c r="G10242" s="87"/>
      <c r="H10242" s="47"/>
      <c r="I10242" s="120">
        <v>0</v>
      </c>
      <c r="J10242" s="120">
        <v>0</v>
      </c>
    </row>
    <row r="10243" spans="1:10" ht="15" customHeight="1">
      <c r="A10243" s="46" t="s">
        <v>19069</v>
      </c>
      <c r="B10243" s="46" t="s">
        <v>19070</v>
      </c>
      <c r="C10243" s="47">
        <v>205.64240000000001</v>
      </c>
      <c r="D10243" s="119" t="s">
        <v>14895</v>
      </c>
      <c r="E10243" s="46" t="s">
        <v>14895</v>
      </c>
      <c r="F10243" s="121">
        <v>5.0857999999999999</v>
      </c>
      <c r="G10243" s="87"/>
      <c r="H10243" s="47"/>
      <c r="I10243" s="120">
        <v>0</v>
      </c>
      <c r="J10243" s="120">
        <v>0</v>
      </c>
    </row>
    <row r="10244" spans="1:10" ht="15" customHeight="1">
      <c r="A10244" s="46" t="s">
        <v>35381</v>
      </c>
      <c r="B10244" s="46" t="s">
        <v>35437</v>
      </c>
      <c r="C10244" s="47">
        <v>183.4128</v>
      </c>
      <c r="D10244" s="119" t="s">
        <v>14893</v>
      </c>
      <c r="E10244" s="46" t="s">
        <v>14893</v>
      </c>
      <c r="F10244" s="121">
        <v>7.2869999999999999</v>
      </c>
      <c r="G10244" s="87"/>
      <c r="H10244" s="47"/>
      <c r="I10244" s="120">
        <v>1</v>
      </c>
      <c r="J10244" s="120">
        <v>0</v>
      </c>
    </row>
    <row r="10245" spans="1:10" ht="15" customHeight="1">
      <c r="A10245" s="46" t="s">
        <v>35392</v>
      </c>
      <c r="B10245" s="46" t="s">
        <v>35437</v>
      </c>
      <c r="C10245" s="47">
        <v>195.8056</v>
      </c>
      <c r="D10245" s="119" t="s">
        <v>12638</v>
      </c>
      <c r="E10245" s="46" t="s">
        <v>12638</v>
      </c>
      <c r="F10245" s="121">
        <v>11.6136</v>
      </c>
      <c r="G10245" s="87"/>
      <c r="H10245" s="47"/>
      <c r="I10245" s="120">
        <v>11</v>
      </c>
      <c r="J10245" s="120">
        <v>0</v>
      </c>
    </row>
    <row r="10246" spans="1:10" ht="15" customHeight="1">
      <c r="A10246" s="46" t="s">
        <v>35403</v>
      </c>
      <c r="B10246" s="46" t="s">
        <v>35437</v>
      </c>
      <c r="C10246" s="47">
        <v>381.697</v>
      </c>
      <c r="D10246" s="119" t="s">
        <v>12636</v>
      </c>
      <c r="E10246" s="46" t="s">
        <v>12636</v>
      </c>
      <c r="F10246" s="121">
        <v>14.523400000000001</v>
      </c>
      <c r="G10246" s="87"/>
      <c r="H10246" s="47"/>
      <c r="I10246" s="120">
        <v>4</v>
      </c>
      <c r="J10246" s="120">
        <v>0</v>
      </c>
    </row>
    <row r="10247" spans="1:10" ht="15" customHeight="1">
      <c r="A10247" s="46" t="s">
        <v>6051</v>
      </c>
      <c r="B10247" s="46" t="s">
        <v>33563</v>
      </c>
      <c r="C10247" s="47">
        <v>2059.5736000000002</v>
      </c>
      <c r="D10247" s="119" t="s">
        <v>12634</v>
      </c>
      <c r="E10247" s="46" t="s">
        <v>12634</v>
      </c>
      <c r="F10247" s="121">
        <v>17.433</v>
      </c>
      <c r="G10247" s="87"/>
      <c r="H10247" s="47"/>
      <c r="I10247" s="120">
        <v>2</v>
      </c>
      <c r="J10247" s="120">
        <v>0</v>
      </c>
    </row>
    <row r="10248" spans="1:10" ht="15" customHeight="1">
      <c r="A10248" s="46" t="s">
        <v>6054</v>
      </c>
      <c r="B10248" s="46" t="s">
        <v>33564</v>
      </c>
      <c r="C10248" s="47">
        <v>2182.288</v>
      </c>
      <c r="D10248" s="119" t="s">
        <v>12632</v>
      </c>
      <c r="E10248" s="46" t="s">
        <v>12632</v>
      </c>
      <c r="F10248" s="121">
        <v>11.6136</v>
      </c>
      <c r="G10248" s="87"/>
      <c r="H10248" s="47"/>
      <c r="I10248" s="120">
        <v>1</v>
      </c>
      <c r="J10248" s="120">
        <v>0</v>
      </c>
    </row>
    <row r="10249" spans="1:10" ht="15" customHeight="1">
      <c r="A10249" s="46" t="s">
        <v>6201</v>
      </c>
      <c r="B10249" s="46" t="s">
        <v>19068</v>
      </c>
      <c r="C10249" s="47">
        <v>83.956199999999995</v>
      </c>
      <c r="D10249" s="119" t="s">
        <v>12630</v>
      </c>
      <c r="E10249" s="46" t="s">
        <v>12630</v>
      </c>
      <c r="F10249" s="121">
        <v>12.296799999999999</v>
      </c>
      <c r="G10249" s="87"/>
      <c r="H10249" s="47"/>
      <c r="I10249" s="120">
        <v>172</v>
      </c>
      <c r="J10249" s="120">
        <v>0</v>
      </c>
    </row>
    <row r="10250" spans="1:10" ht="15" customHeight="1">
      <c r="A10250" s="46" t="s">
        <v>19066</v>
      </c>
      <c r="B10250" s="46" t="s">
        <v>19067</v>
      </c>
      <c r="C10250" s="47">
        <v>125.4768</v>
      </c>
      <c r="D10250" s="119" t="s">
        <v>12648</v>
      </c>
      <c r="E10250" s="46" t="s">
        <v>12648</v>
      </c>
      <c r="F10250" s="121">
        <v>80.965999999999994</v>
      </c>
      <c r="G10250" s="87"/>
      <c r="H10250" s="47"/>
      <c r="I10250" s="120">
        <v>0</v>
      </c>
      <c r="J10250" s="120">
        <v>0</v>
      </c>
    </row>
    <row r="10251" spans="1:10" ht="15" customHeight="1">
      <c r="A10251" s="46" t="s">
        <v>19064</v>
      </c>
      <c r="B10251" s="46" t="s">
        <v>19065</v>
      </c>
      <c r="C10251" s="47">
        <v>320.6628</v>
      </c>
      <c r="D10251" s="119" t="s">
        <v>12646</v>
      </c>
      <c r="E10251" s="46" t="s">
        <v>12646</v>
      </c>
      <c r="F10251" s="121">
        <v>93.364000000000004</v>
      </c>
      <c r="G10251" s="87"/>
      <c r="H10251" s="47"/>
      <c r="I10251" s="120">
        <v>0</v>
      </c>
      <c r="J10251" s="120">
        <v>0</v>
      </c>
    </row>
    <row r="10252" spans="1:10" ht="15" customHeight="1">
      <c r="A10252" s="46" t="s">
        <v>19062</v>
      </c>
      <c r="B10252" s="46" t="s">
        <v>19063</v>
      </c>
      <c r="C10252" s="47">
        <v>362.48840000000001</v>
      </c>
      <c r="D10252" s="119" t="s">
        <v>12644</v>
      </c>
      <c r="E10252" s="46" t="s">
        <v>12644</v>
      </c>
      <c r="F10252" s="121">
        <v>108.57040000000001</v>
      </c>
      <c r="G10252" s="87"/>
      <c r="H10252" s="47"/>
      <c r="I10252" s="120">
        <v>0</v>
      </c>
      <c r="J10252" s="120">
        <v>0</v>
      </c>
    </row>
    <row r="10253" spans="1:10" ht="15" customHeight="1">
      <c r="A10253" s="46" t="s">
        <v>6610</v>
      </c>
      <c r="B10253" s="46" t="s">
        <v>19061</v>
      </c>
      <c r="C10253" s="47">
        <v>351.95440000000002</v>
      </c>
      <c r="D10253" s="119" t="s">
        <v>12642</v>
      </c>
      <c r="E10253" s="46" t="s">
        <v>12642</v>
      </c>
      <c r="F10253" s="121">
        <v>136.6302</v>
      </c>
      <c r="G10253" s="87"/>
      <c r="H10253" s="47"/>
      <c r="I10253" s="120">
        <v>5</v>
      </c>
      <c r="J10253" s="120">
        <v>0</v>
      </c>
    </row>
    <row r="10254" spans="1:10" ht="15" customHeight="1">
      <c r="A10254" s="46" t="s">
        <v>6613</v>
      </c>
      <c r="B10254" s="46" t="s">
        <v>19060</v>
      </c>
      <c r="C10254" s="47">
        <v>386.6542</v>
      </c>
      <c r="D10254" s="119" t="s">
        <v>12640</v>
      </c>
      <c r="E10254" s="46" t="s">
        <v>12640</v>
      </c>
      <c r="F10254" s="121">
        <v>67.768600000000006</v>
      </c>
      <c r="G10254" s="87"/>
      <c r="H10254" s="47"/>
      <c r="I10254" s="120">
        <v>5</v>
      </c>
      <c r="J10254" s="120">
        <v>0</v>
      </c>
    </row>
    <row r="10255" spans="1:10" ht="15" customHeight="1">
      <c r="A10255" s="46" t="s">
        <v>6616</v>
      </c>
      <c r="B10255" s="46" t="s">
        <v>19059</v>
      </c>
      <c r="C10255" s="47">
        <v>401.52539999999999</v>
      </c>
      <c r="D10255" s="119" t="s">
        <v>12652</v>
      </c>
      <c r="E10255" s="46" t="s">
        <v>12652</v>
      </c>
      <c r="F10255" s="121">
        <v>70.718599999999995</v>
      </c>
      <c r="G10255" s="87"/>
      <c r="H10255" s="47"/>
      <c r="I10255" s="120">
        <v>6</v>
      </c>
      <c r="J10255" s="120">
        <v>0</v>
      </c>
    </row>
    <row r="10256" spans="1:10" ht="15" customHeight="1">
      <c r="A10256" s="46" t="s">
        <v>6619</v>
      </c>
      <c r="B10256" s="46" t="s">
        <v>19058</v>
      </c>
      <c r="C10256" s="47">
        <v>773.30840000000001</v>
      </c>
      <c r="D10256" s="119" t="s">
        <v>12650</v>
      </c>
      <c r="E10256" s="46" t="s">
        <v>12650</v>
      </c>
      <c r="F10256" s="121">
        <v>33.448999999999998</v>
      </c>
      <c r="G10256" s="87"/>
      <c r="H10256" s="47"/>
      <c r="I10256" s="120">
        <v>5</v>
      </c>
      <c r="J10256" s="120">
        <v>0</v>
      </c>
    </row>
    <row r="10257" spans="1:10" ht="15" customHeight="1">
      <c r="A10257" s="46" t="s">
        <v>19056</v>
      </c>
      <c r="B10257" s="46" t="s">
        <v>19057</v>
      </c>
      <c r="C10257" s="47">
        <v>801.65679999999998</v>
      </c>
      <c r="D10257" s="119" t="s">
        <v>12654</v>
      </c>
      <c r="E10257" s="46" t="s">
        <v>12654</v>
      </c>
      <c r="F10257" s="121">
        <v>337.02120000000002</v>
      </c>
      <c r="G10257" s="87"/>
      <c r="H10257" s="47"/>
      <c r="I10257" s="120">
        <v>4</v>
      </c>
      <c r="J10257" s="120">
        <v>0</v>
      </c>
    </row>
    <row r="10258" spans="1:10" ht="15" customHeight="1">
      <c r="A10258" s="46" t="s">
        <v>19054</v>
      </c>
      <c r="B10258" s="46" t="s">
        <v>19055</v>
      </c>
      <c r="C10258" s="47">
        <v>880.66060000000004</v>
      </c>
      <c r="D10258" s="119" t="s">
        <v>12714</v>
      </c>
      <c r="E10258" s="46" t="s">
        <v>12714</v>
      </c>
      <c r="F10258" s="121">
        <v>1.0246</v>
      </c>
      <c r="G10258" s="87"/>
      <c r="H10258" s="47"/>
      <c r="I10258" s="120">
        <v>6</v>
      </c>
      <c r="J10258" s="120">
        <v>0</v>
      </c>
    </row>
    <row r="10259" spans="1:10" ht="15" customHeight="1">
      <c r="A10259" s="46" t="s">
        <v>19052</v>
      </c>
      <c r="B10259" s="46" t="s">
        <v>19053</v>
      </c>
      <c r="C10259" s="47">
        <v>166.1404</v>
      </c>
      <c r="D10259" s="119" t="s">
        <v>12712</v>
      </c>
      <c r="E10259" s="46" t="s">
        <v>12712</v>
      </c>
      <c r="F10259" s="121">
        <v>1.9356</v>
      </c>
      <c r="G10259" s="87"/>
      <c r="H10259" s="47"/>
      <c r="I10259" s="120">
        <v>0</v>
      </c>
      <c r="J10259" s="120">
        <v>0</v>
      </c>
    </row>
    <row r="10260" spans="1:10" ht="15" customHeight="1">
      <c r="A10260" s="46" t="s">
        <v>19050</v>
      </c>
      <c r="B10260" s="46" t="s">
        <v>19051</v>
      </c>
      <c r="C10260" s="47">
        <v>183.56780000000001</v>
      </c>
      <c r="D10260" s="119" t="s">
        <v>12710</v>
      </c>
      <c r="E10260" s="46" t="s">
        <v>12710</v>
      </c>
      <c r="F10260" s="121">
        <v>3.6434000000000002</v>
      </c>
      <c r="G10260" s="87"/>
      <c r="H10260" s="47"/>
      <c r="I10260" s="120">
        <v>0</v>
      </c>
      <c r="J10260" s="120">
        <v>0</v>
      </c>
    </row>
    <row r="10261" spans="1:10" ht="15" customHeight="1">
      <c r="A10261" s="46" t="s">
        <v>35400</v>
      </c>
      <c r="B10261" s="46" t="s">
        <v>35439</v>
      </c>
      <c r="C10261" s="47">
        <v>247.8552</v>
      </c>
      <c r="D10261" s="119" t="s">
        <v>12708</v>
      </c>
      <c r="E10261" s="46" t="s">
        <v>12708</v>
      </c>
      <c r="F10261" s="121">
        <v>7.2869999999999999</v>
      </c>
      <c r="G10261" s="87"/>
      <c r="H10261" s="47"/>
      <c r="I10261" s="120">
        <v>13</v>
      </c>
      <c r="J10261" s="120">
        <v>0</v>
      </c>
    </row>
    <row r="10262" spans="1:10" ht="15" customHeight="1">
      <c r="A10262" s="46" t="s">
        <v>35401</v>
      </c>
      <c r="B10262" s="46" t="s">
        <v>35440</v>
      </c>
      <c r="C10262" s="47">
        <v>302.38339999999999</v>
      </c>
      <c r="D10262" s="119" t="s">
        <v>12706</v>
      </c>
      <c r="E10262" s="46" t="s">
        <v>12706</v>
      </c>
      <c r="F10262" s="121">
        <v>13.663</v>
      </c>
      <c r="G10262" s="87"/>
      <c r="H10262" s="47"/>
      <c r="I10262" s="120">
        <v>3</v>
      </c>
      <c r="J10262" s="120">
        <v>0</v>
      </c>
    </row>
    <row r="10263" spans="1:10" ht="15" customHeight="1">
      <c r="A10263" s="46" t="s">
        <v>35402</v>
      </c>
      <c r="B10263" s="46" t="s">
        <v>35444</v>
      </c>
      <c r="C10263" s="47">
        <v>340.80099999999999</v>
      </c>
      <c r="D10263" s="119" t="s">
        <v>12704</v>
      </c>
      <c r="E10263" s="46" t="s">
        <v>12704</v>
      </c>
      <c r="F10263" s="121">
        <v>27.326000000000001</v>
      </c>
      <c r="G10263" s="87"/>
      <c r="H10263" s="47"/>
      <c r="I10263" s="120">
        <v>0</v>
      </c>
      <c r="J10263" s="120">
        <v>0</v>
      </c>
    </row>
    <row r="10264" spans="1:10" ht="15" customHeight="1">
      <c r="A10264" s="46" t="s">
        <v>19048</v>
      </c>
      <c r="B10264" s="46" t="s">
        <v>19049</v>
      </c>
      <c r="C10264" s="47">
        <v>339.2518</v>
      </c>
      <c r="D10264" s="119" t="s">
        <v>12702</v>
      </c>
      <c r="E10264" s="46" t="s">
        <v>12702</v>
      </c>
      <c r="F10264" s="121">
        <v>40.5336</v>
      </c>
      <c r="G10264" s="87"/>
      <c r="H10264" s="47"/>
      <c r="I10264" s="120">
        <v>2</v>
      </c>
      <c r="J10264" s="120">
        <v>0</v>
      </c>
    </row>
    <row r="10265" spans="1:10" ht="15" customHeight="1">
      <c r="A10265" s="46" t="s">
        <v>35404</v>
      </c>
      <c r="B10265" s="46" t="s">
        <v>35441</v>
      </c>
      <c r="C10265" s="47">
        <v>394.08980000000003</v>
      </c>
      <c r="D10265" s="119" t="s">
        <v>12700</v>
      </c>
      <c r="E10265" s="46" t="s">
        <v>12700</v>
      </c>
      <c r="F10265" s="121">
        <v>4.4278000000000004</v>
      </c>
      <c r="G10265" s="87"/>
      <c r="H10265" s="47"/>
      <c r="I10265" s="120">
        <v>26</v>
      </c>
      <c r="J10265" s="120">
        <v>0</v>
      </c>
    </row>
    <row r="10266" spans="1:10" ht="15" customHeight="1">
      <c r="A10266" s="46" t="s">
        <v>35405</v>
      </c>
      <c r="B10266" s="46" t="s">
        <v>35442</v>
      </c>
      <c r="C10266" s="47">
        <v>431.26799999999997</v>
      </c>
      <c r="D10266" s="119" t="s">
        <v>12698</v>
      </c>
      <c r="E10266" s="46" t="s">
        <v>12698</v>
      </c>
      <c r="F10266" s="121">
        <v>4.9009999999999998</v>
      </c>
      <c r="G10266" s="87"/>
      <c r="H10266" s="47"/>
      <c r="I10266" s="120">
        <v>0</v>
      </c>
      <c r="J10266" s="120">
        <v>0</v>
      </c>
    </row>
    <row r="10267" spans="1:10" ht="15" customHeight="1">
      <c r="A10267" s="46" t="s">
        <v>19046</v>
      </c>
      <c r="B10267" s="46" t="s">
        <v>19047</v>
      </c>
      <c r="C10267" s="47">
        <v>397.34280000000001</v>
      </c>
      <c r="D10267" s="119" t="s">
        <v>12696</v>
      </c>
      <c r="E10267" s="46" t="s">
        <v>12696</v>
      </c>
      <c r="F10267" s="121">
        <v>3.1374</v>
      </c>
      <c r="G10267" s="87"/>
      <c r="H10267" s="47"/>
      <c r="I10267" s="120">
        <v>4</v>
      </c>
      <c r="J10267" s="120">
        <v>0</v>
      </c>
    </row>
    <row r="10268" spans="1:10" ht="15" customHeight="1">
      <c r="A10268" s="46" t="s">
        <v>35406</v>
      </c>
      <c r="B10268" s="46" t="s">
        <v>35443</v>
      </c>
      <c r="C10268" s="47">
        <v>495.71039999999999</v>
      </c>
      <c r="D10268" s="119" t="s">
        <v>12694</v>
      </c>
      <c r="E10268" s="46" t="s">
        <v>12694</v>
      </c>
      <c r="F10268" s="121">
        <v>1.0246</v>
      </c>
      <c r="G10268" s="87"/>
      <c r="H10268" s="47"/>
      <c r="I10268" s="120">
        <v>0</v>
      </c>
      <c r="J10268" s="120">
        <v>0</v>
      </c>
    </row>
    <row r="10269" spans="1:10" ht="15" customHeight="1">
      <c r="A10269" s="46" t="s">
        <v>19044</v>
      </c>
      <c r="B10269" s="46" t="s">
        <v>19045</v>
      </c>
      <c r="C10269" s="47">
        <v>457.75760000000002</v>
      </c>
      <c r="D10269" s="119" t="s">
        <v>12692</v>
      </c>
      <c r="E10269" s="46" t="s">
        <v>12692</v>
      </c>
      <c r="F10269" s="121">
        <v>1.3664000000000001</v>
      </c>
      <c r="G10269" s="87"/>
      <c r="H10269" s="47"/>
      <c r="I10269" s="120">
        <v>3</v>
      </c>
      <c r="J10269" s="120">
        <v>0</v>
      </c>
    </row>
    <row r="10270" spans="1:10" ht="15" customHeight="1">
      <c r="A10270" s="46" t="s">
        <v>35643</v>
      </c>
      <c r="B10270" s="46" t="s">
        <v>35771</v>
      </c>
      <c r="C10270" s="47">
        <v>610.1422</v>
      </c>
      <c r="D10270" s="119" t="s">
        <v>12690</v>
      </c>
      <c r="E10270" s="46" t="s">
        <v>12690</v>
      </c>
      <c r="F10270" s="121">
        <v>2.758</v>
      </c>
      <c r="G10270" s="87"/>
      <c r="H10270" s="47"/>
      <c r="I10270" s="120">
        <v>1</v>
      </c>
      <c r="J10270" s="120">
        <v>0</v>
      </c>
    </row>
    <row r="10271" spans="1:10" ht="15" customHeight="1">
      <c r="A10271" s="46" t="s">
        <v>19042</v>
      </c>
      <c r="B10271" s="46" t="s">
        <v>19043</v>
      </c>
      <c r="C10271" s="47">
        <v>368.76220000000001</v>
      </c>
      <c r="D10271" s="119" t="s">
        <v>12688</v>
      </c>
      <c r="E10271" s="46" t="s">
        <v>12688</v>
      </c>
      <c r="F10271" s="121">
        <v>5.4046000000000003</v>
      </c>
      <c r="G10271" s="87"/>
      <c r="H10271" s="47"/>
      <c r="I10271" s="120">
        <v>1</v>
      </c>
      <c r="J10271" s="120">
        <v>0</v>
      </c>
    </row>
    <row r="10272" spans="1:10" ht="15" customHeight="1">
      <c r="A10272" s="46" t="s">
        <v>7808</v>
      </c>
      <c r="B10272" s="46" t="s">
        <v>19041</v>
      </c>
      <c r="C10272" s="47">
        <v>374.26139999999998</v>
      </c>
      <c r="D10272" s="119" t="s">
        <v>12686</v>
      </c>
      <c r="E10272" s="46" t="s">
        <v>12686</v>
      </c>
      <c r="F10272" s="121">
        <v>9.1088000000000005</v>
      </c>
      <c r="G10272" s="87"/>
      <c r="H10272" s="47"/>
      <c r="I10272" s="120">
        <v>8</v>
      </c>
      <c r="J10272" s="120">
        <v>0</v>
      </c>
    </row>
    <row r="10273" spans="1:10" ht="15" customHeight="1">
      <c r="A10273" s="46" t="s">
        <v>19040</v>
      </c>
      <c r="B10273" s="46" t="s">
        <v>19039</v>
      </c>
      <c r="C10273" s="47">
        <v>357.84100000000001</v>
      </c>
      <c r="D10273" s="119" t="s">
        <v>12684</v>
      </c>
      <c r="E10273" s="46" t="s">
        <v>12684</v>
      </c>
      <c r="F10273" s="121">
        <v>18.0656</v>
      </c>
      <c r="G10273" s="87"/>
      <c r="H10273" s="47"/>
      <c r="I10273" s="120">
        <v>3</v>
      </c>
      <c r="J10273" s="120">
        <v>0</v>
      </c>
    </row>
    <row r="10274" spans="1:10" ht="15" customHeight="1">
      <c r="A10274" s="46" t="s">
        <v>7811</v>
      </c>
      <c r="B10274" s="46" t="s">
        <v>19039</v>
      </c>
      <c r="C10274" s="47">
        <v>379.21859999999998</v>
      </c>
      <c r="D10274" s="119" t="s">
        <v>12682</v>
      </c>
      <c r="E10274" s="46" t="s">
        <v>12682</v>
      </c>
      <c r="F10274" s="121">
        <v>10.804</v>
      </c>
      <c r="G10274" s="87"/>
      <c r="H10274" s="47"/>
      <c r="I10274" s="120">
        <v>3</v>
      </c>
      <c r="J10274" s="120">
        <v>0</v>
      </c>
    </row>
    <row r="10275" spans="1:10" ht="15" customHeight="1">
      <c r="A10275" s="46" t="s">
        <v>19037</v>
      </c>
      <c r="B10275" s="46" t="s">
        <v>19038</v>
      </c>
      <c r="C10275" s="47">
        <v>415.93200000000002</v>
      </c>
      <c r="D10275" s="119" t="s">
        <v>12680</v>
      </c>
      <c r="E10275" s="46" t="s">
        <v>12680</v>
      </c>
      <c r="F10275" s="121">
        <v>27.149000000000001</v>
      </c>
      <c r="G10275" s="87"/>
      <c r="H10275" s="47"/>
      <c r="I10275" s="120">
        <v>2</v>
      </c>
      <c r="J10275" s="120">
        <v>0</v>
      </c>
    </row>
    <row r="10276" spans="1:10" ht="15" customHeight="1">
      <c r="A10276" s="46" t="s">
        <v>7814</v>
      </c>
      <c r="B10276" s="46" t="s">
        <v>19029</v>
      </c>
      <c r="C10276" s="47">
        <v>438.7038</v>
      </c>
      <c r="D10276" s="119" t="s">
        <v>12678</v>
      </c>
      <c r="E10276" s="46" t="s">
        <v>12678</v>
      </c>
      <c r="F10276" s="121">
        <v>43.2378</v>
      </c>
      <c r="G10276" s="87"/>
      <c r="H10276" s="47"/>
      <c r="I10276" s="120">
        <v>3</v>
      </c>
      <c r="J10276" s="120">
        <v>0</v>
      </c>
    </row>
    <row r="10277" spans="1:10" ht="15" customHeight="1">
      <c r="A10277" s="46" t="s">
        <v>19036</v>
      </c>
      <c r="B10277" s="46" t="s">
        <v>19027</v>
      </c>
      <c r="C10277" s="47">
        <v>513.52499999999998</v>
      </c>
      <c r="D10277" s="119" t="s">
        <v>12676</v>
      </c>
      <c r="E10277" s="46" t="s">
        <v>12676</v>
      </c>
      <c r="F10277" s="121">
        <v>0.91100000000000003</v>
      </c>
      <c r="G10277" s="87"/>
      <c r="H10277" s="47"/>
      <c r="I10277" s="120">
        <v>1</v>
      </c>
      <c r="J10277" s="120">
        <v>0</v>
      </c>
    </row>
    <row r="10278" spans="1:10" ht="15" customHeight="1">
      <c r="A10278" s="46" t="s">
        <v>19034</v>
      </c>
      <c r="B10278" s="46" t="s">
        <v>19035</v>
      </c>
      <c r="C10278" s="47">
        <v>422.90300000000002</v>
      </c>
      <c r="D10278" s="119" t="s">
        <v>12674</v>
      </c>
      <c r="E10278" s="46" t="s">
        <v>12674</v>
      </c>
      <c r="F10278" s="121">
        <v>1.2398</v>
      </c>
      <c r="G10278" s="87"/>
      <c r="H10278" s="47"/>
      <c r="I10278" s="120">
        <v>11</v>
      </c>
      <c r="J10278" s="120">
        <v>0</v>
      </c>
    </row>
    <row r="10279" spans="1:10" ht="15" customHeight="1">
      <c r="A10279" s="46" t="s">
        <v>19032</v>
      </c>
      <c r="B10279" s="46" t="s">
        <v>19033</v>
      </c>
      <c r="C10279" s="47">
        <v>415.93200000000002</v>
      </c>
      <c r="D10279" s="119" t="s">
        <v>12672</v>
      </c>
      <c r="E10279" s="46" t="s">
        <v>12672</v>
      </c>
      <c r="F10279" s="121">
        <v>7.0339999999999998</v>
      </c>
      <c r="G10279" s="87"/>
      <c r="H10279" s="47"/>
      <c r="I10279" s="120">
        <v>1</v>
      </c>
      <c r="J10279" s="120">
        <v>0</v>
      </c>
    </row>
    <row r="10280" spans="1:10" ht="15" customHeight="1">
      <c r="A10280" s="46" t="s">
        <v>19030</v>
      </c>
      <c r="B10280" s="46" t="s">
        <v>19031</v>
      </c>
      <c r="C10280" s="47">
        <v>415.93200000000002</v>
      </c>
      <c r="D10280" s="119" t="s">
        <v>12670</v>
      </c>
      <c r="E10280" s="46" t="s">
        <v>12670</v>
      </c>
      <c r="F10280" s="121">
        <v>6.0217999999999998</v>
      </c>
      <c r="G10280" s="87"/>
      <c r="H10280" s="47"/>
      <c r="I10280" s="120">
        <v>13</v>
      </c>
      <c r="J10280" s="120">
        <v>0</v>
      </c>
    </row>
    <row r="10281" spans="1:10" ht="15" customHeight="1">
      <c r="A10281" s="46" t="s">
        <v>19028</v>
      </c>
      <c r="B10281" s="46" t="s">
        <v>19029</v>
      </c>
      <c r="C10281" s="47">
        <v>411.28480000000002</v>
      </c>
      <c r="D10281" s="119" t="s">
        <v>12668</v>
      </c>
      <c r="E10281" s="46" t="s">
        <v>12668</v>
      </c>
      <c r="F10281" s="121">
        <v>12.321999999999999</v>
      </c>
      <c r="G10281" s="87"/>
      <c r="H10281" s="47"/>
      <c r="I10281" s="120">
        <v>1</v>
      </c>
      <c r="J10281" s="120">
        <v>0</v>
      </c>
    </row>
    <row r="10282" spans="1:10" ht="15" customHeight="1">
      <c r="A10282" s="46" t="s">
        <v>19026</v>
      </c>
      <c r="B10282" s="46" t="s">
        <v>19027</v>
      </c>
      <c r="C10282" s="47">
        <v>511.20139999999998</v>
      </c>
      <c r="D10282" s="119" t="s">
        <v>12666</v>
      </c>
      <c r="E10282" s="46" t="s">
        <v>12666</v>
      </c>
      <c r="F10282" s="121">
        <v>15.4596</v>
      </c>
      <c r="G10282" s="87"/>
      <c r="H10282" s="47"/>
      <c r="I10282" s="120">
        <v>1</v>
      </c>
      <c r="J10282" s="120">
        <v>0</v>
      </c>
    </row>
    <row r="10283" spans="1:10" ht="15" customHeight="1">
      <c r="A10283" s="46" t="s">
        <v>19024</v>
      </c>
      <c r="B10283" s="46" t="s">
        <v>19025</v>
      </c>
      <c r="C10283" s="47">
        <v>618.08900000000006</v>
      </c>
      <c r="D10283" s="119" t="s">
        <v>12664</v>
      </c>
      <c r="E10283" s="46" t="s">
        <v>12664</v>
      </c>
      <c r="F10283" s="121">
        <v>20.418600000000001</v>
      </c>
      <c r="G10283" s="87"/>
      <c r="H10283" s="47"/>
      <c r="I10283" s="120">
        <v>1</v>
      </c>
      <c r="J10283" s="120">
        <v>0</v>
      </c>
    </row>
    <row r="10284" spans="1:10" ht="15" customHeight="1">
      <c r="A10284" s="46" t="s">
        <v>19022</v>
      </c>
      <c r="B10284" s="46" t="s">
        <v>19023</v>
      </c>
      <c r="C10284" s="47">
        <v>771.44939999999997</v>
      </c>
      <c r="D10284" s="119" t="s">
        <v>12662</v>
      </c>
      <c r="E10284" s="46" t="s">
        <v>12662</v>
      </c>
      <c r="F10284" s="121">
        <v>24.616199999999999</v>
      </c>
      <c r="G10284" s="87"/>
      <c r="H10284" s="47"/>
      <c r="I10284" s="120">
        <v>1</v>
      </c>
      <c r="J10284" s="120">
        <v>0</v>
      </c>
    </row>
    <row r="10285" spans="1:10" ht="15" customHeight="1">
      <c r="A10285" s="46" t="s">
        <v>19020</v>
      </c>
      <c r="B10285" s="46" t="s">
        <v>19021</v>
      </c>
      <c r="C10285" s="47">
        <v>894.60260000000005</v>
      </c>
      <c r="D10285" s="119" t="s">
        <v>3635</v>
      </c>
      <c r="E10285" s="46" t="s">
        <v>3635</v>
      </c>
      <c r="F10285" s="121">
        <v>19.146799999999999</v>
      </c>
      <c r="G10285" s="87"/>
      <c r="H10285" s="47"/>
      <c r="I10285" s="120">
        <v>1</v>
      </c>
      <c r="J10285" s="120">
        <v>0</v>
      </c>
    </row>
    <row r="10286" spans="1:10" ht="15" customHeight="1">
      <c r="A10286" s="46" t="s">
        <v>19018</v>
      </c>
      <c r="B10286" s="46" t="s">
        <v>19019</v>
      </c>
      <c r="C10286" s="47">
        <v>460.11599999999999</v>
      </c>
      <c r="D10286" s="119" t="s">
        <v>12660</v>
      </c>
      <c r="E10286" s="46" t="s">
        <v>12660</v>
      </c>
      <c r="F10286" s="121">
        <v>0.87439999999999996</v>
      </c>
      <c r="G10286" s="87"/>
      <c r="H10286" s="47"/>
      <c r="I10286" s="120">
        <v>2</v>
      </c>
      <c r="J10286" s="120">
        <v>0</v>
      </c>
    </row>
    <row r="10287" spans="1:10" ht="15" customHeight="1">
      <c r="A10287" s="46" t="s">
        <v>19016</v>
      </c>
      <c r="B10287" s="46" t="s">
        <v>19017</v>
      </c>
      <c r="C10287" s="47">
        <v>460.11599999999999</v>
      </c>
      <c r="D10287" s="119" t="s">
        <v>12658</v>
      </c>
      <c r="E10287" s="46" t="s">
        <v>12658</v>
      </c>
      <c r="F10287" s="121">
        <v>12.2056</v>
      </c>
      <c r="G10287" s="87"/>
      <c r="H10287" s="47"/>
      <c r="I10287" s="120">
        <v>1</v>
      </c>
      <c r="J10287" s="120">
        <v>0</v>
      </c>
    </row>
    <row r="10288" spans="1:10" ht="15" customHeight="1">
      <c r="A10288" s="46" t="s">
        <v>19014</v>
      </c>
      <c r="B10288" s="46" t="s">
        <v>19015</v>
      </c>
      <c r="C10288" s="47">
        <v>481.38920000000002</v>
      </c>
      <c r="D10288" s="119" t="s">
        <v>12656</v>
      </c>
      <c r="E10288" s="46" t="s">
        <v>12656</v>
      </c>
      <c r="F10288" s="121">
        <v>24.502400000000002</v>
      </c>
      <c r="G10288" s="87"/>
      <c r="H10288" s="47"/>
      <c r="I10288" s="120">
        <v>1</v>
      </c>
      <c r="J10288" s="120">
        <v>0</v>
      </c>
    </row>
    <row r="10289" spans="1:10" ht="15" customHeight="1">
      <c r="A10289" s="46" t="s">
        <v>8034</v>
      </c>
      <c r="B10289" s="46" t="s">
        <v>33573</v>
      </c>
      <c r="C10289" s="47">
        <v>441.6284</v>
      </c>
      <c r="D10289" s="119" t="s">
        <v>3606</v>
      </c>
      <c r="E10289" s="46" t="s">
        <v>3606</v>
      </c>
      <c r="F10289" s="121">
        <v>24.468</v>
      </c>
      <c r="G10289" s="87"/>
      <c r="H10289" s="47"/>
      <c r="I10289" s="120">
        <v>14</v>
      </c>
      <c r="J10289" s="120">
        <v>0</v>
      </c>
    </row>
    <row r="10290" spans="1:10" ht="15" customHeight="1">
      <c r="A10290" s="46" t="s">
        <v>19012</v>
      </c>
      <c r="B10290" s="46" t="s">
        <v>19013</v>
      </c>
      <c r="C10290" s="47">
        <v>50.260399999999997</v>
      </c>
      <c r="D10290" s="119" t="s">
        <v>3604</v>
      </c>
      <c r="E10290" s="46" t="s">
        <v>3604</v>
      </c>
      <c r="F10290" s="121">
        <v>54.605600000000003</v>
      </c>
      <c r="G10290" s="87"/>
      <c r="H10290" s="47"/>
      <c r="I10290" s="120">
        <v>2</v>
      </c>
      <c r="J10290" s="120">
        <v>0</v>
      </c>
    </row>
    <row r="10291" spans="1:10" ht="15" customHeight="1">
      <c r="A10291" s="46" t="s">
        <v>8365</v>
      </c>
      <c r="B10291" s="46" t="s">
        <v>33572</v>
      </c>
      <c r="C10291" s="47">
        <v>279.40719999999999</v>
      </c>
      <c r="D10291" s="119" t="s">
        <v>12717</v>
      </c>
      <c r="E10291" s="46" t="s">
        <v>12717</v>
      </c>
      <c r="F10291" s="121">
        <v>12.651</v>
      </c>
      <c r="G10291" s="87"/>
      <c r="H10291" s="47"/>
      <c r="I10291" s="120">
        <v>7</v>
      </c>
      <c r="J10291" s="120">
        <v>0</v>
      </c>
    </row>
    <row r="10292" spans="1:10" ht="15" customHeight="1">
      <c r="A10292" s="46" t="s">
        <v>8368</v>
      </c>
      <c r="B10292" s="46" t="s">
        <v>33576</v>
      </c>
      <c r="C10292" s="47">
        <v>310.95920000000001</v>
      </c>
      <c r="D10292" s="119" t="s">
        <v>12715</v>
      </c>
      <c r="E10292" s="46" t="s">
        <v>12715</v>
      </c>
      <c r="F10292" s="121">
        <v>17.028199999999998</v>
      </c>
      <c r="G10292" s="87"/>
      <c r="H10292" s="47"/>
      <c r="I10292" s="120">
        <v>8</v>
      </c>
      <c r="J10292" s="120">
        <v>0</v>
      </c>
    </row>
    <row r="10293" spans="1:10" ht="15" customHeight="1">
      <c r="A10293" s="46" t="s">
        <v>19011</v>
      </c>
      <c r="B10293" s="46" t="s">
        <v>33558</v>
      </c>
      <c r="C10293" s="47">
        <v>381.07740000000001</v>
      </c>
      <c r="D10293" s="119" t="s">
        <v>3650</v>
      </c>
      <c r="E10293" s="46" t="s">
        <v>3650</v>
      </c>
      <c r="F10293" s="121">
        <v>26.326799999999999</v>
      </c>
      <c r="G10293" s="87"/>
      <c r="H10293" s="47"/>
      <c r="I10293" s="120">
        <v>2</v>
      </c>
      <c r="J10293" s="120">
        <v>0</v>
      </c>
    </row>
    <row r="10294" spans="1:10" ht="15" customHeight="1">
      <c r="A10294" s="46" t="s">
        <v>19010</v>
      </c>
      <c r="B10294" s="46" t="s">
        <v>33559</v>
      </c>
      <c r="C10294" s="47">
        <v>422.41500000000002</v>
      </c>
      <c r="D10294" s="119" t="s">
        <v>3647</v>
      </c>
      <c r="E10294" s="46" t="s">
        <v>3647</v>
      </c>
      <c r="F10294" s="121">
        <v>33.530200000000001</v>
      </c>
      <c r="G10294" s="87"/>
      <c r="H10294" s="47"/>
      <c r="I10294" s="120">
        <v>1</v>
      </c>
      <c r="J10294" s="120">
        <v>0</v>
      </c>
    </row>
    <row r="10295" spans="1:10" ht="15" customHeight="1">
      <c r="A10295" s="46" t="s">
        <v>19009</v>
      </c>
      <c r="B10295" s="46" t="s">
        <v>33560</v>
      </c>
      <c r="C10295" s="47">
        <v>443.6764</v>
      </c>
      <c r="D10295" s="119" t="s">
        <v>12736</v>
      </c>
      <c r="E10295" s="46" t="s">
        <v>12736</v>
      </c>
      <c r="F10295" s="121">
        <v>14.5738</v>
      </c>
      <c r="G10295" s="87"/>
      <c r="H10295" s="47"/>
      <c r="I10295" s="120">
        <v>2</v>
      </c>
      <c r="J10295" s="120">
        <v>0</v>
      </c>
    </row>
    <row r="10296" spans="1:10" ht="15" customHeight="1">
      <c r="A10296" s="46" t="s">
        <v>19008</v>
      </c>
      <c r="B10296" s="46" t="s">
        <v>33561</v>
      </c>
      <c r="C10296" s="47">
        <v>443.6764</v>
      </c>
      <c r="D10296" s="119" t="s">
        <v>12735</v>
      </c>
      <c r="E10296" s="46" t="s">
        <v>12735</v>
      </c>
      <c r="F10296" s="121">
        <v>4.4631999999999996</v>
      </c>
      <c r="G10296" s="87"/>
      <c r="H10296" s="47"/>
      <c r="I10296" s="120">
        <v>1</v>
      </c>
      <c r="J10296" s="120">
        <v>0</v>
      </c>
    </row>
    <row r="10297" spans="1:10" ht="15" customHeight="1">
      <c r="A10297" s="46" t="s">
        <v>8371</v>
      </c>
      <c r="B10297" s="46" t="s">
        <v>33562</v>
      </c>
      <c r="C10297" s="47">
        <v>852.69640000000004</v>
      </c>
      <c r="D10297" s="119" t="s">
        <v>12734</v>
      </c>
      <c r="E10297" s="46" t="s">
        <v>12734</v>
      </c>
      <c r="F10297" s="121">
        <v>4.4631999999999996</v>
      </c>
      <c r="G10297" s="87"/>
      <c r="H10297" s="47"/>
      <c r="I10297" s="120">
        <v>1</v>
      </c>
      <c r="J10297" s="120">
        <v>0</v>
      </c>
    </row>
    <row r="10298" spans="1:10" ht="15" customHeight="1">
      <c r="A10298" s="46" t="s">
        <v>8374</v>
      </c>
      <c r="B10298" s="46" t="s">
        <v>33565</v>
      </c>
      <c r="C10298" s="47">
        <v>1365.1866</v>
      </c>
      <c r="D10298" s="119" t="s">
        <v>12733</v>
      </c>
      <c r="E10298" s="46" t="s">
        <v>12733</v>
      </c>
      <c r="F10298" s="121">
        <v>4.4631999999999996</v>
      </c>
      <c r="G10298" s="87"/>
      <c r="H10298" s="47"/>
      <c r="I10298" s="120">
        <v>2</v>
      </c>
      <c r="J10298" s="120">
        <v>0</v>
      </c>
    </row>
    <row r="10299" spans="1:10" ht="15" customHeight="1">
      <c r="A10299" s="46" t="s">
        <v>19006</v>
      </c>
      <c r="B10299" s="46" t="s">
        <v>19007</v>
      </c>
      <c r="C10299" s="47">
        <v>1494.4276</v>
      </c>
      <c r="D10299" s="119" t="s">
        <v>12732</v>
      </c>
      <c r="E10299" s="46" t="s">
        <v>12732</v>
      </c>
      <c r="F10299" s="121">
        <v>4.4631999999999996</v>
      </c>
      <c r="G10299" s="87"/>
      <c r="H10299" s="47"/>
      <c r="I10299" s="120">
        <v>1</v>
      </c>
      <c r="J10299" s="120">
        <v>0</v>
      </c>
    </row>
    <row r="10300" spans="1:10" ht="15" customHeight="1">
      <c r="A10300" s="46" t="s">
        <v>36413</v>
      </c>
      <c r="B10300" s="46" t="s">
        <v>36414</v>
      </c>
      <c r="C10300" s="47">
        <v>991.83399999999995</v>
      </c>
      <c r="D10300" s="119" t="s">
        <v>12731</v>
      </c>
      <c r="E10300" s="46" t="s">
        <v>12731</v>
      </c>
      <c r="F10300" s="121">
        <v>4.4631999999999996</v>
      </c>
      <c r="G10300" s="87"/>
      <c r="H10300" s="47"/>
      <c r="I10300" s="120">
        <v>1</v>
      </c>
      <c r="J10300" s="120">
        <v>0</v>
      </c>
    </row>
    <row r="10301" spans="1:10" ht="15" customHeight="1">
      <c r="A10301" s="46" t="s">
        <v>8475</v>
      </c>
      <c r="B10301" s="46" t="s">
        <v>33566</v>
      </c>
      <c r="C10301" s="47">
        <v>1417.8312000000001</v>
      </c>
      <c r="D10301" s="119" t="s">
        <v>12730</v>
      </c>
      <c r="E10301" s="46" t="s">
        <v>12730</v>
      </c>
      <c r="F10301" s="121">
        <v>4.4631999999999996</v>
      </c>
      <c r="G10301" s="87"/>
      <c r="H10301" s="47"/>
      <c r="I10301" s="120">
        <v>2</v>
      </c>
      <c r="J10301" s="120">
        <v>0</v>
      </c>
    </row>
    <row r="10302" spans="1:10" ht="15" customHeight="1">
      <c r="A10302" s="46" t="s">
        <v>8478</v>
      </c>
      <c r="B10302" s="46" t="s">
        <v>33567</v>
      </c>
      <c r="C10302" s="47">
        <v>1563.2726</v>
      </c>
      <c r="D10302" s="119" t="s">
        <v>12729</v>
      </c>
      <c r="E10302" s="46" t="s">
        <v>12729</v>
      </c>
      <c r="F10302" s="121">
        <v>4.4631999999999996</v>
      </c>
      <c r="G10302" s="87"/>
      <c r="H10302" s="47"/>
      <c r="I10302" s="120">
        <v>2</v>
      </c>
      <c r="J10302" s="120">
        <v>0</v>
      </c>
    </row>
    <row r="10303" spans="1:10" ht="15" customHeight="1">
      <c r="A10303" s="46" t="s">
        <v>9090</v>
      </c>
      <c r="B10303" s="46" t="s">
        <v>19879</v>
      </c>
      <c r="C10303" s="47">
        <v>66.921000000000006</v>
      </c>
      <c r="D10303" s="119" t="s">
        <v>12728</v>
      </c>
      <c r="E10303" s="46" t="s">
        <v>12728</v>
      </c>
      <c r="F10303" s="121">
        <v>4.4631999999999996</v>
      </c>
      <c r="G10303" s="87"/>
      <c r="H10303" s="47"/>
      <c r="I10303" s="120">
        <v>0</v>
      </c>
      <c r="J10303" s="120">
        <v>0</v>
      </c>
    </row>
    <row r="10304" spans="1:10" ht="15" customHeight="1">
      <c r="A10304" s="46" t="s">
        <v>9093</v>
      </c>
      <c r="B10304" s="46" t="s">
        <v>19878</v>
      </c>
      <c r="C10304" s="47">
        <v>76.8352</v>
      </c>
      <c r="D10304" s="119" t="s">
        <v>12727</v>
      </c>
      <c r="E10304" s="46" t="s">
        <v>12727</v>
      </c>
      <c r="F10304" s="121">
        <v>4.4631999999999996</v>
      </c>
      <c r="G10304" s="87"/>
      <c r="H10304" s="47"/>
      <c r="I10304" s="120">
        <v>3</v>
      </c>
      <c r="J10304" s="120">
        <v>0</v>
      </c>
    </row>
    <row r="10305" spans="1:10" ht="15" customHeight="1">
      <c r="A10305" s="46" t="s">
        <v>9096</v>
      </c>
      <c r="B10305" s="46" t="s">
        <v>19877</v>
      </c>
      <c r="C10305" s="47">
        <v>84.270799999999994</v>
      </c>
      <c r="D10305" s="119" t="s">
        <v>12726</v>
      </c>
      <c r="E10305" s="46" t="s">
        <v>12726</v>
      </c>
      <c r="F10305" s="121">
        <v>4.4631999999999996</v>
      </c>
      <c r="G10305" s="87"/>
      <c r="H10305" s="47"/>
      <c r="I10305" s="120">
        <v>0</v>
      </c>
      <c r="J10305" s="120">
        <v>0</v>
      </c>
    </row>
    <row r="10306" spans="1:10" ht="15" customHeight="1">
      <c r="A10306" s="46" t="s">
        <v>19875</v>
      </c>
      <c r="B10306" s="46" t="s">
        <v>19876</v>
      </c>
      <c r="C10306" s="47">
        <v>86.532399999999996</v>
      </c>
      <c r="D10306" s="119" t="s">
        <v>12725</v>
      </c>
      <c r="E10306" s="46" t="s">
        <v>12725</v>
      </c>
      <c r="F10306" s="121">
        <v>4.4631999999999996</v>
      </c>
      <c r="G10306" s="87"/>
      <c r="H10306" s="47"/>
      <c r="I10306" s="120">
        <v>0</v>
      </c>
      <c r="J10306" s="120">
        <v>0</v>
      </c>
    </row>
    <row r="10307" spans="1:10" ht="15" customHeight="1">
      <c r="A10307" s="46" t="s">
        <v>9099</v>
      </c>
      <c r="B10307" s="46" t="s">
        <v>19874</v>
      </c>
      <c r="C10307" s="47">
        <v>101.6206</v>
      </c>
      <c r="D10307" s="119" t="s">
        <v>12724</v>
      </c>
      <c r="E10307" s="46" t="s">
        <v>12724</v>
      </c>
      <c r="F10307" s="121">
        <v>4.4631999999999996</v>
      </c>
      <c r="G10307" s="87"/>
      <c r="H10307" s="47"/>
      <c r="I10307" s="120">
        <v>10</v>
      </c>
      <c r="J10307" s="120">
        <v>0</v>
      </c>
    </row>
    <row r="10308" spans="1:10" ht="15" customHeight="1">
      <c r="A10308" s="46" t="s">
        <v>9102</v>
      </c>
      <c r="B10308" s="46" t="s">
        <v>33577</v>
      </c>
      <c r="C10308" s="47">
        <v>203.88579999999999</v>
      </c>
      <c r="D10308" s="119" t="s">
        <v>12722</v>
      </c>
      <c r="E10308" s="46" t="s">
        <v>12722</v>
      </c>
      <c r="F10308" s="121">
        <v>4.4631999999999996</v>
      </c>
      <c r="G10308" s="87"/>
      <c r="H10308" s="47"/>
      <c r="I10308" s="120">
        <v>30</v>
      </c>
      <c r="J10308" s="120">
        <v>0</v>
      </c>
    </row>
    <row r="10309" spans="1:10" ht="15" customHeight="1">
      <c r="A10309" s="46" t="s">
        <v>35369</v>
      </c>
      <c r="B10309" s="46" t="s">
        <v>35438</v>
      </c>
      <c r="C10309" s="47">
        <v>143.756</v>
      </c>
      <c r="D10309" s="119" t="s">
        <v>12721</v>
      </c>
      <c r="E10309" s="46" t="s">
        <v>12721</v>
      </c>
      <c r="F10309" s="121">
        <v>4.4631999999999996</v>
      </c>
      <c r="G10309" s="87"/>
      <c r="H10309" s="47"/>
      <c r="I10309" s="120">
        <v>28</v>
      </c>
      <c r="J10309" s="120">
        <v>0</v>
      </c>
    </row>
    <row r="10310" spans="1:10" ht="15" customHeight="1">
      <c r="A10310" s="46" t="s">
        <v>35985</v>
      </c>
      <c r="B10310" s="46" t="s">
        <v>35986</v>
      </c>
      <c r="C10310" s="47">
        <v>304.18060000000003</v>
      </c>
      <c r="D10310" s="119" t="s">
        <v>12719</v>
      </c>
      <c r="E10310" s="46" t="s">
        <v>12719</v>
      </c>
      <c r="F10310" s="121">
        <v>4.4631999999999996</v>
      </c>
      <c r="G10310" s="87"/>
      <c r="H10310" s="47"/>
      <c r="I10310" s="120">
        <v>7</v>
      </c>
      <c r="J10310" s="120">
        <v>0</v>
      </c>
    </row>
    <row r="10311" spans="1:10" ht="15" customHeight="1">
      <c r="A10311" s="46" t="s">
        <v>2010</v>
      </c>
      <c r="B10311" s="46" t="s">
        <v>19186</v>
      </c>
      <c r="C10311" s="47">
        <v>258.13799999999998</v>
      </c>
      <c r="D10311" s="119" t="s">
        <v>14901</v>
      </c>
      <c r="E10311" s="46" t="s">
        <v>14901</v>
      </c>
      <c r="F10311" s="121">
        <v>6.5152000000000001</v>
      </c>
      <c r="G10311" s="87"/>
      <c r="H10311" s="47"/>
      <c r="I10311" s="120">
        <v>64</v>
      </c>
      <c r="J10311" s="120">
        <v>0</v>
      </c>
    </row>
    <row r="10312" spans="1:10" ht="15" customHeight="1">
      <c r="A10312" s="46" t="s">
        <v>2013</v>
      </c>
      <c r="B10312" s="46" t="s">
        <v>19185</v>
      </c>
      <c r="C10312" s="47">
        <v>301.72500000000002</v>
      </c>
      <c r="D10312" s="119" t="s">
        <v>12516</v>
      </c>
      <c r="E10312" s="46" t="s">
        <v>12516</v>
      </c>
      <c r="F10312" s="121">
        <v>43.822800000000001</v>
      </c>
      <c r="G10312" s="87"/>
      <c r="H10312" s="47"/>
      <c r="I10312" s="120">
        <v>52</v>
      </c>
      <c r="J10312" s="120">
        <v>0</v>
      </c>
    </row>
    <row r="10313" spans="1:10" ht="15" customHeight="1">
      <c r="A10313" s="46" t="s">
        <v>2016</v>
      </c>
      <c r="B10313" s="46" t="s">
        <v>19184</v>
      </c>
      <c r="C10313" s="47">
        <v>318.92</v>
      </c>
      <c r="D10313" s="119" t="s">
        <v>35976</v>
      </c>
      <c r="E10313" s="46" t="s">
        <v>35976</v>
      </c>
      <c r="F10313" s="121">
        <v>71.652000000000001</v>
      </c>
      <c r="G10313" s="87"/>
      <c r="H10313" s="47"/>
      <c r="I10313" s="120">
        <v>2</v>
      </c>
      <c r="J10313" s="120">
        <v>0</v>
      </c>
    </row>
    <row r="10314" spans="1:10" ht="15" customHeight="1">
      <c r="A10314" s="46" t="s">
        <v>19182</v>
      </c>
      <c r="B10314" s="46" t="s">
        <v>19183</v>
      </c>
      <c r="C10314" s="47">
        <v>99.033600000000007</v>
      </c>
      <c r="D10314" s="119" t="s">
        <v>13220</v>
      </c>
      <c r="E10314" s="46" t="s">
        <v>13220</v>
      </c>
      <c r="F10314" s="121">
        <v>3.7178</v>
      </c>
      <c r="G10314" s="87"/>
      <c r="H10314" s="47"/>
      <c r="I10314" s="120">
        <v>11</v>
      </c>
      <c r="J10314" s="120">
        <v>0</v>
      </c>
    </row>
    <row r="10315" spans="1:10" ht="15" customHeight="1">
      <c r="A10315" s="46" t="s">
        <v>2532</v>
      </c>
      <c r="B10315" s="46" t="s">
        <v>19181</v>
      </c>
      <c r="C10315" s="47">
        <v>141.26580000000001</v>
      </c>
      <c r="D10315" s="119" t="s">
        <v>34400</v>
      </c>
      <c r="E10315" s="46" t="s">
        <v>34400</v>
      </c>
      <c r="F10315" s="121">
        <v>21.506599999999999</v>
      </c>
      <c r="G10315" s="87"/>
      <c r="H10315" s="47"/>
      <c r="I10315" s="120">
        <v>9</v>
      </c>
      <c r="J10315" s="120">
        <v>0</v>
      </c>
    </row>
    <row r="10316" spans="1:10" ht="15" customHeight="1">
      <c r="A10316" s="46" t="s">
        <v>19179</v>
      </c>
      <c r="B10316" s="46" t="s">
        <v>19180</v>
      </c>
      <c r="C10316" s="47">
        <v>782.83519999999999</v>
      </c>
      <c r="D10316" s="119" t="s">
        <v>1822</v>
      </c>
      <c r="E10316" s="46" t="s">
        <v>1822</v>
      </c>
      <c r="F10316" s="121">
        <v>16.669</v>
      </c>
      <c r="G10316" s="87"/>
      <c r="H10316" s="47"/>
      <c r="I10316" s="120">
        <v>1</v>
      </c>
      <c r="J10316" s="120">
        <v>0</v>
      </c>
    </row>
    <row r="10317" spans="1:10" ht="15" customHeight="1">
      <c r="A10317" s="46" t="s">
        <v>19177</v>
      </c>
      <c r="B10317" s="46" t="s">
        <v>19178</v>
      </c>
      <c r="C10317" s="47">
        <v>815.37779999999998</v>
      </c>
      <c r="D10317" s="119" t="s">
        <v>1830</v>
      </c>
      <c r="E10317" s="46" t="s">
        <v>1830</v>
      </c>
      <c r="F10317" s="121">
        <v>16.669</v>
      </c>
      <c r="G10317" s="87"/>
      <c r="H10317" s="47"/>
      <c r="I10317" s="120">
        <v>10</v>
      </c>
      <c r="J10317" s="120">
        <v>0</v>
      </c>
    </row>
    <row r="10318" spans="1:10" ht="15" customHeight="1">
      <c r="A10318" s="46" t="s">
        <v>19176</v>
      </c>
      <c r="B10318" s="46" t="s">
        <v>33607</v>
      </c>
      <c r="C10318" s="47">
        <v>741.67899999999997</v>
      </c>
      <c r="D10318" s="119" t="s">
        <v>13216</v>
      </c>
      <c r="E10318" s="46" t="s">
        <v>13216</v>
      </c>
      <c r="F10318" s="121">
        <v>16.669</v>
      </c>
      <c r="G10318" s="87"/>
      <c r="H10318" s="47"/>
      <c r="I10318" s="120">
        <v>2</v>
      </c>
      <c r="J10318" s="120">
        <v>0</v>
      </c>
    </row>
    <row r="10319" spans="1:10" ht="15" customHeight="1">
      <c r="A10319" s="46" t="s">
        <v>33593</v>
      </c>
      <c r="B10319" s="46" t="s">
        <v>33594</v>
      </c>
      <c r="C10319" s="47">
        <v>238.48099999999999</v>
      </c>
      <c r="D10319" s="119" t="s">
        <v>1838</v>
      </c>
      <c r="E10319" s="46" t="s">
        <v>1838</v>
      </c>
      <c r="F10319" s="121">
        <v>16.669</v>
      </c>
      <c r="G10319" s="87"/>
      <c r="H10319" s="47"/>
      <c r="I10319" s="120">
        <v>5</v>
      </c>
      <c r="J10319" s="120">
        <v>0</v>
      </c>
    </row>
    <row r="10320" spans="1:10" ht="15" customHeight="1">
      <c r="A10320" s="46" t="s">
        <v>33589</v>
      </c>
      <c r="B10320" s="46" t="s">
        <v>33590</v>
      </c>
      <c r="C10320" s="47">
        <v>399.58240000000001</v>
      </c>
      <c r="D10320" s="119" t="s">
        <v>1847</v>
      </c>
      <c r="E10320" s="46" t="s">
        <v>1847</v>
      </c>
      <c r="F10320" s="121">
        <v>4.3406000000000002</v>
      </c>
      <c r="G10320" s="87"/>
      <c r="H10320" s="47"/>
      <c r="I10320" s="120">
        <v>5</v>
      </c>
      <c r="J10320" s="120">
        <v>0</v>
      </c>
    </row>
    <row r="10321" spans="1:10" ht="15" customHeight="1">
      <c r="A10321" s="46" t="s">
        <v>19174</v>
      </c>
      <c r="B10321" s="46" t="s">
        <v>19175</v>
      </c>
      <c r="C10321" s="47">
        <v>330.65440000000001</v>
      </c>
      <c r="D10321" s="119" t="s">
        <v>13210</v>
      </c>
      <c r="E10321" s="46" t="s">
        <v>13210</v>
      </c>
      <c r="F10321" s="121">
        <v>5.6745999999999999</v>
      </c>
      <c r="G10321" s="87"/>
      <c r="H10321" s="47"/>
      <c r="I10321" s="120">
        <v>0</v>
      </c>
      <c r="J10321" s="120">
        <v>0</v>
      </c>
    </row>
    <row r="10322" spans="1:10" ht="15" customHeight="1">
      <c r="A10322" s="46" t="s">
        <v>33591</v>
      </c>
      <c r="B10322" s="46" t="s">
        <v>33592</v>
      </c>
      <c r="C10322" s="47">
        <v>274.98899999999998</v>
      </c>
      <c r="D10322" s="119" t="s">
        <v>6708</v>
      </c>
      <c r="E10322" s="46" t="s">
        <v>6708</v>
      </c>
      <c r="F10322" s="121">
        <v>6.2747999999999999</v>
      </c>
      <c r="G10322" s="87"/>
      <c r="H10322" s="47"/>
      <c r="I10322" s="120">
        <v>5</v>
      </c>
      <c r="J10322" s="120">
        <v>0</v>
      </c>
    </row>
    <row r="10323" spans="1:10" ht="15" customHeight="1">
      <c r="A10323" s="46" t="s">
        <v>33595</v>
      </c>
      <c r="B10323" s="46" t="s">
        <v>33596</v>
      </c>
      <c r="C10323" s="47">
        <v>324.45940000000002</v>
      </c>
      <c r="D10323" s="119" t="s">
        <v>6711</v>
      </c>
      <c r="E10323" s="46" t="s">
        <v>6711</v>
      </c>
      <c r="F10323" s="121">
        <v>28.0548</v>
      </c>
      <c r="G10323" s="87"/>
      <c r="H10323" s="47"/>
      <c r="I10323" s="120">
        <v>0</v>
      </c>
      <c r="J10323" s="120">
        <v>0</v>
      </c>
    </row>
    <row r="10324" spans="1:10" ht="15" customHeight="1">
      <c r="A10324" s="46" t="s">
        <v>19173</v>
      </c>
      <c r="B10324" s="46" t="s">
        <v>33606</v>
      </c>
      <c r="C10324" s="47">
        <v>388.1662</v>
      </c>
      <c r="D10324" s="119" t="s">
        <v>6720</v>
      </c>
      <c r="E10324" s="46" t="s">
        <v>6720</v>
      </c>
      <c r="F10324" s="121">
        <v>28.0548</v>
      </c>
      <c r="G10324" s="87"/>
      <c r="H10324" s="47"/>
      <c r="I10324" s="120">
        <v>2</v>
      </c>
      <c r="J10324" s="120">
        <v>0</v>
      </c>
    </row>
    <row r="10325" spans="1:10" ht="15" customHeight="1">
      <c r="A10325" s="46" t="s">
        <v>19171</v>
      </c>
      <c r="B10325" s="46" t="s">
        <v>19172</v>
      </c>
      <c r="C10325" s="47">
        <v>300.06099999999998</v>
      </c>
      <c r="D10325" s="119" t="s">
        <v>13206</v>
      </c>
      <c r="E10325" s="46" t="s">
        <v>13206</v>
      </c>
      <c r="F10325" s="121">
        <v>3.7921999999999998</v>
      </c>
      <c r="G10325" s="87"/>
      <c r="H10325" s="47"/>
      <c r="I10325" s="120">
        <v>2</v>
      </c>
      <c r="J10325" s="120">
        <v>0</v>
      </c>
    </row>
    <row r="10326" spans="1:10" ht="15" customHeight="1">
      <c r="A10326" s="46" t="s">
        <v>33599</v>
      </c>
      <c r="B10326" s="46" t="s">
        <v>33600</v>
      </c>
      <c r="C10326" s="47">
        <v>912.49459999999999</v>
      </c>
      <c r="D10326" s="119" t="s">
        <v>6726</v>
      </c>
      <c r="E10326" s="46" t="s">
        <v>6726</v>
      </c>
      <c r="F10326" s="121">
        <v>5.6745999999999999</v>
      </c>
      <c r="G10326" s="87"/>
      <c r="H10326" s="47"/>
      <c r="I10326" s="120">
        <v>2</v>
      </c>
      <c r="J10326" s="120">
        <v>0</v>
      </c>
    </row>
    <row r="10327" spans="1:10" ht="15" customHeight="1">
      <c r="A10327" s="46" t="s">
        <v>33597</v>
      </c>
      <c r="B10327" s="46" t="s">
        <v>33598</v>
      </c>
      <c r="C10327" s="47">
        <v>770.2876</v>
      </c>
      <c r="D10327" s="119" t="s">
        <v>6728</v>
      </c>
      <c r="E10327" s="46" t="s">
        <v>6728</v>
      </c>
      <c r="F10327" s="121">
        <v>28.0548</v>
      </c>
      <c r="G10327" s="87"/>
      <c r="H10327" s="47"/>
      <c r="I10327" s="120">
        <v>5</v>
      </c>
      <c r="J10327" s="120">
        <v>0</v>
      </c>
    </row>
    <row r="10328" spans="1:10" ht="15" customHeight="1">
      <c r="A10328" s="46" t="s">
        <v>4438</v>
      </c>
      <c r="B10328" s="46" t="s">
        <v>19170</v>
      </c>
      <c r="C10328" s="47">
        <v>229.30879999999999</v>
      </c>
      <c r="D10328" s="119" t="s">
        <v>13202</v>
      </c>
      <c r="E10328" s="46" t="s">
        <v>13202</v>
      </c>
      <c r="F10328" s="121">
        <v>3.1562000000000001</v>
      </c>
      <c r="G10328" s="87"/>
      <c r="H10328" s="47"/>
      <c r="I10328" s="120">
        <v>17</v>
      </c>
      <c r="J10328" s="120">
        <v>0</v>
      </c>
    </row>
    <row r="10329" spans="1:10" ht="15" customHeight="1">
      <c r="A10329" s="46" t="s">
        <v>4441</v>
      </c>
      <c r="B10329" s="46" t="s">
        <v>19169</v>
      </c>
      <c r="C10329" s="47">
        <v>260.80759999999998</v>
      </c>
      <c r="D10329" s="119" t="s">
        <v>13200</v>
      </c>
      <c r="E10329" s="46" t="s">
        <v>13200</v>
      </c>
      <c r="F10329" s="121">
        <v>7.0865999999999998</v>
      </c>
      <c r="G10329" s="87"/>
      <c r="H10329" s="47"/>
      <c r="I10329" s="120">
        <v>19</v>
      </c>
      <c r="J10329" s="120">
        <v>0</v>
      </c>
    </row>
    <row r="10330" spans="1:10" ht="15" customHeight="1">
      <c r="A10330" s="46" t="s">
        <v>4444</v>
      </c>
      <c r="B10330" s="46" t="s">
        <v>19168</v>
      </c>
      <c r="C10330" s="47">
        <v>304.53620000000001</v>
      </c>
      <c r="D10330" s="119" t="s">
        <v>13198</v>
      </c>
      <c r="E10330" s="46" t="s">
        <v>13198</v>
      </c>
      <c r="F10330" s="121">
        <v>19.583600000000001</v>
      </c>
      <c r="G10330" s="87"/>
      <c r="H10330" s="47"/>
      <c r="I10330" s="120">
        <v>8</v>
      </c>
      <c r="J10330" s="120">
        <v>0</v>
      </c>
    </row>
    <row r="10331" spans="1:10" ht="15" customHeight="1">
      <c r="A10331" s="46" t="s">
        <v>33601</v>
      </c>
      <c r="B10331" s="46" t="s">
        <v>33602</v>
      </c>
      <c r="C10331" s="47">
        <v>372.53480000000002</v>
      </c>
      <c r="D10331" s="119" t="s">
        <v>7763</v>
      </c>
      <c r="E10331" s="46" t="s">
        <v>7763</v>
      </c>
      <c r="F10331" s="121">
        <v>19.583600000000001</v>
      </c>
      <c r="G10331" s="87"/>
      <c r="H10331" s="47"/>
      <c r="I10331" s="120">
        <v>5</v>
      </c>
      <c r="J10331" s="120">
        <v>0</v>
      </c>
    </row>
    <row r="10332" spans="1:10" ht="15" customHeight="1">
      <c r="A10332" s="46" t="s">
        <v>5145</v>
      </c>
      <c r="B10332" s="46" t="s">
        <v>19167</v>
      </c>
      <c r="C10332" s="47">
        <v>237.381</v>
      </c>
      <c r="D10332" s="119" t="s">
        <v>13133</v>
      </c>
      <c r="E10332" s="46" t="s">
        <v>13133</v>
      </c>
      <c r="F10332" s="121">
        <v>9.0327999999999999</v>
      </c>
      <c r="G10332" s="87"/>
      <c r="H10332" s="47"/>
      <c r="I10332" s="120">
        <v>1</v>
      </c>
      <c r="J10332" s="120">
        <v>0</v>
      </c>
    </row>
    <row r="10333" spans="1:10" ht="15" customHeight="1">
      <c r="A10333" s="46" t="s">
        <v>5148</v>
      </c>
      <c r="B10333" s="46" t="s">
        <v>19166</v>
      </c>
      <c r="C10333" s="47">
        <v>267.60239999999999</v>
      </c>
      <c r="D10333" s="119" t="s">
        <v>13131</v>
      </c>
      <c r="E10333" s="46" t="s">
        <v>13131</v>
      </c>
      <c r="F10333" s="121">
        <v>11.3858</v>
      </c>
      <c r="G10333" s="87"/>
      <c r="H10333" s="47"/>
      <c r="I10333" s="120">
        <v>8</v>
      </c>
      <c r="J10333" s="120">
        <v>0</v>
      </c>
    </row>
    <row r="10334" spans="1:10" ht="15" customHeight="1">
      <c r="A10334" s="46" t="s">
        <v>5151</v>
      </c>
      <c r="B10334" s="46" t="s">
        <v>19165</v>
      </c>
      <c r="C10334" s="47">
        <v>335.5224</v>
      </c>
      <c r="D10334" s="119" t="s">
        <v>13129</v>
      </c>
      <c r="E10334" s="46" t="s">
        <v>13129</v>
      </c>
      <c r="F10334" s="121">
        <v>2.1678000000000002</v>
      </c>
      <c r="G10334" s="87"/>
      <c r="H10334" s="47"/>
      <c r="I10334" s="120">
        <v>6</v>
      </c>
      <c r="J10334" s="120">
        <v>0</v>
      </c>
    </row>
    <row r="10335" spans="1:10" ht="15" customHeight="1">
      <c r="A10335" s="46" t="s">
        <v>5154</v>
      </c>
      <c r="B10335" s="46" t="s">
        <v>19164</v>
      </c>
      <c r="C10335" s="47">
        <v>348.0446</v>
      </c>
      <c r="D10335" s="119" t="s">
        <v>1034</v>
      </c>
      <c r="E10335" s="46" t="s">
        <v>1034</v>
      </c>
      <c r="F10335" s="121">
        <v>4.5796000000000001</v>
      </c>
      <c r="G10335" s="87"/>
      <c r="H10335" s="47"/>
      <c r="I10335" s="120">
        <v>11</v>
      </c>
      <c r="J10335" s="120">
        <v>0</v>
      </c>
    </row>
    <row r="10336" spans="1:10" ht="15" customHeight="1">
      <c r="A10336" s="46" t="s">
        <v>5157</v>
      </c>
      <c r="B10336" s="46" t="s">
        <v>19163</v>
      </c>
      <c r="C10336" s="47">
        <v>416.65960000000001</v>
      </c>
      <c r="D10336" s="119" t="s">
        <v>1036</v>
      </c>
      <c r="E10336" s="46" t="s">
        <v>1036</v>
      </c>
      <c r="F10336" s="121">
        <v>4.8579999999999997</v>
      </c>
      <c r="G10336" s="87"/>
      <c r="H10336" s="47"/>
      <c r="I10336" s="120">
        <v>8</v>
      </c>
      <c r="J10336" s="120">
        <v>0</v>
      </c>
    </row>
    <row r="10337" spans="1:10" ht="15" customHeight="1">
      <c r="A10337" s="46" t="s">
        <v>19162</v>
      </c>
      <c r="B10337" s="46" t="s">
        <v>33578</v>
      </c>
      <c r="C10337" s="47">
        <v>472.62900000000002</v>
      </c>
      <c r="D10337" s="119" t="s">
        <v>1038</v>
      </c>
      <c r="E10337" s="46" t="s">
        <v>1038</v>
      </c>
      <c r="F10337" s="121">
        <v>5.1361999999999997</v>
      </c>
      <c r="G10337" s="87"/>
      <c r="H10337" s="47"/>
      <c r="I10337" s="120">
        <v>0</v>
      </c>
      <c r="J10337" s="120">
        <v>0</v>
      </c>
    </row>
    <row r="10338" spans="1:10" ht="15" customHeight="1">
      <c r="A10338" s="46" t="s">
        <v>19160</v>
      </c>
      <c r="B10338" s="46" t="s">
        <v>19161</v>
      </c>
      <c r="C10338" s="47">
        <v>651.6934</v>
      </c>
      <c r="D10338" s="119" t="s">
        <v>1040</v>
      </c>
      <c r="E10338" s="46" t="s">
        <v>1040</v>
      </c>
      <c r="F10338" s="121">
        <v>5.4398</v>
      </c>
      <c r="G10338" s="87"/>
      <c r="H10338" s="47"/>
      <c r="I10338" s="120">
        <v>10</v>
      </c>
      <c r="J10338" s="120">
        <v>0</v>
      </c>
    </row>
    <row r="10339" spans="1:10" ht="15" customHeight="1">
      <c r="A10339" s="46" t="s">
        <v>33579</v>
      </c>
      <c r="B10339" s="46" t="s">
        <v>33580</v>
      </c>
      <c r="C10339" s="47">
        <v>660.5702</v>
      </c>
      <c r="D10339" s="119" t="s">
        <v>1042</v>
      </c>
      <c r="E10339" s="46" t="s">
        <v>1042</v>
      </c>
      <c r="F10339" s="121">
        <v>6.0217999999999998</v>
      </c>
      <c r="G10339" s="87"/>
      <c r="H10339" s="47"/>
      <c r="I10339" s="120">
        <v>5</v>
      </c>
      <c r="J10339" s="120">
        <v>0</v>
      </c>
    </row>
    <row r="10340" spans="1:10" ht="15" customHeight="1">
      <c r="A10340" s="46" t="s">
        <v>5381</v>
      </c>
      <c r="B10340" s="46" t="s">
        <v>19159</v>
      </c>
      <c r="C10340" s="47">
        <v>199.06639999999999</v>
      </c>
      <c r="D10340" s="119" t="s">
        <v>13122</v>
      </c>
      <c r="E10340" s="46" t="s">
        <v>13122</v>
      </c>
      <c r="F10340" s="121">
        <v>6.6292</v>
      </c>
      <c r="G10340" s="87"/>
      <c r="H10340" s="47"/>
      <c r="I10340" s="120">
        <v>0</v>
      </c>
      <c r="J10340" s="120">
        <v>0</v>
      </c>
    </row>
    <row r="10341" spans="1:10" ht="15" customHeight="1">
      <c r="A10341" s="46" t="s">
        <v>33603</v>
      </c>
      <c r="B10341" s="46" t="s">
        <v>19159</v>
      </c>
      <c r="C10341" s="47">
        <v>156.24180000000001</v>
      </c>
      <c r="D10341" s="119" t="s">
        <v>13120</v>
      </c>
      <c r="E10341" s="46" t="s">
        <v>13120</v>
      </c>
      <c r="F10341" s="121">
        <v>5.3284000000000002</v>
      </c>
      <c r="G10341" s="87"/>
      <c r="H10341" s="47"/>
      <c r="I10341" s="120">
        <v>0</v>
      </c>
      <c r="J10341" s="120">
        <v>0</v>
      </c>
    </row>
    <row r="10342" spans="1:10" ht="15" customHeight="1">
      <c r="A10342" s="46" t="s">
        <v>5384</v>
      </c>
      <c r="B10342" s="46" t="s">
        <v>19158</v>
      </c>
      <c r="C10342" s="47">
        <v>214.61160000000001</v>
      </c>
      <c r="D10342" s="119" t="s">
        <v>13118</v>
      </c>
      <c r="E10342" s="46" t="s">
        <v>13118</v>
      </c>
      <c r="F10342" s="121">
        <v>5.1007999999999996</v>
      </c>
      <c r="G10342" s="87"/>
      <c r="H10342" s="47"/>
      <c r="I10342" s="120">
        <v>0</v>
      </c>
      <c r="J10342" s="120">
        <v>0</v>
      </c>
    </row>
    <row r="10343" spans="1:10" ht="15" customHeight="1">
      <c r="A10343" s="46" t="s">
        <v>5387</v>
      </c>
      <c r="B10343" s="46" t="s">
        <v>19157</v>
      </c>
      <c r="C10343" s="47">
        <v>230.18</v>
      </c>
      <c r="D10343" s="119" t="s">
        <v>13116</v>
      </c>
      <c r="E10343" s="46" t="s">
        <v>13116</v>
      </c>
      <c r="F10343" s="121">
        <v>55.7042</v>
      </c>
      <c r="G10343" s="87"/>
      <c r="H10343" s="47"/>
      <c r="I10343" s="120">
        <v>0</v>
      </c>
      <c r="J10343" s="120">
        <v>0</v>
      </c>
    </row>
    <row r="10344" spans="1:10" ht="15" customHeight="1">
      <c r="A10344" s="46" t="s">
        <v>19155</v>
      </c>
      <c r="B10344" s="46" t="s">
        <v>19156</v>
      </c>
      <c r="C10344" s="47">
        <v>321.84780000000001</v>
      </c>
      <c r="D10344" s="119" t="s">
        <v>13114</v>
      </c>
      <c r="E10344" s="46" t="s">
        <v>13114</v>
      </c>
      <c r="F10344" s="121">
        <v>20.713000000000001</v>
      </c>
      <c r="G10344" s="87"/>
      <c r="H10344" s="47"/>
      <c r="I10344" s="120">
        <v>5</v>
      </c>
      <c r="J10344" s="120">
        <v>0</v>
      </c>
    </row>
    <row r="10345" spans="1:10" ht="15" customHeight="1">
      <c r="A10345" s="46" t="s">
        <v>19153</v>
      </c>
      <c r="B10345" s="46" t="s">
        <v>19154</v>
      </c>
      <c r="C10345" s="47">
        <v>354.37639999999999</v>
      </c>
      <c r="D10345" s="119" t="s">
        <v>13112</v>
      </c>
      <c r="E10345" s="46" t="s">
        <v>13112</v>
      </c>
      <c r="F10345" s="121">
        <v>21.7698</v>
      </c>
      <c r="G10345" s="87"/>
      <c r="H10345" s="47"/>
      <c r="I10345" s="120">
        <v>5</v>
      </c>
      <c r="J10345" s="120">
        <v>0</v>
      </c>
    </row>
    <row r="10346" spans="1:10" ht="15" customHeight="1">
      <c r="A10346" s="46" t="s">
        <v>5390</v>
      </c>
      <c r="B10346" s="46" t="s">
        <v>19152</v>
      </c>
      <c r="C10346" s="47">
        <v>184.80860000000001</v>
      </c>
      <c r="D10346" s="119" t="s">
        <v>13110</v>
      </c>
      <c r="E10346" s="46" t="s">
        <v>13110</v>
      </c>
      <c r="F10346" s="121">
        <v>27.76</v>
      </c>
      <c r="G10346" s="87"/>
      <c r="H10346" s="47"/>
      <c r="I10346" s="120">
        <v>7</v>
      </c>
      <c r="J10346" s="120">
        <v>0</v>
      </c>
    </row>
    <row r="10347" spans="1:10" ht="15" customHeight="1">
      <c r="A10347" s="46" t="s">
        <v>5393</v>
      </c>
      <c r="B10347" s="46" t="s">
        <v>19151</v>
      </c>
      <c r="C10347" s="47">
        <v>210.673</v>
      </c>
      <c r="D10347" s="119" t="s">
        <v>13108</v>
      </c>
      <c r="E10347" s="46" t="s">
        <v>13108</v>
      </c>
      <c r="F10347" s="121">
        <v>24.180800000000001</v>
      </c>
      <c r="G10347" s="87"/>
      <c r="H10347" s="47"/>
      <c r="I10347" s="120">
        <v>2</v>
      </c>
      <c r="J10347" s="120">
        <v>0</v>
      </c>
    </row>
    <row r="10348" spans="1:10" ht="15" customHeight="1">
      <c r="A10348" s="46" t="s">
        <v>5396</v>
      </c>
      <c r="B10348" s="46" t="s">
        <v>19150</v>
      </c>
      <c r="C10348" s="47">
        <v>231.22120000000001</v>
      </c>
      <c r="D10348" s="119" t="s">
        <v>13106</v>
      </c>
      <c r="E10348" s="46" t="s">
        <v>13106</v>
      </c>
      <c r="F10348" s="121">
        <v>31.771599999999999</v>
      </c>
      <c r="G10348" s="87"/>
      <c r="H10348" s="47"/>
      <c r="I10348" s="120">
        <v>0</v>
      </c>
      <c r="J10348" s="120">
        <v>0</v>
      </c>
    </row>
    <row r="10349" spans="1:10" ht="15" customHeight="1">
      <c r="A10349" s="46" t="s">
        <v>33581</v>
      </c>
      <c r="B10349" s="46" t="s">
        <v>33582</v>
      </c>
      <c r="C10349" s="47">
        <v>554.21600000000001</v>
      </c>
      <c r="D10349" s="119" t="s">
        <v>13104</v>
      </c>
      <c r="E10349" s="46" t="s">
        <v>13104</v>
      </c>
      <c r="F10349" s="121">
        <v>35.7836</v>
      </c>
      <c r="G10349" s="87"/>
      <c r="H10349" s="47"/>
      <c r="I10349" s="120">
        <v>0</v>
      </c>
      <c r="J10349" s="120">
        <v>0</v>
      </c>
    </row>
    <row r="10350" spans="1:10" ht="15" customHeight="1">
      <c r="A10350" s="46" t="s">
        <v>33587</v>
      </c>
      <c r="B10350" s="46" t="s">
        <v>33588</v>
      </c>
      <c r="C10350" s="47">
        <v>1398.9608000000001</v>
      </c>
      <c r="D10350" s="119" t="s">
        <v>13102</v>
      </c>
      <c r="E10350" s="46" t="s">
        <v>13102</v>
      </c>
      <c r="F10350" s="121">
        <v>39.749200000000002</v>
      </c>
      <c r="G10350" s="87"/>
      <c r="H10350" s="47"/>
      <c r="I10350" s="120">
        <v>0</v>
      </c>
      <c r="J10350" s="120">
        <v>0</v>
      </c>
    </row>
    <row r="10351" spans="1:10" ht="15" customHeight="1">
      <c r="A10351" s="46" t="s">
        <v>33583</v>
      </c>
      <c r="B10351" s="46" t="s">
        <v>33584</v>
      </c>
      <c r="C10351" s="47">
        <v>1144.1378</v>
      </c>
      <c r="D10351" s="119" t="s">
        <v>13100</v>
      </c>
      <c r="E10351" s="46" t="s">
        <v>13100</v>
      </c>
      <c r="F10351" s="121">
        <v>47.865200000000002</v>
      </c>
      <c r="G10351" s="87"/>
      <c r="H10351" s="47"/>
      <c r="I10351" s="120">
        <v>2</v>
      </c>
      <c r="J10351" s="120">
        <v>0</v>
      </c>
    </row>
    <row r="10352" spans="1:10" ht="15" customHeight="1">
      <c r="A10352" s="46" t="s">
        <v>33585</v>
      </c>
      <c r="B10352" s="46" t="s">
        <v>33586</v>
      </c>
      <c r="C10352" s="47">
        <v>1029.7203999999999</v>
      </c>
      <c r="D10352" s="119" t="s">
        <v>13098</v>
      </c>
      <c r="E10352" s="46" t="s">
        <v>13098</v>
      </c>
      <c r="F10352" s="121">
        <v>38.089199999999998</v>
      </c>
      <c r="G10352" s="87"/>
      <c r="H10352" s="47"/>
      <c r="I10352" s="120">
        <v>2</v>
      </c>
      <c r="J10352" s="120">
        <v>0</v>
      </c>
    </row>
    <row r="10353" spans="1:10" ht="15" customHeight="1">
      <c r="A10353" s="46" t="s">
        <v>5472</v>
      </c>
      <c r="B10353" s="46" t="s">
        <v>19149</v>
      </c>
      <c r="C10353" s="47">
        <v>337.38580000000002</v>
      </c>
      <c r="D10353" s="119" t="s">
        <v>13096</v>
      </c>
      <c r="E10353" s="46" t="s">
        <v>13096</v>
      </c>
      <c r="F10353" s="121">
        <v>15.958399999999999</v>
      </c>
      <c r="G10353" s="87"/>
      <c r="H10353" s="47"/>
      <c r="I10353" s="120">
        <v>3</v>
      </c>
      <c r="J10353" s="120">
        <v>0</v>
      </c>
    </row>
    <row r="10354" spans="1:10" ht="15" customHeight="1">
      <c r="A10354" s="46" t="s">
        <v>19147</v>
      </c>
      <c r="B10354" s="46" t="s">
        <v>19148</v>
      </c>
      <c r="C10354" s="47">
        <v>299.22019999999998</v>
      </c>
      <c r="D10354" s="119" t="s">
        <v>1051</v>
      </c>
      <c r="E10354" s="46" t="s">
        <v>1051</v>
      </c>
      <c r="F10354" s="121">
        <v>15.962999999999999</v>
      </c>
      <c r="G10354" s="87"/>
      <c r="H10354" s="47"/>
      <c r="I10354" s="120">
        <v>4</v>
      </c>
      <c r="J10354" s="120">
        <v>0</v>
      </c>
    </row>
    <row r="10355" spans="1:10" ht="15" customHeight="1">
      <c r="A10355" s="46" t="s">
        <v>19145</v>
      </c>
      <c r="B10355" s="46" t="s">
        <v>19146</v>
      </c>
      <c r="C10355" s="47">
        <v>283.75380000000001</v>
      </c>
      <c r="D10355" s="119" t="s">
        <v>1053</v>
      </c>
      <c r="E10355" s="46" t="s">
        <v>1053</v>
      </c>
      <c r="F10355" s="121">
        <v>17.615200000000002</v>
      </c>
      <c r="G10355" s="87"/>
      <c r="H10355" s="47"/>
      <c r="I10355" s="120">
        <v>10</v>
      </c>
      <c r="J10355" s="120">
        <v>0</v>
      </c>
    </row>
    <row r="10356" spans="1:10" ht="15" customHeight="1">
      <c r="A10356" s="46" t="s">
        <v>5475</v>
      </c>
      <c r="B10356" s="46" t="s">
        <v>19144</v>
      </c>
      <c r="C10356" s="47">
        <v>637.01599999999996</v>
      </c>
      <c r="D10356" s="119" t="s">
        <v>1056</v>
      </c>
      <c r="E10356" s="46" t="s">
        <v>1056</v>
      </c>
      <c r="F10356" s="121">
        <v>17.135200000000001</v>
      </c>
      <c r="G10356" s="87"/>
      <c r="H10356" s="47"/>
      <c r="I10356" s="120">
        <v>7</v>
      </c>
      <c r="J10356" s="120">
        <v>0</v>
      </c>
    </row>
    <row r="10357" spans="1:10" ht="15" customHeight="1">
      <c r="A10357" s="46" t="s">
        <v>5478</v>
      </c>
      <c r="B10357" s="46" t="s">
        <v>19143</v>
      </c>
      <c r="C10357" s="47">
        <v>511.09179999999998</v>
      </c>
      <c r="D10357" s="119" t="s">
        <v>1059</v>
      </c>
      <c r="E10357" s="46" t="s">
        <v>1059</v>
      </c>
      <c r="F10357" s="121">
        <v>20.52</v>
      </c>
      <c r="G10357" s="87"/>
      <c r="H10357" s="47"/>
      <c r="I10357" s="120">
        <v>5</v>
      </c>
      <c r="J10357" s="120">
        <v>0</v>
      </c>
    </row>
    <row r="10358" spans="1:10" ht="15" customHeight="1">
      <c r="A10358" s="46" t="s">
        <v>33604</v>
      </c>
      <c r="B10358" s="46" t="s">
        <v>33605</v>
      </c>
      <c r="C10358" s="47">
        <v>12.3878</v>
      </c>
      <c r="D10358" s="119" t="s">
        <v>1062</v>
      </c>
      <c r="E10358" s="46" t="s">
        <v>1062</v>
      </c>
      <c r="F10358" s="121">
        <v>23.4712</v>
      </c>
      <c r="G10358" s="87"/>
      <c r="H10358" s="47"/>
      <c r="I10358" s="120">
        <v>407</v>
      </c>
      <c r="J10358" s="120">
        <v>0</v>
      </c>
    </row>
    <row r="10359" spans="1:10" ht="15" customHeight="1">
      <c r="A10359" s="46" t="s">
        <v>19141</v>
      </c>
      <c r="B10359" s="46" t="s">
        <v>19142</v>
      </c>
      <c r="C10359" s="47">
        <v>907.49879999999996</v>
      </c>
      <c r="D10359" s="119" t="s">
        <v>13089</v>
      </c>
      <c r="E10359" s="46" t="s">
        <v>13089</v>
      </c>
      <c r="F10359" s="121">
        <v>26.330400000000001</v>
      </c>
      <c r="G10359" s="87"/>
      <c r="H10359" s="47"/>
      <c r="I10359" s="120">
        <v>1</v>
      </c>
      <c r="J10359" s="120">
        <v>0</v>
      </c>
    </row>
    <row r="10360" spans="1:10" ht="15" customHeight="1">
      <c r="A10360" s="46" t="s">
        <v>19139</v>
      </c>
      <c r="B10360" s="46" t="s">
        <v>19140</v>
      </c>
      <c r="C10360" s="47">
        <v>139.69739999999999</v>
      </c>
      <c r="D10360" s="119" t="s">
        <v>13087</v>
      </c>
      <c r="E10360" s="46" t="s">
        <v>13087</v>
      </c>
      <c r="F10360" s="121">
        <v>32.232799999999997</v>
      </c>
      <c r="G10360" s="87"/>
      <c r="H10360" s="47"/>
      <c r="I10360" s="120">
        <v>1</v>
      </c>
      <c r="J10360" s="120">
        <v>0</v>
      </c>
    </row>
    <row r="10361" spans="1:10" ht="15" customHeight="1">
      <c r="A10361" s="46" t="s">
        <v>19249</v>
      </c>
      <c r="B10361" s="46" t="s">
        <v>19250</v>
      </c>
      <c r="C10361" s="47">
        <v>521.21879999999999</v>
      </c>
      <c r="D10361" s="119" t="s">
        <v>13085</v>
      </c>
      <c r="E10361" s="46" t="s">
        <v>13085</v>
      </c>
      <c r="F10361" s="121">
        <v>19.874600000000001</v>
      </c>
      <c r="G10361" s="87"/>
      <c r="H10361" s="47"/>
      <c r="I10361" s="120">
        <v>0</v>
      </c>
      <c r="J10361" s="120">
        <v>0</v>
      </c>
    </row>
    <row r="10362" spans="1:10" ht="15" customHeight="1">
      <c r="A10362" s="46" t="s">
        <v>19247</v>
      </c>
      <c r="B10362" s="46" t="s">
        <v>19248</v>
      </c>
      <c r="C10362" s="47">
        <v>161.5778</v>
      </c>
      <c r="D10362" s="119" t="s">
        <v>13083</v>
      </c>
      <c r="E10362" s="46" t="s">
        <v>13083</v>
      </c>
      <c r="F10362" s="121">
        <v>29.603200000000001</v>
      </c>
      <c r="G10362" s="87"/>
      <c r="H10362" s="47"/>
      <c r="I10362" s="120">
        <v>0</v>
      </c>
      <c r="J10362" s="120">
        <v>0</v>
      </c>
    </row>
    <row r="10363" spans="1:10" ht="15" customHeight="1">
      <c r="A10363" s="46" t="s">
        <v>19245</v>
      </c>
      <c r="B10363" s="46" t="s">
        <v>19246</v>
      </c>
      <c r="C10363" s="47">
        <v>169.39599999999999</v>
      </c>
      <c r="D10363" s="119" t="s">
        <v>13081</v>
      </c>
      <c r="E10363" s="46" t="s">
        <v>13081</v>
      </c>
      <c r="F10363" s="121">
        <v>8.2433999999999994</v>
      </c>
      <c r="G10363" s="87"/>
      <c r="H10363" s="47"/>
      <c r="I10363" s="120">
        <v>0</v>
      </c>
      <c r="J10363" s="120">
        <v>0</v>
      </c>
    </row>
    <row r="10364" spans="1:10" ht="15" customHeight="1">
      <c r="A10364" s="46" t="s">
        <v>19243</v>
      </c>
      <c r="B10364" s="46" t="s">
        <v>19244</v>
      </c>
      <c r="C10364" s="47">
        <v>359.64100000000002</v>
      </c>
      <c r="D10364" s="119" t="s">
        <v>1093</v>
      </c>
      <c r="E10364" s="46" t="s">
        <v>1093</v>
      </c>
      <c r="F10364" s="121">
        <v>8.1978000000000009</v>
      </c>
      <c r="G10364" s="87"/>
      <c r="H10364" s="47"/>
      <c r="I10364" s="120">
        <v>0</v>
      </c>
      <c r="J10364" s="120">
        <v>0</v>
      </c>
    </row>
    <row r="10365" spans="1:10" ht="15" customHeight="1">
      <c r="A10365" s="46" t="s">
        <v>19241</v>
      </c>
      <c r="B10365" s="46" t="s">
        <v>19242</v>
      </c>
      <c r="C10365" s="47">
        <v>385.702</v>
      </c>
      <c r="D10365" s="119" t="s">
        <v>1096</v>
      </c>
      <c r="E10365" s="46" t="s">
        <v>1096</v>
      </c>
      <c r="F10365" s="121">
        <v>10.879799999999999</v>
      </c>
      <c r="G10365" s="87"/>
      <c r="H10365" s="47"/>
      <c r="I10365" s="120">
        <v>0</v>
      </c>
      <c r="J10365" s="120">
        <v>0</v>
      </c>
    </row>
    <row r="10366" spans="1:10" ht="15" customHeight="1">
      <c r="A10366" s="46" t="s">
        <v>19239</v>
      </c>
      <c r="B10366" s="46" t="s">
        <v>19240</v>
      </c>
      <c r="C10366" s="47">
        <v>278.85219999999998</v>
      </c>
      <c r="D10366" s="119" t="s">
        <v>1099</v>
      </c>
      <c r="E10366" s="46" t="s">
        <v>1099</v>
      </c>
      <c r="F10366" s="121">
        <v>8.9062000000000001</v>
      </c>
      <c r="G10366" s="87"/>
      <c r="H10366" s="47"/>
      <c r="I10366" s="120">
        <v>0</v>
      </c>
      <c r="J10366" s="120">
        <v>0</v>
      </c>
    </row>
    <row r="10367" spans="1:10" ht="15" customHeight="1">
      <c r="A10367" s="46" t="s">
        <v>19237</v>
      </c>
      <c r="B10367" s="46" t="s">
        <v>19238</v>
      </c>
      <c r="C10367" s="47">
        <v>302.30700000000002</v>
      </c>
      <c r="D10367" s="119" t="s">
        <v>1102</v>
      </c>
      <c r="E10367" s="46" t="s">
        <v>1102</v>
      </c>
      <c r="F10367" s="121">
        <v>11.113200000000001</v>
      </c>
      <c r="G10367" s="87"/>
      <c r="H10367" s="47"/>
      <c r="I10367" s="120">
        <v>0</v>
      </c>
      <c r="J10367" s="120">
        <v>0</v>
      </c>
    </row>
    <row r="10368" spans="1:10" ht="15" customHeight="1">
      <c r="A10368" s="46" t="s">
        <v>19235</v>
      </c>
      <c r="B10368" s="46" t="s">
        <v>19236</v>
      </c>
      <c r="C10368" s="47">
        <v>330.97399999999999</v>
      </c>
      <c r="D10368" s="119" t="s">
        <v>1103</v>
      </c>
      <c r="E10368" s="46" t="s">
        <v>1103</v>
      </c>
      <c r="F10368" s="121">
        <v>12.8028</v>
      </c>
      <c r="G10368" s="87"/>
      <c r="H10368" s="47"/>
      <c r="I10368" s="120">
        <v>0</v>
      </c>
      <c r="J10368" s="120">
        <v>0</v>
      </c>
    </row>
    <row r="10369" spans="1:10" ht="15" customHeight="1">
      <c r="A10369" s="46" t="s">
        <v>19233</v>
      </c>
      <c r="B10369" s="46" t="s">
        <v>19234</v>
      </c>
      <c r="C10369" s="47">
        <v>203.27539999999999</v>
      </c>
      <c r="D10369" s="119" t="s">
        <v>13074</v>
      </c>
      <c r="E10369" s="46" t="s">
        <v>13074</v>
      </c>
      <c r="F10369" s="121">
        <v>13.8148</v>
      </c>
      <c r="G10369" s="87"/>
      <c r="H10369" s="47"/>
      <c r="I10369" s="120">
        <v>0</v>
      </c>
      <c r="J10369" s="120">
        <v>0</v>
      </c>
    </row>
    <row r="10370" spans="1:10" ht="15" customHeight="1">
      <c r="A10370" s="46" t="s">
        <v>19231</v>
      </c>
      <c r="B10370" s="46" t="s">
        <v>19232</v>
      </c>
      <c r="C10370" s="47">
        <v>213.69980000000001</v>
      </c>
      <c r="D10370" s="119" t="s">
        <v>13072</v>
      </c>
      <c r="E10370" s="46" t="s">
        <v>13072</v>
      </c>
      <c r="F10370" s="121">
        <v>15.955</v>
      </c>
      <c r="G10370" s="87"/>
      <c r="H10370" s="47"/>
      <c r="I10370" s="120">
        <v>0</v>
      </c>
      <c r="J10370" s="120">
        <v>0</v>
      </c>
    </row>
    <row r="10371" spans="1:10" ht="15" customHeight="1">
      <c r="A10371" s="46" t="s">
        <v>19229</v>
      </c>
      <c r="B10371" s="46" t="s">
        <v>19230</v>
      </c>
      <c r="C10371" s="47">
        <v>203.27539999999999</v>
      </c>
      <c r="D10371" s="119" t="s">
        <v>13070</v>
      </c>
      <c r="E10371" s="46" t="s">
        <v>13070</v>
      </c>
      <c r="F10371" s="121">
        <v>79.913399999999996</v>
      </c>
      <c r="G10371" s="87"/>
      <c r="H10371" s="47"/>
      <c r="I10371" s="120">
        <v>0</v>
      </c>
      <c r="J10371" s="120">
        <v>0</v>
      </c>
    </row>
    <row r="10372" spans="1:10" ht="15" customHeight="1">
      <c r="A10372" s="46" t="s">
        <v>19227</v>
      </c>
      <c r="B10372" s="46" t="s">
        <v>19228</v>
      </c>
      <c r="C10372" s="47">
        <v>302.30700000000002</v>
      </c>
      <c r="D10372" s="119" t="s">
        <v>13069</v>
      </c>
      <c r="E10372" s="46" t="s">
        <v>13069</v>
      </c>
      <c r="F10372" s="121">
        <v>36.434800000000003</v>
      </c>
      <c r="G10372" s="87"/>
      <c r="H10372" s="47"/>
      <c r="I10372" s="120">
        <v>0</v>
      </c>
      <c r="J10372" s="120">
        <v>0</v>
      </c>
    </row>
    <row r="10373" spans="1:10" ht="15" customHeight="1">
      <c r="A10373" s="46" t="s">
        <v>19225</v>
      </c>
      <c r="B10373" s="46" t="s">
        <v>19226</v>
      </c>
      <c r="C10373" s="47">
        <v>330.97399999999999</v>
      </c>
      <c r="D10373" s="119" t="s">
        <v>13067</v>
      </c>
      <c r="E10373" s="46" t="s">
        <v>13067</v>
      </c>
      <c r="F10373" s="121">
        <v>36.434800000000003</v>
      </c>
      <c r="G10373" s="87"/>
      <c r="H10373" s="47"/>
      <c r="I10373" s="120">
        <v>0</v>
      </c>
      <c r="J10373" s="120">
        <v>0</v>
      </c>
    </row>
    <row r="10374" spans="1:10" ht="15" customHeight="1">
      <c r="A10374" s="46" t="s">
        <v>19223</v>
      </c>
      <c r="B10374" s="46" t="s">
        <v>19224</v>
      </c>
      <c r="C10374" s="47">
        <v>406.55079999999998</v>
      </c>
      <c r="D10374" s="119" t="s">
        <v>13065</v>
      </c>
      <c r="E10374" s="46" t="s">
        <v>13065</v>
      </c>
      <c r="F10374" s="121">
        <v>44.2682</v>
      </c>
      <c r="G10374" s="87"/>
      <c r="H10374" s="47"/>
      <c r="I10374" s="120">
        <v>0</v>
      </c>
      <c r="J10374" s="120">
        <v>0</v>
      </c>
    </row>
    <row r="10375" spans="1:10" ht="15" customHeight="1">
      <c r="A10375" s="46" t="s">
        <v>19221</v>
      </c>
      <c r="B10375" s="46" t="s">
        <v>19222</v>
      </c>
      <c r="C10375" s="47">
        <v>377.8836</v>
      </c>
      <c r="D10375" s="119" t="s">
        <v>13063</v>
      </c>
      <c r="E10375" s="46" t="s">
        <v>13063</v>
      </c>
      <c r="F10375" s="121">
        <v>33.601999999999997</v>
      </c>
      <c r="G10375" s="87"/>
      <c r="H10375" s="47"/>
      <c r="I10375" s="120">
        <v>0</v>
      </c>
      <c r="J10375" s="120">
        <v>0</v>
      </c>
    </row>
    <row r="10376" spans="1:10" ht="15" customHeight="1">
      <c r="A10376" s="46" t="s">
        <v>19219</v>
      </c>
      <c r="B10376" s="46" t="s">
        <v>19220</v>
      </c>
      <c r="C10376" s="47">
        <v>406.55079999999998</v>
      </c>
      <c r="D10376" s="119" t="s">
        <v>13061</v>
      </c>
      <c r="E10376" s="46" t="s">
        <v>13061</v>
      </c>
      <c r="F10376" s="121">
        <v>49.340600000000002</v>
      </c>
      <c r="G10376" s="87"/>
      <c r="H10376" s="47"/>
      <c r="I10376" s="120">
        <v>0</v>
      </c>
      <c r="J10376" s="120">
        <v>0</v>
      </c>
    </row>
    <row r="10377" spans="1:10" ht="15" customHeight="1">
      <c r="A10377" s="46" t="s">
        <v>19217</v>
      </c>
      <c r="B10377" s="46" t="s">
        <v>19218</v>
      </c>
      <c r="C10377" s="47">
        <v>437.82400000000001</v>
      </c>
      <c r="D10377" s="119" t="s">
        <v>13059</v>
      </c>
      <c r="E10377" s="46" t="s">
        <v>13059</v>
      </c>
      <c r="F10377" s="121">
        <v>54.505200000000002</v>
      </c>
      <c r="G10377" s="87"/>
      <c r="H10377" s="47"/>
      <c r="I10377" s="120">
        <v>0</v>
      </c>
      <c r="J10377" s="120">
        <v>0</v>
      </c>
    </row>
    <row r="10378" spans="1:10" ht="15" customHeight="1">
      <c r="A10378" s="46" t="s">
        <v>19215</v>
      </c>
      <c r="B10378" s="46" t="s">
        <v>19216</v>
      </c>
      <c r="C10378" s="47">
        <v>151.1534</v>
      </c>
      <c r="D10378" s="119" t="s">
        <v>13057</v>
      </c>
      <c r="E10378" s="46" t="s">
        <v>13057</v>
      </c>
      <c r="F10378" s="121">
        <v>59.716000000000001</v>
      </c>
      <c r="G10378" s="87"/>
      <c r="H10378" s="47"/>
      <c r="I10378" s="120">
        <v>0</v>
      </c>
      <c r="J10378" s="120">
        <v>0</v>
      </c>
    </row>
    <row r="10379" spans="1:10" ht="15" customHeight="1">
      <c r="A10379" s="46" t="s">
        <v>19213</v>
      </c>
      <c r="B10379" s="46" t="s">
        <v>19214</v>
      </c>
      <c r="C10379" s="47">
        <v>151.1534</v>
      </c>
      <c r="D10379" s="119" t="s">
        <v>13055</v>
      </c>
      <c r="E10379" s="46" t="s">
        <v>13055</v>
      </c>
      <c r="F10379" s="121">
        <v>70.045199999999994</v>
      </c>
      <c r="G10379" s="87"/>
      <c r="H10379" s="47"/>
      <c r="I10379" s="120">
        <v>0</v>
      </c>
      <c r="J10379" s="120">
        <v>0</v>
      </c>
    </row>
    <row r="10380" spans="1:10" ht="15" customHeight="1">
      <c r="A10380" s="46" t="s">
        <v>19211</v>
      </c>
      <c r="B10380" s="46" t="s">
        <v>19212</v>
      </c>
      <c r="C10380" s="47">
        <v>195.45699999999999</v>
      </c>
      <c r="D10380" s="119" t="s">
        <v>13053</v>
      </c>
      <c r="E10380" s="46" t="s">
        <v>13053</v>
      </c>
      <c r="F10380" s="121">
        <v>12.266</v>
      </c>
      <c r="G10380" s="87"/>
      <c r="H10380" s="47"/>
      <c r="I10380" s="120">
        <v>0</v>
      </c>
      <c r="J10380" s="120">
        <v>0</v>
      </c>
    </row>
    <row r="10381" spans="1:10" ht="15" customHeight="1">
      <c r="A10381" s="46" t="s">
        <v>19209</v>
      </c>
      <c r="B10381" s="46" t="s">
        <v>19210</v>
      </c>
      <c r="C10381" s="47">
        <v>195.45699999999999</v>
      </c>
      <c r="D10381" s="119" t="s">
        <v>13051</v>
      </c>
      <c r="E10381" s="46" t="s">
        <v>13051</v>
      </c>
      <c r="F10381" s="121">
        <v>5.1646000000000001</v>
      </c>
      <c r="G10381" s="87"/>
      <c r="H10381" s="47"/>
      <c r="I10381" s="120">
        <v>0</v>
      </c>
      <c r="J10381" s="120">
        <v>0</v>
      </c>
    </row>
    <row r="10382" spans="1:10" ht="15" customHeight="1">
      <c r="A10382" s="46" t="s">
        <v>19207</v>
      </c>
      <c r="B10382" s="46" t="s">
        <v>19208</v>
      </c>
      <c r="C10382" s="47">
        <v>469.09699999999998</v>
      </c>
      <c r="D10382" s="119" t="s">
        <v>1109</v>
      </c>
      <c r="E10382" s="46" t="s">
        <v>1109</v>
      </c>
      <c r="F10382" s="121">
        <v>5.4146000000000001</v>
      </c>
      <c r="G10382" s="87"/>
      <c r="H10382" s="47"/>
      <c r="I10382" s="120">
        <v>0</v>
      </c>
      <c r="J10382" s="120">
        <v>0</v>
      </c>
    </row>
    <row r="10383" spans="1:10" ht="15" customHeight="1">
      <c r="A10383" s="46" t="s">
        <v>19205</v>
      </c>
      <c r="B10383" s="46" t="s">
        <v>19206</v>
      </c>
      <c r="C10383" s="47">
        <v>448.2482</v>
      </c>
      <c r="D10383" s="119" t="s">
        <v>1112</v>
      </c>
      <c r="E10383" s="46" t="s">
        <v>1112</v>
      </c>
      <c r="F10383" s="121">
        <v>7.2869999999999999</v>
      </c>
      <c r="G10383" s="87"/>
      <c r="H10383" s="47"/>
      <c r="I10383" s="120">
        <v>0</v>
      </c>
      <c r="J10383" s="120">
        <v>0</v>
      </c>
    </row>
    <row r="10384" spans="1:10" ht="15" customHeight="1">
      <c r="A10384" s="46" t="s">
        <v>19203</v>
      </c>
      <c r="B10384" s="46" t="s">
        <v>19204</v>
      </c>
      <c r="C10384" s="47">
        <v>482.12740000000002</v>
      </c>
      <c r="D10384" s="119" t="s">
        <v>1115</v>
      </c>
      <c r="E10384" s="46" t="s">
        <v>1115</v>
      </c>
      <c r="F10384" s="121">
        <v>5.9711999999999996</v>
      </c>
      <c r="G10384" s="87"/>
      <c r="H10384" s="47"/>
      <c r="I10384" s="120">
        <v>0</v>
      </c>
      <c r="J10384" s="120">
        <v>0</v>
      </c>
    </row>
    <row r="10385" spans="1:10" ht="15" customHeight="1">
      <c r="A10385" s="46" t="s">
        <v>19201</v>
      </c>
      <c r="B10385" s="46" t="s">
        <v>19202</v>
      </c>
      <c r="C10385" s="47">
        <v>495.15800000000002</v>
      </c>
      <c r="D10385" s="119" t="s">
        <v>1118</v>
      </c>
      <c r="E10385" s="46" t="s">
        <v>1118</v>
      </c>
      <c r="F10385" s="121">
        <v>8.1978000000000009</v>
      </c>
      <c r="G10385" s="87"/>
      <c r="H10385" s="47"/>
      <c r="I10385" s="120">
        <v>0</v>
      </c>
      <c r="J10385" s="120">
        <v>0</v>
      </c>
    </row>
    <row r="10386" spans="1:10" ht="15" customHeight="1">
      <c r="A10386" s="46" t="s">
        <v>19199</v>
      </c>
      <c r="B10386" s="46" t="s">
        <v>19200</v>
      </c>
      <c r="C10386" s="47">
        <v>185.03280000000001</v>
      </c>
      <c r="D10386" s="119" t="s">
        <v>13045</v>
      </c>
      <c r="E10386" s="46" t="s">
        <v>13045</v>
      </c>
      <c r="F10386" s="121">
        <v>7.6917999999999997</v>
      </c>
      <c r="G10386" s="87"/>
      <c r="H10386" s="47"/>
      <c r="I10386" s="120">
        <v>0</v>
      </c>
      <c r="J10386" s="120">
        <v>0</v>
      </c>
    </row>
    <row r="10387" spans="1:10" ht="15" customHeight="1">
      <c r="A10387" s="46" t="s">
        <v>19197</v>
      </c>
      <c r="B10387" s="46" t="s">
        <v>19198</v>
      </c>
      <c r="C10387" s="47">
        <v>192.851</v>
      </c>
      <c r="D10387" s="119" t="s">
        <v>13043</v>
      </c>
      <c r="E10387" s="46" t="s">
        <v>13043</v>
      </c>
      <c r="F10387" s="121">
        <v>8.7037999999999993</v>
      </c>
      <c r="G10387" s="87"/>
      <c r="H10387" s="47"/>
      <c r="I10387" s="120">
        <v>0</v>
      </c>
      <c r="J10387" s="120">
        <v>0</v>
      </c>
    </row>
    <row r="10388" spans="1:10" ht="15" customHeight="1">
      <c r="A10388" s="46" t="s">
        <v>19195</v>
      </c>
      <c r="B10388" s="46" t="s">
        <v>19196</v>
      </c>
      <c r="C10388" s="47">
        <v>276.24599999999998</v>
      </c>
      <c r="D10388" s="119" t="s">
        <v>13041</v>
      </c>
      <c r="E10388" s="46" t="s">
        <v>13041</v>
      </c>
      <c r="F10388" s="121">
        <v>8.1067999999999998</v>
      </c>
      <c r="G10388" s="87"/>
      <c r="H10388" s="47"/>
      <c r="I10388" s="120">
        <v>0</v>
      </c>
      <c r="J10388" s="120">
        <v>0</v>
      </c>
    </row>
    <row r="10389" spans="1:10" ht="15" customHeight="1">
      <c r="A10389" s="46" t="s">
        <v>19193</v>
      </c>
      <c r="B10389" s="46" t="s">
        <v>19194</v>
      </c>
      <c r="C10389" s="47">
        <v>182.42660000000001</v>
      </c>
      <c r="D10389" s="119" t="s">
        <v>13039</v>
      </c>
      <c r="E10389" s="46" t="s">
        <v>13039</v>
      </c>
      <c r="F10389" s="121">
        <v>10.421799999999999</v>
      </c>
      <c r="G10389" s="87"/>
      <c r="H10389" s="47"/>
      <c r="I10389" s="120">
        <v>0</v>
      </c>
      <c r="J10389" s="120">
        <v>0</v>
      </c>
    </row>
    <row r="10390" spans="1:10" ht="15" customHeight="1">
      <c r="A10390" s="46" t="s">
        <v>19191</v>
      </c>
      <c r="B10390" s="46" t="s">
        <v>19192</v>
      </c>
      <c r="C10390" s="47">
        <v>200.6694</v>
      </c>
      <c r="D10390" s="119" t="s">
        <v>13037</v>
      </c>
      <c r="E10390" s="46" t="s">
        <v>13037</v>
      </c>
      <c r="F10390" s="121">
        <v>6.1665999999999999</v>
      </c>
      <c r="G10390" s="87"/>
      <c r="H10390" s="47"/>
      <c r="I10390" s="120">
        <v>0</v>
      </c>
      <c r="J10390" s="120">
        <v>0</v>
      </c>
    </row>
    <row r="10391" spans="1:10" ht="15" customHeight="1">
      <c r="A10391" s="46" t="s">
        <v>19189</v>
      </c>
      <c r="B10391" s="46" t="s">
        <v>19190</v>
      </c>
      <c r="C10391" s="47">
        <v>333.58019999999999</v>
      </c>
      <c r="D10391" s="119" t="s">
        <v>13035</v>
      </c>
      <c r="E10391" s="46" t="s">
        <v>13035</v>
      </c>
      <c r="F10391" s="121">
        <v>9108679.8878000006</v>
      </c>
      <c r="G10391" s="87"/>
      <c r="H10391" s="47"/>
      <c r="I10391" s="120">
        <v>0</v>
      </c>
      <c r="J10391" s="120">
        <v>0</v>
      </c>
    </row>
    <row r="10392" spans="1:10" ht="15" customHeight="1">
      <c r="A10392" s="46" t="s">
        <v>19187</v>
      </c>
      <c r="B10392" s="46" t="s">
        <v>19188</v>
      </c>
      <c r="C10392" s="47">
        <v>299.70080000000002</v>
      </c>
      <c r="D10392" s="119" t="s">
        <v>13033</v>
      </c>
      <c r="E10392" s="46" t="s">
        <v>13033</v>
      </c>
      <c r="F10392" s="121">
        <v>9108679.8878000006</v>
      </c>
      <c r="G10392" s="87"/>
      <c r="H10392" s="47"/>
      <c r="I10392" s="120">
        <v>0</v>
      </c>
      <c r="J10392" s="120">
        <v>0</v>
      </c>
    </row>
    <row r="10393" spans="1:10" ht="15" customHeight="1">
      <c r="A10393" s="46" t="s">
        <v>19309</v>
      </c>
      <c r="B10393" s="46" t="s">
        <v>19310</v>
      </c>
      <c r="C10393" s="47">
        <v>476.8116</v>
      </c>
      <c r="D10393" s="119" t="s">
        <v>13031</v>
      </c>
      <c r="E10393" s="46" t="s">
        <v>13031</v>
      </c>
      <c r="F10393" s="121">
        <v>9108679.8878000006</v>
      </c>
      <c r="G10393" s="87"/>
      <c r="H10393" s="47"/>
      <c r="I10393" s="120">
        <v>0</v>
      </c>
      <c r="J10393" s="120">
        <v>0</v>
      </c>
    </row>
    <row r="10394" spans="1:10" ht="15" customHeight="1">
      <c r="A10394" s="46" t="s">
        <v>19307</v>
      </c>
      <c r="B10394" s="46" t="s">
        <v>19308</v>
      </c>
      <c r="C10394" s="47">
        <v>518.63699999999994</v>
      </c>
      <c r="D10394" s="119" t="s">
        <v>13030</v>
      </c>
      <c r="E10394" s="46" t="s">
        <v>13030</v>
      </c>
      <c r="F10394" s="121">
        <v>9108679.8878000006</v>
      </c>
      <c r="G10394" s="87"/>
      <c r="H10394" s="47"/>
      <c r="I10394" s="120">
        <v>2</v>
      </c>
      <c r="J10394" s="120">
        <v>0</v>
      </c>
    </row>
    <row r="10395" spans="1:10" ht="15" customHeight="1">
      <c r="A10395" s="46" t="s">
        <v>19305</v>
      </c>
      <c r="B10395" s="46" t="s">
        <v>19306</v>
      </c>
      <c r="C10395" s="47">
        <v>348.21460000000002</v>
      </c>
      <c r="D10395" s="119" t="s">
        <v>13028</v>
      </c>
      <c r="E10395" s="46" t="s">
        <v>13028</v>
      </c>
      <c r="F10395" s="121">
        <v>9108679.8878000006</v>
      </c>
      <c r="G10395" s="87"/>
      <c r="H10395" s="47"/>
      <c r="I10395" s="120">
        <v>1</v>
      </c>
      <c r="J10395" s="120">
        <v>0</v>
      </c>
    </row>
    <row r="10396" spans="1:10" ht="15" customHeight="1">
      <c r="A10396" s="46" t="s">
        <v>19303</v>
      </c>
      <c r="B10396" s="46" t="s">
        <v>19304</v>
      </c>
      <c r="C10396" s="47">
        <v>573.01020000000005</v>
      </c>
      <c r="D10396" s="119" t="s">
        <v>13026</v>
      </c>
      <c r="E10396" s="46" t="s">
        <v>13026</v>
      </c>
      <c r="F10396" s="121">
        <v>31.818000000000001</v>
      </c>
      <c r="G10396" s="87"/>
      <c r="H10396" s="47"/>
      <c r="I10396" s="120">
        <v>1</v>
      </c>
      <c r="J10396" s="120">
        <v>0</v>
      </c>
    </row>
    <row r="10397" spans="1:10" ht="15" customHeight="1">
      <c r="A10397" s="46" t="s">
        <v>19301</v>
      </c>
      <c r="B10397" s="46" t="s">
        <v>19302</v>
      </c>
      <c r="C10397" s="47">
        <v>471.24020000000002</v>
      </c>
      <c r="D10397" s="119" t="s">
        <v>13024</v>
      </c>
      <c r="E10397" s="46" t="s">
        <v>13024</v>
      </c>
      <c r="F10397" s="121">
        <v>35.137999999999998</v>
      </c>
      <c r="G10397" s="87"/>
      <c r="H10397" s="47"/>
      <c r="I10397" s="120">
        <v>3</v>
      </c>
      <c r="J10397" s="120">
        <v>0</v>
      </c>
    </row>
    <row r="10398" spans="1:10" ht="15" customHeight="1">
      <c r="A10398" s="46" t="s">
        <v>19299</v>
      </c>
      <c r="B10398" s="46" t="s">
        <v>19300</v>
      </c>
      <c r="C10398" s="47">
        <v>468.44639999999998</v>
      </c>
      <c r="D10398" s="119" t="s">
        <v>13022</v>
      </c>
      <c r="E10398" s="46" t="s">
        <v>13022</v>
      </c>
      <c r="F10398" s="121">
        <v>18.0352</v>
      </c>
      <c r="G10398" s="87"/>
      <c r="H10398" s="47"/>
      <c r="I10398" s="120">
        <v>2</v>
      </c>
      <c r="J10398" s="120">
        <v>0</v>
      </c>
    </row>
    <row r="10399" spans="1:10" ht="15" customHeight="1">
      <c r="A10399" s="46" t="s">
        <v>19297</v>
      </c>
      <c r="B10399" s="46" t="s">
        <v>19298</v>
      </c>
      <c r="C10399" s="47">
        <v>358.02699999999999</v>
      </c>
      <c r="D10399" s="119" t="s">
        <v>13020</v>
      </c>
      <c r="E10399" s="46" t="s">
        <v>13020</v>
      </c>
      <c r="F10399" s="121">
        <v>23.363800000000001</v>
      </c>
      <c r="G10399" s="87"/>
      <c r="H10399" s="47"/>
      <c r="I10399" s="120">
        <v>1</v>
      </c>
      <c r="J10399" s="120">
        <v>0</v>
      </c>
    </row>
    <row r="10400" spans="1:10" ht="15" customHeight="1">
      <c r="A10400" s="46" t="s">
        <v>19295</v>
      </c>
      <c r="B10400" s="46" t="s">
        <v>19296</v>
      </c>
      <c r="C10400" s="47">
        <v>393.16039999999998</v>
      </c>
      <c r="D10400" s="119" t="s">
        <v>13018</v>
      </c>
      <c r="E10400" s="46" t="s">
        <v>13018</v>
      </c>
      <c r="F10400" s="121">
        <v>19.583600000000001</v>
      </c>
      <c r="G10400" s="87"/>
      <c r="H10400" s="47"/>
      <c r="I10400" s="120">
        <v>1</v>
      </c>
      <c r="J10400" s="120">
        <v>0</v>
      </c>
    </row>
    <row r="10401" spans="1:10" ht="15" customHeight="1">
      <c r="A10401" s="46" t="s">
        <v>19293</v>
      </c>
      <c r="B10401" s="46" t="s">
        <v>19294</v>
      </c>
      <c r="C10401" s="47">
        <v>370.15640000000002</v>
      </c>
      <c r="D10401" s="119" t="s">
        <v>13016</v>
      </c>
      <c r="E10401" s="46" t="s">
        <v>13016</v>
      </c>
      <c r="F10401" s="121">
        <v>19.583600000000001</v>
      </c>
      <c r="G10401" s="87"/>
      <c r="H10401" s="47"/>
      <c r="I10401" s="120">
        <v>0</v>
      </c>
      <c r="J10401" s="120">
        <v>0</v>
      </c>
    </row>
    <row r="10402" spans="1:10" ht="15" customHeight="1">
      <c r="A10402" s="46" t="s">
        <v>19291</v>
      </c>
      <c r="B10402" s="46" t="s">
        <v>19292</v>
      </c>
      <c r="C10402" s="47">
        <v>273.53919999999999</v>
      </c>
      <c r="D10402" s="119" t="s">
        <v>13284</v>
      </c>
      <c r="E10402" s="46" t="s">
        <v>13284</v>
      </c>
      <c r="F10402" s="121">
        <v>3.6162000000000001</v>
      </c>
      <c r="G10402" s="87"/>
      <c r="H10402" s="47"/>
      <c r="I10402" s="120">
        <v>0</v>
      </c>
      <c r="J10402" s="120">
        <v>0</v>
      </c>
    </row>
    <row r="10403" spans="1:10" ht="15" customHeight="1">
      <c r="A10403" s="46" t="s">
        <v>19004</v>
      </c>
      <c r="B10403" s="46" t="s">
        <v>19005</v>
      </c>
      <c r="C10403" s="47">
        <v>212.80860000000001</v>
      </c>
      <c r="D10403" s="119" t="s">
        <v>13282</v>
      </c>
      <c r="E10403" s="46" t="s">
        <v>13282</v>
      </c>
      <c r="F10403" s="121">
        <v>3.8256000000000001</v>
      </c>
      <c r="G10403" s="87"/>
      <c r="H10403" s="47"/>
      <c r="I10403" s="120">
        <v>1</v>
      </c>
      <c r="J10403" s="120">
        <v>0</v>
      </c>
    </row>
    <row r="10404" spans="1:10" ht="15" customHeight="1">
      <c r="A10404" s="46" t="s">
        <v>19002</v>
      </c>
      <c r="B10404" s="46" t="s">
        <v>19003</v>
      </c>
      <c r="C10404" s="47">
        <v>269.35660000000001</v>
      </c>
      <c r="D10404" s="119" t="s">
        <v>13280</v>
      </c>
      <c r="E10404" s="46" t="s">
        <v>13280</v>
      </c>
      <c r="F10404" s="121">
        <v>4.0351999999999997</v>
      </c>
      <c r="G10404" s="87"/>
      <c r="H10404" s="47"/>
      <c r="I10404" s="120">
        <v>1</v>
      </c>
      <c r="J10404" s="120">
        <v>0</v>
      </c>
    </row>
    <row r="10405" spans="1:10" ht="15" customHeight="1">
      <c r="A10405" s="46" t="s">
        <v>19289</v>
      </c>
      <c r="B10405" s="46" t="s">
        <v>19290</v>
      </c>
      <c r="C10405" s="47">
        <v>509.43540000000002</v>
      </c>
      <c r="D10405" s="119" t="s">
        <v>13278</v>
      </c>
      <c r="E10405" s="46" t="s">
        <v>13278</v>
      </c>
      <c r="F10405" s="121">
        <v>4.2446000000000002</v>
      </c>
      <c r="G10405" s="87"/>
      <c r="H10405" s="47"/>
      <c r="I10405" s="120">
        <v>2</v>
      </c>
      <c r="J10405" s="120">
        <v>0</v>
      </c>
    </row>
    <row r="10406" spans="1:10" ht="15" customHeight="1">
      <c r="A10406" s="46" t="s">
        <v>19287</v>
      </c>
      <c r="B10406" s="46" t="s">
        <v>19288</v>
      </c>
      <c r="C10406" s="47">
        <v>374.29700000000003</v>
      </c>
      <c r="D10406" s="119" t="s">
        <v>13276</v>
      </c>
      <c r="E10406" s="46" t="s">
        <v>13276</v>
      </c>
      <c r="F10406" s="121">
        <v>4.4542000000000002</v>
      </c>
      <c r="G10406" s="87"/>
      <c r="H10406" s="47"/>
      <c r="I10406" s="120">
        <v>0</v>
      </c>
      <c r="J10406" s="120">
        <v>0</v>
      </c>
    </row>
    <row r="10407" spans="1:10" ht="15" customHeight="1">
      <c r="A10407" s="46" t="s">
        <v>19285</v>
      </c>
      <c r="B10407" s="46" t="s">
        <v>19286</v>
      </c>
      <c r="C10407" s="47">
        <v>509.43540000000002</v>
      </c>
      <c r="D10407" s="119" t="s">
        <v>13274</v>
      </c>
      <c r="E10407" s="46" t="s">
        <v>13274</v>
      </c>
      <c r="F10407" s="121">
        <v>5.1189999999999998</v>
      </c>
      <c r="G10407" s="87"/>
      <c r="H10407" s="47"/>
      <c r="I10407" s="120">
        <v>0</v>
      </c>
      <c r="J10407" s="120">
        <v>0</v>
      </c>
    </row>
    <row r="10408" spans="1:10" ht="15" customHeight="1">
      <c r="A10408" s="46" t="s">
        <v>19283</v>
      </c>
      <c r="B10408" s="46" t="s">
        <v>19284</v>
      </c>
      <c r="C10408" s="47">
        <v>175.76779999999999</v>
      </c>
      <c r="D10408" s="119" t="s">
        <v>13272</v>
      </c>
      <c r="E10408" s="46" t="s">
        <v>13272</v>
      </c>
      <c r="F10408" s="121">
        <v>5.5564</v>
      </c>
      <c r="G10408" s="87"/>
      <c r="H10408" s="47"/>
      <c r="I10408" s="120">
        <v>6</v>
      </c>
      <c r="J10408" s="120">
        <v>0</v>
      </c>
    </row>
    <row r="10409" spans="1:10" ht="15" customHeight="1">
      <c r="A10409" s="46" t="s">
        <v>19281</v>
      </c>
      <c r="B10409" s="46" t="s">
        <v>19282</v>
      </c>
      <c r="C10409" s="47">
        <v>652.47900000000004</v>
      </c>
      <c r="D10409" s="119" t="s">
        <v>13270</v>
      </c>
      <c r="E10409" s="46" t="s">
        <v>13270</v>
      </c>
      <c r="F10409" s="121">
        <v>2.5139999999999998</v>
      </c>
      <c r="G10409" s="87"/>
      <c r="H10409" s="47"/>
      <c r="I10409" s="120">
        <v>2</v>
      </c>
      <c r="J10409" s="120">
        <v>0</v>
      </c>
    </row>
    <row r="10410" spans="1:10" ht="15" customHeight="1">
      <c r="A10410" s="46" t="s">
        <v>19279</v>
      </c>
      <c r="B10410" s="46" t="s">
        <v>19280</v>
      </c>
      <c r="C10410" s="47">
        <v>567.15480000000002</v>
      </c>
      <c r="D10410" s="119" t="s">
        <v>13268</v>
      </c>
      <c r="E10410" s="46" t="s">
        <v>13268</v>
      </c>
      <c r="F10410" s="121">
        <v>2.6598000000000002</v>
      </c>
      <c r="G10410" s="87"/>
      <c r="H10410" s="47"/>
      <c r="I10410" s="120">
        <v>1</v>
      </c>
      <c r="J10410" s="120">
        <v>0</v>
      </c>
    </row>
    <row r="10411" spans="1:10" ht="15" customHeight="1">
      <c r="A10411" s="46" t="s">
        <v>19277</v>
      </c>
      <c r="B10411" s="46" t="s">
        <v>19278</v>
      </c>
      <c r="C10411" s="47">
        <v>320.84399999999999</v>
      </c>
      <c r="D10411" s="119" t="s">
        <v>13266</v>
      </c>
      <c r="E10411" s="46" t="s">
        <v>13266</v>
      </c>
      <c r="F10411" s="121">
        <v>2.8054000000000001</v>
      </c>
      <c r="G10411" s="87"/>
      <c r="H10411" s="47"/>
      <c r="I10411" s="120">
        <v>0</v>
      </c>
      <c r="J10411" s="120">
        <v>0</v>
      </c>
    </row>
    <row r="10412" spans="1:10" ht="15" customHeight="1">
      <c r="A10412" s="46" t="s">
        <v>19271</v>
      </c>
      <c r="B10412" s="46" t="s">
        <v>19272</v>
      </c>
      <c r="C10412" s="47">
        <v>613.99940000000004</v>
      </c>
      <c r="D10412" s="119" t="s">
        <v>13264</v>
      </c>
      <c r="E10412" s="46" t="s">
        <v>13264</v>
      </c>
      <c r="F10412" s="121">
        <v>2.9512</v>
      </c>
      <c r="G10412" s="87"/>
      <c r="H10412" s="47"/>
      <c r="I10412" s="120">
        <v>1</v>
      </c>
      <c r="J10412" s="120">
        <v>0</v>
      </c>
    </row>
    <row r="10413" spans="1:10" ht="15" customHeight="1">
      <c r="A10413" s="46" t="s">
        <v>19269</v>
      </c>
      <c r="B10413" s="46" t="s">
        <v>19270</v>
      </c>
      <c r="C10413" s="47">
        <v>736.13</v>
      </c>
      <c r="D10413" s="119" t="s">
        <v>13262</v>
      </c>
      <c r="E10413" s="46" t="s">
        <v>13262</v>
      </c>
      <c r="F10413" s="121">
        <v>2.9512</v>
      </c>
      <c r="G10413" s="87"/>
      <c r="H10413" s="47"/>
      <c r="I10413" s="120">
        <v>1</v>
      </c>
      <c r="J10413" s="120">
        <v>0</v>
      </c>
    </row>
    <row r="10414" spans="1:10" ht="15" customHeight="1">
      <c r="A10414" s="46" t="s">
        <v>19267</v>
      </c>
      <c r="B10414" s="46" t="s">
        <v>19268</v>
      </c>
      <c r="C10414" s="47">
        <v>613.99940000000004</v>
      </c>
      <c r="D10414" s="119" t="s">
        <v>13260</v>
      </c>
      <c r="E10414" s="46" t="s">
        <v>13260</v>
      </c>
      <c r="F10414" s="121">
        <v>2.5139999999999998</v>
      </c>
      <c r="G10414" s="87"/>
      <c r="H10414" s="47"/>
      <c r="I10414" s="120">
        <v>1</v>
      </c>
      <c r="J10414" s="120">
        <v>0</v>
      </c>
    </row>
    <row r="10415" spans="1:10" ht="15" customHeight="1">
      <c r="A10415" s="46" t="s">
        <v>19265</v>
      </c>
      <c r="B10415" s="46" t="s">
        <v>19266</v>
      </c>
      <c r="C10415" s="47">
        <v>476.8116</v>
      </c>
      <c r="D10415" s="119" t="s">
        <v>13258</v>
      </c>
      <c r="E10415" s="46" t="s">
        <v>13258</v>
      </c>
      <c r="F10415" s="121">
        <v>2.6598000000000002</v>
      </c>
      <c r="G10415" s="87"/>
      <c r="H10415" s="47"/>
      <c r="I10415" s="120">
        <v>1</v>
      </c>
      <c r="J10415" s="120">
        <v>0</v>
      </c>
    </row>
    <row r="10416" spans="1:10" ht="15" customHeight="1">
      <c r="A10416" s="46" t="s">
        <v>19263</v>
      </c>
      <c r="B10416" s="46" t="s">
        <v>19264</v>
      </c>
      <c r="C10416" s="47">
        <v>327.91239999999999</v>
      </c>
      <c r="D10416" s="119" t="s">
        <v>13339</v>
      </c>
      <c r="E10416" s="46" t="s">
        <v>13339</v>
      </c>
      <c r="F10416" s="121">
        <v>7.4054000000000002</v>
      </c>
      <c r="G10416" s="87"/>
      <c r="H10416" s="47"/>
      <c r="I10416" s="120">
        <v>2</v>
      </c>
      <c r="J10416" s="120">
        <v>0</v>
      </c>
    </row>
    <row r="10417" spans="1:10" ht="15" customHeight="1">
      <c r="A10417" s="46" t="s">
        <v>19261</v>
      </c>
      <c r="B10417" s="46" t="s">
        <v>19262</v>
      </c>
      <c r="C10417" s="47">
        <v>542.89599999999996</v>
      </c>
      <c r="D10417" s="119" t="s">
        <v>13337</v>
      </c>
      <c r="E10417" s="46" t="s">
        <v>13337</v>
      </c>
      <c r="F10417" s="121">
        <v>3.6981999999999999</v>
      </c>
      <c r="G10417" s="87"/>
      <c r="H10417" s="47"/>
      <c r="I10417" s="120">
        <v>0</v>
      </c>
      <c r="J10417" s="120">
        <v>0</v>
      </c>
    </row>
    <row r="10418" spans="1:10" ht="15" customHeight="1">
      <c r="A10418" s="46" t="s">
        <v>19259</v>
      </c>
      <c r="B10418" s="46" t="s">
        <v>19260</v>
      </c>
      <c r="C10418" s="47">
        <v>538.94579999999996</v>
      </c>
      <c r="D10418" s="119" t="s">
        <v>13335</v>
      </c>
      <c r="E10418" s="46" t="s">
        <v>13335</v>
      </c>
      <c r="F10418" s="121">
        <v>3.9076</v>
      </c>
      <c r="G10418" s="87"/>
      <c r="H10418" s="47"/>
      <c r="I10418" s="120">
        <v>2</v>
      </c>
      <c r="J10418" s="120">
        <v>0</v>
      </c>
    </row>
    <row r="10419" spans="1:10" ht="15" customHeight="1">
      <c r="A10419" s="46" t="s">
        <v>19257</v>
      </c>
      <c r="B10419" s="46" t="s">
        <v>19258</v>
      </c>
      <c r="C10419" s="47">
        <v>132.1688</v>
      </c>
      <c r="D10419" s="119" t="s">
        <v>13333</v>
      </c>
      <c r="E10419" s="46" t="s">
        <v>13333</v>
      </c>
      <c r="F10419" s="121">
        <v>7.4054000000000002</v>
      </c>
      <c r="G10419" s="87"/>
      <c r="H10419" s="47"/>
      <c r="I10419" s="120">
        <v>0</v>
      </c>
      <c r="J10419" s="120">
        <v>0</v>
      </c>
    </row>
    <row r="10420" spans="1:10" ht="15" customHeight="1">
      <c r="A10420" s="46" t="s">
        <v>19255</v>
      </c>
      <c r="B10420" s="46" t="s">
        <v>19256</v>
      </c>
      <c r="C10420" s="47">
        <v>338.18299999999999</v>
      </c>
      <c r="D10420" s="119" t="s">
        <v>13331</v>
      </c>
      <c r="E10420" s="46" t="s">
        <v>13331</v>
      </c>
      <c r="F10420" s="121">
        <v>3.6981999999999999</v>
      </c>
      <c r="G10420" s="87"/>
      <c r="H10420" s="47"/>
      <c r="I10420" s="120">
        <v>3</v>
      </c>
      <c r="J10420" s="120">
        <v>0</v>
      </c>
    </row>
    <row r="10421" spans="1:10" ht="15" customHeight="1">
      <c r="A10421" s="46" t="s">
        <v>19253</v>
      </c>
      <c r="B10421" s="46" t="s">
        <v>19254</v>
      </c>
      <c r="C10421" s="47">
        <v>157.07820000000001</v>
      </c>
      <c r="D10421" s="119" t="s">
        <v>13329</v>
      </c>
      <c r="E10421" s="46" t="s">
        <v>13329</v>
      </c>
      <c r="F10421" s="121">
        <v>3.9076</v>
      </c>
      <c r="G10421" s="87"/>
      <c r="H10421" s="47"/>
      <c r="I10421" s="120">
        <v>4</v>
      </c>
      <c r="J10421" s="120">
        <v>0</v>
      </c>
    </row>
    <row r="10422" spans="1:10" ht="15" customHeight="1">
      <c r="A10422" s="46" t="s">
        <v>19251</v>
      </c>
      <c r="B10422" s="46" t="s">
        <v>19252</v>
      </c>
      <c r="C10422" s="47">
        <v>172.87899999999999</v>
      </c>
      <c r="D10422" s="119" t="s">
        <v>13327</v>
      </c>
      <c r="E10422" s="46" t="s">
        <v>13327</v>
      </c>
      <c r="F10422" s="121">
        <v>4.1172000000000004</v>
      </c>
      <c r="G10422" s="87"/>
      <c r="H10422" s="47"/>
      <c r="I10422" s="120">
        <v>0</v>
      </c>
      <c r="J10422" s="120">
        <v>0</v>
      </c>
    </row>
    <row r="10423" spans="1:10" ht="15" customHeight="1">
      <c r="A10423" s="46" t="s">
        <v>19336</v>
      </c>
      <c r="B10423" s="46" t="s">
        <v>19337</v>
      </c>
      <c r="C10423" s="47">
        <v>419.06880000000001</v>
      </c>
      <c r="D10423" s="119" t="s">
        <v>13325</v>
      </c>
      <c r="E10423" s="46" t="s">
        <v>13325</v>
      </c>
      <c r="F10423" s="121">
        <v>4.3266</v>
      </c>
      <c r="G10423" s="87"/>
      <c r="H10423" s="47"/>
      <c r="I10423" s="120">
        <v>0</v>
      </c>
      <c r="J10423" s="120">
        <v>0</v>
      </c>
    </row>
    <row r="10424" spans="1:10" ht="15" customHeight="1">
      <c r="A10424" s="46" t="s">
        <v>19335</v>
      </c>
      <c r="B10424" s="46" t="s">
        <v>19315</v>
      </c>
      <c r="C10424" s="47">
        <v>267.40480000000002</v>
      </c>
      <c r="D10424" s="119" t="s">
        <v>13323</v>
      </c>
      <c r="E10424" s="46" t="s">
        <v>13323</v>
      </c>
      <c r="F10424" s="121">
        <v>4.5362</v>
      </c>
      <c r="G10424" s="87"/>
      <c r="H10424" s="47"/>
      <c r="I10424" s="120">
        <v>0</v>
      </c>
      <c r="J10424" s="120">
        <v>0</v>
      </c>
    </row>
    <row r="10425" spans="1:10" ht="15" customHeight="1">
      <c r="A10425" s="46" t="s">
        <v>19333</v>
      </c>
      <c r="B10425" s="46" t="s">
        <v>19334</v>
      </c>
      <c r="C10425" s="47">
        <v>290.8272</v>
      </c>
      <c r="D10425" s="119" t="s">
        <v>13321</v>
      </c>
      <c r="E10425" s="46" t="s">
        <v>13321</v>
      </c>
      <c r="F10425" s="121">
        <v>5.2009999999999996</v>
      </c>
      <c r="G10425" s="87"/>
      <c r="H10425" s="47"/>
      <c r="I10425" s="120">
        <v>0</v>
      </c>
      <c r="J10425" s="120">
        <v>0</v>
      </c>
    </row>
    <row r="10426" spans="1:10" ht="15" customHeight="1">
      <c r="A10426" s="46" t="s">
        <v>19332</v>
      </c>
      <c r="B10426" s="46" t="s">
        <v>19313</v>
      </c>
      <c r="C10426" s="47">
        <v>252.76599999999999</v>
      </c>
      <c r="D10426" s="119" t="s">
        <v>13319</v>
      </c>
      <c r="E10426" s="46" t="s">
        <v>13319</v>
      </c>
      <c r="F10426" s="121">
        <v>5.6471999999999998</v>
      </c>
      <c r="G10426" s="87"/>
      <c r="H10426" s="47"/>
      <c r="I10426" s="120">
        <v>0</v>
      </c>
      <c r="J10426" s="120">
        <v>0</v>
      </c>
    </row>
    <row r="10427" spans="1:10" ht="15" customHeight="1">
      <c r="A10427" s="46" t="s">
        <v>19330</v>
      </c>
      <c r="B10427" s="46" t="s">
        <v>19331</v>
      </c>
      <c r="C10427" s="47">
        <v>1265.5953999999999</v>
      </c>
      <c r="D10427" s="119" t="s">
        <v>13317</v>
      </c>
      <c r="E10427" s="46" t="s">
        <v>13317</v>
      </c>
      <c r="F10427" s="121">
        <v>6.5220000000000002</v>
      </c>
      <c r="G10427" s="87"/>
      <c r="H10427" s="47"/>
      <c r="I10427" s="120">
        <v>0</v>
      </c>
      <c r="J10427" s="120">
        <v>0</v>
      </c>
    </row>
    <row r="10428" spans="1:10" ht="15" customHeight="1">
      <c r="A10428" s="46" t="s">
        <v>19328</v>
      </c>
      <c r="B10428" s="46" t="s">
        <v>19329</v>
      </c>
      <c r="C10428" s="47">
        <v>1442.5174</v>
      </c>
      <c r="D10428" s="119" t="s">
        <v>13315</v>
      </c>
      <c r="E10428" s="46" t="s">
        <v>13315</v>
      </c>
      <c r="F10428" s="121">
        <v>4.1172000000000004</v>
      </c>
      <c r="G10428" s="87"/>
      <c r="H10428" s="47"/>
      <c r="I10428" s="120">
        <v>0</v>
      </c>
      <c r="J10428" s="120">
        <v>0</v>
      </c>
    </row>
    <row r="10429" spans="1:10" ht="15" customHeight="1">
      <c r="A10429" s="46" t="s">
        <v>19326</v>
      </c>
      <c r="B10429" s="46" t="s">
        <v>19327</v>
      </c>
      <c r="C10429" s="47">
        <v>1490.7329999999999</v>
      </c>
      <c r="D10429" s="119" t="s">
        <v>13313</v>
      </c>
      <c r="E10429" s="46" t="s">
        <v>13313</v>
      </c>
      <c r="F10429" s="121">
        <v>4.3266</v>
      </c>
      <c r="G10429" s="87"/>
      <c r="H10429" s="47"/>
      <c r="I10429" s="120">
        <v>0</v>
      </c>
      <c r="J10429" s="120">
        <v>0</v>
      </c>
    </row>
    <row r="10430" spans="1:10" ht="15" customHeight="1">
      <c r="A10430" s="46" t="s">
        <v>19324</v>
      </c>
      <c r="B10430" s="46" t="s">
        <v>19325</v>
      </c>
      <c r="C10430" s="47">
        <v>1563.1378</v>
      </c>
      <c r="D10430" s="119" t="s">
        <v>13311</v>
      </c>
      <c r="E10430" s="46" t="s">
        <v>13311</v>
      </c>
      <c r="F10430" s="121">
        <v>4.5362</v>
      </c>
      <c r="G10430" s="87"/>
      <c r="H10430" s="47"/>
      <c r="I10430" s="120">
        <v>0</v>
      </c>
      <c r="J10430" s="120">
        <v>0</v>
      </c>
    </row>
    <row r="10431" spans="1:10" ht="15" customHeight="1">
      <c r="A10431" s="46" t="s">
        <v>19322</v>
      </c>
      <c r="B10431" s="46" t="s">
        <v>19323</v>
      </c>
      <c r="C10431" s="47">
        <v>1571.1543999999999</v>
      </c>
      <c r="D10431" s="119" t="s">
        <v>13309</v>
      </c>
      <c r="E10431" s="46" t="s">
        <v>13309</v>
      </c>
      <c r="F10431" s="121">
        <v>5.2009999999999996</v>
      </c>
      <c r="G10431" s="87"/>
      <c r="H10431" s="47"/>
      <c r="I10431" s="120">
        <v>0</v>
      </c>
      <c r="J10431" s="120">
        <v>0</v>
      </c>
    </row>
    <row r="10432" spans="1:10" ht="15" customHeight="1">
      <c r="A10432" s="46" t="s">
        <v>19320</v>
      </c>
      <c r="B10432" s="46" t="s">
        <v>19321</v>
      </c>
      <c r="C10432" s="47">
        <v>1671.6751999999999</v>
      </c>
      <c r="D10432" s="119" t="s">
        <v>13307</v>
      </c>
      <c r="E10432" s="46" t="s">
        <v>13307</v>
      </c>
      <c r="F10432" s="121">
        <v>5.6471999999999998</v>
      </c>
      <c r="G10432" s="87"/>
      <c r="H10432" s="47"/>
      <c r="I10432" s="120">
        <v>0</v>
      </c>
      <c r="J10432" s="120">
        <v>0</v>
      </c>
    </row>
    <row r="10433" spans="1:10" ht="15" customHeight="1">
      <c r="A10433" s="46" t="s">
        <v>19318</v>
      </c>
      <c r="B10433" s="46" t="s">
        <v>19319</v>
      </c>
      <c r="C10433" s="47">
        <v>1764.1794</v>
      </c>
      <c r="D10433" s="119" t="s">
        <v>13305</v>
      </c>
      <c r="E10433" s="46" t="s">
        <v>13305</v>
      </c>
      <c r="F10433" s="121">
        <v>6.5220000000000002</v>
      </c>
      <c r="G10433" s="87"/>
      <c r="H10433" s="47"/>
      <c r="I10433" s="120">
        <v>0</v>
      </c>
      <c r="J10433" s="120">
        <v>0</v>
      </c>
    </row>
    <row r="10434" spans="1:10" ht="15" customHeight="1">
      <c r="A10434" s="46" t="s">
        <v>19316</v>
      </c>
      <c r="B10434" s="46" t="s">
        <v>19317</v>
      </c>
      <c r="C10434" s="47">
        <v>1941.1248000000001</v>
      </c>
      <c r="D10434" s="119" t="s">
        <v>13303</v>
      </c>
      <c r="E10434" s="46" t="s">
        <v>13303</v>
      </c>
      <c r="F10434" s="121">
        <v>4.9050000000000002</v>
      </c>
      <c r="G10434" s="87"/>
      <c r="H10434" s="47"/>
      <c r="I10434" s="120">
        <v>0</v>
      </c>
      <c r="J10434" s="120">
        <v>0</v>
      </c>
    </row>
    <row r="10435" spans="1:10" ht="15" customHeight="1">
      <c r="A10435" s="46" t="s">
        <v>19314</v>
      </c>
      <c r="B10435" s="46" t="s">
        <v>19315</v>
      </c>
      <c r="C10435" s="47">
        <v>214.79759999999999</v>
      </c>
      <c r="D10435" s="119" t="s">
        <v>13301</v>
      </c>
      <c r="E10435" s="46" t="s">
        <v>13301</v>
      </c>
      <c r="F10435" s="121">
        <v>2.5596000000000001</v>
      </c>
      <c r="G10435" s="87"/>
      <c r="H10435" s="47"/>
      <c r="I10435" s="120">
        <v>0</v>
      </c>
      <c r="J10435" s="120">
        <v>0</v>
      </c>
    </row>
    <row r="10436" spans="1:10" ht="15" customHeight="1">
      <c r="A10436" s="46" t="s">
        <v>19312</v>
      </c>
      <c r="B10436" s="46" t="s">
        <v>19313</v>
      </c>
      <c r="C10436" s="47">
        <v>210.49879999999999</v>
      </c>
      <c r="D10436" s="119" t="s">
        <v>13299</v>
      </c>
      <c r="E10436" s="46" t="s">
        <v>13299</v>
      </c>
      <c r="F10436" s="121">
        <v>2.718</v>
      </c>
      <c r="G10436" s="87"/>
      <c r="H10436" s="47"/>
      <c r="I10436" s="120">
        <v>0</v>
      </c>
      <c r="J10436" s="120">
        <v>0</v>
      </c>
    </row>
    <row r="10437" spans="1:10" ht="15" customHeight="1">
      <c r="A10437" s="46" t="s">
        <v>19392</v>
      </c>
      <c r="B10437" s="46" t="s">
        <v>19393</v>
      </c>
      <c r="C10437" s="47">
        <v>189.60919999999999</v>
      </c>
      <c r="D10437" s="119" t="s">
        <v>13297</v>
      </c>
      <c r="E10437" s="46" t="s">
        <v>13297</v>
      </c>
      <c r="F10437" s="121">
        <v>2.8635999999999999</v>
      </c>
      <c r="G10437" s="87"/>
      <c r="H10437" s="47"/>
      <c r="I10437" s="120">
        <v>0</v>
      </c>
      <c r="J10437" s="120">
        <v>0</v>
      </c>
    </row>
    <row r="10438" spans="1:10" ht="15" customHeight="1">
      <c r="A10438" s="46" t="s">
        <v>19390</v>
      </c>
      <c r="B10438" s="46" t="s">
        <v>19391</v>
      </c>
      <c r="C10438" s="47">
        <v>184.869</v>
      </c>
      <c r="D10438" s="119" t="s">
        <v>13295</v>
      </c>
      <c r="E10438" s="46" t="s">
        <v>13295</v>
      </c>
      <c r="F10438" s="121">
        <v>3.0093999999999999</v>
      </c>
      <c r="G10438" s="87"/>
      <c r="H10438" s="47"/>
      <c r="I10438" s="120">
        <v>0</v>
      </c>
      <c r="J10438" s="120">
        <v>0</v>
      </c>
    </row>
    <row r="10439" spans="1:10" ht="15" customHeight="1">
      <c r="A10439" s="46" t="s">
        <v>19388</v>
      </c>
      <c r="B10439" s="46" t="s">
        <v>19389</v>
      </c>
      <c r="C10439" s="47">
        <v>414.77019999999999</v>
      </c>
      <c r="D10439" s="119" t="s">
        <v>13293</v>
      </c>
      <c r="E10439" s="46" t="s">
        <v>13293</v>
      </c>
      <c r="F10439" s="121">
        <v>3.1549999999999998</v>
      </c>
      <c r="G10439" s="87"/>
      <c r="H10439" s="47"/>
      <c r="I10439" s="120">
        <v>0</v>
      </c>
      <c r="J10439" s="120">
        <v>0</v>
      </c>
    </row>
    <row r="10440" spans="1:10" ht="15" customHeight="1">
      <c r="A10440" s="46" t="s">
        <v>19386</v>
      </c>
      <c r="B10440" s="46" t="s">
        <v>19387</v>
      </c>
      <c r="C10440" s="47">
        <v>402.9196</v>
      </c>
      <c r="D10440" s="119" t="s">
        <v>13291</v>
      </c>
      <c r="E10440" s="46" t="s">
        <v>13291</v>
      </c>
      <c r="F10440" s="121">
        <v>3.4466000000000001</v>
      </c>
      <c r="G10440" s="87"/>
      <c r="H10440" s="47"/>
      <c r="I10440" s="120">
        <v>0</v>
      </c>
      <c r="J10440" s="120">
        <v>0</v>
      </c>
    </row>
    <row r="10441" spans="1:10" ht="15" customHeight="1">
      <c r="A10441" s="46" t="s">
        <v>19384</v>
      </c>
      <c r="B10441" s="46" t="s">
        <v>19385</v>
      </c>
      <c r="C10441" s="47">
        <v>237.01159999999999</v>
      </c>
      <c r="D10441" s="119" t="s">
        <v>13289</v>
      </c>
      <c r="E10441" s="46" t="s">
        <v>13289</v>
      </c>
      <c r="F10441" s="121">
        <v>3.7382</v>
      </c>
      <c r="G10441" s="87"/>
      <c r="H10441" s="47"/>
      <c r="I10441" s="120">
        <v>0</v>
      </c>
      <c r="J10441" s="120">
        <v>0</v>
      </c>
    </row>
    <row r="10442" spans="1:10" ht="15" customHeight="1">
      <c r="A10442" s="46" t="s">
        <v>19382</v>
      </c>
      <c r="B10442" s="46" t="s">
        <v>19383</v>
      </c>
      <c r="C10442" s="47">
        <v>232.2714</v>
      </c>
      <c r="D10442" s="119" t="s">
        <v>13287</v>
      </c>
      <c r="E10442" s="46" t="s">
        <v>13287</v>
      </c>
      <c r="F10442" s="121">
        <v>4.0296000000000003</v>
      </c>
      <c r="G10442" s="87"/>
      <c r="H10442" s="47"/>
      <c r="I10442" s="120">
        <v>0</v>
      </c>
      <c r="J10442" s="120">
        <v>0</v>
      </c>
    </row>
    <row r="10443" spans="1:10" ht="15" customHeight="1">
      <c r="A10443" s="46" t="s">
        <v>19381</v>
      </c>
      <c r="B10443" s="46" t="s">
        <v>19371</v>
      </c>
      <c r="C10443" s="47">
        <v>180.12880000000001</v>
      </c>
      <c r="D10443" s="119" t="s">
        <v>13285</v>
      </c>
      <c r="E10443" s="46" t="s">
        <v>13285</v>
      </c>
      <c r="F10443" s="121">
        <v>4.3220000000000001</v>
      </c>
      <c r="G10443" s="87"/>
      <c r="H10443" s="47"/>
      <c r="I10443" s="120">
        <v>0</v>
      </c>
      <c r="J10443" s="120">
        <v>0</v>
      </c>
    </row>
    <row r="10444" spans="1:10" ht="15" customHeight="1">
      <c r="A10444" s="46" t="s">
        <v>19380</v>
      </c>
      <c r="B10444" s="46" t="s">
        <v>19367</v>
      </c>
      <c r="C10444" s="47">
        <v>220.42080000000001</v>
      </c>
      <c r="D10444" s="119" t="s">
        <v>13377</v>
      </c>
      <c r="E10444" s="46" t="s">
        <v>13377</v>
      </c>
      <c r="F10444" s="121">
        <v>5.0603999999999996</v>
      </c>
      <c r="G10444" s="87"/>
      <c r="H10444" s="47"/>
      <c r="I10444" s="120">
        <v>0</v>
      </c>
      <c r="J10444" s="120">
        <v>0</v>
      </c>
    </row>
    <row r="10445" spans="1:10" ht="15" customHeight="1">
      <c r="A10445" s="46" t="s">
        <v>19379</v>
      </c>
      <c r="B10445" s="46" t="s">
        <v>19373</v>
      </c>
      <c r="C10445" s="47">
        <v>188.6798</v>
      </c>
      <c r="D10445" s="119" t="s">
        <v>13424</v>
      </c>
      <c r="E10445" s="46" t="s">
        <v>13424</v>
      </c>
      <c r="F10445" s="121">
        <v>1.7398</v>
      </c>
      <c r="G10445" s="87"/>
      <c r="H10445" s="47"/>
      <c r="I10445" s="120">
        <v>0</v>
      </c>
      <c r="J10445" s="120">
        <v>0</v>
      </c>
    </row>
    <row r="10446" spans="1:10" ht="15" customHeight="1">
      <c r="A10446" s="46" t="s">
        <v>19378</v>
      </c>
      <c r="B10446" s="46" t="s">
        <v>19371</v>
      </c>
      <c r="C10446" s="47">
        <v>189.60919999999999</v>
      </c>
      <c r="D10446" s="119" t="s">
        <v>13422</v>
      </c>
      <c r="E10446" s="46" t="s">
        <v>13422</v>
      </c>
      <c r="F10446" s="121">
        <v>1.748</v>
      </c>
      <c r="G10446" s="87"/>
      <c r="H10446" s="47"/>
      <c r="I10446" s="120">
        <v>0</v>
      </c>
      <c r="J10446" s="120">
        <v>0</v>
      </c>
    </row>
    <row r="10447" spans="1:10" ht="15" customHeight="1">
      <c r="A10447" s="46" t="s">
        <v>19377</v>
      </c>
      <c r="B10447" s="46" t="s">
        <v>19369</v>
      </c>
      <c r="C10447" s="47">
        <v>252.8124</v>
      </c>
      <c r="D10447" s="119" t="s">
        <v>13420</v>
      </c>
      <c r="E10447" s="46" t="s">
        <v>13420</v>
      </c>
      <c r="F10447" s="121">
        <v>1.8673999999999999</v>
      </c>
      <c r="G10447" s="87"/>
      <c r="H10447" s="47"/>
      <c r="I10447" s="120">
        <v>6</v>
      </c>
      <c r="J10447" s="120">
        <v>0</v>
      </c>
    </row>
    <row r="10448" spans="1:10" ht="15" customHeight="1">
      <c r="A10448" s="46" t="s">
        <v>19376</v>
      </c>
      <c r="B10448" s="46" t="s">
        <v>19367</v>
      </c>
      <c r="C10448" s="47">
        <v>243.51779999999999</v>
      </c>
      <c r="D10448" s="119" t="s">
        <v>13418</v>
      </c>
      <c r="E10448" s="46" t="s">
        <v>13418</v>
      </c>
      <c r="F10448" s="121">
        <v>2.0219999999999998</v>
      </c>
      <c r="G10448" s="87"/>
      <c r="H10448" s="47"/>
      <c r="I10448" s="120">
        <v>3</v>
      </c>
      <c r="J10448" s="120">
        <v>0</v>
      </c>
    </row>
    <row r="10449" spans="1:10" ht="15" customHeight="1">
      <c r="A10449" s="46" t="s">
        <v>19375</v>
      </c>
      <c r="B10449" s="46" t="s">
        <v>19369</v>
      </c>
      <c r="C10449" s="47">
        <v>260.71280000000002</v>
      </c>
      <c r="D10449" s="119" t="s">
        <v>13416</v>
      </c>
      <c r="E10449" s="46" t="s">
        <v>13416</v>
      </c>
      <c r="F10449" s="121">
        <v>6.1791999999999998</v>
      </c>
      <c r="G10449" s="87"/>
      <c r="H10449" s="47"/>
      <c r="I10449" s="120">
        <v>1</v>
      </c>
      <c r="J10449" s="120">
        <v>0</v>
      </c>
    </row>
    <row r="10450" spans="1:10" ht="15" customHeight="1">
      <c r="A10450" s="46" t="s">
        <v>19374</v>
      </c>
      <c r="B10450" s="46" t="s">
        <v>19367</v>
      </c>
      <c r="C10450" s="47">
        <v>276.97820000000002</v>
      </c>
      <c r="D10450" s="119" t="s">
        <v>13414</v>
      </c>
      <c r="E10450" s="46" t="s">
        <v>13414</v>
      </c>
      <c r="F10450" s="121">
        <v>2.7208000000000001</v>
      </c>
      <c r="G10450" s="87"/>
      <c r="H10450" s="47"/>
      <c r="I10450" s="120">
        <v>6</v>
      </c>
      <c r="J10450" s="120">
        <v>0</v>
      </c>
    </row>
    <row r="10451" spans="1:10" ht="15" customHeight="1">
      <c r="A10451" s="46" t="s">
        <v>19372</v>
      </c>
      <c r="B10451" s="46" t="s">
        <v>19373</v>
      </c>
      <c r="C10451" s="47">
        <v>213.31039999999999</v>
      </c>
      <c r="D10451" s="119" t="s">
        <v>13412</v>
      </c>
      <c r="E10451" s="46" t="s">
        <v>13412</v>
      </c>
      <c r="F10451" s="121">
        <v>2.9512</v>
      </c>
      <c r="G10451" s="87"/>
      <c r="H10451" s="47"/>
      <c r="I10451" s="120">
        <v>0</v>
      </c>
      <c r="J10451" s="120">
        <v>0</v>
      </c>
    </row>
    <row r="10452" spans="1:10" ht="15" customHeight="1">
      <c r="A10452" s="46" t="s">
        <v>19370</v>
      </c>
      <c r="B10452" s="46" t="s">
        <v>19371</v>
      </c>
      <c r="C10452" s="47">
        <v>208.5702</v>
      </c>
      <c r="D10452" s="119" t="s">
        <v>13410</v>
      </c>
      <c r="E10452" s="46" t="s">
        <v>13410</v>
      </c>
      <c r="F10452" s="121">
        <v>2.4500000000000002</v>
      </c>
      <c r="G10452" s="87"/>
      <c r="H10452" s="47"/>
      <c r="I10452" s="120">
        <v>0</v>
      </c>
      <c r="J10452" s="120">
        <v>0</v>
      </c>
    </row>
    <row r="10453" spans="1:10" ht="15" customHeight="1">
      <c r="A10453" s="46" t="s">
        <v>19368</v>
      </c>
      <c r="B10453" s="46" t="s">
        <v>19369</v>
      </c>
      <c r="C10453" s="47">
        <v>272.33100000000002</v>
      </c>
      <c r="D10453" s="119" t="s">
        <v>13408</v>
      </c>
      <c r="E10453" s="46" t="s">
        <v>13408</v>
      </c>
      <c r="F10453" s="121">
        <v>2.5695999999999999</v>
      </c>
      <c r="G10453" s="87"/>
      <c r="H10453" s="47"/>
      <c r="I10453" s="120">
        <v>9</v>
      </c>
      <c r="J10453" s="120">
        <v>0</v>
      </c>
    </row>
    <row r="10454" spans="1:10" ht="15" customHeight="1">
      <c r="A10454" s="46" t="s">
        <v>19366</v>
      </c>
      <c r="B10454" s="46" t="s">
        <v>19367</v>
      </c>
      <c r="C10454" s="47">
        <v>255.9726</v>
      </c>
      <c r="D10454" s="119" t="s">
        <v>13406</v>
      </c>
      <c r="E10454" s="46" t="s">
        <v>13406</v>
      </c>
      <c r="F10454" s="121">
        <v>2.7052</v>
      </c>
      <c r="G10454" s="87"/>
      <c r="H10454" s="47"/>
      <c r="I10454" s="120">
        <v>0</v>
      </c>
      <c r="J10454" s="120">
        <v>0</v>
      </c>
    </row>
    <row r="10455" spans="1:10" ht="15" customHeight="1">
      <c r="A10455" s="46" t="s">
        <v>19364</v>
      </c>
      <c r="B10455" s="46" t="s">
        <v>19365</v>
      </c>
      <c r="C10455" s="47">
        <v>414.77019999999999</v>
      </c>
      <c r="D10455" s="119" t="s">
        <v>13404</v>
      </c>
      <c r="E10455" s="46" t="s">
        <v>13404</v>
      </c>
      <c r="F10455" s="121">
        <v>2.8235999999999999</v>
      </c>
      <c r="G10455" s="87"/>
      <c r="H10455" s="47"/>
      <c r="I10455" s="120">
        <v>0</v>
      </c>
      <c r="J10455" s="120">
        <v>0</v>
      </c>
    </row>
    <row r="10456" spans="1:10" ht="15" customHeight="1">
      <c r="A10456" s="46" t="s">
        <v>19362</v>
      </c>
      <c r="B10456" s="46" t="s">
        <v>19363</v>
      </c>
      <c r="C10456" s="47">
        <v>410.03</v>
      </c>
      <c r="D10456" s="119" t="s">
        <v>13402</v>
      </c>
      <c r="E10456" s="46" t="s">
        <v>13402</v>
      </c>
      <c r="F10456" s="121">
        <v>2.9586000000000001</v>
      </c>
      <c r="G10456" s="87"/>
      <c r="H10456" s="47"/>
      <c r="I10456" s="120">
        <v>0</v>
      </c>
      <c r="J10456" s="120">
        <v>0</v>
      </c>
    </row>
    <row r="10457" spans="1:10" ht="15" customHeight="1">
      <c r="A10457" s="46" t="s">
        <v>19360</v>
      </c>
      <c r="B10457" s="46" t="s">
        <v>19361</v>
      </c>
      <c r="C10457" s="47">
        <v>485.87380000000002</v>
      </c>
      <c r="D10457" s="119" t="s">
        <v>13400</v>
      </c>
      <c r="E10457" s="46" t="s">
        <v>13400</v>
      </c>
      <c r="F10457" s="121">
        <v>3.3519999999999999</v>
      </c>
      <c r="G10457" s="87"/>
      <c r="H10457" s="47"/>
      <c r="I10457" s="120">
        <v>2</v>
      </c>
      <c r="J10457" s="120">
        <v>0</v>
      </c>
    </row>
    <row r="10458" spans="1:10" ht="15" customHeight="1">
      <c r="A10458" s="46" t="s">
        <v>19358</v>
      </c>
      <c r="B10458" s="46" t="s">
        <v>19359</v>
      </c>
      <c r="C10458" s="47">
        <v>450.322</v>
      </c>
      <c r="D10458" s="119" t="s">
        <v>13398</v>
      </c>
      <c r="E10458" s="46" t="s">
        <v>13398</v>
      </c>
      <c r="F10458" s="121">
        <v>3.7446000000000002</v>
      </c>
      <c r="G10458" s="87"/>
      <c r="H10458" s="47"/>
      <c r="I10458" s="120">
        <v>0</v>
      </c>
      <c r="J10458" s="120">
        <v>0</v>
      </c>
    </row>
    <row r="10459" spans="1:10" ht="15" customHeight="1">
      <c r="A10459" s="46" t="s">
        <v>19357</v>
      </c>
      <c r="B10459" s="46" t="s">
        <v>19349</v>
      </c>
      <c r="C10459" s="47">
        <v>360.25760000000002</v>
      </c>
      <c r="D10459" s="119" t="s">
        <v>13397</v>
      </c>
      <c r="E10459" s="46" t="s">
        <v>13397</v>
      </c>
      <c r="F10459" s="121">
        <v>1.8673999999999999</v>
      </c>
      <c r="G10459" s="87"/>
      <c r="H10459" s="47"/>
      <c r="I10459" s="120">
        <v>0</v>
      </c>
      <c r="J10459" s="120">
        <v>0</v>
      </c>
    </row>
    <row r="10460" spans="1:10" ht="15" customHeight="1">
      <c r="A10460" s="46" t="s">
        <v>19356</v>
      </c>
      <c r="B10460" s="46" t="s">
        <v>19347</v>
      </c>
      <c r="C10460" s="47">
        <v>355.51740000000001</v>
      </c>
      <c r="D10460" s="119" t="s">
        <v>13395</v>
      </c>
      <c r="E10460" s="46" t="s">
        <v>13395</v>
      </c>
      <c r="F10460" s="121">
        <v>2.0219999999999998</v>
      </c>
      <c r="G10460" s="87"/>
      <c r="H10460" s="47"/>
      <c r="I10460" s="120">
        <v>0</v>
      </c>
      <c r="J10460" s="120">
        <v>0</v>
      </c>
    </row>
    <row r="10461" spans="1:10" ht="15" customHeight="1">
      <c r="A10461" s="46" t="s">
        <v>19355</v>
      </c>
      <c r="B10461" s="46" t="s">
        <v>19353</v>
      </c>
      <c r="C10461" s="47">
        <v>293.89440000000002</v>
      </c>
      <c r="D10461" s="119" t="s">
        <v>13393</v>
      </c>
      <c r="E10461" s="46" t="s">
        <v>13393</v>
      </c>
      <c r="F10461" s="121">
        <v>3.2639999999999998</v>
      </c>
      <c r="G10461" s="87"/>
      <c r="H10461" s="47"/>
      <c r="I10461" s="120">
        <v>0</v>
      </c>
      <c r="J10461" s="120">
        <v>0</v>
      </c>
    </row>
    <row r="10462" spans="1:10" ht="15" customHeight="1">
      <c r="A10462" s="46" t="s">
        <v>19354</v>
      </c>
      <c r="B10462" s="46" t="s">
        <v>19351</v>
      </c>
      <c r="C10462" s="47">
        <v>289.154</v>
      </c>
      <c r="D10462" s="119" t="s">
        <v>13391</v>
      </c>
      <c r="E10462" s="46" t="s">
        <v>13391</v>
      </c>
      <c r="F10462" s="121">
        <v>3.1356000000000002</v>
      </c>
      <c r="G10462" s="87"/>
      <c r="H10462" s="47"/>
      <c r="I10462" s="120">
        <v>0</v>
      </c>
      <c r="J10462" s="120">
        <v>0</v>
      </c>
    </row>
    <row r="10463" spans="1:10" ht="15" customHeight="1">
      <c r="A10463" s="46" t="s">
        <v>19352</v>
      </c>
      <c r="B10463" s="46" t="s">
        <v>19353</v>
      </c>
      <c r="C10463" s="47">
        <v>296.26440000000002</v>
      </c>
      <c r="D10463" s="119" t="s">
        <v>13389</v>
      </c>
      <c r="E10463" s="46" t="s">
        <v>13389</v>
      </c>
      <c r="F10463" s="121">
        <v>3.3662000000000001</v>
      </c>
      <c r="G10463" s="87"/>
      <c r="H10463" s="47"/>
      <c r="I10463" s="120">
        <v>0</v>
      </c>
      <c r="J10463" s="120">
        <v>0</v>
      </c>
    </row>
    <row r="10464" spans="1:10" ht="15" customHeight="1">
      <c r="A10464" s="46" t="s">
        <v>19350</v>
      </c>
      <c r="B10464" s="46" t="s">
        <v>19351</v>
      </c>
      <c r="C10464" s="47">
        <v>291.52420000000001</v>
      </c>
      <c r="D10464" s="119" t="s">
        <v>13387</v>
      </c>
      <c r="E10464" s="46" t="s">
        <v>13387</v>
      </c>
      <c r="F10464" s="121">
        <v>3.6429999999999998</v>
      </c>
      <c r="G10464" s="87"/>
      <c r="H10464" s="47"/>
      <c r="I10464" s="120">
        <v>0</v>
      </c>
      <c r="J10464" s="120">
        <v>0</v>
      </c>
    </row>
    <row r="10465" spans="1:10" ht="15" customHeight="1">
      <c r="A10465" s="46" t="s">
        <v>19348</v>
      </c>
      <c r="B10465" s="46" t="s">
        <v>19349</v>
      </c>
      <c r="C10465" s="47">
        <v>367.36799999999999</v>
      </c>
      <c r="D10465" s="119" t="s">
        <v>13385</v>
      </c>
      <c r="E10465" s="46" t="s">
        <v>13385</v>
      </c>
      <c r="F10465" s="121">
        <v>4.0578000000000003</v>
      </c>
      <c r="G10465" s="87"/>
      <c r="H10465" s="47"/>
      <c r="I10465" s="120">
        <v>0</v>
      </c>
      <c r="J10465" s="120">
        <v>0</v>
      </c>
    </row>
    <row r="10466" spans="1:10" ht="15" customHeight="1">
      <c r="A10466" s="46" t="s">
        <v>19346</v>
      </c>
      <c r="B10466" s="46" t="s">
        <v>19347</v>
      </c>
      <c r="C10466" s="47">
        <v>362.62779999999998</v>
      </c>
      <c r="D10466" s="119" t="s">
        <v>13383</v>
      </c>
      <c r="E10466" s="46" t="s">
        <v>13383</v>
      </c>
      <c r="F10466" s="121">
        <v>4.4268000000000001</v>
      </c>
      <c r="G10466" s="87"/>
      <c r="H10466" s="47"/>
      <c r="I10466" s="120">
        <v>0</v>
      </c>
      <c r="J10466" s="120">
        <v>0</v>
      </c>
    </row>
    <row r="10467" spans="1:10" ht="15" customHeight="1">
      <c r="A10467" s="46" t="s">
        <v>19888</v>
      </c>
      <c r="B10467" s="46" t="s">
        <v>19885</v>
      </c>
      <c r="C10467" s="47">
        <v>367.36799999999999</v>
      </c>
      <c r="D10467" s="119" t="s">
        <v>13381</v>
      </c>
      <c r="E10467" s="46" t="s">
        <v>13381</v>
      </c>
      <c r="F10467" s="121">
        <v>5.3490000000000002</v>
      </c>
      <c r="G10467" s="87"/>
      <c r="H10467" s="47"/>
      <c r="I10467" s="120">
        <v>0</v>
      </c>
      <c r="J10467" s="120">
        <v>0</v>
      </c>
    </row>
    <row r="10468" spans="1:10" ht="15" customHeight="1">
      <c r="A10468" s="46" t="s">
        <v>19886</v>
      </c>
      <c r="B10468" s="46" t="s">
        <v>19887</v>
      </c>
      <c r="C10468" s="47">
        <v>397.80759999999998</v>
      </c>
      <c r="D10468" s="119" t="s">
        <v>13379</v>
      </c>
      <c r="E10468" s="46" t="s">
        <v>13379</v>
      </c>
      <c r="F10468" s="121">
        <v>3.3064</v>
      </c>
      <c r="G10468" s="87"/>
      <c r="H10468" s="47"/>
      <c r="I10468" s="120">
        <v>4</v>
      </c>
      <c r="J10468" s="120">
        <v>0</v>
      </c>
    </row>
    <row r="10469" spans="1:10" ht="15" customHeight="1">
      <c r="A10469" s="46" t="s">
        <v>19884</v>
      </c>
      <c r="B10469" s="46" t="s">
        <v>19885</v>
      </c>
      <c r="C10469" s="47">
        <v>450.322</v>
      </c>
      <c r="D10469" s="119" t="s">
        <v>13467</v>
      </c>
      <c r="E10469" s="46" t="s">
        <v>13467</v>
      </c>
      <c r="F10469" s="121">
        <v>2.7233999999999998</v>
      </c>
      <c r="G10469" s="87"/>
      <c r="H10469" s="47"/>
      <c r="I10469" s="120">
        <v>1</v>
      </c>
      <c r="J10469" s="120">
        <v>0</v>
      </c>
    </row>
    <row r="10470" spans="1:10" ht="15" customHeight="1">
      <c r="A10470" s="46" t="s">
        <v>19882</v>
      </c>
      <c r="B10470" s="46" t="s">
        <v>19883</v>
      </c>
      <c r="C10470" s="47">
        <v>513.98979999999995</v>
      </c>
      <c r="D10470" s="119" t="s">
        <v>13465</v>
      </c>
      <c r="E10470" s="46" t="s">
        <v>13465</v>
      </c>
      <c r="F10470" s="121">
        <v>3.4885999999999999</v>
      </c>
      <c r="G10470" s="87"/>
      <c r="H10470" s="47"/>
      <c r="I10470" s="120">
        <v>5</v>
      </c>
      <c r="J10470" s="120">
        <v>0</v>
      </c>
    </row>
    <row r="10471" spans="1:10" ht="15" customHeight="1">
      <c r="A10471" s="46" t="s">
        <v>19880</v>
      </c>
      <c r="B10471" s="46" t="s">
        <v>19881</v>
      </c>
      <c r="C10471" s="47">
        <v>598.57039999999995</v>
      </c>
      <c r="D10471" s="119" t="s">
        <v>13464</v>
      </c>
      <c r="E10471" s="46" t="s">
        <v>13464</v>
      </c>
      <c r="F10471" s="121">
        <v>3.4916</v>
      </c>
      <c r="G10471" s="87"/>
      <c r="H10471" s="47"/>
      <c r="I10471" s="120">
        <v>1</v>
      </c>
      <c r="J10471" s="120">
        <v>0</v>
      </c>
    </row>
    <row r="10472" spans="1:10" ht="15" customHeight="1">
      <c r="A10472" s="46" t="s">
        <v>19344</v>
      </c>
      <c r="B10472" s="46" t="s">
        <v>19345</v>
      </c>
      <c r="C10472" s="47">
        <v>270.19319999999999</v>
      </c>
      <c r="D10472" s="119" t="s">
        <v>13462</v>
      </c>
      <c r="E10472" s="46" t="s">
        <v>13462</v>
      </c>
      <c r="F10472" s="121">
        <v>2.4594</v>
      </c>
      <c r="G10472" s="87"/>
      <c r="H10472" s="47"/>
      <c r="I10472" s="120">
        <v>0</v>
      </c>
      <c r="J10472" s="120">
        <v>0</v>
      </c>
    </row>
    <row r="10473" spans="1:10" ht="15" customHeight="1">
      <c r="A10473" s="46" t="s">
        <v>19342</v>
      </c>
      <c r="B10473" s="46" t="s">
        <v>19343</v>
      </c>
      <c r="C10473" s="47">
        <v>274.93340000000001</v>
      </c>
      <c r="D10473" s="119" t="s">
        <v>3057</v>
      </c>
      <c r="E10473" s="46" t="s">
        <v>3057</v>
      </c>
      <c r="F10473" s="121">
        <v>2.9512</v>
      </c>
      <c r="G10473" s="87"/>
      <c r="H10473" s="47"/>
      <c r="I10473" s="120">
        <v>0</v>
      </c>
      <c r="J10473" s="120">
        <v>0</v>
      </c>
    </row>
    <row r="10474" spans="1:10" ht="15" customHeight="1">
      <c r="A10474" s="46" t="s">
        <v>19340</v>
      </c>
      <c r="B10474" s="46" t="s">
        <v>19341</v>
      </c>
      <c r="C10474" s="47">
        <v>450.322</v>
      </c>
      <c r="D10474" s="119" t="s">
        <v>13459</v>
      </c>
      <c r="E10474" s="46" t="s">
        <v>13459</v>
      </c>
      <c r="F10474" s="121">
        <v>2.4428000000000001</v>
      </c>
      <c r="G10474" s="87"/>
      <c r="H10474" s="47"/>
      <c r="I10474" s="120">
        <v>1</v>
      </c>
      <c r="J10474" s="120">
        <v>0</v>
      </c>
    </row>
    <row r="10475" spans="1:10" ht="15" customHeight="1">
      <c r="A10475" s="46" t="s">
        <v>19338</v>
      </c>
      <c r="B10475" s="46" t="s">
        <v>19339</v>
      </c>
      <c r="C10475" s="47">
        <v>924.34500000000003</v>
      </c>
      <c r="D10475" s="119" t="s">
        <v>13457</v>
      </c>
      <c r="E10475" s="46" t="s">
        <v>13457</v>
      </c>
      <c r="F10475" s="121">
        <v>2.5695999999999999</v>
      </c>
      <c r="G10475" s="87"/>
      <c r="H10475" s="47"/>
      <c r="I10475" s="120">
        <v>0</v>
      </c>
      <c r="J10475" s="120">
        <v>0</v>
      </c>
    </row>
    <row r="10476" spans="1:10" ht="15" customHeight="1">
      <c r="A10476" s="46" t="s">
        <v>638</v>
      </c>
      <c r="B10476" s="46" t="s">
        <v>35987</v>
      </c>
      <c r="C10476" s="47">
        <v>198.90379999999999</v>
      </c>
      <c r="D10476" s="119" t="s">
        <v>13455</v>
      </c>
      <c r="E10476" s="46" t="s">
        <v>13455</v>
      </c>
      <c r="F10476" s="121">
        <v>2.7052</v>
      </c>
      <c r="G10476" s="87"/>
      <c r="H10476" s="47"/>
      <c r="I10476" s="120">
        <v>25</v>
      </c>
      <c r="J10476" s="120">
        <v>0</v>
      </c>
    </row>
    <row r="10477" spans="1:10" ht="15" customHeight="1">
      <c r="A10477" s="46" t="s">
        <v>641</v>
      </c>
      <c r="B10477" s="46" t="s">
        <v>19422</v>
      </c>
      <c r="C10477" s="47">
        <v>214.3948</v>
      </c>
      <c r="D10477" s="119" t="s">
        <v>13453</v>
      </c>
      <c r="E10477" s="46" t="s">
        <v>13453</v>
      </c>
      <c r="F10477" s="121">
        <v>2.8235999999999999</v>
      </c>
      <c r="G10477" s="87"/>
      <c r="H10477" s="47"/>
      <c r="I10477" s="120">
        <v>16</v>
      </c>
      <c r="J10477" s="120">
        <v>0</v>
      </c>
    </row>
    <row r="10478" spans="1:10" ht="15" customHeight="1">
      <c r="A10478" s="46" t="s">
        <v>642</v>
      </c>
      <c r="B10478" s="46" t="s">
        <v>19421</v>
      </c>
      <c r="C10478" s="47">
        <v>283.62079999999997</v>
      </c>
      <c r="D10478" s="119" t="s">
        <v>13451</v>
      </c>
      <c r="E10478" s="46" t="s">
        <v>13451</v>
      </c>
      <c r="F10478" s="121">
        <v>2.9601999999999999</v>
      </c>
      <c r="G10478" s="87"/>
      <c r="H10478" s="47"/>
      <c r="I10478" s="120">
        <v>31</v>
      </c>
      <c r="J10478" s="120">
        <v>0</v>
      </c>
    </row>
    <row r="10479" spans="1:10" ht="15" customHeight="1">
      <c r="A10479" s="46" t="s">
        <v>643</v>
      </c>
      <c r="B10479" s="46" t="s">
        <v>19420</v>
      </c>
      <c r="C10479" s="47">
        <v>450.25380000000001</v>
      </c>
      <c r="D10479" s="119" t="s">
        <v>13449</v>
      </c>
      <c r="E10479" s="46" t="s">
        <v>13449</v>
      </c>
      <c r="F10479" s="121">
        <v>3.2789999999999999</v>
      </c>
      <c r="G10479" s="87"/>
      <c r="H10479" s="47"/>
      <c r="I10479" s="120">
        <v>0</v>
      </c>
      <c r="J10479" s="120">
        <v>0</v>
      </c>
    </row>
    <row r="10480" spans="1:10" ht="15" customHeight="1">
      <c r="A10480" s="46" t="s">
        <v>644</v>
      </c>
      <c r="B10480" s="46" t="s">
        <v>19419</v>
      </c>
      <c r="C10480" s="47">
        <v>472.0154</v>
      </c>
      <c r="D10480" s="119" t="s">
        <v>13447</v>
      </c>
      <c r="E10480" s="46" t="s">
        <v>13447</v>
      </c>
      <c r="F10480" s="121">
        <v>3.6252</v>
      </c>
      <c r="G10480" s="87"/>
      <c r="H10480" s="47"/>
      <c r="I10480" s="120">
        <v>0</v>
      </c>
      <c r="J10480" s="120">
        <v>0</v>
      </c>
    </row>
    <row r="10481" spans="1:10" ht="15" customHeight="1">
      <c r="A10481" s="46" t="s">
        <v>19417</v>
      </c>
      <c r="B10481" s="46" t="s">
        <v>19418</v>
      </c>
      <c r="C10481" s="47">
        <v>175.31880000000001</v>
      </c>
      <c r="D10481" s="119" t="s">
        <v>13445</v>
      </c>
      <c r="E10481" s="46" t="s">
        <v>13445</v>
      </c>
      <c r="F10481" s="121">
        <v>2.4594</v>
      </c>
      <c r="G10481" s="87"/>
      <c r="H10481" s="47"/>
      <c r="I10481" s="120">
        <v>4</v>
      </c>
      <c r="J10481" s="120">
        <v>0</v>
      </c>
    </row>
    <row r="10482" spans="1:10" ht="15" customHeight="1">
      <c r="A10482" s="46" t="s">
        <v>19415</v>
      </c>
      <c r="B10482" s="46" t="s">
        <v>19416</v>
      </c>
      <c r="C10482" s="47">
        <v>209.84</v>
      </c>
      <c r="D10482" s="119" t="s">
        <v>3060</v>
      </c>
      <c r="E10482" s="46" t="s">
        <v>3060</v>
      </c>
      <c r="F10482" s="121">
        <v>2.5278</v>
      </c>
      <c r="G10482" s="87"/>
      <c r="H10482" s="47"/>
      <c r="I10482" s="120">
        <v>4</v>
      </c>
      <c r="J10482" s="120">
        <v>0</v>
      </c>
    </row>
    <row r="10483" spans="1:10" ht="15" customHeight="1">
      <c r="A10483" s="46" t="s">
        <v>19413</v>
      </c>
      <c r="B10483" s="46" t="s">
        <v>19414</v>
      </c>
      <c r="C10483" s="47">
        <v>262.072</v>
      </c>
      <c r="D10483" s="119" t="s">
        <v>3063</v>
      </c>
      <c r="E10483" s="46" t="s">
        <v>3063</v>
      </c>
      <c r="F10483" s="121">
        <v>2.0242</v>
      </c>
      <c r="G10483" s="87"/>
      <c r="H10483" s="47"/>
      <c r="I10483" s="120">
        <v>2</v>
      </c>
      <c r="J10483" s="120">
        <v>0</v>
      </c>
    </row>
    <row r="10484" spans="1:10" ht="15" customHeight="1">
      <c r="A10484" s="46" t="s">
        <v>19412</v>
      </c>
      <c r="B10484" s="46" t="s">
        <v>33608</v>
      </c>
      <c r="C10484" s="47">
        <v>203.1096</v>
      </c>
      <c r="D10484" s="119" t="s">
        <v>3066</v>
      </c>
      <c r="E10484" s="46" t="s">
        <v>3066</v>
      </c>
      <c r="F10484" s="121">
        <v>2.8008000000000002</v>
      </c>
      <c r="G10484" s="87"/>
      <c r="H10484" s="47"/>
      <c r="I10484" s="120">
        <v>5</v>
      </c>
      <c r="J10484" s="120">
        <v>0</v>
      </c>
    </row>
    <row r="10485" spans="1:10" ht="15" customHeight="1">
      <c r="A10485" s="46" t="s">
        <v>19410</v>
      </c>
      <c r="B10485" s="46" t="s">
        <v>19411</v>
      </c>
      <c r="C10485" s="47">
        <v>208.0822</v>
      </c>
      <c r="D10485" s="119" t="s">
        <v>3069</v>
      </c>
      <c r="E10485" s="46" t="s">
        <v>3069</v>
      </c>
      <c r="F10485" s="121">
        <v>2.9376000000000002</v>
      </c>
      <c r="G10485" s="87"/>
      <c r="H10485" s="47"/>
      <c r="I10485" s="120">
        <v>9</v>
      </c>
      <c r="J10485" s="120">
        <v>0</v>
      </c>
    </row>
    <row r="10486" spans="1:10" ht="15" customHeight="1">
      <c r="A10486" s="46" t="s">
        <v>19408</v>
      </c>
      <c r="B10486" s="46" t="s">
        <v>19409</v>
      </c>
      <c r="C10486" s="47">
        <v>233.38659999999999</v>
      </c>
      <c r="D10486" s="119" t="s">
        <v>3072</v>
      </c>
      <c r="E10486" s="46" t="s">
        <v>3072</v>
      </c>
      <c r="F10486" s="121">
        <v>2.5301999999999998</v>
      </c>
      <c r="G10486" s="87"/>
      <c r="H10486" s="47"/>
      <c r="I10486" s="120">
        <v>9</v>
      </c>
      <c r="J10486" s="120">
        <v>0</v>
      </c>
    </row>
    <row r="10487" spans="1:10" ht="15" customHeight="1">
      <c r="A10487" s="46" t="s">
        <v>19406</v>
      </c>
      <c r="B10487" s="46" t="s">
        <v>19407</v>
      </c>
      <c r="C10487" s="47">
        <v>286.36579999999998</v>
      </c>
      <c r="D10487" s="119" t="s">
        <v>13438</v>
      </c>
      <c r="E10487" s="46" t="s">
        <v>13438</v>
      </c>
      <c r="F10487" s="121">
        <v>2.758</v>
      </c>
      <c r="G10487" s="87"/>
      <c r="H10487" s="47"/>
      <c r="I10487" s="120">
        <v>7</v>
      </c>
      <c r="J10487" s="120">
        <v>0</v>
      </c>
    </row>
    <row r="10488" spans="1:10" ht="15" customHeight="1">
      <c r="A10488" s="46" t="s">
        <v>19405</v>
      </c>
      <c r="B10488" s="46" t="s">
        <v>33609</v>
      </c>
      <c r="C10488" s="47">
        <v>422.42680000000001</v>
      </c>
      <c r="D10488" s="119" t="s">
        <v>13436</v>
      </c>
      <c r="E10488" s="46" t="s">
        <v>13436</v>
      </c>
      <c r="F10488" s="121">
        <v>3.4156</v>
      </c>
      <c r="G10488" s="87"/>
      <c r="H10488" s="47"/>
      <c r="I10488" s="120">
        <v>5</v>
      </c>
      <c r="J10488" s="120">
        <v>0</v>
      </c>
    </row>
    <row r="10489" spans="1:10" ht="15" customHeight="1">
      <c r="A10489" s="46" t="s">
        <v>1468</v>
      </c>
      <c r="B10489" s="46" t="s">
        <v>19404</v>
      </c>
      <c r="C10489" s="47">
        <v>174.20359999999999</v>
      </c>
      <c r="D10489" s="119" t="s">
        <v>3075</v>
      </c>
      <c r="E10489" s="46" t="s">
        <v>3075</v>
      </c>
      <c r="F10489" s="121">
        <v>1.9736</v>
      </c>
      <c r="G10489" s="87"/>
      <c r="H10489" s="47"/>
      <c r="I10489" s="120">
        <v>0</v>
      </c>
      <c r="J10489" s="120">
        <v>0</v>
      </c>
    </row>
    <row r="10490" spans="1:10" ht="15" customHeight="1">
      <c r="A10490" s="46" t="s">
        <v>1471</v>
      </c>
      <c r="B10490" s="46" t="s">
        <v>19403</v>
      </c>
      <c r="C10490" s="47">
        <v>193.5848</v>
      </c>
      <c r="D10490" s="119" t="s">
        <v>3078</v>
      </c>
      <c r="E10490" s="46" t="s">
        <v>3078</v>
      </c>
      <c r="F10490" s="121">
        <v>2.8008000000000002</v>
      </c>
      <c r="G10490" s="87"/>
      <c r="H10490" s="47"/>
      <c r="I10490" s="120">
        <v>0</v>
      </c>
      <c r="J10490" s="120">
        <v>0</v>
      </c>
    </row>
    <row r="10491" spans="1:10" ht="15" customHeight="1">
      <c r="A10491" s="46" t="s">
        <v>2004</v>
      </c>
      <c r="B10491" s="46" t="s">
        <v>19402</v>
      </c>
      <c r="C10491" s="47">
        <v>273.65699999999998</v>
      </c>
      <c r="D10491" s="119" t="s">
        <v>3081</v>
      </c>
      <c r="E10491" s="46" t="s">
        <v>3081</v>
      </c>
      <c r="F10491" s="121">
        <v>2.9376000000000002</v>
      </c>
      <c r="G10491" s="87"/>
      <c r="H10491" s="47"/>
      <c r="I10491" s="120">
        <v>25</v>
      </c>
      <c r="J10491" s="120">
        <v>0</v>
      </c>
    </row>
    <row r="10492" spans="1:10" ht="15" customHeight="1">
      <c r="A10492" s="46" t="s">
        <v>2007</v>
      </c>
      <c r="B10492" s="46" t="s">
        <v>19401</v>
      </c>
      <c r="C10492" s="47">
        <v>345.14299999999997</v>
      </c>
      <c r="D10492" s="119" t="s">
        <v>3084</v>
      </c>
      <c r="E10492" s="46" t="s">
        <v>3084</v>
      </c>
      <c r="F10492" s="121">
        <v>2.2265999999999999</v>
      </c>
      <c r="G10492" s="87"/>
      <c r="H10492" s="47"/>
      <c r="I10492" s="120">
        <v>25</v>
      </c>
      <c r="J10492" s="120">
        <v>0</v>
      </c>
    </row>
    <row r="10493" spans="1:10" ht="15" customHeight="1">
      <c r="A10493" s="46" t="s">
        <v>2775</v>
      </c>
      <c r="B10493" s="46" t="s">
        <v>19400</v>
      </c>
      <c r="C10493" s="47">
        <v>177.77119999999999</v>
      </c>
      <c r="D10493" s="119" t="s">
        <v>13430</v>
      </c>
      <c r="E10493" s="46" t="s">
        <v>13430</v>
      </c>
      <c r="F10493" s="121">
        <v>4.4268000000000001</v>
      </c>
      <c r="G10493" s="87"/>
      <c r="H10493" s="47"/>
      <c r="I10493" s="120">
        <v>10</v>
      </c>
      <c r="J10493" s="120">
        <v>0</v>
      </c>
    </row>
    <row r="10494" spans="1:10" ht="15" customHeight="1">
      <c r="A10494" s="46" t="s">
        <v>2777</v>
      </c>
      <c r="B10494" s="46" t="s">
        <v>19398</v>
      </c>
      <c r="C10494" s="47">
        <v>231.917</v>
      </c>
      <c r="D10494" s="119" t="s">
        <v>13428</v>
      </c>
      <c r="E10494" s="46" t="s">
        <v>13428</v>
      </c>
      <c r="F10494" s="121">
        <v>3.4156</v>
      </c>
      <c r="G10494" s="87"/>
      <c r="H10494" s="47"/>
      <c r="I10494" s="120">
        <v>11</v>
      </c>
      <c r="J10494" s="120">
        <v>0</v>
      </c>
    </row>
    <row r="10495" spans="1:10" ht="15" customHeight="1">
      <c r="A10495" s="46" t="s">
        <v>2779</v>
      </c>
      <c r="B10495" s="46" t="s">
        <v>19399</v>
      </c>
      <c r="C10495" s="47">
        <v>382.96940000000001</v>
      </c>
      <c r="D10495" s="119" t="s">
        <v>13426</v>
      </c>
      <c r="E10495" s="46" t="s">
        <v>13426</v>
      </c>
      <c r="F10495" s="121">
        <v>3.1374</v>
      </c>
      <c r="G10495" s="87"/>
      <c r="H10495" s="47"/>
      <c r="I10495" s="120">
        <v>9</v>
      </c>
      <c r="J10495" s="120">
        <v>0</v>
      </c>
    </row>
    <row r="10496" spans="1:10" ht="15" customHeight="1">
      <c r="A10496" s="46" t="s">
        <v>2781</v>
      </c>
      <c r="B10496" s="46" t="s">
        <v>19398</v>
      </c>
      <c r="C10496" s="47">
        <v>308.2276</v>
      </c>
      <c r="D10496" s="119" t="s">
        <v>13511</v>
      </c>
      <c r="E10496" s="46" t="s">
        <v>13511</v>
      </c>
      <c r="F10496" s="121">
        <v>3.2107999999999999</v>
      </c>
      <c r="G10496" s="87"/>
      <c r="H10496" s="47"/>
      <c r="I10496" s="120">
        <v>12</v>
      </c>
      <c r="J10496" s="120">
        <v>0</v>
      </c>
    </row>
    <row r="10497" spans="1:10" ht="15" customHeight="1">
      <c r="A10497" s="46" t="s">
        <v>3384</v>
      </c>
      <c r="B10497" s="46" t="s">
        <v>19397</v>
      </c>
      <c r="C10497" s="47">
        <v>76.386399999999995</v>
      </c>
      <c r="D10497" s="119" t="s">
        <v>13509</v>
      </c>
      <c r="E10497" s="46" t="s">
        <v>13509</v>
      </c>
      <c r="F10497" s="121">
        <v>3.4020000000000001</v>
      </c>
      <c r="G10497" s="87"/>
      <c r="H10497" s="47"/>
      <c r="I10497" s="120">
        <v>1</v>
      </c>
      <c r="J10497" s="120">
        <v>0</v>
      </c>
    </row>
    <row r="10498" spans="1:10" ht="15" customHeight="1">
      <c r="A10498" s="46" t="s">
        <v>6188</v>
      </c>
      <c r="B10498" s="46" t="s">
        <v>19396</v>
      </c>
      <c r="C10498" s="47">
        <v>76.791200000000003</v>
      </c>
      <c r="D10498" s="119" t="s">
        <v>13507</v>
      </c>
      <c r="E10498" s="46" t="s">
        <v>13507</v>
      </c>
      <c r="F10498" s="121">
        <v>3.5931999999999999</v>
      </c>
      <c r="G10498" s="87"/>
      <c r="H10498" s="47"/>
      <c r="I10498" s="120">
        <v>165</v>
      </c>
      <c r="J10498" s="120">
        <v>0</v>
      </c>
    </row>
    <row r="10499" spans="1:10" ht="15" customHeight="1">
      <c r="A10499" s="46" t="s">
        <v>7725</v>
      </c>
      <c r="B10499" s="46" t="s">
        <v>19395</v>
      </c>
      <c r="C10499" s="47">
        <v>244.84639999999999</v>
      </c>
      <c r="D10499" s="119" t="s">
        <v>13505</v>
      </c>
      <c r="E10499" s="46" t="s">
        <v>13505</v>
      </c>
      <c r="F10499" s="121">
        <v>4.0229999999999997</v>
      </c>
      <c r="G10499" s="87"/>
      <c r="H10499" s="47"/>
      <c r="I10499" s="120">
        <v>93</v>
      </c>
      <c r="J10499" s="120">
        <v>0</v>
      </c>
    </row>
    <row r="10500" spans="1:10" ht="15" customHeight="1">
      <c r="A10500" s="46" t="s">
        <v>7727</v>
      </c>
      <c r="B10500" s="46" t="s">
        <v>19394</v>
      </c>
      <c r="C10500" s="47">
        <v>271.26159999999999</v>
      </c>
      <c r="D10500" s="119" t="s">
        <v>13503</v>
      </c>
      <c r="E10500" s="46" t="s">
        <v>13503</v>
      </c>
      <c r="F10500" s="121">
        <v>2.3530000000000002</v>
      </c>
      <c r="G10500" s="87"/>
      <c r="H10500" s="47"/>
      <c r="I10500" s="120">
        <v>86</v>
      </c>
      <c r="J10500" s="120">
        <v>0</v>
      </c>
    </row>
    <row r="10501" spans="1:10" ht="15" customHeight="1">
      <c r="A10501" s="46" t="s">
        <v>19504</v>
      </c>
      <c r="B10501" s="46" t="s">
        <v>19505</v>
      </c>
      <c r="C10501" s="47">
        <v>399.78280000000001</v>
      </c>
      <c r="D10501" s="119" t="s">
        <v>13501</v>
      </c>
      <c r="E10501" s="46" t="s">
        <v>13501</v>
      </c>
      <c r="F10501" s="121">
        <v>2.4544000000000001</v>
      </c>
      <c r="G10501" s="87"/>
      <c r="H10501" s="47"/>
      <c r="I10501" s="120">
        <v>0</v>
      </c>
      <c r="J10501" s="120">
        <v>0</v>
      </c>
    </row>
    <row r="10502" spans="1:10" ht="15" customHeight="1">
      <c r="A10502" s="46" t="s">
        <v>19502</v>
      </c>
      <c r="B10502" s="46" t="s">
        <v>19503</v>
      </c>
      <c r="C10502" s="47">
        <v>734.08519999999999</v>
      </c>
      <c r="D10502" s="119" t="s">
        <v>13499</v>
      </c>
      <c r="E10502" s="46" t="s">
        <v>13499</v>
      </c>
      <c r="F10502" s="121">
        <v>4.2145999999999999</v>
      </c>
      <c r="G10502" s="87"/>
      <c r="H10502" s="47"/>
      <c r="I10502" s="120">
        <v>0</v>
      </c>
      <c r="J10502" s="120">
        <v>0</v>
      </c>
    </row>
    <row r="10503" spans="1:10" ht="15" customHeight="1">
      <c r="A10503" s="46" t="s">
        <v>19500</v>
      </c>
      <c r="B10503" s="46" t="s">
        <v>19501</v>
      </c>
      <c r="C10503" s="47">
        <v>765.10580000000004</v>
      </c>
      <c r="D10503" s="119" t="s">
        <v>13497</v>
      </c>
      <c r="E10503" s="46" t="s">
        <v>13497</v>
      </c>
      <c r="F10503" s="121">
        <v>1.8673999999999999</v>
      </c>
      <c r="G10503" s="87"/>
      <c r="H10503" s="47"/>
      <c r="I10503" s="120">
        <v>0</v>
      </c>
      <c r="J10503" s="120">
        <v>0</v>
      </c>
    </row>
    <row r="10504" spans="1:10" ht="15" customHeight="1">
      <c r="A10504" s="46" t="s">
        <v>19498</v>
      </c>
      <c r="B10504" s="46" t="s">
        <v>19499</v>
      </c>
      <c r="C10504" s="47">
        <v>891.3614</v>
      </c>
      <c r="D10504" s="119" t="s">
        <v>13495</v>
      </c>
      <c r="E10504" s="46" t="s">
        <v>13495</v>
      </c>
      <c r="F10504" s="121">
        <v>2.2517999999999998</v>
      </c>
      <c r="G10504" s="87"/>
      <c r="H10504" s="47"/>
      <c r="I10504" s="120">
        <v>0</v>
      </c>
      <c r="J10504" s="120">
        <v>0</v>
      </c>
    </row>
    <row r="10505" spans="1:10" ht="15" customHeight="1">
      <c r="A10505" s="46" t="s">
        <v>19496</v>
      </c>
      <c r="B10505" s="46" t="s">
        <v>19497</v>
      </c>
      <c r="C10505" s="47">
        <v>208.2216</v>
      </c>
      <c r="D10505" s="119" t="s">
        <v>13493</v>
      </c>
      <c r="E10505" s="46" t="s">
        <v>13493</v>
      </c>
      <c r="F10505" s="121">
        <v>2.3530000000000002</v>
      </c>
      <c r="G10505" s="87"/>
      <c r="H10505" s="47"/>
      <c r="I10505" s="120">
        <v>0</v>
      </c>
      <c r="J10505" s="120">
        <v>0</v>
      </c>
    </row>
    <row r="10506" spans="1:10" ht="15" customHeight="1">
      <c r="A10506" s="46" t="s">
        <v>19494</v>
      </c>
      <c r="B10506" s="46" t="s">
        <v>19495</v>
      </c>
      <c r="C10506" s="47">
        <v>282.41559999999998</v>
      </c>
      <c r="D10506" s="119" t="s">
        <v>13491</v>
      </c>
      <c r="E10506" s="46" t="s">
        <v>13491</v>
      </c>
      <c r="F10506" s="121">
        <v>2.4544000000000001</v>
      </c>
      <c r="G10506" s="87"/>
      <c r="H10506" s="47"/>
      <c r="I10506" s="120">
        <v>1</v>
      </c>
      <c r="J10506" s="120">
        <v>0</v>
      </c>
    </row>
    <row r="10507" spans="1:10" ht="15" customHeight="1">
      <c r="A10507" s="46" t="s">
        <v>19492</v>
      </c>
      <c r="B10507" s="46" t="s">
        <v>19493</v>
      </c>
      <c r="C10507" s="47">
        <v>306.3492</v>
      </c>
      <c r="D10507" s="119" t="s">
        <v>13489</v>
      </c>
      <c r="E10507" s="46" t="s">
        <v>13489</v>
      </c>
      <c r="F10507" s="121">
        <v>2.5808</v>
      </c>
      <c r="G10507" s="87"/>
      <c r="H10507" s="47"/>
      <c r="I10507" s="120">
        <v>0</v>
      </c>
      <c r="J10507" s="120">
        <v>0</v>
      </c>
    </row>
    <row r="10508" spans="1:10" ht="15" customHeight="1">
      <c r="A10508" s="46" t="s">
        <v>19490</v>
      </c>
      <c r="B10508" s="46" t="s">
        <v>19491</v>
      </c>
      <c r="C10508" s="47">
        <v>1375.9860000000001</v>
      </c>
      <c r="D10508" s="119" t="s">
        <v>13487</v>
      </c>
      <c r="E10508" s="46" t="s">
        <v>13487</v>
      </c>
      <c r="F10508" s="121">
        <v>2.7890000000000001</v>
      </c>
      <c r="G10508" s="87"/>
      <c r="H10508" s="47"/>
      <c r="I10508" s="120">
        <v>0</v>
      </c>
      <c r="J10508" s="120">
        <v>0</v>
      </c>
    </row>
    <row r="10509" spans="1:10" ht="15" customHeight="1">
      <c r="A10509" s="46" t="s">
        <v>19488</v>
      </c>
      <c r="B10509" s="46" t="s">
        <v>19489</v>
      </c>
      <c r="C10509" s="47">
        <v>1412.0778</v>
      </c>
      <c r="D10509" s="119" t="s">
        <v>13485</v>
      </c>
      <c r="E10509" s="46" t="s">
        <v>13485</v>
      </c>
      <c r="F10509" s="121">
        <v>3.1716000000000002</v>
      </c>
      <c r="G10509" s="87"/>
      <c r="H10509" s="47"/>
      <c r="I10509" s="120">
        <v>0</v>
      </c>
      <c r="J10509" s="120">
        <v>0</v>
      </c>
    </row>
    <row r="10510" spans="1:10" ht="15" customHeight="1">
      <c r="A10510" s="46" t="s">
        <v>19486</v>
      </c>
      <c r="B10510" s="46" t="s">
        <v>19487</v>
      </c>
      <c r="C10510" s="47">
        <v>1603.546</v>
      </c>
      <c r="D10510" s="119" t="s">
        <v>13483</v>
      </c>
      <c r="E10510" s="46" t="s">
        <v>13483</v>
      </c>
      <c r="F10510" s="121">
        <v>3.6616</v>
      </c>
      <c r="G10510" s="87"/>
      <c r="H10510" s="47"/>
      <c r="I10510" s="120">
        <v>0</v>
      </c>
      <c r="J10510" s="120">
        <v>0</v>
      </c>
    </row>
    <row r="10511" spans="1:10" ht="15" customHeight="1">
      <c r="A10511" s="46" t="s">
        <v>19484</v>
      </c>
      <c r="B10511" s="46" t="s">
        <v>19485</v>
      </c>
      <c r="C10511" s="47">
        <v>458.9194</v>
      </c>
      <c r="D10511" s="119" t="s">
        <v>13481</v>
      </c>
      <c r="E10511" s="46" t="s">
        <v>13481</v>
      </c>
      <c r="F10511" s="121">
        <v>3.6816</v>
      </c>
      <c r="G10511" s="87"/>
      <c r="H10511" s="47">
        <v>0.42</v>
      </c>
      <c r="I10511" s="120">
        <v>2</v>
      </c>
      <c r="J10511" s="120">
        <v>0</v>
      </c>
    </row>
    <row r="10512" spans="1:10" ht="15" customHeight="1">
      <c r="A10512" s="46" t="s">
        <v>19482</v>
      </c>
      <c r="B10512" s="46" t="s">
        <v>19483</v>
      </c>
      <c r="C10512" s="47">
        <v>57.440399999999997</v>
      </c>
      <c r="D10512" s="119" t="s">
        <v>13479</v>
      </c>
      <c r="E10512" s="46" t="s">
        <v>13479</v>
      </c>
      <c r="F10512" s="121">
        <v>2.5554000000000001</v>
      </c>
      <c r="G10512" s="87"/>
      <c r="H10512" s="47"/>
      <c r="I10512" s="120">
        <v>0</v>
      </c>
      <c r="J10512" s="120">
        <v>0</v>
      </c>
    </row>
    <row r="10513" spans="1:10" ht="15" customHeight="1">
      <c r="A10513" s="46" t="s">
        <v>19480</v>
      </c>
      <c r="B10513" s="46" t="s">
        <v>19481</v>
      </c>
      <c r="C10513" s="47">
        <v>110.5784</v>
      </c>
      <c r="D10513" s="119" t="s">
        <v>13477</v>
      </c>
      <c r="E10513" s="46" t="s">
        <v>13477</v>
      </c>
      <c r="F10513" s="121">
        <v>2.6566000000000001</v>
      </c>
      <c r="G10513" s="87"/>
      <c r="H10513" s="47"/>
      <c r="I10513" s="120">
        <v>0</v>
      </c>
      <c r="J10513" s="120">
        <v>0</v>
      </c>
    </row>
    <row r="10514" spans="1:10" ht="15" customHeight="1">
      <c r="A10514" s="46" t="s">
        <v>19478</v>
      </c>
      <c r="B10514" s="46" t="s">
        <v>19479</v>
      </c>
      <c r="C10514" s="47">
        <v>438.33199999999999</v>
      </c>
      <c r="D10514" s="119" t="s">
        <v>13475</v>
      </c>
      <c r="E10514" s="46" t="s">
        <v>13475</v>
      </c>
      <c r="F10514" s="121">
        <v>2.758</v>
      </c>
      <c r="G10514" s="87"/>
      <c r="H10514" s="47"/>
      <c r="I10514" s="120">
        <v>1</v>
      </c>
      <c r="J10514" s="120">
        <v>0</v>
      </c>
    </row>
    <row r="10515" spans="1:10" ht="15" customHeight="1">
      <c r="A10515" s="46" t="s">
        <v>19476</v>
      </c>
      <c r="B10515" s="46" t="s">
        <v>19477</v>
      </c>
      <c r="C10515" s="47">
        <v>404.47640000000001</v>
      </c>
      <c r="D10515" s="119" t="s">
        <v>13473</v>
      </c>
      <c r="E10515" s="46" t="s">
        <v>13473</v>
      </c>
      <c r="F10515" s="121">
        <v>2.9855999999999998</v>
      </c>
      <c r="G10515" s="87"/>
      <c r="H10515" s="47"/>
      <c r="I10515" s="120">
        <v>0</v>
      </c>
      <c r="J10515" s="120">
        <v>0</v>
      </c>
    </row>
    <row r="10516" spans="1:10" ht="15" customHeight="1">
      <c r="A10516" s="46" t="s">
        <v>19474</v>
      </c>
      <c r="B10516" s="46" t="s">
        <v>19475</v>
      </c>
      <c r="C10516" s="47">
        <v>456.92099999999999</v>
      </c>
      <c r="D10516" s="119" t="s">
        <v>13471</v>
      </c>
      <c r="E10516" s="46" t="s">
        <v>13471</v>
      </c>
      <c r="F10516" s="121">
        <v>3.1880000000000002</v>
      </c>
      <c r="G10516" s="87"/>
      <c r="H10516" s="47"/>
      <c r="I10516" s="120">
        <v>0</v>
      </c>
      <c r="J10516" s="120">
        <v>0</v>
      </c>
    </row>
    <row r="10517" spans="1:10" ht="15" customHeight="1">
      <c r="A10517" s="46" t="s">
        <v>19472</v>
      </c>
      <c r="B10517" s="46" t="s">
        <v>19473</v>
      </c>
      <c r="C10517" s="47">
        <v>562.43780000000004</v>
      </c>
      <c r="D10517" s="119" t="s">
        <v>13469</v>
      </c>
      <c r="E10517" s="46" t="s">
        <v>13469</v>
      </c>
      <c r="F10517" s="121">
        <v>3.5928</v>
      </c>
      <c r="G10517" s="87"/>
      <c r="H10517" s="47"/>
      <c r="I10517" s="120">
        <v>0</v>
      </c>
      <c r="J10517" s="120">
        <v>0</v>
      </c>
    </row>
    <row r="10518" spans="1:10" ht="15" customHeight="1">
      <c r="A10518" s="46" t="s">
        <v>19470</v>
      </c>
      <c r="B10518" s="46" t="s">
        <v>19471</v>
      </c>
      <c r="C10518" s="47">
        <v>143.60120000000001</v>
      </c>
      <c r="D10518" s="119" t="s">
        <v>13256</v>
      </c>
      <c r="E10518" s="46" t="s">
        <v>13256</v>
      </c>
      <c r="F10518" s="121">
        <v>3.3774000000000002</v>
      </c>
      <c r="G10518" s="87"/>
      <c r="H10518" s="47"/>
      <c r="I10518" s="120">
        <v>0</v>
      </c>
      <c r="J10518" s="120">
        <v>0</v>
      </c>
    </row>
    <row r="10519" spans="1:10" ht="15" customHeight="1">
      <c r="A10519" s="46" t="s">
        <v>19468</v>
      </c>
      <c r="B10519" s="46" t="s">
        <v>19469</v>
      </c>
      <c r="C10519" s="47">
        <v>357.35300000000001</v>
      </c>
      <c r="D10519" s="119" t="s">
        <v>13666</v>
      </c>
      <c r="E10519" s="46" t="s">
        <v>13666</v>
      </c>
      <c r="F10519" s="121">
        <v>3.5432000000000001</v>
      </c>
      <c r="G10519" s="87"/>
      <c r="H10519" s="47"/>
      <c r="I10519" s="120">
        <v>0</v>
      </c>
      <c r="J10519" s="120">
        <v>0</v>
      </c>
    </row>
    <row r="10520" spans="1:10" ht="15" customHeight="1">
      <c r="A10520" s="46" t="s">
        <v>4447</v>
      </c>
      <c r="B10520" s="46" t="s">
        <v>19467</v>
      </c>
      <c r="C10520" s="47">
        <v>133.0812</v>
      </c>
      <c r="D10520" s="119" t="s">
        <v>13664</v>
      </c>
      <c r="E10520" s="46" t="s">
        <v>13664</v>
      </c>
      <c r="F10520" s="121">
        <v>2.7831999999999999</v>
      </c>
      <c r="G10520" s="87"/>
      <c r="H10520" s="47"/>
      <c r="I10520" s="120">
        <v>28</v>
      </c>
      <c r="J10520" s="120">
        <v>0</v>
      </c>
    </row>
    <row r="10521" spans="1:10" ht="15" customHeight="1">
      <c r="A10521" s="46" t="s">
        <v>4450</v>
      </c>
      <c r="B10521" s="46" t="s">
        <v>19466</v>
      </c>
      <c r="C10521" s="47">
        <v>137.304</v>
      </c>
      <c r="D10521" s="119" t="s">
        <v>13662</v>
      </c>
      <c r="E10521" s="46" t="s">
        <v>13662</v>
      </c>
      <c r="F10521" s="121">
        <v>2.9096000000000002</v>
      </c>
      <c r="G10521" s="87"/>
      <c r="H10521" s="47"/>
      <c r="I10521" s="120">
        <v>5</v>
      </c>
      <c r="J10521" s="120">
        <v>0</v>
      </c>
    </row>
    <row r="10522" spans="1:10" ht="15" customHeight="1">
      <c r="A10522" s="46" t="s">
        <v>19464</v>
      </c>
      <c r="B10522" s="46" t="s">
        <v>19465</v>
      </c>
      <c r="C10522" s="47">
        <v>290.80380000000002</v>
      </c>
      <c r="D10522" s="119" t="s">
        <v>13660</v>
      </c>
      <c r="E10522" s="46" t="s">
        <v>13660</v>
      </c>
      <c r="F10522" s="121">
        <v>3.1627999999999998</v>
      </c>
      <c r="G10522" s="87"/>
      <c r="H10522" s="47"/>
      <c r="I10522" s="120">
        <v>0</v>
      </c>
      <c r="J10522" s="120">
        <v>0</v>
      </c>
    </row>
    <row r="10523" spans="1:10" ht="15" customHeight="1">
      <c r="A10523" s="46" t="s">
        <v>19462</v>
      </c>
      <c r="B10523" s="46" t="s">
        <v>19463</v>
      </c>
      <c r="C10523" s="47">
        <v>292.75040000000001</v>
      </c>
      <c r="D10523" s="119" t="s">
        <v>13658</v>
      </c>
      <c r="E10523" s="46" t="s">
        <v>13658</v>
      </c>
      <c r="F10523" s="121">
        <v>4.3814000000000002</v>
      </c>
      <c r="G10523" s="87"/>
      <c r="H10523" s="47"/>
      <c r="I10523" s="120">
        <v>0</v>
      </c>
      <c r="J10523" s="120">
        <v>0</v>
      </c>
    </row>
    <row r="10524" spans="1:10" ht="15" customHeight="1">
      <c r="A10524" s="46" t="s">
        <v>19460</v>
      </c>
      <c r="B10524" s="46" t="s">
        <v>19461</v>
      </c>
      <c r="C10524" s="47">
        <v>318.62720000000002</v>
      </c>
      <c r="D10524" s="119" t="s">
        <v>13656</v>
      </c>
      <c r="E10524" s="46" t="s">
        <v>13656</v>
      </c>
      <c r="F10524" s="121">
        <v>2.8843999999999999</v>
      </c>
      <c r="G10524" s="87"/>
      <c r="H10524" s="47"/>
      <c r="I10524" s="120">
        <v>0</v>
      </c>
      <c r="J10524" s="120">
        <v>0</v>
      </c>
    </row>
    <row r="10525" spans="1:10" ht="15" customHeight="1">
      <c r="A10525" s="46" t="s">
        <v>19458</v>
      </c>
      <c r="B10525" s="46" t="s">
        <v>19459</v>
      </c>
      <c r="C10525" s="47">
        <v>440.93439999999998</v>
      </c>
      <c r="D10525" s="119" t="s">
        <v>13654</v>
      </c>
      <c r="E10525" s="46" t="s">
        <v>13654</v>
      </c>
      <c r="F10525" s="121">
        <v>3.0362</v>
      </c>
      <c r="G10525" s="87"/>
      <c r="H10525" s="47"/>
      <c r="I10525" s="120">
        <v>0</v>
      </c>
      <c r="J10525" s="120">
        <v>0</v>
      </c>
    </row>
    <row r="10526" spans="1:10" ht="15" customHeight="1">
      <c r="A10526" s="46" t="s">
        <v>19456</v>
      </c>
      <c r="B10526" s="46" t="s">
        <v>19457</v>
      </c>
      <c r="C10526" s="47">
        <v>535.92499999999995</v>
      </c>
      <c r="D10526" s="119" t="s">
        <v>13652</v>
      </c>
      <c r="E10526" s="46" t="s">
        <v>13652</v>
      </c>
      <c r="F10526" s="121">
        <v>3.1627999999999998</v>
      </c>
      <c r="G10526" s="87"/>
      <c r="H10526" s="47"/>
      <c r="I10526" s="120">
        <v>0</v>
      </c>
      <c r="J10526" s="120">
        <v>0</v>
      </c>
    </row>
    <row r="10527" spans="1:10" ht="15" customHeight="1">
      <c r="A10527" s="46" t="s">
        <v>19454</v>
      </c>
      <c r="B10527" s="46" t="s">
        <v>19455</v>
      </c>
      <c r="C10527" s="47">
        <v>698.32439999999997</v>
      </c>
      <c r="D10527" s="119" t="s">
        <v>13650</v>
      </c>
      <c r="E10527" s="46" t="s">
        <v>13650</v>
      </c>
      <c r="F10527" s="121">
        <v>3.5432000000000001</v>
      </c>
      <c r="G10527" s="87"/>
      <c r="H10527" s="47"/>
      <c r="I10527" s="120">
        <v>0</v>
      </c>
      <c r="J10527" s="120">
        <v>0</v>
      </c>
    </row>
    <row r="10528" spans="1:10" ht="15" customHeight="1">
      <c r="A10528" s="46" t="s">
        <v>19452</v>
      </c>
      <c r="B10528" s="46" t="s">
        <v>19453</v>
      </c>
      <c r="C10528" s="47">
        <v>408.40339999999998</v>
      </c>
      <c r="D10528" s="119" t="s">
        <v>13648</v>
      </c>
      <c r="E10528" s="46" t="s">
        <v>13648</v>
      </c>
      <c r="F10528" s="121">
        <v>3.6707999999999998</v>
      </c>
      <c r="G10528" s="87"/>
      <c r="H10528" s="47"/>
      <c r="I10528" s="120">
        <v>0</v>
      </c>
      <c r="J10528" s="120">
        <v>0</v>
      </c>
    </row>
    <row r="10529" spans="1:10" ht="15" customHeight="1">
      <c r="A10529" s="46" t="s">
        <v>19450</v>
      </c>
      <c r="B10529" s="46" t="s">
        <v>19451</v>
      </c>
      <c r="C10529" s="47">
        <v>474.53440000000001</v>
      </c>
      <c r="D10529" s="119" t="s">
        <v>13646</v>
      </c>
      <c r="E10529" s="46" t="s">
        <v>13646</v>
      </c>
      <c r="F10529" s="121">
        <v>3.7892000000000001</v>
      </c>
      <c r="G10529" s="87"/>
      <c r="H10529" s="47"/>
      <c r="I10529" s="120">
        <v>0</v>
      </c>
      <c r="J10529" s="120">
        <v>0</v>
      </c>
    </row>
    <row r="10530" spans="1:10" ht="15" customHeight="1">
      <c r="A10530" s="46" t="s">
        <v>19448</v>
      </c>
      <c r="B10530" s="46" t="s">
        <v>19449</v>
      </c>
      <c r="C10530" s="47">
        <v>626.59360000000004</v>
      </c>
      <c r="D10530" s="119" t="s">
        <v>13644</v>
      </c>
      <c r="E10530" s="46" t="s">
        <v>13644</v>
      </c>
      <c r="F10530" s="121">
        <v>3.9167999999999998</v>
      </c>
      <c r="G10530" s="87"/>
      <c r="H10530" s="47"/>
      <c r="I10530" s="120">
        <v>0</v>
      </c>
      <c r="J10530" s="120">
        <v>0</v>
      </c>
    </row>
    <row r="10531" spans="1:10" ht="15" customHeight="1">
      <c r="A10531" s="46" t="s">
        <v>19446</v>
      </c>
      <c r="B10531" s="46" t="s">
        <v>19447</v>
      </c>
      <c r="C10531" s="47">
        <v>845.41099999999994</v>
      </c>
      <c r="D10531" s="119" t="s">
        <v>13642</v>
      </c>
      <c r="E10531" s="46" t="s">
        <v>13642</v>
      </c>
      <c r="F10531" s="121">
        <v>4.3814000000000002</v>
      </c>
      <c r="G10531" s="87"/>
      <c r="H10531" s="47"/>
      <c r="I10531" s="120">
        <v>0</v>
      </c>
      <c r="J10531" s="120">
        <v>0</v>
      </c>
    </row>
    <row r="10532" spans="1:10" ht="15" customHeight="1">
      <c r="A10532" s="46" t="s">
        <v>19444</v>
      </c>
      <c r="B10532" s="46" t="s">
        <v>19445</v>
      </c>
      <c r="C10532" s="47">
        <v>214.42580000000001</v>
      </c>
      <c r="D10532" s="119" t="s">
        <v>13640</v>
      </c>
      <c r="E10532" s="46" t="s">
        <v>13640</v>
      </c>
      <c r="F10532" s="121">
        <v>3.5249999999999999</v>
      </c>
      <c r="G10532" s="87"/>
      <c r="H10532" s="47"/>
      <c r="I10532" s="120">
        <v>0</v>
      </c>
      <c r="J10532" s="120">
        <v>0</v>
      </c>
    </row>
    <row r="10533" spans="1:10" ht="15" customHeight="1">
      <c r="A10533" s="46" t="s">
        <v>19442</v>
      </c>
      <c r="B10533" s="46" t="s">
        <v>19443</v>
      </c>
      <c r="C10533" s="47">
        <v>217.3536</v>
      </c>
      <c r="D10533" s="119" t="s">
        <v>13638</v>
      </c>
      <c r="E10533" s="46" t="s">
        <v>13638</v>
      </c>
      <c r="F10533" s="121">
        <v>3.3064</v>
      </c>
      <c r="G10533" s="87"/>
      <c r="H10533" s="47"/>
      <c r="I10533" s="120">
        <v>0</v>
      </c>
      <c r="J10533" s="120">
        <v>0</v>
      </c>
    </row>
    <row r="10534" spans="1:10" ht="15" customHeight="1">
      <c r="A10534" s="46" t="s">
        <v>19440</v>
      </c>
      <c r="B10534" s="46" t="s">
        <v>19441</v>
      </c>
      <c r="C10534" s="47">
        <v>120.1982</v>
      </c>
      <c r="D10534" s="119" t="s">
        <v>13636</v>
      </c>
      <c r="E10534" s="46" t="s">
        <v>13636</v>
      </c>
      <c r="F10534" s="121">
        <v>3.4430000000000001</v>
      </c>
      <c r="G10534" s="87"/>
      <c r="H10534" s="47"/>
      <c r="I10534" s="120">
        <v>0</v>
      </c>
      <c r="J10534" s="120">
        <v>0</v>
      </c>
    </row>
    <row r="10535" spans="1:10" ht="15" customHeight="1">
      <c r="A10535" s="46" t="s">
        <v>19438</v>
      </c>
      <c r="B10535" s="46" t="s">
        <v>19439</v>
      </c>
      <c r="C10535" s="47">
        <v>251.31319999999999</v>
      </c>
      <c r="D10535" s="119" t="s">
        <v>13634</v>
      </c>
      <c r="E10535" s="46" t="s">
        <v>13634</v>
      </c>
      <c r="F10535" s="121">
        <v>3.5798000000000001</v>
      </c>
      <c r="G10535" s="87"/>
      <c r="H10535" s="47"/>
      <c r="I10535" s="120">
        <v>0</v>
      </c>
      <c r="J10535" s="120">
        <v>0</v>
      </c>
    </row>
    <row r="10536" spans="1:10" ht="15" customHeight="1">
      <c r="A10536" s="46" t="s">
        <v>19436</v>
      </c>
      <c r="B10536" s="46" t="s">
        <v>19437</v>
      </c>
      <c r="C10536" s="47">
        <v>262.238</v>
      </c>
      <c r="D10536" s="119" t="s">
        <v>3096</v>
      </c>
      <c r="E10536" s="46" t="s">
        <v>3096</v>
      </c>
      <c r="F10536" s="121">
        <v>2.6415999999999999</v>
      </c>
      <c r="G10536" s="87"/>
      <c r="H10536" s="47"/>
      <c r="I10536" s="120">
        <v>0</v>
      </c>
      <c r="J10536" s="120">
        <v>0</v>
      </c>
    </row>
    <row r="10537" spans="1:10" ht="15" customHeight="1">
      <c r="A10537" s="46" t="s">
        <v>19434</v>
      </c>
      <c r="B10537" s="46" t="s">
        <v>19435</v>
      </c>
      <c r="C10537" s="47">
        <v>122.3818</v>
      </c>
      <c r="D10537" s="119" t="s">
        <v>13631</v>
      </c>
      <c r="E10537" s="46" t="s">
        <v>13631</v>
      </c>
      <c r="F10537" s="121">
        <v>2.3277999999999999</v>
      </c>
      <c r="G10537" s="87"/>
      <c r="H10537" s="47"/>
      <c r="I10537" s="120">
        <v>0</v>
      </c>
      <c r="J10537" s="120">
        <v>0</v>
      </c>
    </row>
    <row r="10538" spans="1:10" ht="15" customHeight="1">
      <c r="A10538" s="46" t="s">
        <v>19432</v>
      </c>
      <c r="B10538" s="46" t="s">
        <v>19433</v>
      </c>
      <c r="C10538" s="47">
        <v>237.98759999999999</v>
      </c>
      <c r="D10538" s="119" t="s">
        <v>13629</v>
      </c>
      <c r="E10538" s="46" t="s">
        <v>13629</v>
      </c>
      <c r="F10538" s="121">
        <v>3.3064</v>
      </c>
      <c r="G10538" s="87"/>
      <c r="H10538" s="47"/>
      <c r="I10538" s="120">
        <v>0</v>
      </c>
      <c r="J10538" s="120">
        <v>0</v>
      </c>
    </row>
    <row r="10539" spans="1:10" ht="15" customHeight="1">
      <c r="A10539" s="46" t="s">
        <v>19430</v>
      </c>
      <c r="B10539" s="46" t="s">
        <v>19431</v>
      </c>
      <c r="C10539" s="47">
        <v>328.8492</v>
      </c>
      <c r="D10539" s="119" t="s">
        <v>13627</v>
      </c>
      <c r="E10539" s="46" t="s">
        <v>13627</v>
      </c>
      <c r="F10539" s="121">
        <v>3.3064</v>
      </c>
      <c r="G10539" s="87"/>
      <c r="H10539" s="47"/>
      <c r="I10539" s="120">
        <v>0</v>
      </c>
      <c r="J10539" s="120">
        <v>0</v>
      </c>
    </row>
    <row r="10540" spans="1:10" ht="15" customHeight="1">
      <c r="A10540" s="46" t="s">
        <v>19513</v>
      </c>
      <c r="B10540" s="46" t="s">
        <v>19514</v>
      </c>
      <c r="C10540" s="47">
        <v>148.01599999999999</v>
      </c>
      <c r="D10540" s="119" t="s">
        <v>13625</v>
      </c>
      <c r="E10540" s="46" t="s">
        <v>13625</v>
      </c>
      <c r="F10540" s="121">
        <v>3.4430000000000001</v>
      </c>
      <c r="G10540" s="87"/>
      <c r="H10540" s="47"/>
      <c r="I10540" s="120">
        <v>0</v>
      </c>
      <c r="J10540" s="120">
        <v>0</v>
      </c>
    </row>
    <row r="10541" spans="1:10" ht="15" customHeight="1">
      <c r="A10541" s="46" t="s">
        <v>19512</v>
      </c>
      <c r="B10541" s="46" t="s">
        <v>19511</v>
      </c>
      <c r="C10541" s="47">
        <v>188.21520000000001</v>
      </c>
      <c r="D10541" s="119" t="s">
        <v>13623</v>
      </c>
      <c r="E10541" s="46" t="s">
        <v>13623</v>
      </c>
      <c r="F10541" s="121">
        <v>3.5798000000000001</v>
      </c>
      <c r="G10541" s="87"/>
      <c r="H10541" s="47"/>
      <c r="I10541" s="120">
        <v>1</v>
      </c>
      <c r="J10541" s="120">
        <v>0</v>
      </c>
    </row>
    <row r="10542" spans="1:10" ht="15" customHeight="1">
      <c r="A10542" s="46" t="s">
        <v>19510</v>
      </c>
      <c r="B10542" s="46" t="s">
        <v>19511</v>
      </c>
      <c r="C10542" s="47">
        <v>188.21520000000001</v>
      </c>
      <c r="D10542" s="119" t="s">
        <v>13621</v>
      </c>
      <c r="E10542" s="46" t="s">
        <v>13621</v>
      </c>
      <c r="F10542" s="121">
        <v>2.6415999999999999</v>
      </c>
      <c r="G10542" s="87"/>
      <c r="H10542" s="47"/>
      <c r="I10542" s="120">
        <v>1</v>
      </c>
      <c r="J10542" s="120">
        <v>0</v>
      </c>
    </row>
    <row r="10543" spans="1:10" ht="15" customHeight="1">
      <c r="A10543" s="46" t="s">
        <v>19508</v>
      </c>
      <c r="B10543" s="46" t="s">
        <v>19509</v>
      </c>
      <c r="C10543" s="47">
        <v>159.40180000000001</v>
      </c>
      <c r="D10543" s="119" t="s">
        <v>13619</v>
      </c>
      <c r="E10543" s="46" t="s">
        <v>13619</v>
      </c>
      <c r="F10543" s="121">
        <v>3.0785999999999998</v>
      </c>
      <c r="G10543" s="87"/>
      <c r="H10543" s="47"/>
      <c r="I10543" s="120">
        <v>2</v>
      </c>
      <c r="J10543" s="120">
        <v>0</v>
      </c>
    </row>
    <row r="10544" spans="1:10" ht="15" customHeight="1">
      <c r="A10544" s="46" t="s">
        <v>19506</v>
      </c>
      <c r="B10544" s="46" t="s">
        <v>19507</v>
      </c>
      <c r="C10544" s="47">
        <v>146.3896</v>
      </c>
      <c r="D10544" s="119" t="s">
        <v>13617</v>
      </c>
      <c r="E10544" s="46" t="s">
        <v>13617</v>
      </c>
      <c r="F10544" s="121">
        <v>1.9827999999999999</v>
      </c>
      <c r="G10544" s="87"/>
      <c r="H10544" s="47"/>
      <c r="I10544" s="120">
        <v>1</v>
      </c>
      <c r="J10544" s="120">
        <v>0</v>
      </c>
    </row>
    <row r="10545" spans="1:10" ht="15" customHeight="1">
      <c r="A10545" s="46" t="s">
        <v>19428</v>
      </c>
      <c r="B10545" s="46" t="s">
        <v>19429</v>
      </c>
      <c r="C10545" s="47">
        <v>219.7004</v>
      </c>
      <c r="D10545" s="119" t="s">
        <v>13615</v>
      </c>
      <c r="E10545" s="46" t="s">
        <v>13615</v>
      </c>
      <c r="F10545" s="121">
        <v>3.1972</v>
      </c>
      <c r="G10545" s="87"/>
      <c r="H10545" s="47"/>
      <c r="I10545" s="120">
        <v>0</v>
      </c>
      <c r="J10545" s="120">
        <v>0</v>
      </c>
    </row>
    <row r="10546" spans="1:10" ht="15" customHeight="1">
      <c r="A10546" s="46" t="s">
        <v>19427</v>
      </c>
      <c r="B10546" s="46" t="s">
        <v>19424</v>
      </c>
      <c r="C10546" s="47">
        <v>220.68</v>
      </c>
      <c r="D10546" s="119" t="s">
        <v>13613</v>
      </c>
      <c r="E10546" s="46" t="s">
        <v>13613</v>
      </c>
      <c r="F10546" s="121">
        <v>1.7712000000000001</v>
      </c>
      <c r="G10546" s="87"/>
      <c r="H10546" s="47"/>
      <c r="I10546" s="120">
        <v>0</v>
      </c>
      <c r="J10546" s="120">
        <v>0</v>
      </c>
    </row>
    <row r="10547" spans="1:10" ht="15" customHeight="1">
      <c r="A10547" s="46" t="s">
        <v>19425</v>
      </c>
      <c r="B10547" s="46" t="s">
        <v>19426</v>
      </c>
      <c r="C10547" s="47">
        <v>104.471</v>
      </c>
      <c r="D10547" s="119" t="s">
        <v>13611</v>
      </c>
      <c r="E10547" s="46" t="s">
        <v>13611</v>
      </c>
      <c r="F10547" s="121">
        <v>3.0514000000000001</v>
      </c>
      <c r="G10547" s="87"/>
      <c r="H10547" s="47"/>
      <c r="I10547" s="120">
        <v>0</v>
      </c>
      <c r="J10547" s="120">
        <v>0</v>
      </c>
    </row>
    <row r="10548" spans="1:10" ht="15" customHeight="1">
      <c r="A10548" s="46" t="s">
        <v>19423</v>
      </c>
      <c r="B10548" s="46" t="s">
        <v>19424</v>
      </c>
      <c r="C10548" s="47">
        <v>220.68</v>
      </c>
      <c r="D10548" s="119" t="s">
        <v>13609</v>
      </c>
      <c r="E10548" s="46" t="s">
        <v>13609</v>
      </c>
      <c r="F10548" s="121">
        <v>2.5808</v>
      </c>
      <c r="G10548" s="87"/>
      <c r="H10548" s="47"/>
      <c r="I10548" s="120">
        <v>0</v>
      </c>
      <c r="J10548" s="120">
        <v>0</v>
      </c>
    </row>
    <row r="10549" spans="1:10" ht="15" customHeight="1">
      <c r="A10549" s="46" t="s">
        <v>19550</v>
      </c>
      <c r="B10549" s="46" t="s">
        <v>19551</v>
      </c>
      <c r="C10549" s="47">
        <v>162.28319999999999</v>
      </c>
      <c r="D10549" s="119" t="s">
        <v>13607</v>
      </c>
      <c r="E10549" s="46" t="s">
        <v>13607</v>
      </c>
      <c r="F10549" s="121">
        <v>3.097</v>
      </c>
      <c r="G10549" s="87"/>
      <c r="H10549" s="47"/>
      <c r="I10549" s="120">
        <v>0</v>
      </c>
      <c r="J10549" s="120">
        <v>0</v>
      </c>
    </row>
    <row r="10550" spans="1:10" ht="15" customHeight="1">
      <c r="A10550" s="46" t="s">
        <v>19548</v>
      </c>
      <c r="B10550" s="46" t="s">
        <v>19549</v>
      </c>
      <c r="C10550" s="47">
        <v>191.58439999999999</v>
      </c>
      <c r="D10550" s="119" t="s">
        <v>13605</v>
      </c>
      <c r="E10550" s="46" t="s">
        <v>13605</v>
      </c>
      <c r="F10550" s="121">
        <v>2.7831999999999999</v>
      </c>
      <c r="G10550" s="87"/>
      <c r="H10550" s="47"/>
      <c r="I10550" s="120">
        <v>0</v>
      </c>
      <c r="J10550" s="120">
        <v>0</v>
      </c>
    </row>
    <row r="10551" spans="1:10" ht="15" customHeight="1">
      <c r="A10551" s="46" t="s">
        <v>19546</v>
      </c>
      <c r="B10551" s="46" t="s">
        <v>19547</v>
      </c>
      <c r="C10551" s="47">
        <v>211.8698</v>
      </c>
      <c r="D10551" s="119" t="s">
        <v>13603</v>
      </c>
      <c r="E10551" s="46" t="s">
        <v>13603</v>
      </c>
      <c r="F10551" s="121">
        <v>3.4430000000000001</v>
      </c>
      <c r="G10551" s="87"/>
      <c r="H10551" s="47"/>
      <c r="I10551" s="120">
        <v>4</v>
      </c>
      <c r="J10551" s="120">
        <v>0</v>
      </c>
    </row>
    <row r="10552" spans="1:10" ht="15" customHeight="1">
      <c r="A10552" s="46" t="s">
        <v>19544</v>
      </c>
      <c r="B10552" s="46" t="s">
        <v>19545</v>
      </c>
      <c r="C10552" s="47">
        <v>219.97460000000001</v>
      </c>
      <c r="D10552" s="119" t="s">
        <v>3099</v>
      </c>
      <c r="E10552" s="46" t="s">
        <v>3099</v>
      </c>
      <c r="F10552" s="121">
        <v>2.7507999999999999</v>
      </c>
      <c r="G10552" s="87"/>
      <c r="H10552" s="47"/>
      <c r="I10552" s="120">
        <v>2</v>
      </c>
      <c r="J10552" s="120">
        <v>0</v>
      </c>
    </row>
    <row r="10553" spans="1:10" ht="15" customHeight="1">
      <c r="A10553" s="46" t="s">
        <v>19840</v>
      </c>
      <c r="B10553" s="46" t="s">
        <v>19837</v>
      </c>
      <c r="C10553" s="47">
        <v>301.2604</v>
      </c>
      <c r="D10553" s="119" t="s">
        <v>13600</v>
      </c>
      <c r="E10553" s="46" t="s">
        <v>13600</v>
      </c>
      <c r="F10553" s="121">
        <v>3.1972</v>
      </c>
      <c r="G10553" s="87"/>
      <c r="H10553" s="47"/>
      <c r="I10553" s="120">
        <v>0</v>
      </c>
      <c r="J10553" s="120">
        <v>0</v>
      </c>
    </row>
    <row r="10554" spans="1:10" ht="15" customHeight="1">
      <c r="A10554" s="46" t="s">
        <v>19542</v>
      </c>
      <c r="B10554" s="46" t="s">
        <v>19543</v>
      </c>
      <c r="C10554" s="47">
        <v>150.29320000000001</v>
      </c>
      <c r="D10554" s="119" t="s">
        <v>3102</v>
      </c>
      <c r="E10554" s="46" t="s">
        <v>3102</v>
      </c>
      <c r="F10554" s="121">
        <v>2.2012</v>
      </c>
      <c r="G10554" s="87"/>
      <c r="H10554" s="47"/>
      <c r="I10554" s="120">
        <v>0</v>
      </c>
      <c r="J10554" s="120">
        <v>0</v>
      </c>
    </row>
    <row r="10555" spans="1:10" ht="15" customHeight="1">
      <c r="A10555" s="46" t="s">
        <v>19540</v>
      </c>
      <c r="B10555" s="46" t="s">
        <v>19541</v>
      </c>
      <c r="C10555" s="47">
        <v>77.4238</v>
      </c>
      <c r="D10555" s="119" t="s">
        <v>13597</v>
      </c>
      <c r="E10555" s="46" t="s">
        <v>13597</v>
      </c>
      <c r="F10555" s="121">
        <v>3.0514000000000001</v>
      </c>
      <c r="G10555" s="87"/>
      <c r="H10555" s="47"/>
      <c r="I10555" s="120">
        <v>0</v>
      </c>
      <c r="J10555" s="120">
        <v>0</v>
      </c>
    </row>
    <row r="10556" spans="1:10" ht="15" customHeight="1">
      <c r="A10556" s="46" t="s">
        <v>19538</v>
      </c>
      <c r="B10556" s="46" t="s">
        <v>19539</v>
      </c>
      <c r="C10556" s="47">
        <v>236.82560000000001</v>
      </c>
      <c r="D10556" s="119" t="s">
        <v>13595</v>
      </c>
      <c r="E10556" s="46" t="s">
        <v>13595</v>
      </c>
      <c r="F10556" s="121">
        <v>2.2517999999999998</v>
      </c>
      <c r="G10556" s="87"/>
      <c r="H10556" s="47"/>
      <c r="I10556" s="120">
        <v>0</v>
      </c>
      <c r="J10556" s="120">
        <v>0</v>
      </c>
    </row>
    <row r="10557" spans="1:10" ht="15" customHeight="1">
      <c r="A10557" s="46" t="s">
        <v>19536</v>
      </c>
      <c r="B10557" s="46" t="s">
        <v>19537</v>
      </c>
      <c r="C10557" s="47">
        <v>273.2604</v>
      </c>
      <c r="D10557" s="119" t="s">
        <v>13593</v>
      </c>
      <c r="E10557" s="46" t="s">
        <v>13593</v>
      </c>
      <c r="F10557" s="121">
        <v>3.097</v>
      </c>
      <c r="G10557" s="87"/>
      <c r="H10557" s="47"/>
      <c r="I10557" s="120">
        <v>0</v>
      </c>
      <c r="J10557" s="120">
        <v>0</v>
      </c>
    </row>
    <row r="10558" spans="1:10" ht="15" customHeight="1">
      <c r="A10558" s="46" t="s">
        <v>19534</v>
      </c>
      <c r="B10558" s="46" t="s">
        <v>19535</v>
      </c>
      <c r="C10558" s="47">
        <v>76.680199999999999</v>
      </c>
      <c r="D10558" s="119" t="s">
        <v>13591</v>
      </c>
      <c r="E10558" s="46" t="s">
        <v>13591</v>
      </c>
      <c r="F10558" s="121">
        <v>2.5278</v>
      </c>
      <c r="G10558" s="87"/>
      <c r="H10558" s="47"/>
      <c r="I10558" s="120">
        <v>0</v>
      </c>
      <c r="J10558" s="120">
        <v>0</v>
      </c>
    </row>
    <row r="10559" spans="1:10" ht="15" customHeight="1">
      <c r="A10559" s="46" t="s">
        <v>19533</v>
      </c>
      <c r="B10559" s="46" t="s">
        <v>19530</v>
      </c>
      <c r="C10559" s="47">
        <v>271.86619999999999</v>
      </c>
      <c r="D10559" s="119" t="s">
        <v>13589</v>
      </c>
      <c r="E10559" s="46" t="s">
        <v>13589</v>
      </c>
      <c r="F10559" s="121">
        <v>3.4430000000000001</v>
      </c>
      <c r="G10559" s="87"/>
      <c r="H10559" s="47"/>
      <c r="I10559" s="120">
        <v>0</v>
      </c>
      <c r="J10559" s="120">
        <v>0</v>
      </c>
    </row>
    <row r="10560" spans="1:10" ht="15" customHeight="1">
      <c r="A10560" s="46" t="s">
        <v>19531</v>
      </c>
      <c r="B10560" s="46" t="s">
        <v>19532</v>
      </c>
      <c r="C10560" s="47">
        <v>303.23540000000003</v>
      </c>
      <c r="D10560" s="119" t="s">
        <v>13588</v>
      </c>
      <c r="E10560" s="46" t="s">
        <v>13588</v>
      </c>
      <c r="F10560" s="121">
        <v>2.7732000000000001</v>
      </c>
      <c r="G10560" s="87"/>
      <c r="H10560" s="47"/>
      <c r="I10560" s="120">
        <v>0</v>
      </c>
      <c r="J10560" s="120">
        <v>0</v>
      </c>
    </row>
    <row r="10561" spans="1:10" ht="15" customHeight="1">
      <c r="A10561" s="46" t="s">
        <v>19529</v>
      </c>
      <c r="B10561" s="46" t="s">
        <v>35988</v>
      </c>
      <c r="C10561" s="47">
        <v>334.6046</v>
      </c>
      <c r="D10561" s="119" t="s">
        <v>13586</v>
      </c>
      <c r="E10561" s="46" t="s">
        <v>13586</v>
      </c>
      <c r="F10561" s="121">
        <v>3.1374</v>
      </c>
      <c r="G10561" s="87"/>
      <c r="H10561" s="47"/>
      <c r="I10561" s="120">
        <v>23</v>
      </c>
      <c r="J10561" s="120">
        <v>0</v>
      </c>
    </row>
    <row r="10562" spans="1:10" ht="15" customHeight="1">
      <c r="A10562" s="46" t="s">
        <v>19527</v>
      </c>
      <c r="B10562" s="46" t="s">
        <v>19528</v>
      </c>
      <c r="C10562" s="47">
        <v>125.4768</v>
      </c>
      <c r="D10562" s="119" t="s">
        <v>13584</v>
      </c>
      <c r="E10562" s="46" t="s">
        <v>13584</v>
      </c>
      <c r="F10562" s="121">
        <v>1.923</v>
      </c>
      <c r="G10562" s="87"/>
      <c r="H10562" s="47"/>
      <c r="I10562" s="120">
        <v>0</v>
      </c>
      <c r="J10562" s="120">
        <v>0</v>
      </c>
    </row>
    <row r="10563" spans="1:10" ht="15" customHeight="1">
      <c r="A10563" s="46" t="s">
        <v>19525</v>
      </c>
      <c r="B10563" s="46" t="s">
        <v>19526</v>
      </c>
      <c r="C10563" s="47">
        <v>154.8476</v>
      </c>
      <c r="D10563" s="119" t="s">
        <v>13582</v>
      </c>
      <c r="E10563" s="46" t="s">
        <v>13582</v>
      </c>
      <c r="F10563" s="121">
        <v>2.2012</v>
      </c>
      <c r="G10563" s="87"/>
      <c r="H10563" s="47"/>
      <c r="I10563" s="120">
        <v>1</v>
      </c>
      <c r="J10563" s="120">
        <v>0</v>
      </c>
    </row>
    <row r="10564" spans="1:10" ht="15" customHeight="1">
      <c r="A10564" s="46" t="s">
        <v>19523</v>
      </c>
      <c r="B10564" s="46" t="s">
        <v>19524</v>
      </c>
      <c r="C10564" s="47">
        <v>96.198800000000006</v>
      </c>
      <c r="D10564" s="119" t="s">
        <v>13580</v>
      </c>
      <c r="E10564" s="46" t="s">
        <v>13580</v>
      </c>
      <c r="F10564" s="121">
        <v>2.0242</v>
      </c>
      <c r="G10564" s="87"/>
      <c r="H10564" s="47"/>
      <c r="I10564" s="120">
        <v>1</v>
      </c>
      <c r="J10564" s="120">
        <v>0</v>
      </c>
    </row>
    <row r="10565" spans="1:10" ht="15" customHeight="1">
      <c r="A10565" s="46" t="s">
        <v>19521</v>
      </c>
      <c r="B10565" s="46" t="s">
        <v>19522</v>
      </c>
      <c r="C10565" s="47">
        <v>75.286000000000001</v>
      </c>
      <c r="D10565" s="119" t="s">
        <v>13578</v>
      </c>
      <c r="E10565" s="46" t="s">
        <v>13578</v>
      </c>
      <c r="F10565" s="121">
        <v>2.3026</v>
      </c>
      <c r="G10565" s="87"/>
      <c r="H10565" s="47"/>
      <c r="I10565" s="120">
        <v>15</v>
      </c>
      <c r="J10565" s="120">
        <v>0</v>
      </c>
    </row>
    <row r="10566" spans="1:10" ht="15" customHeight="1">
      <c r="A10566" s="46" t="s">
        <v>19519</v>
      </c>
      <c r="B10566" s="46" t="s">
        <v>19520</v>
      </c>
      <c r="C10566" s="47">
        <v>6.5061999999999998</v>
      </c>
      <c r="D10566" s="119" t="s">
        <v>13576</v>
      </c>
      <c r="E10566" s="46" t="s">
        <v>13576</v>
      </c>
      <c r="F10566" s="121">
        <v>2.1254</v>
      </c>
      <c r="G10566" s="87"/>
      <c r="H10566" s="47"/>
      <c r="I10566" s="120">
        <v>0</v>
      </c>
      <c r="J10566" s="120">
        <v>0</v>
      </c>
    </row>
    <row r="10567" spans="1:10" ht="15" customHeight="1">
      <c r="A10567" s="46" t="s">
        <v>19517</v>
      </c>
      <c r="B10567" s="46" t="s">
        <v>19518</v>
      </c>
      <c r="C10567" s="47">
        <v>153.709</v>
      </c>
      <c r="D10567" s="119" t="s">
        <v>13574</v>
      </c>
      <c r="E10567" s="46" t="s">
        <v>13574</v>
      </c>
      <c r="F10567" s="121">
        <v>2.4036</v>
      </c>
      <c r="G10567" s="87"/>
      <c r="H10567" s="47"/>
      <c r="I10567" s="120">
        <v>0</v>
      </c>
      <c r="J10567" s="120">
        <v>0</v>
      </c>
    </row>
    <row r="10568" spans="1:10" ht="15" customHeight="1">
      <c r="A10568" s="46" t="s">
        <v>19515</v>
      </c>
      <c r="B10568" s="46" t="s">
        <v>19516</v>
      </c>
      <c r="C10568" s="47">
        <v>210.80080000000001</v>
      </c>
      <c r="D10568" s="119" t="s">
        <v>13573</v>
      </c>
      <c r="E10568" s="46" t="s">
        <v>13573</v>
      </c>
      <c r="F10568" s="121">
        <v>1.9583999999999999</v>
      </c>
      <c r="G10568" s="87"/>
      <c r="H10568" s="47"/>
      <c r="I10568" s="120">
        <v>0</v>
      </c>
      <c r="J10568" s="120">
        <v>0</v>
      </c>
    </row>
    <row r="10569" spans="1:10" ht="15" customHeight="1">
      <c r="A10569" s="46" t="s">
        <v>19826</v>
      </c>
      <c r="B10569" s="46" t="s">
        <v>19827</v>
      </c>
      <c r="C10569" s="47">
        <v>4.2759999999999998</v>
      </c>
      <c r="D10569" s="119" t="s">
        <v>13571</v>
      </c>
      <c r="E10569" s="46" t="s">
        <v>13571</v>
      </c>
      <c r="F10569" s="121">
        <v>2.0768</v>
      </c>
      <c r="G10569" s="87"/>
      <c r="H10569" s="47"/>
      <c r="I10569" s="120">
        <v>0</v>
      </c>
      <c r="J10569" s="120">
        <v>0</v>
      </c>
    </row>
    <row r="10570" spans="1:10" ht="15" customHeight="1">
      <c r="A10570" s="46" t="s">
        <v>19824</v>
      </c>
      <c r="B10570" s="46" t="s">
        <v>19825</v>
      </c>
      <c r="C10570" s="47">
        <v>4.6555999999999997</v>
      </c>
      <c r="D10570" s="119" t="s">
        <v>13569</v>
      </c>
      <c r="E10570" s="46" t="s">
        <v>13569</v>
      </c>
      <c r="F10570" s="121">
        <v>2.1859999999999999</v>
      </c>
      <c r="G10570" s="87"/>
      <c r="H10570" s="47"/>
      <c r="I10570" s="120">
        <v>0</v>
      </c>
      <c r="J10570" s="120">
        <v>0</v>
      </c>
    </row>
    <row r="10571" spans="1:10" ht="15" customHeight="1">
      <c r="A10571" s="46" t="s">
        <v>19822</v>
      </c>
      <c r="B10571" s="46" t="s">
        <v>19823</v>
      </c>
      <c r="C10571" s="47">
        <v>4.5289999999999999</v>
      </c>
      <c r="D10571" s="119" t="s">
        <v>13567</v>
      </c>
      <c r="E10571" s="46" t="s">
        <v>13567</v>
      </c>
      <c r="F10571" s="121">
        <v>2.3046000000000002</v>
      </c>
      <c r="G10571" s="87"/>
      <c r="H10571" s="47"/>
      <c r="I10571" s="120">
        <v>0</v>
      </c>
      <c r="J10571" s="120">
        <v>0</v>
      </c>
    </row>
    <row r="10572" spans="1:10" ht="15" customHeight="1">
      <c r="A10572" s="46" t="s">
        <v>19820</v>
      </c>
      <c r="B10572" s="46" t="s">
        <v>19821</v>
      </c>
      <c r="C10572" s="47">
        <v>5.4146000000000001</v>
      </c>
      <c r="D10572" s="119" t="s">
        <v>13565</v>
      </c>
      <c r="E10572" s="46" t="s">
        <v>13565</v>
      </c>
      <c r="F10572" s="121">
        <v>2.6598000000000002</v>
      </c>
      <c r="G10572" s="87"/>
      <c r="H10572" s="47"/>
      <c r="I10572" s="120">
        <v>0</v>
      </c>
      <c r="J10572" s="120">
        <v>0</v>
      </c>
    </row>
    <row r="10573" spans="1:10" ht="15" customHeight="1">
      <c r="A10573" s="46" t="s">
        <v>19818</v>
      </c>
      <c r="B10573" s="46" t="s">
        <v>19819</v>
      </c>
      <c r="C10573" s="47">
        <v>0.96140000000000003</v>
      </c>
      <c r="D10573" s="119" t="s">
        <v>3131</v>
      </c>
      <c r="E10573" s="46" t="s">
        <v>3131</v>
      </c>
      <c r="F10573" s="121">
        <v>2.7052</v>
      </c>
      <c r="G10573" s="87"/>
      <c r="H10573" s="47"/>
      <c r="I10573" s="120">
        <v>0</v>
      </c>
      <c r="J10573" s="120">
        <v>0</v>
      </c>
    </row>
    <row r="10574" spans="1:10" ht="15" customHeight="1">
      <c r="A10574" s="46" t="s">
        <v>19816</v>
      </c>
      <c r="B10574" s="46" t="s">
        <v>19817</v>
      </c>
      <c r="C10574" s="47">
        <v>2.3277999999999999</v>
      </c>
      <c r="D10574" s="119" t="s">
        <v>32623</v>
      </c>
      <c r="E10574" s="46" t="s">
        <v>32623</v>
      </c>
      <c r="F10574" s="121">
        <v>4.2304000000000004</v>
      </c>
      <c r="G10574" s="87"/>
      <c r="H10574" s="47"/>
      <c r="I10574" s="120">
        <v>0</v>
      </c>
      <c r="J10574" s="120">
        <v>0</v>
      </c>
    </row>
    <row r="10575" spans="1:10" ht="15" customHeight="1">
      <c r="A10575" s="46" t="s">
        <v>19814</v>
      </c>
      <c r="B10575" s="46" t="s">
        <v>19815</v>
      </c>
      <c r="C10575" s="47">
        <v>0.43020000000000003</v>
      </c>
      <c r="D10575" s="119" t="s">
        <v>13562</v>
      </c>
      <c r="E10575" s="46" t="s">
        <v>13562</v>
      </c>
      <c r="F10575" s="121">
        <v>2.6232000000000002</v>
      </c>
      <c r="G10575" s="87"/>
      <c r="H10575" s="47"/>
      <c r="I10575" s="120">
        <v>0</v>
      </c>
      <c r="J10575" s="120">
        <v>0</v>
      </c>
    </row>
    <row r="10576" spans="1:10" ht="15" customHeight="1">
      <c r="A10576" s="46" t="s">
        <v>19812</v>
      </c>
      <c r="B10576" s="46" t="s">
        <v>19813</v>
      </c>
      <c r="C10576" s="47">
        <v>2.2772000000000001</v>
      </c>
      <c r="D10576" s="119" t="s">
        <v>13560</v>
      </c>
      <c r="E10576" s="46" t="s">
        <v>13560</v>
      </c>
      <c r="F10576" s="121">
        <v>2.7418</v>
      </c>
      <c r="G10576" s="87"/>
      <c r="H10576" s="47"/>
      <c r="I10576" s="120">
        <v>0</v>
      </c>
      <c r="J10576" s="120">
        <v>0</v>
      </c>
    </row>
    <row r="10577" spans="1:10" ht="15" customHeight="1">
      <c r="A10577" s="46" t="s">
        <v>19810</v>
      </c>
      <c r="B10577" s="46" t="s">
        <v>19811</v>
      </c>
      <c r="C10577" s="47">
        <v>4.3517999999999999</v>
      </c>
      <c r="D10577" s="119" t="s">
        <v>13558</v>
      </c>
      <c r="E10577" s="46" t="s">
        <v>13558</v>
      </c>
      <c r="F10577" s="121">
        <v>2.5657999999999999</v>
      </c>
      <c r="G10577" s="87"/>
      <c r="H10577" s="47"/>
      <c r="I10577" s="120">
        <v>0</v>
      </c>
      <c r="J10577" s="120">
        <v>0</v>
      </c>
    </row>
    <row r="10578" spans="1:10" ht="15" customHeight="1">
      <c r="A10578" s="46" t="s">
        <v>19808</v>
      </c>
      <c r="B10578" s="46" t="s">
        <v>19809</v>
      </c>
      <c r="C10578" s="47">
        <v>7.3121999999999998</v>
      </c>
      <c r="D10578" s="119" t="s">
        <v>13556</v>
      </c>
      <c r="E10578" s="46" t="s">
        <v>13556</v>
      </c>
      <c r="F10578" s="121">
        <v>3.1244000000000001</v>
      </c>
      <c r="G10578" s="87"/>
      <c r="H10578" s="47"/>
      <c r="I10578" s="120">
        <v>0</v>
      </c>
      <c r="J10578" s="120">
        <v>0</v>
      </c>
    </row>
    <row r="10579" spans="1:10" ht="15" customHeight="1">
      <c r="A10579" s="46" t="s">
        <v>19806</v>
      </c>
      <c r="B10579" s="46" t="s">
        <v>19807</v>
      </c>
      <c r="C10579" s="47">
        <v>10.8292</v>
      </c>
      <c r="D10579" s="119" t="s">
        <v>13554</v>
      </c>
      <c r="E10579" s="46" t="s">
        <v>13554</v>
      </c>
      <c r="F10579" s="121">
        <v>3.5432000000000001</v>
      </c>
      <c r="G10579" s="87"/>
      <c r="H10579" s="47"/>
      <c r="I10579" s="120">
        <v>0</v>
      </c>
      <c r="J10579" s="120">
        <v>0</v>
      </c>
    </row>
    <row r="10580" spans="1:10" ht="15" customHeight="1">
      <c r="A10580" s="46" t="s">
        <v>19804</v>
      </c>
      <c r="B10580" s="46" t="s">
        <v>19805</v>
      </c>
      <c r="C10580" s="47">
        <v>10.4496</v>
      </c>
      <c r="D10580" s="119" t="s">
        <v>13552</v>
      </c>
      <c r="E10580" s="46" t="s">
        <v>13552</v>
      </c>
      <c r="F10580" s="121">
        <v>3.4660000000000002</v>
      </c>
      <c r="G10580" s="87"/>
      <c r="H10580" s="47"/>
      <c r="I10580" s="120">
        <v>0</v>
      </c>
      <c r="J10580" s="120">
        <v>0</v>
      </c>
    </row>
    <row r="10581" spans="1:10" ht="15" customHeight="1">
      <c r="A10581" s="46" t="s">
        <v>19802</v>
      </c>
      <c r="B10581" s="46" t="s">
        <v>19803</v>
      </c>
      <c r="C10581" s="47">
        <v>10.981</v>
      </c>
      <c r="D10581" s="119" t="s">
        <v>3136</v>
      </c>
      <c r="E10581" s="46" t="s">
        <v>3136</v>
      </c>
      <c r="F10581" s="121">
        <v>2.8146</v>
      </c>
      <c r="G10581" s="87"/>
      <c r="H10581" s="47"/>
      <c r="I10581" s="120">
        <v>0</v>
      </c>
      <c r="J10581" s="120">
        <v>0</v>
      </c>
    </row>
    <row r="10582" spans="1:10" ht="15" customHeight="1">
      <c r="A10582" s="46" t="s">
        <v>19800</v>
      </c>
      <c r="B10582" s="46" t="s">
        <v>19801</v>
      </c>
      <c r="C10582" s="47">
        <v>7.7675999999999998</v>
      </c>
      <c r="D10582" s="119" t="s">
        <v>32625</v>
      </c>
      <c r="E10582" s="46" t="s">
        <v>32625</v>
      </c>
      <c r="F10582" s="121">
        <v>4.32</v>
      </c>
      <c r="G10582" s="87"/>
      <c r="H10582" s="47"/>
      <c r="I10582" s="120">
        <v>0</v>
      </c>
      <c r="J10582" s="120">
        <v>0</v>
      </c>
    </row>
    <row r="10583" spans="1:10" ht="15" customHeight="1">
      <c r="A10583" s="46" t="s">
        <v>19798</v>
      </c>
      <c r="B10583" s="46" t="s">
        <v>19799</v>
      </c>
      <c r="C10583" s="47">
        <v>7.9954000000000001</v>
      </c>
      <c r="D10583" s="119" t="s">
        <v>3141</v>
      </c>
      <c r="E10583" s="46" t="s">
        <v>3141</v>
      </c>
      <c r="F10583" s="121">
        <v>2.9329999999999998</v>
      </c>
      <c r="G10583" s="87"/>
      <c r="H10583" s="47"/>
      <c r="I10583" s="120">
        <v>0</v>
      </c>
      <c r="J10583" s="120">
        <v>0</v>
      </c>
    </row>
    <row r="10584" spans="1:10" ht="15" customHeight="1">
      <c r="A10584" s="46" t="s">
        <v>19796</v>
      </c>
      <c r="B10584" s="46" t="s">
        <v>19797</v>
      </c>
      <c r="C10584" s="47">
        <v>13.2582</v>
      </c>
      <c r="D10584" s="119" t="s">
        <v>32627</v>
      </c>
      <c r="E10584" s="46" t="s">
        <v>32627</v>
      </c>
      <c r="F10584" s="121">
        <v>4.4169999999999998</v>
      </c>
      <c r="G10584" s="87"/>
      <c r="H10584" s="47"/>
      <c r="I10584" s="120">
        <v>0</v>
      </c>
      <c r="J10584" s="120">
        <v>0</v>
      </c>
    </row>
    <row r="10585" spans="1:10" ht="15" customHeight="1">
      <c r="A10585" s="46" t="s">
        <v>19794</v>
      </c>
      <c r="B10585" s="46" t="s">
        <v>19795</v>
      </c>
      <c r="C10585" s="47">
        <v>0.15179999999999999</v>
      </c>
      <c r="D10585" s="119" t="s">
        <v>3144</v>
      </c>
      <c r="E10585" s="46" t="s">
        <v>3144</v>
      </c>
      <c r="F10585" s="121">
        <v>3.5615999999999999</v>
      </c>
      <c r="G10585" s="87"/>
      <c r="H10585" s="47"/>
      <c r="I10585" s="120">
        <v>0</v>
      </c>
      <c r="J10585" s="120">
        <v>0</v>
      </c>
    </row>
    <row r="10586" spans="1:10" ht="15" customHeight="1">
      <c r="A10586" s="46" t="s">
        <v>19792</v>
      </c>
      <c r="B10586" s="46" t="s">
        <v>19793</v>
      </c>
      <c r="C10586" s="47">
        <v>0.2278</v>
      </c>
      <c r="D10586" s="119" t="s">
        <v>3149</v>
      </c>
      <c r="E10586" s="46" t="s">
        <v>3149</v>
      </c>
      <c r="F10586" s="121">
        <v>3.68</v>
      </c>
      <c r="G10586" s="87"/>
      <c r="H10586" s="47"/>
      <c r="I10586" s="120">
        <v>0</v>
      </c>
      <c r="J10586" s="120">
        <v>0</v>
      </c>
    </row>
    <row r="10587" spans="1:10" ht="15" customHeight="1">
      <c r="A10587" s="46" t="s">
        <v>19790</v>
      </c>
      <c r="B10587" s="46" t="s">
        <v>19791</v>
      </c>
      <c r="C10587" s="47">
        <v>0.43020000000000003</v>
      </c>
      <c r="D10587" s="119" t="s">
        <v>13546</v>
      </c>
      <c r="E10587" s="46" t="s">
        <v>13546</v>
      </c>
      <c r="F10587" s="121">
        <v>3.9622000000000002</v>
      </c>
      <c r="G10587" s="87"/>
      <c r="H10587" s="47"/>
      <c r="I10587" s="120">
        <v>0</v>
      </c>
      <c r="J10587" s="120">
        <v>0</v>
      </c>
    </row>
    <row r="10588" spans="1:10" ht="15" customHeight="1">
      <c r="A10588" s="46" t="s">
        <v>19788</v>
      </c>
      <c r="B10588" s="46" t="s">
        <v>19789</v>
      </c>
      <c r="C10588" s="47">
        <v>3.4409999999999998</v>
      </c>
      <c r="D10588" s="119" t="s">
        <v>13375</v>
      </c>
      <c r="E10588" s="46" t="s">
        <v>13375</v>
      </c>
      <c r="F10588" s="121">
        <v>7.9518000000000004</v>
      </c>
      <c r="G10588" s="87"/>
      <c r="H10588" s="47"/>
      <c r="I10588" s="120">
        <v>0</v>
      </c>
      <c r="J10588" s="120">
        <v>0</v>
      </c>
    </row>
    <row r="10589" spans="1:10" ht="15" customHeight="1">
      <c r="A10589" s="46" t="s">
        <v>19786</v>
      </c>
      <c r="B10589" s="46" t="s">
        <v>19787</v>
      </c>
      <c r="C10589" s="47">
        <v>0.75900000000000001</v>
      </c>
      <c r="D10589" s="119" t="s">
        <v>13373</v>
      </c>
      <c r="E10589" s="46" t="s">
        <v>13373</v>
      </c>
      <c r="F10589" s="121">
        <v>4.2173999999999996</v>
      </c>
      <c r="G10589" s="87"/>
      <c r="H10589" s="47"/>
      <c r="I10589" s="120">
        <v>0</v>
      </c>
      <c r="J10589" s="120">
        <v>0</v>
      </c>
    </row>
    <row r="10590" spans="1:10" ht="15" customHeight="1">
      <c r="A10590" s="46" t="s">
        <v>19784</v>
      </c>
      <c r="B10590" s="46" t="s">
        <v>19785</v>
      </c>
      <c r="C10590" s="47">
        <v>0.83499999999999996</v>
      </c>
      <c r="D10590" s="119" t="s">
        <v>13371</v>
      </c>
      <c r="E10590" s="46" t="s">
        <v>13371</v>
      </c>
      <c r="F10590" s="121">
        <v>4.4268000000000001</v>
      </c>
      <c r="G10590" s="87"/>
      <c r="H10590" s="47"/>
      <c r="I10590" s="120">
        <v>0</v>
      </c>
      <c r="J10590" s="120">
        <v>0</v>
      </c>
    </row>
    <row r="10591" spans="1:10" ht="15" customHeight="1">
      <c r="A10591" s="46" t="s">
        <v>19782</v>
      </c>
      <c r="B10591" s="46" t="s">
        <v>19783</v>
      </c>
      <c r="C10591" s="47">
        <v>1.5940000000000001</v>
      </c>
      <c r="D10591" s="119" t="s">
        <v>13369</v>
      </c>
      <c r="E10591" s="46" t="s">
        <v>13369</v>
      </c>
      <c r="F10591" s="121">
        <v>7.9518000000000004</v>
      </c>
      <c r="G10591" s="87"/>
      <c r="H10591" s="47"/>
      <c r="I10591" s="120">
        <v>0</v>
      </c>
      <c r="J10591" s="120">
        <v>0</v>
      </c>
    </row>
    <row r="10592" spans="1:10" ht="15" customHeight="1">
      <c r="A10592" s="46" t="s">
        <v>19780</v>
      </c>
      <c r="B10592" s="46" t="s">
        <v>19781</v>
      </c>
      <c r="C10592" s="47">
        <v>7.5999999999999998E-2</v>
      </c>
      <c r="D10592" s="119" t="s">
        <v>13367</v>
      </c>
      <c r="E10592" s="46" t="s">
        <v>13367</v>
      </c>
      <c r="F10592" s="121">
        <v>4.2173999999999996</v>
      </c>
      <c r="G10592" s="87"/>
      <c r="H10592" s="47"/>
      <c r="I10592" s="120">
        <v>0</v>
      </c>
      <c r="J10592" s="120">
        <v>0</v>
      </c>
    </row>
    <row r="10593" spans="1:10" ht="15" customHeight="1">
      <c r="A10593" s="46" t="s">
        <v>19778</v>
      </c>
      <c r="B10593" s="46" t="s">
        <v>19779</v>
      </c>
      <c r="C10593" s="47">
        <v>1.341</v>
      </c>
      <c r="D10593" s="119" t="s">
        <v>13365</v>
      </c>
      <c r="E10593" s="46" t="s">
        <v>13365</v>
      </c>
      <c r="F10593" s="121">
        <v>4.4268000000000001</v>
      </c>
      <c r="G10593" s="87"/>
      <c r="H10593" s="47"/>
      <c r="I10593" s="120">
        <v>0</v>
      </c>
      <c r="J10593" s="120">
        <v>0</v>
      </c>
    </row>
    <row r="10594" spans="1:10" ht="15" customHeight="1">
      <c r="A10594" s="46" t="s">
        <v>19776</v>
      </c>
      <c r="B10594" s="46" t="s">
        <v>19777</v>
      </c>
      <c r="C10594" s="47">
        <v>0.2278</v>
      </c>
      <c r="D10594" s="119" t="s">
        <v>13363</v>
      </c>
      <c r="E10594" s="46" t="s">
        <v>13363</v>
      </c>
      <c r="F10594" s="121">
        <v>4.6361999999999997</v>
      </c>
      <c r="G10594" s="87"/>
      <c r="H10594" s="47"/>
      <c r="I10594" s="120">
        <v>0</v>
      </c>
      <c r="J10594" s="120">
        <v>0</v>
      </c>
    </row>
    <row r="10595" spans="1:10" ht="15" customHeight="1">
      <c r="A10595" s="46" t="s">
        <v>19774</v>
      </c>
      <c r="B10595" s="46" t="s">
        <v>19775</v>
      </c>
      <c r="C10595" s="47">
        <v>0.17699999999999999</v>
      </c>
      <c r="D10595" s="119" t="s">
        <v>13361</v>
      </c>
      <c r="E10595" s="46" t="s">
        <v>13361</v>
      </c>
      <c r="F10595" s="121">
        <v>4.8457999999999997</v>
      </c>
      <c r="G10595" s="87"/>
      <c r="H10595" s="47"/>
      <c r="I10595" s="120">
        <v>0</v>
      </c>
      <c r="J10595" s="120">
        <v>0</v>
      </c>
    </row>
    <row r="10596" spans="1:10" ht="15" customHeight="1">
      <c r="A10596" s="46" t="s">
        <v>19772</v>
      </c>
      <c r="B10596" s="46" t="s">
        <v>19773</v>
      </c>
      <c r="C10596" s="47">
        <v>2.5047999999999999</v>
      </c>
      <c r="D10596" s="119" t="s">
        <v>13359</v>
      </c>
      <c r="E10596" s="46" t="s">
        <v>13359</v>
      </c>
      <c r="F10596" s="121">
        <v>5.0553999999999997</v>
      </c>
      <c r="G10596" s="87"/>
      <c r="H10596" s="47"/>
      <c r="I10596" s="120">
        <v>0</v>
      </c>
      <c r="J10596" s="120">
        <v>0</v>
      </c>
    </row>
    <row r="10597" spans="1:10" ht="15" customHeight="1">
      <c r="A10597" s="46" t="s">
        <v>19770</v>
      </c>
      <c r="B10597" s="46" t="s">
        <v>19771</v>
      </c>
      <c r="C10597" s="47">
        <v>4.5796000000000001</v>
      </c>
      <c r="D10597" s="119" t="s">
        <v>13357</v>
      </c>
      <c r="E10597" s="46" t="s">
        <v>13357</v>
      </c>
      <c r="F10597" s="121">
        <v>5.7476000000000003</v>
      </c>
      <c r="G10597" s="87"/>
      <c r="H10597" s="47"/>
      <c r="I10597" s="120">
        <v>0</v>
      </c>
      <c r="J10597" s="120">
        <v>0</v>
      </c>
    </row>
    <row r="10598" spans="1:10" ht="15" customHeight="1">
      <c r="A10598" s="46" t="s">
        <v>19768</v>
      </c>
      <c r="B10598" s="46" t="s">
        <v>19769</v>
      </c>
      <c r="C10598" s="47">
        <v>6.8314000000000004</v>
      </c>
      <c r="D10598" s="119" t="s">
        <v>13355</v>
      </c>
      <c r="E10598" s="46" t="s">
        <v>13355</v>
      </c>
      <c r="F10598" s="121">
        <v>6.1848000000000001</v>
      </c>
      <c r="G10598" s="87"/>
      <c r="H10598" s="47"/>
      <c r="I10598" s="120">
        <v>0</v>
      </c>
      <c r="J10598" s="120">
        <v>0</v>
      </c>
    </row>
    <row r="10599" spans="1:10" ht="15" customHeight="1">
      <c r="A10599" s="46" t="s">
        <v>19766</v>
      </c>
      <c r="B10599" s="46" t="s">
        <v>19767</v>
      </c>
      <c r="C10599" s="47">
        <v>48.023000000000003</v>
      </c>
      <c r="D10599" s="119" t="s">
        <v>13353</v>
      </c>
      <c r="E10599" s="46" t="s">
        <v>13353</v>
      </c>
      <c r="F10599" s="121">
        <v>7.0683999999999996</v>
      </c>
      <c r="G10599" s="87"/>
      <c r="H10599" s="47"/>
      <c r="I10599" s="120">
        <v>0</v>
      </c>
      <c r="J10599" s="120">
        <v>0</v>
      </c>
    </row>
    <row r="10600" spans="1:10" ht="15" customHeight="1">
      <c r="A10600" s="46" t="s">
        <v>19764</v>
      </c>
      <c r="B10600" s="46" t="s">
        <v>19765</v>
      </c>
      <c r="C10600" s="47">
        <v>5.5411999999999999</v>
      </c>
      <c r="D10600" s="119" t="s">
        <v>13351</v>
      </c>
      <c r="E10600" s="46" t="s">
        <v>13351</v>
      </c>
      <c r="F10600" s="121">
        <v>4.6361999999999997</v>
      </c>
      <c r="G10600" s="87"/>
      <c r="H10600" s="47"/>
      <c r="I10600" s="120">
        <v>0</v>
      </c>
      <c r="J10600" s="120">
        <v>0</v>
      </c>
    </row>
    <row r="10601" spans="1:10" ht="15" customHeight="1">
      <c r="A10601" s="46" t="s">
        <v>19762</v>
      </c>
      <c r="B10601" s="46" t="s">
        <v>19763</v>
      </c>
      <c r="C10601" s="47">
        <v>40.0276</v>
      </c>
      <c r="D10601" s="119" t="s">
        <v>13349</v>
      </c>
      <c r="E10601" s="46" t="s">
        <v>13349</v>
      </c>
      <c r="F10601" s="121">
        <v>4.8457999999999997</v>
      </c>
      <c r="G10601" s="87"/>
      <c r="H10601" s="47"/>
      <c r="I10601" s="120">
        <v>0</v>
      </c>
      <c r="J10601" s="120">
        <v>0</v>
      </c>
    </row>
    <row r="10602" spans="1:10" ht="15" customHeight="1">
      <c r="A10602" s="46" t="s">
        <v>19760</v>
      </c>
      <c r="B10602" s="46" t="s">
        <v>19761</v>
      </c>
      <c r="C10602" s="47">
        <v>11.891999999999999</v>
      </c>
      <c r="D10602" s="119" t="s">
        <v>13347</v>
      </c>
      <c r="E10602" s="46" t="s">
        <v>13347</v>
      </c>
      <c r="F10602" s="121">
        <v>5.0553999999999997</v>
      </c>
      <c r="G10602" s="87"/>
      <c r="H10602" s="47"/>
      <c r="I10602" s="120">
        <v>0</v>
      </c>
      <c r="J10602" s="120">
        <v>0</v>
      </c>
    </row>
    <row r="10603" spans="1:10" ht="15" customHeight="1">
      <c r="A10603" s="46" t="s">
        <v>19758</v>
      </c>
      <c r="B10603" s="46" t="s">
        <v>19759</v>
      </c>
      <c r="C10603" s="47">
        <v>15.1052</v>
      </c>
      <c r="D10603" s="119" t="s">
        <v>13345</v>
      </c>
      <c r="E10603" s="46" t="s">
        <v>13345</v>
      </c>
      <c r="F10603" s="121">
        <v>5.7476000000000003</v>
      </c>
      <c r="G10603" s="87"/>
      <c r="H10603" s="47"/>
      <c r="I10603" s="120">
        <v>0</v>
      </c>
      <c r="J10603" s="120">
        <v>0</v>
      </c>
    </row>
    <row r="10604" spans="1:10" ht="15" customHeight="1">
      <c r="A10604" s="46" t="s">
        <v>19756</v>
      </c>
      <c r="B10604" s="46" t="s">
        <v>19757</v>
      </c>
      <c r="C10604" s="47">
        <v>15.788399999999999</v>
      </c>
      <c r="D10604" s="119" t="s">
        <v>13343</v>
      </c>
      <c r="E10604" s="46" t="s">
        <v>13343</v>
      </c>
      <c r="F10604" s="121">
        <v>6.1848000000000001</v>
      </c>
      <c r="G10604" s="87"/>
      <c r="H10604" s="47"/>
      <c r="I10604" s="120">
        <v>0</v>
      </c>
      <c r="J10604" s="120">
        <v>0</v>
      </c>
    </row>
    <row r="10605" spans="1:10" ht="15" customHeight="1">
      <c r="A10605" s="46" t="s">
        <v>19754</v>
      </c>
      <c r="B10605" s="46" t="s">
        <v>19755</v>
      </c>
      <c r="C10605" s="47">
        <v>346.45519999999999</v>
      </c>
      <c r="D10605" s="119" t="s">
        <v>13341</v>
      </c>
      <c r="E10605" s="46" t="s">
        <v>13341</v>
      </c>
      <c r="F10605" s="121">
        <v>7.0683999999999996</v>
      </c>
      <c r="G10605" s="87"/>
      <c r="H10605" s="47"/>
      <c r="I10605" s="120">
        <v>0</v>
      </c>
      <c r="J10605" s="120">
        <v>0</v>
      </c>
    </row>
    <row r="10606" spans="1:10" ht="15" customHeight="1">
      <c r="A10606" s="46" t="s">
        <v>19752</v>
      </c>
      <c r="B10606" s="46" t="s">
        <v>19753</v>
      </c>
      <c r="C10606" s="47">
        <v>395.2516</v>
      </c>
      <c r="D10606" s="119" t="s">
        <v>13195</v>
      </c>
      <c r="E10606" s="46" t="s">
        <v>13195</v>
      </c>
      <c r="F10606" s="121">
        <v>9.2908000000000008</v>
      </c>
      <c r="G10606" s="87"/>
      <c r="H10606" s="47"/>
      <c r="I10606" s="120">
        <v>0</v>
      </c>
      <c r="J10606" s="120">
        <v>0</v>
      </c>
    </row>
    <row r="10607" spans="1:10" ht="15" customHeight="1">
      <c r="A10607" s="46" t="s">
        <v>19751</v>
      </c>
      <c r="B10607" s="46" t="s">
        <v>19750</v>
      </c>
      <c r="C10607" s="47">
        <v>358.6542</v>
      </c>
      <c r="D10607" s="119" t="s">
        <v>13193</v>
      </c>
      <c r="E10607" s="46" t="s">
        <v>13193</v>
      </c>
      <c r="F10607" s="121">
        <v>8.1067999999999998</v>
      </c>
      <c r="G10607" s="87"/>
      <c r="H10607" s="47"/>
      <c r="I10607" s="120">
        <v>0</v>
      </c>
      <c r="J10607" s="120">
        <v>0</v>
      </c>
    </row>
    <row r="10608" spans="1:10" ht="15" customHeight="1">
      <c r="A10608" s="46" t="s">
        <v>19749</v>
      </c>
      <c r="B10608" s="46" t="s">
        <v>19750</v>
      </c>
      <c r="C10608" s="47">
        <v>407.45080000000002</v>
      </c>
      <c r="D10608" s="119" t="s">
        <v>13191</v>
      </c>
      <c r="E10608" s="46" t="s">
        <v>13191</v>
      </c>
      <c r="F10608" s="121">
        <v>16.468399999999999</v>
      </c>
      <c r="G10608" s="87"/>
      <c r="H10608" s="47"/>
      <c r="I10608" s="120">
        <v>0</v>
      </c>
      <c r="J10608" s="120">
        <v>0</v>
      </c>
    </row>
    <row r="10609" spans="1:10" ht="15" customHeight="1">
      <c r="A10609" s="46" t="s">
        <v>19747</v>
      </c>
      <c r="B10609" s="46" t="s">
        <v>19748</v>
      </c>
      <c r="C10609" s="47">
        <v>385.49239999999998</v>
      </c>
      <c r="D10609" s="119" t="s">
        <v>13189</v>
      </c>
      <c r="E10609" s="46" t="s">
        <v>13189</v>
      </c>
      <c r="F10609" s="121">
        <v>8.1067999999999998</v>
      </c>
      <c r="G10609" s="87"/>
      <c r="H10609" s="47"/>
      <c r="I10609" s="120">
        <v>0</v>
      </c>
      <c r="J10609" s="120">
        <v>0</v>
      </c>
    </row>
    <row r="10610" spans="1:10" ht="15" customHeight="1">
      <c r="A10610" s="46" t="s">
        <v>19745</v>
      </c>
      <c r="B10610" s="46" t="s">
        <v>19746</v>
      </c>
      <c r="C10610" s="47">
        <v>68.213800000000006</v>
      </c>
      <c r="D10610" s="119" t="s">
        <v>13187</v>
      </c>
      <c r="E10610" s="46" t="s">
        <v>13187</v>
      </c>
      <c r="F10610" s="121">
        <v>1.6641999999999999</v>
      </c>
      <c r="G10610" s="87"/>
      <c r="H10610" s="47"/>
      <c r="I10610" s="120">
        <v>0</v>
      </c>
      <c r="J10610" s="120">
        <v>0</v>
      </c>
    </row>
    <row r="10611" spans="1:10" ht="15" customHeight="1">
      <c r="A10611" s="46" t="s">
        <v>19744</v>
      </c>
      <c r="B10611" s="46" t="s">
        <v>19601</v>
      </c>
      <c r="C10611" s="47">
        <v>113.78879999999999</v>
      </c>
      <c r="D10611" s="119" t="s">
        <v>13186</v>
      </c>
      <c r="E10611" s="46" t="s">
        <v>13186</v>
      </c>
      <c r="F10611" s="121">
        <v>1.8171999999999999</v>
      </c>
      <c r="G10611" s="87"/>
      <c r="H10611" s="47"/>
      <c r="I10611" s="120">
        <v>0</v>
      </c>
      <c r="J10611" s="120">
        <v>0</v>
      </c>
    </row>
    <row r="10612" spans="1:10" ht="15" customHeight="1">
      <c r="A10612" s="46" t="s">
        <v>19743</v>
      </c>
      <c r="B10612" s="46" t="s">
        <v>19599</v>
      </c>
      <c r="C10612" s="47">
        <v>119.3656</v>
      </c>
      <c r="D10612" s="119" t="s">
        <v>13184</v>
      </c>
      <c r="E10612" s="46" t="s">
        <v>13184</v>
      </c>
      <c r="F10612" s="121">
        <v>10.019600000000001</v>
      </c>
      <c r="G10612" s="87"/>
      <c r="H10612" s="47"/>
      <c r="I10612" s="120">
        <v>0</v>
      </c>
      <c r="J10612" s="120">
        <v>0</v>
      </c>
    </row>
    <row r="10613" spans="1:10" ht="15" customHeight="1">
      <c r="A10613" s="46" t="s">
        <v>19741</v>
      </c>
      <c r="B10613" s="46" t="s">
        <v>19742</v>
      </c>
      <c r="C10613" s="47">
        <v>133.1216</v>
      </c>
      <c r="D10613" s="119" t="s">
        <v>13182</v>
      </c>
      <c r="E10613" s="46" t="s">
        <v>13182</v>
      </c>
      <c r="F10613" s="121">
        <v>10.019600000000001</v>
      </c>
      <c r="G10613" s="87"/>
      <c r="H10613" s="47"/>
      <c r="I10613" s="120">
        <v>0</v>
      </c>
      <c r="J10613" s="120">
        <v>0</v>
      </c>
    </row>
    <row r="10614" spans="1:10" ht="15" customHeight="1">
      <c r="A10614" s="46" t="s">
        <v>19739</v>
      </c>
      <c r="B10614" s="46" t="s">
        <v>19740</v>
      </c>
      <c r="C10614" s="47">
        <v>342.80700000000002</v>
      </c>
      <c r="D10614" s="119" t="s">
        <v>13181</v>
      </c>
      <c r="E10614" s="46" t="s">
        <v>13181</v>
      </c>
      <c r="F10614" s="121">
        <v>3.1061999999999999</v>
      </c>
      <c r="G10614" s="87"/>
      <c r="H10614" s="47"/>
      <c r="I10614" s="120">
        <v>0</v>
      </c>
      <c r="J10614" s="120">
        <v>0</v>
      </c>
    </row>
    <row r="10615" spans="1:10" ht="15" customHeight="1">
      <c r="A10615" s="46" t="s">
        <v>19737</v>
      </c>
      <c r="B10615" s="46" t="s">
        <v>19738</v>
      </c>
      <c r="C10615" s="47">
        <v>354.26260000000002</v>
      </c>
      <c r="D10615" s="119" t="s">
        <v>13179</v>
      </c>
      <c r="E10615" s="46" t="s">
        <v>13179</v>
      </c>
      <c r="F10615" s="121">
        <v>3.6252</v>
      </c>
      <c r="G10615" s="87"/>
      <c r="H10615" s="47"/>
      <c r="I10615" s="120">
        <v>0</v>
      </c>
      <c r="J10615" s="120">
        <v>0</v>
      </c>
    </row>
    <row r="10616" spans="1:10" ht="15" customHeight="1">
      <c r="A10616" s="46" t="s">
        <v>19735</v>
      </c>
      <c r="B10616" s="46" t="s">
        <v>19736</v>
      </c>
      <c r="C10616" s="47">
        <v>379.40440000000001</v>
      </c>
      <c r="D10616" s="119" t="s">
        <v>13177</v>
      </c>
      <c r="E10616" s="46" t="s">
        <v>13177</v>
      </c>
      <c r="F10616" s="121">
        <v>3.7343999999999999</v>
      </c>
      <c r="G10616" s="87"/>
      <c r="H10616" s="47"/>
      <c r="I10616" s="120">
        <v>0</v>
      </c>
      <c r="J10616" s="120">
        <v>0</v>
      </c>
    </row>
    <row r="10617" spans="1:10" ht="15" customHeight="1">
      <c r="A10617" s="46" t="s">
        <v>19733</v>
      </c>
      <c r="B10617" s="46" t="s">
        <v>19734</v>
      </c>
      <c r="C10617" s="47">
        <v>199.34540000000001</v>
      </c>
      <c r="D10617" s="119" t="s">
        <v>13175</v>
      </c>
      <c r="E10617" s="46" t="s">
        <v>13175</v>
      </c>
      <c r="F10617" s="121">
        <v>2.0448</v>
      </c>
      <c r="G10617" s="87"/>
      <c r="H10617" s="47"/>
      <c r="I10617" s="120">
        <v>0</v>
      </c>
      <c r="J10617" s="120">
        <v>0</v>
      </c>
    </row>
    <row r="10618" spans="1:10" ht="15" customHeight="1">
      <c r="A10618" s="46" t="s">
        <v>19731</v>
      </c>
      <c r="B10618" s="46" t="s">
        <v>19732</v>
      </c>
      <c r="C10618" s="47">
        <v>188.12219999999999</v>
      </c>
      <c r="D10618" s="119" t="s">
        <v>13173</v>
      </c>
      <c r="E10618" s="46" t="s">
        <v>13173</v>
      </c>
      <c r="F10618" s="121">
        <v>2.1314000000000002</v>
      </c>
      <c r="G10618" s="87"/>
      <c r="H10618" s="47"/>
      <c r="I10618" s="120">
        <v>0</v>
      </c>
      <c r="J10618" s="120">
        <v>0</v>
      </c>
    </row>
    <row r="10619" spans="1:10" ht="15" customHeight="1">
      <c r="A10619" s="46" t="s">
        <v>19729</v>
      </c>
      <c r="B10619" s="46" t="s">
        <v>19730</v>
      </c>
      <c r="C10619" s="47">
        <v>198.69479999999999</v>
      </c>
      <c r="D10619" s="119" t="s">
        <v>13171</v>
      </c>
      <c r="E10619" s="46" t="s">
        <v>13171</v>
      </c>
      <c r="F10619" s="121">
        <v>3.7618</v>
      </c>
      <c r="G10619" s="87"/>
      <c r="H10619" s="47"/>
      <c r="I10619" s="120">
        <v>0</v>
      </c>
      <c r="J10619" s="120">
        <v>0</v>
      </c>
    </row>
    <row r="10620" spans="1:10" ht="15" customHeight="1">
      <c r="A10620" s="46" t="s">
        <v>19727</v>
      </c>
      <c r="B10620" s="46" t="s">
        <v>19728</v>
      </c>
      <c r="C10620" s="47">
        <v>205.13120000000001</v>
      </c>
      <c r="D10620" s="119" t="s">
        <v>2327</v>
      </c>
      <c r="E10620" s="46" t="s">
        <v>2327</v>
      </c>
      <c r="F10620" s="121">
        <v>8.1978000000000009</v>
      </c>
      <c r="G10620" s="87"/>
      <c r="H10620" s="47"/>
      <c r="I10620" s="120">
        <v>0</v>
      </c>
      <c r="J10620" s="120">
        <v>0</v>
      </c>
    </row>
    <row r="10621" spans="1:10" ht="15" customHeight="1">
      <c r="A10621" s="46" t="s">
        <v>19726</v>
      </c>
      <c r="B10621" s="46" t="s">
        <v>19724</v>
      </c>
      <c r="C10621" s="47">
        <v>292.59300000000002</v>
      </c>
      <c r="D10621" s="119" t="s">
        <v>2336</v>
      </c>
      <c r="E10621" s="46" t="s">
        <v>2336</v>
      </c>
      <c r="F10621" s="121">
        <v>8.1978000000000009</v>
      </c>
      <c r="G10621" s="87"/>
      <c r="H10621" s="47"/>
      <c r="I10621" s="120">
        <v>0</v>
      </c>
      <c r="J10621" s="120">
        <v>0</v>
      </c>
    </row>
    <row r="10622" spans="1:10" ht="15" customHeight="1">
      <c r="A10622" s="46" t="s">
        <v>19725</v>
      </c>
      <c r="B10622" s="46" t="s">
        <v>19722</v>
      </c>
      <c r="C10622" s="47">
        <v>324.68259999999998</v>
      </c>
      <c r="D10622" s="119" t="s">
        <v>13544</v>
      </c>
      <c r="E10622" s="46" t="s">
        <v>13544</v>
      </c>
      <c r="F10622" s="121">
        <v>2.0112000000000001</v>
      </c>
      <c r="G10622" s="87"/>
      <c r="H10622" s="47"/>
      <c r="I10622" s="120">
        <v>0</v>
      </c>
      <c r="J10622" s="120">
        <v>0</v>
      </c>
    </row>
    <row r="10623" spans="1:10" ht="15" customHeight="1">
      <c r="A10623" s="46" t="s">
        <v>19723</v>
      </c>
      <c r="B10623" s="46" t="s">
        <v>19724</v>
      </c>
      <c r="C10623" s="47">
        <v>333.18720000000002</v>
      </c>
      <c r="D10623" s="119" t="s">
        <v>13542</v>
      </c>
      <c r="E10623" s="46" t="s">
        <v>13542</v>
      </c>
      <c r="F10623" s="121">
        <v>6.1210000000000004</v>
      </c>
      <c r="G10623" s="87"/>
      <c r="H10623" s="47"/>
      <c r="I10623" s="120">
        <v>0</v>
      </c>
      <c r="J10623" s="120">
        <v>0</v>
      </c>
    </row>
    <row r="10624" spans="1:10" ht="15" customHeight="1">
      <c r="A10624" s="46" t="s">
        <v>19721</v>
      </c>
      <c r="B10624" s="46" t="s">
        <v>19722</v>
      </c>
      <c r="C10624" s="47">
        <v>367.34480000000002</v>
      </c>
      <c r="D10624" s="119" t="s">
        <v>32629</v>
      </c>
      <c r="E10624" s="46" t="s">
        <v>32629</v>
      </c>
      <c r="F10624" s="121">
        <v>3.4156</v>
      </c>
      <c r="G10624" s="87"/>
      <c r="H10624" s="47"/>
      <c r="I10624" s="120">
        <v>0</v>
      </c>
      <c r="J10624" s="120">
        <v>0</v>
      </c>
    </row>
    <row r="10625" spans="1:10" ht="15" customHeight="1">
      <c r="A10625" s="46" t="s">
        <v>19720</v>
      </c>
      <c r="B10625" s="46" t="s">
        <v>19597</v>
      </c>
      <c r="C10625" s="47">
        <v>512.45619999999997</v>
      </c>
      <c r="D10625" s="119" t="s">
        <v>32631</v>
      </c>
      <c r="E10625" s="46" t="s">
        <v>32631</v>
      </c>
      <c r="F10625" s="121">
        <v>3.4156</v>
      </c>
      <c r="G10625" s="87"/>
      <c r="H10625" s="47"/>
      <c r="I10625" s="120">
        <v>0</v>
      </c>
      <c r="J10625" s="120">
        <v>0</v>
      </c>
    </row>
    <row r="10626" spans="1:10" ht="15" customHeight="1">
      <c r="A10626" s="46" t="s">
        <v>19718</v>
      </c>
      <c r="B10626" s="46" t="s">
        <v>19719</v>
      </c>
      <c r="C10626" s="47">
        <v>629.86980000000005</v>
      </c>
      <c r="D10626" s="119" t="s">
        <v>32633</v>
      </c>
      <c r="E10626" s="46" t="s">
        <v>32633</v>
      </c>
      <c r="F10626" s="121">
        <v>3.4156</v>
      </c>
      <c r="G10626" s="87"/>
      <c r="H10626" s="47"/>
      <c r="I10626" s="120">
        <v>0</v>
      </c>
      <c r="J10626" s="120">
        <v>0</v>
      </c>
    </row>
    <row r="10627" spans="1:10" ht="15" customHeight="1">
      <c r="A10627" s="46" t="s">
        <v>19717</v>
      </c>
      <c r="B10627" s="46" t="s">
        <v>19611</v>
      </c>
      <c r="C10627" s="47">
        <v>144.34479999999999</v>
      </c>
      <c r="D10627" s="119" t="s">
        <v>13167</v>
      </c>
      <c r="E10627" s="46" t="s">
        <v>13167</v>
      </c>
      <c r="F10627" s="121">
        <v>21.860800000000001</v>
      </c>
      <c r="G10627" s="87"/>
      <c r="H10627" s="47"/>
      <c r="I10627" s="120">
        <v>0</v>
      </c>
      <c r="J10627" s="120">
        <v>0</v>
      </c>
    </row>
    <row r="10628" spans="1:10" ht="15" customHeight="1">
      <c r="A10628" s="46" t="s">
        <v>19716</v>
      </c>
      <c r="B10628" s="46" t="s">
        <v>19609</v>
      </c>
      <c r="C10628" s="47">
        <v>169.13800000000001</v>
      </c>
      <c r="D10628" s="119" t="s">
        <v>13540</v>
      </c>
      <c r="E10628" s="46" t="s">
        <v>13540</v>
      </c>
      <c r="F10628" s="121">
        <v>1.4117999999999999</v>
      </c>
      <c r="G10628" s="87"/>
      <c r="H10628" s="47"/>
      <c r="I10628" s="120">
        <v>0</v>
      </c>
      <c r="J10628" s="120">
        <v>0</v>
      </c>
    </row>
    <row r="10629" spans="1:10" ht="15" customHeight="1">
      <c r="A10629" s="46" t="s">
        <v>19715</v>
      </c>
      <c r="B10629" s="46" t="s">
        <v>19607</v>
      </c>
      <c r="C10629" s="47">
        <v>178.8972</v>
      </c>
      <c r="D10629" s="119" t="s">
        <v>13538</v>
      </c>
      <c r="E10629" s="46" t="s">
        <v>13538</v>
      </c>
      <c r="F10629" s="121">
        <v>1.4117999999999999</v>
      </c>
      <c r="G10629" s="87"/>
      <c r="H10629" s="47"/>
      <c r="I10629" s="120">
        <v>0</v>
      </c>
      <c r="J10629" s="120">
        <v>0</v>
      </c>
    </row>
    <row r="10630" spans="1:10" ht="15" customHeight="1">
      <c r="A10630" s="46" t="s">
        <v>19714</v>
      </c>
      <c r="B10630" s="46" t="s">
        <v>19605</v>
      </c>
      <c r="C10630" s="47">
        <v>207.96600000000001</v>
      </c>
      <c r="D10630" s="119" t="s">
        <v>5212</v>
      </c>
      <c r="E10630" s="46" t="s">
        <v>5212</v>
      </c>
      <c r="F10630" s="121">
        <v>2.1598000000000002</v>
      </c>
      <c r="G10630" s="87"/>
      <c r="H10630" s="47"/>
      <c r="I10630" s="120">
        <v>0</v>
      </c>
      <c r="J10630" s="120">
        <v>0</v>
      </c>
    </row>
    <row r="10631" spans="1:10" ht="15" customHeight="1">
      <c r="A10631" s="46" t="s">
        <v>19713</v>
      </c>
      <c r="B10631" s="46" t="s">
        <v>19599</v>
      </c>
      <c r="C10631" s="47">
        <v>132.05260000000001</v>
      </c>
      <c r="D10631" s="119" t="s">
        <v>5213</v>
      </c>
      <c r="E10631" s="46" t="s">
        <v>5213</v>
      </c>
      <c r="F10631" s="121">
        <v>1.8486</v>
      </c>
      <c r="G10631" s="87"/>
      <c r="H10631" s="47"/>
      <c r="I10631" s="120">
        <v>0</v>
      </c>
      <c r="J10631" s="120">
        <v>0</v>
      </c>
    </row>
    <row r="10632" spans="1:10" ht="15" customHeight="1">
      <c r="A10632" s="46" t="s">
        <v>19712</v>
      </c>
      <c r="B10632" s="46" t="s">
        <v>19692</v>
      </c>
      <c r="C10632" s="47">
        <v>374.36219999999997</v>
      </c>
      <c r="D10632" s="119" t="s">
        <v>13534</v>
      </c>
      <c r="E10632" s="46" t="s">
        <v>13534</v>
      </c>
      <c r="F10632" s="121">
        <v>1.7927999999999999</v>
      </c>
      <c r="G10632" s="87"/>
      <c r="H10632" s="47"/>
      <c r="I10632" s="120">
        <v>0</v>
      </c>
      <c r="J10632" s="120">
        <v>0</v>
      </c>
    </row>
    <row r="10633" spans="1:10" ht="15" customHeight="1">
      <c r="A10633" s="46" t="s">
        <v>19711</v>
      </c>
      <c r="B10633" s="46" t="s">
        <v>19688</v>
      </c>
      <c r="C10633" s="47">
        <v>444.83819999999997</v>
      </c>
      <c r="D10633" s="119" t="s">
        <v>13532</v>
      </c>
      <c r="E10633" s="46" t="s">
        <v>13532</v>
      </c>
      <c r="F10633" s="121">
        <v>3.4156</v>
      </c>
      <c r="G10633" s="87"/>
      <c r="H10633" s="47"/>
      <c r="I10633" s="120">
        <v>0</v>
      </c>
      <c r="J10633" s="120">
        <v>0</v>
      </c>
    </row>
    <row r="10634" spans="1:10" ht="15" customHeight="1">
      <c r="A10634" s="46" t="s">
        <v>19710</v>
      </c>
      <c r="B10634" s="46" t="s">
        <v>19702</v>
      </c>
      <c r="C10634" s="47">
        <v>508.8546</v>
      </c>
      <c r="D10634" s="119" t="s">
        <v>5347</v>
      </c>
      <c r="E10634" s="46" t="s">
        <v>5347</v>
      </c>
      <c r="F10634" s="121">
        <v>1.6446000000000001</v>
      </c>
      <c r="G10634" s="87"/>
      <c r="H10634" s="47"/>
      <c r="I10634" s="120">
        <v>0</v>
      </c>
      <c r="J10634" s="120">
        <v>0</v>
      </c>
    </row>
    <row r="10635" spans="1:10" ht="15" customHeight="1">
      <c r="A10635" s="46" t="s">
        <v>19709</v>
      </c>
      <c r="B10635" s="46" t="s">
        <v>19700</v>
      </c>
      <c r="C10635" s="47">
        <v>1151.2023999999999</v>
      </c>
      <c r="D10635" s="119" t="s">
        <v>13529</v>
      </c>
      <c r="E10635" s="46" t="s">
        <v>13529</v>
      </c>
      <c r="F10635" s="121">
        <v>2.0950000000000002</v>
      </c>
      <c r="G10635" s="87"/>
      <c r="H10635" s="47"/>
      <c r="I10635" s="120">
        <v>0</v>
      </c>
      <c r="J10635" s="120">
        <v>0</v>
      </c>
    </row>
    <row r="10636" spans="1:10" ht="15" customHeight="1">
      <c r="A10636" s="46" t="s">
        <v>19708</v>
      </c>
      <c r="B10636" s="46" t="s">
        <v>19692</v>
      </c>
      <c r="C10636" s="47">
        <v>336.3938</v>
      </c>
      <c r="D10636" s="119" t="s">
        <v>13527</v>
      </c>
      <c r="E10636" s="46" t="s">
        <v>13527</v>
      </c>
      <c r="F10636" s="121">
        <v>1.0202</v>
      </c>
      <c r="G10636" s="87"/>
      <c r="H10636" s="47"/>
      <c r="I10636" s="120">
        <v>0</v>
      </c>
      <c r="J10636" s="120">
        <v>0</v>
      </c>
    </row>
    <row r="10637" spans="1:10" ht="15" customHeight="1">
      <c r="A10637" s="46" t="s">
        <v>19707</v>
      </c>
      <c r="B10637" s="46" t="s">
        <v>19688</v>
      </c>
      <c r="C10637" s="47">
        <v>374.26920000000001</v>
      </c>
      <c r="D10637" s="119" t="s">
        <v>5466</v>
      </c>
      <c r="E10637" s="46" t="s">
        <v>5466</v>
      </c>
      <c r="F10637" s="121">
        <v>1.6446000000000001</v>
      </c>
      <c r="G10637" s="87"/>
      <c r="H10637" s="47"/>
      <c r="I10637" s="120">
        <v>0</v>
      </c>
      <c r="J10637" s="120">
        <v>0</v>
      </c>
    </row>
    <row r="10638" spans="1:10" ht="15" customHeight="1">
      <c r="A10638" s="46" t="s">
        <v>19706</v>
      </c>
      <c r="B10638" s="46" t="s">
        <v>19702</v>
      </c>
      <c r="C10638" s="47">
        <v>412.3304</v>
      </c>
      <c r="D10638" s="119" t="s">
        <v>13524</v>
      </c>
      <c r="E10638" s="46" t="s">
        <v>13524</v>
      </c>
      <c r="F10638" s="121">
        <v>1.4927999999999999</v>
      </c>
      <c r="G10638" s="87"/>
      <c r="H10638" s="47"/>
      <c r="I10638" s="120">
        <v>0</v>
      </c>
      <c r="J10638" s="120">
        <v>0</v>
      </c>
    </row>
    <row r="10639" spans="1:10" ht="15" customHeight="1">
      <c r="A10639" s="46" t="s">
        <v>19705</v>
      </c>
      <c r="B10639" s="46" t="s">
        <v>19700</v>
      </c>
      <c r="C10639" s="47">
        <v>489.52179999999998</v>
      </c>
      <c r="D10639" s="119" t="s">
        <v>5469</v>
      </c>
      <c r="E10639" s="46" t="s">
        <v>5469</v>
      </c>
      <c r="F10639" s="121">
        <v>2.3479999999999999</v>
      </c>
      <c r="G10639" s="87"/>
      <c r="H10639" s="47"/>
      <c r="I10639" s="120">
        <v>2</v>
      </c>
      <c r="J10639" s="120">
        <v>0</v>
      </c>
    </row>
    <row r="10640" spans="1:10" ht="15" customHeight="1">
      <c r="A10640" s="46" t="s">
        <v>19704</v>
      </c>
      <c r="B10640" s="46" t="s">
        <v>19698</v>
      </c>
      <c r="C10640" s="47">
        <v>623.61919999999998</v>
      </c>
      <c r="D10640" s="119" t="s">
        <v>35424</v>
      </c>
      <c r="E10640" s="46" t="s">
        <v>35424</v>
      </c>
      <c r="F10640" s="121">
        <v>3.1107999999999998</v>
      </c>
      <c r="G10640" s="87"/>
      <c r="H10640" s="47"/>
      <c r="I10640" s="120">
        <v>0</v>
      </c>
      <c r="J10640" s="120">
        <v>0</v>
      </c>
    </row>
    <row r="10641" spans="1:10" ht="15" customHeight="1">
      <c r="A10641" s="46" t="s">
        <v>19703</v>
      </c>
      <c r="B10641" s="46" t="s">
        <v>19696</v>
      </c>
      <c r="C10641" s="47">
        <v>777.32820000000004</v>
      </c>
      <c r="D10641" s="119" t="s">
        <v>35428</v>
      </c>
      <c r="E10641" s="46" t="s">
        <v>35428</v>
      </c>
      <c r="F10641" s="121">
        <v>3.1107999999999998</v>
      </c>
      <c r="G10641" s="87"/>
      <c r="H10641" s="47"/>
      <c r="I10641" s="120">
        <v>0</v>
      </c>
      <c r="J10641" s="120">
        <v>0</v>
      </c>
    </row>
    <row r="10642" spans="1:10" ht="15" customHeight="1">
      <c r="A10642" s="46" t="s">
        <v>19701</v>
      </c>
      <c r="B10642" s="46" t="s">
        <v>19702</v>
      </c>
      <c r="C10642" s="47">
        <v>397.11059999999998</v>
      </c>
      <c r="D10642" s="119" t="s">
        <v>35420</v>
      </c>
      <c r="E10642" s="46" t="s">
        <v>35420</v>
      </c>
      <c r="F10642" s="121">
        <v>3.1107999999999998</v>
      </c>
      <c r="G10642" s="87"/>
      <c r="H10642" s="47"/>
      <c r="I10642" s="120">
        <v>0</v>
      </c>
      <c r="J10642" s="120">
        <v>0</v>
      </c>
    </row>
    <row r="10643" spans="1:10" ht="15" customHeight="1">
      <c r="A10643" s="46" t="s">
        <v>19699</v>
      </c>
      <c r="B10643" s="46" t="s">
        <v>19700</v>
      </c>
      <c r="C10643" s="47">
        <v>450.4846</v>
      </c>
      <c r="D10643" s="119" t="s">
        <v>35422</v>
      </c>
      <c r="E10643" s="46" t="s">
        <v>35422</v>
      </c>
      <c r="F10643" s="121">
        <v>3.1107999999999998</v>
      </c>
      <c r="G10643" s="87"/>
      <c r="H10643" s="47"/>
      <c r="I10643" s="120">
        <v>0</v>
      </c>
      <c r="J10643" s="120">
        <v>0</v>
      </c>
    </row>
    <row r="10644" spans="1:10" ht="15" customHeight="1">
      <c r="A10644" s="46" t="s">
        <v>19697</v>
      </c>
      <c r="B10644" s="46" t="s">
        <v>19698</v>
      </c>
      <c r="C10644" s="47">
        <v>536.85440000000006</v>
      </c>
      <c r="D10644" s="119" t="s">
        <v>35426</v>
      </c>
      <c r="E10644" s="46" t="s">
        <v>35426</v>
      </c>
      <c r="F10644" s="121">
        <v>3.1107999999999998</v>
      </c>
      <c r="G10644" s="87"/>
      <c r="H10644" s="47"/>
      <c r="I10644" s="120">
        <v>0</v>
      </c>
      <c r="J10644" s="120">
        <v>0</v>
      </c>
    </row>
    <row r="10645" spans="1:10" ht="15" customHeight="1">
      <c r="A10645" s="46" t="s">
        <v>19695</v>
      </c>
      <c r="B10645" s="46" t="s">
        <v>19696</v>
      </c>
      <c r="C10645" s="47">
        <v>696.024</v>
      </c>
      <c r="D10645" s="119" t="s">
        <v>13521</v>
      </c>
      <c r="E10645" s="46" t="s">
        <v>13521</v>
      </c>
      <c r="F10645" s="121">
        <v>4.0990000000000002</v>
      </c>
      <c r="G10645" s="87"/>
      <c r="H10645" s="47"/>
      <c r="I10645" s="120">
        <v>0</v>
      </c>
      <c r="J10645" s="120">
        <v>0</v>
      </c>
    </row>
    <row r="10646" spans="1:10" ht="15" customHeight="1">
      <c r="A10646" s="46" t="s">
        <v>19693</v>
      </c>
      <c r="B10646" s="46" t="s">
        <v>19694</v>
      </c>
      <c r="C10646" s="47">
        <v>819.78120000000001</v>
      </c>
      <c r="D10646" s="119" t="s">
        <v>13165</v>
      </c>
      <c r="E10646" s="46" t="s">
        <v>13165</v>
      </c>
      <c r="F10646" s="121">
        <v>4.3994</v>
      </c>
      <c r="G10646" s="87"/>
      <c r="H10646" s="47"/>
      <c r="I10646" s="120">
        <v>0</v>
      </c>
      <c r="J10646" s="120">
        <v>0</v>
      </c>
    </row>
    <row r="10647" spans="1:10" ht="15" customHeight="1">
      <c r="A10647" s="46" t="s">
        <v>19691</v>
      </c>
      <c r="B10647" s="46" t="s">
        <v>19692</v>
      </c>
      <c r="C10647" s="47">
        <v>322.93979999999999</v>
      </c>
      <c r="D10647" s="119" t="s">
        <v>13163</v>
      </c>
      <c r="E10647" s="46" t="s">
        <v>13163</v>
      </c>
      <c r="F10647" s="121">
        <v>4.6909999999999998</v>
      </c>
      <c r="G10647" s="87"/>
      <c r="H10647" s="47"/>
      <c r="I10647" s="120">
        <v>0</v>
      </c>
      <c r="J10647" s="120">
        <v>0</v>
      </c>
    </row>
    <row r="10648" spans="1:10" ht="15" customHeight="1">
      <c r="A10648" s="46" t="s">
        <v>19689</v>
      </c>
      <c r="B10648" s="46" t="s">
        <v>19690</v>
      </c>
      <c r="C10648" s="47">
        <v>1019.173</v>
      </c>
      <c r="D10648" s="119" t="s">
        <v>13161</v>
      </c>
      <c r="E10648" s="46" t="s">
        <v>13161</v>
      </c>
      <c r="F10648" s="121">
        <v>5.5107999999999997</v>
      </c>
      <c r="G10648" s="87"/>
      <c r="H10648" s="47"/>
      <c r="I10648" s="120">
        <v>0</v>
      </c>
      <c r="J10648" s="120">
        <v>0</v>
      </c>
    </row>
    <row r="10649" spans="1:10" ht="15" customHeight="1">
      <c r="A10649" s="46" t="s">
        <v>19687</v>
      </c>
      <c r="B10649" s="46" t="s">
        <v>19688</v>
      </c>
      <c r="C10649" s="47">
        <v>355.81939999999997</v>
      </c>
      <c r="D10649" s="119" t="s">
        <v>13519</v>
      </c>
      <c r="E10649" s="46" t="s">
        <v>13519</v>
      </c>
      <c r="F10649" s="121">
        <v>3.2814000000000001</v>
      </c>
      <c r="G10649" s="87"/>
      <c r="H10649" s="47"/>
      <c r="I10649" s="120">
        <v>0</v>
      </c>
      <c r="J10649" s="120">
        <v>0</v>
      </c>
    </row>
    <row r="10650" spans="1:10" ht="15" customHeight="1">
      <c r="A10650" s="46" t="s">
        <v>19685</v>
      </c>
      <c r="B10650" s="46" t="s">
        <v>19686</v>
      </c>
      <c r="C10650" s="47">
        <v>173.22739999999999</v>
      </c>
      <c r="D10650" s="119" t="s">
        <v>13159</v>
      </c>
      <c r="E10650" s="46" t="s">
        <v>13159</v>
      </c>
      <c r="F10650" s="121">
        <v>13.207599999999999</v>
      </c>
      <c r="G10650" s="87"/>
      <c r="H10650" s="47"/>
      <c r="I10650" s="120">
        <v>0</v>
      </c>
      <c r="J10650" s="120">
        <v>0</v>
      </c>
    </row>
    <row r="10651" spans="1:10" ht="15" customHeight="1">
      <c r="A10651" s="46" t="s">
        <v>19683</v>
      </c>
      <c r="B10651" s="46" t="s">
        <v>19684</v>
      </c>
      <c r="C10651" s="47">
        <v>187.86660000000001</v>
      </c>
      <c r="D10651" s="119" t="s">
        <v>13517</v>
      </c>
      <c r="E10651" s="46" t="s">
        <v>13517</v>
      </c>
      <c r="F10651" s="121">
        <v>5.1281999999999996</v>
      </c>
      <c r="G10651" s="87"/>
      <c r="H10651" s="47"/>
      <c r="I10651" s="120">
        <v>0</v>
      </c>
      <c r="J10651" s="120">
        <v>0</v>
      </c>
    </row>
    <row r="10652" spans="1:10" ht="15" customHeight="1">
      <c r="A10652" s="46" t="s">
        <v>19681</v>
      </c>
      <c r="B10652" s="46" t="s">
        <v>19682</v>
      </c>
      <c r="C10652" s="47">
        <v>165.90799999999999</v>
      </c>
      <c r="D10652" s="119" t="s">
        <v>13515</v>
      </c>
      <c r="E10652" s="46" t="s">
        <v>13515</v>
      </c>
      <c r="F10652" s="121">
        <v>1.5009999999999999</v>
      </c>
      <c r="G10652" s="87"/>
      <c r="H10652" s="47"/>
      <c r="I10652" s="120">
        <v>0</v>
      </c>
      <c r="J10652" s="120">
        <v>0</v>
      </c>
    </row>
    <row r="10653" spans="1:10" ht="15" customHeight="1">
      <c r="A10653" s="46" t="s">
        <v>19680</v>
      </c>
      <c r="B10653" s="46" t="s">
        <v>19641</v>
      </c>
      <c r="C10653" s="47">
        <v>176.5504</v>
      </c>
      <c r="D10653" s="119" t="s">
        <v>6643</v>
      </c>
      <c r="E10653" s="46" t="s">
        <v>6643</v>
      </c>
      <c r="F10653" s="121">
        <v>5.1281999999999996</v>
      </c>
      <c r="G10653" s="87"/>
      <c r="H10653" s="47"/>
      <c r="I10653" s="120">
        <v>0</v>
      </c>
      <c r="J10653" s="120">
        <v>0</v>
      </c>
    </row>
    <row r="10654" spans="1:10" ht="15" customHeight="1">
      <c r="A10654" s="46" t="s">
        <v>19678</v>
      </c>
      <c r="B10654" s="46" t="s">
        <v>19679</v>
      </c>
      <c r="C10654" s="47">
        <v>210.01079999999999</v>
      </c>
      <c r="D10654" s="119" t="s">
        <v>13156</v>
      </c>
      <c r="E10654" s="46" t="s">
        <v>13156</v>
      </c>
      <c r="F10654" s="121">
        <v>4.7363999999999997</v>
      </c>
      <c r="G10654" s="87"/>
      <c r="H10654" s="47"/>
      <c r="I10654" s="120">
        <v>0</v>
      </c>
      <c r="J10654" s="120">
        <v>0</v>
      </c>
    </row>
    <row r="10655" spans="1:10" ht="15" customHeight="1">
      <c r="A10655" s="46" t="s">
        <v>19677</v>
      </c>
      <c r="B10655" s="46" t="s">
        <v>19639</v>
      </c>
      <c r="C10655" s="47">
        <v>169.71879999999999</v>
      </c>
      <c r="D10655" s="119" t="s">
        <v>13513</v>
      </c>
      <c r="E10655" s="46" t="s">
        <v>13513</v>
      </c>
      <c r="F10655" s="121">
        <v>9.1088000000000005</v>
      </c>
      <c r="G10655" s="87"/>
      <c r="H10655" s="47"/>
      <c r="I10655" s="120">
        <v>0</v>
      </c>
      <c r="J10655" s="120">
        <v>0</v>
      </c>
    </row>
    <row r="10656" spans="1:10" ht="15" customHeight="1">
      <c r="A10656" s="46" t="s">
        <v>19675</v>
      </c>
      <c r="B10656" s="46" t="s">
        <v>19676</v>
      </c>
      <c r="C10656" s="47">
        <v>158.58860000000001</v>
      </c>
      <c r="D10656" s="119" t="s">
        <v>13154</v>
      </c>
      <c r="E10656" s="46" t="s">
        <v>13154</v>
      </c>
      <c r="F10656" s="121">
        <v>3.1880000000000002</v>
      </c>
      <c r="G10656" s="87"/>
      <c r="H10656" s="47"/>
      <c r="I10656" s="120">
        <v>0</v>
      </c>
      <c r="J10656" s="120">
        <v>0</v>
      </c>
    </row>
    <row r="10657" spans="1:10" ht="15" customHeight="1">
      <c r="A10657" s="46" t="s">
        <v>19673</v>
      </c>
      <c r="B10657" s="46" t="s">
        <v>19674</v>
      </c>
      <c r="C10657" s="47">
        <v>175.66739999999999</v>
      </c>
      <c r="D10657" s="119" t="s">
        <v>13152</v>
      </c>
      <c r="E10657" s="46" t="s">
        <v>13152</v>
      </c>
      <c r="F10657" s="121">
        <v>3.9167999999999998</v>
      </c>
      <c r="G10657" s="87"/>
      <c r="H10657" s="47"/>
      <c r="I10657" s="120">
        <v>0</v>
      </c>
      <c r="J10657" s="120">
        <v>0</v>
      </c>
    </row>
    <row r="10658" spans="1:10" ht="15" customHeight="1">
      <c r="A10658" s="46" t="s">
        <v>19671</v>
      </c>
      <c r="B10658" s="46" t="s">
        <v>19672</v>
      </c>
      <c r="C10658" s="47">
        <v>148.82939999999999</v>
      </c>
      <c r="D10658" s="119" t="s">
        <v>13150</v>
      </c>
      <c r="E10658" s="46" t="s">
        <v>13150</v>
      </c>
      <c r="F10658" s="121">
        <v>3.1880000000000002</v>
      </c>
      <c r="G10658" s="87"/>
      <c r="H10658" s="47"/>
      <c r="I10658" s="120">
        <v>0</v>
      </c>
      <c r="J10658" s="120">
        <v>0</v>
      </c>
    </row>
    <row r="10659" spans="1:10" ht="15" customHeight="1">
      <c r="A10659" s="46" t="s">
        <v>3899</v>
      </c>
      <c r="B10659" s="46" t="s">
        <v>19670</v>
      </c>
      <c r="C10659" s="47">
        <v>287.93540000000002</v>
      </c>
      <c r="D10659" s="119" t="s">
        <v>13148</v>
      </c>
      <c r="E10659" s="46" t="s">
        <v>13148</v>
      </c>
      <c r="F10659" s="121">
        <v>3.9167999999999998</v>
      </c>
      <c r="G10659" s="87"/>
      <c r="H10659" s="47"/>
      <c r="I10659" s="120">
        <v>6</v>
      </c>
      <c r="J10659" s="120">
        <v>0</v>
      </c>
    </row>
    <row r="10660" spans="1:10" ht="15" customHeight="1">
      <c r="A10660" s="46" t="s">
        <v>19669</v>
      </c>
      <c r="B10660" s="46" t="s">
        <v>5870</v>
      </c>
      <c r="C10660" s="47">
        <v>315.51459999999997</v>
      </c>
      <c r="D10660" s="119" t="s">
        <v>13146</v>
      </c>
      <c r="E10660" s="46" t="s">
        <v>13146</v>
      </c>
      <c r="F10660" s="121">
        <v>2.8235999999999999</v>
      </c>
      <c r="G10660" s="87"/>
      <c r="H10660" s="47"/>
      <c r="I10660" s="120">
        <v>0</v>
      </c>
      <c r="J10660" s="120">
        <v>0</v>
      </c>
    </row>
    <row r="10661" spans="1:10" ht="15" customHeight="1">
      <c r="A10661" s="46" t="s">
        <v>3910</v>
      </c>
      <c r="B10661" s="46" t="s">
        <v>19668</v>
      </c>
      <c r="C10661" s="47">
        <v>272.2484</v>
      </c>
      <c r="D10661" s="119" t="s">
        <v>13144</v>
      </c>
      <c r="E10661" s="46" t="s">
        <v>13144</v>
      </c>
      <c r="F10661" s="121">
        <v>3.5615999999999999</v>
      </c>
      <c r="G10661" s="86"/>
      <c r="H10661" s="47"/>
      <c r="I10661" s="120">
        <v>7</v>
      </c>
      <c r="J10661" s="120">
        <v>0</v>
      </c>
    </row>
    <row r="10662" spans="1:10" ht="15" customHeight="1">
      <c r="A10662" s="46" t="s">
        <v>19666</v>
      </c>
      <c r="B10662" s="46" t="s">
        <v>19667</v>
      </c>
      <c r="C10662" s="47">
        <v>270.75080000000003</v>
      </c>
      <c r="D10662" s="119" t="s">
        <v>13142</v>
      </c>
      <c r="E10662" s="46" t="s">
        <v>13142</v>
      </c>
      <c r="F10662" s="121">
        <v>2.8235999999999999</v>
      </c>
      <c r="G10662" s="87"/>
      <c r="H10662" s="47"/>
      <c r="I10662" s="120">
        <v>5</v>
      </c>
      <c r="J10662" s="120">
        <v>0</v>
      </c>
    </row>
    <row r="10663" spans="1:10" ht="15" customHeight="1">
      <c r="A10663" s="46" t="s">
        <v>19664</v>
      </c>
      <c r="B10663" s="46" t="s">
        <v>19665</v>
      </c>
      <c r="C10663" s="47">
        <v>206.8972</v>
      </c>
      <c r="D10663" s="119" t="s">
        <v>13140</v>
      </c>
      <c r="E10663" s="46" t="s">
        <v>13140</v>
      </c>
      <c r="F10663" s="121">
        <v>3.5615999999999999</v>
      </c>
      <c r="G10663" s="87"/>
      <c r="H10663" s="47"/>
      <c r="I10663" s="120">
        <v>0</v>
      </c>
      <c r="J10663" s="120">
        <v>0</v>
      </c>
    </row>
    <row r="10664" spans="1:10" ht="15" customHeight="1">
      <c r="A10664" s="46" t="s">
        <v>19662</v>
      </c>
      <c r="B10664" s="46" t="s">
        <v>19663</v>
      </c>
      <c r="C10664" s="47">
        <v>251.06960000000001</v>
      </c>
      <c r="D10664" s="119" t="s">
        <v>8377</v>
      </c>
      <c r="E10664" s="46" t="s">
        <v>8377</v>
      </c>
      <c r="F10664" s="121">
        <v>15.7582</v>
      </c>
      <c r="G10664" s="87"/>
      <c r="H10664" s="47"/>
      <c r="I10664" s="120">
        <v>0</v>
      </c>
      <c r="J10664" s="120">
        <v>0</v>
      </c>
    </row>
    <row r="10665" spans="1:10" ht="15" customHeight="1">
      <c r="A10665" s="46" t="s">
        <v>19660</v>
      </c>
      <c r="B10665" s="46" t="s">
        <v>19661</v>
      </c>
      <c r="C10665" s="47">
        <v>299.86619999999999</v>
      </c>
      <c r="D10665" s="119" t="s">
        <v>8380</v>
      </c>
      <c r="E10665" s="46" t="s">
        <v>8380</v>
      </c>
      <c r="F10665" s="121">
        <v>15.7582</v>
      </c>
      <c r="G10665" s="87"/>
      <c r="H10665" s="47"/>
      <c r="I10665" s="120">
        <v>0</v>
      </c>
      <c r="J10665" s="120">
        <v>0</v>
      </c>
    </row>
    <row r="10666" spans="1:10" ht="15" customHeight="1">
      <c r="A10666" s="46" t="s">
        <v>19658</v>
      </c>
      <c r="B10666" s="46" t="s">
        <v>19659</v>
      </c>
      <c r="C10666" s="47">
        <v>325.24020000000002</v>
      </c>
      <c r="D10666" s="119" t="s">
        <v>8383</v>
      </c>
      <c r="E10666" s="46" t="s">
        <v>8383</v>
      </c>
      <c r="F10666" s="121">
        <v>15.7582</v>
      </c>
      <c r="G10666" s="87"/>
      <c r="H10666" s="47"/>
      <c r="I10666" s="120">
        <v>0</v>
      </c>
      <c r="J10666" s="120">
        <v>0</v>
      </c>
    </row>
    <row r="10667" spans="1:10" ht="15" customHeight="1">
      <c r="A10667" s="46" t="s">
        <v>19656</v>
      </c>
      <c r="B10667" s="46" t="s">
        <v>19657</v>
      </c>
      <c r="C10667" s="47">
        <v>363.3014</v>
      </c>
      <c r="D10667" s="119" t="s">
        <v>13135</v>
      </c>
      <c r="E10667" s="46" t="s">
        <v>13135</v>
      </c>
      <c r="F10667" s="121">
        <v>15.7582</v>
      </c>
      <c r="G10667" s="87"/>
      <c r="H10667" s="47"/>
      <c r="I10667" s="120">
        <v>0</v>
      </c>
      <c r="J10667" s="120">
        <v>0</v>
      </c>
    </row>
    <row r="10668" spans="1:10" ht="15" customHeight="1">
      <c r="A10668" s="46" t="s">
        <v>19654</v>
      </c>
      <c r="B10668" s="46" t="s">
        <v>19655</v>
      </c>
      <c r="C10668" s="47">
        <v>202.01759999999999</v>
      </c>
      <c r="D10668" s="119" t="s">
        <v>13672</v>
      </c>
      <c r="E10668" s="46" t="s">
        <v>13672</v>
      </c>
      <c r="F10668" s="121">
        <v>50.6038</v>
      </c>
      <c r="G10668" s="87"/>
      <c r="H10668" s="47"/>
      <c r="I10668" s="120">
        <v>0</v>
      </c>
      <c r="J10668" s="120">
        <v>0</v>
      </c>
    </row>
    <row r="10669" spans="1:10" ht="15" customHeight="1">
      <c r="A10669" s="46" t="s">
        <v>19652</v>
      </c>
      <c r="B10669" s="46" t="s">
        <v>19653</v>
      </c>
      <c r="C10669" s="47">
        <v>345.90199999999999</v>
      </c>
      <c r="D10669" s="119" t="s">
        <v>13670</v>
      </c>
      <c r="E10669" s="46" t="s">
        <v>13670</v>
      </c>
      <c r="F10669" s="121">
        <v>50.6038</v>
      </c>
      <c r="G10669" s="87"/>
      <c r="H10669" s="47"/>
      <c r="I10669" s="120">
        <v>0</v>
      </c>
      <c r="J10669" s="120">
        <v>0</v>
      </c>
    </row>
    <row r="10670" spans="1:10" ht="15" customHeight="1">
      <c r="A10670" s="46" t="s">
        <v>19650</v>
      </c>
      <c r="B10670" s="46" t="s">
        <v>19651</v>
      </c>
      <c r="C10670" s="47">
        <v>289.94420000000002</v>
      </c>
      <c r="D10670" s="119" t="s">
        <v>3827</v>
      </c>
      <c r="E10670" s="46" t="s">
        <v>3827</v>
      </c>
      <c r="F10670" s="121">
        <v>1181.3452</v>
      </c>
      <c r="G10670" s="87"/>
      <c r="H10670" s="47"/>
      <c r="I10670" s="120">
        <v>0</v>
      </c>
      <c r="J10670" s="120">
        <v>0</v>
      </c>
    </row>
    <row r="10671" spans="1:10" ht="15" customHeight="1">
      <c r="A10671" s="46" t="s">
        <v>19648</v>
      </c>
      <c r="B10671" s="46" t="s">
        <v>19649</v>
      </c>
      <c r="C10671" s="47">
        <v>289.94420000000002</v>
      </c>
      <c r="D10671" s="119" t="s">
        <v>3830</v>
      </c>
      <c r="E10671" s="46" t="s">
        <v>3830</v>
      </c>
      <c r="F10671" s="121">
        <v>1181.3452</v>
      </c>
      <c r="G10671" s="87"/>
      <c r="H10671" s="47"/>
      <c r="I10671" s="120">
        <v>0</v>
      </c>
      <c r="J10671" s="120">
        <v>0</v>
      </c>
    </row>
    <row r="10672" spans="1:10" ht="15" customHeight="1">
      <c r="A10672" s="46" t="s">
        <v>19646</v>
      </c>
      <c r="B10672" s="46" t="s">
        <v>19647</v>
      </c>
      <c r="C10672" s="47">
        <v>89.366200000000006</v>
      </c>
      <c r="D10672" s="119" t="s">
        <v>36119</v>
      </c>
      <c r="E10672" s="46" t="s">
        <v>36119</v>
      </c>
      <c r="F10672" s="121">
        <v>6.0491999999999999</v>
      </c>
      <c r="G10672" s="87"/>
      <c r="H10672" s="47"/>
      <c r="I10672" s="120">
        <v>0</v>
      </c>
      <c r="J10672" s="120">
        <v>0</v>
      </c>
    </row>
    <row r="10673" spans="1:10" ht="15" customHeight="1">
      <c r="A10673" s="46" t="s">
        <v>19644</v>
      </c>
      <c r="B10673" s="46" t="s">
        <v>19645</v>
      </c>
      <c r="C10673" s="47">
        <v>136.6302</v>
      </c>
      <c r="D10673" s="119" t="s">
        <v>13840</v>
      </c>
      <c r="E10673" s="46" t="s">
        <v>13840</v>
      </c>
      <c r="F10673" s="121">
        <v>30.109200000000001</v>
      </c>
      <c r="G10673" s="87"/>
      <c r="H10673" s="47"/>
      <c r="I10673" s="120">
        <v>0</v>
      </c>
      <c r="J10673" s="120">
        <v>0</v>
      </c>
    </row>
    <row r="10674" spans="1:10" ht="15" customHeight="1">
      <c r="A10674" s="46" t="s">
        <v>19642</v>
      </c>
      <c r="B10674" s="46" t="s">
        <v>19643</v>
      </c>
      <c r="C10674" s="47">
        <v>131.75059999999999</v>
      </c>
      <c r="D10674" s="119" t="s">
        <v>13838</v>
      </c>
      <c r="E10674" s="46" t="s">
        <v>13838</v>
      </c>
      <c r="F10674" s="121">
        <v>34.979999999999997</v>
      </c>
      <c r="G10674" s="87"/>
      <c r="H10674" s="47"/>
      <c r="I10674" s="120">
        <v>0</v>
      </c>
      <c r="J10674" s="120">
        <v>0</v>
      </c>
    </row>
    <row r="10675" spans="1:10" ht="15" customHeight="1">
      <c r="A10675" s="46" t="s">
        <v>19640</v>
      </c>
      <c r="B10675" s="46" t="s">
        <v>19641</v>
      </c>
      <c r="C10675" s="47">
        <v>147.85339999999999</v>
      </c>
      <c r="D10675" s="119" t="s">
        <v>13836</v>
      </c>
      <c r="E10675" s="46" t="s">
        <v>13836</v>
      </c>
      <c r="F10675" s="121">
        <v>38.3324</v>
      </c>
      <c r="G10675" s="87"/>
      <c r="H10675" s="47"/>
      <c r="I10675" s="120">
        <v>0</v>
      </c>
      <c r="J10675" s="120">
        <v>0</v>
      </c>
    </row>
    <row r="10676" spans="1:10" ht="15" customHeight="1">
      <c r="A10676" s="46" t="s">
        <v>19638</v>
      </c>
      <c r="B10676" s="46" t="s">
        <v>19639</v>
      </c>
      <c r="C10676" s="47">
        <v>140.6268</v>
      </c>
      <c r="D10676" s="119" t="s">
        <v>13834</v>
      </c>
      <c r="E10676" s="46" t="s">
        <v>13834</v>
      </c>
      <c r="F10676" s="121">
        <v>34.334600000000002</v>
      </c>
      <c r="G10676" s="87"/>
      <c r="H10676" s="47"/>
      <c r="I10676" s="120">
        <v>0</v>
      </c>
      <c r="J10676" s="120">
        <v>0</v>
      </c>
    </row>
    <row r="10677" spans="1:10" ht="15" customHeight="1">
      <c r="A10677" s="46" t="s">
        <v>19636</v>
      </c>
      <c r="B10677" s="46" t="s">
        <v>19637</v>
      </c>
      <c r="C10677" s="47">
        <v>172.15860000000001</v>
      </c>
      <c r="D10677" s="119" t="s">
        <v>13832</v>
      </c>
      <c r="E10677" s="46" t="s">
        <v>13832</v>
      </c>
      <c r="F10677" s="121">
        <v>27.427199999999999</v>
      </c>
      <c r="G10677" s="87"/>
      <c r="H10677" s="47"/>
      <c r="I10677" s="120">
        <v>0</v>
      </c>
      <c r="J10677" s="120">
        <v>0</v>
      </c>
    </row>
    <row r="10678" spans="1:10" ht="15" customHeight="1">
      <c r="A10678" s="46" t="s">
        <v>19634</v>
      </c>
      <c r="B10678" s="46" t="s">
        <v>19635</v>
      </c>
      <c r="C10678" s="47">
        <v>168.65</v>
      </c>
      <c r="D10678" s="119" t="s">
        <v>13830</v>
      </c>
      <c r="E10678" s="46" t="s">
        <v>13830</v>
      </c>
      <c r="F10678" s="121">
        <v>41.914999999999999</v>
      </c>
      <c r="G10678" s="87"/>
      <c r="H10678" s="47"/>
      <c r="I10678" s="120">
        <v>0</v>
      </c>
      <c r="J10678" s="120">
        <v>0</v>
      </c>
    </row>
    <row r="10679" spans="1:10" ht="15" customHeight="1">
      <c r="A10679" s="46" t="s">
        <v>19632</v>
      </c>
      <c r="B10679" s="46" t="s">
        <v>19633</v>
      </c>
      <c r="C10679" s="47">
        <v>180.45419999999999</v>
      </c>
      <c r="D10679" s="119" t="s">
        <v>13828</v>
      </c>
      <c r="E10679" s="46" t="s">
        <v>13828</v>
      </c>
      <c r="F10679" s="121">
        <v>33.094799999999999</v>
      </c>
      <c r="G10679" s="87"/>
      <c r="H10679" s="47"/>
      <c r="I10679" s="120">
        <v>0</v>
      </c>
      <c r="J10679" s="120">
        <v>0</v>
      </c>
    </row>
    <row r="10680" spans="1:10" ht="15" customHeight="1">
      <c r="A10680" s="46" t="s">
        <v>19630</v>
      </c>
      <c r="B10680" s="46" t="s">
        <v>19631</v>
      </c>
      <c r="C10680" s="47">
        <v>124.617</v>
      </c>
      <c r="D10680" s="119" t="s">
        <v>13826</v>
      </c>
      <c r="E10680" s="46" t="s">
        <v>13826</v>
      </c>
      <c r="F10680" s="121">
        <v>25.031199999999998</v>
      </c>
      <c r="G10680" s="87"/>
      <c r="H10680" s="47"/>
      <c r="I10680" s="120">
        <v>0</v>
      </c>
      <c r="J10680" s="120">
        <v>0</v>
      </c>
    </row>
    <row r="10681" spans="1:10" ht="15" customHeight="1">
      <c r="A10681" s="46" t="s">
        <v>19628</v>
      </c>
      <c r="B10681" s="46" t="s">
        <v>19629</v>
      </c>
      <c r="C10681" s="47">
        <v>168.65</v>
      </c>
      <c r="D10681" s="119" t="s">
        <v>13824</v>
      </c>
      <c r="E10681" s="46" t="s">
        <v>13824</v>
      </c>
      <c r="F10681" s="121">
        <v>45.163800000000002</v>
      </c>
      <c r="G10681" s="87"/>
      <c r="H10681" s="47"/>
      <c r="I10681" s="120">
        <v>0</v>
      </c>
      <c r="J10681" s="120">
        <v>0</v>
      </c>
    </row>
    <row r="10682" spans="1:10" ht="15" customHeight="1">
      <c r="A10682" s="46" t="s">
        <v>19626</v>
      </c>
      <c r="B10682" s="46" t="s">
        <v>19627</v>
      </c>
      <c r="C10682" s="47">
        <v>180.45419999999999</v>
      </c>
      <c r="D10682" s="119" t="s">
        <v>13822</v>
      </c>
      <c r="E10682" s="46" t="s">
        <v>13822</v>
      </c>
      <c r="F10682" s="121">
        <v>54.7194</v>
      </c>
      <c r="G10682" s="87"/>
      <c r="H10682" s="47"/>
      <c r="I10682" s="120">
        <v>0</v>
      </c>
      <c r="J10682" s="120">
        <v>0</v>
      </c>
    </row>
    <row r="10683" spans="1:10" ht="15" customHeight="1">
      <c r="A10683" s="46" t="s">
        <v>19624</v>
      </c>
      <c r="B10683" s="46" t="s">
        <v>19625</v>
      </c>
      <c r="C10683" s="47">
        <v>199.0898</v>
      </c>
      <c r="D10683" s="119" t="s">
        <v>13820</v>
      </c>
      <c r="E10683" s="46" t="s">
        <v>13820</v>
      </c>
      <c r="F10683" s="121">
        <v>32.360999999999997</v>
      </c>
      <c r="G10683" s="87"/>
      <c r="H10683" s="47"/>
      <c r="I10683" s="120">
        <v>0</v>
      </c>
      <c r="J10683" s="120">
        <v>0</v>
      </c>
    </row>
    <row r="10684" spans="1:10" ht="15" customHeight="1">
      <c r="A10684" s="46" t="s">
        <v>19622</v>
      </c>
      <c r="B10684" s="46" t="s">
        <v>19623</v>
      </c>
      <c r="C10684" s="47">
        <v>204.85239999999999</v>
      </c>
      <c r="D10684" s="119" t="s">
        <v>13818</v>
      </c>
      <c r="E10684" s="46" t="s">
        <v>13818</v>
      </c>
      <c r="F10684" s="121">
        <v>33.777999999999999</v>
      </c>
      <c r="G10684" s="87"/>
      <c r="H10684" s="47"/>
      <c r="I10684" s="120">
        <v>0</v>
      </c>
      <c r="J10684" s="120">
        <v>0</v>
      </c>
    </row>
    <row r="10685" spans="1:10" ht="15" customHeight="1">
      <c r="A10685" s="46" t="s">
        <v>19620</v>
      </c>
      <c r="B10685" s="46" t="s">
        <v>19621</v>
      </c>
      <c r="C10685" s="47">
        <v>302.05040000000002</v>
      </c>
      <c r="D10685" s="119" t="s">
        <v>13816</v>
      </c>
      <c r="E10685" s="46" t="s">
        <v>13816</v>
      </c>
      <c r="F10685" s="121">
        <v>33.271799999999999</v>
      </c>
      <c r="G10685" s="87"/>
      <c r="H10685" s="47"/>
      <c r="I10685" s="120">
        <v>0</v>
      </c>
      <c r="J10685" s="120">
        <v>0</v>
      </c>
    </row>
    <row r="10686" spans="1:10" ht="15" customHeight="1">
      <c r="A10686" s="46" t="s">
        <v>19618</v>
      </c>
      <c r="B10686" s="46" t="s">
        <v>19619</v>
      </c>
      <c r="C10686" s="47">
        <v>335.62700000000001</v>
      </c>
      <c r="D10686" s="119" t="s">
        <v>13814</v>
      </c>
      <c r="E10686" s="46" t="s">
        <v>13814</v>
      </c>
      <c r="F10686" s="121">
        <v>28.591200000000001</v>
      </c>
      <c r="G10686" s="87"/>
      <c r="H10686" s="47"/>
      <c r="I10686" s="120">
        <v>0</v>
      </c>
      <c r="J10686" s="120">
        <v>0</v>
      </c>
    </row>
    <row r="10687" spans="1:10" ht="15" customHeight="1">
      <c r="A10687" s="46" t="s">
        <v>19616</v>
      </c>
      <c r="B10687" s="46" t="s">
        <v>19617</v>
      </c>
      <c r="C10687" s="47">
        <v>129.3108</v>
      </c>
      <c r="D10687" s="119" t="s">
        <v>13812</v>
      </c>
      <c r="E10687" s="46" t="s">
        <v>13812</v>
      </c>
      <c r="F10687" s="121">
        <v>40.078200000000002</v>
      </c>
      <c r="G10687" s="87"/>
      <c r="H10687" s="47"/>
      <c r="I10687" s="120">
        <v>0</v>
      </c>
      <c r="J10687" s="120">
        <v>0</v>
      </c>
    </row>
    <row r="10688" spans="1:10" ht="15" customHeight="1">
      <c r="A10688" s="46" t="s">
        <v>19614</v>
      </c>
      <c r="B10688" s="46" t="s">
        <v>19615</v>
      </c>
      <c r="C10688" s="47">
        <v>80.281800000000004</v>
      </c>
      <c r="D10688" s="119" t="s">
        <v>13806</v>
      </c>
      <c r="E10688" s="46" t="s">
        <v>13806</v>
      </c>
      <c r="F10688" s="121">
        <v>43.158999999999999</v>
      </c>
      <c r="G10688" s="87"/>
      <c r="H10688" s="47"/>
      <c r="I10688" s="120">
        <v>0</v>
      </c>
      <c r="J10688" s="120">
        <v>0</v>
      </c>
    </row>
    <row r="10689" spans="1:10" ht="15" customHeight="1">
      <c r="A10689" s="46" t="s">
        <v>19612</v>
      </c>
      <c r="B10689" s="46" t="s">
        <v>19613</v>
      </c>
      <c r="C10689" s="47">
        <v>126.383</v>
      </c>
      <c r="D10689" s="119" t="s">
        <v>13803</v>
      </c>
      <c r="E10689" s="46" t="s">
        <v>13803</v>
      </c>
      <c r="F10689" s="121">
        <v>39.875799999999998</v>
      </c>
      <c r="G10689" s="87"/>
      <c r="H10689" s="47"/>
      <c r="I10689" s="120">
        <v>0</v>
      </c>
      <c r="J10689" s="120">
        <v>0</v>
      </c>
    </row>
    <row r="10690" spans="1:10" ht="15" customHeight="1">
      <c r="A10690" s="46" t="s">
        <v>19610</v>
      </c>
      <c r="B10690" s="46" t="s">
        <v>19611</v>
      </c>
      <c r="C10690" s="47">
        <v>148.43440000000001</v>
      </c>
      <c r="D10690" s="119" t="s">
        <v>13801</v>
      </c>
      <c r="E10690" s="46" t="s">
        <v>13801</v>
      </c>
      <c r="F10690" s="121">
        <v>46.884399999999999</v>
      </c>
      <c r="G10690" s="87"/>
      <c r="H10690" s="47"/>
      <c r="I10690" s="120">
        <v>0</v>
      </c>
      <c r="J10690" s="120">
        <v>0</v>
      </c>
    </row>
    <row r="10691" spans="1:10" ht="15" customHeight="1">
      <c r="A10691" s="46" t="s">
        <v>19608</v>
      </c>
      <c r="B10691" s="46" t="s">
        <v>19609</v>
      </c>
      <c r="C10691" s="47">
        <v>174.78440000000001</v>
      </c>
      <c r="D10691" s="119" t="s">
        <v>13799</v>
      </c>
      <c r="E10691" s="46" t="s">
        <v>13799</v>
      </c>
      <c r="F10691" s="121">
        <v>43.688600000000001</v>
      </c>
      <c r="G10691" s="87"/>
      <c r="H10691" s="47"/>
      <c r="I10691" s="120">
        <v>0</v>
      </c>
      <c r="J10691" s="120">
        <v>0</v>
      </c>
    </row>
    <row r="10692" spans="1:10" ht="15" customHeight="1">
      <c r="A10692" s="46" t="s">
        <v>19606</v>
      </c>
      <c r="B10692" s="46" t="s">
        <v>19607</v>
      </c>
      <c r="C10692" s="47">
        <v>185.72880000000001</v>
      </c>
      <c r="D10692" s="119" t="s">
        <v>13797</v>
      </c>
      <c r="E10692" s="46" t="s">
        <v>13797</v>
      </c>
      <c r="F10692" s="121">
        <v>56.499200000000002</v>
      </c>
      <c r="G10692" s="87"/>
      <c r="H10692" s="47"/>
      <c r="I10692" s="120">
        <v>0</v>
      </c>
      <c r="J10692" s="120">
        <v>0</v>
      </c>
    </row>
    <row r="10693" spans="1:10" ht="15" customHeight="1">
      <c r="A10693" s="46" t="s">
        <v>19604</v>
      </c>
      <c r="B10693" s="46" t="s">
        <v>19605</v>
      </c>
      <c r="C10693" s="47">
        <v>216.26140000000001</v>
      </c>
      <c r="D10693" s="119" t="s">
        <v>303</v>
      </c>
      <c r="E10693" s="46" t="s">
        <v>303</v>
      </c>
      <c r="F10693" s="121">
        <v>56.499200000000002</v>
      </c>
      <c r="G10693" s="87"/>
      <c r="H10693" s="47"/>
      <c r="I10693" s="120">
        <v>0</v>
      </c>
      <c r="J10693" s="120">
        <v>0</v>
      </c>
    </row>
    <row r="10694" spans="1:10" ht="15" customHeight="1">
      <c r="A10694" s="46" t="s">
        <v>19602</v>
      </c>
      <c r="B10694" s="46" t="s">
        <v>19603</v>
      </c>
      <c r="C10694" s="47">
        <v>261.85140000000001</v>
      </c>
      <c r="D10694" s="119" t="s">
        <v>13794</v>
      </c>
      <c r="E10694" s="46" t="s">
        <v>13794</v>
      </c>
      <c r="F10694" s="121">
        <v>49.634599999999999</v>
      </c>
      <c r="G10694" s="87"/>
      <c r="H10694" s="47"/>
      <c r="I10694" s="120">
        <v>0</v>
      </c>
      <c r="J10694" s="120">
        <v>0</v>
      </c>
    </row>
    <row r="10695" spans="1:10" ht="15" customHeight="1">
      <c r="A10695" s="46" t="s">
        <v>19600</v>
      </c>
      <c r="B10695" s="46" t="s">
        <v>19601</v>
      </c>
      <c r="C10695" s="47">
        <v>132.05260000000001</v>
      </c>
      <c r="D10695" s="119" t="s">
        <v>13792</v>
      </c>
      <c r="E10695" s="46" t="s">
        <v>13792</v>
      </c>
      <c r="F10695" s="121">
        <v>50.1858</v>
      </c>
      <c r="G10695" s="87"/>
      <c r="H10695" s="47"/>
      <c r="I10695" s="120">
        <v>0</v>
      </c>
      <c r="J10695" s="120">
        <v>0</v>
      </c>
    </row>
    <row r="10696" spans="1:10" ht="15" customHeight="1">
      <c r="A10696" s="46" t="s">
        <v>19598</v>
      </c>
      <c r="B10696" s="46" t="s">
        <v>19599</v>
      </c>
      <c r="C10696" s="47">
        <v>137.304</v>
      </c>
      <c r="D10696" s="119" t="s">
        <v>13788</v>
      </c>
      <c r="E10696" s="46" t="s">
        <v>13788</v>
      </c>
      <c r="F10696" s="121">
        <v>56.036000000000001</v>
      </c>
      <c r="G10696" s="87"/>
      <c r="H10696" s="47"/>
      <c r="I10696" s="120">
        <v>0</v>
      </c>
      <c r="J10696" s="120">
        <v>0</v>
      </c>
    </row>
    <row r="10697" spans="1:10" ht="15" customHeight="1">
      <c r="A10697" s="46" t="s">
        <v>19596</v>
      </c>
      <c r="B10697" s="46" t="s">
        <v>19597</v>
      </c>
      <c r="C10697" s="47">
        <v>264.38400000000001</v>
      </c>
      <c r="D10697" s="119" t="s">
        <v>13786</v>
      </c>
      <c r="E10697" s="46" t="s">
        <v>13786</v>
      </c>
      <c r="F10697" s="121">
        <v>26.415199999999999</v>
      </c>
      <c r="G10697" s="87"/>
      <c r="H10697" s="47"/>
      <c r="I10697" s="120">
        <v>0</v>
      </c>
      <c r="J10697" s="120">
        <v>0</v>
      </c>
    </row>
    <row r="10698" spans="1:10" ht="15" customHeight="1">
      <c r="A10698" s="46" t="s">
        <v>19594</v>
      </c>
      <c r="B10698" s="46" t="s">
        <v>19595</v>
      </c>
      <c r="C10698" s="47">
        <v>219.1892</v>
      </c>
      <c r="D10698" s="119" t="s">
        <v>13784</v>
      </c>
      <c r="E10698" s="46" t="s">
        <v>13784</v>
      </c>
      <c r="F10698" s="121">
        <v>26.415199999999999</v>
      </c>
      <c r="G10698" s="87"/>
      <c r="H10698" s="47"/>
      <c r="I10698" s="120">
        <v>0</v>
      </c>
      <c r="J10698" s="120">
        <v>0</v>
      </c>
    </row>
    <row r="10699" spans="1:10" ht="15" customHeight="1">
      <c r="A10699" s="46" t="s">
        <v>19592</v>
      </c>
      <c r="B10699" s="46" t="s">
        <v>19593</v>
      </c>
      <c r="C10699" s="47">
        <v>241.2406</v>
      </c>
      <c r="D10699" s="119" t="s">
        <v>13777</v>
      </c>
      <c r="E10699" s="46" t="s">
        <v>13777</v>
      </c>
      <c r="F10699" s="121">
        <v>34.485399999999998</v>
      </c>
      <c r="G10699" s="87"/>
      <c r="H10699" s="47"/>
      <c r="I10699" s="120">
        <v>0</v>
      </c>
      <c r="J10699" s="120">
        <v>0</v>
      </c>
    </row>
    <row r="10700" spans="1:10" ht="15" customHeight="1">
      <c r="A10700" s="46" t="s">
        <v>19590</v>
      </c>
      <c r="B10700" s="46" t="s">
        <v>19591</v>
      </c>
      <c r="C10700" s="47">
        <v>249.3502</v>
      </c>
      <c r="D10700" s="119" t="s">
        <v>13771</v>
      </c>
      <c r="E10700" s="46" t="s">
        <v>13771</v>
      </c>
      <c r="F10700" s="121">
        <v>24.138000000000002</v>
      </c>
      <c r="G10700" s="87"/>
      <c r="H10700" s="47"/>
      <c r="I10700" s="120">
        <v>0</v>
      </c>
      <c r="J10700" s="120">
        <v>0</v>
      </c>
    </row>
    <row r="10701" spans="1:10" ht="15" customHeight="1">
      <c r="A10701" s="46" t="s">
        <v>19588</v>
      </c>
      <c r="B10701" s="46" t="s">
        <v>19589</v>
      </c>
      <c r="C10701" s="47">
        <v>261.36340000000001</v>
      </c>
      <c r="D10701" s="119" t="s">
        <v>13769</v>
      </c>
      <c r="E10701" s="46" t="s">
        <v>13769</v>
      </c>
      <c r="F10701" s="121">
        <v>22.316199999999998</v>
      </c>
      <c r="G10701" s="87"/>
      <c r="H10701" s="47"/>
      <c r="I10701" s="120">
        <v>0</v>
      </c>
      <c r="J10701" s="120">
        <v>0</v>
      </c>
    </row>
    <row r="10702" spans="1:10" ht="15" customHeight="1">
      <c r="A10702" s="46" t="s">
        <v>19586</v>
      </c>
      <c r="B10702" s="46" t="s">
        <v>19587</v>
      </c>
      <c r="C10702" s="47">
        <v>216.16839999999999</v>
      </c>
      <c r="D10702" s="119" t="s">
        <v>13767</v>
      </c>
      <c r="E10702" s="46" t="s">
        <v>13767</v>
      </c>
      <c r="F10702" s="121">
        <v>14.977600000000001</v>
      </c>
      <c r="G10702" s="87"/>
      <c r="H10702" s="47"/>
      <c r="I10702" s="120">
        <v>0</v>
      </c>
      <c r="J10702" s="120">
        <v>0</v>
      </c>
    </row>
    <row r="10703" spans="1:10" ht="15" customHeight="1">
      <c r="A10703" s="46" t="s">
        <v>19584</v>
      </c>
      <c r="B10703" s="46" t="s">
        <v>19585</v>
      </c>
      <c r="C10703" s="47">
        <v>238.31280000000001</v>
      </c>
      <c r="D10703" s="119" t="s">
        <v>13765</v>
      </c>
      <c r="E10703" s="46" t="s">
        <v>13765</v>
      </c>
      <c r="F10703" s="121">
        <v>6.6967999999999996</v>
      </c>
      <c r="G10703" s="87"/>
      <c r="H10703" s="47"/>
      <c r="I10703" s="120">
        <v>0</v>
      </c>
      <c r="J10703" s="120">
        <v>0</v>
      </c>
    </row>
    <row r="10704" spans="1:10" ht="15" customHeight="1">
      <c r="A10704" s="46" t="s">
        <v>19582</v>
      </c>
      <c r="B10704" s="46" t="s">
        <v>19583</v>
      </c>
      <c r="C10704" s="47">
        <v>246.32939999999999</v>
      </c>
      <c r="D10704" s="119" t="s">
        <v>13761</v>
      </c>
      <c r="E10704" s="46" t="s">
        <v>13761</v>
      </c>
      <c r="F10704" s="121">
        <v>12.388400000000001</v>
      </c>
      <c r="G10704" s="87"/>
      <c r="H10704" s="47"/>
      <c r="I10704" s="120">
        <v>0</v>
      </c>
      <c r="J10704" s="120">
        <v>0</v>
      </c>
    </row>
    <row r="10705" spans="1:10" ht="15" customHeight="1">
      <c r="A10705" s="46" t="s">
        <v>19580</v>
      </c>
      <c r="B10705" s="46" t="s">
        <v>19581</v>
      </c>
      <c r="C10705" s="47">
        <v>255.87960000000001</v>
      </c>
      <c r="D10705" s="119" t="s">
        <v>13759</v>
      </c>
      <c r="E10705" s="46" t="s">
        <v>13759</v>
      </c>
      <c r="F10705" s="121">
        <v>5.7942</v>
      </c>
      <c r="G10705" s="87"/>
      <c r="H10705" s="47"/>
      <c r="I10705" s="120">
        <v>4</v>
      </c>
      <c r="J10705" s="120">
        <v>0</v>
      </c>
    </row>
    <row r="10706" spans="1:10" ht="15" customHeight="1">
      <c r="A10706" s="46" t="s">
        <v>19578</v>
      </c>
      <c r="B10706" s="46" t="s">
        <v>19579</v>
      </c>
      <c r="C10706" s="47">
        <v>355.93560000000002</v>
      </c>
      <c r="D10706" s="119" t="s">
        <v>13757</v>
      </c>
      <c r="E10706" s="46" t="s">
        <v>13757</v>
      </c>
      <c r="F10706" s="121">
        <v>9.9748000000000001</v>
      </c>
      <c r="G10706" s="87"/>
      <c r="H10706" s="47"/>
      <c r="I10706" s="120">
        <v>3</v>
      </c>
      <c r="J10706" s="120">
        <v>0</v>
      </c>
    </row>
    <row r="10707" spans="1:10" ht="15" customHeight="1">
      <c r="A10707" s="46" t="s">
        <v>19576</v>
      </c>
      <c r="B10707" s="46" t="s">
        <v>19577</v>
      </c>
      <c r="C10707" s="47">
        <v>367.18200000000002</v>
      </c>
      <c r="D10707" s="119" t="s">
        <v>13749</v>
      </c>
      <c r="E10707" s="46" t="s">
        <v>13749</v>
      </c>
      <c r="F10707" s="121">
        <v>11.4406</v>
      </c>
      <c r="G10707" s="87"/>
      <c r="H10707" s="47"/>
      <c r="I10707" s="120">
        <v>0</v>
      </c>
      <c r="J10707" s="120">
        <v>0</v>
      </c>
    </row>
    <row r="10708" spans="1:10" ht="15" customHeight="1">
      <c r="A10708" s="46" t="s">
        <v>19574</v>
      </c>
      <c r="B10708" s="46" t="s">
        <v>19575</v>
      </c>
      <c r="C10708" s="47">
        <v>367.18200000000002</v>
      </c>
      <c r="D10708" s="119" t="s">
        <v>13747</v>
      </c>
      <c r="E10708" s="46" t="s">
        <v>13747</v>
      </c>
      <c r="F10708" s="121">
        <v>10.930400000000001</v>
      </c>
      <c r="G10708" s="87"/>
      <c r="H10708" s="47"/>
      <c r="I10708" s="120">
        <v>0</v>
      </c>
      <c r="J10708" s="120">
        <v>0</v>
      </c>
    </row>
    <row r="10709" spans="1:10" ht="15" customHeight="1">
      <c r="A10709" s="46" t="s">
        <v>19572</v>
      </c>
      <c r="B10709" s="46" t="s">
        <v>19573</v>
      </c>
      <c r="C10709" s="47">
        <v>400.45659999999998</v>
      </c>
      <c r="D10709" s="119" t="s">
        <v>13745</v>
      </c>
      <c r="E10709" s="46" t="s">
        <v>13745</v>
      </c>
      <c r="F10709" s="121">
        <v>7.0136000000000003</v>
      </c>
      <c r="G10709" s="87"/>
      <c r="H10709" s="47"/>
      <c r="I10709" s="120">
        <v>0</v>
      </c>
      <c r="J10709" s="120">
        <v>0</v>
      </c>
    </row>
    <row r="10710" spans="1:10" ht="15" customHeight="1">
      <c r="A10710" s="46" t="s">
        <v>19570</v>
      </c>
      <c r="B10710" s="46" t="s">
        <v>19571</v>
      </c>
      <c r="C10710" s="47">
        <v>662.65639999999996</v>
      </c>
      <c r="D10710" s="119" t="s">
        <v>13743</v>
      </c>
      <c r="E10710" s="46" t="s">
        <v>13743</v>
      </c>
      <c r="F10710" s="121">
        <v>5.9206000000000003</v>
      </c>
      <c r="G10710" s="87"/>
      <c r="H10710" s="47"/>
      <c r="I10710" s="120">
        <v>0</v>
      </c>
      <c r="J10710" s="120">
        <v>0</v>
      </c>
    </row>
    <row r="10711" spans="1:10" ht="15" customHeight="1">
      <c r="A10711" s="46" t="s">
        <v>19568</v>
      </c>
      <c r="B10711" s="46" t="s">
        <v>19569</v>
      </c>
      <c r="C10711" s="47">
        <v>734.27120000000002</v>
      </c>
      <c r="D10711" s="119" t="s">
        <v>13741</v>
      </c>
      <c r="E10711" s="46" t="s">
        <v>13741</v>
      </c>
      <c r="F10711" s="121">
        <v>6.0115999999999996</v>
      </c>
      <c r="G10711" s="87"/>
      <c r="H10711" s="47"/>
      <c r="I10711" s="120">
        <v>0</v>
      </c>
      <c r="J10711" s="120">
        <v>0</v>
      </c>
    </row>
    <row r="10712" spans="1:10" ht="15" customHeight="1">
      <c r="A10712" s="46" t="s">
        <v>19566</v>
      </c>
      <c r="B10712" s="46" t="s">
        <v>19567</v>
      </c>
      <c r="C10712" s="47">
        <v>157.38040000000001</v>
      </c>
      <c r="D10712" s="119" t="s">
        <v>13737</v>
      </c>
      <c r="E10712" s="46" t="s">
        <v>13737</v>
      </c>
      <c r="F10712" s="121">
        <v>51.372999999999998</v>
      </c>
      <c r="G10712" s="87"/>
      <c r="H10712" s="47"/>
      <c r="I10712" s="120">
        <v>0</v>
      </c>
      <c r="J10712" s="120">
        <v>0</v>
      </c>
    </row>
    <row r="10713" spans="1:10" ht="15" customHeight="1">
      <c r="A10713" s="46" t="s">
        <v>19565</v>
      </c>
      <c r="B10713" s="46" t="s">
        <v>19557</v>
      </c>
      <c r="C10713" s="47">
        <v>329.37639999999999</v>
      </c>
      <c r="D10713" s="119" t="s">
        <v>13735</v>
      </c>
      <c r="E10713" s="46" t="s">
        <v>13735</v>
      </c>
      <c r="F10713" s="121">
        <v>46.935000000000002</v>
      </c>
      <c r="G10713" s="87"/>
      <c r="H10713" s="47"/>
      <c r="I10713" s="120">
        <v>0</v>
      </c>
      <c r="J10713" s="120">
        <v>0</v>
      </c>
    </row>
    <row r="10714" spans="1:10" ht="15" customHeight="1">
      <c r="A10714" s="46" t="s">
        <v>19564</v>
      </c>
      <c r="B10714" s="46" t="s">
        <v>19553</v>
      </c>
      <c r="C10714" s="47">
        <v>510.71339999999998</v>
      </c>
      <c r="D10714" s="119" t="s">
        <v>13733</v>
      </c>
      <c r="E10714" s="46" t="s">
        <v>13733</v>
      </c>
      <c r="F10714" s="121">
        <v>27.098199999999999</v>
      </c>
      <c r="G10714" s="87"/>
      <c r="H10714" s="47"/>
      <c r="I10714" s="120">
        <v>0</v>
      </c>
      <c r="J10714" s="120">
        <v>0</v>
      </c>
    </row>
    <row r="10715" spans="1:10" ht="15" customHeight="1">
      <c r="A10715" s="46" t="s">
        <v>19562</v>
      </c>
      <c r="B10715" s="46" t="s">
        <v>19563</v>
      </c>
      <c r="C10715" s="47">
        <v>596.10739999999998</v>
      </c>
      <c r="D10715" s="119" t="s">
        <v>13731</v>
      </c>
      <c r="E10715" s="46" t="s">
        <v>13731</v>
      </c>
      <c r="F10715" s="121">
        <v>16.2136</v>
      </c>
      <c r="G10715" s="87"/>
      <c r="H10715" s="47"/>
      <c r="I10715" s="120">
        <v>0</v>
      </c>
      <c r="J10715" s="120">
        <v>0</v>
      </c>
    </row>
    <row r="10716" spans="1:10" ht="15" customHeight="1">
      <c r="A10716" s="46" t="s">
        <v>19560</v>
      </c>
      <c r="B10716" s="46" t="s">
        <v>19561</v>
      </c>
      <c r="C10716" s="47">
        <v>121.75879999999999</v>
      </c>
      <c r="D10716" s="119" t="s">
        <v>13729</v>
      </c>
      <c r="E10716" s="46" t="s">
        <v>13729</v>
      </c>
      <c r="F10716" s="121">
        <v>20.2212</v>
      </c>
      <c r="G10716" s="87"/>
      <c r="H10716" s="47"/>
      <c r="I10716" s="120">
        <v>0</v>
      </c>
      <c r="J10716" s="120">
        <v>0</v>
      </c>
    </row>
    <row r="10717" spans="1:10" ht="15" customHeight="1">
      <c r="A10717" s="46" t="s">
        <v>19558</v>
      </c>
      <c r="B10717" s="46" t="s">
        <v>19559</v>
      </c>
      <c r="C10717" s="47">
        <v>184.7064</v>
      </c>
      <c r="D10717" s="119" t="s">
        <v>13727</v>
      </c>
      <c r="E10717" s="46" t="s">
        <v>13727</v>
      </c>
      <c r="F10717" s="121">
        <v>37.6492</v>
      </c>
      <c r="G10717" s="87"/>
      <c r="H10717" s="47"/>
      <c r="I10717" s="120">
        <v>0</v>
      </c>
      <c r="J10717" s="120">
        <v>0</v>
      </c>
    </row>
    <row r="10718" spans="1:10" ht="15" customHeight="1">
      <c r="A10718" s="46" t="s">
        <v>19556</v>
      </c>
      <c r="B10718" s="46" t="s">
        <v>19557</v>
      </c>
      <c r="C10718" s="47">
        <v>308.39400000000001</v>
      </c>
      <c r="D10718" s="119" t="s">
        <v>13725</v>
      </c>
      <c r="E10718" s="46" t="s">
        <v>13725</v>
      </c>
      <c r="F10718" s="121">
        <v>49.718200000000003</v>
      </c>
      <c r="G10718" s="87"/>
      <c r="H10718" s="47"/>
      <c r="I10718" s="120">
        <v>0</v>
      </c>
      <c r="J10718" s="120">
        <v>0</v>
      </c>
    </row>
    <row r="10719" spans="1:10" ht="15" customHeight="1">
      <c r="A10719" s="46" t="s">
        <v>19554</v>
      </c>
      <c r="B10719" s="46" t="s">
        <v>19555</v>
      </c>
      <c r="C10719" s="47">
        <v>310.3458</v>
      </c>
      <c r="D10719" s="119" t="s">
        <v>13723</v>
      </c>
      <c r="E10719" s="46" t="s">
        <v>13723</v>
      </c>
      <c r="F10719" s="121">
        <v>97.690600000000003</v>
      </c>
      <c r="G10719" s="87"/>
      <c r="H10719" s="47"/>
      <c r="I10719" s="120">
        <v>0</v>
      </c>
      <c r="J10719" s="120">
        <v>0</v>
      </c>
    </row>
    <row r="10720" spans="1:10" ht="15" customHeight="1">
      <c r="A10720" s="46" t="s">
        <v>19552</v>
      </c>
      <c r="B10720" s="46" t="s">
        <v>19553</v>
      </c>
      <c r="C10720" s="47">
        <v>344.75880000000001</v>
      </c>
      <c r="D10720" s="119" t="s">
        <v>13721</v>
      </c>
      <c r="E10720" s="46" t="s">
        <v>13721</v>
      </c>
      <c r="F10720" s="121">
        <v>6.3532000000000002</v>
      </c>
      <c r="G10720" s="87"/>
      <c r="H10720" s="47"/>
      <c r="I10720" s="120">
        <v>0</v>
      </c>
      <c r="J10720" s="120">
        <v>0</v>
      </c>
    </row>
    <row r="10721" spans="1:10" ht="15" customHeight="1">
      <c r="A10721" s="46" t="s">
        <v>19834</v>
      </c>
      <c r="B10721" s="46" t="s">
        <v>19835</v>
      </c>
      <c r="C10721" s="47">
        <v>162.655</v>
      </c>
      <c r="D10721" s="119" t="s">
        <v>13720</v>
      </c>
      <c r="E10721" s="46" t="s">
        <v>13720</v>
      </c>
      <c r="F10721" s="121">
        <v>28.1358</v>
      </c>
      <c r="G10721" s="87"/>
      <c r="H10721" s="47"/>
      <c r="I10721" s="120">
        <v>0</v>
      </c>
      <c r="J10721" s="120">
        <v>0</v>
      </c>
    </row>
    <row r="10722" spans="1:10" ht="15" customHeight="1">
      <c r="A10722" s="46" t="s">
        <v>19832</v>
      </c>
      <c r="B10722" s="46" t="s">
        <v>19833</v>
      </c>
      <c r="C10722" s="47">
        <v>216.09880000000001</v>
      </c>
      <c r="D10722" s="119" t="s">
        <v>13719</v>
      </c>
      <c r="E10722" s="46" t="s">
        <v>13719</v>
      </c>
      <c r="F10722" s="121">
        <v>46.030999999999999</v>
      </c>
      <c r="G10722" s="87"/>
      <c r="H10722" s="47"/>
      <c r="I10722" s="120">
        <v>0</v>
      </c>
      <c r="J10722" s="120">
        <v>0</v>
      </c>
    </row>
    <row r="10723" spans="1:10" ht="15" customHeight="1">
      <c r="A10723" s="46" t="s">
        <v>19830</v>
      </c>
      <c r="B10723" s="46" t="s">
        <v>19831</v>
      </c>
      <c r="C10723" s="47">
        <v>181.24420000000001</v>
      </c>
      <c r="D10723" s="119" t="s">
        <v>13717</v>
      </c>
      <c r="E10723" s="46" t="s">
        <v>13717</v>
      </c>
      <c r="F10723" s="121">
        <v>21.697600000000001</v>
      </c>
      <c r="G10723" s="87"/>
      <c r="H10723" s="47"/>
      <c r="I10723" s="120">
        <v>1</v>
      </c>
      <c r="J10723" s="120">
        <v>0</v>
      </c>
    </row>
    <row r="10724" spans="1:10" ht="15" customHeight="1">
      <c r="A10724" s="46" t="s">
        <v>19828</v>
      </c>
      <c r="B10724" s="46" t="s">
        <v>19829</v>
      </c>
      <c r="C10724" s="47">
        <v>148.54079999999999</v>
      </c>
      <c r="D10724" s="119" t="s">
        <v>13715</v>
      </c>
      <c r="E10724" s="46" t="s">
        <v>13715</v>
      </c>
      <c r="F10724" s="121">
        <v>24.395600000000002</v>
      </c>
      <c r="G10724" s="87"/>
      <c r="H10724" s="47"/>
      <c r="I10724" s="120">
        <v>1</v>
      </c>
      <c r="J10724" s="120">
        <v>0</v>
      </c>
    </row>
    <row r="10725" spans="1:10" ht="15" customHeight="1">
      <c r="A10725" s="46" t="s">
        <v>19845</v>
      </c>
      <c r="B10725" s="46" t="s">
        <v>19846</v>
      </c>
      <c r="C10725" s="47">
        <v>244.5634</v>
      </c>
      <c r="D10725" s="119" t="s">
        <v>13711</v>
      </c>
      <c r="E10725" s="46" t="s">
        <v>13711</v>
      </c>
      <c r="F10725" s="121">
        <v>90.153199999999998</v>
      </c>
      <c r="G10725" s="87"/>
      <c r="H10725" s="47"/>
      <c r="I10725" s="120">
        <v>3</v>
      </c>
      <c r="J10725" s="120">
        <v>0</v>
      </c>
    </row>
    <row r="10726" spans="1:10" ht="15" customHeight="1">
      <c r="A10726" s="46" t="s">
        <v>19843</v>
      </c>
      <c r="B10726" s="46" t="s">
        <v>19844</v>
      </c>
      <c r="C10726" s="47">
        <v>260.82900000000001</v>
      </c>
      <c r="D10726" s="119" t="s">
        <v>13709</v>
      </c>
      <c r="E10726" s="46" t="s">
        <v>13709</v>
      </c>
      <c r="F10726" s="121">
        <v>22.207000000000001</v>
      </c>
      <c r="G10726" s="87"/>
      <c r="H10726" s="47"/>
      <c r="I10726" s="120">
        <v>4</v>
      </c>
      <c r="J10726" s="120">
        <v>0</v>
      </c>
    </row>
    <row r="10727" spans="1:10" ht="15" customHeight="1">
      <c r="A10727" s="46" t="s">
        <v>19841</v>
      </c>
      <c r="B10727" s="46" t="s">
        <v>19842</v>
      </c>
      <c r="C10727" s="47">
        <v>320.59300000000002</v>
      </c>
      <c r="D10727" s="119" t="s">
        <v>13707</v>
      </c>
      <c r="E10727" s="46" t="s">
        <v>13707</v>
      </c>
      <c r="F10727" s="121">
        <v>7.54</v>
      </c>
      <c r="G10727" s="87"/>
      <c r="H10727" s="47"/>
      <c r="I10727" s="120">
        <v>4</v>
      </c>
      <c r="J10727" s="120">
        <v>0</v>
      </c>
    </row>
    <row r="10728" spans="1:10" ht="15" customHeight="1">
      <c r="A10728" s="46" t="s">
        <v>19839</v>
      </c>
      <c r="B10728" s="46" t="s">
        <v>19837</v>
      </c>
      <c r="C10728" s="47">
        <v>461.1268</v>
      </c>
      <c r="D10728" s="119" t="s">
        <v>13705</v>
      </c>
      <c r="E10728" s="46" t="s">
        <v>13705</v>
      </c>
      <c r="F10728" s="121">
        <v>5.3133999999999997</v>
      </c>
      <c r="G10728" s="87"/>
      <c r="H10728" s="47"/>
      <c r="I10728" s="120">
        <v>2</v>
      </c>
      <c r="J10728" s="120">
        <v>0</v>
      </c>
    </row>
    <row r="10729" spans="1:10" ht="15" customHeight="1">
      <c r="A10729" s="46" t="s">
        <v>19838</v>
      </c>
      <c r="B10729" s="46" t="s">
        <v>19837</v>
      </c>
      <c r="C10729" s="47">
        <v>491.86880000000002</v>
      </c>
      <c r="D10729" s="119" t="s">
        <v>13703</v>
      </c>
      <c r="E10729" s="46" t="s">
        <v>13703</v>
      </c>
      <c r="F10729" s="121">
        <v>23.4802</v>
      </c>
      <c r="G10729" s="87"/>
      <c r="H10729" s="47"/>
      <c r="I10729" s="120">
        <v>2</v>
      </c>
      <c r="J10729" s="120">
        <v>0</v>
      </c>
    </row>
    <row r="10730" spans="1:10" ht="15" customHeight="1">
      <c r="A10730" s="46" t="s">
        <v>19836</v>
      </c>
      <c r="B10730" s="46" t="s">
        <v>19837</v>
      </c>
      <c r="C10730" s="47">
        <v>510.3184</v>
      </c>
      <c r="D10730" s="119" t="s">
        <v>13701</v>
      </c>
      <c r="E10730" s="46" t="s">
        <v>13701</v>
      </c>
      <c r="F10730" s="121">
        <v>35.979399999999998</v>
      </c>
      <c r="G10730" s="87"/>
      <c r="H10730" s="47"/>
      <c r="I10730" s="120">
        <v>2</v>
      </c>
      <c r="J10730" s="120">
        <v>0</v>
      </c>
    </row>
    <row r="10731" spans="1:10" ht="15" customHeight="1">
      <c r="A10731" s="46" t="s">
        <v>19275</v>
      </c>
      <c r="B10731" s="46" t="s">
        <v>19276</v>
      </c>
      <c r="C10731" s="47">
        <v>415.93200000000002</v>
      </c>
      <c r="D10731" s="119" t="s">
        <v>13698</v>
      </c>
      <c r="E10731" s="46" t="s">
        <v>13698</v>
      </c>
      <c r="F10731" s="121">
        <v>9.2352000000000007</v>
      </c>
      <c r="G10731" s="87"/>
      <c r="H10731" s="47"/>
      <c r="I10731" s="120">
        <v>1</v>
      </c>
      <c r="J10731" s="120">
        <v>0</v>
      </c>
    </row>
    <row r="10732" spans="1:10" ht="15" customHeight="1">
      <c r="A10732" s="46" t="s">
        <v>19273</v>
      </c>
      <c r="B10732" s="46" t="s">
        <v>19274</v>
      </c>
      <c r="C10732" s="47">
        <v>538.41139999999996</v>
      </c>
      <c r="D10732" s="119" t="s">
        <v>13696</v>
      </c>
      <c r="E10732" s="46" t="s">
        <v>13696</v>
      </c>
      <c r="F10732" s="121">
        <v>9.2352000000000007</v>
      </c>
      <c r="G10732" s="87"/>
      <c r="H10732" s="47"/>
      <c r="I10732" s="120">
        <v>5</v>
      </c>
      <c r="J10732" s="120">
        <v>0</v>
      </c>
    </row>
    <row r="10733" spans="1:10" ht="15" customHeight="1">
      <c r="A10733" s="46" t="s">
        <v>19870</v>
      </c>
      <c r="B10733" s="46" t="s">
        <v>19871</v>
      </c>
      <c r="C10733" s="47">
        <v>368.3956</v>
      </c>
      <c r="D10733" s="119" t="s">
        <v>13810</v>
      </c>
      <c r="E10733" s="46" t="s">
        <v>13810</v>
      </c>
      <c r="F10733" s="121">
        <v>32.196399999999997</v>
      </c>
      <c r="G10733" s="87"/>
      <c r="H10733" s="47"/>
      <c r="I10733" s="120">
        <v>2</v>
      </c>
      <c r="J10733" s="120">
        <v>0</v>
      </c>
    </row>
    <row r="10734" spans="1:10" ht="15" customHeight="1">
      <c r="A10734" s="46" t="s">
        <v>19868</v>
      </c>
      <c r="B10734" s="46" t="s">
        <v>19869</v>
      </c>
      <c r="C10734" s="47">
        <v>557.85599999999999</v>
      </c>
      <c r="D10734" s="119" t="s">
        <v>13808</v>
      </c>
      <c r="E10734" s="46" t="s">
        <v>13808</v>
      </c>
      <c r="F10734" s="121">
        <v>29.179600000000001</v>
      </c>
      <c r="G10734" s="87"/>
      <c r="H10734" s="47"/>
      <c r="I10734" s="120">
        <v>2</v>
      </c>
      <c r="J10734" s="120">
        <v>0</v>
      </c>
    </row>
    <row r="10735" spans="1:10" ht="15" customHeight="1">
      <c r="A10735" s="46" t="s">
        <v>19866</v>
      </c>
      <c r="B10735" s="46" t="s">
        <v>19867</v>
      </c>
      <c r="C10735" s="47">
        <v>55.689399999999999</v>
      </c>
      <c r="D10735" s="119" t="s">
        <v>302</v>
      </c>
      <c r="E10735" s="46" t="s">
        <v>302</v>
      </c>
      <c r="F10735" s="121">
        <v>37.269599999999997</v>
      </c>
      <c r="G10735" s="87"/>
      <c r="H10735" s="47"/>
      <c r="I10735" s="120">
        <v>0</v>
      </c>
      <c r="J10735" s="120">
        <v>0</v>
      </c>
    </row>
    <row r="10736" spans="1:10" ht="15" customHeight="1">
      <c r="A10736" s="46" t="s">
        <v>19864</v>
      </c>
      <c r="B10736" s="46" t="s">
        <v>19865</v>
      </c>
      <c r="C10736" s="47">
        <v>87.772199999999998</v>
      </c>
      <c r="D10736" s="119" t="s">
        <v>13790</v>
      </c>
      <c r="E10736" s="46" t="s">
        <v>13790</v>
      </c>
      <c r="F10736" s="121">
        <v>41.899799999999999</v>
      </c>
      <c r="G10736" s="87"/>
      <c r="H10736" s="47"/>
      <c r="I10736" s="120">
        <v>0</v>
      </c>
      <c r="J10736" s="120">
        <v>0</v>
      </c>
    </row>
    <row r="10737" spans="1:10" ht="15" customHeight="1">
      <c r="A10737" s="46" t="s">
        <v>19862</v>
      </c>
      <c r="B10737" s="46" t="s">
        <v>19863</v>
      </c>
      <c r="C10737" s="47">
        <v>50.6798</v>
      </c>
      <c r="D10737" s="119" t="s">
        <v>13844</v>
      </c>
      <c r="E10737" s="46" t="s">
        <v>13844</v>
      </c>
      <c r="F10737" s="121">
        <v>50.6038</v>
      </c>
      <c r="G10737" s="87"/>
      <c r="H10737" s="47"/>
      <c r="I10737" s="120">
        <v>0</v>
      </c>
      <c r="J10737" s="120">
        <v>0</v>
      </c>
    </row>
    <row r="10738" spans="1:10" ht="15" customHeight="1">
      <c r="A10738" s="46" t="s">
        <v>19860</v>
      </c>
      <c r="B10738" s="46" t="s">
        <v>19861</v>
      </c>
      <c r="C10738" s="47">
        <v>52.400199999999998</v>
      </c>
      <c r="D10738" s="119" t="s">
        <v>13775</v>
      </c>
      <c r="E10738" s="46" t="s">
        <v>13775</v>
      </c>
      <c r="F10738" s="121">
        <v>3.9618000000000002</v>
      </c>
      <c r="G10738" s="87"/>
      <c r="H10738" s="47"/>
      <c r="I10738" s="120">
        <v>0</v>
      </c>
      <c r="J10738" s="120">
        <v>0</v>
      </c>
    </row>
    <row r="10739" spans="1:10" ht="15" customHeight="1">
      <c r="A10739" s="46" t="s">
        <v>19858</v>
      </c>
      <c r="B10739" s="46" t="s">
        <v>19859</v>
      </c>
      <c r="C10739" s="47">
        <v>55.689399999999999</v>
      </c>
      <c r="D10739" s="119" t="s">
        <v>36121</v>
      </c>
      <c r="E10739" s="46" t="s">
        <v>36121</v>
      </c>
      <c r="F10739" s="121">
        <v>65.481200000000001</v>
      </c>
      <c r="G10739" s="87"/>
      <c r="H10739" s="47"/>
      <c r="I10739" s="120">
        <v>0</v>
      </c>
      <c r="J10739" s="120">
        <v>0</v>
      </c>
    </row>
    <row r="10740" spans="1:10" ht="15" customHeight="1">
      <c r="A10740" s="46" t="s">
        <v>19857</v>
      </c>
      <c r="B10740" s="46" t="s">
        <v>33610</v>
      </c>
      <c r="C10740" s="47">
        <v>287.42180000000002</v>
      </c>
      <c r="D10740" s="119" t="s">
        <v>13763</v>
      </c>
      <c r="E10740" s="46" t="s">
        <v>13763</v>
      </c>
      <c r="F10740" s="121">
        <v>6.9964000000000004</v>
      </c>
      <c r="G10740" s="87"/>
      <c r="H10740" s="47"/>
      <c r="I10740" s="120">
        <v>1</v>
      </c>
      <c r="J10740" s="120">
        <v>0</v>
      </c>
    </row>
    <row r="10741" spans="1:10" ht="15" customHeight="1">
      <c r="A10741" s="46" t="s">
        <v>19855</v>
      </c>
      <c r="B10741" s="46" t="s">
        <v>19856</v>
      </c>
      <c r="C10741" s="47">
        <v>96.147199999999998</v>
      </c>
      <c r="D10741" s="119" t="s">
        <v>13755</v>
      </c>
      <c r="E10741" s="46" t="s">
        <v>13755</v>
      </c>
      <c r="F10741" s="121">
        <v>6.9964000000000004</v>
      </c>
      <c r="G10741" s="87"/>
      <c r="H10741" s="47"/>
      <c r="I10741" s="120">
        <v>0</v>
      </c>
      <c r="J10741" s="120">
        <v>0</v>
      </c>
    </row>
    <row r="10742" spans="1:10" ht="15" customHeight="1">
      <c r="A10742" s="46" t="s">
        <v>19853</v>
      </c>
      <c r="B10742" s="46" t="s">
        <v>19854</v>
      </c>
      <c r="C10742" s="47">
        <v>139.16040000000001</v>
      </c>
      <c r="D10742" s="119" t="s">
        <v>13842</v>
      </c>
      <c r="E10742" s="46" t="s">
        <v>13842</v>
      </c>
      <c r="F10742" s="121">
        <v>89.062600000000003</v>
      </c>
      <c r="G10742" s="87"/>
      <c r="H10742" s="47"/>
      <c r="I10742" s="120">
        <v>0</v>
      </c>
      <c r="J10742" s="120">
        <v>0</v>
      </c>
    </row>
    <row r="10743" spans="1:10" ht="15" customHeight="1">
      <c r="A10743" s="46" t="s">
        <v>19851</v>
      </c>
      <c r="B10743" s="46" t="s">
        <v>19852</v>
      </c>
      <c r="C10743" s="47">
        <v>399.56740000000002</v>
      </c>
      <c r="D10743" s="119" t="s">
        <v>13850</v>
      </c>
      <c r="E10743" s="46" t="s">
        <v>13850</v>
      </c>
      <c r="F10743" s="121">
        <v>58.927999999999997</v>
      </c>
      <c r="G10743" s="87"/>
      <c r="H10743" s="47"/>
      <c r="I10743" s="120">
        <v>0</v>
      </c>
      <c r="J10743" s="120">
        <v>0</v>
      </c>
    </row>
    <row r="10744" spans="1:10" ht="15" customHeight="1">
      <c r="A10744" s="46" t="s">
        <v>19849</v>
      </c>
      <c r="B10744" s="46" t="s">
        <v>19850</v>
      </c>
      <c r="C10744" s="47">
        <v>355.66860000000003</v>
      </c>
      <c r="D10744" s="119" t="s">
        <v>13848</v>
      </c>
      <c r="E10744" s="46" t="s">
        <v>13848</v>
      </c>
      <c r="F10744" s="121">
        <v>126.5094</v>
      </c>
      <c r="G10744" s="87"/>
      <c r="H10744" s="47"/>
      <c r="I10744" s="120">
        <v>0</v>
      </c>
      <c r="J10744" s="120">
        <v>0</v>
      </c>
    </row>
    <row r="10745" spans="1:10" ht="15" customHeight="1">
      <c r="A10745" s="46" t="s">
        <v>19847</v>
      </c>
      <c r="B10745" s="46" t="s">
        <v>19848</v>
      </c>
      <c r="C10745" s="47">
        <v>368.21839999999997</v>
      </c>
      <c r="D10745" s="119" t="s">
        <v>13773</v>
      </c>
      <c r="E10745" s="46" t="s">
        <v>13773</v>
      </c>
      <c r="F10745" s="121">
        <v>23.530799999999999</v>
      </c>
      <c r="G10745" s="87"/>
      <c r="H10745" s="47"/>
      <c r="I10745" s="120">
        <v>0</v>
      </c>
      <c r="J10745" s="120">
        <v>0</v>
      </c>
    </row>
    <row r="10746" spans="1:10" ht="15" customHeight="1">
      <c r="A10746" s="46" t="s">
        <v>19872</v>
      </c>
      <c r="B10746" s="46" t="s">
        <v>19873</v>
      </c>
      <c r="C10746" s="47">
        <v>2624.9728</v>
      </c>
      <c r="D10746" s="119" t="s">
        <v>13753</v>
      </c>
      <c r="E10746" s="46" t="s">
        <v>13753</v>
      </c>
      <c r="F10746" s="121">
        <v>9.1289999999999996</v>
      </c>
      <c r="G10746" s="87"/>
      <c r="H10746" s="47"/>
      <c r="I10746" s="120">
        <v>1</v>
      </c>
      <c r="J10746" s="120">
        <v>0</v>
      </c>
    </row>
    <row r="10747" spans="1:10" ht="15" customHeight="1">
      <c r="A10747" s="46" t="s">
        <v>19960</v>
      </c>
      <c r="B10747" s="46" t="s">
        <v>19961</v>
      </c>
      <c r="C10747" s="47">
        <v>304.3972</v>
      </c>
      <c r="D10747" s="119" t="s">
        <v>13751</v>
      </c>
      <c r="E10747" s="46" t="s">
        <v>13751</v>
      </c>
      <c r="F10747" s="121">
        <v>9.1340000000000003</v>
      </c>
      <c r="G10747" s="87"/>
      <c r="H10747" s="47"/>
      <c r="I10747" s="120">
        <v>3</v>
      </c>
      <c r="J10747" s="120">
        <v>0</v>
      </c>
    </row>
    <row r="10748" spans="1:10" ht="15" customHeight="1">
      <c r="A10748" s="46" t="s">
        <v>19958</v>
      </c>
      <c r="B10748" s="46" t="s">
        <v>19959</v>
      </c>
      <c r="C10748" s="47">
        <v>2.1164000000000001</v>
      </c>
      <c r="D10748" s="119" t="s">
        <v>13739</v>
      </c>
      <c r="E10748" s="46" t="s">
        <v>13739</v>
      </c>
      <c r="F10748" s="121">
        <v>38.863599999999998</v>
      </c>
      <c r="G10748" s="87"/>
      <c r="H10748" s="47"/>
      <c r="I10748" s="120">
        <v>0</v>
      </c>
      <c r="J10748" s="120">
        <v>0</v>
      </c>
    </row>
    <row r="10749" spans="1:10" ht="15" customHeight="1">
      <c r="A10749" s="46" t="s">
        <v>19956</v>
      </c>
      <c r="B10749" s="46" t="s">
        <v>19957</v>
      </c>
      <c r="C10749" s="47">
        <v>23.773800000000001</v>
      </c>
      <c r="D10749" s="119" t="s">
        <v>13846</v>
      </c>
      <c r="E10749" s="46" t="s">
        <v>13846</v>
      </c>
      <c r="F10749" s="121">
        <v>67.302999999999997</v>
      </c>
      <c r="G10749" s="87"/>
      <c r="H10749" s="47"/>
      <c r="I10749" s="120">
        <v>0</v>
      </c>
      <c r="J10749" s="120">
        <v>0</v>
      </c>
    </row>
    <row r="10750" spans="1:10" ht="15" customHeight="1">
      <c r="A10750" s="46" t="s">
        <v>19954</v>
      </c>
      <c r="B10750" s="46" t="s">
        <v>19955</v>
      </c>
      <c r="C10750" s="47">
        <v>11.5884</v>
      </c>
      <c r="D10750" s="119" t="s">
        <v>13699</v>
      </c>
      <c r="E10750" s="46" t="s">
        <v>13699</v>
      </c>
      <c r="F10750" s="121">
        <v>12.3726</v>
      </c>
      <c r="G10750" s="87"/>
      <c r="H10750" s="47"/>
      <c r="I10750" s="120">
        <v>0</v>
      </c>
      <c r="J10750" s="120">
        <v>0</v>
      </c>
    </row>
    <row r="10751" spans="1:10" ht="15" customHeight="1">
      <c r="A10751" s="46" t="s">
        <v>19952</v>
      </c>
      <c r="B10751" s="46" t="s">
        <v>19953</v>
      </c>
      <c r="C10751" s="47">
        <v>15.5304</v>
      </c>
      <c r="D10751" s="119" t="s">
        <v>32638</v>
      </c>
      <c r="E10751" s="46" t="s">
        <v>32638</v>
      </c>
      <c r="F10751" s="121">
        <v>60.166800000000002</v>
      </c>
      <c r="G10751" s="87"/>
      <c r="H10751" s="47"/>
      <c r="I10751" s="120">
        <v>0</v>
      </c>
      <c r="J10751" s="120">
        <v>0</v>
      </c>
    </row>
    <row r="10752" spans="1:10" ht="15" customHeight="1">
      <c r="A10752" s="46" t="s">
        <v>19950</v>
      </c>
      <c r="B10752" s="46" t="s">
        <v>19951</v>
      </c>
      <c r="C10752" s="47">
        <v>116.18219999999999</v>
      </c>
      <c r="D10752" s="119" t="s">
        <v>13866</v>
      </c>
      <c r="E10752" s="46" t="s">
        <v>13866</v>
      </c>
      <c r="F10752" s="121">
        <v>81.674400000000006</v>
      </c>
      <c r="G10752" s="87"/>
      <c r="H10752" s="47"/>
      <c r="I10752" s="120">
        <v>0</v>
      </c>
      <c r="J10752" s="120">
        <v>0</v>
      </c>
    </row>
    <row r="10753" spans="1:10" ht="15" customHeight="1">
      <c r="A10753" s="46" t="s">
        <v>19948</v>
      </c>
      <c r="B10753" s="46" t="s">
        <v>19949</v>
      </c>
      <c r="C10753" s="47">
        <v>134.07419999999999</v>
      </c>
      <c r="D10753" s="119" t="s">
        <v>13864</v>
      </c>
      <c r="E10753" s="46" t="s">
        <v>13864</v>
      </c>
      <c r="F10753" s="121">
        <v>75.829800000000006</v>
      </c>
      <c r="G10753" s="87"/>
      <c r="H10753" s="47"/>
      <c r="I10753" s="120">
        <v>0</v>
      </c>
      <c r="J10753" s="120">
        <v>0</v>
      </c>
    </row>
    <row r="10754" spans="1:10" ht="15" customHeight="1">
      <c r="A10754" s="46" t="s">
        <v>19946</v>
      </c>
      <c r="B10754" s="46" t="s">
        <v>19947</v>
      </c>
      <c r="C10754" s="47">
        <v>178.92060000000001</v>
      </c>
      <c r="D10754" s="119" t="s">
        <v>13862</v>
      </c>
      <c r="E10754" s="46" t="s">
        <v>13862</v>
      </c>
      <c r="F10754" s="121">
        <v>72.550600000000003</v>
      </c>
      <c r="G10754" s="87"/>
      <c r="H10754" s="47"/>
      <c r="I10754" s="120">
        <v>0</v>
      </c>
      <c r="J10754" s="120">
        <v>0</v>
      </c>
    </row>
    <row r="10755" spans="1:10" ht="15" customHeight="1">
      <c r="A10755" s="46" t="s">
        <v>19944</v>
      </c>
      <c r="B10755" s="46" t="s">
        <v>19945</v>
      </c>
      <c r="C10755" s="47">
        <v>276.51339999999999</v>
      </c>
      <c r="D10755" s="119" t="s">
        <v>13860</v>
      </c>
      <c r="E10755" s="46" t="s">
        <v>13860</v>
      </c>
      <c r="F10755" s="121">
        <v>89.265000000000001</v>
      </c>
      <c r="G10755" s="87"/>
      <c r="H10755" s="47"/>
      <c r="I10755" s="120">
        <v>0</v>
      </c>
      <c r="J10755" s="120">
        <v>0</v>
      </c>
    </row>
    <row r="10756" spans="1:10" ht="15" customHeight="1">
      <c r="A10756" s="46" t="s">
        <v>19942</v>
      </c>
      <c r="B10756" s="46" t="s">
        <v>19943</v>
      </c>
      <c r="C10756" s="47">
        <v>90.622</v>
      </c>
      <c r="D10756" s="119" t="s">
        <v>13858</v>
      </c>
      <c r="E10756" s="46" t="s">
        <v>13858</v>
      </c>
      <c r="F10756" s="121">
        <v>86.026399999999995</v>
      </c>
      <c r="G10756" s="87"/>
      <c r="H10756" s="47"/>
      <c r="I10756" s="120">
        <v>1</v>
      </c>
      <c r="J10756" s="120">
        <v>0</v>
      </c>
    </row>
    <row r="10757" spans="1:10" ht="15" customHeight="1">
      <c r="A10757" s="46" t="s">
        <v>19940</v>
      </c>
      <c r="B10757" s="46" t="s">
        <v>19941</v>
      </c>
      <c r="C10757" s="47">
        <v>187.5292</v>
      </c>
      <c r="D10757" s="119" t="s">
        <v>5635</v>
      </c>
      <c r="E10757" s="46" t="s">
        <v>5635</v>
      </c>
      <c r="F10757" s="121">
        <v>46.226599999999998</v>
      </c>
      <c r="G10757" s="87"/>
      <c r="H10757" s="47"/>
      <c r="I10757" s="120">
        <v>0</v>
      </c>
      <c r="J10757" s="120">
        <v>0</v>
      </c>
    </row>
    <row r="10758" spans="1:10" ht="15" customHeight="1">
      <c r="A10758" s="46" t="s">
        <v>19938</v>
      </c>
      <c r="B10758" s="46" t="s">
        <v>19939</v>
      </c>
      <c r="C10758" s="47">
        <v>1.3216000000000001</v>
      </c>
      <c r="D10758" s="119" t="s">
        <v>5638</v>
      </c>
      <c r="E10758" s="46" t="s">
        <v>5638</v>
      </c>
      <c r="F10758" s="121">
        <v>57.3354</v>
      </c>
      <c r="G10758" s="87"/>
      <c r="H10758" s="47"/>
      <c r="I10758" s="120">
        <v>0</v>
      </c>
      <c r="J10758" s="120">
        <v>0</v>
      </c>
    </row>
    <row r="10759" spans="1:10" ht="15" customHeight="1">
      <c r="A10759" s="46" t="s">
        <v>19936</v>
      </c>
      <c r="B10759" s="46" t="s">
        <v>19937</v>
      </c>
      <c r="C10759" s="47">
        <v>187.5292</v>
      </c>
      <c r="D10759" s="119" t="s">
        <v>5640</v>
      </c>
      <c r="E10759" s="46" t="s">
        <v>5640</v>
      </c>
      <c r="F10759" s="121">
        <v>70.784599999999998</v>
      </c>
      <c r="G10759" s="87"/>
      <c r="H10759" s="47"/>
      <c r="I10759" s="120">
        <v>2</v>
      </c>
      <c r="J10759" s="120">
        <v>0</v>
      </c>
    </row>
    <row r="10760" spans="1:10" ht="15" customHeight="1">
      <c r="A10760" s="46" t="s">
        <v>19934</v>
      </c>
      <c r="B10760" s="46" t="s">
        <v>19935</v>
      </c>
      <c r="C10760" s="47">
        <v>203.37260000000001</v>
      </c>
      <c r="D10760" s="119" t="s">
        <v>5646</v>
      </c>
      <c r="E10760" s="46" t="s">
        <v>5646</v>
      </c>
      <c r="F10760" s="121">
        <v>76.229600000000005</v>
      </c>
      <c r="G10760" s="87"/>
      <c r="H10760" s="47"/>
      <c r="I10760" s="120">
        <v>2</v>
      </c>
      <c r="J10760" s="120">
        <v>0</v>
      </c>
    </row>
    <row r="10761" spans="1:10" ht="15" customHeight="1">
      <c r="A10761" s="46" t="s">
        <v>19932</v>
      </c>
      <c r="B10761" s="46" t="s">
        <v>19933</v>
      </c>
      <c r="C10761" s="47">
        <v>43.916800000000002</v>
      </c>
      <c r="D10761" s="119" t="s">
        <v>5649</v>
      </c>
      <c r="E10761" s="46" t="s">
        <v>5649</v>
      </c>
      <c r="F10761" s="121">
        <v>76.229600000000005</v>
      </c>
      <c r="G10761" s="87"/>
      <c r="H10761" s="47"/>
      <c r="I10761" s="120">
        <v>2</v>
      </c>
      <c r="J10761" s="120">
        <v>0</v>
      </c>
    </row>
    <row r="10762" spans="1:10" ht="15" customHeight="1">
      <c r="A10762" s="46" t="s">
        <v>19931</v>
      </c>
      <c r="B10762" s="46" t="s">
        <v>19930</v>
      </c>
      <c r="C10762" s="47">
        <v>108.79819999999999</v>
      </c>
      <c r="D10762" s="119" t="s">
        <v>5652</v>
      </c>
      <c r="E10762" s="46" t="s">
        <v>5652</v>
      </c>
      <c r="F10762" s="121">
        <v>95.1858</v>
      </c>
      <c r="G10762" s="87"/>
      <c r="H10762" s="47"/>
      <c r="I10762" s="120">
        <v>0</v>
      </c>
      <c r="J10762" s="120">
        <v>0</v>
      </c>
    </row>
    <row r="10763" spans="1:10" ht="15" customHeight="1">
      <c r="A10763" s="46" t="s">
        <v>19929</v>
      </c>
      <c r="B10763" s="46" t="s">
        <v>19930</v>
      </c>
      <c r="C10763" s="47">
        <v>65.784999999999997</v>
      </c>
      <c r="D10763" s="119" t="s">
        <v>13875</v>
      </c>
      <c r="E10763" s="46" t="s">
        <v>13875</v>
      </c>
      <c r="F10763" s="121">
        <v>17.711400000000001</v>
      </c>
      <c r="G10763" s="87"/>
      <c r="H10763" s="47"/>
      <c r="I10763" s="120">
        <v>0</v>
      </c>
      <c r="J10763" s="120">
        <v>0</v>
      </c>
    </row>
    <row r="10764" spans="1:10" ht="15" customHeight="1">
      <c r="A10764" s="46" t="s">
        <v>19927</v>
      </c>
      <c r="B10764" s="46" t="s">
        <v>19928</v>
      </c>
      <c r="C10764" s="47">
        <v>114.3232</v>
      </c>
      <c r="D10764" s="119" t="s">
        <v>2872</v>
      </c>
      <c r="E10764" s="46" t="s">
        <v>2872</v>
      </c>
      <c r="F10764" s="121">
        <v>19.057200000000002</v>
      </c>
      <c r="G10764" s="87"/>
      <c r="H10764" s="47"/>
      <c r="I10764" s="120">
        <v>4</v>
      </c>
      <c r="J10764" s="120">
        <v>0</v>
      </c>
    </row>
    <row r="10765" spans="1:10" ht="15" customHeight="1">
      <c r="A10765" s="46" t="s">
        <v>19925</v>
      </c>
      <c r="B10765" s="46" t="s">
        <v>19926</v>
      </c>
      <c r="C10765" s="47">
        <v>169.626</v>
      </c>
      <c r="D10765" s="119" t="s">
        <v>2875</v>
      </c>
      <c r="E10765" s="46" t="s">
        <v>2875</v>
      </c>
      <c r="F10765" s="121">
        <v>19.057200000000002</v>
      </c>
      <c r="G10765" s="87"/>
      <c r="H10765" s="47"/>
      <c r="I10765" s="120">
        <v>2</v>
      </c>
      <c r="J10765" s="120">
        <v>0</v>
      </c>
    </row>
    <row r="10766" spans="1:10" ht="15" customHeight="1">
      <c r="A10766" s="46" t="s">
        <v>19923</v>
      </c>
      <c r="B10766" s="46" t="s">
        <v>19924</v>
      </c>
      <c r="C10766" s="47">
        <v>118.50579999999999</v>
      </c>
      <c r="D10766" s="119" t="s">
        <v>13871</v>
      </c>
      <c r="E10766" s="46" t="s">
        <v>13871</v>
      </c>
      <c r="F10766" s="121">
        <v>18.976400000000002</v>
      </c>
      <c r="G10766" s="87"/>
      <c r="H10766" s="47"/>
      <c r="I10766" s="120">
        <v>0</v>
      </c>
      <c r="J10766" s="120">
        <v>0</v>
      </c>
    </row>
    <row r="10767" spans="1:10" ht="15" customHeight="1">
      <c r="A10767" s="46" t="s">
        <v>19921</v>
      </c>
      <c r="B10767" s="46" t="s">
        <v>19922</v>
      </c>
      <c r="C10767" s="47">
        <v>167.3022</v>
      </c>
      <c r="D10767" s="119" t="s">
        <v>2878</v>
      </c>
      <c r="E10767" s="46" t="s">
        <v>2878</v>
      </c>
      <c r="F10767" s="121">
        <v>19.057200000000002</v>
      </c>
      <c r="G10767" s="87"/>
      <c r="H10767" s="47"/>
      <c r="I10767" s="120">
        <v>0</v>
      </c>
      <c r="J10767" s="120">
        <v>0</v>
      </c>
    </row>
    <row r="10768" spans="1:10" ht="15" customHeight="1">
      <c r="A10768" s="46" t="s">
        <v>19919</v>
      </c>
      <c r="B10768" s="46" t="s">
        <v>19920</v>
      </c>
      <c r="C10768" s="47">
        <v>240.35480000000001</v>
      </c>
      <c r="D10768" s="119" t="s">
        <v>13869</v>
      </c>
      <c r="E10768" s="46" t="s">
        <v>13869</v>
      </c>
      <c r="F10768" s="121">
        <v>18.976400000000002</v>
      </c>
      <c r="G10768" s="87"/>
      <c r="H10768" s="47"/>
      <c r="I10768" s="120">
        <v>0</v>
      </c>
      <c r="J10768" s="120">
        <v>0</v>
      </c>
    </row>
    <row r="10769" spans="1:10" ht="15" customHeight="1">
      <c r="A10769" s="46" t="s">
        <v>19917</v>
      </c>
      <c r="B10769" s="46" t="s">
        <v>19918</v>
      </c>
      <c r="C10769" s="47">
        <v>169.626</v>
      </c>
      <c r="D10769" s="119" t="s">
        <v>2881</v>
      </c>
      <c r="E10769" s="46" t="s">
        <v>2881</v>
      </c>
      <c r="F10769" s="121">
        <v>19.057200000000002</v>
      </c>
      <c r="G10769" s="87"/>
      <c r="H10769" s="47"/>
      <c r="I10769" s="120">
        <v>0</v>
      </c>
      <c r="J10769" s="120">
        <v>0</v>
      </c>
    </row>
    <row r="10770" spans="1:10" ht="15" customHeight="1">
      <c r="A10770" s="46" t="s">
        <v>19915</v>
      </c>
      <c r="B10770" s="46" t="s">
        <v>19916</v>
      </c>
      <c r="C10770" s="47">
        <v>181.24420000000001</v>
      </c>
      <c r="D10770" s="119" t="s">
        <v>14141</v>
      </c>
      <c r="E10770" s="46" t="s">
        <v>14141</v>
      </c>
      <c r="F10770" s="121">
        <v>40.887799999999999</v>
      </c>
      <c r="G10770" s="87"/>
      <c r="H10770" s="47"/>
      <c r="I10770" s="120">
        <v>3</v>
      </c>
      <c r="J10770" s="120">
        <v>0</v>
      </c>
    </row>
    <row r="10771" spans="1:10" ht="15" customHeight="1">
      <c r="A10771" s="46" t="s">
        <v>19913</v>
      </c>
      <c r="B10771" s="46" t="s">
        <v>19914</v>
      </c>
      <c r="C10771" s="47">
        <v>216.79580000000001</v>
      </c>
      <c r="D10771" s="119" t="s">
        <v>14139</v>
      </c>
      <c r="E10771" s="46" t="s">
        <v>14139</v>
      </c>
      <c r="F10771" s="121">
        <v>33.221400000000003</v>
      </c>
      <c r="G10771" s="87"/>
      <c r="H10771" s="47"/>
      <c r="I10771" s="120">
        <v>3</v>
      </c>
      <c r="J10771" s="120">
        <v>0</v>
      </c>
    </row>
    <row r="10772" spans="1:10" ht="15" customHeight="1">
      <c r="A10772" s="46" t="s">
        <v>19911</v>
      </c>
      <c r="B10772" s="46" t="s">
        <v>19912</v>
      </c>
      <c r="C10772" s="47">
        <v>47.866999999999997</v>
      </c>
      <c r="D10772" s="119" t="s">
        <v>14137</v>
      </c>
      <c r="E10772" s="46" t="s">
        <v>14137</v>
      </c>
      <c r="F10772" s="121">
        <v>15.586</v>
      </c>
      <c r="G10772" s="87"/>
      <c r="H10772" s="47"/>
      <c r="I10772" s="120">
        <v>0</v>
      </c>
      <c r="J10772" s="120">
        <v>0</v>
      </c>
    </row>
    <row r="10773" spans="1:10" ht="15" customHeight="1">
      <c r="A10773" s="46" t="s">
        <v>19909</v>
      </c>
      <c r="B10773" s="46" t="s">
        <v>19910</v>
      </c>
      <c r="C10773" s="47">
        <v>108.514</v>
      </c>
      <c r="D10773" s="119" t="s">
        <v>14135</v>
      </c>
      <c r="E10773" s="46" t="s">
        <v>14135</v>
      </c>
      <c r="F10773" s="121">
        <v>15.737</v>
      </c>
      <c r="G10773" s="87"/>
      <c r="H10773" s="47"/>
      <c r="I10773" s="120">
        <v>3</v>
      </c>
      <c r="J10773" s="120">
        <v>0</v>
      </c>
    </row>
    <row r="10774" spans="1:10" ht="15" customHeight="1">
      <c r="A10774" s="46" t="s">
        <v>19907</v>
      </c>
      <c r="B10774" s="46" t="s">
        <v>19908</v>
      </c>
      <c r="C10774" s="47">
        <v>78.306799999999996</v>
      </c>
      <c r="D10774" s="119" t="s">
        <v>14133</v>
      </c>
      <c r="E10774" s="46" t="s">
        <v>14133</v>
      </c>
      <c r="F10774" s="121">
        <v>25.402999999999999</v>
      </c>
      <c r="G10774" s="87"/>
      <c r="H10774" s="47"/>
      <c r="I10774" s="120">
        <v>1</v>
      </c>
      <c r="J10774" s="120">
        <v>0</v>
      </c>
    </row>
    <row r="10775" spans="1:10" ht="15" customHeight="1">
      <c r="A10775" s="46" t="s">
        <v>19905</v>
      </c>
      <c r="B10775" s="46" t="s">
        <v>19906</v>
      </c>
      <c r="C10775" s="47">
        <v>98.522400000000005</v>
      </c>
      <c r="D10775" s="119" t="s">
        <v>14131</v>
      </c>
      <c r="E10775" s="46" t="s">
        <v>14131</v>
      </c>
      <c r="F10775" s="121">
        <v>38.3324</v>
      </c>
      <c r="G10775" s="87"/>
      <c r="H10775" s="47"/>
      <c r="I10775" s="120">
        <v>0</v>
      </c>
      <c r="J10775" s="120">
        <v>0</v>
      </c>
    </row>
    <row r="10776" spans="1:10" ht="15" customHeight="1">
      <c r="A10776" s="46" t="s">
        <v>19903</v>
      </c>
      <c r="B10776" s="46" t="s">
        <v>19904</v>
      </c>
      <c r="C10776" s="47">
        <v>184.88579999999999</v>
      </c>
      <c r="D10776" s="119" t="s">
        <v>14129</v>
      </c>
      <c r="E10776" s="46" t="s">
        <v>14129</v>
      </c>
      <c r="F10776" s="121">
        <v>26.389800000000001</v>
      </c>
      <c r="G10776" s="87"/>
      <c r="H10776" s="47"/>
      <c r="I10776" s="120">
        <v>0</v>
      </c>
      <c r="J10776" s="120">
        <v>0</v>
      </c>
    </row>
    <row r="10777" spans="1:10" ht="15" customHeight="1">
      <c r="A10777" s="46" t="s">
        <v>19901</v>
      </c>
      <c r="B10777" s="46" t="s">
        <v>19902</v>
      </c>
      <c r="C10777" s="47">
        <v>155.684</v>
      </c>
      <c r="D10777" s="119" t="s">
        <v>14127</v>
      </c>
      <c r="E10777" s="46" t="s">
        <v>14127</v>
      </c>
      <c r="F10777" s="121">
        <v>20.0138</v>
      </c>
      <c r="G10777" s="87"/>
      <c r="H10777" s="47"/>
      <c r="I10777" s="120">
        <v>0</v>
      </c>
      <c r="J10777" s="120">
        <v>0</v>
      </c>
    </row>
    <row r="10778" spans="1:10" ht="15" customHeight="1">
      <c r="A10778" s="46" t="s">
        <v>19899</v>
      </c>
      <c r="B10778" s="46" t="s">
        <v>19900</v>
      </c>
      <c r="C10778" s="47">
        <v>314.31079999999997</v>
      </c>
      <c r="D10778" s="119" t="s">
        <v>14125</v>
      </c>
      <c r="E10778" s="46" t="s">
        <v>14125</v>
      </c>
      <c r="F10778" s="121">
        <v>25.808</v>
      </c>
      <c r="G10778" s="87"/>
      <c r="H10778" s="47"/>
      <c r="I10778" s="120">
        <v>0</v>
      </c>
      <c r="J10778" s="120">
        <v>0</v>
      </c>
    </row>
    <row r="10779" spans="1:10" ht="15" customHeight="1">
      <c r="A10779" s="46" t="s">
        <v>19897</v>
      </c>
      <c r="B10779" s="46" t="s">
        <v>19898</v>
      </c>
      <c r="C10779" s="47">
        <v>130.124</v>
      </c>
      <c r="D10779" s="119" t="s">
        <v>14124</v>
      </c>
      <c r="E10779" s="46" t="s">
        <v>14124</v>
      </c>
      <c r="F10779" s="121">
        <v>8.2989999999999995</v>
      </c>
      <c r="G10779" s="87"/>
      <c r="H10779" s="47"/>
      <c r="I10779" s="120">
        <v>0</v>
      </c>
      <c r="J10779" s="120">
        <v>0</v>
      </c>
    </row>
    <row r="10780" spans="1:10" ht="15" customHeight="1">
      <c r="A10780" s="46" t="s">
        <v>19895</v>
      </c>
      <c r="B10780" s="46" t="s">
        <v>19896</v>
      </c>
      <c r="C10780" s="47">
        <v>148.01599999999999</v>
      </c>
      <c r="D10780" s="119" t="s">
        <v>14122</v>
      </c>
      <c r="E10780" s="46" t="s">
        <v>14122</v>
      </c>
      <c r="F10780" s="121">
        <v>4.8074000000000003</v>
      </c>
      <c r="G10780" s="87"/>
      <c r="H10780" s="47"/>
      <c r="I10780" s="120">
        <v>2</v>
      </c>
      <c r="J10780" s="120">
        <v>0</v>
      </c>
    </row>
    <row r="10781" spans="1:10" ht="15" customHeight="1">
      <c r="A10781" s="46" t="s">
        <v>19893</v>
      </c>
      <c r="B10781" s="46" t="s">
        <v>19894</v>
      </c>
      <c r="C10781" s="47">
        <v>103.008</v>
      </c>
      <c r="D10781" s="119" t="s">
        <v>14120</v>
      </c>
      <c r="E10781" s="46" t="s">
        <v>14120</v>
      </c>
      <c r="F10781" s="121">
        <v>35.523800000000001</v>
      </c>
      <c r="G10781" s="87"/>
      <c r="H10781" s="47"/>
      <c r="I10781" s="120">
        <v>0</v>
      </c>
      <c r="J10781" s="120">
        <v>0</v>
      </c>
    </row>
    <row r="10782" spans="1:10" ht="15" customHeight="1">
      <c r="A10782" s="46" t="s">
        <v>19891</v>
      </c>
      <c r="B10782" s="46" t="s">
        <v>19892</v>
      </c>
      <c r="C10782" s="47">
        <v>81.792199999999994</v>
      </c>
      <c r="D10782" s="119" t="s">
        <v>14118</v>
      </c>
      <c r="E10782" s="46" t="s">
        <v>14118</v>
      </c>
      <c r="F10782" s="121">
        <v>12.6762</v>
      </c>
      <c r="G10782" s="87"/>
      <c r="H10782" s="47"/>
      <c r="I10782" s="120">
        <v>0</v>
      </c>
      <c r="J10782" s="120">
        <v>0</v>
      </c>
    </row>
    <row r="10783" spans="1:10" ht="15" customHeight="1">
      <c r="A10783" s="46" t="s">
        <v>19889</v>
      </c>
      <c r="B10783" s="46" t="s">
        <v>19890</v>
      </c>
      <c r="C10783" s="47">
        <v>112.232</v>
      </c>
      <c r="D10783" s="119" t="s">
        <v>14117</v>
      </c>
      <c r="E10783" s="46" t="s">
        <v>14117</v>
      </c>
      <c r="F10783" s="121">
        <v>7.6664000000000003</v>
      </c>
      <c r="G10783" s="87"/>
      <c r="H10783" s="47"/>
      <c r="I10783" s="120">
        <v>0</v>
      </c>
      <c r="J10783" s="120">
        <v>0</v>
      </c>
    </row>
    <row r="10784" spans="1:10" ht="15" customHeight="1">
      <c r="A10784" s="46" t="s">
        <v>19962</v>
      </c>
      <c r="B10784" s="46" t="s">
        <v>19963</v>
      </c>
      <c r="C10784" s="47">
        <v>478.4846</v>
      </c>
      <c r="D10784" s="119" t="s">
        <v>14115</v>
      </c>
      <c r="E10784" s="46" t="s">
        <v>14115</v>
      </c>
      <c r="F10784" s="121">
        <v>4.8555999999999999</v>
      </c>
      <c r="G10784" s="87"/>
      <c r="H10784" s="47"/>
      <c r="I10784" s="120">
        <v>0</v>
      </c>
      <c r="J10784" s="120">
        <v>0</v>
      </c>
    </row>
    <row r="10785" spans="1:10" ht="15" customHeight="1">
      <c r="A10785" s="46" t="s">
        <v>33611</v>
      </c>
      <c r="B10785" s="46" t="s">
        <v>33612</v>
      </c>
      <c r="D10785" s="119" t="s">
        <v>14113</v>
      </c>
      <c r="E10785" s="46" t="s">
        <v>14113</v>
      </c>
      <c r="F10785" s="121">
        <v>45.998800000000003</v>
      </c>
      <c r="G10785" s="87"/>
      <c r="H10785" s="47"/>
      <c r="I10785" s="120">
        <v>0</v>
      </c>
      <c r="J10785" s="120">
        <v>0</v>
      </c>
    </row>
    <row r="10786" spans="1:10" ht="15" customHeight="1">
      <c r="A10786" s="46" t="s">
        <v>33613</v>
      </c>
      <c r="B10786" s="46" t="s">
        <v>33614</v>
      </c>
      <c r="C10786" s="47">
        <v>118.73820000000001</v>
      </c>
      <c r="D10786" s="119" t="s">
        <v>14111</v>
      </c>
      <c r="E10786" s="46" t="s">
        <v>14111</v>
      </c>
      <c r="F10786" s="121">
        <v>9.6425999999999998</v>
      </c>
      <c r="G10786" s="87"/>
      <c r="H10786" s="47">
        <v>0</v>
      </c>
      <c r="I10786" s="120">
        <v>1</v>
      </c>
      <c r="J10786" s="120">
        <v>0</v>
      </c>
    </row>
    <row r="10787" spans="1:10" ht="15" customHeight="1">
      <c r="A10787" s="46" t="s">
        <v>20034</v>
      </c>
      <c r="B10787" s="46" t="s">
        <v>20035</v>
      </c>
      <c r="C10787" s="47">
        <v>51.097200000000001</v>
      </c>
      <c r="D10787" s="119" t="s">
        <v>14109</v>
      </c>
      <c r="E10787" s="46" t="s">
        <v>14109</v>
      </c>
      <c r="F10787" s="121">
        <v>34.511800000000001</v>
      </c>
      <c r="G10787" s="87"/>
      <c r="H10787" s="47"/>
      <c r="I10787" s="120">
        <v>0</v>
      </c>
      <c r="J10787" s="120">
        <v>0</v>
      </c>
    </row>
    <row r="10788" spans="1:10" ht="15" customHeight="1">
      <c r="A10788" s="46" t="s">
        <v>20032</v>
      </c>
      <c r="B10788" s="46" t="s">
        <v>20033</v>
      </c>
      <c r="C10788" s="47">
        <v>52.9114</v>
      </c>
      <c r="D10788" s="119" t="s">
        <v>14107</v>
      </c>
      <c r="E10788" s="46" t="s">
        <v>14107</v>
      </c>
      <c r="F10788" s="121">
        <v>141.18459999999999</v>
      </c>
      <c r="G10788" s="87"/>
      <c r="H10788" s="47"/>
      <c r="I10788" s="120">
        <v>0</v>
      </c>
      <c r="J10788" s="120">
        <v>0</v>
      </c>
    </row>
    <row r="10789" spans="1:10" ht="15" customHeight="1">
      <c r="A10789" s="46" t="s">
        <v>20030</v>
      </c>
      <c r="B10789" s="46" t="s">
        <v>20031</v>
      </c>
      <c r="C10789" s="47">
        <v>45.605600000000003</v>
      </c>
      <c r="D10789" s="119" t="s">
        <v>14105</v>
      </c>
      <c r="E10789" s="46" t="s">
        <v>14105</v>
      </c>
      <c r="F10789" s="121">
        <v>20.4438</v>
      </c>
      <c r="G10789" s="87"/>
      <c r="H10789" s="47"/>
      <c r="I10789" s="120">
        <v>0</v>
      </c>
      <c r="J10789" s="120">
        <v>0</v>
      </c>
    </row>
    <row r="10790" spans="1:10" ht="15" customHeight="1">
      <c r="A10790" s="46" t="s">
        <v>20028</v>
      </c>
      <c r="B10790" s="46" t="s">
        <v>20029</v>
      </c>
      <c r="C10790" s="47">
        <v>49.3384</v>
      </c>
      <c r="D10790" s="119" t="s">
        <v>14103</v>
      </c>
      <c r="E10790" s="46" t="s">
        <v>14103</v>
      </c>
      <c r="F10790" s="121">
        <v>29.4008</v>
      </c>
      <c r="G10790" s="87"/>
      <c r="H10790" s="47"/>
      <c r="I10790" s="120">
        <v>0</v>
      </c>
      <c r="J10790" s="120">
        <v>0</v>
      </c>
    </row>
    <row r="10791" spans="1:10" ht="15" customHeight="1">
      <c r="A10791" s="46" t="s">
        <v>20026</v>
      </c>
      <c r="B10791" s="46" t="s">
        <v>20027</v>
      </c>
      <c r="C10791" s="47">
        <v>44.646599999999999</v>
      </c>
      <c r="D10791" s="119" t="s">
        <v>14101</v>
      </c>
      <c r="E10791" s="46" t="s">
        <v>14101</v>
      </c>
      <c r="F10791" s="121">
        <v>35.776800000000001</v>
      </c>
      <c r="G10791" s="87"/>
      <c r="H10791" s="47"/>
      <c r="I10791" s="120">
        <v>0</v>
      </c>
      <c r="J10791" s="120">
        <v>0</v>
      </c>
    </row>
    <row r="10792" spans="1:10" ht="15" customHeight="1">
      <c r="A10792" s="46" t="s">
        <v>20024</v>
      </c>
      <c r="B10792" s="46" t="s">
        <v>20025</v>
      </c>
      <c r="C10792" s="47">
        <v>53.719200000000001</v>
      </c>
      <c r="D10792" s="119" t="s">
        <v>14099</v>
      </c>
      <c r="E10792" s="46" t="s">
        <v>14099</v>
      </c>
      <c r="F10792" s="121">
        <v>34.511800000000001</v>
      </c>
      <c r="G10792" s="87"/>
      <c r="H10792" s="47"/>
      <c r="I10792" s="120">
        <v>0</v>
      </c>
      <c r="J10792" s="120">
        <v>0</v>
      </c>
    </row>
    <row r="10793" spans="1:10" ht="15" customHeight="1">
      <c r="A10793" s="46" t="s">
        <v>5872</v>
      </c>
      <c r="B10793" s="46" t="s">
        <v>20036</v>
      </c>
      <c r="C10793" s="47">
        <v>89.041600000000003</v>
      </c>
      <c r="D10793" s="119" t="s">
        <v>14097</v>
      </c>
      <c r="E10793" s="46" t="s">
        <v>14097</v>
      </c>
      <c r="F10793" s="121">
        <v>20.4438</v>
      </c>
      <c r="G10793" s="87"/>
      <c r="H10793" s="47"/>
      <c r="I10793" s="120">
        <v>38</v>
      </c>
      <c r="J10793" s="120">
        <v>0</v>
      </c>
    </row>
    <row r="10794" spans="1:10" ht="15" customHeight="1">
      <c r="A10794" s="46" t="s">
        <v>20037</v>
      </c>
      <c r="B10794" s="46" t="s">
        <v>20038</v>
      </c>
      <c r="C10794" s="47">
        <v>52.358600000000003</v>
      </c>
      <c r="D10794" s="119" t="s">
        <v>14095</v>
      </c>
      <c r="E10794" s="46" t="s">
        <v>14095</v>
      </c>
      <c r="F10794" s="121">
        <v>58.776200000000003</v>
      </c>
      <c r="G10794" s="87"/>
      <c r="H10794" s="47"/>
      <c r="I10794" s="120">
        <v>12</v>
      </c>
      <c r="J10794" s="120">
        <v>0</v>
      </c>
    </row>
    <row r="10795" spans="1:10" ht="15" customHeight="1">
      <c r="A10795" s="46" t="s">
        <v>20073</v>
      </c>
      <c r="B10795" s="46" t="s">
        <v>33615</v>
      </c>
      <c r="C10795" s="47">
        <v>209.0838</v>
      </c>
      <c r="D10795" s="119" t="s">
        <v>14093</v>
      </c>
      <c r="E10795" s="46" t="s">
        <v>14093</v>
      </c>
      <c r="F10795" s="121">
        <v>53.665199999999999</v>
      </c>
      <c r="G10795" s="87"/>
      <c r="H10795" s="47"/>
      <c r="I10795" s="120">
        <v>8</v>
      </c>
      <c r="J10795" s="120">
        <v>0</v>
      </c>
    </row>
    <row r="10796" spans="1:10" ht="15" customHeight="1">
      <c r="A10796" s="46" t="s">
        <v>20072</v>
      </c>
      <c r="B10796" s="46" t="s">
        <v>20046</v>
      </c>
      <c r="C10796" s="47">
        <v>118.777</v>
      </c>
      <c r="D10796" s="119" t="s">
        <v>36365</v>
      </c>
      <c r="E10796" s="46" t="s">
        <v>36365</v>
      </c>
      <c r="F10796" s="121">
        <v>2.2265999999999999</v>
      </c>
      <c r="G10796" s="87"/>
      <c r="H10796" s="47"/>
      <c r="I10796" s="120">
        <v>0</v>
      </c>
      <c r="J10796" s="120">
        <v>0</v>
      </c>
    </row>
    <row r="10797" spans="1:10" ht="15" customHeight="1">
      <c r="A10797" s="46" t="s">
        <v>20071</v>
      </c>
      <c r="B10797" s="46" t="s">
        <v>20044</v>
      </c>
      <c r="C10797" s="47">
        <v>133.3672</v>
      </c>
      <c r="D10797" s="119" t="s">
        <v>36366</v>
      </c>
      <c r="E10797" s="46" t="s">
        <v>36366</v>
      </c>
      <c r="F10797" s="120"/>
      <c r="G10797" s="87"/>
      <c r="H10797" s="47"/>
      <c r="I10797" s="120">
        <v>0</v>
      </c>
      <c r="J10797" s="120">
        <v>0</v>
      </c>
    </row>
    <row r="10798" spans="1:10" ht="15" customHeight="1">
      <c r="A10798" s="46" t="s">
        <v>20069</v>
      </c>
      <c r="B10798" s="46" t="s">
        <v>20070</v>
      </c>
      <c r="C10798" s="47">
        <v>118.777</v>
      </c>
      <c r="D10798" s="119" t="s">
        <v>14147</v>
      </c>
      <c r="E10798" s="46" t="s">
        <v>14147</v>
      </c>
      <c r="F10798" s="121">
        <v>48.630200000000002</v>
      </c>
      <c r="G10798" s="87"/>
      <c r="H10798" s="47"/>
      <c r="I10798" s="120">
        <v>0</v>
      </c>
      <c r="J10798" s="120">
        <v>0</v>
      </c>
    </row>
    <row r="10799" spans="1:10" ht="15" customHeight="1">
      <c r="A10799" s="46" t="s">
        <v>20067</v>
      </c>
      <c r="B10799" s="46" t="s">
        <v>20068</v>
      </c>
      <c r="C10799" s="47">
        <v>115.94580000000001</v>
      </c>
      <c r="D10799" s="119" t="s">
        <v>14145</v>
      </c>
      <c r="E10799" s="46" t="s">
        <v>14145</v>
      </c>
      <c r="F10799" s="121">
        <v>24.517600000000002</v>
      </c>
      <c r="G10799" s="87"/>
      <c r="H10799" s="47"/>
      <c r="I10799" s="120">
        <v>0</v>
      </c>
      <c r="J10799" s="120">
        <v>0</v>
      </c>
    </row>
    <row r="10800" spans="1:10" ht="15" customHeight="1">
      <c r="A10800" s="46" t="s">
        <v>20065</v>
      </c>
      <c r="B10800" s="46" t="s">
        <v>20066</v>
      </c>
      <c r="C10800" s="47">
        <v>133.3672</v>
      </c>
      <c r="D10800" s="119" t="s">
        <v>14143</v>
      </c>
      <c r="E10800" s="46" t="s">
        <v>14143</v>
      </c>
      <c r="F10800" s="121">
        <v>110.3288</v>
      </c>
      <c r="G10800" s="87"/>
      <c r="H10800" s="47"/>
      <c r="I10800" s="120">
        <v>0</v>
      </c>
      <c r="J10800" s="120">
        <v>0</v>
      </c>
    </row>
    <row r="10801" spans="1:10" ht="15" customHeight="1">
      <c r="A10801" s="46" t="s">
        <v>20063</v>
      </c>
      <c r="B10801" s="46" t="s">
        <v>20064</v>
      </c>
      <c r="C10801" s="47">
        <v>197.43600000000001</v>
      </c>
      <c r="D10801" s="119" t="s">
        <v>14092</v>
      </c>
      <c r="E10801" s="46" t="s">
        <v>14092</v>
      </c>
      <c r="F10801" s="121">
        <v>47.9724</v>
      </c>
      <c r="G10801" s="87"/>
      <c r="H10801" s="47"/>
      <c r="I10801" s="120">
        <v>0</v>
      </c>
      <c r="J10801" s="120">
        <v>0</v>
      </c>
    </row>
    <row r="10802" spans="1:10" ht="15" customHeight="1">
      <c r="A10802" s="46" t="s">
        <v>20061</v>
      </c>
      <c r="B10802" s="46" t="s">
        <v>20062</v>
      </c>
      <c r="C10802" s="47">
        <v>212.42240000000001</v>
      </c>
      <c r="D10802" s="119" t="s">
        <v>14091</v>
      </c>
      <c r="E10802" s="46" t="s">
        <v>14091</v>
      </c>
      <c r="F10802" s="121">
        <v>51.894199999999998</v>
      </c>
      <c r="G10802" s="87"/>
      <c r="H10802" s="47"/>
      <c r="I10802" s="120">
        <v>0</v>
      </c>
      <c r="J10802" s="120">
        <v>0</v>
      </c>
    </row>
    <row r="10803" spans="1:10" ht="15" customHeight="1">
      <c r="A10803" s="46" t="s">
        <v>20059</v>
      </c>
      <c r="B10803" s="46" t="s">
        <v>20060</v>
      </c>
      <c r="C10803" s="47">
        <v>197.43600000000001</v>
      </c>
      <c r="D10803" s="119" t="s">
        <v>14090</v>
      </c>
      <c r="E10803" s="46" t="s">
        <v>14090</v>
      </c>
      <c r="F10803" s="121">
        <v>53.007399999999997</v>
      </c>
      <c r="G10803" s="87"/>
      <c r="H10803" s="47"/>
      <c r="I10803" s="120">
        <v>0</v>
      </c>
      <c r="J10803" s="120">
        <v>0</v>
      </c>
    </row>
    <row r="10804" spans="1:10" ht="15" customHeight="1">
      <c r="A10804" s="46" t="s">
        <v>20057</v>
      </c>
      <c r="B10804" s="46" t="s">
        <v>20058</v>
      </c>
      <c r="C10804" s="47">
        <v>212.42240000000001</v>
      </c>
      <c r="D10804" s="119" t="s">
        <v>14089</v>
      </c>
      <c r="E10804" s="46" t="s">
        <v>14089</v>
      </c>
      <c r="F10804" s="121">
        <v>54.677399999999999</v>
      </c>
      <c r="G10804" s="87"/>
      <c r="H10804" s="47"/>
      <c r="I10804" s="120">
        <v>0</v>
      </c>
      <c r="J10804" s="120">
        <v>0</v>
      </c>
    </row>
    <row r="10805" spans="1:10" ht="15" customHeight="1">
      <c r="A10805" s="46" t="s">
        <v>20055</v>
      </c>
      <c r="B10805" s="46" t="s">
        <v>20056</v>
      </c>
      <c r="C10805" s="47">
        <v>204.9614</v>
      </c>
      <c r="D10805" s="119" t="s">
        <v>14088</v>
      </c>
      <c r="E10805" s="46" t="s">
        <v>14088</v>
      </c>
      <c r="F10805" s="121">
        <v>56.3474</v>
      </c>
      <c r="G10805" s="87"/>
      <c r="H10805" s="47"/>
      <c r="I10805" s="120">
        <v>0</v>
      </c>
      <c r="J10805" s="120">
        <v>0</v>
      </c>
    </row>
    <row r="10806" spans="1:10" ht="15" customHeight="1">
      <c r="A10806" s="46" t="s">
        <v>20053</v>
      </c>
      <c r="B10806" s="46" t="s">
        <v>20054</v>
      </c>
      <c r="C10806" s="47">
        <v>219.94839999999999</v>
      </c>
      <c r="D10806" s="119" t="s">
        <v>14087</v>
      </c>
      <c r="E10806" s="46" t="s">
        <v>14087</v>
      </c>
      <c r="F10806" s="121">
        <v>63.609000000000002</v>
      </c>
      <c r="G10806" s="87"/>
      <c r="H10806" s="47"/>
      <c r="I10806" s="120">
        <v>0</v>
      </c>
      <c r="J10806" s="120">
        <v>0</v>
      </c>
    </row>
    <row r="10807" spans="1:10" ht="15" customHeight="1">
      <c r="A10807" s="46" t="s">
        <v>20051</v>
      </c>
      <c r="B10807" s="46" t="s">
        <v>20052</v>
      </c>
      <c r="C10807" s="47">
        <v>90.666799999999995</v>
      </c>
      <c r="D10807" s="119" t="s">
        <v>14086</v>
      </c>
      <c r="E10807" s="46" t="s">
        <v>14086</v>
      </c>
      <c r="F10807" s="121">
        <v>67.505399999999995</v>
      </c>
      <c r="G10807" s="87"/>
      <c r="H10807" s="47"/>
      <c r="I10807" s="120">
        <v>0</v>
      </c>
      <c r="J10807" s="120">
        <v>0</v>
      </c>
    </row>
    <row r="10808" spans="1:10" ht="15" customHeight="1">
      <c r="A10808" s="46" t="s">
        <v>20049</v>
      </c>
      <c r="B10808" s="46" t="s">
        <v>20050</v>
      </c>
      <c r="C10808" s="47">
        <v>74.259799999999998</v>
      </c>
      <c r="D10808" s="119" t="s">
        <v>14085</v>
      </c>
      <c r="E10808" s="46" t="s">
        <v>14085</v>
      </c>
      <c r="F10808" s="121">
        <v>83.116799999999998</v>
      </c>
      <c r="G10808" s="87"/>
      <c r="H10808" s="47"/>
      <c r="I10808" s="120">
        <v>0</v>
      </c>
      <c r="J10808" s="120">
        <v>0</v>
      </c>
    </row>
    <row r="10809" spans="1:10" ht="15" customHeight="1">
      <c r="A10809" s="46" t="s">
        <v>20047</v>
      </c>
      <c r="B10809" s="46" t="s">
        <v>20048</v>
      </c>
      <c r="C10809" s="47">
        <v>917.69780000000003</v>
      </c>
      <c r="D10809" s="119" t="s">
        <v>14084</v>
      </c>
      <c r="E10809" s="46" t="s">
        <v>14084</v>
      </c>
      <c r="F10809" s="121">
        <v>43.519199999999998</v>
      </c>
      <c r="G10809" s="87"/>
      <c r="H10809" s="47"/>
      <c r="I10809" s="120">
        <v>0</v>
      </c>
      <c r="J10809" s="120">
        <v>0</v>
      </c>
    </row>
    <row r="10810" spans="1:10" ht="15" customHeight="1">
      <c r="A10810" s="46" t="s">
        <v>20045</v>
      </c>
      <c r="B10810" s="46" t="s">
        <v>20046</v>
      </c>
      <c r="C10810" s="47">
        <v>118.777</v>
      </c>
      <c r="D10810" s="119" t="s">
        <v>14083</v>
      </c>
      <c r="E10810" s="46" t="s">
        <v>14083</v>
      </c>
      <c r="F10810" s="121">
        <v>47.9724</v>
      </c>
      <c r="G10810" s="87"/>
      <c r="H10810" s="47"/>
      <c r="I10810" s="120">
        <v>0</v>
      </c>
      <c r="J10810" s="120">
        <v>0</v>
      </c>
    </row>
    <row r="10811" spans="1:10" ht="15" customHeight="1">
      <c r="A10811" s="46" t="s">
        <v>20043</v>
      </c>
      <c r="B10811" s="46" t="s">
        <v>20044</v>
      </c>
      <c r="C10811" s="47">
        <v>133.3672</v>
      </c>
      <c r="D10811" s="119" t="s">
        <v>1905</v>
      </c>
      <c r="E10811" s="46" t="s">
        <v>1905</v>
      </c>
      <c r="F10811" s="121">
        <v>19.7608</v>
      </c>
      <c r="G10811" s="87"/>
      <c r="H10811" s="47"/>
      <c r="I10811" s="120">
        <v>0</v>
      </c>
      <c r="J10811" s="120">
        <v>0</v>
      </c>
    </row>
    <row r="10812" spans="1:10" ht="15" customHeight="1">
      <c r="A10812" s="46" t="s">
        <v>20041</v>
      </c>
      <c r="B10812" s="46" t="s">
        <v>20042</v>
      </c>
      <c r="C10812" s="47">
        <v>177.6876</v>
      </c>
      <c r="D10812" s="119" t="s">
        <v>1908</v>
      </c>
      <c r="E10812" s="46" t="s">
        <v>1908</v>
      </c>
      <c r="F10812" s="121">
        <v>21.0764</v>
      </c>
      <c r="G10812" s="87"/>
      <c r="H10812" s="47"/>
      <c r="I10812" s="120">
        <v>0</v>
      </c>
      <c r="J10812" s="120">
        <v>0</v>
      </c>
    </row>
    <row r="10813" spans="1:10" ht="15" customHeight="1">
      <c r="A10813" s="46" t="s">
        <v>20039</v>
      </c>
      <c r="B10813" s="46" t="s">
        <v>20040</v>
      </c>
      <c r="C10813" s="47">
        <v>185.22540000000001</v>
      </c>
      <c r="D10813" s="119" t="s">
        <v>1911</v>
      </c>
      <c r="E10813" s="46" t="s">
        <v>1911</v>
      </c>
      <c r="F10813" s="121">
        <v>17.762</v>
      </c>
      <c r="G10813" s="87"/>
      <c r="H10813" s="47"/>
      <c r="I10813" s="120">
        <v>0</v>
      </c>
      <c r="J10813" s="120">
        <v>0</v>
      </c>
    </row>
    <row r="10814" spans="1:10" ht="15" customHeight="1">
      <c r="A10814" s="46" t="s">
        <v>5930</v>
      </c>
      <c r="B10814" s="46" t="s">
        <v>34402</v>
      </c>
      <c r="C10814" s="47">
        <v>142.9102</v>
      </c>
      <c r="D10814" s="119" t="s">
        <v>14079</v>
      </c>
      <c r="E10814" s="46" t="s">
        <v>14079</v>
      </c>
      <c r="F10814" s="121">
        <v>18.3994</v>
      </c>
      <c r="G10814" s="87"/>
      <c r="H10814" s="47"/>
      <c r="I10814" s="120">
        <v>321</v>
      </c>
      <c r="J10814" s="120">
        <v>0</v>
      </c>
    </row>
    <row r="10815" spans="1:10" ht="15" customHeight="1">
      <c r="A10815" s="46" t="s">
        <v>20560</v>
      </c>
      <c r="B10815" s="46" t="s">
        <v>20561</v>
      </c>
      <c r="C10815" s="47">
        <v>24.2532</v>
      </c>
      <c r="D10815" s="119" t="s">
        <v>14077</v>
      </c>
      <c r="E10815" s="46" t="s">
        <v>14077</v>
      </c>
      <c r="F10815" s="121">
        <v>14.244999999999999</v>
      </c>
      <c r="G10815" s="87"/>
      <c r="H10815" s="47"/>
      <c r="I10815" s="120">
        <v>0</v>
      </c>
      <c r="J10815" s="120">
        <v>0</v>
      </c>
    </row>
    <row r="10816" spans="1:10" ht="15" customHeight="1">
      <c r="A10816" s="46" t="s">
        <v>20558</v>
      </c>
      <c r="B10816" s="46" t="s">
        <v>20559</v>
      </c>
      <c r="C10816" s="47">
        <v>16.355599999999999</v>
      </c>
      <c r="D10816" s="119" t="s">
        <v>1914</v>
      </c>
      <c r="E10816" s="46" t="s">
        <v>1914</v>
      </c>
      <c r="F10816" s="121">
        <v>19.978400000000001</v>
      </c>
      <c r="G10816" s="87"/>
      <c r="H10816" s="47"/>
      <c r="I10816" s="120">
        <v>55</v>
      </c>
      <c r="J10816" s="120">
        <v>0</v>
      </c>
    </row>
    <row r="10817" spans="1:10" ht="15" customHeight="1">
      <c r="A10817" s="46" t="s">
        <v>20090</v>
      </c>
      <c r="B10817" s="46" t="s">
        <v>20091</v>
      </c>
      <c r="C10817" s="47">
        <v>138.965</v>
      </c>
      <c r="D10817" s="119" t="s">
        <v>14074</v>
      </c>
      <c r="E10817" s="46" t="s">
        <v>14074</v>
      </c>
      <c r="F10817" s="121">
        <v>18.015000000000001</v>
      </c>
      <c r="G10817" s="87"/>
      <c r="H10817" s="47"/>
      <c r="I10817" s="120">
        <v>0</v>
      </c>
      <c r="J10817" s="120">
        <v>0</v>
      </c>
    </row>
    <row r="10818" spans="1:10" ht="15" customHeight="1">
      <c r="A10818" s="46" t="s">
        <v>20088</v>
      </c>
      <c r="B10818" s="46" t="s">
        <v>20089</v>
      </c>
      <c r="C10818" s="47">
        <v>181.6754</v>
      </c>
      <c r="D10818" s="119" t="s">
        <v>1917</v>
      </c>
      <c r="E10818" s="46" t="s">
        <v>1917</v>
      </c>
      <c r="F10818" s="121">
        <v>21.6282</v>
      </c>
      <c r="G10818" s="87"/>
      <c r="H10818" s="47"/>
      <c r="I10818" s="120">
        <v>0</v>
      </c>
      <c r="J10818" s="120">
        <v>0</v>
      </c>
    </row>
    <row r="10819" spans="1:10" ht="15" customHeight="1">
      <c r="A10819" s="46" t="s">
        <v>20086</v>
      </c>
      <c r="B10819" s="46" t="s">
        <v>20087</v>
      </c>
      <c r="C10819" s="47">
        <v>137.2312</v>
      </c>
      <c r="D10819" s="119" t="s">
        <v>1920</v>
      </c>
      <c r="E10819" s="46" t="s">
        <v>1920</v>
      </c>
      <c r="F10819" s="121">
        <v>30.691199999999998</v>
      </c>
      <c r="G10819" s="87"/>
      <c r="H10819" s="47"/>
      <c r="I10819" s="120">
        <v>0</v>
      </c>
      <c r="J10819" s="120">
        <v>0</v>
      </c>
    </row>
    <row r="10820" spans="1:10" ht="15" customHeight="1">
      <c r="A10820" s="46" t="s">
        <v>20084</v>
      </c>
      <c r="B10820" s="46" t="s">
        <v>20085</v>
      </c>
      <c r="C10820" s="47">
        <v>91.1</v>
      </c>
      <c r="D10820" s="119" t="s">
        <v>1926</v>
      </c>
      <c r="E10820" s="46" t="s">
        <v>1926</v>
      </c>
      <c r="F10820" s="121">
        <v>26.111599999999999</v>
      </c>
      <c r="G10820" s="87"/>
      <c r="H10820" s="47"/>
      <c r="I10820" s="120">
        <v>0</v>
      </c>
      <c r="J10820" s="120">
        <v>0</v>
      </c>
    </row>
    <row r="10821" spans="1:10" ht="15" customHeight="1">
      <c r="A10821" s="46" t="s">
        <v>20082</v>
      </c>
      <c r="B10821" s="46" t="s">
        <v>20083</v>
      </c>
      <c r="C10821" s="47">
        <v>93.110600000000005</v>
      </c>
      <c r="D10821" s="119" t="s">
        <v>1929</v>
      </c>
      <c r="E10821" s="46" t="s">
        <v>1929</v>
      </c>
      <c r="F10821" s="121">
        <v>27.1236</v>
      </c>
      <c r="G10821" s="87"/>
      <c r="H10821" s="47"/>
      <c r="I10821" s="120">
        <v>0</v>
      </c>
      <c r="J10821" s="120">
        <v>0</v>
      </c>
    </row>
    <row r="10822" spans="1:10" ht="15" customHeight="1">
      <c r="A10822" s="46" t="s">
        <v>20080</v>
      </c>
      <c r="B10822" s="46" t="s">
        <v>20081</v>
      </c>
      <c r="C10822" s="47">
        <v>96.034199999999998</v>
      </c>
      <c r="D10822" s="119" t="s">
        <v>1932</v>
      </c>
      <c r="E10822" s="46" t="s">
        <v>1932</v>
      </c>
      <c r="F10822" s="121">
        <v>29.0212</v>
      </c>
      <c r="G10822" s="87"/>
      <c r="H10822" s="47"/>
      <c r="I10822" s="120">
        <v>0</v>
      </c>
      <c r="J10822" s="120">
        <v>0</v>
      </c>
    </row>
    <row r="10823" spans="1:10" ht="15" customHeight="1">
      <c r="A10823" s="46" t="s">
        <v>20556</v>
      </c>
      <c r="B10823" s="46" t="s">
        <v>20557</v>
      </c>
      <c r="C10823" s="47">
        <v>22.5228</v>
      </c>
      <c r="D10823" s="119" t="s">
        <v>14067</v>
      </c>
      <c r="E10823" s="46" t="s">
        <v>14067</v>
      </c>
      <c r="F10823" s="121">
        <v>22.802</v>
      </c>
      <c r="G10823" s="87"/>
      <c r="H10823" s="47"/>
      <c r="I10823" s="120">
        <v>0</v>
      </c>
      <c r="J10823" s="120">
        <v>0</v>
      </c>
    </row>
    <row r="10824" spans="1:10" ht="15" customHeight="1">
      <c r="A10824" s="46" t="s">
        <v>20554</v>
      </c>
      <c r="B10824" s="46" t="s">
        <v>20555</v>
      </c>
      <c r="C10824" s="47">
        <v>34.045200000000001</v>
      </c>
      <c r="D10824" s="119" t="s">
        <v>14065</v>
      </c>
      <c r="E10824" s="46" t="s">
        <v>14065</v>
      </c>
      <c r="F10824" s="121">
        <v>18.141400000000001</v>
      </c>
      <c r="G10824" s="87"/>
      <c r="H10824" s="47"/>
      <c r="I10824" s="120">
        <v>0</v>
      </c>
      <c r="J10824" s="120">
        <v>0</v>
      </c>
    </row>
    <row r="10825" spans="1:10" ht="15" customHeight="1">
      <c r="A10825" s="46" t="s">
        <v>20552</v>
      </c>
      <c r="B10825" s="46" t="s">
        <v>20553</v>
      </c>
      <c r="C10825" s="47">
        <v>19.878599999999999</v>
      </c>
      <c r="D10825" s="119" t="s">
        <v>1935</v>
      </c>
      <c r="E10825" s="46" t="s">
        <v>1935</v>
      </c>
      <c r="F10825" s="121">
        <v>25.747199999999999</v>
      </c>
      <c r="G10825" s="87"/>
      <c r="H10825" s="47"/>
      <c r="I10825" s="120">
        <v>15</v>
      </c>
      <c r="J10825" s="120">
        <v>0</v>
      </c>
    </row>
    <row r="10826" spans="1:10" ht="15" customHeight="1">
      <c r="A10826" s="46" t="s">
        <v>20550</v>
      </c>
      <c r="B10826" s="46" t="s">
        <v>20551</v>
      </c>
      <c r="C10826" s="47">
        <v>6.76</v>
      </c>
      <c r="D10826" s="119" t="s">
        <v>1937</v>
      </c>
      <c r="E10826" s="46" t="s">
        <v>1937</v>
      </c>
      <c r="F10826" s="121">
        <v>43.974600000000002</v>
      </c>
      <c r="G10826" s="87"/>
      <c r="H10826" s="47"/>
      <c r="I10826" s="120">
        <v>124</v>
      </c>
      <c r="J10826" s="120">
        <v>0</v>
      </c>
    </row>
    <row r="10827" spans="1:10" ht="15" customHeight="1">
      <c r="A10827" s="46" t="s">
        <v>20548</v>
      </c>
      <c r="B10827" s="46" t="s">
        <v>20549</v>
      </c>
      <c r="C10827" s="47">
        <v>20.141400000000001</v>
      </c>
      <c r="D10827" s="119" t="s">
        <v>1940</v>
      </c>
      <c r="E10827" s="46" t="s">
        <v>1940</v>
      </c>
      <c r="F10827" s="121">
        <v>54.348399999999998</v>
      </c>
      <c r="G10827" s="87"/>
      <c r="H10827" s="47"/>
      <c r="I10827" s="120">
        <v>0</v>
      </c>
      <c r="J10827" s="120">
        <v>0</v>
      </c>
    </row>
    <row r="10828" spans="1:10" ht="15" customHeight="1">
      <c r="A10828" s="46" t="s">
        <v>20546</v>
      </c>
      <c r="B10828" s="46" t="s">
        <v>20547</v>
      </c>
      <c r="C10828" s="47">
        <v>8.5838000000000001</v>
      </c>
      <c r="D10828" s="119" t="s">
        <v>14060</v>
      </c>
      <c r="E10828" s="46" t="s">
        <v>14060</v>
      </c>
      <c r="F10828" s="121">
        <v>35.017800000000001</v>
      </c>
      <c r="G10828" s="87"/>
      <c r="H10828" s="47"/>
      <c r="I10828" s="120">
        <v>50</v>
      </c>
      <c r="J10828" s="120">
        <v>0</v>
      </c>
    </row>
    <row r="10829" spans="1:10" ht="15" customHeight="1">
      <c r="A10829" s="46" t="s">
        <v>20545</v>
      </c>
      <c r="B10829" s="46" t="s">
        <v>36394</v>
      </c>
      <c r="C10829" s="47">
        <v>2.7031999999999998</v>
      </c>
      <c r="D10829" s="119" t="s">
        <v>2049</v>
      </c>
      <c r="E10829" s="46" t="s">
        <v>2049</v>
      </c>
      <c r="F10829" s="121">
        <v>80.561199999999999</v>
      </c>
      <c r="G10829" s="87"/>
      <c r="H10829" s="47"/>
      <c r="I10829" s="120">
        <v>107</v>
      </c>
      <c r="J10829" s="120">
        <v>0</v>
      </c>
    </row>
    <row r="10830" spans="1:10" ht="15" customHeight="1">
      <c r="A10830" s="46" t="s">
        <v>20543</v>
      </c>
      <c r="B10830" s="46" t="s">
        <v>20544</v>
      </c>
      <c r="C10830" s="47">
        <v>8.34</v>
      </c>
      <c r="D10830" s="119" t="s">
        <v>2052</v>
      </c>
      <c r="E10830" s="46" t="s">
        <v>2052</v>
      </c>
      <c r="F10830" s="121">
        <v>85.140799999999999</v>
      </c>
      <c r="G10830" s="87"/>
      <c r="H10830" s="47"/>
      <c r="I10830" s="120">
        <v>2</v>
      </c>
      <c r="J10830" s="120">
        <v>0</v>
      </c>
    </row>
    <row r="10831" spans="1:10" ht="15" customHeight="1">
      <c r="A10831" s="46" t="s">
        <v>20541</v>
      </c>
      <c r="B10831" s="46" t="s">
        <v>20542</v>
      </c>
      <c r="C10831" s="47">
        <v>3.6821999999999999</v>
      </c>
      <c r="D10831" s="119" t="s">
        <v>14056</v>
      </c>
      <c r="E10831" s="46" t="s">
        <v>14056</v>
      </c>
      <c r="F10831" s="121">
        <v>48.872999999999998</v>
      </c>
      <c r="G10831" s="87"/>
      <c r="H10831" s="47"/>
      <c r="I10831" s="120">
        <v>0</v>
      </c>
      <c r="J10831" s="120">
        <v>0</v>
      </c>
    </row>
    <row r="10832" spans="1:10" ht="15" customHeight="1">
      <c r="A10832" s="46" t="s">
        <v>20078</v>
      </c>
      <c r="B10832" s="46" t="s">
        <v>20079</v>
      </c>
      <c r="C10832" s="47">
        <v>29.1938</v>
      </c>
      <c r="D10832" s="119" t="s">
        <v>14054</v>
      </c>
      <c r="E10832" s="46" t="s">
        <v>14054</v>
      </c>
      <c r="F10832" s="121">
        <v>33.221400000000003</v>
      </c>
      <c r="G10832" s="87"/>
      <c r="H10832" s="47"/>
      <c r="I10832" s="120">
        <v>0</v>
      </c>
      <c r="J10832" s="120">
        <v>0</v>
      </c>
    </row>
    <row r="10833" spans="1:10" ht="15" customHeight="1">
      <c r="A10833" s="46" t="s">
        <v>20537</v>
      </c>
      <c r="B10833" s="46" t="s">
        <v>20538</v>
      </c>
      <c r="C10833" s="47">
        <v>49.575000000000003</v>
      </c>
      <c r="D10833" s="119" t="s">
        <v>2055</v>
      </c>
      <c r="E10833" s="46" t="s">
        <v>2055</v>
      </c>
      <c r="F10833" s="121">
        <v>50.1736</v>
      </c>
      <c r="G10833" s="87"/>
      <c r="H10833" s="47"/>
      <c r="I10833" s="120">
        <v>0</v>
      </c>
      <c r="J10833" s="120">
        <v>0</v>
      </c>
    </row>
    <row r="10834" spans="1:10" ht="15" customHeight="1">
      <c r="A10834" s="46" t="s">
        <v>20535</v>
      </c>
      <c r="B10834" s="46" t="s">
        <v>20536</v>
      </c>
      <c r="C10834" s="47">
        <v>49.575000000000003</v>
      </c>
      <c r="D10834" s="119" t="s">
        <v>2058</v>
      </c>
      <c r="E10834" s="46" t="s">
        <v>2058</v>
      </c>
      <c r="F10834" s="121">
        <v>107.55840000000001</v>
      </c>
      <c r="G10834" s="87"/>
      <c r="H10834" s="47"/>
      <c r="I10834" s="120">
        <v>0</v>
      </c>
      <c r="J10834" s="120">
        <v>0</v>
      </c>
    </row>
    <row r="10835" spans="1:10" ht="15" customHeight="1">
      <c r="A10835" s="46" t="s">
        <v>20533</v>
      </c>
      <c r="B10835" s="46" t="s">
        <v>20534</v>
      </c>
      <c r="C10835" s="47">
        <v>49.575000000000003</v>
      </c>
      <c r="D10835" s="119" t="s">
        <v>2061</v>
      </c>
      <c r="E10835" s="46" t="s">
        <v>2061</v>
      </c>
      <c r="F10835" s="121">
        <v>110.468</v>
      </c>
      <c r="G10835" s="87"/>
      <c r="H10835" s="47"/>
      <c r="I10835" s="120">
        <v>0</v>
      </c>
      <c r="J10835" s="120">
        <v>0</v>
      </c>
    </row>
    <row r="10836" spans="1:10" ht="15" customHeight="1">
      <c r="A10836" s="46" t="s">
        <v>20468</v>
      </c>
      <c r="B10836" s="46" t="s">
        <v>20469</v>
      </c>
      <c r="C10836" s="47">
        <v>3.8330000000000002</v>
      </c>
      <c r="D10836" s="119" t="s">
        <v>32656</v>
      </c>
      <c r="E10836" s="46" t="s">
        <v>32656</v>
      </c>
      <c r="F10836" s="121">
        <v>5.3388</v>
      </c>
      <c r="G10836" s="87"/>
      <c r="H10836" s="47"/>
      <c r="I10836" s="120">
        <v>0</v>
      </c>
      <c r="J10836" s="120">
        <v>0</v>
      </c>
    </row>
    <row r="10837" spans="1:10" ht="15" customHeight="1">
      <c r="A10837" s="46" t="s">
        <v>20075</v>
      </c>
      <c r="B10837" s="46" t="s">
        <v>20076</v>
      </c>
      <c r="C10837" s="47">
        <v>164.37440000000001</v>
      </c>
      <c r="D10837" s="119" t="s">
        <v>2162</v>
      </c>
      <c r="E10837" s="46" t="s">
        <v>2162</v>
      </c>
      <c r="F10837" s="121">
        <v>9.4882000000000009</v>
      </c>
      <c r="G10837" s="87"/>
      <c r="H10837" s="47"/>
      <c r="I10837" s="120">
        <v>21</v>
      </c>
      <c r="J10837" s="120">
        <v>0</v>
      </c>
    </row>
    <row r="10838" spans="1:10" ht="15" customHeight="1">
      <c r="A10838" s="46" t="s">
        <v>5966</v>
      </c>
      <c r="B10838" s="46" t="s">
        <v>20074</v>
      </c>
      <c r="C10838" s="47">
        <v>177.7072</v>
      </c>
      <c r="D10838" s="119" t="s">
        <v>2165</v>
      </c>
      <c r="E10838" s="46" t="s">
        <v>2165</v>
      </c>
      <c r="F10838" s="121">
        <v>11.157999999999999</v>
      </c>
      <c r="G10838" s="87"/>
      <c r="H10838" s="47"/>
      <c r="I10838" s="120">
        <v>0</v>
      </c>
      <c r="J10838" s="120">
        <v>0</v>
      </c>
    </row>
    <row r="10839" spans="1:10" ht="15" customHeight="1">
      <c r="A10839" s="46" t="s">
        <v>20113</v>
      </c>
      <c r="B10839" s="46" t="s">
        <v>20114</v>
      </c>
      <c r="C10839" s="47">
        <v>84.302999999999997</v>
      </c>
      <c r="D10839" s="119" t="s">
        <v>2168</v>
      </c>
      <c r="E10839" s="46" t="s">
        <v>2168</v>
      </c>
      <c r="F10839" s="121">
        <v>11.7148</v>
      </c>
      <c r="G10839" s="87"/>
      <c r="H10839" s="47"/>
      <c r="I10839" s="120">
        <v>0</v>
      </c>
      <c r="J10839" s="120">
        <v>0</v>
      </c>
    </row>
    <row r="10840" spans="1:10" ht="15" customHeight="1">
      <c r="A10840" s="46" t="s">
        <v>20111</v>
      </c>
      <c r="B10840" s="46" t="s">
        <v>20112</v>
      </c>
      <c r="C10840" s="47">
        <v>99.317400000000006</v>
      </c>
      <c r="D10840" s="119" t="s">
        <v>14046</v>
      </c>
      <c r="E10840" s="46" t="s">
        <v>14046</v>
      </c>
      <c r="F10840" s="121">
        <v>6.0928000000000004</v>
      </c>
      <c r="G10840" s="87"/>
      <c r="H10840" s="47"/>
      <c r="I10840" s="120">
        <v>0</v>
      </c>
      <c r="J10840" s="120">
        <v>0</v>
      </c>
    </row>
    <row r="10841" spans="1:10" ht="15" customHeight="1">
      <c r="A10841" s="46" t="s">
        <v>20109</v>
      </c>
      <c r="B10841" s="46" t="s">
        <v>20110</v>
      </c>
      <c r="C10841" s="47">
        <v>91.754999999999995</v>
      </c>
      <c r="D10841" s="119" t="s">
        <v>14044</v>
      </c>
      <c r="E10841" s="46" t="s">
        <v>14044</v>
      </c>
      <c r="F10841" s="121">
        <v>6.1837999999999997</v>
      </c>
      <c r="G10841" s="87"/>
      <c r="H10841" s="47"/>
      <c r="I10841" s="120">
        <v>0</v>
      </c>
      <c r="J10841" s="120">
        <v>0</v>
      </c>
    </row>
    <row r="10842" spans="1:10" ht="15" customHeight="1">
      <c r="A10842" s="46" t="s">
        <v>20107</v>
      </c>
      <c r="B10842" s="46" t="s">
        <v>20108</v>
      </c>
      <c r="C10842" s="47">
        <v>84.302999999999997</v>
      </c>
      <c r="D10842" s="119" t="s">
        <v>2171</v>
      </c>
      <c r="E10842" s="46" t="s">
        <v>2171</v>
      </c>
      <c r="F10842" s="121">
        <v>13.3848</v>
      </c>
      <c r="G10842" s="87"/>
      <c r="H10842" s="47"/>
      <c r="I10842" s="120">
        <v>0</v>
      </c>
      <c r="J10842" s="120">
        <v>0</v>
      </c>
    </row>
    <row r="10843" spans="1:10" ht="15" customHeight="1">
      <c r="A10843" s="46" t="s">
        <v>20105</v>
      </c>
      <c r="B10843" s="46" t="s">
        <v>20106</v>
      </c>
      <c r="C10843" s="47">
        <v>99.317400000000006</v>
      </c>
      <c r="D10843" s="119" t="s">
        <v>2174</v>
      </c>
      <c r="E10843" s="46" t="s">
        <v>2174</v>
      </c>
      <c r="F10843" s="121">
        <v>14.497999999999999</v>
      </c>
      <c r="G10843" s="87"/>
      <c r="H10843" s="47"/>
      <c r="I10843" s="120">
        <v>0</v>
      </c>
      <c r="J10843" s="120">
        <v>0</v>
      </c>
    </row>
    <row r="10844" spans="1:10" ht="15" customHeight="1">
      <c r="A10844" s="46" t="s">
        <v>20103</v>
      </c>
      <c r="B10844" s="46" t="s">
        <v>20104</v>
      </c>
      <c r="C10844" s="47">
        <v>165.09280000000001</v>
      </c>
      <c r="D10844" s="119" t="s">
        <v>2177</v>
      </c>
      <c r="E10844" s="46" t="s">
        <v>2177</v>
      </c>
      <c r="F10844" s="121">
        <v>15.6114</v>
      </c>
      <c r="G10844" s="87"/>
      <c r="H10844" s="47"/>
      <c r="I10844" s="120">
        <v>0</v>
      </c>
      <c r="J10844" s="120">
        <v>0</v>
      </c>
    </row>
    <row r="10845" spans="1:10" ht="15" customHeight="1">
      <c r="A10845" s="46" t="s">
        <v>20101</v>
      </c>
      <c r="B10845" s="46" t="s">
        <v>20102</v>
      </c>
      <c r="C10845" s="47">
        <v>180.07919999999999</v>
      </c>
      <c r="D10845" s="119" t="s">
        <v>14039</v>
      </c>
      <c r="E10845" s="46" t="s">
        <v>14039</v>
      </c>
      <c r="F10845" s="121">
        <v>55.664200000000001</v>
      </c>
      <c r="G10845" s="87"/>
      <c r="H10845" s="47"/>
      <c r="I10845" s="120">
        <v>0</v>
      </c>
      <c r="J10845" s="120">
        <v>0</v>
      </c>
    </row>
    <row r="10846" spans="1:10" ht="15" customHeight="1">
      <c r="A10846" s="46" t="s">
        <v>20099</v>
      </c>
      <c r="B10846" s="46" t="s">
        <v>20100</v>
      </c>
      <c r="C10846" s="47">
        <v>165.09280000000001</v>
      </c>
      <c r="D10846" s="119" t="s">
        <v>14037</v>
      </c>
      <c r="E10846" s="46" t="s">
        <v>14037</v>
      </c>
      <c r="F10846" s="121">
        <v>57.688200000000002</v>
      </c>
      <c r="G10846" s="87"/>
      <c r="H10846" s="47"/>
      <c r="I10846" s="120">
        <v>0</v>
      </c>
      <c r="J10846" s="120">
        <v>0</v>
      </c>
    </row>
    <row r="10847" spans="1:10" ht="15" customHeight="1">
      <c r="A10847" s="46" t="s">
        <v>20097</v>
      </c>
      <c r="B10847" s="46" t="s">
        <v>20098</v>
      </c>
      <c r="C10847" s="47">
        <v>180.07919999999999</v>
      </c>
      <c r="D10847" s="119" t="s">
        <v>14035</v>
      </c>
      <c r="E10847" s="46" t="s">
        <v>14035</v>
      </c>
      <c r="F10847" s="121">
        <v>59.535400000000003</v>
      </c>
      <c r="G10847" s="87"/>
      <c r="H10847" s="47"/>
      <c r="I10847" s="120">
        <v>0</v>
      </c>
      <c r="J10847" s="120">
        <v>0</v>
      </c>
    </row>
    <row r="10848" spans="1:10" ht="15" customHeight="1">
      <c r="A10848" s="46" t="s">
        <v>20095</v>
      </c>
      <c r="B10848" s="46" t="s">
        <v>20096</v>
      </c>
      <c r="C10848" s="47">
        <v>172.62739999999999</v>
      </c>
      <c r="D10848" s="119" t="s">
        <v>14033</v>
      </c>
      <c r="E10848" s="46" t="s">
        <v>14033</v>
      </c>
      <c r="F10848" s="121">
        <v>61.0914</v>
      </c>
      <c r="G10848" s="87"/>
      <c r="H10848" s="47"/>
      <c r="I10848" s="120">
        <v>0</v>
      </c>
      <c r="J10848" s="120">
        <v>0</v>
      </c>
    </row>
    <row r="10849" spans="1:10" ht="15" customHeight="1">
      <c r="A10849" s="46" t="s">
        <v>20093</v>
      </c>
      <c r="B10849" s="46" t="s">
        <v>20094</v>
      </c>
      <c r="C10849" s="47">
        <v>187.614</v>
      </c>
      <c r="D10849" s="119" t="s">
        <v>14031</v>
      </c>
      <c r="E10849" s="46" t="s">
        <v>14031</v>
      </c>
      <c r="F10849" s="121">
        <v>76.373800000000003</v>
      </c>
      <c r="G10849" s="87"/>
      <c r="H10849" s="47"/>
      <c r="I10849" s="120">
        <v>0</v>
      </c>
      <c r="J10849" s="120">
        <v>0</v>
      </c>
    </row>
    <row r="10850" spans="1:10" ht="15" customHeight="1">
      <c r="A10850" s="46" t="s">
        <v>6002</v>
      </c>
      <c r="B10850" s="46" t="s">
        <v>20092</v>
      </c>
      <c r="C10850" s="47">
        <v>96.876400000000004</v>
      </c>
      <c r="D10850" s="119" t="s">
        <v>14029</v>
      </c>
      <c r="E10850" s="46" t="s">
        <v>14029</v>
      </c>
      <c r="F10850" s="121">
        <v>62.331200000000003</v>
      </c>
      <c r="G10850" s="87"/>
      <c r="H10850" s="47"/>
      <c r="I10850" s="120">
        <v>35</v>
      </c>
      <c r="J10850" s="120">
        <v>0</v>
      </c>
    </row>
    <row r="10851" spans="1:10" ht="15" customHeight="1">
      <c r="A10851" s="46" t="s">
        <v>20405</v>
      </c>
      <c r="B10851" s="46" t="s">
        <v>20406</v>
      </c>
      <c r="C10851" s="47">
        <v>243.3972</v>
      </c>
      <c r="D10851" s="119" t="s">
        <v>14027</v>
      </c>
      <c r="E10851" s="46" t="s">
        <v>14027</v>
      </c>
      <c r="F10851" s="121">
        <v>9.4627999999999997</v>
      </c>
      <c r="G10851" s="87"/>
      <c r="H10851" s="47"/>
      <c r="I10851" s="120">
        <v>7</v>
      </c>
      <c r="J10851" s="120">
        <v>0</v>
      </c>
    </row>
    <row r="10852" spans="1:10" ht="15" customHeight="1">
      <c r="A10852" s="46" t="s">
        <v>20022</v>
      </c>
      <c r="B10852" s="46" t="s">
        <v>20023</v>
      </c>
      <c r="C10852" s="47">
        <v>36.205599999999997</v>
      </c>
      <c r="D10852" s="119" t="s">
        <v>14025</v>
      </c>
      <c r="E10852" s="46" t="s">
        <v>14025</v>
      </c>
      <c r="F10852" s="121">
        <v>11.183400000000001</v>
      </c>
      <c r="G10852" s="87"/>
      <c r="H10852" s="47"/>
      <c r="I10852" s="120">
        <v>0</v>
      </c>
      <c r="J10852" s="120">
        <v>0</v>
      </c>
    </row>
    <row r="10853" spans="1:10" ht="15" customHeight="1">
      <c r="A10853" s="46" t="s">
        <v>20020</v>
      </c>
      <c r="B10853" s="46" t="s">
        <v>20021</v>
      </c>
      <c r="C10853" s="47">
        <v>38.97</v>
      </c>
      <c r="D10853" s="119" t="s">
        <v>2403</v>
      </c>
      <c r="E10853" s="46" t="s">
        <v>2403</v>
      </c>
      <c r="F10853" s="121">
        <v>19.533000000000001</v>
      </c>
      <c r="G10853" s="87"/>
      <c r="H10853" s="47"/>
      <c r="I10853" s="120">
        <v>0</v>
      </c>
      <c r="J10853" s="120">
        <v>0</v>
      </c>
    </row>
    <row r="10854" spans="1:10" ht="15" customHeight="1">
      <c r="A10854" s="46" t="s">
        <v>20018</v>
      </c>
      <c r="B10854" s="46" t="s">
        <v>20019</v>
      </c>
      <c r="C10854" s="47">
        <v>72.771199999999993</v>
      </c>
      <c r="D10854" s="119" t="s">
        <v>2406</v>
      </c>
      <c r="E10854" s="46" t="s">
        <v>2406</v>
      </c>
      <c r="F10854" s="121">
        <v>21.6584</v>
      </c>
      <c r="G10854" s="87"/>
      <c r="H10854" s="47"/>
      <c r="I10854" s="120">
        <v>0</v>
      </c>
      <c r="J10854" s="120">
        <v>0</v>
      </c>
    </row>
    <row r="10855" spans="1:10" ht="15" customHeight="1">
      <c r="A10855" s="46" t="s">
        <v>20016</v>
      </c>
      <c r="B10855" s="46" t="s">
        <v>20017</v>
      </c>
      <c r="C10855" s="47">
        <v>52.734000000000002</v>
      </c>
      <c r="D10855" s="119" t="s">
        <v>2409</v>
      </c>
      <c r="E10855" s="46" t="s">
        <v>2409</v>
      </c>
      <c r="F10855" s="121">
        <v>20.1706</v>
      </c>
      <c r="G10855" s="87"/>
      <c r="H10855" s="47"/>
      <c r="I10855" s="120">
        <v>0</v>
      </c>
      <c r="J10855" s="120">
        <v>0</v>
      </c>
    </row>
    <row r="10856" spans="1:10" ht="15" customHeight="1">
      <c r="A10856" s="46" t="s">
        <v>20014</v>
      </c>
      <c r="B10856" s="46" t="s">
        <v>20015</v>
      </c>
      <c r="C10856" s="47">
        <v>43.720799999999997</v>
      </c>
      <c r="D10856" s="119" t="s">
        <v>14020</v>
      </c>
      <c r="E10856" s="46" t="s">
        <v>14020</v>
      </c>
      <c r="F10856" s="121">
        <v>21.729399999999998</v>
      </c>
      <c r="G10856" s="87"/>
      <c r="H10856" s="47"/>
      <c r="I10856" s="120">
        <v>0</v>
      </c>
      <c r="J10856" s="120">
        <v>0</v>
      </c>
    </row>
    <row r="10857" spans="1:10" ht="15" customHeight="1">
      <c r="A10857" s="46" t="s">
        <v>20012</v>
      </c>
      <c r="B10857" s="46" t="s">
        <v>20013</v>
      </c>
      <c r="C10857" s="47">
        <v>46.345799999999997</v>
      </c>
      <c r="D10857" s="119" t="s">
        <v>14018</v>
      </c>
      <c r="E10857" s="46" t="s">
        <v>14018</v>
      </c>
      <c r="F10857" s="121">
        <v>23.164000000000001</v>
      </c>
      <c r="G10857" s="87"/>
      <c r="H10857" s="47"/>
      <c r="I10857" s="120">
        <v>0</v>
      </c>
      <c r="J10857" s="120">
        <v>0</v>
      </c>
    </row>
    <row r="10858" spans="1:10" ht="15" customHeight="1">
      <c r="A10858" s="46" t="s">
        <v>20010</v>
      </c>
      <c r="B10858" s="46" t="s">
        <v>20011</v>
      </c>
      <c r="C10858" s="47">
        <v>36.205599999999997</v>
      </c>
      <c r="D10858" s="119" t="s">
        <v>2412</v>
      </c>
      <c r="E10858" s="46" t="s">
        <v>2412</v>
      </c>
      <c r="F10858" s="121">
        <v>23.581399999999999</v>
      </c>
      <c r="G10858" s="87"/>
      <c r="H10858" s="47"/>
      <c r="I10858" s="120">
        <v>0</v>
      </c>
      <c r="J10858" s="120">
        <v>0</v>
      </c>
    </row>
    <row r="10859" spans="1:10" ht="15" customHeight="1">
      <c r="A10859" s="46" t="s">
        <v>20008</v>
      </c>
      <c r="B10859" s="46" t="s">
        <v>20009</v>
      </c>
      <c r="C10859" s="47">
        <v>38.97</v>
      </c>
      <c r="D10859" s="119" t="s">
        <v>14015</v>
      </c>
      <c r="E10859" s="46" t="s">
        <v>14015</v>
      </c>
      <c r="F10859" s="121">
        <v>27.515799999999999</v>
      </c>
      <c r="G10859" s="87"/>
      <c r="H10859" s="47"/>
      <c r="I10859" s="120">
        <v>0</v>
      </c>
      <c r="J10859" s="120">
        <v>0</v>
      </c>
    </row>
    <row r="10860" spans="1:10" ht="15" customHeight="1">
      <c r="A10860" s="46" t="s">
        <v>20006</v>
      </c>
      <c r="B10860" s="46" t="s">
        <v>20007</v>
      </c>
      <c r="C10860" s="47">
        <v>72.771199999999993</v>
      </c>
      <c r="D10860" s="119" t="s">
        <v>2415</v>
      </c>
      <c r="E10860" s="46" t="s">
        <v>2415</v>
      </c>
      <c r="F10860" s="121">
        <v>29.944800000000001</v>
      </c>
      <c r="G10860" s="87"/>
      <c r="H10860" s="47"/>
      <c r="I10860" s="120">
        <v>0</v>
      </c>
      <c r="J10860" s="120">
        <v>0</v>
      </c>
    </row>
    <row r="10861" spans="1:10" ht="15" customHeight="1">
      <c r="A10861" s="46" t="s">
        <v>20004</v>
      </c>
      <c r="B10861" s="46" t="s">
        <v>20005</v>
      </c>
      <c r="C10861" s="47">
        <v>52.734000000000002</v>
      </c>
      <c r="D10861" s="119" t="s">
        <v>2439</v>
      </c>
      <c r="E10861" s="46" t="s">
        <v>2439</v>
      </c>
      <c r="F10861" s="121">
        <v>122.96720000000001</v>
      </c>
      <c r="G10861" s="87"/>
      <c r="H10861" s="47"/>
      <c r="I10861" s="120">
        <v>0</v>
      </c>
      <c r="J10861" s="120">
        <v>0</v>
      </c>
    </row>
    <row r="10862" spans="1:10" ht="15" customHeight="1">
      <c r="A10862" s="46" t="s">
        <v>20002</v>
      </c>
      <c r="B10862" s="46" t="s">
        <v>20003</v>
      </c>
      <c r="C10862" s="47">
        <v>43.720799999999997</v>
      </c>
      <c r="D10862" s="119" t="s">
        <v>14013</v>
      </c>
      <c r="E10862" s="46" t="s">
        <v>14013</v>
      </c>
      <c r="F10862" s="121">
        <v>122.96720000000001</v>
      </c>
      <c r="G10862" s="87"/>
      <c r="H10862" s="47"/>
      <c r="I10862" s="120">
        <v>0</v>
      </c>
      <c r="J10862" s="120">
        <v>0</v>
      </c>
    </row>
    <row r="10863" spans="1:10" ht="15" customHeight="1">
      <c r="A10863" s="46" t="s">
        <v>20000</v>
      </c>
      <c r="B10863" s="46" t="s">
        <v>20001</v>
      </c>
      <c r="C10863" s="47">
        <v>46.345799999999997</v>
      </c>
      <c r="D10863" s="119" t="s">
        <v>2444</v>
      </c>
      <c r="E10863" s="46" t="s">
        <v>2444</v>
      </c>
      <c r="F10863" s="121">
        <v>126.4336</v>
      </c>
      <c r="G10863" s="87"/>
      <c r="H10863" s="47"/>
      <c r="I10863" s="120">
        <v>0</v>
      </c>
      <c r="J10863" s="120">
        <v>0</v>
      </c>
    </row>
    <row r="10864" spans="1:10" ht="15" customHeight="1">
      <c r="A10864" s="46" t="s">
        <v>19998</v>
      </c>
      <c r="B10864" s="46" t="s">
        <v>19999</v>
      </c>
      <c r="C10864" s="47">
        <v>29.747199999999999</v>
      </c>
      <c r="D10864" s="119" t="s">
        <v>2447</v>
      </c>
      <c r="E10864" s="46" t="s">
        <v>2447</v>
      </c>
      <c r="F10864" s="121">
        <v>143.38579999999999</v>
      </c>
      <c r="G10864" s="87"/>
      <c r="H10864" s="47"/>
      <c r="I10864" s="120">
        <v>0</v>
      </c>
      <c r="J10864" s="120">
        <v>0</v>
      </c>
    </row>
    <row r="10865" spans="1:10" ht="15" customHeight="1">
      <c r="A10865" s="46" t="s">
        <v>19996</v>
      </c>
      <c r="B10865" s="46" t="s">
        <v>19997</v>
      </c>
      <c r="C10865" s="47">
        <v>32.453800000000001</v>
      </c>
      <c r="D10865" s="119" t="s">
        <v>2450</v>
      </c>
      <c r="E10865" s="46" t="s">
        <v>2450</v>
      </c>
      <c r="F10865" s="121">
        <v>151.53299999999999</v>
      </c>
      <c r="G10865" s="87"/>
      <c r="H10865" s="47"/>
      <c r="I10865" s="120">
        <v>0</v>
      </c>
      <c r="J10865" s="120">
        <v>0</v>
      </c>
    </row>
    <row r="10866" spans="1:10" ht="15" customHeight="1">
      <c r="A10866" s="46" t="s">
        <v>19994</v>
      </c>
      <c r="B10866" s="46" t="s">
        <v>19995</v>
      </c>
      <c r="C10866" s="47">
        <v>22.011600000000001</v>
      </c>
      <c r="D10866" s="119" t="s">
        <v>2986</v>
      </c>
      <c r="E10866" s="46" t="s">
        <v>2986</v>
      </c>
      <c r="F10866" s="121">
        <v>3.5676000000000001</v>
      </c>
      <c r="G10866" s="87"/>
      <c r="H10866" s="47"/>
      <c r="I10866" s="120">
        <v>77</v>
      </c>
      <c r="J10866" s="120">
        <v>0</v>
      </c>
    </row>
    <row r="10867" spans="1:10" ht="15" customHeight="1">
      <c r="A10867" s="46" t="s">
        <v>19992</v>
      </c>
      <c r="B10867" s="46" t="s">
        <v>19993</v>
      </c>
      <c r="C10867" s="47">
        <v>24.718</v>
      </c>
      <c r="D10867" s="119" t="s">
        <v>2989</v>
      </c>
      <c r="E10867" s="46" t="s">
        <v>2989</v>
      </c>
      <c r="F10867" s="121">
        <v>3.8963999999999999</v>
      </c>
      <c r="G10867" s="87"/>
      <c r="H10867" s="47"/>
      <c r="I10867" s="120">
        <v>0</v>
      </c>
      <c r="J10867" s="120">
        <v>0</v>
      </c>
    </row>
    <row r="10868" spans="1:10" ht="15" customHeight="1">
      <c r="A10868" s="46" t="s">
        <v>19990</v>
      </c>
      <c r="B10868" s="46" t="s">
        <v>19991</v>
      </c>
      <c r="C10868" s="47">
        <v>53.791600000000003</v>
      </c>
      <c r="D10868" s="119" t="s">
        <v>2992</v>
      </c>
      <c r="E10868" s="46" t="s">
        <v>2992</v>
      </c>
      <c r="F10868" s="121">
        <v>4.1242000000000001</v>
      </c>
      <c r="G10868" s="87"/>
      <c r="H10868" s="47"/>
      <c r="I10868" s="120">
        <v>0</v>
      </c>
      <c r="J10868" s="120">
        <v>0</v>
      </c>
    </row>
    <row r="10869" spans="1:10" ht="15" customHeight="1">
      <c r="A10869" s="46" t="s">
        <v>19988</v>
      </c>
      <c r="B10869" s="46" t="s">
        <v>19989</v>
      </c>
      <c r="C10869" s="47">
        <v>38.6098</v>
      </c>
      <c r="D10869" s="119" t="s">
        <v>14008</v>
      </c>
      <c r="E10869" s="46" t="s">
        <v>14008</v>
      </c>
      <c r="F10869" s="121">
        <v>4.5035999999999996</v>
      </c>
      <c r="G10869" s="87"/>
      <c r="H10869" s="47"/>
      <c r="I10869" s="120">
        <v>0</v>
      </c>
      <c r="J10869" s="120">
        <v>0</v>
      </c>
    </row>
    <row r="10870" spans="1:10" ht="15" customHeight="1">
      <c r="A10870" s="46" t="s">
        <v>19986</v>
      </c>
      <c r="B10870" s="46" t="s">
        <v>19987</v>
      </c>
      <c r="C10870" s="47">
        <v>6.9923999999999999</v>
      </c>
      <c r="D10870" s="119" t="s">
        <v>2995</v>
      </c>
      <c r="E10870" s="46" t="s">
        <v>2995</v>
      </c>
      <c r="F10870" s="121">
        <v>4.5796000000000001</v>
      </c>
      <c r="G10870" s="87"/>
      <c r="H10870" s="47"/>
      <c r="I10870" s="120">
        <v>0</v>
      </c>
      <c r="J10870" s="120">
        <v>0</v>
      </c>
    </row>
    <row r="10871" spans="1:10" ht="15" customHeight="1">
      <c r="A10871" s="46" t="s">
        <v>19984</v>
      </c>
      <c r="B10871" s="46" t="s">
        <v>19985</v>
      </c>
      <c r="C10871" s="47">
        <v>54.662599999999998</v>
      </c>
      <c r="D10871" s="119" t="s">
        <v>2998</v>
      </c>
      <c r="E10871" s="46" t="s">
        <v>2998</v>
      </c>
      <c r="F10871" s="121">
        <v>5.0098000000000003</v>
      </c>
      <c r="G10871" s="87"/>
      <c r="H10871" s="47"/>
      <c r="I10871" s="120">
        <v>0</v>
      </c>
      <c r="J10871" s="120">
        <v>0</v>
      </c>
    </row>
    <row r="10872" spans="1:10" ht="15" customHeight="1">
      <c r="A10872" s="46" t="s">
        <v>19982</v>
      </c>
      <c r="B10872" s="46" t="s">
        <v>19983</v>
      </c>
      <c r="C10872" s="47">
        <v>57.601199999999999</v>
      </c>
      <c r="D10872" s="119" t="s">
        <v>3001</v>
      </c>
      <c r="E10872" s="46" t="s">
        <v>3001</v>
      </c>
      <c r="F10872" s="121">
        <v>5.4652000000000003</v>
      </c>
      <c r="G10872" s="87"/>
      <c r="H10872" s="47"/>
      <c r="I10872" s="120">
        <v>0</v>
      </c>
      <c r="J10872" s="120">
        <v>0</v>
      </c>
    </row>
    <row r="10873" spans="1:10" ht="15" customHeight="1">
      <c r="A10873" s="46" t="s">
        <v>19980</v>
      </c>
      <c r="B10873" s="46" t="s">
        <v>19981</v>
      </c>
      <c r="C10873" s="47">
        <v>86.605199999999996</v>
      </c>
      <c r="D10873" s="119" t="s">
        <v>14003</v>
      </c>
      <c r="E10873" s="46" t="s">
        <v>14003</v>
      </c>
      <c r="F10873" s="121">
        <v>2.5301999999999998</v>
      </c>
      <c r="G10873" s="87"/>
      <c r="H10873" s="47"/>
      <c r="I10873" s="120">
        <v>0</v>
      </c>
      <c r="J10873" s="120">
        <v>0</v>
      </c>
    </row>
    <row r="10874" spans="1:10" ht="15" customHeight="1">
      <c r="A10874" s="46" t="s">
        <v>19978</v>
      </c>
      <c r="B10874" s="46" t="s">
        <v>19979</v>
      </c>
      <c r="C10874" s="47">
        <v>71.435000000000002</v>
      </c>
      <c r="D10874" s="119" t="s">
        <v>3735</v>
      </c>
      <c r="E10874" s="46" t="s">
        <v>3735</v>
      </c>
      <c r="F10874" s="121">
        <v>2.7831999999999999</v>
      </c>
      <c r="G10874" s="87"/>
      <c r="H10874" s="47"/>
      <c r="I10874" s="120">
        <v>0</v>
      </c>
      <c r="J10874" s="120">
        <v>0</v>
      </c>
    </row>
    <row r="10875" spans="1:10" ht="15" customHeight="1">
      <c r="A10875" s="46" t="s">
        <v>19976</v>
      </c>
      <c r="B10875" s="46" t="s">
        <v>19977</v>
      </c>
      <c r="C10875" s="47">
        <v>62.491599999999998</v>
      </c>
      <c r="D10875" s="119" t="s">
        <v>3738</v>
      </c>
      <c r="E10875" s="46" t="s">
        <v>3738</v>
      </c>
      <c r="F10875" s="121">
        <v>3.3397999999999999</v>
      </c>
      <c r="G10875" s="87"/>
      <c r="H10875" s="47"/>
      <c r="I10875" s="120">
        <v>0</v>
      </c>
      <c r="J10875" s="120">
        <v>0</v>
      </c>
    </row>
    <row r="10876" spans="1:10" ht="15" customHeight="1">
      <c r="A10876" s="46" t="s">
        <v>19974</v>
      </c>
      <c r="B10876" s="46" t="s">
        <v>19975</v>
      </c>
      <c r="C10876" s="47">
        <v>65.058599999999998</v>
      </c>
      <c r="D10876" s="119" t="s">
        <v>14001</v>
      </c>
      <c r="E10876" s="46" t="s">
        <v>14001</v>
      </c>
      <c r="F10876" s="121">
        <v>2.1962000000000002</v>
      </c>
      <c r="G10876" s="87"/>
      <c r="H10876" s="47"/>
      <c r="I10876" s="120">
        <v>0</v>
      </c>
      <c r="J10876" s="120">
        <v>0</v>
      </c>
    </row>
    <row r="10877" spans="1:10" ht="15" customHeight="1">
      <c r="A10877" s="46" t="s">
        <v>20136</v>
      </c>
      <c r="B10877" s="46" t="s">
        <v>20137</v>
      </c>
      <c r="C10877" s="47">
        <v>78.263199999999998</v>
      </c>
      <c r="D10877" s="119" t="s">
        <v>14000</v>
      </c>
      <c r="E10877" s="46" t="s">
        <v>14000</v>
      </c>
      <c r="F10877" s="121">
        <v>2.3062</v>
      </c>
      <c r="G10877" s="87"/>
      <c r="H10877" s="47"/>
      <c r="I10877" s="120">
        <v>0</v>
      </c>
      <c r="J10877" s="120">
        <v>0</v>
      </c>
    </row>
    <row r="10878" spans="1:10" ht="15" customHeight="1">
      <c r="A10878" s="46" t="s">
        <v>20134</v>
      </c>
      <c r="B10878" s="46" t="s">
        <v>20135</v>
      </c>
      <c r="C10878" s="47">
        <v>15.8706</v>
      </c>
      <c r="D10878" s="119" t="s">
        <v>3741</v>
      </c>
      <c r="E10878" s="46" t="s">
        <v>3741</v>
      </c>
      <c r="F10878" s="121">
        <v>4.4531999999999998</v>
      </c>
      <c r="G10878" s="87"/>
      <c r="H10878" s="47"/>
      <c r="I10878" s="120">
        <v>0</v>
      </c>
      <c r="J10878" s="120">
        <v>0</v>
      </c>
    </row>
    <row r="10879" spans="1:10" ht="15" customHeight="1">
      <c r="A10879" s="46" t="s">
        <v>20132</v>
      </c>
      <c r="B10879" s="46" t="s">
        <v>20133</v>
      </c>
      <c r="C10879" s="47">
        <v>82.412199999999999</v>
      </c>
      <c r="D10879" s="119" t="s">
        <v>3744</v>
      </c>
      <c r="E10879" s="46" t="s">
        <v>3744</v>
      </c>
      <c r="F10879" s="121">
        <v>5.0098000000000003</v>
      </c>
      <c r="G10879" s="87"/>
      <c r="H10879" s="47"/>
      <c r="I10879" s="120">
        <v>0</v>
      </c>
      <c r="J10879" s="120">
        <v>0</v>
      </c>
    </row>
    <row r="10880" spans="1:10" ht="15" customHeight="1">
      <c r="A10880" s="46" t="s">
        <v>20240</v>
      </c>
      <c r="B10880" s="46" t="s">
        <v>20241</v>
      </c>
      <c r="C10880" s="47">
        <v>31.8706</v>
      </c>
      <c r="D10880" s="119" t="s">
        <v>3747</v>
      </c>
      <c r="E10880" s="46" t="s">
        <v>3747</v>
      </c>
      <c r="F10880" s="121">
        <v>5.5915999999999997</v>
      </c>
      <c r="G10880" s="87"/>
      <c r="H10880" s="47"/>
      <c r="I10880" s="120">
        <v>41</v>
      </c>
      <c r="J10880" s="120">
        <v>0</v>
      </c>
    </row>
    <row r="10881" spans="1:10" ht="15" customHeight="1">
      <c r="A10881" s="46" t="s">
        <v>20239</v>
      </c>
      <c r="B10881" s="46" t="s">
        <v>20234</v>
      </c>
      <c r="C10881" s="47">
        <v>29.038799999999998</v>
      </c>
      <c r="D10881" s="119" t="s">
        <v>3750</v>
      </c>
      <c r="E10881" s="46" t="s">
        <v>3750</v>
      </c>
      <c r="F10881" s="121">
        <v>2.2265999999999999</v>
      </c>
      <c r="G10881" s="87"/>
      <c r="H10881" s="47"/>
      <c r="I10881" s="120">
        <v>1</v>
      </c>
      <c r="J10881" s="120">
        <v>0</v>
      </c>
    </row>
    <row r="10882" spans="1:10" ht="15" customHeight="1">
      <c r="A10882" s="46" t="s">
        <v>20238</v>
      </c>
      <c r="B10882" s="46" t="s">
        <v>20232</v>
      </c>
      <c r="C10882" s="47">
        <v>49.935400000000001</v>
      </c>
      <c r="D10882" s="119" t="s">
        <v>13997</v>
      </c>
      <c r="E10882" s="46" t="s">
        <v>13997</v>
      </c>
      <c r="F10882" s="121">
        <v>4.3266</v>
      </c>
      <c r="G10882" s="87"/>
      <c r="H10882" s="47"/>
      <c r="I10882" s="120">
        <v>1</v>
      </c>
      <c r="J10882" s="120">
        <v>0</v>
      </c>
    </row>
    <row r="10883" spans="1:10" ht="15" customHeight="1">
      <c r="A10883" s="46" t="s">
        <v>20236</v>
      </c>
      <c r="B10883" s="46" t="s">
        <v>20237</v>
      </c>
      <c r="C10883" s="47">
        <v>70.736800000000002</v>
      </c>
      <c r="D10883" s="119" t="s">
        <v>4811</v>
      </c>
      <c r="E10883" s="46" t="s">
        <v>4811</v>
      </c>
      <c r="F10883" s="121">
        <v>23.556000000000001</v>
      </c>
      <c r="G10883" s="87"/>
      <c r="H10883" s="47"/>
      <c r="I10883" s="120">
        <v>0</v>
      </c>
      <c r="J10883" s="120">
        <v>0</v>
      </c>
    </row>
    <row r="10884" spans="1:10" ht="15" customHeight="1">
      <c r="A10884" s="46" t="s">
        <v>20235</v>
      </c>
      <c r="B10884" s="46" t="s">
        <v>20230</v>
      </c>
      <c r="C10884" s="47">
        <v>49.935400000000001</v>
      </c>
      <c r="D10884" s="119" t="s">
        <v>4814</v>
      </c>
      <c r="E10884" s="46" t="s">
        <v>4814</v>
      </c>
      <c r="F10884" s="121">
        <v>26.263400000000001</v>
      </c>
      <c r="G10884" s="87"/>
      <c r="H10884" s="47"/>
      <c r="I10884" s="120">
        <v>0</v>
      </c>
      <c r="J10884" s="120">
        <v>0</v>
      </c>
    </row>
    <row r="10885" spans="1:10" ht="15" customHeight="1">
      <c r="A10885" s="46" t="s">
        <v>20233</v>
      </c>
      <c r="B10885" s="46" t="s">
        <v>20234</v>
      </c>
      <c r="C10885" s="47">
        <v>29.038799999999998</v>
      </c>
      <c r="D10885" s="119" t="s">
        <v>4817</v>
      </c>
      <c r="E10885" s="46" t="s">
        <v>4817</v>
      </c>
      <c r="F10885" s="121">
        <v>25.4284</v>
      </c>
      <c r="G10885" s="87"/>
      <c r="H10885" s="47"/>
      <c r="I10885" s="120">
        <v>1</v>
      </c>
      <c r="J10885" s="120">
        <v>0</v>
      </c>
    </row>
    <row r="10886" spans="1:10" ht="15" customHeight="1">
      <c r="A10886" s="46" t="s">
        <v>20231</v>
      </c>
      <c r="B10886" s="46" t="s">
        <v>20232</v>
      </c>
      <c r="C10886" s="47">
        <v>49.935400000000001</v>
      </c>
      <c r="D10886" s="119" t="s">
        <v>13992</v>
      </c>
      <c r="E10886" s="46" t="s">
        <v>13992</v>
      </c>
      <c r="F10886" s="121">
        <v>19.102799999999998</v>
      </c>
      <c r="G10886" s="87"/>
      <c r="H10886" s="47"/>
      <c r="I10886" s="120">
        <v>1</v>
      </c>
      <c r="J10886" s="120">
        <v>0</v>
      </c>
    </row>
    <row r="10887" spans="1:10" ht="15" customHeight="1">
      <c r="A10887" s="46" t="s">
        <v>20229</v>
      </c>
      <c r="B10887" s="46" t="s">
        <v>20230</v>
      </c>
      <c r="C10887" s="47">
        <v>49.935400000000001</v>
      </c>
      <c r="D10887" s="119" t="s">
        <v>4820</v>
      </c>
      <c r="E10887" s="46" t="s">
        <v>4820</v>
      </c>
      <c r="F10887" s="121">
        <v>36.8142</v>
      </c>
      <c r="G10887" s="87"/>
      <c r="H10887" s="47"/>
      <c r="I10887" s="120">
        <v>0</v>
      </c>
      <c r="J10887" s="120">
        <v>0</v>
      </c>
    </row>
    <row r="10888" spans="1:10" ht="15" customHeight="1">
      <c r="A10888" s="46" t="s">
        <v>5571</v>
      </c>
      <c r="B10888" s="46" t="s">
        <v>20228</v>
      </c>
      <c r="C10888" s="47">
        <v>24.952000000000002</v>
      </c>
      <c r="D10888" s="119" t="s">
        <v>4821</v>
      </c>
      <c r="E10888" s="46" t="s">
        <v>4821</v>
      </c>
      <c r="F10888" s="121">
        <v>43.848199999999999</v>
      </c>
      <c r="G10888" s="87"/>
      <c r="H10888" s="47"/>
      <c r="I10888" s="120">
        <v>571</v>
      </c>
      <c r="J10888" s="120">
        <v>0</v>
      </c>
    </row>
    <row r="10889" spans="1:10" ht="15" customHeight="1">
      <c r="A10889" s="46" t="s">
        <v>5580</v>
      </c>
      <c r="B10889" s="46" t="s">
        <v>20227</v>
      </c>
      <c r="C10889" s="47">
        <v>47.324399999999997</v>
      </c>
      <c r="D10889" s="119" t="s">
        <v>4824</v>
      </c>
      <c r="E10889" s="46" t="s">
        <v>4824</v>
      </c>
      <c r="F10889" s="121">
        <v>46.530200000000001</v>
      </c>
      <c r="G10889" s="87"/>
      <c r="H10889" s="47"/>
      <c r="I10889" s="120">
        <v>6</v>
      </c>
      <c r="J10889" s="120">
        <v>0</v>
      </c>
    </row>
    <row r="10890" spans="1:10" ht="15" customHeight="1">
      <c r="A10890" s="46" t="s">
        <v>20225</v>
      </c>
      <c r="B10890" s="46" t="s">
        <v>20226</v>
      </c>
      <c r="C10890" s="47">
        <v>49.814799999999998</v>
      </c>
      <c r="D10890" s="119" t="s">
        <v>13988</v>
      </c>
      <c r="E10890" s="46" t="s">
        <v>13988</v>
      </c>
      <c r="F10890" s="121">
        <v>4.3014000000000001</v>
      </c>
      <c r="G10890" s="87"/>
      <c r="H10890" s="47"/>
      <c r="I10890" s="120">
        <v>11</v>
      </c>
      <c r="J10890" s="120">
        <v>0</v>
      </c>
    </row>
    <row r="10891" spans="1:10" ht="15" customHeight="1">
      <c r="A10891" s="46" t="s">
        <v>5589</v>
      </c>
      <c r="B10891" s="46" t="s">
        <v>20224</v>
      </c>
      <c r="C10891" s="47">
        <v>24.957000000000001</v>
      </c>
      <c r="D10891" s="119" t="s">
        <v>4827</v>
      </c>
      <c r="E10891" s="46" t="s">
        <v>4827</v>
      </c>
      <c r="F10891" s="121">
        <v>9.7159999999999993</v>
      </c>
      <c r="G10891" s="87"/>
      <c r="H10891" s="47"/>
      <c r="I10891" s="120">
        <v>426</v>
      </c>
      <c r="J10891" s="120">
        <v>0</v>
      </c>
    </row>
    <row r="10892" spans="1:10" ht="15" customHeight="1">
      <c r="A10892" s="46" t="s">
        <v>36373</v>
      </c>
      <c r="B10892" s="46" t="s">
        <v>36374</v>
      </c>
      <c r="C10892" s="47">
        <v>124.6866</v>
      </c>
      <c r="D10892" s="119" t="s">
        <v>4830</v>
      </c>
      <c r="E10892" s="46" t="s">
        <v>4830</v>
      </c>
      <c r="F10892" s="121">
        <v>10.6014</v>
      </c>
      <c r="G10892" s="87"/>
      <c r="H10892" s="47"/>
      <c r="I10892" s="120">
        <v>10</v>
      </c>
      <c r="J10892" s="120">
        <v>0</v>
      </c>
    </row>
    <row r="10893" spans="1:10" ht="15" customHeight="1">
      <c r="A10893" s="46" t="s">
        <v>20222</v>
      </c>
      <c r="B10893" s="46" t="s">
        <v>20223</v>
      </c>
      <c r="C10893" s="47">
        <v>107.67319999999999</v>
      </c>
      <c r="D10893" s="119" t="s">
        <v>13984</v>
      </c>
      <c r="E10893" s="46" t="s">
        <v>13984</v>
      </c>
      <c r="F10893" s="121">
        <v>11.071999999999999</v>
      </c>
      <c r="G10893" s="87"/>
      <c r="H10893" s="47"/>
      <c r="I10893" s="120">
        <v>0</v>
      </c>
      <c r="J10893" s="120">
        <v>0</v>
      </c>
    </row>
    <row r="10894" spans="1:10" ht="15" customHeight="1">
      <c r="A10894" s="46" t="s">
        <v>20221</v>
      </c>
      <c r="B10894" s="46" t="s">
        <v>20220</v>
      </c>
      <c r="C10894" s="47">
        <v>107.67319999999999</v>
      </c>
      <c r="D10894" s="119" t="s">
        <v>4831</v>
      </c>
      <c r="E10894" s="46" t="s">
        <v>4831</v>
      </c>
      <c r="F10894" s="121">
        <v>12.4384</v>
      </c>
      <c r="G10894" s="87"/>
      <c r="H10894" s="47"/>
      <c r="I10894" s="120">
        <v>0</v>
      </c>
      <c r="J10894" s="120">
        <v>0</v>
      </c>
    </row>
    <row r="10895" spans="1:10" ht="15" customHeight="1">
      <c r="A10895" s="46" t="s">
        <v>20219</v>
      </c>
      <c r="B10895" s="46" t="s">
        <v>20220</v>
      </c>
      <c r="C10895" s="47">
        <v>124.6866</v>
      </c>
      <c r="D10895" s="119" t="s">
        <v>4834</v>
      </c>
      <c r="E10895" s="46" t="s">
        <v>4834</v>
      </c>
      <c r="F10895" s="121">
        <v>15.282400000000001</v>
      </c>
      <c r="G10895" s="87"/>
      <c r="H10895" s="47"/>
      <c r="I10895" s="120">
        <v>2</v>
      </c>
      <c r="J10895" s="120">
        <v>0</v>
      </c>
    </row>
    <row r="10896" spans="1:10" ht="15" customHeight="1">
      <c r="A10896" s="46" t="s">
        <v>33616</v>
      </c>
      <c r="B10896" s="46" t="s">
        <v>33617</v>
      </c>
      <c r="C10896" s="47">
        <v>97.662599999999998</v>
      </c>
      <c r="D10896" s="119" t="s">
        <v>4837</v>
      </c>
      <c r="E10896" s="46" t="s">
        <v>4837</v>
      </c>
      <c r="F10896" s="121">
        <v>16.066800000000001</v>
      </c>
      <c r="G10896" s="87"/>
      <c r="H10896" s="47"/>
      <c r="I10896" s="120">
        <v>0</v>
      </c>
      <c r="J10896" s="120">
        <v>0</v>
      </c>
    </row>
    <row r="10897" spans="1:10" ht="15" customHeight="1">
      <c r="A10897" s="46" t="s">
        <v>20217</v>
      </c>
      <c r="B10897" s="46" t="s">
        <v>20218</v>
      </c>
      <c r="C10897" s="47">
        <v>24.957000000000001</v>
      </c>
      <c r="D10897" s="119" t="s">
        <v>4840</v>
      </c>
      <c r="E10897" s="46" t="s">
        <v>4840</v>
      </c>
      <c r="F10897" s="121">
        <v>8.7037999999999993</v>
      </c>
      <c r="G10897" s="87"/>
      <c r="H10897" s="47"/>
      <c r="I10897" s="120">
        <v>56</v>
      </c>
      <c r="J10897" s="120">
        <v>0</v>
      </c>
    </row>
    <row r="10898" spans="1:10" ht="15" customHeight="1">
      <c r="A10898" s="46" t="s">
        <v>36375</v>
      </c>
      <c r="B10898" s="46" t="s">
        <v>20220</v>
      </c>
      <c r="C10898" s="47">
        <v>84.280799999999999</v>
      </c>
      <c r="D10898" s="119" t="s">
        <v>13978</v>
      </c>
      <c r="E10898" s="46" t="s">
        <v>13978</v>
      </c>
      <c r="F10898" s="121">
        <v>27.984000000000002</v>
      </c>
      <c r="G10898" s="87"/>
      <c r="H10898" s="47"/>
      <c r="I10898" s="120">
        <v>6</v>
      </c>
      <c r="J10898" s="120">
        <v>0</v>
      </c>
    </row>
    <row r="10899" spans="1:10" ht="15" customHeight="1">
      <c r="A10899" s="46" t="s">
        <v>5601</v>
      </c>
      <c r="B10899" s="46" t="s">
        <v>20216</v>
      </c>
      <c r="C10899" s="47">
        <v>47.595999999999997</v>
      </c>
      <c r="D10899" s="119" t="s">
        <v>4843</v>
      </c>
      <c r="E10899" s="46" t="s">
        <v>4843</v>
      </c>
      <c r="F10899" s="121">
        <v>11.259399999999999</v>
      </c>
      <c r="G10899" s="87"/>
      <c r="H10899" s="47"/>
      <c r="I10899" s="120">
        <v>222</v>
      </c>
      <c r="J10899" s="120">
        <v>0</v>
      </c>
    </row>
    <row r="10900" spans="1:10" ht="15" customHeight="1">
      <c r="A10900" s="46" t="s">
        <v>36376</v>
      </c>
      <c r="B10900" s="46" t="s">
        <v>36377</v>
      </c>
      <c r="C10900" s="47">
        <v>84.280799999999999</v>
      </c>
      <c r="D10900" s="119" t="s">
        <v>4845</v>
      </c>
      <c r="E10900" s="46" t="s">
        <v>4845</v>
      </c>
      <c r="F10900" s="121">
        <v>16.395600000000002</v>
      </c>
      <c r="G10900" s="87"/>
      <c r="H10900" s="47"/>
      <c r="I10900" s="120">
        <v>10</v>
      </c>
      <c r="J10900" s="120">
        <v>0</v>
      </c>
    </row>
    <row r="10901" spans="1:10" ht="15" customHeight="1">
      <c r="A10901" s="46" t="s">
        <v>36378</v>
      </c>
      <c r="B10901" s="46" t="s">
        <v>36379</v>
      </c>
      <c r="C10901" s="47">
        <v>84.280799999999999</v>
      </c>
      <c r="D10901" s="119" t="s">
        <v>4848</v>
      </c>
      <c r="E10901" s="46" t="s">
        <v>4848</v>
      </c>
      <c r="F10901" s="121">
        <v>19.2042</v>
      </c>
      <c r="G10901" s="87"/>
      <c r="H10901" s="47"/>
      <c r="I10901" s="120">
        <v>10</v>
      </c>
      <c r="J10901" s="120">
        <v>0</v>
      </c>
    </row>
    <row r="10902" spans="1:10" ht="15" customHeight="1">
      <c r="A10902" s="46" t="s">
        <v>20214</v>
      </c>
      <c r="B10902" s="46" t="s">
        <v>20215</v>
      </c>
      <c r="C10902" s="47">
        <v>164.13560000000001</v>
      </c>
      <c r="D10902" s="119" t="s">
        <v>13973</v>
      </c>
      <c r="E10902" s="46" t="s">
        <v>13973</v>
      </c>
      <c r="F10902" s="121">
        <v>11.411199999999999</v>
      </c>
      <c r="G10902" s="87"/>
      <c r="H10902" s="47"/>
      <c r="I10902" s="120">
        <v>0</v>
      </c>
      <c r="J10902" s="120">
        <v>0</v>
      </c>
    </row>
    <row r="10903" spans="1:10" ht="15" customHeight="1">
      <c r="A10903" s="46" t="s">
        <v>20212</v>
      </c>
      <c r="B10903" s="46" t="s">
        <v>20213</v>
      </c>
      <c r="C10903" s="47">
        <v>49.935400000000001</v>
      </c>
      <c r="D10903" s="119" t="s">
        <v>4851</v>
      </c>
      <c r="E10903" s="46" t="s">
        <v>4851</v>
      </c>
      <c r="F10903" s="121">
        <v>23.758400000000002</v>
      </c>
      <c r="G10903" s="87"/>
      <c r="H10903" s="47"/>
      <c r="I10903" s="120">
        <v>10</v>
      </c>
      <c r="J10903" s="120">
        <v>0</v>
      </c>
    </row>
    <row r="10904" spans="1:10" ht="15" customHeight="1">
      <c r="A10904" s="46" t="s">
        <v>20210</v>
      </c>
      <c r="B10904" s="46" t="s">
        <v>20211</v>
      </c>
      <c r="C10904" s="47">
        <v>26.284199999999998</v>
      </c>
      <c r="D10904" s="119" t="s">
        <v>4854</v>
      </c>
      <c r="E10904" s="46" t="s">
        <v>4854</v>
      </c>
      <c r="F10904" s="121">
        <v>28.0092</v>
      </c>
      <c r="G10904" s="87"/>
      <c r="H10904" s="47"/>
      <c r="I10904" s="120">
        <v>5</v>
      </c>
      <c r="J10904" s="120">
        <v>0</v>
      </c>
    </row>
    <row r="10905" spans="1:10" ht="15" customHeight="1">
      <c r="A10905" s="46" t="s">
        <v>20208</v>
      </c>
      <c r="B10905" s="46" t="s">
        <v>20209</v>
      </c>
      <c r="C10905" s="47">
        <v>49.8018</v>
      </c>
      <c r="D10905" s="119" t="s">
        <v>4857</v>
      </c>
      <c r="E10905" s="46" t="s">
        <v>4857</v>
      </c>
      <c r="F10905" s="121">
        <v>29.0212</v>
      </c>
      <c r="G10905" s="87"/>
      <c r="H10905" s="47"/>
      <c r="I10905" s="120">
        <v>22</v>
      </c>
      <c r="J10905" s="120">
        <v>0</v>
      </c>
    </row>
    <row r="10906" spans="1:10" ht="15" customHeight="1">
      <c r="A10906" s="46" t="s">
        <v>20206</v>
      </c>
      <c r="B10906" s="46" t="s">
        <v>20207</v>
      </c>
      <c r="C10906" s="47">
        <v>49.8018</v>
      </c>
      <c r="D10906" s="119" t="s">
        <v>13968</v>
      </c>
      <c r="E10906" s="46" t="s">
        <v>13968</v>
      </c>
      <c r="F10906" s="121">
        <v>95.641199999999998</v>
      </c>
      <c r="G10906" s="87"/>
      <c r="H10906" s="47"/>
      <c r="I10906" s="120">
        <v>11</v>
      </c>
      <c r="J10906" s="120">
        <v>0</v>
      </c>
    </row>
    <row r="10907" spans="1:10" ht="15" customHeight="1">
      <c r="A10907" s="46" t="s">
        <v>20204</v>
      </c>
      <c r="B10907" s="46" t="s">
        <v>20205</v>
      </c>
      <c r="C10907" s="47">
        <v>22.533999999999999</v>
      </c>
      <c r="D10907" s="119" t="s">
        <v>13966</v>
      </c>
      <c r="E10907" s="46" t="s">
        <v>13966</v>
      </c>
      <c r="F10907" s="121">
        <v>54.475000000000001</v>
      </c>
      <c r="G10907" s="87"/>
      <c r="H10907" s="47"/>
      <c r="I10907" s="120">
        <v>0</v>
      </c>
      <c r="J10907" s="120">
        <v>0</v>
      </c>
    </row>
    <row r="10908" spans="1:10" ht="15" customHeight="1">
      <c r="A10908" s="46" t="s">
        <v>20202</v>
      </c>
      <c r="B10908" s="46" t="s">
        <v>20203</v>
      </c>
      <c r="C10908" s="47">
        <v>28.962</v>
      </c>
      <c r="D10908" s="119" t="s">
        <v>13965</v>
      </c>
      <c r="E10908" s="46" t="s">
        <v>13965</v>
      </c>
      <c r="F10908" s="121">
        <v>10.0448</v>
      </c>
      <c r="G10908" s="87"/>
      <c r="H10908" s="47"/>
      <c r="I10908" s="120">
        <v>0</v>
      </c>
      <c r="J10908" s="120">
        <v>0</v>
      </c>
    </row>
    <row r="10909" spans="1:10" ht="15" customHeight="1">
      <c r="A10909" s="46" t="s">
        <v>20200</v>
      </c>
      <c r="B10909" s="46" t="s">
        <v>20201</v>
      </c>
      <c r="C10909" s="47">
        <v>49.935400000000001</v>
      </c>
      <c r="D10909" s="119" t="s">
        <v>13963</v>
      </c>
      <c r="E10909" s="46" t="s">
        <v>13963</v>
      </c>
      <c r="F10909" s="121">
        <v>11.5124</v>
      </c>
      <c r="G10909" s="87"/>
      <c r="H10909" s="47"/>
      <c r="I10909" s="120">
        <v>2</v>
      </c>
      <c r="J10909" s="120">
        <v>0</v>
      </c>
    </row>
    <row r="10910" spans="1:10" ht="15" customHeight="1">
      <c r="A10910" s="46" t="s">
        <v>20198</v>
      </c>
      <c r="B10910" s="46" t="s">
        <v>20199</v>
      </c>
      <c r="C10910" s="47">
        <v>60.702800000000003</v>
      </c>
      <c r="D10910" s="119" t="s">
        <v>13961</v>
      </c>
      <c r="E10910" s="46" t="s">
        <v>13961</v>
      </c>
      <c r="F10910" s="121">
        <v>13.8908</v>
      </c>
      <c r="G10910" s="87"/>
      <c r="H10910" s="47"/>
      <c r="I10910" s="120">
        <v>0</v>
      </c>
      <c r="J10910" s="120">
        <v>0</v>
      </c>
    </row>
    <row r="10911" spans="1:10" ht="15" customHeight="1">
      <c r="A10911" s="46" t="s">
        <v>20196</v>
      </c>
      <c r="B10911" s="46" t="s">
        <v>20197</v>
      </c>
      <c r="C10911" s="47">
        <v>66.383600000000001</v>
      </c>
      <c r="D10911" s="119" t="s">
        <v>13960</v>
      </c>
      <c r="E10911" s="46" t="s">
        <v>13960</v>
      </c>
      <c r="F10911" s="121">
        <v>17.433</v>
      </c>
      <c r="G10911" s="87"/>
      <c r="H10911" s="47"/>
      <c r="I10911" s="120">
        <v>0</v>
      </c>
      <c r="J10911" s="120">
        <v>0</v>
      </c>
    </row>
    <row r="10912" spans="1:10" ht="15" customHeight="1">
      <c r="A10912" s="46" t="s">
        <v>20194</v>
      </c>
      <c r="B10912" s="46" t="s">
        <v>20195</v>
      </c>
      <c r="C10912" s="47">
        <v>66.383600000000001</v>
      </c>
      <c r="D10912" s="119" t="s">
        <v>13958</v>
      </c>
      <c r="E10912" s="46" t="s">
        <v>13958</v>
      </c>
      <c r="F10912" s="121">
        <v>18.622199999999999</v>
      </c>
      <c r="G10912" s="87"/>
      <c r="H10912" s="47"/>
      <c r="I10912" s="120">
        <v>0</v>
      </c>
      <c r="J10912" s="120">
        <v>0</v>
      </c>
    </row>
    <row r="10913" spans="1:10" ht="15" customHeight="1">
      <c r="A10913" s="46" t="s">
        <v>20192</v>
      </c>
      <c r="B10913" s="46" t="s">
        <v>20193</v>
      </c>
      <c r="C10913" s="47">
        <v>34.086599999999997</v>
      </c>
      <c r="D10913" s="119" t="s">
        <v>13956</v>
      </c>
      <c r="E10913" s="46" t="s">
        <v>13956</v>
      </c>
      <c r="F10913" s="121">
        <v>24.9224</v>
      </c>
      <c r="G10913" s="87"/>
      <c r="H10913" s="47"/>
      <c r="I10913" s="120">
        <v>0</v>
      </c>
      <c r="J10913" s="120">
        <v>0</v>
      </c>
    </row>
    <row r="10914" spans="1:10" ht="15" customHeight="1">
      <c r="A10914" s="46" t="s">
        <v>20190</v>
      </c>
      <c r="B10914" s="46" t="s">
        <v>20191</v>
      </c>
      <c r="C10914" s="47">
        <v>137.5266</v>
      </c>
      <c r="D10914" s="119" t="s">
        <v>13954</v>
      </c>
      <c r="E10914" s="46" t="s">
        <v>13954</v>
      </c>
      <c r="F10914" s="121">
        <v>42.911999999999999</v>
      </c>
      <c r="G10914" s="87"/>
      <c r="H10914" s="47"/>
      <c r="I10914" s="120">
        <v>0</v>
      </c>
      <c r="J10914" s="120">
        <v>0</v>
      </c>
    </row>
    <row r="10915" spans="1:10" ht="15" customHeight="1">
      <c r="A10915" s="46" t="s">
        <v>20188</v>
      </c>
      <c r="B10915" s="46" t="s">
        <v>20189</v>
      </c>
      <c r="C10915" s="47">
        <v>37.932400000000001</v>
      </c>
      <c r="D10915" s="119" t="s">
        <v>13952</v>
      </c>
      <c r="E10915" s="46" t="s">
        <v>13952</v>
      </c>
      <c r="F10915" s="121">
        <v>46.049399999999999</v>
      </c>
      <c r="G10915" s="87"/>
      <c r="H10915" s="47"/>
      <c r="I10915" s="120">
        <v>0</v>
      </c>
      <c r="J10915" s="120">
        <v>0</v>
      </c>
    </row>
    <row r="10916" spans="1:10" ht="15" customHeight="1">
      <c r="A10916" s="46" t="s">
        <v>20186</v>
      </c>
      <c r="B10916" s="46" t="s">
        <v>20187</v>
      </c>
      <c r="C10916" s="47">
        <v>64.695800000000006</v>
      </c>
      <c r="D10916" s="119" t="s">
        <v>13951</v>
      </c>
      <c r="E10916" s="46" t="s">
        <v>13951</v>
      </c>
      <c r="F10916" s="121">
        <v>32.791200000000003</v>
      </c>
      <c r="G10916" s="87"/>
      <c r="H10916" s="47"/>
      <c r="I10916" s="120">
        <v>0</v>
      </c>
      <c r="J10916" s="120">
        <v>0</v>
      </c>
    </row>
    <row r="10917" spans="1:10" ht="15" customHeight="1">
      <c r="A10917" s="46" t="s">
        <v>20184</v>
      </c>
      <c r="B10917" s="46" t="s">
        <v>20185</v>
      </c>
      <c r="C10917" s="47">
        <v>67.804199999999994</v>
      </c>
      <c r="D10917" s="119" t="s">
        <v>13949</v>
      </c>
      <c r="E10917" s="46" t="s">
        <v>13949</v>
      </c>
      <c r="F10917" s="121">
        <v>8.6026000000000007</v>
      </c>
      <c r="G10917" s="87"/>
      <c r="H10917" s="47"/>
      <c r="I10917" s="120">
        <v>0</v>
      </c>
      <c r="J10917" s="120">
        <v>0</v>
      </c>
    </row>
    <row r="10918" spans="1:10" ht="15" customHeight="1">
      <c r="A10918" s="46" t="s">
        <v>20182</v>
      </c>
      <c r="B10918" s="46" t="s">
        <v>20183</v>
      </c>
      <c r="C10918" s="47">
        <v>28.962</v>
      </c>
      <c r="D10918" s="119" t="s">
        <v>13947</v>
      </c>
      <c r="E10918" s="46" t="s">
        <v>13947</v>
      </c>
      <c r="F10918" s="121">
        <v>8.6026000000000007</v>
      </c>
      <c r="G10918" s="87"/>
      <c r="H10918" s="47"/>
      <c r="I10918" s="120">
        <v>0</v>
      </c>
      <c r="J10918" s="120">
        <v>0</v>
      </c>
    </row>
    <row r="10919" spans="1:10" ht="15" customHeight="1">
      <c r="A10919" s="46" t="s">
        <v>20180</v>
      </c>
      <c r="B10919" s="46" t="s">
        <v>20181</v>
      </c>
      <c r="C10919" s="47">
        <v>49.935400000000001</v>
      </c>
      <c r="D10919" s="119" t="s">
        <v>6986</v>
      </c>
      <c r="E10919" s="46" t="s">
        <v>6986</v>
      </c>
      <c r="F10919" s="121">
        <v>71.072999999999993</v>
      </c>
      <c r="G10919" s="87"/>
      <c r="H10919" s="47"/>
      <c r="I10919" s="120">
        <v>0</v>
      </c>
      <c r="J10919" s="120">
        <v>0</v>
      </c>
    </row>
    <row r="10920" spans="1:10" ht="15" customHeight="1">
      <c r="A10920" s="46" t="s">
        <v>20178</v>
      </c>
      <c r="B10920" s="46" t="s">
        <v>20179</v>
      </c>
      <c r="C10920" s="47">
        <v>60.702800000000003</v>
      </c>
      <c r="D10920" s="119" t="s">
        <v>6989</v>
      </c>
      <c r="E10920" s="46" t="s">
        <v>6989</v>
      </c>
      <c r="F10920" s="121">
        <v>71.072999999999993</v>
      </c>
      <c r="G10920" s="87"/>
      <c r="H10920" s="47"/>
      <c r="I10920" s="120">
        <v>0</v>
      </c>
      <c r="J10920" s="120">
        <v>0</v>
      </c>
    </row>
    <row r="10921" spans="1:10" ht="15" customHeight="1">
      <c r="A10921" s="46" t="s">
        <v>20176</v>
      </c>
      <c r="B10921" s="46" t="s">
        <v>20177</v>
      </c>
      <c r="C10921" s="47">
        <v>66.383600000000001</v>
      </c>
      <c r="D10921" s="119" t="s">
        <v>6992</v>
      </c>
      <c r="E10921" s="46" t="s">
        <v>6992</v>
      </c>
      <c r="F10921" s="121">
        <v>60.127400000000002</v>
      </c>
      <c r="G10921" s="87"/>
      <c r="H10921" s="47"/>
      <c r="I10921" s="120">
        <v>0</v>
      </c>
      <c r="J10921" s="120">
        <v>0</v>
      </c>
    </row>
    <row r="10922" spans="1:10" ht="15" customHeight="1">
      <c r="A10922" s="46" t="s">
        <v>20174</v>
      </c>
      <c r="B10922" s="46" t="s">
        <v>20175</v>
      </c>
      <c r="C10922" s="47">
        <v>66.383600000000001</v>
      </c>
      <c r="D10922" s="119" t="s">
        <v>13942</v>
      </c>
      <c r="E10922" s="46" t="s">
        <v>13942</v>
      </c>
      <c r="F10922" s="121">
        <v>68.861599999999996</v>
      </c>
      <c r="G10922" s="87"/>
      <c r="H10922" s="47"/>
      <c r="I10922" s="120">
        <v>0</v>
      </c>
      <c r="J10922" s="120">
        <v>0</v>
      </c>
    </row>
    <row r="10923" spans="1:10" ht="15" customHeight="1">
      <c r="A10923" s="46" t="s">
        <v>20172</v>
      </c>
      <c r="B10923" s="46" t="s">
        <v>20173</v>
      </c>
      <c r="C10923" s="47">
        <v>34.086599999999997</v>
      </c>
      <c r="D10923" s="119" t="s">
        <v>13940</v>
      </c>
      <c r="E10923" s="46" t="s">
        <v>13940</v>
      </c>
      <c r="F10923" s="121">
        <v>71.007199999999997</v>
      </c>
      <c r="G10923" s="87"/>
      <c r="H10923" s="47"/>
      <c r="I10923" s="120">
        <v>0</v>
      </c>
      <c r="J10923" s="120">
        <v>0</v>
      </c>
    </row>
    <row r="10924" spans="1:10" ht="15" customHeight="1">
      <c r="A10924" s="46" t="s">
        <v>20170</v>
      </c>
      <c r="B10924" s="46" t="s">
        <v>20171</v>
      </c>
      <c r="C10924" s="47">
        <v>137.5266</v>
      </c>
      <c r="D10924" s="119" t="s">
        <v>6995</v>
      </c>
      <c r="E10924" s="46" t="s">
        <v>6995</v>
      </c>
      <c r="F10924" s="121">
        <v>74.347200000000001</v>
      </c>
      <c r="G10924" s="87"/>
      <c r="H10924" s="47"/>
      <c r="I10924" s="120">
        <v>0</v>
      </c>
      <c r="J10924" s="120">
        <v>0</v>
      </c>
    </row>
    <row r="10925" spans="1:10" ht="15" customHeight="1">
      <c r="A10925" s="46" t="s">
        <v>20168</v>
      </c>
      <c r="B10925" s="46" t="s">
        <v>20169</v>
      </c>
      <c r="C10925" s="47">
        <v>37.932400000000001</v>
      </c>
      <c r="D10925" s="119" t="s">
        <v>6997</v>
      </c>
      <c r="E10925" s="46" t="s">
        <v>6997</v>
      </c>
      <c r="F10925" s="121">
        <v>102.87739999999999</v>
      </c>
      <c r="G10925" s="87"/>
      <c r="H10925" s="47"/>
      <c r="I10925" s="120">
        <v>0</v>
      </c>
      <c r="J10925" s="120">
        <v>0</v>
      </c>
    </row>
    <row r="10926" spans="1:10" ht="15" customHeight="1">
      <c r="A10926" s="46" t="s">
        <v>20167</v>
      </c>
      <c r="B10926" s="46" t="s">
        <v>20148</v>
      </c>
      <c r="C10926" s="47">
        <v>64.691999999999993</v>
      </c>
      <c r="D10926" s="119" t="s">
        <v>6999</v>
      </c>
      <c r="E10926" s="46" t="s">
        <v>6999</v>
      </c>
      <c r="F10926" s="121">
        <v>107.55840000000001</v>
      </c>
      <c r="G10926" s="87"/>
      <c r="H10926" s="47"/>
      <c r="I10926" s="120">
        <v>0</v>
      </c>
      <c r="J10926" s="120">
        <v>0</v>
      </c>
    </row>
    <row r="10927" spans="1:10" ht="15" customHeight="1">
      <c r="A10927" s="46" t="s">
        <v>20165</v>
      </c>
      <c r="B10927" s="46" t="s">
        <v>20166</v>
      </c>
      <c r="C10927" s="47">
        <v>67.804199999999994</v>
      </c>
      <c r="D10927" s="119" t="s">
        <v>7001</v>
      </c>
      <c r="E10927" s="46" t="s">
        <v>7001</v>
      </c>
      <c r="F10927" s="121">
        <v>40.2806</v>
      </c>
      <c r="G10927" s="87"/>
      <c r="H10927" s="47"/>
      <c r="I10927" s="120">
        <v>0</v>
      </c>
      <c r="J10927" s="120">
        <v>0</v>
      </c>
    </row>
    <row r="10928" spans="1:10" ht="15" customHeight="1">
      <c r="A10928" s="46" t="s">
        <v>20163</v>
      </c>
      <c r="B10928" s="46" t="s">
        <v>20164</v>
      </c>
      <c r="C10928" s="47">
        <v>28.961200000000002</v>
      </c>
      <c r="D10928" s="119" t="s">
        <v>7003</v>
      </c>
      <c r="E10928" s="46" t="s">
        <v>7003</v>
      </c>
      <c r="F10928" s="121">
        <v>42.076999999999998</v>
      </c>
      <c r="G10928" s="87"/>
      <c r="H10928" s="47"/>
      <c r="I10928" s="120">
        <v>0</v>
      </c>
      <c r="J10928" s="120">
        <v>0</v>
      </c>
    </row>
    <row r="10929" spans="1:10" ht="15" customHeight="1">
      <c r="A10929" s="46" t="s">
        <v>20161</v>
      </c>
      <c r="B10929" s="46" t="s">
        <v>20162</v>
      </c>
      <c r="C10929" s="47">
        <v>49.935400000000001</v>
      </c>
      <c r="D10929" s="119" t="s">
        <v>7006</v>
      </c>
      <c r="E10929" s="46" t="s">
        <v>7006</v>
      </c>
      <c r="F10929" s="121">
        <v>34.663600000000002</v>
      </c>
      <c r="G10929" s="87"/>
      <c r="H10929" s="47"/>
      <c r="I10929" s="120">
        <v>0</v>
      </c>
      <c r="J10929" s="120">
        <v>0</v>
      </c>
    </row>
    <row r="10930" spans="1:10" ht="15" customHeight="1">
      <c r="A10930" s="46" t="s">
        <v>20159</v>
      </c>
      <c r="B10930" s="46" t="s">
        <v>20160</v>
      </c>
      <c r="C10930" s="47">
        <v>60.702800000000003</v>
      </c>
      <c r="D10930" s="119" t="s">
        <v>13932</v>
      </c>
      <c r="E10930" s="46" t="s">
        <v>13932</v>
      </c>
      <c r="F10930" s="121">
        <v>37.315199999999997</v>
      </c>
      <c r="G10930" s="87"/>
      <c r="H10930" s="47"/>
      <c r="I10930" s="120">
        <v>0</v>
      </c>
      <c r="J10930" s="120">
        <v>0</v>
      </c>
    </row>
    <row r="10931" spans="1:10" ht="15" customHeight="1">
      <c r="A10931" s="46" t="s">
        <v>20157</v>
      </c>
      <c r="B10931" s="46" t="s">
        <v>20158</v>
      </c>
      <c r="C10931" s="47">
        <v>66.4024</v>
      </c>
      <c r="D10931" s="119" t="s">
        <v>13930</v>
      </c>
      <c r="E10931" s="46" t="s">
        <v>13930</v>
      </c>
      <c r="F10931" s="121">
        <v>38.3474</v>
      </c>
      <c r="G10931" s="87"/>
      <c r="H10931" s="47"/>
      <c r="I10931" s="120">
        <v>0</v>
      </c>
      <c r="J10931" s="120">
        <v>0</v>
      </c>
    </row>
    <row r="10932" spans="1:10" ht="15" customHeight="1">
      <c r="A10932" s="46" t="s">
        <v>20155</v>
      </c>
      <c r="B10932" s="46" t="s">
        <v>20156</v>
      </c>
      <c r="C10932" s="47">
        <v>66.4024</v>
      </c>
      <c r="D10932" s="119" t="s">
        <v>7008</v>
      </c>
      <c r="E10932" s="46" t="s">
        <v>7008</v>
      </c>
      <c r="F10932" s="121">
        <v>39.228000000000002</v>
      </c>
      <c r="G10932" s="87"/>
      <c r="H10932" s="47"/>
      <c r="I10932" s="120">
        <v>0</v>
      </c>
      <c r="J10932" s="120">
        <v>0</v>
      </c>
    </row>
    <row r="10933" spans="1:10" ht="15" customHeight="1">
      <c r="A10933" s="46" t="s">
        <v>20153</v>
      </c>
      <c r="B10933" s="46" t="s">
        <v>20154</v>
      </c>
      <c r="C10933" s="47">
        <v>34.086599999999997</v>
      </c>
      <c r="D10933" s="119" t="s">
        <v>7010</v>
      </c>
      <c r="E10933" s="46" t="s">
        <v>7010</v>
      </c>
      <c r="F10933" s="121">
        <v>65.506600000000006</v>
      </c>
      <c r="G10933" s="87"/>
      <c r="H10933" s="47"/>
      <c r="I10933" s="120">
        <v>0</v>
      </c>
      <c r="J10933" s="120">
        <v>0</v>
      </c>
    </row>
    <row r="10934" spans="1:10" ht="15" customHeight="1">
      <c r="A10934" s="46" t="s">
        <v>20151</v>
      </c>
      <c r="B10934" s="46" t="s">
        <v>20152</v>
      </c>
      <c r="C10934" s="47">
        <v>144.3974</v>
      </c>
      <c r="D10934" s="119" t="s">
        <v>7013</v>
      </c>
      <c r="E10934" s="46" t="s">
        <v>7013</v>
      </c>
      <c r="F10934" s="121">
        <v>72.970600000000005</v>
      </c>
      <c r="G10934" s="87"/>
      <c r="H10934" s="47"/>
      <c r="I10934" s="120">
        <v>0</v>
      </c>
      <c r="J10934" s="120">
        <v>0</v>
      </c>
    </row>
    <row r="10935" spans="1:10" ht="15" customHeight="1">
      <c r="A10935" s="46" t="s">
        <v>20149</v>
      </c>
      <c r="B10935" s="46" t="s">
        <v>20150</v>
      </c>
      <c r="C10935" s="47">
        <v>37.925800000000002</v>
      </c>
      <c r="D10935" s="119" t="s">
        <v>13925</v>
      </c>
      <c r="E10935" s="46" t="s">
        <v>13925</v>
      </c>
      <c r="F10935" s="121">
        <v>37.295000000000002</v>
      </c>
      <c r="G10935" s="87"/>
      <c r="H10935" s="47"/>
      <c r="I10935" s="120">
        <v>0</v>
      </c>
      <c r="J10935" s="120">
        <v>0</v>
      </c>
    </row>
    <row r="10936" spans="1:10" ht="15" customHeight="1">
      <c r="A10936" s="46" t="s">
        <v>20147</v>
      </c>
      <c r="B10936" s="46" t="s">
        <v>20148</v>
      </c>
      <c r="C10936" s="47">
        <v>64.691999999999993</v>
      </c>
      <c r="D10936" s="119" t="s">
        <v>7650</v>
      </c>
      <c r="E10936" s="46" t="s">
        <v>7650</v>
      </c>
      <c r="F10936" s="121">
        <v>35.701000000000001</v>
      </c>
      <c r="G10936" s="87"/>
      <c r="H10936" s="47"/>
      <c r="I10936" s="120">
        <v>0</v>
      </c>
      <c r="J10936" s="120">
        <v>0</v>
      </c>
    </row>
    <row r="10937" spans="1:10" ht="15" customHeight="1">
      <c r="A10937" s="46" t="s">
        <v>20145</v>
      </c>
      <c r="B10937" s="46" t="s">
        <v>20146</v>
      </c>
      <c r="C10937" s="47">
        <v>67.802199999999999</v>
      </c>
      <c r="D10937" s="119" t="s">
        <v>7653</v>
      </c>
      <c r="E10937" s="46" t="s">
        <v>7653</v>
      </c>
      <c r="F10937" s="121">
        <v>36.257599999999996</v>
      </c>
      <c r="G10937" s="87"/>
      <c r="H10937" s="47"/>
      <c r="I10937" s="120">
        <v>0</v>
      </c>
      <c r="J10937" s="120">
        <v>0</v>
      </c>
    </row>
    <row r="10938" spans="1:10" ht="15" customHeight="1">
      <c r="A10938" s="46" t="s">
        <v>20143</v>
      </c>
      <c r="B10938" s="46" t="s">
        <v>20144</v>
      </c>
      <c r="C10938" s="47">
        <v>60.694600000000001</v>
      </c>
      <c r="D10938" s="119" t="s">
        <v>7656</v>
      </c>
      <c r="E10938" s="46" t="s">
        <v>7656</v>
      </c>
      <c r="F10938" s="121">
        <v>16.193200000000001</v>
      </c>
      <c r="G10938" s="87"/>
      <c r="H10938" s="47"/>
      <c r="I10938" s="120">
        <v>0</v>
      </c>
      <c r="J10938" s="120">
        <v>0</v>
      </c>
    </row>
    <row r="10939" spans="1:10" ht="15" customHeight="1">
      <c r="A10939" s="46" t="s">
        <v>20142</v>
      </c>
      <c r="B10939" s="46" t="s">
        <v>33618</v>
      </c>
      <c r="C10939" s="47">
        <v>51.545400000000001</v>
      </c>
      <c r="D10939" s="119" t="s">
        <v>13920</v>
      </c>
      <c r="E10939" s="46" t="s">
        <v>13920</v>
      </c>
      <c r="F10939" s="121">
        <v>18.9968</v>
      </c>
      <c r="G10939" s="87"/>
      <c r="H10939" s="47"/>
      <c r="I10939" s="120">
        <v>34</v>
      </c>
      <c r="J10939" s="120">
        <v>0</v>
      </c>
    </row>
    <row r="10940" spans="1:10" ht="15" customHeight="1">
      <c r="A10940" s="46" t="s">
        <v>20140</v>
      </c>
      <c r="B10940" s="46" t="s">
        <v>20141</v>
      </c>
      <c r="C10940" s="47">
        <v>69.809399999999997</v>
      </c>
      <c r="D10940" s="119" t="s">
        <v>7659</v>
      </c>
      <c r="E10940" s="46" t="s">
        <v>7659</v>
      </c>
      <c r="F10940" s="121">
        <v>20.241599999999998</v>
      </c>
      <c r="G10940" s="87"/>
      <c r="H10940" s="47"/>
      <c r="I10940" s="120">
        <v>34</v>
      </c>
      <c r="J10940" s="120">
        <v>0</v>
      </c>
    </row>
    <row r="10941" spans="1:10" ht="15" customHeight="1">
      <c r="A10941" s="46" t="s">
        <v>20138</v>
      </c>
      <c r="B10941" s="46" t="s">
        <v>20139</v>
      </c>
      <c r="C10941" s="47">
        <v>56.696800000000003</v>
      </c>
      <c r="D10941" s="119" t="s">
        <v>7662</v>
      </c>
      <c r="E10941" s="46" t="s">
        <v>7662</v>
      </c>
      <c r="F10941" s="121">
        <v>23.783799999999999</v>
      </c>
      <c r="G10941" s="87"/>
      <c r="H10941" s="47"/>
      <c r="I10941" s="120">
        <v>57</v>
      </c>
      <c r="J10941" s="120">
        <v>0</v>
      </c>
    </row>
    <row r="10942" spans="1:10" ht="15" customHeight="1">
      <c r="A10942" s="46" t="s">
        <v>20326</v>
      </c>
      <c r="B10942" s="46" t="s">
        <v>20327</v>
      </c>
      <c r="C10942" s="47">
        <v>30.101400000000002</v>
      </c>
      <c r="D10942" s="119" t="s">
        <v>7665</v>
      </c>
      <c r="E10942" s="46" t="s">
        <v>7665</v>
      </c>
      <c r="F10942" s="121">
        <v>55.790599999999998</v>
      </c>
      <c r="G10942" s="87"/>
      <c r="H10942" s="47"/>
      <c r="I10942" s="120">
        <v>0</v>
      </c>
      <c r="J10942" s="120">
        <v>0</v>
      </c>
    </row>
    <row r="10943" spans="1:10" ht="15" customHeight="1">
      <c r="A10943" s="46" t="s">
        <v>20121</v>
      </c>
      <c r="B10943" s="46" t="s">
        <v>20122</v>
      </c>
      <c r="C10943" s="47">
        <v>102.1058</v>
      </c>
      <c r="D10943" s="119" t="s">
        <v>7739</v>
      </c>
      <c r="E10943" s="46" t="s">
        <v>7739</v>
      </c>
      <c r="F10943" s="121">
        <v>35.6858</v>
      </c>
      <c r="G10943" s="87"/>
      <c r="H10943" s="47"/>
      <c r="I10943" s="120">
        <v>0</v>
      </c>
      <c r="J10943" s="120">
        <v>0</v>
      </c>
    </row>
    <row r="10944" spans="1:10" ht="15" customHeight="1">
      <c r="A10944" s="46" t="s">
        <v>20324</v>
      </c>
      <c r="B10944" s="46" t="s">
        <v>20325</v>
      </c>
      <c r="C10944" s="47">
        <v>19.484200000000001</v>
      </c>
      <c r="D10944" s="119" t="s">
        <v>7742</v>
      </c>
      <c r="E10944" s="46" t="s">
        <v>7742</v>
      </c>
      <c r="F10944" s="121">
        <v>66.948800000000006</v>
      </c>
      <c r="G10944" s="87"/>
      <c r="H10944" s="47"/>
      <c r="I10944" s="120">
        <v>0</v>
      </c>
      <c r="J10944" s="120">
        <v>0</v>
      </c>
    </row>
    <row r="10945" spans="1:10" ht="15" customHeight="1">
      <c r="A10945" s="46" t="s">
        <v>20322</v>
      </c>
      <c r="B10945" s="46" t="s">
        <v>20323</v>
      </c>
      <c r="C10945" s="47">
        <v>37.113999999999997</v>
      </c>
      <c r="D10945" s="119" t="s">
        <v>7745</v>
      </c>
      <c r="E10945" s="46" t="s">
        <v>7745</v>
      </c>
      <c r="F10945" s="121">
        <v>75.323599999999999</v>
      </c>
      <c r="G10945" s="87"/>
      <c r="H10945" s="47"/>
      <c r="I10945" s="120">
        <v>0</v>
      </c>
      <c r="J10945" s="120">
        <v>0</v>
      </c>
    </row>
    <row r="10946" spans="1:10" ht="15" customHeight="1">
      <c r="A10946" s="46" t="s">
        <v>20320</v>
      </c>
      <c r="B10946" s="46" t="s">
        <v>20321</v>
      </c>
      <c r="C10946" s="47">
        <v>43.467599999999997</v>
      </c>
      <c r="D10946" s="119" t="s">
        <v>13912</v>
      </c>
      <c r="E10946" s="46" t="s">
        <v>13912</v>
      </c>
      <c r="F10946" s="121">
        <v>39.460799999999999</v>
      </c>
      <c r="G10946" s="87"/>
      <c r="H10946" s="47"/>
      <c r="I10946" s="120">
        <v>0</v>
      </c>
      <c r="J10946" s="120">
        <v>0</v>
      </c>
    </row>
    <row r="10947" spans="1:10" ht="15" customHeight="1">
      <c r="A10947" s="46" t="s">
        <v>20318</v>
      </c>
      <c r="B10947" s="46" t="s">
        <v>20319</v>
      </c>
      <c r="C10947" s="47">
        <v>48.910600000000002</v>
      </c>
      <c r="D10947" s="119" t="s">
        <v>13910</v>
      </c>
      <c r="E10947" s="46" t="s">
        <v>13910</v>
      </c>
      <c r="F10947" s="121">
        <v>44.622399999999999</v>
      </c>
      <c r="G10947" s="87"/>
      <c r="H10947" s="47"/>
      <c r="I10947" s="120">
        <v>0</v>
      </c>
      <c r="J10947" s="120">
        <v>0</v>
      </c>
    </row>
    <row r="10948" spans="1:10" ht="15" customHeight="1">
      <c r="A10948" s="46" t="s">
        <v>20316</v>
      </c>
      <c r="B10948" s="46" t="s">
        <v>20317</v>
      </c>
      <c r="C10948" s="47">
        <v>48.910600000000002</v>
      </c>
      <c r="D10948" s="119" t="s">
        <v>7747</v>
      </c>
      <c r="E10948" s="46" t="s">
        <v>7747</v>
      </c>
      <c r="F10948" s="121">
        <v>47.3904</v>
      </c>
      <c r="G10948" s="87"/>
      <c r="H10948" s="47"/>
      <c r="I10948" s="120">
        <v>0</v>
      </c>
      <c r="J10948" s="120">
        <v>0</v>
      </c>
    </row>
    <row r="10949" spans="1:10" ht="15" customHeight="1">
      <c r="A10949" s="46" t="s">
        <v>20314</v>
      </c>
      <c r="B10949" s="46" t="s">
        <v>20315</v>
      </c>
      <c r="C10949" s="47">
        <v>24.039000000000001</v>
      </c>
      <c r="D10949" s="119" t="s">
        <v>7750</v>
      </c>
      <c r="E10949" s="46" t="s">
        <v>7750</v>
      </c>
      <c r="F10949" s="121">
        <v>100.42319999999999</v>
      </c>
      <c r="G10949" s="87"/>
      <c r="H10949" s="47"/>
      <c r="I10949" s="120">
        <v>0</v>
      </c>
      <c r="J10949" s="120">
        <v>0</v>
      </c>
    </row>
    <row r="10950" spans="1:10" ht="15" customHeight="1">
      <c r="A10950" s="46" t="s">
        <v>20312</v>
      </c>
      <c r="B10950" s="46" t="s">
        <v>20313</v>
      </c>
      <c r="C10950" s="47">
        <v>124.3792</v>
      </c>
      <c r="D10950" s="119" t="s">
        <v>7753</v>
      </c>
      <c r="E10950" s="46" t="s">
        <v>7753</v>
      </c>
      <c r="F10950" s="121">
        <v>100.9546</v>
      </c>
      <c r="G10950" s="87"/>
      <c r="H10950" s="47"/>
      <c r="I10950" s="120">
        <v>0</v>
      </c>
      <c r="J10950" s="120">
        <v>0</v>
      </c>
    </row>
    <row r="10951" spans="1:10" ht="15" customHeight="1">
      <c r="A10951" s="46" t="s">
        <v>20310</v>
      </c>
      <c r="B10951" s="46" t="s">
        <v>20311</v>
      </c>
      <c r="C10951" s="47">
        <v>26.371600000000001</v>
      </c>
      <c r="D10951" s="119" t="s">
        <v>8147</v>
      </c>
      <c r="E10951" s="46" t="s">
        <v>8147</v>
      </c>
      <c r="F10951" s="121">
        <v>29.9068</v>
      </c>
      <c r="G10951" s="87"/>
      <c r="H10951" s="47"/>
      <c r="I10951" s="120">
        <v>0</v>
      </c>
      <c r="J10951" s="120">
        <v>0</v>
      </c>
    </row>
    <row r="10952" spans="1:10" ht="15" customHeight="1">
      <c r="A10952" s="46" t="s">
        <v>20308</v>
      </c>
      <c r="B10952" s="46" t="s">
        <v>20309</v>
      </c>
      <c r="C10952" s="47">
        <v>47.465000000000003</v>
      </c>
      <c r="D10952" s="119" t="s">
        <v>8150</v>
      </c>
      <c r="E10952" s="46" t="s">
        <v>8150</v>
      </c>
      <c r="F10952" s="121">
        <v>31.804400000000001</v>
      </c>
      <c r="G10952" s="87"/>
      <c r="H10952" s="47"/>
      <c r="I10952" s="120">
        <v>0</v>
      </c>
      <c r="J10952" s="120">
        <v>0</v>
      </c>
    </row>
    <row r="10953" spans="1:10" ht="15" customHeight="1">
      <c r="A10953" s="46" t="s">
        <v>20306</v>
      </c>
      <c r="B10953" s="46" t="s">
        <v>20307</v>
      </c>
      <c r="C10953" s="47">
        <v>52.7</v>
      </c>
      <c r="D10953" s="119" t="s">
        <v>13903</v>
      </c>
      <c r="E10953" s="46" t="s">
        <v>13903</v>
      </c>
      <c r="F10953" s="121">
        <v>21.840399999999999</v>
      </c>
      <c r="G10953" s="87"/>
      <c r="H10953" s="47"/>
      <c r="I10953" s="120">
        <v>0</v>
      </c>
      <c r="J10953" s="120">
        <v>0</v>
      </c>
    </row>
    <row r="10954" spans="1:10" ht="15" customHeight="1">
      <c r="A10954" s="46" t="s">
        <v>5726</v>
      </c>
      <c r="B10954" s="46" t="s">
        <v>20305</v>
      </c>
      <c r="C10954" s="47">
        <v>18.825800000000001</v>
      </c>
      <c r="D10954" s="119" t="s">
        <v>8152</v>
      </c>
      <c r="E10954" s="46" t="s">
        <v>8152</v>
      </c>
      <c r="F10954" s="121">
        <v>33.702199999999998</v>
      </c>
      <c r="G10954" s="87"/>
      <c r="H10954" s="47"/>
      <c r="I10954" s="120">
        <v>45</v>
      </c>
      <c r="J10954" s="120">
        <v>0</v>
      </c>
    </row>
    <row r="10955" spans="1:10" ht="15" customHeight="1">
      <c r="A10955" s="46" t="s">
        <v>5736</v>
      </c>
      <c r="B10955" s="46" t="s">
        <v>20304</v>
      </c>
      <c r="C10955" s="47">
        <v>38.837200000000003</v>
      </c>
      <c r="D10955" s="119" t="s">
        <v>13901</v>
      </c>
      <c r="E10955" s="46" t="s">
        <v>13901</v>
      </c>
      <c r="F10955" s="121">
        <v>23.5914</v>
      </c>
      <c r="G10955" s="87"/>
      <c r="H10955" s="47"/>
      <c r="I10955" s="120">
        <v>15</v>
      </c>
      <c r="J10955" s="120">
        <v>0</v>
      </c>
    </row>
    <row r="10956" spans="1:10" ht="15" customHeight="1">
      <c r="A10956" s="46" t="s">
        <v>20302</v>
      </c>
      <c r="B10956" s="46" t="s">
        <v>20303</v>
      </c>
      <c r="C10956" s="47">
        <v>60.7166</v>
      </c>
      <c r="D10956" s="119" t="s">
        <v>8154</v>
      </c>
      <c r="E10956" s="46" t="s">
        <v>8154</v>
      </c>
      <c r="F10956" s="121">
        <v>38.281799999999997</v>
      </c>
      <c r="G10956" s="87"/>
      <c r="H10956" s="47"/>
      <c r="I10956" s="120">
        <v>0</v>
      </c>
      <c r="J10956" s="120">
        <v>0</v>
      </c>
    </row>
    <row r="10957" spans="1:10" ht="15" customHeight="1">
      <c r="A10957" s="46" t="s">
        <v>20300</v>
      </c>
      <c r="B10957" s="46" t="s">
        <v>20301</v>
      </c>
      <c r="C10957" s="47">
        <v>81.055800000000005</v>
      </c>
      <c r="D10957" s="119" t="s">
        <v>8157</v>
      </c>
      <c r="E10957" s="46" t="s">
        <v>8157</v>
      </c>
      <c r="F10957" s="121">
        <v>41.166200000000003</v>
      </c>
      <c r="G10957" s="87"/>
      <c r="H10957" s="47"/>
      <c r="I10957" s="120">
        <v>0</v>
      </c>
      <c r="J10957" s="120">
        <v>0</v>
      </c>
    </row>
    <row r="10958" spans="1:10" ht="15" customHeight="1">
      <c r="A10958" s="46" t="s">
        <v>20298</v>
      </c>
      <c r="B10958" s="46" t="s">
        <v>20299</v>
      </c>
      <c r="C10958" s="47">
        <v>66.159599999999998</v>
      </c>
      <c r="D10958" s="119" t="s">
        <v>8160</v>
      </c>
      <c r="E10958" s="46" t="s">
        <v>8160</v>
      </c>
      <c r="F10958" s="121">
        <v>32.447200000000002</v>
      </c>
      <c r="G10958" s="87"/>
      <c r="H10958" s="47"/>
      <c r="I10958" s="120">
        <v>0</v>
      </c>
      <c r="J10958" s="120">
        <v>0</v>
      </c>
    </row>
    <row r="10959" spans="1:10" ht="15" customHeight="1">
      <c r="A10959" s="46" t="s">
        <v>20296</v>
      </c>
      <c r="B10959" s="46" t="s">
        <v>20297</v>
      </c>
      <c r="C10959" s="47">
        <v>25.517399999999999</v>
      </c>
      <c r="D10959" s="119" t="s">
        <v>13897</v>
      </c>
      <c r="E10959" s="46" t="s">
        <v>13897</v>
      </c>
      <c r="F10959" s="121">
        <v>29.240400000000001</v>
      </c>
      <c r="G10959" s="87"/>
      <c r="H10959" s="47"/>
      <c r="I10959" s="120">
        <v>0</v>
      </c>
      <c r="J10959" s="120">
        <v>0</v>
      </c>
    </row>
    <row r="10960" spans="1:10" ht="15" customHeight="1">
      <c r="A10960" s="46" t="s">
        <v>20294</v>
      </c>
      <c r="B10960" s="46" t="s">
        <v>20295</v>
      </c>
      <c r="C10960" s="47">
        <v>126.4492</v>
      </c>
      <c r="D10960" s="119" t="s">
        <v>13895</v>
      </c>
      <c r="E10960" s="46" t="s">
        <v>13895</v>
      </c>
      <c r="F10960" s="121">
        <v>34.400399999999998</v>
      </c>
      <c r="G10960" s="87"/>
      <c r="H10960" s="47"/>
      <c r="I10960" s="120">
        <v>0</v>
      </c>
      <c r="J10960" s="120">
        <v>0</v>
      </c>
    </row>
    <row r="10961" spans="1:10" ht="15" customHeight="1">
      <c r="A10961" s="46" t="s">
        <v>20292</v>
      </c>
      <c r="B10961" s="46" t="s">
        <v>20293</v>
      </c>
      <c r="C10961" s="47">
        <v>28.0916</v>
      </c>
      <c r="D10961" s="119" t="s">
        <v>14176</v>
      </c>
      <c r="E10961" s="46" t="s">
        <v>14176</v>
      </c>
      <c r="F10961" s="121">
        <v>16.031199999999998</v>
      </c>
      <c r="G10961" s="87"/>
      <c r="H10961" s="47"/>
      <c r="I10961" s="120">
        <v>0</v>
      </c>
      <c r="J10961" s="120">
        <v>0</v>
      </c>
    </row>
    <row r="10962" spans="1:10" ht="15" customHeight="1">
      <c r="A10962" s="46" t="s">
        <v>20290</v>
      </c>
      <c r="B10962" s="46" t="s">
        <v>20291</v>
      </c>
      <c r="C10962" s="47">
        <v>64.725200000000001</v>
      </c>
      <c r="D10962" s="119" t="s">
        <v>7965</v>
      </c>
      <c r="E10962" s="46" t="s">
        <v>7965</v>
      </c>
      <c r="F10962" s="121">
        <v>12.3302</v>
      </c>
      <c r="G10962" s="87"/>
      <c r="H10962" s="47"/>
      <c r="I10962" s="120">
        <v>0</v>
      </c>
      <c r="J10962" s="120">
        <v>0</v>
      </c>
    </row>
    <row r="10963" spans="1:10" ht="15" customHeight="1">
      <c r="A10963" s="46" t="s">
        <v>20288</v>
      </c>
      <c r="B10963" s="46" t="s">
        <v>20289</v>
      </c>
      <c r="C10963" s="47">
        <v>69.959599999999995</v>
      </c>
      <c r="D10963" s="119" t="s">
        <v>14173</v>
      </c>
      <c r="E10963" s="46" t="s">
        <v>14173</v>
      </c>
      <c r="F10963" s="121">
        <v>13.3848</v>
      </c>
      <c r="G10963" s="87"/>
      <c r="H10963" s="47"/>
      <c r="I10963" s="120">
        <v>0</v>
      </c>
      <c r="J10963" s="120">
        <v>0</v>
      </c>
    </row>
    <row r="10964" spans="1:10" ht="15" customHeight="1">
      <c r="A10964" s="46" t="s">
        <v>20286</v>
      </c>
      <c r="B10964" s="46" t="s">
        <v>20287</v>
      </c>
      <c r="C10964" s="47">
        <v>41.2074</v>
      </c>
      <c r="D10964" s="119" t="s">
        <v>7971</v>
      </c>
      <c r="E10964" s="46" t="s">
        <v>7971</v>
      </c>
      <c r="F10964" s="121">
        <v>14.900399999999999</v>
      </c>
      <c r="G10964" s="87"/>
      <c r="H10964" s="47"/>
      <c r="I10964" s="120">
        <v>6</v>
      </c>
      <c r="J10964" s="120">
        <v>0</v>
      </c>
    </row>
    <row r="10965" spans="1:10" ht="15" customHeight="1">
      <c r="A10965" s="46" t="s">
        <v>20284</v>
      </c>
      <c r="B10965" s="46" t="s">
        <v>20285</v>
      </c>
      <c r="C10965" s="47">
        <v>71.566800000000001</v>
      </c>
      <c r="D10965" s="119" t="s">
        <v>14171</v>
      </c>
      <c r="E10965" s="46" t="s">
        <v>14171</v>
      </c>
      <c r="F10965" s="121">
        <v>15.333</v>
      </c>
      <c r="G10965" s="87"/>
      <c r="H10965" s="47"/>
      <c r="I10965" s="120">
        <v>0</v>
      </c>
      <c r="J10965" s="120">
        <v>0</v>
      </c>
    </row>
    <row r="10966" spans="1:10" ht="15" customHeight="1">
      <c r="A10966" s="46" t="s">
        <v>20282</v>
      </c>
      <c r="B10966" s="46" t="s">
        <v>20283</v>
      </c>
      <c r="C10966" s="47">
        <v>76.611599999999996</v>
      </c>
      <c r="D10966" s="119" t="s">
        <v>7974</v>
      </c>
      <c r="E10966" s="46" t="s">
        <v>7974</v>
      </c>
      <c r="F10966" s="121">
        <v>15.813599999999999</v>
      </c>
      <c r="G10966" s="87"/>
      <c r="H10966" s="47"/>
      <c r="I10966" s="120">
        <v>0</v>
      </c>
      <c r="J10966" s="120">
        <v>0</v>
      </c>
    </row>
    <row r="10967" spans="1:10" ht="15" customHeight="1">
      <c r="A10967" s="46" t="s">
        <v>20280</v>
      </c>
      <c r="B10967" s="46" t="s">
        <v>20281</v>
      </c>
      <c r="C10967" s="47">
        <v>76.611599999999996</v>
      </c>
      <c r="D10967" s="119" t="s">
        <v>14168</v>
      </c>
      <c r="E10967" s="46" t="s">
        <v>14168</v>
      </c>
      <c r="F10967" s="121">
        <v>9.9941999999999993</v>
      </c>
      <c r="G10967" s="87"/>
      <c r="H10967" s="47"/>
      <c r="I10967" s="120">
        <v>0</v>
      </c>
      <c r="J10967" s="120">
        <v>0</v>
      </c>
    </row>
    <row r="10968" spans="1:10" ht="15" customHeight="1">
      <c r="A10968" s="46" t="s">
        <v>20278</v>
      </c>
      <c r="B10968" s="46" t="s">
        <v>20279</v>
      </c>
      <c r="C10968" s="47">
        <v>77.406999999999996</v>
      </c>
      <c r="D10968" s="119" t="s">
        <v>7976</v>
      </c>
      <c r="E10968" s="46" t="s">
        <v>7976</v>
      </c>
      <c r="F10968" s="121">
        <v>17.660599999999999</v>
      </c>
      <c r="G10968" s="87"/>
      <c r="H10968" s="47"/>
      <c r="I10968" s="120">
        <v>0</v>
      </c>
      <c r="J10968" s="120">
        <v>0</v>
      </c>
    </row>
    <row r="10969" spans="1:10" ht="15" customHeight="1">
      <c r="A10969" s="46" t="s">
        <v>20276</v>
      </c>
      <c r="B10969" s="46" t="s">
        <v>20277</v>
      </c>
      <c r="C10969" s="47">
        <v>82.861199999999997</v>
      </c>
      <c r="D10969" s="119" t="s">
        <v>7978</v>
      </c>
      <c r="E10969" s="46" t="s">
        <v>7978</v>
      </c>
      <c r="F10969" s="121">
        <v>18.622199999999999</v>
      </c>
      <c r="G10969" s="87"/>
      <c r="H10969" s="47"/>
      <c r="I10969" s="120">
        <v>0</v>
      </c>
      <c r="J10969" s="120">
        <v>0</v>
      </c>
    </row>
    <row r="10970" spans="1:10" ht="15" customHeight="1">
      <c r="A10970" s="46" t="s">
        <v>20274</v>
      </c>
      <c r="B10970" s="46" t="s">
        <v>20275</v>
      </c>
      <c r="C10970" s="47">
        <v>82.861199999999997</v>
      </c>
      <c r="D10970" s="119" t="s">
        <v>14164</v>
      </c>
      <c r="E10970" s="46" t="s">
        <v>14164</v>
      </c>
      <c r="F10970" s="121">
        <v>11.31</v>
      </c>
      <c r="G10970" s="87"/>
      <c r="H10970" s="47"/>
      <c r="I10970" s="120">
        <v>0</v>
      </c>
      <c r="J10970" s="120">
        <v>0</v>
      </c>
    </row>
    <row r="10971" spans="1:10" ht="15" customHeight="1">
      <c r="A10971" s="46" t="s">
        <v>20272</v>
      </c>
      <c r="B10971" s="46" t="s">
        <v>20273</v>
      </c>
      <c r="C10971" s="47">
        <v>27.225999999999999</v>
      </c>
      <c r="D10971" s="119" t="s">
        <v>7981</v>
      </c>
      <c r="E10971" s="46" t="s">
        <v>7981</v>
      </c>
      <c r="F10971" s="121">
        <v>19.794</v>
      </c>
      <c r="G10971" s="87"/>
      <c r="H10971" s="47"/>
      <c r="I10971" s="120">
        <v>0</v>
      </c>
      <c r="J10971" s="120">
        <v>0</v>
      </c>
    </row>
    <row r="10972" spans="1:10" ht="15" customHeight="1">
      <c r="A10972" s="46" t="s">
        <v>20270</v>
      </c>
      <c r="B10972" s="46" t="s">
        <v>20271</v>
      </c>
      <c r="C10972" s="47">
        <v>128.34360000000001</v>
      </c>
      <c r="D10972" s="119" t="s">
        <v>14161</v>
      </c>
      <c r="E10972" s="46" t="s">
        <v>14161</v>
      </c>
      <c r="F10972" s="121">
        <v>12.7522</v>
      </c>
      <c r="G10972" s="87"/>
      <c r="H10972" s="47"/>
      <c r="I10972" s="120">
        <v>0</v>
      </c>
      <c r="J10972" s="120">
        <v>0</v>
      </c>
    </row>
    <row r="10973" spans="1:10" ht="15" customHeight="1">
      <c r="A10973" s="46" t="s">
        <v>20268</v>
      </c>
      <c r="B10973" s="46" t="s">
        <v>20269</v>
      </c>
      <c r="C10973" s="47">
        <v>29.854600000000001</v>
      </c>
      <c r="D10973" s="119" t="s">
        <v>7984</v>
      </c>
      <c r="E10973" s="46" t="s">
        <v>7984</v>
      </c>
      <c r="F10973" s="121">
        <v>22.6706</v>
      </c>
      <c r="G10973" s="87"/>
      <c r="H10973" s="47"/>
      <c r="I10973" s="120">
        <v>0</v>
      </c>
      <c r="J10973" s="120">
        <v>0</v>
      </c>
    </row>
    <row r="10974" spans="1:10" ht="15" customHeight="1">
      <c r="A10974" s="46" t="s">
        <v>20266</v>
      </c>
      <c r="B10974" s="46" t="s">
        <v>20267</v>
      </c>
      <c r="C10974" s="47">
        <v>81.415599999999998</v>
      </c>
      <c r="D10974" s="119" t="s">
        <v>7990</v>
      </c>
      <c r="E10974" s="46" t="s">
        <v>7990</v>
      </c>
      <c r="F10974" s="121">
        <v>24.770600000000002</v>
      </c>
      <c r="G10974" s="87"/>
      <c r="H10974" s="47"/>
      <c r="I10974" s="120">
        <v>0</v>
      </c>
      <c r="J10974" s="120">
        <v>0</v>
      </c>
    </row>
    <row r="10975" spans="1:10" ht="15" customHeight="1">
      <c r="A10975" s="46" t="s">
        <v>20264</v>
      </c>
      <c r="B10975" s="46" t="s">
        <v>20265</v>
      </c>
      <c r="C10975" s="47">
        <v>86.650599999999997</v>
      </c>
      <c r="D10975" s="119" t="s">
        <v>14157</v>
      </c>
      <c r="E10975" s="46" t="s">
        <v>14157</v>
      </c>
      <c r="F10975" s="121">
        <v>32.057400000000001</v>
      </c>
      <c r="G10975" s="87"/>
      <c r="H10975" s="47"/>
      <c r="I10975" s="120">
        <v>0</v>
      </c>
      <c r="J10975" s="120">
        <v>0</v>
      </c>
    </row>
    <row r="10976" spans="1:10" ht="15" customHeight="1">
      <c r="A10976" s="46" t="s">
        <v>20262</v>
      </c>
      <c r="B10976" s="46" t="s">
        <v>20263</v>
      </c>
      <c r="C10976" s="47">
        <v>11.007</v>
      </c>
      <c r="D10976" s="119" t="s">
        <v>14155</v>
      </c>
      <c r="E10976" s="46" t="s">
        <v>14155</v>
      </c>
      <c r="F10976" s="121">
        <v>18.7486</v>
      </c>
      <c r="G10976" s="87"/>
      <c r="H10976" s="47"/>
      <c r="I10976" s="120">
        <v>0</v>
      </c>
      <c r="J10976" s="120">
        <v>0</v>
      </c>
    </row>
    <row r="10977" spans="1:10" ht="15" customHeight="1">
      <c r="A10977" s="46" t="s">
        <v>20260</v>
      </c>
      <c r="B10977" s="46" t="s">
        <v>20261</v>
      </c>
      <c r="C10977" s="47">
        <v>23.4254</v>
      </c>
      <c r="D10977" s="119" t="s">
        <v>14153</v>
      </c>
      <c r="E10977" s="46" t="s">
        <v>14153</v>
      </c>
      <c r="F10977" s="121">
        <v>34.866</v>
      </c>
      <c r="G10977" s="87"/>
      <c r="H10977" s="47"/>
      <c r="I10977" s="120">
        <v>0</v>
      </c>
      <c r="J10977" s="120">
        <v>0</v>
      </c>
    </row>
    <row r="10978" spans="1:10" ht="15" customHeight="1">
      <c r="A10978" s="46" t="s">
        <v>20258</v>
      </c>
      <c r="B10978" s="46" t="s">
        <v>20259</v>
      </c>
      <c r="C10978" s="47">
        <v>15.6532</v>
      </c>
      <c r="D10978" s="119" t="s">
        <v>8002</v>
      </c>
      <c r="E10978" s="46" t="s">
        <v>8002</v>
      </c>
      <c r="F10978" s="121">
        <v>42.709600000000002</v>
      </c>
      <c r="G10978" s="87"/>
      <c r="H10978" s="47"/>
      <c r="I10978" s="120">
        <v>0</v>
      </c>
      <c r="J10978" s="120">
        <v>0</v>
      </c>
    </row>
    <row r="10979" spans="1:10" ht="15" customHeight="1">
      <c r="A10979" s="46" t="s">
        <v>20256</v>
      </c>
      <c r="B10979" s="46" t="s">
        <v>20257</v>
      </c>
      <c r="C10979" s="47">
        <v>13.5954</v>
      </c>
      <c r="D10979" s="119" t="s">
        <v>32666</v>
      </c>
      <c r="E10979" s="46" t="s">
        <v>32666</v>
      </c>
      <c r="F10979" s="121">
        <v>5.8555999999999999</v>
      </c>
      <c r="G10979" s="87"/>
      <c r="H10979" s="47"/>
      <c r="I10979" s="120">
        <v>0</v>
      </c>
      <c r="J10979" s="120">
        <v>0</v>
      </c>
    </row>
    <row r="10980" spans="1:10" ht="15" customHeight="1">
      <c r="A10980" s="46" t="s">
        <v>20254</v>
      </c>
      <c r="B10980" s="46" t="s">
        <v>20255</v>
      </c>
      <c r="C10980" s="47">
        <v>19.735199999999999</v>
      </c>
      <c r="D10980" s="119" t="s">
        <v>8025</v>
      </c>
      <c r="E10980" s="46" t="s">
        <v>8025</v>
      </c>
      <c r="F10980" s="121">
        <v>10.475</v>
      </c>
      <c r="G10980" s="87"/>
      <c r="H10980" s="47"/>
      <c r="I10980" s="120">
        <v>0</v>
      </c>
      <c r="J10980" s="120">
        <v>0</v>
      </c>
    </row>
    <row r="10981" spans="1:10" ht="15" customHeight="1">
      <c r="A10981" s="46" t="s">
        <v>20252</v>
      </c>
      <c r="B10981" s="46" t="s">
        <v>20253</v>
      </c>
      <c r="C10981" s="47">
        <v>12.842599999999999</v>
      </c>
      <c r="D10981" s="119" t="s">
        <v>14149</v>
      </c>
      <c r="E10981" s="46" t="s">
        <v>14149</v>
      </c>
      <c r="F10981" s="121">
        <v>11.31</v>
      </c>
      <c r="G10981" s="87"/>
      <c r="H10981" s="47"/>
      <c r="I10981" s="120">
        <v>22</v>
      </c>
      <c r="J10981" s="120">
        <v>0</v>
      </c>
    </row>
    <row r="10982" spans="1:10" ht="15" customHeight="1">
      <c r="A10982" s="46" t="s">
        <v>20250</v>
      </c>
      <c r="B10982" s="46" t="s">
        <v>20251</v>
      </c>
      <c r="C10982" s="47">
        <v>10.785600000000001</v>
      </c>
      <c r="D10982" s="119" t="s">
        <v>14200</v>
      </c>
      <c r="E10982" s="46" t="s">
        <v>14200</v>
      </c>
      <c r="F10982" s="121">
        <v>53.786799999999999</v>
      </c>
      <c r="G10982" s="87"/>
      <c r="H10982" s="47"/>
      <c r="I10982" s="120">
        <v>0</v>
      </c>
      <c r="J10982" s="120">
        <v>0</v>
      </c>
    </row>
    <row r="10983" spans="1:10" ht="15" customHeight="1">
      <c r="A10983" s="46" t="s">
        <v>20248</v>
      </c>
      <c r="B10983" s="46" t="s">
        <v>20249</v>
      </c>
      <c r="C10983" s="47">
        <v>16.267600000000002</v>
      </c>
      <c r="D10983" s="119" t="s">
        <v>14198</v>
      </c>
      <c r="E10983" s="46" t="s">
        <v>14198</v>
      </c>
      <c r="F10983" s="121">
        <v>47.456200000000003</v>
      </c>
      <c r="G10983" s="87"/>
      <c r="H10983" s="47"/>
      <c r="I10983" s="120">
        <v>28</v>
      </c>
      <c r="J10983" s="120">
        <v>0</v>
      </c>
    </row>
    <row r="10984" spans="1:10" ht="15" customHeight="1">
      <c r="A10984" s="46" t="s">
        <v>20246</v>
      </c>
      <c r="B10984" s="46" t="s">
        <v>20247</v>
      </c>
      <c r="C10984" s="47">
        <v>21.029599999999999</v>
      </c>
      <c r="D10984" s="119" t="s">
        <v>14196</v>
      </c>
      <c r="E10984" s="46" t="s">
        <v>14196</v>
      </c>
      <c r="F10984" s="121">
        <v>20.039200000000001</v>
      </c>
      <c r="G10984" s="87"/>
      <c r="H10984" s="47"/>
      <c r="I10984" s="120">
        <v>0</v>
      </c>
      <c r="J10984" s="120">
        <v>0</v>
      </c>
    </row>
    <row r="10985" spans="1:10" ht="15" customHeight="1">
      <c r="A10985" s="46" t="s">
        <v>20244</v>
      </c>
      <c r="B10985" s="46" t="s">
        <v>20245</v>
      </c>
      <c r="C10985" s="47">
        <v>93.728399999999993</v>
      </c>
      <c r="D10985" s="119" t="s">
        <v>14194</v>
      </c>
      <c r="E10985" s="46" t="s">
        <v>14194</v>
      </c>
      <c r="F10985" s="121">
        <v>72.459599999999995</v>
      </c>
      <c r="G10985" s="87"/>
      <c r="H10985" s="47"/>
      <c r="I10985" s="120">
        <v>0</v>
      </c>
      <c r="J10985" s="120">
        <v>0</v>
      </c>
    </row>
    <row r="10986" spans="1:10" ht="15" customHeight="1">
      <c r="A10986" s="46" t="s">
        <v>20242</v>
      </c>
      <c r="B10986" s="46" t="s">
        <v>20243</v>
      </c>
      <c r="C10986" s="47">
        <v>14.424200000000001</v>
      </c>
      <c r="D10986" s="119" t="s">
        <v>14192</v>
      </c>
      <c r="E10986" s="46" t="s">
        <v>14192</v>
      </c>
      <c r="F10986" s="121">
        <v>18.0352</v>
      </c>
      <c r="G10986" s="87"/>
      <c r="H10986" s="47"/>
      <c r="I10986" s="120">
        <v>0</v>
      </c>
      <c r="J10986" s="120">
        <v>0</v>
      </c>
    </row>
    <row r="10987" spans="1:10" ht="15" customHeight="1">
      <c r="A10987" s="46" t="s">
        <v>20115</v>
      </c>
      <c r="B10987" s="46" t="s">
        <v>20116</v>
      </c>
      <c r="C10987" s="47">
        <v>118.88760000000001</v>
      </c>
      <c r="D10987" s="119" t="s">
        <v>14190</v>
      </c>
      <c r="E10987" s="46" t="s">
        <v>14190</v>
      </c>
      <c r="F10987" s="121">
        <v>16.9512</v>
      </c>
      <c r="G10987" s="87"/>
      <c r="H10987" s="47"/>
      <c r="I10987" s="120">
        <v>0</v>
      </c>
      <c r="J10987" s="120">
        <v>0</v>
      </c>
    </row>
    <row r="10988" spans="1:10" ht="15" customHeight="1">
      <c r="A10988" s="46" t="s">
        <v>20403</v>
      </c>
      <c r="B10988" s="46" t="s">
        <v>20404</v>
      </c>
      <c r="C10988" s="47">
        <v>10.3544</v>
      </c>
      <c r="D10988" s="119" t="s">
        <v>14188</v>
      </c>
      <c r="E10988" s="46" t="s">
        <v>14188</v>
      </c>
      <c r="F10988" s="121">
        <v>48.895400000000002</v>
      </c>
      <c r="G10988" s="87"/>
      <c r="H10988" s="47"/>
      <c r="I10988" s="120">
        <v>0</v>
      </c>
      <c r="J10988" s="120">
        <v>0</v>
      </c>
    </row>
    <row r="10989" spans="1:10" ht="15" customHeight="1">
      <c r="A10989" s="46" t="s">
        <v>20402</v>
      </c>
      <c r="B10989" s="46" t="s">
        <v>20397</v>
      </c>
      <c r="C10989" s="47">
        <v>21.317399999999999</v>
      </c>
      <c r="D10989" s="119" t="s">
        <v>14186</v>
      </c>
      <c r="E10989" s="46" t="s">
        <v>14186</v>
      </c>
      <c r="F10989" s="121">
        <v>36.543999999999997</v>
      </c>
      <c r="G10989" s="87"/>
      <c r="H10989" s="47"/>
      <c r="I10989" s="120">
        <v>1</v>
      </c>
      <c r="J10989" s="120">
        <v>0</v>
      </c>
    </row>
    <row r="10990" spans="1:10" ht="15" customHeight="1">
      <c r="A10990" s="46" t="s">
        <v>20401</v>
      </c>
      <c r="B10990" s="46" t="s">
        <v>20395</v>
      </c>
      <c r="C10990" s="47">
        <v>40.267000000000003</v>
      </c>
      <c r="D10990" s="119" t="s">
        <v>14184</v>
      </c>
      <c r="E10990" s="46" t="s">
        <v>14184</v>
      </c>
      <c r="F10990" s="121">
        <v>55.207799999999999</v>
      </c>
      <c r="G10990" s="87"/>
      <c r="H10990" s="47"/>
      <c r="I10990" s="120">
        <v>0</v>
      </c>
      <c r="J10990" s="120">
        <v>0</v>
      </c>
    </row>
    <row r="10991" spans="1:10" ht="15" customHeight="1">
      <c r="A10991" s="46" t="s">
        <v>20399</v>
      </c>
      <c r="B10991" s="46" t="s">
        <v>20400</v>
      </c>
      <c r="C10991" s="47">
        <v>65.8386</v>
      </c>
      <c r="D10991" s="119" t="s">
        <v>14182</v>
      </c>
      <c r="E10991" s="46" t="s">
        <v>14182</v>
      </c>
      <c r="F10991" s="121">
        <v>11.4618</v>
      </c>
      <c r="G10991" s="87"/>
      <c r="H10991" s="47"/>
      <c r="I10991" s="120">
        <v>0</v>
      </c>
      <c r="J10991" s="120">
        <v>0</v>
      </c>
    </row>
    <row r="10992" spans="1:10" ht="15" customHeight="1">
      <c r="A10992" s="46" t="s">
        <v>20398</v>
      </c>
      <c r="B10992" s="46" t="s">
        <v>20393</v>
      </c>
      <c r="C10992" s="47">
        <v>40.267000000000003</v>
      </c>
      <c r="D10992" s="119" t="s">
        <v>14180</v>
      </c>
      <c r="E10992" s="46" t="s">
        <v>14180</v>
      </c>
      <c r="F10992" s="121">
        <v>14.5738</v>
      </c>
      <c r="G10992" s="87"/>
      <c r="H10992" s="47"/>
      <c r="I10992" s="120">
        <v>0</v>
      </c>
      <c r="J10992" s="120">
        <v>0</v>
      </c>
    </row>
    <row r="10993" spans="1:10" ht="15" customHeight="1">
      <c r="A10993" s="46" t="s">
        <v>20396</v>
      </c>
      <c r="B10993" s="46" t="s">
        <v>20397</v>
      </c>
      <c r="C10993" s="47">
        <v>21.317399999999999</v>
      </c>
      <c r="D10993" s="119" t="s">
        <v>14178</v>
      </c>
      <c r="E10993" s="46" t="s">
        <v>14178</v>
      </c>
      <c r="F10993" s="121">
        <v>15.7582</v>
      </c>
      <c r="G10993" s="87"/>
      <c r="H10993" s="47"/>
      <c r="I10993" s="120">
        <v>0</v>
      </c>
      <c r="J10993" s="120">
        <v>0</v>
      </c>
    </row>
    <row r="10994" spans="1:10" ht="15" customHeight="1">
      <c r="A10994" s="46" t="s">
        <v>20394</v>
      </c>
      <c r="B10994" s="46" t="s">
        <v>20395</v>
      </c>
      <c r="C10994" s="47">
        <v>40.267000000000003</v>
      </c>
      <c r="D10994" s="119" t="s">
        <v>3227</v>
      </c>
      <c r="E10994" s="46" t="s">
        <v>3227</v>
      </c>
      <c r="F10994" s="121">
        <v>14.9282</v>
      </c>
      <c r="G10994" s="87"/>
      <c r="H10994" s="47"/>
      <c r="I10994" s="120">
        <v>1</v>
      </c>
      <c r="J10994" s="120">
        <v>0</v>
      </c>
    </row>
    <row r="10995" spans="1:10" ht="15" customHeight="1">
      <c r="A10995" s="46" t="s">
        <v>20392</v>
      </c>
      <c r="B10995" s="46" t="s">
        <v>20393</v>
      </c>
      <c r="C10995" s="47">
        <v>40.267000000000003</v>
      </c>
      <c r="D10995" s="119" t="s">
        <v>3230</v>
      </c>
      <c r="E10995" s="46" t="s">
        <v>3230</v>
      </c>
      <c r="F10995" s="121">
        <v>11.31</v>
      </c>
      <c r="G10995" s="87"/>
      <c r="H10995" s="47"/>
      <c r="I10995" s="120">
        <v>0</v>
      </c>
      <c r="J10995" s="120">
        <v>0</v>
      </c>
    </row>
    <row r="10996" spans="1:10" ht="15" customHeight="1">
      <c r="A10996" s="46" t="s">
        <v>5612</v>
      </c>
      <c r="B10996" s="46" t="s">
        <v>20391</v>
      </c>
      <c r="C10996" s="47">
        <v>18.317</v>
      </c>
      <c r="D10996" s="119" t="s">
        <v>3233</v>
      </c>
      <c r="E10996" s="46" t="s">
        <v>3233</v>
      </c>
      <c r="F10996" s="121">
        <v>61.736600000000003</v>
      </c>
      <c r="G10996" s="87"/>
      <c r="H10996" s="47"/>
      <c r="I10996" s="120">
        <v>107</v>
      </c>
      <c r="J10996" s="120">
        <v>0</v>
      </c>
    </row>
    <row r="10997" spans="1:10" ht="15" customHeight="1">
      <c r="A10997" s="46" t="s">
        <v>5623</v>
      </c>
      <c r="B10997" s="46" t="s">
        <v>20390</v>
      </c>
      <c r="C10997" s="47">
        <v>38.145400000000002</v>
      </c>
      <c r="D10997" s="119" t="s">
        <v>3236</v>
      </c>
      <c r="E10997" s="46" t="s">
        <v>3236</v>
      </c>
      <c r="F10997" s="121">
        <v>31.020199999999999</v>
      </c>
      <c r="G10997" s="87"/>
      <c r="H10997" s="47"/>
      <c r="I10997" s="120">
        <v>105</v>
      </c>
      <c r="J10997" s="120">
        <v>0</v>
      </c>
    </row>
    <row r="10998" spans="1:10" ht="15" customHeight="1">
      <c r="A10998" s="46" t="s">
        <v>20388</v>
      </c>
      <c r="B10998" s="46" t="s">
        <v>20389</v>
      </c>
      <c r="C10998" s="47">
        <v>149.61000000000001</v>
      </c>
      <c r="D10998" s="119" t="s">
        <v>3239</v>
      </c>
      <c r="E10998" s="46" t="s">
        <v>3239</v>
      </c>
      <c r="F10998" s="121">
        <v>35.683399999999999</v>
      </c>
      <c r="G10998" s="87"/>
      <c r="H10998" s="47"/>
      <c r="I10998" s="120">
        <v>2</v>
      </c>
      <c r="J10998" s="120">
        <v>0</v>
      </c>
    </row>
    <row r="10999" spans="1:10" ht="15" customHeight="1">
      <c r="A10999" s="46" t="s">
        <v>20386</v>
      </c>
      <c r="B10999" s="46" t="s">
        <v>20387</v>
      </c>
      <c r="C10999" s="47">
        <v>40.267000000000003</v>
      </c>
      <c r="D10999" s="119" t="s">
        <v>14208</v>
      </c>
      <c r="E10999" s="46" t="s">
        <v>14208</v>
      </c>
      <c r="F10999" s="121">
        <v>123.45</v>
      </c>
      <c r="G10999" s="87"/>
      <c r="H10999" s="47"/>
      <c r="I10999" s="120">
        <v>0</v>
      </c>
      <c r="J10999" s="120">
        <v>0</v>
      </c>
    </row>
    <row r="11000" spans="1:10" ht="15" customHeight="1">
      <c r="A11000" s="46" t="s">
        <v>20384</v>
      </c>
      <c r="B11000" s="46" t="s">
        <v>20385</v>
      </c>
      <c r="C11000" s="47">
        <v>19.336600000000001</v>
      </c>
      <c r="D11000" s="119" t="s">
        <v>14206</v>
      </c>
      <c r="E11000" s="46" t="s">
        <v>14206</v>
      </c>
      <c r="F11000" s="121">
        <v>166.46119999999999</v>
      </c>
      <c r="G11000" s="87"/>
      <c r="H11000" s="47"/>
      <c r="I11000" s="120">
        <v>0</v>
      </c>
      <c r="J11000" s="120">
        <v>0</v>
      </c>
    </row>
    <row r="11001" spans="1:10" ht="15" customHeight="1">
      <c r="A11001" s="46" t="s">
        <v>20382</v>
      </c>
      <c r="B11001" s="46" t="s">
        <v>20383</v>
      </c>
      <c r="C11001" s="47">
        <v>40.266599999999997</v>
      </c>
      <c r="D11001" s="119" t="s">
        <v>3242</v>
      </c>
      <c r="E11001" s="46" t="s">
        <v>3242</v>
      </c>
      <c r="F11001" s="121">
        <v>13.663</v>
      </c>
      <c r="G11001" s="87"/>
      <c r="H11001" s="47"/>
      <c r="I11001" s="120">
        <v>0</v>
      </c>
      <c r="J11001" s="120">
        <v>0</v>
      </c>
    </row>
    <row r="11002" spans="1:10" ht="15" customHeight="1">
      <c r="A11002" s="46" t="s">
        <v>20380</v>
      </c>
      <c r="B11002" s="46" t="s">
        <v>20381</v>
      </c>
      <c r="C11002" s="47">
        <v>40.266599999999997</v>
      </c>
      <c r="D11002" s="119" t="s">
        <v>3245</v>
      </c>
      <c r="E11002" s="46" t="s">
        <v>3245</v>
      </c>
      <c r="F11002" s="121">
        <v>7.2869999999999999</v>
      </c>
      <c r="G11002" s="87"/>
      <c r="H11002" s="47"/>
      <c r="I11002" s="120">
        <v>0</v>
      </c>
      <c r="J11002" s="120">
        <v>0</v>
      </c>
    </row>
    <row r="11003" spans="1:10" ht="15" customHeight="1">
      <c r="A11003" s="46" t="s">
        <v>20378</v>
      </c>
      <c r="B11003" s="46" t="s">
        <v>20379</v>
      </c>
      <c r="C11003" s="47">
        <v>10.487</v>
      </c>
      <c r="D11003" s="119" t="s">
        <v>14202</v>
      </c>
      <c r="E11003" s="46" t="s">
        <v>14202</v>
      </c>
      <c r="F11003" s="121">
        <v>256.31819999999999</v>
      </c>
      <c r="G11003" s="87"/>
      <c r="H11003" s="47"/>
      <c r="I11003" s="120">
        <v>0</v>
      </c>
      <c r="J11003" s="120">
        <v>0</v>
      </c>
    </row>
    <row r="11004" spans="1:10" ht="15" customHeight="1">
      <c r="A11004" s="46" t="s">
        <v>20376</v>
      </c>
      <c r="B11004" s="46" t="s">
        <v>20377</v>
      </c>
      <c r="C11004" s="47">
        <v>27.3858</v>
      </c>
      <c r="D11004" s="119" t="s">
        <v>3518</v>
      </c>
      <c r="E11004" s="46" t="s">
        <v>3518</v>
      </c>
      <c r="F11004" s="121">
        <v>8.3496000000000006</v>
      </c>
      <c r="G11004" s="87"/>
      <c r="H11004" s="47"/>
      <c r="I11004" s="120">
        <v>0</v>
      </c>
      <c r="J11004" s="120">
        <v>0</v>
      </c>
    </row>
    <row r="11005" spans="1:10" ht="15" customHeight="1">
      <c r="A11005" s="46" t="s">
        <v>20374</v>
      </c>
      <c r="B11005" s="46" t="s">
        <v>20375</v>
      </c>
      <c r="C11005" s="47">
        <v>20.1114</v>
      </c>
      <c r="D11005" s="119" t="s">
        <v>3521</v>
      </c>
      <c r="E11005" s="46" t="s">
        <v>3521</v>
      </c>
      <c r="F11005" s="121">
        <v>9.4276</v>
      </c>
      <c r="G11005" s="87"/>
      <c r="H11005" s="47"/>
      <c r="I11005" s="120">
        <v>0</v>
      </c>
      <c r="J11005" s="120">
        <v>0</v>
      </c>
    </row>
    <row r="11006" spans="1:10" ht="15" customHeight="1">
      <c r="A11006" s="46" t="s">
        <v>20372</v>
      </c>
      <c r="B11006" s="46" t="s">
        <v>20373</v>
      </c>
      <c r="C11006" s="47">
        <v>20.263999999999999</v>
      </c>
      <c r="D11006" s="119" t="s">
        <v>3524</v>
      </c>
      <c r="E11006" s="46" t="s">
        <v>3524</v>
      </c>
      <c r="F11006" s="121">
        <v>8.8556000000000008</v>
      </c>
      <c r="G11006" s="87"/>
      <c r="H11006" s="47"/>
      <c r="I11006" s="120">
        <v>0</v>
      </c>
      <c r="J11006" s="120">
        <v>0</v>
      </c>
    </row>
    <row r="11007" spans="1:10" ht="15" customHeight="1">
      <c r="A11007" s="46" t="s">
        <v>20370</v>
      </c>
      <c r="B11007" s="46" t="s">
        <v>20371</v>
      </c>
      <c r="C11007" s="47">
        <v>40.267000000000003</v>
      </c>
      <c r="D11007" s="119" t="s">
        <v>14261</v>
      </c>
      <c r="E11007" s="46" t="s">
        <v>14261</v>
      </c>
      <c r="F11007" s="121">
        <v>18.900400000000001</v>
      </c>
      <c r="G11007" s="87"/>
      <c r="H11007" s="47"/>
      <c r="I11007" s="120">
        <v>0</v>
      </c>
      <c r="J11007" s="120">
        <v>0</v>
      </c>
    </row>
    <row r="11008" spans="1:10" ht="15" customHeight="1">
      <c r="A11008" s="46" t="s">
        <v>20369</v>
      </c>
      <c r="B11008" s="46" t="s">
        <v>20346</v>
      </c>
      <c r="C11008" s="47">
        <v>57.047800000000002</v>
      </c>
      <c r="D11008" s="119" t="s">
        <v>14259</v>
      </c>
      <c r="E11008" s="46" t="s">
        <v>14259</v>
      </c>
      <c r="F11008" s="121">
        <v>22.571400000000001</v>
      </c>
      <c r="G11008" s="87"/>
      <c r="H11008" s="47"/>
      <c r="I11008" s="120">
        <v>0</v>
      </c>
      <c r="J11008" s="120">
        <v>0</v>
      </c>
    </row>
    <row r="11009" spans="1:10" ht="15" customHeight="1">
      <c r="A11009" s="46" t="s">
        <v>20367</v>
      </c>
      <c r="B11009" s="46" t="s">
        <v>20368</v>
      </c>
      <c r="C11009" s="47">
        <v>62.260800000000003</v>
      </c>
      <c r="D11009" s="119" t="s">
        <v>14257</v>
      </c>
      <c r="E11009" s="46" t="s">
        <v>14257</v>
      </c>
      <c r="F11009" s="121">
        <v>24.065200000000001</v>
      </c>
      <c r="G11009" s="87"/>
      <c r="H11009" s="47"/>
      <c r="I11009" s="120">
        <v>0</v>
      </c>
      <c r="J11009" s="120">
        <v>0</v>
      </c>
    </row>
    <row r="11010" spans="1:10" ht="15" customHeight="1">
      <c r="A11010" s="46" t="s">
        <v>20365</v>
      </c>
      <c r="B11010" s="46" t="s">
        <v>20366</v>
      </c>
      <c r="C11010" s="47">
        <v>62.260800000000003</v>
      </c>
      <c r="D11010" s="119" t="s">
        <v>14255</v>
      </c>
      <c r="E11010" s="46" t="s">
        <v>14255</v>
      </c>
      <c r="F11010" s="121">
        <v>35.344200000000001</v>
      </c>
      <c r="G11010" s="87"/>
      <c r="H11010" s="47"/>
      <c r="I11010" s="120">
        <v>0</v>
      </c>
      <c r="J11010" s="120">
        <v>0</v>
      </c>
    </row>
    <row r="11011" spans="1:10" ht="15" customHeight="1">
      <c r="A11011" s="46" t="s">
        <v>20363</v>
      </c>
      <c r="B11011" s="46" t="s">
        <v>20364</v>
      </c>
      <c r="C11011" s="47">
        <v>26.613</v>
      </c>
      <c r="D11011" s="119" t="s">
        <v>14253</v>
      </c>
      <c r="E11011" s="46" t="s">
        <v>14253</v>
      </c>
      <c r="F11011" s="121">
        <v>31.046800000000001</v>
      </c>
      <c r="G11011" s="87"/>
      <c r="H11011" s="47"/>
      <c r="I11011" s="120">
        <v>0</v>
      </c>
      <c r="J11011" s="120">
        <v>0</v>
      </c>
    </row>
    <row r="11012" spans="1:10" ht="15" customHeight="1">
      <c r="A11012" s="46" t="s">
        <v>20361</v>
      </c>
      <c r="B11012" s="46" t="s">
        <v>20362</v>
      </c>
      <c r="C11012" s="47">
        <v>133.43600000000001</v>
      </c>
      <c r="D11012" s="119" t="s">
        <v>14251</v>
      </c>
      <c r="E11012" s="46" t="s">
        <v>14251</v>
      </c>
      <c r="F11012" s="121">
        <v>81.313199999999995</v>
      </c>
      <c r="G11012" s="87"/>
      <c r="H11012" s="47"/>
      <c r="I11012" s="120">
        <v>0</v>
      </c>
      <c r="J11012" s="120">
        <v>0</v>
      </c>
    </row>
    <row r="11013" spans="1:10" ht="15" customHeight="1">
      <c r="A11013" s="46" t="s">
        <v>20359</v>
      </c>
      <c r="B11013" s="46" t="s">
        <v>20360</v>
      </c>
      <c r="C11013" s="47">
        <v>29.0002</v>
      </c>
      <c r="D11013" s="119" t="s">
        <v>14249</v>
      </c>
      <c r="E11013" s="46" t="s">
        <v>14249</v>
      </c>
      <c r="F11013" s="121">
        <v>105.6606</v>
      </c>
      <c r="G11013" s="87"/>
      <c r="H11013" s="47"/>
      <c r="I11013" s="120">
        <v>0</v>
      </c>
      <c r="J11013" s="120">
        <v>0</v>
      </c>
    </row>
    <row r="11014" spans="1:10" ht="15" customHeight="1">
      <c r="A11014" s="46" t="s">
        <v>20357</v>
      </c>
      <c r="B11014" s="46" t="s">
        <v>20358</v>
      </c>
      <c r="C11014" s="47">
        <v>61.045200000000001</v>
      </c>
      <c r="D11014" s="119" t="s">
        <v>14247</v>
      </c>
      <c r="E11014" s="46" t="s">
        <v>14247</v>
      </c>
      <c r="F11014" s="121">
        <v>104.06659999999999</v>
      </c>
      <c r="G11014" s="87"/>
      <c r="H11014" s="47"/>
      <c r="I11014" s="120">
        <v>0</v>
      </c>
      <c r="J11014" s="120">
        <v>0</v>
      </c>
    </row>
    <row r="11015" spans="1:10" ht="15" customHeight="1">
      <c r="A11015" s="46" t="s">
        <v>20355</v>
      </c>
      <c r="B11015" s="46" t="s">
        <v>20356</v>
      </c>
      <c r="C11015" s="47">
        <v>66.05</v>
      </c>
      <c r="D11015" s="119" t="s">
        <v>14245</v>
      </c>
      <c r="E11015" s="46" t="s">
        <v>14245</v>
      </c>
      <c r="F11015" s="121">
        <v>76.239599999999996</v>
      </c>
      <c r="G11015" s="87"/>
      <c r="H11015" s="47"/>
      <c r="I11015" s="120">
        <v>0</v>
      </c>
      <c r="J11015" s="120">
        <v>0</v>
      </c>
    </row>
    <row r="11016" spans="1:10" ht="15" customHeight="1">
      <c r="A11016" s="46" t="s">
        <v>20353</v>
      </c>
      <c r="B11016" s="46" t="s">
        <v>20354</v>
      </c>
      <c r="C11016" s="47">
        <v>47.800600000000003</v>
      </c>
      <c r="D11016" s="119" t="s">
        <v>14243</v>
      </c>
      <c r="E11016" s="46" t="s">
        <v>14243</v>
      </c>
      <c r="F11016" s="121">
        <v>102.0172</v>
      </c>
      <c r="G11016" s="87"/>
      <c r="H11016" s="47"/>
      <c r="I11016" s="120">
        <v>0</v>
      </c>
      <c r="J11016" s="120">
        <v>0</v>
      </c>
    </row>
    <row r="11017" spans="1:10" ht="15" customHeight="1">
      <c r="A11017" s="46" t="s">
        <v>20351</v>
      </c>
      <c r="B11017" s="46" t="s">
        <v>20352</v>
      </c>
      <c r="C11017" s="47">
        <v>64.527199999999993</v>
      </c>
      <c r="D11017" s="119" t="s">
        <v>14241</v>
      </c>
      <c r="E11017" s="46" t="s">
        <v>14241</v>
      </c>
      <c r="F11017" s="121">
        <v>97.462800000000001</v>
      </c>
      <c r="G11017" s="87"/>
      <c r="H11017" s="47"/>
      <c r="I11017" s="120">
        <v>0</v>
      </c>
      <c r="J11017" s="120">
        <v>0</v>
      </c>
    </row>
    <row r="11018" spans="1:10" ht="15" customHeight="1">
      <c r="A11018" s="46" t="s">
        <v>20349</v>
      </c>
      <c r="B11018" s="46" t="s">
        <v>20350</v>
      </c>
      <c r="C11018" s="47">
        <v>21.2606</v>
      </c>
      <c r="D11018" s="119" t="s">
        <v>14239</v>
      </c>
      <c r="E11018" s="46" t="s">
        <v>14239</v>
      </c>
      <c r="F11018" s="121">
        <v>40.305999999999997</v>
      </c>
      <c r="G11018" s="87"/>
      <c r="H11018" s="47"/>
      <c r="I11018" s="120">
        <v>0</v>
      </c>
      <c r="J11018" s="120">
        <v>0</v>
      </c>
    </row>
    <row r="11019" spans="1:10" ht="15" customHeight="1">
      <c r="A11019" s="46" t="s">
        <v>20347</v>
      </c>
      <c r="B11019" s="46" t="s">
        <v>20348</v>
      </c>
      <c r="C11019" s="47">
        <v>40.267000000000003</v>
      </c>
      <c r="D11019" s="119" t="s">
        <v>14237</v>
      </c>
      <c r="E11019" s="46" t="s">
        <v>14237</v>
      </c>
      <c r="F11019" s="121">
        <v>66.328800000000001</v>
      </c>
      <c r="G11019" s="87"/>
      <c r="H11019" s="47"/>
      <c r="I11019" s="120">
        <v>1</v>
      </c>
      <c r="J11019" s="120">
        <v>0</v>
      </c>
    </row>
    <row r="11020" spans="1:10" ht="15" customHeight="1">
      <c r="A11020" s="46" t="s">
        <v>20345</v>
      </c>
      <c r="B11020" s="46" t="s">
        <v>20346</v>
      </c>
      <c r="C11020" s="47">
        <v>57.047800000000002</v>
      </c>
      <c r="D11020" s="119" t="s">
        <v>14235</v>
      </c>
      <c r="E11020" s="46" t="s">
        <v>14235</v>
      </c>
      <c r="F11020" s="121">
        <v>55.772399999999998</v>
      </c>
      <c r="G11020" s="87"/>
      <c r="H11020" s="47"/>
      <c r="I11020" s="120">
        <v>0</v>
      </c>
      <c r="J11020" s="120">
        <v>0</v>
      </c>
    </row>
    <row r="11021" spans="1:10" ht="15" customHeight="1">
      <c r="A11021" s="46" t="s">
        <v>20343</v>
      </c>
      <c r="B11021" s="46" t="s">
        <v>20344</v>
      </c>
      <c r="C11021" s="47">
        <v>62.260800000000003</v>
      </c>
      <c r="D11021" s="119" t="s">
        <v>14233</v>
      </c>
      <c r="E11021" s="46" t="s">
        <v>14233</v>
      </c>
      <c r="F11021" s="121">
        <v>140.61060000000001</v>
      </c>
      <c r="G11021" s="87"/>
      <c r="H11021" s="47"/>
      <c r="I11021" s="120">
        <v>0</v>
      </c>
      <c r="J11021" s="120">
        <v>0</v>
      </c>
    </row>
    <row r="11022" spans="1:10" ht="15" customHeight="1">
      <c r="A11022" s="46" t="s">
        <v>20341</v>
      </c>
      <c r="B11022" s="46" t="s">
        <v>20342</v>
      </c>
      <c r="C11022" s="47">
        <v>62.260800000000003</v>
      </c>
      <c r="D11022" s="119" t="s">
        <v>14231</v>
      </c>
      <c r="E11022" s="46" t="s">
        <v>14231</v>
      </c>
      <c r="F11022" s="121">
        <v>182.17359999999999</v>
      </c>
      <c r="G11022" s="87"/>
      <c r="H11022" s="47"/>
      <c r="I11022" s="120">
        <v>0</v>
      </c>
      <c r="J11022" s="120">
        <v>0</v>
      </c>
    </row>
    <row r="11023" spans="1:10" ht="15" customHeight="1">
      <c r="A11023" s="46" t="s">
        <v>20339</v>
      </c>
      <c r="B11023" s="46" t="s">
        <v>20340</v>
      </c>
      <c r="C11023" s="47">
        <v>26.613</v>
      </c>
      <c r="D11023" s="119" t="s">
        <v>14229</v>
      </c>
      <c r="E11023" s="46" t="s">
        <v>14229</v>
      </c>
      <c r="F11023" s="121">
        <v>159.40180000000001</v>
      </c>
      <c r="G11023" s="87"/>
      <c r="H11023" s="47"/>
      <c r="I11023" s="120">
        <v>0</v>
      </c>
      <c r="J11023" s="120">
        <v>0</v>
      </c>
    </row>
    <row r="11024" spans="1:10" ht="15" customHeight="1">
      <c r="A11024" s="46" t="s">
        <v>20337</v>
      </c>
      <c r="B11024" s="46" t="s">
        <v>20338</v>
      </c>
      <c r="C11024" s="47">
        <v>133.43600000000001</v>
      </c>
      <c r="D11024" s="119" t="s">
        <v>14227</v>
      </c>
      <c r="E11024" s="46" t="s">
        <v>14227</v>
      </c>
      <c r="F11024" s="121">
        <v>22.189800000000002</v>
      </c>
      <c r="G11024" s="87"/>
      <c r="H11024" s="47"/>
      <c r="I11024" s="120">
        <v>0</v>
      </c>
      <c r="J11024" s="120">
        <v>0</v>
      </c>
    </row>
    <row r="11025" spans="1:10" ht="15" customHeight="1">
      <c r="A11025" s="46" t="s">
        <v>20336</v>
      </c>
      <c r="B11025" s="46" t="s">
        <v>20335</v>
      </c>
      <c r="C11025" s="47">
        <v>29.0002</v>
      </c>
      <c r="D11025" s="119" t="s">
        <v>14225</v>
      </c>
      <c r="E11025" s="46" t="s">
        <v>14225</v>
      </c>
      <c r="F11025" s="121">
        <v>25.959800000000001</v>
      </c>
      <c r="G11025" s="87"/>
      <c r="H11025" s="47"/>
      <c r="I11025" s="120">
        <v>0</v>
      </c>
      <c r="J11025" s="120">
        <v>0</v>
      </c>
    </row>
    <row r="11026" spans="1:10" ht="15" customHeight="1">
      <c r="A11026" s="46" t="s">
        <v>20334</v>
      </c>
      <c r="B11026" s="46" t="s">
        <v>20335</v>
      </c>
      <c r="C11026" s="47">
        <v>61.045200000000001</v>
      </c>
      <c r="D11026" s="119" t="s">
        <v>14223</v>
      </c>
      <c r="E11026" s="46" t="s">
        <v>14223</v>
      </c>
      <c r="F11026" s="121">
        <v>27.380800000000001</v>
      </c>
      <c r="G11026" s="87"/>
      <c r="H11026" s="47"/>
      <c r="I11026" s="120">
        <v>0</v>
      </c>
      <c r="J11026" s="120">
        <v>0</v>
      </c>
    </row>
    <row r="11027" spans="1:10" ht="15" customHeight="1">
      <c r="A11027" s="46" t="s">
        <v>20332</v>
      </c>
      <c r="B11027" s="46" t="s">
        <v>20333</v>
      </c>
      <c r="C11027" s="47">
        <v>66.05</v>
      </c>
      <c r="D11027" s="119" t="s">
        <v>14221</v>
      </c>
      <c r="E11027" s="46" t="s">
        <v>14221</v>
      </c>
      <c r="F11027" s="121">
        <v>47.4056</v>
      </c>
      <c r="G11027" s="87"/>
      <c r="H11027" s="47"/>
      <c r="I11027" s="120">
        <v>0</v>
      </c>
      <c r="J11027" s="120">
        <v>0</v>
      </c>
    </row>
    <row r="11028" spans="1:10" ht="15" customHeight="1">
      <c r="A11028" s="46" t="s">
        <v>20330</v>
      </c>
      <c r="B11028" s="46" t="s">
        <v>20331</v>
      </c>
      <c r="C11028" s="47">
        <v>45.055399999999999</v>
      </c>
      <c r="D11028" s="119" t="s">
        <v>14219</v>
      </c>
      <c r="E11028" s="46" t="s">
        <v>14219</v>
      </c>
      <c r="F11028" s="121">
        <v>49.715200000000003</v>
      </c>
      <c r="G11028" s="87"/>
      <c r="H11028" s="47"/>
      <c r="I11028" s="120">
        <v>23</v>
      </c>
      <c r="J11028" s="120">
        <v>0</v>
      </c>
    </row>
    <row r="11029" spans="1:10" ht="15" customHeight="1">
      <c r="A11029" s="46" t="s">
        <v>20328</v>
      </c>
      <c r="B11029" s="46" t="s">
        <v>20329</v>
      </c>
      <c r="C11029" s="47">
        <v>62.815600000000003</v>
      </c>
      <c r="D11029" s="119" t="s">
        <v>14305</v>
      </c>
      <c r="E11029" s="46" t="s">
        <v>14305</v>
      </c>
      <c r="F11029" s="121">
        <v>2.0242</v>
      </c>
      <c r="G11029" s="87"/>
      <c r="H11029" s="47"/>
      <c r="I11029" s="120">
        <v>48</v>
      </c>
      <c r="J11029" s="120">
        <v>0</v>
      </c>
    </row>
    <row r="11030" spans="1:10" ht="15" customHeight="1">
      <c r="A11030" s="46" t="s">
        <v>20131</v>
      </c>
      <c r="B11030" s="46" t="s">
        <v>20128</v>
      </c>
      <c r="C11030" s="47">
        <v>336.26479999999998</v>
      </c>
      <c r="D11030" s="119" t="s">
        <v>14303</v>
      </c>
      <c r="E11030" s="46" t="s">
        <v>14303</v>
      </c>
      <c r="F11030" s="121">
        <v>3.2892000000000001</v>
      </c>
      <c r="G11030" s="87"/>
      <c r="H11030" s="47"/>
      <c r="I11030" s="120">
        <v>3</v>
      </c>
      <c r="J11030" s="120">
        <v>0</v>
      </c>
    </row>
    <row r="11031" spans="1:10" ht="15" customHeight="1">
      <c r="A11031" s="46" t="s">
        <v>20130</v>
      </c>
      <c r="B11031" s="46" t="s">
        <v>20126</v>
      </c>
      <c r="C11031" s="47">
        <v>353.0772</v>
      </c>
      <c r="D11031" s="119" t="s">
        <v>14301</v>
      </c>
      <c r="E11031" s="46" t="s">
        <v>14301</v>
      </c>
      <c r="F11031" s="121">
        <v>2.6778</v>
      </c>
      <c r="G11031" s="87"/>
      <c r="H11031" s="47"/>
      <c r="I11031" s="120">
        <v>1</v>
      </c>
      <c r="J11031" s="120">
        <v>0</v>
      </c>
    </row>
    <row r="11032" spans="1:10" ht="15" customHeight="1">
      <c r="A11032" s="46" t="s">
        <v>20129</v>
      </c>
      <c r="B11032" s="46" t="s">
        <v>20124</v>
      </c>
      <c r="C11032" s="47">
        <v>353.0772</v>
      </c>
      <c r="D11032" s="119" t="s">
        <v>36211</v>
      </c>
      <c r="E11032" s="46" t="s">
        <v>36211</v>
      </c>
      <c r="F11032" s="121">
        <v>6.0724</v>
      </c>
      <c r="G11032" s="87"/>
      <c r="H11032" s="47"/>
      <c r="I11032" s="120">
        <v>4</v>
      </c>
      <c r="J11032" s="120">
        <v>0</v>
      </c>
    </row>
    <row r="11033" spans="1:10" ht="15" customHeight="1">
      <c r="A11033" s="46" t="s">
        <v>20127</v>
      </c>
      <c r="B11033" s="46" t="s">
        <v>20128</v>
      </c>
      <c r="C11033" s="47">
        <v>517.39400000000001</v>
      </c>
      <c r="D11033" s="119" t="s">
        <v>14299</v>
      </c>
      <c r="E11033" s="46" t="s">
        <v>14299</v>
      </c>
      <c r="F11033" s="121">
        <v>5.4196</v>
      </c>
      <c r="G11033" s="87"/>
      <c r="H11033" s="47"/>
      <c r="I11033" s="120">
        <v>0</v>
      </c>
      <c r="J11033" s="120">
        <v>0</v>
      </c>
    </row>
    <row r="11034" spans="1:10" ht="15" customHeight="1">
      <c r="A11034" s="46" t="s">
        <v>20125</v>
      </c>
      <c r="B11034" s="46" t="s">
        <v>20126</v>
      </c>
      <c r="C11034" s="47">
        <v>517.39400000000001</v>
      </c>
      <c r="D11034" s="119" t="s">
        <v>14298</v>
      </c>
      <c r="E11034" s="46" t="s">
        <v>14298</v>
      </c>
      <c r="F11034" s="121">
        <v>3.7012</v>
      </c>
      <c r="G11034" s="87"/>
      <c r="H11034" s="47"/>
      <c r="I11034" s="120">
        <v>0</v>
      </c>
      <c r="J11034" s="120">
        <v>0</v>
      </c>
    </row>
    <row r="11035" spans="1:10" ht="15" customHeight="1">
      <c r="A11035" s="46" t="s">
        <v>20123</v>
      </c>
      <c r="B11035" s="46" t="s">
        <v>20124</v>
      </c>
      <c r="C11035" s="47">
        <v>517.39400000000001</v>
      </c>
      <c r="D11035" s="119" t="s">
        <v>14296</v>
      </c>
      <c r="E11035" s="46" t="s">
        <v>14296</v>
      </c>
      <c r="F11035" s="121">
        <v>9.2088000000000001</v>
      </c>
      <c r="G11035" s="87"/>
      <c r="H11035" s="47"/>
      <c r="I11035" s="120">
        <v>0</v>
      </c>
      <c r="J11035" s="120">
        <v>0</v>
      </c>
    </row>
    <row r="11036" spans="1:10" ht="15" customHeight="1">
      <c r="A11036" s="46" t="s">
        <v>20453</v>
      </c>
      <c r="B11036" s="46" t="s">
        <v>20454</v>
      </c>
      <c r="C11036" s="47">
        <v>6.0633999999999997</v>
      </c>
      <c r="D11036" s="119" t="s">
        <v>14294</v>
      </c>
      <c r="E11036" s="46" t="s">
        <v>14294</v>
      </c>
      <c r="F11036" s="121">
        <v>1.5232000000000001</v>
      </c>
      <c r="G11036" s="87"/>
      <c r="H11036" s="47"/>
      <c r="I11036" s="120">
        <v>0</v>
      </c>
      <c r="J11036" s="120">
        <v>0</v>
      </c>
    </row>
    <row r="11037" spans="1:10" ht="15" customHeight="1">
      <c r="A11037" s="46" t="s">
        <v>20451</v>
      </c>
      <c r="B11037" s="46" t="s">
        <v>20452</v>
      </c>
      <c r="C11037" s="47">
        <v>19.9482</v>
      </c>
      <c r="D11037" s="119" t="s">
        <v>14293</v>
      </c>
      <c r="E11037" s="46" t="s">
        <v>14293</v>
      </c>
      <c r="F11037" s="121">
        <v>4.8882000000000003</v>
      </c>
      <c r="G11037" s="87"/>
      <c r="H11037" s="47"/>
      <c r="I11037" s="120">
        <v>0</v>
      </c>
      <c r="J11037" s="120">
        <v>0</v>
      </c>
    </row>
    <row r="11038" spans="1:10" ht="15" customHeight="1">
      <c r="A11038" s="46" t="s">
        <v>20449</v>
      </c>
      <c r="B11038" s="46" t="s">
        <v>20450</v>
      </c>
      <c r="C11038" s="47">
        <v>18.234400000000001</v>
      </c>
      <c r="D11038" s="119" t="s">
        <v>14291</v>
      </c>
      <c r="E11038" s="46" t="s">
        <v>14291</v>
      </c>
      <c r="F11038" s="121">
        <v>3.4916</v>
      </c>
      <c r="G11038" s="87"/>
      <c r="H11038" s="47"/>
      <c r="I11038" s="120">
        <v>0</v>
      </c>
      <c r="J11038" s="120">
        <v>0</v>
      </c>
    </row>
    <row r="11039" spans="1:10" ht="15" customHeight="1">
      <c r="A11039" s="46" t="s">
        <v>20860</v>
      </c>
      <c r="B11039" s="46" t="s">
        <v>20861</v>
      </c>
      <c r="C11039" s="47">
        <v>18.317599999999999</v>
      </c>
      <c r="D11039" s="119" t="s">
        <v>14289</v>
      </c>
      <c r="E11039" s="46" t="s">
        <v>14289</v>
      </c>
      <c r="F11039" s="121">
        <v>2.4845999999999999</v>
      </c>
      <c r="G11039" s="87"/>
      <c r="H11039" s="47"/>
      <c r="I11039" s="120">
        <v>11</v>
      </c>
      <c r="J11039" s="120">
        <v>0</v>
      </c>
    </row>
    <row r="11040" spans="1:10" ht="15" customHeight="1">
      <c r="A11040" s="46" t="s">
        <v>20447</v>
      </c>
      <c r="B11040" s="46" t="s">
        <v>20448</v>
      </c>
      <c r="C11040" s="47">
        <v>25.6008</v>
      </c>
      <c r="D11040" s="119" t="s">
        <v>14287</v>
      </c>
      <c r="E11040" s="46" t="s">
        <v>14287</v>
      </c>
      <c r="F11040" s="121">
        <v>14.683199999999999</v>
      </c>
      <c r="G11040" s="87"/>
      <c r="H11040" s="47"/>
      <c r="I11040" s="120">
        <v>0</v>
      </c>
      <c r="J11040" s="120">
        <v>0</v>
      </c>
    </row>
    <row r="11041" spans="1:10" ht="15" customHeight="1">
      <c r="A11041" s="46" t="s">
        <v>5658</v>
      </c>
      <c r="B11041" s="46" t="s">
        <v>20859</v>
      </c>
      <c r="C11041" s="47">
        <v>1.0569999999999999</v>
      </c>
      <c r="D11041" s="119" t="s">
        <v>14285</v>
      </c>
      <c r="E11041" s="46" t="s">
        <v>14285</v>
      </c>
      <c r="F11041" s="121">
        <v>3.3904000000000001</v>
      </c>
      <c r="G11041" s="87"/>
      <c r="H11041" s="47"/>
      <c r="I11041" s="120">
        <v>1380</v>
      </c>
      <c r="J11041" s="120">
        <v>0</v>
      </c>
    </row>
    <row r="11042" spans="1:10" ht="15" customHeight="1">
      <c r="A11042" s="46" t="s">
        <v>20445</v>
      </c>
      <c r="B11042" s="46" t="s">
        <v>20446</v>
      </c>
      <c r="C11042" s="47">
        <v>3.4731999999999998</v>
      </c>
      <c r="D11042" s="119" t="s">
        <v>14283</v>
      </c>
      <c r="E11042" s="46" t="s">
        <v>14283</v>
      </c>
      <c r="F11042" s="121">
        <v>20.740600000000001</v>
      </c>
      <c r="G11042" s="87"/>
      <c r="H11042" s="47"/>
      <c r="I11042" s="120">
        <v>0</v>
      </c>
      <c r="J11042" s="120">
        <v>0</v>
      </c>
    </row>
    <row r="11043" spans="1:10" ht="15" customHeight="1">
      <c r="A11043" s="46" t="s">
        <v>20443</v>
      </c>
      <c r="B11043" s="46" t="s">
        <v>20444</v>
      </c>
      <c r="C11043" s="47">
        <v>1.179</v>
      </c>
      <c r="D11043" s="119" t="s">
        <v>14281</v>
      </c>
      <c r="E11043" s="46" t="s">
        <v>14281</v>
      </c>
      <c r="F11043" s="121">
        <v>25.731999999999999</v>
      </c>
      <c r="G11043" s="87"/>
      <c r="H11043" s="47"/>
      <c r="I11043" s="120">
        <v>0</v>
      </c>
      <c r="J11043" s="120">
        <v>0</v>
      </c>
    </row>
    <row r="11044" spans="1:10" ht="15" customHeight="1">
      <c r="A11044" s="46" t="s">
        <v>20441</v>
      </c>
      <c r="B11044" s="46" t="s">
        <v>20442</v>
      </c>
      <c r="C11044" s="47">
        <v>8.1888000000000005</v>
      </c>
      <c r="D11044" s="119" t="s">
        <v>14279</v>
      </c>
      <c r="E11044" s="46" t="s">
        <v>14279</v>
      </c>
      <c r="F11044" s="121">
        <v>6.71</v>
      </c>
      <c r="G11044" s="87"/>
      <c r="H11044" s="47"/>
      <c r="I11044" s="120">
        <v>0</v>
      </c>
      <c r="J11044" s="120">
        <v>0</v>
      </c>
    </row>
    <row r="11045" spans="1:10" ht="15" customHeight="1">
      <c r="A11045" s="46" t="s">
        <v>5670</v>
      </c>
      <c r="B11045" s="46" t="s">
        <v>20440</v>
      </c>
      <c r="C11045" s="47">
        <v>10.755599999999999</v>
      </c>
      <c r="D11045" s="119" t="s">
        <v>14277</v>
      </c>
      <c r="E11045" s="46" t="s">
        <v>14277</v>
      </c>
      <c r="F11045" s="121">
        <v>34.503599999999999</v>
      </c>
      <c r="G11045" s="87"/>
      <c r="H11045" s="47"/>
      <c r="I11045" s="120">
        <v>0</v>
      </c>
      <c r="J11045" s="120">
        <v>0</v>
      </c>
    </row>
    <row r="11046" spans="1:10" ht="15" customHeight="1">
      <c r="A11046" s="46" t="s">
        <v>20438</v>
      </c>
      <c r="B11046" s="46" t="s">
        <v>20439</v>
      </c>
      <c r="C11046" s="47">
        <v>16.8306</v>
      </c>
      <c r="D11046" s="119" t="s">
        <v>14275</v>
      </c>
      <c r="E11046" s="46" t="s">
        <v>14275</v>
      </c>
      <c r="F11046" s="121">
        <v>52.657400000000003</v>
      </c>
      <c r="G11046" s="87"/>
      <c r="H11046" s="47"/>
      <c r="I11046" s="120">
        <v>0</v>
      </c>
      <c r="J11046" s="120">
        <v>0</v>
      </c>
    </row>
    <row r="11047" spans="1:10" ht="15" customHeight="1">
      <c r="A11047" s="46" t="s">
        <v>20436</v>
      </c>
      <c r="B11047" s="46" t="s">
        <v>20437</v>
      </c>
      <c r="C11047" s="47">
        <v>7.1433999999999997</v>
      </c>
      <c r="D11047" s="119" t="s">
        <v>14273</v>
      </c>
      <c r="E11047" s="46" t="s">
        <v>14273</v>
      </c>
      <c r="F11047" s="121">
        <v>6.2514000000000003</v>
      </c>
      <c r="G11047" s="87"/>
      <c r="H11047" s="47"/>
      <c r="I11047" s="120">
        <v>0</v>
      </c>
      <c r="J11047" s="120">
        <v>0</v>
      </c>
    </row>
    <row r="11048" spans="1:10" ht="15" customHeight="1">
      <c r="A11048" s="46" t="s">
        <v>20434</v>
      </c>
      <c r="B11048" s="46" t="s">
        <v>20435</v>
      </c>
      <c r="C11048" s="47">
        <v>3.2012</v>
      </c>
      <c r="D11048" s="119" t="s">
        <v>14271</v>
      </c>
      <c r="E11048" s="46" t="s">
        <v>14271</v>
      </c>
      <c r="F11048" s="121">
        <v>78.762600000000006</v>
      </c>
      <c r="G11048" s="87"/>
      <c r="H11048" s="47"/>
      <c r="I11048" s="120">
        <v>0</v>
      </c>
      <c r="J11048" s="120">
        <v>0</v>
      </c>
    </row>
    <row r="11049" spans="1:10" ht="15" customHeight="1">
      <c r="A11049" s="46" t="s">
        <v>20432</v>
      </c>
      <c r="B11049" s="46" t="s">
        <v>20433</v>
      </c>
      <c r="C11049" s="47">
        <v>8.1888000000000005</v>
      </c>
      <c r="D11049" s="119" t="s">
        <v>14269</v>
      </c>
      <c r="E11049" s="46" t="s">
        <v>14269</v>
      </c>
      <c r="F11049" s="121">
        <v>0.63260000000000005</v>
      </c>
      <c r="G11049" s="87"/>
      <c r="H11049" s="47"/>
      <c r="I11049" s="120">
        <v>0</v>
      </c>
      <c r="J11049" s="120">
        <v>0</v>
      </c>
    </row>
    <row r="11050" spans="1:10" ht="15" customHeight="1">
      <c r="A11050" s="46" t="s">
        <v>20430</v>
      </c>
      <c r="B11050" s="46" t="s">
        <v>20431</v>
      </c>
      <c r="C11050" s="47">
        <v>9.0253999999999994</v>
      </c>
      <c r="D11050" s="119" t="s">
        <v>14268</v>
      </c>
      <c r="E11050" s="46" t="s">
        <v>14268</v>
      </c>
      <c r="F11050" s="121">
        <v>3.2589999999999999</v>
      </c>
      <c r="G11050" s="87"/>
      <c r="H11050" s="47"/>
      <c r="I11050" s="120">
        <v>0</v>
      </c>
      <c r="J11050" s="120">
        <v>0</v>
      </c>
    </row>
    <row r="11051" spans="1:10" ht="15" customHeight="1">
      <c r="A11051" s="46" t="s">
        <v>20428</v>
      </c>
      <c r="B11051" s="46" t="s">
        <v>20429</v>
      </c>
      <c r="C11051" s="47">
        <v>11.209199999999999</v>
      </c>
      <c r="D11051" s="119" t="s">
        <v>14266</v>
      </c>
      <c r="E11051" s="46" t="s">
        <v>14266</v>
      </c>
      <c r="F11051" s="121">
        <v>0.94120000000000004</v>
      </c>
      <c r="G11051" s="87"/>
      <c r="H11051" s="47"/>
      <c r="I11051" s="120">
        <v>0</v>
      </c>
      <c r="J11051" s="120">
        <v>0</v>
      </c>
    </row>
    <row r="11052" spans="1:10" ht="15" customHeight="1">
      <c r="A11052" s="46" t="s">
        <v>20426</v>
      </c>
      <c r="B11052" s="46" t="s">
        <v>20427</v>
      </c>
      <c r="C11052" s="47">
        <v>25.6008</v>
      </c>
      <c r="D11052" s="119" t="s">
        <v>14264</v>
      </c>
      <c r="E11052" s="46" t="s">
        <v>14264</v>
      </c>
      <c r="F11052" s="121">
        <v>1.7762</v>
      </c>
      <c r="G11052" s="87"/>
      <c r="H11052" s="47"/>
      <c r="I11052" s="120">
        <v>0</v>
      </c>
      <c r="J11052" s="120">
        <v>0</v>
      </c>
    </row>
    <row r="11053" spans="1:10" ht="15" customHeight="1">
      <c r="A11053" s="46" t="s">
        <v>20424</v>
      </c>
      <c r="B11053" s="46" t="s">
        <v>20425</v>
      </c>
      <c r="C11053" s="47">
        <v>1.2778</v>
      </c>
      <c r="D11053" s="119" t="s">
        <v>32672</v>
      </c>
      <c r="E11053" s="46" t="s">
        <v>32672</v>
      </c>
      <c r="F11053" s="121">
        <v>1.3664000000000001</v>
      </c>
      <c r="G11053" s="87"/>
      <c r="H11053" s="47"/>
      <c r="I11053" s="120">
        <v>0</v>
      </c>
      <c r="J11053" s="120">
        <v>0</v>
      </c>
    </row>
    <row r="11054" spans="1:10" ht="15" customHeight="1">
      <c r="A11054" s="46" t="s">
        <v>20792</v>
      </c>
      <c r="B11054" s="46" t="s">
        <v>20793</v>
      </c>
      <c r="C11054" s="47">
        <v>1.2534000000000001</v>
      </c>
      <c r="D11054" s="119" t="s">
        <v>14262</v>
      </c>
      <c r="E11054" s="46" t="s">
        <v>14262</v>
      </c>
      <c r="F11054" s="121">
        <v>2.7122000000000002</v>
      </c>
      <c r="G11054" s="87"/>
      <c r="H11054" s="47"/>
      <c r="I11054" s="120">
        <v>90.4</v>
      </c>
      <c r="J11054" s="120">
        <v>0</v>
      </c>
    </row>
    <row r="11055" spans="1:10" ht="15" customHeight="1">
      <c r="A11055" s="46" t="s">
        <v>20422</v>
      </c>
      <c r="B11055" s="46" t="s">
        <v>20423</v>
      </c>
      <c r="C11055" s="47">
        <v>1.728</v>
      </c>
      <c r="D11055" s="119" t="s">
        <v>14328</v>
      </c>
      <c r="E11055" s="46" t="s">
        <v>14328</v>
      </c>
      <c r="F11055" s="121">
        <v>9.0327999999999999</v>
      </c>
      <c r="G11055" s="87"/>
      <c r="H11055" s="47"/>
      <c r="I11055" s="120">
        <v>0</v>
      </c>
      <c r="J11055" s="120">
        <v>0</v>
      </c>
    </row>
    <row r="11056" spans="1:10" ht="15" customHeight="1">
      <c r="A11056" s="46" t="s">
        <v>5693</v>
      </c>
      <c r="B11056" s="46" t="s">
        <v>20781</v>
      </c>
      <c r="C11056" s="47">
        <v>23.591000000000001</v>
      </c>
      <c r="D11056" s="119" t="s">
        <v>14326</v>
      </c>
      <c r="E11056" s="46" t="s">
        <v>14326</v>
      </c>
      <c r="F11056" s="121">
        <v>9.9436</v>
      </c>
      <c r="G11056" s="87"/>
      <c r="H11056" s="47"/>
      <c r="I11056" s="120">
        <v>97</v>
      </c>
      <c r="J11056" s="120">
        <v>0</v>
      </c>
    </row>
    <row r="11057" spans="1:10" ht="15" customHeight="1">
      <c r="A11057" s="46" t="s">
        <v>20775</v>
      </c>
      <c r="B11057" s="46" t="s">
        <v>20776</v>
      </c>
      <c r="C11057" s="47">
        <v>9.1530000000000005</v>
      </c>
      <c r="D11057" s="119" t="s">
        <v>14324</v>
      </c>
      <c r="E11057" s="46" t="s">
        <v>14324</v>
      </c>
      <c r="F11057" s="121">
        <v>24.2392</v>
      </c>
      <c r="G11057" s="87"/>
      <c r="H11057" s="47"/>
      <c r="I11057" s="120">
        <v>5</v>
      </c>
      <c r="J11057" s="120">
        <v>0</v>
      </c>
    </row>
    <row r="11058" spans="1:10" ht="15" customHeight="1">
      <c r="A11058" s="46" t="s">
        <v>20420</v>
      </c>
      <c r="B11058" s="46" t="s">
        <v>20421</v>
      </c>
      <c r="C11058" s="47">
        <v>8.8512000000000004</v>
      </c>
      <c r="D11058" s="119" t="s">
        <v>14321</v>
      </c>
      <c r="E11058" s="46" t="s">
        <v>14321</v>
      </c>
      <c r="F11058" s="121">
        <v>3.5977999999999999</v>
      </c>
      <c r="G11058" s="87"/>
      <c r="H11058" s="47"/>
      <c r="I11058" s="120">
        <v>2</v>
      </c>
      <c r="J11058" s="120">
        <v>0</v>
      </c>
    </row>
    <row r="11059" spans="1:10" ht="15" customHeight="1">
      <c r="A11059" s="46" t="s">
        <v>20418</v>
      </c>
      <c r="B11059" s="46" t="s">
        <v>20419</v>
      </c>
      <c r="C11059" s="47">
        <v>7.2915999999999999</v>
      </c>
      <c r="D11059" s="119" t="s">
        <v>14319</v>
      </c>
      <c r="E11059" s="46" t="s">
        <v>14319</v>
      </c>
      <c r="F11059" s="121">
        <v>11.585800000000001</v>
      </c>
      <c r="G11059" s="87"/>
      <c r="H11059" s="47"/>
      <c r="I11059" s="120">
        <v>0</v>
      </c>
      <c r="J11059" s="120">
        <v>0</v>
      </c>
    </row>
    <row r="11060" spans="1:10" ht="15" customHeight="1">
      <c r="A11060" s="46" t="s">
        <v>20416</v>
      </c>
      <c r="B11060" s="46" t="s">
        <v>20417</v>
      </c>
      <c r="C11060" s="47">
        <v>30.432600000000001</v>
      </c>
      <c r="D11060" s="119" t="s">
        <v>14317</v>
      </c>
      <c r="E11060" s="46" t="s">
        <v>14317</v>
      </c>
      <c r="F11060" s="121">
        <v>3.9167999999999998</v>
      </c>
      <c r="G11060" s="87"/>
      <c r="H11060" s="47"/>
      <c r="I11060" s="120">
        <v>0</v>
      </c>
      <c r="J11060" s="120">
        <v>0</v>
      </c>
    </row>
    <row r="11061" spans="1:10" ht="15" customHeight="1">
      <c r="A11061" s="46" t="s">
        <v>20414</v>
      </c>
      <c r="B11061" s="46" t="s">
        <v>20415</v>
      </c>
      <c r="C11061" s="47">
        <v>30.432600000000001</v>
      </c>
      <c r="D11061" s="119" t="s">
        <v>14315</v>
      </c>
      <c r="E11061" s="46" t="s">
        <v>14315</v>
      </c>
      <c r="F11061" s="121">
        <v>5.1539999999999999</v>
      </c>
      <c r="G11061" s="87"/>
      <c r="H11061" s="47"/>
      <c r="I11061" s="120">
        <v>9</v>
      </c>
      <c r="J11061" s="120">
        <v>0</v>
      </c>
    </row>
    <row r="11062" spans="1:10" ht="15" customHeight="1">
      <c r="A11062" s="46" t="s">
        <v>20562</v>
      </c>
      <c r="B11062" s="46" t="s">
        <v>20563</v>
      </c>
      <c r="C11062" s="47">
        <v>3.4853999999999998</v>
      </c>
      <c r="D11062" s="119" t="s">
        <v>32674</v>
      </c>
      <c r="E11062" s="46" t="s">
        <v>32674</v>
      </c>
      <c r="F11062" s="121">
        <v>9.1088000000000005</v>
      </c>
      <c r="G11062" s="87"/>
      <c r="H11062" s="47"/>
      <c r="I11062" s="120">
        <v>78</v>
      </c>
      <c r="J11062" s="120">
        <v>0</v>
      </c>
    </row>
    <row r="11063" spans="1:10" ht="15" customHeight="1">
      <c r="A11063" s="46" t="s">
        <v>20952</v>
      </c>
      <c r="B11063" s="46" t="s">
        <v>20953</v>
      </c>
      <c r="C11063" s="47">
        <v>8.5806000000000004</v>
      </c>
      <c r="D11063" s="119" t="s">
        <v>14311</v>
      </c>
      <c r="E11063" s="46" t="s">
        <v>14311</v>
      </c>
      <c r="F11063" s="121">
        <v>5.4550000000000001</v>
      </c>
      <c r="G11063" s="87"/>
      <c r="H11063" s="47"/>
      <c r="I11063" s="120">
        <v>0</v>
      </c>
      <c r="J11063" s="120">
        <v>0</v>
      </c>
    </row>
    <row r="11064" spans="1:10" ht="15" customHeight="1">
      <c r="A11064" s="46" t="s">
        <v>20950</v>
      </c>
      <c r="B11064" s="46" t="s">
        <v>20951</v>
      </c>
      <c r="C11064" s="47">
        <v>2.9630000000000001</v>
      </c>
      <c r="D11064" s="119" t="s">
        <v>6775</v>
      </c>
      <c r="E11064" s="46" t="s">
        <v>6775</v>
      </c>
      <c r="F11064" s="121">
        <v>9.8466000000000005</v>
      </c>
      <c r="G11064" s="87"/>
      <c r="H11064" s="47"/>
      <c r="I11064" s="120">
        <v>0</v>
      </c>
      <c r="J11064" s="120">
        <v>0</v>
      </c>
    </row>
    <row r="11065" spans="1:10" ht="15" customHeight="1">
      <c r="A11065" s="46" t="s">
        <v>20948</v>
      </c>
      <c r="B11065" s="46" t="s">
        <v>20949</v>
      </c>
      <c r="C11065" s="47">
        <v>3.8448000000000002</v>
      </c>
      <c r="D11065" s="119" t="s">
        <v>6784</v>
      </c>
      <c r="E11065" s="46" t="s">
        <v>6784</v>
      </c>
      <c r="F11065" s="121">
        <v>9.5641999999999996</v>
      </c>
      <c r="G11065" s="87"/>
      <c r="H11065" s="47"/>
      <c r="I11065" s="120">
        <v>0</v>
      </c>
      <c r="J11065" s="120">
        <v>0</v>
      </c>
    </row>
    <row r="11066" spans="1:10" ht="15" customHeight="1">
      <c r="A11066" s="46" t="s">
        <v>20947</v>
      </c>
      <c r="B11066" s="46" t="s">
        <v>20766</v>
      </c>
      <c r="C11066" s="47">
        <v>3.0634000000000001</v>
      </c>
      <c r="D11066" s="119" t="s">
        <v>14307</v>
      </c>
      <c r="E11066" s="46" t="s">
        <v>14307</v>
      </c>
      <c r="F11066" s="121">
        <v>7.0293999999999999</v>
      </c>
      <c r="G11066" s="87"/>
      <c r="H11066" s="47"/>
      <c r="I11066" s="120">
        <v>189</v>
      </c>
      <c r="J11066" s="120">
        <v>0</v>
      </c>
    </row>
    <row r="11067" spans="1:10" ht="15" customHeight="1">
      <c r="A11067" s="46" t="s">
        <v>20945</v>
      </c>
      <c r="B11067" s="46" t="s">
        <v>20946</v>
      </c>
      <c r="C11067" s="47">
        <v>3.0556000000000001</v>
      </c>
      <c r="D11067" s="119" t="s">
        <v>6562</v>
      </c>
      <c r="E11067" s="46" t="s">
        <v>6562</v>
      </c>
      <c r="F11067" s="121">
        <v>50.6038</v>
      </c>
      <c r="G11067" s="87"/>
      <c r="H11067" s="47"/>
      <c r="I11067" s="120">
        <v>95</v>
      </c>
      <c r="J11067" s="120">
        <v>0</v>
      </c>
    </row>
    <row r="11068" spans="1:10" ht="15" customHeight="1">
      <c r="A11068" s="46" t="s">
        <v>20943</v>
      </c>
      <c r="B11068" s="46" t="s">
        <v>20944</v>
      </c>
      <c r="C11068" s="47">
        <v>5.7031999999999998</v>
      </c>
      <c r="D11068" s="119" t="s">
        <v>14417</v>
      </c>
      <c r="E11068" s="46" t="s">
        <v>14417</v>
      </c>
      <c r="F11068" s="121">
        <v>26.415199999999999</v>
      </c>
      <c r="G11068" s="87"/>
      <c r="H11068" s="47"/>
      <c r="I11068" s="120">
        <v>60</v>
      </c>
      <c r="J11068" s="120">
        <v>0</v>
      </c>
    </row>
    <row r="11069" spans="1:10" ht="15" customHeight="1">
      <c r="A11069" s="46" t="s">
        <v>20941</v>
      </c>
      <c r="B11069" s="46" t="s">
        <v>20942</v>
      </c>
      <c r="C11069" s="47">
        <v>6.8414000000000001</v>
      </c>
      <c r="D11069" s="119" t="s">
        <v>14415</v>
      </c>
      <c r="E11069" s="46" t="s">
        <v>14415</v>
      </c>
      <c r="F11069" s="121">
        <v>27.326000000000001</v>
      </c>
      <c r="G11069" s="87"/>
      <c r="H11069" s="47"/>
      <c r="I11069" s="120">
        <v>15</v>
      </c>
      <c r="J11069" s="120">
        <v>0</v>
      </c>
    </row>
    <row r="11070" spans="1:10" ht="15" customHeight="1">
      <c r="A11070" s="46" t="s">
        <v>20939</v>
      </c>
      <c r="B11070" s="46" t="s">
        <v>20940</v>
      </c>
      <c r="C11070" s="47">
        <v>2.1787999999999998</v>
      </c>
      <c r="D11070" s="119" t="s">
        <v>14413</v>
      </c>
      <c r="E11070" s="46" t="s">
        <v>14413</v>
      </c>
      <c r="F11070" s="121">
        <v>31.425000000000001</v>
      </c>
      <c r="G11070" s="87"/>
      <c r="H11070" s="47"/>
      <c r="I11070" s="120">
        <v>0</v>
      </c>
      <c r="J11070" s="120">
        <v>0</v>
      </c>
    </row>
    <row r="11071" spans="1:10" ht="15" customHeight="1">
      <c r="A11071" s="46" t="s">
        <v>20937</v>
      </c>
      <c r="B11071" s="46" t="s">
        <v>20938</v>
      </c>
      <c r="C11071" s="47">
        <v>5.6218000000000004</v>
      </c>
      <c r="D11071" s="119" t="s">
        <v>14411</v>
      </c>
      <c r="E11071" s="46" t="s">
        <v>14411</v>
      </c>
      <c r="F11071" s="121">
        <v>36.434800000000003</v>
      </c>
      <c r="G11071" s="87"/>
      <c r="H11071" s="47"/>
      <c r="I11071" s="120">
        <v>0</v>
      </c>
      <c r="J11071" s="120">
        <v>0</v>
      </c>
    </row>
    <row r="11072" spans="1:10" ht="15" customHeight="1">
      <c r="A11072" s="46" t="s">
        <v>20935</v>
      </c>
      <c r="B11072" s="46" t="s">
        <v>20936</v>
      </c>
      <c r="C11072" s="47">
        <v>11.0852</v>
      </c>
      <c r="D11072" s="119" t="s">
        <v>14409</v>
      </c>
      <c r="E11072" s="46" t="s">
        <v>14409</v>
      </c>
      <c r="F11072" s="121">
        <v>40.078200000000002</v>
      </c>
      <c r="G11072" s="87"/>
      <c r="H11072" s="47"/>
      <c r="I11072" s="120">
        <v>54</v>
      </c>
      <c r="J11072" s="120">
        <v>0</v>
      </c>
    </row>
    <row r="11073" spans="1:10" ht="15" customHeight="1">
      <c r="A11073" s="46" t="s">
        <v>20933</v>
      </c>
      <c r="B11073" s="46" t="s">
        <v>20934</v>
      </c>
      <c r="C11073" s="47">
        <v>6.0861999999999998</v>
      </c>
      <c r="D11073" s="119" t="s">
        <v>14407</v>
      </c>
      <c r="E11073" s="46" t="s">
        <v>14407</v>
      </c>
      <c r="F11073" s="121">
        <v>45.543399999999998</v>
      </c>
      <c r="G11073" s="87"/>
      <c r="H11073" s="47"/>
      <c r="I11073" s="120">
        <v>0</v>
      </c>
      <c r="J11073" s="120">
        <v>0</v>
      </c>
    </row>
    <row r="11074" spans="1:10" ht="15" customHeight="1">
      <c r="A11074" s="46" t="s">
        <v>20931</v>
      </c>
      <c r="B11074" s="46" t="s">
        <v>20932</v>
      </c>
      <c r="C11074" s="47">
        <v>13.6714</v>
      </c>
      <c r="D11074" s="119" t="s">
        <v>14405</v>
      </c>
      <c r="E11074" s="46" t="s">
        <v>14405</v>
      </c>
      <c r="F11074" s="121">
        <v>51.008600000000001</v>
      </c>
      <c r="G11074" s="87"/>
      <c r="H11074" s="47"/>
      <c r="I11074" s="120">
        <v>0</v>
      </c>
      <c r="J11074" s="120">
        <v>0</v>
      </c>
    </row>
    <row r="11075" spans="1:10" ht="15" customHeight="1">
      <c r="A11075" s="46" t="s">
        <v>20929</v>
      </c>
      <c r="B11075" s="46" t="s">
        <v>20930</v>
      </c>
      <c r="C11075" s="47">
        <v>12.776999999999999</v>
      </c>
      <c r="D11075" s="119" t="s">
        <v>14403</v>
      </c>
      <c r="E11075" s="46" t="s">
        <v>14403</v>
      </c>
      <c r="F11075" s="121">
        <v>63.760800000000003</v>
      </c>
      <c r="G11075" s="87"/>
      <c r="H11075" s="47"/>
      <c r="I11075" s="120">
        <v>0</v>
      </c>
      <c r="J11075" s="120">
        <v>0</v>
      </c>
    </row>
    <row r="11076" spans="1:10" ht="15" customHeight="1">
      <c r="A11076" s="46" t="s">
        <v>20927</v>
      </c>
      <c r="B11076" s="46" t="s">
        <v>20928</v>
      </c>
      <c r="C11076" s="47">
        <v>2.1627999999999998</v>
      </c>
      <c r="D11076" s="119" t="s">
        <v>14401</v>
      </c>
      <c r="E11076" s="46" t="s">
        <v>14401</v>
      </c>
      <c r="F11076" s="121">
        <v>68.315200000000004</v>
      </c>
      <c r="G11076" s="87"/>
      <c r="H11076" s="47"/>
      <c r="I11076" s="120">
        <v>0</v>
      </c>
      <c r="J11076" s="120">
        <v>0</v>
      </c>
    </row>
    <row r="11077" spans="1:10" ht="15" customHeight="1">
      <c r="A11077" s="46" t="s">
        <v>20925</v>
      </c>
      <c r="B11077" s="46" t="s">
        <v>20926</v>
      </c>
      <c r="C11077" s="47">
        <v>2.1627999999999998</v>
      </c>
      <c r="D11077" s="119" t="s">
        <v>14399</v>
      </c>
      <c r="E11077" s="46" t="s">
        <v>14399</v>
      </c>
      <c r="F11077" s="121">
        <v>84.710800000000006</v>
      </c>
      <c r="G11077" s="87"/>
      <c r="H11077" s="47"/>
      <c r="I11077" s="120">
        <v>0</v>
      </c>
      <c r="J11077" s="120">
        <v>0</v>
      </c>
    </row>
    <row r="11078" spans="1:10" ht="15" customHeight="1">
      <c r="A11078" s="46" t="s">
        <v>20923</v>
      </c>
      <c r="B11078" s="46" t="s">
        <v>20924</v>
      </c>
      <c r="C11078" s="47">
        <v>3.6821999999999999</v>
      </c>
      <c r="D11078" s="119" t="s">
        <v>14397</v>
      </c>
      <c r="E11078" s="46" t="s">
        <v>14397</v>
      </c>
      <c r="F11078" s="121">
        <v>32.386400000000002</v>
      </c>
      <c r="G11078" s="87"/>
      <c r="H11078" s="47"/>
      <c r="I11078" s="120">
        <v>0</v>
      </c>
      <c r="J11078" s="120">
        <v>0</v>
      </c>
    </row>
    <row r="11079" spans="1:10" ht="15" customHeight="1">
      <c r="A11079" s="46" t="s">
        <v>20921</v>
      </c>
      <c r="B11079" s="46" t="s">
        <v>20922</v>
      </c>
      <c r="C11079" s="47">
        <v>10.64</v>
      </c>
      <c r="D11079" s="119" t="s">
        <v>14395</v>
      </c>
      <c r="E11079" s="46" t="s">
        <v>14395</v>
      </c>
      <c r="F11079" s="121">
        <v>36.181600000000003</v>
      </c>
      <c r="G11079" s="87"/>
      <c r="H11079" s="47"/>
      <c r="I11079" s="120">
        <v>0</v>
      </c>
      <c r="J11079" s="120">
        <v>0</v>
      </c>
    </row>
    <row r="11080" spans="1:10" ht="15" customHeight="1">
      <c r="A11080" s="46" t="s">
        <v>20919</v>
      </c>
      <c r="B11080" s="46" t="s">
        <v>20920</v>
      </c>
      <c r="C11080" s="47">
        <v>3.7517999999999998</v>
      </c>
      <c r="D11080" s="119" t="s">
        <v>14393</v>
      </c>
      <c r="E11080" s="46" t="s">
        <v>14393</v>
      </c>
      <c r="F11080" s="121">
        <v>36.687800000000003</v>
      </c>
      <c r="G11080" s="87"/>
      <c r="H11080" s="47"/>
      <c r="I11080" s="120">
        <v>0</v>
      </c>
      <c r="J11080" s="120">
        <v>0</v>
      </c>
    </row>
    <row r="11081" spans="1:10" ht="15" customHeight="1">
      <c r="A11081" s="46" t="s">
        <v>20917</v>
      </c>
      <c r="B11081" s="46" t="s">
        <v>20918</v>
      </c>
      <c r="C11081" s="47">
        <v>6.8967999999999998</v>
      </c>
      <c r="D11081" s="119" t="s">
        <v>14391</v>
      </c>
      <c r="E11081" s="46" t="s">
        <v>14391</v>
      </c>
      <c r="F11081" s="121">
        <v>40.482999999999997</v>
      </c>
      <c r="G11081" s="87"/>
      <c r="H11081" s="47"/>
      <c r="I11081" s="120">
        <v>0</v>
      </c>
      <c r="J11081" s="120">
        <v>0</v>
      </c>
    </row>
    <row r="11082" spans="1:10" ht="15" customHeight="1">
      <c r="A11082" s="46" t="s">
        <v>20915</v>
      </c>
      <c r="B11082" s="46" t="s">
        <v>20916</v>
      </c>
      <c r="C11082" s="47">
        <v>6.9112</v>
      </c>
      <c r="D11082" s="119" t="s">
        <v>14389</v>
      </c>
      <c r="E11082" s="46" t="s">
        <v>14389</v>
      </c>
      <c r="F11082" s="121">
        <v>48.073599999999999</v>
      </c>
      <c r="G11082" s="87"/>
      <c r="H11082" s="47"/>
      <c r="I11082" s="120">
        <v>0</v>
      </c>
      <c r="J11082" s="120">
        <v>0</v>
      </c>
    </row>
    <row r="11083" spans="1:10" ht="15" customHeight="1">
      <c r="A11083" s="46" t="s">
        <v>20914</v>
      </c>
      <c r="B11083" s="46" t="s">
        <v>36233</v>
      </c>
      <c r="C11083" s="47">
        <v>4.2382</v>
      </c>
      <c r="D11083" s="119" t="s">
        <v>14388</v>
      </c>
      <c r="E11083" s="46" t="s">
        <v>14388</v>
      </c>
      <c r="F11083" s="121">
        <v>5.2880000000000003</v>
      </c>
      <c r="G11083" s="87"/>
      <c r="H11083" s="47"/>
      <c r="I11083" s="120">
        <v>86</v>
      </c>
      <c r="J11083" s="120">
        <v>0</v>
      </c>
    </row>
    <row r="11084" spans="1:10" ht="15" customHeight="1">
      <c r="A11084" s="46" t="s">
        <v>20912</v>
      </c>
      <c r="B11084" s="46" t="s">
        <v>20913</v>
      </c>
      <c r="C11084" s="47">
        <v>46.810600000000001</v>
      </c>
      <c r="D11084" s="119" t="s">
        <v>14387</v>
      </c>
      <c r="E11084" s="46" t="s">
        <v>14387</v>
      </c>
      <c r="F11084" s="121">
        <v>5.7182000000000004</v>
      </c>
      <c r="G11084" s="87"/>
      <c r="H11084" s="47"/>
      <c r="I11084" s="120">
        <v>0</v>
      </c>
      <c r="J11084" s="120">
        <v>0</v>
      </c>
    </row>
    <row r="11085" spans="1:10" ht="15" customHeight="1">
      <c r="A11085" s="46" t="s">
        <v>20910</v>
      </c>
      <c r="B11085" s="46" t="s">
        <v>20911</v>
      </c>
      <c r="C11085" s="47">
        <v>5.1806000000000001</v>
      </c>
      <c r="D11085" s="119" t="s">
        <v>14386</v>
      </c>
      <c r="E11085" s="46" t="s">
        <v>14386</v>
      </c>
      <c r="F11085" s="121">
        <v>5.87</v>
      </c>
      <c r="G11085" s="87"/>
      <c r="H11085" s="47"/>
      <c r="I11085" s="120">
        <v>0</v>
      </c>
      <c r="J11085" s="120">
        <v>0</v>
      </c>
    </row>
    <row r="11086" spans="1:10" ht="15" customHeight="1">
      <c r="A11086" s="46" t="s">
        <v>20908</v>
      </c>
      <c r="B11086" s="46" t="s">
        <v>20909</v>
      </c>
      <c r="C11086" s="47">
        <v>53.245399999999997</v>
      </c>
      <c r="D11086" s="119" t="s">
        <v>14385</v>
      </c>
      <c r="E11086" s="46" t="s">
        <v>14385</v>
      </c>
      <c r="F11086" s="121">
        <v>6.2241999999999997</v>
      </c>
      <c r="G11086" s="87"/>
      <c r="H11086" s="47"/>
      <c r="I11086" s="120">
        <v>0</v>
      </c>
      <c r="J11086" s="120">
        <v>0</v>
      </c>
    </row>
    <row r="11087" spans="1:10" ht="15" customHeight="1">
      <c r="A11087" s="46" t="s">
        <v>20906</v>
      </c>
      <c r="B11087" s="46" t="s">
        <v>20907</v>
      </c>
      <c r="C11087" s="47">
        <v>22.905999999999999</v>
      </c>
      <c r="D11087" s="119" t="s">
        <v>14384</v>
      </c>
      <c r="E11087" s="46" t="s">
        <v>14384</v>
      </c>
      <c r="F11087" s="121">
        <v>8.9062000000000001</v>
      </c>
      <c r="G11087" s="87"/>
      <c r="H11087" s="47"/>
      <c r="I11087" s="120">
        <v>20</v>
      </c>
      <c r="J11087" s="120">
        <v>0</v>
      </c>
    </row>
    <row r="11088" spans="1:10" ht="15" customHeight="1">
      <c r="A11088" s="46" t="s">
        <v>20904</v>
      </c>
      <c r="B11088" s="46" t="s">
        <v>20905</v>
      </c>
      <c r="C11088" s="47">
        <v>23.881599999999999</v>
      </c>
      <c r="D11088" s="119" t="s">
        <v>14382</v>
      </c>
      <c r="E11088" s="46" t="s">
        <v>14382</v>
      </c>
      <c r="F11088" s="121">
        <v>9.9941999999999993</v>
      </c>
      <c r="G11088" s="87"/>
      <c r="H11088" s="47"/>
      <c r="I11088" s="120">
        <v>0</v>
      </c>
      <c r="J11088" s="120">
        <v>0</v>
      </c>
    </row>
    <row r="11089" spans="1:10" ht="15" customHeight="1">
      <c r="A11089" s="46" t="s">
        <v>20902</v>
      </c>
      <c r="B11089" s="46" t="s">
        <v>20903</v>
      </c>
      <c r="C11089" s="47">
        <v>49.493600000000001</v>
      </c>
      <c r="D11089" s="119" t="s">
        <v>14380</v>
      </c>
      <c r="E11089" s="46" t="s">
        <v>14380</v>
      </c>
      <c r="F11089" s="121">
        <v>14.9788</v>
      </c>
      <c r="G11089" s="87"/>
      <c r="H11089" s="47"/>
      <c r="I11089" s="120">
        <v>0</v>
      </c>
      <c r="J11089" s="120">
        <v>0</v>
      </c>
    </row>
    <row r="11090" spans="1:10" ht="15" customHeight="1">
      <c r="A11090" s="46" t="s">
        <v>20900</v>
      </c>
      <c r="B11090" s="46" t="s">
        <v>20901</v>
      </c>
      <c r="C11090" s="47">
        <v>5.0410000000000004</v>
      </c>
      <c r="D11090" s="119" t="s">
        <v>14378</v>
      </c>
      <c r="E11090" s="46" t="s">
        <v>14378</v>
      </c>
      <c r="F11090" s="121">
        <v>14.4726</v>
      </c>
      <c r="G11090" s="87"/>
      <c r="H11090" s="47"/>
      <c r="I11090" s="120">
        <v>0</v>
      </c>
      <c r="J11090" s="120">
        <v>0</v>
      </c>
    </row>
    <row r="11091" spans="1:10" ht="15" customHeight="1">
      <c r="A11091" s="46" t="s">
        <v>20898</v>
      </c>
      <c r="B11091" s="46" t="s">
        <v>20899</v>
      </c>
      <c r="C11091" s="47">
        <v>9.4667999999999992</v>
      </c>
      <c r="D11091" s="119" t="s">
        <v>14376</v>
      </c>
      <c r="E11091" s="46" t="s">
        <v>14376</v>
      </c>
      <c r="F11091" s="121">
        <v>14.4726</v>
      </c>
      <c r="G11091" s="87"/>
      <c r="H11091" s="47"/>
      <c r="I11091" s="120">
        <v>0</v>
      </c>
      <c r="J11091" s="120">
        <v>0</v>
      </c>
    </row>
    <row r="11092" spans="1:10" ht="15" customHeight="1">
      <c r="A11092" s="46" t="s">
        <v>20896</v>
      </c>
      <c r="B11092" s="46" t="s">
        <v>20897</v>
      </c>
      <c r="C11092" s="47">
        <v>6.0053999999999998</v>
      </c>
      <c r="D11092" s="119" t="s">
        <v>14374</v>
      </c>
      <c r="E11092" s="46" t="s">
        <v>14374</v>
      </c>
      <c r="F11092" s="121">
        <v>16.066800000000001</v>
      </c>
      <c r="G11092" s="87"/>
      <c r="H11092" s="47"/>
      <c r="I11092" s="120">
        <v>0</v>
      </c>
      <c r="J11092" s="120">
        <v>0</v>
      </c>
    </row>
    <row r="11093" spans="1:10" ht="15" customHeight="1">
      <c r="A11093" s="46" t="s">
        <v>20894</v>
      </c>
      <c r="B11093" s="46" t="s">
        <v>20895</v>
      </c>
      <c r="C11093" s="47">
        <v>11.6386</v>
      </c>
      <c r="D11093" s="119" t="s">
        <v>14372</v>
      </c>
      <c r="E11093" s="46" t="s">
        <v>14372</v>
      </c>
      <c r="F11093" s="121">
        <v>22.7212</v>
      </c>
      <c r="G11093" s="87"/>
      <c r="H11093" s="47"/>
      <c r="I11093" s="120">
        <v>0</v>
      </c>
      <c r="J11093" s="120">
        <v>0</v>
      </c>
    </row>
    <row r="11094" spans="1:10" ht="15" customHeight="1">
      <c r="A11094" s="46" t="s">
        <v>20892</v>
      </c>
      <c r="B11094" s="46" t="s">
        <v>20893</v>
      </c>
      <c r="C11094" s="47">
        <v>18.701000000000001</v>
      </c>
      <c r="D11094" s="119" t="s">
        <v>14370</v>
      </c>
      <c r="E11094" s="46" t="s">
        <v>14370</v>
      </c>
      <c r="F11094" s="121">
        <v>26.1874</v>
      </c>
      <c r="G11094" s="87"/>
      <c r="H11094" s="47"/>
      <c r="I11094" s="120">
        <v>0</v>
      </c>
      <c r="J11094" s="120">
        <v>0</v>
      </c>
    </row>
    <row r="11095" spans="1:10" ht="15" customHeight="1">
      <c r="A11095" s="46" t="s">
        <v>20890</v>
      </c>
      <c r="B11095" s="46" t="s">
        <v>20891</v>
      </c>
      <c r="C11095" s="47">
        <v>5.7031999999999998</v>
      </c>
      <c r="D11095" s="119" t="s">
        <v>14368</v>
      </c>
      <c r="E11095" s="46" t="s">
        <v>14368</v>
      </c>
      <c r="F11095" s="121">
        <v>32.563600000000001</v>
      </c>
      <c r="G11095" s="87"/>
      <c r="H11095" s="47"/>
      <c r="I11095" s="120">
        <v>0</v>
      </c>
      <c r="J11095" s="120">
        <v>0</v>
      </c>
    </row>
    <row r="11096" spans="1:10" ht="15" customHeight="1">
      <c r="A11096" s="46" t="s">
        <v>20888</v>
      </c>
      <c r="B11096" s="46" t="s">
        <v>20889</v>
      </c>
      <c r="C11096" s="47">
        <v>10.8142</v>
      </c>
      <c r="D11096" s="119" t="s">
        <v>14366</v>
      </c>
      <c r="E11096" s="46" t="s">
        <v>14366</v>
      </c>
      <c r="F11096" s="121">
        <v>42.446399999999997</v>
      </c>
      <c r="G11096" s="87"/>
      <c r="H11096" s="47"/>
      <c r="I11096" s="120">
        <v>0</v>
      </c>
      <c r="J11096" s="120">
        <v>0</v>
      </c>
    </row>
    <row r="11097" spans="1:10" ht="15" customHeight="1">
      <c r="A11097" s="46" t="s">
        <v>20886</v>
      </c>
      <c r="B11097" s="46" t="s">
        <v>20887</v>
      </c>
      <c r="C11097" s="47">
        <v>18.190000000000001</v>
      </c>
      <c r="D11097" s="119" t="s">
        <v>14364</v>
      </c>
      <c r="E11097" s="46" t="s">
        <v>14364</v>
      </c>
      <c r="F11097" s="121">
        <v>27.9544</v>
      </c>
      <c r="G11097" s="87"/>
      <c r="H11097" s="47"/>
      <c r="I11097" s="120">
        <v>0</v>
      </c>
      <c r="J11097" s="120">
        <v>0</v>
      </c>
    </row>
    <row r="11098" spans="1:10" ht="15" customHeight="1">
      <c r="A11098" s="46" t="s">
        <v>20884</v>
      </c>
      <c r="B11098" s="46" t="s">
        <v>20885</v>
      </c>
      <c r="C11098" s="47">
        <v>2.9630000000000001</v>
      </c>
      <c r="D11098" s="119" t="s">
        <v>14362</v>
      </c>
      <c r="E11098" s="46" t="s">
        <v>14362</v>
      </c>
      <c r="F11098" s="121">
        <v>27.9544</v>
      </c>
      <c r="G11098" s="87"/>
      <c r="H11098" s="47"/>
      <c r="I11098" s="120">
        <v>0</v>
      </c>
      <c r="J11098" s="120">
        <v>0</v>
      </c>
    </row>
    <row r="11099" spans="1:10" ht="15" customHeight="1">
      <c r="A11099" s="46" t="s">
        <v>20882</v>
      </c>
      <c r="B11099" s="46" t="s">
        <v>20883</v>
      </c>
      <c r="C11099" s="47">
        <v>44.9056</v>
      </c>
      <c r="D11099" s="119" t="s">
        <v>14360</v>
      </c>
      <c r="E11099" s="46" t="s">
        <v>14360</v>
      </c>
      <c r="F11099" s="121">
        <v>38.119799999999998</v>
      </c>
      <c r="G11099" s="87"/>
      <c r="H11099" s="47"/>
      <c r="I11099" s="120">
        <v>0</v>
      </c>
      <c r="J11099" s="120">
        <v>0</v>
      </c>
    </row>
    <row r="11100" spans="1:10" ht="15" customHeight="1">
      <c r="A11100" s="46" t="s">
        <v>20880</v>
      </c>
      <c r="B11100" s="46" t="s">
        <v>20881</v>
      </c>
      <c r="C11100" s="47">
        <v>44.9056</v>
      </c>
      <c r="D11100" s="119" t="s">
        <v>14358</v>
      </c>
      <c r="E11100" s="46" t="s">
        <v>14358</v>
      </c>
      <c r="F11100" s="121">
        <v>11.31</v>
      </c>
      <c r="G11100" s="87"/>
      <c r="H11100" s="47"/>
      <c r="I11100" s="120">
        <v>0</v>
      </c>
      <c r="J11100" s="120">
        <v>0</v>
      </c>
    </row>
    <row r="11101" spans="1:10" ht="15" customHeight="1">
      <c r="A11101" s="46" t="s">
        <v>20878</v>
      </c>
      <c r="B11101" s="46" t="s">
        <v>20879</v>
      </c>
      <c r="C11101" s="47">
        <v>40.108400000000003</v>
      </c>
      <c r="D11101" s="119" t="s">
        <v>14356</v>
      </c>
      <c r="E11101" s="46" t="s">
        <v>14356</v>
      </c>
      <c r="F11101" s="121">
        <v>10.1968</v>
      </c>
      <c r="G11101" s="87"/>
      <c r="H11101" s="47"/>
      <c r="I11101" s="120">
        <v>0</v>
      </c>
      <c r="J11101" s="120">
        <v>0</v>
      </c>
    </row>
    <row r="11102" spans="1:10" ht="15" customHeight="1">
      <c r="A11102" s="46" t="s">
        <v>20876</v>
      </c>
      <c r="B11102" s="46" t="s">
        <v>20877</v>
      </c>
      <c r="C11102" s="47">
        <v>13.421799999999999</v>
      </c>
      <c r="D11102" s="119" t="s">
        <v>14354</v>
      </c>
      <c r="E11102" s="46" t="s">
        <v>14354</v>
      </c>
      <c r="F11102" s="121">
        <v>11.31</v>
      </c>
      <c r="G11102" s="87"/>
      <c r="H11102" s="47"/>
      <c r="I11102" s="120">
        <v>0</v>
      </c>
      <c r="J11102" s="120">
        <v>0</v>
      </c>
    </row>
    <row r="11103" spans="1:10" ht="15" customHeight="1">
      <c r="A11103" s="46" t="s">
        <v>20874</v>
      </c>
      <c r="B11103" s="46" t="s">
        <v>20875</v>
      </c>
      <c r="C11103" s="47">
        <v>13.005000000000001</v>
      </c>
      <c r="D11103" s="119" t="s">
        <v>14352</v>
      </c>
      <c r="E11103" s="46" t="s">
        <v>14352</v>
      </c>
      <c r="F11103" s="121">
        <v>10.4496</v>
      </c>
      <c r="G11103" s="87"/>
      <c r="H11103" s="47"/>
      <c r="I11103" s="120">
        <v>0</v>
      </c>
      <c r="J11103" s="120">
        <v>0</v>
      </c>
    </row>
    <row r="11104" spans="1:10" ht="15" customHeight="1">
      <c r="A11104" s="46" t="s">
        <v>20872</v>
      </c>
      <c r="B11104" s="46" t="s">
        <v>20873</v>
      </c>
      <c r="C11104" s="47">
        <v>2.7406000000000001</v>
      </c>
      <c r="D11104" s="119" t="s">
        <v>14350</v>
      </c>
      <c r="E11104" s="46" t="s">
        <v>14350</v>
      </c>
      <c r="F11104" s="121">
        <v>20.241599999999998</v>
      </c>
      <c r="G11104" s="87"/>
      <c r="H11104" s="47"/>
      <c r="I11104" s="120">
        <v>0</v>
      </c>
      <c r="J11104" s="120">
        <v>0</v>
      </c>
    </row>
    <row r="11105" spans="1:10" ht="15" customHeight="1">
      <c r="A11105" s="46" t="s">
        <v>20870</v>
      </c>
      <c r="B11105" s="46" t="s">
        <v>20871</v>
      </c>
      <c r="C11105" s="47">
        <v>14.844799999999999</v>
      </c>
      <c r="D11105" s="119" t="s">
        <v>14348</v>
      </c>
      <c r="E11105" s="46" t="s">
        <v>14348</v>
      </c>
      <c r="F11105" s="121">
        <v>13.8148</v>
      </c>
      <c r="G11105" s="87"/>
      <c r="H11105" s="47"/>
      <c r="I11105" s="120">
        <v>0</v>
      </c>
      <c r="J11105" s="120">
        <v>0</v>
      </c>
    </row>
    <row r="11106" spans="1:10" ht="15" customHeight="1">
      <c r="A11106" s="46" t="s">
        <v>20868</v>
      </c>
      <c r="B11106" s="46" t="s">
        <v>20869</v>
      </c>
      <c r="C11106" s="47">
        <v>12.382400000000001</v>
      </c>
      <c r="D11106" s="119" t="s">
        <v>14346</v>
      </c>
      <c r="E11106" s="46" t="s">
        <v>14346</v>
      </c>
      <c r="F11106" s="121">
        <v>20.975200000000001</v>
      </c>
      <c r="G11106" s="87"/>
      <c r="H11106" s="47"/>
      <c r="I11106" s="120">
        <v>0</v>
      </c>
      <c r="J11106" s="120">
        <v>0</v>
      </c>
    </row>
    <row r="11107" spans="1:10" ht="15" customHeight="1">
      <c r="A11107" s="46" t="s">
        <v>20866</v>
      </c>
      <c r="B11107" s="46" t="s">
        <v>20867</v>
      </c>
      <c r="C11107" s="47">
        <v>84.793000000000006</v>
      </c>
      <c r="D11107" s="119" t="s">
        <v>14344</v>
      </c>
      <c r="E11107" s="46" t="s">
        <v>14344</v>
      </c>
      <c r="F11107" s="121">
        <v>19.229399999999998</v>
      </c>
      <c r="G11107" s="87"/>
      <c r="H11107" s="47"/>
      <c r="I11107" s="120">
        <v>0</v>
      </c>
      <c r="J11107" s="120">
        <v>0</v>
      </c>
    </row>
    <row r="11108" spans="1:10" ht="15" customHeight="1">
      <c r="A11108" s="46" t="s">
        <v>20864</v>
      </c>
      <c r="B11108" s="46" t="s">
        <v>20865</v>
      </c>
      <c r="C11108" s="47">
        <v>75.048000000000002</v>
      </c>
      <c r="D11108" s="119" t="s">
        <v>14342</v>
      </c>
      <c r="E11108" s="46" t="s">
        <v>14342</v>
      </c>
      <c r="F11108" s="121">
        <v>24.770600000000002</v>
      </c>
      <c r="G11108" s="87"/>
      <c r="H11108" s="47"/>
      <c r="I11108" s="120">
        <v>0</v>
      </c>
      <c r="J11108" s="120">
        <v>0</v>
      </c>
    </row>
    <row r="11109" spans="1:10" ht="15" customHeight="1">
      <c r="A11109" s="46" t="s">
        <v>20862</v>
      </c>
      <c r="B11109" s="46" t="s">
        <v>20863</v>
      </c>
      <c r="C11109" s="47">
        <v>12.452</v>
      </c>
      <c r="D11109" s="119" t="s">
        <v>14340</v>
      </c>
      <c r="E11109" s="46" t="s">
        <v>14340</v>
      </c>
      <c r="F11109" s="121">
        <v>25.5044</v>
      </c>
      <c r="G11109" s="87"/>
      <c r="H11109" s="47"/>
      <c r="I11109" s="120">
        <v>0</v>
      </c>
      <c r="J11109" s="120">
        <v>0</v>
      </c>
    </row>
    <row r="11110" spans="1:10" ht="15" customHeight="1">
      <c r="A11110" s="46" t="s">
        <v>20857</v>
      </c>
      <c r="B11110" s="46" t="s">
        <v>20858</v>
      </c>
      <c r="C11110" s="47">
        <v>18.2484</v>
      </c>
      <c r="D11110" s="119" t="s">
        <v>14338</v>
      </c>
      <c r="E11110" s="46" t="s">
        <v>14338</v>
      </c>
      <c r="F11110" s="121">
        <v>32.386400000000002</v>
      </c>
      <c r="G11110" s="87"/>
      <c r="H11110" s="47"/>
      <c r="I11110" s="120">
        <v>0</v>
      </c>
      <c r="J11110" s="120">
        <v>0</v>
      </c>
    </row>
    <row r="11111" spans="1:10" ht="15" customHeight="1">
      <c r="A11111" s="46" t="s">
        <v>20855</v>
      </c>
      <c r="B11111" s="46" t="s">
        <v>20856</v>
      </c>
      <c r="C11111" s="47">
        <v>2030.8797999999999</v>
      </c>
      <c r="D11111" s="119" t="s">
        <v>14336</v>
      </c>
      <c r="E11111" s="46" t="s">
        <v>14336</v>
      </c>
      <c r="F11111" s="121">
        <v>39.218000000000004</v>
      </c>
      <c r="G11111" s="87"/>
      <c r="H11111" s="47"/>
      <c r="I11111" s="120">
        <v>0</v>
      </c>
      <c r="J11111" s="120">
        <v>0</v>
      </c>
    </row>
    <row r="11112" spans="1:10" ht="15" customHeight="1">
      <c r="A11112" s="46" t="s">
        <v>20853</v>
      </c>
      <c r="B11112" s="46" t="s">
        <v>20854</v>
      </c>
      <c r="C11112" s="47">
        <v>1.8004</v>
      </c>
      <c r="D11112" s="119" t="s">
        <v>14334</v>
      </c>
      <c r="E11112" s="46" t="s">
        <v>14334</v>
      </c>
      <c r="F11112" s="121">
        <v>13.0304</v>
      </c>
      <c r="G11112" s="87"/>
      <c r="H11112" s="47"/>
      <c r="I11112" s="120">
        <v>10</v>
      </c>
      <c r="J11112" s="120">
        <v>0</v>
      </c>
    </row>
    <row r="11113" spans="1:10" ht="15" customHeight="1">
      <c r="A11113" s="46" t="s">
        <v>20851</v>
      </c>
      <c r="B11113" s="46" t="s">
        <v>20852</v>
      </c>
      <c r="C11113" s="47">
        <v>4.4370000000000003</v>
      </c>
      <c r="D11113" s="119" t="s">
        <v>14332</v>
      </c>
      <c r="E11113" s="46" t="s">
        <v>14332</v>
      </c>
      <c r="F11113" s="121">
        <v>35.7592</v>
      </c>
      <c r="G11113" s="87"/>
      <c r="H11113" s="47"/>
      <c r="I11113" s="120">
        <v>0</v>
      </c>
      <c r="J11113" s="120">
        <v>0</v>
      </c>
    </row>
    <row r="11114" spans="1:10" ht="15" customHeight="1">
      <c r="A11114" s="46" t="s">
        <v>20849</v>
      </c>
      <c r="B11114" s="46" t="s">
        <v>20850</v>
      </c>
      <c r="C11114" s="47">
        <v>4.4370000000000003</v>
      </c>
      <c r="D11114" s="119" t="s">
        <v>14330</v>
      </c>
      <c r="E11114" s="46" t="s">
        <v>14330</v>
      </c>
      <c r="F11114" s="121">
        <v>29.1706</v>
      </c>
      <c r="G11114" s="87"/>
      <c r="H11114" s="47"/>
      <c r="I11114" s="120">
        <v>0</v>
      </c>
      <c r="J11114" s="120">
        <v>0</v>
      </c>
    </row>
    <row r="11115" spans="1:10" ht="15" customHeight="1">
      <c r="A11115" s="46" t="s">
        <v>20847</v>
      </c>
      <c r="B11115" s="46" t="s">
        <v>20848</v>
      </c>
      <c r="C11115" s="47">
        <v>12.382400000000001</v>
      </c>
      <c r="D11115" s="119" t="s">
        <v>14757</v>
      </c>
      <c r="E11115" s="46" t="s">
        <v>14757</v>
      </c>
      <c r="F11115" s="121">
        <v>64.114999999999995</v>
      </c>
      <c r="G11115" s="87"/>
      <c r="H11115" s="47"/>
      <c r="I11115" s="120">
        <v>0</v>
      </c>
      <c r="J11115" s="120">
        <v>0</v>
      </c>
    </row>
    <row r="11116" spans="1:10" ht="15" customHeight="1">
      <c r="A11116" s="46" t="s">
        <v>20845</v>
      </c>
      <c r="B11116" s="46" t="s">
        <v>20846</v>
      </c>
      <c r="C11116" s="47">
        <v>22.383199999999999</v>
      </c>
      <c r="D11116" s="119" t="s">
        <v>14755</v>
      </c>
      <c r="E11116" s="46" t="s">
        <v>14755</v>
      </c>
      <c r="F11116" s="121">
        <v>47.567599999999999</v>
      </c>
      <c r="G11116" s="87"/>
      <c r="H11116" s="47"/>
      <c r="I11116" s="120">
        <v>0</v>
      </c>
      <c r="J11116" s="120">
        <v>0</v>
      </c>
    </row>
    <row r="11117" spans="1:10" ht="15" customHeight="1">
      <c r="A11117" s="46" t="s">
        <v>20843</v>
      </c>
      <c r="B11117" s="46" t="s">
        <v>20844</v>
      </c>
      <c r="C11117" s="47">
        <v>16.679600000000001</v>
      </c>
      <c r="D11117" s="119" t="s">
        <v>14751</v>
      </c>
      <c r="E11117" s="46" t="s">
        <v>14751</v>
      </c>
      <c r="F11117" s="121">
        <v>43.494</v>
      </c>
      <c r="G11117" s="87"/>
      <c r="H11117" s="47"/>
      <c r="I11117" s="120">
        <v>0</v>
      </c>
      <c r="J11117" s="120">
        <v>0</v>
      </c>
    </row>
    <row r="11118" spans="1:10" ht="15" customHeight="1">
      <c r="A11118" s="46" t="s">
        <v>20841</v>
      </c>
      <c r="B11118" s="46" t="s">
        <v>20842</v>
      </c>
      <c r="C11118" s="47">
        <v>2.8576000000000001</v>
      </c>
      <c r="D11118" s="119" t="s">
        <v>14742</v>
      </c>
      <c r="E11118" s="46" t="s">
        <v>14742</v>
      </c>
      <c r="F11118" s="121">
        <v>74.007999999999996</v>
      </c>
      <c r="G11118" s="87"/>
      <c r="H11118" s="47"/>
      <c r="I11118" s="120">
        <v>0</v>
      </c>
      <c r="J11118" s="120">
        <v>0</v>
      </c>
    </row>
    <row r="11119" spans="1:10" ht="15" customHeight="1">
      <c r="A11119" s="46" t="s">
        <v>20839</v>
      </c>
      <c r="B11119" s="46" t="s">
        <v>20840</v>
      </c>
      <c r="C11119" s="47">
        <v>30.27</v>
      </c>
      <c r="D11119" s="119" t="s">
        <v>14734</v>
      </c>
      <c r="E11119" s="46" t="s">
        <v>14734</v>
      </c>
      <c r="F11119" s="121">
        <v>59.206400000000002</v>
      </c>
      <c r="G11119" s="87"/>
      <c r="H11119" s="47"/>
      <c r="I11119" s="120">
        <v>0</v>
      </c>
      <c r="J11119" s="120">
        <v>0</v>
      </c>
    </row>
    <row r="11120" spans="1:10" ht="15" customHeight="1">
      <c r="A11120" s="46" t="s">
        <v>20837</v>
      </c>
      <c r="B11120" s="46" t="s">
        <v>20838</v>
      </c>
      <c r="C11120" s="47">
        <v>31.175999999999998</v>
      </c>
      <c r="D11120" s="119" t="s">
        <v>4321</v>
      </c>
      <c r="E11120" s="46" t="s">
        <v>4321</v>
      </c>
      <c r="F11120" s="121">
        <v>73.375399999999999</v>
      </c>
      <c r="G11120" s="87"/>
      <c r="H11120" s="47"/>
      <c r="I11120" s="120">
        <v>0</v>
      </c>
      <c r="J11120" s="120">
        <v>0</v>
      </c>
    </row>
    <row r="11121" spans="1:10" ht="15" customHeight="1">
      <c r="A11121" s="46" t="s">
        <v>20836</v>
      </c>
      <c r="B11121" s="46" t="s">
        <v>20833</v>
      </c>
      <c r="C11121" s="47">
        <v>38.458799999999997</v>
      </c>
      <c r="D11121" s="119" t="s">
        <v>14731</v>
      </c>
      <c r="E11121" s="46" t="s">
        <v>14731</v>
      </c>
      <c r="F11121" s="121">
        <v>73.375399999999999</v>
      </c>
      <c r="G11121" s="87"/>
      <c r="H11121" s="47"/>
      <c r="I11121" s="120">
        <v>0</v>
      </c>
      <c r="J11121" s="120">
        <v>0</v>
      </c>
    </row>
    <row r="11122" spans="1:10" ht="15" customHeight="1">
      <c r="A11122" s="46" t="s">
        <v>20835</v>
      </c>
      <c r="B11122" s="46" t="s">
        <v>20833</v>
      </c>
      <c r="C11122" s="47">
        <v>38.226799999999997</v>
      </c>
      <c r="D11122" s="119" t="s">
        <v>14729</v>
      </c>
      <c r="E11122" s="46" t="s">
        <v>14729</v>
      </c>
      <c r="F11122" s="121">
        <v>43.013199999999998</v>
      </c>
      <c r="G11122" s="87"/>
      <c r="H11122" s="47"/>
      <c r="I11122" s="120">
        <v>0</v>
      </c>
      <c r="J11122" s="120">
        <v>0</v>
      </c>
    </row>
    <row r="11123" spans="1:10" ht="15" customHeight="1">
      <c r="A11123" s="46" t="s">
        <v>20834</v>
      </c>
      <c r="B11123" s="46" t="s">
        <v>20833</v>
      </c>
      <c r="C11123" s="47">
        <v>26.529800000000002</v>
      </c>
      <c r="D11123" s="119" t="s">
        <v>4330</v>
      </c>
      <c r="E11123" s="46" t="s">
        <v>4330</v>
      </c>
      <c r="F11123" s="121">
        <v>39.218000000000004</v>
      </c>
      <c r="G11123" s="87"/>
      <c r="H11123" s="47"/>
      <c r="I11123" s="120">
        <v>0</v>
      </c>
      <c r="J11123" s="120">
        <v>0</v>
      </c>
    </row>
    <row r="11124" spans="1:10" ht="15" customHeight="1">
      <c r="A11124" s="46" t="s">
        <v>20832</v>
      </c>
      <c r="B11124" s="46" t="s">
        <v>20833</v>
      </c>
      <c r="C11124" s="47">
        <v>26.3672</v>
      </c>
      <c r="D11124" s="119" t="s">
        <v>14726</v>
      </c>
      <c r="E11124" s="46" t="s">
        <v>14726</v>
      </c>
      <c r="F11124" s="121">
        <v>45.543399999999998</v>
      </c>
      <c r="G11124" s="87"/>
      <c r="H11124" s="47"/>
      <c r="I11124" s="120">
        <v>0</v>
      </c>
      <c r="J11124" s="120">
        <v>0</v>
      </c>
    </row>
    <row r="11125" spans="1:10" ht="15" customHeight="1">
      <c r="A11125" s="46" t="s">
        <v>20831</v>
      </c>
      <c r="B11125" s="46" t="s">
        <v>20798</v>
      </c>
      <c r="C11125" s="47">
        <v>16.017800000000001</v>
      </c>
      <c r="D11125" s="119" t="s">
        <v>14724</v>
      </c>
      <c r="E11125" s="46" t="s">
        <v>14724</v>
      </c>
      <c r="F11125" s="121">
        <v>36.434800000000003</v>
      </c>
      <c r="G11125" s="87"/>
      <c r="H11125" s="47"/>
      <c r="I11125" s="120">
        <v>0</v>
      </c>
      <c r="J11125" s="120">
        <v>0</v>
      </c>
    </row>
    <row r="11126" spans="1:10" ht="15" customHeight="1">
      <c r="A11126" s="46" t="s">
        <v>20829</v>
      </c>
      <c r="B11126" s="46" t="s">
        <v>20830</v>
      </c>
      <c r="C11126" s="47">
        <v>1.5938000000000001</v>
      </c>
      <c r="D11126" s="119" t="s">
        <v>14722</v>
      </c>
      <c r="E11126" s="46" t="s">
        <v>14722</v>
      </c>
      <c r="F11126" s="121">
        <v>34.916600000000003</v>
      </c>
      <c r="G11126" s="87"/>
      <c r="H11126" s="47"/>
      <c r="I11126" s="120">
        <v>0</v>
      </c>
      <c r="J11126" s="120">
        <v>0</v>
      </c>
    </row>
    <row r="11127" spans="1:10" ht="15" customHeight="1">
      <c r="A11127" s="46" t="s">
        <v>20827</v>
      </c>
      <c r="B11127" s="46" t="s">
        <v>20828</v>
      </c>
      <c r="C11127" s="47">
        <v>3.9218000000000002</v>
      </c>
      <c r="D11127" s="119" t="s">
        <v>14420</v>
      </c>
      <c r="E11127" s="46" t="s">
        <v>14420</v>
      </c>
      <c r="F11127" s="121">
        <v>32.672800000000002</v>
      </c>
      <c r="G11127" s="87"/>
      <c r="H11127" s="47"/>
      <c r="I11127" s="120">
        <v>0</v>
      </c>
      <c r="J11127" s="120">
        <v>0</v>
      </c>
    </row>
    <row r="11128" spans="1:10" ht="15" customHeight="1">
      <c r="A11128" s="46" t="s">
        <v>20825</v>
      </c>
      <c r="B11128" s="46" t="s">
        <v>20826</v>
      </c>
      <c r="C11128" s="47">
        <v>14.1866</v>
      </c>
      <c r="D11128" s="119" t="s">
        <v>14418</v>
      </c>
      <c r="E11128" s="46" t="s">
        <v>14418</v>
      </c>
      <c r="F11128" s="121">
        <v>40.169199999999996</v>
      </c>
      <c r="G11128" s="87"/>
      <c r="H11128" s="47"/>
      <c r="I11128" s="120">
        <v>0</v>
      </c>
      <c r="J11128" s="120">
        <v>0</v>
      </c>
    </row>
    <row r="11129" spans="1:10" ht="15" customHeight="1">
      <c r="A11129" s="46" t="s">
        <v>20823</v>
      </c>
      <c r="B11129" s="46" t="s">
        <v>20824</v>
      </c>
      <c r="C11129" s="47">
        <v>13.5206</v>
      </c>
      <c r="D11129" s="119" t="s">
        <v>14430</v>
      </c>
      <c r="E11129" s="46" t="s">
        <v>14430</v>
      </c>
      <c r="F11129" s="121">
        <v>78.4358</v>
      </c>
      <c r="G11129" s="87"/>
      <c r="H11129" s="47"/>
      <c r="I11129" s="120">
        <v>0</v>
      </c>
      <c r="J11129" s="120">
        <v>0</v>
      </c>
    </row>
    <row r="11130" spans="1:10" ht="15" customHeight="1">
      <c r="A11130" s="46" t="s">
        <v>20821</v>
      </c>
      <c r="B11130" s="46" t="s">
        <v>20822</v>
      </c>
      <c r="C11130" s="47">
        <v>0.55420000000000003</v>
      </c>
      <c r="D11130" s="119" t="s">
        <v>14428</v>
      </c>
      <c r="E11130" s="46" t="s">
        <v>14428</v>
      </c>
      <c r="F11130" s="121">
        <v>96.552000000000007</v>
      </c>
      <c r="G11130" s="87"/>
      <c r="H11130" s="47"/>
      <c r="I11130" s="120">
        <v>0</v>
      </c>
      <c r="J11130" s="120">
        <v>0</v>
      </c>
    </row>
    <row r="11131" spans="1:10" ht="15" customHeight="1">
      <c r="A11131" s="46" t="s">
        <v>20819</v>
      </c>
      <c r="B11131" s="46" t="s">
        <v>20820</v>
      </c>
      <c r="C11131" s="47">
        <v>7.2827999999999999</v>
      </c>
      <c r="D11131" s="119" t="s">
        <v>14426</v>
      </c>
      <c r="E11131" s="46" t="s">
        <v>14426</v>
      </c>
      <c r="F11131" s="121">
        <v>29.982800000000001</v>
      </c>
      <c r="G11131" s="87"/>
      <c r="H11131" s="47"/>
      <c r="I11131" s="120">
        <v>0</v>
      </c>
      <c r="J11131" s="120">
        <v>0</v>
      </c>
    </row>
    <row r="11132" spans="1:10" ht="15" customHeight="1">
      <c r="A11132" s="46" t="s">
        <v>20817</v>
      </c>
      <c r="B11132" s="46" t="s">
        <v>20818</v>
      </c>
      <c r="C11132" s="47">
        <v>5.0570000000000004</v>
      </c>
      <c r="D11132" s="119" t="s">
        <v>14424</v>
      </c>
      <c r="E11132" s="46" t="s">
        <v>14424</v>
      </c>
      <c r="F11132" s="121">
        <v>29.982800000000001</v>
      </c>
      <c r="G11132" s="87"/>
      <c r="H11132" s="47"/>
      <c r="I11132" s="120">
        <v>0</v>
      </c>
      <c r="J11132" s="120">
        <v>0</v>
      </c>
    </row>
    <row r="11133" spans="1:10" ht="15" customHeight="1">
      <c r="A11133" s="46" t="s">
        <v>20815</v>
      </c>
      <c r="B11133" s="46" t="s">
        <v>20816</v>
      </c>
      <c r="C11133" s="47">
        <v>10.5444</v>
      </c>
      <c r="D11133" s="119" t="s">
        <v>14422</v>
      </c>
      <c r="E11133" s="46" t="s">
        <v>14422</v>
      </c>
      <c r="F11133" s="121">
        <v>29.982800000000001</v>
      </c>
      <c r="G11133" s="87"/>
      <c r="H11133" s="47"/>
      <c r="I11133" s="120">
        <v>0</v>
      </c>
      <c r="J11133" s="120">
        <v>0</v>
      </c>
    </row>
    <row r="11134" spans="1:10" ht="15" customHeight="1">
      <c r="A11134" s="46" t="s">
        <v>20813</v>
      </c>
      <c r="B11134" s="46" t="s">
        <v>20814</v>
      </c>
      <c r="C11134" s="47">
        <v>12.324</v>
      </c>
      <c r="D11134" s="119" t="s">
        <v>14446</v>
      </c>
      <c r="E11134" s="46" t="s">
        <v>14446</v>
      </c>
      <c r="F11134" s="121">
        <v>0.53139999999999998</v>
      </c>
      <c r="G11134" s="87"/>
      <c r="H11134" s="47"/>
      <c r="I11134" s="120">
        <v>0</v>
      </c>
      <c r="J11134" s="120">
        <v>0</v>
      </c>
    </row>
    <row r="11135" spans="1:10" ht="15" customHeight="1">
      <c r="A11135" s="46" t="s">
        <v>20811</v>
      </c>
      <c r="B11135" s="46" t="s">
        <v>20812</v>
      </c>
      <c r="C11135" s="47">
        <v>0.75960000000000005</v>
      </c>
      <c r="D11135" s="119" t="s">
        <v>8288</v>
      </c>
      <c r="E11135" s="46" t="s">
        <v>8288</v>
      </c>
      <c r="F11135" s="121">
        <v>0.73019999999999996</v>
      </c>
      <c r="G11135" s="87"/>
      <c r="H11135" s="47"/>
      <c r="I11135" s="120">
        <v>10</v>
      </c>
      <c r="J11135" s="120">
        <v>0</v>
      </c>
    </row>
    <row r="11136" spans="1:10" ht="15" customHeight="1">
      <c r="A11136" s="46" t="s">
        <v>20809</v>
      </c>
      <c r="B11136" s="46" t="s">
        <v>20810</v>
      </c>
      <c r="C11136" s="47">
        <v>0.75960000000000005</v>
      </c>
      <c r="D11136" s="119" t="s">
        <v>14443</v>
      </c>
      <c r="E11136" s="46" t="s">
        <v>14443</v>
      </c>
      <c r="F11136" s="121">
        <v>0.70840000000000003</v>
      </c>
      <c r="G11136" s="87"/>
      <c r="H11136" s="47"/>
      <c r="I11136" s="120">
        <v>973</v>
      </c>
      <c r="J11136" s="120">
        <v>0</v>
      </c>
    </row>
    <row r="11137" spans="1:10" ht="15" customHeight="1">
      <c r="A11137" s="46" t="s">
        <v>20807</v>
      </c>
      <c r="B11137" s="46" t="s">
        <v>20808</v>
      </c>
      <c r="C11137" s="47">
        <v>7.1433999999999997</v>
      </c>
      <c r="D11137" s="119" t="s">
        <v>8291</v>
      </c>
      <c r="E11137" s="46" t="s">
        <v>8291</v>
      </c>
      <c r="F11137" s="121">
        <v>0.80620000000000003</v>
      </c>
      <c r="G11137" s="87"/>
      <c r="H11137" s="47"/>
      <c r="I11137" s="120">
        <v>0</v>
      </c>
      <c r="J11137" s="120">
        <v>0</v>
      </c>
    </row>
    <row r="11138" spans="1:10" ht="15" customHeight="1">
      <c r="A11138" s="46" t="s">
        <v>20805</v>
      </c>
      <c r="B11138" s="46" t="s">
        <v>20806</v>
      </c>
      <c r="C11138" s="47">
        <v>24.858000000000001</v>
      </c>
      <c r="D11138" s="119" t="s">
        <v>14440</v>
      </c>
      <c r="E11138" s="46" t="s">
        <v>14440</v>
      </c>
      <c r="F11138" s="121">
        <v>0.96140000000000003</v>
      </c>
      <c r="G11138" s="87"/>
      <c r="H11138" s="47"/>
      <c r="I11138" s="120">
        <v>0</v>
      </c>
      <c r="J11138" s="120">
        <v>0</v>
      </c>
    </row>
    <row r="11139" spans="1:10" ht="15" customHeight="1">
      <c r="A11139" s="46" t="s">
        <v>20803</v>
      </c>
      <c r="B11139" s="46" t="s">
        <v>20804</v>
      </c>
      <c r="C11139" s="47">
        <v>17.1328</v>
      </c>
      <c r="D11139" s="119" t="s">
        <v>8294</v>
      </c>
      <c r="E11139" s="46" t="s">
        <v>8294</v>
      </c>
      <c r="F11139" s="121">
        <v>0.98319999999999996</v>
      </c>
      <c r="G11139" s="87"/>
      <c r="H11139" s="47"/>
      <c r="I11139" s="120">
        <v>0</v>
      </c>
      <c r="J11139" s="120">
        <v>0</v>
      </c>
    </row>
    <row r="11140" spans="1:10" ht="15" customHeight="1">
      <c r="A11140" s="46" t="s">
        <v>20801</v>
      </c>
      <c r="B11140" s="46" t="s">
        <v>20802</v>
      </c>
      <c r="C11140" s="47">
        <v>12.382400000000001</v>
      </c>
      <c r="D11140" s="119" t="s">
        <v>14437</v>
      </c>
      <c r="E11140" s="46" t="s">
        <v>14437</v>
      </c>
      <c r="F11140" s="121">
        <v>1.1637999999999999</v>
      </c>
      <c r="G11140" s="87"/>
      <c r="H11140" s="47"/>
      <c r="I11140" s="120">
        <v>0</v>
      </c>
      <c r="J11140" s="120">
        <v>0</v>
      </c>
    </row>
    <row r="11141" spans="1:10" ht="15" customHeight="1">
      <c r="A11141" s="46" t="s">
        <v>20799</v>
      </c>
      <c r="B11141" s="46" t="s">
        <v>20800</v>
      </c>
      <c r="C11141" s="47">
        <v>22.383199999999999</v>
      </c>
      <c r="D11141" s="119" t="s">
        <v>14435</v>
      </c>
      <c r="E11141" s="46" t="s">
        <v>14435</v>
      </c>
      <c r="F11141" s="121">
        <v>1.3664000000000001</v>
      </c>
      <c r="G11141" s="87"/>
      <c r="H11141" s="47"/>
      <c r="I11141" s="120">
        <v>0</v>
      </c>
      <c r="J11141" s="120">
        <v>0</v>
      </c>
    </row>
    <row r="11142" spans="1:10" ht="15" customHeight="1">
      <c r="A11142" s="46" t="s">
        <v>5681</v>
      </c>
      <c r="B11142" s="46" t="s">
        <v>20798</v>
      </c>
      <c r="C11142" s="47">
        <v>16.017800000000001</v>
      </c>
      <c r="D11142" s="119" t="s">
        <v>8297</v>
      </c>
      <c r="E11142" s="46" t="s">
        <v>8297</v>
      </c>
      <c r="F11142" s="121">
        <v>1.5904</v>
      </c>
      <c r="G11142" s="87"/>
      <c r="H11142" s="47"/>
      <c r="I11142" s="120">
        <v>0</v>
      </c>
      <c r="J11142" s="120">
        <v>0</v>
      </c>
    </row>
    <row r="11143" spans="1:10" ht="15" customHeight="1">
      <c r="A11143" s="46" t="s">
        <v>20796</v>
      </c>
      <c r="B11143" s="46" t="s">
        <v>20797</v>
      </c>
      <c r="C11143" s="47">
        <v>6.1562000000000001</v>
      </c>
      <c r="D11143" s="119" t="s">
        <v>14432</v>
      </c>
      <c r="E11143" s="46" t="s">
        <v>14432</v>
      </c>
      <c r="F11143" s="121">
        <v>1.67</v>
      </c>
      <c r="G11143" s="87"/>
      <c r="H11143" s="47"/>
      <c r="I11143" s="120">
        <v>0</v>
      </c>
      <c r="J11143" s="120">
        <v>0</v>
      </c>
    </row>
    <row r="11144" spans="1:10" ht="15" customHeight="1">
      <c r="A11144" s="46" t="s">
        <v>20794</v>
      </c>
      <c r="B11144" s="46" t="s">
        <v>20795</v>
      </c>
      <c r="C11144" s="47">
        <v>4.4370000000000003</v>
      </c>
      <c r="D11144" s="119" t="s">
        <v>14452</v>
      </c>
      <c r="E11144" s="46" t="s">
        <v>14452</v>
      </c>
      <c r="F11144" s="121">
        <v>12.651</v>
      </c>
      <c r="G11144" s="87"/>
      <c r="H11144" s="47"/>
      <c r="I11144" s="120">
        <v>0</v>
      </c>
      <c r="J11144" s="120">
        <v>0</v>
      </c>
    </row>
    <row r="11145" spans="1:10" ht="15" customHeight="1">
      <c r="A11145" s="46" t="s">
        <v>20790</v>
      </c>
      <c r="B11145" s="46" t="s">
        <v>20791</v>
      </c>
      <c r="C11145" s="47">
        <v>1.3680000000000001</v>
      </c>
      <c r="D11145" s="119" t="s">
        <v>14450</v>
      </c>
      <c r="E11145" s="46" t="s">
        <v>14450</v>
      </c>
      <c r="F11145" s="121">
        <v>22.316199999999998</v>
      </c>
      <c r="G11145" s="87"/>
      <c r="H11145" s="47"/>
      <c r="I11145" s="120">
        <v>0</v>
      </c>
      <c r="J11145" s="120">
        <v>0</v>
      </c>
    </row>
    <row r="11146" spans="1:10" ht="15" customHeight="1">
      <c r="A11146" s="46" t="s">
        <v>20788</v>
      </c>
      <c r="B11146" s="46" t="s">
        <v>20789</v>
      </c>
      <c r="C11146" s="47">
        <v>1.883</v>
      </c>
      <c r="D11146" s="119" t="s">
        <v>14448</v>
      </c>
      <c r="E11146" s="46" t="s">
        <v>14448</v>
      </c>
      <c r="F11146" s="121">
        <v>12.651</v>
      </c>
      <c r="G11146" s="87"/>
      <c r="H11146" s="47"/>
      <c r="I11146" s="120">
        <v>0</v>
      </c>
      <c r="J11146" s="120">
        <v>0</v>
      </c>
    </row>
    <row r="11147" spans="1:10" ht="15" customHeight="1">
      <c r="A11147" s="46" t="s">
        <v>20786</v>
      </c>
      <c r="B11147" s="46" t="s">
        <v>20787</v>
      </c>
      <c r="C11147" s="47">
        <v>16.4358</v>
      </c>
      <c r="D11147" s="119" t="s">
        <v>14582</v>
      </c>
      <c r="E11147" s="46" t="s">
        <v>14582</v>
      </c>
      <c r="F11147" s="121">
        <v>132.12639999999999</v>
      </c>
      <c r="G11147" s="87"/>
      <c r="H11147" s="47"/>
      <c r="I11147" s="120">
        <v>0</v>
      </c>
      <c r="J11147" s="120">
        <v>0</v>
      </c>
    </row>
    <row r="11148" spans="1:10" ht="15" customHeight="1">
      <c r="A11148" s="46" t="s">
        <v>20784</v>
      </c>
      <c r="B11148" s="46" t="s">
        <v>20785</v>
      </c>
      <c r="C11148" s="47">
        <v>23.660799999999998</v>
      </c>
      <c r="D11148" s="119" t="s">
        <v>14580</v>
      </c>
      <c r="E11148" s="46" t="s">
        <v>14580</v>
      </c>
      <c r="F11148" s="121">
        <v>169.14320000000001</v>
      </c>
      <c r="G11148" s="87"/>
      <c r="H11148" s="47"/>
      <c r="I11148" s="120">
        <v>0</v>
      </c>
      <c r="J11148" s="120">
        <v>0</v>
      </c>
    </row>
    <row r="11149" spans="1:10" ht="15" customHeight="1">
      <c r="A11149" s="46" t="s">
        <v>20782</v>
      </c>
      <c r="B11149" s="46" t="s">
        <v>20783</v>
      </c>
      <c r="C11149" s="47">
        <v>31.478200000000001</v>
      </c>
      <c r="D11149" s="119" t="s">
        <v>14578</v>
      </c>
      <c r="E11149" s="46" t="s">
        <v>14578</v>
      </c>
      <c r="F11149" s="121">
        <v>2.8592</v>
      </c>
      <c r="G11149" s="87"/>
      <c r="H11149" s="47"/>
      <c r="I11149" s="120">
        <v>0</v>
      </c>
      <c r="J11149" s="120">
        <v>0</v>
      </c>
    </row>
    <row r="11150" spans="1:10" ht="15" customHeight="1">
      <c r="A11150" s="46" t="s">
        <v>20779</v>
      </c>
      <c r="B11150" s="46" t="s">
        <v>20780</v>
      </c>
      <c r="C11150" s="47">
        <v>3.5659999999999998</v>
      </c>
      <c r="D11150" s="119" t="s">
        <v>14576</v>
      </c>
      <c r="E11150" s="46" t="s">
        <v>14576</v>
      </c>
      <c r="F11150" s="121">
        <v>4.3696000000000002</v>
      </c>
      <c r="G11150" s="87"/>
      <c r="H11150" s="47"/>
      <c r="I11150" s="120">
        <v>0</v>
      </c>
      <c r="J11150" s="120">
        <v>0</v>
      </c>
    </row>
    <row r="11151" spans="1:10" ht="15" customHeight="1">
      <c r="A11151" s="46" t="s">
        <v>20777</v>
      </c>
      <c r="B11151" s="46" t="s">
        <v>20778</v>
      </c>
      <c r="C11151" s="47">
        <v>16.4358</v>
      </c>
      <c r="D11151" s="119" t="s">
        <v>14574</v>
      </c>
      <c r="E11151" s="46" t="s">
        <v>14574</v>
      </c>
      <c r="F11151" s="121">
        <v>1.4168000000000001</v>
      </c>
      <c r="G11151" s="87"/>
      <c r="H11151" s="47"/>
      <c r="I11151" s="120">
        <v>0</v>
      </c>
      <c r="J11151" s="120">
        <v>0</v>
      </c>
    </row>
    <row r="11152" spans="1:10" ht="15" customHeight="1">
      <c r="A11152" s="46" t="s">
        <v>20773</v>
      </c>
      <c r="B11152" s="46" t="s">
        <v>20774</v>
      </c>
      <c r="C11152" s="47">
        <v>1.883</v>
      </c>
      <c r="D11152" s="119" t="s">
        <v>14572</v>
      </c>
      <c r="E11152" s="46" t="s">
        <v>14572</v>
      </c>
      <c r="F11152" s="121">
        <v>2.137</v>
      </c>
      <c r="G11152" s="87"/>
      <c r="H11152" s="47"/>
      <c r="I11152" s="120">
        <v>0</v>
      </c>
      <c r="J11152" s="120">
        <v>0</v>
      </c>
    </row>
    <row r="11153" spans="1:10" ht="15" customHeight="1">
      <c r="A11153" s="46" t="s">
        <v>20771</v>
      </c>
      <c r="B11153" s="46" t="s">
        <v>20772</v>
      </c>
      <c r="C11153" s="47">
        <v>9.4952000000000005</v>
      </c>
      <c r="D11153" s="119" t="s">
        <v>14570</v>
      </c>
      <c r="E11153" s="46" t="s">
        <v>14570</v>
      </c>
      <c r="F11153" s="121">
        <v>98.373800000000003</v>
      </c>
      <c r="G11153" s="87"/>
      <c r="H11153" s="47"/>
      <c r="I11153" s="120">
        <v>0</v>
      </c>
      <c r="J11153" s="120">
        <v>0</v>
      </c>
    </row>
    <row r="11154" spans="1:10" ht="15" customHeight="1">
      <c r="A11154" s="46" t="s">
        <v>20769</v>
      </c>
      <c r="B11154" s="46" t="s">
        <v>20770</v>
      </c>
      <c r="C11154" s="47">
        <v>9.5245999999999995</v>
      </c>
      <c r="D11154" s="119" t="s">
        <v>14568</v>
      </c>
      <c r="E11154" s="46" t="s">
        <v>14568</v>
      </c>
      <c r="F11154" s="121">
        <v>1.2649999999999999</v>
      </c>
      <c r="G11154" s="87"/>
      <c r="H11154" s="47"/>
      <c r="I11154" s="120">
        <v>0</v>
      </c>
      <c r="J11154" s="120">
        <v>0</v>
      </c>
    </row>
    <row r="11155" spans="1:10" ht="15" customHeight="1">
      <c r="A11155" s="46" t="s">
        <v>20767</v>
      </c>
      <c r="B11155" s="46" t="s">
        <v>20768</v>
      </c>
      <c r="C11155" s="47">
        <v>2.0415999999999999</v>
      </c>
      <c r="D11155" s="119" t="s">
        <v>14566</v>
      </c>
      <c r="E11155" s="46" t="s">
        <v>14566</v>
      </c>
      <c r="F11155" s="121">
        <v>1.6194</v>
      </c>
      <c r="G11155" s="87"/>
      <c r="H11155" s="47"/>
      <c r="I11155" s="120">
        <v>0</v>
      </c>
      <c r="J11155" s="120">
        <v>0</v>
      </c>
    </row>
    <row r="11156" spans="1:10" ht="15" customHeight="1">
      <c r="A11156" s="46" t="s">
        <v>20765</v>
      </c>
      <c r="B11156" s="46" t="s">
        <v>20766</v>
      </c>
      <c r="C11156" s="47">
        <v>2.448</v>
      </c>
      <c r="D11156" s="119" t="s">
        <v>14564</v>
      </c>
      <c r="E11156" s="46" t="s">
        <v>14564</v>
      </c>
      <c r="F11156" s="121">
        <v>13.5364</v>
      </c>
      <c r="G11156" s="87"/>
      <c r="H11156" s="47"/>
      <c r="I11156" s="120">
        <v>40</v>
      </c>
      <c r="J11156" s="120">
        <v>0</v>
      </c>
    </row>
    <row r="11157" spans="1:10" ht="15" customHeight="1">
      <c r="A11157" s="46" t="s">
        <v>20761</v>
      </c>
      <c r="B11157" s="46" t="s">
        <v>20762</v>
      </c>
      <c r="C11157" s="47">
        <v>41.424399999999999</v>
      </c>
      <c r="D11157" s="119" t="s">
        <v>2935</v>
      </c>
      <c r="E11157" s="46" t="s">
        <v>2935</v>
      </c>
      <c r="F11157" s="121">
        <v>12.145</v>
      </c>
      <c r="G11157" s="87"/>
      <c r="H11157" s="47"/>
      <c r="I11157" s="120">
        <v>0</v>
      </c>
      <c r="J11157" s="120">
        <v>0</v>
      </c>
    </row>
    <row r="11158" spans="1:10" ht="15" customHeight="1">
      <c r="A11158" s="46" t="s">
        <v>20759</v>
      </c>
      <c r="B11158" s="46" t="s">
        <v>20760</v>
      </c>
      <c r="C11158" s="47">
        <v>7.0506000000000002</v>
      </c>
      <c r="D11158" s="119" t="s">
        <v>14561</v>
      </c>
      <c r="E11158" s="46" t="s">
        <v>14561</v>
      </c>
      <c r="F11158" s="121">
        <v>23.581399999999999</v>
      </c>
      <c r="G11158" s="87"/>
      <c r="H11158" s="47"/>
      <c r="I11158" s="120">
        <v>0</v>
      </c>
      <c r="J11158" s="120">
        <v>0</v>
      </c>
    </row>
    <row r="11159" spans="1:10" ht="15" customHeight="1">
      <c r="A11159" s="46" t="s">
        <v>20755</v>
      </c>
      <c r="B11159" s="46" t="s">
        <v>20756</v>
      </c>
      <c r="C11159" s="47">
        <v>31.4084</v>
      </c>
      <c r="D11159" s="119" t="s">
        <v>2938</v>
      </c>
      <c r="E11159" s="46" t="s">
        <v>2938</v>
      </c>
      <c r="F11159" s="121">
        <v>17.331800000000001</v>
      </c>
      <c r="G11159" s="87"/>
      <c r="H11159" s="47"/>
      <c r="I11159" s="120">
        <v>0</v>
      </c>
      <c r="J11159" s="120">
        <v>0</v>
      </c>
    </row>
    <row r="11160" spans="1:10" ht="15" customHeight="1">
      <c r="A11160" s="46" t="s">
        <v>20754</v>
      </c>
      <c r="B11160" s="46" t="s">
        <v>20642</v>
      </c>
      <c r="C11160" s="47">
        <v>1.0544</v>
      </c>
      <c r="D11160" s="119" t="s">
        <v>2941</v>
      </c>
      <c r="E11160" s="46" t="s">
        <v>2941</v>
      </c>
      <c r="F11160" s="121">
        <v>21.000599999999999</v>
      </c>
      <c r="G11160" s="87"/>
      <c r="H11160" s="47"/>
      <c r="I11160" s="120">
        <v>81</v>
      </c>
      <c r="J11160" s="120">
        <v>0</v>
      </c>
    </row>
    <row r="11161" spans="1:10" ht="15" customHeight="1">
      <c r="A11161" s="46" t="s">
        <v>20752</v>
      </c>
      <c r="B11161" s="46" t="s">
        <v>20753</v>
      </c>
      <c r="C11161" s="47">
        <v>21.453800000000001</v>
      </c>
      <c r="D11161" s="119" t="s">
        <v>14558</v>
      </c>
      <c r="E11161" s="46" t="s">
        <v>14558</v>
      </c>
      <c r="F11161" s="121">
        <v>34.663600000000002</v>
      </c>
      <c r="G11161" s="87"/>
      <c r="H11161" s="47"/>
      <c r="I11161" s="120">
        <v>0</v>
      </c>
      <c r="J11161" s="120">
        <v>0</v>
      </c>
    </row>
    <row r="11162" spans="1:10" ht="15" customHeight="1">
      <c r="A11162" s="46" t="s">
        <v>20750</v>
      </c>
      <c r="B11162" s="46" t="s">
        <v>20751</v>
      </c>
      <c r="C11162" s="47">
        <v>25.461400000000001</v>
      </c>
      <c r="D11162" s="119" t="s">
        <v>2944</v>
      </c>
      <c r="E11162" s="46" t="s">
        <v>2944</v>
      </c>
      <c r="F11162" s="121">
        <v>15.535399999999999</v>
      </c>
      <c r="G11162" s="87"/>
      <c r="H11162" s="47"/>
      <c r="I11162" s="120">
        <v>0</v>
      </c>
      <c r="J11162" s="120">
        <v>0</v>
      </c>
    </row>
    <row r="11163" spans="1:10" ht="15" customHeight="1">
      <c r="A11163" s="46" t="s">
        <v>20748</v>
      </c>
      <c r="B11163" s="46" t="s">
        <v>20749</v>
      </c>
      <c r="C11163" s="47">
        <v>3.4731999999999998</v>
      </c>
      <c r="D11163" s="119" t="s">
        <v>14555</v>
      </c>
      <c r="E11163" s="46" t="s">
        <v>14555</v>
      </c>
      <c r="F11163" s="121">
        <v>17.3066</v>
      </c>
      <c r="G11163" s="87"/>
      <c r="H11163" s="47"/>
      <c r="I11163" s="120">
        <v>0</v>
      </c>
      <c r="J11163" s="120">
        <v>0</v>
      </c>
    </row>
    <row r="11164" spans="1:10" ht="15" customHeight="1">
      <c r="A11164" s="46" t="s">
        <v>20746</v>
      </c>
      <c r="B11164" s="46" t="s">
        <v>20747</v>
      </c>
      <c r="C11164" s="47">
        <v>9.4667999999999992</v>
      </c>
      <c r="D11164" s="119" t="s">
        <v>32681</v>
      </c>
      <c r="E11164" s="46" t="s">
        <v>32681</v>
      </c>
      <c r="F11164" s="121">
        <v>4.3014000000000001</v>
      </c>
      <c r="G11164" s="87"/>
      <c r="H11164" s="47"/>
      <c r="I11164" s="120">
        <v>0</v>
      </c>
      <c r="J11164" s="120">
        <v>0</v>
      </c>
    </row>
    <row r="11165" spans="1:10" ht="15" customHeight="1">
      <c r="A11165" s="46" t="s">
        <v>20744</v>
      </c>
      <c r="B11165" s="46" t="s">
        <v>20745</v>
      </c>
      <c r="C11165" s="47">
        <v>1.9097999999999999</v>
      </c>
      <c r="D11165" s="119" t="s">
        <v>2962</v>
      </c>
      <c r="E11165" s="46" t="s">
        <v>2962</v>
      </c>
      <c r="F11165" s="121">
        <v>5.2375999999999996</v>
      </c>
      <c r="G11165" s="87"/>
      <c r="H11165" s="47"/>
      <c r="I11165" s="120">
        <v>0</v>
      </c>
      <c r="J11165" s="120">
        <v>0</v>
      </c>
    </row>
    <row r="11166" spans="1:10" ht="15" customHeight="1">
      <c r="A11166" s="46" t="s">
        <v>20742</v>
      </c>
      <c r="B11166" s="46" t="s">
        <v>20743</v>
      </c>
      <c r="C11166" s="47">
        <v>8.0380000000000003</v>
      </c>
      <c r="D11166" s="119" t="s">
        <v>14553</v>
      </c>
      <c r="E11166" s="46" t="s">
        <v>14553</v>
      </c>
      <c r="F11166" s="121">
        <v>5.2375999999999996</v>
      </c>
      <c r="G11166" s="87"/>
      <c r="H11166" s="47"/>
      <c r="I11166" s="120">
        <v>0</v>
      </c>
      <c r="J11166" s="120">
        <v>0</v>
      </c>
    </row>
    <row r="11167" spans="1:10" ht="15" customHeight="1">
      <c r="A11167" s="46" t="s">
        <v>20740</v>
      </c>
      <c r="B11167" s="46" t="s">
        <v>20741</v>
      </c>
      <c r="C11167" s="47">
        <v>2.4506000000000001</v>
      </c>
      <c r="D11167" s="119" t="s">
        <v>2965</v>
      </c>
      <c r="E11167" s="46" t="s">
        <v>2965</v>
      </c>
      <c r="F11167" s="121">
        <v>6.1989999999999998</v>
      </c>
      <c r="G11167" s="87"/>
      <c r="H11167" s="47"/>
      <c r="I11167" s="120">
        <v>0</v>
      </c>
      <c r="J11167" s="120">
        <v>0</v>
      </c>
    </row>
    <row r="11168" spans="1:10" ht="15" customHeight="1">
      <c r="A11168" s="46" t="s">
        <v>20738</v>
      </c>
      <c r="B11168" s="46" t="s">
        <v>20739</v>
      </c>
      <c r="C11168" s="47">
        <v>12.051</v>
      </c>
      <c r="D11168" s="119" t="s">
        <v>14551</v>
      </c>
      <c r="E11168" s="46" t="s">
        <v>14551</v>
      </c>
      <c r="F11168" s="121">
        <v>27.654</v>
      </c>
      <c r="G11168" s="87"/>
      <c r="H11168" s="47"/>
      <c r="I11168" s="120">
        <v>1</v>
      </c>
      <c r="J11168" s="120">
        <v>0</v>
      </c>
    </row>
    <row r="11169" spans="1:10" ht="15" customHeight="1">
      <c r="A11169" s="46" t="s">
        <v>20736</v>
      </c>
      <c r="B11169" s="46" t="s">
        <v>20737</v>
      </c>
      <c r="C11169" s="47">
        <v>7.6661999999999999</v>
      </c>
      <c r="D11169" s="119" t="s">
        <v>14550</v>
      </c>
      <c r="E11169" s="46" t="s">
        <v>14550</v>
      </c>
      <c r="F11169" s="121">
        <v>6.1117999999999997</v>
      </c>
      <c r="G11169" s="87"/>
      <c r="H11169" s="47"/>
      <c r="I11169" s="120">
        <v>0</v>
      </c>
      <c r="J11169" s="120">
        <v>0</v>
      </c>
    </row>
    <row r="11170" spans="1:10" ht="15" customHeight="1">
      <c r="A11170" s="46" t="s">
        <v>20735</v>
      </c>
      <c r="B11170" s="46" t="s">
        <v>20692</v>
      </c>
      <c r="C11170" s="47">
        <v>10.5122</v>
      </c>
      <c r="D11170" s="119" t="s">
        <v>14548</v>
      </c>
      <c r="E11170" s="46" t="s">
        <v>14548</v>
      </c>
      <c r="F11170" s="121">
        <v>21.041</v>
      </c>
      <c r="G11170" s="87"/>
      <c r="H11170" s="47"/>
      <c r="I11170" s="120">
        <v>36</v>
      </c>
      <c r="J11170" s="120">
        <v>0</v>
      </c>
    </row>
    <row r="11171" spans="1:10" ht="15" customHeight="1">
      <c r="A11171" s="46" t="s">
        <v>20733</v>
      </c>
      <c r="B11171" s="46" t="s">
        <v>20734</v>
      </c>
      <c r="C11171" s="47">
        <v>12.408200000000001</v>
      </c>
      <c r="D11171" s="119" t="s">
        <v>14546</v>
      </c>
      <c r="E11171" s="46" t="s">
        <v>14546</v>
      </c>
      <c r="F11171" s="121">
        <v>10.6572</v>
      </c>
      <c r="G11171" s="87"/>
      <c r="H11171" s="47"/>
      <c r="I11171" s="120">
        <v>55</v>
      </c>
      <c r="J11171" s="120">
        <v>0</v>
      </c>
    </row>
    <row r="11172" spans="1:10" ht="15" customHeight="1">
      <c r="A11172" s="46" t="s">
        <v>20731</v>
      </c>
      <c r="B11172" s="46" t="s">
        <v>20732</v>
      </c>
      <c r="C11172" s="47">
        <v>0.45900000000000002</v>
      </c>
      <c r="D11172" s="119" t="s">
        <v>14544</v>
      </c>
      <c r="E11172" s="46" t="s">
        <v>14544</v>
      </c>
      <c r="F11172" s="121">
        <v>36.434800000000003</v>
      </c>
      <c r="G11172" s="87"/>
      <c r="H11172" s="47"/>
      <c r="I11172" s="120">
        <v>0</v>
      </c>
      <c r="J11172" s="120">
        <v>0</v>
      </c>
    </row>
    <row r="11173" spans="1:10" ht="15" customHeight="1">
      <c r="A11173" s="46" t="s">
        <v>20729</v>
      </c>
      <c r="B11173" s="46" t="s">
        <v>20730</v>
      </c>
      <c r="C11173" s="47">
        <v>13.3634</v>
      </c>
      <c r="D11173" s="119" t="s">
        <v>14543</v>
      </c>
      <c r="E11173" s="46" t="s">
        <v>14543</v>
      </c>
      <c r="F11173" s="121">
        <v>9.5641999999999996</v>
      </c>
      <c r="G11173" s="87"/>
      <c r="H11173" s="47"/>
      <c r="I11173" s="120">
        <v>0</v>
      </c>
      <c r="J11173" s="120">
        <v>0</v>
      </c>
    </row>
    <row r="11174" spans="1:10" ht="15" customHeight="1">
      <c r="A11174" s="46" t="s">
        <v>20727</v>
      </c>
      <c r="B11174" s="46" t="s">
        <v>20728</v>
      </c>
      <c r="C11174" s="47">
        <v>15.623200000000001</v>
      </c>
      <c r="D11174" s="119" t="s">
        <v>2968</v>
      </c>
      <c r="E11174" s="46" t="s">
        <v>2968</v>
      </c>
      <c r="F11174" s="121">
        <v>7.2869999999999999</v>
      </c>
      <c r="G11174" s="87"/>
      <c r="H11174" s="47"/>
      <c r="I11174" s="120">
        <v>0</v>
      </c>
      <c r="J11174" s="120">
        <v>0</v>
      </c>
    </row>
    <row r="11175" spans="1:10" ht="15" customHeight="1">
      <c r="A11175" s="46" t="s">
        <v>20725</v>
      </c>
      <c r="B11175" s="46" t="s">
        <v>20726</v>
      </c>
      <c r="C11175" s="47">
        <v>10.907</v>
      </c>
      <c r="D11175" s="119" t="s">
        <v>2971</v>
      </c>
      <c r="E11175" s="46" t="s">
        <v>2971</v>
      </c>
      <c r="F11175" s="121">
        <v>9.2352000000000007</v>
      </c>
      <c r="G11175" s="87"/>
      <c r="H11175" s="47"/>
      <c r="I11175" s="120">
        <v>4</v>
      </c>
      <c r="J11175" s="120">
        <v>0</v>
      </c>
    </row>
    <row r="11176" spans="1:10" ht="15" customHeight="1">
      <c r="A11176" s="46" t="s">
        <v>20723</v>
      </c>
      <c r="B11176" s="46" t="s">
        <v>20724</v>
      </c>
      <c r="C11176" s="47">
        <v>27.261600000000001</v>
      </c>
      <c r="D11176" s="119" t="s">
        <v>14541</v>
      </c>
      <c r="E11176" s="46" t="s">
        <v>14541</v>
      </c>
      <c r="F11176" s="121">
        <v>5.0646000000000004</v>
      </c>
      <c r="G11176" s="87"/>
      <c r="H11176" s="47"/>
      <c r="I11176" s="120">
        <v>0</v>
      </c>
      <c r="J11176" s="120">
        <v>0</v>
      </c>
    </row>
    <row r="11177" spans="1:10" ht="15" customHeight="1">
      <c r="A11177" s="46" t="s">
        <v>20721</v>
      </c>
      <c r="B11177" s="46" t="s">
        <v>20722</v>
      </c>
      <c r="C11177" s="47">
        <v>27.261600000000001</v>
      </c>
      <c r="D11177" s="119" t="s">
        <v>14539</v>
      </c>
      <c r="E11177" s="46" t="s">
        <v>14539</v>
      </c>
      <c r="F11177" s="121">
        <v>6.5309999999999997</v>
      </c>
      <c r="G11177" s="87"/>
      <c r="H11177" s="47"/>
      <c r="I11177" s="120">
        <v>0</v>
      </c>
      <c r="J11177" s="120">
        <v>0</v>
      </c>
    </row>
    <row r="11178" spans="1:10" ht="15" customHeight="1">
      <c r="A11178" s="46" t="s">
        <v>20719</v>
      </c>
      <c r="B11178" s="46" t="s">
        <v>20720</v>
      </c>
      <c r="C11178" s="47">
        <v>2.1787999999999998</v>
      </c>
      <c r="D11178" s="119" t="s">
        <v>14537</v>
      </c>
      <c r="E11178" s="46" t="s">
        <v>14537</v>
      </c>
      <c r="F11178" s="121">
        <v>15.5062</v>
      </c>
      <c r="G11178" s="87"/>
      <c r="H11178" s="47"/>
      <c r="I11178" s="120">
        <v>0</v>
      </c>
      <c r="J11178" s="120">
        <v>0</v>
      </c>
    </row>
    <row r="11179" spans="1:10" ht="15" customHeight="1">
      <c r="A11179" s="46" t="s">
        <v>20717</v>
      </c>
      <c r="B11179" s="46" t="s">
        <v>20718</v>
      </c>
      <c r="C11179" s="47">
        <v>8.1888000000000005</v>
      </c>
      <c r="D11179" s="119" t="s">
        <v>14535</v>
      </c>
      <c r="E11179" s="46" t="s">
        <v>14535</v>
      </c>
      <c r="F11179" s="121">
        <v>15.4848</v>
      </c>
      <c r="G11179" s="87"/>
      <c r="H11179" s="47"/>
      <c r="I11179" s="120">
        <v>0</v>
      </c>
      <c r="J11179" s="120">
        <v>0</v>
      </c>
    </row>
    <row r="11180" spans="1:10" ht="15" customHeight="1">
      <c r="A11180" s="46" t="s">
        <v>20715</v>
      </c>
      <c r="B11180" s="46" t="s">
        <v>20716</v>
      </c>
      <c r="C11180" s="47">
        <v>8.1888000000000005</v>
      </c>
      <c r="D11180" s="119" t="s">
        <v>14534</v>
      </c>
      <c r="E11180" s="46" t="s">
        <v>14534</v>
      </c>
      <c r="F11180" s="121">
        <v>7.5145999999999997</v>
      </c>
      <c r="G11180" s="87"/>
      <c r="H11180" s="47"/>
      <c r="I11180" s="120">
        <v>0</v>
      </c>
      <c r="J11180" s="120">
        <v>0</v>
      </c>
    </row>
    <row r="11181" spans="1:10" ht="15" customHeight="1">
      <c r="A11181" s="46" t="s">
        <v>20713</v>
      </c>
      <c r="B11181" s="46" t="s">
        <v>20714</v>
      </c>
      <c r="C11181" s="47">
        <v>3.2988</v>
      </c>
      <c r="D11181" s="119" t="s">
        <v>14533</v>
      </c>
      <c r="E11181" s="46" t="s">
        <v>14533</v>
      </c>
      <c r="F11181" s="121">
        <v>5.6017999999999999</v>
      </c>
      <c r="G11181" s="87"/>
      <c r="H11181" s="47"/>
      <c r="I11181" s="120">
        <v>0</v>
      </c>
      <c r="J11181" s="120">
        <v>0</v>
      </c>
    </row>
    <row r="11182" spans="1:10" ht="15" customHeight="1">
      <c r="A11182" s="46" t="s">
        <v>20711</v>
      </c>
      <c r="B11182" s="46" t="s">
        <v>20712</v>
      </c>
      <c r="C11182" s="47">
        <v>872.31320000000005</v>
      </c>
      <c r="D11182" s="119" t="s">
        <v>3045</v>
      </c>
      <c r="E11182" s="46" t="s">
        <v>3045</v>
      </c>
      <c r="F11182" s="121">
        <v>6.2747999999999999</v>
      </c>
      <c r="G11182" s="87"/>
      <c r="H11182" s="47"/>
      <c r="I11182" s="120">
        <v>0</v>
      </c>
      <c r="J11182" s="120">
        <v>0</v>
      </c>
    </row>
    <row r="11183" spans="1:10" ht="15" customHeight="1">
      <c r="A11183" s="46" t="s">
        <v>20709</v>
      </c>
      <c r="B11183" s="46" t="s">
        <v>20710</v>
      </c>
      <c r="C11183" s="47">
        <v>9.4667999999999992</v>
      </c>
      <c r="D11183" s="119" t="s">
        <v>3048</v>
      </c>
      <c r="E11183" s="46" t="s">
        <v>3048</v>
      </c>
      <c r="F11183" s="121">
        <v>7.2869999999999999</v>
      </c>
      <c r="G11183" s="87"/>
      <c r="H11183" s="47"/>
      <c r="I11183" s="120">
        <v>0</v>
      </c>
      <c r="J11183" s="120">
        <v>0</v>
      </c>
    </row>
    <row r="11184" spans="1:10" ht="15" customHeight="1">
      <c r="A11184" s="46" t="s">
        <v>20707</v>
      </c>
      <c r="B11184" s="46" t="s">
        <v>20708</v>
      </c>
      <c r="C11184" s="47">
        <v>2.2942</v>
      </c>
      <c r="D11184" s="119" t="s">
        <v>14529</v>
      </c>
      <c r="E11184" s="46" t="s">
        <v>14529</v>
      </c>
      <c r="F11184" s="121">
        <v>14.3462</v>
      </c>
      <c r="G11184" s="87"/>
      <c r="H11184" s="47"/>
      <c r="I11184" s="120">
        <v>0</v>
      </c>
      <c r="J11184" s="120">
        <v>0</v>
      </c>
    </row>
    <row r="11185" spans="1:10" ht="15" customHeight="1">
      <c r="A11185" s="46" t="s">
        <v>20706</v>
      </c>
      <c r="B11185" s="46" t="s">
        <v>33619</v>
      </c>
      <c r="C11185" s="47">
        <v>11.0016</v>
      </c>
      <c r="D11185" s="119" t="s">
        <v>14528</v>
      </c>
      <c r="E11185" s="46" t="s">
        <v>14528</v>
      </c>
      <c r="F11185" s="121">
        <v>15.560600000000001</v>
      </c>
      <c r="G11185" s="87"/>
      <c r="H11185" s="47"/>
      <c r="I11185" s="120">
        <v>0</v>
      </c>
      <c r="J11185" s="120">
        <v>0</v>
      </c>
    </row>
    <row r="11186" spans="1:10" ht="15" customHeight="1">
      <c r="A11186" s="46" t="s">
        <v>20704</v>
      </c>
      <c r="B11186" s="46" t="s">
        <v>20705</v>
      </c>
      <c r="C11186" s="47">
        <v>16.133800000000001</v>
      </c>
      <c r="D11186" s="119" t="s">
        <v>14526</v>
      </c>
      <c r="E11186" s="46" t="s">
        <v>14526</v>
      </c>
      <c r="F11186" s="121">
        <v>16.395600000000002</v>
      </c>
      <c r="G11186" s="87"/>
      <c r="H11186" s="47"/>
      <c r="I11186" s="120">
        <v>0</v>
      </c>
      <c r="J11186" s="120">
        <v>0</v>
      </c>
    </row>
    <row r="11187" spans="1:10" ht="15" customHeight="1">
      <c r="A11187" s="46" t="s">
        <v>20702</v>
      </c>
      <c r="B11187" s="46" t="s">
        <v>20703</v>
      </c>
      <c r="C11187" s="47">
        <v>24.715399999999999</v>
      </c>
      <c r="D11187" s="119" t="s">
        <v>14524</v>
      </c>
      <c r="E11187" s="46" t="s">
        <v>14524</v>
      </c>
      <c r="F11187" s="121">
        <v>17.762</v>
      </c>
      <c r="G11187" s="87"/>
      <c r="H11187" s="47"/>
      <c r="I11187" s="120">
        <v>36</v>
      </c>
      <c r="J11187" s="120">
        <v>0</v>
      </c>
    </row>
    <row r="11188" spans="1:10" ht="15" customHeight="1">
      <c r="A11188" s="46" t="s">
        <v>20700</v>
      </c>
      <c r="B11188" s="46" t="s">
        <v>20701</v>
      </c>
      <c r="C11188" s="47">
        <v>1.3286</v>
      </c>
      <c r="D11188" s="119" t="s">
        <v>14523</v>
      </c>
      <c r="E11188" s="46" t="s">
        <v>14523</v>
      </c>
      <c r="F11188" s="121">
        <v>9.3618000000000006</v>
      </c>
      <c r="G11188" s="87"/>
      <c r="H11188" s="47"/>
      <c r="I11188" s="120">
        <v>290.39999999999998</v>
      </c>
      <c r="J11188" s="120">
        <v>0</v>
      </c>
    </row>
    <row r="11189" spans="1:10" ht="15" customHeight="1">
      <c r="A11189" s="46" t="s">
        <v>20698</v>
      </c>
      <c r="B11189" s="46" t="s">
        <v>20699</v>
      </c>
      <c r="C11189" s="47">
        <v>3.8330000000000002</v>
      </c>
      <c r="D11189" s="119" t="s">
        <v>14521</v>
      </c>
      <c r="E11189" s="46" t="s">
        <v>14521</v>
      </c>
      <c r="F11189" s="121">
        <v>7.7698</v>
      </c>
      <c r="G11189" s="87"/>
      <c r="H11189" s="47"/>
      <c r="I11189" s="120">
        <v>55</v>
      </c>
      <c r="J11189" s="120">
        <v>0</v>
      </c>
    </row>
    <row r="11190" spans="1:10" ht="15" customHeight="1">
      <c r="A11190" s="46" t="s">
        <v>5716</v>
      </c>
      <c r="B11190" s="46" t="s">
        <v>20697</v>
      </c>
      <c r="C11190" s="47">
        <v>16.505199999999999</v>
      </c>
      <c r="D11190" s="119" t="s">
        <v>3051</v>
      </c>
      <c r="E11190" s="46" t="s">
        <v>3051</v>
      </c>
      <c r="F11190" s="121">
        <v>8.7037999999999993</v>
      </c>
      <c r="G11190" s="87"/>
      <c r="H11190" s="47"/>
      <c r="I11190" s="120">
        <v>0</v>
      </c>
      <c r="J11190" s="120">
        <v>0</v>
      </c>
    </row>
    <row r="11191" spans="1:10" ht="15" customHeight="1">
      <c r="A11191" s="46" t="s">
        <v>20695</v>
      </c>
      <c r="B11191" s="46" t="s">
        <v>20696</v>
      </c>
      <c r="C11191" s="47">
        <v>16.505199999999999</v>
      </c>
      <c r="D11191" s="119" t="s">
        <v>3054</v>
      </c>
      <c r="E11191" s="46" t="s">
        <v>3054</v>
      </c>
      <c r="F11191" s="121">
        <v>10.584199999999999</v>
      </c>
      <c r="G11191" s="87"/>
      <c r="H11191" s="47"/>
      <c r="I11191" s="120">
        <v>0</v>
      </c>
      <c r="J11191" s="120">
        <v>0</v>
      </c>
    </row>
    <row r="11192" spans="1:10" ht="15" customHeight="1">
      <c r="A11192" s="46" t="s">
        <v>20693</v>
      </c>
      <c r="B11192" s="46" t="s">
        <v>20694</v>
      </c>
      <c r="C11192" s="47">
        <v>8.6417999999999999</v>
      </c>
      <c r="D11192" s="119" t="s">
        <v>14517</v>
      </c>
      <c r="E11192" s="46" t="s">
        <v>14517</v>
      </c>
      <c r="F11192" s="121">
        <v>16.6234</v>
      </c>
      <c r="G11192" s="87"/>
      <c r="H11192" s="47"/>
      <c r="I11192" s="120">
        <v>12</v>
      </c>
      <c r="J11192" s="120">
        <v>0</v>
      </c>
    </row>
    <row r="11193" spans="1:10" ht="15" customHeight="1">
      <c r="A11193" s="46" t="s">
        <v>20691</v>
      </c>
      <c r="B11193" s="46" t="s">
        <v>20692</v>
      </c>
      <c r="C11193" s="47">
        <v>10.5122</v>
      </c>
      <c r="D11193" s="119" t="s">
        <v>14515</v>
      </c>
      <c r="E11193" s="46" t="s">
        <v>14515</v>
      </c>
      <c r="F11193" s="121">
        <v>7.7698</v>
      </c>
      <c r="G11193" s="87"/>
      <c r="H11193" s="47"/>
      <c r="I11193" s="120">
        <v>0</v>
      </c>
      <c r="J11193" s="120">
        <v>0</v>
      </c>
    </row>
    <row r="11194" spans="1:10" ht="15" customHeight="1">
      <c r="A11194" s="46" t="s">
        <v>20689</v>
      </c>
      <c r="B11194" s="46" t="s">
        <v>20690</v>
      </c>
      <c r="C11194" s="47">
        <v>34.114400000000003</v>
      </c>
      <c r="D11194" s="119" t="s">
        <v>14513</v>
      </c>
      <c r="E11194" s="46" t="s">
        <v>14513</v>
      </c>
      <c r="F11194" s="121">
        <v>7.7698</v>
      </c>
      <c r="G11194" s="87"/>
      <c r="H11194" s="47"/>
      <c r="I11194" s="120">
        <v>0</v>
      </c>
      <c r="J11194" s="120">
        <v>0</v>
      </c>
    </row>
    <row r="11195" spans="1:10" ht="15" customHeight="1">
      <c r="A11195" s="46" t="s">
        <v>20687</v>
      </c>
      <c r="B11195" s="46" t="s">
        <v>20688</v>
      </c>
      <c r="C11195" s="47">
        <v>10.907</v>
      </c>
      <c r="D11195" s="119" t="s">
        <v>14511</v>
      </c>
      <c r="E11195" s="46" t="s">
        <v>14511</v>
      </c>
      <c r="F11195" s="121">
        <v>11.0944</v>
      </c>
      <c r="G11195" s="87"/>
      <c r="H11195" s="47"/>
      <c r="I11195" s="120">
        <v>0</v>
      </c>
      <c r="J11195" s="120">
        <v>0</v>
      </c>
    </row>
    <row r="11196" spans="1:10" ht="15" customHeight="1">
      <c r="A11196" s="46" t="s">
        <v>20685</v>
      </c>
      <c r="B11196" s="46" t="s">
        <v>20686</v>
      </c>
      <c r="C11196" s="47">
        <v>8.6183999999999994</v>
      </c>
      <c r="D11196" s="119" t="s">
        <v>14510</v>
      </c>
      <c r="E11196" s="46" t="s">
        <v>14510</v>
      </c>
      <c r="F11196" s="121">
        <v>5.0603999999999996</v>
      </c>
      <c r="G11196" s="87"/>
      <c r="H11196" s="47"/>
      <c r="I11196" s="120">
        <v>0</v>
      </c>
      <c r="J11196" s="120">
        <v>0</v>
      </c>
    </row>
    <row r="11197" spans="1:10" ht="15" customHeight="1">
      <c r="A11197" s="46" t="s">
        <v>20683</v>
      </c>
      <c r="B11197" s="46" t="s">
        <v>20684</v>
      </c>
      <c r="C11197" s="47">
        <v>8.6183999999999994</v>
      </c>
      <c r="D11197" s="119" t="s">
        <v>14508</v>
      </c>
      <c r="E11197" s="46" t="s">
        <v>14508</v>
      </c>
      <c r="F11197" s="121">
        <v>6.1483999999999996</v>
      </c>
      <c r="G11197" s="87"/>
      <c r="H11197" s="47"/>
      <c r="I11197" s="120">
        <v>0</v>
      </c>
      <c r="J11197" s="120">
        <v>0</v>
      </c>
    </row>
    <row r="11198" spans="1:10" ht="15" customHeight="1">
      <c r="A11198" s="46" t="s">
        <v>20681</v>
      </c>
      <c r="B11198" s="46" t="s">
        <v>20682</v>
      </c>
      <c r="C11198" s="47">
        <v>0.63239999999999996</v>
      </c>
      <c r="D11198" s="119" t="s">
        <v>14506</v>
      </c>
      <c r="E11198" s="46" t="s">
        <v>14506</v>
      </c>
      <c r="F11198" s="121">
        <v>7.0846</v>
      </c>
      <c r="G11198" s="87"/>
      <c r="H11198" s="47"/>
      <c r="I11198" s="120">
        <v>50</v>
      </c>
      <c r="J11198" s="120">
        <v>0</v>
      </c>
    </row>
    <row r="11199" spans="1:10" ht="15" customHeight="1">
      <c r="A11199" s="46" t="s">
        <v>20679</v>
      </c>
      <c r="B11199" s="46" t="s">
        <v>20680</v>
      </c>
      <c r="C11199" s="47">
        <v>1.2612000000000001</v>
      </c>
      <c r="D11199" s="119" t="s">
        <v>14504</v>
      </c>
      <c r="E11199" s="46" t="s">
        <v>14504</v>
      </c>
      <c r="F11199" s="121">
        <v>11.896000000000001</v>
      </c>
      <c r="G11199" s="87"/>
      <c r="H11199" s="47"/>
      <c r="I11199" s="120">
        <v>97</v>
      </c>
      <c r="J11199" s="120">
        <v>0</v>
      </c>
    </row>
    <row r="11200" spans="1:10" ht="15" customHeight="1">
      <c r="A11200" s="46" t="s">
        <v>20677</v>
      </c>
      <c r="B11200" s="46" t="s">
        <v>20678</v>
      </c>
      <c r="C11200" s="47">
        <v>1.9905999999999999</v>
      </c>
      <c r="D11200" s="119" t="s">
        <v>14502</v>
      </c>
      <c r="E11200" s="46" t="s">
        <v>14502</v>
      </c>
      <c r="F11200" s="121">
        <v>8.5267999999999997</v>
      </c>
      <c r="G11200" s="87"/>
      <c r="H11200" s="47"/>
      <c r="I11200" s="120">
        <v>0</v>
      </c>
      <c r="J11200" s="120">
        <v>0</v>
      </c>
    </row>
    <row r="11201" spans="1:10" ht="15" customHeight="1">
      <c r="A11201" s="46" t="s">
        <v>20675</v>
      </c>
      <c r="B11201" s="46" t="s">
        <v>20676</v>
      </c>
      <c r="C11201" s="47">
        <v>4.4135999999999997</v>
      </c>
      <c r="D11201" s="119" t="s">
        <v>14500</v>
      </c>
      <c r="E11201" s="46" t="s">
        <v>14500</v>
      </c>
      <c r="F11201" s="121">
        <v>9.3109999999999999</v>
      </c>
      <c r="G11201" s="87"/>
      <c r="H11201" s="47"/>
      <c r="I11201" s="120">
        <v>0</v>
      </c>
      <c r="J11201" s="120">
        <v>0</v>
      </c>
    </row>
    <row r="11202" spans="1:10" ht="15" customHeight="1">
      <c r="A11202" s="46" t="s">
        <v>20673</v>
      </c>
      <c r="B11202" s="46" t="s">
        <v>20674</v>
      </c>
      <c r="C11202" s="47">
        <v>25.0318</v>
      </c>
      <c r="D11202" s="119" t="s">
        <v>14498</v>
      </c>
      <c r="E11202" s="46" t="s">
        <v>14498</v>
      </c>
      <c r="F11202" s="121">
        <v>11.3858</v>
      </c>
      <c r="G11202" s="87"/>
      <c r="H11202" s="47"/>
      <c r="I11202" s="120">
        <v>0</v>
      </c>
      <c r="J11202" s="120">
        <v>0</v>
      </c>
    </row>
    <row r="11203" spans="1:10" ht="15" customHeight="1">
      <c r="A11203" s="46" t="s">
        <v>20671</v>
      </c>
      <c r="B11203" s="46" t="s">
        <v>20672</v>
      </c>
      <c r="C11203" s="47">
        <v>28.111799999999999</v>
      </c>
      <c r="D11203" s="119" t="s">
        <v>14496</v>
      </c>
      <c r="E11203" s="46" t="s">
        <v>14496</v>
      </c>
      <c r="F11203" s="121">
        <v>34.157600000000002</v>
      </c>
      <c r="G11203" s="87"/>
      <c r="H11203" s="47"/>
      <c r="I11203" s="120">
        <v>0</v>
      </c>
      <c r="J11203" s="120">
        <v>0</v>
      </c>
    </row>
    <row r="11204" spans="1:10" ht="15" customHeight="1">
      <c r="A11204" s="46" t="s">
        <v>20669</v>
      </c>
      <c r="B11204" s="46" t="s">
        <v>20670</v>
      </c>
      <c r="C11204" s="47">
        <v>4.5186000000000002</v>
      </c>
      <c r="D11204" s="119" t="s">
        <v>14494</v>
      </c>
      <c r="E11204" s="46" t="s">
        <v>14494</v>
      </c>
      <c r="F11204" s="121">
        <v>27.326000000000001</v>
      </c>
      <c r="G11204" s="87"/>
      <c r="H11204" s="47"/>
      <c r="I11204" s="120">
        <v>0</v>
      </c>
      <c r="J11204" s="120">
        <v>0</v>
      </c>
    </row>
    <row r="11205" spans="1:10" ht="15" customHeight="1">
      <c r="A11205" s="46" t="s">
        <v>20667</v>
      </c>
      <c r="B11205" s="46" t="s">
        <v>20668</v>
      </c>
      <c r="C11205" s="47">
        <v>34.475000000000001</v>
      </c>
      <c r="D11205" s="119" t="s">
        <v>14492</v>
      </c>
      <c r="E11205" s="46" t="s">
        <v>14492</v>
      </c>
      <c r="F11205" s="121">
        <v>40.988999999999997</v>
      </c>
      <c r="G11205" s="87"/>
      <c r="H11205" s="47"/>
      <c r="I11205" s="120">
        <v>0</v>
      </c>
      <c r="J11205" s="120">
        <v>0</v>
      </c>
    </row>
    <row r="11206" spans="1:10" ht="15" customHeight="1">
      <c r="A11206" s="46" t="s">
        <v>20665</v>
      </c>
      <c r="B11206" s="46" t="s">
        <v>20666</v>
      </c>
      <c r="C11206" s="47">
        <v>15.6808</v>
      </c>
      <c r="D11206" s="119" t="s">
        <v>14490</v>
      </c>
      <c r="E11206" s="46" t="s">
        <v>14490</v>
      </c>
      <c r="F11206" s="121">
        <v>37.725200000000001</v>
      </c>
      <c r="G11206" s="87"/>
      <c r="H11206" s="47"/>
      <c r="I11206" s="120">
        <v>0</v>
      </c>
      <c r="J11206" s="120">
        <v>0</v>
      </c>
    </row>
    <row r="11207" spans="1:10" ht="15" customHeight="1">
      <c r="A11207" s="46" t="s">
        <v>20663</v>
      </c>
      <c r="B11207" s="46" t="s">
        <v>20664</v>
      </c>
      <c r="C11207" s="47">
        <v>3.4967999999999999</v>
      </c>
      <c r="D11207" s="119" t="s">
        <v>14488</v>
      </c>
      <c r="E11207" s="46" t="s">
        <v>14488</v>
      </c>
      <c r="F11207" s="121">
        <v>36.662399999999998</v>
      </c>
      <c r="G11207" s="87"/>
      <c r="H11207" s="47"/>
      <c r="I11207" s="120">
        <v>0</v>
      </c>
      <c r="J11207" s="120">
        <v>0</v>
      </c>
    </row>
    <row r="11208" spans="1:10" ht="15" customHeight="1">
      <c r="A11208" s="46" t="s">
        <v>20661</v>
      </c>
      <c r="B11208" s="46" t="s">
        <v>20662</v>
      </c>
      <c r="C11208" s="47">
        <v>4.8784000000000001</v>
      </c>
      <c r="D11208" s="119" t="s">
        <v>14486</v>
      </c>
      <c r="E11208" s="46" t="s">
        <v>14486</v>
      </c>
      <c r="F11208" s="121">
        <v>8.1471999999999998</v>
      </c>
      <c r="G11208" s="87"/>
      <c r="H11208" s="47"/>
      <c r="I11208" s="120">
        <v>0</v>
      </c>
      <c r="J11208" s="120">
        <v>0</v>
      </c>
    </row>
    <row r="11209" spans="1:10" ht="15" customHeight="1">
      <c r="A11209" s="46" t="s">
        <v>20659</v>
      </c>
      <c r="B11209" s="46" t="s">
        <v>20660</v>
      </c>
      <c r="C11209" s="47">
        <v>4.5186000000000002</v>
      </c>
      <c r="D11209" s="119" t="s">
        <v>14484</v>
      </c>
      <c r="E11209" s="46" t="s">
        <v>14484</v>
      </c>
      <c r="F11209" s="121">
        <v>6.2747999999999999</v>
      </c>
      <c r="G11209" s="87"/>
      <c r="H11209" s="47"/>
      <c r="I11209" s="120">
        <v>0</v>
      </c>
      <c r="J11209" s="120">
        <v>0</v>
      </c>
    </row>
    <row r="11210" spans="1:10" ht="15" customHeight="1">
      <c r="A11210" s="46" t="s">
        <v>20657</v>
      </c>
      <c r="B11210" s="46" t="s">
        <v>20658</v>
      </c>
      <c r="C11210" s="47">
        <v>0.60880000000000001</v>
      </c>
      <c r="D11210" s="119" t="s">
        <v>14482</v>
      </c>
      <c r="E11210" s="46" t="s">
        <v>14482</v>
      </c>
      <c r="F11210" s="121">
        <v>6.6292</v>
      </c>
      <c r="G11210" s="87"/>
      <c r="H11210" s="47"/>
      <c r="I11210" s="120">
        <v>0</v>
      </c>
      <c r="J11210" s="120">
        <v>0</v>
      </c>
    </row>
    <row r="11211" spans="1:10" ht="15" customHeight="1">
      <c r="A11211" s="46" t="s">
        <v>20655</v>
      </c>
      <c r="B11211" s="46" t="s">
        <v>20656</v>
      </c>
      <c r="C11211" s="47">
        <v>0.63160000000000005</v>
      </c>
      <c r="D11211" s="119" t="s">
        <v>14480</v>
      </c>
      <c r="E11211" s="46" t="s">
        <v>14480</v>
      </c>
      <c r="F11211" s="121">
        <v>7.2110000000000003</v>
      </c>
      <c r="G11211" s="87"/>
      <c r="H11211" s="47"/>
      <c r="I11211" s="120">
        <v>0</v>
      </c>
      <c r="J11211" s="120">
        <v>0</v>
      </c>
    </row>
    <row r="11212" spans="1:10" ht="15" customHeight="1">
      <c r="A11212" s="46" t="s">
        <v>5748</v>
      </c>
      <c r="B11212" s="46" t="s">
        <v>20654</v>
      </c>
      <c r="C11212" s="47">
        <v>6.4516</v>
      </c>
      <c r="D11212" s="119" t="s">
        <v>14478</v>
      </c>
      <c r="E11212" s="46" t="s">
        <v>14478</v>
      </c>
      <c r="F11212" s="121">
        <v>7.3628</v>
      </c>
      <c r="G11212" s="87"/>
      <c r="H11212" s="47"/>
      <c r="I11212" s="120">
        <v>128</v>
      </c>
      <c r="J11212" s="120">
        <v>0</v>
      </c>
    </row>
    <row r="11213" spans="1:10" ht="15" customHeight="1">
      <c r="A11213" s="46" t="s">
        <v>5772</v>
      </c>
      <c r="B11213" s="46" t="s">
        <v>36395</v>
      </c>
      <c r="C11213" s="47">
        <v>1.6828000000000001</v>
      </c>
      <c r="D11213" s="119" t="s">
        <v>14476</v>
      </c>
      <c r="E11213" s="46" t="s">
        <v>14476</v>
      </c>
      <c r="F11213" s="121">
        <v>4.9337999999999997</v>
      </c>
      <c r="G11213" s="87"/>
      <c r="H11213" s="47"/>
      <c r="I11213" s="120">
        <v>665</v>
      </c>
      <c r="J11213" s="120">
        <v>0</v>
      </c>
    </row>
    <row r="11214" spans="1:10" ht="15" customHeight="1">
      <c r="A11214" s="46" t="s">
        <v>5784</v>
      </c>
      <c r="B11214" s="46" t="s">
        <v>20653</v>
      </c>
      <c r="C11214" s="47">
        <v>6.3071999999999999</v>
      </c>
      <c r="D11214" s="119" t="s">
        <v>14474</v>
      </c>
      <c r="E11214" s="46" t="s">
        <v>14474</v>
      </c>
      <c r="F11214" s="121">
        <v>8.1340000000000003</v>
      </c>
      <c r="G11214" s="87"/>
      <c r="H11214" s="47"/>
      <c r="I11214" s="120">
        <v>64</v>
      </c>
      <c r="J11214" s="120">
        <v>0</v>
      </c>
    </row>
    <row r="11215" spans="1:10" ht="15" customHeight="1">
      <c r="A11215" s="46" t="s">
        <v>20651</v>
      </c>
      <c r="B11215" s="46" t="s">
        <v>20652</v>
      </c>
      <c r="C11215" s="47">
        <v>9.4667999999999992</v>
      </c>
      <c r="D11215" s="119" t="s">
        <v>14472</v>
      </c>
      <c r="E11215" s="46" t="s">
        <v>14472</v>
      </c>
      <c r="F11215" s="121">
        <v>9.8054000000000006</v>
      </c>
      <c r="G11215" s="87"/>
      <c r="H11215" s="47"/>
      <c r="I11215" s="120">
        <v>27</v>
      </c>
      <c r="J11215" s="120">
        <v>0</v>
      </c>
    </row>
    <row r="11216" spans="1:10" ht="15" customHeight="1">
      <c r="A11216" s="46" t="s">
        <v>20649</v>
      </c>
      <c r="B11216" s="46" t="s">
        <v>20650</v>
      </c>
      <c r="C11216" s="47">
        <v>9.5245999999999995</v>
      </c>
      <c r="D11216" s="119" t="s">
        <v>14470</v>
      </c>
      <c r="E11216" s="46" t="s">
        <v>14470</v>
      </c>
      <c r="F11216" s="121">
        <v>8.9947999999999997</v>
      </c>
      <c r="G11216" s="87"/>
      <c r="H11216" s="47"/>
      <c r="I11216" s="120">
        <v>0</v>
      </c>
      <c r="J11216" s="120">
        <v>0</v>
      </c>
    </row>
    <row r="11217" spans="1:10" ht="15" customHeight="1">
      <c r="A11217" s="46" t="s">
        <v>20647</v>
      </c>
      <c r="B11217" s="46" t="s">
        <v>20648</v>
      </c>
      <c r="C11217" s="47">
        <v>4.9763999999999999</v>
      </c>
      <c r="D11217" s="119" t="s">
        <v>14468</v>
      </c>
      <c r="E11217" s="46" t="s">
        <v>14468</v>
      </c>
      <c r="F11217" s="121">
        <v>10.311</v>
      </c>
      <c r="G11217" s="87"/>
      <c r="H11217" s="47"/>
      <c r="I11217" s="120">
        <v>0</v>
      </c>
      <c r="J11217" s="120">
        <v>0</v>
      </c>
    </row>
    <row r="11218" spans="1:10" ht="15" customHeight="1">
      <c r="A11218" s="46" t="s">
        <v>20645</v>
      </c>
      <c r="B11218" s="46" t="s">
        <v>20646</v>
      </c>
      <c r="C11218" s="47">
        <v>40.108400000000003</v>
      </c>
      <c r="D11218" s="119" t="s">
        <v>14466</v>
      </c>
      <c r="E11218" s="46" t="s">
        <v>14466</v>
      </c>
      <c r="F11218" s="121">
        <v>13558.27</v>
      </c>
      <c r="G11218" s="87"/>
      <c r="H11218" s="47"/>
      <c r="I11218" s="120">
        <v>0</v>
      </c>
      <c r="J11218" s="120">
        <v>0</v>
      </c>
    </row>
    <row r="11219" spans="1:10" ht="15" customHeight="1">
      <c r="A11219" s="46" t="s">
        <v>20643</v>
      </c>
      <c r="B11219" s="46" t="s">
        <v>20644</v>
      </c>
      <c r="C11219" s="47">
        <v>16.679600000000001</v>
      </c>
      <c r="D11219" s="119" t="s">
        <v>14464</v>
      </c>
      <c r="E11219" s="46" t="s">
        <v>14464</v>
      </c>
      <c r="F11219" s="121">
        <v>11.4678</v>
      </c>
      <c r="G11219" s="87"/>
      <c r="H11219" s="47"/>
      <c r="I11219" s="120">
        <v>0</v>
      </c>
      <c r="J11219" s="120">
        <v>0</v>
      </c>
    </row>
    <row r="11220" spans="1:10" ht="15" customHeight="1">
      <c r="A11220" s="46" t="s">
        <v>20641</v>
      </c>
      <c r="B11220" s="46" t="s">
        <v>20642</v>
      </c>
      <c r="C11220" s="47">
        <v>1.0544</v>
      </c>
      <c r="D11220" s="119" t="s">
        <v>14462</v>
      </c>
      <c r="E11220" s="46" t="s">
        <v>14462</v>
      </c>
      <c r="F11220" s="121">
        <v>13.3124</v>
      </c>
      <c r="G11220" s="87"/>
      <c r="H11220" s="47"/>
      <c r="I11220" s="120">
        <v>0</v>
      </c>
      <c r="J11220" s="120">
        <v>0</v>
      </c>
    </row>
    <row r="11221" spans="1:10" ht="15" customHeight="1">
      <c r="A11221" s="46" t="s">
        <v>20639</v>
      </c>
      <c r="B11221" s="46" t="s">
        <v>20640</v>
      </c>
      <c r="C11221" s="47">
        <v>5.6218000000000004</v>
      </c>
      <c r="D11221" s="119" t="s">
        <v>14460</v>
      </c>
      <c r="E11221" s="46" t="s">
        <v>14460</v>
      </c>
      <c r="F11221" s="121">
        <v>18.4862</v>
      </c>
      <c r="G11221" s="87"/>
      <c r="H11221" s="47"/>
      <c r="I11221" s="120">
        <v>0</v>
      </c>
      <c r="J11221" s="120">
        <v>0</v>
      </c>
    </row>
    <row r="11222" spans="1:10" ht="15" customHeight="1">
      <c r="A11222" s="46" t="s">
        <v>20638</v>
      </c>
      <c r="B11222" s="46" t="s">
        <v>33620</v>
      </c>
      <c r="C11222" s="47">
        <v>2.2593999999999999</v>
      </c>
      <c r="D11222" s="119" t="s">
        <v>14458</v>
      </c>
      <c r="E11222" s="46" t="s">
        <v>14458</v>
      </c>
      <c r="F11222" s="121">
        <v>32.968400000000003</v>
      </c>
      <c r="G11222" s="87"/>
      <c r="H11222" s="47"/>
      <c r="I11222" s="120">
        <v>109</v>
      </c>
      <c r="J11222" s="120">
        <v>0</v>
      </c>
    </row>
    <row r="11223" spans="1:10" ht="15" customHeight="1">
      <c r="A11223" s="46" t="s">
        <v>20636</v>
      </c>
      <c r="B11223" s="46" t="s">
        <v>20637</v>
      </c>
      <c r="C11223" s="47">
        <v>1.1941999999999999</v>
      </c>
      <c r="D11223" s="119" t="s">
        <v>14456</v>
      </c>
      <c r="E11223" s="46" t="s">
        <v>14456</v>
      </c>
      <c r="F11223" s="121">
        <v>45.366199999999999</v>
      </c>
      <c r="G11223" s="87"/>
      <c r="H11223" s="47"/>
      <c r="I11223" s="120">
        <v>0</v>
      </c>
      <c r="J11223" s="120">
        <v>0</v>
      </c>
    </row>
    <row r="11224" spans="1:10" ht="15" customHeight="1">
      <c r="A11224" s="46" t="s">
        <v>20634</v>
      </c>
      <c r="B11224" s="46" t="s">
        <v>20635</v>
      </c>
      <c r="C11224" s="47">
        <v>19.599799999999998</v>
      </c>
      <c r="D11224" s="119" t="s">
        <v>14454</v>
      </c>
      <c r="E11224" s="46" t="s">
        <v>14454</v>
      </c>
      <c r="F11224" s="121">
        <v>168.15979999999999</v>
      </c>
      <c r="G11224" s="87"/>
      <c r="H11224" s="47"/>
      <c r="I11224" s="120">
        <v>0</v>
      </c>
      <c r="J11224" s="120">
        <v>0</v>
      </c>
    </row>
    <row r="11225" spans="1:10" ht="15" customHeight="1">
      <c r="A11225" s="46" t="s">
        <v>20632</v>
      </c>
      <c r="B11225" s="46" t="s">
        <v>20633</v>
      </c>
      <c r="C11225" s="47">
        <v>0.76400000000000001</v>
      </c>
      <c r="D11225" s="119" t="s">
        <v>32690</v>
      </c>
      <c r="E11225" s="46" t="s">
        <v>32690</v>
      </c>
      <c r="F11225" s="120"/>
      <c r="G11225" s="87"/>
      <c r="H11225" s="47"/>
      <c r="I11225" s="120">
        <v>0</v>
      </c>
      <c r="J11225" s="120">
        <v>0</v>
      </c>
    </row>
    <row r="11226" spans="1:10" ht="15" customHeight="1">
      <c r="A11226" s="46" t="s">
        <v>20630</v>
      </c>
      <c r="B11226" s="46" t="s">
        <v>20631</v>
      </c>
      <c r="C11226" s="47">
        <v>59.099400000000003</v>
      </c>
      <c r="D11226" s="119" t="s">
        <v>14594</v>
      </c>
      <c r="E11226" s="46" t="s">
        <v>14594</v>
      </c>
      <c r="F11226" s="121">
        <v>57.384599999999999</v>
      </c>
      <c r="G11226" s="87"/>
      <c r="H11226" s="47"/>
      <c r="I11226" s="120">
        <v>0</v>
      </c>
      <c r="J11226" s="120">
        <v>0</v>
      </c>
    </row>
    <row r="11227" spans="1:10" ht="15" customHeight="1">
      <c r="A11227" s="46" t="s">
        <v>20628</v>
      </c>
      <c r="B11227" s="46" t="s">
        <v>20629</v>
      </c>
      <c r="C11227" s="47">
        <v>6.8414000000000001</v>
      </c>
      <c r="D11227" s="119" t="s">
        <v>14592</v>
      </c>
      <c r="E11227" s="46" t="s">
        <v>14592</v>
      </c>
      <c r="F11227" s="121">
        <v>22.589600000000001</v>
      </c>
      <c r="G11227" s="87"/>
      <c r="H11227" s="47"/>
      <c r="I11227" s="120">
        <v>12</v>
      </c>
      <c r="J11227" s="120">
        <v>0</v>
      </c>
    </row>
    <row r="11228" spans="1:10" ht="15" customHeight="1">
      <c r="A11228" s="46" t="s">
        <v>20626</v>
      </c>
      <c r="B11228" s="46" t="s">
        <v>20627</v>
      </c>
      <c r="C11228" s="47">
        <v>0.87160000000000004</v>
      </c>
      <c r="D11228" s="119" t="s">
        <v>14590</v>
      </c>
      <c r="E11228" s="46" t="s">
        <v>14590</v>
      </c>
      <c r="F11228" s="121">
        <v>47.820599999999999</v>
      </c>
      <c r="G11228" s="87"/>
      <c r="H11228" s="47"/>
      <c r="I11228" s="120">
        <v>41</v>
      </c>
      <c r="J11228" s="120">
        <v>0</v>
      </c>
    </row>
    <row r="11229" spans="1:10" ht="15" customHeight="1">
      <c r="A11229" s="46" t="s">
        <v>20624</v>
      </c>
      <c r="B11229" s="46" t="s">
        <v>20625</v>
      </c>
      <c r="C11229" s="47">
        <v>21.476800000000001</v>
      </c>
      <c r="D11229" s="119" t="s">
        <v>14588</v>
      </c>
      <c r="E11229" s="46" t="s">
        <v>14588</v>
      </c>
      <c r="F11229" s="121">
        <v>19.583600000000001</v>
      </c>
      <c r="G11229" s="87"/>
      <c r="H11229" s="47"/>
      <c r="I11229" s="120">
        <v>0</v>
      </c>
      <c r="J11229" s="120">
        <v>0</v>
      </c>
    </row>
    <row r="11230" spans="1:10" ht="15" customHeight="1">
      <c r="A11230" s="46" t="s">
        <v>20622</v>
      </c>
      <c r="B11230" s="46" t="s">
        <v>20623</v>
      </c>
      <c r="C11230" s="47">
        <v>22.5046</v>
      </c>
      <c r="D11230" s="119" t="s">
        <v>14586</v>
      </c>
      <c r="E11230" s="46" t="s">
        <v>14586</v>
      </c>
      <c r="F11230" s="121">
        <v>174.8108</v>
      </c>
      <c r="G11230" s="87"/>
      <c r="H11230" s="47"/>
      <c r="I11230" s="120">
        <v>0</v>
      </c>
      <c r="J11230" s="120">
        <v>0</v>
      </c>
    </row>
    <row r="11231" spans="1:10" ht="15" customHeight="1">
      <c r="A11231" s="46" t="s">
        <v>20620</v>
      </c>
      <c r="B11231" s="46" t="s">
        <v>20621</v>
      </c>
      <c r="C11231" s="47">
        <v>14.124599999999999</v>
      </c>
      <c r="D11231" s="119" t="s">
        <v>14584</v>
      </c>
      <c r="E11231" s="46" t="s">
        <v>14584</v>
      </c>
      <c r="F11231" s="121">
        <v>70.668199999999999</v>
      </c>
      <c r="G11231" s="87"/>
      <c r="H11231" s="47"/>
      <c r="I11231" s="120">
        <v>62</v>
      </c>
      <c r="J11231" s="120">
        <v>0</v>
      </c>
    </row>
    <row r="11232" spans="1:10" ht="15" customHeight="1">
      <c r="A11232" s="46" t="s">
        <v>20618</v>
      </c>
      <c r="B11232" s="46" t="s">
        <v>20619</v>
      </c>
      <c r="C11232" s="47">
        <v>1.3424</v>
      </c>
      <c r="D11232" s="119" t="s">
        <v>14598</v>
      </c>
      <c r="E11232" s="46" t="s">
        <v>14598</v>
      </c>
      <c r="F11232" s="121">
        <v>3.44E-2</v>
      </c>
      <c r="G11232" s="87"/>
      <c r="H11232" s="47"/>
      <c r="I11232" s="120">
        <v>9</v>
      </c>
      <c r="J11232" s="120">
        <v>0</v>
      </c>
    </row>
    <row r="11233" spans="1:10" ht="15" customHeight="1">
      <c r="A11233" s="46" t="s">
        <v>20616</v>
      </c>
      <c r="B11233" s="46" t="s">
        <v>20617</v>
      </c>
      <c r="C11233" s="47">
        <v>5.6218000000000004</v>
      </c>
      <c r="D11233" s="119" t="s">
        <v>14596</v>
      </c>
      <c r="E11233" s="46" t="s">
        <v>14596</v>
      </c>
      <c r="F11233" s="121">
        <v>0.1038</v>
      </c>
      <c r="G11233" s="87"/>
      <c r="H11233" s="47"/>
      <c r="I11233" s="120">
        <v>58</v>
      </c>
      <c r="J11233" s="120">
        <v>0</v>
      </c>
    </row>
    <row r="11234" spans="1:10" ht="15" customHeight="1">
      <c r="A11234" s="46" t="s">
        <v>20614</v>
      </c>
      <c r="B11234" s="46" t="s">
        <v>20615</v>
      </c>
      <c r="C11234" s="47">
        <v>15.924799999999999</v>
      </c>
      <c r="D11234" s="119" t="s">
        <v>14602</v>
      </c>
      <c r="E11234" s="46" t="s">
        <v>14602</v>
      </c>
      <c r="F11234" s="121">
        <v>2.2151999999999998</v>
      </c>
      <c r="G11234" s="87"/>
      <c r="H11234" s="47"/>
      <c r="I11234" s="120">
        <v>0</v>
      </c>
      <c r="J11234" s="120">
        <v>0</v>
      </c>
    </row>
    <row r="11235" spans="1:10" ht="15" customHeight="1">
      <c r="A11235" s="46" t="s">
        <v>20612</v>
      </c>
      <c r="B11235" s="46" t="s">
        <v>20613</v>
      </c>
      <c r="C11235" s="47">
        <v>17.492999999999999</v>
      </c>
      <c r="D11235" s="119" t="s">
        <v>14600</v>
      </c>
      <c r="E11235" s="46" t="s">
        <v>14600</v>
      </c>
      <c r="F11235" s="121">
        <v>5.8193999999999999</v>
      </c>
      <c r="G11235" s="87"/>
      <c r="H11235" s="47"/>
      <c r="I11235" s="120">
        <v>0</v>
      </c>
      <c r="J11235" s="120">
        <v>0</v>
      </c>
    </row>
    <row r="11236" spans="1:10" ht="15" customHeight="1">
      <c r="A11236" s="46" t="s">
        <v>20610</v>
      </c>
      <c r="B11236" s="46" t="s">
        <v>20611</v>
      </c>
      <c r="C11236" s="47">
        <v>7.1550000000000002</v>
      </c>
      <c r="D11236" s="119" t="s">
        <v>14686</v>
      </c>
      <c r="E11236" s="46" t="s">
        <v>14686</v>
      </c>
      <c r="F11236" s="121">
        <v>5.5915999999999997</v>
      </c>
      <c r="G11236" s="87"/>
      <c r="H11236" s="47"/>
      <c r="I11236" s="120">
        <v>0</v>
      </c>
      <c r="J11236" s="120">
        <v>0</v>
      </c>
    </row>
    <row r="11237" spans="1:10" ht="15" customHeight="1">
      <c r="A11237" s="46" t="s">
        <v>20608</v>
      </c>
      <c r="B11237" s="46" t="s">
        <v>20609</v>
      </c>
      <c r="C11237" s="47">
        <v>4.3558000000000003</v>
      </c>
      <c r="D11237" s="119" t="s">
        <v>14684</v>
      </c>
      <c r="E11237" s="46" t="s">
        <v>14684</v>
      </c>
      <c r="F11237" s="121">
        <v>5.87</v>
      </c>
      <c r="G11237" s="87"/>
      <c r="H11237" s="47"/>
      <c r="I11237" s="120">
        <v>0</v>
      </c>
      <c r="J11237" s="120">
        <v>0</v>
      </c>
    </row>
    <row r="11238" spans="1:10" ht="15" customHeight="1">
      <c r="A11238" s="46" t="s">
        <v>20606</v>
      </c>
      <c r="B11238" s="46" t="s">
        <v>20607</v>
      </c>
      <c r="C11238" s="47">
        <v>13.741199999999999</v>
      </c>
      <c r="D11238" s="119" t="s">
        <v>14682</v>
      </c>
      <c r="E11238" s="46" t="s">
        <v>14682</v>
      </c>
      <c r="F11238" s="121">
        <v>5.3639999999999999</v>
      </c>
      <c r="G11238" s="87"/>
      <c r="H11238" s="47"/>
      <c r="I11238" s="120">
        <v>0</v>
      </c>
      <c r="J11238" s="120">
        <v>0</v>
      </c>
    </row>
    <row r="11239" spans="1:10" ht="15" customHeight="1">
      <c r="A11239" s="46" t="s">
        <v>20604</v>
      </c>
      <c r="B11239" s="46" t="s">
        <v>20605</v>
      </c>
      <c r="C11239" s="47">
        <v>4.8204000000000002</v>
      </c>
      <c r="D11239" s="119" t="s">
        <v>14681</v>
      </c>
      <c r="E11239" s="46" t="s">
        <v>14681</v>
      </c>
      <c r="F11239" s="121">
        <v>2.2772000000000001</v>
      </c>
      <c r="G11239" s="87"/>
      <c r="H11239" s="47"/>
      <c r="I11239" s="120">
        <v>45</v>
      </c>
      <c r="J11239" s="120">
        <v>0</v>
      </c>
    </row>
    <row r="11240" spans="1:10" ht="15" customHeight="1">
      <c r="A11240" s="46" t="s">
        <v>20602</v>
      </c>
      <c r="B11240" s="46" t="s">
        <v>20603</v>
      </c>
      <c r="C11240" s="47">
        <v>1.6140000000000001</v>
      </c>
      <c r="D11240" s="119" t="s">
        <v>14679</v>
      </c>
      <c r="E11240" s="46" t="s">
        <v>14679</v>
      </c>
      <c r="F11240" s="121">
        <v>5.6424000000000003</v>
      </c>
      <c r="G11240" s="87"/>
      <c r="H11240" s="47"/>
      <c r="I11240" s="120">
        <v>28</v>
      </c>
      <c r="J11240" s="120">
        <v>0</v>
      </c>
    </row>
    <row r="11241" spans="1:10" ht="15" customHeight="1">
      <c r="A11241" s="46" t="s">
        <v>20600</v>
      </c>
      <c r="B11241" s="46" t="s">
        <v>20601</v>
      </c>
      <c r="C11241" s="47">
        <v>8.9925999999999995</v>
      </c>
      <c r="D11241" s="119" t="s">
        <v>14677</v>
      </c>
      <c r="E11241" s="46" t="s">
        <v>14677</v>
      </c>
      <c r="F11241" s="121">
        <v>2.4544000000000001</v>
      </c>
      <c r="G11241" s="87"/>
      <c r="H11241" s="47"/>
      <c r="I11241" s="120">
        <v>0</v>
      </c>
      <c r="J11241" s="120">
        <v>0</v>
      </c>
    </row>
    <row r="11242" spans="1:10" ht="15" customHeight="1">
      <c r="A11242" s="46" t="s">
        <v>20598</v>
      </c>
      <c r="B11242" s="46" t="s">
        <v>20599</v>
      </c>
      <c r="C11242" s="47">
        <v>7.1322000000000001</v>
      </c>
      <c r="D11242" s="119" t="s">
        <v>14676</v>
      </c>
      <c r="E11242" s="46" t="s">
        <v>14676</v>
      </c>
      <c r="F11242" s="121">
        <v>1.9481999999999999</v>
      </c>
      <c r="G11242" s="87"/>
      <c r="H11242" s="47"/>
      <c r="I11242" s="120">
        <v>0</v>
      </c>
      <c r="J11242" s="120">
        <v>0</v>
      </c>
    </row>
    <row r="11243" spans="1:10" ht="15" customHeight="1">
      <c r="A11243" s="46" t="s">
        <v>20596</v>
      </c>
      <c r="B11243" s="46" t="s">
        <v>20597</v>
      </c>
      <c r="C11243" s="47">
        <v>143.88120000000001</v>
      </c>
      <c r="D11243" s="119" t="s">
        <v>14674</v>
      </c>
      <c r="E11243" s="46" t="s">
        <v>14674</v>
      </c>
      <c r="F11243" s="121">
        <v>2.0493999999999999</v>
      </c>
      <c r="G11243" s="87"/>
      <c r="H11243" s="47"/>
      <c r="I11243" s="120">
        <v>0</v>
      </c>
      <c r="J11243" s="120">
        <v>0</v>
      </c>
    </row>
    <row r="11244" spans="1:10" ht="15" customHeight="1">
      <c r="A11244" s="46" t="s">
        <v>20594</v>
      </c>
      <c r="B11244" s="46" t="s">
        <v>20595</v>
      </c>
      <c r="C11244" s="47">
        <v>200.83240000000001</v>
      </c>
      <c r="D11244" s="119" t="s">
        <v>14672</v>
      </c>
      <c r="E11244" s="46" t="s">
        <v>14672</v>
      </c>
      <c r="F11244" s="121">
        <v>2.0493999999999999</v>
      </c>
      <c r="G11244" s="87"/>
      <c r="H11244" s="47"/>
      <c r="I11244" s="120">
        <v>0</v>
      </c>
      <c r="J11244" s="120">
        <v>0</v>
      </c>
    </row>
    <row r="11245" spans="1:10" ht="15" customHeight="1">
      <c r="A11245" s="46" t="s">
        <v>20592</v>
      </c>
      <c r="B11245" s="46" t="s">
        <v>20593</v>
      </c>
      <c r="C11245" s="47">
        <v>4.8688000000000002</v>
      </c>
      <c r="D11245" s="119" t="s">
        <v>14670</v>
      </c>
      <c r="E11245" s="46" t="s">
        <v>14670</v>
      </c>
      <c r="F11245" s="121">
        <v>2.0493999999999999</v>
      </c>
      <c r="G11245" s="87"/>
      <c r="H11245" s="47"/>
      <c r="I11245" s="120">
        <v>0</v>
      </c>
      <c r="J11245" s="120">
        <v>0</v>
      </c>
    </row>
    <row r="11246" spans="1:10" ht="15" customHeight="1">
      <c r="A11246" s="46" t="s">
        <v>20590</v>
      </c>
      <c r="B11246" s="46" t="s">
        <v>20591</v>
      </c>
      <c r="C11246" s="47">
        <v>6.3696000000000002</v>
      </c>
      <c r="D11246" s="119" t="s">
        <v>14668</v>
      </c>
      <c r="E11246" s="46" t="s">
        <v>14668</v>
      </c>
      <c r="F11246" s="121">
        <v>2.2265999999999999</v>
      </c>
      <c r="G11246" s="87"/>
      <c r="H11246" s="47"/>
      <c r="I11246" s="120">
        <v>0</v>
      </c>
      <c r="J11246" s="120">
        <v>0</v>
      </c>
    </row>
    <row r="11247" spans="1:10" ht="15" customHeight="1">
      <c r="A11247" s="46" t="s">
        <v>20588</v>
      </c>
      <c r="B11247" s="46" t="s">
        <v>20589</v>
      </c>
      <c r="C11247" s="47">
        <v>6.7245999999999997</v>
      </c>
      <c r="D11247" s="119" t="s">
        <v>14666</v>
      </c>
      <c r="E11247" s="46" t="s">
        <v>14666</v>
      </c>
      <c r="F11247" s="121">
        <v>2.9601999999999999</v>
      </c>
      <c r="G11247" s="87"/>
      <c r="H11247" s="47"/>
      <c r="I11247" s="120">
        <v>0</v>
      </c>
      <c r="J11247" s="120">
        <v>0</v>
      </c>
    </row>
    <row r="11248" spans="1:10" ht="15" customHeight="1">
      <c r="A11248" s="46" t="s">
        <v>20586</v>
      </c>
      <c r="B11248" s="46" t="s">
        <v>20587</v>
      </c>
      <c r="C11248" s="47">
        <v>4.5186000000000002</v>
      </c>
      <c r="D11248" s="119" t="s">
        <v>14664</v>
      </c>
      <c r="E11248" s="46" t="s">
        <v>14664</v>
      </c>
      <c r="F11248" s="121">
        <v>2.3277999999999999</v>
      </c>
      <c r="G11248" s="87"/>
      <c r="H11248" s="47"/>
      <c r="I11248" s="120">
        <v>0</v>
      </c>
      <c r="J11248" s="120">
        <v>0</v>
      </c>
    </row>
    <row r="11249" spans="1:10" ht="15" customHeight="1">
      <c r="A11249" s="46" t="s">
        <v>20582</v>
      </c>
      <c r="B11249" s="46" t="s">
        <v>20583</v>
      </c>
      <c r="C11249" s="47">
        <v>113.34399999999999</v>
      </c>
      <c r="D11249" s="119" t="s">
        <v>14662</v>
      </c>
      <c r="E11249" s="46" t="s">
        <v>14662</v>
      </c>
      <c r="F11249" s="121">
        <v>2.3277999999999999</v>
      </c>
      <c r="G11249" s="87"/>
      <c r="H11249" s="47"/>
      <c r="I11249" s="120">
        <v>0</v>
      </c>
      <c r="J11249" s="120">
        <v>0</v>
      </c>
    </row>
    <row r="11250" spans="1:10" ht="15" customHeight="1">
      <c r="A11250" s="46" t="s">
        <v>20580</v>
      </c>
      <c r="B11250" s="46" t="s">
        <v>20581</v>
      </c>
      <c r="C11250" s="47">
        <v>155.24119999999999</v>
      </c>
      <c r="D11250" s="119" t="s">
        <v>14660</v>
      </c>
      <c r="E11250" s="46" t="s">
        <v>14660</v>
      </c>
      <c r="F11250" s="121">
        <v>2.4036</v>
      </c>
      <c r="G11250" s="87"/>
      <c r="H11250" s="47"/>
      <c r="I11250" s="120">
        <v>0</v>
      </c>
      <c r="J11250" s="120">
        <v>0</v>
      </c>
    </row>
    <row r="11251" spans="1:10" ht="15" customHeight="1">
      <c r="A11251" s="46" t="s">
        <v>20578</v>
      </c>
      <c r="B11251" s="46" t="s">
        <v>20579</v>
      </c>
      <c r="C11251" s="47">
        <v>481.99720000000002</v>
      </c>
      <c r="D11251" s="119" t="s">
        <v>14658</v>
      </c>
      <c r="E11251" s="46" t="s">
        <v>14658</v>
      </c>
      <c r="F11251" s="121">
        <v>2.0242</v>
      </c>
      <c r="G11251" s="87"/>
      <c r="H11251" s="47"/>
      <c r="I11251" s="120">
        <v>0</v>
      </c>
      <c r="J11251" s="120">
        <v>0</v>
      </c>
    </row>
    <row r="11252" spans="1:10" ht="15" customHeight="1">
      <c r="A11252" s="46" t="s">
        <v>20576</v>
      </c>
      <c r="B11252" s="46" t="s">
        <v>20577</v>
      </c>
      <c r="C11252" s="47">
        <v>531.18880000000001</v>
      </c>
      <c r="D11252" s="119" t="s">
        <v>14656</v>
      </c>
      <c r="E11252" s="46" t="s">
        <v>14656</v>
      </c>
      <c r="F11252" s="121">
        <v>2.0242</v>
      </c>
      <c r="G11252" s="87"/>
      <c r="H11252" s="47"/>
      <c r="I11252" s="120">
        <v>0</v>
      </c>
      <c r="J11252" s="120">
        <v>0</v>
      </c>
    </row>
    <row r="11253" spans="1:10" ht="15" customHeight="1">
      <c r="A11253" s="46" t="s">
        <v>20574</v>
      </c>
      <c r="B11253" s="46" t="s">
        <v>20575</v>
      </c>
      <c r="C11253" s="47">
        <v>481.99720000000002</v>
      </c>
      <c r="D11253" s="119" t="s">
        <v>14654</v>
      </c>
      <c r="E11253" s="46" t="s">
        <v>14654</v>
      </c>
      <c r="F11253" s="121">
        <v>3.3904000000000001</v>
      </c>
      <c r="G11253" s="87"/>
      <c r="H11253" s="47"/>
      <c r="I11253" s="120">
        <v>0</v>
      </c>
      <c r="J11253" s="120">
        <v>0</v>
      </c>
    </row>
    <row r="11254" spans="1:10" ht="15" customHeight="1">
      <c r="A11254" s="46" t="s">
        <v>20572</v>
      </c>
      <c r="B11254" s="46" t="s">
        <v>20573</v>
      </c>
      <c r="C11254" s="47">
        <v>531.18880000000001</v>
      </c>
      <c r="D11254" s="119" t="s">
        <v>14652</v>
      </c>
      <c r="E11254" s="46" t="s">
        <v>14652</v>
      </c>
      <c r="F11254" s="121">
        <v>1.4523999999999999</v>
      </c>
      <c r="G11254" s="87"/>
      <c r="H11254" s="47"/>
      <c r="I11254" s="120">
        <v>0</v>
      </c>
      <c r="J11254" s="120">
        <v>0</v>
      </c>
    </row>
    <row r="11255" spans="1:10" ht="15" customHeight="1">
      <c r="A11255" s="46" t="s">
        <v>20570</v>
      </c>
      <c r="B11255" s="46" t="s">
        <v>20571</v>
      </c>
      <c r="C11255" s="47">
        <v>134.10120000000001</v>
      </c>
      <c r="D11255" s="119" t="s">
        <v>14650</v>
      </c>
      <c r="E11255" s="46" t="s">
        <v>14650</v>
      </c>
      <c r="F11255" s="121">
        <v>20.039200000000001</v>
      </c>
      <c r="G11255" s="87"/>
      <c r="H11255" s="47"/>
      <c r="I11255" s="120">
        <v>0</v>
      </c>
      <c r="J11255" s="120">
        <v>0</v>
      </c>
    </row>
    <row r="11256" spans="1:10" ht="15" customHeight="1">
      <c r="A11256" s="46" t="s">
        <v>20568</v>
      </c>
      <c r="B11256" s="46" t="s">
        <v>20569</v>
      </c>
      <c r="C11256" s="47">
        <v>53.791600000000003</v>
      </c>
      <c r="D11256" s="119" t="s">
        <v>14648</v>
      </c>
      <c r="E11256" s="46" t="s">
        <v>14648</v>
      </c>
      <c r="F11256" s="121">
        <v>1.9128000000000001</v>
      </c>
      <c r="G11256" s="87"/>
      <c r="H11256" s="47"/>
      <c r="I11256" s="120">
        <v>0</v>
      </c>
      <c r="J11256" s="120">
        <v>0</v>
      </c>
    </row>
    <row r="11257" spans="1:10" ht="15" customHeight="1">
      <c r="A11257" s="46" t="s">
        <v>20566</v>
      </c>
      <c r="B11257" s="46" t="s">
        <v>20567</v>
      </c>
      <c r="C11257" s="47">
        <v>29.456800000000001</v>
      </c>
      <c r="D11257" s="119" t="s">
        <v>14646</v>
      </c>
      <c r="E11257" s="46" t="s">
        <v>14646</v>
      </c>
      <c r="F11257" s="121">
        <v>2.2315999999999998</v>
      </c>
      <c r="G11257" s="87"/>
      <c r="H11257" s="47"/>
      <c r="I11257" s="120">
        <v>0</v>
      </c>
      <c r="J11257" s="120">
        <v>0</v>
      </c>
    </row>
    <row r="11258" spans="1:10" ht="15" customHeight="1">
      <c r="A11258" s="46" t="s">
        <v>20564</v>
      </c>
      <c r="B11258" s="46" t="s">
        <v>20565</v>
      </c>
      <c r="C11258" s="47">
        <v>1.2103999999999999</v>
      </c>
      <c r="D11258" s="119" t="s">
        <v>3597</v>
      </c>
      <c r="E11258" s="46" t="s">
        <v>3597</v>
      </c>
      <c r="F11258" s="121">
        <v>2.1254</v>
      </c>
      <c r="G11258" s="87"/>
      <c r="H11258" s="47"/>
      <c r="I11258" s="120">
        <v>0</v>
      </c>
      <c r="J11258" s="120">
        <v>0</v>
      </c>
    </row>
    <row r="11259" spans="1:10" ht="15" customHeight="1">
      <c r="A11259" s="46" t="s">
        <v>20464</v>
      </c>
      <c r="B11259" s="46" t="s">
        <v>20465</v>
      </c>
      <c r="C11259" s="47">
        <v>25.715399999999999</v>
      </c>
      <c r="D11259" s="119" t="s">
        <v>14643</v>
      </c>
      <c r="E11259" s="46" t="s">
        <v>14643</v>
      </c>
      <c r="F11259" s="121">
        <v>2.5506000000000002</v>
      </c>
      <c r="G11259" s="87"/>
      <c r="H11259" s="47"/>
      <c r="I11259" s="120">
        <v>14</v>
      </c>
      <c r="J11259" s="120">
        <v>0</v>
      </c>
    </row>
    <row r="11260" spans="1:10" ht="15" customHeight="1">
      <c r="A11260" s="46" t="s">
        <v>20462</v>
      </c>
      <c r="B11260" s="46" t="s">
        <v>20463</v>
      </c>
      <c r="C11260" s="47">
        <v>16.354600000000001</v>
      </c>
      <c r="D11260" s="119" t="s">
        <v>14641</v>
      </c>
      <c r="E11260" s="46" t="s">
        <v>14641</v>
      </c>
      <c r="F11260" s="121">
        <v>2.0493999999999999</v>
      </c>
      <c r="G11260" s="87"/>
      <c r="H11260" s="47"/>
      <c r="I11260" s="120">
        <v>11</v>
      </c>
      <c r="J11260" s="120">
        <v>0</v>
      </c>
    </row>
    <row r="11261" spans="1:10" ht="15" customHeight="1">
      <c r="A11261" s="46" t="s">
        <v>20763</v>
      </c>
      <c r="B11261" s="46" t="s">
        <v>20764</v>
      </c>
      <c r="C11261" s="47">
        <v>41.525599999999997</v>
      </c>
      <c r="D11261" s="119" t="s">
        <v>14639</v>
      </c>
      <c r="E11261" s="46" t="s">
        <v>14639</v>
      </c>
      <c r="F11261" s="121">
        <v>1.8218000000000001</v>
      </c>
      <c r="G11261" s="87"/>
      <c r="H11261" s="47"/>
      <c r="I11261" s="120">
        <v>31</v>
      </c>
      <c r="J11261" s="120">
        <v>0</v>
      </c>
    </row>
    <row r="11262" spans="1:10" ht="15" customHeight="1">
      <c r="A11262" s="46" t="s">
        <v>20757</v>
      </c>
      <c r="B11262" s="46" t="s">
        <v>20758</v>
      </c>
      <c r="C11262" s="47">
        <v>31.4084</v>
      </c>
      <c r="D11262" s="119" t="s">
        <v>14637</v>
      </c>
      <c r="E11262" s="46" t="s">
        <v>14637</v>
      </c>
      <c r="F11262" s="121">
        <v>1.4061999999999999</v>
      </c>
      <c r="G11262" s="87"/>
      <c r="H11262" s="47"/>
      <c r="I11262" s="120">
        <v>25</v>
      </c>
      <c r="J11262" s="120">
        <v>0</v>
      </c>
    </row>
    <row r="11263" spans="1:10" ht="15" customHeight="1">
      <c r="A11263" s="46" t="s">
        <v>20460</v>
      </c>
      <c r="B11263" s="46" t="s">
        <v>20461</v>
      </c>
      <c r="C11263" s="47">
        <v>27.401</v>
      </c>
      <c r="D11263" s="119" t="s">
        <v>14635</v>
      </c>
      <c r="E11263" s="46" t="s">
        <v>14635</v>
      </c>
      <c r="F11263" s="121">
        <v>1.3637999999999999</v>
      </c>
      <c r="G11263" s="87"/>
      <c r="H11263" s="47"/>
      <c r="I11263" s="120">
        <v>0</v>
      </c>
      <c r="J11263" s="120">
        <v>0</v>
      </c>
    </row>
    <row r="11264" spans="1:10" ht="15" customHeight="1">
      <c r="A11264" s="46" t="s">
        <v>20459</v>
      </c>
      <c r="B11264" s="46" t="s">
        <v>36396</v>
      </c>
      <c r="C11264" s="47">
        <v>0.56499999999999995</v>
      </c>
      <c r="D11264" s="119" t="s">
        <v>14633</v>
      </c>
      <c r="E11264" s="46" t="s">
        <v>14633</v>
      </c>
      <c r="F11264" s="121">
        <v>1.8724000000000001</v>
      </c>
      <c r="G11264" s="87"/>
      <c r="H11264" s="47"/>
      <c r="I11264" s="120">
        <v>181</v>
      </c>
      <c r="J11264" s="120">
        <v>0</v>
      </c>
    </row>
    <row r="11265" spans="1:10" ht="15" customHeight="1">
      <c r="A11265" s="46" t="s">
        <v>20455</v>
      </c>
      <c r="B11265" s="46" t="s">
        <v>20456</v>
      </c>
      <c r="C11265" s="47">
        <v>1.2176</v>
      </c>
      <c r="D11265" s="119" t="s">
        <v>14631</v>
      </c>
      <c r="E11265" s="46" t="s">
        <v>14631</v>
      </c>
      <c r="F11265" s="121">
        <v>4.4278000000000004</v>
      </c>
      <c r="G11265" s="87"/>
      <c r="H11265" s="47"/>
      <c r="I11265" s="120">
        <v>0</v>
      </c>
      <c r="J11265" s="120">
        <v>0</v>
      </c>
    </row>
    <row r="11266" spans="1:10" ht="15" customHeight="1">
      <c r="A11266" s="46" t="s">
        <v>20119</v>
      </c>
      <c r="B11266" s="46" t="s">
        <v>20120</v>
      </c>
      <c r="C11266" s="47">
        <v>118.88760000000001</v>
      </c>
      <c r="D11266" s="119" t="s">
        <v>14629</v>
      </c>
      <c r="E11266" s="46" t="s">
        <v>14629</v>
      </c>
      <c r="F11266" s="121">
        <v>1.4802</v>
      </c>
      <c r="G11266" s="87"/>
      <c r="H11266" s="47"/>
      <c r="I11266" s="120">
        <v>0</v>
      </c>
      <c r="J11266" s="120">
        <v>0</v>
      </c>
    </row>
    <row r="11267" spans="1:10" ht="15" customHeight="1">
      <c r="A11267" s="46" t="s">
        <v>20457</v>
      </c>
      <c r="B11267" s="46" t="s">
        <v>20458</v>
      </c>
      <c r="C11267" s="47">
        <v>16.987200000000001</v>
      </c>
      <c r="D11267" s="119" t="s">
        <v>14627</v>
      </c>
      <c r="E11267" s="46" t="s">
        <v>14627</v>
      </c>
      <c r="F11267" s="121">
        <v>1.2625999999999999</v>
      </c>
      <c r="G11267" s="87"/>
      <c r="H11267" s="47"/>
      <c r="I11267" s="120">
        <v>72</v>
      </c>
      <c r="J11267" s="120">
        <v>0</v>
      </c>
    </row>
    <row r="11268" spans="1:10" ht="15" customHeight="1">
      <c r="A11268" s="46" t="s">
        <v>20539</v>
      </c>
      <c r="B11268" s="46" t="s">
        <v>20540</v>
      </c>
      <c r="C11268" s="47">
        <v>49.575000000000003</v>
      </c>
      <c r="D11268" s="119" t="s">
        <v>14625</v>
      </c>
      <c r="E11268" s="46" t="s">
        <v>14625</v>
      </c>
      <c r="F11268" s="121">
        <v>1.3182</v>
      </c>
      <c r="G11268" s="87"/>
      <c r="H11268" s="47"/>
      <c r="I11268" s="120">
        <v>0</v>
      </c>
      <c r="J11268" s="120">
        <v>0</v>
      </c>
    </row>
    <row r="11269" spans="1:10" ht="15" customHeight="1">
      <c r="A11269" s="46" t="s">
        <v>20532</v>
      </c>
      <c r="B11269" s="46" t="s">
        <v>36397</v>
      </c>
      <c r="C11269" s="47">
        <v>0.33019999999999999</v>
      </c>
      <c r="D11269" s="119" t="s">
        <v>14623</v>
      </c>
      <c r="E11269" s="46" t="s">
        <v>14623</v>
      </c>
      <c r="F11269" s="121">
        <v>1.2296</v>
      </c>
      <c r="G11269" s="87"/>
      <c r="H11269" s="47"/>
      <c r="I11269" s="120">
        <v>750</v>
      </c>
      <c r="J11269" s="120">
        <v>0</v>
      </c>
    </row>
    <row r="11270" spans="1:10" ht="15" customHeight="1">
      <c r="A11270" s="46" t="s">
        <v>20530</v>
      </c>
      <c r="B11270" s="46" t="s">
        <v>20531</v>
      </c>
      <c r="C11270" s="47">
        <v>1.2644</v>
      </c>
      <c r="D11270" s="119" t="s">
        <v>14622</v>
      </c>
      <c r="E11270" s="46" t="s">
        <v>14622</v>
      </c>
      <c r="F11270" s="121">
        <v>1.3664000000000001</v>
      </c>
      <c r="G11270" s="87"/>
      <c r="H11270" s="47"/>
      <c r="I11270" s="120">
        <v>0</v>
      </c>
      <c r="J11270" s="120">
        <v>0</v>
      </c>
    </row>
    <row r="11271" spans="1:10" ht="15" customHeight="1">
      <c r="A11271" s="46" t="s">
        <v>20529</v>
      </c>
      <c r="B11271" s="46" t="s">
        <v>36398</v>
      </c>
      <c r="C11271" s="47">
        <v>0.63200000000000001</v>
      </c>
      <c r="D11271" s="119" t="s">
        <v>14621</v>
      </c>
      <c r="E11271" s="46" t="s">
        <v>14621</v>
      </c>
      <c r="F11271" s="121">
        <v>1.4676</v>
      </c>
      <c r="G11271" s="87"/>
      <c r="H11271" s="47"/>
      <c r="I11271" s="120">
        <v>275</v>
      </c>
      <c r="J11271" s="120">
        <v>0</v>
      </c>
    </row>
    <row r="11272" spans="1:10" ht="15" customHeight="1">
      <c r="A11272" s="46" t="s">
        <v>20527</v>
      </c>
      <c r="B11272" s="46" t="s">
        <v>20528</v>
      </c>
      <c r="C11272" s="47">
        <v>2.1787999999999998</v>
      </c>
      <c r="D11272" s="119" t="s">
        <v>14620</v>
      </c>
      <c r="E11272" s="46" t="s">
        <v>14620</v>
      </c>
      <c r="F11272" s="121">
        <v>1.5182</v>
      </c>
      <c r="G11272" s="87"/>
      <c r="H11272" s="47"/>
      <c r="I11272" s="120">
        <v>0</v>
      </c>
      <c r="J11272" s="120">
        <v>0</v>
      </c>
    </row>
    <row r="11273" spans="1:10" ht="15" customHeight="1">
      <c r="A11273" s="46" t="s">
        <v>20525</v>
      </c>
      <c r="B11273" s="46" t="s">
        <v>20526</v>
      </c>
      <c r="C11273" s="47">
        <v>5.6218000000000004</v>
      </c>
      <c r="D11273" s="119" t="s">
        <v>14619</v>
      </c>
      <c r="E11273" s="46" t="s">
        <v>14619</v>
      </c>
      <c r="F11273" s="121">
        <v>1.7712000000000001</v>
      </c>
      <c r="G11273" s="87"/>
      <c r="H11273" s="47"/>
      <c r="I11273" s="120">
        <v>100</v>
      </c>
      <c r="J11273" s="120">
        <v>0</v>
      </c>
    </row>
    <row r="11274" spans="1:10" ht="15" customHeight="1">
      <c r="A11274" s="46" t="s">
        <v>20523</v>
      </c>
      <c r="B11274" s="46" t="s">
        <v>20524</v>
      </c>
      <c r="C11274" s="47">
        <v>0.72240000000000004</v>
      </c>
      <c r="D11274" s="119" t="s">
        <v>14617</v>
      </c>
      <c r="E11274" s="46" t="s">
        <v>14617</v>
      </c>
      <c r="F11274" s="121">
        <v>2.5960000000000001</v>
      </c>
      <c r="G11274" s="87"/>
      <c r="H11274" s="47"/>
      <c r="I11274" s="120">
        <v>0</v>
      </c>
      <c r="J11274" s="120">
        <v>0</v>
      </c>
    </row>
    <row r="11275" spans="1:10" ht="15" customHeight="1">
      <c r="A11275" s="46" t="s">
        <v>20521</v>
      </c>
      <c r="B11275" s="46" t="s">
        <v>20522</v>
      </c>
      <c r="C11275" s="47">
        <v>11.79</v>
      </c>
      <c r="D11275" s="119" t="s">
        <v>14616</v>
      </c>
      <c r="E11275" s="46" t="s">
        <v>14616</v>
      </c>
      <c r="F11275" s="121">
        <v>8.0966000000000005</v>
      </c>
      <c r="G11275" s="87"/>
      <c r="H11275" s="47"/>
      <c r="I11275" s="120">
        <v>0</v>
      </c>
      <c r="J11275" s="120">
        <v>0</v>
      </c>
    </row>
    <row r="11276" spans="1:10" ht="15" customHeight="1">
      <c r="A11276" s="46" t="s">
        <v>20519</v>
      </c>
      <c r="B11276" s="46" t="s">
        <v>20520</v>
      </c>
      <c r="C11276" s="47">
        <v>1.6726000000000001</v>
      </c>
      <c r="D11276" s="119" t="s">
        <v>14614</v>
      </c>
      <c r="E11276" s="46" t="s">
        <v>14614</v>
      </c>
      <c r="F11276" s="121">
        <v>2.7073999999999998</v>
      </c>
      <c r="G11276" s="87"/>
      <c r="H11276" s="47"/>
      <c r="I11276" s="120">
        <v>203</v>
      </c>
      <c r="J11276" s="120">
        <v>0</v>
      </c>
    </row>
    <row r="11277" spans="1:10" ht="15" customHeight="1">
      <c r="A11277" s="46" t="s">
        <v>20518</v>
      </c>
      <c r="B11277" s="46" t="s">
        <v>36399</v>
      </c>
      <c r="C11277" s="47">
        <v>1.2478</v>
      </c>
      <c r="D11277" s="119" t="s">
        <v>14613</v>
      </c>
      <c r="E11277" s="46" t="s">
        <v>14613</v>
      </c>
      <c r="F11277" s="121">
        <v>1.7203999999999999</v>
      </c>
      <c r="G11277" s="87"/>
      <c r="H11277" s="47"/>
      <c r="I11277" s="120">
        <v>368</v>
      </c>
      <c r="J11277" s="120">
        <v>0</v>
      </c>
    </row>
    <row r="11278" spans="1:10" ht="15" customHeight="1">
      <c r="A11278" s="46" t="s">
        <v>20516</v>
      </c>
      <c r="B11278" s="46" t="s">
        <v>20517</v>
      </c>
      <c r="C11278" s="47">
        <v>2.5474000000000001</v>
      </c>
      <c r="D11278" s="119" t="s">
        <v>14611</v>
      </c>
      <c r="E11278" s="46" t="s">
        <v>14611</v>
      </c>
      <c r="F11278" s="121">
        <v>1.67</v>
      </c>
      <c r="G11278" s="87"/>
      <c r="H11278" s="47"/>
      <c r="I11278" s="120">
        <v>55</v>
      </c>
      <c r="J11278" s="120">
        <v>0</v>
      </c>
    </row>
    <row r="11279" spans="1:10" ht="15" customHeight="1">
      <c r="A11279" s="46" t="s">
        <v>20514</v>
      </c>
      <c r="B11279" s="46" t="s">
        <v>20515</v>
      </c>
      <c r="C11279" s="47">
        <v>6.1622000000000003</v>
      </c>
      <c r="D11279" s="119" t="s">
        <v>32692</v>
      </c>
      <c r="E11279" s="46" t="s">
        <v>32692</v>
      </c>
      <c r="F11279" s="121">
        <v>12.321999999999999</v>
      </c>
      <c r="G11279" s="87"/>
      <c r="H11279" s="47"/>
      <c r="I11279" s="120">
        <v>78</v>
      </c>
      <c r="J11279" s="120">
        <v>0</v>
      </c>
    </row>
    <row r="11280" spans="1:10" ht="15" customHeight="1">
      <c r="A11280" s="46" t="s">
        <v>20512</v>
      </c>
      <c r="B11280" s="46" t="s">
        <v>20513</v>
      </c>
      <c r="C11280" s="47">
        <v>1.5331999999999999</v>
      </c>
      <c r="D11280" s="119" t="s">
        <v>14609</v>
      </c>
      <c r="E11280" s="46" t="s">
        <v>14609</v>
      </c>
      <c r="F11280" s="121">
        <v>1.8724000000000001</v>
      </c>
      <c r="G11280" s="87"/>
      <c r="H11280" s="47"/>
      <c r="I11280" s="120">
        <v>149</v>
      </c>
      <c r="J11280" s="120">
        <v>0</v>
      </c>
    </row>
    <row r="11281" spans="1:10" ht="15" customHeight="1">
      <c r="A11281" s="46" t="s">
        <v>5760</v>
      </c>
      <c r="B11281" s="46" t="s">
        <v>20077</v>
      </c>
      <c r="C11281" s="47">
        <v>27.651399999999999</v>
      </c>
      <c r="D11281" s="119" t="s">
        <v>14607</v>
      </c>
      <c r="E11281" s="46" t="s">
        <v>14607</v>
      </c>
      <c r="F11281" s="121">
        <v>0.96140000000000003</v>
      </c>
      <c r="G11281" s="87"/>
      <c r="H11281" s="47"/>
      <c r="I11281" s="120">
        <v>76</v>
      </c>
      <c r="J11281" s="120">
        <v>0</v>
      </c>
    </row>
    <row r="11282" spans="1:10" ht="15" customHeight="1">
      <c r="A11282" s="46" t="s">
        <v>20510</v>
      </c>
      <c r="B11282" s="46" t="s">
        <v>20511</v>
      </c>
      <c r="C11282" s="47">
        <v>18.1814</v>
      </c>
      <c r="D11282" s="119" t="s">
        <v>14605</v>
      </c>
      <c r="E11282" s="46" t="s">
        <v>14605</v>
      </c>
      <c r="F11282" s="121">
        <v>3.7951999999999999</v>
      </c>
      <c r="G11282" s="87"/>
      <c r="H11282" s="47"/>
      <c r="I11282" s="120">
        <v>52</v>
      </c>
      <c r="J11282" s="120">
        <v>0</v>
      </c>
    </row>
    <row r="11283" spans="1:10" ht="15" customHeight="1">
      <c r="A11283" s="46" t="s">
        <v>20508</v>
      </c>
      <c r="B11283" s="46" t="s">
        <v>20509</v>
      </c>
      <c r="C11283" s="47">
        <v>12.010199999999999</v>
      </c>
      <c r="D11283" s="119" t="s">
        <v>14604</v>
      </c>
      <c r="E11283" s="46" t="s">
        <v>14604</v>
      </c>
      <c r="F11283" s="121">
        <v>7.3376000000000001</v>
      </c>
      <c r="G11283" s="87"/>
      <c r="H11283" s="47"/>
      <c r="I11283" s="120">
        <v>0</v>
      </c>
      <c r="J11283" s="120">
        <v>0</v>
      </c>
    </row>
    <row r="11284" spans="1:10" ht="15" customHeight="1">
      <c r="A11284" s="46" t="s">
        <v>20506</v>
      </c>
      <c r="B11284" s="46" t="s">
        <v>20507</v>
      </c>
      <c r="C11284" s="47">
        <v>14.338200000000001</v>
      </c>
      <c r="D11284" s="119" t="s">
        <v>14759</v>
      </c>
      <c r="E11284" s="46" t="s">
        <v>14759</v>
      </c>
      <c r="F11284" s="121">
        <v>27.098199999999999</v>
      </c>
      <c r="G11284" s="87"/>
      <c r="H11284" s="47"/>
      <c r="I11284" s="120">
        <v>56</v>
      </c>
      <c r="J11284" s="120">
        <v>0</v>
      </c>
    </row>
    <row r="11285" spans="1:10" ht="15" customHeight="1">
      <c r="A11285" s="46" t="s">
        <v>20504</v>
      </c>
      <c r="B11285" s="46" t="s">
        <v>20505</v>
      </c>
      <c r="C11285" s="47">
        <v>15.0306</v>
      </c>
      <c r="D11285" s="119" t="s">
        <v>14753</v>
      </c>
      <c r="E11285" s="46" t="s">
        <v>14753</v>
      </c>
      <c r="F11285" s="121">
        <v>19.811399999999999</v>
      </c>
      <c r="G11285" s="87"/>
      <c r="H11285" s="47"/>
      <c r="I11285" s="120">
        <v>31</v>
      </c>
      <c r="J11285" s="120">
        <v>0</v>
      </c>
    </row>
    <row r="11286" spans="1:10" ht="15" customHeight="1">
      <c r="A11286" s="46" t="s">
        <v>20502</v>
      </c>
      <c r="B11286" s="46" t="s">
        <v>20503</v>
      </c>
      <c r="C11286" s="47">
        <v>15.924799999999999</v>
      </c>
      <c r="D11286" s="119" t="s">
        <v>1236</v>
      </c>
      <c r="E11286" s="46" t="s">
        <v>1236</v>
      </c>
      <c r="F11286" s="121">
        <v>52.628</v>
      </c>
      <c r="G11286" s="87"/>
      <c r="H11286" s="47"/>
      <c r="I11286" s="120">
        <v>0</v>
      </c>
      <c r="J11286" s="120">
        <v>0</v>
      </c>
    </row>
    <row r="11287" spans="1:10" ht="15" customHeight="1">
      <c r="A11287" s="46" t="s">
        <v>20500</v>
      </c>
      <c r="B11287" s="46" t="s">
        <v>20501</v>
      </c>
      <c r="C11287" s="47">
        <v>16.4358</v>
      </c>
      <c r="D11287" s="119" t="s">
        <v>14748</v>
      </c>
      <c r="E11287" s="46" t="s">
        <v>14748</v>
      </c>
      <c r="F11287" s="121">
        <v>108.39319999999999</v>
      </c>
      <c r="G11287" s="87"/>
      <c r="H11287" s="47"/>
      <c r="I11287" s="120">
        <v>0</v>
      </c>
      <c r="J11287" s="120">
        <v>0</v>
      </c>
    </row>
    <row r="11288" spans="1:10" ht="15" customHeight="1">
      <c r="A11288" s="46" t="s">
        <v>20498</v>
      </c>
      <c r="B11288" s="46" t="s">
        <v>20499</v>
      </c>
      <c r="C11288" s="47">
        <v>3.1941999999999999</v>
      </c>
      <c r="D11288" s="119" t="s">
        <v>14746</v>
      </c>
      <c r="E11288" s="46" t="s">
        <v>14746</v>
      </c>
      <c r="F11288" s="121">
        <v>173.97579999999999</v>
      </c>
      <c r="G11288" s="87"/>
      <c r="H11288" s="47"/>
      <c r="I11288" s="120">
        <v>0</v>
      </c>
      <c r="J11288" s="120">
        <v>0</v>
      </c>
    </row>
    <row r="11289" spans="1:10" ht="15" customHeight="1">
      <c r="A11289" s="46" t="s">
        <v>20496</v>
      </c>
      <c r="B11289" s="46" t="s">
        <v>20497</v>
      </c>
      <c r="C11289" s="47">
        <v>3.3894000000000002</v>
      </c>
      <c r="D11289" s="119" t="s">
        <v>14744</v>
      </c>
      <c r="E11289" s="46" t="s">
        <v>14744</v>
      </c>
      <c r="F11289" s="121">
        <v>68.315200000000004</v>
      </c>
      <c r="G11289" s="87"/>
      <c r="H11289" s="47"/>
      <c r="I11289" s="120">
        <v>27</v>
      </c>
      <c r="J11289" s="120">
        <v>0</v>
      </c>
    </row>
    <row r="11290" spans="1:10" ht="15" customHeight="1">
      <c r="A11290" s="46" t="s">
        <v>20495</v>
      </c>
      <c r="B11290" s="46" t="s">
        <v>36400</v>
      </c>
      <c r="C11290" s="47">
        <v>3.9081999999999999</v>
      </c>
      <c r="D11290" s="119" t="s">
        <v>14740</v>
      </c>
      <c r="E11290" s="46" t="s">
        <v>14740</v>
      </c>
      <c r="F11290" s="121">
        <v>61.265000000000001</v>
      </c>
      <c r="G11290" s="87"/>
      <c r="H11290" s="47"/>
      <c r="I11290" s="120">
        <v>165</v>
      </c>
      <c r="J11290" s="120">
        <v>0</v>
      </c>
    </row>
    <row r="11291" spans="1:10" ht="15" customHeight="1">
      <c r="A11291" s="46" t="s">
        <v>20493</v>
      </c>
      <c r="B11291" s="46" t="s">
        <v>20494</v>
      </c>
      <c r="C11291" s="47">
        <v>3.3010000000000002</v>
      </c>
      <c r="D11291" s="119" t="s">
        <v>14738</v>
      </c>
      <c r="E11291" s="46" t="s">
        <v>14738</v>
      </c>
      <c r="F11291" s="121">
        <v>13.818</v>
      </c>
      <c r="G11291" s="87"/>
      <c r="H11291" s="47"/>
      <c r="I11291" s="120">
        <v>56</v>
      </c>
      <c r="J11291" s="120">
        <v>0</v>
      </c>
    </row>
    <row r="11292" spans="1:10" ht="15" customHeight="1">
      <c r="A11292" s="46" t="s">
        <v>20491</v>
      </c>
      <c r="B11292" s="46" t="s">
        <v>20492</v>
      </c>
      <c r="C11292" s="47">
        <v>5.1108000000000002</v>
      </c>
      <c r="D11292" s="119" t="s">
        <v>14736</v>
      </c>
      <c r="E11292" s="46" t="s">
        <v>14736</v>
      </c>
      <c r="F11292" s="121">
        <v>9.0630000000000006</v>
      </c>
      <c r="G11292" s="87"/>
      <c r="H11292" s="47"/>
      <c r="I11292" s="120">
        <v>0</v>
      </c>
      <c r="J11292" s="120">
        <v>0</v>
      </c>
    </row>
    <row r="11293" spans="1:10" ht="15" customHeight="1">
      <c r="A11293" s="46" t="s">
        <v>20489</v>
      </c>
      <c r="B11293" s="46" t="s">
        <v>20490</v>
      </c>
      <c r="C11293" s="47">
        <v>1.3666</v>
      </c>
      <c r="D11293" s="119" t="s">
        <v>14720</v>
      </c>
      <c r="E11293" s="46" t="s">
        <v>14720</v>
      </c>
      <c r="F11293" s="121">
        <v>31.146599999999999</v>
      </c>
      <c r="G11293" s="87"/>
      <c r="H11293" s="47"/>
      <c r="I11293" s="120">
        <v>0</v>
      </c>
      <c r="J11293" s="120">
        <v>0</v>
      </c>
    </row>
    <row r="11294" spans="1:10" ht="15" customHeight="1">
      <c r="A11294" s="46" t="s">
        <v>20487</v>
      </c>
      <c r="B11294" s="46" t="s">
        <v>20488</v>
      </c>
      <c r="C11294" s="47">
        <v>1.2644</v>
      </c>
      <c r="D11294" s="119" t="s">
        <v>14718</v>
      </c>
      <c r="E11294" s="46" t="s">
        <v>14718</v>
      </c>
      <c r="F11294" s="121">
        <v>36.434800000000003</v>
      </c>
      <c r="G11294" s="87"/>
      <c r="H11294" s="47"/>
      <c r="I11294" s="120">
        <v>0</v>
      </c>
      <c r="J11294" s="120">
        <v>0</v>
      </c>
    </row>
    <row r="11295" spans="1:10" ht="15" customHeight="1">
      <c r="A11295" s="46" t="s">
        <v>20485</v>
      </c>
      <c r="B11295" s="46" t="s">
        <v>20486</v>
      </c>
      <c r="C11295" s="47">
        <v>3.8330000000000002</v>
      </c>
      <c r="D11295" s="119" t="s">
        <v>14716</v>
      </c>
      <c r="E11295" s="46" t="s">
        <v>14716</v>
      </c>
      <c r="F11295" s="121">
        <v>43.772199999999998</v>
      </c>
      <c r="G11295" s="87"/>
      <c r="H11295" s="47"/>
      <c r="I11295" s="120">
        <v>0</v>
      </c>
      <c r="J11295" s="120">
        <v>0</v>
      </c>
    </row>
    <row r="11296" spans="1:10" ht="15" customHeight="1">
      <c r="A11296" s="46" t="s">
        <v>20483</v>
      </c>
      <c r="B11296" s="46" t="s">
        <v>20484</v>
      </c>
      <c r="C11296" s="47">
        <v>9.4085999999999999</v>
      </c>
      <c r="D11296" s="119" t="s">
        <v>14713</v>
      </c>
      <c r="E11296" s="46" t="s">
        <v>14713</v>
      </c>
      <c r="F11296" s="121">
        <v>18.217400000000001</v>
      </c>
      <c r="G11296" s="87"/>
      <c r="H11296" s="47"/>
      <c r="I11296" s="120">
        <v>66</v>
      </c>
      <c r="J11296" s="120">
        <v>0</v>
      </c>
    </row>
    <row r="11297" spans="1:10" ht="15" customHeight="1">
      <c r="A11297" s="46" t="s">
        <v>20481</v>
      </c>
      <c r="B11297" s="46" t="s">
        <v>20482</v>
      </c>
      <c r="C11297" s="47">
        <v>13.6714</v>
      </c>
      <c r="D11297" s="119" t="s">
        <v>14711</v>
      </c>
      <c r="E11297" s="46" t="s">
        <v>14711</v>
      </c>
      <c r="F11297" s="121">
        <v>17.964400000000001</v>
      </c>
      <c r="G11297" s="87"/>
      <c r="H11297" s="47"/>
      <c r="I11297" s="120">
        <v>45</v>
      </c>
      <c r="J11297" s="120">
        <v>0</v>
      </c>
    </row>
    <row r="11298" spans="1:10" ht="15" customHeight="1">
      <c r="A11298" s="46" t="s">
        <v>5796</v>
      </c>
      <c r="B11298" s="46" t="s">
        <v>20480</v>
      </c>
      <c r="C11298" s="47">
        <v>22.914999999999999</v>
      </c>
      <c r="D11298" s="119" t="s">
        <v>6766</v>
      </c>
      <c r="E11298" s="46" t="s">
        <v>6766</v>
      </c>
      <c r="F11298" s="121">
        <v>19.229399999999998</v>
      </c>
      <c r="G11298" s="87"/>
      <c r="H11298" s="47"/>
      <c r="I11298" s="120">
        <v>121</v>
      </c>
      <c r="J11298" s="120">
        <v>0</v>
      </c>
    </row>
    <row r="11299" spans="1:10" ht="15" customHeight="1">
      <c r="A11299" s="46" t="s">
        <v>20478</v>
      </c>
      <c r="B11299" s="46" t="s">
        <v>20479</v>
      </c>
      <c r="C11299" s="47">
        <v>26.639800000000001</v>
      </c>
      <c r="D11299" s="119" t="s">
        <v>14708</v>
      </c>
      <c r="E11299" s="46" t="s">
        <v>14708</v>
      </c>
      <c r="F11299" s="121">
        <v>27.326000000000001</v>
      </c>
      <c r="G11299" s="87"/>
      <c r="H11299" s="47"/>
      <c r="I11299" s="120">
        <v>92</v>
      </c>
      <c r="J11299" s="120">
        <v>0</v>
      </c>
    </row>
    <row r="11300" spans="1:10" ht="15" customHeight="1">
      <c r="A11300" s="46" t="s">
        <v>20117</v>
      </c>
      <c r="B11300" s="46" t="s">
        <v>20118</v>
      </c>
      <c r="C11300" s="47">
        <v>102.1058</v>
      </c>
      <c r="D11300" s="119" t="s">
        <v>14707</v>
      </c>
      <c r="E11300" s="46" t="s">
        <v>14707</v>
      </c>
      <c r="F11300" s="121">
        <v>9.3819999999999997</v>
      </c>
      <c r="G11300" s="87"/>
      <c r="H11300" s="47"/>
      <c r="I11300" s="120">
        <v>11</v>
      </c>
      <c r="J11300" s="120">
        <v>0</v>
      </c>
    </row>
    <row r="11301" spans="1:10" ht="15" customHeight="1">
      <c r="A11301" s="46" t="s">
        <v>20476</v>
      </c>
      <c r="B11301" s="46" t="s">
        <v>20477</v>
      </c>
      <c r="C11301" s="47">
        <v>13.358599999999999</v>
      </c>
      <c r="D11301" s="119" t="s">
        <v>14705</v>
      </c>
      <c r="E11301" s="46" t="s">
        <v>14705</v>
      </c>
      <c r="F11301" s="121">
        <v>9.3819999999999997</v>
      </c>
      <c r="G11301" s="87"/>
      <c r="H11301" s="47"/>
      <c r="I11301" s="120">
        <v>77</v>
      </c>
      <c r="J11301" s="120">
        <v>0</v>
      </c>
    </row>
    <row r="11302" spans="1:10" ht="15" customHeight="1">
      <c r="A11302" s="46" t="s">
        <v>20474</v>
      </c>
      <c r="B11302" s="46" t="s">
        <v>20475</v>
      </c>
      <c r="C11302" s="47">
        <v>15.623200000000001</v>
      </c>
      <c r="D11302" s="119" t="s">
        <v>14703</v>
      </c>
      <c r="E11302" s="46" t="s">
        <v>14703</v>
      </c>
      <c r="F11302" s="121">
        <v>8.2230000000000008</v>
      </c>
      <c r="G11302" s="87"/>
      <c r="H11302" s="47"/>
      <c r="I11302" s="120">
        <v>0</v>
      </c>
      <c r="J11302" s="120">
        <v>0</v>
      </c>
    </row>
    <row r="11303" spans="1:10" ht="15" customHeight="1">
      <c r="A11303" s="46" t="s">
        <v>20472</v>
      </c>
      <c r="B11303" s="46" t="s">
        <v>20473</v>
      </c>
      <c r="C11303" s="47">
        <v>25.464400000000001</v>
      </c>
      <c r="D11303" s="119" t="s">
        <v>6769</v>
      </c>
      <c r="E11303" s="46" t="s">
        <v>6769</v>
      </c>
      <c r="F11303" s="121">
        <v>9.8678000000000008</v>
      </c>
      <c r="G11303" s="87"/>
      <c r="H11303" s="47"/>
      <c r="I11303" s="120">
        <v>138</v>
      </c>
      <c r="J11303" s="120">
        <v>0</v>
      </c>
    </row>
    <row r="11304" spans="1:10" ht="15" customHeight="1">
      <c r="A11304" s="46" t="s">
        <v>20470</v>
      </c>
      <c r="B11304" s="46" t="s">
        <v>20471</v>
      </c>
      <c r="C11304" s="47">
        <v>25.461400000000001</v>
      </c>
      <c r="D11304" s="119" t="s">
        <v>14700</v>
      </c>
      <c r="E11304" s="46" t="s">
        <v>14700</v>
      </c>
      <c r="F11304" s="121">
        <v>20.2668</v>
      </c>
      <c r="G11304" s="87"/>
      <c r="H11304" s="47"/>
      <c r="I11304" s="120">
        <v>0</v>
      </c>
      <c r="J11304" s="120">
        <v>0</v>
      </c>
    </row>
    <row r="11305" spans="1:10" ht="15" customHeight="1">
      <c r="A11305" s="46" t="s">
        <v>20466</v>
      </c>
      <c r="B11305" s="46" t="s">
        <v>20467</v>
      </c>
      <c r="C11305" s="47">
        <v>5.2615999999999996</v>
      </c>
      <c r="D11305" s="119" t="s">
        <v>14698</v>
      </c>
      <c r="E11305" s="46" t="s">
        <v>14698</v>
      </c>
      <c r="F11305" s="121">
        <v>20.2668</v>
      </c>
      <c r="G11305" s="87"/>
      <c r="H11305" s="47"/>
      <c r="I11305" s="120">
        <v>0</v>
      </c>
      <c r="J11305" s="120">
        <v>0</v>
      </c>
    </row>
    <row r="11306" spans="1:10" ht="15" customHeight="1">
      <c r="A11306" s="46" t="s">
        <v>20584</v>
      </c>
      <c r="B11306" s="46" t="s">
        <v>20585</v>
      </c>
      <c r="C11306" s="47">
        <v>34.027200000000001</v>
      </c>
      <c r="D11306" s="119" t="s">
        <v>6772</v>
      </c>
      <c r="E11306" s="46" t="s">
        <v>6772</v>
      </c>
      <c r="F11306" s="121">
        <v>18.217400000000001</v>
      </c>
      <c r="G11306" s="87"/>
      <c r="H11306" s="47"/>
      <c r="I11306" s="120">
        <v>13</v>
      </c>
      <c r="J11306" s="120">
        <v>0</v>
      </c>
    </row>
    <row r="11307" spans="1:10" ht="15" customHeight="1">
      <c r="A11307" s="46" t="s">
        <v>20410</v>
      </c>
      <c r="B11307" s="46" t="s">
        <v>20411</v>
      </c>
      <c r="C11307" s="47">
        <v>18.271000000000001</v>
      </c>
      <c r="D11307" s="119" t="s">
        <v>14695</v>
      </c>
      <c r="E11307" s="46" t="s">
        <v>14695</v>
      </c>
      <c r="F11307" s="121">
        <v>16.2944</v>
      </c>
      <c r="G11307" s="87"/>
      <c r="H11307" s="47"/>
      <c r="I11307" s="120">
        <v>0</v>
      </c>
      <c r="J11307" s="120">
        <v>0</v>
      </c>
    </row>
    <row r="11308" spans="1:10" ht="15" customHeight="1">
      <c r="A11308" s="46" t="s">
        <v>20408</v>
      </c>
      <c r="B11308" s="46" t="s">
        <v>20409</v>
      </c>
      <c r="C11308" s="47">
        <v>177.0264</v>
      </c>
      <c r="D11308" s="119" t="s">
        <v>6793</v>
      </c>
      <c r="E11308" s="46" t="s">
        <v>6793</v>
      </c>
      <c r="F11308" s="121">
        <v>8.0966000000000005</v>
      </c>
      <c r="G11308" s="87"/>
      <c r="H11308" s="47"/>
      <c r="I11308" s="120">
        <v>0</v>
      </c>
      <c r="J11308" s="120">
        <v>0</v>
      </c>
    </row>
    <row r="11309" spans="1:10" ht="15" customHeight="1">
      <c r="A11309" s="46" t="s">
        <v>20407</v>
      </c>
      <c r="B11309" s="46" t="s">
        <v>33621</v>
      </c>
      <c r="C11309" s="47">
        <v>78.911000000000001</v>
      </c>
      <c r="D11309" s="119" t="s">
        <v>14693</v>
      </c>
      <c r="E11309" s="46" t="s">
        <v>14693</v>
      </c>
      <c r="F11309" s="121">
        <v>19.735399999999998</v>
      </c>
      <c r="G11309" s="87"/>
      <c r="H11309" s="47"/>
      <c r="I11309" s="120">
        <v>0</v>
      </c>
      <c r="J11309" s="120">
        <v>0</v>
      </c>
    </row>
    <row r="11310" spans="1:10" ht="15" customHeight="1">
      <c r="A11310" s="46" t="s">
        <v>20412</v>
      </c>
      <c r="B11310" s="46" t="s">
        <v>20413</v>
      </c>
      <c r="C11310" s="47">
        <v>177.02279999999999</v>
      </c>
      <c r="D11310" s="119" t="s">
        <v>6796</v>
      </c>
      <c r="E11310" s="46" t="s">
        <v>6796</v>
      </c>
      <c r="F11310" s="121">
        <v>25.808</v>
      </c>
      <c r="G11310" s="87"/>
      <c r="H11310" s="47"/>
      <c r="I11310" s="120">
        <v>0</v>
      </c>
      <c r="J11310" s="120">
        <v>0</v>
      </c>
    </row>
    <row r="11311" spans="1:10" ht="15" customHeight="1">
      <c r="A11311" s="46" t="s">
        <v>21052</v>
      </c>
      <c r="B11311" s="46" t="s">
        <v>21053</v>
      </c>
      <c r="C11311" s="47">
        <v>9.4276</v>
      </c>
      <c r="D11311" s="119" t="s">
        <v>6799</v>
      </c>
      <c r="E11311" s="46" t="s">
        <v>6799</v>
      </c>
      <c r="F11311" s="121">
        <v>43.772199999999998</v>
      </c>
      <c r="G11311" s="87"/>
      <c r="H11311" s="47"/>
      <c r="I11311" s="120">
        <v>0</v>
      </c>
      <c r="J11311" s="120">
        <v>0</v>
      </c>
    </row>
    <row r="11312" spans="1:10" ht="15" customHeight="1">
      <c r="A11312" s="46" t="s">
        <v>21050</v>
      </c>
      <c r="B11312" s="46" t="s">
        <v>21051</v>
      </c>
      <c r="C11312" s="47">
        <v>6.7039999999999997</v>
      </c>
      <c r="D11312" s="119" t="s">
        <v>6802</v>
      </c>
      <c r="E11312" s="46" t="s">
        <v>6802</v>
      </c>
      <c r="F11312" s="121">
        <v>50.6038</v>
      </c>
      <c r="G11312" s="87"/>
      <c r="H11312" s="47"/>
      <c r="I11312" s="120">
        <v>0</v>
      </c>
      <c r="J11312" s="120">
        <v>0</v>
      </c>
    </row>
    <row r="11313" spans="1:10" ht="15" customHeight="1">
      <c r="A11313" s="46" t="s">
        <v>21095</v>
      </c>
      <c r="B11313" s="46" t="s">
        <v>21096</v>
      </c>
      <c r="C11313" s="47">
        <v>9.4276</v>
      </c>
      <c r="D11313" s="119" t="s">
        <v>6805</v>
      </c>
      <c r="E11313" s="46" t="s">
        <v>6805</v>
      </c>
      <c r="F11313" s="121">
        <v>5.4398</v>
      </c>
      <c r="G11313" s="87"/>
      <c r="H11313" s="47"/>
      <c r="I11313" s="120">
        <v>0</v>
      </c>
      <c r="J11313" s="120">
        <v>0</v>
      </c>
    </row>
    <row r="11314" spans="1:10" ht="15" customHeight="1">
      <c r="A11314" s="46" t="s">
        <v>21093</v>
      </c>
      <c r="B11314" s="46" t="s">
        <v>21094</v>
      </c>
      <c r="C11314" s="47">
        <v>10.475</v>
      </c>
      <c r="D11314" s="119" t="s">
        <v>6808</v>
      </c>
      <c r="E11314" s="46" t="s">
        <v>6808</v>
      </c>
      <c r="F11314" s="121">
        <v>3.8761999999999999</v>
      </c>
      <c r="G11314" s="87"/>
      <c r="H11314" s="47"/>
      <c r="I11314" s="120">
        <v>0</v>
      </c>
      <c r="J11314" s="120">
        <v>0</v>
      </c>
    </row>
    <row r="11315" spans="1:10" ht="15" customHeight="1">
      <c r="A11315" s="46" t="s">
        <v>21091</v>
      </c>
      <c r="B11315" s="46" t="s">
        <v>21092</v>
      </c>
      <c r="C11315" s="47">
        <v>6.7039999999999997</v>
      </c>
      <c r="D11315" s="119" t="s">
        <v>14782</v>
      </c>
      <c r="E11315" s="46" t="s">
        <v>14782</v>
      </c>
      <c r="F11315" s="121">
        <v>105.46939999999999</v>
      </c>
      <c r="G11315" s="87"/>
      <c r="H11315" s="47"/>
      <c r="I11315" s="120">
        <v>0</v>
      </c>
      <c r="J11315" s="120">
        <v>0</v>
      </c>
    </row>
    <row r="11316" spans="1:10" ht="15" customHeight="1">
      <c r="A11316" s="46" t="s">
        <v>21089</v>
      </c>
      <c r="B11316" s="46" t="s">
        <v>21090</v>
      </c>
      <c r="C11316" s="47">
        <v>9.2964000000000002</v>
      </c>
      <c r="D11316" s="119" t="s">
        <v>14780</v>
      </c>
      <c r="E11316" s="46" t="s">
        <v>14780</v>
      </c>
      <c r="F11316" s="121">
        <v>105.46939999999999</v>
      </c>
      <c r="G11316" s="87"/>
      <c r="H11316" s="47"/>
      <c r="I11316" s="120">
        <v>0</v>
      </c>
      <c r="J11316" s="120">
        <v>0</v>
      </c>
    </row>
    <row r="11317" spans="1:10" ht="15" customHeight="1">
      <c r="A11317" s="46" t="s">
        <v>35989</v>
      </c>
      <c r="B11317" s="46" t="s">
        <v>21099</v>
      </c>
      <c r="C11317" s="47">
        <v>27.234999999999999</v>
      </c>
      <c r="D11317" s="119" t="s">
        <v>14778</v>
      </c>
      <c r="E11317" s="46" t="s">
        <v>14778</v>
      </c>
      <c r="F11317" s="121">
        <v>106.268</v>
      </c>
      <c r="G11317" s="87"/>
      <c r="H11317" s="47"/>
      <c r="I11317" s="120">
        <v>0</v>
      </c>
      <c r="J11317" s="120">
        <v>0</v>
      </c>
    </row>
    <row r="11318" spans="1:10" ht="15" customHeight="1">
      <c r="A11318" s="46" t="s">
        <v>35990</v>
      </c>
      <c r="B11318" s="46" t="s">
        <v>21097</v>
      </c>
      <c r="C11318" s="47">
        <v>27.234999999999999</v>
      </c>
      <c r="D11318" s="119" t="s">
        <v>14761</v>
      </c>
      <c r="E11318" s="46" t="s">
        <v>14761</v>
      </c>
      <c r="F11318" s="121">
        <v>106.268</v>
      </c>
      <c r="G11318" s="87"/>
      <c r="H11318" s="47"/>
      <c r="I11318" s="120">
        <v>0</v>
      </c>
      <c r="J11318" s="120">
        <v>0</v>
      </c>
    </row>
    <row r="11319" spans="1:10" ht="15" customHeight="1">
      <c r="A11319" s="46" t="s">
        <v>21179</v>
      </c>
      <c r="B11319" s="46" t="s">
        <v>21180</v>
      </c>
      <c r="C11319" s="47">
        <v>3.8256000000000001</v>
      </c>
      <c r="D11319" s="119" t="s">
        <v>14776</v>
      </c>
      <c r="E11319" s="46" t="s">
        <v>14776</v>
      </c>
      <c r="F11319" s="121">
        <v>60.724600000000002</v>
      </c>
      <c r="G11319" s="87"/>
      <c r="H11319" s="47"/>
      <c r="I11319" s="120">
        <v>0</v>
      </c>
      <c r="J11319" s="120">
        <v>0</v>
      </c>
    </row>
    <row r="11320" spans="1:10" ht="15" customHeight="1">
      <c r="A11320" s="46" t="s">
        <v>21177</v>
      </c>
      <c r="B11320" s="46" t="s">
        <v>21178</v>
      </c>
      <c r="C11320" s="47">
        <v>4.4278000000000004</v>
      </c>
      <c r="D11320" s="119" t="s">
        <v>14774</v>
      </c>
      <c r="E11320" s="46" t="s">
        <v>14774</v>
      </c>
      <c r="F11320" s="121">
        <v>3.4613999999999998</v>
      </c>
      <c r="G11320" s="87"/>
      <c r="H11320" s="47"/>
      <c r="I11320" s="120">
        <v>0</v>
      </c>
      <c r="J11320" s="120">
        <v>0</v>
      </c>
    </row>
    <row r="11321" spans="1:10" ht="15" customHeight="1">
      <c r="A11321" s="46" t="s">
        <v>21175</v>
      </c>
      <c r="B11321" s="46" t="s">
        <v>21176</v>
      </c>
      <c r="C11321" s="47">
        <v>3.8256000000000001</v>
      </c>
      <c r="D11321" s="119" t="s">
        <v>14772</v>
      </c>
      <c r="E11321" s="46" t="s">
        <v>14772</v>
      </c>
      <c r="F11321" s="121">
        <v>132.07579999999999</v>
      </c>
      <c r="G11321" s="87"/>
      <c r="H11321" s="47"/>
      <c r="I11321" s="120">
        <v>0</v>
      </c>
      <c r="J11321" s="120">
        <v>0</v>
      </c>
    </row>
    <row r="11322" spans="1:10" ht="15" customHeight="1">
      <c r="A11322" s="46" t="s">
        <v>21173</v>
      </c>
      <c r="B11322" s="46" t="s">
        <v>21174</v>
      </c>
      <c r="C11322" s="47">
        <v>3.8256000000000001</v>
      </c>
      <c r="D11322" s="119" t="s">
        <v>14770</v>
      </c>
      <c r="E11322" s="46" t="s">
        <v>14770</v>
      </c>
      <c r="F11322" s="121">
        <v>146.422</v>
      </c>
      <c r="G11322" s="87"/>
      <c r="H11322" s="47"/>
      <c r="I11322" s="120">
        <v>0</v>
      </c>
      <c r="J11322" s="120">
        <v>0</v>
      </c>
    </row>
    <row r="11323" spans="1:10" ht="15" customHeight="1">
      <c r="A11323" s="46" t="s">
        <v>35991</v>
      </c>
      <c r="B11323" s="46" t="s">
        <v>21183</v>
      </c>
      <c r="C11323" s="47">
        <v>11.841200000000001</v>
      </c>
      <c r="D11323" s="119" t="s">
        <v>14768</v>
      </c>
      <c r="E11323" s="46" t="s">
        <v>14768</v>
      </c>
      <c r="F11323" s="121">
        <v>134.80860000000001</v>
      </c>
      <c r="G11323" s="87"/>
      <c r="H11323" s="47"/>
      <c r="I11323" s="120">
        <v>0</v>
      </c>
      <c r="J11323" s="120">
        <v>0</v>
      </c>
    </row>
    <row r="11324" spans="1:10" ht="15" customHeight="1">
      <c r="A11324" s="46" t="s">
        <v>35992</v>
      </c>
      <c r="B11324" s="46" t="s">
        <v>21181</v>
      </c>
      <c r="C11324" s="47">
        <v>8.8353999999999999</v>
      </c>
      <c r="D11324" s="119" t="s">
        <v>14766</v>
      </c>
      <c r="E11324" s="46" t="s">
        <v>14766</v>
      </c>
      <c r="F11324" s="121">
        <v>112.0368</v>
      </c>
      <c r="G11324" s="87"/>
      <c r="H11324" s="47"/>
      <c r="I11324" s="120">
        <v>0</v>
      </c>
      <c r="J11324" s="120">
        <v>0</v>
      </c>
    </row>
    <row r="11325" spans="1:10" ht="15" customHeight="1">
      <c r="A11325" s="46" t="s">
        <v>21204</v>
      </c>
      <c r="B11325" s="46" t="s">
        <v>21205</v>
      </c>
      <c r="C11325" s="47">
        <v>3.8256000000000001</v>
      </c>
      <c r="D11325" s="119" t="s">
        <v>6757</v>
      </c>
      <c r="E11325" s="46" t="s">
        <v>6757</v>
      </c>
      <c r="F11325" s="121">
        <v>8.6075999999999997</v>
      </c>
      <c r="G11325" s="87"/>
      <c r="H11325" s="47"/>
      <c r="I11325" s="120">
        <v>0</v>
      </c>
      <c r="J11325" s="120">
        <v>0</v>
      </c>
    </row>
    <row r="11326" spans="1:10" ht="15" customHeight="1">
      <c r="A11326" s="46" t="s">
        <v>21202</v>
      </c>
      <c r="B11326" s="46" t="s">
        <v>21203</v>
      </c>
      <c r="C11326" s="47">
        <v>5.3133999999999997</v>
      </c>
      <c r="D11326" s="119" t="s">
        <v>14763</v>
      </c>
      <c r="E11326" s="46" t="s">
        <v>14763</v>
      </c>
      <c r="F11326" s="121">
        <v>134.35300000000001</v>
      </c>
      <c r="G11326" s="87"/>
      <c r="H11326" s="47"/>
      <c r="I11326" s="120">
        <v>0</v>
      </c>
      <c r="J11326" s="120">
        <v>0</v>
      </c>
    </row>
    <row r="11327" spans="1:10" ht="15" customHeight="1">
      <c r="A11327" s="46" t="s">
        <v>21200</v>
      </c>
      <c r="B11327" s="46" t="s">
        <v>21201</v>
      </c>
      <c r="C11327" s="47">
        <v>3.8256000000000001</v>
      </c>
      <c r="D11327" s="119" t="s">
        <v>14814</v>
      </c>
      <c r="E11327" s="46" t="s">
        <v>14814</v>
      </c>
      <c r="F11327" s="121">
        <v>5.4378000000000002</v>
      </c>
      <c r="G11327" s="87"/>
      <c r="H11327" s="47"/>
      <c r="I11327" s="120">
        <v>0</v>
      </c>
      <c r="J11327" s="120">
        <v>0</v>
      </c>
    </row>
    <row r="11328" spans="1:10" ht="15" customHeight="1">
      <c r="A11328" s="46" t="s">
        <v>21198</v>
      </c>
      <c r="B11328" s="46" t="s">
        <v>21199</v>
      </c>
      <c r="C11328" s="47">
        <v>3.8256000000000001</v>
      </c>
      <c r="D11328" s="119" t="s">
        <v>14812</v>
      </c>
      <c r="E11328" s="46" t="s">
        <v>14812</v>
      </c>
      <c r="F11328" s="121">
        <v>5.4378000000000002</v>
      </c>
      <c r="G11328" s="87"/>
      <c r="H11328" s="47"/>
      <c r="I11328" s="120">
        <v>0</v>
      </c>
      <c r="J11328" s="120">
        <v>0</v>
      </c>
    </row>
    <row r="11329" spans="1:10" ht="15" customHeight="1">
      <c r="A11329" s="46" t="s">
        <v>35993</v>
      </c>
      <c r="B11329" s="46" t="s">
        <v>21208</v>
      </c>
      <c r="C11329" s="47">
        <v>13.8452</v>
      </c>
      <c r="D11329" s="119" t="s">
        <v>14810</v>
      </c>
      <c r="E11329" s="46" t="s">
        <v>14810</v>
      </c>
      <c r="F11329" s="121">
        <v>5.4378000000000002</v>
      </c>
      <c r="G11329" s="87"/>
      <c r="H11329" s="47"/>
      <c r="I11329" s="120">
        <v>0</v>
      </c>
      <c r="J11329" s="120">
        <v>0</v>
      </c>
    </row>
    <row r="11330" spans="1:10" ht="15" customHeight="1">
      <c r="A11330" s="46" t="s">
        <v>35994</v>
      </c>
      <c r="B11330" s="46" t="s">
        <v>21206</v>
      </c>
      <c r="C11330" s="47">
        <v>10.1106</v>
      </c>
      <c r="D11330" s="119" t="s">
        <v>14808</v>
      </c>
      <c r="E11330" s="46" t="s">
        <v>14808</v>
      </c>
      <c r="F11330" s="121">
        <v>5.4378000000000002</v>
      </c>
      <c r="G11330" s="87"/>
      <c r="H11330" s="47"/>
      <c r="I11330" s="120">
        <v>0</v>
      </c>
      <c r="J11330" s="120">
        <v>0</v>
      </c>
    </row>
    <row r="11331" spans="1:10" ht="15" customHeight="1">
      <c r="A11331" s="46" t="s">
        <v>35995</v>
      </c>
      <c r="B11331" s="46" t="s">
        <v>35996</v>
      </c>
      <c r="C11331" s="47">
        <v>12.2714</v>
      </c>
      <c r="D11331" s="119" t="s">
        <v>14806</v>
      </c>
      <c r="E11331" s="46" t="s">
        <v>14806</v>
      </c>
      <c r="F11331" s="121">
        <v>5.4378000000000002</v>
      </c>
      <c r="G11331" s="87"/>
      <c r="H11331" s="47">
        <v>0</v>
      </c>
      <c r="I11331" s="120">
        <v>29</v>
      </c>
      <c r="J11331" s="120">
        <v>0</v>
      </c>
    </row>
    <row r="11332" spans="1:10" ht="15" customHeight="1">
      <c r="A11332" s="46" t="s">
        <v>1045</v>
      </c>
      <c r="B11332" s="46" t="s">
        <v>20996</v>
      </c>
      <c r="C11332" s="47">
        <v>2.2233999999999998</v>
      </c>
      <c r="D11332" s="119" t="s">
        <v>14804</v>
      </c>
      <c r="E11332" s="46" t="s">
        <v>14804</v>
      </c>
      <c r="F11332" s="121">
        <v>5.4378000000000002</v>
      </c>
      <c r="G11332" s="87"/>
      <c r="H11332" s="47"/>
      <c r="I11332" s="120">
        <v>21</v>
      </c>
      <c r="J11332" s="120">
        <v>0</v>
      </c>
    </row>
    <row r="11333" spans="1:10" ht="15" customHeight="1">
      <c r="A11333" s="46" t="s">
        <v>1048</v>
      </c>
      <c r="B11333" s="46" t="s">
        <v>20995</v>
      </c>
      <c r="C11333" s="47">
        <v>3.1126</v>
      </c>
      <c r="D11333" s="119" t="s">
        <v>14802</v>
      </c>
      <c r="E11333" s="46" t="s">
        <v>14802</v>
      </c>
      <c r="F11333" s="121">
        <v>5.0477999999999996</v>
      </c>
      <c r="G11333" s="87"/>
      <c r="H11333" s="47"/>
      <c r="I11333" s="120">
        <v>30</v>
      </c>
      <c r="J11333" s="120">
        <v>0</v>
      </c>
    </row>
    <row r="11334" spans="1:10" ht="15" customHeight="1">
      <c r="A11334" s="46" t="s">
        <v>20993</v>
      </c>
      <c r="B11334" s="46" t="s">
        <v>20994</v>
      </c>
      <c r="C11334" s="47">
        <v>4.0019999999999998</v>
      </c>
      <c r="D11334" s="119" t="s">
        <v>14800</v>
      </c>
      <c r="E11334" s="46" t="s">
        <v>14800</v>
      </c>
      <c r="F11334" s="121">
        <v>6.0464000000000002</v>
      </c>
      <c r="G11334" s="87"/>
      <c r="H11334" s="47"/>
      <c r="I11334" s="120">
        <v>18</v>
      </c>
      <c r="J11334" s="120">
        <v>0</v>
      </c>
    </row>
    <row r="11335" spans="1:10" ht="15" customHeight="1">
      <c r="A11335" s="46" t="s">
        <v>20991</v>
      </c>
      <c r="B11335" s="46" t="s">
        <v>20992</v>
      </c>
      <c r="C11335" s="47">
        <v>6.2256</v>
      </c>
      <c r="D11335" s="119" t="s">
        <v>14798</v>
      </c>
      <c r="E11335" s="46" t="s">
        <v>14798</v>
      </c>
      <c r="F11335" s="121">
        <v>3.8437999999999999</v>
      </c>
      <c r="G11335" s="87"/>
      <c r="H11335" s="47"/>
      <c r="I11335" s="120">
        <v>10</v>
      </c>
      <c r="J11335" s="120">
        <v>0</v>
      </c>
    </row>
    <row r="11336" spans="1:10" ht="15" customHeight="1">
      <c r="A11336" s="46" t="s">
        <v>1065</v>
      </c>
      <c r="B11336" s="46" t="s">
        <v>20990</v>
      </c>
      <c r="C11336" s="47">
        <v>3.1126</v>
      </c>
      <c r="D11336" s="119" t="s">
        <v>14796</v>
      </c>
      <c r="E11336" s="46" t="s">
        <v>14796</v>
      </c>
      <c r="F11336" s="121">
        <v>3.8437999999999999</v>
      </c>
      <c r="G11336" s="87"/>
      <c r="H11336" s="47"/>
      <c r="I11336" s="120">
        <v>9</v>
      </c>
      <c r="J11336" s="120">
        <v>0</v>
      </c>
    </row>
    <row r="11337" spans="1:10" ht="15" customHeight="1">
      <c r="A11337" s="46" t="s">
        <v>20988</v>
      </c>
      <c r="B11337" s="46" t="s">
        <v>20989</v>
      </c>
      <c r="C11337" s="47">
        <v>4.0019999999999998</v>
      </c>
      <c r="D11337" s="119" t="s">
        <v>14795</v>
      </c>
      <c r="E11337" s="46" t="s">
        <v>14795</v>
      </c>
      <c r="F11337" s="121">
        <v>11.610200000000001</v>
      </c>
      <c r="G11337" s="87"/>
      <c r="H11337" s="47"/>
      <c r="I11337" s="120">
        <v>11</v>
      </c>
      <c r="J11337" s="120">
        <v>0</v>
      </c>
    </row>
    <row r="11338" spans="1:10" ht="15" customHeight="1">
      <c r="A11338" s="46" t="s">
        <v>20986</v>
      </c>
      <c r="B11338" s="46" t="s">
        <v>20987</v>
      </c>
      <c r="C11338" s="47">
        <v>6.2256</v>
      </c>
      <c r="D11338" s="119" t="s">
        <v>14793</v>
      </c>
      <c r="E11338" s="46" t="s">
        <v>14793</v>
      </c>
      <c r="F11338" s="121">
        <v>7.7018000000000004</v>
      </c>
      <c r="G11338" s="87"/>
      <c r="H11338" s="47"/>
      <c r="I11338" s="120">
        <v>9</v>
      </c>
      <c r="J11338" s="120">
        <v>0</v>
      </c>
    </row>
    <row r="11339" spans="1:10" ht="15" customHeight="1">
      <c r="A11339" s="46" t="s">
        <v>1088</v>
      </c>
      <c r="B11339" s="46" t="s">
        <v>20985</v>
      </c>
      <c r="C11339" s="47">
        <v>4.0019999999999998</v>
      </c>
      <c r="D11339" s="119" t="s">
        <v>14791</v>
      </c>
      <c r="E11339" s="46" t="s">
        <v>14791</v>
      </c>
      <c r="F11339" s="121">
        <v>11.610200000000001</v>
      </c>
      <c r="G11339" s="87"/>
      <c r="H11339" s="47"/>
      <c r="I11339" s="120">
        <v>45</v>
      </c>
      <c r="J11339" s="120">
        <v>0</v>
      </c>
    </row>
    <row r="11340" spans="1:10" ht="15" customHeight="1">
      <c r="A11340" s="46" t="s">
        <v>1090</v>
      </c>
      <c r="B11340" s="46" t="s">
        <v>20984</v>
      </c>
      <c r="C11340" s="47">
        <v>6.2256</v>
      </c>
      <c r="D11340" s="119" t="s">
        <v>6817</v>
      </c>
      <c r="E11340" s="46" t="s">
        <v>6817</v>
      </c>
      <c r="F11340" s="121">
        <v>7.5906000000000002</v>
      </c>
      <c r="G11340" s="87"/>
      <c r="H11340" s="47"/>
      <c r="I11340" s="120">
        <v>37</v>
      </c>
      <c r="J11340" s="120">
        <v>0</v>
      </c>
    </row>
    <row r="11341" spans="1:10" ht="15" customHeight="1">
      <c r="A11341" s="46" t="s">
        <v>1123</v>
      </c>
      <c r="B11341" s="46" t="s">
        <v>20983</v>
      </c>
      <c r="C11341" s="47">
        <v>0.44479999999999997</v>
      </c>
      <c r="D11341" s="119" t="s">
        <v>14788</v>
      </c>
      <c r="E11341" s="46" t="s">
        <v>14788</v>
      </c>
      <c r="F11341" s="121">
        <v>15.687200000000001</v>
      </c>
      <c r="G11341" s="87"/>
      <c r="H11341" s="47"/>
      <c r="I11341" s="120">
        <v>359</v>
      </c>
      <c r="J11341" s="120">
        <v>0</v>
      </c>
    </row>
    <row r="11342" spans="1:10" ht="15" customHeight="1">
      <c r="A11342" s="46" t="s">
        <v>1126</v>
      </c>
      <c r="B11342" s="46" t="s">
        <v>20982</v>
      </c>
      <c r="C11342" s="47">
        <v>1.3340000000000001</v>
      </c>
      <c r="D11342" s="119" t="s">
        <v>14786</v>
      </c>
      <c r="E11342" s="46" t="s">
        <v>14786</v>
      </c>
      <c r="F11342" s="121">
        <v>15.687200000000001</v>
      </c>
      <c r="G11342" s="87"/>
      <c r="H11342" s="47"/>
      <c r="I11342" s="120">
        <v>85</v>
      </c>
      <c r="J11342" s="120">
        <v>0</v>
      </c>
    </row>
    <row r="11343" spans="1:10" ht="15" customHeight="1">
      <c r="A11343" s="46" t="s">
        <v>1129</v>
      </c>
      <c r="B11343" s="46" t="s">
        <v>20981</v>
      </c>
      <c r="C11343" s="47">
        <v>0.71160000000000001</v>
      </c>
      <c r="D11343" s="119" t="s">
        <v>14784</v>
      </c>
      <c r="E11343" s="46" t="s">
        <v>14784</v>
      </c>
      <c r="F11343" s="121">
        <v>4.782</v>
      </c>
      <c r="G11343" s="87"/>
      <c r="H11343" s="47"/>
      <c r="I11343" s="120">
        <v>134</v>
      </c>
      <c r="J11343" s="120">
        <v>0</v>
      </c>
    </row>
    <row r="11344" spans="1:10" ht="15" customHeight="1">
      <c r="A11344" s="46" t="s">
        <v>1132</v>
      </c>
      <c r="B11344" s="46" t="s">
        <v>20980</v>
      </c>
      <c r="C11344" s="47">
        <v>0.75600000000000001</v>
      </c>
      <c r="D11344" s="119" t="s">
        <v>14819</v>
      </c>
      <c r="E11344" s="46" t="s">
        <v>14819</v>
      </c>
      <c r="F11344" s="121">
        <v>1.6517999999999999</v>
      </c>
      <c r="G11344" s="87"/>
      <c r="H11344" s="47"/>
      <c r="I11344" s="120">
        <v>175</v>
      </c>
      <c r="J11344" s="120">
        <v>0</v>
      </c>
    </row>
    <row r="11345" spans="1:10" ht="15" customHeight="1">
      <c r="A11345" s="46" t="s">
        <v>1135</v>
      </c>
      <c r="B11345" s="46" t="s">
        <v>20979</v>
      </c>
      <c r="C11345" s="47">
        <v>1.0671999999999999</v>
      </c>
      <c r="D11345" s="119" t="s">
        <v>14817</v>
      </c>
      <c r="E11345" s="46" t="s">
        <v>14817</v>
      </c>
      <c r="F11345" s="121">
        <v>0.83799999999999997</v>
      </c>
      <c r="G11345" s="87"/>
      <c r="H11345" s="47"/>
      <c r="I11345" s="120">
        <v>109</v>
      </c>
      <c r="J11345" s="120">
        <v>0</v>
      </c>
    </row>
    <row r="11346" spans="1:10" ht="15" customHeight="1">
      <c r="A11346" s="46" t="s">
        <v>20977</v>
      </c>
      <c r="B11346" s="46" t="s">
        <v>20978</v>
      </c>
      <c r="C11346" s="47">
        <v>1.3340000000000001</v>
      </c>
      <c r="D11346" s="119" t="s">
        <v>8330</v>
      </c>
      <c r="E11346" s="46" t="s">
        <v>8330</v>
      </c>
      <c r="F11346" s="121">
        <v>1.1277999999999999</v>
      </c>
      <c r="G11346" s="87"/>
      <c r="H11346" s="47"/>
      <c r="I11346" s="120">
        <v>0</v>
      </c>
      <c r="J11346" s="120">
        <v>0</v>
      </c>
    </row>
    <row r="11347" spans="1:10" ht="15" customHeight="1">
      <c r="A11347" s="46" t="s">
        <v>20975</v>
      </c>
      <c r="B11347" s="46" t="s">
        <v>20976</v>
      </c>
      <c r="C11347" s="47">
        <v>0.8004</v>
      </c>
      <c r="D11347" s="119" t="s">
        <v>8333</v>
      </c>
      <c r="E11347" s="46" t="s">
        <v>8333</v>
      </c>
      <c r="F11347" s="121">
        <v>1.8714</v>
      </c>
      <c r="G11347" s="87"/>
      <c r="H11347" s="47"/>
      <c r="I11347" s="120">
        <v>9</v>
      </c>
      <c r="J11347" s="120">
        <v>0</v>
      </c>
    </row>
    <row r="11348" spans="1:10" ht="15" customHeight="1">
      <c r="A11348" s="46" t="s">
        <v>20973</v>
      </c>
      <c r="B11348" s="46" t="s">
        <v>20974</v>
      </c>
      <c r="C11348" s="47">
        <v>1.0691999999999999</v>
      </c>
      <c r="D11348" s="119" t="s">
        <v>1686</v>
      </c>
      <c r="E11348" s="46" t="s">
        <v>1686</v>
      </c>
      <c r="F11348" s="121">
        <v>6.3255999999999997</v>
      </c>
      <c r="G11348" s="87"/>
      <c r="H11348" s="47"/>
      <c r="I11348" s="120">
        <v>0</v>
      </c>
      <c r="J11348" s="120">
        <v>0</v>
      </c>
    </row>
    <row r="11349" spans="1:10" ht="15" customHeight="1">
      <c r="A11349" s="46" t="s">
        <v>1138</v>
      </c>
      <c r="B11349" s="46" t="s">
        <v>20972</v>
      </c>
      <c r="C11349" s="47">
        <v>1.3340000000000001</v>
      </c>
      <c r="D11349" s="119" t="s">
        <v>32704</v>
      </c>
      <c r="E11349" s="46" t="s">
        <v>32704</v>
      </c>
      <c r="F11349" s="121">
        <v>25.266400000000001</v>
      </c>
      <c r="G11349" s="87"/>
      <c r="H11349" s="47"/>
      <c r="I11349" s="120">
        <v>59</v>
      </c>
      <c r="J11349" s="120">
        <v>0</v>
      </c>
    </row>
    <row r="11350" spans="1:10" ht="15" customHeight="1">
      <c r="A11350" s="46" t="s">
        <v>1141</v>
      </c>
      <c r="B11350" s="46" t="s">
        <v>20971</v>
      </c>
      <c r="C11350" s="47">
        <v>1.0671999999999999</v>
      </c>
      <c r="D11350" s="119" t="s">
        <v>14875</v>
      </c>
      <c r="E11350" s="46" t="s">
        <v>14875</v>
      </c>
      <c r="F11350" s="121">
        <v>48.648600000000002</v>
      </c>
      <c r="G11350" s="87"/>
      <c r="H11350" s="47"/>
      <c r="I11350" s="120">
        <v>44</v>
      </c>
      <c r="J11350" s="120">
        <v>0</v>
      </c>
    </row>
    <row r="11351" spans="1:10" ht="15" customHeight="1">
      <c r="A11351" s="46" t="s">
        <v>1150</v>
      </c>
      <c r="B11351" s="46" t="s">
        <v>20970</v>
      </c>
      <c r="C11351" s="47">
        <v>1.3342000000000001</v>
      </c>
      <c r="D11351" s="119" t="s">
        <v>14873</v>
      </c>
      <c r="E11351" s="46" t="s">
        <v>14873</v>
      </c>
      <c r="F11351" s="121">
        <v>42.186399999999999</v>
      </c>
      <c r="G11351" s="87"/>
      <c r="H11351" s="47"/>
      <c r="I11351" s="120">
        <v>63</v>
      </c>
      <c r="J11351" s="120">
        <v>0</v>
      </c>
    </row>
    <row r="11352" spans="1:10" ht="15" customHeight="1">
      <c r="A11352" s="46" t="s">
        <v>20968</v>
      </c>
      <c r="B11352" s="46" t="s">
        <v>20969</v>
      </c>
      <c r="C11352" s="47">
        <v>3.4043999999999999</v>
      </c>
      <c r="D11352" s="119" t="s">
        <v>14871</v>
      </c>
      <c r="E11352" s="46" t="s">
        <v>14871</v>
      </c>
      <c r="F11352" s="121">
        <v>13.663</v>
      </c>
      <c r="G11352" s="87"/>
      <c r="H11352" s="47"/>
      <c r="I11352" s="120">
        <v>0</v>
      </c>
      <c r="J11352" s="120">
        <v>0</v>
      </c>
    </row>
    <row r="11353" spans="1:10" ht="15" customHeight="1">
      <c r="A11353" s="46" t="s">
        <v>20966</v>
      </c>
      <c r="B11353" s="46" t="s">
        <v>20967</v>
      </c>
      <c r="C11353" s="47">
        <v>3.4043999999999999</v>
      </c>
      <c r="D11353" s="119" t="s">
        <v>14869</v>
      </c>
      <c r="E11353" s="46" t="s">
        <v>14869</v>
      </c>
      <c r="F11353" s="121">
        <v>47.206600000000002</v>
      </c>
      <c r="G11353" s="87"/>
      <c r="H11353" s="47"/>
      <c r="I11353" s="120">
        <v>0</v>
      </c>
      <c r="J11353" s="120">
        <v>0</v>
      </c>
    </row>
    <row r="11354" spans="1:10" ht="15" customHeight="1">
      <c r="A11354" s="46" t="s">
        <v>20964</v>
      </c>
      <c r="B11354" s="46" t="s">
        <v>20965</v>
      </c>
      <c r="C11354" s="47">
        <v>1.7168000000000001</v>
      </c>
      <c r="D11354" s="119" t="s">
        <v>9031</v>
      </c>
      <c r="E11354" s="46" t="s">
        <v>9031</v>
      </c>
      <c r="F11354" s="121">
        <v>7.6294000000000004</v>
      </c>
      <c r="G11354" s="87"/>
      <c r="H11354" s="47"/>
      <c r="I11354" s="120">
        <v>0</v>
      </c>
      <c r="J11354" s="120">
        <v>0</v>
      </c>
    </row>
    <row r="11355" spans="1:10" ht="15" customHeight="1">
      <c r="A11355" s="46" t="s">
        <v>20962</v>
      </c>
      <c r="B11355" s="46" t="s">
        <v>20963</v>
      </c>
      <c r="C11355" s="47">
        <v>2.0078</v>
      </c>
      <c r="D11355" s="119" t="s">
        <v>9033</v>
      </c>
      <c r="E11355" s="46" t="s">
        <v>9033</v>
      </c>
      <c r="F11355" s="121">
        <v>8.0136000000000003</v>
      </c>
      <c r="G11355" s="87"/>
      <c r="H11355" s="47"/>
      <c r="I11355" s="120">
        <v>0</v>
      </c>
      <c r="J11355" s="120">
        <v>0</v>
      </c>
    </row>
    <row r="11356" spans="1:10" ht="15" customHeight="1">
      <c r="A11356" s="46" t="s">
        <v>21014</v>
      </c>
      <c r="B11356" s="46" t="s">
        <v>21004</v>
      </c>
      <c r="C11356" s="47">
        <v>13.4254</v>
      </c>
      <c r="D11356" s="119" t="s">
        <v>9035</v>
      </c>
      <c r="E11356" s="46" t="s">
        <v>9035</v>
      </c>
      <c r="F11356" s="121">
        <v>16.2532</v>
      </c>
      <c r="G11356" s="87"/>
      <c r="H11356" s="47"/>
      <c r="I11356" s="120">
        <v>0</v>
      </c>
      <c r="J11356" s="120">
        <v>0</v>
      </c>
    </row>
    <row r="11357" spans="1:10" ht="15" customHeight="1">
      <c r="A11357" s="46" t="s">
        <v>21013</v>
      </c>
      <c r="B11357" s="46" t="s">
        <v>21002</v>
      </c>
      <c r="C11357" s="47">
        <v>13.4254</v>
      </c>
      <c r="D11357" s="119" t="s">
        <v>14864</v>
      </c>
      <c r="E11357" s="46" t="s">
        <v>14864</v>
      </c>
      <c r="F11357" s="121">
        <v>16.2532</v>
      </c>
      <c r="G11357" s="87"/>
      <c r="H11357" s="47"/>
      <c r="I11357" s="120">
        <v>0</v>
      </c>
      <c r="J11357" s="120">
        <v>0</v>
      </c>
    </row>
    <row r="11358" spans="1:10" ht="15" customHeight="1">
      <c r="A11358" s="46" t="s">
        <v>21011</v>
      </c>
      <c r="B11358" s="46" t="s">
        <v>21012</v>
      </c>
      <c r="C11358" s="47">
        <v>14.141400000000001</v>
      </c>
      <c r="D11358" s="119" t="s">
        <v>14862</v>
      </c>
      <c r="E11358" s="46" t="s">
        <v>14862</v>
      </c>
      <c r="F11358" s="121">
        <v>52.365600000000001</v>
      </c>
      <c r="G11358" s="87"/>
      <c r="H11358" s="47"/>
      <c r="I11358" s="120">
        <v>0</v>
      </c>
      <c r="J11358" s="120">
        <v>0</v>
      </c>
    </row>
    <row r="11359" spans="1:10" ht="15" customHeight="1">
      <c r="A11359" s="46" t="s">
        <v>21009</v>
      </c>
      <c r="B11359" s="46" t="s">
        <v>21010</v>
      </c>
      <c r="C11359" s="47">
        <v>13.3558</v>
      </c>
      <c r="D11359" s="119" t="s">
        <v>9038</v>
      </c>
      <c r="E11359" s="46" t="s">
        <v>9038</v>
      </c>
      <c r="F11359" s="121">
        <v>7.6294000000000004</v>
      </c>
      <c r="G11359" s="87"/>
      <c r="H11359" s="47"/>
      <c r="I11359" s="120">
        <v>0</v>
      </c>
      <c r="J11359" s="120">
        <v>0</v>
      </c>
    </row>
    <row r="11360" spans="1:10" ht="15" customHeight="1">
      <c r="A11360" s="46" t="s">
        <v>1497</v>
      </c>
      <c r="B11360" s="46" t="s">
        <v>21008</v>
      </c>
      <c r="C11360" s="47">
        <v>8.8181999999999992</v>
      </c>
      <c r="D11360" s="119" t="s">
        <v>9039</v>
      </c>
      <c r="E11360" s="46" t="s">
        <v>9039</v>
      </c>
      <c r="F11360" s="121">
        <v>7.6294000000000004</v>
      </c>
      <c r="G11360" s="87"/>
      <c r="H11360" s="47"/>
      <c r="I11360" s="120">
        <v>10</v>
      </c>
      <c r="J11360" s="120">
        <v>0</v>
      </c>
    </row>
    <row r="11361" spans="1:10" ht="15" customHeight="1">
      <c r="A11361" s="46" t="s">
        <v>1502</v>
      </c>
      <c r="B11361" s="46" t="s">
        <v>21007</v>
      </c>
      <c r="C11361" s="47">
        <v>9.798</v>
      </c>
      <c r="D11361" s="119" t="s">
        <v>14858</v>
      </c>
      <c r="E11361" s="46" t="s">
        <v>14858</v>
      </c>
      <c r="F11361" s="121">
        <v>29.649799999999999</v>
      </c>
      <c r="G11361" s="87"/>
      <c r="H11361" s="47"/>
      <c r="I11361" s="120">
        <v>11</v>
      </c>
      <c r="J11361" s="120">
        <v>0</v>
      </c>
    </row>
    <row r="11362" spans="1:10" ht="15" customHeight="1">
      <c r="A11362" s="46" t="s">
        <v>21005</v>
      </c>
      <c r="B11362" s="46" t="s">
        <v>21006</v>
      </c>
      <c r="C11362" s="47">
        <v>8.8181999999999992</v>
      </c>
      <c r="D11362" s="119" t="s">
        <v>14856</v>
      </c>
      <c r="E11362" s="46" t="s">
        <v>14856</v>
      </c>
      <c r="F11362" s="121">
        <v>29.649799999999999</v>
      </c>
      <c r="G11362" s="87"/>
      <c r="H11362" s="47"/>
      <c r="I11362" s="120">
        <v>18</v>
      </c>
      <c r="J11362" s="120">
        <v>0</v>
      </c>
    </row>
    <row r="11363" spans="1:10" ht="15" customHeight="1">
      <c r="A11363" s="46" t="s">
        <v>1507</v>
      </c>
      <c r="B11363" s="46" t="s">
        <v>21004</v>
      </c>
      <c r="C11363" s="47">
        <v>8.8181999999999992</v>
      </c>
      <c r="D11363" s="119" t="s">
        <v>14854</v>
      </c>
      <c r="E11363" s="46" t="s">
        <v>14854</v>
      </c>
      <c r="F11363" s="121">
        <v>16.173400000000001</v>
      </c>
      <c r="G11363" s="87"/>
      <c r="H11363" s="47"/>
      <c r="I11363" s="120">
        <v>10</v>
      </c>
      <c r="J11363" s="120">
        <v>0</v>
      </c>
    </row>
    <row r="11364" spans="1:10" ht="15" customHeight="1">
      <c r="A11364" s="46" t="s">
        <v>1512</v>
      </c>
      <c r="B11364" s="46" t="s">
        <v>21003</v>
      </c>
      <c r="C11364" s="47">
        <v>18.277799999999999</v>
      </c>
      <c r="D11364" s="119" t="s">
        <v>14852</v>
      </c>
      <c r="E11364" s="46" t="s">
        <v>14852</v>
      </c>
      <c r="F11364" s="121">
        <v>30.572600000000001</v>
      </c>
      <c r="G11364" s="87"/>
      <c r="H11364" s="47"/>
      <c r="I11364" s="120">
        <v>10</v>
      </c>
      <c r="J11364" s="120">
        <v>0</v>
      </c>
    </row>
    <row r="11365" spans="1:10" ht="15" customHeight="1">
      <c r="A11365" s="46" t="s">
        <v>21001</v>
      </c>
      <c r="B11365" s="46" t="s">
        <v>21002</v>
      </c>
      <c r="C11365" s="47">
        <v>7.8562000000000003</v>
      </c>
      <c r="D11365" s="119" t="s">
        <v>14850</v>
      </c>
      <c r="E11365" s="46" t="s">
        <v>14850</v>
      </c>
      <c r="F11365" s="121">
        <v>23.742000000000001</v>
      </c>
      <c r="G11365" s="87"/>
      <c r="H11365" s="47"/>
      <c r="I11365" s="120">
        <v>0</v>
      </c>
      <c r="J11365" s="120">
        <v>0</v>
      </c>
    </row>
    <row r="11366" spans="1:10" ht="15" customHeight="1">
      <c r="A11366" s="46" t="s">
        <v>20999</v>
      </c>
      <c r="B11366" s="46" t="s">
        <v>21000</v>
      </c>
      <c r="C11366" s="47">
        <v>4.8708</v>
      </c>
      <c r="D11366" s="119" t="s">
        <v>14848</v>
      </c>
      <c r="E11366" s="46" t="s">
        <v>14848</v>
      </c>
      <c r="F11366" s="121">
        <v>23.742000000000001</v>
      </c>
      <c r="G11366" s="87"/>
      <c r="H11366" s="47"/>
      <c r="I11366" s="120">
        <v>0</v>
      </c>
      <c r="J11366" s="120">
        <v>0</v>
      </c>
    </row>
    <row r="11367" spans="1:10" ht="15" customHeight="1">
      <c r="A11367" s="46" t="s">
        <v>20997</v>
      </c>
      <c r="B11367" s="46" t="s">
        <v>20998</v>
      </c>
      <c r="C11367" s="47">
        <v>4.7450000000000001</v>
      </c>
      <c r="D11367" s="119" t="s">
        <v>14846</v>
      </c>
      <c r="E11367" s="46" t="s">
        <v>14846</v>
      </c>
      <c r="F11367" s="121">
        <v>62.905200000000001</v>
      </c>
      <c r="G11367" s="87"/>
      <c r="H11367" s="47"/>
      <c r="I11367" s="120">
        <v>0</v>
      </c>
      <c r="J11367" s="120">
        <v>0</v>
      </c>
    </row>
    <row r="11368" spans="1:10" ht="15" customHeight="1">
      <c r="A11368" s="46" t="s">
        <v>21138</v>
      </c>
      <c r="B11368" s="46" t="s">
        <v>21139</v>
      </c>
      <c r="C11368" s="47">
        <v>6.2393999999999998</v>
      </c>
      <c r="D11368" s="119" t="s">
        <v>9042</v>
      </c>
      <c r="E11368" s="46" t="s">
        <v>9042</v>
      </c>
      <c r="F11368" s="121">
        <v>13.5352</v>
      </c>
      <c r="G11368" s="87"/>
      <c r="H11368" s="47"/>
      <c r="I11368" s="120">
        <v>0</v>
      </c>
      <c r="J11368" s="120">
        <v>0</v>
      </c>
    </row>
    <row r="11369" spans="1:10" ht="15" customHeight="1">
      <c r="A11369" s="46" t="s">
        <v>1681</v>
      </c>
      <c r="B11369" s="46" t="s">
        <v>21137</v>
      </c>
      <c r="C11369" s="47">
        <v>18.308399999999999</v>
      </c>
      <c r="D11369" s="119" t="s">
        <v>9045</v>
      </c>
      <c r="E11369" s="46" t="s">
        <v>9045</v>
      </c>
      <c r="F11369" s="121">
        <v>18.3888</v>
      </c>
      <c r="G11369" s="87"/>
      <c r="H11369" s="47"/>
      <c r="I11369" s="120">
        <v>0</v>
      </c>
      <c r="J11369" s="120">
        <v>0</v>
      </c>
    </row>
    <row r="11370" spans="1:10" ht="15" customHeight="1">
      <c r="A11370" s="46" t="s">
        <v>1683</v>
      </c>
      <c r="B11370" s="46" t="s">
        <v>21136</v>
      </c>
      <c r="C11370" s="47">
        <v>27.326000000000001</v>
      </c>
      <c r="D11370" s="119" t="s">
        <v>9048</v>
      </c>
      <c r="E11370" s="46" t="s">
        <v>9048</v>
      </c>
      <c r="F11370" s="121">
        <v>33.088999999999999</v>
      </c>
      <c r="G11370" s="87"/>
      <c r="H11370" s="47"/>
      <c r="I11370" s="120">
        <v>0</v>
      </c>
      <c r="J11370" s="120">
        <v>0</v>
      </c>
    </row>
    <row r="11371" spans="1:10" ht="15" customHeight="1">
      <c r="A11371" s="46" t="s">
        <v>1565</v>
      </c>
      <c r="B11371" s="46" t="s">
        <v>21024</v>
      </c>
      <c r="C11371" s="47">
        <v>3.5573999999999999</v>
      </c>
      <c r="D11371" s="119" t="s">
        <v>14841</v>
      </c>
      <c r="E11371" s="46" t="s">
        <v>14841</v>
      </c>
      <c r="F11371" s="121">
        <v>26.6266</v>
      </c>
      <c r="G11371" s="87"/>
      <c r="H11371" s="47"/>
      <c r="I11371" s="120">
        <v>147</v>
      </c>
      <c r="J11371" s="120">
        <v>0</v>
      </c>
    </row>
    <row r="11372" spans="1:10" ht="15" customHeight="1">
      <c r="A11372" s="46" t="s">
        <v>1568</v>
      </c>
      <c r="B11372" s="46" t="s">
        <v>21023</v>
      </c>
      <c r="C11372" s="47">
        <v>6.2256</v>
      </c>
      <c r="D11372" s="119" t="s">
        <v>14839</v>
      </c>
      <c r="E11372" s="46" t="s">
        <v>14839</v>
      </c>
      <c r="F11372" s="121">
        <v>69.894400000000005</v>
      </c>
      <c r="G11372" s="87"/>
      <c r="H11372" s="47"/>
      <c r="I11372" s="120">
        <v>226</v>
      </c>
      <c r="J11372" s="120">
        <v>0</v>
      </c>
    </row>
    <row r="11373" spans="1:10" ht="15" customHeight="1">
      <c r="A11373" s="46" t="s">
        <v>1571</v>
      </c>
      <c r="B11373" s="46" t="s">
        <v>21022</v>
      </c>
      <c r="C11373" s="47">
        <v>8.4488000000000003</v>
      </c>
      <c r="D11373" s="119" t="s">
        <v>9051</v>
      </c>
      <c r="E11373" s="46" t="s">
        <v>9051</v>
      </c>
      <c r="F11373" s="121">
        <v>18.3888</v>
      </c>
      <c r="G11373" s="87"/>
      <c r="H11373" s="47"/>
      <c r="I11373" s="120">
        <v>40</v>
      </c>
      <c r="J11373" s="120">
        <v>0</v>
      </c>
    </row>
    <row r="11374" spans="1:10" ht="15" customHeight="1">
      <c r="A11374" s="46" t="s">
        <v>1574</v>
      </c>
      <c r="B11374" s="46" t="s">
        <v>21021</v>
      </c>
      <c r="C11374" s="47">
        <v>10.6724</v>
      </c>
      <c r="D11374" s="119" t="s">
        <v>9054</v>
      </c>
      <c r="E11374" s="46" t="s">
        <v>9054</v>
      </c>
      <c r="F11374" s="121">
        <v>18.3888</v>
      </c>
      <c r="G11374" s="87"/>
      <c r="H11374" s="47"/>
      <c r="I11374" s="120">
        <v>25</v>
      </c>
      <c r="J11374" s="120">
        <v>0</v>
      </c>
    </row>
    <row r="11375" spans="1:10" ht="15" customHeight="1">
      <c r="A11375" s="46" t="s">
        <v>1577</v>
      </c>
      <c r="B11375" s="46" t="s">
        <v>21020</v>
      </c>
      <c r="C11375" s="47">
        <v>21.3446</v>
      </c>
      <c r="D11375" s="119" t="s">
        <v>14835</v>
      </c>
      <c r="E11375" s="46" t="s">
        <v>14835</v>
      </c>
      <c r="F11375" s="121">
        <v>51.422400000000003</v>
      </c>
      <c r="G11375" s="87"/>
      <c r="H11375" s="47"/>
      <c r="I11375" s="120">
        <v>27</v>
      </c>
      <c r="J11375" s="120">
        <v>0</v>
      </c>
    </row>
    <row r="11376" spans="1:10" ht="15" customHeight="1">
      <c r="A11376" s="46" t="s">
        <v>1580</v>
      </c>
      <c r="B11376" s="46" t="s">
        <v>21019</v>
      </c>
      <c r="C11376" s="47">
        <v>0.8004</v>
      </c>
      <c r="D11376" s="119" t="s">
        <v>14833</v>
      </c>
      <c r="E11376" s="46" t="s">
        <v>14833</v>
      </c>
      <c r="F11376" s="121">
        <v>51.422400000000003</v>
      </c>
      <c r="G11376" s="87"/>
      <c r="H11376" s="47"/>
      <c r="I11376" s="120">
        <v>202</v>
      </c>
      <c r="J11376" s="120">
        <v>0</v>
      </c>
    </row>
    <row r="11377" spans="1:10" ht="15" customHeight="1">
      <c r="A11377" s="46" t="s">
        <v>1583</v>
      </c>
      <c r="B11377" s="46" t="s">
        <v>21018</v>
      </c>
      <c r="C11377" s="47">
        <v>0.88919999999999999</v>
      </c>
      <c r="D11377" s="119" t="s">
        <v>14831</v>
      </c>
      <c r="E11377" s="46" t="s">
        <v>14831</v>
      </c>
      <c r="F11377" s="121">
        <v>49.924799999999998</v>
      </c>
      <c r="G11377" s="87"/>
      <c r="H11377" s="47"/>
      <c r="I11377" s="120">
        <v>516</v>
      </c>
      <c r="J11377" s="120">
        <v>0</v>
      </c>
    </row>
    <row r="11378" spans="1:10" ht="15" customHeight="1">
      <c r="A11378" s="46" t="s">
        <v>1586</v>
      </c>
      <c r="B11378" s="46" t="s">
        <v>21017</v>
      </c>
      <c r="C11378" s="47">
        <v>1.1559999999999999</v>
      </c>
      <c r="D11378" s="119" t="s">
        <v>9057</v>
      </c>
      <c r="E11378" s="46" t="s">
        <v>9057</v>
      </c>
      <c r="F11378" s="121">
        <v>11.5092</v>
      </c>
      <c r="G11378" s="87"/>
      <c r="H11378" s="47"/>
      <c r="I11378" s="120">
        <v>379</v>
      </c>
      <c r="J11378" s="120">
        <v>0</v>
      </c>
    </row>
    <row r="11379" spans="1:10" ht="15" customHeight="1">
      <c r="A11379" s="46" t="s">
        <v>1595</v>
      </c>
      <c r="B11379" s="46" t="s">
        <v>21016</v>
      </c>
      <c r="C11379" s="47">
        <v>2.2233999999999998</v>
      </c>
      <c r="D11379" s="119" t="s">
        <v>9060</v>
      </c>
      <c r="E11379" s="46" t="s">
        <v>9060</v>
      </c>
      <c r="F11379" s="121">
        <v>11.852</v>
      </c>
      <c r="G11379" s="87"/>
      <c r="H11379" s="47"/>
      <c r="I11379" s="120">
        <v>290</v>
      </c>
      <c r="J11379" s="120">
        <v>0</v>
      </c>
    </row>
    <row r="11380" spans="1:10" ht="15" customHeight="1">
      <c r="A11380" s="46" t="s">
        <v>1598</v>
      </c>
      <c r="B11380" s="46" t="s">
        <v>21015</v>
      </c>
      <c r="C11380" s="47">
        <v>3.2018</v>
      </c>
      <c r="D11380" s="119" t="s">
        <v>9062</v>
      </c>
      <c r="E11380" s="46" t="s">
        <v>9062</v>
      </c>
      <c r="F11380" s="121">
        <v>23.3216</v>
      </c>
      <c r="G11380" s="87"/>
      <c r="H11380" s="47"/>
      <c r="I11380" s="120">
        <v>304</v>
      </c>
      <c r="J11380" s="120">
        <v>0</v>
      </c>
    </row>
    <row r="11381" spans="1:10" ht="15" customHeight="1">
      <c r="A11381" s="46" t="s">
        <v>21048</v>
      </c>
      <c r="B11381" s="46" t="s">
        <v>21049</v>
      </c>
      <c r="C11381" s="47">
        <v>10.475</v>
      </c>
      <c r="D11381" s="119" t="s">
        <v>14826</v>
      </c>
      <c r="E11381" s="46" t="s">
        <v>14826</v>
      </c>
      <c r="F11381" s="121">
        <v>16.2532</v>
      </c>
      <c r="G11381" s="87"/>
      <c r="H11381" s="47"/>
      <c r="I11381" s="120">
        <v>0</v>
      </c>
      <c r="J11381" s="120">
        <v>0</v>
      </c>
    </row>
    <row r="11382" spans="1:10" ht="15" customHeight="1">
      <c r="A11382" s="46" t="s">
        <v>21046</v>
      </c>
      <c r="B11382" s="46" t="s">
        <v>21047</v>
      </c>
      <c r="C11382" s="47">
        <v>20.8766</v>
      </c>
      <c r="D11382" s="119" t="s">
        <v>14824</v>
      </c>
      <c r="E11382" s="46" t="s">
        <v>14824</v>
      </c>
      <c r="F11382" s="121">
        <v>55.527200000000001</v>
      </c>
      <c r="G11382" s="87"/>
      <c r="H11382" s="47"/>
      <c r="I11382" s="120">
        <v>0</v>
      </c>
      <c r="J11382" s="120">
        <v>0</v>
      </c>
    </row>
    <row r="11383" spans="1:10" ht="15" customHeight="1">
      <c r="A11383" s="46" t="s">
        <v>21044</v>
      </c>
      <c r="B11383" s="46" t="s">
        <v>21045</v>
      </c>
      <c r="C11383" s="47">
        <v>17.378</v>
      </c>
      <c r="D11383" s="119" t="s">
        <v>9064</v>
      </c>
      <c r="E11383" s="46" t="s">
        <v>9064</v>
      </c>
      <c r="F11383" s="121">
        <v>11.5092</v>
      </c>
      <c r="G11383" s="87"/>
      <c r="H11383" s="47"/>
      <c r="I11383" s="120">
        <v>0</v>
      </c>
      <c r="J11383" s="120">
        <v>0</v>
      </c>
    </row>
    <row r="11384" spans="1:10" ht="15" customHeight="1">
      <c r="A11384" s="46" t="s">
        <v>21042</v>
      </c>
      <c r="B11384" s="46" t="s">
        <v>21043</v>
      </c>
      <c r="C11384" s="47">
        <v>20.8766</v>
      </c>
      <c r="D11384" s="119" t="s">
        <v>9066</v>
      </c>
      <c r="E11384" s="46" t="s">
        <v>9066</v>
      </c>
      <c r="F11384" s="121">
        <v>11.5092</v>
      </c>
      <c r="G11384" s="87"/>
      <c r="H11384" s="47"/>
      <c r="I11384" s="120">
        <v>0</v>
      </c>
      <c r="J11384" s="120">
        <v>0</v>
      </c>
    </row>
    <row r="11385" spans="1:10" ht="15" customHeight="1">
      <c r="A11385" s="46" t="s">
        <v>21040</v>
      </c>
      <c r="B11385" s="46" t="s">
        <v>21041</v>
      </c>
      <c r="C11385" s="47">
        <v>5.6929999999999996</v>
      </c>
      <c r="D11385" s="119" t="s">
        <v>14820</v>
      </c>
      <c r="E11385" s="46" t="s">
        <v>14820</v>
      </c>
      <c r="F11385" s="121">
        <v>51.422400000000003</v>
      </c>
      <c r="G11385" s="87"/>
      <c r="H11385" s="47"/>
      <c r="I11385" s="120">
        <v>0</v>
      </c>
      <c r="J11385" s="120">
        <v>0</v>
      </c>
    </row>
    <row r="11386" spans="1:10" ht="15" customHeight="1">
      <c r="A11386" s="46" t="s">
        <v>21038</v>
      </c>
      <c r="B11386" s="46" t="s">
        <v>21039</v>
      </c>
      <c r="C11386" s="47">
        <v>8.7170000000000005</v>
      </c>
      <c r="D11386" s="119" t="s">
        <v>14877</v>
      </c>
      <c r="E11386" s="46" t="s">
        <v>14877</v>
      </c>
      <c r="F11386" s="121">
        <v>6585.9705999999996</v>
      </c>
      <c r="G11386" s="87"/>
      <c r="H11386" s="47"/>
      <c r="I11386" s="120">
        <v>0</v>
      </c>
      <c r="J11386" s="120">
        <v>0</v>
      </c>
    </row>
    <row r="11387" spans="1:10" ht="15" customHeight="1">
      <c r="A11387" s="46" t="s">
        <v>21036</v>
      </c>
      <c r="B11387" s="46" t="s">
        <v>21037</v>
      </c>
      <c r="C11387" s="47">
        <v>10.593400000000001</v>
      </c>
      <c r="D11387" s="119" t="s">
        <v>14968</v>
      </c>
      <c r="E11387" s="46" t="s">
        <v>14968</v>
      </c>
      <c r="F11387" s="121">
        <v>134.14400000000001</v>
      </c>
      <c r="G11387" s="87"/>
      <c r="H11387" s="47"/>
      <c r="I11387" s="120">
        <v>0</v>
      </c>
      <c r="J11387" s="120">
        <v>0</v>
      </c>
    </row>
    <row r="11388" spans="1:10" ht="15" customHeight="1">
      <c r="A11388" s="46" t="s">
        <v>21034</v>
      </c>
      <c r="B11388" s="46" t="s">
        <v>21035</v>
      </c>
      <c r="C11388" s="47">
        <v>17.661799999999999</v>
      </c>
      <c r="D11388" s="119" t="s">
        <v>14961</v>
      </c>
      <c r="E11388" s="46" t="s">
        <v>14961</v>
      </c>
      <c r="F11388" s="121">
        <v>6.4598000000000004</v>
      </c>
      <c r="G11388" s="87"/>
      <c r="H11388" s="47"/>
      <c r="I11388" s="120">
        <v>0</v>
      </c>
      <c r="J11388" s="120">
        <v>0</v>
      </c>
    </row>
    <row r="11389" spans="1:10" ht="15" customHeight="1">
      <c r="A11389" s="46" t="s">
        <v>21033</v>
      </c>
      <c r="B11389" s="46" t="s">
        <v>21028</v>
      </c>
      <c r="C11389" s="47">
        <v>27.098199999999999</v>
      </c>
      <c r="D11389" s="119" t="s">
        <v>14959</v>
      </c>
      <c r="E11389" s="46" t="s">
        <v>14959</v>
      </c>
      <c r="F11389" s="121">
        <v>14.1206</v>
      </c>
      <c r="G11389" s="87"/>
      <c r="H11389" s="47"/>
      <c r="I11389" s="120">
        <v>0</v>
      </c>
      <c r="J11389" s="120">
        <v>0</v>
      </c>
    </row>
    <row r="11390" spans="1:10" ht="15" customHeight="1">
      <c r="A11390" s="46" t="s">
        <v>21031</v>
      </c>
      <c r="B11390" s="46" t="s">
        <v>21032</v>
      </c>
      <c r="C11390" s="47">
        <v>1.8218000000000001</v>
      </c>
      <c r="D11390" s="119" t="s">
        <v>14957</v>
      </c>
      <c r="E11390" s="46" t="s">
        <v>14957</v>
      </c>
      <c r="F11390" s="121">
        <v>7.0603999999999996</v>
      </c>
      <c r="G11390" s="87"/>
      <c r="H11390" s="47"/>
      <c r="I11390" s="120">
        <v>0</v>
      </c>
      <c r="J11390" s="120">
        <v>0</v>
      </c>
    </row>
    <row r="11391" spans="1:10" ht="15" customHeight="1">
      <c r="A11391" s="46" t="s">
        <v>21029</v>
      </c>
      <c r="B11391" s="46" t="s">
        <v>21030</v>
      </c>
      <c r="C11391" s="47">
        <v>2.1496</v>
      </c>
      <c r="D11391" s="119" t="s">
        <v>14953</v>
      </c>
      <c r="E11391" s="46" t="s">
        <v>14953</v>
      </c>
      <c r="F11391" s="121">
        <v>3.3460000000000001</v>
      </c>
      <c r="G11391" s="87"/>
      <c r="H11391" s="47"/>
      <c r="I11391" s="120">
        <v>0</v>
      </c>
      <c r="J11391" s="120">
        <v>0</v>
      </c>
    </row>
    <row r="11392" spans="1:10" ht="15" customHeight="1">
      <c r="A11392" s="46" t="s">
        <v>21027</v>
      </c>
      <c r="B11392" s="46" t="s">
        <v>21028</v>
      </c>
      <c r="C11392" s="47">
        <v>3.1423999999999999</v>
      </c>
      <c r="D11392" s="119" t="s">
        <v>14950</v>
      </c>
      <c r="E11392" s="46" t="s">
        <v>14950</v>
      </c>
      <c r="F11392" s="121">
        <v>6.0308000000000002</v>
      </c>
      <c r="G11392" s="87"/>
      <c r="H11392" s="47"/>
      <c r="I11392" s="120">
        <v>0</v>
      </c>
      <c r="J11392" s="120">
        <v>0</v>
      </c>
    </row>
    <row r="11393" spans="1:10" ht="15" customHeight="1">
      <c r="A11393" s="46" t="s">
        <v>21025</v>
      </c>
      <c r="B11393" s="46" t="s">
        <v>21026</v>
      </c>
      <c r="C11393" s="47">
        <v>3.9167999999999998</v>
      </c>
      <c r="D11393" s="119" t="s">
        <v>14948</v>
      </c>
      <c r="E11393" s="46" t="s">
        <v>14948</v>
      </c>
      <c r="F11393" s="121">
        <v>3.59</v>
      </c>
      <c r="G11393" s="87"/>
      <c r="H11393" s="47"/>
      <c r="I11393" s="120">
        <v>0</v>
      </c>
      <c r="J11393" s="120">
        <v>0</v>
      </c>
    </row>
    <row r="11394" spans="1:10" ht="15" customHeight="1">
      <c r="A11394" s="46" t="s">
        <v>1601</v>
      </c>
      <c r="B11394" s="46" t="s">
        <v>21073</v>
      </c>
      <c r="C11394" s="47">
        <v>3.1126</v>
      </c>
      <c r="D11394" s="119" t="s">
        <v>14946</v>
      </c>
      <c r="E11394" s="46" t="s">
        <v>14946</v>
      </c>
      <c r="F11394" s="121">
        <v>6.4598000000000004</v>
      </c>
      <c r="G11394" s="87"/>
      <c r="H11394" s="47"/>
      <c r="I11394" s="120">
        <v>101</v>
      </c>
      <c r="J11394" s="120">
        <v>0</v>
      </c>
    </row>
    <row r="11395" spans="1:10" ht="15" customHeight="1">
      <c r="A11395" s="46" t="s">
        <v>1604</v>
      </c>
      <c r="B11395" s="46" t="s">
        <v>21072</v>
      </c>
      <c r="C11395" s="47">
        <v>3.1126</v>
      </c>
      <c r="D11395" s="119" t="s">
        <v>14944</v>
      </c>
      <c r="E11395" s="46" t="s">
        <v>14944</v>
      </c>
      <c r="F11395" s="121">
        <v>5.7439999999999998</v>
      </c>
      <c r="G11395" s="87"/>
      <c r="H11395" s="47"/>
      <c r="I11395" s="120">
        <v>231</v>
      </c>
      <c r="J11395" s="120">
        <v>0</v>
      </c>
    </row>
    <row r="11396" spans="1:10" ht="15" customHeight="1">
      <c r="A11396" s="46" t="s">
        <v>1605</v>
      </c>
      <c r="B11396" s="46" t="s">
        <v>21071</v>
      </c>
      <c r="C11396" s="47">
        <v>3.1126</v>
      </c>
      <c r="D11396" s="119" t="s">
        <v>14942</v>
      </c>
      <c r="E11396" s="46" t="s">
        <v>14942</v>
      </c>
      <c r="F11396" s="121">
        <v>9.4572000000000003</v>
      </c>
      <c r="G11396" s="87"/>
      <c r="H11396" s="47"/>
      <c r="I11396" s="120">
        <v>0</v>
      </c>
      <c r="J11396" s="120">
        <v>0</v>
      </c>
    </row>
    <row r="11397" spans="1:10" ht="15" customHeight="1">
      <c r="A11397" s="46" t="s">
        <v>1608</v>
      </c>
      <c r="B11397" s="46" t="s">
        <v>21070</v>
      </c>
      <c r="C11397" s="47">
        <v>3.1126</v>
      </c>
      <c r="D11397" s="119" t="s">
        <v>14940</v>
      </c>
      <c r="E11397" s="46" t="s">
        <v>14940</v>
      </c>
      <c r="F11397" s="121">
        <v>1.2081999999999999</v>
      </c>
      <c r="G11397" s="87"/>
      <c r="H11397" s="47"/>
      <c r="I11397" s="120">
        <v>0</v>
      </c>
      <c r="J11397" s="120">
        <v>0</v>
      </c>
    </row>
    <row r="11398" spans="1:10" ht="15" customHeight="1">
      <c r="A11398" s="46" t="s">
        <v>1611</v>
      </c>
      <c r="B11398" s="46" t="s">
        <v>21069</v>
      </c>
      <c r="C11398" s="47">
        <v>7.1147999999999998</v>
      </c>
      <c r="D11398" s="119" t="s">
        <v>14939</v>
      </c>
      <c r="E11398" s="46" t="s">
        <v>14939</v>
      </c>
      <c r="F11398" s="121">
        <v>580.91060000000004</v>
      </c>
      <c r="G11398" s="87"/>
      <c r="H11398" s="47"/>
      <c r="I11398" s="120">
        <v>0</v>
      </c>
      <c r="J11398" s="120">
        <v>0</v>
      </c>
    </row>
    <row r="11399" spans="1:10" ht="15" customHeight="1">
      <c r="A11399" s="46" t="s">
        <v>1614</v>
      </c>
      <c r="B11399" s="46" t="s">
        <v>21068</v>
      </c>
      <c r="C11399" s="47">
        <v>7.1147999999999998</v>
      </c>
      <c r="D11399" s="119" t="s">
        <v>32708</v>
      </c>
      <c r="E11399" s="46" t="s">
        <v>32708</v>
      </c>
      <c r="F11399" s="121">
        <v>6.8962000000000003</v>
      </c>
      <c r="G11399" s="87"/>
      <c r="H11399" s="47"/>
      <c r="I11399" s="120">
        <v>0</v>
      </c>
      <c r="J11399" s="120">
        <v>0</v>
      </c>
    </row>
    <row r="11400" spans="1:10" ht="15" customHeight="1">
      <c r="A11400" s="46" t="s">
        <v>1617</v>
      </c>
      <c r="B11400" s="46" t="s">
        <v>21067</v>
      </c>
      <c r="C11400" s="47">
        <v>7.1147999999999998</v>
      </c>
      <c r="D11400" s="119" t="s">
        <v>32714</v>
      </c>
      <c r="E11400" s="46" t="s">
        <v>32714</v>
      </c>
      <c r="F11400" s="121">
        <v>11.3238</v>
      </c>
      <c r="G11400" s="87"/>
      <c r="H11400" s="47"/>
      <c r="I11400" s="120">
        <v>0</v>
      </c>
      <c r="J11400" s="120">
        <v>0</v>
      </c>
    </row>
    <row r="11401" spans="1:10" ht="15" customHeight="1">
      <c r="A11401" s="46" t="s">
        <v>1618</v>
      </c>
      <c r="B11401" s="46" t="s">
        <v>21066</v>
      </c>
      <c r="C11401" s="47">
        <v>7.1147999999999998</v>
      </c>
      <c r="D11401" s="119" t="s">
        <v>32716</v>
      </c>
      <c r="E11401" s="46" t="s">
        <v>32716</v>
      </c>
      <c r="F11401" s="121">
        <v>5.7371999999999996</v>
      </c>
      <c r="G11401" s="87"/>
      <c r="H11401" s="47"/>
      <c r="I11401" s="120">
        <v>0</v>
      </c>
      <c r="J11401" s="120">
        <v>0</v>
      </c>
    </row>
    <row r="11402" spans="1:10" ht="15" customHeight="1">
      <c r="A11402" s="46" t="s">
        <v>1619</v>
      </c>
      <c r="B11402" s="46" t="s">
        <v>21065</v>
      </c>
      <c r="C11402" s="47">
        <v>7.1147999999999998</v>
      </c>
      <c r="D11402" s="119" t="s">
        <v>32720</v>
      </c>
      <c r="E11402" s="46" t="s">
        <v>32720</v>
      </c>
      <c r="F11402" s="121">
        <v>99.08</v>
      </c>
      <c r="G11402" s="87"/>
      <c r="H11402" s="47"/>
      <c r="I11402" s="120">
        <v>0</v>
      </c>
      <c r="J11402" s="120">
        <v>0</v>
      </c>
    </row>
    <row r="11403" spans="1:10" ht="15" customHeight="1">
      <c r="A11403" s="46" t="s">
        <v>21063</v>
      </c>
      <c r="B11403" s="46" t="s">
        <v>21064</v>
      </c>
      <c r="C11403" s="47">
        <v>2.0950000000000002</v>
      </c>
      <c r="D11403" s="119" t="s">
        <v>32718</v>
      </c>
      <c r="E11403" s="46" t="s">
        <v>32718</v>
      </c>
      <c r="F11403" s="121">
        <v>6.5873999999999997</v>
      </c>
      <c r="G11403" s="87"/>
      <c r="H11403" s="47"/>
      <c r="I11403" s="120">
        <v>0</v>
      </c>
      <c r="J11403" s="120">
        <v>0</v>
      </c>
    </row>
    <row r="11404" spans="1:10" ht="15" customHeight="1">
      <c r="A11404" s="46" t="s">
        <v>21062</v>
      </c>
      <c r="B11404" s="46" t="s">
        <v>21061</v>
      </c>
      <c r="C11404" s="47">
        <v>5.1327999999999996</v>
      </c>
      <c r="D11404" s="119" t="s">
        <v>32710</v>
      </c>
      <c r="E11404" s="46" t="s">
        <v>32710</v>
      </c>
      <c r="F11404" s="121">
        <v>2.3186</v>
      </c>
      <c r="G11404" s="87"/>
      <c r="H11404" s="47"/>
      <c r="I11404" s="120">
        <v>0</v>
      </c>
      <c r="J11404" s="120">
        <v>0</v>
      </c>
    </row>
    <row r="11405" spans="1:10" ht="15" customHeight="1">
      <c r="A11405" s="46" t="s">
        <v>33622</v>
      </c>
      <c r="B11405" s="46" t="s">
        <v>33623</v>
      </c>
      <c r="C11405" s="47">
        <v>5.1327999999999996</v>
      </c>
      <c r="D11405" s="119" t="s">
        <v>32712</v>
      </c>
      <c r="E11405" s="46" t="s">
        <v>32712</v>
      </c>
      <c r="F11405" s="121">
        <v>11.978400000000001</v>
      </c>
      <c r="G11405" s="87"/>
      <c r="H11405" s="47"/>
      <c r="I11405" s="120">
        <v>0</v>
      </c>
      <c r="J11405" s="120">
        <v>0</v>
      </c>
    </row>
    <row r="11406" spans="1:10" ht="15" customHeight="1">
      <c r="A11406" s="46" t="s">
        <v>21060</v>
      </c>
      <c r="B11406" s="46" t="s">
        <v>21061</v>
      </c>
      <c r="C11406" s="47">
        <v>5.1327999999999996</v>
      </c>
      <c r="D11406" s="119" t="s">
        <v>14970</v>
      </c>
      <c r="E11406" s="46" t="s">
        <v>14970</v>
      </c>
      <c r="F11406" s="121">
        <v>6.4619999999999997</v>
      </c>
      <c r="G11406" s="87"/>
      <c r="H11406" s="47"/>
      <c r="I11406" s="120">
        <v>0</v>
      </c>
      <c r="J11406" s="120">
        <v>0</v>
      </c>
    </row>
    <row r="11407" spans="1:10" ht="15" customHeight="1">
      <c r="A11407" s="46" t="s">
        <v>21058</v>
      </c>
      <c r="B11407" s="46" t="s">
        <v>21059</v>
      </c>
      <c r="C11407" s="47">
        <v>6.5468000000000002</v>
      </c>
      <c r="D11407" s="119" t="s">
        <v>14966</v>
      </c>
      <c r="E11407" s="46" t="s">
        <v>14966</v>
      </c>
      <c r="F11407" s="121">
        <v>6.5873999999999997</v>
      </c>
      <c r="G11407" s="87"/>
      <c r="H11407" s="47"/>
      <c r="I11407" s="120">
        <v>0</v>
      </c>
      <c r="J11407" s="120">
        <v>0</v>
      </c>
    </row>
    <row r="11408" spans="1:10" ht="15" customHeight="1">
      <c r="A11408" s="46" t="s">
        <v>21056</v>
      </c>
      <c r="B11408" s="46" t="s">
        <v>21057</v>
      </c>
      <c r="C11408" s="47">
        <v>9.1654</v>
      </c>
      <c r="D11408" s="119" t="s">
        <v>14965</v>
      </c>
      <c r="E11408" s="46" t="s">
        <v>14965</v>
      </c>
      <c r="F11408" s="121">
        <v>6.7013999999999996</v>
      </c>
      <c r="G11408" s="87"/>
      <c r="H11408" s="47"/>
      <c r="I11408" s="120">
        <v>0</v>
      </c>
      <c r="J11408" s="120">
        <v>0</v>
      </c>
    </row>
    <row r="11409" spans="1:10" ht="15" customHeight="1">
      <c r="A11409" s="46" t="s">
        <v>21054</v>
      </c>
      <c r="B11409" s="46" t="s">
        <v>21055</v>
      </c>
      <c r="C11409" s="47">
        <v>9.1654</v>
      </c>
      <c r="D11409" s="119" t="s">
        <v>14963</v>
      </c>
      <c r="E11409" s="46" t="s">
        <v>14963</v>
      </c>
      <c r="F11409" s="121">
        <v>7.0603999999999996</v>
      </c>
      <c r="G11409" s="87"/>
      <c r="H11409" s="47"/>
      <c r="I11409" s="120">
        <v>0</v>
      </c>
      <c r="J11409" s="120">
        <v>0</v>
      </c>
    </row>
    <row r="11410" spans="1:10" ht="15" customHeight="1">
      <c r="A11410" s="46" t="s">
        <v>1624</v>
      </c>
      <c r="B11410" s="46" t="s">
        <v>21081</v>
      </c>
      <c r="C11410" s="47">
        <v>3.5573999999999999</v>
      </c>
      <c r="D11410" s="119" t="s">
        <v>14955</v>
      </c>
      <c r="E11410" s="46" t="s">
        <v>14955</v>
      </c>
      <c r="F11410" s="121">
        <v>4.6672000000000002</v>
      </c>
      <c r="G11410" s="87"/>
      <c r="H11410" s="47"/>
      <c r="I11410" s="120">
        <v>873</v>
      </c>
      <c r="J11410" s="120">
        <v>0</v>
      </c>
    </row>
    <row r="11411" spans="1:10" ht="15" customHeight="1">
      <c r="A11411" s="46" t="s">
        <v>1627</v>
      </c>
      <c r="B11411" s="46" t="s">
        <v>21080</v>
      </c>
      <c r="C11411" s="47">
        <v>6.2256</v>
      </c>
      <c r="D11411" s="119" t="s">
        <v>14951</v>
      </c>
      <c r="E11411" s="46" t="s">
        <v>14951</v>
      </c>
      <c r="F11411" s="121">
        <v>3.1114000000000002</v>
      </c>
      <c r="G11411" s="87"/>
      <c r="H11411" s="47"/>
      <c r="I11411" s="120">
        <v>94</v>
      </c>
      <c r="J11411" s="120">
        <v>0</v>
      </c>
    </row>
    <row r="11412" spans="1:10" ht="15" customHeight="1">
      <c r="A11412" s="46" t="s">
        <v>1628</v>
      </c>
      <c r="B11412" s="46" t="s">
        <v>21079</v>
      </c>
      <c r="C11412" s="47">
        <v>8.4488000000000003</v>
      </c>
      <c r="D11412" s="119" t="s">
        <v>32726</v>
      </c>
      <c r="E11412" s="46" t="s">
        <v>32726</v>
      </c>
      <c r="F11412" s="121">
        <v>5.0141999999999998</v>
      </c>
      <c r="G11412" s="87"/>
      <c r="H11412" s="47"/>
      <c r="I11412" s="120">
        <v>34</v>
      </c>
      <c r="J11412" s="120">
        <v>0</v>
      </c>
    </row>
    <row r="11413" spans="1:10" ht="15" customHeight="1">
      <c r="A11413" s="46" t="s">
        <v>1630</v>
      </c>
      <c r="B11413" s="46" t="s">
        <v>21078</v>
      </c>
      <c r="C11413" s="47">
        <v>10.6724</v>
      </c>
      <c r="D11413" s="119" t="s">
        <v>32728</v>
      </c>
      <c r="E11413" s="46" t="s">
        <v>32728</v>
      </c>
      <c r="F11413" s="121">
        <v>8.3195999999999994</v>
      </c>
      <c r="G11413" s="87"/>
      <c r="H11413" s="47"/>
      <c r="I11413" s="120">
        <v>14</v>
      </c>
      <c r="J11413" s="120">
        <v>0</v>
      </c>
    </row>
    <row r="11414" spans="1:10" ht="15" customHeight="1">
      <c r="A11414" s="46" t="s">
        <v>1632</v>
      </c>
      <c r="B11414" s="46" t="s">
        <v>21077</v>
      </c>
      <c r="C11414" s="47">
        <v>21.3446</v>
      </c>
      <c r="D11414" s="119" t="s">
        <v>32724</v>
      </c>
      <c r="E11414" s="46" t="s">
        <v>32724</v>
      </c>
      <c r="F11414" s="121">
        <v>4.4729999999999999</v>
      </c>
      <c r="G11414" s="87"/>
      <c r="H11414" s="47"/>
      <c r="I11414" s="120">
        <v>24</v>
      </c>
      <c r="J11414" s="120">
        <v>0</v>
      </c>
    </row>
    <row r="11415" spans="1:10" ht="15" customHeight="1">
      <c r="A11415" s="46" t="s">
        <v>21075</v>
      </c>
      <c r="B11415" s="46" t="s">
        <v>21076</v>
      </c>
      <c r="C11415" s="47">
        <v>64.132599999999996</v>
      </c>
      <c r="D11415" s="119" t="s">
        <v>32722</v>
      </c>
      <c r="E11415" s="46" t="s">
        <v>32722</v>
      </c>
      <c r="F11415" s="121">
        <v>1.1894</v>
      </c>
      <c r="G11415" s="87"/>
      <c r="H11415" s="47"/>
      <c r="I11415" s="120">
        <v>0</v>
      </c>
      <c r="J11415" s="120">
        <v>0</v>
      </c>
    </row>
    <row r="11416" spans="1:10" ht="15" customHeight="1">
      <c r="A11416" s="46" t="s">
        <v>1635</v>
      </c>
      <c r="B11416" s="46" t="s">
        <v>21074</v>
      </c>
      <c r="C11416" s="47">
        <v>0.8004</v>
      </c>
      <c r="D11416" s="119" t="s">
        <v>14972</v>
      </c>
      <c r="E11416" s="46" t="s">
        <v>14972</v>
      </c>
      <c r="F11416" s="121">
        <v>353.40280000000001</v>
      </c>
      <c r="G11416" s="87"/>
      <c r="H11416" s="47"/>
      <c r="I11416" s="120">
        <v>303</v>
      </c>
      <c r="J11416" s="120">
        <v>0</v>
      </c>
    </row>
    <row r="11417" spans="1:10" ht="15" customHeight="1">
      <c r="A11417" s="46" t="s">
        <v>1649</v>
      </c>
      <c r="B11417" s="46" t="s">
        <v>21135</v>
      </c>
      <c r="C11417" s="47">
        <v>10.6724</v>
      </c>
      <c r="D11417" s="119" t="s">
        <v>14988</v>
      </c>
      <c r="E11417" s="46" t="s">
        <v>14988</v>
      </c>
      <c r="F11417" s="121">
        <v>37.549999999999997</v>
      </c>
      <c r="G11417" s="87"/>
      <c r="H11417" s="47"/>
      <c r="I11417" s="120">
        <v>12</v>
      </c>
      <c r="J11417" s="120">
        <v>0</v>
      </c>
    </row>
    <row r="11418" spans="1:10" ht="15" customHeight="1">
      <c r="A11418" s="46" t="s">
        <v>1652</v>
      </c>
      <c r="B11418" s="46" t="s">
        <v>21134</v>
      </c>
      <c r="C11418" s="47">
        <v>16.008400000000002</v>
      </c>
      <c r="D11418" s="119" t="s">
        <v>587</v>
      </c>
      <c r="E11418" s="46" t="s">
        <v>587</v>
      </c>
      <c r="F11418" s="121">
        <v>12.9194</v>
      </c>
      <c r="G11418" s="87"/>
      <c r="H11418" s="47"/>
      <c r="I11418" s="120">
        <v>12</v>
      </c>
      <c r="J11418" s="120">
        <v>0</v>
      </c>
    </row>
    <row r="11419" spans="1:10" ht="15" customHeight="1">
      <c r="A11419" s="46" t="s">
        <v>36234</v>
      </c>
      <c r="B11419" s="46" t="s">
        <v>36235</v>
      </c>
      <c r="C11419" s="47">
        <v>7.0846</v>
      </c>
      <c r="D11419" s="119" t="s">
        <v>647</v>
      </c>
      <c r="E11419" s="46" t="s">
        <v>647</v>
      </c>
      <c r="F11419" s="121">
        <v>12.083</v>
      </c>
      <c r="G11419" s="87"/>
      <c r="H11419" s="47"/>
      <c r="I11419" s="120">
        <v>0</v>
      </c>
      <c r="J11419" s="120">
        <v>0</v>
      </c>
    </row>
    <row r="11420" spans="1:10" ht="15" customHeight="1">
      <c r="A11420" s="46" t="s">
        <v>21087</v>
      </c>
      <c r="B11420" s="46" t="s">
        <v>21088</v>
      </c>
      <c r="C11420" s="47">
        <v>10.475</v>
      </c>
      <c r="D11420" s="119" t="s">
        <v>14984</v>
      </c>
      <c r="E11420" s="46" t="s">
        <v>14984</v>
      </c>
      <c r="F11420" s="121">
        <v>56.325000000000003</v>
      </c>
      <c r="G11420" s="87"/>
      <c r="H11420" s="47"/>
      <c r="I11420" s="120">
        <v>0</v>
      </c>
      <c r="J11420" s="120">
        <v>0</v>
      </c>
    </row>
    <row r="11421" spans="1:10" ht="15" customHeight="1">
      <c r="A11421" s="46" t="s">
        <v>21085</v>
      </c>
      <c r="B11421" s="46" t="s">
        <v>21086</v>
      </c>
      <c r="C11421" s="47">
        <v>20.5624</v>
      </c>
      <c r="D11421" s="119" t="s">
        <v>14982</v>
      </c>
      <c r="E11421" s="46" t="s">
        <v>14982</v>
      </c>
      <c r="F11421" s="121">
        <v>17.195</v>
      </c>
      <c r="G11421" s="87"/>
      <c r="H11421" s="47"/>
      <c r="I11421" s="120">
        <v>0</v>
      </c>
      <c r="J11421" s="120">
        <v>0</v>
      </c>
    </row>
    <row r="11422" spans="1:10" ht="15" customHeight="1">
      <c r="A11422" s="46" t="s">
        <v>21084</v>
      </c>
      <c r="B11422" s="46" t="s">
        <v>21083</v>
      </c>
      <c r="C11422" s="47">
        <v>17.378</v>
      </c>
      <c r="D11422" s="119" t="s">
        <v>14981</v>
      </c>
      <c r="E11422" s="46" t="s">
        <v>14981</v>
      </c>
      <c r="F11422" s="121">
        <v>4.6938000000000004</v>
      </c>
      <c r="G11422" s="87"/>
      <c r="H11422" s="47"/>
      <c r="I11422" s="120">
        <v>0</v>
      </c>
      <c r="J11422" s="120">
        <v>0</v>
      </c>
    </row>
    <row r="11423" spans="1:10" ht="15" customHeight="1">
      <c r="A11423" s="46" t="s">
        <v>21082</v>
      </c>
      <c r="B11423" s="46" t="s">
        <v>21083</v>
      </c>
      <c r="C11423" s="47">
        <v>20.8766</v>
      </c>
      <c r="D11423" s="119" t="s">
        <v>14979</v>
      </c>
      <c r="E11423" s="46" t="s">
        <v>14979</v>
      </c>
      <c r="F11423" s="121">
        <v>28.162600000000001</v>
      </c>
      <c r="G11423" s="87"/>
      <c r="H11423" s="47"/>
      <c r="I11423" s="120">
        <v>0</v>
      </c>
      <c r="J11423" s="120">
        <v>0</v>
      </c>
    </row>
    <row r="11424" spans="1:10" ht="15" customHeight="1">
      <c r="A11424" s="46" t="s">
        <v>1638</v>
      </c>
      <c r="B11424" s="46" t="s">
        <v>21133</v>
      </c>
      <c r="C11424" s="47">
        <v>0.88919999999999999</v>
      </c>
      <c r="D11424" s="119" t="s">
        <v>14978</v>
      </c>
      <c r="E11424" s="46" t="s">
        <v>14978</v>
      </c>
      <c r="F11424" s="121">
        <v>18.774999999999999</v>
      </c>
      <c r="G11424" s="87"/>
      <c r="H11424" s="47"/>
      <c r="I11424" s="120">
        <v>124</v>
      </c>
      <c r="J11424" s="120">
        <v>0</v>
      </c>
    </row>
    <row r="11425" spans="1:10" ht="15" customHeight="1">
      <c r="A11425" s="46" t="s">
        <v>1641</v>
      </c>
      <c r="B11425" s="46" t="s">
        <v>21132</v>
      </c>
      <c r="C11425" s="47">
        <v>1.1559999999999999</v>
      </c>
      <c r="D11425" s="119" t="s">
        <v>14976</v>
      </c>
      <c r="E11425" s="46" t="s">
        <v>14976</v>
      </c>
      <c r="F11425" s="121">
        <v>44.590600000000002</v>
      </c>
      <c r="G11425" s="87"/>
      <c r="H11425" s="47"/>
      <c r="I11425" s="120">
        <v>244</v>
      </c>
      <c r="J11425" s="120">
        <v>0</v>
      </c>
    </row>
    <row r="11426" spans="1:10" ht="15" customHeight="1">
      <c r="A11426" s="46" t="s">
        <v>1644</v>
      </c>
      <c r="B11426" s="46" t="s">
        <v>21131</v>
      </c>
      <c r="C11426" s="47">
        <v>2.2233999999999998</v>
      </c>
      <c r="D11426" s="119" t="s">
        <v>14974</v>
      </c>
      <c r="E11426" s="46" t="s">
        <v>14974</v>
      </c>
      <c r="F11426" s="121">
        <v>46.937600000000003</v>
      </c>
      <c r="G11426" s="87"/>
      <c r="H11426" s="47"/>
      <c r="I11426" s="120">
        <v>1075</v>
      </c>
      <c r="J11426" s="120">
        <v>0</v>
      </c>
    </row>
    <row r="11427" spans="1:10" ht="15" customHeight="1">
      <c r="A11427" s="46" t="s">
        <v>1647</v>
      </c>
      <c r="B11427" s="46" t="s">
        <v>21130</v>
      </c>
      <c r="C11427" s="47">
        <v>3.2018</v>
      </c>
      <c r="D11427" s="119" t="s">
        <v>594</v>
      </c>
      <c r="E11427" s="46" t="s">
        <v>594</v>
      </c>
      <c r="F11427" s="121">
        <v>70.406400000000005</v>
      </c>
      <c r="G11427" s="87"/>
      <c r="H11427" s="47"/>
      <c r="I11427" s="120">
        <v>393</v>
      </c>
      <c r="J11427" s="120">
        <v>0</v>
      </c>
    </row>
    <row r="11428" spans="1:10" ht="15" customHeight="1">
      <c r="A11428" s="46" t="s">
        <v>1655</v>
      </c>
      <c r="B11428" s="46" t="s">
        <v>21109</v>
      </c>
      <c r="C11428" s="47">
        <v>3.1126</v>
      </c>
      <c r="D11428" s="119" t="s">
        <v>600</v>
      </c>
      <c r="E11428" s="46" t="s">
        <v>600</v>
      </c>
      <c r="F11428" s="121">
        <v>180.428</v>
      </c>
      <c r="G11428" s="87"/>
      <c r="H11428" s="47"/>
      <c r="I11428" s="120">
        <v>127</v>
      </c>
      <c r="J11428" s="120">
        <v>0</v>
      </c>
    </row>
    <row r="11429" spans="1:10" ht="15" customHeight="1">
      <c r="A11429" s="46" t="s">
        <v>21128</v>
      </c>
      <c r="B11429" s="46" t="s">
        <v>21129</v>
      </c>
      <c r="C11429" s="47">
        <v>5.1210000000000004</v>
      </c>
      <c r="D11429" s="119" t="s">
        <v>604</v>
      </c>
      <c r="E11429" s="46" t="s">
        <v>604</v>
      </c>
      <c r="F11429" s="121">
        <v>62.582599999999999</v>
      </c>
      <c r="G11429" s="87"/>
      <c r="H11429" s="47"/>
      <c r="I11429" s="120">
        <v>0</v>
      </c>
      <c r="J11429" s="120">
        <v>0</v>
      </c>
    </row>
    <row r="11430" spans="1:10" ht="15" customHeight="1">
      <c r="A11430" s="46" t="s">
        <v>1658</v>
      </c>
      <c r="B11430" s="46" t="s">
        <v>21127</v>
      </c>
      <c r="C11430" s="47">
        <v>3.1126</v>
      </c>
      <c r="D11430" s="119" t="s">
        <v>610</v>
      </c>
      <c r="E11430" s="46" t="s">
        <v>610</v>
      </c>
      <c r="F11430" s="121">
        <v>45.959400000000002</v>
      </c>
      <c r="G11430" s="87"/>
      <c r="H11430" s="47"/>
      <c r="I11430" s="120">
        <v>334</v>
      </c>
      <c r="J11430" s="120">
        <v>0</v>
      </c>
    </row>
    <row r="11431" spans="1:10" ht="15" customHeight="1">
      <c r="A11431" s="46" t="s">
        <v>21125</v>
      </c>
      <c r="B11431" s="46" t="s">
        <v>21126</v>
      </c>
      <c r="C11431" s="47">
        <v>5.4993999999999996</v>
      </c>
      <c r="D11431" s="119" t="s">
        <v>616</v>
      </c>
      <c r="E11431" s="46" t="s">
        <v>616</v>
      </c>
      <c r="F11431" s="121">
        <v>206.2664</v>
      </c>
      <c r="G11431" s="87"/>
      <c r="H11431" s="47"/>
      <c r="I11431" s="120">
        <v>0</v>
      </c>
      <c r="J11431" s="120">
        <v>0</v>
      </c>
    </row>
    <row r="11432" spans="1:10" ht="15" customHeight="1">
      <c r="A11432" s="46" t="s">
        <v>1661</v>
      </c>
      <c r="B11432" s="46" t="s">
        <v>21124</v>
      </c>
      <c r="C11432" s="47">
        <v>3.1126</v>
      </c>
      <c r="D11432" s="119" t="s">
        <v>624</v>
      </c>
      <c r="E11432" s="46" t="s">
        <v>624</v>
      </c>
      <c r="F11432" s="121">
        <v>67.733999999999995</v>
      </c>
      <c r="G11432" s="87"/>
      <c r="H11432" s="47"/>
      <c r="I11432" s="120">
        <v>0</v>
      </c>
      <c r="J11432" s="120">
        <v>0</v>
      </c>
    </row>
    <row r="11433" spans="1:10" ht="15" customHeight="1">
      <c r="A11433" s="46" t="s">
        <v>1664</v>
      </c>
      <c r="B11433" s="46" t="s">
        <v>21123</v>
      </c>
      <c r="C11433" s="47">
        <v>3.1126</v>
      </c>
      <c r="D11433" s="119" t="s">
        <v>32735</v>
      </c>
      <c r="E11433" s="46" t="s">
        <v>32735</v>
      </c>
      <c r="F11433" s="121">
        <v>180.75620000000001</v>
      </c>
      <c r="G11433" s="87"/>
      <c r="H11433" s="47"/>
      <c r="I11433" s="120">
        <v>0</v>
      </c>
      <c r="J11433" s="120">
        <v>0</v>
      </c>
    </row>
    <row r="11434" spans="1:10" ht="15" customHeight="1">
      <c r="A11434" s="46" t="s">
        <v>1667</v>
      </c>
      <c r="B11434" s="46" t="s">
        <v>21122</v>
      </c>
      <c r="C11434" s="47">
        <v>7.1147999999999998</v>
      </c>
      <c r="D11434" s="119" t="s">
        <v>32733</v>
      </c>
      <c r="E11434" s="46" t="s">
        <v>32733</v>
      </c>
      <c r="F11434" s="121">
        <v>180.75620000000001</v>
      </c>
      <c r="G11434" s="87"/>
      <c r="H11434" s="47"/>
      <c r="I11434" s="120">
        <v>0</v>
      </c>
      <c r="J11434" s="120">
        <v>0</v>
      </c>
    </row>
    <row r="11435" spans="1:10" ht="15" customHeight="1">
      <c r="A11435" s="46" t="s">
        <v>1670</v>
      </c>
      <c r="B11435" s="46" t="s">
        <v>21121</v>
      </c>
      <c r="C11435" s="47">
        <v>7.1147999999999998</v>
      </c>
      <c r="D11435" s="119" t="s">
        <v>32737</v>
      </c>
      <c r="E11435" s="46" t="s">
        <v>32737</v>
      </c>
      <c r="F11435" s="121">
        <v>180.75620000000001</v>
      </c>
      <c r="G11435" s="87"/>
      <c r="H11435" s="47"/>
      <c r="I11435" s="120">
        <v>0</v>
      </c>
      <c r="J11435" s="120">
        <v>0</v>
      </c>
    </row>
    <row r="11436" spans="1:10" ht="15" customHeight="1">
      <c r="A11436" s="46" t="s">
        <v>1673</v>
      </c>
      <c r="B11436" s="46" t="s">
        <v>21120</v>
      </c>
      <c r="C11436" s="47">
        <v>7.1147999999999998</v>
      </c>
      <c r="D11436" s="119" t="s">
        <v>32739</v>
      </c>
      <c r="E11436" s="46" t="s">
        <v>32739</v>
      </c>
      <c r="F11436" s="121">
        <v>195.98759999999999</v>
      </c>
      <c r="G11436" s="87"/>
      <c r="H11436" s="47"/>
      <c r="I11436" s="120">
        <v>0</v>
      </c>
      <c r="J11436" s="120">
        <v>0</v>
      </c>
    </row>
    <row r="11437" spans="1:10" ht="15" customHeight="1">
      <c r="A11437" s="46" t="s">
        <v>1676</v>
      </c>
      <c r="B11437" s="46" t="s">
        <v>21119</v>
      </c>
      <c r="C11437" s="47">
        <v>7.1147999999999998</v>
      </c>
      <c r="D11437" s="119" t="s">
        <v>32731</v>
      </c>
      <c r="E11437" s="46" t="s">
        <v>32731</v>
      </c>
      <c r="F11437" s="121">
        <v>200.85560000000001</v>
      </c>
      <c r="G11437" s="87"/>
      <c r="H11437" s="47"/>
      <c r="I11437" s="120">
        <v>0</v>
      </c>
      <c r="J11437" s="120">
        <v>0</v>
      </c>
    </row>
    <row r="11438" spans="1:10" ht="15" customHeight="1">
      <c r="A11438" s="46" t="s">
        <v>1679</v>
      </c>
      <c r="B11438" s="46" t="s">
        <v>21118</v>
      </c>
      <c r="C11438" s="47">
        <v>7.1147999999999998</v>
      </c>
      <c r="D11438" s="119" t="s">
        <v>628</v>
      </c>
      <c r="E11438" s="46" t="s">
        <v>628</v>
      </c>
      <c r="F11438" s="121">
        <v>55.418799999999997</v>
      </c>
      <c r="G11438" s="87"/>
      <c r="H11438" s="47"/>
      <c r="I11438" s="120">
        <v>0</v>
      </c>
      <c r="J11438" s="120">
        <v>0</v>
      </c>
    </row>
    <row r="11439" spans="1:10" ht="15" customHeight="1">
      <c r="A11439" s="46" t="s">
        <v>21116</v>
      </c>
      <c r="B11439" s="46" t="s">
        <v>21117</v>
      </c>
      <c r="C11439" s="47">
        <v>7.5595999999999997</v>
      </c>
      <c r="D11439" s="119" t="s">
        <v>634</v>
      </c>
      <c r="E11439" s="46" t="s">
        <v>634</v>
      </c>
      <c r="F11439" s="121">
        <v>122.06100000000001</v>
      </c>
      <c r="G11439" s="87"/>
      <c r="H11439" s="47"/>
      <c r="I11439" s="120">
        <v>71</v>
      </c>
      <c r="J11439" s="120">
        <v>0</v>
      </c>
    </row>
    <row r="11440" spans="1:10" ht="15" customHeight="1">
      <c r="A11440" s="46" t="s">
        <v>21114</v>
      </c>
      <c r="B11440" s="46" t="s">
        <v>21115</v>
      </c>
      <c r="C11440" s="47">
        <v>9.1654</v>
      </c>
      <c r="D11440" s="119" t="s">
        <v>32741</v>
      </c>
      <c r="E11440" s="46" t="s">
        <v>32741</v>
      </c>
      <c r="F11440" s="120"/>
      <c r="G11440" s="87"/>
      <c r="H11440" s="47"/>
      <c r="I11440" s="120">
        <v>0</v>
      </c>
      <c r="J11440" s="120">
        <v>0</v>
      </c>
    </row>
    <row r="11441" spans="1:10" ht="15" customHeight="1">
      <c r="A11441" s="46" t="s">
        <v>21112</v>
      </c>
      <c r="B11441" s="46" t="s">
        <v>21113</v>
      </c>
      <c r="C11441" s="47">
        <v>8.0044000000000004</v>
      </c>
      <c r="D11441" s="119" t="s">
        <v>15000</v>
      </c>
      <c r="E11441" s="46" t="s">
        <v>15000</v>
      </c>
      <c r="F11441" s="121">
        <v>0.26300000000000001</v>
      </c>
      <c r="G11441" s="87"/>
      <c r="H11441" s="47"/>
      <c r="I11441" s="120">
        <v>34</v>
      </c>
      <c r="J11441" s="120">
        <v>0</v>
      </c>
    </row>
    <row r="11442" spans="1:10" ht="15" customHeight="1">
      <c r="A11442" s="46" t="s">
        <v>21110</v>
      </c>
      <c r="B11442" s="46" t="s">
        <v>21111</v>
      </c>
      <c r="C11442" s="47">
        <v>3.1126</v>
      </c>
      <c r="D11442" s="119" t="s">
        <v>14998</v>
      </c>
      <c r="E11442" s="46" t="s">
        <v>14998</v>
      </c>
      <c r="F11442" s="121">
        <v>0.28560000000000002</v>
      </c>
      <c r="G11442" s="87"/>
      <c r="H11442" s="47"/>
      <c r="I11442" s="120">
        <v>0</v>
      </c>
      <c r="J11442" s="120">
        <v>0</v>
      </c>
    </row>
    <row r="11443" spans="1:10" ht="15" customHeight="1">
      <c r="A11443" s="46" t="s">
        <v>21108</v>
      </c>
      <c r="B11443" s="46" t="s">
        <v>21109</v>
      </c>
      <c r="C11443" s="47">
        <v>2.0950000000000002</v>
      </c>
      <c r="D11443" s="119" t="s">
        <v>15015</v>
      </c>
      <c r="E11443" s="46" t="s">
        <v>15015</v>
      </c>
      <c r="F11443" s="121">
        <v>0.373</v>
      </c>
      <c r="G11443" s="87"/>
      <c r="H11443" s="47"/>
      <c r="I11443" s="120">
        <v>0</v>
      </c>
      <c r="J11443" s="120">
        <v>0</v>
      </c>
    </row>
    <row r="11444" spans="1:10" ht="15" customHeight="1">
      <c r="A11444" s="46" t="s">
        <v>21106</v>
      </c>
      <c r="B11444" s="46" t="s">
        <v>21107</v>
      </c>
      <c r="C11444" s="47">
        <v>5.1327999999999996</v>
      </c>
      <c r="D11444" s="119" t="s">
        <v>15013</v>
      </c>
      <c r="E11444" s="46" t="s">
        <v>15013</v>
      </c>
      <c r="F11444" s="121">
        <v>0.75139999999999996</v>
      </c>
      <c r="G11444" s="87"/>
      <c r="H11444" s="47"/>
      <c r="I11444" s="120">
        <v>8</v>
      </c>
      <c r="J11444" s="120">
        <v>0</v>
      </c>
    </row>
    <row r="11445" spans="1:10" ht="15" customHeight="1">
      <c r="A11445" s="46" t="s">
        <v>21104</v>
      </c>
      <c r="B11445" s="46" t="s">
        <v>21105</v>
      </c>
      <c r="C11445" s="47">
        <v>5.1327999999999996</v>
      </c>
      <c r="D11445" s="119" t="s">
        <v>15011</v>
      </c>
      <c r="E11445" s="46" t="s">
        <v>15011</v>
      </c>
      <c r="F11445" s="121">
        <v>0.7742</v>
      </c>
      <c r="G11445" s="87"/>
      <c r="H11445" s="47"/>
      <c r="I11445" s="120">
        <v>9</v>
      </c>
      <c r="J11445" s="120">
        <v>0</v>
      </c>
    </row>
    <row r="11446" spans="1:10" ht="15" customHeight="1">
      <c r="A11446" s="46" t="s">
        <v>21102</v>
      </c>
      <c r="B11446" s="46" t="s">
        <v>21103</v>
      </c>
      <c r="C11446" s="47">
        <v>9.1654</v>
      </c>
      <c r="D11446" s="119" t="s">
        <v>15010</v>
      </c>
      <c r="E11446" s="46" t="s">
        <v>15010</v>
      </c>
      <c r="F11446" s="121">
        <v>0.69220000000000004</v>
      </c>
      <c r="G11446" s="87"/>
      <c r="H11446" s="47"/>
      <c r="I11446" s="120">
        <v>0</v>
      </c>
      <c r="J11446" s="120">
        <v>0</v>
      </c>
    </row>
    <row r="11447" spans="1:10" ht="15" customHeight="1">
      <c r="A11447" s="46" t="s">
        <v>21100</v>
      </c>
      <c r="B11447" s="46" t="s">
        <v>21101</v>
      </c>
      <c r="C11447" s="47">
        <v>10.475</v>
      </c>
      <c r="D11447" s="119" t="s">
        <v>15008</v>
      </c>
      <c r="E11447" s="46" t="s">
        <v>15008</v>
      </c>
      <c r="F11447" s="121">
        <v>0.61380000000000001</v>
      </c>
      <c r="G11447" s="87"/>
      <c r="H11447" s="47"/>
      <c r="I11447" s="120">
        <v>0</v>
      </c>
      <c r="J11447" s="120">
        <v>0</v>
      </c>
    </row>
    <row r="11448" spans="1:10" ht="15" customHeight="1">
      <c r="A11448" s="46" t="s">
        <v>1943</v>
      </c>
      <c r="B11448" s="46" t="s">
        <v>21218</v>
      </c>
      <c r="C11448" s="47">
        <v>1.6898</v>
      </c>
      <c r="D11448" s="119" t="s">
        <v>15006</v>
      </c>
      <c r="E11448" s="46" t="s">
        <v>15006</v>
      </c>
      <c r="F11448" s="121">
        <v>0.60719999999999996</v>
      </c>
      <c r="G11448" s="87"/>
      <c r="H11448" s="47"/>
      <c r="I11448" s="120">
        <v>566</v>
      </c>
      <c r="J11448" s="120">
        <v>0</v>
      </c>
    </row>
    <row r="11449" spans="1:10" ht="15" customHeight="1">
      <c r="A11449" s="46" t="s">
        <v>1946</v>
      </c>
      <c r="B11449" s="46" t="s">
        <v>21217</v>
      </c>
      <c r="C11449" s="47">
        <v>2.6682000000000001</v>
      </c>
      <c r="D11449" s="119" t="s">
        <v>15004</v>
      </c>
      <c r="E11449" s="46" t="s">
        <v>15004</v>
      </c>
      <c r="F11449" s="121">
        <v>2.0339999999999998</v>
      </c>
      <c r="G11449" s="87"/>
      <c r="H11449" s="47"/>
      <c r="I11449" s="120">
        <v>359</v>
      </c>
      <c r="J11449" s="120">
        <v>0</v>
      </c>
    </row>
    <row r="11450" spans="1:10" ht="15" customHeight="1">
      <c r="A11450" s="46" t="s">
        <v>1948</v>
      </c>
      <c r="B11450" s="46" t="s">
        <v>21216</v>
      </c>
      <c r="C11450" s="47">
        <v>4.0019999999999998</v>
      </c>
      <c r="D11450" s="119" t="s">
        <v>15002</v>
      </c>
      <c r="E11450" s="46" t="s">
        <v>15002</v>
      </c>
      <c r="F11450" s="121">
        <v>1.1294</v>
      </c>
      <c r="G11450" s="87"/>
      <c r="H11450" s="47"/>
      <c r="I11450" s="120">
        <v>73</v>
      </c>
      <c r="J11450" s="120">
        <v>0</v>
      </c>
    </row>
    <row r="11451" spans="1:10" ht="15" customHeight="1">
      <c r="A11451" s="46" t="s">
        <v>1951</v>
      </c>
      <c r="B11451" s="46" t="s">
        <v>21215</v>
      </c>
      <c r="C11451" s="47">
        <v>5.3361999999999998</v>
      </c>
      <c r="D11451" s="119" t="s">
        <v>15027</v>
      </c>
      <c r="E11451" s="46" t="s">
        <v>15027</v>
      </c>
      <c r="F11451" s="121">
        <v>1.9800000000000002E-2</v>
      </c>
      <c r="G11451" s="87"/>
      <c r="H11451" s="47"/>
      <c r="I11451" s="120">
        <v>78</v>
      </c>
      <c r="J11451" s="120">
        <v>0</v>
      </c>
    </row>
    <row r="11452" spans="1:10" ht="15" customHeight="1">
      <c r="A11452" s="46" t="s">
        <v>1953</v>
      </c>
      <c r="B11452" s="46" t="s">
        <v>21214</v>
      </c>
      <c r="C11452" s="47">
        <v>8.8935999999999993</v>
      </c>
      <c r="D11452" s="119" t="s">
        <v>412</v>
      </c>
      <c r="E11452" s="46" t="s">
        <v>412</v>
      </c>
      <c r="F11452" s="121">
        <v>1.5800000000000002E-2</v>
      </c>
      <c r="G11452" s="87"/>
      <c r="H11452" s="47"/>
      <c r="I11452" s="120">
        <v>20</v>
      </c>
      <c r="J11452" s="120">
        <v>0</v>
      </c>
    </row>
    <row r="11453" spans="1:10" ht="15" customHeight="1">
      <c r="A11453" s="46" t="s">
        <v>1956</v>
      </c>
      <c r="B11453" s="46" t="s">
        <v>21213</v>
      </c>
      <c r="C11453" s="47">
        <v>0.4446</v>
      </c>
      <c r="D11453" s="119" t="s">
        <v>414</v>
      </c>
      <c r="E11453" s="46" t="s">
        <v>414</v>
      </c>
      <c r="F11453" s="121">
        <v>2.0199999999999999E-2</v>
      </c>
      <c r="G11453" s="87"/>
      <c r="H11453" s="47"/>
      <c r="I11453" s="120">
        <v>1542</v>
      </c>
      <c r="J11453" s="120">
        <v>0</v>
      </c>
    </row>
    <row r="11454" spans="1:10" ht="15" customHeight="1">
      <c r="A11454" s="46" t="s">
        <v>1959</v>
      </c>
      <c r="B11454" s="46" t="s">
        <v>21212</v>
      </c>
      <c r="C11454" s="47">
        <v>0.53359999999999996</v>
      </c>
      <c r="D11454" s="119" t="s">
        <v>416</v>
      </c>
      <c r="E11454" s="46" t="s">
        <v>416</v>
      </c>
      <c r="F11454" s="121">
        <v>2.4400000000000002E-2</v>
      </c>
      <c r="G11454" s="87"/>
      <c r="H11454" s="47"/>
      <c r="I11454" s="120">
        <v>573</v>
      </c>
      <c r="J11454" s="120">
        <v>0</v>
      </c>
    </row>
    <row r="11455" spans="1:10" ht="15" customHeight="1">
      <c r="A11455" s="46" t="s">
        <v>1962</v>
      </c>
      <c r="B11455" s="46" t="s">
        <v>21211</v>
      </c>
      <c r="C11455" s="47">
        <v>0.8004</v>
      </c>
      <c r="D11455" s="119" t="s">
        <v>417</v>
      </c>
      <c r="E11455" s="46" t="s">
        <v>417</v>
      </c>
      <c r="F11455" s="121">
        <v>3.2199999999999999E-2</v>
      </c>
      <c r="G11455" s="87"/>
      <c r="H11455" s="47"/>
      <c r="I11455" s="120">
        <v>1076</v>
      </c>
      <c r="J11455" s="120">
        <v>0</v>
      </c>
    </row>
    <row r="11456" spans="1:10" ht="15" customHeight="1">
      <c r="A11456" s="46" t="s">
        <v>1965</v>
      </c>
      <c r="B11456" s="46" t="s">
        <v>21210</v>
      </c>
      <c r="C11456" s="47">
        <v>1.2452000000000001</v>
      </c>
      <c r="D11456" s="119" t="s">
        <v>420</v>
      </c>
      <c r="E11456" s="46" t="s">
        <v>420</v>
      </c>
      <c r="F11456" s="121">
        <v>5.5599999999999997E-2</v>
      </c>
      <c r="G11456" s="87"/>
      <c r="H11456" s="47"/>
      <c r="I11456" s="120">
        <v>263</v>
      </c>
      <c r="J11456" s="120">
        <v>0</v>
      </c>
    </row>
    <row r="11457" spans="1:10" ht="15" customHeight="1">
      <c r="A11457" s="46" t="s">
        <v>1968</v>
      </c>
      <c r="B11457" s="46" t="s">
        <v>21209</v>
      </c>
      <c r="C11457" s="47">
        <v>1.512</v>
      </c>
      <c r="D11457" s="119" t="s">
        <v>423</v>
      </c>
      <c r="E11457" s="46" t="s">
        <v>423</v>
      </c>
      <c r="F11457" s="121">
        <v>6.6000000000000003E-2</v>
      </c>
      <c r="G11457" s="87"/>
      <c r="H11457" s="47"/>
      <c r="I11457" s="120">
        <v>59</v>
      </c>
      <c r="J11457" s="120">
        <v>0</v>
      </c>
    </row>
    <row r="11458" spans="1:10" ht="15" customHeight="1">
      <c r="A11458" s="46" t="s">
        <v>21171</v>
      </c>
      <c r="B11458" s="46" t="s">
        <v>21172</v>
      </c>
      <c r="C11458" s="47">
        <v>6.3760000000000003</v>
      </c>
      <c r="D11458" s="119" t="s">
        <v>15019</v>
      </c>
      <c r="E11458" s="46" t="s">
        <v>15019</v>
      </c>
      <c r="F11458" s="121">
        <v>0.12839999999999999</v>
      </c>
      <c r="G11458" s="87"/>
      <c r="H11458" s="47"/>
      <c r="I11458" s="120">
        <v>0</v>
      </c>
      <c r="J11458" s="120">
        <v>0</v>
      </c>
    </row>
    <row r="11459" spans="1:10" ht="15" customHeight="1">
      <c r="A11459" s="46" t="s">
        <v>21169</v>
      </c>
      <c r="B11459" s="46" t="s">
        <v>21170</v>
      </c>
      <c r="C11459" s="47">
        <v>13.244</v>
      </c>
      <c r="D11459" s="119" t="s">
        <v>15017</v>
      </c>
      <c r="E11459" s="46" t="s">
        <v>15017</v>
      </c>
      <c r="F11459" s="121">
        <v>0.38319999999999999</v>
      </c>
      <c r="G11459" s="87"/>
      <c r="H11459" s="47"/>
      <c r="I11459" s="120">
        <v>0</v>
      </c>
      <c r="J11459" s="120">
        <v>0</v>
      </c>
    </row>
    <row r="11460" spans="1:10" ht="15" customHeight="1">
      <c r="A11460" s="46" t="s">
        <v>21167</v>
      </c>
      <c r="B11460" s="46" t="s">
        <v>21168</v>
      </c>
      <c r="C11460" s="47">
        <v>20.139199999999999</v>
      </c>
      <c r="D11460" s="119" t="s">
        <v>15037</v>
      </c>
      <c r="E11460" s="46" t="s">
        <v>15037</v>
      </c>
      <c r="F11460" s="121">
        <v>11.3858</v>
      </c>
      <c r="G11460" s="87"/>
      <c r="H11460" s="47"/>
      <c r="I11460" s="120">
        <v>0</v>
      </c>
      <c r="J11460" s="120">
        <v>0</v>
      </c>
    </row>
    <row r="11461" spans="1:10" ht="15" customHeight="1">
      <c r="A11461" s="46" t="s">
        <v>21165</v>
      </c>
      <c r="B11461" s="46" t="s">
        <v>21166</v>
      </c>
      <c r="C11461" s="47">
        <v>12.369400000000001</v>
      </c>
      <c r="D11461" s="119" t="s">
        <v>15035</v>
      </c>
      <c r="E11461" s="46" t="s">
        <v>15035</v>
      </c>
      <c r="F11461" s="121">
        <v>7.6799999999999993E-2</v>
      </c>
      <c r="G11461" s="87"/>
      <c r="H11461" s="47"/>
      <c r="I11461" s="120">
        <v>0</v>
      </c>
      <c r="J11461" s="120">
        <v>0</v>
      </c>
    </row>
    <row r="11462" spans="1:10" ht="15" customHeight="1">
      <c r="A11462" s="46" t="s">
        <v>21163</v>
      </c>
      <c r="B11462" s="46" t="s">
        <v>21164</v>
      </c>
      <c r="C11462" s="47">
        <v>13.244</v>
      </c>
      <c r="D11462" s="119" t="s">
        <v>15033</v>
      </c>
      <c r="E11462" s="46" t="s">
        <v>15033</v>
      </c>
      <c r="F11462" s="121">
        <v>8.4199999999999997E-2</v>
      </c>
      <c r="G11462" s="87"/>
      <c r="H11462" s="47"/>
      <c r="I11462" s="120">
        <v>0</v>
      </c>
      <c r="J11462" s="120">
        <v>0</v>
      </c>
    </row>
    <row r="11463" spans="1:10" ht="15" customHeight="1">
      <c r="A11463" s="46" t="s">
        <v>21161</v>
      </c>
      <c r="B11463" s="46" t="s">
        <v>21162</v>
      </c>
      <c r="C11463" s="47">
        <v>20.139199999999999</v>
      </c>
      <c r="D11463" s="119" t="s">
        <v>15031</v>
      </c>
      <c r="E11463" s="46" t="s">
        <v>15031</v>
      </c>
      <c r="F11463" s="121">
        <v>0.1532</v>
      </c>
      <c r="G11463" s="87"/>
      <c r="H11463" s="47"/>
      <c r="I11463" s="120">
        <v>0</v>
      </c>
      <c r="J11463" s="120">
        <v>0</v>
      </c>
    </row>
    <row r="11464" spans="1:10" ht="15" customHeight="1">
      <c r="A11464" s="46" t="s">
        <v>2088</v>
      </c>
      <c r="B11464" s="46" t="s">
        <v>21232</v>
      </c>
      <c r="C11464" s="47">
        <v>1.9563999999999999</v>
      </c>
      <c r="D11464" s="119" t="s">
        <v>15029</v>
      </c>
      <c r="E11464" s="46" t="s">
        <v>15029</v>
      </c>
      <c r="F11464" s="121">
        <v>0.20699999999999999</v>
      </c>
      <c r="G11464" s="87"/>
      <c r="H11464" s="47"/>
      <c r="I11464" s="120">
        <v>892</v>
      </c>
      <c r="J11464" s="120">
        <v>0</v>
      </c>
    </row>
    <row r="11465" spans="1:10" ht="15" customHeight="1">
      <c r="A11465" s="46" t="s">
        <v>2091</v>
      </c>
      <c r="B11465" s="46" t="s">
        <v>21231</v>
      </c>
      <c r="C11465" s="47">
        <v>3.1126</v>
      </c>
      <c r="D11465" s="119" t="s">
        <v>3315</v>
      </c>
      <c r="E11465" s="46" t="s">
        <v>3315</v>
      </c>
      <c r="F11465" s="121">
        <v>0.35659999999999997</v>
      </c>
      <c r="G11465" s="87"/>
      <c r="H11465" s="47"/>
      <c r="I11465" s="120">
        <v>332</v>
      </c>
      <c r="J11465" s="120">
        <v>0</v>
      </c>
    </row>
    <row r="11466" spans="1:10" ht="15" customHeight="1">
      <c r="A11466" s="46" t="s">
        <v>2094</v>
      </c>
      <c r="B11466" s="46" t="s">
        <v>21230</v>
      </c>
      <c r="C11466" s="47">
        <v>4.8916000000000004</v>
      </c>
      <c r="D11466" s="119" t="s">
        <v>3318</v>
      </c>
      <c r="E11466" s="46" t="s">
        <v>3318</v>
      </c>
      <c r="F11466" s="121">
        <v>0.16039999999999999</v>
      </c>
      <c r="G11466" s="87"/>
      <c r="H11466" s="47"/>
      <c r="I11466" s="120">
        <v>88</v>
      </c>
      <c r="J11466" s="120">
        <v>0</v>
      </c>
    </row>
    <row r="11467" spans="1:10" ht="15" customHeight="1">
      <c r="A11467" s="46" t="s">
        <v>2097</v>
      </c>
      <c r="B11467" s="46" t="s">
        <v>21229</v>
      </c>
      <c r="C11467" s="47">
        <v>5.7809999999999997</v>
      </c>
      <c r="D11467" s="119" t="s">
        <v>3321</v>
      </c>
      <c r="E11467" s="46" t="s">
        <v>3321</v>
      </c>
      <c r="F11467" s="121">
        <v>0.36559999999999998</v>
      </c>
      <c r="G11467" s="87"/>
      <c r="H11467" s="47"/>
      <c r="I11467" s="120">
        <v>59</v>
      </c>
      <c r="J11467" s="120">
        <v>0</v>
      </c>
    </row>
    <row r="11468" spans="1:10" ht="15" customHeight="1">
      <c r="A11468" s="46" t="s">
        <v>2100</v>
      </c>
      <c r="B11468" s="46" t="s">
        <v>21228</v>
      </c>
      <c r="C11468" s="47">
        <v>10.6724</v>
      </c>
      <c r="D11468" s="119" t="s">
        <v>3324</v>
      </c>
      <c r="E11468" s="46" t="s">
        <v>3324</v>
      </c>
      <c r="F11468" s="121">
        <v>0.45540000000000003</v>
      </c>
      <c r="G11468" s="87"/>
      <c r="H11468" s="47"/>
      <c r="I11468" s="120">
        <v>14</v>
      </c>
      <c r="J11468" s="120">
        <v>0</v>
      </c>
    </row>
    <row r="11469" spans="1:10" ht="15" customHeight="1">
      <c r="A11469" s="46" t="s">
        <v>2103</v>
      </c>
      <c r="B11469" s="46" t="s">
        <v>21227</v>
      </c>
      <c r="C11469" s="47">
        <v>0.53359999999999996</v>
      </c>
      <c r="D11469" s="119" t="s">
        <v>3327</v>
      </c>
      <c r="E11469" s="46" t="s">
        <v>3327</v>
      </c>
      <c r="F11469" s="121">
        <v>0.27560000000000001</v>
      </c>
      <c r="G11469" s="87"/>
      <c r="H11469" s="47"/>
      <c r="I11469" s="120">
        <v>1369</v>
      </c>
      <c r="J11469" s="120">
        <v>0</v>
      </c>
    </row>
    <row r="11470" spans="1:10" ht="15" customHeight="1">
      <c r="A11470" s="46" t="s">
        <v>2106</v>
      </c>
      <c r="B11470" s="46" t="s">
        <v>21224</v>
      </c>
      <c r="C11470" s="47">
        <v>0.62260000000000004</v>
      </c>
      <c r="D11470" s="119" t="s">
        <v>3760</v>
      </c>
      <c r="E11470" s="46" t="s">
        <v>3760</v>
      </c>
      <c r="F11470" s="121">
        <v>0.30919999999999997</v>
      </c>
      <c r="G11470" s="87"/>
      <c r="H11470" s="47"/>
      <c r="I11470" s="120">
        <v>335</v>
      </c>
      <c r="J11470" s="120">
        <v>0</v>
      </c>
    </row>
    <row r="11471" spans="1:10" ht="15" customHeight="1">
      <c r="A11471" s="46" t="s">
        <v>2109</v>
      </c>
      <c r="B11471" s="46" t="s">
        <v>21221</v>
      </c>
      <c r="C11471" s="47">
        <v>0.88919999999999999</v>
      </c>
      <c r="D11471" s="119" t="s">
        <v>3763</v>
      </c>
      <c r="E11471" s="46" t="s">
        <v>3763</v>
      </c>
      <c r="F11471" s="121">
        <v>0.24299999999999999</v>
      </c>
      <c r="G11471" s="87"/>
      <c r="H11471" s="47"/>
      <c r="I11471" s="120">
        <v>2442</v>
      </c>
      <c r="J11471" s="120">
        <v>0</v>
      </c>
    </row>
    <row r="11472" spans="1:10" ht="15" customHeight="1">
      <c r="A11472" s="46" t="s">
        <v>2112</v>
      </c>
      <c r="B11472" s="46" t="s">
        <v>21220</v>
      </c>
      <c r="C11472" s="47">
        <v>1.3340000000000001</v>
      </c>
      <c r="D11472" s="119" t="s">
        <v>3766</v>
      </c>
      <c r="E11472" s="46" t="s">
        <v>3766</v>
      </c>
      <c r="F11472" s="121">
        <v>0.34039999999999998</v>
      </c>
      <c r="G11472" s="87"/>
      <c r="H11472" s="47"/>
      <c r="I11472" s="120">
        <v>196</v>
      </c>
      <c r="J11472" s="120">
        <v>0</v>
      </c>
    </row>
    <row r="11473" spans="1:10" ht="15" customHeight="1">
      <c r="A11473" s="46" t="s">
        <v>2114</v>
      </c>
      <c r="B11473" s="46" t="s">
        <v>21219</v>
      </c>
      <c r="C11473" s="47">
        <v>1.6898</v>
      </c>
      <c r="D11473" s="119" t="s">
        <v>3768</v>
      </c>
      <c r="E11473" s="46" t="s">
        <v>3768</v>
      </c>
      <c r="F11473" s="121">
        <v>0.40060000000000001</v>
      </c>
      <c r="G11473" s="87"/>
      <c r="H11473" s="47"/>
      <c r="I11473" s="120">
        <v>90</v>
      </c>
      <c r="J11473" s="120">
        <v>0</v>
      </c>
    </row>
    <row r="11474" spans="1:10" ht="15" customHeight="1">
      <c r="A11474" s="46" t="s">
        <v>21196</v>
      </c>
      <c r="B11474" s="46" t="s">
        <v>21197</v>
      </c>
      <c r="C11474" s="47">
        <v>7.2869999999999999</v>
      </c>
      <c r="D11474" s="119" t="s">
        <v>3771</v>
      </c>
      <c r="E11474" s="46" t="s">
        <v>3771</v>
      </c>
      <c r="F11474" s="121">
        <v>0.34699999999999998</v>
      </c>
      <c r="G11474" s="87"/>
      <c r="H11474" s="47"/>
      <c r="I11474" s="120">
        <v>0</v>
      </c>
      <c r="J11474" s="120">
        <v>0</v>
      </c>
    </row>
    <row r="11475" spans="1:10" ht="15" customHeight="1">
      <c r="A11475" s="46" t="s">
        <v>21194</v>
      </c>
      <c r="B11475" s="46" t="s">
        <v>21195</v>
      </c>
      <c r="C11475" s="47">
        <v>7.2869999999999999</v>
      </c>
      <c r="D11475" s="119" t="s">
        <v>15048</v>
      </c>
      <c r="E11475" s="46" t="s">
        <v>15048</v>
      </c>
      <c r="F11475" s="121">
        <v>7.3800000000000004E-2</v>
      </c>
      <c r="G11475" s="87"/>
      <c r="H11475" s="47"/>
      <c r="I11475" s="120">
        <v>0</v>
      </c>
      <c r="J11475" s="120">
        <v>0</v>
      </c>
    </row>
    <row r="11476" spans="1:10" ht="15" customHeight="1">
      <c r="A11476" s="46" t="s">
        <v>21192</v>
      </c>
      <c r="B11476" s="46" t="s">
        <v>21193</v>
      </c>
      <c r="C11476" s="47">
        <v>13.244</v>
      </c>
      <c r="D11476" s="119" t="s">
        <v>17107</v>
      </c>
      <c r="E11476" s="46" t="s">
        <v>17107</v>
      </c>
      <c r="F11476" s="121">
        <v>9108679.8878000006</v>
      </c>
      <c r="G11476" s="87"/>
      <c r="H11476" s="47"/>
      <c r="I11476" s="120">
        <v>0</v>
      </c>
      <c r="J11476" s="120">
        <v>0</v>
      </c>
    </row>
    <row r="11477" spans="1:10" ht="15" customHeight="1">
      <c r="A11477" s="46" t="s">
        <v>21190</v>
      </c>
      <c r="B11477" s="46" t="s">
        <v>21191</v>
      </c>
      <c r="C11477" s="47">
        <v>20.139199999999999</v>
      </c>
      <c r="D11477" s="119" t="s">
        <v>17105</v>
      </c>
      <c r="E11477" s="46" t="s">
        <v>17105</v>
      </c>
      <c r="F11477" s="121">
        <v>9108679.8878000006</v>
      </c>
      <c r="G11477" s="87"/>
      <c r="H11477" s="47"/>
      <c r="I11477" s="120">
        <v>0</v>
      </c>
      <c r="J11477" s="120">
        <v>0</v>
      </c>
    </row>
    <row r="11478" spans="1:10" ht="15" customHeight="1">
      <c r="A11478" s="46" t="s">
        <v>21188</v>
      </c>
      <c r="B11478" s="46" t="s">
        <v>21189</v>
      </c>
      <c r="C11478" s="47">
        <v>12.369400000000001</v>
      </c>
      <c r="D11478" s="119" t="s">
        <v>15046</v>
      </c>
      <c r="E11478" s="46" t="s">
        <v>15046</v>
      </c>
      <c r="F11478" s="121">
        <v>4.5600000000000002E-2</v>
      </c>
      <c r="G11478" s="87"/>
      <c r="H11478" s="47"/>
      <c r="I11478" s="120">
        <v>0</v>
      </c>
      <c r="J11478" s="120">
        <v>0</v>
      </c>
    </row>
    <row r="11479" spans="1:10" ht="15" customHeight="1">
      <c r="A11479" s="46" t="s">
        <v>21186</v>
      </c>
      <c r="B11479" s="46" t="s">
        <v>21187</v>
      </c>
      <c r="C11479" s="47">
        <v>13.244</v>
      </c>
      <c r="D11479" s="119" t="s">
        <v>15045</v>
      </c>
      <c r="E11479" s="46" t="s">
        <v>15045</v>
      </c>
      <c r="F11479" s="121">
        <v>5.5399999999999998E-2</v>
      </c>
      <c r="G11479" s="87"/>
      <c r="H11479" s="47"/>
      <c r="I11479" s="120">
        <v>0</v>
      </c>
      <c r="J11479" s="120">
        <v>0</v>
      </c>
    </row>
    <row r="11480" spans="1:10" ht="15" customHeight="1">
      <c r="A11480" s="46" t="s">
        <v>21184</v>
      </c>
      <c r="B11480" s="46" t="s">
        <v>21185</v>
      </c>
      <c r="C11480" s="47">
        <v>20.139199999999999</v>
      </c>
      <c r="D11480" s="119" t="s">
        <v>15044</v>
      </c>
      <c r="E11480" s="46" t="s">
        <v>15044</v>
      </c>
      <c r="F11480" s="121">
        <v>7.3800000000000004E-2</v>
      </c>
      <c r="G11480" s="87"/>
      <c r="H11480" s="47"/>
      <c r="I11480" s="120">
        <v>0</v>
      </c>
      <c r="J11480" s="120">
        <v>0</v>
      </c>
    </row>
    <row r="11481" spans="1:10" ht="15" customHeight="1">
      <c r="A11481" s="46" t="s">
        <v>21290</v>
      </c>
      <c r="B11481" s="46" t="s">
        <v>21291</v>
      </c>
      <c r="C11481" s="47">
        <v>4.8731999999999998</v>
      </c>
      <c r="D11481" s="119" t="s">
        <v>15043</v>
      </c>
      <c r="E11481" s="46" t="s">
        <v>15043</v>
      </c>
      <c r="F11481" s="121">
        <v>0.1106</v>
      </c>
      <c r="G11481" s="87"/>
      <c r="H11481" s="47"/>
      <c r="I11481" s="120">
        <v>0</v>
      </c>
      <c r="J11481" s="120">
        <v>0</v>
      </c>
    </row>
    <row r="11482" spans="1:10" ht="15" customHeight="1">
      <c r="A11482" s="46" t="s">
        <v>21288</v>
      </c>
      <c r="B11482" s="46" t="s">
        <v>21289</v>
      </c>
      <c r="C11482" s="47">
        <v>4.8731999999999998</v>
      </c>
      <c r="D11482" s="119" t="s">
        <v>15042</v>
      </c>
      <c r="E11482" s="46" t="s">
        <v>15042</v>
      </c>
      <c r="F11482" s="121">
        <v>0.20280000000000001</v>
      </c>
      <c r="G11482" s="87"/>
      <c r="H11482" s="47"/>
      <c r="I11482" s="120">
        <v>0</v>
      </c>
      <c r="J11482" s="120">
        <v>0</v>
      </c>
    </row>
    <row r="11483" spans="1:10" ht="15" customHeight="1">
      <c r="A11483" s="46" t="s">
        <v>21286</v>
      </c>
      <c r="B11483" s="46" t="s">
        <v>21287</v>
      </c>
      <c r="C11483" s="47">
        <v>4.8731999999999998</v>
      </c>
      <c r="D11483" s="119" t="s">
        <v>15041</v>
      </c>
      <c r="E11483" s="46" t="s">
        <v>15041</v>
      </c>
      <c r="F11483" s="121">
        <v>0.23039999999999999</v>
      </c>
      <c r="G11483" s="87"/>
      <c r="H11483" s="47"/>
      <c r="I11483" s="120">
        <v>0</v>
      </c>
      <c r="J11483" s="120">
        <v>0</v>
      </c>
    </row>
    <row r="11484" spans="1:10" ht="15" customHeight="1">
      <c r="A11484" s="46" t="s">
        <v>21284</v>
      </c>
      <c r="B11484" s="46" t="s">
        <v>21285</v>
      </c>
      <c r="C11484" s="47">
        <v>4.8731999999999998</v>
      </c>
      <c r="D11484" s="119" t="s">
        <v>15040</v>
      </c>
      <c r="E11484" s="46" t="s">
        <v>15040</v>
      </c>
      <c r="F11484" s="121">
        <v>0.29499999999999998</v>
      </c>
      <c r="G11484" s="87"/>
      <c r="H11484" s="47"/>
      <c r="I11484" s="120">
        <v>0</v>
      </c>
      <c r="J11484" s="120">
        <v>0</v>
      </c>
    </row>
    <row r="11485" spans="1:10" ht="15" customHeight="1">
      <c r="A11485" s="46" t="s">
        <v>21282</v>
      </c>
      <c r="B11485" s="46" t="s">
        <v>21283</v>
      </c>
      <c r="C11485" s="47">
        <v>3.1126</v>
      </c>
      <c r="D11485" s="119" t="s">
        <v>17104</v>
      </c>
      <c r="E11485" s="46" t="s">
        <v>17104</v>
      </c>
      <c r="F11485" s="121">
        <v>2.2800000000000001E-2</v>
      </c>
      <c r="G11485" s="87"/>
      <c r="H11485" s="47"/>
      <c r="I11485" s="120">
        <v>91</v>
      </c>
      <c r="J11485" s="120">
        <v>0</v>
      </c>
    </row>
    <row r="11486" spans="1:10" ht="15" customHeight="1">
      <c r="A11486" s="46" t="s">
        <v>21280</v>
      </c>
      <c r="B11486" s="46" t="s">
        <v>21281</v>
      </c>
      <c r="C11486" s="47">
        <v>4.6050000000000004</v>
      </c>
      <c r="D11486" s="119" t="s">
        <v>17103</v>
      </c>
      <c r="E11486" s="46" t="s">
        <v>17103</v>
      </c>
      <c r="F11486" s="121">
        <v>2.18E-2</v>
      </c>
      <c r="G11486" s="87"/>
      <c r="H11486" s="47"/>
      <c r="I11486" s="120">
        <v>111</v>
      </c>
      <c r="J11486" s="120">
        <v>0</v>
      </c>
    </row>
    <row r="11487" spans="1:10" ht="15" customHeight="1">
      <c r="A11487" s="46" t="s">
        <v>21278</v>
      </c>
      <c r="B11487" s="46" t="s">
        <v>21279</v>
      </c>
      <c r="C11487" s="47">
        <v>4.4176000000000002</v>
      </c>
      <c r="D11487" s="119" t="s">
        <v>17102</v>
      </c>
      <c r="E11487" s="46" t="s">
        <v>17102</v>
      </c>
      <c r="F11487" s="121">
        <v>1.9800000000000002E-2</v>
      </c>
      <c r="G11487" s="87"/>
      <c r="H11487" s="47"/>
      <c r="I11487" s="120">
        <v>0</v>
      </c>
      <c r="J11487" s="120">
        <v>0</v>
      </c>
    </row>
    <row r="11488" spans="1:10" ht="15" customHeight="1">
      <c r="A11488" s="46" t="s">
        <v>21276</v>
      </c>
      <c r="B11488" s="46" t="s">
        <v>21277</v>
      </c>
      <c r="C11488" s="47">
        <v>4.0019999999999998</v>
      </c>
      <c r="D11488" s="119" t="s">
        <v>15056</v>
      </c>
      <c r="E11488" s="46" t="s">
        <v>15056</v>
      </c>
      <c r="F11488" s="121">
        <v>6.54E-2</v>
      </c>
      <c r="G11488" s="87"/>
      <c r="H11488" s="47"/>
      <c r="I11488" s="120">
        <v>0</v>
      </c>
      <c r="J11488" s="120">
        <v>0</v>
      </c>
    </row>
    <row r="11489" spans="1:10" ht="15" customHeight="1">
      <c r="A11489" s="46" t="s">
        <v>21274</v>
      </c>
      <c r="B11489" s="46" t="s">
        <v>21275</v>
      </c>
      <c r="C11489" s="47">
        <v>7.1097999999999999</v>
      </c>
      <c r="D11489" s="119" t="s">
        <v>15054</v>
      </c>
      <c r="E11489" s="46" t="s">
        <v>15054</v>
      </c>
      <c r="F11489" s="121">
        <v>5.4800000000000001E-2</v>
      </c>
      <c r="G11489" s="87"/>
      <c r="H11489" s="47"/>
      <c r="I11489" s="120">
        <v>78</v>
      </c>
      <c r="J11489" s="120">
        <v>0</v>
      </c>
    </row>
    <row r="11490" spans="1:10" ht="15" customHeight="1">
      <c r="A11490" s="46" t="s">
        <v>21273</v>
      </c>
      <c r="B11490" s="46" t="s">
        <v>33633</v>
      </c>
      <c r="C11490" s="47">
        <v>7.8436000000000003</v>
      </c>
      <c r="D11490" s="119" t="s">
        <v>15053</v>
      </c>
      <c r="E11490" s="46" t="s">
        <v>15053</v>
      </c>
      <c r="F11490" s="121">
        <v>0.05</v>
      </c>
      <c r="G11490" s="87"/>
      <c r="H11490" s="47"/>
      <c r="I11490" s="120">
        <v>19</v>
      </c>
      <c r="J11490" s="120">
        <v>0</v>
      </c>
    </row>
    <row r="11491" spans="1:10" ht="15" customHeight="1">
      <c r="A11491" s="46" t="s">
        <v>21271</v>
      </c>
      <c r="B11491" s="46" t="s">
        <v>21272</v>
      </c>
      <c r="C11491" s="47">
        <v>4.8916000000000004</v>
      </c>
      <c r="D11491" s="119" t="s">
        <v>15051</v>
      </c>
      <c r="E11491" s="46" t="s">
        <v>15051</v>
      </c>
      <c r="F11491" s="121">
        <v>6.3799999999999996E-2</v>
      </c>
      <c r="G11491" s="87"/>
      <c r="H11491" s="47"/>
      <c r="I11491" s="120">
        <v>0</v>
      </c>
      <c r="J11491" s="120">
        <v>0</v>
      </c>
    </row>
    <row r="11492" spans="1:10" ht="15" customHeight="1">
      <c r="A11492" s="46" t="s">
        <v>33628</v>
      </c>
      <c r="B11492" s="46" t="s">
        <v>33629</v>
      </c>
      <c r="C11492" s="47">
        <v>4.8916000000000004</v>
      </c>
      <c r="D11492" s="119" t="s">
        <v>15049</v>
      </c>
      <c r="E11492" s="46" t="s">
        <v>15049</v>
      </c>
      <c r="F11492" s="121">
        <v>1.9800000000000002E-2</v>
      </c>
      <c r="G11492" s="87"/>
      <c r="H11492" s="47"/>
      <c r="I11492" s="120">
        <v>0</v>
      </c>
      <c r="J11492" s="120">
        <v>0</v>
      </c>
    </row>
    <row r="11493" spans="1:10" ht="15" customHeight="1">
      <c r="A11493" s="46" t="s">
        <v>21269</v>
      </c>
      <c r="B11493" s="46" t="s">
        <v>21270</v>
      </c>
      <c r="C11493" s="47">
        <v>4.8916000000000004</v>
      </c>
      <c r="D11493" s="119" t="s">
        <v>17038</v>
      </c>
      <c r="E11493" s="46" t="s">
        <v>17038</v>
      </c>
      <c r="F11493" s="121">
        <v>6.0199999999999997E-2</v>
      </c>
      <c r="G11493" s="87"/>
      <c r="H11493" s="47"/>
      <c r="I11493" s="120">
        <v>0</v>
      </c>
      <c r="J11493" s="120">
        <v>0</v>
      </c>
    </row>
    <row r="11494" spans="1:10" ht="15" customHeight="1">
      <c r="A11494" s="46" t="s">
        <v>21267</v>
      </c>
      <c r="B11494" s="46" t="s">
        <v>21268</v>
      </c>
      <c r="C11494" s="47">
        <v>4.0019999999999998</v>
      </c>
      <c r="D11494" s="119" t="s">
        <v>15079</v>
      </c>
      <c r="E11494" s="46" t="s">
        <v>15079</v>
      </c>
      <c r="F11494" s="121">
        <v>0.76080000000000003</v>
      </c>
      <c r="G11494" s="87"/>
      <c r="H11494" s="47"/>
      <c r="I11494" s="120">
        <v>0</v>
      </c>
      <c r="J11494" s="120">
        <v>0</v>
      </c>
    </row>
    <row r="11495" spans="1:10" ht="15" customHeight="1">
      <c r="A11495" s="46" t="s">
        <v>21265</v>
      </c>
      <c r="B11495" s="46" t="s">
        <v>21266</v>
      </c>
      <c r="C11495" s="47">
        <v>4.0019999999999998</v>
      </c>
      <c r="D11495" s="119" t="s">
        <v>15077</v>
      </c>
      <c r="E11495" s="46" t="s">
        <v>15077</v>
      </c>
      <c r="F11495" s="121">
        <v>1.0029999999999999</v>
      </c>
      <c r="G11495" s="87"/>
      <c r="H11495" s="47"/>
      <c r="I11495" s="120">
        <v>0</v>
      </c>
      <c r="J11495" s="120">
        <v>0</v>
      </c>
    </row>
    <row r="11496" spans="1:10" ht="15" customHeight="1">
      <c r="A11496" s="46" t="s">
        <v>33624</v>
      </c>
      <c r="B11496" s="46" t="s">
        <v>33625</v>
      </c>
      <c r="C11496" s="47">
        <v>4.0019999999999998</v>
      </c>
      <c r="D11496" s="119" t="s">
        <v>15075</v>
      </c>
      <c r="E11496" s="46" t="s">
        <v>15075</v>
      </c>
      <c r="F11496" s="121">
        <v>1.3142</v>
      </c>
      <c r="G11496" s="87"/>
      <c r="H11496" s="47"/>
      <c r="I11496" s="120">
        <v>0</v>
      </c>
      <c r="J11496" s="120">
        <v>0</v>
      </c>
    </row>
    <row r="11497" spans="1:10" ht="15" customHeight="1">
      <c r="A11497" s="46" t="s">
        <v>33626</v>
      </c>
      <c r="B11497" s="46" t="s">
        <v>33627</v>
      </c>
      <c r="C11497" s="47">
        <v>4.0019999999999998</v>
      </c>
      <c r="D11497" s="119" t="s">
        <v>15073</v>
      </c>
      <c r="E11497" s="46" t="s">
        <v>15073</v>
      </c>
      <c r="F11497" s="121">
        <v>1.7290000000000001</v>
      </c>
      <c r="G11497" s="87"/>
      <c r="H11497" s="47"/>
      <c r="I11497" s="120">
        <v>0</v>
      </c>
      <c r="J11497" s="120">
        <v>0</v>
      </c>
    </row>
    <row r="11498" spans="1:10" ht="15" customHeight="1">
      <c r="A11498" s="46" t="s">
        <v>21263</v>
      </c>
      <c r="B11498" s="46" t="s">
        <v>21264</v>
      </c>
      <c r="C11498" s="47">
        <v>4.7439999999999998</v>
      </c>
      <c r="D11498" s="119" t="s">
        <v>15071</v>
      </c>
      <c r="E11498" s="46" t="s">
        <v>15071</v>
      </c>
      <c r="F11498" s="121">
        <v>1.9021999999999999</v>
      </c>
      <c r="G11498" s="87"/>
      <c r="H11498" s="47"/>
      <c r="I11498" s="120">
        <v>20</v>
      </c>
      <c r="J11498" s="120">
        <v>0</v>
      </c>
    </row>
    <row r="11499" spans="1:10" ht="15" customHeight="1">
      <c r="A11499" s="46" t="s">
        <v>21261</v>
      </c>
      <c r="B11499" s="46" t="s">
        <v>21262</v>
      </c>
      <c r="C11499" s="47">
        <v>4.0019999999999998</v>
      </c>
      <c r="D11499" s="119" t="s">
        <v>15069</v>
      </c>
      <c r="E11499" s="46" t="s">
        <v>15069</v>
      </c>
      <c r="F11499" s="121">
        <v>2.7667999999999999</v>
      </c>
      <c r="G11499" s="87"/>
      <c r="H11499" s="47"/>
      <c r="I11499" s="120">
        <v>35</v>
      </c>
      <c r="J11499" s="120">
        <v>0</v>
      </c>
    </row>
    <row r="11500" spans="1:10" ht="15" customHeight="1">
      <c r="A11500" s="46" t="s">
        <v>21259</v>
      </c>
      <c r="B11500" s="46" t="s">
        <v>21260</v>
      </c>
      <c r="C11500" s="47">
        <v>2.391</v>
      </c>
      <c r="D11500" s="119" t="s">
        <v>15067</v>
      </c>
      <c r="E11500" s="46" t="s">
        <v>15067</v>
      </c>
      <c r="F11500" s="121">
        <v>3.2854000000000001</v>
      </c>
      <c r="G11500" s="87"/>
      <c r="H11500" s="47"/>
      <c r="I11500" s="120">
        <v>8</v>
      </c>
      <c r="J11500" s="120">
        <v>0</v>
      </c>
    </row>
    <row r="11501" spans="1:10" ht="15" customHeight="1">
      <c r="A11501" s="46" t="s">
        <v>21257</v>
      </c>
      <c r="B11501" s="46" t="s">
        <v>21258</v>
      </c>
      <c r="C11501" s="47">
        <v>3.0868000000000002</v>
      </c>
      <c r="D11501" s="119" t="s">
        <v>15065</v>
      </c>
      <c r="E11501" s="46" t="s">
        <v>15065</v>
      </c>
      <c r="F11501" s="121">
        <v>4.1504000000000003</v>
      </c>
      <c r="G11501" s="87"/>
      <c r="H11501" s="47"/>
      <c r="I11501" s="120">
        <v>20</v>
      </c>
      <c r="J11501" s="120">
        <v>0</v>
      </c>
    </row>
    <row r="11502" spans="1:10" ht="15" customHeight="1">
      <c r="A11502" s="46" t="s">
        <v>21255</v>
      </c>
      <c r="B11502" s="46" t="s">
        <v>21256</v>
      </c>
      <c r="C11502" s="47">
        <v>3.0868000000000002</v>
      </c>
      <c r="D11502" s="119" t="s">
        <v>15063</v>
      </c>
      <c r="E11502" s="46" t="s">
        <v>15063</v>
      </c>
      <c r="F11502" s="121">
        <v>4.4958</v>
      </c>
      <c r="G11502" s="87"/>
      <c r="H11502" s="47"/>
      <c r="I11502" s="120">
        <v>9</v>
      </c>
      <c r="J11502" s="120">
        <v>0</v>
      </c>
    </row>
    <row r="11503" spans="1:10" ht="15" customHeight="1">
      <c r="A11503" s="46" t="s">
        <v>21254</v>
      </c>
      <c r="B11503" s="46" t="s">
        <v>21251</v>
      </c>
      <c r="C11503" s="47">
        <v>5.6929999999999996</v>
      </c>
      <c r="D11503" s="119" t="s">
        <v>15061</v>
      </c>
      <c r="E11503" s="46" t="s">
        <v>15061</v>
      </c>
      <c r="F11503" s="121">
        <v>6.5956000000000001</v>
      </c>
      <c r="G11503" s="87"/>
      <c r="H11503" s="47"/>
      <c r="I11503" s="120">
        <v>20</v>
      </c>
      <c r="J11503" s="120">
        <v>0</v>
      </c>
    </row>
    <row r="11504" spans="1:10" ht="15" customHeight="1">
      <c r="A11504" s="46" t="s">
        <v>21252</v>
      </c>
      <c r="B11504" s="46" t="s">
        <v>21253</v>
      </c>
      <c r="C11504" s="47">
        <v>3.5424000000000002</v>
      </c>
      <c r="D11504" s="119" t="s">
        <v>15059</v>
      </c>
      <c r="E11504" s="46" t="s">
        <v>15059</v>
      </c>
      <c r="F11504" s="121">
        <v>8.6462000000000003</v>
      </c>
      <c r="G11504" s="87"/>
      <c r="H11504" s="47"/>
      <c r="I11504" s="120">
        <v>10</v>
      </c>
      <c r="J11504" s="120">
        <v>0</v>
      </c>
    </row>
    <row r="11505" spans="1:10" ht="15" customHeight="1">
      <c r="A11505" s="46" t="s">
        <v>21250</v>
      </c>
      <c r="B11505" s="46" t="s">
        <v>21251</v>
      </c>
      <c r="C11505" s="47">
        <v>5.6929999999999996</v>
      </c>
      <c r="D11505" s="119" t="s">
        <v>15057</v>
      </c>
      <c r="E11505" s="46" t="s">
        <v>15057</v>
      </c>
      <c r="F11505" s="121">
        <v>9.8566000000000003</v>
      </c>
      <c r="G11505" s="87"/>
      <c r="H11505" s="47"/>
      <c r="I11505" s="120">
        <v>20</v>
      </c>
      <c r="J11505" s="120">
        <v>0</v>
      </c>
    </row>
    <row r="11506" spans="1:10" ht="15" customHeight="1">
      <c r="A11506" s="46" t="s">
        <v>21248</v>
      </c>
      <c r="B11506" s="46" t="s">
        <v>21249</v>
      </c>
      <c r="C11506" s="47">
        <v>3.5424000000000002</v>
      </c>
      <c r="D11506" s="119" t="s">
        <v>17045</v>
      </c>
      <c r="E11506" s="46" t="s">
        <v>17045</v>
      </c>
      <c r="F11506" s="121">
        <v>2.3E-2</v>
      </c>
      <c r="G11506" s="87"/>
      <c r="H11506" s="47"/>
      <c r="I11506" s="120">
        <v>10</v>
      </c>
      <c r="J11506" s="120">
        <v>0</v>
      </c>
    </row>
    <row r="11507" spans="1:10" ht="15" customHeight="1">
      <c r="A11507" s="46" t="s">
        <v>21246</v>
      </c>
      <c r="B11507" s="46" t="s">
        <v>21247</v>
      </c>
      <c r="C11507" s="47">
        <v>5.6929999999999996</v>
      </c>
      <c r="D11507" s="119" t="s">
        <v>17039</v>
      </c>
      <c r="E11507" s="46" t="s">
        <v>17039</v>
      </c>
      <c r="F11507" s="121">
        <v>1.4800000000000001E-2</v>
      </c>
      <c r="G11507" s="87"/>
      <c r="H11507" s="47"/>
      <c r="I11507" s="120">
        <v>20</v>
      </c>
      <c r="J11507" s="120">
        <v>0</v>
      </c>
    </row>
    <row r="11508" spans="1:10" ht="15" customHeight="1">
      <c r="A11508" s="46" t="s">
        <v>21244</v>
      </c>
      <c r="B11508" s="46" t="s">
        <v>21245</v>
      </c>
      <c r="C11508" s="47">
        <v>5.6929999999999996</v>
      </c>
      <c r="D11508" s="119" t="s">
        <v>17036</v>
      </c>
      <c r="E11508" s="46" t="s">
        <v>17036</v>
      </c>
      <c r="F11508" s="121">
        <v>6.3799999999999996E-2</v>
      </c>
      <c r="G11508" s="87"/>
      <c r="H11508" s="47"/>
      <c r="I11508" s="120">
        <v>10</v>
      </c>
      <c r="J11508" s="120">
        <v>0</v>
      </c>
    </row>
    <row r="11509" spans="1:10" ht="15" customHeight="1">
      <c r="A11509" s="46" t="s">
        <v>21243</v>
      </c>
      <c r="B11509" s="46" t="s">
        <v>33630</v>
      </c>
      <c r="C11509" s="47">
        <v>3.0996000000000001</v>
      </c>
      <c r="D11509" s="119" t="s">
        <v>17035</v>
      </c>
      <c r="E11509" s="46" t="s">
        <v>17035</v>
      </c>
      <c r="F11509" s="121">
        <v>7.0199999999999999E-2</v>
      </c>
      <c r="G11509" s="87"/>
      <c r="H11509" s="47"/>
      <c r="I11509" s="120">
        <v>10</v>
      </c>
      <c r="J11509" s="120">
        <v>0</v>
      </c>
    </row>
    <row r="11510" spans="1:10" ht="15" customHeight="1">
      <c r="A11510" s="46" t="s">
        <v>21241</v>
      </c>
      <c r="B11510" s="46" t="s">
        <v>21242</v>
      </c>
      <c r="C11510" s="47">
        <v>2.4036</v>
      </c>
      <c r="D11510" s="119" t="s">
        <v>17033</v>
      </c>
      <c r="E11510" s="46" t="s">
        <v>17033</v>
      </c>
      <c r="F11510" s="121">
        <v>8.0199999999999994E-2</v>
      </c>
      <c r="G11510" s="87"/>
      <c r="H11510" s="47"/>
      <c r="I11510" s="120">
        <v>10</v>
      </c>
      <c r="J11510" s="120">
        <v>0</v>
      </c>
    </row>
    <row r="11511" spans="1:10" ht="15" customHeight="1">
      <c r="A11511" s="46" t="s">
        <v>21240</v>
      </c>
      <c r="B11511" s="46" t="s">
        <v>33631</v>
      </c>
      <c r="C11511" s="47">
        <v>3.0996000000000001</v>
      </c>
      <c r="D11511" s="119" t="s">
        <v>17031</v>
      </c>
      <c r="E11511" s="46" t="s">
        <v>17031</v>
      </c>
      <c r="F11511" s="121">
        <v>1.9800000000000002E-2</v>
      </c>
      <c r="G11511" s="86"/>
      <c r="H11511" s="47"/>
      <c r="I11511" s="120">
        <v>10</v>
      </c>
      <c r="J11511" s="120">
        <v>0</v>
      </c>
    </row>
    <row r="11512" spans="1:10" ht="15" customHeight="1">
      <c r="A11512" s="46" t="s">
        <v>21239</v>
      </c>
      <c r="B11512" s="46" t="s">
        <v>33632</v>
      </c>
      <c r="C11512" s="47">
        <v>3.0996000000000001</v>
      </c>
      <c r="D11512" s="119" t="s">
        <v>15081</v>
      </c>
      <c r="E11512" s="46" t="s">
        <v>15081</v>
      </c>
      <c r="F11512" s="121">
        <v>0.57699999999999996</v>
      </c>
      <c r="G11512" s="87"/>
      <c r="H11512" s="47"/>
      <c r="I11512" s="120">
        <v>10</v>
      </c>
      <c r="J11512" s="120">
        <v>0</v>
      </c>
    </row>
    <row r="11513" spans="1:10" ht="15" customHeight="1">
      <c r="A11513" s="46" t="s">
        <v>21237</v>
      </c>
      <c r="B11513" s="46" t="s">
        <v>21238</v>
      </c>
      <c r="C11513" s="47">
        <v>7.7423999999999999</v>
      </c>
      <c r="D11513" s="119" t="s">
        <v>1662</v>
      </c>
      <c r="E11513" s="46" t="s">
        <v>1662</v>
      </c>
      <c r="F11513" s="121">
        <v>6.1483999999999996</v>
      </c>
      <c r="G11513" s="87"/>
      <c r="H11513" s="47"/>
      <c r="I11513" s="120">
        <v>0</v>
      </c>
      <c r="J11513" s="120">
        <v>0</v>
      </c>
    </row>
    <row r="11514" spans="1:10" ht="15" customHeight="1">
      <c r="A11514" s="46" t="s">
        <v>21235</v>
      </c>
      <c r="B11514" s="46" t="s">
        <v>21236</v>
      </c>
      <c r="C11514" s="47">
        <v>14.9282</v>
      </c>
      <c r="D11514" s="119" t="s">
        <v>15093</v>
      </c>
      <c r="E11514" s="46" t="s">
        <v>15093</v>
      </c>
      <c r="F11514" s="121">
        <v>1.0800000000000001E-2</v>
      </c>
      <c r="G11514" s="87"/>
      <c r="H11514" s="47"/>
      <c r="I11514" s="120">
        <v>6</v>
      </c>
      <c r="J11514" s="120">
        <v>0</v>
      </c>
    </row>
    <row r="11515" spans="1:10" ht="15" customHeight="1">
      <c r="A11515" s="46" t="s">
        <v>21233</v>
      </c>
      <c r="B11515" s="46" t="s">
        <v>21234</v>
      </c>
      <c r="C11515" s="47">
        <v>3.0996000000000001</v>
      </c>
      <c r="D11515" s="119" t="s">
        <v>15091</v>
      </c>
      <c r="E11515" s="46" t="s">
        <v>15091</v>
      </c>
      <c r="F11515" s="121">
        <v>1.18E-2</v>
      </c>
      <c r="G11515" s="87"/>
      <c r="H11515" s="47"/>
      <c r="I11515" s="120">
        <v>2</v>
      </c>
      <c r="J11515" s="120">
        <v>0</v>
      </c>
    </row>
    <row r="11516" spans="1:10" ht="15" customHeight="1">
      <c r="A11516" s="46" t="s">
        <v>3727</v>
      </c>
      <c r="B11516" s="46" t="s">
        <v>21299</v>
      </c>
      <c r="C11516" s="47">
        <v>7.1147999999999998</v>
      </c>
      <c r="D11516" s="119" t="s">
        <v>15089</v>
      </c>
      <c r="E11516" s="46" t="s">
        <v>15089</v>
      </c>
      <c r="F11516" s="121">
        <v>1.7000000000000001E-2</v>
      </c>
      <c r="G11516" s="87"/>
      <c r="H11516" s="47"/>
      <c r="I11516" s="120">
        <v>1</v>
      </c>
      <c r="J11516" s="120">
        <v>0</v>
      </c>
    </row>
    <row r="11517" spans="1:10" ht="15" customHeight="1">
      <c r="A11517" s="46" t="s">
        <v>3730</v>
      </c>
      <c r="B11517" s="46" t="s">
        <v>21298</v>
      </c>
      <c r="C11517" s="47">
        <v>10.6724</v>
      </c>
      <c r="D11517" s="119" t="s">
        <v>15087</v>
      </c>
      <c r="E11517" s="46" t="s">
        <v>15087</v>
      </c>
      <c r="F11517" s="121">
        <v>2.1999999999999999E-2</v>
      </c>
      <c r="G11517" s="87"/>
      <c r="H11517" s="47"/>
      <c r="I11517" s="120">
        <v>24</v>
      </c>
      <c r="J11517" s="120">
        <v>0</v>
      </c>
    </row>
    <row r="11518" spans="1:10" ht="15" customHeight="1">
      <c r="A11518" s="46" t="s">
        <v>21296</v>
      </c>
      <c r="B11518" s="46" t="s">
        <v>21297</v>
      </c>
      <c r="C11518" s="47">
        <v>22.234200000000001</v>
      </c>
      <c r="D11518" s="119" t="s">
        <v>15085</v>
      </c>
      <c r="E11518" s="46" t="s">
        <v>15085</v>
      </c>
      <c r="F11518" s="121">
        <v>3.7199999999999997E-2</v>
      </c>
      <c r="G11518" s="87"/>
      <c r="H11518" s="47"/>
      <c r="I11518" s="120">
        <v>0</v>
      </c>
      <c r="J11518" s="120">
        <v>0</v>
      </c>
    </row>
    <row r="11519" spans="1:10" ht="15" customHeight="1">
      <c r="A11519" s="46" t="s">
        <v>21294</v>
      </c>
      <c r="B11519" s="46" t="s">
        <v>21295</v>
      </c>
      <c r="C11519" s="47">
        <v>3.4156</v>
      </c>
      <c r="D11519" s="119" t="s">
        <v>15083</v>
      </c>
      <c r="E11519" s="46" t="s">
        <v>15083</v>
      </c>
      <c r="F11519" s="121">
        <v>5.5E-2</v>
      </c>
      <c r="G11519" s="87"/>
      <c r="H11519" s="47"/>
      <c r="I11519" s="120">
        <v>5</v>
      </c>
      <c r="J11519" s="120">
        <v>0</v>
      </c>
    </row>
    <row r="11520" spans="1:10" ht="15" customHeight="1">
      <c r="A11520" s="46" t="s">
        <v>21292</v>
      </c>
      <c r="B11520" s="46" t="s">
        <v>21293</v>
      </c>
      <c r="C11520" s="47">
        <v>6.2256</v>
      </c>
      <c r="D11520" s="119" t="s">
        <v>32762</v>
      </c>
      <c r="E11520" s="46" t="s">
        <v>32762</v>
      </c>
      <c r="F11520" s="120"/>
      <c r="G11520" s="87"/>
      <c r="H11520" s="47"/>
      <c r="I11520" s="120">
        <v>54</v>
      </c>
      <c r="J11520" s="120">
        <v>0</v>
      </c>
    </row>
    <row r="11521" spans="1:10" ht="15" customHeight="1">
      <c r="A11521" s="46" t="s">
        <v>3753</v>
      </c>
      <c r="B11521" s="46" t="s">
        <v>21306</v>
      </c>
      <c r="C11521" s="47">
        <v>7.1147999999999998</v>
      </c>
      <c r="D11521" s="119" t="s">
        <v>15104</v>
      </c>
      <c r="E11521" s="46" t="s">
        <v>15104</v>
      </c>
      <c r="F11521" s="121">
        <v>1.5686</v>
      </c>
      <c r="G11521" s="87"/>
      <c r="H11521" s="47"/>
      <c r="I11521" s="120">
        <v>18</v>
      </c>
      <c r="J11521" s="120">
        <v>0</v>
      </c>
    </row>
    <row r="11522" spans="1:10" ht="15" customHeight="1">
      <c r="A11522" s="46" t="s">
        <v>3755</v>
      </c>
      <c r="B11522" s="46" t="s">
        <v>21305</v>
      </c>
      <c r="C11522" s="47">
        <v>10.6724</v>
      </c>
      <c r="D11522" s="119" t="s">
        <v>15102</v>
      </c>
      <c r="E11522" s="46" t="s">
        <v>15102</v>
      </c>
      <c r="F11522" s="121">
        <v>2.0950000000000002</v>
      </c>
      <c r="G11522" s="87"/>
      <c r="H11522" s="47"/>
      <c r="I11522" s="120">
        <v>54</v>
      </c>
      <c r="J11522" s="120">
        <v>0</v>
      </c>
    </row>
    <row r="11523" spans="1:10" ht="15" customHeight="1">
      <c r="A11523" s="46" t="s">
        <v>21303</v>
      </c>
      <c r="B11523" s="46" t="s">
        <v>21304</v>
      </c>
      <c r="C11523" s="47">
        <v>22.234200000000001</v>
      </c>
      <c r="D11523" s="119" t="s">
        <v>15101</v>
      </c>
      <c r="E11523" s="46" t="s">
        <v>15101</v>
      </c>
      <c r="F11523" s="121">
        <v>6.6151999999999997</v>
      </c>
      <c r="G11523" s="87"/>
      <c r="H11523" s="47"/>
      <c r="I11523" s="120">
        <v>0</v>
      </c>
      <c r="J11523" s="120">
        <v>0</v>
      </c>
    </row>
    <row r="11524" spans="1:10" ht="15" customHeight="1">
      <c r="A11524" s="46" t="s">
        <v>21301</v>
      </c>
      <c r="B11524" s="46" t="s">
        <v>21302</v>
      </c>
      <c r="C11524" s="47">
        <v>2.7326000000000001</v>
      </c>
      <c r="D11524" s="119" t="s">
        <v>15099</v>
      </c>
      <c r="E11524" s="46" t="s">
        <v>15099</v>
      </c>
      <c r="F11524" s="121">
        <v>3.9586000000000001</v>
      </c>
      <c r="G11524" s="87"/>
      <c r="H11524" s="47"/>
      <c r="I11524" s="120">
        <v>0</v>
      </c>
      <c r="J11524" s="120">
        <v>0</v>
      </c>
    </row>
    <row r="11525" spans="1:10" ht="15" customHeight="1">
      <c r="A11525" s="46" t="s">
        <v>3757</v>
      </c>
      <c r="B11525" s="46" t="s">
        <v>21300</v>
      </c>
      <c r="C11525" s="47">
        <v>6.2256</v>
      </c>
      <c r="D11525" s="119" t="s">
        <v>15097</v>
      </c>
      <c r="E11525" s="46" t="s">
        <v>15097</v>
      </c>
      <c r="F11525" s="121">
        <v>1.1626000000000001</v>
      </c>
      <c r="G11525" s="87"/>
      <c r="H11525" s="47"/>
      <c r="I11525" s="120">
        <v>93</v>
      </c>
      <c r="J11525" s="120">
        <v>0</v>
      </c>
    </row>
    <row r="11526" spans="1:10" ht="15" customHeight="1">
      <c r="A11526" s="46" t="s">
        <v>21315</v>
      </c>
      <c r="B11526" s="46" t="s">
        <v>21316</v>
      </c>
      <c r="C11526" s="47">
        <v>1.6022000000000001</v>
      </c>
      <c r="D11526" s="119" t="s">
        <v>15095</v>
      </c>
      <c r="E11526" s="46" t="s">
        <v>15095</v>
      </c>
      <c r="F11526" s="121">
        <v>9.1845999999999997</v>
      </c>
      <c r="G11526" s="87"/>
      <c r="H11526" s="47"/>
      <c r="I11526" s="120">
        <v>0</v>
      </c>
      <c r="J11526" s="120">
        <v>0</v>
      </c>
    </row>
    <row r="11527" spans="1:10" ht="15" customHeight="1">
      <c r="A11527" s="46" t="s">
        <v>21313</v>
      </c>
      <c r="B11527" s="46" t="s">
        <v>21314</v>
      </c>
      <c r="C11527" s="47">
        <v>3.5573999999999999</v>
      </c>
      <c r="D11527" s="119" t="s">
        <v>3870</v>
      </c>
      <c r="E11527" s="46" t="s">
        <v>3870</v>
      </c>
      <c r="F11527" s="121">
        <v>12.8786</v>
      </c>
      <c r="G11527" s="87"/>
      <c r="H11527" s="47"/>
      <c r="I11527" s="120">
        <v>0</v>
      </c>
      <c r="J11527" s="120">
        <v>0</v>
      </c>
    </row>
    <row r="11528" spans="1:10" ht="15" customHeight="1">
      <c r="A11528" s="46" t="s">
        <v>21311</v>
      </c>
      <c r="B11528" s="46" t="s">
        <v>21312</v>
      </c>
      <c r="C11528" s="47">
        <v>4.4467999999999996</v>
      </c>
      <c r="D11528" s="119" t="s">
        <v>3873</v>
      </c>
      <c r="E11528" s="46" t="s">
        <v>3873</v>
      </c>
      <c r="F11528" s="121">
        <v>40.0276</v>
      </c>
      <c r="G11528" s="87"/>
      <c r="H11528" s="47"/>
      <c r="I11528" s="120">
        <v>0</v>
      </c>
      <c r="J11528" s="120">
        <v>0</v>
      </c>
    </row>
    <row r="11529" spans="1:10" ht="15" customHeight="1">
      <c r="A11529" s="46" t="s">
        <v>21309</v>
      </c>
      <c r="B11529" s="46" t="s">
        <v>21310</v>
      </c>
      <c r="C11529" s="47">
        <v>5.3361999999999998</v>
      </c>
      <c r="D11529" s="119" t="s">
        <v>15110</v>
      </c>
      <c r="E11529" s="46" t="s">
        <v>15110</v>
      </c>
      <c r="F11529" s="121">
        <v>5.2880000000000003</v>
      </c>
      <c r="G11529" s="87"/>
      <c r="H11529" s="47"/>
      <c r="I11529" s="120">
        <v>0</v>
      </c>
      <c r="J11529" s="120">
        <v>0</v>
      </c>
    </row>
    <row r="11530" spans="1:10" ht="15" customHeight="1">
      <c r="A11530" s="46" t="s">
        <v>21307</v>
      </c>
      <c r="B11530" s="46" t="s">
        <v>21308</v>
      </c>
      <c r="C11530" s="47">
        <v>4.0910000000000002</v>
      </c>
      <c r="D11530" s="119" t="s">
        <v>15108</v>
      </c>
      <c r="E11530" s="46" t="s">
        <v>15108</v>
      </c>
      <c r="F11530" s="121">
        <v>3.4916</v>
      </c>
      <c r="G11530" s="87"/>
      <c r="H11530" s="47"/>
      <c r="I11530" s="120">
        <v>0</v>
      </c>
      <c r="J11530" s="120">
        <v>0</v>
      </c>
    </row>
    <row r="11531" spans="1:10" ht="15" customHeight="1">
      <c r="A11531" s="46" t="s">
        <v>6417</v>
      </c>
      <c r="B11531" s="46" t="s">
        <v>21399</v>
      </c>
      <c r="C11531" s="47">
        <v>1.4044000000000001</v>
      </c>
      <c r="D11531" s="119" t="s">
        <v>15107</v>
      </c>
      <c r="E11531" s="46" t="s">
        <v>15107</v>
      </c>
      <c r="F11531" s="121">
        <v>4.8074000000000003</v>
      </c>
      <c r="G11531" s="87"/>
      <c r="H11531" s="47"/>
      <c r="I11531" s="120">
        <v>145</v>
      </c>
      <c r="J11531" s="120">
        <v>0</v>
      </c>
    </row>
    <row r="11532" spans="1:10" ht="15" customHeight="1">
      <c r="A11532" s="46" t="s">
        <v>21397</v>
      </c>
      <c r="B11532" s="46" t="s">
        <v>21398</v>
      </c>
      <c r="C11532" s="47">
        <v>1.3340000000000001</v>
      </c>
      <c r="D11532" s="119" t="s">
        <v>15120</v>
      </c>
      <c r="E11532" s="46" t="s">
        <v>15120</v>
      </c>
      <c r="F11532" s="121">
        <v>5.5157999999999996</v>
      </c>
      <c r="G11532" s="87"/>
      <c r="H11532" s="47"/>
      <c r="I11532" s="120">
        <v>0</v>
      </c>
      <c r="J11532" s="120">
        <v>0</v>
      </c>
    </row>
    <row r="11533" spans="1:10" ht="15" customHeight="1">
      <c r="A11533" s="46" t="s">
        <v>6419</v>
      </c>
      <c r="B11533" s="46" t="s">
        <v>21396</v>
      </c>
      <c r="C11533" s="47">
        <v>1.3340000000000001</v>
      </c>
      <c r="D11533" s="119" t="s">
        <v>15118</v>
      </c>
      <c r="E11533" s="46" t="s">
        <v>15118</v>
      </c>
      <c r="F11533" s="121">
        <v>5.5157999999999996</v>
      </c>
      <c r="G11533" s="87"/>
      <c r="H11533" s="47"/>
      <c r="I11533" s="120">
        <v>20</v>
      </c>
      <c r="J11533" s="120">
        <v>0</v>
      </c>
    </row>
    <row r="11534" spans="1:10" ht="15" customHeight="1">
      <c r="A11534" s="46" t="s">
        <v>6422</v>
      </c>
      <c r="B11534" s="46" t="s">
        <v>21395</v>
      </c>
      <c r="C11534" s="47">
        <v>1.3342000000000001</v>
      </c>
      <c r="D11534" s="119" t="s">
        <v>15116</v>
      </c>
      <c r="E11534" s="46" t="s">
        <v>15116</v>
      </c>
      <c r="F11534" s="121">
        <v>15.6366</v>
      </c>
      <c r="G11534" s="87"/>
      <c r="H11534" s="47"/>
      <c r="I11534" s="120">
        <v>52</v>
      </c>
      <c r="J11534" s="120">
        <v>0</v>
      </c>
    </row>
    <row r="11535" spans="1:10" ht="15" customHeight="1">
      <c r="A11535" s="46" t="s">
        <v>6425</v>
      </c>
      <c r="B11535" s="46" t="s">
        <v>21394</v>
      </c>
      <c r="C11535" s="47">
        <v>2.2233999999999998</v>
      </c>
      <c r="D11535" s="119" t="s">
        <v>15114</v>
      </c>
      <c r="E11535" s="46" t="s">
        <v>15114</v>
      </c>
      <c r="F11535" s="121">
        <v>45.745800000000003</v>
      </c>
      <c r="G11535" s="87"/>
      <c r="H11535" s="47"/>
      <c r="I11535" s="120">
        <v>19</v>
      </c>
      <c r="J11535" s="120">
        <v>0</v>
      </c>
    </row>
    <row r="11536" spans="1:10" ht="15" customHeight="1">
      <c r="A11536" s="46" t="s">
        <v>6428</v>
      </c>
      <c r="B11536" s="46" t="s">
        <v>21393</v>
      </c>
      <c r="C11536" s="47">
        <v>2.3026</v>
      </c>
      <c r="D11536" s="119" t="s">
        <v>15112</v>
      </c>
      <c r="E11536" s="46" t="s">
        <v>15112</v>
      </c>
      <c r="F11536" s="121">
        <v>11.816000000000001</v>
      </c>
      <c r="G11536" s="87"/>
      <c r="H11536" s="47"/>
      <c r="I11536" s="120">
        <v>2</v>
      </c>
      <c r="J11536" s="120">
        <v>0</v>
      </c>
    </row>
    <row r="11537" spans="1:10" ht="15" customHeight="1">
      <c r="A11537" s="46" t="s">
        <v>6431</v>
      </c>
      <c r="B11537" s="46" t="s">
        <v>21392</v>
      </c>
      <c r="C11537" s="47">
        <v>3.113</v>
      </c>
      <c r="D11537" s="119" t="s">
        <v>32765</v>
      </c>
      <c r="E11537" s="46" t="s">
        <v>32765</v>
      </c>
      <c r="F11537" s="121">
        <v>19.583600000000001</v>
      </c>
      <c r="G11537" s="87"/>
      <c r="H11537" s="47"/>
      <c r="I11537" s="120">
        <v>32</v>
      </c>
      <c r="J11537" s="120">
        <v>0</v>
      </c>
    </row>
    <row r="11538" spans="1:10" ht="15" customHeight="1">
      <c r="A11538" s="46" t="s">
        <v>21390</v>
      </c>
      <c r="B11538" s="46" t="s">
        <v>21391</v>
      </c>
      <c r="C11538" s="47">
        <v>3.1880000000000002</v>
      </c>
      <c r="D11538" s="119" t="s">
        <v>32791</v>
      </c>
      <c r="E11538" s="46" t="s">
        <v>32791</v>
      </c>
      <c r="F11538" s="121">
        <v>1771.6382000000001</v>
      </c>
      <c r="G11538" s="87"/>
      <c r="H11538" s="47"/>
      <c r="I11538" s="120">
        <v>0</v>
      </c>
      <c r="J11538" s="120">
        <v>0</v>
      </c>
    </row>
    <row r="11539" spans="1:10" ht="15" customHeight="1">
      <c r="A11539" s="46" t="s">
        <v>21388</v>
      </c>
      <c r="B11539" s="46" t="s">
        <v>21389</v>
      </c>
      <c r="C11539" s="47">
        <v>4.0019999999999998</v>
      </c>
      <c r="D11539" s="119" t="s">
        <v>32775</v>
      </c>
      <c r="E11539" s="46" t="s">
        <v>32775</v>
      </c>
      <c r="F11539" s="121">
        <v>1854.0211999999999</v>
      </c>
      <c r="G11539" s="87"/>
      <c r="H11539" s="47"/>
      <c r="I11539" s="120">
        <v>0</v>
      </c>
      <c r="J11539" s="120">
        <v>0</v>
      </c>
    </row>
    <row r="11540" spans="1:10" ht="15" customHeight="1">
      <c r="A11540" s="46" t="s">
        <v>6434</v>
      </c>
      <c r="B11540" s="46" t="s">
        <v>21387</v>
      </c>
      <c r="C11540" s="47">
        <v>4.0019999999999998</v>
      </c>
      <c r="D11540" s="119" t="s">
        <v>32777</v>
      </c>
      <c r="E11540" s="46" t="s">
        <v>32777</v>
      </c>
      <c r="F11540" s="121">
        <v>1327.7924</v>
      </c>
      <c r="G11540" s="87"/>
      <c r="H11540" s="47"/>
      <c r="I11540" s="120">
        <v>20</v>
      </c>
      <c r="J11540" s="120">
        <v>0</v>
      </c>
    </row>
    <row r="11541" spans="1:10" ht="15" customHeight="1">
      <c r="A11541" s="46" t="s">
        <v>6443</v>
      </c>
      <c r="B11541" s="46" t="s">
        <v>21386</v>
      </c>
      <c r="C11541" s="47">
        <v>6.2256</v>
      </c>
      <c r="D11541" s="119" t="s">
        <v>32779</v>
      </c>
      <c r="E11541" s="46" t="s">
        <v>32779</v>
      </c>
      <c r="F11541" s="121">
        <v>1891.7464</v>
      </c>
      <c r="G11541" s="87"/>
      <c r="H11541" s="47"/>
      <c r="I11541" s="120">
        <v>25</v>
      </c>
      <c r="J11541" s="120">
        <v>0</v>
      </c>
    </row>
    <row r="11542" spans="1:10" ht="15" customHeight="1">
      <c r="A11542" s="46" t="s">
        <v>21384</v>
      </c>
      <c r="B11542" s="46" t="s">
        <v>21385</v>
      </c>
      <c r="C11542" s="47">
        <v>22.139199999999999</v>
      </c>
      <c r="D11542" s="119" t="s">
        <v>32781</v>
      </c>
      <c r="E11542" s="46" t="s">
        <v>32781</v>
      </c>
      <c r="F11542" s="121">
        <v>1365.5175999999999</v>
      </c>
      <c r="G11542" s="87"/>
      <c r="H11542" s="47"/>
      <c r="I11542" s="120">
        <v>0</v>
      </c>
      <c r="J11542" s="120">
        <v>0</v>
      </c>
    </row>
    <row r="11543" spans="1:10" ht="15" customHeight="1">
      <c r="A11543" s="46" t="s">
        <v>21382</v>
      </c>
      <c r="B11543" s="46" t="s">
        <v>21383</v>
      </c>
      <c r="C11543" s="47">
        <v>48.706000000000003</v>
      </c>
      <c r="D11543" s="119" t="s">
        <v>32783</v>
      </c>
      <c r="E11543" s="46" t="s">
        <v>32783</v>
      </c>
      <c r="F11543" s="121">
        <v>1987.8933999999999</v>
      </c>
      <c r="G11543" s="87"/>
      <c r="H11543" s="47"/>
      <c r="I11543" s="120">
        <v>0</v>
      </c>
      <c r="J11543" s="120">
        <v>0</v>
      </c>
    </row>
    <row r="11544" spans="1:10" ht="15" customHeight="1">
      <c r="A11544" s="46" t="s">
        <v>6507</v>
      </c>
      <c r="B11544" s="46" t="s">
        <v>21381</v>
      </c>
      <c r="C11544" s="47">
        <v>0.53359999999999996</v>
      </c>
      <c r="D11544" s="119" t="s">
        <v>32785</v>
      </c>
      <c r="E11544" s="46" t="s">
        <v>32785</v>
      </c>
      <c r="F11544" s="121">
        <v>1461.6648</v>
      </c>
      <c r="G11544" s="87"/>
      <c r="H11544" s="47"/>
      <c r="I11544" s="120">
        <v>595</v>
      </c>
      <c r="J11544" s="120">
        <v>0</v>
      </c>
    </row>
    <row r="11545" spans="1:10" ht="15" customHeight="1">
      <c r="A11545" s="46" t="s">
        <v>6510</v>
      </c>
      <c r="B11545" s="46" t="s">
        <v>21378</v>
      </c>
      <c r="C11545" s="47">
        <v>0.71160000000000001</v>
      </c>
      <c r="D11545" s="119" t="s">
        <v>32787</v>
      </c>
      <c r="E11545" s="46" t="s">
        <v>32787</v>
      </c>
      <c r="F11545" s="121">
        <v>2214.6741999999999</v>
      </c>
      <c r="G11545" s="87"/>
      <c r="H11545" s="47"/>
      <c r="I11545" s="120">
        <v>450</v>
      </c>
      <c r="J11545" s="120">
        <v>0</v>
      </c>
    </row>
    <row r="11546" spans="1:10" ht="15" customHeight="1">
      <c r="A11546" s="46" t="s">
        <v>6513</v>
      </c>
      <c r="B11546" s="46" t="s">
        <v>21375</v>
      </c>
      <c r="C11546" s="47">
        <v>0.75600000000000001</v>
      </c>
      <c r="D11546" s="119" t="s">
        <v>32789</v>
      </c>
      <c r="E11546" s="46" t="s">
        <v>32789</v>
      </c>
      <c r="F11546" s="121">
        <v>1850.5802000000001</v>
      </c>
      <c r="G11546" s="87"/>
      <c r="H11546" s="47"/>
      <c r="I11546" s="120">
        <v>200</v>
      </c>
      <c r="J11546" s="120">
        <v>0</v>
      </c>
    </row>
    <row r="11547" spans="1:10" ht="15" customHeight="1">
      <c r="A11547" s="46" t="s">
        <v>21373</v>
      </c>
      <c r="B11547" s="46" t="s">
        <v>21374</v>
      </c>
      <c r="C11547" s="47">
        <v>0.8004</v>
      </c>
      <c r="D11547" s="119" t="s">
        <v>32767</v>
      </c>
      <c r="E11547" s="46" t="s">
        <v>32767</v>
      </c>
      <c r="F11547" s="121">
        <v>3212.6062000000002</v>
      </c>
      <c r="G11547" s="87"/>
      <c r="H11547" s="47"/>
      <c r="I11547" s="120">
        <v>0</v>
      </c>
      <c r="J11547" s="120">
        <v>0</v>
      </c>
    </row>
    <row r="11548" spans="1:10" ht="15" customHeight="1">
      <c r="A11548" s="46" t="s">
        <v>6516</v>
      </c>
      <c r="B11548" s="46" t="s">
        <v>21372</v>
      </c>
      <c r="C11548" s="47">
        <v>1.0671999999999999</v>
      </c>
      <c r="D11548" s="119" t="s">
        <v>32771</v>
      </c>
      <c r="E11548" s="46" t="s">
        <v>32771</v>
      </c>
      <c r="F11548" s="121">
        <v>2804.5372000000002</v>
      </c>
      <c r="G11548" s="87"/>
      <c r="H11548" s="47"/>
      <c r="I11548" s="120">
        <v>20</v>
      </c>
      <c r="J11548" s="120">
        <v>0</v>
      </c>
    </row>
    <row r="11549" spans="1:10" ht="15" customHeight="1">
      <c r="A11549" s="46" t="s">
        <v>21370</v>
      </c>
      <c r="B11549" s="46" t="s">
        <v>21371</v>
      </c>
      <c r="C11549" s="47">
        <v>1.0671999999999999</v>
      </c>
      <c r="D11549" s="119" t="s">
        <v>32769</v>
      </c>
      <c r="E11549" s="46" t="s">
        <v>32769</v>
      </c>
      <c r="F11549" s="121">
        <v>3379.5985999999998</v>
      </c>
      <c r="G11549" s="87"/>
      <c r="H11549" s="47"/>
      <c r="I11549" s="120">
        <v>0</v>
      </c>
      <c r="J11549" s="120">
        <v>0</v>
      </c>
    </row>
    <row r="11550" spans="1:10" ht="15" customHeight="1">
      <c r="A11550" s="46" t="s">
        <v>6519</v>
      </c>
      <c r="B11550" s="46" t="s">
        <v>21369</v>
      </c>
      <c r="C11550" s="47">
        <v>1.0671999999999999</v>
      </c>
      <c r="D11550" s="119" t="s">
        <v>32773</v>
      </c>
      <c r="E11550" s="46" t="s">
        <v>32773</v>
      </c>
      <c r="F11550" s="121">
        <v>2971.5297999999998</v>
      </c>
      <c r="G11550" s="87"/>
      <c r="H11550" s="47"/>
      <c r="I11550" s="120">
        <v>90</v>
      </c>
      <c r="J11550" s="120">
        <v>0</v>
      </c>
    </row>
    <row r="11551" spans="1:10" ht="15" customHeight="1">
      <c r="A11551" s="46" t="s">
        <v>7719</v>
      </c>
      <c r="B11551" s="46" t="s">
        <v>21417</v>
      </c>
      <c r="C11551" s="47">
        <v>13.3406</v>
      </c>
      <c r="D11551" s="119" t="s">
        <v>32810</v>
      </c>
      <c r="E11551" s="46" t="s">
        <v>32810</v>
      </c>
      <c r="F11551" s="121">
        <v>2.7884000000000002</v>
      </c>
      <c r="G11551" s="87"/>
      <c r="H11551" s="47"/>
      <c r="I11551" s="120">
        <v>37</v>
      </c>
      <c r="J11551" s="120">
        <v>0</v>
      </c>
    </row>
    <row r="11552" spans="1:10" ht="15" customHeight="1">
      <c r="A11552" s="46" t="s">
        <v>7722</v>
      </c>
      <c r="B11552" s="46" t="s">
        <v>21416</v>
      </c>
      <c r="C11552" s="47">
        <v>17.787199999999999</v>
      </c>
      <c r="D11552" s="119" t="s">
        <v>32793</v>
      </c>
      <c r="E11552" s="46" t="s">
        <v>32793</v>
      </c>
      <c r="F11552" s="121">
        <v>70.557400000000001</v>
      </c>
      <c r="G11552" s="87"/>
      <c r="H11552" s="47"/>
      <c r="I11552" s="120">
        <v>58</v>
      </c>
      <c r="J11552" s="120">
        <v>0</v>
      </c>
    </row>
    <row r="11553" spans="1:10" ht="15" customHeight="1">
      <c r="A11553" s="46" t="s">
        <v>21414</v>
      </c>
      <c r="B11553" s="46" t="s">
        <v>21415</v>
      </c>
      <c r="C11553" s="47">
        <v>33.018999999999998</v>
      </c>
      <c r="D11553" s="119" t="s">
        <v>32795</v>
      </c>
      <c r="E11553" s="46" t="s">
        <v>32795</v>
      </c>
      <c r="F11553" s="121">
        <v>90.366399999999999</v>
      </c>
      <c r="G11553" s="87"/>
      <c r="H11553" s="47"/>
      <c r="I11553" s="120">
        <v>0</v>
      </c>
      <c r="J11553" s="120">
        <v>0</v>
      </c>
    </row>
    <row r="11554" spans="1:10" ht="15" customHeight="1">
      <c r="A11554" s="46" t="s">
        <v>21412</v>
      </c>
      <c r="B11554" s="46" t="s">
        <v>21413</v>
      </c>
      <c r="C11554" s="47">
        <v>30.058599999999998</v>
      </c>
      <c r="D11554" s="119" t="s">
        <v>32797</v>
      </c>
      <c r="E11554" s="46" t="s">
        <v>32797</v>
      </c>
      <c r="F11554" s="121">
        <v>40.893999999999998</v>
      </c>
      <c r="G11554" s="87"/>
      <c r="H11554" s="47"/>
      <c r="I11554" s="120">
        <v>0</v>
      </c>
      <c r="J11554" s="120">
        <v>0</v>
      </c>
    </row>
    <row r="11555" spans="1:10" ht="15" customHeight="1">
      <c r="A11555" s="46" t="s">
        <v>7758</v>
      </c>
      <c r="B11555" s="46" t="s">
        <v>21411</v>
      </c>
      <c r="C11555" s="47">
        <v>27.5702</v>
      </c>
      <c r="D11555" s="119" t="s">
        <v>32799</v>
      </c>
      <c r="E11555" s="46" t="s">
        <v>32799</v>
      </c>
      <c r="F11555" s="121">
        <v>146.04519999999999</v>
      </c>
      <c r="G11555" s="87"/>
      <c r="H11555" s="47"/>
      <c r="I11555" s="120">
        <v>0</v>
      </c>
      <c r="J11555" s="120">
        <v>0</v>
      </c>
    </row>
    <row r="11556" spans="1:10" ht="15" customHeight="1">
      <c r="A11556" s="46" t="s">
        <v>7761</v>
      </c>
      <c r="B11556" s="46" t="s">
        <v>21410</v>
      </c>
      <c r="C11556" s="47">
        <v>27.214600000000001</v>
      </c>
      <c r="D11556" s="119" t="s">
        <v>32801</v>
      </c>
      <c r="E11556" s="46" t="s">
        <v>32801</v>
      </c>
      <c r="F11556" s="121">
        <v>396.197</v>
      </c>
      <c r="G11556" s="87"/>
      <c r="H11556" s="47"/>
      <c r="I11556" s="120">
        <v>0</v>
      </c>
      <c r="J11556" s="120">
        <v>0</v>
      </c>
    </row>
    <row r="11557" spans="1:10" ht="15" customHeight="1">
      <c r="A11557" s="46" t="s">
        <v>7836</v>
      </c>
      <c r="B11557" s="46" t="s">
        <v>21409</v>
      </c>
      <c r="C11557" s="47">
        <v>22.7212</v>
      </c>
      <c r="D11557" s="119" t="s">
        <v>32803</v>
      </c>
      <c r="E11557" s="46" t="s">
        <v>32803</v>
      </c>
      <c r="F11557" s="121">
        <v>106.5762</v>
      </c>
      <c r="G11557" s="87"/>
      <c r="H11557" s="47"/>
      <c r="I11557" s="120">
        <v>10</v>
      </c>
      <c r="J11557" s="120">
        <v>0</v>
      </c>
    </row>
    <row r="11558" spans="1:10" ht="15" customHeight="1">
      <c r="A11558" s="46" t="s">
        <v>35997</v>
      </c>
      <c r="B11558" s="46" t="s">
        <v>35998</v>
      </c>
      <c r="C11558" s="47">
        <v>31.627400000000002</v>
      </c>
      <c r="D11558" s="119" t="s">
        <v>32812</v>
      </c>
      <c r="E11558" s="46" t="s">
        <v>32812</v>
      </c>
      <c r="F11558" s="121">
        <v>120.83320000000001</v>
      </c>
      <c r="G11558" s="87"/>
      <c r="H11558" s="47"/>
      <c r="I11558" s="120">
        <v>10</v>
      </c>
      <c r="J11558" s="120">
        <v>0</v>
      </c>
    </row>
    <row r="11559" spans="1:10" ht="15" customHeight="1">
      <c r="A11559" s="46" t="s">
        <v>21407</v>
      </c>
      <c r="B11559" s="46" t="s">
        <v>21408</v>
      </c>
      <c r="C11559" s="47">
        <v>38.0794</v>
      </c>
      <c r="D11559" s="119" t="s">
        <v>32807</v>
      </c>
      <c r="E11559" s="46" t="s">
        <v>32807</v>
      </c>
      <c r="F11559" s="121">
        <v>19.492799999999999</v>
      </c>
      <c r="G11559" s="87"/>
      <c r="H11559" s="47"/>
      <c r="I11559" s="120">
        <v>10</v>
      </c>
      <c r="J11559" s="120">
        <v>0</v>
      </c>
    </row>
    <row r="11560" spans="1:10" ht="15" customHeight="1">
      <c r="A11560" s="46" t="s">
        <v>7839</v>
      </c>
      <c r="B11560" s="46" t="s">
        <v>21406</v>
      </c>
      <c r="C11560" s="47">
        <v>18.723400000000002</v>
      </c>
      <c r="D11560" s="119" t="s">
        <v>32805</v>
      </c>
      <c r="E11560" s="46" t="s">
        <v>32805</v>
      </c>
      <c r="F11560" s="121">
        <v>19.492799999999999</v>
      </c>
      <c r="G11560" s="87"/>
      <c r="H11560" s="47"/>
      <c r="I11560" s="120">
        <v>10</v>
      </c>
      <c r="J11560" s="120">
        <v>0</v>
      </c>
    </row>
    <row r="11561" spans="1:10" ht="15" customHeight="1">
      <c r="A11561" s="46" t="s">
        <v>21404</v>
      </c>
      <c r="B11561" s="46" t="s">
        <v>21405</v>
      </c>
      <c r="C11561" s="47">
        <v>17.787199999999999</v>
      </c>
      <c r="D11561" s="119" t="s">
        <v>32809</v>
      </c>
      <c r="E11561" s="46" t="s">
        <v>32809</v>
      </c>
      <c r="F11561" s="121">
        <v>3.9735999999999998</v>
      </c>
      <c r="G11561" s="87"/>
      <c r="H11561" s="47"/>
      <c r="I11561" s="120">
        <v>9</v>
      </c>
      <c r="J11561" s="120">
        <v>0</v>
      </c>
    </row>
    <row r="11562" spans="1:10" ht="15" customHeight="1">
      <c r="A11562" s="46" t="s">
        <v>21402</v>
      </c>
      <c r="B11562" s="46" t="s">
        <v>21403</v>
      </c>
      <c r="C11562" s="47">
        <v>22.234200000000001</v>
      </c>
      <c r="D11562" s="119" t="s">
        <v>32814</v>
      </c>
      <c r="E11562" s="46" t="s">
        <v>32814</v>
      </c>
      <c r="F11562" s="121">
        <v>5.2582000000000004</v>
      </c>
      <c r="G11562" s="87"/>
      <c r="H11562" s="47"/>
      <c r="I11562" s="120">
        <v>25</v>
      </c>
      <c r="J11562" s="120">
        <v>0</v>
      </c>
    </row>
    <row r="11563" spans="1:10" ht="15" customHeight="1">
      <c r="A11563" s="46" t="s">
        <v>21400</v>
      </c>
      <c r="B11563" s="46" t="s">
        <v>21401</v>
      </c>
      <c r="C11563" s="47">
        <v>23.1234</v>
      </c>
      <c r="D11563" s="119" t="s">
        <v>32816</v>
      </c>
      <c r="E11563" s="46" t="s">
        <v>32816</v>
      </c>
      <c r="F11563" s="121">
        <v>7.5632000000000001</v>
      </c>
      <c r="G11563" s="87"/>
      <c r="H11563" s="47"/>
      <c r="I11563" s="120">
        <v>25</v>
      </c>
      <c r="J11563" s="120">
        <v>0</v>
      </c>
    </row>
    <row r="11564" spans="1:10" ht="15" customHeight="1">
      <c r="A11564" s="46" t="s">
        <v>21433</v>
      </c>
      <c r="B11564" s="46" t="s">
        <v>21434</v>
      </c>
      <c r="C11564" s="47">
        <v>2.3277999999999999</v>
      </c>
      <c r="D11564" s="119" t="s">
        <v>32818</v>
      </c>
      <c r="E11564" s="46" t="s">
        <v>32818</v>
      </c>
      <c r="F11564" s="121">
        <v>5.5679999999999996</v>
      </c>
      <c r="G11564" s="87"/>
      <c r="H11564" s="47"/>
      <c r="I11564" s="120">
        <v>0</v>
      </c>
      <c r="J11564" s="120">
        <v>0</v>
      </c>
    </row>
    <row r="11565" spans="1:10" ht="15" customHeight="1">
      <c r="A11565" s="46" t="s">
        <v>21431</v>
      </c>
      <c r="B11565" s="46" t="s">
        <v>21432</v>
      </c>
      <c r="C11565" s="47">
        <v>1.7787999999999999</v>
      </c>
      <c r="D11565" s="119" t="s">
        <v>32820</v>
      </c>
      <c r="E11565" s="46" t="s">
        <v>32820</v>
      </c>
      <c r="F11565" s="121">
        <v>5.7746000000000004</v>
      </c>
      <c r="G11565" s="87"/>
      <c r="H11565" s="47"/>
      <c r="I11565" s="120">
        <v>97</v>
      </c>
      <c r="J11565" s="120">
        <v>0</v>
      </c>
    </row>
    <row r="11566" spans="1:10" ht="15" customHeight="1">
      <c r="A11566" s="46" t="s">
        <v>21429</v>
      </c>
      <c r="B11566" s="46" t="s">
        <v>21430</v>
      </c>
      <c r="C11566" s="47">
        <v>2.3277999999999999</v>
      </c>
      <c r="D11566" s="119" t="s">
        <v>32828</v>
      </c>
      <c r="E11566" s="46" t="s">
        <v>32828</v>
      </c>
      <c r="F11566" s="121">
        <v>5.2488000000000001</v>
      </c>
      <c r="G11566" s="87"/>
      <c r="H11566" s="47"/>
      <c r="I11566" s="120">
        <v>0</v>
      </c>
      <c r="J11566" s="120">
        <v>0</v>
      </c>
    </row>
    <row r="11567" spans="1:10" ht="15" customHeight="1">
      <c r="A11567" s="46" t="s">
        <v>21427</v>
      </c>
      <c r="B11567" s="46" t="s">
        <v>21428</v>
      </c>
      <c r="C11567" s="47">
        <v>3.5539999999999998</v>
      </c>
      <c r="D11567" s="119" t="s">
        <v>32830</v>
      </c>
      <c r="E11567" s="46" t="s">
        <v>32830</v>
      </c>
      <c r="F11567" s="121">
        <v>5.4038000000000004</v>
      </c>
      <c r="G11567" s="87"/>
      <c r="H11567" s="47"/>
      <c r="I11567" s="120">
        <v>0</v>
      </c>
      <c r="J11567" s="120">
        <v>0</v>
      </c>
    </row>
    <row r="11568" spans="1:10" ht="15" customHeight="1">
      <c r="A11568" s="46" t="s">
        <v>21425</v>
      </c>
      <c r="B11568" s="46" t="s">
        <v>21426</v>
      </c>
      <c r="C11568" s="47">
        <v>1.7787999999999999</v>
      </c>
      <c r="D11568" s="119" t="s">
        <v>32832</v>
      </c>
      <c r="E11568" s="46" t="s">
        <v>32832</v>
      </c>
      <c r="F11568" s="121">
        <v>5.6619999999999999</v>
      </c>
      <c r="G11568" s="87"/>
      <c r="H11568" s="47"/>
      <c r="I11568" s="120">
        <v>138</v>
      </c>
      <c r="J11568" s="120">
        <v>0</v>
      </c>
    </row>
    <row r="11569" spans="1:10" ht="15" customHeight="1">
      <c r="A11569" s="46" t="s">
        <v>21423</v>
      </c>
      <c r="B11569" s="46" t="s">
        <v>21424</v>
      </c>
      <c r="C11569" s="47">
        <v>3.5424000000000002</v>
      </c>
      <c r="D11569" s="119" t="s">
        <v>32834</v>
      </c>
      <c r="E11569" s="46" t="s">
        <v>32834</v>
      </c>
      <c r="F11569" s="121">
        <v>5.9202000000000004</v>
      </c>
      <c r="G11569" s="87"/>
      <c r="H11569" s="47"/>
      <c r="I11569" s="120">
        <v>100</v>
      </c>
      <c r="J11569" s="120">
        <v>0</v>
      </c>
    </row>
    <row r="11570" spans="1:10" ht="15" customHeight="1">
      <c r="A11570" s="46" t="s">
        <v>21421</v>
      </c>
      <c r="B11570" s="46" t="s">
        <v>21422</v>
      </c>
      <c r="C11570" s="47">
        <v>1.7787999999999999</v>
      </c>
      <c r="D11570" s="119" t="s">
        <v>32836</v>
      </c>
      <c r="E11570" s="46" t="s">
        <v>32836</v>
      </c>
      <c r="F11570" s="121">
        <v>6.1783999999999999</v>
      </c>
      <c r="G11570" s="87"/>
      <c r="H11570" s="47"/>
      <c r="I11570" s="120">
        <v>74</v>
      </c>
      <c r="J11570" s="120">
        <v>0</v>
      </c>
    </row>
    <row r="11571" spans="1:10" ht="15" customHeight="1">
      <c r="A11571" s="46" t="s">
        <v>21419</v>
      </c>
      <c r="B11571" s="46" t="s">
        <v>21420</v>
      </c>
      <c r="C11571" s="47">
        <v>1.2904</v>
      </c>
      <c r="D11571" s="119" t="s">
        <v>32838</v>
      </c>
      <c r="E11571" s="46" t="s">
        <v>32838</v>
      </c>
      <c r="F11571" s="121">
        <v>6.6947999999999999</v>
      </c>
      <c r="G11571" s="87"/>
      <c r="H11571" s="47"/>
      <c r="I11571" s="120">
        <v>0</v>
      </c>
      <c r="J11571" s="120">
        <v>0</v>
      </c>
    </row>
    <row r="11572" spans="1:10" ht="15" customHeight="1">
      <c r="A11572" s="46" t="s">
        <v>7968</v>
      </c>
      <c r="B11572" s="46" t="s">
        <v>21418</v>
      </c>
      <c r="C11572" s="47">
        <v>3.5424000000000002</v>
      </c>
      <c r="D11572" s="119" t="s">
        <v>32840</v>
      </c>
      <c r="E11572" s="46" t="s">
        <v>32840</v>
      </c>
      <c r="F11572" s="121">
        <v>7.1596000000000002</v>
      </c>
      <c r="G11572" s="87"/>
      <c r="H11572" s="47"/>
      <c r="I11572" s="120">
        <v>633</v>
      </c>
      <c r="J11572" s="120">
        <v>0</v>
      </c>
    </row>
    <row r="11573" spans="1:10" ht="15" customHeight="1">
      <c r="A11573" s="46" t="s">
        <v>8256</v>
      </c>
      <c r="B11573" s="46" t="s">
        <v>21445</v>
      </c>
      <c r="C11573" s="47">
        <v>0.55659999999999998</v>
      </c>
      <c r="D11573" s="119" t="s">
        <v>32822</v>
      </c>
      <c r="E11573" s="46" t="s">
        <v>32822</v>
      </c>
      <c r="F11573" s="121">
        <v>5.9812000000000003</v>
      </c>
      <c r="G11573" s="87"/>
      <c r="H11573" s="47"/>
      <c r="I11573" s="120">
        <v>0</v>
      </c>
      <c r="J11573" s="120">
        <v>0</v>
      </c>
    </row>
    <row r="11574" spans="1:10" ht="15" customHeight="1">
      <c r="A11574" s="46" t="s">
        <v>8259</v>
      </c>
      <c r="B11574" s="46" t="s">
        <v>21444</v>
      </c>
      <c r="C11574" s="47">
        <v>0.2666</v>
      </c>
      <c r="D11574" s="119" t="s">
        <v>32824</v>
      </c>
      <c r="E11574" s="46" t="s">
        <v>32824</v>
      </c>
      <c r="F11574" s="121">
        <v>6.0843999999999996</v>
      </c>
      <c r="G11574" s="87"/>
      <c r="H11574" s="47"/>
      <c r="I11574" s="120">
        <v>365</v>
      </c>
      <c r="J11574" s="120">
        <v>0</v>
      </c>
    </row>
    <row r="11575" spans="1:10" ht="15" customHeight="1">
      <c r="A11575" s="46" t="s">
        <v>8262</v>
      </c>
      <c r="B11575" s="46" t="s">
        <v>21443</v>
      </c>
      <c r="C11575" s="47">
        <v>0.35560000000000003</v>
      </c>
      <c r="D11575" s="119" t="s">
        <v>32826</v>
      </c>
      <c r="E11575" s="46" t="s">
        <v>32826</v>
      </c>
      <c r="F11575" s="121">
        <v>8.5112000000000005</v>
      </c>
      <c r="G11575" s="87"/>
      <c r="H11575" s="47"/>
      <c r="I11575" s="120">
        <v>425</v>
      </c>
      <c r="J11575" s="120">
        <v>0</v>
      </c>
    </row>
    <row r="11576" spans="1:10" ht="15" customHeight="1">
      <c r="A11576" s="46" t="s">
        <v>8521</v>
      </c>
      <c r="B11576" s="46" t="s">
        <v>21442</v>
      </c>
      <c r="C11576" s="47">
        <v>2.6682000000000001</v>
      </c>
      <c r="D11576" s="119" t="s">
        <v>32842</v>
      </c>
      <c r="E11576" s="46" t="s">
        <v>32842</v>
      </c>
      <c r="F11576" s="121">
        <v>18.709800000000001</v>
      </c>
      <c r="G11576" s="87"/>
      <c r="H11576" s="47"/>
      <c r="I11576" s="120">
        <v>291</v>
      </c>
      <c r="J11576" s="120">
        <v>0</v>
      </c>
    </row>
    <row r="11577" spans="1:10" ht="15" customHeight="1">
      <c r="A11577" s="46" t="s">
        <v>8524</v>
      </c>
      <c r="B11577" s="46" t="s">
        <v>21441</v>
      </c>
      <c r="C11577" s="47">
        <v>3.5573999999999999</v>
      </c>
      <c r="D11577" s="119" t="s">
        <v>32844</v>
      </c>
      <c r="E11577" s="46" t="s">
        <v>32844</v>
      </c>
      <c r="F11577" s="121">
        <v>13.0596</v>
      </c>
      <c r="G11577" s="87"/>
      <c r="H11577" s="47"/>
      <c r="I11577" s="120">
        <v>208</v>
      </c>
      <c r="J11577" s="120">
        <v>0</v>
      </c>
    </row>
    <row r="11578" spans="1:10" ht="15" customHeight="1">
      <c r="A11578" s="46" t="s">
        <v>8527</v>
      </c>
      <c r="B11578" s="46" t="s">
        <v>21440</v>
      </c>
      <c r="C11578" s="47">
        <v>5.7816000000000001</v>
      </c>
      <c r="D11578" s="119" t="s">
        <v>32846</v>
      </c>
      <c r="E11578" s="46" t="s">
        <v>32846</v>
      </c>
      <c r="F11578" s="121">
        <v>16.29</v>
      </c>
      <c r="G11578" s="87"/>
      <c r="H11578" s="47"/>
      <c r="I11578" s="120">
        <v>41</v>
      </c>
      <c r="J11578" s="120">
        <v>0</v>
      </c>
    </row>
    <row r="11579" spans="1:10" ht="15" customHeight="1">
      <c r="A11579" s="46" t="s">
        <v>8530</v>
      </c>
      <c r="B11579" s="46" t="s">
        <v>21439</v>
      </c>
      <c r="C11579" s="47">
        <v>7.7374000000000001</v>
      </c>
      <c r="D11579" s="119" t="s">
        <v>32848</v>
      </c>
      <c r="E11579" s="46" t="s">
        <v>32848</v>
      </c>
      <c r="F11579" s="121">
        <v>8.4236000000000004</v>
      </c>
      <c r="G11579" s="87"/>
      <c r="H11579" s="47"/>
      <c r="I11579" s="120">
        <v>46</v>
      </c>
      <c r="J11579" s="120">
        <v>0</v>
      </c>
    </row>
    <row r="11580" spans="1:10" ht="15" customHeight="1">
      <c r="A11580" s="46" t="s">
        <v>8533</v>
      </c>
      <c r="B11580" s="46" t="s">
        <v>21438</v>
      </c>
      <c r="C11580" s="47">
        <v>10.222</v>
      </c>
      <c r="D11580" s="119" t="s">
        <v>32854</v>
      </c>
      <c r="E11580" s="46" t="s">
        <v>32854</v>
      </c>
      <c r="F11580" s="121">
        <v>13.294</v>
      </c>
      <c r="G11580" s="87"/>
      <c r="H11580" s="47"/>
      <c r="I11580" s="120">
        <v>56</v>
      </c>
      <c r="J11580" s="120">
        <v>0</v>
      </c>
    </row>
    <row r="11581" spans="1:10" ht="15" customHeight="1">
      <c r="A11581" s="46" t="s">
        <v>8536</v>
      </c>
      <c r="B11581" s="46" t="s">
        <v>21437</v>
      </c>
      <c r="C11581" s="47">
        <v>2.5352000000000001</v>
      </c>
      <c r="D11581" s="119" t="s">
        <v>32850</v>
      </c>
      <c r="E11581" s="46" t="s">
        <v>32850</v>
      </c>
      <c r="F11581" s="121">
        <v>11.2936</v>
      </c>
      <c r="G11581" s="87"/>
      <c r="H11581" s="47"/>
      <c r="I11581" s="120">
        <v>0</v>
      </c>
      <c r="J11581" s="120">
        <v>0</v>
      </c>
    </row>
    <row r="11582" spans="1:10" ht="15" customHeight="1">
      <c r="A11582" s="46" t="s">
        <v>8539</v>
      </c>
      <c r="B11582" s="46" t="s">
        <v>21436</v>
      </c>
      <c r="C11582" s="47">
        <v>0.80959999999999999</v>
      </c>
      <c r="D11582" s="119" t="s">
        <v>32852</v>
      </c>
      <c r="E11582" s="46" t="s">
        <v>32852</v>
      </c>
      <c r="F11582" s="121">
        <v>11.663600000000001</v>
      </c>
      <c r="G11582" s="87"/>
      <c r="H11582" s="47"/>
      <c r="I11582" s="120">
        <v>59</v>
      </c>
      <c r="J11582" s="120">
        <v>0</v>
      </c>
    </row>
    <row r="11583" spans="1:10" ht="15" customHeight="1">
      <c r="A11583" s="46" t="s">
        <v>8542</v>
      </c>
      <c r="B11583" s="46" t="s">
        <v>33635</v>
      </c>
      <c r="C11583" s="47">
        <v>1.6008</v>
      </c>
      <c r="D11583" s="119" t="s">
        <v>32860</v>
      </c>
      <c r="E11583" s="46" t="s">
        <v>32860</v>
      </c>
      <c r="F11583" s="121">
        <v>110.7166</v>
      </c>
      <c r="G11583" s="87"/>
      <c r="H11583" s="47"/>
      <c r="I11583" s="120">
        <v>172</v>
      </c>
      <c r="J11583" s="120">
        <v>0</v>
      </c>
    </row>
    <row r="11584" spans="1:10" ht="15" customHeight="1">
      <c r="A11584" s="46" t="s">
        <v>8545</v>
      </c>
      <c r="B11584" s="46" t="s">
        <v>33634</v>
      </c>
      <c r="C11584" s="47">
        <v>2.0444</v>
      </c>
      <c r="D11584" s="119" t="s">
        <v>32862</v>
      </c>
      <c r="E11584" s="46" t="s">
        <v>32862</v>
      </c>
      <c r="F11584" s="121">
        <v>222.6172</v>
      </c>
      <c r="G11584" s="87"/>
      <c r="H11584" s="47"/>
      <c r="I11584" s="120">
        <v>95</v>
      </c>
      <c r="J11584" s="120">
        <v>0</v>
      </c>
    </row>
    <row r="11585" spans="1:10" ht="15" customHeight="1">
      <c r="A11585" s="46" t="s">
        <v>8548</v>
      </c>
      <c r="B11585" s="46" t="s">
        <v>21435</v>
      </c>
      <c r="C11585" s="47">
        <v>2.2233999999999998</v>
      </c>
      <c r="D11585" s="119" t="s">
        <v>32856</v>
      </c>
      <c r="E11585" s="46" t="s">
        <v>32856</v>
      </c>
      <c r="F11585" s="121">
        <v>234.85140000000001</v>
      </c>
      <c r="G11585" s="87"/>
      <c r="H11585" s="47"/>
      <c r="I11585" s="120">
        <v>265</v>
      </c>
      <c r="J11585" s="120">
        <v>0</v>
      </c>
    </row>
    <row r="11586" spans="1:10" ht="15" customHeight="1">
      <c r="A11586" s="46" t="s">
        <v>7844</v>
      </c>
      <c r="B11586" s="46" t="s">
        <v>21503</v>
      </c>
      <c r="C11586" s="47">
        <v>5.1352000000000002</v>
      </c>
      <c r="D11586" s="119" t="s">
        <v>32858</v>
      </c>
      <c r="E11586" s="46" t="s">
        <v>32858</v>
      </c>
      <c r="F11586" s="121">
        <v>268.67059999999998</v>
      </c>
      <c r="G11586" s="87"/>
      <c r="H11586" s="47"/>
      <c r="I11586" s="120">
        <v>20</v>
      </c>
      <c r="J11586" s="120">
        <v>0</v>
      </c>
    </row>
    <row r="11587" spans="1:10" ht="15" customHeight="1">
      <c r="A11587" s="46" t="s">
        <v>7847</v>
      </c>
      <c r="B11587" s="46" t="s">
        <v>21502</v>
      </c>
      <c r="C11587" s="47">
        <v>9.8057999999999996</v>
      </c>
      <c r="D11587" s="119" t="s">
        <v>35980</v>
      </c>
      <c r="E11587" s="46" t="s">
        <v>35980</v>
      </c>
      <c r="F11587" s="121">
        <v>402.9982</v>
      </c>
      <c r="G11587" s="87"/>
      <c r="H11587" s="47"/>
      <c r="I11587" s="120">
        <v>223</v>
      </c>
      <c r="J11587" s="120">
        <v>0</v>
      </c>
    </row>
    <row r="11588" spans="1:10" ht="15" customHeight="1">
      <c r="A11588" s="46" t="s">
        <v>7849</v>
      </c>
      <c r="B11588" s="46" t="s">
        <v>21501</v>
      </c>
      <c r="C11588" s="47">
        <v>13.8024</v>
      </c>
      <c r="D11588" s="119" t="s">
        <v>2306</v>
      </c>
      <c r="E11588" s="46" t="s">
        <v>2306</v>
      </c>
      <c r="F11588" s="121">
        <v>220.04140000000001</v>
      </c>
      <c r="G11588" s="87"/>
      <c r="H11588" s="47"/>
      <c r="I11588" s="120">
        <v>159</v>
      </c>
      <c r="J11588" s="120">
        <v>0</v>
      </c>
    </row>
    <row r="11589" spans="1:10" ht="15" customHeight="1">
      <c r="A11589" s="46" t="s">
        <v>7851</v>
      </c>
      <c r="B11589" s="46" t="s">
        <v>21500</v>
      </c>
      <c r="C11589" s="47">
        <v>6.4829999999999997</v>
      </c>
      <c r="D11589" s="119" t="s">
        <v>2309</v>
      </c>
      <c r="E11589" s="46" t="s">
        <v>2309</v>
      </c>
      <c r="F11589" s="121">
        <v>220.04140000000001</v>
      </c>
      <c r="G11589" s="87"/>
      <c r="H11589" s="47"/>
      <c r="I11589" s="120">
        <v>195</v>
      </c>
      <c r="J11589" s="120">
        <v>0</v>
      </c>
    </row>
    <row r="11590" spans="1:10" ht="15" customHeight="1">
      <c r="A11590" s="46" t="s">
        <v>7854</v>
      </c>
      <c r="B11590" s="46" t="s">
        <v>21499</v>
      </c>
      <c r="C11590" s="47">
        <v>12.361800000000001</v>
      </c>
      <c r="D11590" s="119" t="s">
        <v>2312</v>
      </c>
      <c r="E11590" s="46" t="s">
        <v>2312</v>
      </c>
      <c r="F11590" s="121">
        <v>220.04140000000001</v>
      </c>
      <c r="G11590" s="87"/>
      <c r="H11590" s="47"/>
      <c r="I11590" s="120">
        <v>225</v>
      </c>
      <c r="J11590" s="120">
        <v>0</v>
      </c>
    </row>
    <row r="11591" spans="1:10" ht="15" customHeight="1">
      <c r="A11591" s="46" t="s">
        <v>7857</v>
      </c>
      <c r="B11591" s="46" t="s">
        <v>21498</v>
      </c>
      <c r="C11591" s="47">
        <v>17.357600000000001</v>
      </c>
      <c r="D11591" s="119" t="s">
        <v>2315</v>
      </c>
      <c r="E11591" s="46" t="s">
        <v>2315</v>
      </c>
      <c r="F11591" s="121">
        <v>220.04140000000001</v>
      </c>
      <c r="G11591" s="87"/>
      <c r="H11591" s="47"/>
      <c r="I11591" s="120">
        <v>65</v>
      </c>
      <c r="J11591" s="120">
        <v>0</v>
      </c>
    </row>
    <row r="11592" spans="1:10" ht="15" customHeight="1">
      <c r="A11592" s="46" t="s">
        <v>7860</v>
      </c>
      <c r="B11592" s="46" t="s">
        <v>21497</v>
      </c>
      <c r="C11592" s="47">
        <v>7.5983999999999998</v>
      </c>
      <c r="D11592" s="119" t="s">
        <v>15211</v>
      </c>
      <c r="E11592" s="46" t="s">
        <v>15211</v>
      </c>
      <c r="F11592" s="121">
        <v>40.384799999999998</v>
      </c>
      <c r="G11592" s="87"/>
      <c r="H11592" s="47"/>
      <c r="I11592" s="120">
        <v>139</v>
      </c>
      <c r="J11592" s="120">
        <v>0</v>
      </c>
    </row>
    <row r="11593" spans="1:10" ht="15" customHeight="1">
      <c r="A11593" s="46" t="s">
        <v>7863</v>
      </c>
      <c r="B11593" s="46" t="s">
        <v>21496</v>
      </c>
      <c r="C11593" s="47">
        <v>14.545999999999999</v>
      </c>
      <c r="D11593" s="119" t="s">
        <v>15210</v>
      </c>
      <c r="E11593" s="46" t="s">
        <v>15210</v>
      </c>
      <c r="F11593" s="121">
        <v>54.048000000000002</v>
      </c>
      <c r="G11593" s="87"/>
      <c r="H11593" s="47"/>
      <c r="I11593" s="120">
        <v>132</v>
      </c>
      <c r="J11593" s="120">
        <v>0</v>
      </c>
    </row>
    <row r="11594" spans="1:10" ht="15" customHeight="1">
      <c r="A11594" s="46" t="s">
        <v>7866</v>
      </c>
      <c r="B11594" s="46" t="s">
        <v>21495</v>
      </c>
      <c r="C11594" s="47">
        <v>20.424800000000001</v>
      </c>
      <c r="D11594" s="119" t="s">
        <v>601</v>
      </c>
      <c r="E11594" s="46" t="s">
        <v>601</v>
      </c>
      <c r="F11594" s="121">
        <v>209.65719999999999</v>
      </c>
      <c r="G11594" s="87"/>
      <c r="H11594" s="47"/>
      <c r="I11594" s="120">
        <v>60</v>
      </c>
      <c r="J11594" s="120">
        <v>0</v>
      </c>
    </row>
    <row r="11595" spans="1:10" ht="15" customHeight="1">
      <c r="A11595" s="46" t="s">
        <v>7868</v>
      </c>
      <c r="B11595" s="46" t="s">
        <v>21494</v>
      </c>
      <c r="C11595" s="47">
        <v>9.2946000000000009</v>
      </c>
      <c r="D11595" s="119" t="s">
        <v>602</v>
      </c>
      <c r="E11595" s="46" t="s">
        <v>602</v>
      </c>
      <c r="F11595" s="121">
        <v>199.17240000000001</v>
      </c>
      <c r="G11595" s="87"/>
      <c r="H11595" s="47"/>
      <c r="I11595" s="120">
        <v>98</v>
      </c>
      <c r="J11595" s="120">
        <v>0</v>
      </c>
    </row>
    <row r="11596" spans="1:10" ht="15" customHeight="1">
      <c r="A11596" s="46" t="s">
        <v>7871</v>
      </c>
      <c r="B11596" s="46" t="s">
        <v>21493</v>
      </c>
      <c r="C11596" s="47">
        <v>17.799199999999999</v>
      </c>
      <c r="D11596" s="119" t="s">
        <v>603</v>
      </c>
      <c r="E11596" s="46" t="s">
        <v>603</v>
      </c>
      <c r="F11596" s="121">
        <v>188.68360000000001</v>
      </c>
      <c r="G11596" s="87"/>
      <c r="H11596" s="47"/>
      <c r="I11596" s="120">
        <v>18</v>
      </c>
      <c r="J11596" s="120">
        <v>0</v>
      </c>
    </row>
    <row r="11597" spans="1:10" ht="15" customHeight="1">
      <c r="A11597" s="46" t="s">
        <v>7874</v>
      </c>
      <c r="B11597" s="46" t="s">
        <v>21492</v>
      </c>
      <c r="C11597" s="47">
        <v>25.629799999999999</v>
      </c>
      <c r="D11597" s="119" t="s">
        <v>607</v>
      </c>
      <c r="E11597" s="46" t="s">
        <v>607</v>
      </c>
      <c r="F11597" s="121">
        <v>72.714200000000005</v>
      </c>
      <c r="G11597" s="87"/>
      <c r="H11597" s="47"/>
      <c r="I11597" s="120">
        <v>68</v>
      </c>
      <c r="J11597" s="120">
        <v>0</v>
      </c>
    </row>
    <row r="11598" spans="1:10" ht="15" customHeight="1">
      <c r="A11598" s="46" t="s">
        <v>7883</v>
      </c>
      <c r="B11598" s="46" t="s">
        <v>21491</v>
      </c>
      <c r="C11598" s="47">
        <v>14.6158</v>
      </c>
      <c r="D11598" s="119" t="s">
        <v>608</v>
      </c>
      <c r="E11598" s="46" t="s">
        <v>608</v>
      </c>
      <c r="F11598" s="121">
        <v>69.084400000000002</v>
      </c>
      <c r="G11598" s="87"/>
      <c r="H11598" s="47"/>
      <c r="I11598" s="120">
        <v>67</v>
      </c>
      <c r="J11598" s="120">
        <v>0</v>
      </c>
    </row>
    <row r="11599" spans="1:10" ht="15" customHeight="1">
      <c r="A11599" s="46" t="s">
        <v>7886</v>
      </c>
      <c r="B11599" s="46" t="s">
        <v>21490</v>
      </c>
      <c r="C11599" s="47">
        <v>27.976600000000001</v>
      </c>
      <c r="D11599" s="119" t="s">
        <v>609</v>
      </c>
      <c r="E11599" s="46" t="s">
        <v>609</v>
      </c>
      <c r="F11599" s="121">
        <v>65.440600000000003</v>
      </c>
      <c r="G11599" s="87"/>
      <c r="H11599" s="47"/>
      <c r="I11599" s="120">
        <v>40</v>
      </c>
      <c r="J11599" s="120">
        <v>0</v>
      </c>
    </row>
    <row r="11600" spans="1:10" ht="15" customHeight="1">
      <c r="A11600" s="46" t="s">
        <v>7889</v>
      </c>
      <c r="B11600" s="46" t="s">
        <v>21489</v>
      </c>
      <c r="C11600" s="47">
        <v>40.315199999999997</v>
      </c>
      <c r="D11600" s="119" t="s">
        <v>613</v>
      </c>
      <c r="E11600" s="46" t="s">
        <v>613</v>
      </c>
      <c r="F11600" s="121">
        <v>53.399799999999999</v>
      </c>
      <c r="G11600" s="87"/>
      <c r="H11600" s="47"/>
      <c r="I11600" s="120">
        <v>41</v>
      </c>
      <c r="J11600" s="120">
        <v>0</v>
      </c>
    </row>
    <row r="11601" spans="1:10" ht="15" customHeight="1">
      <c r="A11601" s="46" t="s">
        <v>7919</v>
      </c>
      <c r="B11601" s="46" t="s">
        <v>21488</v>
      </c>
      <c r="C11601" s="47">
        <v>2.0912000000000002</v>
      </c>
      <c r="D11601" s="119" t="s">
        <v>614</v>
      </c>
      <c r="E11601" s="46" t="s">
        <v>614</v>
      </c>
      <c r="F11601" s="121">
        <v>50.734000000000002</v>
      </c>
      <c r="G11601" s="87"/>
      <c r="H11601" s="47"/>
      <c r="I11601" s="120">
        <v>576</v>
      </c>
      <c r="J11601" s="120">
        <v>0</v>
      </c>
    </row>
    <row r="11602" spans="1:10" ht="15" customHeight="1">
      <c r="A11602" s="46" t="s">
        <v>7922</v>
      </c>
      <c r="B11602" s="46" t="s">
        <v>21487</v>
      </c>
      <c r="C11602" s="47">
        <v>3.9502000000000002</v>
      </c>
      <c r="D11602" s="119" t="s">
        <v>615</v>
      </c>
      <c r="E11602" s="46" t="s">
        <v>615</v>
      </c>
      <c r="F11602" s="121">
        <v>48.058199999999999</v>
      </c>
      <c r="G11602" s="87"/>
      <c r="H11602" s="47"/>
      <c r="I11602" s="120">
        <v>275</v>
      </c>
      <c r="J11602" s="120">
        <v>0</v>
      </c>
    </row>
    <row r="11603" spans="1:10" ht="15" customHeight="1">
      <c r="A11603" s="46" t="s">
        <v>7925</v>
      </c>
      <c r="B11603" s="46" t="s">
        <v>21486</v>
      </c>
      <c r="C11603" s="47">
        <v>5.5301999999999998</v>
      </c>
      <c r="D11603" s="119" t="s">
        <v>625</v>
      </c>
      <c r="E11603" s="46" t="s">
        <v>625</v>
      </c>
      <c r="F11603" s="121">
        <v>72.987200000000001</v>
      </c>
      <c r="G11603" s="87"/>
      <c r="H11603" s="47"/>
      <c r="I11603" s="120">
        <v>426</v>
      </c>
      <c r="J11603" s="120">
        <v>0</v>
      </c>
    </row>
    <row r="11604" spans="1:10" ht="15" customHeight="1">
      <c r="A11604" s="46" t="s">
        <v>7930</v>
      </c>
      <c r="B11604" s="46" t="s">
        <v>21485</v>
      </c>
      <c r="C11604" s="47">
        <v>2.649</v>
      </c>
      <c r="D11604" s="119" t="s">
        <v>626</v>
      </c>
      <c r="E11604" s="46" t="s">
        <v>626</v>
      </c>
      <c r="F11604" s="121">
        <v>69.3446</v>
      </c>
      <c r="G11604" s="87"/>
      <c r="H11604" s="47"/>
      <c r="I11604" s="120">
        <v>1162</v>
      </c>
      <c r="J11604" s="120">
        <v>0</v>
      </c>
    </row>
    <row r="11605" spans="1:10" ht="15" customHeight="1">
      <c r="A11605" s="46" t="s">
        <v>7933</v>
      </c>
      <c r="B11605" s="46" t="s">
        <v>21484</v>
      </c>
      <c r="C11605" s="47">
        <v>5.0423999999999998</v>
      </c>
      <c r="D11605" s="119" t="s">
        <v>627</v>
      </c>
      <c r="E11605" s="46" t="s">
        <v>627</v>
      </c>
      <c r="F11605" s="121">
        <v>65.701999999999998</v>
      </c>
      <c r="G11605" s="87"/>
      <c r="H11605" s="47"/>
      <c r="I11605" s="120">
        <v>453</v>
      </c>
      <c r="J11605" s="120">
        <v>0</v>
      </c>
    </row>
    <row r="11606" spans="1:10" ht="15" customHeight="1">
      <c r="A11606" s="46" t="s">
        <v>7936</v>
      </c>
      <c r="B11606" s="46" t="s">
        <v>21483</v>
      </c>
      <c r="C11606" s="47">
        <v>7.0637999999999996</v>
      </c>
      <c r="D11606" s="119" t="s">
        <v>630</v>
      </c>
      <c r="E11606" s="46" t="s">
        <v>630</v>
      </c>
      <c r="F11606" s="121">
        <v>60.591200000000001</v>
      </c>
      <c r="G11606" s="87"/>
      <c r="H11606" s="47"/>
      <c r="I11606" s="120">
        <v>1378</v>
      </c>
      <c r="J11606" s="120">
        <v>0</v>
      </c>
    </row>
    <row r="11607" spans="1:10" ht="15" customHeight="1">
      <c r="A11607" s="46" t="s">
        <v>7939</v>
      </c>
      <c r="B11607" s="46" t="s">
        <v>21482</v>
      </c>
      <c r="C11607" s="47">
        <v>3.3692000000000002</v>
      </c>
      <c r="D11607" s="119" t="s">
        <v>631</v>
      </c>
      <c r="E11607" s="46" t="s">
        <v>631</v>
      </c>
      <c r="F11607" s="121">
        <v>57.573999999999998</v>
      </c>
      <c r="G11607" s="87"/>
      <c r="H11607" s="47"/>
      <c r="I11607" s="120">
        <v>308</v>
      </c>
      <c r="J11607" s="120">
        <v>0</v>
      </c>
    </row>
    <row r="11608" spans="1:10" ht="15" customHeight="1">
      <c r="A11608" s="46" t="s">
        <v>7942</v>
      </c>
      <c r="B11608" s="46" t="s">
        <v>21481</v>
      </c>
      <c r="C11608" s="47">
        <v>6.4131999999999998</v>
      </c>
      <c r="D11608" s="119" t="s">
        <v>633</v>
      </c>
      <c r="E11608" s="46" t="s">
        <v>633</v>
      </c>
      <c r="F11608" s="121">
        <v>54.532200000000003</v>
      </c>
      <c r="G11608" s="87"/>
      <c r="H11608" s="47"/>
      <c r="I11608" s="120">
        <v>400</v>
      </c>
      <c r="J11608" s="120">
        <v>0</v>
      </c>
    </row>
    <row r="11609" spans="1:10" ht="15" customHeight="1">
      <c r="A11609" s="46" t="s">
        <v>7945</v>
      </c>
      <c r="B11609" s="46" t="s">
        <v>21480</v>
      </c>
      <c r="C11609" s="47">
        <v>8.9692000000000007</v>
      </c>
      <c r="D11609" s="119" t="s">
        <v>635</v>
      </c>
      <c r="E11609" s="46" t="s">
        <v>635</v>
      </c>
      <c r="F11609" s="121">
        <v>141.8212</v>
      </c>
      <c r="G11609" s="87"/>
      <c r="H11609" s="47"/>
      <c r="I11609" s="120">
        <v>324</v>
      </c>
      <c r="J11609" s="120">
        <v>0</v>
      </c>
    </row>
    <row r="11610" spans="1:10" ht="15" customHeight="1">
      <c r="A11610" s="46" t="s">
        <v>7947</v>
      </c>
      <c r="B11610" s="46" t="s">
        <v>21479</v>
      </c>
      <c r="C11610" s="47">
        <v>4.3452000000000002</v>
      </c>
      <c r="D11610" s="119" t="s">
        <v>636</v>
      </c>
      <c r="E11610" s="46" t="s">
        <v>636</v>
      </c>
      <c r="F11610" s="121">
        <v>134.74180000000001</v>
      </c>
      <c r="G11610" s="87"/>
      <c r="H11610" s="47"/>
      <c r="I11610" s="120">
        <v>225</v>
      </c>
      <c r="J11610" s="120">
        <v>0</v>
      </c>
    </row>
    <row r="11611" spans="1:10" ht="15" customHeight="1">
      <c r="A11611" s="46" t="s">
        <v>7950</v>
      </c>
      <c r="B11611" s="46" t="s">
        <v>21478</v>
      </c>
      <c r="C11611" s="47">
        <v>8.3651999999999997</v>
      </c>
      <c r="D11611" s="119" t="s">
        <v>637</v>
      </c>
      <c r="E11611" s="46" t="s">
        <v>637</v>
      </c>
      <c r="F11611" s="121">
        <v>127.63500000000001</v>
      </c>
      <c r="G11611" s="87"/>
      <c r="H11611" s="47"/>
      <c r="I11611" s="120">
        <v>349</v>
      </c>
      <c r="J11611" s="120">
        <v>0</v>
      </c>
    </row>
    <row r="11612" spans="1:10" ht="15" customHeight="1">
      <c r="A11612" s="46" t="s">
        <v>7953</v>
      </c>
      <c r="B11612" s="46" t="s">
        <v>21477</v>
      </c>
      <c r="C11612" s="47">
        <v>11.014200000000001</v>
      </c>
      <c r="D11612" s="119" t="s">
        <v>4082</v>
      </c>
      <c r="E11612" s="46" t="s">
        <v>4082</v>
      </c>
      <c r="F11612" s="121">
        <v>33.7742</v>
      </c>
      <c r="G11612" s="87"/>
      <c r="H11612" s="47"/>
      <c r="I11612" s="120">
        <v>166</v>
      </c>
      <c r="J11612" s="120">
        <v>0</v>
      </c>
    </row>
    <row r="11613" spans="1:10" ht="15" customHeight="1">
      <c r="A11613" s="46" t="s">
        <v>7956</v>
      </c>
      <c r="B11613" s="46" t="s">
        <v>21476</v>
      </c>
      <c r="C11613" s="47">
        <v>4.1128</v>
      </c>
      <c r="D11613" s="119" t="s">
        <v>32889</v>
      </c>
      <c r="E11613" s="46" t="s">
        <v>32889</v>
      </c>
      <c r="F11613" s="121">
        <v>127.77</v>
      </c>
      <c r="G11613" s="87"/>
      <c r="H11613" s="47"/>
      <c r="I11613" s="120">
        <v>116</v>
      </c>
      <c r="J11613" s="120">
        <v>0</v>
      </c>
    </row>
    <row r="11614" spans="1:10" ht="15" customHeight="1">
      <c r="A11614" s="46" t="s">
        <v>7959</v>
      </c>
      <c r="B11614" s="46" t="s">
        <v>21475</v>
      </c>
      <c r="C11614" s="47">
        <v>7.8074000000000003</v>
      </c>
      <c r="D11614" s="119" t="s">
        <v>5574</v>
      </c>
      <c r="E11614" s="46" t="s">
        <v>5574</v>
      </c>
      <c r="F11614" s="121">
        <v>30.613399999999999</v>
      </c>
      <c r="G11614" s="87"/>
      <c r="H11614" s="47"/>
      <c r="I11614" s="120">
        <v>245</v>
      </c>
      <c r="J11614" s="120">
        <v>0</v>
      </c>
    </row>
    <row r="11615" spans="1:10" ht="15" customHeight="1">
      <c r="A11615" s="46" t="s">
        <v>7962</v>
      </c>
      <c r="B11615" s="46" t="s">
        <v>21474</v>
      </c>
      <c r="C11615" s="47">
        <v>10.9908</v>
      </c>
      <c r="D11615" s="119" t="s">
        <v>5576</v>
      </c>
      <c r="E11615" s="46" t="s">
        <v>5576</v>
      </c>
      <c r="F11615" s="121">
        <v>28.994199999999999</v>
      </c>
      <c r="G11615" s="87"/>
      <c r="H11615" s="47"/>
      <c r="I11615" s="120">
        <v>367</v>
      </c>
      <c r="J11615" s="120">
        <v>0</v>
      </c>
    </row>
    <row r="11616" spans="1:10" ht="15" customHeight="1">
      <c r="A11616" s="46" t="s">
        <v>71</v>
      </c>
      <c r="B11616" s="46" t="s">
        <v>21545</v>
      </c>
      <c r="C11616" s="47">
        <v>12.954599999999999</v>
      </c>
      <c r="D11616" s="119" t="s">
        <v>5578</v>
      </c>
      <c r="E11616" s="46" t="s">
        <v>5578</v>
      </c>
      <c r="F11616" s="121">
        <v>27.5304</v>
      </c>
      <c r="G11616" s="87"/>
      <c r="H11616" s="47"/>
      <c r="I11616" s="120">
        <v>18</v>
      </c>
      <c r="J11616" s="120">
        <v>0</v>
      </c>
    </row>
    <row r="11617" spans="1:10" ht="15" customHeight="1">
      <c r="A11617" s="46" t="s">
        <v>72</v>
      </c>
      <c r="B11617" s="46" t="s">
        <v>21544</v>
      </c>
      <c r="C11617" s="47">
        <v>12.069000000000001</v>
      </c>
      <c r="D11617" s="119" t="s">
        <v>5582</v>
      </c>
      <c r="E11617" s="46" t="s">
        <v>5582</v>
      </c>
      <c r="F11617" s="121">
        <v>58.037599999999998</v>
      </c>
      <c r="G11617" s="87"/>
      <c r="H11617" s="47"/>
      <c r="I11617" s="120">
        <v>2</v>
      </c>
      <c r="J11617" s="120">
        <v>0</v>
      </c>
    </row>
    <row r="11618" spans="1:10" ht="15" customHeight="1">
      <c r="A11618" s="46" t="s">
        <v>8669</v>
      </c>
      <c r="B11618" s="46" t="s">
        <v>21543</v>
      </c>
      <c r="C11618" s="47">
        <v>66.701800000000006</v>
      </c>
      <c r="D11618" s="119" t="s">
        <v>5584</v>
      </c>
      <c r="E11618" s="46" t="s">
        <v>5584</v>
      </c>
      <c r="F11618" s="121">
        <v>54.978400000000001</v>
      </c>
      <c r="G11618" s="87"/>
      <c r="H11618" s="47"/>
      <c r="I11618" s="120">
        <v>29</v>
      </c>
      <c r="J11618" s="120">
        <v>0</v>
      </c>
    </row>
    <row r="11619" spans="1:10" ht="15" customHeight="1">
      <c r="A11619" s="46" t="s">
        <v>8672</v>
      </c>
      <c r="B11619" s="46" t="s">
        <v>21542</v>
      </c>
      <c r="C11619" s="47">
        <v>75.595799999999997</v>
      </c>
      <c r="D11619" s="119" t="s">
        <v>5586</v>
      </c>
      <c r="E11619" s="46" t="s">
        <v>5586</v>
      </c>
      <c r="F11619" s="121">
        <v>52.239400000000003</v>
      </c>
      <c r="G11619" s="87"/>
      <c r="H11619" s="47"/>
      <c r="I11619" s="120">
        <v>8</v>
      </c>
      <c r="J11619" s="120">
        <v>0</v>
      </c>
    </row>
    <row r="11620" spans="1:10" ht="15" customHeight="1">
      <c r="A11620" s="46" t="s">
        <v>8675</v>
      </c>
      <c r="B11620" s="46" t="s">
        <v>21541</v>
      </c>
      <c r="C11620" s="47">
        <v>80.042400000000001</v>
      </c>
      <c r="D11620" s="119" t="s">
        <v>5592</v>
      </c>
      <c r="E11620" s="46" t="s">
        <v>5592</v>
      </c>
      <c r="F11620" s="121">
        <v>30.613399999999999</v>
      </c>
      <c r="G11620" s="87"/>
      <c r="H11620" s="47"/>
      <c r="I11620" s="120">
        <v>5</v>
      </c>
      <c r="J11620" s="120">
        <v>0</v>
      </c>
    </row>
    <row r="11621" spans="1:10" ht="15" customHeight="1">
      <c r="A11621" s="46" t="s">
        <v>8678</v>
      </c>
      <c r="B11621" s="46" t="s">
        <v>21540</v>
      </c>
      <c r="C11621" s="47">
        <v>124.5106</v>
      </c>
      <c r="D11621" s="119" t="s">
        <v>5595</v>
      </c>
      <c r="E11621" s="46" t="s">
        <v>5595</v>
      </c>
      <c r="F11621" s="121">
        <v>28.994199999999999</v>
      </c>
      <c r="G11621" s="87"/>
      <c r="H11621" s="47"/>
      <c r="I11621" s="120">
        <v>5</v>
      </c>
      <c r="J11621" s="120">
        <v>0</v>
      </c>
    </row>
    <row r="11622" spans="1:10" ht="15" customHeight="1">
      <c r="A11622" s="46" t="s">
        <v>8681</v>
      </c>
      <c r="B11622" s="46" t="s">
        <v>21539</v>
      </c>
      <c r="C11622" s="47">
        <v>142.2978</v>
      </c>
      <c r="D11622" s="119" t="s">
        <v>5598</v>
      </c>
      <c r="E11622" s="46" t="s">
        <v>5598</v>
      </c>
      <c r="F11622" s="121">
        <v>27.5304</v>
      </c>
      <c r="G11622" s="87"/>
      <c r="H11622" s="47"/>
      <c r="I11622" s="120">
        <v>5</v>
      </c>
      <c r="J11622" s="120">
        <v>0</v>
      </c>
    </row>
    <row r="11623" spans="1:10" ht="15" customHeight="1">
      <c r="A11623" s="46" t="s">
        <v>21159</v>
      </c>
      <c r="B11623" s="46" t="s">
        <v>21160</v>
      </c>
      <c r="C11623" s="47">
        <v>12.385400000000001</v>
      </c>
      <c r="D11623" s="119" t="s">
        <v>5604</v>
      </c>
      <c r="E11623" s="46" t="s">
        <v>5604</v>
      </c>
      <c r="F11623" s="121">
        <v>58.037599999999998</v>
      </c>
      <c r="G11623" s="87"/>
      <c r="H11623" s="47"/>
      <c r="I11623" s="120">
        <v>0</v>
      </c>
      <c r="J11623" s="120">
        <v>0</v>
      </c>
    </row>
    <row r="11624" spans="1:10" ht="15" customHeight="1">
      <c r="A11624" s="46" t="s">
        <v>1309</v>
      </c>
      <c r="B11624" s="46" t="s">
        <v>21158</v>
      </c>
      <c r="C11624" s="47">
        <v>8.9238</v>
      </c>
      <c r="D11624" s="119" t="s">
        <v>5607</v>
      </c>
      <c r="E11624" s="46" t="s">
        <v>5607</v>
      </c>
      <c r="F11624" s="121">
        <v>54.978400000000001</v>
      </c>
      <c r="G11624" s="87"/>
      <c r="H11624" s="47"/>
      <c r="I11624" s="120">
        <v>35</v>
      </c>
      <c r="J11624" s="120">
        <v>0</v>
      </c>
    </row>
    <row r="11625" spans="1:10" ht="15" customHeight="1">
      <c r="A11625" s="46" t="s">
        <v>1312</v>
      </c>
      <c r="B11625" s="46" t="s">
        <v>21157</v>
      </c>
      <c r="C11625" s="47">
        <v>12.9558</v>
      </c>
      <c r="D11625" s="119" t="s">
        <v>5610</v>
      </c>
      <c r="E11625" s="46" t="s">
        <v>5610</v>
      </c>
      <c r="F11625" s="121">
        <v>52.239400000000003</v>
      </c>
      <c r="G11625" s="87"/>
      <c r="H11625" s="47"/>
      <c r="I11625" s="120">
        <v>14</v>
      </c>
      <c r="J11625" s="120">
        <v>0</v>
      </c>
    </row>
    <row r="11626" spans="1:10" ht="15" customHeight="1">
      <c r="A11626" s="46" t="s">
        <v>21155</v>
      </c>
      <c r="B11626" s="46" t="s">
        <v>21156</v>
      </c>
      <c r="C11626" s="47">
        <v>4.4278000000000004</v>
      </c>
      <c r="D11626" s="119" t="s">
        <v>5614</v>
      </c>
      <c r="E11626" s="46" t="s">
        <v>5614</v>
      </c>
      <c r="F11626" s="121">
        <v>21.2822</v>
      </c>
      <c r="G11626" s="87"/>
      <c r="H11626" s="47"/>
      <c r="I11626" s="120">
        <v>0</v>
      </c>
      <c r="J11626" s="120">
        <v>0</v>
      </c>
    </row>
    <row r="11627" spans="1:10" ht="15" customHeight="1">
      <c r="A11627" s="46" t="s">
        <v>21153</v>
      </c>
      <c r="B11627" s="46" t="s">
        <v>21154</v>
      </c>
      <c r="C11627" s="47">
        <v>7.9194000000000004</v>
      </c>
      <c r="D11627" s="119" t="s">
        <v>5617</v>
      </c>
      <c r="E11627" s="46" t="s">
        <v>5617</v>
      </c>
      <c r="F11627" s="121">
        <v>20.222000000000001</v>
      </c>
      <c r="G11627" s="87"/>
      <c r="H11627" s="47"/>
      <c r="I11627" s="120">
        <v>0</v>
      </c>
      <c r="J11627" s="120">
        <v>0</v>
      </c>
    </row>
    <row r="11628" spans="1:10" ht="15" customHeight="1">
      <c r="A11628" s="46" t="s">
        <v>7089</v>
      </c>
      <c r="B11628" s="46" t="s">
        <v>21152</v>
      </c>
      <c r="C11628" s="47">
        <v>1.847</v>
      </c>
      <c r="D11628" s="119" t="s">
        <v>5620</v>
      </c>
      <c r="E11628" s="46" t="s">
        <v>5620</v>
      </c>
      <c r="F11628" s="121">
        <v>19.153400000000001</v>
      </c>
      <c r="G11628" s="87"/>
      <c r="H11628" s="47"/>
      <c r="I11628" s="120">
        <v>0</v>
      </c>
      <c r="J11628" s="120">
        <v>0</v>
      </c>
    </row>
    <row r="11629" spans="1:10" ht="15" customHeight="1">
      <c r="A11629" s="46" t="s">
        <v>7114</v>
      </c>
      <c r="B11629" s="46" t="s">
        <v>21151</v>
      </c>
      <c r="C11629" s="47">
        <v>1.9987999999999999</v>
      </c>
      <c r="D11629" s="119" t="s">
        <v>5626</v>
      </c>
      <c r="E11629" s="46" t="s">
        <v>5626</v>
      </c>
      <c r="F11629" s="121">
        <v>44.320799999999998</v>
      </c>
      <c r="G11629" s="87"/>
      <c r="H11629" s="47"/>
      <c r="I11629" s="120">
        <v>0</v>
      </c>
      <c r="J11629" s="120">
        <v>0</v>
      </c>
    </row>
    <row r="11630" spans="1:10" ht="15" customHeight="1">
      <c r="A11630" s="46" t="s">
        <v>8144</v>
      </c>
      <c r="B11630" s="46" t="s">
        <v>21150</v>
      </c>
      <c r="C11630" s="47">
        <v>3.1019999999999999</v>
      </c>
      <c r="D11630" s="119" t="s">
        <v>5629</v>
      </c>
      <c r="E11630" s="46" t="s">
        <v>5629</v>
      </c>
      <c r="F11630" s="121">
        <v>42.1126</v>
      </c>
      <c r="G11630" s="87"/>
      <c r="H11630" s="47"/>
      <c r="I11630" s="120">
        <v>3973</v>
      </c>
      <c r="J11630" s="120">
        <v>0</v>
      </c>
    </row>
    <row r="11631" spans="1:10" ht="15" customHeight="1">
      <c r="A11631" s="46" t="s">
        <v>21148</v>
      </c>
      <c r="B11631" s="46" t="s">
        <v>21149</v>
      </c>
      <c r="C11631" s="47">
        <v>2.0084</v>
      </c>
      <c r="D11631" s="119" t="s">
        <v>5632</v>
      </c>
      <c r="E11631" s="46" t="s">
        <v>5632</v>
      </c>
      <c r="F11631" s="121">
        <v>39.8874</v>
      </c>
      <c r="G11631" s="87"/>
      <c r="H11631" s="47"/>
      <c r="I11631" s="120">
        <v>0</v>
      </c>
      <c r="J11631" s="120">
        <v>0</v>
      </c>
    </row>
    <row r="11632" spans="1:10" ht="15" customHeight="1">
      <c r="A11632" s="46" t="s">
        <v>21146</v>
      </c>
      <c r="B11632" s="46" t="s">
        <v>21147</v>
      </c>
      <c r="C11632" s="47">
        <v>1.9987999999999999</v>
      </c>
      <c r="D11632" s="119" t="s">
        <v>5728</v>
      </c>
      <c r="E11632" s="46" t="s">
        <v>5728</v>
      </c>
      <c r="F11632" s="121">
        <v>21.996600000000001</v>
      </c>
      <c r="G11632" s="87"/>
      <c r="H11632" s="47"/>
      <c r="I11632" s="120">
        <v>0</v>
      </c>
      <c r="J11632" s="120">
        <v>0</v>
      </c>
    </row>
    <row r="11633" spans="1:10" ht="15" customHeight="1">
      <c r="A11633" s="46" t="s">
        <v>21144</v>
      </c>
      <c r="B11633" s="46" t="s">
        <v>21145</v>
      </c>
      <c r="C11633" s="47">
        <v>2.4289999999999998</v>
      </c>
      <c r="D11633" s="119" t="s">
        <v>5730</v>
      </c>
      <c r="E11633" s="46" t="s">
        <v>5730</v>
      </c>
      <c r="F11633" s="121">
        <v>20.833200000000001</v>
      </c>
      <c r="G11633" s="87"/>
      <c r="H11633" s="47"/>
      <c r="I11633" s="120">
        <v>0</v>
      </c>
      <c r="J11633" s="120">
        <v>0</v>
      </c>
    </row>
    <row r="11634" spans="1:10" ht="15" customHeight="1">
      <c r="A11634" s="46" t="s">
        <v>21142</v>
      </c>
      <c r="B11634" s="46" t="s">
        <v>21143</v>
      </c>
      <c r="C11634" s="47">
        <v>5.2224000000000004</v>
      </c>
      <c r="D11634" s="119" t="s">
        <v>5733</v>
      </c>
      <c r="E11634" s="46" t="s">
        <v>5733</v>
      </c>
      <c r="F11634" s="121">
        <v>19.793399999999998</v>
      </c>
      <c r="G11634" s="87"/>
      <c r="H11634" s="47"/>
      <c r="I11634" s="120">
        <v>111</v>
      </c>
      <c r="J11634" s="120">
        <v>0</v>
      </c>
    </row>
    <row r="11635" spans="1:10" ht="15" customHeight="1">
      <c r="A11635" s="46" t="s">
        <v>21140</v>
      </c>
      <c r="B11635" s="46" t="s">
        <v>21141</v>
      </c>
      <c r="C11635" s="47">
        <v>3.7446000000000002</v>
      </c>
      <c r="D11635" s="119" t="s">
        <v>5739</v>
      </c>
      <c r="E11635" s="46" t="s">
        <v>5739</v>
      </c>
      <c r="F11635" s="121">
        <v>47.648800000000001</v>
      </c>
      <c r="G11635" s="87"/>
      <c r="H11635" s="47"/>
      <c r="I11635" s="120">
        <v>20</v>
      </c>
      <c r="J11635" s="120">
        <v>0</v>
      </c>
    </row>
    <row r="11636" spans="1:10" ht="15" customHeight="1">
      <c r="A11636" s="46" t="s">
        <v>33636</v>
      </c>
      <c r="B11636" s="46" t="s">
        <v>33637</v>
      </c>
      <c r="D11636" s="119" t="s">
        <v>5742</v>
      </c>
      <c r="E11636" s="46" t="s">
        <v>5742</v>
      </c>
      <c r="F11636" s="121">
        <v>45.128799999999998</v>
      </c>
      <c r="G11636" s="87"/>
      <c r="H11636" s="47"/>
      <c r="I11636" s="120">
        <v>0</v>
      </c>
      <c r="J11636" s="120">
        <v>0</v>
      </c>
    </row>
    <row r="11637" spans="1:10" ht="15" customHeight="1">
      <c r="A11637" s="46" t="s">
        <v>21339</v>
      </c>
      <c r="B11637" s="46" t="s">
        <v>33653</v>
      </c>
      <c r="C11637" s="47">
        <v>1.7458</v>
      </c>
      <c r="D11637" s="119" t="s">
        <v>5745</v>
      </c>
      <c r="E11637" s="46" t="s">
        <v>5745</v>
      </c>
      <c r="F11637" s="121">
        <v>42.876199999999997</v>
      </c>
      <c r="G11637" s="87"/>
      <c r="H11637" s="47"/>
      <c r="I11637" s="120">
        <v>1564</v>
      </c>
      <c r="J11637" s="120">
        <v>0</v>
      </c>
    </row>
    <row r="11638" spans="1:10" ht="15" customHeight="1">
      <c r="A11638" s="46" t="s">
        <v>21338</v>
      </c>
      <c r="B11638" s="46" t="s">
        <v>33652</v>
      </c>
      <c r="C11638" s="47">
        <v>3.9216000000000002</v>
      </c>
      <c r="D11638" s="119" t="s">
        <v>5875</v>
      </c>
      <c r="E11638" s="46" t="s">
        <v>5875</v>
      </c>
      <c r="F11638" s="121">
        <v>84.605400000000003</v>
      </c>
      <c r="G11638" s="87"/>
      <c r="H11638" s="47"/>
      <c r="I11638" s="120">
        <v>695</v>
      </c>
      <c r="J11638" s="120">
        <v>0</v>
      </c>
    </row>
    <row r="11639" spans="1:10" ht="15" customHeight="1">
      <c r="A11639" s="46" t="s">
        <v>21337</v>
      </c>
      <c r="B11639" s="46" t="s">
        <v>33651</v>
      </c>
      <c r="C11639" s="47">
        <v>9.3618000000000006</v>
      </c>
      <c r="D11639" s="119" t="s">
        <v>5878</v>
      </c>
      <c r="E11639" s="46" t="s">
        <v>5878</v>
      </c>
      <c r="F11639" s="121">
        <v>80.1524</v>
      </c>
      <c r="G11639" s="87"/>
      <c r="H11639" s="47"/>
      <c r="I11639" s="120">
        <v>335</v>
      </c>
      <c r="J11639" s="120">
        <v>0</v>
      </c>
    </row>
    <row r="11640" spans="1:10" ht="15" customHeight="1">
      <c r="A11640" s="46" t="s">
        <v>21336</v>
      </c>
      <c r="B11640" s="46" t="s">
        <v>33638</v>
      </c>
      <c r="C11640" s="47">
        <v>32.639400000000002</v>
      </c>
      <c r="D11640" s="119" t="s">
        <v>5881</v>
      </c>
      <c r="E11640" s="46" t="s">
        <v>5881</v>
      </c>
      <c r="F11640" s="121">
        <v>76.135199999999998</v>
      </c>
      <c r="G11640" s="87"/>
      <c r="H11640" s="47"/>
      <c r="I11640" s="120">
        <v>0</v>
      </c>
      <c r="J11640" s="120">
        <v>0</v>
      </c>
    </row>
    <row r="11641" spans="1:10" ht="15" customHeight="1">
      <c r="A11641" s="46" t="s">
        <v>21472</v>
      </c>
      <c r="B11641" s="46" t="s">
        <v>21473</v>
      </c>
      <c r="C11641" s="47">
        <v>1.7458</v>
      </c>
      <c r="D11641" s="119" t="s">
        <v>5883</v>
      </c>
      <c r="E11641" s="46" t="s">
        <v>5883</v>
      </c>
      <c r="F11641" s="121">
        <v>155.9948</v>
      </c>
      <c r="G11641" s="87"/>
      <c r="H11641" s="47"/>
      <c r="I11641" s="120">
        <v>0</v>
      </c>
      <c r="J11641" s="120">
        <v>0</v>
      </c>
    </row>
    <row r="11642" spans="1:10" ht="15" customHeight="1">
      <c r="A11642" s="46" t="s">
        <v>21470</v>
      </c>
      <c r="B11642" s="46" t="s">
        <v>21471</v>
      </c>
      <c r="C11642" s="47">
        <v>3.9216000000000002</v>
      </c>
      <c r="D11642" s="119" t="s">
        <v>5886</v>
      </c>
      <c r="E11642" s="46" t="s">
        <v>5886</v>
      </c>
      <c r="F11642" s="121">
        <v>179.6294</v>
      </c>
      <c r="G11642" s="87"/>
      <c r="H11642" s="47"/>
      <c r="I11642" s="120">
        <v>0</v>
      </c>
      <c r="J11642" s="120">
        <v>0</v>
      </c>
    </row>
    <row r="11643" spans="1:10" ht="15" customHeight="1">
      <c r="A11643" s="46" t="s">
        <v>21468</v>
      </c>
      <c r="B11643" s="46" t="s">
        <v>21469</v>
      </c>
      <c r="C11643" s="47">
        <v>9.3618000000000006</v>
      </c>
      <c r="D11643" s="119" t="s">
        <v>5889</v>
      </c>
      <c r="E11643" s="46" t="s">
        <v>5889</v>
      </c>
      <c r="F11643" s="121">
        <v>179.6294</v>
      </c>
      <c r="G11643" s="87"/>
      <c r="H11643" s="47"/>
      <c r="I11643" s="120">
        <v>0</v>
      </c>
      <c r="J11643" s="120">
        <v>0</v>
      </c>
    </row>
    <row r="11644" spans="1:10" ht="15" customHeight="1">
      <c r="A11644" s="46" t="s">
        <v>21466</v>
      </c>
      <c r="B11644" s="46" t="s">
        <v>21467</v>
      </c>
      <c r="C11644" s="47">
        <v>32.639400000000002</v>
      </c>
      <c r="D11644" s="119" t="s">
        <v>5892</v>
      </c>
      <c r="E11644" s="46" t="s">
        <v>5892</v>
      </c>
      <c r="F11644" s="121">
        <v>170.20760000000001</v>
      </c>
      <c r="G11644" s="87"/>
      <c r="H11644" s="47"/>
      <c r="I11644" s="120">
        <v>0</v>
      </c>
      <c r="J11644" s="120">
        <v>0</v>
      </c>
    </row>
    <row r="11645" spans="1:10" ht="15" customHeight="1">
      <c r="A11645" s="46" t="s">
        <v>21334</v>
      </c>
      <c r="B11645" s="46" t="s">
        <v>21335</v>
      </c>
      <c r="C11645" s="47">
        <v>2.6440000000000001</v>
      </c>
      <c r="D11645" s="119" t="s">
        <v>5894</v>
      </c>
      <c r="E11645" s="46" t="s">
        <v>5894</v>
      </c>
      <c r="F11645" s="121">
        <v>161.67679999999999</v>
      </c>
      <c r="G11645" s="87"/>
      <c r="H11645" s="47"/>
      <c r="I11645" s="120">
        <v>1514</v>
      </c>
      <c r="J11645" s="120">
        <v>0</v>
      </c>
    </row>
    <row r="11646" spans="1:10" ht="15" customHeight="1">
      <c r="A11646" s="46" t="s">
        <v>21332</v>
      </c>
      <c r="B11646" s="46" t="s">
        <v>21333</v>
      </c>
      <c r="C11646" s="47">
        <v>6.7050000000000001</v>
      </c>
      <c r="D11646" s="119" t="s">
        <v>5897</v>
      </c>
      <c r="E11646" s="46" t="s">
        <v>5897</v>
      </c>
      <c r="F11646" s="121">
        <v>153.18</v>
      </c>
      <c r="G11646" s="87"/>
      <c r="H11646" s="47"/>
      <c r="I11646" s="120">
        <v>656</v>
      </c>
      <c r="J11646" s="120">
        <v>0</v>
      </c>
    </row>
    <row r="11647" spans="1:10" ht="15" customHeight="1">
      <c r="A11647" s="46" t="s">
        <v>21330</v>
      </c>
      <c r="B11647" s="46" t="s">
        <v>21331</v>
      </c>
      <c r="C11647" s="47">
        <v>12.3978</v>
      </c>
      <c r="D11647" s="119" t="s">
        <v>5900</v>
      </c>
      <c r="E11647" s="46" t="s">
        <v>5900</v>
      </c>
      <c r="F11647" s="121">
        <v>170.20760000000001</v>
      </c>
      <c r="G11647" s="87"/>
      <c r="H11647" s="47"/>
      <c r="I11647" s="120">
        <v>291</v>
      </c>
      <c r="J11647" s="120">
        <v>0</v>
      </c>
    </row>
    <row r="11648" spans="1:10" ht="15" customHeight="1">
      <c r="A11648" s="46" t="s">
        <v>21328</v>
      </c>
      <c r="B11648" s="46" t="s">
        <v>21329</v>
      </c>
      <c r="C11648" s="47">
        <v>32.892400000000002</v>
      </c>
      <c r="D11648" s="119" t="s">
        <v>5903</v>
      </c>
      <c r="E11648" s="46" t="s">
        <v>5903</v>
      </c>
      <c r="F11648" s="121">
        <v>161.67679999999999</v>
      </c>
      <c r="G11648" s="87"/>
      <c r="H11648" s="47"/>
      <c r="I11648" s="120">
        <v>0</v>
      </c>
      <c r="J11648" s="120">
        <v>0</v>
      </c>
    </row>
    <row r="11649" spans="1:10" ht="15" customHeight="1">
      <c r="A11649" s="46" t="s">
        <v>21326</v>
      </c>
      <c r="B11649" s="46" t="s">
        <v>21327</v>
      </c>
      <c r="C11649" s="47">
        <v>5.6471999999999998</v>
      </c>
      <c r="D11649" s="119" t="s">
        <v>5906</v>
      </c>
      <c r="E11649" s="46" t="s">
        <v>5906</v>
      </c>
      <c r="F11649" s="121">
        <v>153.18</v>
      </c>
      <c r="G11649" s="87"/>
      <c r="H11649" s="47"/>
      <c r="I11649" s="120">
        <v>0</v>
      </c>
      <c r="J11649" s="120">
        <v>0</v>
      </c>
    </row>
    <row r="11650" spans="1:10" ht="15" customHeight="1">
      <c r="A11650" s="46" t="s">
        <v>6397</v>
      </c>
      <c r="B11650" s="46" t="s">
        <v>21325</v>
      </c>
      <c r="C11650" s="47">
        <v>4.3898000000000001</v>
      </c>
      <c r="D11650" s="119" t="s">
        <v>5909</v>
      </c>
      <c r="E11650" s="46" t="s">
        <v>5909</v>
      </c>
      <c r="F11650" s="121">
        <v>155.9948</v>
      </c>
      <c r="G11650" s="87"/>
      <c r="H11650" s="47"/>
      <c r="I11650" s="120">
        <v>0</v>
      </c>
      <c r="J11650" s="120">
        <v>0</v>
      </c>
    </row>
    <row r="11651" spans="1:10" ht="15" customHeight="1">
      <c r="A11651" s="46" t="s">
        <v>6400</v>
      </c>
      <c r="B11651" s="46" t="s">
        <v>21324</v>
      </c>
      <c r="C11651" s="47">
        <v>10.626799999999999</v>
      </c>
      <c r="D11651" s="119" t="s">
        <v>5912</v>
      </c>
      <c r="E11651" s="46" t="s">
        <v>5912</v>
      </c>
      <c r="F11651" s="121">
        <v>147.81280000000001</v>
      </c>
      <c r="G11651" s="87"/>
      <c r="H11651" s="47"/>
      <c r="I11651" s="120">
        <v>18</v>
      </c>
      <c r="J11651" s="120">
        <v>0</v>
      </c>
    </row>
    <row r="11652" spans="1:10" ht="15" customHeight="1">
      <c r="A11652" s="46" t="s">
        <v>6403</v>
      </c>
      <c r="B11652" s="46" t="s">
        <v>21323</v>
      </c>
      <c r="C11652" s="47">
        <v>21.759599999999999</v>
      </c>
      <c r="D11652" s="119" t="s">
        <v>5915</v>
      </c>
      <c r="E11652" s="46" t="s">
        <v>5915</v>
      </c>
      <c r="F11652" s="121">
        <v>140.4042</v>
      </c>
      <c r="G11652" s="87"/>
      <c r="H11652" s="47"/>
      <c r="I11652" s="120">
        <v>0</v>
      </c>
      <c r="J11652" s="120">
        <v>0</v>
      </c>
    </row>
    <row r="11653" spans="1:10" ht="15" customHeight="1">
      <c r="A11653" s="46" t="s">
        <v>21321</v>
      </c>
      <c r="B11653" s="46" t="s">
        <v>21322</v>
      </c>
      <c r="C11653" s="47">
        <v>65.531999999999996</v>
      </c>
      <c r="D11653" s="119" t="s">
        <v>5918</v>
      </c>
      <c r="E11653" s="46" t="s">
        <v>5918</v>
      </c>
      <c r="F11653" s="121">
        <v>133.02539999999999</v>
      </c>
      <c r="G11653" s="87"/>
      <c r="H11653" s="47"/>
      <c r="I11653" s="120">
        <v>0</v>
      </c>
      <c r="J11653" s="120">
        <v>0</v>
      </c>
    </row>
    <row r="11654" spans="1:10" ht="15" customHeight="1">
      <c r="A11654" s="46" t="s">
        <v>33645</v>
      </c>
      <c r="B11654" s="46" t="s">
        <v>33646</v>
      </c>
      <c r="C11654" s="47">
        <v>13.764200000000001</v>
      </c>
      <c r="D11654" s="119" t="s">
        <v>5921</v>
      </c>
      <c r="E11654" s="46" t="s">
        <v>5921</v>
      </c>
      <c r="F11654" s="121">
        <v>147.81280000000001</v>
      </c>
      <c r="G11654" s="87"/>
      <c r="H11654" s="47"/>
      <c r="I11654" s="120">
        <v>10</v>
      </c>
      <c r="J11654" s="120">
        <v>0</v>
      </c>
    </row>
    <row r="11655" spans="1:10" ht="15" customHeight="1">
      <c r="A11655" s="46" t="s">
        <v>33647</v>
      </c>
      <c r="B11655" s="46" t="s">
        <v>33648</v>
      </c>
      <c r="C11655" s="47">
        <v>21.506599999999999</v>
      </c>
      <c r="D11655" s="119" t="s">
        <v>5924</v>
      </c>
      <c r="E11655" s="46" t="s">
        <v>5924</v>
      </c>
      <c r="F11655" s="121">
        <v>140.4042</v>
      </c>
      <c r="G11655" s="87"/>
      <c r="H11655" s="47"/>
      <c r="I11655" s="120">
        <v>0</v>
      </c>
      <c r="J11655" s="120">
        <v>0</v>
      </c>
    </row>
    <row r="11656" spans="1:10" ht="15" customHeight="1">
      <c r="A11656" s="46" t="s">
        <v>33649</v>
      </c>
      <c r="B11656" s="46" t="s">
        <v>33650</v>
      </c>
      <c r="C11656" s="47">
        <v>77.4238</v>
      </c>
      <c r="D11656" s="119" t="s">
        <v>5927</v>
      </c>
      <c r="E11656" s="46" t="s">
        <v>5927</v>
      </c>
      <c r="F11656" s="121">
        <v>133.02539999999999</v>
      </c>
      <c r="G11656" s="87"/>
      <c r="H11656" s="47"/>
      <c r="I11656" s="120">
        <v>0</v>
      </c>
      <c r="J11656" s="120">
        <v>0</v>
      </c>
    </row>
    <row r="11657" spans="1:10" ht="15" customHeight="1">
      <c r="A11657" s="46" t="s">
        <v>33643</v>
      </c>
      <c r="B11657" s="46" t="s">
        <v>33644</v>
      </c>
      <c r="C11657" s="47">
        <v>114.1168</v>
      </c>
      <c r="D11657" s="119" t="s">
        <v>15218</v>
      </c>
      <c r="E11657" s="46" t="s">
        <v>15218</v>
      </c>
      <c r="F11657" s="121">
        <v>122.8266</v>
      </c>
      <c r="G11657" s="87"/>
      <c r="H11657" s="47"/>
      <c r="I11657" s="120">
        <v>5</v>
      </c>
      <c r="J11657" s="120">
        <v>0</v>
      </c>
    </row>
    <row r="11658" spans="1:10" ht="15" customHeight="1">
      <c r="A11658" s="46" t="s">
        <v>21465</v>
      </c>
      <c r="B11658" s="46" t="s">
        <v>33639</v>
      </c>
      <c r="C11658" s="47">
        <v>1.7078</v>
      </c>
      <c r="D11658" s="119" t="s">
        <v>5936</v>
      </c>
      <c r="E11658" s="46" t="s">
        <v>5936</v>
      </c>
      <c r="F11658" s="121">
        <v>116.6704</v>
      </c>
      <c r="G11658" s="87"/>
      <c r="H11658" s="47"/>
      <c r="I11658" s="120">
        <v>0</v>
      </c>
      <c r="J11658" s="120">
        <v>0</v>
      </c>
    </row>
    <row r="11659" spans="1:10" ht="15" customHeight="1">
      <c r="A11659" s="46" t="s">
        <v>21464</v>
      </c>
      <c r="B11659" s="46" t="s">
        <v>33640</v>
      </c>
      <c r="C11659" s="47">
        <v>3.5169999999999999</v>
      </c>
      <c r="D11659" s="119" t="s">
        <v>5939</v>
      </c>
      <c r="E11659" s="46" t="s">
        <v>5939</v>
      </c>
      <c r="F11659" s="121">
        <v>110.539</v>
      </c>
      <c r="G11659" s="87"/>
      <c r="H11659" s="47"/>
      <c r="I11659" s="120">
        <v>0</v>
      </c>
      <c r="J11659" s="120">
        <v>0</v>
      </c>
    </row>
    <row r="11660" spans="1:10" ht="15" customHeight="1">
      <c r="A11660" s="46" t="s">
        <v>21463</v>
      </c>
      <c r="B11660" s="46" t="s">
        <v>33641</v>
      </c>
      <c r="C11660" s="47">
        <v>5.7942</v>
      </c>
      <c r="D11660" s="119" t="s">
        <v>5942</v>
      </c>
      <c r="E11660" s="46" t="s">
        <v>5942</v>
      </c>
      <c r="F11660" s="121">
        <v>196.68680000000001</v>
      </c>
      <c r="G11660" s="87"/>
      <c r="H11660" s="47"/>
      <c r="I11660" s="120">
        <v>0</v>
      </c>
      <c r="J11660" s="120">
        <v>0</v>
      </c>
    </row>
    <row r="11661" spans="1:10" ht="15" customHeight="1">
      <c r="A11661" s="46" t="s">
        <v>21462</v>
      </c>
      <c r="B11661" s="46" t="s">
        <v>33642</v>
      </c>
      <c r="C11661" s="47">
        <v>9.9941999999999993</v>
      </c>
      <c r="D11661" s="119" t="s">
        <v>5945</v>
      </c>
      <c r="E11661" s="46" t="s">
        <v>5945</v>
      </c>
      <c r="F11661" s="121">
        <v>230.3004</v>
      </c>
      <c r="G11661" s="87"/>
      <c r="H11661" s="47"/>
      <c r="I11661" s="120">
        <v>0</v>
      </c>
      <c r="J11661" s="120">
        <v>0</v>
      </c>
    </row>
    <row r="11662" spans="1:10" ht="15" customHeight="1">
      <c r="A11662" s="46" t="s">
        <v>21460</v>
      </c>
      <c r="B11662" s="46" t="s">
        <v>21461</v>
      </c>
      <c r="C11662" s="47">
        <v>3.4409999999999998</v>
      </c>
      <c r="D11662" s="119" t="s">
        <v>5948</v>
      </c>
      <c r="E11662" s="46" t="s">
        <v>5948</v>
      </c>
      <c r="F11662" s="121">
        <v>218.15860000000001</v>
      </c>
      <c r="G11662" s="87"/>
      <c r="H11662" s="47"/>
      <c r="I11662" s="120">
        <v>9</v>
      </c>
      <c r="J11662" s="120">
        <v>0</v>
      </c>
    </row>
    <row r="11663" spans="1:10" ht="15" customHeight="1">
      <c r="A11663" s="46" t="s">
        <v>21458</v>
      </c>
      <c r="B11663" s="46" t="s">
        <v>21459</v>
      </c>
      <c r="C11663" s="47">
        <v>6.8822000000000001</v>
      </c>
      <c r="D11663" s="119" t="s">
        <v>5951</v>
      </c>
      <c r="E11663" s="46" t="s">
        <v>5951</v>
      </c>
      <c r="F11663" s="121">
        <v>207.26840000000001</v>
      </c>
      <c r="G11663" s="87"/>
      <c r="H11663" s="47"/>
      <c r="I11663" s="120">
        <v>5</v>
      </c>
      <c r="J11663" s="120">
        <v>0</v>
      </c>
    </row>
    <row r="11664" spans="1:10" ht="15" customHeight="1">
      <c r="A11664" s="46" t="s">
        <v>21456</v>
      </c>
      <c r="B11664" s="46" t="s">
        <v>21457</v>
      </c>
      <c r="C11664" s="47">
        <v>13.764200000000001</v>
      </c>
      <c r="D11664" s="119" t="s">
        <v>5954</v>
      </c>
      <c r="E11664" s="46" t="s">
        <v>5954</v>
      </c>
      <c r="F11664" s="121">
        <v>196.3364</v>
      </c>
      <c r="G11664" s="87"/>
      <c r="H11664" s="47"/>
      <c r="I11664" s="120">
        <v>5</v>
      </c>
      <c r="J11664" s="120">
        <v>0</v>
      </c>
    </row>
    <row r="11665" spans="1:10" ht="15" customHeight="1">
      <c r="A11665" s="46" t="s">
        <v>21454</v>
      </c>
      <c r="B11665" s="46" t="s">
        <v>21455</v>
      </c>
      <c r="C11665" s="47">
        <v>32.69</v>
      </c>
      <c r="D11665" s="119" t="s">
        <v>5957</v>
      </c>
      <c r="E11665" s="46" t="s">
        <v>5957</v>
      </c>
      <c r="F11665" s="121">
        <v>186.315</v>
      </c>
      <c r="G11665" s="87"/>
      <c r="H11665" s="47"/>
      <c r="I11665" s="120">
        <v>90</v>
      </c>
      <c r="J11665" s="120">
        <v>0</v>
      </c>
    </row>
    <row r="11666" spans="1:10" ht="15" customHeight="1">
      <c r="A11666" s="46" t="s">
        <v>21452</v>
      </c>
      <c r="B11666" s="46" t="s">
        <v>21453</v>
      </c>
      <c r="C11666" s="47">
        <v>3.4409999999999998</v>
      </c>
      <c r="D11666" s="119" t="s">
        <v>5960</v>
      </c>
      <c r="E11666" s="46" t="s">
        <v>5960</v>
      </c>
      <c r="F11666" s="121">
        <v>177.01240000000001</v>
      </c>
      <c r="G11666" s="87"/>
      <c r="H11666" s="47"/>
      <c r="I11666" s="120">
        <v>5</v>
      </c>
      <c r="J11666" s="120">
        <v>0</v>
      </c>
    </row>
    <row r="11667" spans="1:10" ht="15" customHeight="1">
      <c r="A11667" s="46" t="s">
        <v>21450</v>
      </c>
      <c r="B11667" s="46" t="s">
        <v>21451</v>
      </c>
      <c r="C11667" s="47">
        <v>6.8822000000000001</v>
      </c>
      <c r="D11667" s="119" t="s">
        <v>5963</v>
      </c>
      <c r="E11667" s="46" t="s">
        <v>5963</v>
      </c>
      <c r="F11667" s="121">
        <v>167.691</v>
      </c>
      <c r="G11667" s="87"/>
      <c r="H11667" s="47"/>
      <c r="I11667" s="120">
        <v>5</v>
      </c>
      <c r="J11667" s="120">
        <v>0</v>
      </c>
    </row>
    <row r="11668" spans="1:10" ht="15" customHeight="1">
      <c r="A11668" s="46" t="s">
        <v>21448</v>
      </c>
      <c r="B11668" s="46" t="s">
        <v>21449</v>
      </c>
      <c r="C11668" s="47">
        <v>13.764200000000001</v>
      </c>
      <c r="D11668" s="119" t="s">
        <v>5969</v>
      </c>
      <c r="E11668" s="46" t="s">
        <v>5969</v>
      </c>
      <c r="F11668" s="121">
        <v>168.35239999999999</v>
      </c>
      <c r="G11668" s="87"/>
      <c r="H11668" s="47"/>
      <c r="I11668" s="120">
        <v>4</v>
      </c>
      <c r="J11668" s="120">
        <v>0</v>
      </c>
    </row>
    <row r="11669" spans="1:10" ht="15" customHeight="1">
      <c r="A11669" s="46" t="s">
        <v>21446</v>
      </c>
      <c r="B11669" s="46" t="s">
        <v>21447</v>
      </c>
      <c r="C11669" s="47">
        <v>32.69</v>
      </c>
      <c r="D11669" s="119" t="s">
        <v>5972</v>
      </c>
      <c r="E11669" s="46" t="s">
        <v>5972</v>
      </c>
      <c r="F11669" s="121">
        <v>159.9468</v>
      </c>
      <c r="G11669" s="87"/>
      <c r="H11669" s="47"/>
      <c r="I11669" s="120">
        <v>10</v>
      </c>
      <c r="J11669" s="120">
        <v>0</v>
      </c>
    </row>
    <row r="11670" spans="1:10" ht="15" customHeight="1">
      <c r="A11670" s="46" t="s">
        <v>20960</v>
      </c>
      <c r="B11670" s="46" t="s">
        <v>20961</v>
      </c>
      <c r="C11670" s="47">
        <v>9.3109999999999999</v>
      </c>
      <c r="D11670" s="119" t="s">
        <v>5975</v>
      </c>
      <c r="E11670" s="46" t="s">
        <v>5975</v>
      </c>
      <c r="F11670" s="121">
        <v>151.541</v>
      </c>
      <c r="G11670" s="87"/>
      <c r="H11670" s="47"/>
      <c r="I11670" s="120">
        <v>1</v>
      </c>
      <c r="J11670" s="120">
        <v>0</v>
      </c>
    </row>
    <row r="11671" spans="1:10" ht="15" customHeight="1">
      <c r="A11671" s="46" t="s">
        <v>20958</v>
      </c>
      <c r="B11671" s="46" t="s">
        <v>20959</v>
      </c>
      <c r="C11671" s="47">
        <v>10.120799999999999</v>
      </c>
      <c r="D11671" s="119" t="s">
        <v>5978</v>
      </c>
      <c r="E11671" s="46" t="s">
        <v>5978</v>
      </c>
      <c r="F11671" s="121">
        <v>116.23560000000001</v>
      </c>
      <c r="G11671" s="87"/>
      <c r="H11671" s="47"/>
      <c r="I11671" s="120">
        <v>1</v>
      </c>
      <c r="J11671" s="120">
        <v>0</v>
      </c>
    </row>
    <row r="11672" spans="1:10" ht="15" customHeight="1">
      <c r="A11672" s="46" t="s">
        <v>20956</v>
      </c>
      <c r="B11672" s="46" t="s">
        <v>20957</v>
      </c>
      <c r="C11672" s="47">
        <v>20.190999999999999</v>
      </c>
      <c r="D11672" s="119" t="s">
        <v>5981</v>
      </c>
      <c r="E11672" s="46" t="s">
        <v>5981</v>
      </c>
      <c r="F11672" s="121">
        <v>137.19200000000001</v>
      </c>
      <c r="G11672" s="87"/>
      <c r="H11672" s="47"/>
      <c r="I11672" s="120">
        <v>1</v>
      </c>
      <c r="J11672" s="120">
        <v>0</v>
      </c>
    </row>
    <row r="11673" spans="1:10" ht="15" customHeight="1">
      <c r="A11673" s="46" t="s">
        <v>20954</v>
      </c>
      <c r="B11673" s="46" t="s">
        <v>20955</v>
      </c>
      <c r="C11673" s="47">
        <v>21.549600000000002</v>
      </c>
      <c r="D11673" s="119" t="s">
        <v>5984</v>
      </c>
      <c r="E11673" s="46" t="s">
        <v>5984</v>
      </c>
      <c r="F11673" s="121">
        <v>129.95760000000001</v>
      </c>
      <c r="G11673" s="87"/>
      <c r="H11673" s="47"/>
      <c r="I11673" s="120">
        <v>1</v>
      </c>
      <c r="J11673" s="120">
        <v>0</v>
      </c>
    </row>
    <row r="11674" spans="1:10" ht="15" customHeight="1">
      <c r="A11674" s="46" t="s">
        <v>33654</v>
      </c>
      <c r="B11674" s="46" t="s">
        <v>33655</v>
      </c>
      <c r="C11674" s="47">
        <v>7.5906000000000002</v>
      </c>
      <c r="D11674" s="119" t="s">
        <v>5987</v>
      </c>
      <c r="E11674" s="46" t="s">
        <v>5987</v>
      </c>
      <c r="F11674" s="121">
        <v>123.46899999999999</v>
      </c>
      <c r="G11674" s="87"/>
      <c r="H11674" s="47"/>
      <c r="I11674" s="120">
        <v>1</v>
      </c>
      <c r="J11674" s="120">
        <v>0</v>
      </c>
    </row>
    <row r="11675" spans="1:10" ht="15" customHeight="1">
      <c r="A11675" s="46" t="s">
        <v>21367</v>
      </c>
      <c r="B11675" s="46" t="s">
        <v>21368</v>
      </c>
      <c r="C11675" s="47">
        <v>1.8582000000000001</v>
      </c>
      <c r="D11675" s="119" t="s">
        <v>5990</v>
      </c>
      <c r="E11675" s="46" t="s">
        <v>5990</v>
      </c>
      <c r="F11675" s="121">
        <v>116.9802</v>
      </c>
      <c r="G11675" s="87"/>
      <c r="H11675" s="47"/>
      <c r="I11675" s="120">
        <v>0</v>
      </c>
      <c r="J11675" s="120">
        <v>0</v>
      </c>
    </row>
    <row r="11676" spans="1:10" ht="15" customHeight="1">
      <c r="A11676" s="46" t="s">
        <v>21362</v>
      </c>
      <c r="B11676" s="46" t="s">
        <v>21363</v>
      </c>
      <c r="C11676" s="47">
        <v>1.5182</v>
      </c>
      <c r="D11676" s="119" t="s">
        <v>5993</v>
      </c>
      <c r="E11676" s="46" t="s">
        <v>5993</v>
      </c>
      <c r="F11676" s="121">
        <v>110.1284</v>
      </c>
      <c r="G11676" s="87"/>
      <c r="H11676" s="47"/>
      <c r="I11676" s="120">
        <v>0</v>
      </c>
      <c r="J11676" s="120">
        <v>0</v>
      </c>
    </row>
    <row r="11677" spans="1:10" ht="15" customHeight="1">
      <c r="A11677" s="46" t="s">
        <v>21360</v>
      </c>
      <c r="B11677" s="46" t="s">
        <v>21361</v>
      </c>
      <c r="C11677" s="47">
        <v>2.2625999999999999</v>
      </c>
      <c r="D11677" s="119" t="s">
        <v>5996</v>
      </c>
      <c r="E11677" s="46" t="s">
        <v>5996</v>
      </c>
      <c r="F11677" s="121">
        <v>104.6088</v>
      </c>
      <c r="G11677" s="87"/>
      <c r="H11677" s="47"/>
      <c r="I11677" s="120">
        <v>1280</v>
      </c>
      <c r="J11677" s="120">
        <v>0</v>
      </c>
    </row>
    <row r="11678" spans="1:10" ht="15" customHeight="1">
      <c r="A11678" s="46" t="s">
        <v>21358</v>
      </c>
      <c r="B11678" s="46" t="s">
        <v>21359</v>
      </c>
      <c r="C11678" s="47">
        <v>1.7685999999999999</v>
      </c>
      <c r="D11678" s="119" t="s">
        <v>5999</v>
      </c>
      <c r="E11678" s="46" t="s">
        <v>5999</v>
      </c>
      <c r="F11678" s="121">
        <v>99.111199999999997</v>
      </c>
      <c r="G11678" s="87"/>
      <c r="H11678" s="47"/>
      <c r="I11678" s="120">
        <v>0</v>
      </c>
      <c r="J11678" s="120">
        <v>0</v>
      </c>
    </row>
    <row r="11679" spans="1:10" ht="15" customHeight="1">
      <c r="A11679" s="46" t="s">
        <v>21350</v>
      </c>
      <c r="B11679" s="46" t="s">
        <v>21347</v>
      </c>
      <c r="C11679" s="47">
        <v>0.2392</v>
      </c>
      <c r="D11679" s="119" t="s">
        <v>6005</v>
      </c>
      <c r="E11679" s="46" t="s">
        <v>6005</v>
      </c>
      <c r="F11679" s="121">
        <v>91.7864</v>
      </c>
      <c r="G11679" s="87"/>
      <c r="H11679" s="47"/>
      <c r="I11679" s="120">
        <v>0</v>
      </c>
      <c r="J11679" s="120">
        <v>0</v>
      </c>
    </row>
    <row r="11680" spans="1:10" ht="15" customHeight="1">
      <c r="A11680" s="46" t="s">
        <v>21348</v>
      </c>
      <c r="B11680" s="46" t="s">
        <v>21349</v>
      </c>
      <c r="C11680" s="47">
        <v>0.2392</v>
      </c>
      <c r="D11680" s="119" t="s">
        <v>6008</v>
      </c>
      <c r="E11680" s="46" t="s">
        <v>6008</v>
      </c>
      <c r="F11680" s="121">
        <v>87.188000000000002</v>
      </c>
      <c r="G11680" s="87"/>
      <c r="H11680" s="47"/>
      <c r="I11680" s="120">
        <v>0</v>
      </c>
      <c r="J11680" s="120">
        <v>0</v>
      </c>
    </row>
    <row r="11681" spans="1:10" ht="15" customHeight="1">
      <c r="A11681" s="46" t="s">
        <v>21346</v>
      </c>
      <c r="B11681" s="46" t="s">
        <v>21347</v>
      </c>
      <c r="C11681" s="47">
        <v>0.30740000000000001</v>
      </c>
      <c r="D11681" s="119" t="s">
        <v>6011</v>
      </c>
      <c r="E11681" s="46" t="s">
        <v>6011</v>
      </c>
      <c r="F11681" s="121">
        <v>86.734399999999994</v>
      </c>
      <c r="G11681" s="87"/>
      <c r="H11681" s="47"/>
      <c r="I11681" s="120">
        <v>0</v>
      </c>
      <c r="J11681" s="120">
        <v>0</v>
      </c>
    </row>
    <row r="11682" spans="1:10" ht="15" customHeight="1">
      <c r="A11682" s="46" t="s">
        <v>21344</v>
      </c>
      <c r="B11682" s="46" t="s">
        <v>21345</v>
      </c>
      <c r="C11682" s="47">
        <v>1.3331999999999999</v>
      </c>
      <c r="D11682" s="119" t="s">
        <v>32939</v>
      </c>
      <c r="E11682" s="46" t="s">
        <v>32939</v>
      </c>
      <c r="F11682" s="121">
        <v>27.759799999999998</v>
      </c>
      <c r="G11682" s="87"/>
      <c r="H11682" s="47"/>
      <c r="I11682" s="120">
        <v>0</v>
      </c>
      <c r="J11682" s="120">
        <v>0</v>
      </c>
    </row>
    <row r="11683" spans="1:10" ht="15" customHeight="1">
      <c r="A11683" s="46" t="s">
        <v>21319</v>
      </c>
      <c r="B11683" s="46" t="s">
        <v>21320</v>
      </c>
      <c r="C11683" s="47">
        <v>0.96140000000000003</v>
      </c>
      <c r="D11683" s="119" t="s">
        <v>32943</v>
      </c>
      <c r="E11683" s="46" t="s">
        <v>32943</v>
      </c>
      <c r="F11683" s="121">
        <v>28.602599999999999</v>
      </c>
      <c r="G11683" s="87"/>
      <c r="H11683" s="47"/>
      <c r="I11683" s="120">
        <v>60</v>
      </c>
      <c r="J11683" s="120">
        <v>0</v>
      </c>
    </row>
    <row r="11684" spans="1:10" ht="15" customHeight="1">
      <c r="A11684" s="46" t="s">
        <v>21317</v>
      </c>
      <c r="B11684" s="46" t="s">
        <v>21318</v>
      </c>
      <c r="C11684" s="47">
        <v>0.52880000000000005</v>
      </c>
      <c r="D11684" s="119" t="s">
        <v>32947</v>
      </c>
      <c r="E11684" s="46" t="s">
        <v>32947</v>
      </c>
      <c r="F11684" s="121">
        <v>28.176200000000001</v>
      </c>
      <c r="G11684" s="87"/>
      <c r="H11684" s="47"/>
      <c r="I11684" s="120">
        <v>0</v>
      </c>
      <c r="J11684" s="120">
        <v>0</v>
      </c>
    </row>
    <row r="11685" spans="1:10" ht="15" customHeight="1">
      <c r="A11685" s="46" t="s">
        <v>21379</v>
      </c>
      <c r="B11685" s="46" t="s">
        <v>21380</v>
      </c>
      <c r="C11685" s="47">
        <v>1.7662</v>
      </c>
      <c r="D11685" s="119" t="s">
        <v>32953</v>
      </c>
      <c r="E11685" s="46" t="s">
        <v>32953</v>
      </c>
      <c r="F11685" s="121">
        <v>27.8688</v>
      </c>
      <c r="G11685" s="87"/>
      <c r="H11685" s="47"/>
      <c r="I11685" s="120">
        <v>200</v>
      </c>
      <c r="J11685" s="120">
        <v>0</v>
      </c>
    </row>
    <row r="11686" spans="1:10" ht="15" customHeight="1">
      <c r="A11686" s="46" t="s">
        <v>21376</v>
      </c>
      <c r="B11686" s="46" t="s">
        <v>21377</v>
      </c>
      <c r="C11686" s="47">
        <v>1.8024</v>
      </c>
      <c r="D11686" s="119" t="s">
        <v>32957</v>
      </c>
      <c r="E11686" s="46" t="s">
        <v>32957</v>
      </c>
      <c r="F11686" s="121">
        <v>24.136199999999999</v>
      </c>
      <c r="G11686" s="87"/>
      <c r="H11686" s="47"/>
      <c r="I11686" s="120">
        <v>200</v>
      </c>
      <c r="J11686" s="120">
        <v>0</v>
      </c>
    </row>
    <row r="11687" spans="1:10" ht="15" customHeight="1">
      <c r="A11687" s="46" t="s">
        <v>21355</v>
      </c>
      <c r="B11687" s="46" t="s">
        <v>21356</v>
      </c>
      <c r="C11687" s="47">
        <v>4.782</v>
      </c>
      <c r="D11687" s="119" t="s">
        <v>32961</v>
      </c>
      <c r="E11687" s="46" t="s">
        <v>32961</v>
      </c>
      <c r="F11687" s="121">
        <v>24.785599999999999</v>
      </c>
      <c r="G11687" s="87"/>
      <c r="H11687" s="47"/>
      <c r="I11687" s="120">
        <v>0</v>
      </c>
      <c r="J11687" s="120">
        <v>0</v>
      </c>
    </row>
    <row r="11688" spans="1:10" ht="15" customHeight="1">
      <c r="A11688" s="46" t="s">
        <v>21340</v>
      </c>
      <c r="B11688" s="46" t="s">
        <v>21341</v>
      </c>
      <c r="C11688" s="47">
        <v>4.9592000000000001</v>
      </c>
      <c r="D11688" s="119" t="s">
        <v>32965</v>
      </c>
      <c r="E11688" s="46" t="s">
        <v>32965</v>
      </c>
      <c r="F11688" s="121">
        <v>19.709399999999999</v>
      </c>
      <c r="G11688" s="87"/>
      <c r="H11688" s="47"/>
      <c r="I11688" s="120">
        <v>0</v>
      </c>
      <c r="J11688" s="120">
        <v>0</v>
      </c>
    </row>
    <row r="11689" spans="1:10" ht="15" customHeight="1">
      <c r="A11689" s="46" t="s">
        <v>21353</v>
      </c>
      <c r="B11689" s="46" t="s">
        <v>21354</v>
      </c>
      <c r="C11689" s="47">
        <v>5.4092000000000002</v>
      </c>
      <c r="D11689" s="119" t="s">
        <v>32969</v>
      </c>
      <c r="E11689" s="46" t="s">
        <v>32969</v>
      </c>
      <c r="F11689" s="121">
        <v>23.001000000000001</v>
      </c>
      <c r="G11689" s="87"/>
      <c r="H11689" s="47"/>
      <c r="I11689" s="120">
        <v>0</v>
      </c>
      <c r="J11689" s="120">
        <v>0</v>
      </c>
    </row>
    <row r="11690" spans="1:10" ht="15" customHeight="1">
      <c r="A11690" s="46" t="s">
        <v>21351</v>
      </c>
      <c r="B11690" s="46" t="s">
        <v>21352</v>
      </c>
      <c r="C11690" s="47">
        <v>5.4092000000000002</v>
      </c>
      <c r="D11690" s="119" t="s">
        <v>35636</v>
      </c>
      <c r="E11690" s="46" t="s">
        <v>35636</v>
      </c>
      <c r="F11690" s="121">
        <v>12.083</v>
      </c>
      <c r="G11690" s="87"/>
      <c r="H11690" s="47"/>
      <c r="I11690" s="120">
        <v>0</v>
      </c>
      <c r="J11690" s="120">
        <v>0</v>
      </c>
    </row>
    <row r="11691" spans="1:10" ht="15" customHeight="1">
      <c r="A11691" s="46" t="s">
        <v>35999</v>
      </c>
      <c r="B11691" s="46" t="s">
        <v>36000</v>
      </c>
      <c r="C11691" s="47">
        <v>5.3388</v>
      </c>
      <c r="D11691" s="119" t="s">
        <v>32941</v>
      </c>
      <c r="E11691" s="46" t="s">
        <v>32941</v>
      </c>
      <c r="F11691" s="121">
        <v>21.9712</v>
      </c>
      <c r="G11691" s="87"/>
      <c r="H11691" s="47">
        <v>0</v>
      </c>
      <c r="I11691" s="120">
        <v>60</v>
      </c>
      <c r="J11691" s="120">
        <v>0</v>
      </c>
    </row>
    <row r="11692" spans="1:10" ht="15" customHeight="1">
      <c r="A11692" s="46" t="s">
        <v>36001</v>
      </c>
      <c r="B11692" s="46" t="s">
        <v>36002</v>
      </c>
      <c r="C11692" s="47">
        <v>4.4836</v>
      </c>
      <c r="D11692" s="119" t="s">
        <v>32945</v>
      </c>
      <c r="E11692" s="46" t="s">
        <v>32945</v>
      </c>
      <c r="F11692" s="121">
        <v>22.9712</v>
      </c>
      <c r="G11692" s="87"/>
      <c r="H11692" s="47">
        <v>0</v>
      </c>
      <c r="I11692" s="120">
        <v>500</v>
      </c>
      <c r="J11692" s="120">
        <v>0</v>
      </c>
    </row>
    <row r="11693" spans="1:10" ht="15" customHeight="1">
      <c r="A11693" s="46" t="s">
        <v>21098</v>
      </c>
      <c r="B11693" s="46" t="s">
        <v>36003</v>
      </c>
      <c r="C11693" s="47">
        <v>4.4836</v>
      </c>
      <c r="D11693" s="119" t="s">
        <v>32949</v>
      </c>
      <c r="E11693" s="46" t="s">
        <v>32949</v>
      </c>
      <c r="F11693" s="121">
        <v>21.5138</v>
      </c>
      <c r="G11693" s="87"/>
      <c r="H11693" s="47">
        <v>0</v>
      </c>
      <c r="I11693" s="120">
        <v>520</v>
      </c>
      <c r="J11693" s="120">
        <v>0</v>
      </c>
    </row>
    <row r="11694" spans="1:10" ht="15" customHeight="1">
      <c r="A11694" s="46" t="s">
        <v>21182</v>
      </c>
      <c r="B11694" s="46" t="s">
        <v>36004</v>
      </c>
      <c r="C11694" s="47">
        <v>2.1</v>
      </c>
      <c r="D11694" s="119" t="s">
        <v>32951</v>
      </c>
      <c r="E11694" s="46" t="s">
        <v>32951</v>
      </c>
      <c r="F11694" s="121">
        <v>24.636800000000001</v>
      </c>
      <c r="G11694" s="87"/>
      <c r="H11694" s="47">
        <v>0</v>
      </c>
      <c r="I11694" s="120">
        <v>1832</v>
      </c>
      <c r="J11694" s="120">
        <v>0</v>
      </c>
    </row>
    <row r="11695" spans="1:10" ht="15" customHeight="1">
      <c r="A11695" s="46" t="s">
        <v>21365</v>
      </c>
      <c r="B11695" s="46" t="s">
        <v>21366</v>
      </c>
      <c r="C11695" s="47">
        <v>1.1386000000000001</v>
      </c>
      <c r="D11695" s="119" t="s">
        <v>32959</v>
      </c>
      <c r="E11695" s="46" t="s">
        <v>32959</v>
      </c>
      <c r="F11695" s="121">
        <v>17.6968</v>
      </c>
      <c r="G11695" s="87"/>
      <c r="H11695" s="47">
        <v>0</v>
      </c>
      <c r="I11695" s="120">
        <v>1041</v>
      </c>
      <c r="J11695" s="120">
        <v>0</v>
      </c>
    </row>
    <row r="11696" spans="1:10" ht="15" customHeight="1">
      <c r="A11696" s="46" t="s">
        <v>21364</v>
      </c>
      <c r="B11696" s="46" t="s">
        <v>36006</v>
      </c>
      <c r="C11696" s="47">
        <v>0.83899999999999997</v>
      </c>
      <c r="D11696" s="119" t="s">
        <v>32963</v>
      </c>
      <c r="E11696" s="46" t="s">
        <v>32963</v>
      </c>
      <c r="F11696" s="121">
        <v>19.9176</v>
      </c>
      <c r="G11696" s="87"/>
      <c r="H11696" s="47">
        <v>0</v>
      </c>
      <c r="I11696" s="120">
        <v>2484</v>
      </c>
      <c r="J11696" s="120">
        <v>0</v>
      </c>
    </row>
    <row r="11697" spans="1:10" ht="15" customHeight="1">
      <c r="A11697" s="46" t="s">
        <v>21207</v>
      </c>
      <c r="B11697" s="46" t="s">
        <v>36005</v>
      </c>
      <c r="C11697" s="47">
        <v>2.4161999999999999</v>
      </c>
      <c r="D11697" s="119" t="s">
        <v>32967</v>
      </c>
      <c r="E11697" s="46" t="s">
        <v>32967</v>
      </c>
      <c r="F11697" s="121">
        <v>17.974399999999999</v>
      </c>
      <c r="G11697" s="87"/>
      <c r="H11697" s="47">
        <v>0</v>
      </c>
      <c r="I11697" s="120">
        <v>1894</v>
      </c>
      <c r="J11697" s="120">
        <v>0</v>
      </c>
    </row>
    <row r="11698" spans="1:10" ht="15" customHeight="1">
      <c r="A11698" s="46" t="s">
        <v>21225</v>
      </c>
      <c r="B11698" s="46" t="s">
        <v>21226</v>
      </c>
      <c r="C11698" s="47">
        <v>1.0374000000000001</v>
      </c>
      <c r="D11698" s="119" t="s">
        <v>32955</v>
      </c>
      <c r="E11698" s="46" t="s">
        <v>32955</v>
      </c>
      <c r="F11698" s="121">
        <v>17.872800000000002</v>
      </c>
      <c r="G11698" s="87"/>
      <c r="H11698" s="47">
        <v>0</v>
      </c>
      <c r="I11698" s="120">
        <v>779</v>
      </c>
      <c r="J11698" s="120">
        <v>0</v>
      </c>
    </row>
    <row r="11699" spans="1:10" ht="15" customHeight="1">
      <c r="A11699" s="46" t="s">
        <v>21222</v>
      </c>
      <c r="B11699" s="46" t="s">
        <v>21223</v>
      </c>
      <c r="C11699" s="47">
        <v>0.7742</v>
      </c>
      <c r="D11699" s="119" t="s">
        <v>32979</v>
      </c>
      <c r="E11699" s="46" t="s">
        <v>32979</v>
      </c>
      <c r="F11699" s="121">
        <v>12.1096</v>
      </c>
      <c r="G11699" s="87"/>
      <c r="H11699" s="47">
        <v>0</v>
      </c>
      <c r="I11699" s="120">
        <v>2004</v>
      </c>
      <c r="J11699" s="120">
        <v>0</v>
      </c>
    </row>
    <row r="11700" spans="1:10" ht="15" customHeight="1">
      <c r="A11700" s="46" t="s">
        <v>36007</v>
      </c>
      <c r="B11700" s="46" t="s">
        <v>36008</v>
      </c>
      <c r="C11700" s="47">
        <v>3.5169999999999999</v>
      </c>
      <c r="D11700" s="119" t="s">
        <v>32977</v>
      </c>
      <c r="E11700" s="46" t="s">
        <v>32977</v>
      </c>
      <c r="F11700" s="121">
        <v>11.8514</v>
      </c>
      <c r="G11700" s="87"/>
      <c r="H11700" s="47">
        <v>0</v>
      </c>
      <c r="I11700" s="120">
        <v>28</v>
      </c>
      <c r="J11700" s="120">
        <v>0</v>
      </c>
    </row>
    <row r="11701" spans="1:10" ht="15" customHeight="1">
      <c r="A11701" s="46" t="s">
        <v>7636</v>
      </c>
      <c r="B11701" s="46" t="s">
        <v>21357</v>
      </c>
      <c r="C11701" s="47">
        <v>5.5465999999999998</v>
      </c>
      <c r="D11701" s="119" t="s">
        <v>32978</v>
      </c>
      <c r="E11701" s="46" t="s">
        <v>32978</v>
      </c>
      <c r="F11701" s="121">
        <v>7.2039999999999997</v>
      </c>
      <c r="G11701" s="87"/>
      <c r="H11701" s="47"/>
      <c r="I11701" s="120">
        <v>94</v>
      </c>
      <c r="J11701" s="120">
        <v>0</v>
      </c>
    </row>
    <row r="11702" spans="1:10" ht="15" customHeight="1">
      <c r="A11702" s="46" t="s">
        <v>36009</v>
      </c>
      <c r="B11702" s="46" t="s">
        <v>36010</v>
      </c>
      <c r="C11702" s="47">
        <v>26.718800000000002</v>
      </c>
      <c r="D11702" s="119" t="s">
        <v>32973</v>
      </c>
      <c r="E11702" s="46" t="s">
        <v>32973</v>
      </c>
      <c r="F11702" s="121">
        <v>20.7072</v>
      </c>
      <c r="G11702" s="87"/>
      <c r="H11702" s="47">
        <v>0</v>
      </c>
      <c r="I11702" s="120">
        <v>41</v>
      </c>
      <c r="J11702" s="120">
        <v>0</v>
      </c>
    </row>
    <row r="11703" spans="1:10" ht="15" customHeight="1">
      <c r="A11703" s="46" t="s">
        <v>36011</v>
      </c>
      <c r="B11703" s="46" t="s">
        <v>36012</v>
      </c>
      <c r="C11703" s="47">
        <v>2.5352000000000001</v>
      </c>
      <c r="D11703" s="119" t="s">
        <v>32971</v>
      </c>
      <c r="E11703" s="46" t="s">
        <v>32971</v>
      </c>
      <c r="F11703" s="121">
        <v>12.5794</v>
      </c>
      <c r="G11703" s="87"/>
      <c r="H11703" s="47">
        <v>0</v>
      </c>
      <c r="I11703" s="120">
        <v>100</v>
      </c>
      <c r="J11703" s="120">
        <v>0</v>
      </c>
    </row>
    <row r="11704" spans="1:10" ht="15" customHeight="1">
      <c r="A11704" s="46" t="s">
        <v>36013</v>
      </c>
      <c r="B11704" s="46" t="s">
        <v>36014</v>
      </c>
      <c r="C11704" s="47">
        <v>2.5352000000000001</v>
      </c>
      <c r="D11704" s="119" t="s">
        <v>32974</v>
      </c>
      <c r="E11704" s="46" t="s">
        <v>32974</v>
      </c>
      <c r="F11704" s="121">
        <v>10.834199999999999</v>
      </c>
      <c r="G11704" s="87"/>
      <c r="H11704" s="47">
        <v>0</v>
      </c>
      <c r="I11704" s="120">
        <v>20</v>
      </c>
      <c r="J11704" s="120">
        <v>0</v>
      </c>
    </row>
    <row r="11705" spans="1:10" ht="15" customHeight="1">
      <c r="A11705" s="46" t="s">
        <v>21525</v>
      </c>
      <c r="B11705" s="46" t="s">
        <v>21526</v>
      </c>
      <c r="C11705" s="47">
        <v>4.4631999999999996</v>
      </c>
      <c r="D11705" s="119" t="s">
        <v>32975</v>
      </c>
      <c r="E11705" s="46" t="s">
        <v>32975</v>
      </c>
      <c r="F11705" s="121">
        <v>13.327999999999999</v>
      </c>
      <c r="G11705" s="87"/>
      <c r="H11705" s="47"/>
      <c r="I11705" s="120">
        <v>0</v>
      </c>
      <c r="J11705" s="120">
        <v>0</v>
      </c>
    </row>
    <row r="11706" spans="1:10" ht="15" customHeight="1">
      <c r="A11706" s="46" t="s">
        <v>21524</v>
      </c>
      <c r="B11706" s="46" t="s">
        <v>21521</v>
      </c>
      <c r="C11706" s="47">
        <v>7.8334000000000001</v>
      </c>
      <c r="D11706" s="119" t="s">
        <v>32976</v>
      </c>
      <c r="E11706" s="46" t="s">
        <v>32976</v>
      </c>
      <c r="F11706" s="121">
        <v>15.853199999999999</v>
      </c>
      <c r="G11706" s="87"/>
      <c r="H11706" s="47"/>
      <c r="I11706" s="120">
        <v>0</v>
      </c>
      <c r="J11706" s="120">
        <v>0</v>
      </c>
    </row>
    <row r="11707" spans="1:10" ht="15" customHeight="1">
      <c r="A11707" s="46" t="s">
        <v>21522</v>
      </c>
      <c r="B11707" s="46" t="s">
        <v>21523</v>
      </c>
      <c r="C11707" s="47">
        <v>7.9244000000000003</v>
      </c>
      <c r="D11707" s="119" t="s">
        <v>15219</v>
      </c>
      <c r="E11707" s="46" t="s">
        <v>15219</v>
      </c>
      <c r="F11707" s="121">
        <v>1858.9043999999999</v>
      </c>
      <c r="G11707" s="87"/>
      <c r="H11707" s="47"/>
      <c r="I11707" s="120">
        <v>0</v>
      </c>
      <c r="J11707" s="120">
        <v>0</v>
      </c>
    </row>
    <row r="11708" spans="1:10" ht="15" customHeight="1">
      <c r="A11708" s="46" t="s">
        <v>21520</v>
      </c>
      <c r="B11708" s="46" t="s">
        <v>21521</v>
      </c>
      <c r="C11708" s="47">
        <v>15.6668</v>
      </c>
      <c r="D11708" s="119" t="s">
        <v>15220</v>
      </c>
      <c r="E11708" s="46" t="s">
        <v>15220</v>
      </c>
      <c r="F11708" s="121">
        <v>217.49299999999999</v>
      </c>
      <c r="G11708" s="87"/>
      <c r="H11708" s="47"/>
      <c r="I11708" s="120">
        <v>0</v>
      </c>
      <c r="J11708" s="120">
        <v>0</v>
      </c>
    </row>
    <row r="11709" spans="1:10" ht="15" customHeight="1">
      <c r="A11709" s="46" t="s">
        <v>21518</v>
      </c>
      <c r="B11709" s="46" t="s">
        <v>21519</v>
      </c>
      <c r="C11709" s="47">
        <v>11.7956</v>
      </c>
      <c r="D11709" s="119" t="s">
        <v>2289</v>
      </c>
      <c r="E11709" s="46" t="s">
        <v>2289</v>
      </c>
      <c r="F11709" s="121">
        <v>229.87799999999999</v>
      </c>
      <c r="G11709" s="87"/>
      <c r="H11709" s="47"/>
      <c r="I11709" s="120">
        <v>0</v>
      </c>
      <c r="J11709" s="120">
        <v>0</v>
      </c>
    </row>
    <row r="11710" spans="1:10" ht="15" customHeight="1">
      <c r="A11710" s="46" t="s">
        <v>21516</v>
      </c>
      <c r="B11710" s="46" t="s">
        <v>21517</v>
      </c>
      <c r="C11710" s="47">
        <v>23.500399999999999</v>
      </c>
      <c r="D11710" s="119" t="s">
        <v>2292</v>
      </c>
      <c r="E11710" s="46" t="s">
        <v>2292</v>
      </c>
      <c r="F11710" s="121">
        <v>229.87799999999999</v>
      </c>
      <c r="G11710" s="87"/>
      <c r="H11710" s="47"/>
      <c r="I11710" s="120">
        <v>0</v>
      </c>
      <c r="J11710" s="120">
        <v>0</v>
      </c>
    </row>
    <row r="11711" spans="1:10" ht="15" customHeight="1">
      <c r="A11711" s="46" t="s">
        <v>21514</v>
      </c>
      <c r="B11711" s="46" t="s">
        <v>21515</v>
      </c>
      <c r="C11711" s="47">
        <v>3.5295999999999998</v>
      </c>
      <c r="D11711" s="119" t="s">
        <v>2294</v>
      </c>
      <c r="E11711" s="46" t="s">
        <v>2294</v>
      </c>
      <c r="F11711" s="121">
        <v>243.98259999999999</v>
      </c>
      <c r="G11711" s="87"/>
      <c r="H11711" s="47"/>
      <c r="I11711" s="120">
        <v>0</v>
      </c>
      <c r="J11711" s="120">
        <v>0</v>
      </c>
    </row>
    <row r="11712" spans="1:10" ht="15" customHeight="1">
      <c r="A11712" s="46" t="s">
        <v>21512</v>
      </c>
      <c r="B11712" s="46" t="s">
        <v>21513</v>
      </c>
      <c r="C11712" s="47">
        <v>5.6471999999999998</v>
      </c>
      <c r="D11712" s="119" t="s">
        <v>2297</v>
      </c>
      <c r="E11712" s="46" t="s">
        <v>2297</v>
      </c>
      <c r="F11712" s="121">
        <v>243.98259999999999</v>
      </c>
      <c r="G11712" s="87"/>
      <c r="H11712" s="47"/>
      <c r="I11712" s="120">
        <v>0</v>
      </c>
      <c r="J11712" s="120">
        <v>0</v>
      </c>
    </row>
    <row r="11713" spans="1:10" ht="15" customHeight="1">
      <c r="A11713" s="46" t="s">
        <v>21510</v>
      </c>
      <c r="B11713" s="46" t="s">
        <v>21511</v>
      </c>
      <c r="C11713" s="47">
        <v>5.7385999999999999</v>
      </c>
      <c r="D11713" s="119" t="s">
        <v>32981</v>
      </c>
      <c r="E11713" s="46" t="s">
        <v>32981</v>
      </c>
      <c r="F11713" s="120"/>
      <c r="G11713" s="87"/>
      <c r="H11713" s="47"/>
      <c r="I11713" s="120">
        <v>0</v>
      </c>
      <c r="J11713" s="120">
        <v>0</v>
      </c>
    </row>
    <row r="11714" spans="1:10" ht="15" customHeight="1">
      <c r="A11714" s="46" t="s">
        <v>21508</v>
      </c>
      <c r="B11714" s="46" t="s">
        <v>21509</v>
      </c>
      <c r="C11714" s="47">
        <v>11.2584</v>
      </c>
      <c r="D11714" s="119" t="s">
        <v>1289</v>
      </c>
      <c r="E11714" s="46" t="s">
        <v>1289</v>
      </c>
      <c r="F11714" s="121">
        <v>127.684</v>
      </c>
      <c r="G11714" s="87"/>
      <c r="H11714" s="47"/>
      <c r="I11714" s="120">
        <v>0</v>
      </c>
      <c r="J11714" s="120">
        <v>0</v>
      </c>
    </row>
    <row r="11715" spans="1:10" ht="15" customHeight="1">
      <c r="A11715" s="46" t="s">
        <v>21506</v>
      </c>
      <c r="B11715" s="46" t="s">
        <v>21507</v>
      </c>
      <c r="C11715" s="47">
        <v>7.8334000000000001</v>
      </c>
      <c r="D11715" s="119" t="s">
        <v>1291</v>
      </c>
      <c r="E11715" s="46" t="s">
        <v>1291</v>
      </c>
      <c r="F11715" s="121">
        <v>128.72980000000001</v>
      </c>
      <c r="G11715" s="87"/>
      <c r="H11715" s="47"/>
      <c r="I11715" s="120">
        <v>0</v>
      </c>
      <c r="J11715" s="120">
        <v>0</v>
      </c>
    </row>
    <row r="11716" spans="1:10" ht="15" customHeight="1">
      <c r="A11716" s="46" t="s">
        <v>21504</v>
      </c>
      <c r="B11716" s="46" t="s">
        <v>21505</v>
      </c>
      <c r="C11716" s="47">
        <v>16.887599999999999</v>
      </c>
      <c r="D11716" s="119" t="s">
        <v>1297</v>
      </c>
      <c r="E11716" s="46" t="s">
        <v>1297</v>
      </c>
      <c r="F11716" s="121">
        <v>164.5138</v>
      </c>
      <c r="G11716" s="87"/>
      <c r="H11716" s="47"/>
      <c r="I11716" s="120">
        <v>0</v>
      </c>
      <c r="J11716" s="120">
        <v>0</v>
      </c>
    </row>
    <row r="11717" spans="1:10" ht="15" customHeight="1">
      <c r="A11717" s="46" t="s">
        <v>21537</v>
      </c>
      <c r="B11717" s="46" t="s">
        <v>21538</v>
      </c>
      <c r="C11717" s="47">
        <v>7.3326000000000002</v>
      </c>
      <c r="D11717" s="119" t="s">
        <v>1300</v>
      </c>
      <c r="E11717" s="46" t="s">
        <v>1300</v>
      </c>
      <c r="F11717" s="121">
        <v>131.35560000000001</v>
      </c>
      <c r="G11717" s="87"/>
      <c r="H11717" s="47"/>
      <c r="I11717" s="120">
        <v>0</v>
      </c>
      <c r="J11717" s="120">
        <v>0</v>
      </c>
    </row>
    <row r="11718" spans="1:10" ht="15" customHeight="1">
      <c r="A11718" s="46" t="s">
        <v>21535</v>
      </c>
      <c r="B11718" s="46" t="s">
        <v>21536</v>
      </c>
      <c r="C11718" s="47">
        <v>14.664999999999999</v>
      </c>
      <c r="D11718" s="119" t="s">
        <v>1303</v>
      </c>
      <c r="E11718" s="46" t="s">
        <v>1303</v>
      </c>
      <c r="F11718" s="121">
        <v>133.958</v>
      </c>
      <c r="G11718" s="87"/>
      <c r="H11718" s="47"/>
      <c r="I11718" s="120">
        <v>0</v>
      </c>
      <c r="J11718" s="120">
        <v>0</v>
      </c>
    </row>
    <row r="11719" spans="1:10" ht="15" customHeight="1">
      <c r="A11719" s="46" t="s">
        <v>21533</v>
      </c>
      <c r="B11719" s="46" t="s">
        <v>21534</v>
      </c>
      <c r="C11719" s="47">
        <v>22.042999999999999</v>
      </c>
      <c r="D11719" s="119" t="s">
        <v>1306</v>
      </c>
      <c r="E11719" s="46" t="s">
        <v>1306</v>
      </c>
      <c r="F11719" s="121">
        <v>206.80420000000001</v>
      </c>
      <c r="G11719" s="87"/>
      <c r="H11719" s="47"/>
      <c r="I11719" s="120">
        <v>0</v>
      </c>
      <c r="J11719" s="120">
        <v>0</v>
      </c>
    </row>
    <row r="11720" spans="1:10" ht="15" customHeight="1">
      <c r="A11720" s="46" t="s">
        <v>21531</v>
      </c>
      <c r="B11720" s="46" t="s">
        <v>21532</v>
      </c>
      <c r="C11720" s="47">
        <v>5.8978000000000002</v>
      </c>
      <c r="D11720" s="119" t="s">
        <v>15294</v>
      </c>
      <c r="E11720" s="46" t="s">
        <v>15294</v>
      </c>
      <c r="F11720" s="121">
        <v>167.3022</v>
      </c>
      <c r="G11720" s="87"/>
      <c r="H11720" s="47"/>
      <c r="I11720" s="120">
        <v>0</v>
      </c>
      <c r="J11720" s="120">
        <v>0</v>
      </c>
    </row>
    <row r="11721" spans="1:10" ht="15" customHeight="1">
      <c r="A11721" s="46" t="s">
        <v>21529</v>
      </c>
      <c r="B11721" s="46" t="s">
        <v>21530</v>
      </c>
      <c r="C11721" s="47">
        <v>11.841200000000001</v>
      </c>
      <c r="D11721" s="119" t="s">
        <v>15293</v>
      </c>
      <c r="E11721" s="46" t="s">
        <v>15293</v>
      </c>
      <c r="F11721" s="121">
        <v>167.3022</v>
      </c>
      <c r="G11721" s="87"/>
      <c r="H11721" s="47"/>
      <c r="I11721" s="120">
        <v>0</v>
      </c>
      <c r="J11721" s="120">
        <v>0</v>
      </c>
    </row>
    <row r="11722" spans="1:10" ht="15" customHeight="1">
      <c r="A11722" s="46" t="s">
        <v>21527</v>
      </c>
      <c r="B11722" s="46" t="s">
        <v>21528</v>
      </c>
      <c r="C11722" s="47">
        <v>17.762</v>
      </c>
      <c r="D11722" s="119" t="s">
        <v>15292</v>
      </c>
      <c r="E11722" s="46" t="s">
        <v>15292</v>
      </c>
      <c r="F11722" s="121">
        <v>167.3022</v>
      </c>
      <c r="G11722" s="87"/>
      <c r="H11722" s="47"/>
      <c r="I11722" s="120">
        <v>0</v>
      </c>
      <c r="J11722" s="120">
        <v>0</v>
      </c>
    </row>
    <row r="11723" spans="1:10" ht="15" customHeight="1">
      <c r="A11723" s="46" t="s">
        <v>21666</v>
      </c>
      <c r="B11723" s="46" t="s">
        <v>21667</v>
      </c>
      <c r="C11723" s="47">
        <v>3.9167999999999998</v>
      </c>
      <c r="D11723" s="119" t="s">
        <v>15291</v>
      </c>
      <c r="E11723" s="46" t="s">
        <v>15291</v>
      </c>
      <c r="F11723" s="121">
        <v>167.3022</v>
      </c>
      <c r="G11723" s="87"/>
      <c r="H11723" s="47"/>
      <c r="I11723" s="120">
        <v>0</v>
      </c>
      <c r="J11723" s="120">
        <v>0</v>
      </c>
    </row>
    <row r="11724" spans="1:10" ht="15" customHeight="1">
      <c r="A11724" s="46" t="s">
        <v>21664</v>
      </c>
      <c r="B11724" s="46" t="s">
        <v>21665</v>
      </c>
      <c r="C11724" s="47">
        <v>4.2809999999999997</v>
      </c>
      <c r="D11724" s="119" t="s">
        <v>15290</v>
      </c>
      <c r="E11724" s="46" t="s">
        <v>15290</v>
      </c>
      <c r="F11724" s="121">
        <v>167.3022</v>
      </c>
      <c r="G11724" s="87"/>
      <c r="H11724" s="47"/>
      <c r="I11724" s="120">
        <v>0</v>
      </c>
      <c r="J11724" s="120">
        <v>0</v>
      </c>
    </row>
    <row r="11725" spans="1:10" ht="15" customHeight="1">
      <c r="A11725" s="46" t="s">
        <v>21662</v>
      </c>
      <c r="B11725" s="46" t="s">
        <v>21663</v>
      </c>
      <c r="C11725" s="47">
        <v>4.8368000000000002</v>
      </c>
      <c r="D11725" s="119" t="s">
        <v>15295</v>
      </c>
      <c r="E11725" s="46" t="s">
        <v>15295</v>
      </c>
      <c r="F11725" s="121">
        <v>111.5348</v>
      </c>
      <c r="G11725" s="87"/>
      <c r="H11725" s="47"/>
      <c r="I11725" s="120">
        <v>0</v>
      </c>
      <c r="J11725" s="120">
        <v>0</v>
      </c>
    </row>
    <row r="11726" spans="1:10" ht="15" customHeight="1">
      <c r="A11726" s="46" t="s">
        <v>21660</v>
      </c>
      <c r="B11726" s="46" t="s">
        <v>21661</v>
      </c>
      <c r="C11726" s="47">
        <v>5.8478000000000003</v>
      </c>
      <c r="D11726" s="119" t="s">
        <v>2926</v>
      </c>
      <c r="E11726" s="46" t="s">
        <v>2926</v>
      </c>
      <c r="F11726" s="121">
        <v>359.41559999999998</v>
      </c>
      <c r="G11726" s="87"/>
      <c r="H11726" s="47"/>
      <c r="I11726" s="120">
        <v>0</v>
      </c>
      <c r="J11726" s="120">
        <v>0</v>
      </c>
    </row>
    <row r="11727" spans="1:10" ht="15" customHeight="1">
      <c r="A11727" s="46" t="s">
        <v>21658</v>
      </c>
      <c r="B11727" s="46" t="s">
        <v>21659</v>
      </c>
      <c r="C11727" s="47">
        <v>7.0591999999999997</v>
      </c>
      <c r="D11727" s="119" t="s">
        <v>15347</v>
      </c>
      <c r="E11727" s="46" t="s">
        <v>15347</v>
      </c>
      <c r="F11727" s="121">
        <v>231.89959999999999</v>
      </c>
      <c r="G11727" s="87"/>
      <c r="H11727" s="47"/>
      <c r="I11727" s="120">
        <v>0</v>
      </c>
      <c r="J11727" s="120">
        <v>0</v>
      </c>
    </row>
    <row r="11728" spans="1:10" ht="15" customHeight="1">
      <c r="A11728" s="46" t="s">
        <v>21656</v>
      </c>
      <c r="B11728" s="46" t="s">
        <v>21657</v>
      </c>
      <c r="C11728" s="47">
        <v>10.6572</v>
      </c>
      <c r="D11728" s="119" t="s">
        <v>15345</v>
      </c>
      <c r="E11728" s="46" t="s">
        <v>15345</v>
      </c>
      <c r="F11728" s="121">
        <v>231.89959999999999</v>
      </c>
      <c r="G11728" s="87"/>
      <c r="H11728" s="47"/>
      <c r="I11728" s="120">
        <v>0</v>
      </c>
      <c r="J11728" s="120">
        <v>0</v>
      </c>
    </row>
    <row r="11729" spans="1:10" ht="15" customHeight="1">
      <c r="A11729" s="46" t="s">
        <v>21654</v>
      </c>
      <c r="B11729" s="46" t="s">
        <v>21655</v>
      </c>
      <c r="C11729" s="47">
        <v>16.031199999999998</v>
      </c>
      <c r="D11729" s="119" t="s">
        <v>15343</v>
      </c>
      <c r="E11729" s="46" t="s">
        <v>15343</v>
      </c>
      <c r="F11729" s="121">
        <v>231.89959999999999</v>
      </c>
      <c r="G11729" s="87"/>
      <c r="H11729" s="47"/>
      <c r="I11729" s="120">
        <v>0</v>
      </c>
      <c r="J11729" s="120">
        <v>0</v>
      </c>
    </row>
    <row r="11730" spans="1:10" ht="15" customHeight="1">
      <c r="A11730" s="46" t="s">
        <v>21807</v>
      </c>
      <c r="B11730" s="46" t="s">
        <v>33656</v>
      </c>
      <c r="C11730" s="47">
        <v>8.6532</v>
      </c>
      <c r="D11730" s="119" t="s">
        <v>15341</v>
      </c>
      <c r="E11730" s="46" t="s">
        <v>15341</v>
      </c>
      <c r="F11730" s="121">
        <v>126.1738</v>
      </c>
      <c r="G11730" s="87"/>
      <c r="H11730" s="47"/>
      <c r="I11730" s="120">
        <v>0</v>
      </c>
      <c r="J11730" s="120">
        <v>0</v>
      </c>
    </row>
    <row r="11731" spans="1:10" ht="15" customHeight="1">
      <c r="A11731" s="46" t="s">
        <v>21806</v>
      </c>
      <c r="B11731" s="46" t="s">
        <v>33657</v>
      </c>
      <c r="C11731" s="47">
        <v>8.6532</v>
      </c>
      <c r="D11731" s="119" t="s">
        <v>15339</v>
      </c>
      <c r="E11731" s="46" t="s">
        <v>15339</v>
      </c>
      <c r="F11731" s="121">
        <v>126.7316</v>
      </c>
      <c r="G11731" s="87"/>
      <c r="H11731" s="47"/>
      <c r="I11731" s="120">
        <v>0</v>
      </c>
      <c r="J11731" s="120">
        <v>0</v>
      </c>
    </row>
    <row r="11732" spans="1:10" ht="15" customHeight="1">
      <c r="A11732" s="46" t="s">
        <v>21603</v>
      </c>
      <c r="B11732" s="46" t="s">
        <v>21604</v>
      </c>
      <c r="C11732" s="47">
        <v>5.0603999999999996</v>
      </c>
      <c r="D11732" s="119" t="s">
        <v>15337</v>
      </c>
      <c r="E11732" s="46" t="s">
        <v>15337</v>
      </c>
      <c r="F11732" s="121">
        <v>126.7316</v>
      </c>
      <c r="G11732" s="87"/>
      <c r="H11732" s="47"/>
      <c r="I11732" s="120">
        <v>97</v>
      </c>
      <c r="J11732" s="120">
        <v>0</v>
      </c>
    </row>
    <row r="11733" spans="1:10" ht="15" customHeight="1">
      <c r="A11733" s="46" t="s">
        <v>21597</v>
      </c>
      <c r="B11733" s="46" t="s">
        <v>33658</v>
      </c>
      <c r="C11733" s="47">
        <v>8.1067999999999998</v>
      </c>
      <c r="D11733" s="119" t="s">
        <v>15335</v>
      </c>
      <c r="E11733" s="46" t="s">
        <v>15335</v>
      </c>
      <c r="F11733" s="121">
        <v>126.1738</v>
      </c>
      <c r="G11733" s="87"/>
      <c r="H11733" s="47"/>
      <c r="I11733" s="120">
        <v>35</v>
      </c>
      <c r="J11733" s="120">
        <v>0</v>
      </c>
    </row>
    <row r="11734" spans="1:10" ht="15" customHeight="1">
      <c r="A11734" s="46" t="s">
        <v>21624</v>
      </c>
      <c r="B11734" s="46" t="s">
        <v>21625</v>
      </c>
      <c r="C11734" s="47">
        <v>3.6434000000000002</v>
      </c>
      <c r="D11734" s="119" t="s">
        <v>2929</v>
      </c>
      <c r="E11734" s="46" t="s">
        <v>2929</v>
      </c>
      <c r="F11734" s="121">
        <v>365.9486</v>
      </c>
      <c r="G11734" s="87"/>
      <c r="H11734" s="47"/>
      <c r="I11734" s="120">
        <v>171</v>
      </c>
      <c r="J11734" s="120">
        <v>0</v>
      </c>
    </row>
    <row r="11735" spans="1:10" ht="15" customHeight="1">
      <c r="A11735" s="46" t="s">
        <v>21623</v>
      </c>
      <c r="B11735" s="46" t="s">
        <v>21604</v>
      </c>
      <c r="C11735" s="47">
        <v>3.6434000000000002</v>
      </c>
      <c r="D11735" s="119" t="s">
        <v>15332</v>
      </c>
      <c r="E11735" s="46" t="s">
        <v>15332</v>
      </c>
      <c r="F11735" s="121">
        <v>235.15260000000001</v>
      </c>
      <c r="G11735" s="87"/>
      <c r="H11735" s="47"/>
      <c r="I11735" s="120">
        <v>155</v>
      </c>
      <c r="J11735" s="120">
        <v>0</v>
      </c>
    </row>
    <row r="11736" spans="1:10" ht="15" customHeight="1">
      <c r="A11736" s="46" t="s">
        <v>21622</v>
      </c>
      <c r="B11736" s="46" t="s">
        <v>21602</v>
      </c>
      <c r="C11736" s="47">
        <v>3.6080000000000001</v>
      </c>
      <c r="D11736" s="119" t="s">
        <v>15330</v>
      </c>
      <c r="E11736" s="46" t="s">
        <v>15330</v>
      </c>
      <c r="F11736" s="121">
        <v>235.15260000000001</v>
      </c>
      <c r="G11736" s="87"/>
      <c r="H11736" s="47"/>
      <c r="I11736" s="120">
        <v>3</v>
      </c>
      <c r="J11736" s="120">
        <v>0</v>
      </c>
    </row>
    <row r="11737" spans="1:10" ht="15" customHeight="1">
      <c r="A11737" s="46" t="s">
        <v>21621</v>
      </c>
      <c r="B11737" s="46" t="s">
        <v>21600</v>
      </c>
      <c r="C11737" s="47">
        <v>4.5086000000000004</v>
      </c>
      <c r="D11737" s="119" t="s">
        <v>15328</v>
      </c>
      <c r="E11737" s="46" t="s">
        <v>15328</v>
      </c>
      <c r="F11737" s="121">
        <v>235.15260000000001</v>
      </c>
      <c r="G11737" s="87"/>
      <c r="H11737" s="47"/>
      <c r="I11737" s="120">
        <v>38</v>
      </c>
      <c r="J11737" s="120">
        <v>0</v>
      </c>
    </row>
    <row r="11738" spans="1:10" ht="15" customHeight="1">
      <c r="A11738" s="46" t="s">
        <v>21620</v>
      </c>
      <c r="B11738" s="46" t="s">
        <v>21598</v>
      </c>
      <c r="C11738" s="47">
        <v>6.3760000000000003</v>
      </c>
      <c r="D11738" s="119" t="s">
        <v>15326</v>
      </c>
      <c r="E11738" s="46" t="s">
        <v>15326</v>
      </c>
      <c r="F11738" s="121">
        <v>129.42699999999999</v>
      </c>
      <c r="G11738" s="87"/>
      <c r="H11738" s="47"/>
      <c r="I11738" s="120">
        <v>0</v>
      </c>
      <c r="J11738" s="120">
        <v>0</v>
      </c>
    </row>
    <row r="11739" spans="1:10" ht="15" customHeight="1">
      <c r="A11739" s="46" t="s">
        <v>21618</v>
      </c>
      <c r="B11739" s="46" t="s">
        <v>21619</v>
      </c>
      <c r="C11739" s="47">
        <v>9.1088000000000005</v>
      </c>
      <c r="D11739" s="119" t="s">
        <v>15324</v>
      </c>
      <c r="E11739" s="46" t="s">
        <v>15324</v>
      </c>
      <c r="F11739" s="121">
        <v>129.42699999999999</v>
      </c>
      <c r="G11739" s="87"/>
      <c r="H11739" s="47"/>
      <c r="I11739" s="120">
        <v>30</v>
      </c>
      <c r="J11739" s="120">
        <v>0</v>
      </c>
    </row>
    <row r="11740" spans="1:10" ht="15" customHeight="1">
      <c r="A11740" s="46" t="s">
        <v>21616</v>
      </c>
      <c r="B11740" s="46" t="s">
        <v>21617</v>
      </c>
      <c r="C11740" s="47">
        <v>5.7839999999999998</v>
      </c>
      <c r="D11740" s="119" t="s">
        <v>2932</v>
      </c>
      <c r="E11740" s="46" t="s">
        <v>2932</v>
      </c>
      <c r="F11740" s="121">
        <v>386.7192</v>
      </c>
      <c r="G11740" s="87"/>
      <c r="H11740" s="47"/>
      <c r="I11740" s="120">
        <v>40</v>
      </c>
      <c r="J11740" s="120">
        <v>0</v>
      </c>
    </row>
    <row r="11741" spans="1:10" ht="15" customHeight="1">
      <c r="A11741" s="46" t="s">
        <v>21614</v>
      </c>
      <c r="B11741" s="46" t="s">
        <v>21615</v>
      </c>
      <c r="C11741" s="47">
        <v>5.7839999999999998</v>
      </c>
      <c r="D11741" s="119" t="s">
        <v>15321</v>
      </c>
      <c r="E11741" s="46" t="s">
        <v>15321</v>
      </c>
      <c r="F11741" s="121">
        <v>250.024</v>
      </c>
      <c r="G11741" s="87"/>
      <c r="H11741" s="47"/>
      <c r="I11741" s="120">
        <v>157</v>
      </c>
      <c r="J11741" s="120">
        <v>0</v>
      </c>
    </row>
    <row r="11742" spans="1:10" ht="15" customHeight="1">
      <c r="A11742" s="46" t="s">
        <v>21612</v>
      </c>
      <c r="B11742" s="46" t="s">
        <v>21613</v>
      </c>
      <c r="C11742" s="47">
        <v>6.194</v>
      </c>
      <c r="D11742" s="119" t="s">
        <v>15319</v>
      </c>
      <c r="E11742" s="46" t="s">
        <v>15319</v>
      </c>
      <c r="F11742" s="121">
        <v>250.024</v>
      </c>
      <c r="G11742" s="87"/>
      <c r="H11742" s="47"/>
      <c r="I11742" s="120">
        <v>105</v>
      </c>
      <c r="J11742" s="120">
        <v>0</v>
      </c>
    </row>
    <row r="11743" spans="1:10" ht="15" customHeight="1">
      <c r="A11743" s="46" t="s">
        <v>21610</v>
      </c>
      <c r="B11743" s="46" t="s">
        <v>21611</v>
      </c>
      <c r="C11743" s="47">
        <v>5.2122000000000002</v>
      </c>
      <c r="D11743" s="119" t="s">
        <v>15317</v>
      </c>
      <c r="E11743" s="46" t="s">
        <v>15317</v>
      </c>
      <c r="F11743" s="121">
        <v>250.024</v>
      </c>
      <c r="G11743" s="87"/>
      <c r="H11743" s="47"/>
      <c r="I11743" s="120">
        <v>15</v>
      </c>
      <c r="J11743" s="120">
        <v>0</v>
      </c>
    </row>
    <row r="11744" spans="1:10" ht="15" customHeight="1">
      <c r="A11744" s="46" t="s">
        <v>21608</v>
      </c>
      <c r="B11744" s="46" t="s">
        <v>21609</v>
      </c>
      <c r="C11744" s="47">
        <v>8.7748000000000008</v>
      </c>
      <c r="D11744" s="119" t="s">
        <v>15315</v>
      </c>
      <c r="E11744" s="46" t="s">
        <v>15315</v>
      </c>
      <c r="F11744" s="121">
        <v>135.00360000000001</v>
      </c>
      <c r="G11744" s="87"/>
      <c r="H11744" s="47"/>
      <c r="I11744" s="120">
        <v>17</v>
      </c>
      <c r="J11744" s="120">
        <v>0</v>
      </c>
    </row>
    <row r="11745" spans="1:10" ht="15" customHeight="1">
      <c r="A11745" s="46" t="s">
        <v>21607</v>
      </c>
      <c r="B11745" s="46" t="s">
        <v>21606</v>
      </c>
      <c r="C11745" s="47">
        <v>11.6592</v>
      </c>
      <c r="D11745" s="119" t="s">
        <v>15313</v>
      </c>
      <c r="E11745" s="46" t="s">
        <v>15313</v>
      </c>
      <c r="F11745" s="121">
        <v>135.00360000000001</v>
      </c>
      <c r="G11745" s="87"/>
      <c r="H11745" s="47"/>
      <c r="I11745" s="120">
        <v>0</v>
      </c>
      <c r="J11745" s="120">
        <v>0</v>
      </c>
    </row>
    <row r="11746" spans="1:10" ht="15" customHeight="1">
      <c r="A11746" s="46" t="s">
        <v>21605</v>
      </c>
      <c r="B11746" s="46" t="s">
        <v>21606</v>
      </c>
      <c r="C11746" s="47">
        <v>15.211399999999999</v>
      </c>
      <c r="D11746" s="119" t="s">
        <v>7098</v>
      </c>
      <c r="E11746" s="46" t="s">
        <v>7098</v>
      </c>
      <c r="F11746" s="121">
        <v>311.60980000000001</v>
      </c>
      <c r="G11746" s="87"/>
      <c r="H11746" s="47"/>
      <c r="I11746" s="120">
        <v>0</v>
      </c>
      <c r="J11746" s="120">
        <v>0</v>
      </c>
    </row>
    <row r="11747" spans="1:10" ht="15" customHeight="1">
      <c r="A11747" s="46" t="s">
        <v>21601</v>
      </c>
      <c r="B11747" s="46" t="s">
        <v>21602</v>
      </c>
      <c r="C11747" s="47">
        <v>5.8954000000000004</v>
      </c>
      <c r="D11747" s="119" t="s">
        <v>15362</v>
      </c>
      <c r="E11747" s="46" t="s">
        <v>15362</v>
      </c>
      <c r="F11747" s="121">
        <v>44.059800000000003</v>
      </c>
      <c r="G11747" s="87"/>
      <c r="H11747" s="47"/>
      <c r="I11747" s="120">
        <v>121</v>
      </c>
      <c r="J11747" s="120">
        <v>0</v>
      </c>
    </row>
    <row r="11748" spans="1:10" ht="15" customHeight="1">
      <c r="A11748" s="46" t="s">
        <v>21599</v>
      </c>
      <c r="B11748" s="46" t="s">
        <v>21600</v>
      </c>
      <c r="C11748" s="47">
        <v>6.4672000000000001</v>
      </c>
      <c r="D11748" s="119" t="s">
        <v>15360</v>
      </c>
      <c r="E11748" s="46" t="s">
        <v>15360</v>
      </c>
      <c r="F11748" s="121">
        <v>112.2064</v>
      </c>
      <c r="G11748" s="87"/>
      <c r="H11748" s="47"/>
      <c r="I11748" s="120">
        <v>0</v>
      </c>
      <c r="J11748" s="120">
        <v>0</v>
      </c>
    </row>
    <row r="11749" spans="1:10" ht="15" customHeight="1">
      <c r="A11749" s="46" t="s">
        <v>21652</v>
      </c>
      <c r="B11749" s="46" t="s">
        <v>21653</v>
      </c>
      <c r="C11749" s="47">
        <v>4.0814000000000004</v>
      </c>
      <c r="D11749" s="119" t="s">
        <v>15358</v>
      </c>
      <c r="E11749" s="46" t="s">
        <v>15358</v>
      </c>
      <c r="F11749" s="121">
        <v>99.738799999999998</v>
      </c>
      <c r="G11749" s="87"/>
      <c r="H11749" s="47"/>
      <c r="I11749" s="120">
        <v>0</v>
      </c>
      <c r="J11749" s="120">
        <v>0</v>
      </c>
    </row>
    <row r="11750" spans="1:10" ht="15" customHeight="1">
      <c r="A11750" s="46" t="s">
        <v>21650</v>
      </c>
      <c r="B11750" s="46" t="s">
        <v>21651</v>
      </c>
      <c r="C11750" s="47">
        <v>3.2974000000000001</v>
      </c>
      <c r="D11750" s="119" t="s">
        <v>15356</v>
      </c>
      <c r="E11750" s="46" t="s">
        <v>15356</v>
      </c>
      <c r="F11750" s="121">
        <v>99.738799999999998</v>
      </c>
      <c r="G11750" s="87"/>
      <c r="H11750" s="47"/>
      <c r="I11750" s="120">
        <v>36</v>
      </c>
      <c r="J11750" s="120">
        <v>0</v>
      </c>
    </row>
    <row r="11751" spans="1:10" ht="15" customHeight="1">
      <c r="A11751" s="46" t="s">
        <v>21648</v>
      </c>
      <c r="B11751" s="46" t="s">
        <v>21649</v>
      </c>
      <c r="C11751" s="47">
        <v>3.2974000000000001</v>
      </c>
      <c r="D11751" s="119" t="s">
        <v>15354</v>
      </c>
      <c r="E11751" s="46" t="s">
        <v>15354</v>
      </c>
      <c r="F11751" s="121">
        <v>124.6738</v>
      </c>
      <c r="G11751" s="87"/>
      <c r="H11751" s="47"/>
      <c r="I11751" s="120">
        <v>97</v>
      </c>
      <c r="J11751" s="120">
        <v>0</v>
      </c>
    </row>
    <row r="11752" spans="1:10" ht="15" customHeight="1">
      <c r="A11752" s="46" t="s">
        <v>21646</v>
      </c>
      <c r="B11752" s="46" t="s">
        <v>21647</v>
      </c>
      <c r="C11752" s="47">
        <v>3.4613999999999998</v>
      </c>
      <c r="D11752" s="119" t="s">
        <v>975</v>
      </c>
      <c r="E11752" s="46" t="s">
        <v>975</v>
      </c>
      <c r="F11752" s="121">
        <v>112.2064</v>
      </c>
      <c r="G11752" s="87"/>
      <c r="H11752" s="47"/>
      <c r="I11752" s="120">
        <v>188</v>
      </c>
      <c r="J11752" s="120">
        <v>0</v>
      </c>
    </row>
    <row r="11753" spans="1:10" ht="15" customHeight="1">
      <c r="A11753" s="46" t="s">
        <v>21644</v>
      </c>
      <c r="B11753" s="46" t="s">
        <v>21645</v>
      </c>
      <c r="C11753" s="47">
        <v>4.1898</v>
      </c>
      <c r="D11753" s="119" t="s">
        <v>977</v>
      </c>
      <c r="E11753" s="46" t="s">
        <v>977</v>
      </c>
      <c r="F11753" s="121">
        <v>99.738799999999998</v>
      </c>
      <c r="G11753" s="87"/>
      <c r="H11753" s="47"/>
      <c r="I11753" s="120">
        <v>70</v>
      </c>
      <c r="J11753" s="120">
        <v>0</v>
      </c>
    </row>
    <row r="11754" spans="1:10" ht="15" customHeight="1">
      <c r="A11754" s="46" t="s">
        <v>21642</v>
      </c>
      <c r="B11754" s="46" t="s">
        <v>21643</v>
      </c>
      <c r="C11754" s="47">
        <v>5.702</v>
      </c>
      <c r="D11754" s="119" t="s">
        <v>980</v>
      </c>
      <c r="E11754" s="46" t="s">
        <v>980</v>
      </c>
      <c r="F11754" s="121">
        <v>99.738799999999998</v>
      </c>
      <c r="G11754" s="87"/>
      <c r="H11754" s="47"/>
      <c r="I11754" s="120">
        <v>0</v>
      </c>
      <c r="J11754" s="120">
        <v>0</v>
      </c>
    </row>
    <row r="11755" spans="1:10" ht="15" customHeight="1">
      <c r="A11755" s="46" t="s">
        <v>21640</v>
      </c>
      <c r="B11755" s="46" t="s">
        <v>21641</v>
      </c>
      <c r="C11755" s="47">
        <v>8.9537999999999993</v>
      </c>
      <c r="D11755" s="119" t="s">
        <v>982</v>
      </c>
      <c r="E11755" s="46" t="s">
        <v>982</v>
      </c>
      <c r="F11755" s="121">
        <v>124.6738</v>
      </c>
      <c r="G11755" s="87"/>
      <c r="H11755" s="47"/>
      <c r="I11755" s="120">
        <v>150</v>
      </c>
      <c r="J11755" s="120">
        <v>0</v>
      </c>
    </row>
    <row r="11756" spans="1:10" ht="15" customHeight="1">
      <c r="A11756" s="46" t="s">
        <v>21638</v>
      </c>
      <c r="B11756" s="46" t="s">
        <v>21639</v>
      </c>
      <c r="C11756" s="47">
        <v>5.1917999999999997</v>
      </c>
      <c r="D11756" s="119" t="s">
        <v>15364</v>
      </c>
      <c r="E11756" s="46" t="s">
        <v>15364</v>
      </c>
      <c r="F11756" s="121">
        <v>197.50960000000001</v>
      </c>
      <c r="G11756" s="87"/>
      <c r="H11756" s="47"/>
      <c r="I11756" s="120">
        <v>50</v>
      </c>
      <c r="J11756" s="120">
        <v>0</v>
      </c>
    </row>
    <row r="11757" spans="1:10" ht="15" customHeight="1">
      <c r="A11757" s="46" t="s">
        <v>21636</v>
      </c>
      <c r="B11757" s="46" t="s">
        <v>21637</v>
      </c>
      <c r="C11757" s="47">
        <v>5.4652000000000003</v>
      </c>
      <c r="D11757" s="119" t="s">
        <v>15366</v>
      </c>
      <c r="E11757" s="46" t="s">
        <v>15366</v>
      </c>
      <c r="F11757" s="121">
        <v>127.568</v>
      </c>
      <c r="G11757" s="87"/>
      <c r="H11757" s="47"/>
      <c r="I11757" s="120">
        <v>0</v>
      </c>
      <c r="J11757" s="120">
        <v>0</v>
      </c>
    </row>
    <row r="11758" spans="1:10" ht="15" customHeight="1">
      <c r="A11758" s="46" t="s">
        <v>21634</v>
      </c>
      <c r="B11758" s="46" t="s">
        <v>21635</v>
      </c>
      <c r="C11758" s="47">
        <v>5.3742000000000001</v>
      </c>
      <c r="D11758" s="119" t="s">
        <v>15437</v>
      </c>
      <c r="E11758" s="46" t="s">
        <v>15437</v>
      </c>
      <c r="F11758" s="121">
        <v>145.2276</v>
      </c>
      <c r="G11758" s="87"/>
      <c r="H11758" s="47"/>
      <c r="I11758" s="120">
        <v>48</v>
      </c>
      <c r="J11758" s="120">
        <v>0</v>
      </c>
    </row>
    <row r="11759" spans="1:10" ht="15" customHeight="1">
      <c r="A11759" s="46" t="s">
        <v>21632</v>
      </c>
      <c r="B11759" s="46" t="s">
        <v>21633</v>
      </c>
      <c r="C11759" s="47">
        <v>8.9537999999999993</v>
      </c>
      <c r="D11759" s="119" t="s">
        <v>15435</v>
      </c>
      <c r="E11759" s="46" t="s">
        <v>15435</v>
      </c>
      <c r="F11759" s="121">
        <v>145.2276</v>
      </c>
      <c r="G11759" s="87"/>
      <c r="H11759" s="47"/>
      <c r="I11759" s="120">
        <v>0</v>
      </c>
      <c r="J11759" s="120">
        <v>0</v>
      </c>
    </row>
    <row r="11760" spans="1:10" ht="15" customHeight="1">
      <c r="A11760" s="46" t="s">
        <v>21630</v>
      </c>
      <c r="B11760" s="46" t="s">
        <v>21631</v>
      </c>
      <c r="C11760" s="47">
        <v>12.023400000000001</v>
      </c>
      <c r="D11760" s="119" t="s">
        <v>15433</v>
      </c>
      <c r="E11760" s="46" t="s">
        <v>15433</v>
      </c>
      <c r="F11760" s="121">
        <v>175.435</v>
      </c>
      <c r="G11760" s="87"/>
      <c r="H11760" s="47"/>
      <c r="I11760" s="120">
        <v>0</v>
      </c>
      <c r="J11760" s="120">
        <v>0</v>
      </c>
    </row>
    <row r="11761" spans="1:10" ht="15" customHeight="1">
      <c r="A11761" s="46" t="s">
        <v>21628</v>
      </c>
      <c r="B11761" s="46" t="s">
        <v>21629</v>
      </c>
      <c r="C11761" s="47">
        <v>15.211399999999999</v>
      </c>
      <c r="D11761" s="119" t="s">
        <v>15431</v>
      </c>
      <c r="E11761" s="46" t="s">
        <v>15431</v>
      </c>
      <c r="F11761" s="121">
        <v>147.5514</v>
      </c>
      <c r="G11761" s="87"/>
      <c r="H11761" s="47"/>
      <c r="I11761" s="120">
        <v>0</v>
      </c>
      <c r="J11761" s="120">
        <v>0</v>
      </c>
    </row>
    <row r="11762" spans="1:10" ht="15" customHeight="1">
      <c r="A11762" s="46" t="s">
        <v>21626</v>
      </c>
      <c r="B11762" s="46" t="s">
        <v>21627</v>
      </c>
      <c r="C11762" s="47">
        <v>4.0990000000000002</v>
      </c>
      <c r="D11762" s="119" t="s">
        <v>15429</v>
      </c>
      <c r="E11762" s="46" t="s">
        <v>15429</v>
      </c>
      <c r="F11762" s="121">
        <v>147.5514</v>
      </c>
      <c r="G11762" s="87"/>
      <c r="H11762" s="47"/>
      <c r="I11762" s="120">
        <v>144</v>
      </c>
      <c r="J11762" s="120">
        <v>0</v>
      </c>
    </row>
    <row r="11763" spans="1:10" ht="15" customHeight="1">
      <c r="A11763" s="46" t="s">
        <v>21742</v>
      </c>
      <c r="B11763" s="46" t="s">
        <v>21743</v>
      </c>
      <c r="C11763" s="47">
        <v>2.6778</v>
      </c>
      <c r="D11763" s="119" t="s">
        <v>15427</v>
      </c>
      <c r="E11763" s="46" t="s">
        <v>15427</v>
      </c>
      <c r="F11763" s="121">
        <v>239.33519999999999</v>
      </c>
      <c r="G11763" s="87"/>
      <c r="H11763" s="47"/>
      <c r="I11763" s="120">
        <v>18</v>
      </c>
      <c r="J11763" s="120">
        <v>0</v>
      </c>
    </row>
    <row r="11764" spans="1:10" ht="15" customHeight="1">
      <c r="A11764" s="46" t="s">
        <v>21740</v>
      </c>
      <c r="B11764" s="46" t="s">
        <v>21741</v>
      </c>
      <c r="C11764" s="47">
        <v>3.2789999999999999</v>
      </c>
      <c r="D11764" s="119" t="s">
        <v>15425</v>
      </c>
      <c r="E11764" s="46" t="s">
        <v>15425</v>
      </c>
      <c r="F11764" s="121">
        <v>145.2276</v>
      </c>
      <c r="G11764" s="87"/>
      <c r="H11764" s="47"/>
      <c r="I11764" s="120">
        <v>0</v>
      </c>
      <c r="J11764" s="120">
        <v>0</v>
      </c>
    </row>
    <row r="11765" spans="1:10" ht="15" customHeight="1">
      <c r="A11765" s="46" t="s">
        <v>21738</v>
      </c>
      <c r="B11765" s="46" t="s">
        <v>21739</v>
      </c>
      <c r="C11765" s="47">
        <v>3.68</v>
      </c>
      <c r="D11765" s="119" t="s">
        <v>15423</v>
      </c>
      <c r="E11765" s="46" t="s">
        <v>15423</v>
      </c>
      <c r="F11765" s="121">
        <v>145.2276</v>
      </c>
      <c r="G11765" s="87"/>
      <c r="H11765" s="47"/>
      <c r="I11765" s="120">
        <v>0</v>
      </c>
      <c r="J11765" s="120">
        <v>0</v>
      </c>
    </row>
    <row r="11766" spans="1:10" ht="15" customHeight="1">
      <c r="A11766" s="46" t="s">
        <v>21736</v>
      </c>
      <c r="B11766" s="46" t="s">
        <v>21737</v>
      </c>
      <c r="C11766" s="47">
        <v>4.4085999999999999</v>
      </c>
      <c r="D11766" s="119" t="s">
        <v>15421</v>
      </c>
      <c r="E11766" s="46" t="s">
        <v>15421</v>
      </c>
      <c r="F11766" s="121">
        <v>175.435</v>
      </c>
      <c r="G11766" s="87"/>
      <c r="H11766" s="47"/>
      <c r="I11766" s="120">
        <v>237</v>
      </c>
      <c r="J11766" s="120">
        <v>0</v>
      </c>
    </row>
    <row r="11767" spans="1:10" ht="15" customHeight="1">
      <c r="A11767" s="46" t="s">
        <v>21734</v>
      </c>
      <c r="B11767" s="46" t="s">
        <v>21735</v>
      </c>
      <c r="C11767" s="47">
        <v>5.1100000000000003</v>
      </c>
      <c r="D11767" s="119" t="s">
        <v>15419</v>
      </c>
      <c r="E11767" s="46" t="s">
        <v>15419</v>
      </c>
      <c r="F11767" s="121">
        <v>147.5514</v>
      </c>
      <c r="G11767" s="87"/>
      <c r="H11767" s="47"/>
      <c r="I11767" s="120">
        <v>0</v>
      </c>
      <c r="J11767" s="120">
        <v>0</v>
      </c>
    </row>
    <row r="11768" spans="1:10" ht="15" customHeight="1">
      <c r="A11768" s="46" t="s">
        <v>21732</v>
      </c>
      <c r="B11768" s="46" t="s">
        <v>21733</v>
      </c>
      <c r="C11768" s="47">
        <v>8.1978000000000009</v>
      </c>
      <c r="D11768" s="119" t="s">
        <v>15417</v>
      </c>
      <c r="E11768" s="46" t="s">
        <v>15417</v>
      </c>
      <c r="F11768" s="121">
        <v>147.5514</v>
      </c>
      <c r="G11768" s="87"/>
      <c r="H11768" s="47"/>
      <c r="I11768" s="120">
        <v>11</v>
      </c>
      <c r="J11768" s="120">
        <v>0</v>
      </c>
    </row>
    <row r="11769" spans="1:10" ht="15" customHeight="1">
      <c r="A11769" s="46" t="s">
        <v>21730</v>
      </c>
      <c r="B11769" s="46" t="s">
        <v>21731</v>
      </c>
      <c r="C11769" s="47">
        <v>10.6572</v>
      </c>
      <c r="D11769" s="119" t="s">
        <v>15415</v>
      </c>
      <c r="E11769" s="46" t="s">
        <v>15415</v>
      </c>
      <c r="F11769" s="121">
        <v>239.33519999999999</v>
      </c>
      <c r="G11769" s="87"/>
      <c r="H11769" s="47"/>
      <c r="I11769" s="120">
        <v>0</v>
      </c>
      <c r="J11769" s="120">
        <v>0</v>
      </c>
    </row>
    <row r="11770" spans="1:10" ht="15" customHeight="1">
      <c r="A11770" s="46" t="s">
        <v>21694</v>
      </c>
      <c r="B11770" s="46" t="s">
        <v>21695</v>
      </c>
      <c r="C11770" s="47">
        <v>2.7856000000000001</v>
      </c>
      <c r="D11770" s="119" t="s">
        <v>15413</v>
      </c>
      <c r="E11770" s="46" t="s">
        <v>15413</v>
      </c>
      <c r="F11770" s="121">
        <v>145.2276</v>
      </c>
      <c r="G11770" s="87"/>
      <c r="H11770" s="47"/>
      <c r="I11770" s="120">
        <v>0</v>
      </c>
      <c r="J11770" s="120">
        <v>0</v>
      </c>
    </row>
    <row r="11771" spans="1:10" ht="15" customHeight="1">
      <c r="A11771" s="46" t="s">
        <v>21692</v>
      </c>
      <c r="B11771" s="46" t="s">
        <v>21693</v>
      </c>
      <c r="C11771" s="47">
        <v>3.1880000000000002</v>
      </c>
      <c r="D11771" s="119" t="s">
        <v>15411</v>
      </c>
      <c r="E11771" s="46" t="s">
        <v>15411</v>
      </c>
      <c r="F11771" s="121">
        <v>145.2276</v>
      </c>
      <c r="G11771" s="87"/>
      <c r="H11771" s="47"/>
      <c r="I11771" s="120">
        <v>50</v>
      </c>
      <c r="J11771" s="120">
        <v>0</v>
      </c>
    </row>
    <row r="11772" spans="1:10" ht="15" customHeight="1">
      <c r="A11772" s="46" t="s">
        <v>21690</v>
      </c>
      <c r="B11772" s="46" t="s">
        <v>21691</v>
      </c>
      <c r="C11772" s="47">
        <v>2.2953999999999999</v>
      </c>
      <c r="D11772" s="119" t="s">
        <v>15409</v>
      </c>
      <c r="E11772" s="46" t="s">
        <v>15409</v>
      </c>
      <c r="F11772" s="121">
        <v>175.435</v>
      </c>
      <c r="G11772" s="87"/>
      <c r="H11772" s="47"/>
      <c r="I11772" s="120">
        <v>0</v>
      </c>
      <c r="J11772" s="120">
        <v>0</v>
      </c>
    </row>
    <row r="11773" spans="1:10" ht="15" customHeight="1">
      <c r="A11773" s="46" t="s">
        <v>21688</v>
      </c>
      <c r="B11773" s="46" t="s">
        <v>21689</v>
      </c>
      <c r="C11773" s="47">
        <v>2.3864000000000001</v>
      </c>
      <c r="D11773" s="119" t="s">
        <v>15407</v>
      </c>
      <c r="E11773" s="46" t="s">
        <v>15407</v>
      </c>
      <c r="F11773" s="121">
        <v>147.5514</v>
      </c>
      <c r="G11773" s="87"/>
      <c r="H11773" s="47"/>
      <c r="I11773" s="120">
        <v>0</v>
      </c>
      <c r="J11773" s="120">
        <v>0</v>
      </c>
    </row>
    <row r="11774" spans="1:10" ht="15" customHeight="1">
      <c r="A11774" s="46" t="s">
        <v>21686</v>
      </c>
      <c r="B11774" s="46" t="s">
        <v>21687</v>
      </c>
      <c r="C11774" s="47">
        <v>3.1880000000000002</v>
      </c>
      <c r="D11774" s="119" t="s">
        <v>15405</v>
      </c>
      <c r="E11774" s="46" t="s">
        <v>15405</v>
      </c>
      <c r="F11774" s="121">
        <v>147.5514</v>
      </c>
      <c r="G11774" s="87"/>
      <c r="H11774" s="47"/>
      <c r="I11774" s="120">
        <v>0</v>
      </c>
      <c r="J11774" s="120">
        <v>0</v>
      </c>
    </row>
    <row r="11775" spans="1:10" ht="15" customHeight="1">
      <c r="A11775" s="46" t="s">
        <v>21684</v>
      </c>
      <c r="B11775" s="46" t="s">
        <v>21685</v>
      </c>
      <c r="C11775" s="47">
        <v>3.5524</v>
      </c>
      <c r="D11775" s="119" t="s">
        <v>15403</v>
      </c>
      <c r="E11775" s="46" t="s">
        <v>15403</v>
      </c>
      <c r="F11775" s="121">
        <v>239.33519999999999</v>
      </c>
      <c r="G11775" s="87"/>
      <c r="H11775" s="47"/>
      <c r="I11775" s="120">
        <v>0</v>
      </c>
      <c r="J11775" s="120">
        <v>0</v>
      </c>
    </row>
    <row r="11776" spans="1:10" ht="15" customHeight="1">
      <c r="A11776" s="46" t="s">
        <v>33659</v>
      </c>
      <c r="B11776" s="46" t="s">
        <v>33660</v>
      </c>
      <c r="C11776" s="47">
        <v>4.2412000000000001</v>
      </c>
      <c r="D11776" s="119" t="s">
        <v>15401</v>
      </c>
      <c r="E11776" s="46" t="s">
        <v>15401</v>
      </c>
      <c r="F11776" s="121">
        <v>145.2276</v>
      </c>
      <c r="G11776" s="87"/>
      <c r="H11776" s="47"/>
      <c r="I11776" s="120">
        <v>78</v>
      </c>
      <c r="J11776" s="120">
        <v>0</v>
      </c>
    </row>
    <row r="11777" spans="1:10" ht="15" customHeight="1">
      <c r="A11777" s="46" t="s">
        <v>21682</v>
      </c>
      <c r="B11777" s="46" t="s">
        <v>21683</v>
      </c>
      <c r="C11777" s="47">
        <v>3.78</v>
      </c>
      <c r="D11777" s="119" t="s">
        <v>15399</v>
      </c>
      <c r="E11777" s="46" t="s">
        <v>15399</v>
      </c>
      <c r="F11777" s="121">
        <v>145.2276</v>
      </c>
      <c r="G11777" s="87"/>
      <c r="H11777" s="47"/>
      <c r="I11777" s="120">
        <v>0</v>
      </c>
      <c r="J11777" s="120">
        <v>0</v>
      </c>
    </row>
    <row r="11778" spans="1:10" ht="15" customHeight="1">
      <c r="A11778" s="46" t="s">
        <v>21680</v>
      </c>
      <c r="B11778" s="46" t="s">
        <v>21681</v>
      </c>
      <c r="C11778" s="47">
        <v>4.0351999999999997</v>
      </c>
      <c r="D11778" s="119" t="s">
        <v>15397</v>
      </c>
      <c r="E11778" s="46" t="s">
        <v>15397</v>
      </c>
      <c r="F11778" s="121">
        <v>175.435</v>
      </c>
      <c r="G11778" s="87"/>
      <c r="H11778" s="47"/>
      <c r="I11778" s="120">
        <v>51</v>
      </c>
      <c r="J11778" s="120">
        <v>0</v>
      </c>
    </row>
    <row r="11779" spans="1:10" ht="15" customHeight="1">
      <c r="A11779" s="46" t="s">
        <v>21678</v>
      </c>
      <c r="B11779" s="46" t="s">
        <v>21679</v>
      </c>
      <c r="C11779" s="47">
        <v>4.0351999999999997</v>
      </c>
      <c r="D11779" s="119" t="s">
        <v>15395</v>
      </c>
      <c r="E11779" s="46" t="s">
        <v>15395</v>
      </c>
      <c r="F11779" s="121">
        <v>147.5514</v>
      </c>
      <c r="G11779" s="87"/>
      <c r="H11779" s="47"/>
      <c r="I11779" s="120">
        <v>0</v>
      </c>
      <c r="J11779" s="120">
        <v>0</v>
      </c>
    </row>
    <row r="11780" spans="1:10" ht="15" customHeight="1">
      <c r="A11780" s="46" t="s">
        <v>21676</v>
      </c>
      <c r="B11780" s="46" t="s">
        <v>21677</v>
      </c>
      <c r="C11780" s="47">
        <v>5.1917999999999997</v>
      </c>
      <c r="D11780" s="119" t="s">
        <v>15393</v>
      </c>
      <c r="E11780" s="46" t="s">
        <v>15393</v>
      </c>
      <c r="F11780" s="121">
        <v>147.5514</v>
      </c>
      <c r="G11780" s="87"/>
      <c r="H11780" s="47"/>
      <c r="I11780" s="120">
        <v>38</v>
      </c>
      <c r="J11780" s="120">
        <v>0</v>
      </c>
    </row>
    <row r="11781" spans="1:10" ht="15" customHeight="1">
      <c r="A11781" s="46" t="s">
        <v>21674</v>
      </c>
      <c r="B11781" s="46" t="s">
        <v>21675</v>
      </c>
      <c r="C11781" s="47">
        <v>8.9266000000000005</v>
      </c>
      <c r="D11781" s="119" t="s">
        <v>15391</v>
      </c>
      <c r="E11781" s="46" t="s">
        <v>15391</v>
      </c>
      <c r="F11781" s="121">
        <v>239.33519999999999</v>
      </c>
      <c r="G11781" s="87"/>
      <c r="H11781" s="47"/>
      <c r="I11781" s="120">
        <v>0</v>
      </c>
      <c r="J11781" s="120">
        <v>0</v>
      </c>
    </row>
    <row r="11782" spans="1:10" ht="15" customHeight="1">
      <c r="A11782" s="46" t="s">
        <v>21672</v>
      </c>
      <c r="B11782" s="46" t="s">
        <v>21673</v>
      </c>
      <c r="C11782" s="47">
        <v>8.7170000000000005</v>
      </c>
      <c r="D11782" s="119" t="s">
        <v>15389</v>
      </c>
      <c r="E11782" s="46" t="s">
        <v>15389</v>
      </c>
      <c r="F11782" s="121">
        <v>145.2276</v>
      </c>
      <c r="G11782" s="87"/>
      <c r="H11782" s="47"/>
      <c r="I11782" s="120">
        <v>0</v>
      </c>
      <c r="J11782" s="120">
        <v>0</v>
      </c>
    </row>
    <row r="11783" spans="1:10" ht="15" customHeight="1">
      <c r="A11783" s="46" t="s">
        <v>21670</v>
      </c>
      <c r="B11783" s="46" t="s">
        <v>21671</v>
      </c>
      <c r="C11783" s="47">
        <v>7.1959999999999997</v>
      </c>
      <c r="D11783" s="119" t="s">
        <v>15387</v>
      </c>
      <c r="E11783" s="46" t="s">
        <v>15387</v>
      </c>
      <c r="F11783" s="121">
        <v>145.2276</v>
      </c>
      <c r="G11783" s="87"/>
      <c r="H11783" s="47"/>
      <c r="I11783" s="120">
        <v>0</v>
      </c>
      <c r="J11783" s="120">
        <v>0</v>
      </c>
    </row>
    <row r="11784" spans="1:10" ht="15" customHeight="1">
      <c r="A11784" s="46" t="s">
        <v>21668</v>
      </c>
      <c r="B11784" s="46" t="s">
        <v>21669</v>
      </c>
      <c r="C11784" s="47">
        <v>8.9266000000000005</v>
      </c>
      <c r="D11784" s="119" t="s">
        <v>15385</v>
      </c>
      <c r="E11784" s="46" t="s">
        <v>15385</v>
      </c>
      <c r="F11784" s="121">
        <v>175.435</v>
      </c>
      <c r="G11784" s="87"/>
      <c r="H11784" s="47"/>
      <c r="I11784" s="120">
        <v>0</v>
      </c>
      <c r="J11784" s="120">
        <v>0</v>
      </c>
    </row>
    <row r="11785" spans="1:10" ht="15" customHeight="1">
      <c r="A11785" s="46" t="s">
        <v>21728</v>
      </c>
      <c r="B11785" s="46" t="s">
        <v>21729</v>
      </c>
      <c r="C11785" s="47">
        <v>1.9128000000000001</v>
      </c>
      <c r="D11785" s="119" t="s">
        <v>15383</v>
      </c>
      <c r="E11785" s="46" t="s">
        <v>15383</v>
      </c>
      <c r="F11785" s="121">
        <v>147.5514</v>
      </c>
      <c r="G11785" s="87"/>
      <c r="H11785" s="47"/>
      <c r="I11785" s="120">
        <v>0</v>
      </c>
      <c r="J11785" s="120">
        <v>0</v>
      </c>
    </row>
    <row r="11786" spans="1:10" ht="15" customHeight="1">
      <c r="A11786" s="46" t="s">
        <v>21726</v>
      </c>
      <c r="B11786" s="46" t="s">
        <v>21727</v>
      </c>
      <c r="C11786" s="47">
        <v>1.9128000000000001</v>
      </c>
      <c r="D11786" s="119" t="s">
        <v>15381</v>
      </c>
      <c r="E11786" s="46" t="s">
        <v>15381</v>
      </c>
      <c r="F11786" s="121">
        <v>147.5514</v>
      </c>
      <c r="G11786" s="87"/>
      <c r="H11786" s="47"/>
      <c r="I11786" s="120">
        <v>70</v>
      </c>
      <c r="J11786" s="120">
        <v>0</v>
      </c>
    </row>
    <row r="11787" spans="1:10" ht="15" customHeight="1">
      <c r="A11787" s="46" t="s">
        <v>21724</v>
      </c>
      <c r="B11787" s="46" t="s">
        <v>21725</v>
      </c>
      <c r="C11787" s="47">
        <v>1.9128000000000001</v>
      </c>
      <c r="D11787" s="119" t="s">
        <v>15379</v>
      </c>
      <c r="E11787" s="46" t="s">
        <v>15379</v>
      </c>
      <c r="F11787" s="121">
        <v>239.33519999999999</v>
      </c>
      <c r="G11787" s="87"/>
      <c r="H11787" s="47"/>
      <c r="I11787" s="120">
        <v>204</v>
      </c>
      <c r="J11787" s="120">
        <v>0</v>
      </c>
    </row>
    <row r="11788" spans="1:10" ht="15" customHeight="1">
      <c r="A11788" s="46" t="s">
        <v>21722</v>
      </c>
      <c r="B11788" s="46" t="s">
        <v>21723</v>
      </c>
      <c r="C11788" s="47">
        <v>1.899</v>
      </c>
      <c r="D11788" s="119" t="s">
        <v>15377</v>
      </c>
      <c r="E11788" s="46" t="s">
        <v>15377</v>
      </c>
      <c r="F11788" s="121">
        <v>145.2276</v>
      </c>
      <c r="G11788" s="87"/>
      <c r="H11788" s="47"/>
      <c r="I11788" s="120">
        <v>15</v>
      </c>
      <c r="J11788" s="120">
        <v>0</v>
      </c>
    </row>
    <row r="11789" spans="1:10" ht="15" customHeight="1">
      <c r="A11789" s="46" t="s">
        <v>21720</v>
      </c>
      <c r="B11789" s="46" t="s">
        <v>21721</v>
      </c>
      <c r="C11789" s="47">
        <v>2.17</v>
      </c>
      <c r="D11789" s="119" t="s">
        <v>15375</v>
      </c>
      <c r="E11789" s="46" t="s">
        <v>15375</v>
      </c>
      <c r="F11789" s="121">
        <v>145.2276</v>
      </c>
      <c r="G11789" s="87"/>
      <c r="H11789" s="47"/>
      <c r="I11789" s="120">
        <v>3</v>
      </c>
      <c r="J11789" s="120">
        <v>0</v>
      </c>
    </row>
    <row r="11790" spans="1:10" ht="15" customHeight="1">
      <c r="A11790" s="46" t="s">
        <v>21718</v>
      </c>
      <c r="B11790" s="46" t="s">
        <v>21719</v>
      </c>
      <c r="C11790" s="47">
        <v>2.3214000000000001</v>
      </c>
      <c r="D11790" s="119" t="s">
        <v>15373</v>
      </c>
      <c r="E11790" s="46" t="s">
        <v>15373</v>
      </c>
      <c r="F11790" s="121">
        <v>175.435</v>
      </c>
      <c r="G11790" s="87"/>
      <c r="H11790" s="47"/>
      <c r="I11790" s="120">
        <v>266</v>
      </c>
      <c r="J11790" s="120">
        <v>0</v>
      </c>
    </row>
    <row r="11791" spans="1:10" ht="15" customHeight="1">
      <c r="A11791" s="46" t="s">
        <v>21716</v>
      </c>
      <c r="B11791" s="46" t="s">
        <v>21717</v>
      </c>
      <c r="C11791" s="47">
        <v>3.2974000000000001</v>
      </c>
      <c r="D11791" s="119" t="s">
        <v>15371</v>
      </c>
      <c r="E11791" s="46" t="s">
        <v>15371</v>
      </c>
      <c r="F11791" s="121">
        <v>147.5514</v>
      </c>
      <c r="G11791" s="87"/>
      <c r="H11791" s="47"/>
      <c r="I11791" s="120">
        <v>30</v>
      </c>
      <c r="J11791" s="120">
        <v>0</v>
      </c>
    </row>
    <row r="11792" spans="1:10" ht="15" customHeight="1">
      <c r="A11792" s="46" t="s">
        <v>21714</v>
      </c>
      <c r="B11792" s="46" t="s">
        <v>21715</v>
      </c>
      <c r="C11792" s="47">
        <v>5.2830000000000004</v>
      </c>
      <c r="D11792" s="119" t="s">
        <v>15369</v>
      </c>
      <c r="E11792" s="46" t="s">
        <v>15369</v>
      </c>
      <c r="F11792" s="121">
        <v>147.5514</v>
      </c>
      <c r="G11792" s="87"/>
      <c r="H11792" s="47"/>
      <c r="I11792" s="120">
        <v>110</v>
      </c>
      <c r="J11792" s="120">
        <v>0</v>
      </c>
    </row>
    <row r="11793" spans="1:10" ht="15" customHeight="1">
      <c r="A11793" s="46" t="s">
        <v>21712</v>
      </c>
      <c r="B11793" s="46" t="s">
        <v>21713</v>
      </c>
      <c r="C11793" s="47">
        <v>3.2338</v>
      </c>
      <c r="D11793" s="119" t="s">
        <v>15367</v>
      </c>
      <c r="E11793" s="46" t="s">
        <v>15367</v>
      </c>
      <c r="F11793" s="121">
        <v>239.33519999999999</v>
      </c>
      <c r="G11793" s="87"/>
      <c r="H11793" s="47"/>
      <c r="I11793" s="120">
        <v>184</v>
      </c>
      <c r="J11793" s="120">
        <v>0</v>
      </c>
    </row>
    <row r="11794" spans="1:10" ht="15" customHeight="1">
      <c r="A11794" s="46" t="s">
        <v>21710</v>
      </c>
      <c r="B11794" s="46" t="s">
        <v>21711</v>
      </c>
      <c r="C11794" s="47">
        <v>3.2338</v>
      </c>
      <c r="D11794" s="119" t="s">
        <v>15449</v>
      </c>
      <c r="E11794" s="46" t="s">
        <v>15449</v>
      </c>
      <c r="F11794" s="121">
        <v>104.5638</v>
      </c>
      <c r="G11794" s="87"/>
      <c r="H11794" s="47"/>
      <c r="I11794" s="120">
        <v>19</v>
      </c>
      <c r="J11794" s="120">
        <v>0</v>
      </c>
    </row>
    <row r="11795" spans="1:10" ht="15" customHeight="1">
      <c r="A11795" s="46" t="s">
        <v>21708</v>
      </c>
      <c r="B11795" s="46" t="s">
        <v>21709</v>
      </c>
      <c r="C11795" s="47">
        <v>3.78</v>
      </c>
      <c r="D11795" s="119" t="s">
        <v>15447</v>
      </c>
      <c r="E11795" s="46" t="s">
        <v>15447</v>
      </c>
      <c r="F11795" s="121">
        <v>130.124</v>
      </c>
      <c r="G11795" s="87"/>
      <c r="H11795" s="47"/>
      <c r="I11795" s="120">
        <v>76</v>
      </c>
      <c r="J11795" s="120">
        <v>0</v>
      </c>
    </row>
    <row r="11796" spans="1:10" ht="15" customHeight="1">
      <c r="A11796" s="46" t="s">
        <v>21706</v>
      </c>
      <c r="B11796" s="46" t="s">
        <v>21707</v>
      </c>
      <c r="C11796" s="47">
        <v>3.4664000000000001</v>
      </c>
      <c r="D11796" s="119" t="s">
        <v>15445</v>
      </c>
      <c r="E11796" s="46" t="s">
        <v>15445</v>
      </c>
      <c r="F11796" s="121">
        <v>104.5638</v>
      </c>
      <c r="G11796" s="87"/>
      <c r="H11796" s="47"/>
      <c r="I11796" s="120">
        <v>1</v>
      </c>
      <c r="J11796" s="120">
        <v>0</v>
      </c>
    </row>
    <row r="11797" spans="1:10" ht="15" customHeight="1">
      <c r="A11797" s="46" t="s">
        <v>21704</v>
      </c>
      <c r="B11797" s="46" t="s">
        <v>21705</v>
      </c>
      <c r="C11797" s="47">
        <v>5.0808</v>
      </c>
      <c r="D11797" s="119" t="s">
        <v>15443</v>
      </c>
      <c r="E11797" s="46" t="s">
        <v>15443</v>
      </c>
      <c r="F11797" s="121">
        <v>104.5638</v>
      </c>
      <c r="G11797" s="87"/>
      <c r="H11797" s="47"/>
      <c r="I11797" s="120">
        <v>6</v>
      </c>
      <c r="J11797" s="120">
        <v>0</v>
      </c>
    </row>
    <row r="11798" spans="1:10" ht="15" customHeight="1">
      <c r="A11798" s="46" t="s">
        <v>21702</v>
      </c>
      <c r="B11798" s="46" t="s">
        <v>21703</v>
      </c>
      <c r="C11798" s="47">
        <v>8.1067999999999998</v>
      </c>
      <c r="D11798" s="119" t="s">
        <v>15441</v>
      </c>
      <c r="E11798" s="46" t="s">
        <v>15441</v>
      </c>
      <c r="F11798" s="121">
        <v>104.5638</v>
      </c>
      <c r="G11798" s="87"/>
      <c r="H11798" s="47"/>
      <c r="I11798" s="120">
        <v>0</v>
      </c>
      <c r="J11798" s="120">
        <v>0</v>
      </c>
    </row>
    <row r="11799" spans="1:10" ht="15" customHeight="1">
      <c r="A11799" s="46" t="s">
        <v>21700</v>
      </c>
      <c r="B11799" s="46" t="s">
        <v>21701</v>
      </c>
      <c r="C11799" s="47">
        <v>7.7880000000000003</v>
      </c>
      <c r="D11799" s="119" t="s">
        <v>15439</v>
      </c>
      <c r="E11799" s="46" t="s">
        <v>15439</v>
      </c>
      <c r="F11799" s="121">
        <v>104.5638</v>
      </c>
      <c r="G11799" s="87"/>
      <c r="H11799" s="47"/>
      <c r="I11799" s="120">
        <v>21</v>
      </c>
      <c r="J11799" s="120">
        <v>0</v>
      </c>
    </row>
    <row r="11800" spans="1:10" ht="15" customHeight="1">
      <c r="A11800" s="46" t="s">
        <v>21698</v>
      </c>
      <c r="B11800" s="46" t="s">
        <v>21699</v>
      </c>
      <c r="C11800" s="47">
        <v>6.6795999999999998</v>
      </c>
      <c r="D11800" s="119" t="s">
        <v>15453</v>
      </c>
      <c r="E11800" s="46" t="s">
        <v>15453</v>
      </c>
      <c r="F11800" s="121">
        <v>275.584</v>
      </c>
      <c r="G11800" s="87"/>
      <c r="H11800" s="47"/>
      <c r="I11800" s="120">
        <v>13</v>
      </c>
      <c r="J11800" s="120">
        <v>0</v>
      </c>
    </row>
    <row r="11801" spans="1:10" ht="15" customHeight="1">
      <c r="A11801" s="46" t="s">
        <v>21696</v>
      </c>
      <c r="B11801" s="46" t="s">
        <v>21697</v>
      </c>
      <c r="C11801" s="47">
        <v>8.1067999999999998</v>
      </c>
      <c r="D11801" s="119" t="s">
        <v>15451</v>
      </c>
      <c r="E11801" s="46" t="s">
        <v>15451</v>
      </c>
      <c r="F11801" s="121">
        <v>267.21899999999999</v>
      </c>
      <c r="G11801" s="87"/>
      <c r="H11801" s="47"/>
      <c r="I11801" s="120">
        <v>0</v>
      </c>
      <c r="J11801" s="120">
        <v>0</v>
      </c>
    </row>
    <row r="11802" spans="1:10" ht="15" customHeight="1">
      <c r="A11802" s="46" t="s">
        <v>35934</v>
      </c>
      <c r="B11802" s="46" t="s">
        <v>35935</v>
      </c>
      <c r="C11802" s="47">
        <v>0.37340000000000001</v>
      </c>
      <c r="D11802" s="119" t="s">
        <v>15515</v>
      </c>
      <c r="E11802" s="46" t="s">
        <v>15515</v>
      </c>
      <c r="F11802" s="121">
        <v>124.315</v>
      </c>
      <c r="G11802" s="87"/>
      <c r="H11802" s="47"/>
      <c r="I11802" s="120">
        <v>200</v>
      </c>
      <c r="J11802" s="120">
        <v>0</v>
      </c>
    </row>
    <row r="11803" spans="1:10" ht="15" customHeight="1">
      <c r="A11803" s="46" t="s">
        <v>21562</v>
      </c>
      <c r="B11803" s="46" t="s">
        <v>21563</v>
      </c>
      <c r="C11803" s="47">
        <v>0.73319999999999996</v>
      </c>
      <c r="D11803" s="119" t="s">
        <v>15513</v>
      </c>
      <c r="E11803" s="46" t="s">
        <v>15513</v>
      </c>
      <c r="F11803" s="121">
        <v>124.315</v>
      </c>
      <c r="G11803" s="87"/>
      <c r="H11803" s="47"/>
      <c r="I11803" s="120">
        <v>20</v>
      </c>
      <c r="J11803" s="120">
        <v>0</v>
      </c>
    </row>
    <row r="11804" spans="1:10" ht="15" customHeight="1">
      <c r="A11804" s="46" t="s">
        <v>21560</v>
      </c>
      <c r="B11804" s="46" t="s">
        <v>21561</v>
      </c>
      <c r="C11804" s="47">
        <v>1.0406</v>
      </c>
      <c r="D11804" s="119" t="s">
        <v>15511</v>
      </c>
      <c r="E11804" s="46" t="s">
        <v>15511</v>
      </c>
      <c r="F11804" s="121">
        <v>88.298400000000001</v>
      </c>
      <c r="G11804" s="87"/>
      <c r="H11804" s="47"/>
      <c r="I11804" s="120">
        <v>20</v>
      </c>
      <c r="J11804" s="120">
        <v>0</v>
      </c>
    </row>
    <row r="11805" spans="1:10" ht="15" customHeight="1">
      <c r="A11805" s="46" t="s">
        <v>21558</v>
      </c>
      <c r="B11805" s="46" t="s">
        <v>21559</v>
      </c>
      <c r="C11805" s="47">
        <v>1.8595999999999999</v>
      </c>
      <c r="D11805" s="119" t="s">
        <v>15509</v>
      </c>
      <c r="E11805" s="46" t="s">
        <v>15509</v>
      </c>
      <c r="F11805" s="121">
        <v>81.327600000000004</v>
      </c>
      <c r="G11805" s="87"/>
      <c r="H11805" s="47"/>
      <c r="I11805" s="120">
        <v>20</v>
      </c>
      <c r="J11805" s="120">
        <v>0</v>
      </c>
    </row>
    <row r="11806" spans="1:10" ht="15" customHeight="1">
      <c r="A11806" s="46" t="s">
        <v>21556</v>
      </c>
      <c r="B11806" s="46" t="s">
        <v>21557</v>
      </c>
      <c r="C11806" s="47">
        <v>0.49180000000000001</v>
      </c>
      <c r="D11806" s="119" t="s">
        <v>15507</v>
      </c>
      <c r="E11806" s="46" t="s">
        <v>15507</v>
      </c>
      <c r="F11806" s="121">
        <v>106.88760000000001</v>
      </c>
      <c r="G11806" s="87"/>
      <c r="H11806" s="47"/>
      <c r="I11806" s="120">
        <v>0</v>
      </c>
      <c r="J11806" s="120">
        <v>0</v>
      </c>
    </row>
    <row r="11807" spans="1:10" ht="15" customHeight="1">
      <c r="A11807" s="46" t="s">
        <v>21554</v>
      </c>
      <c r="B11807" s="46" t="s">
        <v>21555</v>
      </c>
      <c r="C11807" s="47">
        <v>0.60119999999999996</v>
      </c>
      <c r="D11807" s="119" t="s">
        <v>15505</v>
      </c>
      <c r="E11807" s="46" t="s">
        <v>15505</v>
      </c>
      <c r="F11807" s="121">
        <v>74.3566</v>
      </c>
      <c r="G11807" s="87"/>
      <c r="H11807" s="47"/>
      <c r="I11807" s="120">
        <v>0</v>
      </c>
      <c r="J11807" s="120">
        <v>0</v>
      </c>
    </row>
    <row r="11808" spans="1:10" ht="15" customHeight="1">
      <c r="A11808" s="46" t="s">
        <v>21552</v>
      </c>
      <c r="B11808" s="46" t="s">
        <v>21553</v>
      </c>
      <c r="C11808" s="47">
        <v>0.60119999999999996</v>
      </c>
      <c r="D11808" s="119" t="s">
        <v>15503</v>
      </c>
      <c r="E11808" s="46" t="s">
        <v>15503</v>
      </c>
      <c r="F11808" s="121">
        <v>51.120199999999997</v>
      </c>
      <c r="G11808" s="87"/>
      <c r="H11808" s="47"/>
      <c r="I11808" s="120">
        <v>0</v>
      </c>
      <c r="J11808" s="120">
        <v>0</v>
      </c>
    </row>
    <row r="11809" spans="1:10" ht="15" customHeight="1">
      <c r="A11809" s="46" t="s">
        <v>21550</v>
      </c>
      <c r="B11809" s="46" t="s">
        <v>21551</v>
      </c>
      <c r="C11809" s="47">
        <v>0.60119999999999996</v>
      </c>
      <c r="D11809" s="119" t="s">
        <v>15501</v>
      </c>
      <c r="E11809" s="46" t="s">
        <v>15501</v>
      </c>
      <c r="F11809" s="121">
        <v>51.120199999999997</v>
      </c>
      <c r="G11809" s="87"/>
      <c r="H11809" s="47"/>
      <c r="I11809" s="120">
        <v>0</v>
      </c>
      <c r="J11809" s="120">
        <v>0</v>
      </c>
    </row>
    <row r="11810" spans="1:10" ht="15" customHeight="1">
      <c r="A11810" s="46" t="s">
        <v>21548</v>
      </c>
      <c r="B11810" s="46" t="s">
        <v>21549</v>
      </c>
      <c r="C11810" s="47">
        <v>0.70140000000000002</v>
      </c>
      <c r="D11810" s="119" t="s">
        <v>15499</v>
      </c>
      <c r="E11810" s="46" t="s">
        <v>15499</v>
      </c>
      <c r="F11810" s="121">
        <v>124.315</v>
      </c>
      <c r="G11810" s="87"/>
      <c r="H11810" s="47"/>
      <c r="I11810" s="120">
        <v>0</v>
      </c>
      <c r="J11810" s="120">
        <v>0</v>
      </c>
    </row>
    <row r="11811" spans="1:10" ht="15" customHeight="1">
      <c r="A11811" s="46" t="s">
        <v>21546</v>
      </c>
      <c r="B11811" s="46" t="s">
        <v>21547</v>
      </c>
      <c r="C11811" s="47">
        <v>0.78339999999999999</v>
      </c>
      <c r="D11811" s="119" t="s">
        <v>15497</v>
      </c>
      <c r="E11811" s="46" t="s">
        <v>15497</v>
      </c>
      <c r="F11811" s="121">
        <v>124.315</v>
      </c>
      <c r="G11811" s="87"/>
      <c r="H11811" s="47"/>
      <c r="I11811" s="120">
        <v>0</v>
      </c>
      <c r="J11811" s="120">
        <v>0</v>
      </c>
    </row>
    <row r="11812" spans="1:10" ht="15" customHeight="1">
      <c r="A11812" s="46" t="s">
        <v>21582</v>
      </c>
      <c r="B11812" s="46" t="s">
        <v>21573</v>
      </c>
      <c r="C11812" s="47">
        <v>8.1978000000000009</v>
      </c>
      <c r="D11812" s="119" t="s">
        <v>15495</v>
      </c>
      <c r="E11812" s="46" t="s">
        <v>15495</v>
      </c>
      <c r="F11812" s="121">
        <v>88.298400000000001</v>
      </c>
      <c r="G11812" s="87"/>
      <c r="H11812" s="47"/>
      <c r="I11812" s="120">
        <v>0</v>
      </c>
      <c r="J11812" s="120">
        <v>0</v>
      </c>
    </row>
    <row r="11813" spans="1:10" ht="15" customHeight="1">
      <c r="A11813" s="46" t="s">
        <v>33661</v>
      </c>
      <c r="B11813" s="46" t="s">
        <v>21573</v>
      </c>
      <c r="C11813" s="47">
        <v>7.4661999999999997</v>
      </c>
      <c r="D11813" s="119" t="s">
        <v>15493</v>
      </c>
      <c r="E11813" s="46" t="s">
        <v>15493</v>
      </c>
      <c r="F11813" s="121">
        <v>81.327600000000004</v>
      </c>
      <c r="G11813" s="87"/>
      <c r="H11813" s="47"/>
      <c r="I11813" s="120">
        <v>30</v>
      </c>
      <c r="J11813" s="120">
        <v>0</v>
      </c>
    </row>
    <row r="11814" spans="1:10" ht="15" customHeight="1">
      <c r="A11814" s="46" t="s">
        <v>21576</v>
      </c>
      <c r="B11814" s="46" t="s">
        <v>21577</v>
      </c>
      <c r="C11814" s="47">
        <v>6.1028000000000002</v>
      </c>
      <c r="D11814" s="119" t="s">
        <v>15491</v>
      </c>
      <c r="E11814" s="46" t="s">
        <v>15491</v>
      </c>
      <c r="F11814" s="121">
        <v>106.88760000000001</v>
      </c>
      <c r="G11814" s="87"/>
      <c r="H11814" s="47"/>
      <c r="I11814" s="120">
        <v>109</v>
      </c>
      <c r="J11814" s="120">
        <v>0</v>
      </c>
    </row>
    <row r="11815" spans="1:10" ht="15" customHeight="1">
      <c r="A11815" s="46" t="s">
        <v>21574</v>
      </c>
      <c r="B11815" s="46" t="s">
        <v>21575</v>
      </c>
      <c r="C11815" s="47">
        <v>6.6494</v>
      </c>
      <c r="D11815" s="119" t="s">
        <v>15489</v>
      </c>
      <c r="E11815" s="46" t="s">
        <v>15489</v>
      </c>
      <c r="F11815" s="121">
        <v>74.3566</v>
      </c>
      <c r="G11815" s="87"/>
      <c r="H11815" s="47"/>
      <c r="I11815" s="120">
        <v>0</v>
      </c>
      <c r="J11815" s="120">
        <v>0</v>
      </c>
    </row>
    <row r="11816" spans="1:10" ht="15" customHeight="1">
      <c r="A11816" s="46" t="s">
        <v>21572</v>
      </c>
      <c r="B11816" s="46" t="s">
        <v>21573</v>
      </c>
      <c r="C11816" s="47">
        <v>7.5286</v>
      </c>
      <c r="D11816" s="119" t="s">
        <v>15487</v>
      </c>
      <c r="E11816" s="46" t="s">
        <v>15487</v>
      </c>
      <c r="F11816" s="121">
        <v>51.120199999999997</v>
      </c>
      <c r="G11816" s="87"/>
      <c r="H11816" s="47"/>
      <c r="I11816" s="120">
        <v>120</v>
      </c>
      <c r="J11816" s="120">
        <v>0</v>
      </c>
    </row>
    <row r="11817" spans="1:10" ht="15" customHeight="1">
      <c r="A11817" s="46" t="s">
        <v>21570</v>
      </c>
      <c r="B11817" s="46" t="s">
        <v>21571</v>
      </c>
      <c r="C11817" s="47">
        <v>9.1088000000000005</v>
      </c>
      <c r="D11817" s="119" t="s">
        <v>15485</v>
      </c>
      <c r="E11817" s="46" t="s">
        <v>15485</v>
      </c>
      <c r="F11817" s="121">
        <v>58.788200000000003</v>
      </c>
      <c r="G11817" s="87"/>
      <c r="H11817" s="47"/>
      <c r="I11817" s="120">
        <v>0</v>
      </c>
      <c r="J11817" s="120">
        <v>0</v>
      </c>
    </row>
    <row r="11818" spans="1:10" ht="15" customHeight="1">
      <c r="A11818" s="46" t="s">
        <v>21568</v>
      </c>
      <c r="B11818" s="46" t="s">
        <v>21569</v>
      </c>
      <c r="C11818" s="47">
        <v>11.203799999999999</v>
      </c>
      <c r="D11818" s="119" t="s">
        <v>15483</v>
      </c>
      <c r="E11818" s="46" t="s">
        <v>15483</v>
      </c>
      <c r="F11818" s="121">
        <v>113.5796</v>
      </c>
      <c r="G11818" s="87"/>
      <c r="H11818" s="47"/>
      <c r="I11818" s="120">
        <v>0</v>
      </c>
      <c r="J11818" s="120">
        <v>0</v>
      </c>
    </row>
    <row r="11819" spans="1:10" ht="15" customHeight="1">
      <c r="A11819" s="46" t="s">
        <v>21566</v>
      </c>
      <c r="B11819" s="46" t="s">
        <v>21567</v>
      </c>
      <c r="C11819" s="47">
        <v>13.936400000000001</v>
      </c>
      <c r="D11819" s="119" t="s">
        <v>15482</v>
      </c>
      <c r="E11819" s="46" t="s">
        <v>15482</v>
      </c>
      <c r="F11819" s="121">
        <v>58.346600000000002</v>
      </c>
      <c r="G11819" s="87"/>
      <c r="H11819" s="47"/>
      <c r="I11819" s="120">
        <v>30</v>
      </c>
      <c r="J11819" s="120">
        <v>0</v>
      </c>
    </row>
    <row r="11820" spans="1:10" ht="15" customHeight="1">
      <c r="A11820" s="46" t="s">
        <v>21564</v>
      </c>
      <c r="B11820" s="46" t="s">
        <v>21565</v>
      </c>
      <c r="C11820" s="47">
        <v>13.936400000000001</v>
      </c>
      <c r="D11820" s="119" t="s">
        <v>15481</v>
      </c>
      <c r="E11820" s="46" t="s">
        <v>15481</v>
      </c>
      <c r="F11820" s="121">
        <v>58.346600000000002</v>
      </c>
      <c r="G11820" s="87"/>
      <c r="H11820" s="47"/>
      <c r="I11820" s="120">
        <v>0</v>
      </c>
      <c r="J11820" s="120">
        <v>0</v>
      </c>
    </row>
    <row r="11821" spans="1:10" ht="15" customHeight="1">
      <c r="A11821" s="46" t="s">
        <v>21581</v>
      </c>
      <c r="B11821" s="46" t="s">
        <v>33665</v>
      </c>
      <c r="C11821" s="47">
        <v>6.1028000000000002</v>
      </c>
      <c r="D11821" s="119" t="s">
        <v>15479</v>
      </c>
      <c r="E11821" s="46" t="s">
        <v>15479</v>
      </c>
      <c r="F11821" s="121">
        <v>58.346600000000002</v>
      </c>
      <c r="G11821" s="87"/>
      <c r="H11821" s="47"/>
      <c r="I11821" s="120">
        <v>70</v>
      </c>
      <c r="J11821" s="120">
        <v>0</v>
      </c>
    </row>
    <row r="11822" spans="1:10" ht="15" customHeight="1">
      <c r="A11822" s="46" t="s">
        <v>21580</v>
      </c>
      <c r="B11822" s="46" t="s">
        <v>33662</v>
      </c>
      <c r="C11822" s="47">
        <v>6.5582000000000003</v>
      </c>
      <c r="D11822" s="119" t="s">
        <v>15477</v>
      </c>
      <c r="E11822" s="46" t="s">
        <v>15477</v>
      </c>
      <c r="F11822" s="121">
        <v>58.346600000000002</v>
      </c>
      <c r="G11822" s="87"/>
      <c r="H11822" s="47"/>
      <c r="I11822" s="120">
        <v>40</v>
      </c>
      <c r="J11822" s="120">
        <v>0</v>
      </c>
    </row>
    <row r="11823" spans="1:10" ht="15" customHeight="1">
      <c r="A11823" s="46" t="s">
        <v>21579</v>
      </c>
      <c r="B11823" s="46" t="s">
        <v>33663</v>
      </c>
      <c r="C11823" s="47">
        <v>8.1978000000000009</v>
      </c>
      <c r="D11823" s="119" t="s">
        <v>15475</v>
      </c>
      <c r="E11823" s="46" t="s">
        <v>15475</v>
      </c>
      <c r="F11823" s="121">
        <v>142.9598</v>
      </c>
      <c r="G11823" s="87"/>
      <c r="H11823" s="47"/>
      <c r="I11823" s="120">
        <v>50</v>
      </c>
      <c r="J11823" s="120">
        <v>0</v>
      </c>
    </row>
    <row r="11824" spans="1:10" ht="15" customHeight="1">
      <c r="A11824" s="46" t="s">
        <v>21578</v>
      </c>
      <c r="B11824" s="46" t="s">
        <v>33664</v>
      </c>
      <c r="C11824" s="47">
        <v>10.383800000000001</v>
      </c>
      <c r="D11824" s="119" t="s">
        <v>15473</v>
      </c>
      <c r="E11824" s="46" t="s">
        <v>15473</v>
      </c>
      <c r="F11824" s="121">
        <v>142.20699999999999</v>
      </c>
      <c r="G11824" s="87"/>
      <c r="H11824" s="47"/>
      <c r="I11824" s="120">
        <v>54</v>
      </c>
      <c r="J11824" s="120">
        <v>0</v>
      </c>
    </row>
    <row r="11825" spans="1:10" ht="15" customHeight="1">
      <c r="A11825" s="46" t="s">
        <v>21804</v>
      </c>
      <c r="B11825" s="46" t="s">
        <v>21805</v>
      </c>
      <c r="C11825" s="47">
        <v>6.1757999999999997</v>
      </c>
      <c r="D11825" s="119" t="s">
        <v>15471</v>
      </c>
      <c r="E11825" s="46" t="s">
        <v>15471</v>
      </c>
      <c r="F11825" s="121">
        <v>132.25239999999999</v>
      </c>
      <c r="G11825" s="87"/>
      <c r="H11825" s="47"/>
      <c r="I11825" s="120">
        <v>0</v>
      </c>
      <c r="J11825" s="120">
        <v>0</v>
      </c>
    </row>
    <row r="11826" spans="1:10" ht="15" customHeight="1">
      <c r="A11826" s="46" t="s">
        <v>21802</v>
      </c>
      <c r="B11826" s="46" t="s">
        <v>21803</v>
      </c>
      <c r="C11826" s="47">
        <v>6.3760000000000003</v>
      </c>
      <c r="D11826" s="119" t="s">
        <v>15470</v>
      </c>
      <c r="E11826" s="46" t="s">
        <v>15470</v>
      </c>
      <c r="F11826" s="121">
        <v>139.4186</v>
      </c>
      <c r="G11826" s="87"/>
      <c r="H11826" s="47"/>
      <c r="I11826" s="120">
        <v>0</v>
      </c>
      <c r="J11826" s="120">
        <v>0</v>
      </c>
    </row>
    <row r="11827" spans="1:10" ht="15" customHeight="1">
      <c r="A11827" s="46" t="s">
        <v>21800</v>
      </c>
      <c r="B11827" s="46" t="s">
        <v>21801</v>
      </c>
      <c r="C11827" s="47">
        <v>6.5582000000000003</v>
      </c>
      <c r="D11827" s="119" t="s">
        <v>15468</v>
      </c>
      <c r="E11827" s="46" t="s">
        <v>15468</v>
      </c>
      <c r="F11827" s="121">
        <v>128.61359999999999</v>
      </c>
      <c r="G11827" s="87"/>
      <c r="H11827" s="47"/>
      <c r="I11827" s="120">
        <v>0</v>
      </c>
      <c r="J11827" s="120">
        <v>0</v>
      </c>
    </row>
    <row r="11828" spans="1:10" ht="15" customHeight="1">
      <c r="A11828" s="46" t="s">
        <v>21798</v>
      </c>
      <c r="B11828" s="46" t="s">
        <v>21799</v>
      </c>
      <c r="C11828" s="47">
        <v>8.0609999999999999</v>
      </c>
      <c r="D11828" s="119" t="s">
        <v>15466</v>
      </c>
      <c r="E11828" s="46" t="s">
        <v>15466</v>
      </c>
      <c r="F11828" s="121">
        <v>139.4186</v>
      </c>
      <c r="G11828" s="87"/>
      <c r="H11828" s="47"/>
      <c r="I11828" s="120">
        <v>0</v>
      </c>
      <c r="J11828" s="120">
        <v>0</v>
      </c>
    </row>
    <row r="11829" spans="1:10" ht="15" customHeight="1">
      <c r="A11829" s="46" t="s">
        <v>21796</v>
      </c>
      <c r="B11829" s="46" t="s">
        <v>21797</v>
      </c>
      <c r="C11829" s="47">
        <v>9.7462</v>
      </c>
      <c r="D11829" s="119" t="s">
        <v>15465</v>
      </c>
      <c r="E11829" s="46" t="s">
        <v>15465</v>
      </c>
      <c r="F11829" s="121">
        <v>139.4186</v>
      </c>
      <c r="G11829" s="87"/>
      <c r="H11829" s="47"/>
      <c r="I11829" s="120">
        <v>0</v>
      </c>
      <c r="J11829" s="120">
        <v>0</v>
      </c>
    </row>
    <row r="11830" spans="1:10" ht="15" customHeight="1">
      <c r="A11830" s="46" t="s">
        <v>21794</v>
      </c>
      <c r="B11830" s="46" t="s">
        <v>21795</v>
      </c>
      <c r="C11830" s="47">
        <v>10.930400000000001</v>
      </c>
      <c r="D11830" s="119" t="s">
        <v>15463</v>
      </c>
      <c r="E11830" s="46" t="s">
        <v>15463</v>
      </c>
      <c r="F11830" s="121">
        <v>139.4186</v>
      </c>
      <c r="G11830" s="87"/>
      <c r="H11830" s="47"/>
      <c r="I11830" s="120">
        <v>0</v>
      </c>
      <c r="J11830" s="120">
        <v>0</v>
      </c>
    </row>
    <row r="11831" spans="1:10" ht="15" customHeight="1">
      <c r="A11831" s="46" t="s">
        <v>21792</v>
      </c>
      <c r="B11831" s="46" t="s">
        <v>21793</v>
      </c>
      <c r="C11831" s="47">
        <v>17.488600000000002</v>
      </c>
      <c r="D11831" s="119" t="s">
        <v>15461</v>
      </c>
      <c r="E11831" s="46" t="s">
        <v>15461</v>
      </c>
      <c r="F11831" s="121">
        <v>69.709400000000002</v>
      </c>
      <c r="G11831" s="87"/>
      <c r="H11831" s="47"/>
      <c r="I11831" s="120">
        <v>0</v>
      </c>
      <c r="J11831" s="120">
        <v>0</v>
      </c>
    </row>
    <row r="11832" spans="1:10" ht="15" customHeight="1">
      <c r="A11832" s="46" t="s">
        <v>21790</v>
      </c>
      <c r="B11832" s="46" t="s">
        <v>21791</v>
      </c>
      <c r="C11832" s="47">
        <v>32.517800000000001</v>
      </c>
      <c r="D11832" s="119" t="s">
        <v>15459</v>
      </c>
      <c r="E11832" s="46" t="s">
        <v>15459</v>
      </c>
      <c r="F11832" s="121">
        <v>69.709400000000002</v>
      </c>
      <c r="G11832" s="87"/>
      <c r="H11832" s="47"/>
      <c r="I11832" s="120">
        <v>0</v>
      </c>
      <c r="J11832" s="120">
        <v>0</v>
      </c>
    </row>
    <row r="11833" spans="1:10" ht="15" customHeight="1">
      <c r="A11833" s="46" t="s">
        <v>21788</v>
      </c>
      <c r="B11833" s="46" t="s">
        <v>21789</v>
      </c>
      <c r="C11833" s="47">
        <v>38.256399999999999</v>
      </c>
      <c r="D11833" s="119" t="s">
        <v>15457</v>
      </c>
      <c r="E11833" s="46" t="s">
        <v>15457</v>
      </c>
      <c r="F11833" s="121">
        <v>79.003799999999998</v>
      </c>
      <c r="G11833" s="87"/>
      <c r="H11833" s="47"/>
      <c r="I11833" s="120">
        <v>0</v>
      </c>
      <c r="J11833" s="120">
        <v>0</v>
      </c>
    </row>
    <row r="11834" spans="1:10" ht="15" customHeight="1">
      <c r="A11834" s="46" t="s">
        <v>21786</v>
      </c>
      <c r="B11834" s="46" t="s">
        <v>21787</v>
      </c>
      <c r="C11834" s="47">
        <v>69.225999999999999</v>
      </c>
      <c r="D11834" s="119" t="s">
        <v>15455</v>
      </c>
      <c r="E11834" s="46" t="s">
        <v>15455</v>
      </c>
      <c r="F11834" s="121">
        <v>79.003799999999998</v>
      </c>
      <c r="G11834" s="87"/>
      <c r="H11834" s="47"/>
      <c r="I11834" s="120">
        <v>0</v>
      </c>
      <c r="J11834" s="120">
        <v>0</v>
      </c>
    </row>
    <row r="11835" spans="1:10" ht="15" customHeight="1">
      <c r="A11835" s="46" t="s">
        <v>21784</v>
      </c>
      <c r="B11835" s="46" t="s">
        <v>21785</v>
      </c>
      <c r="C11835" s="47">
        <v>4.0442</v>
      </c>
      <c r="D11835" s="119" t="s">
        <v>15531</v>
      </c>
      <c r="E11835" s="46" t="s">
        <v>15531</v>
      </c>
      <c r="F11835" s="121">
        <v>33.4604</v>
      </c>
      <c r="G11835" s="87"/>
      <c r="H11835" s="47"/>
      <c r="I11835" s="120">
        <v>0</v>
      </c>
      <c r="J11835" s="120">
        <v>0</v>
      </c>
    </row>
    <row r="11836" spans="1:10" ht="15" customHeight="1">
      <c r="A11836" s="46" t="s">
        <v>21782</v>
      </c>
      <c r="B11836" s="46" t="s">
        <v>21783</v>
      </c>
      <c r="C11836" s="47">
        <v>3.6434000000000002</v>
      </c>
      <c r="D11836" s="119" t="s">
        <v>15529</v>
      </c>
      <c r="E11836" s="46" t="s">
        <v>15529</v>
      </c>
      <c r="F11836" s="121">
        <v>37.643000000000001</v>
      </c>
      <c r="G11836" s="87"/>
      <c r="H11836" s="47"/>
      <c r="I11836" s="120">
        <v>0</v>
      </c>
      <c r="J11836" s="120">
        <v>0</v>
      </c>
    </row>
    <row r="11837" spans="1:10" ht="15" customHeight="1">
      <c r="A11837" s="46" t="s">
        <v>21595</v>
      </c>
      <c r="B11837" s="46" t="s">
        <v>21596</v>
      </c>
      <c r="C11837" s="47">
        <v>6.5582000000000003</v>
      </c>
      <c r="D11837" s="119" t="s">
        <v>15527</v>
      </c>
      <c r="E11837" s="46" t="s">
        <v>15527</v>
      </c>
      <c r="F11837" s="121">
        <v>12.547800000000001</v>
      </c>
      <c r="G11837" s="87"/>
      <c r="H11837" s="47"/>
      <c r="I11837" s="120">
        <v>89</v>
      </c>
      <c r="J11837" s="120">
        <v>0</v>
      </c>
    </row>
    <row r="11838" spans="1:10" ht="15" customHeight="1">
      <c r="A11838" s="46" t="s">
        <v>21593</v>
      </c>
      <c r="B11838" s="46" t="s">
        <v>21594</v>
      </c>
      <c r="C11838" s="47">
        <v>5.8296000000000001</v>
      </c>
      <c r="D11838" s="119" t="s">
        <v>15525</v>
      </c>
      <c r="E11838" s="46" t="s">
        <v>15525</v>
      </c>
      <c r="F11838" s="121">
        <v>15.0572</v>
      </c>
      <c r="G11838" s="87"/>
      <c r="H11838" s="47"/>
      <c r="I11838" s="120">
        <v>0</v>
      </c>
      <c r="J11838" s="120">
        <v>0</v>
      </c>
    </row>
    <row r="11839" spans="1:10" ht="15" customHeight="1">
      <c r="A11839" s="46" t="s">
        <v>21591</v>
      </c>
      <c r="B11839" s="46" t="s">
        <v>21592</v>
      </c>
      <c r="C11839" s="47">
        <v>6.5582000000000003</v>
      </c>
      <c r="D11839" s="119" t="s">
        <v>15523</v>
      </c>
      <c r="E11839" s="46" t="s">
        <v>15523</v>
      </c>
      <c r="F11839" s="121">
        <v>2.5095999999999998</v>
      </c>
      <c r="G11839" s="87"/>
      <c r="H11839" s="47"/>
      <c r="I11839" s="120">
        <v>0</v>
      </c>
      <c r="J11839" s="120">
        <v>0</v>
      </c>
    </row>
    <row r="11840" spans="1:10" ht="15" customHeight="1">
      <c r="A11840" s="46" t="s">
        <v>21589</v>
      </c>
      <c r="B11840" s="46" t="s">
        <v>21590</v>
      </c>
      <c r="C11840" s="47">
        <v>8.1067999999999998</v>
      </c>
      <c r="D11840" s="119" t="s">
        <v>15521</v>
      </c>
      <c r="E11840" s="46" t="s">
        <v>15521</v>
      </c>
      <c r="F11840" s="121">
        <v>13.3842</v>
      </c>
      <c r="G11840" s="87"/>
      <c r="H11840" s="47"/>
      <c r="I11840" s="120">
        <v>287</v>
      </c>
      <c r="J11840" s="120">
        <v>0</v>
      </c>
    </row>
    <row r="11841" spans="1:10" ht="15" customHeight="1">
      <c r="A11841" s="46" t="s">
        <v>21587</v>
      </c>
      <c r="B11841" s="46" t="s">
        <v>21588</v>
      </c>
      <c r="C11841" s="47">
        <v>10.383800000000001</v>
      </c>
      <c r="D11841" s="119" t="s">
        <v>15279</v>
      </c>
      <c r="E11841" s="46" t="s">
        <v>15279</v>
      </c>
      <c r="F11841" s="121">
        <v>69.709400000000002</v>
      </c>
      <c r="G11841" s="87"/>
      <c r="H11841" s="47"/>
      <c r="I11841" s="120">
        <v>108</v>
      </c>
      <c r="J11841" s="120">
        <v>0</v>
      </c>
    </row>
    <row r="11842" spans="1:10" ht="15" customHeight="1">
      <c r="A11842" s="46" t="s">
        <v>21585</v>
      </c>
      <c r="B11842" s="46" t="s">
        <v>21586</v>
      </c>
      <c r="C11842" s="47">
        <v>15.6668</v>
      </c>
      <c r="D11842" s="119" t="s">
        <v>15278</v>
      </c>
      <c r="E11842" s="46" t="s">
        <v>15278</v>
      </c>
      <c r="F11842" s="121">
        <v>69.709400000000002</v>
      </c>
      <c r="G11842" s="87"/>
      <c r="H11842" s="47"/>
      <c r="I11842" s="120">
        <v>18</v>
      </c>
      <c r="J11842" s="120">
        <v>0</v>
      </c>
    </row>
    <row r="11843" spans="1:10" ht="15" customHeight="1">
      <c r="A11843" s="46" t="s">
        <v>21583</v>
      </c>
      <c r="B11843" s="46" t="s">
        <v>21584</v>
      </c>
      <c r="C11843" s="47">
        <v>18.217400000000001</v>
      </c>
      <c r="D11843" s="119" t="s">
        <v>15277</v>
      </c>
      <c r="E11843" s="46" t="s">
        <v>15277</v>
      </c>
      <c r="F11843" s="121">
        <v>127.8004</v>
      </c>
      <c r="G11843" s="87"/>
      <c r="H11843" s="47"/>
      <c r="I11843" s="120">
        <v>0</v>
      </c>
      <c r="J11843" s="120">
        <v>0</v>
      </c>
    </row>
    <row r="11844" spans="1:10" ht="15" customHeight="1">
      <c r="A11844" s="46" t="s">
        <v>21868</v>
      </c>
      <c r="B11844" s="46" t="s">
        <v>21869</v>
      </c>
      <c r="C11844" s="47">
        <v>8.5351999999999997</v>
      </c>
      <c r="D11844" s="119" t="s">
        <v>15275</v>
      </c>
      <c r="E11844" s="46" t="s">
        <v>15275</v>
      </c>
      <c r="F11844" s="121">
        <v>127.8004</v>
      </c>
      <c r="G11844" s="87"/>
      <c r="H11844" s="47"/>
      <c r="I11844" s="120">
        <v>30</v>
      </c>
      <c r="J11844" s="120">
        <v>0</v>
      </c>
    </row>
    <row r="11845" spans="1:10" ht="15" customHeight="1">
      <c r="A11845" s="46" t="s">
        <v>21866</v>
      </c>
      <c r="B11845" s="46" t="s">
        <v>21867</v>
      </c>
      <c r="C11845" s="47">
        <v>8.8026</v>
      </c>
      <c r="D11845" s="119" t="s">
        <v>15273</v>
      </c>
      <c r="E11845" s="46" t="s">
        <v>15273</v>
      </c>
      <c r="F11845" s="121">
        <v>34.854599999999998</v>
      </c>
      <c r="G11845" s="87"/>
      <c r="H11845" s="47"/>
      <c r="I11845" s="120">
        <v>12</v>
      </c>
      <c r="J11845" s="120">
        <v>0</v>
      </c>
    </row>
    <row r="11846" spans="1:10" ht="15" customHeight="1">
      <c r="A11846" s="46" t="s">
        <v>22100</v>
      </c>
      <c r="B11846" s="46" t="s">
        <v>22101</v>
      </c>
      <c r="C11846" s="47">
        <v>3.3702000000000001</v>
      </c>
      <c r="D11846" s="119" t="s">
        <v>15271</v>
      </c>
      <c r="E11846" s="46" t="s">
        <v>15271</v>
      </c>
      <c r="F11846" s="121">
        <v>34.854599999999998</v>
      </c>
      <c r="G11846" s="87"/>
      <c r="H11846" s="47"/>
      <c r="I11846" s="120">
        <v>600</v>
      </c>
      <c r="J11846" s="120">
        <v>0</v>
      </c>
    </row>
    <row r="11847" spans="1:10" ht="15" customHeight="1">
      <c r="A11847" s="46" t="s">
        <v>22098</v>
      </c>
      <c r="B11847" s="46" t="s">
        <v>22099</v>
      </c>
      <c r="C11847" s="47">
        <v>4.4101999999999997</v>
      </c>
      <c r="D11847" s="119" t="s">
        <v>15269</v>
      </c>
      <c r="E11847" s="46" t="s">
        <v>15269</v>
      </c>
      <c r="F11847" s="121">
        <v>69.709400000000002</v>
      </c>
      <c r="G11847" s="87"/>
      <c r="H11847" s="47"/>
      <c r="I11847" s="120">
        <v>600</v>
      </c>
      <c r="J11847" s="120">
        <v>0</v>
      </c>
    </row>
    <row r="11848" spans="1:10" ht="15" customHeight="1">
      <c r="A11848" s="46" t="s">
        <v>22096</v>
      </c>
      <c r="B11848" s="46" t="s">
        <v>22097</v>
      </c>
      <c r="C11848" s="47">
        <v>4.8630000000000004</v>
      </c>
      <c r="D11848" s="119" t="s">
        <v>15267</v>
      </c>
      <c r="E11848" s="46" t="s">
        <v>15267</v>
      </c>
      <c r="F11848" s="121">
        <v>34.854599999999998</v>
      </c>
      <c r="G11848" s="87"/>
      <c r="H11848" s="47"/>
      <c r="I11848" s="120">
        <v>121</v>
      </c>
      <c r="J11848" s="120">
        <v>0</v>
      </c>
    </row>
    <row r="11849" spans="1:10" ht="15" customHeight="1">
      <c r="A11849" s="46" t="s">
        <v>22094</v>
      </c>
      <c r="B11849" s="46" t="s">
        <v>22095</v>
      </c>
      <c r="C11849" s="47">
        <v>5.2628000000000004</v>
      </c>
      <c r="D11849" s="119" t="s">
        <v>15265</v>
      </c>
      <c r="E11849" s="46" t="s">
        <v>15265</v>
      </c>
      <c r="F11849" s="121">
        <v>34.854599999999998</v>
      </c>
      <c r="G11849" s="87"/>
      <c r="H11849" s="47"/>
      <c r="I11849" s="120">
        <v>0</v>
      </c>
      <c r="J11849" s="120">
        <v>0</v>
      </c>
    </row>
    <row r="11850" spans="1:10" ht="15" customHeight="1">
      <c r="A11850" s="46" t="s">
        <v>22092</v>
      </c>
      <c r="B11850" s="46" t="s">
        <v>22093</v>
      </c>
      <c r="C11850" s="47">
        <v>8.4887999999999995</v>
      </c>
      <c r="D11850" s="119" t="s">
        <v>15263</v>
      </c>
      <c r="E11850" s="46" t="s">
        <v>15263</v>
      </c>
      <c r="F11850" s="121">
        <v>92.945599999999999</v>
      </c>
      <c r="G11850" s="87"/>
      <c r="H11850" s="47"/>
      <c r="I11850" s="120">
        <v>115</v>
      </c>
      <c r="J11850" s="120">
        <v>0</v>
      </c>
    </row>
    <row r="11851" spans="1:10" ht="15" customHeight="1">
      <c r="A11851" s="46" t="s">
        <v>21838</v>
      </c>
      <c r="B11851" s="46" t="s">
        <v>21839</v>
      </c>
      <c r="C11851" s="47">
        <v>3.7343999999999999</v>
      </c>
      <c r="D11851" s="119" t="s">
        <v>15261</v>
      </c>
      <c r="E11851" s="46" t="s">
        <v>15261</v>
      </c>
      <c r="F11851" s="121">
        <v>13.942</v>
      </c>
      <c r="G11851" s="87"/>
      <c r="H11851" s="47"/>
      <c r="I11851" s="120">
        <v>0</v>
      </c>
      <c r="J11851" s="120">
        <v>0</v>
      </c>
    </row>
    <row r="11852" spans="1:10" ht="15" customHeight="1">
      <c r="A11852" s="46" t="s">
        <v>21836</v>
      </c>
      <c r="B11852" s="46" t="s">
        <v>21837</v>
      </c>
      <c r="C11852" s="47">
        <v>4.4459999999999997</v>
      </c>
      <c r="D11852" s="119" t="s">
        <v>15259</v>
      </c>
      <c r="E11852" s="46" t="s">
        <v>15259</v>
      </c>
      <c r="F11852" s="121">
        <v>13.942</v>
      </c>
      <c r="G11852" s="87"/>
      <c r="H11852" s="47"/>
      <c r="I11852" s="120">
        <v>0</v>
      </c>
      <c r="J11852" s="120">
        <v>0</v>
      </c>
    </row>
    <row r="11853" spans="1:10" ht="15" customHeight="1">
      <c r="A11853" s="46" t="s">
        <v>21834</v>
      </c>
      <c r="B11853" s="46" t="s">
        <v>21835</v>
      </c>
      <c r="C11853" s="47">
        <v>4.4459999999999997</v>
      </c>
      <c r="D11853" s="119" t="s">
        <v>15257</v>
      </c>
      <c r="E11853" s="46" t="s">
        <v>15257</v>
      </c>
      <c r="F11853" s="121">
        <v>13.942</v>
      </c>
      <c r="G11853" s="87"/>
      <c r="H11853" s="47"/>
      <c r="I11853" s="120">
        <v>10</v>
      </c>
      <c r="J11853" s="120">
        <v>0</v>
      </c>
    </row>
    <row r="11854" spans="1:10" ht="15" customHeight="1">
      <c r="A11854" s="46" t="s">
        <v>21832</v>
      </c>
      <c r="B11854" s="46" t="s">
        <v>21833</v>
      </c>
      <c r="C11854" s="47">
        <v>4.774</v>
      </c>
      <c r="D11854" s="119" t="s">
        <v>15255</v>
      </c>
      <c r="E11854" s="46" t="s">
        <v>15255</v>
      </c>
      <c r="F11854" s="121">
        <v>13.942</v>
      </c>
      <c r="G11854" s="87"/>
      <c r="H11854" s="47"/>
      <c r="I11854" s="120">
        <v>0</v>
      </c>
      <c r="J11854" s="120">
        <v>0</v>
      </c>
    </row>
    <row r="11855" spans="1:10" ht="15" customHeight="1">
      <c r="A11855" s="46" t="s">
        <v>21830</v>
      </c>
      <c r="B11855" s="46" t="s">
        <v>21831</v>
      </c>
      <c r="C11855" s="47">
        <v>5.0052000000000003</v>
      </c>
      <c r="D11855" s="119" t="s">
        <v>15253</v>
      </c>
      <c r="E11855" s="46" t="s">
        <v>15253</v>
      </c>
      <c r="F11855" s="121">
        <v>13.942</v>
      </c>
      <c r="G11855" s="87"/>
      <c r="H11855" s="47"/>
      <c r="I11855" s="120">
        <v>2</v>
      </c>
      <c r="J11855" s="120">
        <v>0</v>
      </c>
    </row>
    <row r="11856" spans="1:10" ht="15" customHeight="1">
      <c r="A11856" s="46" t="s">
        <v>21828</v>
      </c>
      <c r="B11856" s="46" t="s">
        <v>21829</v>
      </c>
      <c r="C11856" s="47">
        <v>6.7695999999999996</v>
      </c>
      <c r="D11856" s="119" t="s">
        <v>15251</v>
      </c>
      <c r="E11856" s="46" t="s">
        <v>15251</v>
      </c>
      <c r="F11856" s="121">
        <v>18.589200000000002</v>
      </c>
      <c r="G11856" s="87"/>
      <c r="H11856" s="47"/>
      <c r="I11856" s="120">
        <v>10</v>
      </c>
      <c r="J11856" s="120">
        <v>0</v>
      </c>
    </row>
    <row r="11857" spans="1:10" ht="15" customHeight="1">
      <c r="A11857" s="46" t="s">
        <v>21826</v>
      </c>
      <c r="B11857" s="46" t="s">
        <v>21827</v>
      </c>
      <c r="C11857" s="47">
        <v>6.6858000000000004</v>
      </c>
      <c r="D11857" s="119" t="s">
        <v>15249</v>
      </c>
      <c r="E11857" s="46" t="s">
        <v>15249</v>
      </c>
      <c r="F11857" s="121">
        <v>3.2532000000000001</v>
      </c>
      <c r="G11857" s="87"/>
      <c r="H11857" s="47"/>
      <c r="I11857" s="120">
        <v>0</v>
      </c>
      <c r="J11857" s="120">
        <v>0</v>
      </c>
    </row>
    <row r="11858" spans="1:10" ht="15" customHeight="1">
      <c r="A11858" s="46" t="s">
        <v>21824</v>
      </c>
      <c r="B11858" s="46" t="s">
        <v>21825</v>
      </c>
      <c r="C11858" s="47">
        <v>4.4459999999999997</v>
      </c>
      <c r="D11858" s="119" t="s">
        <v>15247</v>
      </c>
      <c r="E11858" s="46" t="s">
        <v>15247</v>
      </c>
      <c r="F11858" s="121">
        <v>2.3235999999999999</v>
      </c>
      <c r="G11858" s="87"/>
      <c r="H11858" s="47"/>
      <c r="I11858" s="120">
        <v>0</v>
      </c>
      <c r="J11858" s="120">
        <v>0</v>
      </c>
    </row>
    <row r="11859" spans="1:10" ht="15" customHeight="1">
      <c r="A11859" s="46" t="s">
        <v>21822</v>
      </c>
      <c r="B11859" s="46" t="s">
        <v>21823</v>
      </c>
      <c r="C11859" s="47">
        <v>12.0564</v>
      </c>
      <c r="D11859" s="119" t="s">
        <v>15245</v>
      </c>
      <c r="E11859" s="46" t="s">
        <v>15245</v>
      </c>
      <c r="F11859" s="121">
        <v>3.4853999999999998</v>
      </c>
      <c r="G11859" s="87"/>
      <c r="H11859" s="47"/>
      <c r="I11859" s="120">
        <v>0</v>
      </c>
      <c r="J11859" s="120">
        <v>0</v>
      </c>
    </row>
    <row r="11860" spans="1:10" ht="15" customHeight="1">
      <c r="A11860" s="46" t="s">
        <v>21820</v>
      </c>
      <c r="B11860" s="46" t="s">
        <v>21821</v>
      </c>
      <c r="C11860" s="47">
        <v>7.3525999999999998</v>
      </c>
      <c r="D11860" s="119" t="s">
        <v>15243</v>
      </c>
      <c r="E11860" s="46" t="s">
        <v>15243</v>
      </c>
      <c r="F11860" s="121">
        <v>11.6182</v>
      </c>
      <c r="G11860" s="87"/>
      <c r="H11860" s="47"/>
      <c r="I11860" s="120">
        <v>0</v>
      </c>
      <c r="J11860" s="120">
        <v>0</v>
      </c>
    </row>
    <row r="11861" spans="1:10" ht="15" customHeight="1">
      <c r="A11861" s="46" t="s">
        <v>21818</v>
      </c>
      <c r="B11861" s="46" t="s">
        <v>21819</v>
      </c>
      <c r="C11861" s="47">
        <v>8.5942000000000007</v>
      </c>
      <c r="D11861" s="119" t="s">
        <v>15241</v>
      </c>
      <c r="E11861" s="46" t="s">
        <v>15241</v>
      </c>
      <c r="F11861" s="121">
        <v>13.942</v>
      </c>
      <c r="G11861" s="87"/>
      <c r="H11861" s="47"/>
      <c r="I11861" s="120">
        <v>6</v>
      </c>
      <c r="J11861" s="120">
        <v>0</v>
      </c>
    </row>
    <row r="11862" spans="1:10" ht="15" customHeight="1">
      <c r="A11862" s="46" t="s">
        <v>21816</v>
      </c>
      <c r="B11862" s="46" t="s">
        <v>21817</v>
      </c>
      <c r="C11862" s="47">
        <v>11.2948</v>
      </c>
      <c r="D11862" s="119" t="s">
        <v>15239</v>
      </c>
      <c r="E11862" s="46" t="s">
        <v>15239</v>
      </c>
      <c r="F11862" s="121">
        <v>11.6182</v>
      </c>
      <c r="G11862" s="87"/>
      <c r="H11862" s="47"/>
      <c r="I11862" s="120">
        <v>0</v>
      </c>
      <c r="J11862" s="120">
        <v>0</v>
      </c>
    </row>
    <row r="11863" spans="1:10" ht="15" customHeight="1">
      <c r="A11863" s="46" t="s">
        <v>21814</v>
      </c>
      <c r="B11863" s="46" t="s">
        <v>21815</v>
      </c>
      <c r="C11863" s="47">
        <v>12.661199999999999</v>
      </c>
      <c r="D11863" s="119" t="s">
        <v>15238</v>
      </c>
      <c r="E11863" s="46" t="s">
        <v>15238</v>
      </c>
      <c r="F11863" s="121">
        <v>13.942</v>
      </c>
      <c r="G11863" s="87"/>
      <c r="H11863" s="47"/>
      <c r="I11863" s="120">
        <v>0</v>
      </c>
      <c r="J11863" s="120">
        <v>0</v>
      </c>
    </row>
    <row r="11864" spans="1:10" ht="15" customHeight="1">
      <c r="A11864" s="46" t="s">
        <v>21812</v>
      </c>
      <c r="B11864" s="46" t="s">
        <v>21813</v>
      </c>
      <c r="C11864" s="47">
        <v>22.589600000000001</v>
      </c>
      <c r="D11864" s="119" t="s">
        <v>15236</v>
      </c>
      <c r="E11864" s="46" t="s">
        <v>15236</v>
      </c>
      <c r="F11864" s="121">
        <v>9.2946000000000009</v>
      </c>
      <c r="G11864" s="87"/>
      <c r="H11864" s="47"/>
      <c r="I11864" s="120">
        <v>0</v>
      </c>
      <c r="J11864" s="120">
        <v>0</v>
      </c>
    </row>
    <row r="11865" spans="1:10" ht="15" customHeight="1">
      <c r="A11865" s="46" t="s">
        <v>21810</v>
      </c>
      <c r="B11865" s="46" t="s">
        <v>21811</v>
      </c>
      <c r="C11865" s="47">
        <v>28.236999999999998</v>
      </c>
      <c r="D11865" s="119" t="s">
        <v>15234</v>
      </c>
      <c r="E11865" s="46" t="s">
        <v>15234</v>
      </c>
      <c r="F11865" s="121">
        <v>13.942</v>
      </c>
      <c r="G11865" s="87"/>
      <c r="H11865" s="47"/>
      <c r="I11865" s="120">
        <v>0</v>
      </c>
      <c r="J11865" s="120">
        <v>0</v>
      </c>
    </row>
    <row r="11866" spans="1:10" ht="15" customHeight="1">
      <c r="A11866" s="46" t="s">
        <v>21808</v>
      </c>
      <c r="B11866" s="46" t="s">
        <v>21809</v>
      </c>
      <c r="C11866" s="47">
        <v>61.028199999999998</v>
      </c>
      <c r="D11866" s="119" t="s">
        <v>15232</v>
      </c>
      <c r="E11866" s="46" t="s">
        <v>15232</v>
      </c>
      <c r="F11866" s="121">
        <v>13.942</v>
      </c>
      <c r="G11866" s="87"/>
      <c r="H11866" s="47"/>
      <c r="I11866" s="120">
        <v>0</v>
      </c>
      <c r="J11866" s="120">
        <v>0</v>
      </c>
    </row>
    <row r="11867" spans="1:10" ht="15" customHeight="1">
      <c r="A11867" s="46" t="s">
        <v>22086</v>
      </c>
      <c r="B11867" s="46" t="s">
        <v>22087</v>
      </c>
      <c r="C11867" s="47">
        <v>3.0868000000000002</v>
      </c>
      <c r="D11867" s="119" t="s">
        <v>15230</v>
      </c>
      <c r="E11867" s="46" t="s">
        <v>15230</v>
      </c>
      <c r="F11867" s="121">
        <v>13.942</v>
      </c>
      <c r="G11867" s="87"/>
      <c r="H11867" s="47"/>
      <c r="I11867" s="120">
        <v>1489</v>
      </c>
      <c r="J11867" s="120">
        <v>0</v>
      </c>
    </row>
    <row r="11868" spans="1:10" ht="15" customHeight="1">
      <c r="A11868" s="46" t="s">
        <v>22080</v>
      </c>
      <c r="B11868" s="46" t="s">
        <v>22081</v>
      </c>
      <c r="C11868" s="47">
        <v>4.7796000000000003</v>
      </c>
      <c r="D11868" s="119" t="s">
        <v>15228</v>
      </c>
      <c r="E11868" s="46" t="s">
        <v>15228</v>
      </c>
      <c r="F11868" s="121">
        <v>13.942</v>
      </c>
      <c r="G11868" s="87"/>
      <c r="H11868" s="47"/>
      <c r="I11868" s="120">
        <v>480</v>
      </c>
      <c r="J11868" s="120">
        <v>0</v>
      </c>
    </row>
    <row r="11869" spans="1:10" ht="15" customHeight="1">
      <c r="A11869" s="46" t="s">
        <v>22076</v>
      </c>
      <c r="B11869" s="46" t="s">
        <v>22077</v>
      </c>
      <c r="C11869" s="47">
        <v>4.5324</v>
      </c>
      <c r="D11869" s="119" t="s">
        <v>15226</v>
      </c>
      <c r="E11869" s="46" t="s">
        <v>15226</v>
      </c>
      <c r="F11869" s="121">
        <v>13.942</v>
      </c>
      <c r="G11869" s="87"/>
      <c r="H11869" s="47"/>
      <c r="I11869" s="120">
        <v>196</v>
      </c>
      <c r="J11869" s="120">
        <v>0</v>
      </c>
    </row>
    <row r="11870" spans="1:10" ht="15" customHeight="1">
      <c r="A11870" s="46" t="s">
        <v>22068</v>
      </c>
      <c r="B11870" s="46" t="s">
        <v>22069</v>
      </c>
      <c r="C11870" s="47">
        <v>9.3109999999999999</v>
      </c>
      <c r="D11870" s="119" t="s">
        <v>15519</v>
      </c>
      <c r="E11870" s="46" t="s">
        <v>15519</v>
      </c>
      <c r="F11870" s="121">
        <v>65.061999999999998</v>
      </c>
      <c r="G11870" s="87"/>
      <c r="H11870" s="47"/>
      <c r="I11870" s="120">
        <v>118</v>
      </c>
      <c r="J11870" s="120">
        <v>0</v>
      </c>
    </row>
    <row r="11871" spans="1:10" ht="15" customHeight="1">
      <c r="A11871" s="46" t="s">
        <v>22057</v>
      </c>
      <c r="B11871" s="46" t="s">
        <v>22058</v>
      </c>
      <c r="C11871" s="47">
        <v>5.1917999999999997</v>
      </c>
      <c r="D11871" s="119" t="s">
        <v>15517</v>
      </c>
      <c r="E11871" s="46" t="s">
        <v>15517</v>
      </c>
      <c r="F11871" s="121">
        <v>85.626199999999997</v>
      </c>
      <c r="G11871" s="87"/>
      <c r="H11871" s="47"/>
      <c r="I11871" s="120">
        <v>78</v>
      </c>
      <c r="J11871" s="120">
        <v>0</v>
      </c>
    </row>
    <row r="11872" spans="1:10" ht="15" customHeight="1">
      <c r="A11872" s="46" t="s">
        <v>22051</v>
      </c>
      <c r="B11872" s="46" t="s">
        <v>22052</v>
      </c>
      <c r="C11872" s="47">
        <v>2.758</v>
      </c>
      <c r="D11872" s="119" t="s">
        <v>15222</v>
      </c>
      <c r="E11872" s="46" t="s">
        <v>15222</v>
      </c>
      <c r="F11872" s="121">
        <v>23.2364</v>
      </c>
      <c r="G11872" s="87"/>
      <c r="H11872" s="47"/>
      <c r="I11872" s="120">
        <v>150</v>
      </c>
      <c r="J11872" s="120">
        <v>0</v>
      </c>
    </row>
    <row r="11873" spans="1:10" ht="15" customHeight="1">
      <c r="A11873" s="46" t="s">
        <v>21864</v>
      </c>
      <c r="B11873" s="46" t="s">
        <v>21865</v>
      </c>
      <c r="C11873" s="47">
        <v>3.4156</v>
      </c>
      <c r="D11873" s="119" t="s">
        <v>15543</v>
      </c>
      <c r="E11873" s="46" t="s">
        <v>15543</v>
      </c>
      <c r="F11873" s="121">
        <v>197.50960000000001</v>
      </c>
      <c r="G11873" s="87"/>
      <c r="H11873" s="47"/>
      <c r="I11873" s="120">
        <v>0</v>
      </c>
      <c r="J11873" s="120">
        <v>0</v>
      </c>
    </row>
    <row r="11874" spans="1:10" ht="15" customHeight="1">
      <c r="A11874" s="46" t="s">
        <v>21862</v>
      </c>
      <c r="B11874" s="46" t="s">
        <v>21863</v>
      </c>
      <c r="C11874" s="47">
        <v>3.4156</v>
      </c>
      <c r="D11874" s="119" t="s">
        <v>15541</v>
      </c>
      <c r="E11874" s="46" t="s">
        <v>15541</v>
      </c>
      <c r="F11874" s="121">
        <v>197.50960000000001</v>
      </c>
      <c r="G11874" s="87"/>
      <c r="H11874" s="47"/>
      <c r="I11874" s="120">
        <v>0</v>
      </c>
      <c r="J11874" s="120">
        <v>0</v>
      </c>
    </row>
    <row r="11875" spans="1:10" ht="15" customHeight="1">
      <c r="A11875" s="46" t="s">
        <v>21860</v>
      </c>
      <c r="B11875" s="46" t="s">
        <v>21861</v>
      </c>
      <c r="C11875" s="47">
        <v>6.7222</v>
      </c>
      <c r="D11875" s="119" t="s">
        <v>15539</v>
      </c>
      <c r="E11875" s="46" t="s">
        <v>15539</v>
      </c>
      <c r="F11875" s="121">
        <v>197.50960000000001</v>
      </c>
      <c r="G11875" s="87"/>
      <c r="H11875" s="47"/>
      <c r="I11875" s="120">
        <v>0</v>
      </c>
      <c r="J11875" s="120">
        <v>0</v>
      </c>
    </row>
    <row r="11876" spans="1:10" ht="15" customHeight="1">
      <c r="A11876" s="46" t="s">
        <v>21858</v>
      </c>
      <c r="B11876" s="46" t="s">
        <v>21859</v>
      </c>
      <c r="C11876" s="47">
        <v>7.05</v>
      </c>
      <c r="D11876" s="119" t="s">
        <v>15537</v>
      </c>
      <c r="E11876" s="46" t="s">
        <v>15537</v>
      </c>
      <c r="F11876" s="121">
        <v>197.50960000000001</v>
      </c>
      <c r="G11876" s="87"/>
      <c r="H11876" s="47"/>
      <c r="I11876" s="120">
        <v>0</v>
      </c>
      <c r="J11876" s="120">
        <v>0</v>
      </c>
    </row>
    <row r="11877" spans="1:10" ht="15" customHeight="1">
      <c r="A11877" s="46" t="s">
        <v>21856</v>
      </c>
      <c r="B11877" s="46" t="s">
        <v>21857</v>
      </c>
      <c r="C11877" s="47">
        <v>6.3578000000000001</v>
      </c>
      <c r="D11877" s="119" t="s">
        <v>15535</v>
      </c>
      <c r="E11877" s="46" t="s">
        <v>15535</v>
      </c>
      <c r="F11877" s="121">
        <v>197.50960000000001</v>
      </c>
      <c r="G11877" s="87"/>
      <c r="H11877" s="47"/>
      <c r="I11877" s="120">
        <v>0</v>
      </c>
      <c r="J11877" s="120">
        <v>0</v>
      </c>
    </row>
    <row r="11878" spans="1:10" ht="15" customHeight="1">
      <c r="A11878" s="46" t="s">
        <v>21854</v>
      </c>
      <c r="B11878" s="46" t="s">
        <v>21855</v>
      </c>
      <c r="C11878" s="47">
        <v>7.7423999999999999</v>
      </c>
      <c r="D11878" s="119" t="s">
        <v>15533</v>
      </c>
      <c r="E11878" s="46" t="s">
        <v>15533</v>
      </c>
      <c r="F11878" s="121">
        <v>197.50960000000001</v>
      </c>
      <c r="G11878" s="87"/>
      <c r="H11878" s="47"/>
      <c r="I11878" s="120">
        <v>0</v>
      </c>
      <c r="J11878" s="120">
        <v>0</v>
      </c>
    </row>
    <row r="11879" spans="1:10" ht="15" customHeight="1">
      <c r="A11879" s="46" t="s">
        <v>21852</v>
      </c>
      <c r="B11879" s="46" t="s">
        <v>21853</v>
      </c>
      <c r="C11879" s="47">
        <v>13.3896</v>
      </c>
      <c r="D11879" s="119" t="s">
        <v>15567</v>
      </c>
      <c r="E11879" s="46" t="s">
        <v>15567</v>
      </c>
      <c r="F11879" s="121">
        <v>141.04519999999999</v>
      </c>
      <c r="G11879" s="87"/>
      <c r="H11879" s="47"/>
      <c r="I11879" s="120">
        <v>0</v>
      </c>
      <c r="J11879" s="120">
        <v>0</v>
      </c>
    </row>
    <row r="11880" spans="1:10" ht="15" customHeight="1">
      <c r="A11880" s="46" t="s">
        <v>21850</v>
      </c>
      <c r="B11880" s="46" t="s">
        <v>21851</v>
      </c>
      <c r="C11880" s="47">
        <v>13.4808</v>
      </c>
      <c r="D11880" s="119" t="s">
        <v>15565</v>
      </c>
      <c r="E11880" s="46" t="s">
        <v>15565</v>
      </c>
      <c r="F11880" s="121">
        <v>141.04519999999999</v>
      </c>
      <c r="G11880" s="87"/>
      <c r="H11880" s="47"/>
      <c r="I11880" s="120">
        <v>0</v>
      </c>
      <c r="J11880" s="120">
        <v>0</v>
      </c>
    </row>
    <row r="11881" spans="1:10" ht="15" customHeight="1">
      <c r="A11881" s="46" t="s">
        <v>21848</v>
      </c>
      <c r="B11881" s="46" t="s">
        <v>21849</v>
      </c>
      <c r="C11881" s="47">
        <v>21.7698</v>
      </c>
      <c r="D11881" s="119" t="s">
        <v>15563</v>
      </c>
      <c r="E11881" s="46" t="s">
        <v>15563</v>
      </c>
      <c r="F11881" s="121">
        <v>159.63419999999999</v>
      </c>
      <c r="G11881" s="87"/>
      <c r="H11881" s="47"/>
      <c r="I11881" s="120">
        <v>0</v>
      </c>
      <c r="J11881" s="120">
        <v>0</v>
      </c>
    </row>
    <row r="11882" spans="1:10" ht="15" customHeight="1">
      <c r="A11882" s="46" t="s">
        <v>21846</v>
      </c>
      <c r="B11882" s="46" t="s">
        <v>21847</v>
      </c>
      <c r="C11882" s="47">
        <v>26.597200000000001</v>
      </c>
      <c r="D11882" s="119" t="s">
        <v>15561</v>
      </c>
      <c r="E11882" s="46" t="s">
        <v>15561</v>
      </c>
      <c r="F11882" s="121">
        <v>159.63419999999999</v>
      </c>
      <c r="G11882" s="87"/>
      <c r="H11882" s="47"/>
      <c r="I11882" s="120">
        <v>0</v>
      </c>
      <c r="J11882" s="120">
        <v>0</v>
      </c>
    </row>
    <row r="11883" spans="1:10" ht="15" customHeight="1">
      <c r="A11883" s="46" t="s">
        <v>21844</v>
      </c>
      <c r="B11883" s="46" t="s">
        <v>21845</v>
      </c>
      <c r="C11883" s="47">
        <v>36.1614</v>
      </c>
      <c r="D11883" s="119" t="s">
        <v>15559</v>
      </c>
      <c r="E11883" s="46" t="s">
        <v>15559</v>
      </c>
      <c r="F11883" s="121">
        <v>111.256</v>
      </c>
      <c r="G11883" s="87"/>
      <c r="H11883" s="47"/>
      <c r="I11883" s="120">
        <v>0</v>
      </c>
      <c r="J11883" s="120">
        <v>0</v>
      </c>
    </row>
    <row r="11884" spans="1:10" ht="15" customHeight="1">
      <c r="A11884" s="46" t="s">
        <v>21842</v>
      </c>
      <c r="B11884" s="46" t="s">
        <v>21843</v>
      </c>
      <c r="C11884" s="47">
        <v>4.7363999999999997</v>
      </c>
      <c r="D11884" s="119" t="s">
        <v>1293</v>
      </c>
      <c r="E11884" s="46" t="s">
        <v>1293</v>
      </c>
      <c r="F11884" s="121">
        <v>143.78700000000001</v>
      </c>
      <c r="G11884" s="87"/>
      <c r="H11884" s="47"/>
      <c r="I11884" s="120">
        <v>0</v>
      </c>
      <c r="J11884" s="120">
        <v>0</v>
      </c>
    </row>
    <row r="11885" spans="1:10" ht="15" customHeight="1">
      <c r="A11885" s="46" t="s">
        <v>21840</v>
      </c>
      <c r="B11885" s="46" t="s">
        <v>21841</v>
      </c>
      <c r="C11885" s="47">
        <v>4.9641999999999999</v>
      </c>
      <c r="D11885" s="119" t="s">
        <v>1295</v>
      </c>
      <c r="E11885" s="46" t="s">
        <v>1295</v>
      </c>
      <c r="F11885" s="121">
        <v>143.78700000000001</v>
      </c>
      <c r="G11885" s="87"/>
      <c r="H11885" s="47"/>
      <c r="I11885" s="120">
        <v>0</v>
      </c>
      <c r="J11885" s="120">
        <v>0</v>
      </c>
    </row>
    <row r="11886" spans="1:10" ht="15" customHeight="1">
      <c r="A11886" s="46" t="s">
        <v>22041</v>
      </c>
      <c r="B11886" s="46" t="s">
        <v>22042</v>
      </c>
      <c r="C11886" s="47">
        <v>9.2292000000000005</v>
      </c>
      <c r="D11886" s="119" t="s">
        <v>15555</v>
      </c>
      <c r="E11886" s="46" t="s">
        <v>15555</v>
      </c>
      <c r="F11886" s="121">
        <v>141.04519999999999</v>
      </c>
      <c r="G11886" s="87"/>
      <c r="H11886" s="47"/>
      <c r="I11886" s="120">
        <v>118</v>
      </c>
      <c r="J11886" s="120">
        <v>0</v>
      </c>
    </row>
    <row r="11887" spans="1:10" ht="15" customHeight="1">
      <c r="A11887" s="46" t="s">
        <v>22031</v>
      </c>
      <c r="B11887" s="46" t="s">
        <v>22032</v>
      </c>
      <c r="C11887" s="47">
        <v>5.1867999999999999</v>
      </c>
      <c r="D11887" s="119" t="s">
        <v>15553</v>
      </c>
      <c r="E11887" s="46" t="s">
        <v>15553</v>
      </c>
      <c r="F11887" s="121">
        <v>141.04519999999999</v>
      </c>
      <c r="G11887" s="87"/>
      <c r="H11887" s="47"/>
      <c r="I11887" s="120">
        <v>298</v>
      </c>
      <c r="J11887" s="120">
        <v>0</v>
      </c>
    </row>
    <row r="11888" spans="1:10" ht="15" customHeight="1">
      <c r="A11888" s="46" t="s">
        <v>21967</v>
      </c>
      <c r="B11888" s="46" t="s">
        <v>21968</v>
      </c>
      <c r="C11888" s="47">
        <v>3.097</v>
      </c>
      <c r="D11888" s="119" t="s">
        <v>15551</v>
      </c>
      <c r="E11888" s="46" t="s">
        <v>15551</v>
      </c>
      <c r="F11888" s="121">
        <v>159.63419999999999</v>
      </c>
      <c r="G11888" s="87"/>
      <c r="H11888" s="47"/>
      <c r="I11888" s="120">
        <v>0</v>
      </c>
      <c r="J11888" s="120">
        <v>0</v>
      </c>
    </row>
    <row r="11889" spans="1:10" ht="15" customHeight="1">
      <c r="A11889" s="46" t="s">
        <v>21965</v>
      </c>
      <c r="B11889" s="46" t="s">
        <v>21966</v>
      </c>
      <c r="C11889" s="47">
        <v>3.6536</v>
      </c>
      <c r="D11889" s="119" t="s">
        <v>15549</v>
      </c>
      <c r="E11889" s="46" t="s">
        <v>15549</v>
      </c>
      <c r="F11889" s="121">
        <v>159.63419999999999</v>
      </c>
      <c r="G11889" s="87"/>
      <c r="H11889" s="47"/>
      <c r="I11889" s="120">
        <v>3</v>
      </c>
      <c r="J11889" s="120">
        <v>0</v>
      </c>
    </row>
    <row r="11890" spans="1:10" ht="15" customHeight="1">
      <c r="A11890" s="46" t="s">
        <v>21963</v>
      </c>
      <c r="B11890" s="46" t="s">
        <v>21964</v>
      </c>
      <c r="C11890" s="47">
        <v>4.3403999999999998</v>
      </c>
      <c r="D11890" s="119" t="s">
        <v>15547</v>
      </c>
      <c r="E11890" s="46" t="s">
        <v>15547</v>
      </c>
      <c r="F11890" s="121">
        <v>111.256</v>
      </c>
      <c r="G11890" s="87"/>
      <c r="H11890" s="47"/>
      <c r="I11890" s="120">
        <v>2</v>
      </c>
      <c r="J11890" s="120">
        <v>0</v>
      </c>
    </row>
    <row r="11891" spans="1:10" ht="15" customHeight="1">
      <c r="A11891" s="46" t="s">
        <v>21961</v>
      </c>
      <c r="B11891" s="46" t="s">
        <v>21962</v>
      </c>
      <c r="C11891" s="47">
        <v>4.3921999999999999</v>
      </c>
      <c r="D11891" s="119" t="s">
        <v>1589</v>
      </c>
      <c r="E11891" s="46" t="s">
        <v>1589</v>
      </c>
      <c r="F11891" s="121">
        <v>143.78700000000001</v>
      </c>
      <c r="G11891" s="87"/>
      <c r="H11891" s="47"/>
      <c r="I11891" s="120">
        <v>1</v>
      </c>
      <c r="J11891" s="120">
        <v>0</v>
      </c>
    </row>
    <row r="11892" spans="1:10" ht="15" customHeight="1">
      <c r="A11892" s="46" t="s">
        <v>21959</v>
      </c>
      <c r="B11892" s="46" t="s">
        <v>21960</v>
      </c>
      <c r="C11892" s="47">
        <v>5.4398</v>
      </c>
      <c r="D11892" s="119" t="s">
        <v>1592</v>
      </c>
      <c r="E11892" s="46" t="s">
        <v>1592</v>
      </c>
      <c r="F11892" s="121">
        <v>143.78700000000001</v>
      </c>
      <c r="G11892" s="87"/>
      <c r="H11892" s="47"/>
      <c r="I11892" s="120">
        <v>0</v>
      </c>
      <c r="J11892" s="120">
        <v>0</v>
      </c>
    </row>
    <row r="11893" spans="1:10" ht="15" customHeight="1">
      <c r="A11893" s="46" t="s">
        <v>21957</v>
      </c>
      <c r="B11893" s="46" t="s">
        <v>21958</v>
      </c>
      <c r="C11893" s="47">
        <v>6.6256000000000004</v>
      </c>
      <c r="D11893" s="119" t="s">
        <v>15584</v>
      </c>
      <c r="E11893" s="46" t="s">
        <v>15584</v>
      </c>
      <c r="F11893" s="121">
        <v>94.107600000000005</v>
      </c>
      <c r="G11893" s="87"/>
      <c r="H11893" s="47"/>
      <c r="I11893" s="120">
        <v>7</v>
      </c>
      <c r="J11893" s="120">
        <v>0</v>
      </c>
    </row>
    <row r="11894" spans="1:10" ht="15" customHeight="1">
      <c r="A11894" s="46" t="s">
        <v>21955</v>
      </c>
      <c r="B11894" s="46" t="s">
        <v>21956</v>
      </c>
      <c r="C11894" s="47">
        <v>10.019600000000001</v>
      </c>
      <c r="D11894" s="119" t="s">
        <v>15582</v>
      </c>
      <c r="E11894" s="46" t="s">
        <v>15582</v>
      </c>
      <c r="F11894" s="121">
        <v>104.5638</v>
      </c>
      <c r="G11894" s="87"/>
      <c r="H11894" s="47"/>
      <c r="I11894" s="120">
        <v>0</v>
      </c>
      <c r="J11894" s="120">
        <v>0</v>
      </c>
    </row>
    <row r="11895" spans="1:10" ht="15" customHeight="1">
      <c r="A11895" s="46" t="s">
        <v>21953</v>
      </c>
      <c r="B11895" s="46" t="s">
        <v>21954</v>
      </c>
      <c r="C11895" s="47">
        <v>18.0352</v>
      </c>
      <c r="D11895" s="119" t="s">
        <v>2248</v>
      </c>
      <c r="E11895" s="46" t="s">
        <v>2248</v>
      </c>
      <c r="F11895" s="121">
        <v>238.63820000000001</v>
      </c>
      <c r="G11895" s="87"/>
      <c r="H11895" s="47"/>
      <c r="I11895" s="120">
        <v>0</v>
      </c>
      <c r="J11895" s="120">
        <v>0</v>
      </c>
    </row>
    <row r="11896" spans="1:10" ht="15" customHeight="1">
      <c r="A11896" s="46" t="s">
        <v>21951</v>
      </c>
      <c r="B11896" s="46" t="s">
        <v>21952</v>
      </c>
      <c r="C11896" s="47">
        <v>21.678799999999999</v>
      </c>
      <c r="D11896" s="119" t="s">
        <v>15217</v>
      </c>
      <c r="E11896" s="46" t="s">
        <v>15217</v>
      </c>
      <c r="F11896" s="121">
        <v>238.63820000000001</v>
      </c>
      <c r="G11896" s="87"/>
      <c r="H11896" s="47"/>
      <c r="I11896" s="120">
        <v>0</v>
      </c>
      <c r="J11896" s="120">
        <v>0</v>
      </c>
    </row>
    <row r="11897" spans="1:10" ht="15" customHeight="1">
      <c r="A11897" s="46" t="s">
        <v>21949</v>
      </c>
      <c r="B11897" s="46" t="s">
        <v>21950</v>
      </c>
      <c r="C11897" s="47">
        <v>35.104799999999997</v>
      </c>
      <c r="D11897" s="119" t="s">
        <v>2250</v>
      </c>
      <c r="E11897" s="46" t="s">
        <v>2250</v>
      </c>
      <c r="F11897" s="121">
        <v>257.22719999999998</v>
      </c>
      <c r="G11897" s="87"/>
      <c r="H11897" s="47"/>
      <c r="I11897" s="120">
        <v>0</v>
      </c>
      <c r="J11897" s="120">
        <v>0</v>
      </c>
    </row>
    <row r="11898" spans="1:10" ht="15" customHeight="1">
      <c r="A11898" s="46" t="s">
        <v>21947</v>
      </c>
      <c r="B11898" s="46" t="s">
        <v>21948</v>
      </c>
      <c r="C11898" s="47">
        <v>3.6434000000000002</v>
      </c>
      <c r="D11898" s="119" t="s">
        <v>2253</v>
      </c>
      <c r="E11898" s="46" t="s">
        <v>2253</v>
      </c>
      <c r="F11898" s="121">
        <v>257.22719999999998</v>
      </c>
      <c r="G11898" s="87"/>
      <c r="H11898" s="47"/>
      <c r="I11898" s="120">
        <v>0</v>
      </c>
      <c r="J11898" s="120">
        <v>0</v>
      </c>
    </row>
    <row r="11899" spans="1:10" ht="15" customHeight="1">
      <c r="A11899" s="46" t="s">
        <v>21945</v>
      </c>
      <c r="B11899" s="46" t="s">
        <v>21946</v>
      </c>
      <c r="C11899" s="47">
        <v>3.7343999999999999</v>
      </c>
      <c r="D11899" s="119" t="s">
        <v>15215</v>
      </c>
      <c r="E11899" s="46" t="s">
        <v>15215</v>
      </c>
      <c r="F11899" s="121">
        <v>197.23079999999999</v>
      </c>
      <c r="G11899" s="87"/>
      <c r="H11899" s="47"/>
      <c r="I11899" s="120">
        <v>0</v>
      </c>
      <c r="J11899" s="120">
        <v>0</v>
      </c>
    </row>
    <row r="11900" spans="1:10" ht="15" customHeight="1">
      <c r="A11900" s="46" t="s">
        <v>22194</v>
      </c>
      <c r="B11900" s="46" t="s">
        <v>22195</v>
      </c>
      <c r="C11900" s="47">
        <v>2.2242000000000002</v>
      </c>
      <c r="D11900" s="119" t="s">
        <v>2303</v>
      </c>
      <c r="E11900" s="46" t="s">
        <v>2303</v>
      </c>
      <c r="F11900" s="121">
        <v>186.07740000000001</v>
      </c>
      <c r="G11900" s="87"/>
      <c r="H11900" s="47"/>
      <c r="I11900" s="120">
        <v>394</v>
      </c>
      <c r="J11900" s="120">
        <v>0</v>
      </c>
    </row>
    <row r="11901" spans="1:10" ht="15" customHeight="1">
      <c r="A11901" s="46" t="s">
        <v>22192</v>
      </c>
      <c r="B11901" s="46" t="s">
        <v>22193</v>
      </c>
      <c r="C11901" s="47">
        <v>4.2023999999999999</v>
      </c>
      <c r="D11901" s="119" t="s">
        <v>15214</v>
      </c>
      <c r="E11901" s="46" t="s">
        <v>15214</v>
      </c>
      <c r="F11901" s="121">
        <v>186.07740000000001</v>
      </c>
      <c r="G11901" s="87"/>
      <c r="H11901" s="47"/>
      <c r="I11901" s="120">
        <v>400</v>
      </c>
      <c r="J11901" s="120">
        <v>0</v>
      </c>
    </row>
    <row r="11902" spans="1:10" ht="15" customHeight="1">
      <c r="A11902" s="46" t="s">
        <v>22190</v>
      </c>
      <c r="B11902" s="46" t="s">
        <v>22191</v>
      </c>
      <c r="C11902" s="47">
        <v>4.6970000000000001</v>
      </c>
      <c r="D11902" s="119" t="s">
        <v>15581</v>
      </c>
      <c r="E11902" s="46" t="s">
        <v>15581</v>
      </c>
      <c r="F11902" s="121">
        <v>121.2942</v>
      </c>
      <c r="G11902" s="87"/>
      <c r="H11902" s="47"/>
      <c r="I11902" s="120">
        <v>184</v>
      </c>
      <c r="J11902" s="120">
        <v>0</v>
      </c>
    </row>
    <row r="11903" spans="1:10" ht="15" customHeight="1">
      <c r="A11903" s="46" t="s">
        <v>22188</v>
      </c>
      <c r="B11903" s="46" t="s">
        <v>22189</v>
      </c>
      <c r="C11903" s="47">
        <v>4.4909999999999997</v>
      </c>
      <c r="D11903" s="119" t="s">
        <v>15580</v>
      </c>
      <c r="E11903" s="46" t="s">
        <v>15580</v>
      </c>
      <c r="F11903" s="121">
        <v>173.15780000000001</v>
      </c>
      <c r="G11903" s="87"/>
      <c r="H11903" s="47"/>
      <c r="I11903" s="120">
        <v>82</v>
      </c>
      <c r="J11903" s="120">
        <v>0</v>
      </c>
    </row>
    <row r="11904" spans="1:10" ht="15" customHeight="1">
      <c r="A11904" s="46" t="s">
        <v>22186</v>
      </c>
      <c r="B11904" s="46" t="s">
        <v>22187</v>
      </c>
      <c r="C11904" s="47">
        <v>7.0465999999999998</v>
      </c>
      <c r="D11904" s="119" t="s">
        <v>15578</v>
      </c>
      <c r="E11904" s="46" t="s">
        <v>15578</v>
      </c>
      <c r="F11904" s="121">
        <v>173.15780000000001</v>
      </c>
      <c r="G11904" s="87"/>
      <c r="H11904" s="47"/>
      <c r="I11904" s="120">
        <v>120</v>
      </c>
      <c r="J11904" s="120">
        <v>0</v>
      </c>
    </row>
    <row r="11905" spans="1:10" ht="15" customHeight="1">
      <c r="A11905" s="46" t="s">
        <v>21896</v>
      </c>
      <c r="B11905" s="46" t="s">
        <v>21897</v>
      </c>
      <c r="C11905" s="47">
        <v>2.9350000000000001</v>
      </c>
      <c r="D11905" s="119" t="s">
        <v>7841</v>
      </c>
      <c r="E11905" s="46" t="s">
        <v>7841</v>
      </c>
      <c r="F11905" s="121">
        <v>209.96440000000001</v>
      </c>
      <c r="G11905" s="87"/>
      <c r="H11905" s="47"/>
      <c r="I11905" s="120">
        <v>7</v>
      </c>
      <c r="J11905" s="120">
        <v>0</v>
      </c>
    </row>
    <row r="11906" spans="1:10" ht="15" customHeight="1">
      <c r="A11906" s="46" t="s">
        <v>21894</v>
      </c>
      <c r="B11906" s="46" t="s">
        <v>21895</v>
      </c>
      <c r="C11906" s="47">
        <v>3.4977999999999998</v>
      </c>
      <c r="D11906" s="119" t="s">
        <v>15575</v>
      </c>
      <c r="E11906" s="46" t="s">
        <v>15575</v>
      </c>
      <c r="F11906" s="121">
        <v>151.0368</v>
      </c>
      <c r="G11906" s="87"/>
      <c r="H11906" s="47"/>
      <c r="I11906" s="120">
        <v>13</v>
      </c>
      <c r="J11906" s="120">
        <v>0</v>
      </c>
    </row>
    <row r="11907" spans="1:10" ht="15" customHeight="1">
      <c r="A11907" s="46" t="s">
        <v>21892</v>
      </c>
      <c r="B11907" s="46" t="s">
        <v>21893</v>
      </c>
      <c r="C11907" s="47">
        <v>3.8136000000000001</v>
      </c>
      <c r="D11907" s="119" t="s">
        <v>15573</v>
      </c>
      <c r="E11907" s="46" t="s">
        <v>15573</v>
      </c>
      <c r="F11907" s="121">
        <v>81.327600000000004</v>
      </c>
      <c r="G11907" s="87"/>
      <c r="H11907" s="47"/>
      <c r="I11907" s="120">
        <v>1</v>
      </c>
      <c r="J11907" s="120">
        <v>0</v>
      </c>
    </row>
    <row r="11908" spans="1:10" ht="15" customHeight="1">
      <c r="A11908" s="46" t="s">
        <v>21890</v>
      </c>
      <c r="B11908" s="46" t="s">
        <v>21891</v>
      </c>
      <c r="C11908" s="47">
        <v>6.5856000000000003</v>
      </c>
      <c r="D11908" s="119" t="s">
        <v>15571</v>
      </c>
      <c r="E11908" s="46" t="s">
        <v>15571</v>
      </c>
      <c r="F11908" s="121">
        <v>132.44759999999999</v>
      </c>
      <c r="G11908" s="87"/>
      <c r="H11908" s="47"/>
      <c r="I11908" s="120">
        <v>1</v>
      </c>
      <c r="J11908" s="120">
        <v>0</v>
      </c>
    </row>
    <row r="11909" spans="1:10" ht="15" customHeight="1">
      <c r="A11909" s="46" t="s">
        <v>21888</v>
      </c>
      <c r="B11909" s="46" t="s">
        <v>21889</v>
      </c>
      <c r="C11909" s="47">
        <v>6.4672000000000001</v>
      </c>
      <c r="D11909" s="119" t="s">
        <v>15569</v>
      </c>
      <c r="E11909" s="46" t="s">
        <v>15569</v>
      </c>
      <c r="F11909" s="121">
        <v>132.44759999999999</v>
      </c>
      <c r="G11909" s="87"/>
      <c r="H11909" s="47"/>
      <c r="I11909" s="120">
        <v>0</v>
      </c>
      <c r="J11909" s="120">
        <v>0</v>
      </c>
    </row>
    <row r="11910" spans="1:10" ht="15" customHeight="1">
      <c r="A11910" s="46" t="s">
        <v>21886</v>
      </c>
      <c r="B11910" s="46" t="s">
        <v>21887</v>
      </c>
      <c r="C11910" s="47">
        <v>5.6125999999999996</v>
      </c>
      <c r="D11910" s="119" t="s">
        <v>2256</v>
      </c>
      <c r="E11910" s="46" t="s">
        <v>2256</v>
      </c>
      <c r="F11910" s="121">
        <v>257.22719999999998</v>
      </c>
      <c r="G11910" s="87"/>
      <c r="H11910" s="47"/>
      <c r="I11910" s="120">
        <v>0</v>
      </c>
      <c r="J11910" s="120">
        <v>0</v>
      </c>
    </row>
    <row r="11911" spans="1:10" ht="15" customHeight="1">
      <c r="A11911" s="46" t="s">
        <v>21884</v>
      </c>
      <c r="B11911" s="46" t="s">
        <v>21885</v>
      </c>
      <c r="C11911" s="47">
        <v>4.9151999999999996</v>
      </c>
      <c r="D11911" s="119" t="s">
        <v>2259</v>
      </c>
      <c r="E11911" s="46" t="s">
        <v>2259</v>
      </c>
      <c r="F11911" s="121">
        <v>257.22719999999998</v>
      </c>
      <c r="G11911" s="87"/>
      <c r="H11911" s="47"/>
      <c r="I11911" s="120">
        <v>6</v>
      </c>
      <c r="J11911" s="120">
        <v>0</v>
      </c>
    </row>
    <row r="11912" spans="1:10" ht="15" customHeight="1">
      <c r="A11912" s="46" t="s">
        <v>21882</v>
      </c>
      <c r="B11912" s="46" t="s">
        <v>21883</v>
      </c>
      <c r="C11912" s="47">
        <v>6.4382000000000001</v>
      </c>
      <c r="D11912" s="119" t="s">
        <v>2262</v>
      </c>
      <c r="E11912" s="46" t="s">
        <v>2262</v>
      </c>
      <c r="F11912" s="121">
        <v>238.63820000000001</v>
      </c>
      <c r="G11912" s="87"/>
      <c r="H11912" s="47"/>
      <c r="I11912" s="120">
        <v>0</v>
      </c>
      <c r="J11912" s="120">
        <v>0</v>
      </c>
    </row>
    <row r="11913" spans="1:10" ht="15" customHeight="1">
      <c r="A11913" s="46" t="s">
        <v>21880</v>
      </c>
      <c r="B11913" s="46" t="s">
        <v>21881</v>
      </c>
      <c r="C11913" s="47">
        <v>9.8374000000000006</v>
      </c>
      <c r="D11913" s="119" t="s">
        <v>15216</v>
      </c>
      <c r="E11913" s="46" t="s">
        <v>15216</v>
      </c>
      <c r="F11913" s="121">
        <v>238.63820000000001</v>
      </c>
      <c r="G11913" s="87"/>
      <c r="H11913" s="47"/>
      <c r="I11913" s="120">
        <v>0</v>
      </c>
      <c r="J11913" s="120">
        <v>0</v>
      </c>
    </row>
    <row r="11914" spans="1:10" ht="15" customHeight="1">
      <c r="A11914" s="46" t="s">
        <v>21878</v>
      </c>
      <c r="B11914" s="46" t="s">
        <v>21879</v>
      </c>
      <c r="C11914" s="47">
        <v>7.1959999999999997</v>
      </c>
      <c r="D11914" s="119" t="s">
        <v>15213</v>
      </c>
      <c r="E11914" s="46" t="s">
        <v>15213</v>
      </c>
      <c r="F11914" s="121">
        <v>197.23079999999999</v>
      </c>
      <c r="G11914" s="87"/>
      <c r="H11914" s="47"/>
      <c r="I11914" s="120">
        <v>0</v>
      </c>
      <c r="J11914" s="120">
        <v>0</v>
      </c>
    </row>
    <row r="11915" spans="1:10" ht="15" customHeight="1">
      <c r="A11915" s="46" t="s">
        <v>21876</v>
      </c>
      <c r="B11915" s="46" t="s">
        <v>21877</v>
      </c>
      <c r="C11915" s="47">
        <v>9.1088000000000005</v>
      </c>
      <c r="D11915" s="119" t="s">
        <v>2318</v>
      </c>
      <c r="E11915" s="46" t="s">
        <v>2318</v>
      </c>
      <c r="F11915" s="121">
        <v>186.07740000000001</v>
      </c>
      <c r="G11915" s="87"/>
      <c r="H11915" s="47"/>
      <c r="I11915" s="120">
        <v>0</v>
      </c>
      <c r="J11915" s="120">
        <v>0</v>
      </c>
    </row>
    <row r="11916" spans="1:10" ht="15" customHeight="1">
      <c r="A11916" s="46" t="s">
        <v>21874</v>
      </c>
      <c r="B11916" s="46" t="s">
        <v>21875</v>
      </c>
      <c r="C11916" s="47">
        <v>20.403400000000001</v>
      </c>
      <c r="D11916" s="119" t="s">
        <v>15212</v>
      </c>
      <c r="E11916" s="46" t="s">
        <v>15212</v>
      </c>
      <c r="F11916" s="121">
        <v>186.07740000000001</v>
      </c>
      <c r="G11916" s="87"/>
      <c r="H11916" s="47"/>
      <c r="I11916" s="120">
        <v>0</v>
      </c>
      <c r="J11916" s="120">
        <v>0</v>
      </c>
    </row>
    <row r="11917" spans="1:10" ht="15" customHeight="1">
      <c r="A11917" s="46" t="s">
        <v>21872</v>
      </c>
      <c r="B11917" s="46" t="s">
        <v>21873</v>
      </c>
      <c r="C11917" s="47">
        <v>22.407399999999999</v>
      </c>
      <c r="D11917" s="119" t="s">
        <v>15595</v>
      </c>
      <c r="E11917" s="46" t="s">
        <v>15595</v>
      </c>
      <c r="F11917" s="121">
        <v>151.0368</v>
      </c>
      <c r="G11917" s="87"/>
      <c r="H11917" s="47"/>
      <c r="I11917" s="120">
        <v>0</v>
      </c>
      <c r="J11917" s="120">
        <v>0</v>
      </c>
    </row>
    <row r="11918" spans="1:10" ht="15" customHeight="1">
      <c r="A11918" s="46" t="s">
        <v>21870</v>
      </c>
      <c r="B11918" s="46" t="s">
        <v>21871</v>
      </c>
      <c r="C11918" s="47">
        <v>28.236999999999998</v>
      </c>
      <c r="D11918" s="119" t="s">
        <v>15593</v>
      </c>
      <c r="E11918" s="46" t="s">
        <v>15593</v>
      </c>
      <c r="F11918" s="121">
        <v>151.0368</v>
      </c>
      <c r="G11918" s="87"/>
      <c r="H11918" s="47"/>
      <c r="I11918" s="120">
        <v>0</v>
      </c>
      <c r="J11918" s="120">
        <v>0</v>
      </c>
    </row>
    <row r="11919" spans="1:10" ht="15" customHeight="1">
      <c r="A11919" s="46" t="s">
        <v>22180</v>
      </c>
      <c r="B11919" s="46" t="s">
        <v>22181</v>
      </c>
      <c r="C11919" s="47">
        <v>3.1316000000000002</v>
      </c>
      <c r="D11919" s="119" t="s">
        <v>15592</v>
      </c>
      <c r="E11919" s="46" t="s">
        <v>15592</v>
      </c>
      <c r="F11919" s="121">
        <v>121.2942</v>
      </c>
      <c r="G11919" s="87"/>
      <c r="H11919" s="47"/>
      <c r="I11919" s="120">
        <v>1476</v>
      </c>
      <c r="J11919" s="120">
        <v>0</v>
      </c>
    </row>
    <row r="11920" spans="1:10" ht="15" customHeight="1">
      <c r="A11920" s="46" t="s">
        <v>22174</v>
      </c>
      <c r="B11920" s="46" t="s">
        <v>22175</v>
      </c>
      <c r="C11920" s="47">
        <v>3.9546000000000001</v>
      </c>
      <c r="D11920" s="119" t="s">
        <v>15591</v>
      </c>
      <c r="E11920" s="46" t="s">
        <v>15591</v>
      </c>
      <c r="F11920" s="121">
        <v>121.2942</v>
      </c>
      <c r="G11920" s="87"/>
      <c r="H11920" s="47"/>
      <c r="I11920" s="120">
        <v>982</v>
      </c>
      <c r="J11920" s="120">
        <v>0</v>
      </c>
    </row>
    <row r="11921" spans="1:10" ht="15" customHeight="1">
      <c r="A11921" s="46" t="s">
        <v>22170</v>
      </c>
      <c r="B11921" s="46" t="s">
        <v>22171</v>
      </c>
      <c r="C11921" s="47">
        <v>3.7082000000000002</v>
      </c>
      <c r="D11921" s="119" t="s">
        <v>15590</v>
      </c>
      <c r="E11921" s="46" t="s">
        <v>15590</v>
      </c>
      <c r="F11921" s="121">
        <v>132.44759999999999</v>
      </c>
      <c r="G11921" s="87"/>
      <c r="H11921" s="47"/>
      <c r="I11921" s="120">
        <v>500</v>
      </c>
      <c r="J11921" s="120">
        <v>0</v>
      </c>
    </row>
    <row r="11922" spans="1:10" ht="15" customHeight="1">
      <c r="A11922" s="46" t="s">
        <v>22166</v>
      </c>
      <c r="B11922" s="46" t="s">
        <v>22167</v>
      </c>
      <c r="C11922" s="47">
        <v>5.2729999999999997</v>
      </c>
      <c r="D11922" s="119" t="s">
        <v>15588</v>
      </c>
      <c r="E11922" s="46" t="s">
        <v>15588</v>
      </c>
      <c r="F11922" s="121">
        <v>132.44759999999999</v>
      </c>
      <c r="G11922" s="87"/>
      <c r="H11922" s="47"/>
      <c r="I11922" s="120">
        <v>240</v>
      </c>
      <c r="J11922" s="120">
        <v>0</v>
      </c>
    </row>
    <row r="11923" spans="1:10" ht="15" customHeight="1">
      <c r="A11923" s="46" t="s">
        <v>22158</v>
      </c>
      <c r="B11923" s="46" t="s">
        <v>22159</v>
      </c>
      <c r="C11923" s="47">
        <v>6.2622</v>
      </c>
      <c r="D11923" s="119" t="s">
        <v>15586</v>
      </c>
      <c r="E11923" s="46" t="s">
        <v>15586</v>
      </c>
      <c r="F11923" s="121">
        <v>81.327600000000004</v>
      </c>
      <c r="G11923" s="87"/>
      <c r="H11923" s="47"/>
      <c r="I11923" s="120">
        <v>88</v>
      </c>
      <c r="J11923" s="120">
        <v>0</v>
      </c>
    </row>
    <row r="11924" spans="1:10" ht="15" customHeight="1">
      <c r="A11924" s="46" t="s">
        <v>22154</v>
      </c>
      <c r="B11924" s="46" t="s">
        <v>22155</v>
      </c>
      <c r="C11924" s="47">
        <v>7.2106000000000003</v>
      </c>
      <c r="D11924" s="119" t="s">
        <v>15597</v>
      </c>
      <c r="E11924" s="46" t="s">
        <v>15597</v>
      </c>
      <c r="F11924" s="121">
        <v>278.8372</v>
      </c>
      <c r="G11924" s="87"/>
      <c r="H11924" s="47"/>
      <c r="I11924" s="120">
        <v>113</v>
      </c>
      <c r="J11924" s="120">
        <v>0</v>
      </c>
    </row>
    <row r="11925" spans="1:10" ht="15" customHeight="1">
      <c r="A11925" s="46" t="s">
        <v>22142</v>
      </c>
      <c r="B11925" s="46" t="s">
        <v>22143</v>
      </c>
      <c r="C11925" s="47">
        <v>5.1083999999999996</v>
      </c>
      <c r="D11925" s="119" t="s">
        <v>15668</v>
      </c>
      <c r="E11925" s="46" t="s">
        <v>15668</v>
      </c>
      <c r="F11925" s="121">
        <v>3.3248000000000002</v>
      </c>
      <c r="G11925" s="87"/>
      <c r="H11925" s="47"/>
      <c r="I11925" s="120">
        <v>133</v>
      </c>
      <c r="J11925" s="120">
        <v>0</v>
      </c>
    </row>
    <row r="11926" spans="1:10" ht="15" customHeight="1">
      <c r="A11926" s="46" t="s">
        <v>22138</v>
      </c>
      <c r="B11926" s="46" t="s">
        <v>22139</v>
      </c>
      <c r="C11926" s="47">
        <v>4.3415999999999997</v>
      </c>
      <c r="D11926" s="119" t="s">
        <v>7515</v>
      </c>
      <c r="E11926" s="46" t="s">
        <v>7515</v>
      </c>
      <c r="F11926" s="121">
        <v>2.0242</v>
      </c>
      <c r="G11926" s="87"/>
      <c r="H11926" s="47"/>
      <c r="I11926" s="120">
        <v>70</v>
      </c>
      <c r="J11926" s="120">
        <v>0</v>
      </c>
    </row>
    <row r="11927" spans="1:10" ht="15" customHeight="1">
      <c r="A11927" s="46" t="s">
        <v>22134</v>
      </c>
      <c r="B11927" s="46" t="s">
        <v>22135</v>
      </c>
      <c r="C11927" s="47">
        <v>1.8952</v>
      </c>
      <c r="D11927" s="119" t="s">
        <v>7518</v>
      </c>
      <c r="E11927" s="46" t="s">
        <v>7518</v>
      </c>
      <c r="F11927" s="121">
        <v>3.2061999999999999</v>
      </c>
      <c r="G11927" s="87"/>
      <c r="H11927" s="47"/>
      <c r="I11927" s="120">
        <v>150</v>
      </c>
      <c r="J11927" s="120">
        <v>0</v>
      </c>
    </row>
    <row r="11928" spans="1:10" ht="15" customHeight="1">
      <c r="A11928" s="46" t="s">
        <v>22130</v>
      </c>
      <c r="B11928" s="46" t="s">
        <v>22131</v>
      </c>
      <c r="C11928" s="47">
        <v>1.9785999999999999</v>
      </c>
      <c r="D11928" s="119" t="s">
        <v>15664</v>
      </c>
      <c r="E11928" s="46" t="s">
        <v>15664</v>
      </c>
      <c r="F11928" s="121">
        <v>15.423999999999999</v>
      </c>
      <c r="G11928" s="87"/>
      <c r="H11928" s="47"/>
      <c r="I11928" s="120">
        <v>140</v>
      </c>
      <c r="J11928" s="120">
        <v>0</v>
      </c>
    </row>
    <row r="11929" spans="1:10" ht="15" customHeight="1">
      <c r="A11929" s="46" t="s">
        <v>21943</v>
      </c>
      <c r="B11929" s="46" t="s">
        <v>21944</v>
      </c>
      <c r="C11929" s="47">
        <v>5.7385999999999999</v>
      </c>
      <c r="D11929" s="119" t="s">
        <v>15662</v>
      </c>
      <c r="E11929" s="46" t="s">
        <v>15662</v>
      </c>
      <c r="F11929" s="121">
        <v>8.6532</v>
      </c>
      <c r="G11929" s="87"/>
      <c r="H11929" s="47"/>
      <c r="I11929" s="120">
        <v>0</v>
      </c>
      <c r="J11929" s="120">
        <v>0</v>
      </c>
    </row>
    <row r="11930" spans="1:10" ht="15" customHeight="1">
      <c r="A11930" s="46" t="s">
        <v>21941</v>
      </c>
      <c r="B11930" s="46" t="s">
        <v>21942</v>
      </c>
      <c r="C11930" s="47">
        <v>5.7385999999999999</v>
      </c>
      <c r="D11930" s="119" t="s">
        <v>15660</v>
      </c>
      <c r="E11930" s="46" t="s">
        <v>15660</v>
      </c>
      <c r="F11930" s="121">
        <v>2.1496</v>
      </c>
      <c r="G11930" s="87"/>
      <c r="H11930" s="47"/>
      <c r="I11930" s="120">
        <v>0</v>
      </c>
      <c r="J11930" s="120">
        <v>0</v>
      </c>
    </row>
    <row r="11931" spans="1:10" ht="15" customHeight="1">
      <c r="A11931" s="46" t="s">
        <v>21939</v>
      </c>
      <c r="B11931" s="46" t="s">
        <v>21940</v>
      </c>
      <c r="C11931" s="47">
        <v>3.0059999999999998</v>
      </c>
      <c r="D11931" s="119" t="s">
        <v>15658</v>
      </c>
      <c r="E11931" s="46" t="s">
        <v>15658</v>
      </c>
      <c r="F11931" s="121">
        <v>2.7326000000000001</v>
      </c>
      <c r="G11931" s="87"/>
      <c r="H11931" s="47"/>
      <c r="I11931" s="120">
        <v>0</v>
      </c>
      <c r="J11931" s="120">
        <v>0</v>
      </c>
    </row>
    <row r="11932" spans="1:10" ht="15" customHeight="1">
      <c r="A11932" s="46" t="s">
        <v>21937</v>
      </c>
      <c r="B11932" s="46" t="s">
        <v>21938</v>
      </c>
      <c r="C11932" s="47">
        <v>2.2406000000000001</v>
      </c>
      <c r="D11932" s="119" t="s">
        <v>15656</v>
      </c>
      <c r="E11932" s="46" t="s">
        <v>15656</v>
      </c>
      <c r="F11932" s="121">
        <v>6.6494</v>
      </c>
      <c r="G11932" s="87"/>
      <c r="H11932" s="47"/>
      <c r="I11932" s="120">
        <v>0</v>
      </c>
      <c r="J11932" s="120">
        <v>0</v>
      </c>
    </row>
    <row r="11933" spans="1:10" ht="15" customHeight="1">
      <c r="A11933" s="46" t="s">
        <v>21935</v>
      </c>
      <c r="B11933" s="46" t="s">
        <v>21936</v>
      </c>
      <c r="C11933" s="47">
        <v>2.2406000000000001</v>
      </c>
      <c r="D11933" s="119" t="s">
        <v>15654</v>
      </c>
      <c r="E11933" s="46" t="s">
        <v>15654</v>
      </c>
      <c r="F11933" s="121">
        <v>5.1463999999999999</v>
      </c>
      <c r="G11933" s="87"/>
      <c r="H11933" s="47"/>
      <c r="I11933" s="120">
        <v>0</v>
      </c>
      <c r="J11933" s="120">
        <v>0</v>
      </c>
    </row>
    <row r="11934" spans="1:10" ht="15" customHeight="1">
      <c r="A11934" s="46" t="s">
        <v>21934</v>
      </c>
      <c r="B11934" s="46" t="s">
        <v>21903</v>
      </c>
      <c r="C11934" s="47">
        <v>3.7035999999999998</v>
      </c>
      <c r="D11934" s="119" t="s">
        <v>15652</v>
      </c>
      <c r="E11934" s="46" t="s">
        <v>15652</v>
      </c>
      <c r="F11934" s="121">
        <v>3.9622000000000002</v>
      </c>
      <c r="G11934" s="87"/>
      <c r="H11934" s="47"/>
      <c r="I11934" s="120">
        <v>30</v>
      </c>
      <c r="J11934" s="120">
        <v>0</v>
      </c>
    </row>
    <row r="11935" spans="1:10" ht="15" customHeight="1">
      <c r="A11935" s="46" t="s">
        <v>21932</v>
      </c>
      <c r="B11935" s="46" t="s">
        <v>21933</v>
      </c>
      <c r="C11935" s="47">
        <v>3.5977999999999999</v>
      </c>
      <c r="D11935" s="119" t="s">
        <v>15650</v>
      </c>
      <c r="E11935" s="46" t="s">
        <v>15650</v>
      </c>
      <c r="F11935" s="121">
        <v>9.9009999999999998</v>
      </c>
      <c r="G11935" s="87"/>
      <c r="H11935" s="47"/>
      <c r="I11935" s="120">
        <v>0</v>
      </c>
      <c r="J11935" s="120">
        <v>0</v>
      </c>
    </row>
    <row r="11936" spans="1:10" ht="15" customHeight="1">
      <c r="A11936" s="46" t="s">
        <v>21930</v>
      </c>
      <c r="B11936" s="46" t="s">
        <v>21931</v>
      </c>
      <c r="C11936" s="47">
        <v>2.4775999999999998</v>
      </c>
      <c r="D11936" s="119" t="s">
        <v>7601</v>
      </c>
      <c r="E11936" s="46" t="s">
        <v>7601</v>
      </c>
      <c r="F11936" s="121">
        <v>31.880400000000002</v>
      </c>
      <c r="G11936" s="87"/>
      <c r="H11936" s="47"/>
      <c r="I11936" s="120">
        <v>0</v>
      </c>
      <c r="J11936" s="120">
        <v>0</v>
      </c>
    </row>
    <row r="11937" spans="1:10" ht="15" customHeight="1">
      <c r="A11937" s="46" t="s">
        <v>21928</v>
      </c>
      <c r="B11937" s="46" t="s">
        <v>21929</v>
      </c>
      <c r="C11937" s="47">
        <v>2.5806</v>
      </c>
      <c r="D11937" s="119" t="s">
        <v>7604</v>
      </c>
      <c r="E11937" s="46" t="s">
        <v>7604</v>
      </c>
      <c r="F11937" s="121">
        <v>31.880400000000002</v>
      </c>
      <c r="G11937" s="87"/>
      <c r="H11937" s="47"/>
      <c r="I11937" s="120">
        <v>27</v>
      </c>
      <c r="J11937" s="120">
        <v>0</v>
      </c>
    </row>
    <row r="11938" spans="1:10" ht="15" customHeight="1">
      <c r="A11938" s="46" t="s">
        <v>21926</v>
      </c>
      <c r="B11938" s="46" t="s">
        <v>21927</v>
      </c>
      <c r="C11938" s="47">
        <v>3.3170000000000002</v>
      </c>
      <c r="D11938" s="119" t="s">
        <v>7607</v>
      </c>
      <c r="E11938" s="46" t="s">
        <v>7607</v>
      </c>
      <c r="F11938" s="121">
        <v>31.880400000000002</v>
      </c>
      <c r="G11938" s="87"/>
      <c r="H11938" s="47"/>
      <c r="I11938" s="120">
        <v>0</v>
      </c>
      <c r="J11938" s="120">
        <v>0</v>
      </c>
    </row>
    <row r="11939" spans="1:10" ht="15" customHeight="1">
      <c r="A11939" s="46" t="s">
        <v>33667</v>
      </c>
      <c r="B11939" s="46" t="s">
        <v>21901</v>
      </c>
      <c r="C11939" s="47">
        <v>3.2974000000000001</v>
      </c>
      <c r="D11939" s="119" t="s">
        <v>15645</v>
      </c>
      <c r="E11939" s="46" t="s">
        <v>15645</v>
      </c>
      <c r="F11939" s="121">
        <v>1.9765999999999999</v>
      </c>
      <c r="G11939" s="87"/>
      <c r="H11939" s="47"/>
      <c r="I11939" s="120">
        <v>11</v>
      </c>
      <c r="J11939" s="120">
        <v>0</v>
      </c>
    </row>
    <row r="11940" spans="1:10" ht="15" customHeight="1">
      <c r="A11940" s="46" t="s">
        <v>21924</v>
      </c>
      <c r="B11940" s="46" t="s">
        <v>21925</v>
      </c>
      <c r="C11940" s="47">
        <v>5.1007999999999996</v>
      </c>
      <c r="D11940" s="119" t="s">
        <v>15643</v>
      </c>
      <c r="E11940" s="46" t="s">
        <v>15643</v>
      </c>
      <c r="F11940" s="121">
        <v>4.008</v>
      </c>
      <c r="G11940" s="87"/>
      <c r="H11940" s="47"/>
      <c r="I11940" s="120">
        <v>0</v>
      </c>
      <c r="J11940" s="120">
        <v>0</v>
      </c>
    </row>
    <row r="11941" spans="1:10" ht="15" customHeight="1">
      <c r="A11941" s="46" t="s">
        <v>21922</v>
      </c>
      <c r="B11941" s="46" t="s">
        <v>21923</v>
      </c>
      <c r="C11941" s="47">
        <v>4.6853999999999996</v>
      </c>
      <c r="D11941" s="119" t="s">
        <v>15641</v>
      </c>
      <c r="E11941" s="46" t="s">
        <v>15641</v>
      </c>
      <c r="F11941" s="121">
        <v>2.0950000000000002</v>
      </c>
      <c r="G11941" s="87"/>
      <c r="H11941" s="47"/>
      <c r="I11941" s="120">
        <v>0</v>
      </c>
      <c r="J11941" s="120">
        <v>0</v>
      </c>
    </row>
    <row r="11942" spans="1:10" ht="15" customHeight="1">
      <c r="A11942" s="46" t="s">
        <v>33666</v>
      </c>
      <c r="B11942" s="46" t="s">
        <v>21899</v>
      </c>
      <c r="C11942" s="47">
        <v>3.78</v>
      </c>
      <c r="D11942" s="119" t="s">
        <v>15639</v>
      </c>
      <c r="E11942" s="46" t="s">
        <v>15639</v>
      </c>
      <c r="F11942" s="121">
        <v>3.27</v>
      </c>
      <c r="G11942" s="87"/>
      <c r="H11942" s="47"/>
      <c r="I11942" s="120">
        <v>5</v>
      </c>
      <c r="J11942" s="120">
        <v>0</v>
      </c>
    </row>
    <row r="11943" spans="1:10" ht="15" customHeight="1">
      <c r="A11943" s="46" t="s">
        <v>21920</v>
      </c>
      <c r="B11943" s="46" t="s">
        <v>21921</v>
      </c>
      <c r="C11943" s="47">
        <v>4.3373999999999997</v>
      </c>
      <c r="D11943" s="119" t="s">
        <v>7610</v>
      </c>
      <c r="E11943" s="46" t="s">
        <v>7610</v>
      </c>
      <c r="F11943" s="121">
        <v>2.5550000000000002</v>
      </c>
      <c r="G11943" s="87"/>
      <c r="H11943" s="47"/>
      <c r="I11943" s="120">
        <v>6</v>
      </c>
      <c r="J11943" s="120">
        <v>0</v>
      </c>
    </row>
    <row r="11944" spans="1:10" ht="15" customHeight="1">
      <c r="A11944" s="46" t="s">
        <v>21918</v>
      </c>
      <c r="B11944" s="46" t="s">
        <v>21919</v>
      </c>
      <c r="C11944" s="47">
        <v>5.0857999999999999</v>
      </c>
      <c r="D11944" s="119" t="s">
        <v>15636</v>
      </c>
      <c r="E11944" s="46" t="s">
        <v>15636</v>
      </c>
      <c r="F11944" s="121">
        <v>3.1332</v>
      </c>
      <c r="G11944" s="87"/>
      <c r="H11944" s="47"/>
      <c r="I11944" s="120">
        <v>3</v>
      </c>
      <c r="J11944" s="120">
        <v>0</v>
      </c>
    </row>
    <row r="11945" spans="1:10" ht="15" customHeight="1">
      <c r="A11945" s="46" t="s">
        <v>21916</v>
      </c>
      <c r="B11945" s="46" t="s">
        <v>21917</v>
      </c>
      <c r="C11945" s="47">
        <v>10.2928</v>
      </c>
      <c r="D11945" s="119" t="s">
        <v>7619</v>
      </c>
      <c r="E11945" s="46" t="s">
        <v>7619</v>
      </c>
      <c r="F11945" s="121">
        <v>3.8803999999999998</v>
      </c>
      <c r="G11945" s="87"/>
      <c r="H11945" s="47"/>
      <c r="I11945" s="120">
        <v>0</v>
      </c>
      <c r="J11945" s="120">
        <v>0</v>
      </c>
    </row>
    <row r="11946" spans="1:10" ht="15" customHeight="1">
      <c r="A11946" s="46" t="s">
        <v>21914</v>
      </c>
      <c r="B11946" s="46" t="s">
        <v>21915</v>
      </c>
      <c r="C11946" s="47">
        <v>5.9206000000000003</v>
      </c>
      <c r="D11946" s="119" t="s">
        <v>15633</v>
      </c>
      <c r="E11946" s="46" t="s">
        <v>15633</v>
      </c>
      <c r="F11946" s="121">
        <v>2.2587999999999999</v>
      </c>
      <c r="G11946" s="87"/>
      <c r="H11946" s="47"/>
      <c r="I11946" s="120">
        <v>0</v>
      </c>
      <c r="J11946" s="120">
        <v>0</v>
      </c>
    </row>
    <row r="11947" spans="1:10" ht="15" customHeight="1">
      <c r="A11947" s="46" t="s">
        <v>21912</v>
      </c>
      <c r="B11947" s="46" t="s">
        <v>21913</v>
      </c>
      <c r="C11947" s="47">
        <v>8.0158000000000005</v>
      </c>
      <c r="D11947" s="119" t="s">
        <v>15631</v>
      </c>
      <c r="E11947" s="46" t="s">
        <v>15631</v>
      </c>
      <c r="F11947" s="121">
        <v>2.6869999999999998</v>
      </c>
      <c r="G11947" s="87"/>
      <c r="H11947" s="47"/>
      <c r="I11947" s="120">
        <v>0</v>
      </c>
      <c r="J11947" s="120">
        <v>0</v>
      </c>
    </row>
    <row r="11948" spans="1:10" ht="15" customHeight="1">
      <c r="A11948" s="46" t="s">
        <v>21910</v>
      </c>
      <c r="B11948" s="46" t="s">
        <v>21911</v>
      </c>
      <c r="C11948" s="47">
        <v>14.118399999999999</v>
      </c>
      <c r="D11948" s="119" t="s">
        <v>15609</v>
      </c>
      <c r="E11948" s="46" t="s">
        <v>15609</v>
      </c>
      <c r="F11948" s="121">
        <v>14.6752</v>
      </c>
      <c r="G11948" s="87"/>
      <c r="H11948" s="47"/>
      <c r="I11948" s="120">
        <v>0</v>
      </c>
      <c r="J11948" s="120">
        <v>0</v>
      </c>
    </row>
    <row r="11949" spans="1:10" ht="15" customHeight="1">
      <c r="A11949" s="46" t="s">
        <v>21908</v>
      </c>
      <c r="B11949" s="46" t="s">
        <v>21909</v>
      </c>
      <c r="C11949" s="47">
        <v>15.393800000000001</v>
      </c>
      <c r="D11949" s="119" t="s">
        <v>15607</v>
      </c>
      <c r="E11949" s="46" t="s">
        <v>15607</v>
      </c>
      <c r="F11949" s="121">
        <v>0.182</v>
      </c>
      <c r="G11949" s="87"/>
      <c r="H11949" s="47"/>
      <c r="I11949" s="120">
        <v>0</v>
      </c>
      <c r="J11949" s="120">
        <v>0</v>
      </c>
    </row>
    <row r="11950" spans="1:10" ht="15" customHeight="1">
      <c r="A11950" s="46" t="s">
        <v>21906</v>
      </c>
      <c r="B11950" s="46" t="s">
        <v>21907</v>
      </c>
      <c r="C11950" s="47">
        <v>19.492599999999999</v>
      </c>
      <c r="D11950" s="119" t="s">
        <v>15605</v>
      </c>
      <c r="E11950" s="46" t="s">
        <v>15605</v>
      </c>
      <c r="F11950" s="121">
        <v>0.253</v>
      </c>
      <c r="G11950" s="87"/>
      <c r="H11950" s="47"/>
      <c r="I11950" s="120">
        <v>0</v>
      </c>
      <c r="J11950" s="120">
        <v>0</v>
      </c>
    </row>
    <row r="11951" spans="1:10" ht="15" customHeight="1">
      <c r="A11951" s="46" t="s">
        <v>21904</v>
      </c>
      <c r="B11951" s="46" t="s">
        <v>21905</v>
      </c>
      <c r="C11951" s="47">
        <v>31.880400000000002</v>
      </c>
      <c r="D11951" s="119" t="s">
        <v>15603</v>
      </c>
      <c r="E11951" s="46" t="s">
        <v>15603</v>
      </c>
      <c r="F11951" s="121">
        <v>1.4676</v>
      </c>
      <c r="G11951" s="87"/>
      <c r="H11951" s="47"/>
      <c r="I11951" s="120">
        <v>0</v>
      </c>
      <c r="J11951" s="120">
        <v>0</v>
      </c>
    </row>
    <row r="11952" spans="1:10" ht="15" customHeight="1">
      <c r="A11952" s="46" t="s">
        <v>21902</v>
      </c>
      <c r="B11952" s="46" t="s">
        <v>21903</v>
      </c>
      <c r="C11952" s="47">
        <v>3.5270000000000001</v>
      </c>
      <c r="D11952" s="119" t="s">
        <v>15601</v>
      </c>
      <c r="E11952" s="46" t="s">
        <v>15601</v>
      </c>
      <c r="F11952" s="121">
        <v>1.0628</v>
      </c>
      <c r="G11952" s="87"/>
      <c r="H11952" s="47"/>
      <c r="I11952" s="120">
        <v>1</v>
      </c>
      <c r="J11952" s="120">
        <v>0</v>
      </c>
    </row>
    <row r="11953" spans="1:10" ht="15" customHeight="1">
      <c r="A11953" s="46" t="s">
        <v>21900</v>
      </c>
      <c r="B11953" s="46" t="s">
        <v>21901</v>
      </c>
      <c r="C11953" s="47">
        <v>4.16</v>
      </c>
      <c r="D11953" s="119" t="s">
        <v>15599</v>
      </c>
      <c r="E11953" s="46" t="s">
        <v>15599</v>
      </c>
      <c r="F11953" s="121">
        <v>1.7123999999999999</v>
      </c>
      <c r="G11953" s="87"/>
      <c r="H11953" s="47"/>
      <c r="I11953" s="120">
        <v>0</v>
      </c>
      <c r="J11953" s="120">
        <v>0</v>
      </c>
    </row>
    <row r="11954" spans="1:10" ht="15" customHeight="1">
      <c r="A11954" s="46" t="s">
        <v>21898</v>
      </c>
      <c r="B11954" s="46" t="s">
        <v>21899</v>
      </c>
      <c r="C11954" s="47">
        <v>9.0465999999999998</v>
      </c>
      <c r="D11954" s="119" t="s">
        <v>30337</v>
      </c>
      <c r="E11954" s="46" t="s">
        <v>30337</v>
      </c>
      <c r="F11954" s="121">
        <v>1.6724000000000001</v>
      </c>
      <c r="G11954" s="87"/>
      <c r="H11954" s="47"/>
      <c r="I11954" s="120">
        <v>0</v>
      </c>
      <c r="J11954" s="120">
        <v>0</v>
      </c>
    </row>
    <row r="11955" spans="1:10" ht="15" customHeight="1">
      <c r="A11955" s="46" t="s">
        <v>22266</v>
      </c>
      <c r="B11955" s="46" t="s">
        <v>22267</v>
      </c>
      <c r="C11955" s="47">
        <v>2.2242000000000002</v>
      </c>
      <c r="D11955" s="119" t="s">
        <v>30335</v>
      </c>
      <c r="E11955" s="46" t="s">
        <v>30335</v>
      </c>
      <c r="F11955" s="121">
        <v>9.3618000000000006</v>
      </c>
      <c r="G11955" s="87"/>
      <c r="H11955" s="47"/>
      <c r="I11955" s="120">
        <v>1481</v>
      </c>
      <c r="J11955" s="120">
        <v>0</v>
      </c>
    </row>
    <row r="11956" spans="1:10" ht="15" customHeight="1">
      <c r="A11956" s="46" t="s">
        <v>22260</v>
      </c>
      <c r="B11956" s="46" t="s">
        <v>22261</v>
      </c>
      <c r="C11956" s="47">
        <v>3.8256000000000001</v>
      </c>
      <c r="D11956" s="119" t="s">
        <v>30333</v>
      </c>
      <c r="E11956" s="46" t="s">
        <v>30333</v>
      </c>
      <c r="F11956" s="121">
        <v>8.8556000000000008</v>
      </c>
      <c r="G11956" s="87"/>
      <c r="H11956" s="47"/>
      <c r="I11956" s="120">
        <v>915</v>
      </c>
      <c r="J11956" s="120">
        <v>0</v>
      </c>
    </row>
    <row r="11957" spans="1:10" ht="15" customHeight="1">
      <c r="A11957" s="46" t="s">
        <v>22256</v>
      </c>
      <c r="B11957" s="46" t="s">
        <v>22257</v>
      </c>
      <c r="C11957" s="47">
        <v>3.4607999999999999</v>
      </c>
      <c r="D11957" s="119" t="s">
        <v>30329</v>
      </c>
      <c r="E11957" s="46" t="s">
        <v>30329</v>
      </c>
      <c r="F11957" s="121">
        <v>10.146000000000001</v>
      </c>
      <c r="G11957" s="87"/>
      <c r="H11957" s="47"/>
      <c r="I11957" s="120">
        <v>240</v>
      </c>
      <c r="J11957" s="120">
        <v>0</v>
      </c>
    </row>
    <row r="11958" spans="1:10" ht="15" customHeight="1">
      <c r="A11958" s="46" t="s">
        <v>22252</v>
      </c>
      <c r="B11958" s="46" t="s">
        <v>22253</v>
      </c>
      <c r="C11958" s="47">
        <v>4.5735999999999999</v>
      </c>
      <c r="D11958" s="119" t="s">
        <v>30520</v>
      </c>
      <c r="E11958" s="46" t="s">
        <v>30520</v>
      </c>
      <c r="F11958" s="121">
        <v>2.3176000000000001</v>
      </c>
      <c r="G11958" s="87"/>
      <c r="H11958" s="47"/>
      <c r="I11958" s="120">
        <v>344</v>
      </c>
      <c r="J11958" s="120">
        <v>0</v>
      </c>
    </row>
    <row r="11959" spans="1:10" ht="15" customHeight="1">
      <c r="A11959" s="46" t="s">
        <v>22242</v>
      </c>
      <c r="B11959" s="46" t="s">
        <v>22243</v>
      </c>
      <c r="C11959" s="47">
        <v>4.5735999999999999</v>
      </c>
      <c r="D11959" s="119" t="s">
        <v>30518</v>
      </c>
      <c r="E11959" s="46" t="s">
        <v>30518</v>
      </c>
      <c r="F11959" s="121">
        <v>2.2315999999999998</v>
      </c>
      <c r="G11959" s="87"/>
      <c r="H11959" s="47"/>
      <c r="I11959" s="120">
        <v>90</v>
      </c>
      <c r="J11959" s="120">
        <v>0</v>
      </c>
    </row>
    <row r="11960" spans="1:10" ht="15" customHeight="1">
      <c r="A11960" s="46" t="s">
        <v>22238</v>
      </c>
      <c r="B11960" s="46" t="s">
        <v>22239</v>
      </c>
      <c r="C11960" s="47">
        <v>5.6445999999999996</v>
      </c>
      <c r="D11960" s="119" t="s">
        <v>30516</v>
      </c>
      <c r="E11960" s="46" t="s">
        <v>30516</v>
      </c>
      <c r="F11960" s="121">
        <v>1.8344</v>
      </c>
      <c r="G11960" s="87"/>
      <c r="H11960" s="47"/>
      <c r="I11960" s="120">
        <v>73</v>
      </c>
      <c r="J11960" s="120">
        <v>0</v>
      </c>
    </row>
    <row r="11961" spans="1:10" ht="15" customHeight="1">
      <c r="A11961" s="46" t="s">
        <v>22226</v>
      </c>
      <c r="B11961" s="46" t="s">
        <v>22227</v>
      </c>
      <c r="C11961" s="47">
        <v>3.7082000000000002</v>
      </c>
      <c r="D11961" s="119" t="s">
        <v>15629</v>
      </c>
      <c r="E11961" s="46" t="s">
        <v>15629</v>
      </c>
      <c r="F11961" s="121">
        <v>0.1094</v>
      </c>
      <c r="G11961" s="87"/>
      <c r="H11961" s="47"/>
      <c r="I11961" s="120">
        <v>320</v>
      </c>
      <c r="J11961" s="120">
        <v>0</v>
      </c>
    </row>
    <row r="11962" spans="1:10" ht="15" customHeight="1">
      <c r="A11962" s="46" t="s">
        <v>22223</v>
      </c>
      <c r="B11962" s="46" t="s">
        <v>22227</v>
      </c>
      <c r="C11962" s="47">
        <v>3.6661999999999999</v>
      </c>
      <c r="D11962" s="119" t="s">
        <v>15627</v>
      </c>
      <c r="E11962" s="46" t="s">
        <v>15627</v>
      </c>
      <c r="F11962" s="121">
        <v>0.1094</v>
      </c>
      <c r="G11962" s="87"/>
      <c r="H11962" s="47"/>
      <c r="I11962" s="120">
        <v>79</v>
      </c>
      <c r="J11962" s="120">
        <v>0</v>
      </c>
    </row>
    <row r="11963" spans="1:10" ht="15" customHeight="1">
      <c r="A11963" s="46" t="s">
        <v>22221</v>
      </c>
      <c r="B11963" s="46" t="s">
        <v>22222</v>
      </c>
      <c r="C11963" s="47">
        <v>1.6477999999999999</v>
      </c>
      <c r="D11963" s="119" t="s">
        <v>30514</v>
      </c>
      <c r="E11963" s="46" t="s">
        <v>30514</v>
      </c>
      <c r="F11963" s="121">
        <v>0.23680000000000001</v>
      </c>
      <c r="G11963" s="87"/>
      <c r="H11963" s="47"/>
      <c r="I11963" s="120">
        <v>100</v>
      </c>
      <c r="J11963" s="120">
        <v>0</v>
      </c>
    </row>
    <row r="11964" spans="1:10" ht="15" customHeight="1">
      <c r="A11964" s="46" t="s">
        <v>22218</v>
      </c>
      <c r="B11964" s="46" t="s">
        <v>22219</v>
      </c>
      <c r="C11964" s="47">
        <v>1.6477999999999999</v>
      </c>
      <c r="D11964" s="119" t="s">
        <v>30512</v>
      </c>
      <c r="E11964" s="46" t="s">
        <v>30512</v>
      </c>
      <c r="F11964" s="121">
        <v>0.55559999999999998</v>
      </c>
      <c r="G11964" s="87"/>
      <c r="H11964" s="47"/>
      <c r="I11964" s="120">
        <v>96</v>
      </c>
      <c r="J11964" s="120">
        <v>0</v>
      </c>
    </row>
    <row r="11965" spans="1:10" ht="15" customHeight="1">
      <c r="A11965" s="46" t="s">
        <v>21994</v>
      </c>
      <c r="B11965" s="46" t="s">
        <v>21995</v>
      </c>
      <c r="C11965" s="47">
        <v>0.30359999999999998</v>
      </c>
      <c r="D11965" s="119" t="s">
        <v>15625</v>
      </c>
      <c r="E11965" s="46" t="s">
        <v>15625</v>
      </c>
      <c r="F11965" s="121">
        <v>1.0928</v>
      </c>
      <c r="G11965" s="87"/>
      <c r="H11965" s="47"/>
      <c r="I11965" s="120">
        <v>81</v>
      </c>
      <c r="J11965" s="120">
        <v>0</v>
      </c>
    </row>
    <row r="11966" spans="1:10" ht="15" customHeight="1">
      <c r="A11966" s="46" t="s">
        <v>21992</v>
      </c>
      <c r="B11966" s="46" t="s">
        <v>21993</v>
      </c>
      <c r="C11966" s="47">
        <v>0.45540000000000003</v>
      </c>
      <c r="D11966" s="119" t="s">
        <v>13212</v>
      </c>
      <c r="E11966" s="46" t="s">
        <v>13212</v>
      </c>
      <c r="F11966" s="121">
        <v>13.166399999999999</v>
      </c>
      <c r="G11966" s="87"/>
      <c r="H11966" s="47"/>
      <c r="I11966" s="120">
        <v>1114</v>
      </c>
      <c r="J11966" s="120">
        <v>0</v>
      </c>
    </row>
    <row r="11967" spans="1:10" ht="15" customHeight="1">
      <c r="A11967" s="46" t="s">
        <v>21990</v>
      </c>
      <c r="B11967" s="46" t="s">
        <v>21991</v>
      </c>
      <c r="C11967" s="47">
        <v>0.60719999999999996</v>
      </c>
      <c r="D11967" s="119" t="s">
        <v>30511</v>
      </c>
      <c r="E11967" s="46" t="s">
        <v>30511</v>
      </c>
      <c r="F11967" s="121">
        <v>1.4676</v>
      </c>
      <c r="G11967" s="87"/>
      <c r="H11967" s="47"/>
      <c r="I11967" s="120">
        <v>306</v>
      </c>
      <c r="J11967" s="120">
        <v>0</v>
      </c>
    </row>
    <row r="11968" spans="1:10" ht="15" customHeight="1">
      <c r="A11968" s="46" t="s">
        <v>21988</v>
      </c>
      <c r="B11968" s="46" t="s">
        <v>21989</v>
      </c>
      <c r="C11968" s="47">
        <v>0.75900000000000001</v>
      </c>
      <c r="D11968" s="119" t="s">
        <v>15624</v>
      </c>
      <c r="E11968" s="46" t="s">
        <v>15624</v>
      </c>
      <c r="F11968" s="121">
        <v>38.256399999999999</v>
      </c>
      <c r="G11968" s="87"/>
      <c r="H11968" s="47"/>
      <c r="I11968" s="120">
        <v>594</v>
      </c>
      <c r="J11968" s="120">
        <v>0</v>
      </c>
    </row>
    <row r="11969" spans="1:10" ht="15" customHeight="1">
      <c r="A11969" s="46" t="s">
        <v>21986</v>
      </c>
      <c r="B11969" s="46" t="s">
        <v>21987</v>
      </c>
      <c r="C11969" s="47">
        <v>0.98680000000000001</v>
      </c>
      <c r="D11969" s="119" t="s">
        <v>15622</v>
      </c>
      <c r="E11969" s="46" t="s">
        <v>15622</v>
      </c>
      <c r="F11969" s="121">
        <v>0.255</v>
      </c>
      <c r="G11969" s="87"/>
      <c r="H11969" s="47"/>
      <c r="I11969" s="120">
        <v>363</v>
      </c>
      <c r="J11969" s="120">
        <v>0</v>
      </c>
    </row>
    <row r="11970" spans="1:10" ht="15" customHeight="1">
      <c r="A11970" s="46" t="s">
        <v>21984</v>
      </c>
      <c r="B11970" s="46" t="s">
        <v>21985</v>
      </c>
      <c r="C11970" s="47">
        <v>1.4421999999999999</v>
      </c>
      <c r="D11970" s="119" t="s">
        <v>15620</v>
      </c>
      <c r="E11970" s="46" t="s">
        <v>15620</v>
      </c>
      <c r="F11970" s="121">
        <v>0.1368</v>
      </c>
      <c r="G11970" s="87"/>
      <c r="H11970" s="47"/>
      <c r="I11970" s="120">
        <v>234</v>
      </c>
      <c r="J11970" s="120">
        <v>0</v>
      </c>
    </row>
    <row r="11971" spans="1:10" ht="15" customHeight="1">
      <c r="A11971" s="46" t="s">
        <v>22003</v>
      </c>
      <c r="B11971" s="46" t="s">
        <v>22004</v>
      </c>
      <c r="C11971" s="47">
        <v>2.9096000000000002</v>
      </c>
      <c r="D11971" s="119" t="s">
        <v>15618</v>
      </c>
      <c r="E11971" s="46" t="s">
        <v>15618</v>
      </c>
      <c r="F11971" s="121">
        <v>0.253</v>
      </c>
      <c r="G11971" s="87"/>
      <c r="H11971" s="47"/>
      <c r="I11971" s="120">
        <v>0</v>
      </c>
      <c r="J11971" s="120">
        <v>0</v>
      </c>
    </row>
    <row r="11972" spans="1:10" ht="15" customHeight="1">
      <c r="A11972" s="46" t="s">
        <v>22001</v>
      </c>
      <c r="B11972" s="46" t="s">
        <v>22002</v>
      </c>
      <c r="C11972" s="47">
        <v>2.8338000000000001</v>
      </c>
      <c r="D11972" s="119" t="s">
        <v>15616</v>
      </c>
      <c r="E11972" s="46" t="s">
        <v>15616</v>
      </c>
      <c r="F11972" s="121">
        <v>0.60719999999999996</v>
      </c>
      <c r="G11972" s="87"/>
      <c r="H11972" s="47"/>
      <c r="I11972" s="120">
        <v>3</v>
      </c>
      <c r="J11972" s="120">
        <v>0</v>
      </c>
    </row>
    <row r="11973" spans="1:10" ht="15" customHeight="1">
      <c r="A11973" s="46" t="s">
        <v>21999</v>
      </c>
      <c r="B11973" s="46" t="s">
        <v>22000</v>
      </c>
      <c r="C11973" s="47">
        <v>2.8338000000000001</v>
      </c>
      <c r="D11973" s="119" t="s">
        <v>15615</v>
      </c>
      <c r="E11973" s="46" t="s">
        <v>15615</v>
      </c>
      <c r="F11973" s="121">
        <v>0.61040000000000005</v>
      </c>
      <c r="G11973" s="87"/>
      <c r="H11973" s="47"/>
      <c r="I11973" s="120">
        <v>30</v>
      </c>
      <c r="J11973" s="120">
        <v>0</v>
      </c>
    </row>
    <row r="11974" spans="1:10" ht="15" customHeight="1">
      <c r="A11974" s="46" t="s">
        <v>22019</v>
      </c>
      <c r="B11974" s="46" t="s">
        <v>22020</v>
      </c>
      <c r="C11974" s="47">
        <v>0.749</v>
      </c>
      <c r="D11974" s="119" t="s">
        <v>15613</v>
      </c>
      <c r="E11974" s="46" t="s">
        <v>15613</v>
      </c>
      <c r="F11974" s="121">
        <v>0.46820000000000001</v>
      </c>
      <c r="G11974" s="87"/>
      <c r="H11974" s="47"/>
      <c r="I11974" s="120">
        <v>50</v>
      </c>
      <c r="J11974" s="120">
        <v>0</v>
      </c>
    </row>
    <row r="11975" spans="1:10" ht="15" customHeight="1">
      <c r="A11975" s="46" t="s">
        <v>22017</v>
      </c>
      <c r="B11975" s="46" t="s">
        <v>22018</v>
      </c>
      <c r="C11975" s="47">
        <v>1.2145999999999999</v>
      </c>
      <c r="D11975" s="119" t="s">
        <v>15611</v>
      </c>
      <c r="E11975" s="46" t="s">
        <v>15611</v>
      </c>
      <c r="F11975" s="121">
        <v>0.2278</v>
      </c>
      <c r="G11975" s="87"/>
      <c r="H11975" s="47"/>
      <c r="I11975" s="120">
        <v>48</v>
      </c>
      <c r="J11975" s="120">
        <v>0</v>
      </c>
    </row>
    <row r="11976" spans="1:10" ht="15" customHeight="1">
      <c r="A11976" s="46" t="s">
        <v>22015</v>
      </c>
      <c r="B11976" s="46" t="s">
        <v>22016</v>
      </c>
      <c r="C11976" s="47">
        <v>0.749</v>
      </c>
      <c r="D11976" s="119" t="s">
        <v>15695</v>
      </c>
      <c r="E11976" s="46" t="s">
        <v>15695</v>
      </c>
      <c r="F11976" s="121">
        <v>2.2265999999999999</v>
      </c>
      <c r="G11976" s="87"/>
      <c r="H11976" s="47"/>
      <c r="I11976" s="120">
        <v>292</v>
      </c>
      <c r="J11976" s="120">
        <v>0</v>
      </c>
    </row>
    <row r="11977" spans="1:10" ht="15" customHeight="1">
      <c r="A11977" s="46" t="s">
        <v>22013</v>
      </c>
      <c r="B11977" s="46" t="s">
        <v>22014</v>
      </c>
      <c r="C11977" s="47">
        <v>1.1386000000000001</v>
      </c>
      <c r="D11977" s="119" t="s">
        <v>8445</v>
      </c>
      <c r="E11977" s="46" t="s">
        <v>8445</v>
      </c>
      <c r="F11977" s="121">
        <v>2.4796</v>
      </c>
      <c r="G11977" s="87"/>
      <c r="H11977" s="47"/>
      <c r="I11977" s="120">
        <v>474</v>
      </c>
      <c r="J11977" s="120">
        <v>0</v>
      </c>
    </row>
    <row r="11978" spans="1:10" ht="15" customHeight="1">
      <c r="A11978" s="46" t="s">
        <v>22011</v>
      </c>
      <c r="B11978" s="46" t="s">
        <v>22012</v>
      </c>
      <c r="C11978" s="47">
        <v>0.749</v>
      </c>
      <c r="D11978" s="119" t="s">
        <v>8448</v>
      </c>
      <c r="E11978" s="46" t="s">
        <v>8448</v>
      </c>
      <c r="F11978" s="121">
        <v>2.7831999999999999</v>
      </c>
      <c r="G11978" s="87"/>
      <c r="H11978" s="47"/>
      <c r="I11978" s="120">
        <v>649</v>
      </c>
      <c r="J11978" s="120">
        <v>0</v>
      </c>
    </row>
    <row r="11979" spans="1:10" ht="15" customHeight="1">
      <c r="A11979" s="46" t="s">
        <v>22009</v>
      </c>
      <c r="B11979" s="46" t="s">
        <v>22010</v>
      </c>
      <c r="C11979" s="47">
        <v>0.73719999999999997</v>
      </c>
      <c r="D11979" s="119" t="s">
        <v>15691</v>
      </c>
      <c r="E11979" s="46" t="s">
        <v>15691</v>
      </c>
      <c r="F11979" s="121">
        <v>3.1627999999999998</v>
      </c>
      <c r="G11979" s="87"/>
      <c r="H11979" s="47"/>
      <c r="I11979" s="120">
        <v>198</v>
      </c>
      <c r="J11979" s="120">
        <v>0</v>
      </c>
    </row>
    <row r="11980" spans="1:10" ht="15" customHeight="1">
      <c r="A11980" s="46" t="s">
        <v>22007</v>
      </c>
      <c r="B11980" s="46" t="s">
        <v>22008</v>
      </c>
      <c r="C11980" s="47">
        <v>1.1177999999999999</v>
      </c>
      <c r="D11980" s="119" t="s">
        <v>15689</v>
      </c>
      <c r="E11980" s="46" t="s">
        <v>15689</v>
      </c>
      <c r="F11980" s="121">
        <v>3.4916</v>
      </c>
      <c r="G11980" s="87"/>
      <c r="H11980" s="47"/>
      <c r="I11980" s="120">
        <v>0</v>
      </c>
      <c r="J11980" s="120">
        <v>0</v>
      </c>
    </row>
    <row r="11981" spans="1:10" ht="15" customHeight="1">
      <c r="A11981" s="46" t="s">
        <v>22005</v>
      </c>
      <c r="B11981" s="46" t="s">
        <v>22006</v>
      </c>
      <c r="C11981" s="47">
        <v>1.546</v>
      </c>
      <c r="D11981" s="119" t="s">
        <v>15687</v>
      </c>
      <c r="E11981" s="46" t="s">
        <v>15687</v>
      </c>
      <c r="F11981" s="121">
        <v>2.4594</v>
      </c>
      <c r="G11981" s="87"/>
      <c r="H11981" s="47"/>
      <c r="I11981" s="120">
        <v>0</v>
      </c>
      <c r="J11981" s="120">
        <v>0</v>
      </c>
    </row>
    <row r="11982" spans="1:10" ht="15" customHeight="1">
      <c r="A11982" s="46" t="s">
        <v>22115</v>
      </c>
      <c r="B11982" s="46" t="s">
        <v>22116</v>
      </c>
      <c r="C11982" s="47">
        <v>1.5686</v>
      </c>
      <c r="D11982" s="119" t="s">
        <v>15685</v>
      </c>
      <c r="E11982" s="46" t="s">
        <v>15685</v>
      </c>
      <c r="F11982" s="121">
        <v>3.6070000000000002</v>
      </c>
      <c r="G11982" s="87"/>
      <c r="H11982" s="47"/>
      <c r="I11982" s="120">
        <v>0</v>
      </c>
      <c r="J11982" s="120">
        <v>0</v>
      </c>
    </row>
    <row r="11983" spans="1:10" ht="15" customHeight="1">
      <c r="A11983" s="46" t="s">
        <v>22113</v>
      </c>
      <c r="B11983" s="46" t="s">
        <v>22114</v>
      </c>
      <c r="C11983" s="47">
        <v>2.0493999999999999</v>
      </c>
      <c r="D11983" s="119" t="s">
        <v>15683</v>
      </c>
      <c r="E11983" s="46" t="s">
        <v>15683</v>
      </c>
      <c r="F11983" s="121">
        <v>4.1079999999999997</v>
      </c>
      <c r="G11983" s="87"/>
      <c r="H11983" s="47"/>
      <c r="I11983" s="120">
        <v>0</v>
      </c>
      <c r="J11983" s="120">
        <v>0</v>
      </c>
    </row>
    <row r="11984" spans="1:10" ht="15" customHeight="1">
      <c r="A11984" s="46" t="s">
        <v>22111</v>
      </c>
      <c r="B11984" s="46" t="s">
        <v>22112</v>
      </c>
      <c r="C11984" s="47">
        <v>1.5686</v>
      </c>
      <c r="D11984" s="119" t="s">
        <v>15681</v>
      </c>
      <c r="E11984" s="46" t="s">
        <v>15681</v>
      </c>
      <c r="F11984" s="121">
        <v>2.2265999999999999</v>
      </c>
      <c r="G11984" s="87"/>
      <c r="H11984" s="47"/>
      <c r="I11984" s="120">
        <v>0</v>
      </c>
      <c r="J11984" s="120">
        <v>0</v>
      </c>
    </row>
    <row r="11985" spans="1:10" ht="15" customHeight="1">
      <c r="A11985" s="46" t="s">
        <v>22109</v>
      </c>
      <c r="B11985" s="46" t="s">
        <v>22110</v>
      </c>
      <c r="C11985" s="47">
        <v>4.5035999999999996</v>
      </c>
      <c r="D11985" s="119" t="s">
        <v>8451</v>
      </c>
      <c r="E11985" s="46" t="s">
        <v>8451</v>
      </c>
      <c r="F11985" s="121">
        <v>2.4289999999999998</v>
      </c>
      <c r="G11985" s="87"/>
      <c r="H11985" s="47"/>
      <c r="I11985" s="120">
        <v>6</v>
      </c>
      <c r="J11985" s="120">
        <v>0</v>
      </c>
    </row>
    <row r="11986" spans="1:10" ht="15" customHeight="1">
      <c r="A11986" s="46" t="s">
        <v>22107</v>
      </c>
      <c r="B11986" s="46" t="s">
        <v>22108</v>
      </c>
      <c r="C11986" s="47">
        <v>2.1507999999999998</v>
      </c>
      <c r="D11986" s="119" t="s">
        <v>8454</v>
      </c>
      <c r="E11986" s="46" t="s">
        <v>8454</v>
      </c>
      <c r="F11986" s="121">
        <v>3.0362</v>
      </c>
      <c r="G11986" s="87"/>
      <c r="H11986" s="47"/>
      <c r="I11986" s="120">
        <v>105</v>
      </c>
      <c r="J11986" s="120">
        <v>0</v>
      </c>
    </row>
    <row r="11987" spans="1:10" ht="15" customHeight="1">
      <c r="A11987" s="46" t="s">
        <v>22105</v>
      </c>
      <c r="B11987" s="46" t="s">
        <v>22106</v>
      </c>
      <c r="C11987" s="47">
        <v>2.1254</v>
      </c>
      <c r="D11987" s="119" t="s">
        <v>15677</v>
      </c>
      <c r="E11987" s="46" t="s">
        <v>15677</v>
      </c>
      <c r="F11987" s="121">
        <v>3.9216000000000002</v>
      </c>
      <c r="G11987" s="87"/>
      <c r="H11987" s="47"/>
      <c r="I11987" s="120">
        <v>400</v>
      </c>
      <c r="J11987" s="120">
        <v>0</v>
      </c>
    </row>
    <row r="11988" spans="1:10" ht="15" customHeight="1">
      <c r="A11988" s="46" t="s">
        <v>22104</v>
      </c>
      <c r="B11988" s="46" t="s">
        <v>33668</v>
      </c>
      <c r="C11988" s="47">
        <v>3.1627999999999998</v>
      </c>
      <c r="D11988" s="119" t="s">
        <v>8457</v>
      </c>
      <c r="E11988" s="46" t="s">
        <v>8457</v>
      </c>
      <c r="F11988" s="121">
        <v>3.4916</v>
      </c>
      <c r="G11988" s="87"/>
      <c r="H11988" s="47"/>
      <c r="I11988" s="120">
        <v>0</v>
      </c>
      <c r="J11988" s="120">
        <v>0</v>
      </c>
    </row>
    <row r="11989" spans="1:10" ht="15" customHeight="1">
      <c r="A11989" s="46" t="s">
        <v>22102</v>
      </c>
      <c r="B11989" s="46" t="s">
        <v>22103</v>
      </c>
      <c r="C11989" s="47">
        <v>4.3772000000000002</v>
      </c>
      <c r="D11989" s="119" t="s">
        <v>15674</v>
      </c>
      <c r="E11989" s="46" t="s">
        <v>15674</v>
      </c>
      <c r="F11989" s="121">
        <v>2.8784000000000001</v>
      </c>
      <c r="G11989" s="87"/>
      <c r="H11989" s="47"/>
      <c r="I11989" s="120">
        <v>1</v>
      </c>
      <c r="J11989" s="120">
        <v>0</v>
      </c>
    </row>
    <row r="11990" spans="1:10" ht="15" customHeight="1">
      <c r="A11990" s="46" t="s">
        <v>22090</v>
      </c>
      <c r="B11990" s="46" t="s">
        <v>22091</v>
      </c>
      <c r="C11990" s="47">
        <v>1.8218000000000001</v>
      </c>
      <c r="D11990" s="119" t="s">
        <v>15672</v>
      </c>
      <c r="E11990" s="46" t="s">
        <v>15672</v>
      </c>
      <c r="F11990" s="121">
        <v>3.7574000000000001</v>
      </c>
      <c r="G11990" s="87"/>
      <c r="H11990" s="47"/>
      <c r="I11990" s="120">
        <v>0</v>
      </c>
      <c r="J11990" s="120">
        <v>0</v>
      </c>
    </row>
    <row r="11991" spans="1:10" ht="15" customHeight="1">
      <c r="A11991" s="46" t="s">
        <v>22088</v>
      </c>
      <c r="B11991" s="46" t="s">
        <v>22089</v>
      </c>
      <c r="C11991" s="47">
        <v>3.2892000000000001</v>
      </c>
      <c r="D11991" s="119" t="s">
        <v>15670</v>
      </c>
      <c r="E11991" s="46" t="s">
        <v>15670</v>
      </c>
      <c r="F11991" s="121">
        <v>4.2584</v>
      </c>
      <c r="G11991" s="87"/>
      <c r="H11991" s="47"/>
      <c r="I11991" s="120">
        <v>34</v>
      </c>
      <c r="J11991" s="120">
        <v>0</v>
      </c>
    </row>
    <row r="11992" spans="1:10" ht="15" customHeight="1">
      <c r="A11992" s="46" t="s">
        <v>22084</v>
      </c>
      <c r="B11992" s="46" t="s">
        <v>22085</v>
      </c>
      <c r="C11992" s="47">
        <v>3.2385999999999999</v>
      </c>
      <c r="D11992" s="119" t="s">
        <v>33008</v>
      </c>
      <c r="E11992" s="46" t="s">
        <v>33008</v>
      </c>
      <c r="F11992" s="121">
        <v>2.1678000000000002</v>
      </c>
      <c r="G11992" s="87"/>
      <c r="H11992" s="47"/>
      <c r="I11992" s="120">
        <v>79</v>
      </c>
      <c r="J11992" s="120">
        <v>0</v>
      </c>
    </row>
    <row r="11993" spans="1:10" ht="15" customHeight="1">
      <c r="A11993" s="46" t="s">
        <v>22082</v>
      </c>
      <c r="B11993" s="46" t="s">
        <v>22083</v>
      </c>
      <c r="C11993" s="47">
        <v>3.1880000000000002</v>
      </c>
      <c r="D11993" s="119" t="s">
        <v>26570</v>
      </c>
      <c r="E11993" s="46" t="s">
        <v>26570</v>
      </c>
      <c r="F11993" s="121">
        <v>5.2670000000000003</v>
      </c>
      <c r="G11993" s="87"/>
      <c r="H11993" s="47"/>
      <c r="I11993" s="120">
        <v>10</v>
      </c>
      <c r="J11993" s="120">
        <v>0</v>
      </c>
    </row>
    <row r="11994" spans="1:10" ht="15" customHeight="1">
      <c r="A11994" s="46" t="s">
        <v>22078</v>
      </c>
      <c r="B11994" s="46" t="s">
        <v>22079</v>
      </c>
      <c r="C11994" s="47">
        <v>2.1760000000000002</v>
      </c>
      <c r="D11994" s="119" t="s">
        <v>15719</v>
      </c>
      <c r="E11994" s="46" t="s">
        <v>15719</v>
      </c>
      <c r="F11994" s="121">
        <v>1.9401999999999999</v>
      </c>
      <c r="G11994" s="87"/>
      <c r="H11994" s="47"/>
      <c r="I11994" s="120">
        <v>43</v>
      </c>
      <c r="J11994" s="120">
        <v>0</v>
      </c>
    </row>
    <row r="11995" spans="1:10" ht="15" customHeight="1">
      <c r="A11995" s="46" t="s">
        <v>22074</v>
      </c>
      <c r="B11995" s="46" t="s">
        <v>22075</v>
      </c>
      <c r="C11995" s="47">
        <v>2.1</v>
      </c>
      <c r="D11995" s="119" t="s">
        <v>8193</v>
      </c>
      <c r="E11995" s="46" t="s">
        <v>8193</v>
      </c>
      <c r="F11995" s="121">
        <v>2.3784000000000001</v>
      </c>
      <c r="G11995" s="87"/>
      <c r="H11995" s="47"/>
      <c r="I11995" s="120">
        <v>0</v>
      </c>
      <c r="J11995" s="120">
        <v>0</v>
      </c>
    </row>
    <row r="11996" spans="1:10" ht="15" customHeight="1">
      <c r="A11996" s="46" t="s">
        <v>22072</v>
      </c>
      <c r="B11996" s="46" t="s">
        <v>22073</v>
      </c>
      <c r="C11996" s="47">
        <v>2.0242</v>
      </c>
      <c r="D11996" s="119" t="s">
        <v>8196</v>
      </c>
      <c r="E11996" s="46" t="s">
        <v>8196</v>
      </c>
      <c r="F11996" s="121">
        <v>2.8338000000000001</v>
      </c>
      <c r="G11996" s="87"/>
      <c r="H11996" s="47"/>
      <c r="I11996" s="120">
        <v>0</v>
      </c>
      <c r="J11996" s="120">
        <v>0</v>
      </c>
    </row>
    <row r="11997" spans="1:10" ht="15" customHeight="1">
      <c r="A11997" s="46" t="s">
        <v>22070</v>
      </c>
      <c r="B11997" s="46" t="s">
        <v>22071</v>
      </c>
      <c r="C11997" s="47">
        <v>3.9977999999999998</v>
      </c>
      <c r="D11997" s="119" t="s">
        <v>15715</v>
      </c>
      <c r="E11997" s="46" t="s">
        <v>15715</v>
      </c>
      <c r="F11997" s="121">
        <v>2.2044000000000001</v>
      </c>
      <c r="G11997" s="87"/>
      <c r="H11997" s="47"/>
      <c r="I11997" s="120">
        <v>142</v>
      </c>
      <c r="J11997" s="120">
        <v>0</v>
      </c>
    </row>
    <row r="11998" spans="1:10" ht="15" customHeight="1">
      <c r="A11998" s="46" t="s">
        <v>22067</v>
      </c>
      <c r="B11998" s="46" t="s">
        <v>22066</v>
      </c>
      <c r="C11998" s="47">
        <v>1.4927999999999999</v>
      </c>
      <c r="D11998" s="119" t="s">
        <v>15713</v>
      </c>
      <c r="E11998" s="46" t="s">
        <v>15713</v>
      </c>
      <c r="F11998" s="121">
        <v>1.7398</v>
      </c>
      <c r="G11998" s="87"/>
      <c r="H11998" s="47"/>
      <c r="I11998" s="120">
        <v>197</v>
      </c>
      <c r="J11998" s="120">
        <v>0</v>
      </c>
    </row>
    <row r="11999" spans="1:10" ht="15" customHeight="1">
      <c r="A11999" s="46" t="s">
        <v>22065</v>
      </c>
      <c r="B11999" s="46" t="s">
        <v>22066</v>
      </c>
      <c r="C11999" s="47">
        <v>1.4927999999999999</v>
      </c>
      <c r="D11999" s="119" t="s">
        <v>15711</v>
      </c>
      <c r="E11999" s="46" t="s">
        <v>15711</v>
      </c>
      <c r="F11999" s="121">
        <v>1.7944</v>
      </c>
      <c r="G11999" s="87"/>
      <c r="H11999" s="47"/>
      <c r="I11999" s="120">
        <v>174</v>
      </c>
      <c r="J11999" s="120">
        <v>0</v>
      </c>
    </row>
    <row r="12000" spans="1:10" ht="15" customHeight="1">
      <c r="A12000" s="46" t="s">
        <v>22063</v>
      </c>
      <c r="B12000" s="46" t="s">
        <v>22064</v>
      </c>
      <c r="C12000" s="47">
        <v>2.4036</v>
      </c>
      <c r="D12000" s="119" t="s">
        <v>15709</v>
      </c>
      <c r="E12000" s="46" t="s">
        <v>15709</v>
      </c>
      <c r="F12000" s="121">
        <v>2.1678000000000002</v>
      </c>
      <c r="G12000" s="87"/>
      <c r="H12000" s="47"/>
      <c r="I12000" s="120">
        <v>366</v>
      </c>
      <c r="J12000" s="120">
        <v>0</v>
      </c>
    </row>
    <row r="12001" spans="1:10" ht="15" customHeight="1">
      <c r="A12001" s="46" t="s">
        <v>22061</v>
      </c>
      <c r="B12001" s="46" t="s">
        <v>22062</v>
      </c>
      <c r="C12001" s="47">
        <v>6.6795999999999998</v>
      </c>
      <c r="D12001" s="119" t="s">
        <v>15707</v>
      </c>
      <c r="E12001" s="46" t="s">
        <v>15707</v>
      </c>
      <c r="F12001" s="121">
        <v>1.052</v>
      </c>
      <c r="G12001" s="87"/>
      <c r="H12001" s="47"/>
      <c r="I12001" s="120">
        <v>50</v>
      </c>
      <c r="J12001" s="120">
        <v>0</v>
      </c>
    </row>
    <row r="12002" spans="1:10" ht="15" customHeight="1">
      <c r="A12002" s="46" t="s">
        <v>22059</v>
      </c>
      <c r="B12002" s="46" t="s">
        <v>22060</v>
      </c>
      <c r="C12002" s="47">
        <v>4.2253999999999996</v>
      </c>
      <c r="D12002" s="119" t="s">
        <v>15705</v>
      </c>
      <c r="E12002" s="46" t="s">
        <v>15705</v>
      </c>
      <c r="F12002" s="121">
        <v>1.2569999999999999</v>
      </c>
      <c r="G12002" s="87"/>
      <c r="H12002" s="47"/>
      <c r="I12002" s="120">
        <v>51</v>
      </c>
      <c r="J12002" s="120">
        <v>0</v>
      </c>
    </row>
    <row r="12003" spans="1:10" ht="15" customHeight="1">
      <c r="A12003" s="46" t="s">
        <v>22055</v>
      </c>
      <c r="B12003" s="46" t="s">
        <v>22056</v>
      </c>
      <c r="C12003" s="47">
        <v>1.3915999999999999</v>
      </c>
      <c r="D12003" s="119" t="s">
        <v>15703</v>
      </c>
      <c r="E12003" s="46" t="s">
        <v>15703</v>
      </c>
      <c r="F12003" s="121">
        <v>1.4528000000000001</v>
      </c>
      <c r="G12003" s="87"/>
      <c r="H12003" s="47"/>
      <c r="I12003" s="120">
        <v>0</v>
      </c>
      <c r="J12003" s="120">
        <v>0</v>
      </c>
    </row>
    <row r="12004" spans="1:10" ht="15" customHeight="1">
      <c r="A12004" s="46" t="s">
        <v>22053</v>
      </c>
      <c r="B12004" s="46" t="s">
        <v>22054</v>
      </c>
      <c r="C12004" s="47">
        <v>1.3915999999999999</v>
      </c>
      <c r="D12004" s="119" t="s">
        <v>15701</v>
      </c>
      <c r="E12004" s="46" t="s">
        <v>15701</v>
      </c>
      <c r="F12004" s="121">
        <v>1.7034</v>
      </c>
      <c r="G12004" s="87"/>
      <c r="H12004" s="47"/>
      <c r="I12004" s="120">
        <v>0</v>
      </c>
      <c r="J12004" s="120">
        <v>0</v>
      </c>
    </row>
    <row r="12005" spans="1:10" ht="15" customHeight="1">
      <c r="A12005" s="46" t="s">
        <v>22049</v>
      </c>
      <c r="B12005" s="46" t="s">
        <v>22050</v>
      </c>
      <c r="C12005" s="47">
        <v>0.93620000000000003</v>
      </c>
      <c r="D12005" s="119" t="s">
        <v>15699</v>
      </c>
      <c r="E12005" s="46" t="s">
        <v>15699</v>
      </c>
      <c r="F12005" s="121">
        <v>2.1042000000000001</v>
      </c>
      <c r="G12005" s="87"/>
      <c r="H12005" s="47"/>
      <c r="I12005" s="120">
        <v>0</v>
      </c>
      <c r="J12005" s="120">
        <v>0</v>
      </c>
    </row>
    <row r="12006" spans="1:10" ht="15" customHeight="1">
      <c r="A12006" s="46" t="s">
        <v>22047</v>
      </c>
      <c r="B12006" s="46" t="s">
        <v>22048</v>
      </c>
      <c r="C12006" s="47">
        <v>2.1760000000000002</v>
      </c>
      <c r="D12006" s="119" t="s">
        <v>15697</v>
      </c>
      <c r="E12006" s="46" t="s">
        <v>15697</v>
      </c>
      <c r="F12006" s="121">
        <v>1.7582</v>
      </c>
      <c r="G12006" s="87"/>
      <c r="H12006" s="47"/>
      <c r="I12006" s="120">
        <v>0</v>
      </c>
      <c r="J12006" s="120">
        <v>0</v>
      </c>
    </row>
    <row r="12007" spans="1:10" ht="15" customHeight="1">
      <c r="A12007" s="46" t="s">
        <v>22045</v>
      </c>
      <c r="B12007" s="46" t="s">
        <v>22046</v>
      </c>
      <c r="C12007" s="47">
        <v>2.4544000000000001</v>
      </c>
      <c r="D12007" s="119" t="s">
        <v>15725</v>
      </c>
      <c r="E12007" s="46" t="s">
        <v>15725</v>
      </c>
      <c r="F12007" s="121">
        <v>688.49540000000002</v>
      </c>
      <c r="G12007" s="87"/>
      <c r="H12007" s="47"/>
      <c r="I12007" s="120">
        <v>30</v>
      </c>
      <c r="J12007" s="120">
        <v>0</v>
      </c>
    </row>
    <row r="12008" spans="1:10" ht="15" customHeight="1">
      <c r="A12008" s="46" t="s">
        <v>22043</v>
      </c>
      <c r="B12008" s="46" t="s">
        <v>22044</v>
      </c>
      <c r="C12008" s="47">
        <v>2.0493999999999999</v>
      </c>
      <c r="D12008" s="119" t="s">
        <v>15723</v>
      </c>
      <c r="E12008" s="46" t="s">
        <v>15723</v>
      </c>
      <c r="F12008" s="121">
        <v>478.67039999999997</v>
      </c>
      <c r="G12008" s="87"/>
      <c r="H12008" s="47"/>
      <c r="I12008" s="120">
        <v>79</v>
      </c>
      <c r="J12008" s="120">
        <v>0</v>
      </c>
    </row>
    <row r="12009" spans="1:10" ht="15" customHeight="1">
      <c r="A12009" s="46" t="s">
        <v>22039</v>
      </c>
      <c r="B12009" s="46" t="s">
        <v>22040</v>
      </c>
      <c r="C12009" s="47">
        <v>3.0362</v>
      </c>
      <c r="D12009" s="119" t="s">
        <v>15721</v>
      </c>
      <c r="E12009" s="46" t="s">
        <v>15721</v>
      </c>
      <c r="F12009" s="121">
        <v>500.745</v>
      </c>
      <c r="G12009" s="87"/>
      <c r="H12009" s="47"/>
      <c r="I12009" s="120">
        <v>0</v>
      </c>
      <c r="J12009" s="120">
        <v>0</v>
      </c>
    </row>
    <row r="12010" spans="1:10" ht="15" customHeight="1">
      <c r="A12010" s="46" t="s">
        <v>22037</v>
      </c>
      <c r="B12010" s="46" t="s">
        <v>22038</v>
      </c>
      <c r="C12010" s="47">
        <v>3.0362</v>
      </c>
      <c r="D12010" s="119" t="s">
        <v>16075</v>
      </c>
      <c r="E12010" s="46" t="s">
        <v>16075</v>
      </c>
      <c r="F12010" s="121">
        <v>62.738399999999999</v>
      </c>
      <c r="G12010" s="87"/>
      <c r="H12010" s="47"/>
      <c r="I12010" s="120">
        <v>0</v>
      </c>
      <c r="J12010" s="120">
        <v>0</v>
      </c>
    </row>
    <row r="12011" spans="1:10" ht="15" customHeight="1">
      <c r="A12011" s="46" t="s">
        <v>22035</v>
      </c>
      <c r="B12011" s="46" t="s">
        <v>22036</v>
      </c>
      <c r="C12011" s="47">
        <v>2.5554000000000001</v>
      </c>
      <c r="D12011" s="119" t="s">
        <v>6160</v>
      </c>
      <c r="E12011" s="46" t="s">
        <v>6160</v>
      </c>
      <c r="F12011" s="121">
        <v>117.34399999999999</v>
      </c>
      <c r="G12011" s="87"/>
      <c r="H12011" s="47"/>
      <c r="I12011" s="120">
        <v>297</v>
      </c>
      <c r="J12011" s="120">
        <v>0</v>
      </c>
    </row>
    <row r="12012" spans="1:10" ht="15" customHeight="1">
      <c r="A12012" s="46" t="s">
        <v>22033</v>
      </c>
      <c r="B12012" s="46" t="s">
        <v>22034</v>
      </c>
      <c r="C12012" s="47">
        <v>2.9096000000000002</v>
      </c>
      <c r="D12012" s="119" t="s">
        <v>6163</v>
      </c>
      <c r="E12012" s="46" t="s">
        <v>6163</v>
      </c>
      <c r="F12012" s="121">
        <v>117.34399999999999</v>
      </c>
      <c r="G12012" s="87"/>
      <c r="H12012" s="47"/>
      <c r="I12012" s="120">
        <v>0</v>
      </c>
      <c r="J12012" s="120">
        <v>0</v>
      </c>
    </row>
    <row r="12013" spans="1:10" ht="15" customHeight="1">
      <c r="A12013" s="46" t="s">
        <v>22126</v>
      </c>
      <c r="B12013" s="46" t="s">
        <v>22127</v>
      </c>
      <c r="C12013" s="47">
        <v>2.0836000000000001</v>
      </c>
      <c r="D12013" s="119" t="s">
        <v>6168</v>
      </c>
      <c r="E12013" s="46" t="s">
        <v>6168</v>
      </c>
      <c r="F12013" s="121">
        <v>89.4602</v>
      </c>
      <c r="G12013" s="87"/>
      <c r="H12013" s="47"/>
      <c r="I12013" s="120">
        <v>0</v>
      </c>
      <c r="J12013" s="120">
        <v>0</v>
      </c>
    </row>
    <row r="12014" spans="1:10" ht="15" customHeight="1">
      <c r="A12014" s="46" t="s">
        <v>22125</v>
      </c>
      <c r="B12014" s="46" t="s">
        <v>22120</v>
      </c>
      <c r="C12014" s="47">
        <v>2.0836000000000001</v>
      </c>
      <c r="D12014" s="119" t="s">
        <v>6171</v>
      </c>
      <c r="E12014" s="46" t="s">
        <v>6171</v>
      </c>
      <c r="F12014" s="121">
        <v>89.4602</v>
      </c>
      <c r="G12014" s="87"/>
      <c r="H12014" s="47"/>
      <c r="I12014" s="120">
        <v>0</v>
      </c>
      <c r="J12014" s="120">
        <v>0</v>
      </c>
    </row>
    <row r="12015" spans="1:10" ht="15" customHeight="1">
      <c r="A12015" s="46" t="s">
        <v>22123</v>
      </c>
      <c r="B12015" s="46" t="s">
        <v>22124</v>
      </c>
      <c r="C12015" s="47">
        <v>2.0836000000000001</v>
      </c>
      <c r="D12015" s="119" t="s">
        <v>6174</v>
      </c>
      <c r="E12015" s="46" t="s">
        <v>6174</v>
      </c>
      <c r="F12015" s="121">
        <v>103.402</v>
      </c>
      <c r="G12015" s="87"/>
      <c r="H12015" s="47"/>
      <c r="I12015" s="120">
        <v>44</v>
      </c>
      <c r="J12015" s="120">
        <v>0</v>
      </c>
    </row>
    <row r="12016" spans="1:10" ht="15" customHeight="1">
      <c r="A12016" s="46" t="s">
        <v>22121</v>
      </c>
      <c r="B12016" s="46" t="s">
        <v>22122</v>
      </c>
      <c r="C12016" s="47">
        <v>1.9583999999999999</v>
      </c>
      <c r="D12016" s="119" t="s">
        <v>15738</v>
      </c>
      <c r="E12016" s="46" t="s">
        <v>15738</v>
      </c>
      <c r="F12016" s="121">
        <v>116.18219999999999</v>
      </c>
      <c r="G12016" s="87"/>
      <c r="H12016" s="47"/>
      <c r="I12016" s="120">
        <v>68</v>
      </c>
      <c r="J12016" s="120">
        <v>0</v>
      </c>
    </row>
    <row r="12017" spans="1:10" ht="15" customHeight="1">
      <c r="A12017" s="46" t="s">
        <v>22119</v>
      </c>
      <c r="B12017" s="46" t="s">
        <v>22120</v>
      </c>
      <c r="C12017" s="47">
        <v>7.2869999999999999</v>
      </c>
      <c r="D12017" s="119" t="s">
        <v>15737</v>
      </c>
      <c r="E12017" s="46" t="s">
        <v>15737</v>
      </c>
      <c r="F12017" s="121">
        <v>116.18219999999999</v>
      </c>
      <c r="G12017" s="87"/>
      <c r="H12017" s="47"/>
      <c r="I12017" s="120">
        <v>0</v>
      </c>
      <c r="J12017" s="120">
        <v>0</v>
      </c>
    </row>
    <row r="12018" spans="1:10" ht="15" customHeight="1">
      <c r="A12018" s="46" t="s">
        <v>22117</v>
      </c>
      <c r="B12018" s="46" t="s">
        <v>22118</v>
      </c>
      <c r="C12018" s="47">
        <v>9.1088000000000005</v>
      </c>
      <c r="D12018" s="119" t="s">
        <v>15735</v>
      </c>
      <c r="E12018" s="46" t="s">
        <v>15735</v>
      </c>
      <c r="F12018" s="121">
        <v>116.18219999999999</v>
      </c>
      <c r="G12018" s="87"/>
      <c r="H12018" s="47"/>
      <c r="I12018" s="120">
        <v>14</v>
      </c>
      <c r="J12018" s="120">
        <v>0</v>
      </c>
    </row>
    <row r="12019" spans="1:10" ht="15" customHeight="1">
      <c r="A12019" s="46" t="s">
        <v>22211</v>
      </c>
      <c r="B12019" s="46" t="s">
        <v>22212</v>
      </c>
      <c r="C12019" s="47">
        <v>1.2904</v>
      </c>
      <c r="D12019" s="119" t="s">
        <v>15733</v>
      </c>
      <c r="E12019" s="46" t="s">
        <v>15733</v>
      </c>
      <c r="F12019" s="121">
        <v>116.18219999999999</v>
      </c>
      <c r="G12019" s="87"/>
      <c r="H12019" s="47"/>
      <c r="I12019" s="120">
        <v>0</v>
      </c>
      <c r="J12019" s="120">
        <v>0</v>
      </c>
    </row>
    <row r="12020" spans="1:10" ht="15" customHeight="1">
      <c r="A12020" s="46" t="s">
        <v>22209</v>
      </c>
      <c r="B12020" s="46" t="s">
        <v>22210</v>
      </c>
      <c r="C12020" s="47">
        <v>1.7203999999999999</v>
      </c>
      <c r="D12020" s="119" t="s">
        <v>15731</v>
      </c>
      <c r="E12020" s="46" t="s">
        <v>15731</v>
      </c>
      <c r="F12020" s="121">
        <v>85.974800000000002</v>
      </c>
      <c r="G12020" s="87"/>
      <c r="H12020" s="47"/>
      <c r="I12020" s="120">
        <v>0</v>
      </c>
      <c r="J12020" s="120">
        <v>0</v>
      </c>
    </row>
    <row r="12021" spans="1:10" ht="15" customHeight="1">
      <c r="A12021" s="46" t="s">
        <v>22207</v>
      </c>
      <c r="B12021" s="46" t="s">
        <v>22208</v>
      </c>
      <c r="C12021" s="47">
        <v>1.1892</v>
      </c>
      <c r="D12021" s="119" t="s">
        <v>15729</v>
      </c>
      <c r="E12021" s="46" t="s">
        <v>15729</v>
      </c>
      <c r="F12021" s="121">
        <v>85.974800000000002</v>
      </c>
      <c r="G12021" s="87"/>
      <c r="H12021" s="47"/>
      <c r="I12021" s="120">
        <v>0</v>
      </c>
      <c r="J12021" s="120">
        <v>0</v>
      </c>
    </row>
    <row r="12022" spans="1:10" ht="15" customHeight="1">
      <c r="A12022" s="46" t="s">
        <v>22205</v>
      </c>
      <c r="B12022" s="46" t="s">
        <v>22206</v>
      </c>
      <c r="C12022" s="47">
        <v>4.7313999999999998</v>
      </c>
      <c r="D12022" s="119" t="s">
        <v>15727</v>
      </c>
      <c r="E12022" s="46" t="s">
        <v>15727</v>
      </c>
      <c r="F12022" s="121">
        <v>109.21120000000001</v>
      </c>
      <c r="G12022" s="87"/>
      <c r="H12022" s="47"/>
      <c r="I12022" s="120">
        <v>103</v>
      </c>
      <c r="J12022" s="120">
        <v>0</v>
      </c>
    </row>
    <row r="12023" spans="1:10" ht="15" customHeight="1">
      <c r="A12023" s="46" t="s">
        <v>22203</v>
      </c>
      <c r="B12023" s="46" t="s">
        <v>22204</v>
      </c>
      <c r="C12023" s="47">
        <v>3.4156</v>
      </c>
      <c r="D12023" s="119" t="s">
        <v>15745</v>
      </c>
      <c r="E12023" s="46" t="s">
        <v>15745</v>
      </c>
      <c r="F12023" s="121">
        <v>278.39100000000002</v>
      </c>
      <c r="G12023" s="87"/>
      <c r="H12023" s="47"/>
      <c r="I12023" s="120">
        <v>152</v>
      </c>
      <c r="J12023" s="120">
        <v>0</v>
      </c>
    </row>
    <row r="12024" spans="1:10" ht="15" customHeight="1">
      <c r="A12024" s="46" t="s">
        <v>22201</v>
      </c>
      <c r="B12024" s="46" t="s">
        <v>22202</v>
      </c>
      <c r="C12024" s="47">
        <v>3.3397999999999999</v>
      </c>
      <c r="D12024" s="119" t="s">
        <v>15743</v>
      </c>
      <c r="E12024" s="46" t="s">
        <v>15743</v>
      </c>
      <c r="F12024" s="121">
        <v>278.39100000000002</v>
      </c>
      <c r="G12024" s="87"/>
      <c r="H12024" s="47"/>
      <c r="I12024" s="120">
        <v>15</v>
      </c>
      <c r="J12024" s="120">
        <v>0</v>
      </c>
    </row>
    <row r="12025" spans="1:10" ht="15" customHeight="1">
      <c r="A12025" s="46" t="s">
        <v>22200</v>
      </c>
      <c r="B12025" s="46" t="s">
        <v>33669</v>
      </c>
      <c r="C12025" s="47">
        <v>2.5047999999999999</v>
      </c>
      <c r="D12025" s="119" t="s">
        <v>15741</v>
      </c>
      <c r="E12025" s="46" t="s">
        <v>15741</v>
      </c>
      <c r="F12025" s="121">
        <v>291.44060000000002</v>
      </c>
      <c r="G12025" s="87"/>
      <c r="H12025" s="47"/>
      <c r="I12025" s="120">
        <v>0</v>
      </c>
      <c r="J12025" s="120">
        <v>0</v>
      </c>
    </row>
    <row r="12026" spans="1:10" ht="15" customHeight="1">
      <c r="A12026" s="46" t="s">
        <v>22198</v>
      </c>
      <c r="B12026" s="46" t="s">
        <v>22199</v>
      </c>
      <c r="C12026" s="47">
        <v>3.0615999999999999</v>
      </c>
      <c r="D12026" s="119" t="s">
        <v>15739</v>
      </c>
      <c r="E12026" s="46" t="s">
        <v>15739</v>
      </c>
      <c r="F12026" s="121">
        <v>291.44060000000002</v>
      </c>
      <c r="G12026" s="87"/>
      <c r="H12026" s="47"/>
      <c r="I12026" s="120">
        <v>0</v>
      </c>
      <c r="J12026" s="120">
        <v>0</v>
      </c>
    </row>
    <row r="12027" spans="1:10" ht="15" customHeight="1">
      <c r="A12027" s="46" t="s">
        <v>22196</v>
      </c>
      <c r="B12027" s="46" t="s">
        <v>22197</v>
      </c>
      <c r="C12027" s="47">
        <v>7.2869999999999999</v>
      </c>
      <c r="D12027" s="119" t="s">
        <v>15767</v>
      </c>
      <c r="E12027" s="46" t="s">
        <v>15767</v>
      </c>
      <c r="F12027" s="121">
        <v>265.34140000000002</v>
      </c>
      <c r="G12027" s="87"/>
      <c r="H12027" s="47"/>
      <c r="I12027" s="120">
        <v>0</v>
      </c>
      <c r="J12027" s="120">
        <v>0</v>
      </c>
    </row>
    <row r="12028" spans="1:10" ht="15" customHeight="1">
      <c r="A12028" s="46" t="s">
        <v>22184</v>
      </c>
      <c r="B12028" s="46" t="s">
        <v>22185</v>
      </c>
      <c r="C12028" s="47">
        <v>0.98680000000000001</v>
      </c>
      <c r="D12028" s="119" t="s">
        <v>15765</v>
      </c>
      <c r="E12028" s="46" t="s">
        <v>15765</v>
      </c>
      <c r="F12028" s="121">
        <v>265.34140000000002</v>
      </c>
      <c r="G12028" s="87"/>
      <c r="H12028" s="47"/>
      <c r="I12028" s="120">
        <v>0</v>
      </c>
      <c r="J12028" s="120">
        <v>0</v>
      </c>
    </row>
    <row r="12029" spans="1:10" ht="15" customHeight="1">
      <c r="A12029" s="46" t="s">
        <v>22182</v>
      </c>
      <c r="B12029" s="46" t="s">
        <v>22183</v>
      </c>
      <c r="C12029" s="47">
        <v>3.0362</v>
      </c>
      <c r="D12029" s="119" t="s">
        <v>15763</v>
      </c>
      <c r="E12029" s="46" t="s">
        <v>15763</v>
      </c>
      <c r="F12029" s="121">
        <v>265.34140000000002</v>
      </c>
      <c r="G12029" s="87"/>
      <c r="H12029" s="47"/>
      <c r="I12029" s="120">
        <v>243</v>
      </c>
      <c r="J12029" s="120">
        <v>0</v>
      </c>
    </row>
    <row r="12030" spans="1:10" ht="15" customHeight="1">
      <c r="A12030" s="46" t="s">
        <v>22178</v>
      </c>
      <c r="B12030" s="46" t="s">
        <v>22179</v>
      </c>
      <c r="C12030" s="47">
        <v>3.0362</v>
      </c>
      <c r="D12030" s="119" t="s">
        <v>15761</v>
      </c>
      <c r="E12030" s="46" t="s">
        <v>15761</v>
      </c>
      <c r="F12030" s="121">
        <v>265.34140000000002</v>
      </c>
      <c r="G12030" s="87"/>
      <c r="H12030" s="47"/>
      <c r="I12030" s="120">
        <v>106</v>
      </c>
      <c r="J12030" s="120">
        <v>0</v>
      </c>
    </row>
    <row r="12031" spans="1:10" ht="15" customHeight="1">
      <c r="A12031" s="46" t="s">
        <v>22176</v>
      </c>
      <c r="B12031" s="46" t="s">
        <v>22177</v>
      </c>
      <c r="C12031" s="47">
        <v>2.3530000000000002</v>
      </c>
      <c r="D12031" s="119" t="s">
        <v>15759</v>
      </c>
      <c r="E12031" s="46" t="s">
        <v>15759</v>
      </c>
      <c r="F12031" s="121">
        <v>265.34140000000002</v>
      </c>
      <c r="G12031" s="87"/>
      <c r="H12031" s="47"/>
      <c r="I12031" s="120">
        <v>16</v>
      </c>
      <c r="J12031" s="120">
        <v>0</v>
      </c>
    </row>
    <row r="12032" spans="1:10" ht="15" customHeight="1">
      <c r="A12032" s="46" t="s">
        <v>22172</v>
      </c>
      <c r="B12032" s="46" t="s">
        <v>22173</v>
      </c>
      <c r="C12032" s="47">
        <v>1.67</v>
      </c>
      <c r="D12032" s="119" t="s">
        <v>15757</v>
      </c>
      <c r="E12032" s="46" t="s">
        <v>15757</v>
      </c>
      <c r="F12032" s="121">
        <v>265.34140000000002</v>
      </c>
      <c r="G12032" s="87"/>
      <c r="H12032" s="47"/>
      <c r="I12032" s="120">
        <v>0</v>
      </c>
      <c r="J12032" s="120">
        <v>0</v>
      </c>
    </row>
    <row r="12033" spans="1:10" ht="15" customHeight="1">
      <c r="A12033" s="46" t="s">
        <v>22168</v>
      </c>
      <c r="B12033" s="46" t="s">
        <v>22169</v>
      </c>
      <c r="C12033" s="47">
        <v>1.2904</v>
      </c>
      <c r="D12033" s="119" t="s">
        <v>15755</v>
      </c>
      <c r="E12033" s="46" t="s">
        <v>15755</v>
      </c>
      <c r="F12033" s="121">
        <v>331.54599999999999</v>
      </c>
      <c r="G12033" s="87"/>
      <c r="H12033" s="47"/>
      <c r="I12033" s="120">
        <v>0</v>
      </c>
      <c r="J12033" s="120">
        <v>0</v>
      </c>
    </row>
    <row r="12034" spans="1:10" ht="15" customHeight="1">
      <c r="A12034" s="46" t="s">
        <v>22164</v>
      </c>
      <c r="B12034" s="46" t="s">
        <v>22165</v>
      </c>
      <c r="C12034" s="47">
        <v>22.746400000000001</v>
      </c>
      <c r="D12034" s="119" t="s">
        <v>15753</v>
      </c>
      <c r="E12034" s="46" t="s">
        <v>15753</v>
      </c>
      <c r="F12034" s="121">
        <v>331.54599999999999</v>
      </c>
      <c r="G12034" s="87"/>
      <c r="H12034" s="47"/>
      <c r="I12034" s="120">
        <v>0</v>
      </c>
      <c r="J12034" s="120">
        <v>0</v>
      </c>
    </row>
    <row r="12035" spans="1:10" ht="15" customHeight="1">
      <c r="A12035" s="46" t="s">
        <v>22162</v>
      </c>
      <c r="B12035" s="46" t="s">
        <v>22163</v>
      </c>
      <c r="C12035" s="47">
        <v>20.722200000000001</v>
      </c>
      <c r="D12035" s="119" t="s">
        <v>15751</v>
      </c>
      <c r="E12035" s="46" t="s">
        <v>15751</v>
      </c>
      <c r="F12035" s="121">
        <v>278.39100000000002</v>
      </c>
      <c r="G12035" s="87"/>
      <c r="H12035" s="47"/>
      <c r="I12035" s="120">
        <v>0</v>
      </c>
      <c r="J12035" s="120">
        <v>0</v>
      </c>
    </row>
    <row r="12036" spans="1:10" ht="15" customHeight="1">
      <c r="A12036" s="46" t="s">
        <v>22160</v>
      </c>
      <c r="B12036" s="46" t="s">
        <v>22161</v>
      </c>
      <c r="C12036" s="47">
        <v>2.0493999999999999</v>
      </c>
      <c r="D12036" s="119" t="s">
        <v>15749</v>
      </c>
      <c r="E12036" s="46" t="s">
        <v>15749</v>
      </c>
      <c r="F12036" s="121">
        <v>278.39100000000002</v>
      </c>
      <c r="G12036" s="87"/>
      <c r="H12036" s="47"/>
      <c r="I12036" s="120">
        <v>0</v>
      </c>
      <c r="J12036" s="120">
        <v>0</v>
      </c>
    </row>
    <row r="12037" spans="1:10" ht="15" customHeight="1">
      <c r="A12037" s="46" t="s">
        <v>22156</v>
      </c>
      <c r="B12037" s="46" t="s">
        <v>22157</v>
      </c>
      <c r="C12037" s="47">
        <v>1.6446000000000001</v>
      </c>
      <c r="D12037" s="119" t="s">
        <v>15747</v>
      </c>
      <c r="E12037" s="46" t="s">
        <v>15747</v>
      </c>
      <c r="F12037" s="121">
        <v>278.39100000000002</v>
      </c>
      <c r="G12037" s="87"/>
      <c r="H12037" s="47"/>
      <c r="I12037" s="120">
        <v>10</v>
      </c>
      <c r="J12037" s="120">
        <v>0</v>
      </c>
    </row>
    <row r="12038" spans="1:10" ht="15" customHeight="1">
      <c r="A12038" s="46" t="s">
        <v>22152</v>
      </c>
      <c r="B12038" s="46" t="s">
        <v>22153</v>
      </c>
      <c r="C12038" s="47">
        <v>28.970600000000001</v>
      </c>
      <c r="D12038" s="119" t="s">
        <v>15791</v>
      </c>
      <c r="E12038" s="46" t="s">
        <v>15791</v>
      </c>
      <c r="F12038" s="121">
        <v>278.39100000000002</v>
      </c>
      <c r="G12038" s="87"/>
      <c r="H12038" s="47"/>
      <c r="I12038" s="120">
        <v>0</v>
      </c>
      <c r="J12038" s="120">
        <v>0</v>
      </c>
    </row>
    <row r="12039" spans="1:10" ht="15" customHeight="1">
      <c r="A12039" s="46" t="s">
        <v>22150</v>
      </c>
      <c r="B12039" s="46" t="s">
        <v>22151</v>
      </c>
      <c r="C12039" s="47">
        <v>1.6446000000000001</v>
      </c>
      <c r="D12039" s="119" t="s">
        <v>15789</v>
      </c>
      <c r="E12039" s="46" t="s">
        <v>15789</v>
      </c>
      <c r="F12039" s="121">
        <v>278.39100000000002</v>
      </c>
      <c r="G12039" s="87"/>
      <c r="H12039" s="47"/>
      <c r="I12039" s="120">
        <v>0</v>
      </c>
      <c r="J12039" s="120">
        <v>0</v>
      </c>
    </row>
    <row r="12040" spans="1:10" ht="15" customHeight="1">
      <c r="A12040" s="46" t="s">
        <v>22148</v>
      </c>
      <c r="B12040" s="46" t="s">
        <v>22149</v>
      </c>
      <c r="C12040" s="47">
        <v>1.6446000000000001</v>
      </c>
      <c r="D12040" s="119" t="s">
        <v>15787</v>
      </c>
      <c r="E12040" s="46" t="s">
        <v>15787</v>
      </c>
      <c r="F12040" s="121">
        <v>278.39100000000002</v>
      </c>
      <c r="G12040" s="87"/>
      <c r="H12040" s="47"/>
      <c r="I12040" s="120">
        <v>185</v>
      </c>
      <c r="J12040" s="120">
        <v>0</v>
      </c>
    </row>
    <row r="12041" spans="1:10" ht="15" customHeight="1">
      <c r="A12041" s="46" t="s">
        <v>22146</v>
      </c>
      <c r="B12041" s="46" t="s">
        <v>22147</v>
      </c>
      <c r="C12041" s="47">
        <v>1.5686</v>
      </c>
      <c r="D12041" s="119" t="s">
        <v>15785</v>
      </c>
      <c r="E12041" s="46" t="s">
        <v>15785</v>
      </c>
      <c r="F12041" s="121">
        <v>278.39100000000002</v>
      </c>
      <c r="G12041" s="87"/>
      <c r="H12041" s="47"/>
      <c r="I12041" s="120">
        <v>1</v>
      </c>
      <c r="J12041" s="120">
        <v>0</v>
      </c>
    </row>
    <row r="12042" spans="1:10" ht="15" customHeight="1">
      <c r="A12042" s="46" t="s">
        <v>22144</v>
      </c>
      <c r="B12042" s="46" t="s">
        <v>22145</v>
      </c>
      <c r="C12042" s="47">
        <v>1.9481999999999999</v>
      </c>
      <c r="D12042" s="119" t="s">
        <v>15783</v>
      </c>
      <c r="E12042" s="46" t="s">
        <v>15783</v>
      </c>
      <c r="F12042" s="121">
        <v>278.39100000000002</v>
      </c>
      <c r="G12042" s="87"/>
      <c r="H12042" s="47"/>
      <c r="I12042" s="120">
        <v>0</v>
      </c>
      <c r="J12042" s="120">
        <v>0</v>
      </c>
    </row>
    <row r="12043" spans="1:10" ht="15" customHeight="1">
      <c r="A12043" s="46" t="s">
        <v>22140</v>
      </c>
      <c r="B12043" s="46" t="s">
        <v>22141</v>
      </c>
      <c r="C12043" s="47">
        <v>1.8976</v>
      </c>
      <c r="D12043" s="119" t="s">
        <v>15781</v>
      </c>
      <c r="E12043" s="46" t="s">
        <v>15781</v>
      </c>
      <c r="F12043" s="121">
        <v>278.39100000000002</v>
      </c>
      <c r="G12043" s="87"/>
      <c r="H12043" s="47"/>
      <c r="I12043" s="120">
        <v>343</v>
      </c>
      <c r="J12043" s="120">
        <v>0</v>
      </c>
    </row>
    <row r="12044" spans="1:10" ht="15" customHeight="1">
      <c r="A12044" s="46" t="s">
        <v>22136</v>
      </c>
      <c r="B12044" s="46" t="s">
        <v>22137</v>
      </c>
      <c r="C12044" s="47">
        <v>1.0374000000000001</v>
      </c>
      <c r="D12044" s="119" t="s">
        <v>15779</v>
      </c>
      <c r="E12044" s="46" t="s">
        <v>15779</v>
      </c>
      <c r="F12044" s="121">
        <v>278.39100000000002</v>
      </c>
      <c r="G12044" s="87"/>
      <c r="H12044" s="47"/>
      <c r="I12044" s="120">
        <v>0</v>
      </c>
      <c r="J12044" s="120">
        <v>0</v>
      </c>
    </row>
    <row r="12045" spans="1:10" ht="15" customHeight="1">
      <c r="A12045" s="46" t="s">
        <v>22132</v>
      </c>
      <c r="B12045" s="46" t="s">
        <v>22133</v>
      </c>
      <c r="C12045" s="47">
        <v>1.0374000000000001</v>
      </c>
      <c r="D12045" s="119" t="s">
        <v>15777</v>
      </c>
      <c r="E12045" s="46" t="s">
        <v>15777</v>
      </c>
      <c r="F12045" s="121">
        <v>350.16379999999998</v>
      </c>
      <c r="G12045" s="87"/>
      <c r="H12045" s="47"/>
      <c r="I12045" s="120">
        <v>0</v>
      </c>
      <c r="J12045" s="120">
        <v>0</v>
      </c>
    </row>
    <row r="12046" spans="1:10" ht="15" customHeight="1">
      <c r="A12046" s="46" t="s">
        <v>22128</v>
      </c>
      <c r="B12046" s="46" t="s">
        <v>22129</v>
      </c>
      <c r="C12046" s="47">
        <v>1.2649999999999999</v>
      </c>
      <c r="D12046" s="119" t="s">
        <v>15775</v>
      </c>
      <c r="E12046" s="46" t="s">
        <v>15775</v>
      </c>
      <c r="F12046" s="121">
        <v>350.16379999999998</v>
      </c>
      <c r="G12046" s="87"/>
      <c r="H12046" s="47"/>
      <c r="I12046" s="120">
        <v>0</v>
      </c>
      <c r="J12046" s="120">
        <v>0</v>
      </c>
    </row>
    <row r="12047" spans="1:10" ht="15" customHeight="1">
      <c r="A12047" s="46" t="s">
        <v>22270</v>
      </c>
      <c r="B12047" s="46" t="s">
        <v>33671</v>
      </c>
      <c r="C12047" s="47">
        <v>1.2649999999999999</v>
      </c>
      <c r="D12047" s="119" t="s">
        <v>15773</v>
      </c>
      <c r="E12047" s="46" t="s">
        <v>15773</v>
      </c>
      <c r="F12047" s="121">
        <v>291.44060000000002</v>
      </c>
      <c r="G12047" s="87"/>
      <c r="H12047" s="47"/>
      <c r="I12047" s="120">
        <v>0</v>
      </c>
      <c r="J12047" s="120">
        <v>0</v>
      </c>
    </row>
    <row r="12048" spans="1:10" ht="15" customHeight="1">
      <c r="A12048" s="46" t="s">
        <v>22268</v>
      </c>
      <c r="B12048" s="46" t="s">
        <v>22269</v>
      </c>
      <c r="C12048" s="47">
        <v>2.7831999999999999</v>
      </c>
      <c r="D12048" s="119" t="s">
        <v>15771</v>
      </c>
      <c r="E12048" s="46" t="s">
        <v>15771</v>
      </c>
      <c r="F12048" s="121">
        <v>291.44060000000002</v>
      </c>
      <c r="G12048" s="87"/>
      <c r="H12048" s="47"/>
      <c r="I12048" s="120">
        <v>366</v>
      </c>
      <c r="J12048" s="120">
        <v>0</v>
      </c>
    </row>
    <row r="12049" spans="1:10" ht="15" customHeight="1">
      <c r="A12049" s="46" t="s">
        <v>22264</v>
      </c>
      <c r="B12049" s="46" t="s">
        <v>22265</v>
      </c>
      <c r="C12049" s="47">
        <v>2.7831999999999999</v>
      </c>
      <c r="D12049" s="119" t="s">
        <v>15769</v>
      </c>
      <c r="E12049" s="46" t="s">
        <v>15769</v>
      </c>
      <c r="F12049" s="121">
        <v>291.44060000000002</v>
      </c>
      <c r="G12049" s="87"/>
      <c r="H12049" s="47"/>
      <c r="I12049" s="120">
        <v>67</v>
      </c>
      <c r="J12049" s="120">
        <v>0</v>
      </c>
    </row>
    <row r="12050" spans="1:10" ht="15" customHeight="1">
      <c r="A12050" s="46" t="s">
        <v>22262</v>
      </c>
      <c r="B12050" s="46" t="s">
        <v>22263</v>
      </c>
      <c r="C12050" s="47">
        <v>2.2772000000000001</v>
      </c>
      <c r="D12050" s="119" t="s">
        <v>15793</v>
      </c>
      <c r="E12050" s="46" t="s">
        <v>15793</v>
      </c>
      <c r="F12050" s="121">
        <v>356.83539999999999</v>
      </c>
      <c r="G12050" s="87"/>
      <c r="H12050" s="47"/>
      <c r="I12050" s="120">
        <v>0</v>
      </c>
      <c r="J12050" s="120">
        <v>0</v>
      </c>
    </row>
    <row r="12051" spans="1:10" ht="15" customHeight="1">
      <c r="A12051" s="46" t="s">
        <v>22258</v>
      </c>
      <c r="B12051" s="46" t="s">
        <v>22259</v>
      </c>
      <c r="C12051" s="47">
        <v>1.923</v>
      </c>
      <c r="D12051" s="119" t="s">
        <v>15815</v>
      </c>
      <c r="E12051" s="46" t="s">
        <v>15815</v>
      </c>
      <c r="F12051" s="121">
        <v>313.19</v>
      </c>
      <c r="G12051" s="87"/>
      <c r="H12051" s="47"/>
      <c r="I12051" s="120">
        <v>4</v>
      </c>
      <c r="J12051" s="120">
        <v>0</v>
      </c>
    </row>
    <row r="12052" spans="1:10" ht="15" customHeight="1">
      <c r="A12052" s="46" t="s">
        <v>22254</v>
      </c>
      <c r="B12052" s="46" t="s">
        <v>22255</v>
      </c>
      <c r="C12052" s="47">
        <v>1.2398</v>
      </c>
      <c r="D12052" s="119" t="s">
        <v>15813</v>
      </c>
      <c r="E12052" s="46" t="s">
        <v>15813</v>
      </c>
      <c r="F12052" s="121">
        <v>313.19</v>
      </c>
      <c r="G12052" s="87"/>
      <c r="H12052" s="47"/>
      <c r="I12052" s="120">
        <v>0</v>
      </c>
      <c r="J12052" s="120">
        <v>0</v>
      </c>
    </row>
    <row r="12053" spans="1:10" ht="15" customHeight="1">
      <c r="A12053" s="46" t="s">
        <v>22250</v>
      </c>
      <c r="B12053" s="46" t="s">
        <v>22251</v>
      </c>
      <c r="C12053" s="47">
        <v>0.83499999999999996</v>
      </c>
      <c r="D12053" s="119" t="s">
        <v>15811</v>
      </c>
      <c r="E12053" s="46" t="s">
        <v>15811</v>
      </c>
      <c r="F12053" s="121">
        <v>313.19</v>
      </c>
      <c r="G12053" s="87"/>
      <c r="H12053" s="47"/>
      <c r="I12053" s="120">
        <v>0</v>
      </c>
      <c r="J12053" s="120">
        <v>0</v>
      </c>
    </row>
    <row r="12054" spans="1:10" ht="15" customHeight="1">
      <c r="A12054" s="46" t="s">
        <v>22249</v>
      </c>
      <c r="B12054" s="46" t="s">
        <v>33672</v>
      </c>
      <c r="C12054" s="47">
        <v>0.83499999999999996</v>
      </c>
      <c r="D12054" s="119" t="s">
        <v>15809</v>
      </c>
      <c r="E12054" s="46" t="s">
        <v>15809</v>
      </c>
      <c r="F12054" s="121">
        <v>313.19</v>
      </c>
      <c r="G12054" s="87"/>
      <c r="H12054" s="47"/>
      <c r="I12054" s="120">
        <v>0</v>
      </c>
      <c r="J12054" s="120">
        <v>0</v>
      </c>
    </row>
    <row r="12055" spans="1:10" ht="15" customHeight="1">
      <c r="A12055" s="46" t="s">
        <v>22248</v>
      </c>
      <c r="B12055" s="46" t="s">
        <v>33673</v>
      </c>
      <c r="C12055" s="47">
        <v>19.735399999999998</v>
      </c>
      <c r="D12055" s="119" t="s">
        <v>15807</v>
      </c>
      <c r="E12055" s="46" t="s">
        <v>15807</v>
      </c>
      <c r="F12055" s="121">
        <v>313.19</v>
      </c>
      <c r="G12055" s="87"/>
      <c r="H12055" s="47"/>
      <c r="I12055" s="120">
        <v>0</v>
      </c>
      <c r="J12055" s="120">
        <v>0</v>
      </c>
    </row>
    <row r="12056" spans="1:10" ht="15" customHeight="1">
      <c r="A12056" s="46" t="s">
        <v>22247</v>
      </c>
      <c r="B12056" s="46" t="s">
        <v>33674</v>
      </c>
      <c r="C12056" s="47">
        <v>15.6366</v>
      </c>
      <c r="D12056" s="119" t="s">
        <v>15805</v>
      </c>
      <c r="E12056" s="46" t="s">
        <v>15805</v>
      </c>
      <c r="F12056" s="121">
        <v>313.19</v>
      </c>
      <c r="G12056" s="87"/>
      <c r="H12056" s="47"/>
      <c r="I12056" s="120">
        <v>0</v>
      </c>
      <c r="J12056" s="120">
        <v>0</v>
      </c>
    </row>
    <row r="12057" spans="1:10" ht="15" customHeight="1">
      <c r="A12057" s="46" t="s">
        <v>22246</v>
      </c>
      <c r="B12057" s="46" t="s">
        <v>33670</v>
      </c>
      <c r="C12057" s="47">
        <v>1.5434000000000001</v>
      </c>
      <c r="D12057" s="119" t="s">
        <v>15803</v>
      </c>
      <c r="E12057" s="46" t="s">
        <v>15803</v>
      </c>
      <c r="F12057" s="121">
        <v>385.31079999999997</v>
      </c>
      <c r="G12057" s="87"/>
      <c r="H12057" s="47"/>
      <c r="I12057" s="120">
        <v>0</v>
      </c>
      <c r="J12057" s="120">
        <v>0</v>
      </c>
    </row>
    <row r="12058" spans="1:10" ht="15" customHeight="1">
      <c r="A12058" s="46" t="s">
        <v>22244</v>
      </c>
      <c r="B12058" s="46" t="s">
        <v>22245</v>
      </c>
      <c r="C12058" s="47">
        <v>2.3530000000000002</v>
      </c>
      <c r="D12058" s="119" t="s">
        <v>15801</v>
      </c>
      <c r="E12058" s="46" t="s">
        <v>15801</v>
      </c>
      <c r="F12058" s="121">
        <v>385.31079999999997</v>
      </c>
      <c r="G12058" s="87"/>
      <c r="H12058" s="47"/>
      <c r="I12058" s="120">
        <v>0</v>
      </c>
      <c r="J12058" s="120">
        <v>0</v>
      </c>
    </row>
    <row r="12059" spans="1:10" ht="15" customHeight="1">
      <c r="A12059" s="46" t="s">
        <v>22240</v>
      </c>
      <c r="B12059" s="46" t="s">
        <v>22241</v>
      </c>
      <c r="C12059" s="47">
        <v>8.1219999999999999</v>
      </c>
      <c r="D12059" s="119" t="s">
        <v>15799</v>
      </c>
      <c r="E12059" s="46" t="s">
        <v>15799</v>
      </c>
      <c r="F12059" s="121">
        <v>331.54599999999999</v>
      </c>
      <c r="G12059" s="87"/>
      <c r="H12059" s="47"/>
      <c r="I12059" s="120">
        <v>0</v>
      </c>
      <c r="J12059" s="120">
        <v>0</v>
      </c>
    </row>
    <row r="12060" spans="1:10" ht="15" customHeight="1">
      <c r="A12060" s="46" t="s">
        <v>22236</v>
      </c>
      <c r="B12060" s="46" t="s">
        <v>22237</v>
      </c>
      <c r="C12060" s="47">
        <v>32.209200000000003</v>
      </c>
      <c r="D12060" s="119" t="s">
        <v>15797</v>
      </c>
      <c r="E12060" s="46" t="s">
        <v>15797</v>
      </c>
      <c r="F12060" s="121">
        <v>331.54599999999999</v>
      </c>
      <c r="G12060" s="87"/>
      <c r="H12060" s="47"/>
      <c r="I12060" s="120">
        <v>0</v>
      </c>
      <c r="J12060" s="120">
        <v>0</v>
      </c>
    </row>
    <row r="12061" spans="1:10" ht="15" customHeight="1">
      <c r="A12061" s="46" t="s">
        <v>22234</v>
      </c>
      <c r="B12061" s="46" t="s">
        <v>22235</v>
      </c>
      <c r="C12061" s="47">
        <v>1.8218000000000001</v>
      </c>
      <c r="D12061" s="119" t="s">
        <v>15795</v>
      </c>
      <c r="E12061" s="46" t="s">
        <v>15795</v>
      </c>
      <c r="F12061" s="121">
        <v>331.54599999999999</v>
      </c>
      <c r="G12061" s="87"/>
      <c r="H12061" s="47"/>
      <c r="I12061" s="120">
        <v>0</v>
      </c>
      <c r="J12061" s="120">
        <v>0</v>
      </c>
    </row>
    <row r="12062" spans="1:10" ht="15" customHeight="1">
      <c r="A12062" s="46" t="s">
        <v>22232</v>
      </c>
      <c r="B12062" s="46" t="s">
        <v>22233</v>
      </c>
      <c r="C12062" s="47">
        <v>1.4676</v>
      </c>
      <c r="D12062" s="119" t="s">
        <v>2480</v>
      </c>
      <c r="E12062" s="46" t="s">
        <v>2480</v>
      </c>
      <c r="F12062" s="121">
        <v>293.94080000000002</v>
      </c>
      <c r="G12062" s="87"/>
      <c r="H12062" s="47"/>
      <c r="I12062" s="120">
        <v>0</v>
      </c>
      <c r="J12062" s="120">
        <v>0</v>
      </c>
    </row>
    <row r="12063" spans="1:10" ht="15" customHeight="1">
      <c r="A12063" s="46" t="s">
        <v>22230</v>
      </c>
      <c r="B12063" s="46" t="s">
        <v>22231</v>
      </c>
      <c r="C12063" s="47">
        <v>2.7073999999999998</v>
      </c>
      <c r="D12063" s="119" t="s">
        <v>2486</v>
      </c>
      <c r="E12063" s="46" t="s">
        <v>2486</v>
      </c>
      <c r="F12063" s="121">
        <v>292.779</v>
      </c>
      <c r="G12063" s="87"/>
      <c r="H12063" s="47"/>
      <c r="I12063" s="120">
        <v>0</v>
      </c>
      <c r="J12063" s="120">
        <v>0</v>
      </c>
    </row>
    <row r="12064" spans="1:10" ht="15" customHeight="1">
      <c r="A12064" s="46" t="s">
        <v>22228</v>
      </c>
      <c r="B12064" s="46" t="s">
        <v>22229</v>
      </c>
      <c r="C12064" s="47">
        <v>2.4036</v>
      </c>
      <c r="D12064" s="119" t="s">
        <v>15825</v>
      </c>
      <c r="E12064" s="46" t="s">
        <v>15825</v>
      </c>
      <c r="F12064" s="121">
        <v>273.12220000000002</v>
      </c>
      <c r="G12064" s="87"/>
      <c r="H12064" s="47"/>
      <c r="I12064" s="120">
        <v>4</v>
      </c>
      <c r="J12064" s="120">
        <v>0</v>
      </c>
    </row>
    <row r="12065" spans="1:10" ht="15" customHeight="1">
      <c r="A12065" s="46" t="s">
        <v>22224</v>
      </c>
      <c r="B12065" s="46" t="s">
        <v>22225</v>
      </c>
      <c r="C12065" s="47">
        <v>3.6941999999999999</v>
      </c>
      <c r="D12065" s="119" t="s">
        <v>15823</v>
      </c>
      <c r="E12065" s="46" t="s">
        <v>15823</v>
      </c>
      <c r="F12065" s="121">
        <v>273.12220000000002</v>
      </c>
      <c r="G12065" s="87"/>
      <c r="H12065" s="47"/>
      <c r="I12065" s="120">
        <v>0</v>
      </c>
      <c r="J12065" s="120">
        <v>0</v>
      </c>
    </row>
    <row r="12066" spans="1:10" ht="15" customHeight="1">
      <c r="A12066" s="46" t="s">
        <v>5436</v>
      </c>
      <c r="B12066" s="46" t="s">
        <v>33675</v>
      </c>
      <c r="C12066" s="47">
        <v>0.88560000000000005</v>
      </c>
      <c r="D12066" s="119" t="s">
        <v>15817</v>
      </c>
      <c r="E12066" s="46" t="s">
        <v>15817</v>
      </c>
      <c r="F12066" s="121">
        <v>286.74279999999999</v>
      </c>
      <c r="G12066" s="87"/>
      <c r="H12066" s="47"/>
      <c r="I12066" s="120">
        <v>0</v>
      </c>
      <c r="J12066" s="120">
        <v>0</v>
      </c>
    </row>
    <row r="12067" spans="1:10" ht="15" customHeight="1">
      <c r="A12067" s="46" t="s">
        <v>22220</v>
      </c>
      <c r="B12067" s="46" t="s">
        <v>33676</v>
      </c>
      <c r="C12067" s="47">
        <v>0.88560000000000005</v>
      </c>
      <c r="D12067" s="119" t="s">
        <v>15833</v>
      </c>
      <c r="E12067" s="46" t="s">
        <v>15833</v>
      </c>
      <c r="F12067" s="121">
        <v>214.34020000000001</v>
      </c>
      <c r="G12067" s="87"/>
      <c r="H12067" s="47"/>
      <c r="I12067" s="120">
        <v>0</v>
      </c>
      <c r="J12067" s="120">
        <v>0</v>
      </c>
    </row>
    <row r="12068" spans="1:10" ht="15" customHeight="1">
      <c r="A12068" s="46" t="s">
        <v>22216</v>
      </c>
      <c r="B12068" s="46" t="s">
        <v>22217</v>
      </c>
      <c r="C12068" s="47">
        <v>1.1637999999999999</v>
      </c>
      <c r="D12068" s="119" t="s">
        <v>15831</v>
      </c>
      <c r="E12068" s="46" t="s">
        <v>15831</v>
      </c>
      <c r="F12068" s="121">
        <v>217.9246</v>
      </c>
      <c r="G12068" s="87"/>
      <c r="H12068" s="47"/>
      <c r="I12068" s="120">
        <v>0</v>
      </c>
      <c r="J12068" s="120">
        <v>0</v>
      </c>
    </row>
    <row r="12069" spans="1:10" ht="15" customHeight="1">
      <c r="A12069" s="46" t="s">
        <v>22214</v>
      </c>
      <c r="B12069" s="46" t="s">
        <v>22215</v>
      </c>
      <c r="C12069" s="47">
        <v>1.1637999999999999</v>
      </c>
      <c r="D12069" s="119" t="s">
        <v>15829</v>
      </c>
      <c r="E12069" s="46" t="s">
        <v>15829</v>
      </c>
      <c r="F12069" s="121">
        <v>250.9</v>
      </c>
      <c r="G12069" s="87"/>
      <c r="H12069" s="47"/>
      <c r="I12069" s="120">
        <v>0</v>
      </c>
      <c r="J12069" s="120">
        <v>0</v>
      </c>
    </row>
    <row r="12070" spans="1:10" ht="15" customHeight="1">
      <c r="A12070" s="46" t="s">
        <v>22213</v>
      </c>
      <c r="B12070" s="46" t="s">
        <v>33677</v>
      </c>
      <c r="C12070" s="47">
        <v>12.7522</v>
      </c>
      <c r="D12070" s="119" t="s">
        <v>15827</v>
      </c>
      <c r="E12070" s="46" t="s">
        <v>15827</v>
      </c>
      <c r="F12070" s="121">
        <v>250.9</v>
      </c>
      <c r="G12070" s="87"/>
      <c r="H12070" s="47"/>
      <c r="I12070" s="120">
        <v>0</v>
      </c>
      <c r="J12070" s="120">
        <v>0</v>
      </c>
    </row>
    <row r="12071" spans="1:10" ht="15" customHeight="1">
      <c r="A12071" s="46" t="s">
        <v>21762</v>
      </c>
      <c r="B12071" s="46" t="s">
        <v>21763</v>
      </c>
      <c r="C12071" s="47">
        <v>0.28239999999999998</v>
      </c>
      <c r="D12071" s="119" t="s">
        <v>15821</v>
      </c>
      <c r="E12071" s="46" t="s">
        <v>15821</v>
      </c>
      <c r="F12071" s="121">
        <v>169.89500000000001</v>
      </c>
      <c r="G12071" s="87"/>
      <c r="H12071" s="47"/>
      <c r="I12071" s="120">
        <v>0</v>
      </c>
      <c r="J12071" s="120">
        <v>0</v>
      </c>
    </row>
    <row r="12072" spans="1:10" ht="15" customHeight="1">
      <c r="A12072" s="46" t="s">
        <v>21760</v>
      </c>
      <c r="B12072" s="46" t="s">
        <v>21761</v>
      </c>
      <c r="C12072" s="47">
        <v>0.3644</v>
      </c>
      <c r="D12072" s="119" t="s">
        <v>15819</v>
      </c>
      <c r="E12072" s="46" t="s">
        <v>15819</v>
      </c>
      <c r="F12072" s="121">
        <v>225.0932</v>
      </c>
      <c r="G12072" s="87"/>
      <c r="H12072" s="47"/>
      <c r="I12072" s="120">
        <v>0</v>
      </c>
      <c r="J12072" s="120">
        <v>0</v>
      </c>
    </row>
    <row r="12073" spans="1:10" ht="15" customHeight="1">
      <c r="A12073" s="46" t="s">
        <v>21758</v>
      </c>
      <c r="B12073" s="46" t="s">
        <v>21759</v>
      </c>
      <c r="C12073" s="47">
        <v>0.3644</v>
      </c>
      <c r="D12073" s="119" t="s">
        <v>15851</v>
      </c>
      <c r="E12073" s="46" t="s">
        <v>15851</v>
      </c>
      <c r="F12073" s="121">
        <v>258.0684</v>
      </c>
      <c r="G12073" s="87"/>
      <c r="H12073" s="47"/>
      <c r="I12073" s="120">
        <v>0</v>
      </c>
      <c r="J12073" s="120">
        <v>0</v>
      </c>
    </row>
    <row r="12074" spans="1:10" ht="15" customHeight="1">
      <c r="A12074" s="46" t="s">
        <v>21756</v>
      </c>
      <c r="B12074" s="46" t="s">
        <v>21757</v>
      </c>
      <c r="C12074" s="47">
        <v>0.30959999999999999</v>
      </c>
      <c r="D12074" s="119" t="s">
        <v>15849</v>
      </c>
      <c r="E12074" s="46" t="s">
        <v>15849</v>
      </c>
      <c r="F12074" s="121">
        <v>258.0684</v>
      </c>
      <c r="G12074" s="87"/>
      <c r="H12074" s="47"/>
      <c r="I12074" s="120">
        <v>0</v>
      </c>
      <c r="J12074" s="120">
        <v>0</v>
      </c>
    </row>
    <row r="12075" spans="1:10" ht="15" customHeight="1">
      <c r="A12075" s="46" t="s">
        <v>21754</v>
      </c>
      <c r="B12075" s="46" t="s">
        <v>21755</v>
      </c>
      <c r="C12075" s="47">
        <v>0.43719999999999998</v>
      </c>
      <c r="D12075" s="119" t="s">
        <v>15847</v>
      </c>
      <c r="E12075" s="46" t="s">
        <v>15847</v>
      </c>
      <c r="F12075" s="121">
        <v>258.0684</v>
      </c>
      <c r="G12075" s="87"/>
      <c r="H12075" s="47"/>
      <c r="I12075" s="120">
        <v>0</v>
      </c>
      <c r="J12075" s="120">
        <v>0</v>
      </c>
    </row>
    <row r="12076" spans="1:10" ht="15" customHeight="1">
      <c r="A12076" s="46" t="s">
        <v>21752</v>
      </c>
      <c r="B12076" s="46" t="s">
        <v>21753</v>
      </c>
      <c r="C12076" s="47">
        <v>0.4098</v>
      </c>
      <c r="D12076" s="119" t="s">
        <v>15845</v>
      </c>
      <c r="E12076" s="46" t="s">
        <v>15845</v>
      </c>
      <c r="F12076" s="121">
        <v>258.0684</v>
      </c>
      <c r="G12076" s="87"/>
      <c r="H12076" s="47"/>
      <c r="I12076" s="120">
        <v>0</v>
      </c>
      <c r="J12076" s="120">
        <v>0</v>
      </c>
    </row>
    <row r="12077" spans="1:10" ht="15" customHeight="1">
      <c r="A12077" s="46" t="s">
        <v>21750</v>
      </c>
      <c r="B12077" s="46" t="s">
        <v>21751</v>
      </c>
      <c r="C12077" s="47">
        <v>0.70140000000000002</v>
      </c>
      <c r="D12077" s="119" t="s">
        <v>15843</v>
      </c>
      <c r="E12077" s="46" t="s">
        <v>15843</v>
      </c>
      <c r="F12077" s="121">
        <v>258.0684</v>
      </c>
      <c r="G12077" s="87"/>
      <c r="H12077" s="47"/>
      <c r="I12077" s="120">
        <v>0</v>
      </c>
      <c r="J12077" s="120">
        <v>0</v>
      </c>
    </row>
    <row r="12078" spans="1:10" ht="15" customHeight="1">
      <c r="A12078" s="46" t="s">
        <v>21748</v>
      </c>
      <c r="B12078" s="46" t="s">
        <v>21749</v>
      </c>
      <c r="C12078" s="47">
        <v>1.0566</v>
      </c>
      <c r="D12078" s="119" t="s">
        <v>15841</v>
      </c>
      <c r="E12078" s="46" t="s">
        <v>15841</v>
      </c>
      <c r="F12078" s="121">
        <v>258.0684</v>
      </c>
      <c r="G12078" s="87"/>
      <c r="H12078" s="47"/>
      <c r="I12078" s="120">
        <v>0</v>
      </c>
      <c r="J12078" s="120">
        <v>0</v>
      </c>
    </row>
    <row r="12079" spans="1:10" ht="15" customHeight="1">
      <c r="A12079" s="46" t="s">
        <v>21746</v>
      </c>
      <c r="B12079" s="46" t="s">
        <v>21747</v>
      </c>
      <c r="C12079" s="47">
        <v>1.3298000000000001</v>
      </c>
      <c r="D12079" s="119" t="s">
        <v>15839</v>
      </c>
      <c r="E12079" s="46" t="s">
        <v>15839</v>
      </c>
      <c r="F12079" s="121">
        <v>300.28339999999997</v>
      </c>
      <c r="G12079" s="87"/>
      <c r="H12079" s="47"/>
      <c r="I12079" s="120">
        <v>0</v>
      </c>
      <c r="J12079" s="120">
        <v>0</v>
      </c>
    </row>
    <row r="12080" spans="1:10" ht="15" customHeight="1">
      <c r="A12080" s="46" t="s">
        <v>21744</v>
      </c>
      <c r="B12080" s="46" t="s">
        <v>21745</v>
      </c>
      <c r="C12080" s="47">
        <v>2.7326000000000001</v>
      </c>
      <c r="D12080" s="119" t="s">
        <v>15837</v>
      </c>
      <c r="E12080" s="46" t="s">
        <v>15837</v>
      </c>
      <c r="F12080" s="121">
        <v>270.255</v>
      </c>
      <c r="G12080" s="87"/>
      <c r="H12080" s="47"/>
      <c r="I12080" s="120">
        <v>0</v>
      </c>
      <c r="J12080" s="120">
        <v>0</v>
      </c>
    </row>
    <row r="12081" spans="1:10" ht="15" customHeight="1">
      <c r="A12081" s="46" t="s">
        <v>22283</v>
      </c>
      <c r="B12081" s="46" t="s">
        <v>22284</v>
      </c>
      <c r="C12081" s="47">
        <v>0.35420000000000001</v>
      </c>
      <c r="D12081" s="119" t="s">
        <v>15835</v>
      </c>
      <c r="E12081" s="46" t="s">
        <v>15835</v>
      </c>
      <c r="F12081" s="121">
        <v>270.255</v>
      </c>
      <c r="G12081" s="87"/>
      <c r="H12081" s="47"/>
      <c r="I12081" s="120">
        <v>0</v>
      </c>
      <c r="J12081" s="120">
        <v>0</v>
      </c>
    </row>
    <row r="12082" spans="1:10" ht="15" customHeight="1">
      <c r="A12082" s="46" t="s">
        <v>22281</v>
      </c>
      <c r="B12082" s="46" t="s">
        <v>22282</v>
      </c>
      <c r="C12082" s="47">
        <v>0.38059999999999999</v>
      </c>
      <c r="D12082" s="119" t="s">
        <v>15869</v>
      </c>
      <c r="E12082" s="46" t="s">
        <v>15869</v>
      </c>
      <c r="F12082" s="121">
        <v>273.83940000000001</v>
      </c>
      <c r="G12082" s="87"/>
      <c r="H12082" s="47"/>
      <c r="I12082" s="120">
        <v>184</v>
      </c>
      <c r="J12082" s="120">
        <v>0</v>
      </c>
    </row>
    <row r="12083" spans="1:10" ht="15" customHeight="1">
      <c r="A12083" s="46" t="s">
        <v>22279</v>
      </c>
      <c r="B12083" s="46" t="s">
        <v>22280</v>
      </c>
      <c r="C12083" s="47">
        <v>0.39240000000000003</v>
      </c>
      <c r="D12083" s="119" t="s">
        <v>15867</v>
      </c>
      <c r="E12083" s="46" t="s">
        <v>15867</v>
      </c>
      <c r="F12083" s="121">
        <v>273.83940000000001</v>
      </c>
      <c r="G12083" s="87"/>
      <c r="H12083" s="47"/>
      <c r="I12083" s="120">
        <v>80</v>
      </c>
      <c r="J12083" s="120">
        <v>0</v>
      </c>
    </row>
    <row r="12084" spans="1:10" ht="15" customHeight="1">
      <c r="A12084" s="46" t="s">
        <v>22277</v>
      </c>
      <c r="B12084" s="46" t="s">
        <v>22278</v>
      </c>
      <c r="C12084" s="47">
        <v>0.48060000000000003</v>
      </c>
      <c r="D12084" s="119" t="s">
        <v>15865</v>
      </c>
      <c r="E12084" s="46" t="s">
        <v>15865</v>
      </c>
      <c r="F12084" s="121">
        <v>273.83940000000001</v>
      </c>
      <c r="G12084" s="87"/>
      <c r="H12084" s="47"/>
      <c r="I12084" s="120">
        <v>195</v>
      </c>
      <c r="J12084" s="120">
        <v>0</v>
      </c>
    </row>
    <row r="12085" spans="1:10" ht="15" customHeight="1">
      <c r="A12085" s="46" t="s">
        <v>22275</v>
      </c>
      <c r="B12085" s="46" t="s">
        <v>22276</v>
      </c>
      <c r="C12085" s="47">
        <v>0.50600000000000001</v>
      </c>
      <c r="D12085" s="119" t="s">
        <v>15863</v>
      </c>
      <c r="E12085" s="46" t="s">
        <v>15863</v>
      </c>
      <c r="F12085" s="121">
        <v>273.83940000000001</v>
      </c>
      <c r="G12085" s="87"/>
      <c r="H12085" s="47"/>
      <c r="I12085" s="120">
        <v>153</v>
      </c>
      <c r="J12085" s="120">
        <v>0</v>
      </c>
    </row>
    <row r="12086" spans="1:10" ht="15" customHeight="1">
      <c r="A12086" s="46" t="s">
        <v>22273</v>
      </c>
      <c r="B12086" s="46" t="s">
        <v>22274</v>
      </c>
      <c r="C12086" s="47">
        <v>0.75900000000000001</v>
      </c>
      <c r="D12086" s="119" t="s">
        <v>15861</v>
      </c>
      <c r="E12086" s="46" t="s">
        <v>15861</v>
      </c>
      <c r="F12086" s="121">
        <v>273.83940000000001</v>
      </c>
      <c r="G12086" s="87"/>
      <c r="H12086" s="47"/>
      <c r="I12086" s="120">
        <v>51</v>
      </c>
      <c r="J12086" s="120">
        <v>0</v>
      </c>
    </row>
    <row r="12087" spans="1:10" ht="15" customHeight="1">
      <c r="A12087" s="46" t="s">
        <v>22271</v>
      </c>
      <c r="B12087" s="46" t="s">
        <v>22272</v>
      </c>
      <c r="C12087" s="47">
        <v>0.65400000000000003</v>
      </c>
      <c r="D12087" s="119" t="s">
        <v>15859</v>
      </c>
      <c r="E12087" s="46" t="s">
        <v>15859</v>
      </c>
      <c r="F12087" s="121">
        <v>273.83940000000001</v>
      </c>
      <c r="G12087" s="87"/>
      <c r="H12087" s="47"/>
      <c r="I12087" s="120">
        <v>20</v>
      </c>
      <c r="J12087" s="120">
        <v>0</v>
      </c>
    </row>
    <row r="12088" spans="1:10" ht="15" customHeight="1">
      <c r="A12088" s="46" t="s">
        <v>22299</v>
      </c>
      <c r="B12088" s="46" t="s">
        <v>22300</v>
      </c>
      <c r="C12088" s="47">
        <v>0.214</v>
      </c>
      <c r="D12088" s="119" t="s">
        <v>15857</v>
      </c>
      <c r="E12088" s="46" t="s">
        <v>15857</v>
      </c>
      <c r="F12088" s="121">
        <v>288.1764</v>
      </c>
      <c r="G12088" s="87"/>
      <c r="H12088" s="47"/>
      <c r="I12088" s="120">
        <v>0</v>
      </c>
      <c r="J12088" s="120">
        <v>0</v>
      </c>
    </row>
    <row r="12089" spans="1:10" ht="15" customHeight="1">
      <c r="A12089" s="46" t="s">
        <v>22297</v>
      </c>
      <c r="B12089" s="46" t="s">
        <v>22298</v>
      </c>
      <c r="C12089" s="47">
        <v>0.214</v>
      </c>
      <c r="D12089" s="119" t="s">
        <v>15855</v>
      </c>
      <c r="E12089" s="46" t="s">
        <v>15855</v>
      </c>
      <c r="F12089" s="121">
        <v>288.1764</v>
      </c>
      <c r="G12089" s="87"/>
      <c r="H12089" s="47"/>
      <c r="I12089" s="120">
        <v>0</v>
      </c>
      <c r="J12089" s="120">
        <v>0</v>
      </c>
    </row>
    <row r="12090" spans="1:10" ht="15" customHeight="1">
      <c r="A12090" s="46" t="s">
        <v>22295</v>
      </c>
      <c r="B12090" s="46" t="s">
        <v>22296</v>
      </c>
      <c r="C12090" s="47">
        <v>0.27839999999999998</v>
      </c>
      <c r="D12090" s="119" t="s">
        <v>15853</v>
      </c>
      <c r="E12090" s="46" t="s">
        <v>15853</v>
      </c>
      <c r="F12090" s="121">
        <v>288.1764</v>
      </c>
      <c r="G12090" s="87"/>
      <c r="H12090" s="47"/>
      <c r="I12090" s="120">
        <v>1106</v>
      </c>
      <c r="J12090" s="120">
        <v>0</v>
      </c>
    </row>
    <row r="12091" spans="1:10" ht="15" customHeight="1">
      <c r="A12091" s="46" t="s">
        <v>22293</v>
      </c>
      <c r="B12091" s="46" t="s">
        <v>22294</v>
      </c>
      <c r="C12091" s="47">
        <v>0.24979999999999999</v>
      </c>
      <c r="D12091" s="119" t="s">
        <v>15887</v>
      </c>
      <c r="E12091" s="46" t="s">
        <v>15887</v>
      </c>
      <c r="F12091" s="121">
        <v>273.83940000000001</v>
      </c>
      <c r="G12091" s="87"/>
      <c r="H12091" s="47"/>
      <c r="I12091" s="120">
        <v>0</v>
      </c>
      <c r="J12091" s="120">
        <v>0</v>
      </c>
    </row>
    <row r="12092" spans="1:10" ht="15" customHeight="1">
      <c r="A12092" s="46" t="s">
        <v>22291</v>
      </c>
      <c r="B12092" s="46" t="s">
        <v>22292</v>
      </c>
      <c r="C12092" s="47">
        <v>0.27339999999999998</v>
      </c>
      <c r="D12092" s="119" t="s">
        <v>15885</v>
      </c>
      <c r="E12092" s="46" t="s">
        <v>15885</v>
      </c>
      <c r="F12092" s="121">
        <v>273.83940000000001</v>
      </c>
      <c r="G12092" s="87"/>
      <c r="H12092" s="47"/>
      <c r="I12092" s="120">
        <v>716</v>
      </c>
      <c r="J12092" s="120">
        <v>0</v>
      </c>
    </row>
    <row r="12093" spans="1:10" ht="15" customHeight="1">
      <c r="A12093" s="46" t="s">
        <v>22289</v>
      </c>
      <c r="B12093" s="46" t="s">
        <v>22290</v>
      </c>
      <c r="C12093" s="47">
        <v>0.27339999999999998</v>
      </c>
      <c r="D12093" s="119" t="s">
        <v>15883</v>
      </c>
      <c r="E12093" s="46" t="s">
        <v>15883</v>
      </c>
      <c r="F12093" s="121">
        <v>273.83940000000001</v>
      </c>
      <c r="G12093" s="87"/>
      <c r="H12093" s="47"/>
      <c r="I12093" s="120">
        <v>0</v>
      </c>
      <c r="J12093" s="120">
        <v>0</v>
      </c>
    </row>
    <row r="12094" spans="1:10" ht="15" customHeight="1">
      <c r="A12094" s="46" t="s">
        <v>22287</v>
      </c>
      <c r="B12094" s="46" t="s">
        <v>22288</v>
      </c>
      <c r="C12094" s="47">
        <v>0.3448</v>
      </c>
      <c r="D12094" s="119" t="s">
        <v>15881</v>
      </c>
      <c r="E12094" s="46" t="s">
        <v>15881</v>
      </c>
      <c r="F12094" s="121">
        <v>273.83940000000001</v>
      </c>
      <c r="G12094" s="87"/>
      <c r="H12094" s="47"/>
      <c r="I12094" s="120">
        <v>101</v>
      </c>
      <c r="J12094" s="120">
        <v>0</v>
      </c>
    </row>
    <row r="12095" spans="1:10" ht="15" customHeight="1">
      <c r="A12095" s="46" t="s">
        <v>22285</v>
      </c>
      <c r="B12095" s="46" t="s">
        <v>22286</v>
      </c>
      <c r="C12095" s="47">
        <v>0.78439999999999999</v>
      </c>
      <c r="D12095" s="119" t="s">
        <v>15879</v>
      </c>
      <c r="E12095" s="46" t="s">
        <v>15879</v>
      </c>
      <c r="F12095" s="121">
        <v>273.83940000000001</v>
      </c>
      <c r="G12095" s="87"/>
      <c r="H12095" s="47"/>
      <c r="I12095" s="120">
        <v>0</v>
      </c>
      <c r="J12095" s="120">
        <v>0</v>
      </c>
    </row>
    <row r="12096" spans="1:10" ht="15" customHeight="1">
      <c r="A12096" s="46" t="s">
        <v>22312</v>
      </c>
      <c r="B12096" s="46" t="s">
        <v>22313</v>
      </c>
      <c r="C12096" s="47">
        <v>0.53500000000000003</v>
      </c>
      <c r="D12096" s="119" t="s">
        <v>15877</v>
      </c>
      <c r="E12096" s="46" t="s">
        <v>15877</v>
      </c>
      <c r="F12096" s="121">
        <v>273.83940000000001</v>
      </c>
      <c r="G12096" s="87"/>
      <c r="H12096" s="47"/>
      <c r="I12096" s="120">
        <v>230</v>
      </c>
      <c r="J12096" s="120">
        <v>0</v>
      </c>
    </row>
    <row r="12097" spans="1:10" ht="15" customHeight="1">
      <c r="A12097" s="46" t="s">
        <v>22310</v>
      </c>
      <c r="B12097" s="46" t="s">
        <v>22311</v>
      </c>
      <c r="C12097" s="47">
        <v>0.44019999999999998</v>
      </c>
      <c r="D12097" s="119" t="s">
        <v>15875</v>
      </c>
      <c r="E12097" s="46" t="s">
        <v>15875</v>
      </c>
      <c r="F12097" s="121">
        <v>288.1764</v>
      </c>
      <c r="G12097" s="87"/>
      <c r="H12097" s="47"/>
      <c r="I12097" s="120">
        <v>1940</v>
      </c>
      <c r="J12097" s="120">
        <v>0</v>
      </c>
    </row>
    <row r="12098" spans="1:10" ht="15" customHeight="1">
      <c r="A12098" s="46" t="s">
        <v>22308</v>
      </c>
      <c r="B12098" s="46" t="s">
        <v>22309</v>
      </c>
      <c r="C12098" s="47">
        <v>0.4758</v>
      </c>
      <c r="D12098" s="119" t="s">
        <v>15873</v>
      </c>
      <c r="E12098" s="46" t="s">
        <v>15873</v>
      </c>
      <c r="F12098" s="121">
        <v>288.1764</v>
      </c>
      <c r="G12098" s="87"/>
      <c r="H12098" s="47"/>
      <c r="I12098" s="120">
        <v>306</v>
      </c>
      <c r="J12098" s="120">
        <v>0</v>
      </c>
    </row>
    <row r="12099" spans="1:10" ht="15" customHeight="1">
      <c r="A12099" s="46" t="s">
        <v>22306</v>
      </c>
      <c r="B12099" s="46" t="s">
        <v>22307</v>
      </c>
      <c r="C12099" s="47">
        <v>0.63</v>
      </c>
      <c r="D12099" s="119" t="s">
        <v>15871</v>
      </c>
      <c r="E12099" s="46" t="s">
        <v>15871</v>
      </c>
      <c r="F12099" s="121">
        <v>288.1764</v>
      </c>
      <c r="G12099" s="87"/>
      <c r="H12099" s="47"/>
      <c r="I12099" s="120">
        <v>50</v>
      </c>
      <c r="J12099" s="120">
        <v>0</v>
      </c>
    </row>
    <row r="12100" spans="1:10" ht="15" customHeight="1">
      <c r="A12100" s="46" t="s">
        <v>22304</v>
      </c>
      <c r="B12100" s="46" t="s">
        <v>22305</v>
      </c>
      <c r="C12100" s="47">
        <v>0.40439999999999998</v>
      </c>
      <c r="D12100" s="119" t="s">
        <v>15905</v>
      </c>
      <c r="E12100" s="46" t="s">
        <v>15905</v>
      </c>
      <c r="F12100" s="121">
        <v>295.34500000000003</v>
      </c>
      <c r="G12100" s="87"/>
      <c r="H12100" s="47"/>
      <c r="I12100" s="120">
        <v>0</v>
      </c>
      <c r="J12100" s="120">
        <v>0</v>
      </c>
    </row>
    <row r="12101" spans="1:10" ht="15" customHeight="1">
      <c r="A12101" s="46" t="s">
        <v>22303</v>
      </c>
      <c r="B12101" s="46" t="s">
        <v>33680</v>
      </c>
      <c r="C12101" s="47">
        <v>0.65400000000000003</v>
      </c>
      <c r="D12101" s="119" t="s">
        <v>15903</v>
      </c>
      <c r="E12101" s="46" t="s">
        <v>15903</v>
      </c>
      <c r="F12101" s="121">
        <v>295.34500000000003</v>
      </c>
      <c r="G12101" s="87"/>
      <c r="H12101" s="47"/>
      <c r="I12101" s="120">
        <v>100</v>
      </c>
      <c r="J12101" s="120">
        <v>0</v>
      </c>
    </row>
    <row r="12102" spans="1:10" ht="15" customHeight="1">
      <c r="A12102" s="46" t="s">
        <v>22302</v>
      </c>
      <c r="B12102" s="46" t="s">
        <v>33678</v>
      </c>
      <c r="C12102" s="47">
        <v>0.63039999999999996</v>
      </c>
      <c r="D12102" s="119" t="s">
        <v>15901</v>
      </c>
      <c r="E12102" s="46" t="s">
        <v>15901</v>
      </c>
      <c r="F12102" s="121">
        <v>295.34500000000003</v>
      </c>
      <c r="G12102" s="87"/>
      <c r="H12102" s="47"/>
      <c r="I12102" s="120">
        <v>90</v>
      </c>
      <c r="J12102" s="120">
        <v>0</v>
      </c>
    </row>
    <row r="12103" spans="1:10" ht="15" customHeight="1">
      <c r="A12103" s="46" t="s">
        <v>22301</v>
      </c>
      <c r="B12103" s="46" t="s">
        <v>33679</v>
      </c>
      <c r="C12103" s="47">
        <v>0.60640000000000005</v>
      </c>
      <c r="D12103" s="119" t="s">
        <v>15899</v>
      </c>
      <c r="E12103" s="46" t="s">
        <v>15899</v>
      </c>
      <c r="F12103" s="121">
        <v>295.34500000000003</v>
      </c>
      <c r="G12103" s="87"/>
      <c r="H12103" s="47"/>
      <c r="I12103" s="120">
        <v>100</v>
      </c>
      <c r="J12103" s="120">
        <v>0</v>
      </c>
    </row>
    <row r="12104" spans="1:10" ht="15" customHeight="1">
      <c r="A12104" s="46" t="s">
        <v>21983</v>
      </c>
      <c r="B12104" s="46" t="s">
        <v>33681</v>
      </c>
      <c r="C12104" s="47">
        <v>2.0242</v>
      </c>
      <c r="D12104" s="119" t="s">
        <v>15897</v>
      </c>
      <c r="E12104" s="46" t="s">
        <v>15897</v>
      </c>
      <c r="F12104" s="121">
        <v>295.34500000000003</v>
      </c>
      <c r="G12104" s="87"/>
      <c r="H12104" s="47"/>
      <c r="I12104" s="120">
        <v>0</v>
      </c>
      <c r="J12104" s="120">
        <v>0</v>
      </c>
    </row>
    <row r="12105" spans="1:10" ht="15" customHeight="1">
      <c r="A12105" s="46" t="s">
        <v>21982</v>
      </c>
      <c r="B12105" s="46" t="s">
        <v>33686</v>
      </c>
      <c r="C12105" s="47">
        <v>2.0242</v>
      </c>
      <c r="D12105" s="119" t="s">
        <v>15895</v>
      </c>
      <c r="E12105" s="46" t="s">
        <v>15895</v>
      </c>
      <c r="F12105" s="121">
        <v>295.34500000000003</v>
      </c>
      <c r="G12105" s="87"/>
      <c r="H12105" s="47"/>
      <c r="I12105" s="120">
        <v>53</v>
      </c>
      <c r="J12105" s="120">
        <v>0</v>
      </c>
    </row>
    <row r="12106" spans="1:10" ht="15" customHeight="1">
      <c r="A12106" s="46" t="s">
        <v>21981</v>
      </c>
      <c r="B12106" s="46" t="s">
        <v>33682</v>
      </c>
      <c r="C12106" s="47">
        <v>3.3397999999999999</v>
      </c>
      <c r="D12106" s="119" t="s">
        <v>15893</v>
      </c>
      <c r="E12106" s="46" t="s">
        <v>15893</v>
      </c>
      <c r="F12106" s="121">
        <v>310.38900000000001</v>
      </c>
      <c r="G12106" s="87"/>
      <c r="H12106" s="47"/>
      <c r="I12106" s="120">
        <v>0</v>
      </c>
      <c r="J12106" s="120">
        <v>0</v>
      </c>
    </row>
    <row r="12107" spans="1:10" ht="15" customHeight="1">
      <c r="A12107" s="46" t="s">
        <v>21980</v>
      </c>
      <c r="B12107" s="46" t="s">
        <v>33687</v>
      </c>
      <c r="C12107" s="47">
        <v>2.5301999999999998</v>
      </c>
      <c r="D12107" s="119" t="s">
        <v>15891</v>
      </c>
      <c r="E12107" s="46" t="s">
        <v>15891</v>
      </c>
      <c r="F12107" s="121">
        <v>310.38900000000001</v>
      </c>
      <c r="G12107" s="87"/>
      <c r="H12107" s="47"/>
      <c r="I12107" s="120">
        <v>126</v>
      </c>
      <c r="J12107" s="120">
        <v>0</v>
      </c>
    </row>
    <row r="12108" spans="1:10" ht="15" customHeight="1">
      <c r="A12108" s="46" t="s">
        <v>21979</v>
      </c>
      <c r="B12108" s="46" t="s">
        <v>33683</v>
      </c>
      <c r="C12108" s="47">
        <v>2.4036</v>
      </c>
      <c r="D12108" s="119" t="s">
        <v>15889</v>
      </c>
      <c r="E12108" s="46" t="s">
        <v>15889</v>
      </c>
      <c r="F12108" s="121">
        <v>310.38900000000001</v>
      </c>
      <c r="G12108" s="87"/>
      <c r="H12108" s="47"/>
      <c r="I12108" s="120">
        <v>0</v>
      </c>
      <c r="J12108" s="120">
        <v>0</v>
      </c>
    </row>
    <row r="12109" spans="1:10" ht="15" customHeight="1">
      <c r="A12109" s="46" t="s">
        <v>21978</v>
      </c>
      <c r="B12109" s="46" t="s">
        <v>33685</v>
      </c>
      <c r="C12109" s="47">
        <v>4.7061999999999999</v>
      </c>
      <c r="D12109" s="119" t="s">
        <v>15923</v>
      </c>
      <c r="E12109" s="46" t="s">
        <v>15923</v>
      </c>
      <c r="F12109" s="121">
        <v>298.92939999999999</v>
      </c>
      <c r="G12109" s="87"/>
      <c r="H12109" s="47"/>
      <c r="I12109" s="120">
        <v>1</v>
      </c>
      <c r="J12109" s="120">
        <v>0</v>
      </c>
    </row>
    <row r="12110" spans="1:10" ht="15" customHeight="1">
      <c r="A12110" s="46" t="s">
        <v>21977</v>
      </c>
      <c r="B12110" s="46" t="s">
        <v>33684</v>
      </c>
      <c r="C12110" s="47">
        <v>5.5411999999999999</v>
      </c>
      <c r="D12110" s="119" t="s">
        <v>15921</v>
      </c>
      <c r="E12110" s="46" t="s">
        <v>15921</v>
      </c>
      <c r="F12110" s="121">
        <v>298.92939999999999</v>
      </c>
      <c r="G12110" s="87"/>
      <c r="H12110" s="47"/>
      <c r="I12110" s="120">
        <v>0</v>
      </c>
      <c r="J12110" s="120">
        <v>0</v>
      </c>
    </row>
    <row r="12111" spans="1:10" ht="15" customHeight="1">
      <c r="A12111" s="46" t="s">
        <v>22029</v>
      </c>
      <c r="B12111" s="46" t="s">
        <v>22030</v>
      </c>
      <c r="C12111" s="47">
        <v>3.3786</v>
      </c>
      <c r="D12111" s="119" t="s">
        <v>15919</v>
      </c>
      <c r="E12111" s="46" t="s">
        <v>15919</v>
      </c>
      <c r="F12111" s="121">
        <v>298.92939999999999</v>
      </c>
      <c r="G12111" s="87"/>
      <c r="H12111" s="47"/>
      <c r="I12111" s="120">
        <v>300</v>
      </c>
      <c r="J12111" s="120">
        <v>0</v>
      </c>
    </row>
    <row r="12112" spans="1:10" ht="15" customHeight="1">
      <c r="A12112" s="46" t="s">
        <v>22027</v>
      </c>
      <c r="B12112" s="46" t="s">
        <v>22028</v>
      </c>
      <c r="C12112" s="47">
        <v>6.2622</v>
      </c>
      <c r="D12112" s="119" t="s">
        <v>15917</v>
      </c>
      <c r="E12112" s="46" t="s">
        <v>15917</v>
      </c>
      <c r="F12112" s="121">
        <v>298.92939999999999</v>
      </c>
      <c r="G12112" s="87"/>
      <c r="H12112" s="47"/>
      <c r="I12112" s="120">
        <v>280</v>
      </c>
      <c r="J12112" s="120">
        <v>0</v>
      </c>
    </row>
    <row r="12113" spans="1:10" ht="15" customHeight="1">
      <c r="A12113" s="46" t="s">
        <v>22025</v>
      </c>
      <c r="B12113" s="46" t="s">
        <v>22026</v>
      </c>
      <c r="C12113" s="47">
        <v>6.3449999999999998</v>
      </c>
      <c r="D12113" s="119" t="s">
        <v>15915</v>
      </c>
      <c r="E12113" s="46" t="s">
        <v>15915</v>
      </c>
      <c r="F12113" s="121">
        <v>298.92939999999999</v>
      </c>
      <c r="G12113" s="87"/>
      <c r="H12113" s="47"/>
      <c r="I12113" s="120">
        <v>120</v>
      </c>
      <c r="J12113" s="120">
        <v>0</v>
      </c>
    </row>
    <row r="12114" spans="1:10" ht="15" customHeight="1">
      <c r="A12114" s="46" t="s">
        <v>22023</v>
      </c>
      <c r="B12114" s="46" t="s">
        <v>22024</v>
      </c>
      <c r="C12114" s="47">
        <v>6.5923999999999996</v>
      </c>
      <c r="D12114" s="119" t="s">
        <v>15913</v>
      </c>
      <c r="E12114" s="46" t="s">
        <v>15913</v>
      </c>
      <c r="F12114" s="121">
        <v>298.92939999999999</v>
      </c>
      <c r="G12114" s="87"/>
      <c r="H12114" s="47"/>
      <c r="I12114" s="120">
        <v>120</v>
      </c>
      <c r="J12114" s="120">
        <v>0</v>
      </c>
    </row>
    <row r="12115" spans="1:10" ht="15" customHeight="1">
      <c r="A12115" s="46" t="s">
        <v>22021</v>
      </c>
      <c r="B12115" s="46" t="s">
        <v>22022</v>
      </c>
      <c r="C12115" s="47">
        <v>10.8774</v>
      </c>
      <c r="D12115" s="119" t="s">
        <v>15911</v>
      </c>
      <c r="E12115" s="46" t="s">
        <v>15911</v>
      </c>
      <c r="F12115" s="121">
        <v>313.98320000000001</v>
      </c>
      <c r="G12115" s="87"/>
      <c r="H12115" s="47"/>
      <c r="I12115" s="120">
        <v>100</v>
      </c>
      <c r="J12115" s="120">
        <v>0</v>
      </c>
    </row>
    <row r="12116" spans="1:10" ht="15" customHeight="1">
      <c r="A12116" s="46" t="s">
        <v>21975</v>
      </c>
      <c r="B12116" s="46" t="s">
        <v>21976</v>
      </c>
      <c r="C12116" s="47">
        <v>2.8083999999999998</v>
      </c>
      <c r="D12116" s="119" t="s">
        <v>15909</v>
      </c>
      <c r="E12116" s="46" t="s">
        <v>15909</v>
      </c>
      <c r="F12116" s="121">
        <v>313.98320000000001</v>
      </c>
      <c r="G12116" s="87"/>
      <c r="H12116" s="47"/>
      <c r="I12116" s="120">
        <v>41</v>
      </c>
      <c r="J12116" s="120">
        <v>0</v>
      </c>
    </row>
    <row r="12117" spans="1:10" ht="15" customHeight="1">
      <c r="A12117" s="46" t="s">
        <v>21973</v>
      </c>
      <c r="B12117" s="46" t="s">
        <v>21974</v>
      </c>
      <c r="C12117" s="47">
        <v>2.4796</v>
      </c>
      <c r="D12117" s="119" t="s">
        <v>15907</v>
      </c>
      <c r="E12117" s="46" t="s">
        <v>15907</v>
      </c>
      <c r="F12117" s="121">
        <v>313.98320000000001</v>
      </c>
      <c r="G12117" s="87"/>
      <c r="H12117" s="47"/>
      <c r="I12117" s="120">
        <v>50</v>
      </c>
      <c r="J12117" s="120">
        <v>0</v>
      </c>
    </row>
    <row r="12118" spans="1:10" ht="15" customHeight="1">
      <c r="A12118" s="46" t="s">
        <v>21972</v>
      </c>
      <c r="B12118" s="46" t="s">
        <v>33689</v>
      </c>
      <c r="C12118" s="47">
        <v>2.4036</v>
      </c>
      <c r="D12118" s="119" t="s">
        <v>15937</v>
      </c>
      <c r="E12118" s="46" t="s">
        <v>15937</v>
      </c>
      <c r="F12118" s="121">
        <v>288.1764</v>
      </c>
      <c r="G12118" s="87"/>
      <c r="H12118" s="47"/>
      <c r="I12118" s="120">
        <v>6</v>
      </c>
      <c r="J12118" s="120">
        <v>0</v>
      </c>
    </row>
    <row r="12119" spans="1:10" ht="15" customHeight="1">
      <c r="A12119" s="46" t="s">
        <v>21970</v>
      </c>
      <c r="B12119" s="46" t="s">
        <v>21971</v>
      </c>
      <c r="C12119" s="47">
        <v>4.3772000000000002</v>
      </c>
      <c r="D12119" s="119" t="s">
        <v>15935</v>
      </c>
      <c r="E12119" s="46" t="s">
        <v>15935</v>
      </c>
      <c r="F12119" s="121">
        <v>288.1764</v>
      </c>
      <c r="G12119" s="87"/>
      <c r="H12119" s="47"/>
      <c r="I12119" s="120">
        <v>28</v>
      </c>
      <c r="J12119" s="120">
        <v>0</v>
      </c>
    </row>
    <row r="12120" spans="1:10" ht="15" customHeight="1">
      <c r="A12120" s="46" t="s">
        <v>21969</v>
      </c>
      <c r="B12120" s="46" t="s">
        <v>33688</v>
      </c>
      <c r="C12120" s="47">
        <v>4.8074000000000003</v>
      </c>
      <c r="D12120" s="119" t="s">
        <v>15933</v>
      </c>
      <c r="E12120" s="46" t="s">
        <v>15933</v>
      </c>
      <c r="F12120" s="121">
        <v>288.1764</v>
      </c>
      <c r="G12120" s="87"/>
      <c r="H12120" s="47"/>
      <c r="I12120" s="120">
        <v>0</v>
      </c>
      <c r="J12120" s="120">
        <v>0</v>
      </c>
    </row>
    <row r="12121" spans="1:10" ht="15" customHeight="1">
      <c r="A12121" s="46" t="s">
        <v>21772</v>
      </c>
      <c r="B12121" s="46" t="s">
        <v>21773</v>
      </c>
      <c r="C12121" s="47">
        <v>8.8353999999999999</v>
      </c>
      <c r="D12121" s="119" t="s">
        <v>15931</v>
      </c>
      <c r="E12121" s="46" t="s">
        <v>15931</v>
      </c>
      <c r="F12121" s="121">
        <v>288.1764</v>
      </c>
      <c r="G12121" s="87"/>
      <c r="H12121" s="47"/>
      <c r="I12121" s="120">
        <v>0</v>
      </c>
      <c r="J12121" s="120">
        <v>0</v>
      </c>
    </row>
    <row r="12122" spans="1:10" ht="15" customHeight="1">
      <c r="A12122" s="46" t="s">
        <v>21770</v>
      </c>
      <c r="B12122" s="46" t="s">
        <v>21771</v>
      </c>
      <c r="C12122" s="47">
        <v>9.7462</v>
      </c>
      <c r="D12122" s="119" t="s">
        <v>15929</v>
      </c>
      <c r="E12122" s="46" t="s">
        <v>15929</v>
      </c>
      <c r="F12122" s="121">
        <v>301.07979999999998</v>
      </c>
      <c r="G12122" s="87"/>
      <c r="H12122" s="47"/>
      <c r="I12122" s="120">
        <v>0</v>
      </c>
      <c r="J12122" s="120">
        <v>0</v>
      </c>
    </row>
    <row r="12123" spans="1:10" ht="15" customHeight="1">
      <c r="A12123" s="46" t="s">
        <v>21768</v>
      </c>
      <c r="B12123" s="46" t="s">
        <v>21769</v>
      </c>
      <c r="C12123" s="47">
        <v>10.7484</v>
      </c>
      <c r="D12123" s="119" t="s">
        <v>15927</v>
      </c>
      <c r="E12123" s="46" t="s">
        <v>15927</v>
      </c>
      <c r="F12123" s="121">
        <v>301.07979999999998</v>
      </c>
      <c r="G12123" s="87"/>
      <c r="H12123" s="47"/>
      <c r="I12123" s="120">
        <v>0</v>
      </c>
      <c r="J12123" s="120">
        <v>0</v>
      </c>
    </row>
    <row r="12124" spans="1:10" ht="15" customHeight="1">
      <c r="A12124" s="46" t="s">
        <v>21766</v>
      </c>
      <c r="B12124" s="46" t="s">
        <v>21767</v>
      </c>
      <c r="C12124" s="47">
        <v>13.3896</v>
      </c>
      <c r="D12124" s="119" t="s">
        <v>15925</v>
      </c>
      <c r="E12124" s="46" t="s">
        <v>15925</v>
      </c>
      <c r="F12124" s="121">
        <v>301.07979999999998</v>
      </c>
      <c r="G12124" s="87"/>
      <c r="H12124" s="47"/>
      <c r="I12124" s="120">
        <v>0</v>
      </c>
      <c r="J12124" s="120">
        <v>0</v>
      </c>
    </row>
    <row r="12125" spans="1:10" ht="15" customHeight="1">
      <c r="A12125" s="46" t="s">
        <v>21764</v>
      </c>
      <c r="B12125" s="46" t="s">
        <v>21765</v>
      </c>
      <c r="C12125" s="47">
        <v>13.3896</v>
      </c>
      <c r="D12125" s="119" t="s">
        <v>15951</v>
      </c>
      <c r="E12125" s="46" t="s">
        <v>15951</v>
      </c>
      <c r="F12125" s="121">
        <v>288.1764</v>
      </c>
      <c r="G12125" s="87"/>
      <c r="H12125" s="47"/>
      <c r="I12125" s="120">
        <v>0</v>
      </c>
      <c r="J12125" s="120">
        <v>0</v>
      </c>
    </row>
    <row r="12126" spans="1:10" ht="15" customHeight="1">
      <c r="A12126" s="46" t="s">
        <v>21780</v>
      </c>
      <c r="B12126" s="46" t="s">
        <v>21781</v>
      </c>
      <c r="C12126" s="47">
        <v>6.5582000000000003</v>
      </c>
      <c r="D12126" s="119" t="s">
        <v>15949</v>
      </c>
      <c r="E12126" s="46" t="s">
        <v>15949</v>
      </c>
      <c r="F12126" s="121">
        <v>288.1764</v>
      </c>
      <c r="G12126" s="87"/>
      <c r="H12126" s="47"/>
      <c r="I12126" s="120">
        <v>0</v>
      </c>
      <c r="J12126" s="120">
        <v>0</v>
      </c>
    </row>
    <row r="12127" spans="1:10" ht="15" customHeight="1">
      <c r="A12127" s="46" t="s">
        <v>21778</v>
      </c>
      <c r="B12127" s="46" t="s">
        <v>21779</v>
      </c>
      <c r="C12127" s="47">
        <v>6.5582000000000003</v>
      </c>
      <c r="D12127" s="119" t="s">
        <v>15947</v>
      </c>
      <c r="E12127" s="46" t="s">
        <v>15947</v>
      </c>
      <c r="F12127" s="121">
        <v>288.1764</v>
      </c>
      <c r="G12127" s="87"/>
      <c r="H12127" s="47"/>
      <c r="I12127" s="120">
        <v>0</v>
      </c>
      <c r="J12127" s="120">
        <v>0</v>
      </c>
    </row>
    <row r="12128" spans="1:10" ht="15" customHeight="1">
      <c r="A12128" s="46" t="s">
        <v>21776</v>
      </c>
      <c r="B12128" s="46" t="s">
        <v>21777</v>
      </c>
      <c r="C12128" s="47">
        <v>6.5582000000000003</v>
      </c>
      <c r="D12128" s="119" t="s">
        <v>15945</v>
      </c>
      <c r="E12128" s="46" t="s">
        <v>15945</v>
      </c>
      <c r="F12128" s="121">
        <v>288.1764</v>
      </c>
      <c r="G12128" s="87"/>
      <c r="H12128" s="47"/>
      <c r="I12128" s="120">
        <v>0</v>
      </c>
      <c r="J12128" s="120">
        <v>0</v>
      </c>
    </row>
    <row r="12129" spans="1:10" ht="15" customHeight="1">
      <c r="A12129" s="46" t="s">
        <v>21774</v>
      </c>
      <c r="B12129" s="46" t="s">
        <v>21775</v>
      </c>
      <c r="C12129" s="47">
        <v>9.7462</v>
      </c>
      <c r="D12129" s="119" t="s">
        <v>15943</v>
      </c>
      <c r="E12129" s="46" t="s">
        <v>15943</v>
      </c>
      <c r="F12129" s="121">
        <v>301.07979999999998</v>
      </c>
      <c r="G12129" s="87"/>
      <c r="H12129" s="47"/>
      <c r="I12129" s="120">
        <v>0</v>
      </c>
      <c r="J12129" s="120">
        <v>0</v>
      </c>
    </row>
    <row r="12130" spans="1:10" ht="15" customHeight="1">
      <c r="A12130" s="46" t="s">
        <v>22364</v>
      </c>
      <c r="B12130" s="46" t="s">
        <v>22365</v>
      </c>
      <c r="C12130" s="47">
        <v>1.6194</v>
      </c>
      <c r="D12130" s="119" t="s">
        <v>15941</v>
      </c>
      <c r="E12130" s="46" t="s">
        <v>15941</v>
      </c>
      <c r="F12130" s="121">
        <v>301.07979999999998</v>
      </c>
      <c r="G12130" s="87"/>
      <c r="H12130" s="47"/>
      <c r="I12130" s="120">
        <v>0</v>
      </c>
      <c r="J12130" s="120">
        <v>0</v>
      </c>
    </row>
    <row r="12131" spans="1:10" ht="15" customHeight="1">
      <c r="A12131" s="46" t="s">
        <v>22362</v>
      </c>
      <c r="B12131" s="46" t="s">
        <v>22363</v>
      </c>
      <c r="C12131" s="47">
        <v>1.6852</v>
      </c>
      <c r="D12131" s="119" t="s">
        <v>15939</v>
      </c>
      <c r="E12131" s="46" t="s">
        <v>15939</v>
      </c>
      <c r="F12131" s="121">
        <v>301.07979999999998</v>
      </c>
      <c r="G12131" s="87"/>
      <c r="H12131" s="47"/>
      <c r="I12131" s="120">
        <v>600</v>
      </c>
      <c r="J12131" s="120">
        <v>0</v>
      </c>
    </row>
    <row r="12132" spans="1:10" ht="15" customHeight="1">
      <c r="A12132" s="46" t="s">
        <v>22361</v>
      </c>
      <c r="B12132" s="46" t="s">
        <v>22356</v>
      </c>
      <c r="C12132" s="47">
        <v>2.758</v>
      </c>
      <c r="D12132" s="119" t="s">
        <v>15965</v>
      </c>
      <c r="E12132" s="46" t="s">
        <v>15965</v>
      </c>
      <c r="F12132" s="121">
        <v>198.5694</v>
      </c>
      <c r="G12132" s="87"/>
      <c r="H12132" s="47"/>
      <c r="I12132" s="120">
        <v>0</v>
      </c>
      <c r="J12132" s="120">
        <v>0</v>
      </c>
    </row>
    <row r="12133" spans="1:10" ht="15" customHeight="1">
      <c r="A12133" s="46" t="s">
        <v>22359</v>
      </c>
      <c r="B12133" s="46" t="s">
        <v>22360</v>
      </c>
      <c r="C12133" s="47">
        <v>2.4653999999999998</v>
      </c>
      <c r="D12133" s="119" t="s">
        <v>15963</v>
      </c>
      <c r="E12133" s="46" t="s">
        <v>15963</v>
      </c>
      <c r="F12133" s="121">
        <v>198.5694</v>
      </c>
      <c r="G12133" s="87"/>
      <c r="H12133" s="47"/>
      <c r="I12133" s="120">
        <v>0</v>
      </c>
      <c r="J12133" s="120">
        <v>0</v>
      </c>
    </row>
    <row r="12134" spans="1:10" ht="15" customHeight="1">
      <c r="A12134" s="46" t="s">
        <v>22357</v>
      </c>
      <c r="B12134" s="46" t="s">
        <v>22358</v>
      </c>
      <c r="C12134" s="47">
        <v>1.6506000000000001</v>
      </c>
      <c r="D12134" s="119" t="s">
        <v>15961</v>
      </c>
      <c r="E12134" s="46" t="s">
        <v>15961</v>
      </c>
      <c r="F12134" s="121">
        <v>198.5694</v>
      </c>
      <c r="G12134" s="87"/>
      <c r="H12134" s="47"/>
      <c r="I12134" s="120">
        <v>0</v>
      </c>
      <c r="J12134" s="120">
        <v>0</v>
      </c>
    </row>
    <row r="12135" spans="1:10" ht="15" customHeight="1">
      <c r="A12135" s="46" t="s">
        <v>22355</v>
      </c>
      <c r="B12135" s="46" t="s">
        <v>22356</v>
      </c>
      <c r="C12135" s="47">
        <v>1.7851999999999999</v>
      </c>
      <c r="D12135" s="119" t="s">
        <v>15959</v>
      </c>
      <c r="E12135" s="46" t="s">
        <v>15959</v>
      </c>
      <c r="F12135" s="121">
        <v>198.5694</v>
      </c>
      <c r="G12135" s="87"/>
      <c r="H12135" s="47"/>
      <c r="I12135" s="120">
        <v>0</v>
      </c>
      <c r="J12135" s="120">
        <v>0</v>
      </c>
    </row>
    <row r="12136" spans="1:10" ht="15" customHeight="1">
      <c r="A12136" s="46" t="s">
        <v>22353</v>
      </c>
      <c r="B12136" s="46" t="s">
        <v>22354</v>
      </c>
      <c r="C12136" s="47">
        <v>0.99180000000000001</v>
      </c>
      <c r="D12136" s="119" t="s">
        <v>15957</v>
      </c>
      <c r="E12136" s="46" t="s">
        <v>15957</v>
      </c>
      <c r="F12136" s="121">
        <v>209.32220000000001</v>
      </c>
      <c r="G12136" s="87"/>
      <c r="H12136" s="47"/>
      <c r="I12136" s="120">
        <v>430</v>
      </c>
      <c r="J12136" s="120">
        <v>0</v>
      </c>
    </row>
    <row r="12137" spans="1:10" ht="15" customHeight="1">
      <c r="A12137" s="46" t="s">
        <v>22351</v>
      </c>
      <c r="B12137" s="46" t="s">
        <v>22352</v>
      </c>
      <c r="C12137" s="47">
        <v>1.0911999999999999</v>
      </c>
      <c r="D12137" s="119" t="s">
        <v>15955</v>
      </c>
      <c r="E12137" s="46" t="s">
        <v>15955</v>
      </c>
      <c r="F12137" s="121">
        <v>209.32220000000001</v>
      </c>
      <c r="G12137" s="87"/>
      <c r="H12137" s="47"/>
      <c r="I12137" s="120">
        <v>0</v>
      </c>
      <c r="J12137" s="120">
        <v>0</v>
      </c>
    </row>
    <row r="12138" spans="1:10" ht="15" customHeight="1">
      <c r="A12138" s="46" t="s">
        <v>22350</v>
      </c>
      <c r="B12138" s="46" t="s">
        <v>22347</v>
      </c>
      <c r="C12138" s="47">
        <v>1.254</v>
      </c>
      <c r="D12138" s="119" t="s">
        <v>15953</v>
      </c>
      <c r="E12138" s="46" t="s">
        <v>15953</v>
      </c>
      <c r="F12138" s="121">
        <v>209.32220000000001</v>
      </c>
      <c r="G12138" s="87"/>
      <c r="H12138" s="47"/>
      <c r="I12138" s="120">
        <v>0</v>
      </c>
      <c r="J12138" s="120">
        <v>0</v>
      </c>
    </row>
    <row r="12139" spans="1:10" ht="15" customHeight="1">
      <c r="A12139" s="46" t="s">
        <v>22348</v>
      </c>
      <c r="B12139" s="46" t="s">
        <v>22349</v>
      </c>
      <c r="C12139" s="47">
        <v>0.99180000000000001</v>
      </c>
      <c r="D12139" s="119" t="s">
        <v>15990</v>
      </c>
      <c r="E12139" s="46" t="s">
        <v>15990</v>
      </c>
      <c r="F12139" s="121">
        <v>177.37379999999999</v>
      </c>
      <c r="G12139" s="87"/>
      <c r="H12139" s="47"/>
      <c r="I12139" s="120">
        <v>0</v>
      </c>
      <c r="J12139" s="120">
        <v>0</v>
      </c>
    </row>
    <row r="12140" spans="1:10" ht="15" customHeight="1">
      <c r="A12140" s="46" t="s">
        <v>22346</v>
      </c>
      <c r="B12140" s="46" t="s">
        <v>22347</v>
      </c>
      <c r="C12140" s="47">
        <v>1.1335999999999999</v>
      </c>
      <c r="D12140" s="119" t="s">
        <v>15988</v>
      </c>
      <c r="E12140" s="46" t="s">
        <v>15988</v>
      </c>
      <c r="F12140" s="121">
        <v>174.2732</v>
      </c>
      <c r="G12140" s="87"/>
      <c r="H12140" s="47"/>
      <c r="I12140" s="120">
        <v>0</v>
      </c>
      <c r="J12140" s="120">
        <v>0</v>
      </c>
    </row>
    <row r="12141" spans="1:10" ht="15" customHeight="1">
      <c r="A12141" s="46" t="s">
        <v>22344</v>
      </c>
      <c r="B12141" s="46" t="s">
        <v>22345</v>
      </c>
      <c r="C12141" s="47">
        <v>2.3519999999999999</v>
      </c>
      <c r="D12141" s="119" t="s">
        <v>15987</v>
      </c>
      <c r="E12141" s="46" t="s">
        <v>15987</v>
      </c>
      <c r="F12141" s="121">
        <v>177.37379999999999</v>
      </c>
      <c r="G12141" s="87"/>
      <c r="H12141" s="47"/>
      <c r="I12141" s="120">
        <v>0</v>
      </c>
      <c r="J12141" s="120">
        <v>0</v>
      </c>
    </row>
    <row r="12142" spans="1:10" ht="15" customHeight="1">
      <c r="A12142" s="46" t="s">
        <v>22342</v>
      </c>
      <c r="B12142" s="46" t="s">
        <v>22343</v>
      </c>
      <c r="C12142" s="47">
        <v>1.92</v>
      </c>
      <c r="D12142" s="119" t="s">
        <v>15985</v>
      </c>
      <c r="E12142" s="46" t="s">
        <v>15985</v>
      </c>
      <c r="F12142" s="121">
        <v>174.2732</v>
      </c>
      <c r="G12142" s="87"/>
      <c r="H12142" s="47"/>
      <c r="I12142" s="120">
        <v>0</v>
      </c>
      <c r="J12142" s="120">
        <v>0</v>
      </c>
    </row>
    <row r="12143" spans="1:10" ht="15" customHeight="1">
      <c r="A12143" s="46" t="s">
        <v>22340</v>
      </c>
      <c r="B12143" s="46" t="s">
        <v>22341</v>
      </c>
      <c r="C12143" s="47">
        <v>0.88560000000000005</v>
      </c>
      <c r="D12143" s="119" t="s">
        <v>15983</v>
      </c>
      <c r="E12143" s="46" t="s">
        <v>15983</v>
      </c>
      <c r="F12143" s="121">
        <v>193.71080000000001</v>
      </c>
      <c r="G12143" s="87"/>
      <c r="H12143" s="47"/>
      <c r="I12143" s="120">
        <v>0</v>
      </c>
      <c r="J12143" s="120">
        <v>0</v>
      </c>
    </row>
    <row r="12144" spans="1:10" ht="15" customHeight="1">
      <c r="A12144" s="46" t="s">
        <v>22338</v>
      </c>
      <c r="B12144" s="46" t="s">
        <v>22339</v>
      </c>
      <c r="C12144" s="47">
        <v>1.0880000000000001</v>
      </c>
      <c r="D12144" s="119" t="s">
        <v>15981</v>
      </c>
      <c r="E12144" s="46" t="s">
        <v>15981</v>
      </c>
      <c r="F12144" s="121">
        <v>174.2732</v>
      </c>
      <c r="G12144" s="87"/>
      <c r="H12144" s="47"/>
      <c r="I12144" s="120">
        <v>0</v>
      </c>
      <c r="J12144" s="120">
        <v>0</v>
      </c>
    </row>
    <row r="12145" spans="1:10" ht="15" customHeight="1">
      <c r="A12145" s="46" t="s">
        <v>22336</v>
      </c>
      <c r="B12145" s="46" t="s">
        <v>22337</v>
      </c>
      <c r="C12145" s="47">
        <v>1.4676</v>
      </c>
      <c r="D12145" s="119" t="s">
        <v>15979</v>
      </c>
      <c r="E12145" s="46" t="s">
        <v>15979</v>
      </c>
      <c r="F12145" s="121">
        <v>230.04060000000001</v>
      </c>
      <c r="G12145" s="87"/>
      <c r="H12145" s="47"/>
      <c r="I12145" s="120">
        <v>0</v>
      </c>
      <c r="J12145" s="120">
        <v>0</v>
      </c>
    </row>
    <row r="12146" spans="1:10" ht="15" customHeight="1">
      <c r="A12146" s="46" t="s">
        <v>22334</v>
      </c>
      <c r="B12146" s="46" t="s">
        <v>22335</v>
      </c>
      <c r="C12146" s="47">
        <v>0.96140000000000003</v>
      </c>
      <c r="D12146" s="119" t="s">
        <v>15977</v>
      </c>
      <c r="E12146" s="46" t="s">
        <v>15977</v>
      </c>
      <c r="F12146" s="121">
        <v>230.04060000000001</v>
      </c>
      <c r="G12146" s="87"/>
      <c r="H12146" s="47"/>
      <c r="I12146" s="120">
        <v>0</v>
      </c>
      <c r="J12146" s="120">
        <v>0</v>
      </c>
    </row>
    <row r="12147" spans="1:10" ht="15" customHeight="1">
      <c r="A12147" s="46" t="s">
        <v>22332</v>
      </c>
      <c r="B12147" s="46" t="s">
        <v>22333</v>
      </c>
      <c r="C12147" s="47">
        <v>0.88560000000000005</v>
      </c>
      <c r="D12147" s="119" t="s">
        <v>15975</v>
      </c>
      <c r="E12147" s="46" t="s">
        <v>15975</v>
      </c>
      <c r="F12147" s="121">
        <v>184.37559999999999</v>
      </c>
      <c r="G12147" s="87"/>
      <c r="H12147" s="47"/>
      <c r="I12147" s="120">
        <v>0</v>
      </c>
      <c r="J12147" s="120">
        <v>0</v>
      </c>
    </row>
    <row r="12148" spans="1:10" ht="15" customHeight="1">
      <c r="A12148" s="46" t="s">
        <v>22330</v>
      </c>
      <c r="B12148" s="46" t="s">
        <v>22331</v>
      </c>
      <c r="C12148" s="47">
        <v>1.6446000000000001</v>
      </c>
      <c r="D12148" s="119" t="s">
        <v>15973</v>
      </c>
      <c r="E12148" s="46" t="s">
        <v>15973</v>
      </c>
      <c r="F12148" s="121">
        <v>174.2732</v>
      </c>
      <c r="G12148" s="87"/>
      <c r="H12148" s="47"/>
      <c r="I12148" s="120">
        <v>0</v>
      </c>
      <c r="J12148" s="120">
        <v>0</v>
      </c>
    </row>
    <row r="12149" spans="1:10" ht="15" customHeight="1">
      <c r="A12149" s="46" t="s">
        <v>22328</v>
      </c>
      <c r="B12149" s="46" t="s">
        <v>22329</v>
      </c>
      <c r="C12149" s="47">
        <v>0.63260000000000005</v>
      </c>
      <c r="D12149" s="119" t="s">
        <v>15971</v>
      </c>
      <c r="E12149" s="46" t="s">
        <v>15971</v>
      </c>
      <c r="F12149" s="121">
        <v>184.37559999999999</v>
      </c>
      <c r="G12149" s="87"/>
      <c r="H12149" s="47"/>
      <c r="I12149" s="120">
        <v>0</v>
      </c>
      <c r="J12149" s="120">
        <v>0</v>
      </c>
    </row>
    <row r="12150" spans="1:10" ht="15" customHeight="1">
      <c r="A12150" s="46" t="s">
        <v>22326</v>
      </c>
      <c r="B12150" s="46" t="s">
        <v>22327</v>
      </c>
      <c r="C12150" s="47">
        <v>0.60719999999999996</v>
      </c>
      <c r="D12150" s="119" t="s">
        <v>15969</v>
      </c>
      <c r="E12150" s="46" t="s">
        <v>15969</v>
      </c>
      <c r="F12150" s="121">
        <v>174.2732</v>
      </c>
      <c r="G12150" s="87"/>
      <c r="H12150" s="47"/>
      <c r="I12150" s="120">
        <v>0</v>
      </c>
      <c r="J12150" s="120">
        <v>0</v>
      </c>
    </row>
    <row r="12151" spans="1:10" ht="15" customHeight="1">
      <c r="A12151" s="46" t="s">
        <v>22324</v>
      </c>
      <c r="B12151" s="46" t="s">
        <v>22325</v>
      </c>
      <c r="C12151" s="47">
        <v>0.93620000000000003</v>
      </c>
      <c r="D12151" s="119" t="s">
        <v>15967</v>
      </c>
      <c r="E12151" s="46" t="s">
        <v>15967</v>
      </c>
      <c r="F12151" s="121">
        <v>322.75400000000002</v>
      </c>
      <c r="G12151" s="87"/>
      <c r="H12151" s="47"/>
      <c r="I12151" s="120">
        <v>0</v>
      </c>
      <c r="J12151" s="120">
        <v>0</v>
      </c>
    </row>
    <row r="12152" spans="1:10" ht="15" customHeight="1">
      <c r="A12152" s="46" t="s">
        <v>22322</v>
      </c>
      <c r="B12152" s="46" t="s">
        <v>22323</v>
      </c>
      <c r="C12152" s="47">
        <v>0.53139999999999998</v>
      </c>
      <c r="D12152" s="119" t="s">
        <v>16000</v>
      </c>
      <c r="E12152" s="46" t="s">
        <v>16000</v>
      </c>
      <c r="F12152" s="121">
        <v>88.298400000000001</v>
      </c>
      <c r="G12152" s="87"/>
      <c r="H12152" s="47"/>
      <c r="I12152" s="120">
        <v>0</v>
      </c>
      <c r="J12152" s="120">
        <v>0</v>
      </c>
    </row>
    <row r="12153" spans="1:10" ht="15" customHeight="1">
      <c r="A12153" s="46" t="s">
        <v>22320</v>
      </c>
      <c r="B12153" s="46" t="s">
        <v>22321</v>
      </c>
      <c r="C12153" s="47">
        <v>0.63260000000000005</v>
      </c>
      <c r="D12153" s="119" t="s">
        <v>15998</v>
      </c>
      <c r="E12153" s="46" t="s">
        <v>15998</v>
      </c>
      <c r="F12153" s="121">
        <v>88.298400000000001</v>
      </c>
      <c r="G12153" s="87"/>
      <c r="H12153" s="47"/>
      <c r="I12153" s="120">
        <v>0</v>
      </c>
      <c r="J12153" s="120">
        <v>0</v>
      </c>
    </row>
    <row r="12154" spans="1:10" ht="15" customHeight="1">
      <c r="A12154" s="46" t="s">
        <v>22318</v>
      </c>
      <c r="B12154" s="46" t="s">
        <v>22319</v>
      </c>
      <c r="C12154" s="47">
        <v>0.98680000000000001</v>
      </c>
      <c r="D12154" s="119" t="s">
        <v>15996</v>
      </c>
      <c r="E12154" s="46" t="s">
        <v>15996</v>
      </c>
      <c r="F12154" s="121">
        <v>65.061999999999998</v>
      </c>
      <c r="G12154" s="87"/>
      <c r="H12154" s="47"/>
      <c r="I12154" s="120">
        <v>0</v>
      </c>
      <c r="J12154" s="120">
        <v>0</v>
      </c>
    </row>
    <row r="12155" spans="1:10" ht="15" customHeight="1">
      <c r="A12155" s="46" t="s">
        <v>22316</v>
      </c>
      <c r="B12155" s="46" t="s">
        <v>22317</v>
      </c>
      <c r="C12155" s="47">
        <v>0.63260000000000005</v>
      </c>
      <c r="D12155" s="119" t="s">
        <v>15994</v>
      </c>
      <c r="E12155" s="46" t="s">
        <v>15994</v>
      </c>
      <c r="F12155" s="121">
        <v>65.061999999999998</v>
      </c>
      <c r="G12155" s="87"/>
      <c r="H12155" s="47"/>
      <c r="I12155" s="120">
        <v>0</v>
      </c>
      <c r="J12155" s="120">
        <v>0</v>
      </c>
    </row>
    <row r="12156" spans="1:10" ht="15" customHeight="1">
      <c r="A12156" s="46" t="s">
        <v>22314</v>
      </c>
      <c r="B12156" s="46" t="s">
        <v>22315</v>
      </c>
      <c r="C12156" s="47">
        <v>1.0628</v>
      </c>
      <c r="D12156" s="119" t="s">
        <v>15992</v>
      </c>
      <c r="E12156" s="46" t="s">
        <v>15992</v>
      </c>
      <c r="F12156" s="121">
        <v>88.298400000000001</v>
      </c>
      <c r="G12156" s="87"/>
      <c r="H12156" s="47"/>
      <c r="I12156" s="120">
        <v>0</v>
      </c>
      <c r="J12156" s="120">
        <v>0</v>
      </c>
    </row>
    <row r="12157" spans="1:10" ht="15" customHeight="1">
      <c r="A12157" s="46" t="s">
        <v>21998</v>
      </c>
      <c r="B12157" s="46" t="s">
        <v>21997</v>
      </c>
      <c r="C12157" s="47">
        <v>1.0628</v>
      </c>
      <c r="D12157" s="119" t="s">
        <v>16012</v>
      </c>
      <c r="E12157" s="46" t="s">
        <v>16012</v>
      </c>
      <c r="F12157" s="121">
        <v>187.0532</v>
      </c>
      <c r="G12157" s="87"/>
      <c r="H12157" s="47"/>
      <c r="I12157" s="120">
        <v>0</v>
      </c>
      <c r="J12157" s="120">
        <v>0</v>
      </c>
    </row>
    <row r="12158" spans="1:10" ht="15" customHeight="1">
      <c r="A12158" s="46" t="s">
        <v>21996</v>
      </c>
      <c r="B12158" s="46" t="s">
        <v>21997</v>
      </c>
      <c r="C12158" s="47">
        <v>1.3664000000000001</v>
      </c>
      <c r="D12158" s="119" t="s">
        <v>16011</v>
      </c>
      <c r="E12158" s="46" t="s">
        <v>16011</v>
      </c>
      <c r="F12158" s="121">
        <v>210.28960000000001</v>
      </c>
      <c r="G12158" s="87"/>
      <c r="H12158" s="47"/>
      <c r="I12158" s="120">
        <v>0</v>
      </c>
      <c r="J12158" s="120">
        <v>0</v>
      </c>
    </row>
    <row r="12159" spans="1:10" ht="15" customHeight="1">
      <c r="A12159" s="46" t="s">
        <v>22396</v>
      </c>
      <c r="B12159" s="46" t="s">
        <v>22397</v>
      </c>
      <c r="C12159" s="47">
        <v>5.2628000000000004</v>
      </c>
      <c r="D12159" s="119" t="s">
        <v>16010</v>
      </c>
      <c r="E12159" s="46" t="s">
        <v>16010</v>
      </c>
      <c r="F12159" s="121">
        <v>195.18600000000001</v>
      </c>
      <c r="G12159" s="87"/>
      <c r="H12159" s="47"/>
      <c r="I12159" s="120">
        <v>0</v>
      </c>
      <c r="J12159" s="120">
        <v>0</v>
      </c>
    </row>
    <row r="12160" spans="1:10" ht="15" customHeight="1">
      <c r="A12160" s="46" t="s">
        <v>3340</v>
      </c>
      <c r="B12160" s="46" t="s">
        <v>22408</v>
      </c>
      <c r="C12160" s="47">
        <v>3.3439999999999999</v>
      </c>
      <c r="D12160" s="119" t="s">
        <v>16009</v>
      </c>
      <c r="E12160" s="46" t="s">
        <v>16009</v>
      </c>
      <c r="F12160" s="121">
        <v>243.98259999999999</v>
      </c>
      <c r="G12160" s="87"/>
      <c r="H12160" s="47"/>
      <c r="I12160" s="120">
        <v>1918</v>
      </c>
      <c r="J12160" s="120">
        <v>0</v>
      </c>
    </row>
    <row r="12161" spans="1:10" ht="15" customHeight="1">
      <c r="A12161" s="46" t="s">
        <v>22406</v>
      </c>
      <c r="B12161" s="46" t="s">
        <v>22407</v>
      </c>
      <c r="C12161" s="47">
        <v>3.7208000000000001</v>
      </c>
      <c r="D12161" s="119" t="s">
        <v>16007</v>
      </c>
      <c r="E12161" s="46" t="s">
        <v>16007</v>
      </c>
      <c r="F12161" s="121">
        <v>239.33519999999999</v>
      </c>
      <c r="G12161" s="87"/>
      <c r="H12161" s="47"/>
      <c r="I12161" s="120">
        <v>405</v>
      </c>
      <c r="J12161" s="120">
        <v>0</v>
      </c>
    </row>
    <row r="12162" spans="1:10" ht="15" customHeight="1">
      <c r="A12162" s="46" t="s">
        <v>3348</v>
      </c>
      <c r="B12162" s="46" t="s">
        <v>22405</v>
      </c>
      <c r="C12162" s="47">
        <v>5.4260000000000002</v>
      </c>
      <c r="D12162" s="119" t="s">
        <v>16006</v>
      </c>
      <c r="E12162" s="46" t="s">
        <v>16006</v>
      </c>
      <c r="F12162" s="121">
        <v>167.3022</v>
      </c>
      <c r="G12162" s="87"/>
      <c r="H12162" s="47"/>
      <c r="I12162" s="120">
        <v>1315</v>
      </c>
      <c r="J12162" s="120">
        <v>0</v>
      </c>
    </row>
    <row r="12163" spans="1:10" ht="15" customHeight="1">
      <c r="A12163" s="46" t="s">
        <v>22403</v>
      </c>
      <c r="B12163" s="46" t="s">
        <v>22404</v>
      </c>
      <c r="C12163" s="47">
        <v>5.8193999999999999</v>
      </c>
      <c r="D12163" s="119" t="s">
        <v>16004</v>
      </c>
      <c r="E12163" s="46" t="s">
        <v>16004</v>
      </c>
      <c r="F12163" s="121">
        <v>174.2732</v>
      </c>
      <c r="G12163" s="87"/>
      <c r="H12163" s="47"/>
      <c r="I12163" s="120">
        <v>396</v>
      </c>
      <c r="J12163" s="120">
        <v>0</v>
      </c>
    </row>
    <row r="12164" spans="1:10" ht="15" customHeight="1">
      <c r="A12164" s="46" t="s">
        <v>3357</v>
      </c>
      <c r="B12164" s="46" t="s">
        <v>33690</v>
      </c>
      <c r="C12164" s="47">
        <v>8.2487999999999992</v>
      </c>
      <c r="D12164" s="119" t="s">
        <v>16002</v>
      </c>
      <c r="E12164" s="46" t="s">
        <v>16002</v>
      </c>
      <c r="F12164" s="121">
        <v>174.2732</v>
      </c>
      <c r="G12164" s="87"/>
      <c r="H12164" s="47"/>
      <c r="I12164" s="120">
        <v>223</v>
      </c>
      <c r="J12164" s="120">
        <v>0</v>
      </c>
    </row>
    <row r="12165" spans="1:10" ht="15" customHeight="1">
      <c r="A12165" s="46" t="s">
        <v>22401</v>
      </c>
      <c r="B12165" s="46" t="s">
        <v>22402</v>
      </c>
      <c r="C12165" s="47">
        <v>12.0816</v>
      </c>
      <c r="D12165" s="119" t="s">
        <v>16498</v>
      </c>
      <c r="E12165" s="46" t="s">
        <v>16498</v>
      </c>
      <c r="F12165" s="121">
        <v>237.5692</v>
      </c>
      <c r="G12165" s="87"/>
      <c r="H12165" s="47"/>
      <c r="I12165" s="120">
        <v>101</v>
      </c>
      <c r="J12165" s="120">
        <v>0</v>
      </c>
    </row>
    <row r="12166" spans="1:10" ht="15" customHeight="1">
      <c r="A12166" s="46" t="s">
        <v>3366</v>
      </c>
      <c r="B12166" s="46" t="s">
        <v>22400</v>
      </c>
      <c r="C12166" s="47">
        <v>14.209</v>
      </c>
      <c r="D12166" s="119" t="s">
        <v>16496</v>
      </c>
      <c r="E12166" s="46" t="s">
        <v>16496</v>
      </c>
      <c r="F12166" s="121">
        <v>237.5692</v>
      </c>
      <c r="G12166" s="87"/>
      <c r="H12166" s="47"/>
      <c r="I12166" s="120">
        <v>104</v>
      </c>
      <c r="J12166" s="120">
        <v>0</v>
      </c>
    </row>
    <row r="12167" spans="1:10" ht="15" customHeight="1">
      <c r="A12167" s="46" t="s">
        <v>22398</v>
      </c>
      <c r="B12167" s="46" t="s">
        <v>22399</v>
      </c>
      <c r="C12167" s="47">
        <v>18.307600000000001</v>
      </c>
      <c r="D12167" s="119" t="s">
        <v>16494</v>
      </c>
      <c r="E12167" s="46" t="s">
        <v>16494</v>
      </c>
      <c r="F12167" s="121">
        <v>237.5692</v>
      </c>
      <c r="G12167" s="87"/>
      <c r="H12167" s="47"/>
      <c r="I12167" s="120">
        <v>25</v>
      </c>
      <c r="J12167" s="120">
        <v>0</v>
      </c>
    </row>
    <row r="12168" spans="1:10" ht="15" customHeight="1">
      <c r="A12168" s="46" t="s">
        <v>3387</v>
      </c>
      <c r="B12168" s="46" t="s">
        <v>22435</v>
      </c>
      <c r="C12168" s="47">
        <v>2.6023999999999998</v>
      </c>
      <c r="D12168" s="119" t="s">
        <v>16492</v>
      </c>
      <c r="E12168" s="46" t="s">
        <v>16492</v>
      </c>
      <c r="F12168" s="121">
        <v>237.5692</v>
      </c>
      <c r="G12168" s="87"/>
      <c r="H12168" s="47"/>
      <c r="I12168" s="120">
        <v>2897</v>
      </c>
      <c r="J12168" s="120">
        <v>0</v>
      </c>
    </row>
    <row r="12169" spans="1:10" ht="15" customHeight="1">
      <c r="A12169" s="46" t="s">
        <v>22433</v>
      </c>
      <c r="B12169" s="46" t="s">
        <v>22434</v>
      </c>
      <c r="C12169" s="47">
        <v>2.7042000000000002</v>
      </c>
      <c r="D12169" s="119" t="s">
        <v>16490</v>
      </c>
      <c r="E12169" s="46" t="s">
        <v>16490</v>
      </c>
      <c r="F12169" s="121">
        <v>237.5692</v>
      </c>
      <c r="G12169" s="87"/>
      <c r="H12169" s="47"/>
      <c r="I12169" s="120">
        <v>3319</v>
      </c>
      <c r="J12169" s="120">
        <v>0</v>
      </c>
    </row>
    <row r="12170" spans="1:10" ht="15" customHeight="1">
      <c r="A12170" s="46" t="s">
        <v>3396</v>
      </c>
      <c r="B12170" s="46" t="s">
        <v>22432</v>
      </c>
      <c r="C12170" s="47">
        <v>4.1193999999999997</v>
      </c>
      <c r="D12170" s="119" t="s">
        <v>16488</v>
      </c>
      <c r="E12170" s="46" t="s">
        <v>16488</v>
      </c>
      <c r="F12170" s="121">
        <v>237.5692</v>
      </c>
      <c r="G12170" s="87"/>
      <c r="H12170" s="47"/>
      <c r="I12170" s="120">
        <v>442</v>
      </c>
      <c r="J12170" s="120">
        <v>0</v>
      </c>
    </row>
    <row r="12171" spans="1:10" ht="15" customHeight="1">
      <c r="A12171" s="46" t="s">
        <v>22430</v>
      </c>
      <c r="B12171" s="46" t="s">
        <v>22431</v>
      </c>
      <c r="C12171" s="47">
        <v>3.8612000000000002</v>
      </c>
      <c r="D12171" s="119" t="s">
        <v>16486</v>
      </c>
      <c r="E12171" s="46" t="s">
        <v>16486</v>
      </c>
      <c r="F12171" s="121">
        <v>237.5692</v>
      </c>
      <c r="G12171" s="87"/>
      <c r="H12171" s="47"/>
      <c r="I12171" s="120">
        <v>239</v>
      </c>
      <c r="J12171" s="120">
        <v>0</v>
      </c>
    </row>
    <row r="12172" spans="1:10" ht="15" customHeight="1">
      <c r="A12172" s="46" t="s">
        <v>22428</v>
      </c>
      <c r="B12172" s="46" t="s">
        <v>22429</v>
      </c>
      <c r="C12172" s="47">
        <v>6.2506000000000004</v>
      </c>
      <c r="D12172" s="119" t="s">
        <v>16484</v>
      </c>
      <c r="E12172" s="46" t="s">
        <v>16484</v>
      </c>
      <c r="F12172" s="121">
        <v>237.5692</v>
      </c>
      <c r="G12172" s="87"/>
      <c r="H12172" s="47"/>
      <c r="I12172" s="120">
        <v>332</v>
      </c>
      <c r="J12172" s="120">
        <v>0</v>
      </c>
    </row>
    <row r="12173" spans="1:10" ht="15" customHeight="1">
      <c r="A12173" s="46" t="s">
        <v>22426</v>
      </c>
      <c r="B12173" s="46" t="s">
        <v>22427</v>
      </c>
      <c r="C12173" s="47">
        <v>8.3396000000000008</v>
      </c>
      <c r="D12173" s="119" t="s">
        <v>16482</v>
      </c>
      <c r="E12173" s="46" t="s">
        <v>16482</v>
      </c>
      <c r="F12173" s="121">
        <v>237.5692</v>
      </c>
      <c r="G12173" s="87"/>
      <c r="H12173" s="47"/>
      <c r="I12173" s="120">
        <v>66</v>
      </c>
      <c r="J12173" s="120">
        <v>0</v>
      </c>
    </row>
    <row r="12174" spans="1:10" ht="15" customHeight="1">
      <c r="A12174" s="46" t="s">
        <v>22424</v>
      </c>
      <c r="B12174" s="46" t="s">
        <v>22425</v>
      </c>
      <c r="C12174" s="47">
        <v>10.2822</v>
      </c>
      <c r="D12174" s="119" t="s">
        <v>16480</v>
      </c>
      <c r="E12174" s="46" t="s">
        <v>16480</v>
      </c>
      <c r="F12174" s="121">
        <v>271.18579999999997</v>
      </c>
      <c r="G12174" s="87"/>
      <c r="H12174" s="47"/>
      <c r="I12174" s="120">
        <v>269</v>
      </c>
      <c r="J12174" s="120">
        <v>0</v>
      </c>
    </row>
    <row r="12175" spans="1:10" ht="15" customHeight="1">
      <c r="A12175" s="46" t="s">
        <v>22422</v>
      </c>
      <c r="B12175" s="46" t="s">
        <v>22423</v>
      </c>
      <c r="C12175" s="47">
        <v>13.219200000000001</v>
      </c>
      <c r="D12175" s="119" t="s">
        <v>16478</v>
      </c>
      <c r="E12175" s="46" t="s">
        <v>16478</v>
      </c>
      <c r="F12175" s="121">
        <v>250.1832</v>
      </c>
      <c r="G12175" s="87"/>
      <c r="H12175" s="47"/>
      <c r="I12175" s="120">
        <v>19</v>
      </c>
      <c r="J12175" s="120">
        <v>0</v>
      </c>
    </row>
    <row r="12176" spans="1:10" ht="15" customHeight="1">
      <c r="A12176" s="46" t="s">
        <v>3410</v>
      </c>
      <c r="B12176" s="46" t="s">
        <v>22421</v>
      </c>
      <c r="C12176" s="47">
        <v>3.5131999999999999</v>
      </c>
      <c r="D12176" s="119" t="s">
        <v>16476</v>
      </c>
      <c r="E12176" s="46" t="s">
        <v>16476</v>
      </c>
      <c r="F12176" s="121">
        <v>250.1832</v>
      </c>
      <c r="G12176" s="87"/>
      <c r="H12176" s="47"/>
      <c r="I12176" s="120">
        <v>822</v>
      </c>
      <c r="J12176" s="120">
        <v>0</v>
      </c>
    </row>
    <row r="12177" spans="1:10" ht="15" customHeight="1">
      <c r="A12177" s="46" t="s">
        <v>33691</v>
      </c>
      <c r="B12177" s="46" t="s">
        <v>33692</v>
      </c>
      <c r="C12177" s="47">
        <v>4.3482000000000003</v>
      </c>
      <c r="D12177" s="119" t="s">
        <v>16504</v>
      </c>
      <c r="E12177" s="46" t="s">
        <v>16504</v>
      </c>
      <c r="F12177" s="121">
        <v>238.70339999999999</v>
      </c>
      <c r="G12177" s="87"/>
      <c r="H12177" s="47"/>
      <c r="I12177" s="120">
        <v>0</v>
      </c>
      <c r="J12177" s="120">
        <v>0</v>
      </c>
    </row>
    <row r="12178" spans="1:10" ht="15" customHeight="1">
      <c r="A12178" s="46" t="s">
        <v>3416</v>
      </c>
      <c r="B12178" s="46" t="s">
        <v>33693</v>
      </c>
      <c r="C12178" s="47">
        <v>4.6898</v>
      </c>
      <c r="D12178" s="119" t="s">
        <v>16502</v>
      </c>
      <c r="E12178" s="46" t="s">
        <v>16502</v>
      </c>
      <c r="F12178" s="121">
        <v>238.70339999999999</v>
      </c>
      <c r="G12178" s="87"/>
      <c r="H12178" s="47"/>
      <c r="I12178" s="120">
        <v>484</v>
      </c>
      <c r="J12178" s="120">
        <v>0</v>
      </c>
    </row>
    <row r="12179" spans="1:10" ht="15" customHeight="1">
      <c r="A12179" s="46" t="s">
        <v>22419</v>
      </c>
      <c r="B12179" s="46" t="s">
        <v>22420</v>
      </c>
      <c r="C12179" s="47">
        <v>5.51</v>
      </c>
      <c r="D12179" s="119" t="s">
        <v>16500</v>
      </c>
      <c r="E12179" s="46" t="s">
        <v>16500</v>
      </c>
      <c r="F12179" s="121">
        <v>238.70339999999999</v>
      </c>
      <c r="G12179" s="87"/>
      <c r="H12179" s="47"/>
      <c r="I12179" s="120">
        <v>350</v>
      </c>
      <c r="J12179" s="120">
        <v>0</v>
      </c>
    </row>
    <row r="12180" spans="1:10" ht="15" customHeight="1">
      <c r="A12180" s="46" t="s">
        <v>22417</v>
      </c>
      <c r="B12180" s="46" t="s">
        <v>22418</v>
      </c>
      <c r="C12180" s="47">
        <v>3.5419999999999998</v>
      </c>
      <c r="D12180" s="119" t="s">
        <v>16535</v>
      </c>
      <c r="E12180" s="46" t="s">
        <v>16535</v>
      </c>
      <c r="F12180" s="121">
        <v>264.89519999999999</v>
      </c>
      <c r="G12180" s="87"/>
      <c r="H12180" s="47"/>
      <c r="I12180" s="120">
        <v>440</v>
      </c>
      <c r="J12180" s="120">
        <v>0</v>
      </c>
    </row>
    <row r="12181" spans="1:10" ht="15" customHeight="1">
      <c r="A12181" s="46" t="s">
        <v>22415</v>
      </c>
      <c r="B12181" s="46" t="s">
        <v>22416</v>
      </c>
      <c r="C12181" s="47">
        <v>7.6563999999999997</v>
      </c>
      <c r="D12181" s="119" t="s">
        <v>4172</v>
      </c>
      <c r="E12181" s="46" t="s">
        <v>4172</v>
      </c>
      <c r="F12181" s="121">
        <v>264.89519999999999</v>
      </c>
      <c r="G12181" s="87"/>
      <c r="H12181" s="47"/>
      <c r="I12181" s="120">
        <v>44</v>
      </c>
      <c r="J12181" s="120">
        <v>0</v>
      </c>
    </row>
    <row r="12182" spans="1:10" ht="15" customHeight="1">
      <c r="A12182" s="46" t="s">
        <v>3456</v>
      </c>
      <c r="B12182" s="46" t="s">
        <v>22414</v>
      </c>
      <c r="C12182" s="47">
        <v>3.4222000000000001</v>
      </c>
      <c r="D12182" s="119" t="s">
        <v>16532</v>
      </c>
      <c r="E12182" s="46" t="s">
        <v>16532</v>
      </c>
      <c r="F12182" s="121">
        <v>264.89519999999999</v>
      </c>
      <c r="G12182" s="87"/>
      <c r="H12182" s="47"/>
      <c r="I12182" s="120">
        <v>1986</v>
      </c>
      <c r="J12182" s="120">
        <v>0</v>
      </c>
    </row>
    <row r="12183" spans="1:10" ht="15" customHeight="1">
      <c r="A12183" s="46" t="s">
        <v>22412</v>
      </c>
      <c r="B12183" s="46" t="s">
        <v>22413</v>
      </c>
      <c r="C12183" s="47">
        <v>3.7942</v>
      </c>
      <c r="D12183" s="119" t="s">
        <v>16530</v>
      </c>
      <c r="E12183" s="46" t="s">
        <v>16530</v>
      </c>
      <c r="F12183" s="121">
        <v>264.89519999999999</v>
      </c>
      <c r="G12183" s="87"/>
      <c r="H12183" s="47"/>
      <c r="I12183" s="120">
        <v>317</v>
      </c>
      <c r="J12183" s="120">
        <v>0</v>
      </c>
    </row>
    <row r="12184" spans="1:10" ht="15" customHeight="1">
      <c r="A12184" s="46" t="s">
        <v>3463</v>
      </c>
      <c r="B12184" s="46" t="s">
        <v>22411</v>
      </c>
      <c r="C12184" s="47">
        <v>5.3220000000000001</v>
      </c>
      <c r="D12184" s="119" t="s">
        <v>16528</v>
      </c>
      <c r="E12184" s="46" t="s">
        <v>16528</v>
      </c>
      <c r="F12184" s="121">
        <v>264.89519999999999</v>
      </c>
      <c r="G12184" s="87"/>
      <c r="H12184" s="47"/>
      <c r="I12184" s="120">
        <v>427</v>
      </c>
      <c r="J12184" s="120">
        <v>0</v>
      </c>
    </row>
    <row r="12185" spans="1:10" ht="15" customHeight="1">
      <c r="A12185" s="46" t="s">
        <v>22409</v>
      </c>
      <c r="B12185" s="46" t="s">
        <v>22410</v>
      </c>
      <c r="C12185" s="47">
        <v>4.3266</v>
      </c>
      <c r="D12185" s="119" t="s">
        <v>16526</v>
      </c>
      <c r="E12185" s="46" t="s">
        <v>16526</v>
      </c>
      <c r="F12185" s="121">
        <v>264.89519999999999</v>
      </c>
      <c r="G12185" s="87"/>
      <c r="H12185" s="47"/>
      <c r="I12185" s="120">
        <v>0</v>
      </c>
      <c r="J12185" s="120">
        <v>0</v>
      </c>
    </row>
    <row r="12186" spans="1:10" ht="15" customHeight="1">
      <c r="A12186" s="46" t="s">
        <v>3600</v>
      </c>
      <c r="B12186" s="46" t="s">
        <v>22457</v>
      </c>
      <c r="C12186" s="47">
        <v>2.6414</v>
      </c>
      <c r="D12186" s="119" t="s">
        <v>16524</v>
      </c>
      <c r="E12186" s="46" t="s">
        <v>16524</v>
      </c>
      <c r="F12186" s="121">
        <v>264.89519999999999</v>
      </c>
      <c r="G12186" s="87"/>
      <c r="H12186" s="47"/>
      <c r="I12186" s="120">
        <v>239</v>
      </c>
      <c r="J12186" s="120">
        <v>0</v>
      </c>
    </row>
    <row r="12187" spans="1:10" ht="15" customHeight="1">
      <c r="A12187" s="46" t="s">
        <v>22455</v>
      </c>
      <c r="B12187" s="46" t="s">
        <v>22456</v>
      </c>
      <c r="C12187" s="47">
        <v>3.7884000000000002</v>
      </c>
      <c r="D12187" s="119" t="s">
        <v>16522</v>
      </c>
      <c r="E12187" s="46" t="s">
        <v>16522</v>
      </c>
      <c r="F12187" s="121">
        <v>264.89519999999999</v>
      </c>
      <c r="G12187" s="87"/>
      <c r="H12187" s="47"/>
      <c r="I12187" s="120">
        <v>490</v>
      </c>
      <c r="J12187" s="120">
        <v>0</v>
      </c>
    </row>
    <row r="12188" spans="1:10" ht="15" customHeight="1">
      <c r="A12188" s="46" t="s">
        <v>3607</v>
      </c>
      <c r="B12188" s="46" t="s">
        <v>22454</v>
      </c>
      <c r="C12188" s="47">
        <v>4.0338000000000003</v>
      </c>
      <c r="D12188" s="119" t="s">
        <v>16520</v>
      </c>
      <c r="E12188" s="46" t="s">
        <v>16520</v>
      </c>
      <c r="F12188" s="121">
        <v>264.89519999999999</v>
      </c>
      <c r="G12188" s="87"/>
      <c r="H12188" s="47"/>
      <c r="I12188" s="120">
        <v>406</v>
      </c>
      <c r="J12188" s="120">
        <v>0</v>
      </c>
    </row>
    <row r="12189" spans="1:10" ht="15" customHeight="1">
      <c r="A12189" s="46" t="s">
        <v>22452</v>
      </c>
      <c r="B12189" s="46" t="s">
        <v>22453</v>
      </c>
      <c r="C12189" s="47">
        <v>4.9454000000000002</v>
      </c>
      <c r="D12189" s="119" t="s">
        <v>16518</v>
      </c>
      <c r="E12189" s="46" t="s">
        <v>16518</v>
      </c>
      <c r="F12189" s="121">
        <v>264.89519999999999</v>
      </c>
      <c r="G12189" s="87"/>
      <c r="H12189" s="47"/>
      <c r="I12189" s="120">
        <v>336</v>
      </c>
      <c r="J12189" s="120">
        <v>0</v>
      </c>
    </row>
    <row r="12190" spans="1:10" ht="15" customHeight="1">
      <c r="A12190" s="46" t="s">
        <v>22450</v>
      </c>
      <c r="B12190" s="46" t="s">
        <v>22451</v>
      </c>
      <c r="C12190" s="47">
        <v>6.7153999999999998</v>
      </c>
      <c r="D12190" s="119" t="s">
        <v>16516</v>
      </c>
      <c r="E12190" s="46" t="s">
        <v>16516</v>
      </c>
      <c r="F12190" s="121">
        <v>264.89519999999999</v>
      </c>
      <c r="G12190" s="87"/>
      <c r="H12190" s="47"/>
      <c r="I12190" s="120">
        <v>325</v>
      </c>
      <c r="J12190" s="120">
        <v>0</v>
      </c>
    </row>
    <row r="12191" spans="1:10" ht="15" customHeight="1">
      <c r="A12191" s="46" t="s">
        <v>22448</v>
      </c>
      <c r="B12191" s="46" t="s">
        <v>22449</v>
      </c>
      <c r="C12191" s="47">
        <v>8.9499999999999993</v>
      </c>
      <c r="D12191" s="119" t="s">
        <v>16514</v>
      </c>
      <c r="E12191" s="46" t="s">
        <v>16514</v>
      </c>
      <c r="F12191" s="121">
        <v>264.89519999999999</v>
      </c>
      <c r="G12191" s="87"/>
      <c r="H12191" s="47"/>
      <c r="I12191" s="120">
        <v>167</v>
      </c>
      <c r="J12191" s="120">
        <v>0</v>
      </c>
    </row>
    <row r="12192" spans="1:10" ht="15" customHeight="1">
      <c r="A12192" s="46" t="s">
        <v>22446</v>
      </c>
      <c r="B12192" s="46" t="s">
        <v>22447</v>
      </c>
      <c r="C12192" s="47">
        <v>7.3403999999999998</v>
      </c>
      <c r="D12192" s="119" t="s">
        <v>16541</v>
      </c>
      <c r="E12192" s="46" t="s">
        <v>16541</v>
      </c>
      <c r="F12192" s="121">
        <v>259.50220000000002</v>
      </c>
      <c r="G12192" s="87"/>
      <c r="H12192" s="47"/>
      <c r="I12192" s="120">
        <v>55</v>
      </c>
      <c r="J12192" s="120">
        <v>0</v>
      </c>
    </row>
    <row r="12193" spans="1:10" ht="15" customHeight="1">
      <c r="A12193" s="46" t="s">
        <v>22444</v>
      </c>
      <c r="B12193" s="46" t="s">
        <v>22445</v>
      </c>
      <c r="C12193" s="47">
        <v>12.590400000000001</v>
      </c>
      <c r="D12193" s="119" t="s">
        <v>16539</v>
      </c>
      <c r="E12193" s="46" t="s">
        <v>16539</v>
      </c>
      <c r="F12193" s="121">
        <v>259.50220000000002</v>
      </c>
      <c r="G12193" s="87"/>
      <c r="H12193" s="47"/>
      <c r="I12193" s="120">
        <v>100</v>
      </c>
      <c r="J12193" s="120">
        <v>0</v>
      </c>
    </row>
    <row r="12194" spans="1:10" ht="15" customHeight="1">
      <c r="A12194" s="46" t="s">
        <v>3622</v>
      </c>
      <c r="B12194" s="46" t="s">
        <v>22443</v>
      </c>
      <c r="C12194" s="47">
        <v>2.6128</v>
      </c>
      <c r="D12194" s="119" t="s">
        <v>16537</v>
      </c>
      <c r="E12194" s="46" t="s">
        <v>16537</v>
      </c>
      <c r="F12194" s="121">
        <v>259.50220000000002</v>
      </c>
      <c r="G12194" s="87"/>
      <c r="H12194" s="47"/>
      <c r="I12194" s="120">
        <v>601</v>
      </c>
      <c r="J12194" s="120">
        <v>0</v>
      </c>
    </row>
    <row r="12195" spans="1:10" ht="15" customHeight="1">
      <c r="A12195" s="46" t="s">
        <v>3628</v>
      </c>
      <c r="B12195" s="46" t="s">
        <v>22442</v>
      </c>
      <c r="C12195" s="47">
        <v>4.6196000000000002</v>
      </c>
      <c r="D12195" s="119" t="s">
        <v>16069</v>
      </c>
      <c r="E12195" s="46" t="s">
        <v>16069</v>
      </c>
      <c r="F12195" s="121">
        <v>181.24420000000001</v>
      </c>
      <c r="G12195" s="87"/>
      <c r="H12195" s="47"/>
      <c r="I12195" s="120">
        <v>463</v>
      </c>
      <c r="J12195" s="120">
        <v>0</v>
      </c>
    </row>
    <row r="12196" spans="1:10" ht="15" customHeight="1">
      <c r="A12196" s="46" t="s">
        <v>22440</v>
      </c>
      <c r="B12196" s="46" t="s">
        <v>22441</v>
      </c>
      <c r="C12196" s="47">
        <v>5.1562000000000001</v>
      </c>
      <c r="D12196" s="119" t="s">
        <v>16067</v>
      </c>
      <c r="E12196" s="46" t="s">
        <v>16067</v>
      </c>
      <c r="F12196" s="121">
        <v>197.50960000000001</v>
      </c>
      <c r="G12196" s="87"/>
      <c r="H12196" s="47"/>
      <c r="I12196" s="120">
        <v>283</v>
      </c>
      <c r="J12196" s="120">
        <v>0</v>
      </c>
    </row>
    <row r="12197" spans="1:10" ht="15" customHeight="1">
      <c r="A12197" s="46" t="s">
        <v>22438</v>
      </c>
      <c r="B12197" s="46" t="s">
        <v>22439</v>
      </c>
      <c r="C12197" s="47">
        <v>5.4142000000000001</v>
      </c>
      <c r="D12197" s="119" t="s">
        <v>16065</v>
      </c>
      <c r="E12197" s="46" t="s">
        <v>16065</v>
      </c>
      <c r="F12197" s="121">
        <v>185.8914</v>
      </c>
      <c r="G12197" s="87"/>
      <c r="H12197" s="47"/>
      <c r="I12197" s="120">
        <v>342</v>
      </c>
      <c r="J12197" s="120">
        <v>0</v>
      </c>
    </row>
    <row r="12198" spans="1:10" ht="15" customHeight="1">
      <c r="A12198" s="46" t="s">
        <v>22436</v>
      </c>
      <c r="B12198" s="46" t="s">
        <v>22437</v>
      </c>
      <c r="C12198" s="47">
        <v>8.0467999999999993</v>
      </c>
      <c r="D12198" s="119" t="s">
        <v>16063</v>
      </c>
      <c r="E12198" s="46" t="s">
        <v>16063</v>
      </c>
      <c r="F12198" s="121">
        <v>185.8914</v>
      </c>
      <c r="G12198" s="87"/>
      <c r="H12198" s="47"/>
      <c r="I12198" s="120">
        <v>213</v>
      </c>
      <c r="J12198" s="120">
        <v>0</v>
      </c>
    </row>
    <row r="12199" spans="1:10" ht="15" customHeight="1">
      <c r="A12199" s="46" t="s">
        <v>22466</v>
      </c>
      <c r="B12199" s="46" t="s">
        <v>22467</v>
      </c>
      <c r="C12199" s="47">
        <v>7.1959999999999997</v>
      </c>
      <c r="D12199" s="119" t="s">
        <v>16061</v>
      </c>
      <c r="E12199" s="46" t="s">
        <v>16061</v>
      </c>
      <c r="F12199" s="121">
        <v>197.50960000000001</v>
      </c>
      <c r="G12199" s="87"/>
      <c r="H12199" s="47"/>
      <c r="I12199" s="120">
        <v>68</v>
      </c>
      <c r="J12199" s="120">
        <v>0</v>
      </c>
    </row>
    <row r="12200" spans="1:10" ht="15" customHeight="1">
      <c r="A12200" s="46" t="s">
        <v>22464</v>
      </c>
      <c r="B12200" s="46" t="s">
        <v>22465</v>
      </c>
      <c r="C12200" s="47">
        <v>3.8826000000000001</v>
      </c>
      <c r="D12200" s="119" t="s">
        <v>16059</v>
      </c>
      <c r="E12200" s="46" t="s">
        <v>16059</v>
      </c>
      <c r="F12200" s="121">
        <v>197.50960000000001</v>
      </c>
      <c r="G12200" s="87"/>
      <c r="H12200" s="47"/>
      <c r="I12200" s="120">
        <v>0</v>
      </c>
      <c r="J12200" s="120">
        <v>0</v>
      </c>
    </row>
    <row r="12201" spans="1:10" ht="15" customHeight="1">
      <c r="A12201" s="46" t="s">
        <v>22462</v>
      </c>
      <c r="B12201" s="46" t="s">
        <v>22463</v>
      </c>
      <c r="C12201" s="47">
        <v>1.7472000000000001</v>
      </c>
      <c r="D12201" s="119" t="s">
        <v>16057</v>
      </c>
      <c r="E12201" s="46" t="s">
        <v>16057</v>
      </c>
      <c r="F12201" s="121">
        <v>185.8914</v>
      </c>
      <c r="G12201" s="87"/>
      <c r="H12201" s="47"/>
      <c r="I12201" s="120">
        <v>80</v>
      </c>
      <c r="J12201" s="120">
        <v>0</v>
      </c>
    </row>
    <row r="12202" spans="1:10" ht="15" customHeight="1">
      <c r="A12202" s="46" t="s">
        <v>22460</v>
      </c>
      <c r="B12202" s="46" t="s">
        <v>22461</v>
      </c>
      <c r="C12202" s="47">
        <v>3.1896</v>
      </c>
      <c r="D12202" s="119" t="s">
        <v>16055</v>
      </c>
      <c r="E12202" s="46" t="s">
        <v>16055</v>
      </c>
      <c r="F12202" s="121">
        <v>185.8914</v>
      </c>
      <c r="G12202" s="87"/>
      <c r="H12202" s="47"/>
      <c r="I12202" s="120">
        <v>0</v>
      </c>
      <c r="J12202" s="120">
        <v>0</v>
      </c>
    </row>
    <row r="12203" spans="1:10" ht="15" customHeight="1">
      <c r="A12203" s="46" t="s">
        <v>3886</v>
      </c>
      <c r="B12203" s="46" t="s">
        <v>22459</v>
      </c>
      <c r="C12203" s="47">
        <v>1.4184000000000001</v>
      </c>
      <c r="D12203" s="119" t="s">
        <v>16053</v>
      </c>
      <c r="E12203" s="46" t="s">
        <v>16053</v>
      </c>
      <c r="F12203" s="121">
        <v>197.50960000000001</v>
      </c>
      <c r="G12203" s="87"/>
      <c r="H12203" s="47"/>
      <c r="I12203" s="120">
        <v>3649</v>
      </c>
      <c r="J12203" s="120">
        <v>0</v>
      </c>
    </row>
    <row r="12204" spans="1:10" ht="15" customHeight="1">
      <c r="A12204" s="46" t="s">
        <v>22458</v>
      </c>
      <c r="B12204" s="46" t="s">
        <v>22459</v>
      </c>
      <c r="C12204" s="47">
        <v>2.1254</v>
      </c>
      <c r="D12204" s="119" t="s">
        <v>16051</v>
      </c>
      <c r="E12204" s="46" t="s">
        <v>16051</v>
      </c>
      <c r="F12204" s="121">
        <v>197.50960000000001</v>
      </c>
      <c r="G12204" s="87"/>
      <c r="H12204" s="47"/>
      <c r="I12204" s="120">
        <v>2272</v>
      </c>
      <c r="J12204" s="120">
        <v>0</v>
      </c>
    </row>
    <row r="12205" spans="1:10" ht="15" customHeight="1">
      <c r="A12205" s="46" t="s">
        <v>33694</v>
      </c>
      <c r="B12205" s="46" t="s">
        <v>33695</v>
      </c>
      <c r="C12205" s="47">
        <v>26.722000000000001</v>
      </c>
      <c r="D12205" s="119" t="s">
        <v>16049</v>
      </c>
      <c r="E12205" s="46" t="s">
        <v>16049</v>
      </c>
      <c r="F12205" s="121">
        <v>196.34780000000001</v>
      </c>
      <c r="G12205" s="87"/>
      <c r="H12205" s="47"/>
      <c r="I12205" s="120">
        <v>100</v>
      </c>
      <c r="J12205" s="120">
        <v>0</v>
      </c>
    </row>
    <row r="12206" spans="1:10" ht="15" customHeight="1">
      <c r="A12206" s="46" t="s">
        <v>5230</v>
      </c>
      <c r="B12206" s="46" t="s">
        <v>22479</v>
      </c>
      <c r="C12206" s="47">
        <v>2.9798</v>
      </c>
      <c r="D12206" s="119" t="s">
        <v>6392</v>
      </c>
      <c r="E12206" s="46" t="s">
        <v>6392</v>
      </c>
      <c r="F12206" s="121">
        <v>176.5968</v>
      </c>
      <c r="G12206" s="87"/>
      <c r="H12206" s="47"/>
      <c r="I12206" s="120">
        <v>2220</v>
      </c>
      <c r="J12206" s="120">
        <v>0</v>
      </c>
    </row>
    <row r="12207" spans="1:10" ht="15" customHeight="1">
      <c r="A12207" s="46" t="s">
        <v>22477</v>
      </c>
      <c r="B12207" s="46" t="s">
        <v>22478</v>
      </c>
      <c r="C12207" s="47">
        <v>3.1577999999999999</v>
      </c>
      <c r="D12207" s="119" t="s">
        <v>16046</v>
      </c>
      <c r="E12207" s="46" t="s">
        <v>16046</v>
      </c>
      <c r="F12207" s="121">
        <v>197.50960000000001</v>
      </c>
      <c r="G12207" s="87"/>
      <c r="H12207" s="47"/>
      <c r="I12207" s="120">
        <v>1172</v>
      </c>
      <c r="J12207" s="120">
        <v>0</v>
      </c>
    </row>
    <row r="12208" spans="1:10" ht="15" customHeight="1">
      <c r="A12208" s="46" t="s">
        <v>5239</v>
      </c>
      <c r="B12208" s="46" t="s">
        <v>22476</v>
      </c>
      <c r="C12208" s="47">
        <v>4.1429999999999998</v>
      </c>
      <c r="D12208" s="119" t="s">
        <v>16045</v>
      </c>
      <c r="E12208" s="46" t="s">
        <v>16045</v>
      </c>
      <c r="F12208" s="121">
        <v>158.0076</v>
      </c>
      <c r="G12208" s="87"/>
      <c r="H12208" s="47"/>
      <c r="I12208" s="120">
        <v>255</v>
      </c>
      <c r="J12208" s="120">
        <v>0</v>
      </c>
    </row>
    <row r="12209" spans="1:10" ht="15" customHeight="1">
      <c r="A12209" s="46" t="s">
        <v>22474</v>
      </c>
      <c r="B12209" s="46" t="s">
        <v>22475</v>
      </c>
      <c r="C12209" s="47">
        <v>5.0468000000000002</v>
      </c>
      <c r="D12209" s="119" t="s">
        <v>16044</v>
      </c>
      <c r="E12209" s="46" t="s">
        <v>16044</v>
      </c>
      <c r="F12209" s="121">
        <v>158.0076</v>
      </c>
      <c r="G12209" s="87"/>
      <c r="H12209" s="47"/>
      <c r="I12209" s="120">
        <v>300</v>
      </c>
      <c r="J12209" s="120">
        <v>0</v>
      </c>
    </row>
    <row r="12210" spans="1:10" ht="15" customHeight="1">
      <c r="A12210" s="46" t="s">
        <v>5248</v>
      </c>
      <c r="B12210" s="46" t="s">
        <v>22473</v>
      </c>
      <c r="C12210" s="47">
        <v>6.0692000000000004</v>
      </c>
      <c r="D12210" s="119" t="s">
        <v>16042</v>
      </c>
      <c r="E12210" s="46" t="s">
        <v>16042</v>
      </c>
      <c r="F12210" s="121">
        <v>158.0076</v>
      </c>
      <c r="G12210" s="87"/>
      <c r="H12210" s="47"/>
      <c r="I12210" s="120">
        <v>224</v>
      </c>
      <c r="J12210" s="120">
        <v>0</v>
      </c>
    </row>
    <row r="12211" spans="1:10" ht="15" customHeight="1">
      <c r="A12211" s="46" t="s">
        <v>22471</v>
      </c>
      <c r="B12211" s="46" t="s">
        <v>22472</v>
      </c>
      <c r="C12211" s="47">
        <v>11.0974</v>
      </c>
      <c r="D12211" s="119" t="s">
        <v>16040</v>
      </c>
      <c r="E12211" s="46" t="s">
        <v>16040</v>
      </c>
      <c r="F12211" s="121">
        <v>174.2732</v>
      </c>
      <c r="G12211" s="87"/>
      <c r="H12211" s="47"/>
      <c r="I12211" s="120">
        <v>145</v>
      </c>
      <c r="J12211" s="120">
        <v>0</v>
      </c>
    </row>
    <row r="12212" spans="1:10" ht="15" customHeight="1">
      <c r="A12212" s="46" t="s">
        <v>5257</v>
      </c>
      <c r="B12212" s="46" t="s">
        <v>22470</v>
      </c>
      <c r="C12212" s="47">
        <v>15.380599999999999</v>
      </c>
      <c r="D12212" s="119" t="s">
        <v>16039</v>
      </c>
      <c r="E12212" s="46" t="s">
        <v>16039</v>
      </c>
      <c r="F12212" s="121">
        <v>178.92060000000001</v>
      </c>
      <c r="G12212" s="87"/>
      <c r="H12212" s="47"/>
      <c r="I12212" s="120">
        <v>175</v>
      </c>
      <c r="J12212" s="120">
        <v>0</v>
      </c>
    </row>
    <row r="12213" spans="1:10" ht="15" customHeight="1">
      <c r="A12213" s="46" t="s">
        <v>22468</v>
      </c>
      <c r="B12213" s="46" t="s">
        <v>22469</v>
      </c>
      <c r="C12213" s="47">
        <v>16.087599999999998</v>
      </c>
      <c r="D12213" s="119" t="s">
        <v>16037</v>
      </c>
      <c r="E12213" s="46" t="s">
        <v>16037</v>
      </c>
      <c r="F12213" s="121">
        <v>178.92060000000001</v>
      </c>
      <c r="G12213" s="87"/>
      <c r="H12213" s="47"/>
      <c r="I12213" s="120">
        <v>20</v>
      </c>
      <c r="J12213" s="120">
        <v>0</v>
      </c>
    </row>
    <row r="12214" spans="1:10" ht="15" customHeight="1">
      <c r="A12214" s="46" t="s">
        <v>5274</v>
      </c>
      <c r="B12214" s="46" t="s">
        <v>22501</v>
      </c>
      <c r="C12214" s="47">
        <v>2.2625999999999999</v>
      </c>
      <c r="D12214" s="119" t="s">
        <v>16035</v>
      </c>
      <c r="E12214" s="46" t="s">
        <v>16035</v>
      </c>
      <c r="F12214" s="121">
        <v>181.24420000000001</v>
      </c>
      <c r="G12214" s="87"/>
      <c r="H12214" s="47"/>
      <c r="I12214" s="120">
        <v>1695</v>
      </c>
      <c r="J12214" s="120">
        <v>0</v>
      </c>
    </row>
    <row r="12215" spans="1:10" ht="15" customHeight="1">
      <c r="A12215" s="46" t="s">
        <v>22499</v>
      </c>
      <c r="B12215" s="46" t="s">
        <v>22500</v>
      </c>
      <c r="C12215" s="47">
        <v>2.0762</v>
      </c>
      <c r="D12215" s="119" t="s">
        <v>16033</v>
      </c>
      <c r="E12215" s="46" t="s">
        <v>16033</v>
      </c>
      <c r="F12215" s="121">
        <v>195.18600000000001</v>
      </c>
      <c r="G12215" s="87"/>
      <c r="H12215" s="47"/>
      <c r="I12215" s="120">
        <v>569</v>
      </c>
      <c r="J12215" s="120">
        <v>0</v>
      </c>
    </row>
    <row r="12216" spans="1:10" ht="15" customHeight="1">
      <c r="A12216" s="46" t="s">
        <v>5283</v>
      </c>
      <c r="B12216" s="46" t="s">
        <v>22498</v>
      </c>
      <c r="C12216" s="47">
        <v>3.3182</v>
      </c>
      <c r="D12216" s="119" t="s">
        <v>16032</v>
      </c>
      <c r="E12216" s="46" t="s">
        <v>16032</v>
      </c>
      <c r="F12216" s="121">
        <v>185.8914</v>
      </c>
      <c r="G12216" s="87"/>
      <c r="H12216" s="47"/>
      <c r="I12216" s="120">
        <v>100</v>
      </c>
      <c r="J12216" s="120">
        <v>0</v>
      </c>
    </row>
    <row r="12217" spans="1:10" ht="15" customHeight="1">
      <c r="A12217" s="46" t="s">
        <v>22496</v>
      </c>
      <c r="B12217" s="46" t="s">
        <v>22497</v>
      </c>
      <c r="C12217" s="47">
        <v>3.4218000000000002</v>
      </c>
      <c r="D12217" s="119" t="s">
        <v>16030</v>
      </c>
      <c r="E12217" s="46" t="s">
        <v>16030</v>
      </c>
      <c r="F12217" s="121">
        <v>182.40600000000001</v>
      </c>
      <c r="G12217" s="87"/>
      <c r="H12217" s="47"/>
      <c r="I12217" s="120">
        <v>276</v>
      </c>
      <c r="J12217" s="120">
        <v>0</v>
      </c>
    </row>
    <row r="12218" spans="1:10" ht="15" customHeight="1">
      <c r="A12218" s="46" t="s">
        <v>22494</v>
      </c>
      <c r="B12218" s="46" t="s">
        <v>22495</v>
      </c>
      <c r="C12218" s="47">
        <v>5.5915999999999997</v>
      </c>
      <c r="D12218" s="119" t="s">
        <v>16028</v>
      </c>
      <c r="E12218" s="46" t="s">
        <v>16028</v>
      </c>
      <c r="F12218" s="121">
        <v>171.9496</v>
      </c>
      <c r="G12218" s="87"/>
      <c r="H12218" s="47"/>
      <c r="I12218" s="120">
        <v>174</v>
      </c>
      <c r="J12218" s="120">
        <v>0</v>
      </c>
    </row>
    <row r="12219" spans="1:10" ht="15" customHeight="1">
      <c r="A12219" s="46" t="s">
        <v>22492</v>
      </c>
      <c r="B12219" s="46" t="s">
        <v>22493</v>
      </c>
      <c r="C12219" s="47">
        <v>6.8314000000000004</v>
      </c>
      <c r="D12219" s="119" t="s">
        <v>16027</v>
      </c>
      <c r="E12219" s="46" t="s">
        <v>16027</v>
      </c>
      <c r="F12219" s="121">
        <v>171.9496</v>
      </c>
      <c r="G12219" s="87"/>
      <c r="H12219" s="47"/>
      <c r="I12219" s="120">
        <v>43</v>
      </c>
      <c r="J12219" s="120">
        <v>0</v>
      </c>
    </row>
    <row r="12220" spans="1:10" ht="15" customHeight="1">
      <c r="A12220" s="46" t="s">
        <v>22490</v>
      </c>
      <c r="B12220" s="46" t="s">
        <v>22491</v>
      </c>
      <c r="C12220" s="47">
        <v>7.7043999999999997</v>
      </c>
      <c r="D12220" s="119" t="s">
        <v>16025</v>
      </c>
      <c r="E12220" s="46" t="s">
        <v>16025</v>
      </c>
      <c r="F12220" s="121">
        <v>182.40600000000001</v>
      </c>
      <c r="G12220" s="87"/>
      <c r="H12220" s="47"/>
      <c r="I12220" s="120">
        <v>149</v>
      </c>
      <c r="J12220" s="120">
        <v>0</v>
      </c>
    </row>
    <row r="12221" spans="1:10" ht="15" customHeight="1">
      <c r="A12221" s="46" t="s">
        <v>22488</v>
      </c>
      <c r="B12221" s="46" t="s">
        <v>22489</v>
      </c>
      <c r="C12221" s="47">
        <v>11.8428</v>
      </c>
      <c r="D12221" s="119" t="s">
        <v>16023</v>
      </c>
      <c r="E12221" s="46" t="s">
        <v>16023</v>
      </c>
      <c r="F12221" s="121">
        <v>185.8914</v>
      </c>
      <c r="G12221" s="87"/>
      <c r="H12221" s="47"/>
      <c r="I12221" s="120">
        <v>20</v>
      </c>
      <c r="J12221" s="120">
        <v>0</v>
      </c>
    </row>
    <row r="12222" spans="1:10" ht="15" customHeight="1">
      <c r="A12222" s="46" t="s">
        <v>5308</v>
      </c>
      <c r="B12222" s="46" t="s">
        <v>22487</v>
      </c>
      <c r="C12222" s="47">
        <v>2.5301999999999998</v>
      </c>
      <c r="D12222" s="119" t="s">
        <v>16021</v>
      </c>
      <c r="E12222" s="46" t="s">
        <v>16021</v>
      </c>
      <c r="F12222" s="121">
        <v>189.37700000000001</v>
      </c>
      <c r="G12222" s="87"/>
      <c r="H12222" s="47"/>
      <c r="I12222" s="120">
        <v>572</v>
      </c>
      <c r="J12222" s="120">
        <v>0</v>
      </c>
    </row>
    <row r="12223" spans="1:10" ht="15" customHeight="1">
      <c r="A12223" s="46" t="s">
        <v>33696</v>
      </c>
      <c r="B12223" s="46" t="s">
        <v>33697</v>
      </c>
      <c r="C12223" s="47">
        <v>4.0666000000000002</v>
      </c>
      <c r="D12223" s="119" t="s">
        <v>16020</v>
      </c>
      <c r="E12223" s="46" t="s">
        <v>16020</v>
      </c>
      <c r="F12223" s="121">
        <v>169.9744</v>
      </c>
      <c r="G12223" s="87"/>
      <c r="H12223" s="47"/>
      <c r="I12223" s="120">
        <v>0</v>
      </c>
      <c r="J12223" s="120">
        <v>0</v>
      </c>
    </row>
    <row r="12224" spans="1:10" ht="15" customHeight="1">
      <c r="A12224" s="46" t="s">
        <v>5314</v>
      </c>
      <c r="B12224" s="46" t="s">
        <v>22486</v>
      </c>
      <c r="C12224" s="47">
        <v>4.0666000000000002</v>
      </c>
      <c r="D12224" s="119" t="s">
        <v>16018</v>
      </c>
      <c r="E12224" s="46" t="s">
        <v>16018</v>
      </c>
      <c r="F12224" s="121">
        <v>185.8914</v>
      </c>
      <c r="G12224" s="87"/>
      <c r="H12224" s="47"/>
      <c r="I12224" s="120">
        <v>264</v>
      </c>
      <c r="J12224" s="120">
        <v>0</v>
      </c>
    </row>
    <row r="12225" spans="1:10" ht="15" customHeight="1">
      <c r="A12225" s="46" t="s">
        <v>22484</v>
      </c>
      <c r="B12225" s="46" t="s">
        <v>22485</v>
      </c>
      <c r="C12225" s="47">
        <v>3.9443999999999999</v>
      </c>
      <c r="D12225" s="119" t="s">
        <v>16017</v>
      </c>
      <c r="E12225" s="46" t="s">
        <v>16017</v>
      </c>
      <c r="F12225" s="121">
        <v>229.57579999999999</v>
      </c>
      <c r="G12225" s="87"/>
      <c r="H12225" s="47"/>
      <c r="I12225" s="120">
        <v>205</v>
      </c>
      <c r="J12225" s="120">
        <v>0</v>
      </c>
    </row>
    <row r="12226" spans="1:10" ht="15" customHeight="1">
      <c r="A12226" s="46" t="s">
        <v>22482</v>
      </c>
      <c r="B12226" s="46" t="s">
        <v>22483</v>
      </c>
      <c r="C12226" s="47">
        <v>5.5259999999999998</v>
      </c>
      <c r="D12226" s="119" t="s">
        <v>16015</v>
      </c>
      <c r="E12226" s="46" t="s">
        <v>16015</v>
      </c>
      <c r="F12226" s="121">
        <v>215.22739999999999</v>
      </c>
      <c r="G12226" s="87"/>
      <c r="H12226" s="47"/>
      <c r="I12226" s="120">
        <v>106</v>
      </c>
      <c r="J12226" s="120">
        <v>0</v>
      </c>
    </row>
    <row r="12227" spans="1:10" ht="15" customHeight="1">
      <c r="A12227" s="46" t="s">
        <v>22480</v>
      </c>
      <c r="B12227" s="46" t="s">
        <v>22481</v>
      </c>
      <c r="C12227" s="47">
        <v>6.6417999999999999</v>
      </c>
      <c r="D12227" s="119" t="s">
        <v>16013</v>
      </c>
      <c r="E12227" s="46" t="s">
        <v>16013</v>
      </c>
      <c r="F12227" s="121">
        <v>222.95339999999999</v>
      </c>
      <c r="G12227" s="87"/>
      <c r="H12227" s="47"/>
      <c r="I12227" s="120">
        <v>44</v>
      </c>
      <c r="J12227" s="120">
        <v>0</v>
      </c>
    </row>
    <row r="12228" spans="1:10" ht="15" customHeight="1">
      <c r="A12228" s="46" t="s">
        <v>5399</v>
      </c>
      <c r="B12228" s="46" t="s">
        <v>33702</v>
      </c>
      <c r="C12228" s="47">
        <v>1.8475999999999999</v>
      </c>
      <c r="D12228" s="119" t="s">
        <v>1229</v>
      </c>
      <c r="E12228" s="46" t="s">
        <v>1229</v>
      </c>
      <c r="F12228" s="121">
        <v>63.254600000000003</v>
      </c>
      <c r="G12228" s="87"/>
      <c r="H12228" s="47"/>
      <c r="I12228" s="120">
        <v>1115</v>
      </c>
      <c r="J12228" s="120">
        <v>0</v>
      </c>
    </row>
    <row r="12229" spans="1:10" ht="15" customHeight="1">
      <c r="A12229" s="46" t="s">
        <v>22517</v>
      </c>
      <c r="B12229" s="46" t="s">
        <v>22518</v>
      </c>
      <c r="C12229" s="47">
        <v>1.9867999999999999</v>
      </c>
      <c r="D12229" s="119" t="s">
        <v>1231</v>
      </c>
      <c r="E12229" s="46" t="s">
        <v>1231</v>
      </c>
      <c r="F12229" s="121">
        <v>63.254600000000003</v>
      </c>
      <c r="G12229" s="87"/>
      <c r="H12229" s="47"/>
      <c r="I12229" s="120">
        <v>637</v>
      </c>
      <c r="J12229" s="120">
        <v>0</v>
      </c>
    </row>
    <row r="12230" spans="1:10" ht="15" customHeight="1">
      <c r="A12230" s="46" t="s">
        <v>5407</v>
      </c>
      <c r="B12230" s="46" t="s">
        <v>22516</v>
      </c>
      <c r="C12230" s="47">
        <v>3.3702000000000001</v>
      </c>
      <c r="D12230" s="119" t="s">
        <v>16099</v>
      </c>
      <c r="E12230" s="46" t="s">
        <v>16099</v>
      </c>
      <c r="F12230" s="121">
        <v>295.70679999999999</v>
      </c>
      <c r="G12230" s="87"/>
      <c r="H12230" s="47"/>
      <c r="I12230" s="120">
        <v>157</v>
      </c>
      <c r="J12230" s="120">
        <v>0</v>
      </c>
    </row>
    <row r="12231" spans="1:10" ht="15" customHeight="1">
      <c r="A12231" s="46" t="s">
        <v>22514</v>
      </c>
      <c r="B12231" s="46" t="s">
        <v>22515</v>
      </c>
      <c r="C12231" s="47">
        <v>3.399</v>
      </c>
      <c r="D12231" s="119" t="s">
        <v>16097</v>
      </c>
      <c r="E12231" s="46" t="s">
        <v>16097</v>
      </c>
      <c r="F12231" s="121">
        <v>322.75400000000002</v>
      </c>
      <c r="G12231" s="87"/>
      <c r="H12231" s="47"/>
      <c r="I12231" s="120">
        <v>379</v>
      </c>
      <c r="J12231" s="120">
        <v>0</v>
      </c>
    </row>
    <row r="12232" spans="1:10" ht="15" customHeight="1">
      <c r="A12232" s="46" t="s">
        <v>22512</v>
      </c>
      <c r="B12232" s="46" t="s">
        <v>22513</v>
      </c>
      <c r="C12232" s="47">
        <v>5.4905999999999997</v>
      </c>
      <c r="D12232" s="119" t="s">
        <v>16095</v>
      </c>
      <c r="E12232" s="46" t="s">
        <v>16095</v>
      </c>
      <c r="F12232" s="121">
        <v>295.70679999999999</v>
      </c>
      <c r="G12232" s="87"/>
      <c r="H12232" s="47"/>
      <c r="I12232" s="120">
        <v>209</v>
      </c>
      <c r="J12232" s="120">
        <v>0</v>
      </c>
    </row>
    <row r="12233" spans="1:10" ht="15" customHeight="1">
      <c r="A12233" s="46" t="s">
        <v>22510</v>
      </c>
      <c r="B12233" s="46" t="s">
        <v>22511</v>
      </c>
      <c r="C12233" s="47">
        <v>8.0917999999999992</v>
      </c>
      <c r="D12233" s="119" t="s">
        <v>16093</v>
      </c>
      <c r="E12233" s="46" t="s">
        <v>16093</v>
      </c>
      <c r="F12233" s="121">
        <v>322.75400000000002</v>
      </c>
      <c r="G12233" s="87"/>
      <c r="H12233" s="47"/>
      <c r="I12233" s="120">
        <v>100</v>
      </c>
      <c r="J12233" s="120">
        <v>0</v>
      </c>
    </row>
    <row r="12234" spans="1:10" ht="15" customHeight="1">
      <c r="A12234" s="46" t="s">
        <v>22508</v>
      </c>
      <c r="B12234" s="46" t="s">
        <v>22509</v>
      </c>
      <c r="C12234" s="47">
        <v>9.8618000000000006</v>
      </c>
      <c r="D12234" s="119" t="s">
        <v>16091</v>
      </c>
      <c r="E12234" s="46" t="s">
        <v>16091</v>
      </c>
      <c r="F12234" s="121">
        <v>295.70679999999999</v>
      </c>
      <c r="G12234" s="87"/>
      <c r="H12234" s="47"/>
      <c r="I12234" s="120">
        <v>164</v>
      </c>
      <c r="J12234" s="120">
        <v>0</v>
      </c>
    </row>
    <row r="12235" spans="1:10" ht="15" customHeight="1">
      <c r="A12235" s="46" t="s">
        <v>5422</v>
      </c>
      <c r="B12235" s="46" t="s">
        <v>22507</v>
      </c>
      <c r="C12235" s="47">
        <v>3.0746000000000002</v>
      </c>
      <c r="D12235" s="119" t="s">
        <v>16089</v>
      </c>
      <c r="E12235" s="46" t="s">
        <v>16089</v>
      </c>
      <c r="F12235" s="121">
        <v>343.50400000000002</v>
      </c>
      <c r="G12235" s="87"/>
      <c r="H12235" s="47"/>
      <c r="I12235" s="120">
        <v>510</v>
      </c>
      <c r="J12235" s="120">
        <v>0</v>
      </c>
    </row>
    <row r="12236" spans="1:10" ht="15" customHeight="1">
      <c r="A12236" s="46" t="s">
        <v>33698</v>
      </c>
      <c r="B12236" s="46" t="s">
        <v>33699</v>
      </c>
      <c r="C12236" s="47">
        <v>3.6126</v>
      </c>
      <c r="D12236" s="119" t="s">
        <v>16088</v>
      </c>
      <c r="E12236" s="46" t="s">
        <v>16088</v>
      </c>
      <c r="F12236" s="121">
        <v>320.96019999999999</v>
      </c>
      <c r="G12236" s="87"/>
      <c r="H12236" s="47"/>
      <c r="I12236" s="120">
        <v>0</v>
      </c>
      <c r="J12236" s="120">
        <v>0</v>
      </c>
    </row>
    <row r="12237" spans="1:10" ht="15" customHeight="1">
      <c r="A12237" s="46" t="s">
        <v>5428</v>
      </c>
      <c r="B12237" s="46" t="s">
        <v>33701</v>
      </c>
      <c r="C12237" s="47">
        <v>3.3963999999999999</v>
      </c>
      <c r="D12237" s="119" t="s">
        <v>16086</v>
      </c>
      <c r="E12237" s="46" t="s">
        <v>16086</v>
      </c>
      <c r="F12237" s="121">
        <v>343.50400000000002</v>
      </c>
      <c r="G12237" s="87"/>
      <c r="H12237" s="47"/>
      <c r="I12237" s="120">
        <v>160</v>
      </c>
      <c r="J12237" s="120">
        <v>0</v>
      </c>
    </row>
    <row r="12238" spans="1:10" ht="15" customHeight="1">
      <c r="A12238" s="46" t="s">
        <v>22505</v>
      </c>
      <c r="B12238" s="46" t="s">
        <v>22506</v>
      </c>
      <c r="C12238" s="47">
        <v>4.2830000000000004</v>
      </c>
      <c r="D12238" s="119" t="s">
        <v>16084</v>
      </c>
      <c r="E12238" s="46" t="s">
        <v>16084</v>
      </c>
      <c r="F12238" s="121">
        <v>320.96019999999999</v>
      </c>
      <c r="G12238" s="87"/>
      <c r="H12238" s="47"/>
      <c r="I12238" s="120">
        <v>270</v>
      </c>
      <c r="J12238" s="120">
        <v>0</v>
      </c>
    </row>
    <row r="12239" spans="1:10" ht="15" customHeight="1">
      <c r="A12239" s="46" t="s">
        <v>22504</v>
      </c>
      <c r="B12239" s="46" t="s">
        <v>33700</v>
      </c>
      <c r="C12239" s="47">
        <v>5.5259999999999998</v>
      </c>
      <c r="D12239" s="119" t="s">
        <v>16082</v>
      </c>
      <c r="E12239" s="46" t="s">
        <v>16082</v>
      </c>
      <c r="F12239" s="121">
        <v>332.67599999999999</v>
      </c>
      <c r="G12239" s="87"/>
      <c r="H12239" s="47"/>
      <c r="I12239" s="120">
        <v>357</v>
      </c>
      <c r="J12239" s="120">
        <v>0</v>
      </c>
    </row>
    <row r="12240" spans="1:10" ht="15" customHeight="1">
      <c r="A12240" s="46" t="s">
        <v>22502</v>
      </c>
      <c r="B12240" s="46" t="s">
        <v>22503</v>
      </c>
      <c r="C12240" s="47">
        <v>7.6177999999999999</v>
      </c>
      <c r="D12240" s="119" t="s">
        <v>16081</v>
      </c>
      <c r="E12240" s="46" t="s">
        <v>16081</v>
      </c>
      <c r="F12240" s="121">
        <v>306.53500000000003</v>
      </c>
      <c r="G12240" s="87"/>
      <c r="H12240" s="47"/>
      <c r="I12240" s="120">
        <v>196</v>
      </c>
      <c r="J12240" s="120">
        <v>0</v>
      </c>
    </row>
    <row r="12241" spans="1:10" ht="15" customHeight="1">
      <c r="A12241" s="46" t="s">
        <v>7876</v>
      </c>
      <c r="B12241" s="46" t="s">
        <v>22393</v>
      </c>
      <c r="C12241" s="47">
        <v>4.9470000000000001</v>
      </c>
      <c r="D12241" s="119" t="s">
        <v>16079</v>
      </c>
      <c r="E12241" s="46" t="s">
        <v>16079</v>
      </c>
      <c r="F12241" s="121">
        <v>332.67599999999999</v>
      </c>
      <c r="G12241" s="87"/>
      <c r="H12241" s="47"/>
      <c r="I12241" s="120">
        <v>215</v>
      </c>
      <c r="J12241" s="120">
        <v>0</v>
      </c>
    </row>
    <row r="12242" spans="1:10" ht="15" customHeight="1">
      <c r="A12242" s="46" t="s">
        <v>22391</v>
      </c>
      <c r="B12242" s="46" t="s">
        <v>22392</v>
      </c>
      <c r="C12242" s="47">
        <v>4.9958</v>
      </c>
      <c r="D12242" s="119" t="s">
        <v>16077</v>
      </c>
      <c r="E12242" s="46" t="s">
        <v>16077</v>
      </c>
      <c r="F12242" s="121">
        <v>306.53500000000003</v>
      </c>
      <c r="G12242" s="87"/>
      <c r="H12242" s="47"/>
      <c r="I12242" s="120">
        <v>155</v>
      </c>
      <c r="J12242" s="120">
        <v>0</v>
      </c>
    </row>
    <row r="12243" spans="1:10" ht="15" customHeight="1">
      <c r="A12243" s="46" t="s">
        <v>7890</v>
      </c>
      <c r="B12243" s="46" t="s">
        <v>22390</v>
      </c>
      <c r="C12243" s="47">
        <v>5.8091999999999997</v>
      </c>
      <c r="D12243" s="119" t="s">
        <v>16113</v>
      </c>
      <c r="E12243" s="46" t="s">
        <v>16113</v>
      </c>
      <c r="F12243" s="121">
        <v>240.7294</v>
      </c>
      <c r="G12243" s="87"/>
      <c r="H12243" s="47"/>
      <c r="I12243" s="120">
        <v>210</v>
      </c>
      <c r="J12243" s="120">
        <v>0</v>
      </c>
    </row>
    <row r="12244" spans="1:10" ht="15" customHeight="1">
      <c r="A12244" s="46" t="s">
        <v>22388</v>
      </c>
      <c r="B12244" s="46" t="s">
        <v>22389</v>
      </c>
      <c r="C12244" s="47">
        <v>7.8470000000000004</v>
      </c>
      <c r="D12244" s="119" t="s">
        <v>16111</v>
      </c>
      <c r="E12244" s="46" t="s">
        <v>16111</v>
      </c>
      <c r="F12244" s="121">
        <v>240.7294</v>
      </c>
      <c r="G12244" s="87"/>
      <c r="H12244" s="47"/>
      <c r="I12244" s="120">
        <v>232</v>
      </c>
      <c r="J12244" s="120">
        <v>0</v>
      </c>
    </row>
    <row r="12245" spans="1:10" ht="15" customHeight="1">
      <c r="A12245" s="46" t="s">
        <v>7901</v>
      </c>
      <c r="B12245" s="46" t="s">
        <v>22387</v>
      </c>
      <c r="C12245" s="47">
        <v>11.873799999999999</v>
      </c>
      <c r="D12245" s="119" t="s">
        <v>16109</v>
      </c>
      <c r="E12245" s="46" t="s">
        <v>16109</v>
      </c>
      <c r="F12245" s="121">
        <v>240.7294</v>
      </c>
      <c r="G12245" s="87"/>
      <c r="H12245" s="47"/>
      <c r="I12245" s="120">
        <v>225</v>
      </c>
      <c r="J12245" s="120">
        <v>0</v>
      </c>
    </row>
    <row r="12246" spans="1:10" ht="15" customHeight="1">
      <c r="A12246" s="46" t="s">
        <v>22385</v>
      </c>
      <c r="B12246" s="46" t="s">
        <v>22386</v>
      </c>
      <c r="C12246" s="47">
        <v>17.739000000000001</v>
      </c>
      <c r="D12246" s="119" t="s">
        <v>16107</v>
      </c>
      <c r="E12246" s="46" t="s">
        <v>16107</v>
      </c>
      <c r="F12246" s="121">
        <v>240.7294</v>
      </c>
      <c r="G12246" s="87"/>
      <c r="H12246" s="47"/>
      <c r="I12246" s="120">
        <v>125</v>
      </c>
      <c r="J12246" s="120">
        <v>0</v>
      </c>
    </row>
    <row r="12247" spans="1:10" ht="15" customHeight="1">
      <c r="A12247" s="46" t="s">
        <v>7910</v>
      </c>
      <c r="B12247" s="46" t="s">
        <v>22384</v>
      </c>
      <c r="C12247" s="47">
        <v>15.510199999999999</v>
      </c>
      <c r="D12247" s="119" t="s">
        <v>16105</v>
      </c>
      <c r="E12247" s="46" t="s">
        <v>16105</v>
      </c>
      <c r="F12247" s="121">
        <v>240.7294</v>
      </c>
      <c r="G12247" s="87"/>
      <c r="H12247" s="47"/>
      <c r="I12247" s="120">
        <v>167</v>
      </c>
      <c r="J12247" s="120">
        <v>0</v>
      </c>
    </row>
    <row r="12248" spans="1:10" ht="15" customHeight="1">
      <c r="A12248" s="46" t="s">
        <v>22382</v>
      </c>
      <c r="B12248" s="46" t="s">
        <v>22383</v>
      </c>
      <c r="C12248" s="47">
        <v>24.4102</v>
      </c>
      <c r="D12248" s="119" t="s">
        <v>16103</v>
      </c>
      <c r="E12248" s="46" t="s">
        <v>16103</v>
      </c>
      <c r="F12248" s="121">
        <v>256.2978</v>
      </c>
      <c r="G12248" s="87"/>
      <c r="H12248" s="47"/>
      <c r="I12248" s="120">
        <v>35</v>
      </c>
      <c r="J12248" s="120">
        <v>0</v>
      </c>
    </row>
    <row r="12249" spans="1:10" ht="15" customHeight="1">
      <c r="A12249" s="46" t="s">
        <v>8199</v>
      </c>
      <c r="B12249" s="46" t="s">
        <v>33708</v>
      </c>
      <c r="C12249" s="47">
        <v>4.1247999999999996</v>
      </c>
      <c r="D12249" s="119" t="s">
        <v>16101</v>
      </c>
      <c r="E12249" s="46" t="s">
        <v>16101</v>
      </c>
      <c r="F12249" s="121">
        <v>240.7294</v>
      </c>
      <c r="G12249" s="87"/>
      <c r="H12249" s="47"/>
      <c r="I12249" s="120">
        <v>314</v>
      </c>
      <c r="J12249" s="120">
        <v>0</v>
      </c>
    </row>
    <row r="12250" spans="1:10" ht="15" customHeight="1">
      <c r="A12250" s="46" t="s">
        <v>22381</v>
      </c>
      <c r="B12250" s="46" t="s">
        <v>33703</v>
      </c>
      <c r="C12250" s="47">
        <v>5.7927999999999997</v>
      </c>
      <c r="D12250" s="119" t="s">
        <v>16121</v>
      </c>
      <c r="E12250" s="46" t="s">
        <v>16121</v>
      </c>
      <c r="F12250" s="121">
        <v>295.75319999999999</v>
      </c>
      <c r="G12250" s="87"/>
      <c r="H12250" s="47"/>
      <c r="I12250" s="120">
        <v>309</v>
      </c>
      <c r="J12250" s="120">
        <v>0</v>
      </c>
    </row>
    <row r="12251" spans="1:10" ht="15" customHeight="1">
      <c r="A12251" s="46" t="s">
        <v>8208</v>
      </c>
      <c r="B12251" s="46" t="s">
        <v>33710</v>
      </c>
      <c r="C12251" s="47">
        <v>6.2069999999999999</v>
      </c>
      <c r="D12251" s="119" t="s">
        <v>16119</v>
      </c>
      <c r="E12251" s="46" t="s">
        <v>16119</v>
      </c>
      <c r="F12251" s="121">
        <v>290.64120000000003</v>
      </c>
      <c r="G12251" s="87"/>
      <c r="H12251" s="47"/>
      <c r="I12251" s="120">
        <v>326</v>
      </c>
      <c r="J12251" s="120">
        <v>0</v>
      </c>
    </row>
    <row r="12252" spans="1:10" ht="15" customHeight="1">
      <c r="A12252" s="46" t="s">
        <v>22379</v>
      </c>
      <c r="B12252" s="46" t="s">
        <v>22380</v>
      </c>
      <c r="C12252" s="47">
        <v>5.6917999999999997</v>
      </c>
      <c r="D12252" s="119" t="s">
        <v>16117</v>
      </c>
      <c r="E12252" s="46" t="s">
        <v>16117</v>
      </c>
      <c r="F12252" s="121">
        <v>295.75319999999999</v>
      </c>
      <c r="G12252" s="87"/>
      <c r="H12252" s="47"/>
      <c r="I12252" s="120">
        <v>47</v>
      </c>
      <c r="J12252" s="120">
        <v>0</v>
      </c>
    </row>
    <row r="12253" spans="1:10" ht="15" customHeight="1">
      <c r="A12253" s="46" t="s">
        <v>22378</v>
      </c>
      <c r="B12253" s="46" t="s">
        <v>33706</v>
      </c>
      <c r="C12253" s="47">
        <v>3.044</v>
      </c>
      <c r="D12253" s="119" t="s">
        <v>16115</v>
      </c>
      <c r="E12253" s="46" t="s">
        <v>16115</v>
      </c>
      <c r="F12253" s="121">
        <v>290.64120000000003</v>
      </c>
      <c r="G12253" s="87"/>
      <c r="H12253" s="47"/>
      <c r="I12253" s="120">
        <v>49</v>
      </c>
      <c r="J12253" s="120">
        <v>0</v>
      </c>
    </row>
    <row r="12254" spans="1:10" ht="15" customHeight="1">
      <c r="A12254" s="46" t="s">
        <v>22377</v>
      </c>
      <c r="B12254" s="46" t="s">
        <v>33705</v>
      </c>
      <c r="C12254" s="47">
        <v>10.956200000000001</v>
      </c>
      <c r="D12254" s="119" t="s">
        <v>36160</v>
      </c>
      <c r="E12254" s="46" t="s">
        <v>36160</v>
      </c>
      <c r="F12254" s="121">
        <v>223.06960000000001</v>
      </c>
      <c r="G12254" s="87"/>
      <c r="H12254" s="47"/>
      <c r="I12254" s="120">
        <v>217</v>
      </c>
      <c r="J12254" s="120">
        <v>0</v>
      </c>
    </row>
    <row r="12255" spans="1:10" ht="15" customHeight="1">
      <c r="A12255" s="46" t="s">
        <v>22375</v>
      </c>
      <c r="B12255" s="46" t="s">
        <v>22376</v>
      </c>
      <c r="C12255" s="47">
        <v>12.471399999999999</v>
      </c>
      <c r="D12255" s="119" t="s">
        <v>35599</v>
      </c>
      <c r="E12255" s="46" t="s">
        <v>35599</v>
      </c>
      <c r="F12255" s="121">
        <v>223.06960000000001</v>
      </c>
      <c r="G12255" s="87"/>
      <c r="H12255" s="47"/>
      <c r="I12255" s="120">
        <v>10</v>
      </c>
      <c r="J12255" s="120">
        <v>0</v>
      </c>
    </row>
    <row r="12256" spans="1:10" ht="15" customHeight="1">
      <c r="A12256" s="46" t="s">
        <v>22374</v>
      </c>
      <c r="B12256" s="46" t="s">
        <v>33704</v>
      </c>
      <c r="C12256" s="47">
        <v>16.733599999999999</v>
      </c>
      <c r="D12256" s="119" t="s">
        <v>35637</v>
      </c>
      <c r="E12256" s="46" t="s">
        <v>35637</v>
      </c>
      <c r="F12256" s="121">
        <v>223.06960000000001</v>
      </c>
      <c r="G12256" s="87"/>
      <c r="H12256" s="47"/>
      <c r="I12256" s="120">
        <v>102</v>
      </c>
      <c r="J12256" s="120">
        <v>0</v>
      </c>
    </row>
    <row r="12257" spans="1:10" ht="15" customHeight="1">
      <c r="A12257" s="46" t="s">
        <v>22394</v>
      </c>
      <c r="B12257" s="46" t="s">
        <v>22395</v>
      </c>
      <c r="C12257" s="47">
        <v>19.344799999999999</v>
      </c>
      <c r="D12257" s="119" t="s">
        <v>36162</v>
      </c>
      <c r="E12257" s="46" t="s">
        <v>36162</v>
      </c>
      <c r="F12257" s="121">
        <v>232.36420000000001</v>
      </c>
      <c r="G12257" s="87"/>
      <c r="H12257" s="47"/>
      <c r="I12257" s="120">
        <v>0</v>
      </c>
      <c r="J12257" s="120">
        <v>0</v>
      </c>
    </row>
    <row r="12258" spans="1:10" ht="15" customHeight="1">
      <c r="A12258" s="46" t="s">
        <v>8221</v>
      </c>
      <c r="B12258" s="46" t="s">
        <v>33709</v>
      </c>
      <c r="C12258" s="47">
        <v>7.0278</v>
      </c>
      <c r="D12258" s="119" t="s">
        <v>35600</v>
      </c>
      <c r="E12258" s="46" t="s">
        <v>35600</v>
      </c>
      <c r="F12258" s="121">
        <v>232.36420000000001</v>
      </c>
      <c r="G12258" s="87"/>
      <c r="H12258" s="47"/>
      <c r="I12258" s="120">
        <v>336</v>
      </c>
      <c r="J12258" s="120">
        <v>0</v>
      </c>
    </row>
    <row r="12259" spans="1:10" ht="15" customHeight="1">
      <c r="A12259" s="46" t="s">
        <v>22372</v>
      </c>
      <c r="B12259" s="46" t="s">
        <v>22373</v>
      </c>
      <c r="C12259" s="47">
        <v>8.1744000000000003</v>
      </c>
      <c r="D12259" s="119" t="s">
        <v>36164</v>
      </c>
      <c r="E12259" s="46" t="s">
        <v>36164</v>
      </c>
      <c r="F12259" s="121">
        <v>232.36420000000001</v>
      </c>
      <c r="G12259" s="87"/>
      <c r="H12259" s="47"/>
      <c r="I12259" s="120">
        <v>246</v>
      </c>
      <c r="J12259" s="120">
        <v>0</v>
      </c>
    </row>
    <row r="12260" spans="1:10" ht="15" customHeight="1">
      <c r="A12260" s="46" t="s">
        <v>8229</v>
      </c>
      <c r="B12260" s="46" t="s">
        <v>33707</v>
      </c>
      <c r="C12260" s="47">
        <v>10.9384</v>
      </c>
      <c r="D12260" s="119" t="s">
        <v>16139</v>
      </c>
      <c r="E12260" s="46" t="s">
        <v>16139</v>
      </c>
      <c r="F12260" s="121">
        <v>125.895</v>
      </c>
      <c r="G12260" s="87"/>
      <c r="H12260" s="47"/>
      <c r="I12260" s="120">
        <v>331</v>
      </c>
      <c r="J12260" s="120">
        <v>0</v>
      </c>
    </row>
    <row r="12261" spans="1:10" ht="15" customHeight="1">
      <c r="A12261" s="46" t="s">
        <v>22370</v>
      </c>
      <c r="B12261" s="46" t="s">
        <v>22371</v>
      </c>
      <c r="C12261" s="47">
        <v>12.069000000000001</v>
      </c>
      <c r="D12261" s="119" t="s">
        <v>16137</v>
      </c>
      <c r="E12261" s="46" t="s">
        <v>16137</v>
      </c>
      <c r="F12261" s="121">
        <v>125.895</v>
      </c>
      <c r="G12261" s="87"/>
      <c r="H12261" s="47"/>
      <c r="I12261" s="120">
        <v>30</v>
      </c>
      <c r="J12261" s="120">
        <v>0</v>
      </c>
    </row>
    <row r="12262" spans="1:10" ht="15" customHeight="1">
      <c r="A12262" s="46" t="s">
        <v>22368</v>
      </c>
      <c r="B12262" s="46" t="s">
        <v>22369</v>
      </c>
      <c r="C12262" s="47">
        <v>4.8673999999999999</v>
      </c>
      <c r="D12262" s="119" t="s">
        <v>16135</v>
      </c>
      <c r="E12262" s="46" t="s">
        <v>16135</v>
      </c>
      <c r="F12262" s="121">
        <v>113.0962</v>
      </c>
      <c r="G12262" s="87"/>
      <c r="H12262" s="47"/>
      <c r="I12262" s="120">
        <v>24</v>
      </c>
      <c r="J12262" s="120">
        <v>0</v>
      </c>
    </row>
    <row r="12263" spans="1:10" ht="15" customHeight="1">
      <c r="A12263" s="46" t="s">
        <v>22366</v>
      </c>
      <c r="B12263" s="46" t="s">
        <v>22367</v>
      </c>
      <c r="C12263" s="47">
        <v>5.0603999999999996</v>
      </c>
      <c r="D12263" s="119" t="s">
        <v>16133</v>
      </c>
      <c r="E12263" s="46" t="s">
        <v>16133</v>
      </c>
      <c r="F12263" s="121">
        <v>113.0962</v>
      </c>
      <c r="G12263" s="87"/>
      <c r="H12263" s="47"/>
      <c r="I12263" s="120">
        <v>10</v>
      </c>
      <c r="J12263" s="120">
        <v>0</v>
      </c>
    </row>
    <row r="12264" spans="1:10" ht="15" customHeight="1">
      <c r="A12264" s="46" t="s">
        <v>3342</v>
      </c>
      <c r="B12264" s="46" t="s">
        <v>22670</v>
      </c>
      <c r="C12264" s="47">
        <v>1.7085999999999999</v>
      </c>
      <c r="D12264" s="119" t="s">
        <v>16131</v>
      </c>
      <c r="E12264" s="46" t="s">
        <v>16131</v>
      </c>
      <c r="F12264" s="121">
        <v>104.5638</v>
      </c>
      <c r="G12264" s="87"/>
      <c r="H12264" s="47"/>
      <c r="I12264" s="120">
        <v>687</v>
      </c>
      <c r="J12264" s="120">
        <v>0</v>
      </c>
    </row>
    <row r="12265" spans="1:10" ht="15" customHeight="1">
      <c r="A12265" s="46" t="s">
        <v>22683</v>
      </c>
      <c r="B12265" s="46" t="s">
        <v>22682</v>
      </c>
      <c r="C12265" s="47">
        <v>4.4210000000000003</v>
      </c>
      <c r="D12265" s="119" t="s">
        <v>16129</v>
      </c>
      <c r="E12265" s="46" t="s">
        <v>16129</v>
      </c>
      <c r="F12265" s="121">
        <v>104.5638</v>
      </c>
      <c r="G12265" s="87"/>
      <c r="H12265" s="47"/>
      <c r="I12265" s="120">
        <v>0</v>
      </c>
      <c r="J12265" s="120">
        <v>0</v>
      </c>
    </row>
    <row r="12266" spans="1:10" ht="15" customHeight="1">
      <c r="A12266" s="46" t="s">
        <v>22681</v>
      </c>
      <c r="B12266" s="46" t="s">
        <v>22682</v>
      </c>
      <c r="C12266" s="47">
        <v>4.4210000000000003</v>
      </c>
      <c r="D12266" s="119" t="s">
        <v>16127</v>
      </c>
      <c r="E12266" s="46" t="s">
        <v>16127</v>
      </c>
      <c r="F12266" s="121">
        <v>91.765199999999993</v>
      </c>
      <c r="G12266" s="87"/>
      <c r="H12266" s="47"/>
      <c r="I12266" s="120">
        <v>0</v>
      </c>
      <c r="J12266" s="120">
        <v>0</v>
      </c>
    </row>
    <row r="12267" spans="1:10" ht="15" customHeight="1">
      <c r="A12267" s="46" t="s">
        <v>3351</v>
      </c>
      <c r="B12267" s="46" t="s">
        <v>22669</v>
      </c>
      <c r="C12267" s="47">
        <v>2.9820000000000002</v>
      </c>
      <c r="D12267" s="119" t="s">
        <v>16125</v>
      </c>
      <c r="E12267" s="46" t="s">
        <v>16125</v>
      </c>
      <c r="F12267" s="121">
        <v>91.765199999999993</v>
      </c>
      <c r="G12267" s="87"/>
      <c r="H12267" s="47"/>
      <c r="I12267" s="120">
        <v>132</v>
      </c>
      <c r="J12267" s="120">
        <v>0</v>
      </c>
    </row>
    <row r="12268" spans="1:10" ht="15" customHeight="1">
      <c r="A12268" s="46" t="s">
        <v>22680</v>
      </c>
      <c r="B12268" s="46" t="s">
        <v>22679</v>
      </c>
      <c r="C12268" s="47">
        <v>4.7716000000000003</v>
      </c>
      <c r="D12268" s="119" t="s">
        <v>16123</v>
      </c>
      <c r="E12268" s="46" t="s">
        <v>16123</v>
      </c>
      <c r="F12268" s="121">
        <v>418.25580000000002</v>
      </c>
      <c r="G12268" s="87"/>
      <c r="H12268" s="47"/>
      <c r="I12268" s="120">
        <v>0</v>
      </c>
      <c r="J12268" s="120">
        <v>0</v>
      </c>
    </row>
    <row r="12269" spans="1:10" ht="15" customHeight="1">
      <c r="A12269" s="46" t="s">
        <v>22678</v>
      </c>
      <c r="B12269" s="46" t="s">
        <v>22679</v>
      </c>
      <c r="C12269" s="47">
        <v>4.3983999999999996</v>
      </c>
      <c r="D12269" s="119" t="s">
        <v>16143</v>
      </c>
      <c r="E12269" s="46" t="s">
        <v>16143</v>
      </c>
      <c r="F12269" s="121">
        <v>195.70179999999999</v>
      </c>
      <c r="G12269" s="87"/>
      <c r="H12269" s="47"/>
      <c r="I12269" s="120">
        <v>0</v>
      </c>
      <c r="J12269" s="120">
        <v>0</v>
      </c>
    </row>
    <row r="12270" spans="1:10" ht="15" customHeight="1">
      <c r="A12270" s="46" t="s">
        <v>3360</v>
      </c>
      <c r="B12270" s="46" t="s">
        <v>22668</v>
      </c>
      <c r="C12270" s="47">
        <v>9.5085999999999995</v>
      </c>
      <c r="D12270" s="119" t="s">
        <v>16141</v>
      </c>
      <c r="E12270" s="46" t="s">
        <v>16141</v>
      </c>
      <c r="F12270" s="121">
        <v>204.30420000000001</v>
      </c>
      <c r="G12270" s="87"/>
      <c r="H12270" s="47"/>
      <c r="I12270" s="120">
        <v>178</v>
      </c>
      <c r="J12270" s="120">
        <v>0</v>
      </c>
    </row>
    <row r="12271" spans="1:10" ht="15" customHeight="1">
      <c r="A12271" s="46" t="s">
        <v>22677</v>
      </c>
      <c r="B12271" s="46" t="s">
        <v>22676</v>
      </c>
      <c r="C12271" s="47">
        <v>10.0908</v>
      </c>
      <c r="D12271" s="119" t="s">
        <v>16145</v>
      </c>
      <c r="E12271" s="46" t="s">
        <v>16145</v>
      </c>
      <c r="F12271" s="121">
        <v>212.9066</v>
      </c>
      <c r="G12271" s="87"/>
      <c r="H12271" s="47"/>
      <c r="I12271" s="120">
        <v>0</v>
      </c>
      <c r="J12271" s="120">
        <v>0</v>
      </c>
    </row>
    <row r="12272" spans="1:10" ht="15" customHeight="1">
      <c r="A12272" s="46" t="s">
        <v>22675</v>
      </c>
      <c r="B12272" s="46" t="s">
        <v>22676</v>
      </c>
      <c r="C12272" s="47">
        <v>8.7324000000000002</v>
      </c>
      <c r="D12272" s="119" t="s">
        <v>16153</v>
      </c>
      <c r="E12272" s="46" t="s">
        <v>16153</v>
      </c>
      <c r="F12272" s="121">
        <v>213.77520000000001</v>
      </c>
      <c r="G12272" s="87"/>
      <c r="H12272" s="47"/>
      <c r="I12272" s="120">
        <v>0</v>
      </c>
      <c r="J12272" s="120">
        <v>0</v>
      </c>
    </row>
    <row r="12273" spans="1:10" ht="15" customHeight="1">
      <c r="A12273" s="46" t="s">
        <v>3369</v>
      </c>
      <c r="B12273" s="46" t="s">
        <v>22667</v>
      </c>
      <c r="C12273" s="47">
        <v>11.6388</v>
      </c>
      <c r="D12273" s="119" t="s">
        <v>4175</v>
      </c>
      <c r="E12273" s="46" t="s">
        <v>4175</v>
      </c>
      <c r="F12273" s="121">
        <v>193.56880000000001</v>
      </c>
      <c r="G12273" s="87"/>
      <c r="H12273" s="47"/>
      <c r="I12273" s="120">
        <v>216</v>
      </c>
      <c r="J12273" s="120">
        <v>0</v>
      </c>
    </row>
    <row r="12274" spans="1:10" ht="15" customHeight="1">
      <c r="A12274" s="46" t="s">
        <v>22673</v>
      </c>
      <c r="B12274" s="46" t="s">
        <v>22674</v>
      </c>
      <c r="C12274" s="47">
        <v>12.352600000000001</v>
      </c>
      <c r="D12274" s="119" t="s">
        <v>16151</v>
      </c>
      <c r="E12274" s="46" t="s">
        <v>16151</v>
      </c>
      <c r="F12274" s="121">
        <v>213.77520000000001</v>
      </c>
      <c r="G12274" s="87"/>
      <c r="H12274" s="47"/>
      <c r="I12274" s="120">
        <v>0</v>
      </c>
      <c r="J12274" s="120">
        <v>0</v>
      </c>
    </row>
    <row r="12275" spans="1:10" ht="15" customHeight="1">
      <c r="A12275" s="46" t="s">
        <v>3390</v>
      </c>
      <c r="B12275" s="46" t="s">
        <v>22666</v>
      </c>
      <c r="C12275" s="47">
        <v>2.5893999999999999</v>
      </c>
      <c r="D12275" s="119" t="s">
        <v>16150</v>
      </c>
      <c r="E12275" s="46" t="s">
        <v>16150</v>
      </c>
      <c r="F12275" s="121">
        <v>215.05719999999999</v>
      </c>
      <c r="G12275" s="87"/>
      <c r="H12275" s="47"/>
      <c r="I12275" s="120">
        <v>396</v>
      </c>
      <c r="J12275" s="120">
        <v>0</v>
      </c>
    </row>
    <row r="12276" spans="1:10" ht="15" customHeight="1">
      <c r="A12276" s="46" t="s">
        <v>22696</v>
      </c>
      <c r="B12276" s="46" t="s">
        <v>22697</v>
      </c>
      <c r="C12276" s="47">
        <v>3.0577999999999999</v>
      </c>
      <c r="D12276" s="119" t="s">
        <v>16149</v>
      </c>
      <c r="E12276" s="46" t="s">
        <v>16149</v>
      </c>
      <c r="F12276" s="121">
        <v>189.96719999999999</v>
      </c>
      <c r="G12276" s="87"/>
      <c r="H12276" s="47"/>
      <c r="I12276" s="120">
        <v>0</v>
      </c>
      <c r="J12276" s="120">
        <v>0</v>
      </c>
    </row>
    <row r="12277" spans="1:10" ht="15" customHeight="1">
      <c r="A12277" s="46" t="s">
        <v>3399</v>
      </c>
      <c r="B12277" s="46" t="s">
        <v>22665</v>
      </c>
      <c r="C12277" s="47">
        <v>3.3534000000000002</v>
      </c>
      <c r="D12277" s="119" t="s">
        <v>16147</v>
      </c>
      <c r="E12277" s="46" t="s">
        <v>16147</v>
      </c>
      <c r="F12277" s="121">
        <v>180.68639999999999</v>
      </c>
      <c r="G12277" s="87"/>
      <c r="H12277" s="47"/>
      <c r="I12277" s="120">
        <v>190</v>
      </c>
      <c r="J12277" s="120">
        <v>0</v>
      </c>
    </row>
    <row r="12278" spans="1:10" ht="15" customHeight="1">
      <c r="A12278" s="46" t="s">
        <v>22695</v>
      </c>
      <c r="B12278" s="46" t="s">
        <v>22694</v>
      </c>
      <c r="C12278" s="47">
        <v>3.5575999999999999</v>
      </c>
      <c r="D12278" s="119" t="s">
        <v>4178</v>
      </c>
      <c r="E12278" s="46" t="s">
        <v>4178</v>
      </c>
      <c r="F12278" s="121">
        <v>197.9186</v>
      </c>
      <c r="G12278" s="87"/>
      <c r="H12278" s="47"/>
      <c r="I12278" s="120">
        <v>57</v>
      </c>
      <c r="J12278" s="120">
        <v>0</v>
      </c>
    </row>
    <row r="12279" spans="1:10" ht="15" customHeight="1">
      <c r="A12279" s="46" t="s">
        <v>22693</v>
      </c>
      <c r="B12279" s="46" t="s">
        <v>22694</v>
      </c>
      <c r="C12279" s="47">
        <v>4.1112000000000002</v>
      </c>
      <c r="D12279" s="119" t="s">
        <v>16159</v>
      </c>
      <c r="E12279" s="46" t="s">
        <v>16159</v>
      </c>
      <c r="F12279" s="121">
        <v>225.81</v>
      </c>
      <c r="G12279" s="87"/>
      <c r="H12279" s="47"/>
      <c r="I12279" s="120">
        <v>90</v>
      </c>
      <c r="J12279" s="120">
        <v>0</v>
      </c>
    </row>
    <row r="12280" spans="1:10" ht="15" customHeight="1">
      <c r="A12280" s="46" t="s">
        <v>22663</v>
      </c>
      <c r="B12280" s="46" t="s">
        <v>22664</v>
      </c>
      <c r="C12280" s="47">
        <v>9.0074000000000005</v>
      </c>
      <c r="D12280" s="119" t="s">
        <v>16157</v>
      </c>
      <c r="E12280" s="46" t="s">
        <v>16157</v>
      </c>
      <c r="F12280" s="121">
        <v>227.9504</v>
      </c>
      <c r="G12280" s="87"/>
      <c r="H12280" s="47"/>
      <c r="I12280" s="120">
        <v>0</v>
      </c>
      <c r="J12280" s="120">
        <v>0</v>
      </c>
    </row>
    <row r="12281" spans="1:10" ht="15" customHeight="1">
      <c r="A12281" s="46" t="s">
        <v>22661</v>
      </c>
      <c r="B12281" s="46" t="s">
        <v>22662</v>
      </c>
      <c r="C12281" s="47">
        <v>6.5972</v>
      </c>
      <c r="D12281" s="119" t="s">
        <v>16155</v>
      </c>
      <c r="E12281" s="46" t="s">
        <v>16155</v>
      </c>
      <c r="F12281" s="121">
        <v>202.1636</v>
      </c>
      <c r="G12281" s="87"/>
      <c r="H12281" s="47"/>
      <c r="I12281" s="120">
        <v>207</v>
      </c>
      <c r="J12281" s="120">
        <v>0</v>
      </c>
    </row>
    <row r="12282" spans="1:10" ht="15" customHeight="1">
      <c r="A12282" s="46" t="s">
        <v>22659</v>
      </c>
      <c r="B12282" s="46" t="s">
        <v>22660</v>
      </c>
      <c r="C12282" s="47">
        <v>8.1066000000000003</v>
      </c>
      <c r="D12282" s="119" t="s">
        <v>16164</v>
      </c>
      <c r="E12282" s="46" t="s">
        <v>16164</v>
      </c>
      <c r="F12282" s="121">
        <v>243.01439999999999</v>
      </c>
      <c r="G12282" s="87"/>
      <c r="H12282" s="47"/>
      <c r="I12282" s="120">
        <v>199</v>
      </c>
      <c r="J12282" s="120">
        <v>0</v>
      </c>
    </row>
    <row r="12283" spans="1:10" ht="15" customHeight="1">
      <c r="A12283" s="46" t="s">
        <v>22692</v>
      </c>
      <c r="B12283" s="46" t="s">
        <v>22691</v>
      </c>
      <c r="C12283" s="47">
        <v>16.3474</v>
      </c>
      <c r="D12283" s="119" t="s">
        <v>16162</v>
      </c>
      <c r="E12283" s="46" t="s">
        <v>16162</v>
      </c>
      <c r="F12283" s="121">
        <v>243.01439999999999</v>
      </c>
      <c r="G12283" s="87"/>
      <c r="H12283" s="47"/>
      <c r="I12283" s="120">
        <v>19</v>
      </c>
      <c r="J12283" s="120">
        <v>0</v>
      </c>
    </row>
    <row r="12284" spans="1:10" ht="15" customHeight="1">
      <c r="A12284" s="46" t="s">
        <v>22690</v>
      </c>
      <c r="B12284" s="46" t="s">
        <v>22691</v>
      </c>
      <c r="C12284" s="47">
        <v>16.3474</v>
      </c>
      <c r="D12284" s="119" t="s">
        <v>4181</v>
      </c>
      <c r="E12284" s="46" t="s">
        <v>4181</v>
      </c>
      <c r="F12284" s="121">
        <v>206.61840000000001</v>
      </c>
      <c r="G12284" s="87"/>
      <c r="H12284" s="47"/>
      <c r="I12284" s="120">
        <v>0</v>
      </c>
      <c r="J12284" s="120">
        <v>0</v>
      </c>
    </row>
    <row r="12285" spans="1:10" ht="15" customHeight="1">
      <c r="A12285" s="46" t="s">
        <v>3413</v>
      </c>
      <c r="B12285" s="46" t="s">
        <v>22658</v>
      </c>
      <c r="C12285" s="47">
        <v>3.5169999999999999</v>
      </c>
      <c r="D12285" s="119" t="s">
        <v>16171</v>
      </c>
      <c r="E12285" s="46" t="s">
        <v>16171</v>
      </c>
      <c r="F12285" s="121">
        <v>246.59899999999999</v>
      </c>
      <c r="G12285" s="87"/>
      <c r="H12285" s="47"/>
      <c r="I12285" s="120">
        <v>210</v>
      </c>
      <c r="J12285" s="120">
        <v>0</v>
      </c>
    </row>
    <row r="12286" spans="1:10" ht="15" customHeight="1">
      <c r="A12286" s="46" t="s">
        <v>3419</v>
      </c>
      <c r="B12286" s="46" t="s">
        <v>22657</v>
      </c>
      <c r="C12286" s="47">
        <v>4.4066000000000001</v>
      </c>
      <c r="D12286" s="119" t="s">
        <v>16170</v>
      </c>
      <c r="E12286" s="46" t="s">
        <v>16170</v>
      </c>
      <c r="F12286" s="121">
        <v>246.59360000000001</v>
      </c>
      <c r="G12286" s="87"/>
      <c r="H12286" s="47"/>
      <c r="I12286" s="120">
        <v>227</v>
      </c>
      <c r="J12286" s="120">
        <v>0</v>
      </c>
    </row>
    <row r="12287" spans="1:10" ht="15" customHeight="1">
      <c r="A12287" s="46" t="s">
        <v>22689</v>
      </c>
      <c r="B12287" s="46" t="s">
        <v>22688</v>
      </c>
      <c r="C12287" s="47">
        <v>6.2435999999999998</v>
      </c>
      <c r="D12287" s="119" t="s">
        <v>16169</v>
      </c>
      <c r="E12287" s="46" t="s">
        <v>16169</v>
      </c>
      <c r="F12287" s="121">
        <v>246.59360000000001</v>
      </c>
      <c r="G12287" s="87"/>
      <c r="H12287" s="47"/>
      <c r="I12287" s="120">
        <v>0</v>
      </c>
      <c r="J12287" s="120">
        <v>0</v>
      </c>
    </row>
    <row r="12288" spans="1:10" ht="15" customHeight="1">
      <c r="A12288" s="46" t="s">
        <v>22687</v>
      </c>
      <c r="B12288" s="46" t="s">
        <v>22688</v>
      </c>
      <c r="C12288" s="47">
        <v>5.4032</v>
      </c>
      <c r="D12288" s="119" t="s">
        <v>16168</v>
      </c>
      <c r="E12288" s="46" t="s">
        <v>16168</v>
      </c>
      <c r="F12288" s="121">
        <v>246.59360000000001</v>
      </c>
      <c r="G12288" s="87"/>
      <c r="H12288" s="47"/>
      <c r="I12288" s="120">
        <v>0</v>
      </c>
      <c r="J12288" s="120">
        <v>0</v>
      </c>
    </row>
    <row r="12289" spans="1:10" ht="15" customHeight="1">
      <c r="A12289" s="46" t="s">
        <v>22656</v>
      </c>
      <c r="B12289" s="46" t="s">
        <v>33711</v>
      </c>
      <c r="C12289" s="47">
        <v>5.8148</v>
      </c>
      <c r="D12289" s="119" t="s">
        <v>16167</v>
      </c>
      <c r="E12289" s="46" t="s">
        <v>16167</v>
      </c>
      <c r="F12289" s="121">
        <v>249.4564</v>
      </c>
      <c r="G12289" s="87"/>
      <c r="H12289" s="47"/>
      <c r="I12289" s="120">
        <v>105</v>
      </c>
      <c r="J12289" s="120">
        <v>0</v>
      </c>
    </row>
    <row r="12290" spans="1:10" ht="15" customHeight="1">
      <c r="A12290" s="46" t="s">
        <v>22686</v>
      </c>
      <c r="B12290" s="46" t="s">
        <v>22685</v>
      </c>
      <c r="C12290" s="47">
        <v>9.2693999999999992</v>
      </c>
      <c r="D12290" s="119" t="s">
        <v>16166</v>
      </c>
      <c r="E12290" s="46" t="s">
        <v>16166</v>
      </c>
      <c r="F12290" s="121">
        <v>256.625</v>
      </c>
      <c r="G12290" s="87"/>
      <c r="H12290" s="47"/>
      <c r="I12290" s="120">
        <v>10</v>
      </c>
      <c r="J12290" s="120">
        <v>0</v>
      </c>
    </row>
    <row r="12291" spans="1:10" ht="15" customHeight="1">
      <c r="A12291" s="46" t="s">
        <v>22684</v>
      </c>
      <c r="B12291" s="46" t="s">
        <v>22685</v>
      </c>
      <c r="C12291" s="47">
        <v>9.2693999999999992</v>
      </c>
      <c r="D12291" s="119" t="s">
        <v>16188</v>
      </c>
      <c r="E12291" s="46" t="s">
        <v>16188</v>
      </c>
      <c r="F12291" s="121">
        <v>235.12899999999999</v>
      </c>
      <c r="G12291" s="87"/>
      <c r="H12291" s="47"/>
      <c r="I12291" s="120">
        <v>0</v>
      </c>
      <c r="J12291" s="120">
        <v>0</v>
      </c>
    </row>
    <row r="12292" spans="1:10" ht="15" customHeight="1">
      <c r="A12292" s="46" t="s">
        <v>22640</v>
      </c>
      <c r="B12292" s="46" t="s">
        <v>22641</v>
      </c>
      <c r="C12292" s="47">
        <v>26.516400000000001</v>
      </c>
      <c r="D12292" s="119" t="s">
        <v>16186</v>
      </c>
      <c r="E12292" s="46" t="s">
        <v>16186</v>
      </c>
      <c r="F12292" s="121">
        <v>235.12899999999999</v>
      </c>
      <c r="G12292" s="87"/>
      <c r="H12292" s="47"/>
      <c r="I12292" s="120">
        <v>0</v>
      </c>
      <c r="J12292" s="120">
        <v>0</v>
      </c>
    </row>
    <row r="12293" spans="1:10" ht="15" customHeight="1">
      <c r="A12293" s="46" t="s">
        <v>22638</v>
      </c>
      <c r="B12293" s="46" t="s">
        <v>22639</v>
      </c>
      <c r="C12293" s="47">
        <v>39.020400000000002</v>
      </c>
      <c r="D12293" s="119" t="s">
        <v>16184</v>
      </c>
      <c r="E12293" s="46" t="s">
        <v>16184</v>
      </c>
      <c r="F12293" s="121">
        <v>235.12899999999999</v>
      </c>
      <c r="G12293" s="87"/>
      <c r="H12293" s="47"/>
      <c r="I12293" s="120">
        <v>12</v>
      </c>
      <c r="J12293" s="120">
        <v>0</v>
      </c>
    </row>
    <row r="12294" spans="1:10" ht="15" customHeight="1">
      <c r="A12294" s="46" t="s">
        <v>22636</v>
      </c>
      <c r="B12294" s="46" t="s">
        <v>22637</v>
      </c>
      <c r="C12294" s="47">
        <v>29.831</v>
      </c>
      <c r="D12294" s="119" t="s">
        <v>16182</v>
      </c>
      <c r="E12294" s="46" t="s">
        <v>16182</v>
      </c>
      <c r="F12294" s="121">
        <v>235.12899999999999</v>
      </c>
      <c r="G12294" s="87"/>
      <c r="H12294" s="47"/>
      <c r="I12294" s="120">
        <v>20</v>
      </c>
      <c r="J12294" s="120">
        <v>0</v>
      </c>
    </row>
    <row r="12295" spans="1:10" ht="15" customHeight="1">
      <c r="A12295" s="46" t="s">
        <v>22634</v>
      </c>
      <c r="B12295" s="46" t="s">
        <v>22635</v>
      </c>
      <c r="C12295" s="47">
        <v>40.485399999999998</v>
      </c>
      <c r="D12295" s="119" t="s">
        <v>16180</v>
      </c>
      <c r="E12295" s="46" t="s">
        <v>16180</v>
      </c>
      <c r="F12295" s="121">
        <v>235.12899999999999</v>
      </c>
      <c r="G12295" s="87"/>
      <c r="H12295" s="47"/>
      <c r="I12295" s="120">
        <v>16</v>
      </c>
      <c r="J12295" s="120">
        <v>0</v>
      </c>
    </row>
    <row r="12296" spans="1:10" ht="15" customHeight="1">
      <c r="A12296" s="46" t="s">
        <v>3459</v>
      </c>
      <c r="B12296" s="46" t="s">
        <v>22655</v>
      </c>
      <c r="C12296" s="47">
        <v>3.1230000000000002</v>
      </c>
      <c r="D12296" s="119" t="s">
        <v>16178</v>
      </c>
      <c r="E12296" s="46" t="s">
        <v>16178</v>
      </c>
      <c r="F12296" s="121">
        <v>235.12899999999999</v>
      </c>
      <c r="G12296" s="87"/>
      <c r="H12296" s="47"/>
      <c r="I12296" s="120">
        <v>241</v>
      </c>
      <c r="J12296" s="120">
        <v>0</v>
      </c>
    </row>
    <row r="12297" spans="1:10" ht="15" customHeight="1">
      <c r="A12297" s="46" t="s">
        <v>22700</v>
      </c>
      <c r="B12297" s="46" t="s">
        <v>22701</v>
      </c>
      <c r="C12297" s="47">
        <v>4.3936000000000002</v>
      </c>
      <c r="D12297" s="119" t="s">
        <v>16176</v>
      </c>
      <c r="E12297" s="46" t="s">
        <v>16176</v>
      </c>
      <c r="F12297" s="121">
        <v>235.12899999999999</v>
      </c>
      <c r="G12297" s="87"/>
      <c r="H12297" s="47"/>
      <c r="I12297" s="120">
        <v>0</v>
      </c>
      <c r="J12297" s="120">
        <v>0</v>
      </c>
    </row>
    <row r="12298" spans="1:10" ht="15" customHeight="1">
      <c r="A12298" s="46" t="s">
        <v>3466</v>
      </c>
      <c r="B12298" s="46" t="s">
        <v>22654</v>
      </c>
      <c r="C12298" s="47">
        <v>3.6133999999999999</v>
      </c>
      <c r="D12298" s="119" t="s">
        <v>16174</v>
      </c>
      <c r="E12298" s="46" t="s">
        <v>16174</v>
      </c>
      <c r="F12298" s="121">
        <v>247.31559999999999</v>
      </c>
      <c r="G12298" s="87"/>
      <c r="H12298" s="47"/>
      <c r="I12298" s="120">
        <v>359</v>
      </c>
      <c r="J12298" s="120">
        <v>0</v>
      </c>
    </row>
    <row r="12299" spans="1:10" ht="15" customHeight="1">
      <c r="A12299" s="46" t="s">
        <v>22698</v>
      </c>
      <c r="B12299" s="46" t="s">
        <v>22699</v>
      </c>
      <c r="C12299" s="47">
        <v>5.7308000000000003</v>
      </c>
      <c r="D12299" s="119" t="s">
        <v>16172</v>
      </c>
      <c r="E12299" s="46" t="s">
        <v>16172</v>
      </c>
      <c r="F12299" s="121">
        <v>247.31559999999999</v>
      </c>
      <c r="G12299" s="87"/>
      <c r="H12299" s="47"/>
      <c r="I12299" s="120">
        <v>0</v>
      </c>
      <c r="J12299" s="120">
        <v>0</v>
      </c>
    </row>
    <row r="12300" spans="1:10" ht="15" customHeight="1">
      <c r="A12300" s="46" t="s">
        <v>3603</v>
      </c>
      <c r="B12300" s="46" t="s">
        <v>22653</v>
      </c>
      <c r="C12300" s="47">
        <v>3.0817999999999999</v>
      </c>
      <c r="D12300" s="119" t="s">
        <v>16205</v>
      </c>
      <c r="E12300" s="46" t="s">
        <v>16205</v>
      </c>
      <c r="F12300" s="121">
        <v>252.95179999999999</v>
      </c>
      <c r="G12300" s="87"/>
      <c r="H12300" s="47"/>
      <c r="I12300" s="120">
        <v>339</v>
      </c>
      <c r="J12300" s="120">
        <v>0</v>
      </c>
    </row>
    <row r="12301" spans="1:10" ht="15" customHeight="1">
      <c r="A12301" s="46" t="s">
        <v>22716</v>
      </c>
      <c r="B12301" s="46" t="s">
        <v>22715</v>
      </c>
      <c r="C12301" s="47">
        <v>4.5490000000000004</v>
      </c>
      <c r="D12301" s="119" t="s">
        <v>16204</v>
      </c>
      <c r="E12301" s="46" t="s">
        <v>16204</v>
      </c>
      <c r="F12301" s="121">
        <v>252.95179999999999</v>
      </c>
      <c r="G12301" s="87"/>
      <c r="H12301" s="47"/>
      <c r="I12301" s="120">
        <v>0</v>
      </c>
      <c r="J12301" s="120">
        <v>0</v>
      </c>
    </row>
    <row r="12302" spans="1:10" ht="15" customHeight="1">
      <c r="A12302" s="46" t="s">
        <v>22714</v>
      </c>
      <c r="B12302" s="46" t="s">
        <v>22715</v>
      </c>
      <c r="C12302" s="47">
        <v>3.9365999999999999</v>
      </c>
      <c r="D12302" s="119" t="s">
        <v>16202</v>
      </c>
      <c r="E12302" s="46" t="s">
        <v>16202</v>
      </c>
      <c r="F12302" s="121">
        <v>252.95179999999999</v>
      </c>
      <c r="G12302" s="87"/>
      <c r="H12302" s="47"/>
      <c r="I12302" s="120">
        <v>0</v>
      </c>
      <c r="J12302" s="120">
        <v>0</v>
      </c>
    </row>
    <row r="12303" spans="1:10" ht="15" customHeight="1">
      <c r="A12303" s="46" t="s">
        <v>3610</v>
      </c>
      <c r="B12303" s="46" t="s">
        <v>22652</v>
      </c>
      <c r="C12303" s="47">
        <v>3.2921999999999998</v>
      </c>
      <c r="D12303" s="119" t="s">
        <v>16200</v>
      </c>
      <c r="E12303" s="46" t="s">
        <v>16200</v>
      </c>
      <c r="F12303" s="121">
        <v>252.95179999999999</v>
      </c>
      <c r="G12303" s="87"/>
      <c r="H12303" s="47"/>
      <c r="I12303" s="120">
        <v>380</v>
      </c>
      <c r="J12303" s="120">
        <v>0</v>
      </c>
    </row>
    <row r="12304" spans="1:10" ht="15" customHeight="1">
      <c r="A12304" s="46" t="s">
        <v>22713</v>
      </c>
      <c r="B12304" s="46" t="s">
        <v>22712</v>
      </c>
      <c r="C12304" s="47">
        <v>4.7438000000000002</v>
      </c>
      <c r="D12304" s="119" t="s">
        <v>16198</v>
      </c>
      <c r="E12304" s="46" t="s">
        <v>16198</v>
      </c>
      <c r="F12304" s="121">
        <v>252.95179999999999</v>
      </c>
      <c r="G12304" s="87"/>
      <c r="H12304" s="47"/>
      <c r="I12304" s="120">
        <v>0</v>
      </c>
      <c r="J12304" s="120">
        <v>0</v>
      </c>
    </row>
    <row r="12305" spans="1:10" ht="15" customHeight="1">
      <c r="A12305" s="46" t="s">
        <v>22711</v>
      </c>
      <c r="B12305" s="46" t="s">
        <v>22712</v>
      </c>
      <c r="C12305" s="47">
        <v>4.1052</v>
      </c>
      <c r="D12305" s="119" t="s">
        <v>16196</v>
      </c>
      <c r="E12305" s="46" t="s">
        <v>16196</v>
      </c>
      <c r="F12305" s="121">
        <v>252.95179999999999</v>
      </c>
      <c r="G12305" s="87"/>
      <c r="H12305" s="47"/>
      <c r="I12305" s="120">
        <v>0</v>
      </c>
      <c r="J12305" s="120">
        <v>0</v>
      </c>
    </row>
    <row r="12306" spans="1:10" ht="15" customHeight="1">
      <c r="A12306" s="46" t="s">
        <v>22650</v>
      </c>
      <c r="B12306" s="46" t="s">
        <v>22651</v>
      </c>
      <c r="C12306" s="47">
        <v>10.247199999999999</v>
      </c>
      <c r="D12306" s="119" t="s">
        <v>16194</v>
      </c>
      <c r="E12306" s="46" t="s">
        <v>16194</v>
      </c>
      <c r="F12306" s="121">
        <v>252.95179999999999</v>
      </c>
      <c r="G12306" s="87"/>
      <c r="H12306" s="47"/>
      <c r="I12306" s="120">
        <v>0</v>
      </c>
      <c r="J12306" s="120">
        <v>0</v>
      </c>
    </row>
    <row r="12307" spans="1:10" ht="15" customHeight="1">
      <c r="A12307" s="46" t="s">
        <v>22648</v>
      </c>
      <c r="B12307" s="46" t="s">
        <v>22649</v>
      </c>
      <c r="C12307" s="47">
        <v>7.4104000000000001</v>
      </c>
      <c r="D12307" s="119" t="s">
        <v>16192</v>
      </c>
      <c r="E12307" s="46" t="s">
        <v>16192</v>
      </c>
      <c r="F12307" s="121">
        <v>264.33760000000001</v>
      </c>
      <c r="G12307" s="87"/>
      <c r="H12307" s="47"/>
      <c r="I12307" s="120">
        <v>153</v>
      </c>
      <c r="J12307" s="120">
        <v>0</v>
      </c>
    </row>
    <row r="12308" spans="1:10" ht="15" customHeight="1">
      <c r="A12308" s="46" t="s">
        <v>22646</v>
      </c>
      <c r="B12308" s="46" t="s">
        <v>22647</v>
      </c>
      <c r="C12308" s="47">
        <v>8.8271999999999995</v>
      </c>
      <c r="D12308" s="119" t="s">
        <v>16190</v>
      </c>
      <c r="E12308" s="46" t="s">
        <v>16190</v>
      </c>
      <c r="F12308" s="121">
        <v>264.33760000000001</v>
      </c>
      <c r="G12308" s="87"/>
      <c r="H12308" s="47"/>
      <c r="I12308" s="120">
        <v>186</v>
      </c>
      <c r="J12308" s="120">
        <v>0</v>
      </c>
    </row>
    <row r="12309" spans="1:10" ht="15" customHeight="1">
      <c r="A12309" s="46" t="s">
        <v>22710</v>
      </c>
      <c r="B12309" s="46" t="s">
        <v>22709</v>
      </c>
      <c r="C12309" s="47">
        <v>14.8878</v>
      </c>
      <c r="D12309" s="119" t="s">
        <v>16224</v>
      </c>
      <c r="E12309" s="46" t="s">
        <v>16224</v>
      </c>
      <c r="F12309" s="121">
        <v>232.36420000000001</v>
      </c>
      <c r="G12309" s="87"/>
      <c r="H12309" s="47"/>
      <c r="I12309" s="120">
        <v>30</v>
      </c>
      <c r="J12309" s="120">
        <v>0</v>
      </c>
    </row>
    <row r="12310" spans="1:10" ht="15" customHeight="1">
      <c r="A12310" s="46" t="s">
        <v>22708</v>
      </c>
      <c r="B12310" s="46" t="s">
        <v>22709</v>
      </c>
      <c r="C12310" s="47">
        <v>14.8878</v>
      </c>
      <c r="D12310" s="119" t="s">
        <v>4184</v>
      </c>
      <c r="E12310" s="46" t="s">
        <v>4184</v>
      </c>
      <c r="F12310" s="121">
        <v>232.36420000000001</v>
      </c>
      <c r="G12310" s="87"/>
      <c r="H12310" s="47"/>
      <c r="I12310" s="120">
        <v>0</v>
      </c>
      <c r="J12310" s="120">
        <v>0</v>
      </c>
    </row>
    <row r="12311" spans="1:10" ht="15" customHeight="1">
      <c r="A12311" s="46" t="s">
        <v>3625</v>
      </c>
      <c r="B12311" s="46" t="s">
        <v>22645</v>
      </c>
      <c r="C12311" s="47">
        <v>3.4156</v>
      </c>
      <c r="D12311" s="119" t="s">
        <v>16222</v>
      </c>
      <c r="E12311" s="46" t="s">
        <v>16222</v>
      </c>
      <c r="F12311" s="121">
        <v>232.36420000000001</v>
      </c>
      <c r="G12311" s="87"/>
      <c r="H12311" s="47"/>
      <c r="I12311" s="120">
        <v>210</v>
      </c>
      <c r="J12311" s="120">
        <v>0</v>
      </c>
    </row>
    <row r="12312" spans="1:10" ht="15" customHeight="1">
      <c r="A12312" s="46" t="s">
        <v>3631</v>
      </c>
      <c r="B12312" s="46" t="s">
        <v>22644</v>
      </c>
      <c r="C12312" s="47">
        <v>4.3074000000000003</v>
      </c>
      <c r="D12312" s="119" t="s">
        <v>16220</v>
      </c>
      <c r="E12312" s="46" t="s">
        <v>16220</v>
      </c>
      <c r="F12312" s="121">
        <v>232.36420000000001</v>
      </c>
      <c r="G12312" s="87"/>
      <c r="H12312" s="47"/>
      <c r="I12312" s="120">
        <v>331</v>
      </c>
      <c r="J12312" s="120">
        <v>0</v>
      </c>
    </row>
    <row r="12313" spans="1:10" ht="15" customHeight="1">
      <c r="A12313" s="46" t="s">
        <v>22707</v>
      </c>
      <c r="B12313" s="46" t="s">
        <v>22706</v>
      </c>
      <c r="C12313" s="47">
        <v>5.5137999999999998</v>
      </c>
      <c r="D12313" s="119" t="s">
        <v>16218</v>
      </c>
      <c r="E12313" s="46" t="s">
        <v>16218</v>
      </c>
      <c r="F12313" s="121">
        <v>232.36420000000001</v>
      </c>
      <c r="G12313" s="87"/>
      <c r="H12313" s="47"/>
      <c r="I12313" s="120">
        <v>0</v>
      </c>
      <c r="J12313" s="120">
        <v>0</v>
      </c>
    </row>
    <row r="12314" spans="1:10" ht="15" customHeight="1">
      <c r="A12314" s="46" t="s">
        <v>22705</v>
      </c>
      <c r="B12314" s="46" t="s">
        <v>22706</v>
      </c>
      <c r="C12314" s="47">
        <v>4.7716000000000003</v>
      </c>
      <c r="D12314" s="119" t="s">
        <v>16217</v>
      </c>
      <c r="E12314" s="46" t="s">
        <v>16217</v>
      </c>
      <c r="F12314" s="121">
        <v>232.36420000000001</v>
      </c>
      <c r="G12314" s="87"/>
      <c r="H12314" s="47"/>
      <c r="I12314" s="120">
        <v>0</v>
      </c>
      <c r="J12314" s="120">
        <v>0</v>
      </c>
    </row>
    <row r="12315" spans="1:10" ht="15" customHeight="1">
      <c r="A12315" s="46" t="s">
        <v>22642</v>
      </c>
      <c r="B12315" s="46" t="s">
        <v>22643</v>
      </c>
      <c r="C12315" s="47">
        <v>3.9216000000000002</v>
      </c>
      <c r="D12315" s="119" t="s">
        <v>16215</v>
      </c>
      <c r="E12315" s="46" t="s">
        <v>16215</v>
      </c>
      <c r="F12315" s="121">
        <v>232.36420000000001</v>
      </c>
      <c r="G12315" s="87"/>
      <c r="H12315" s="47"/>
      <c r="I12315" s="120">
        <v>277</v>
      </c>
      <c r="J12315" s="120">
        <v>0</v>
      </c>
    </row>
    <row r="12316" spans="1:10" ht="15" customHeight="1">
      <c r="A12316" s="46" t="s">
        <v>22704</v>
      </c>
      <c r="B12316" s="46" t="s">
        <v>22703</v>
      </c>
      <c r="C12316" s="47">
        <v>7.3141999999999996</v>
      </c>
      <c r="D12316" s="119" t="s">
        <v>16213</v>
      </c>
      <c r="E12316" s="46" t="s">
        <v>16213</v>
      </c>
      <c r="F12316" s="121">
        <v>232.36420000000001</v>
      </c>
      <c r="G12316" s="87"/>
      <c r="H12316" s="47"/>
      <c r="I12316" s="120">
        <v>50</v>
      </c>
      <c r="J12316" s="120">
        <v>0</v>
      </c>
    </row>
    <row r="12317" spans="1:10" ht="15" customHeight="1">
      <c r="A12317" s="46" t="s">
        <v>22702</v>
      </c>
      <c r="B12317" s="46" t="s">
        <v>22703</v>
      </c>
      <c r="C12317" s="47">
        <v>7.3141999999999996</v>
      </c>
      <c r="D12317" s="119" t="s">
        <v>16211</v>
      </c>
      <c r="E12317" s="46" t="s">
        <v>16211</v>
      </c>
      <c r="F12317" s="121">
        <v>232.36420000000001</v>
      </c>
      <c r="G12317" s="87"/>
      <c r="H12317" s="47"/>
      <c r="I12317" s="120">
        <v>0</v>
      </c>
      <c r="J12317" s="120">
        <v>0</v>
      </c>
    </row>
    <row r="12318" spans="1:10" ht="15" customHeight="1">
      <c r="A12318" s="46" t="s">
        <v>22775</v>
      </c>
      <c r="B12318" s="46" t="s">
        <v>22776</v>
      </c>
      <c r="C12318" s="47">
        <v>22.873000000000001</v>
      </c>
      <c r="D12318" s="119" t="s">
        <v>16209</v>
      </c>
      <c r="E12318" s="46" t="s">
        <v>16209</v>
      </c>
      <c r="F12318" s="121">
        <v>232.36420000000001</v>
      </c>
      <c r="G12318" s="87"/>
      <c r="H12318" s="47"/>
      <c r="I12318" s="120">
        <v>22</v>
      </c>
      <c r="J12318" s="120">
        <v>0</v>
      </c>
    </row>
    <row r="12319" spans="1:10" ht="15" customHeight="1">
      <c r="A12319" s="46" t="s">
        <v>22773</v>
      </c>
      <c r="B12319" s="46" t="s">
        <v>22774</v>
      </c>
      <c r="C12319" s="47">
        <v>29.729600000000001</v>
      </c>
      <c r="D12319" s="119" t="s">
        <v>16207</v>
      </c>
      <c r="E12319" s="46" t="s">
        <v>16207</v>
      </c>
      <c r="F12319" s="121">
        <v>232.36420000000001</v>
      </c>
      <c r="G12319" s="87"/>
      <c r="H12319" s="47"/>
      <c r="I12319" s="120">
        <v>20</v>
      </c>
      <c r="J12319" s="120">
        <v>0</v>
      </c>
    </row>
    <row r="12320" spans="1:10" ht="15" customHeight="1">
      <c r="A12320" s="46" t="s">
        <v>22763</v>
      </c>
      <c r="B12320" s="46" t="s">
        <v>22764</v>
      </c>
      <c r="C12320" s="47">
        <v>7.9093999999999998</v>
      </c>
      <c r="D12320" s="119" t="s">
        <v>16239</v>
      </c>
      <c r="E12320" s="46" t="s">
        <v>16239</v>
      </c>
      <c r="F12320" s="121">
        <v>237.01159999999999</v>
      </c>
      <c r="G12320" s="87"/>
      <c r="H12320" s="47"/>
      <c r="I12320" s="120">
        <v>0</v>
      </c>
      <c r="J12320" s="120">
        <v>0</v>
      </c>
    </row>
    <row r="12321" spans="1:10" ht="15" customHeight="1">
      <c r="A12321" s="46" t="s">
        <v>22761</v>
      </c>
      <c r="B12321" s="46" t="s">
        <v>22762</v>
      </c>
      <c r="C12321" s="47">
        <v>19.609000000000002</v>
      </c>
      <c r="D12321" s="119" t="s">
        <v>4187</v>
      </c>
      <c r="E12321" s="46" t="s">
        <v>4187</v>
      </c>
      <c r="F12321" s="121">
        <v>237.01159999999999</v>
      </c>
      <c r="G12321" s="87"/>
      <c r="H12321" s="47"/>
      <c r="I12321" s="120">
        <v>10</v>
      </c>
      <c r="J12321" s="120">
        <v>0</v>
      </c>
    </row>
    <row r="12322" spans="1:10" ht="15" customHeight="1">
      <c r="A12322" s="46" t="s">
        <v>22759</v>
      </c>
      <c r="B12322" s="46" t="s">
        <v>22760</v>
      </c>
      <c r="C12322" s="47">
        <v>30.1952</v>
      </c>
      <c r="D12322" s="119" t="s">
        <v>16236</v>
      </c>
      <c r="E12322" s="46" t="s">
        <v>16236</v>
      </c>
      <c r="F12322" s="121">
        <v>237.01159999999999</v>
      </c>
      <c r="G12322" s="87"/>
      <c r="H12322" s="47"/>
      <c r="I12322" s="120">
        <v>10</v>
      </c>
      <c r="J12322" s="120">
        <v>0</v>
      </c>
    </row>
    <row r="12323" spans="1:10" ht="15" customHeight="1">
      <c r="A12323" s="46" t="s">
        <v>22757</v>
      </c>
      <c r="B12323" s="46" t="s">
        <v>22758</v>
      </c>
      <c r="C12323" s="47">
        <v>26.1066</v>
      </c>
      <c r="D12323" s="119" t="s">
        <v>16234</v>
      </c>
      <c r="E12323" s="46" t="s">
        <v>16234</v>
      </c>
      <c r="F12323" s="121">
        <v>237.01159999999999</v>
      </c>
      <c r="G12323" s="87"/>
      <c r="H12323" s="47"/>
      <c r="I12323" s="120">
        <v>10</v>
      </c>
      <c r="J12323" s="120">
        <v>0</v>
      </c>
    </row>
    <row r="12324" spans="1:10" ht="15" customHeight="1">
      <c r="A12324" s="46" t="s">
        <v>5233</v>
      </c>
      <c r="B12324" s="46" t="s">
        <v>22756</v>
      </c>
      <c r="C12324" s="47">
        <v>1.8868</v>
      </c>
      <c r="D12324" s="119" t="s">
        <v>16232</v>
      </c>
      <c r="E12324" s="46" t="s">
        <v>16232</v>
      </c>
      <c r="F12324" s="121">
        <v>237.01159999999999</v>
      </c>
      <c r="G12324" s="87"/>
      <c r="H12324" s="47"/>
      <c r="I12324" s="120">
        <v>338</v>
      </c>
      <c r="J12324" s="120">
        <v>0</v>
      </c>
    </row>
    <row r="12325" spans="1:10" ht="15" customHeight="1">
      <c r="A12325" s="46" t="s">
        <v>22788</v>
      </c>
      <c r="B12325" s="46" t="s">
        <v>22787</v>
      </c>
      <c r="C12325" s="47">
        <v>3.6896</v>
      </c>
      <c r="D12325" s="119" t="s">
        <v>16230</v>
      </c>
      <c r="E12325" s="46" t="s">
        <v>16230</v>
      </c>
      <c r="F12325" s="121">
        <v>237.01159999999999</v>
      </c>
      <c r="G12325" s="87"/>
      <c r="H12325" s="47"/>
      <c r="I12325" s="120">
        <v>15</v>
      </c>
      <c r="J12325" s="120">
        <v>0</v>
      </c>
    </row>
    <row r="12326" spans="1:10" ht="15" customHeight="1">
      <c r="A12326" s="46" t="s">
        <v>22786</v>
      </c>
      <c r="B12326" s="46" t="s">
        <v>22787</v>
      </c>
      <c r="C12326" s="47">
        <v>3.6896</v>
      </c>
      <c r="D12326" s="119" t="s">
        <v>16228</v>
      </c>
      <c r="E12326" s="46" t="s">
        <v>16228</v>
      </c>
      <c r="F12326" s="121">
        <v>237.01159999999999</v>
      </c>
      <c r="G12326" s="87"/>
      <c r="H12326" s="47"/>
      <c r="I12326" s="120">
        <v>0</v>
      </c>
      <c r="J12326" s="120">
        <v>0</v>
      </c>
    </row>
    <row r="12327" spans="1:10" ht="15" customHeight="1">
      <c r="A12327" s="46" t="s">
        <v>5242</v>
      </c>
      <c r="B12327" s="46" t="s">
        <v>22755</v>
      </c>
      <c r="C12327" s="47">
        <v>2.2888000000000002</v>
      </c>
      <c r="D12327" s="119" t="s">
        <v>16226</v>
      </c>
      <c r="E12327" s="46" t="s">
        <v>16226</v>
      </c>
      <c r="F12327" s="121">
        <v>237.01159999999999</v>
      </c>
      <c r="G12327" s="87"/>
      <c r="H12327" s="47"/>
      <c r="I12327" s="120">
        <v>200</v>
      </c>
      <c r="J12327" s="120">
        <v>0</v>
      </c>
    </row>
    <row r="12328" spans="1:10" ht="15" customHeight="1">
      <c r="A12328" s="46" t="s">
        <v>22785</v>
      </c>
      <c r="B12328" s="46" t="s">
        <v>22784</v>
      </c>
      <c r="C12328" s="47">
        <v>4.7759999999999998</v>
      </c>
      <c r="D12328" s="119" t="s">
        <v>16247</v>
      </c>
      <c r="E12328" s="46" t="s">
        <v>16247</v>
      </c>
      <c r="F12328" s="121">
        <v>237.01159999999999</v>
      </c>
      <c r="G12328" s="87"/>
      <c r="H12328" s="47"/>
      <c r="I12328" s="120">
        <v>194</v>
      </c>
      <c r="J12328" s="120">
        <v>0</v>
      </c>
    </row>
    <row r="12329" spans="1:10" ht="15" customHeight="1">
      <c r="A12329" s="46" t="s">
        <v>22783</v>
      </c>
      <c r="B12329" s="46" t="s">
        <v>22784</v>
      </c>
      <c r="C12329" s="47">
        <v>4.7759999999999998</v>
      </c>
      <c r="D12329" s="119" t="s">
        <v>16245</v>
      </c>
      <c r="E12329" s="46" t="s">
        <v>16245</v>
      </c>
      <c r="F12329" s="121">
        <v>237.01159999999999</v>
      </c>
      <c r="G12329" s="87"/>
      <c r="H12329" s="47"/>
      <c r="I12329" s="120">
        <v>0</v>
      </c>
      <c r="J12329" s="120">
        <v>0</v>
      </c>
    </row>
    <row r="12330" spans="1:10" ht="15" customHeight="1">
      <c r="A12330" s="46" t="s">
        <v>5251</v>
      </c>
      <c r="B12330" s="46" t="s">
        <v>22754</v>
      </c>
      <c r="C12330" s="47">
        <v>3.9390000000000001</v>
      </c>
      <c r="D12330" s="119" t="s">
        <v>16261</v>
      </c>
      <c r="E12330" s="46" t="s">
        <v>16261</v>
      </c>
      <c r="F12330" s="121">
        <v>271.68880000000001</v>
      </c>
      <c r="G12330" s="87"/>
      <c r="H12330" s="47"/>
      <c r="I12330" s="120">
        <v>211</v>
      </c>
      <c r="J12330" s="120">
        <v>0</v>
      </c>
    </row>
    <row r="12331" spans="1:10" ht="15" customHeight="1">
      <c r="A12331" s="46" t="s">
        <v>22782</v>
      </c>
      <c r="B12331" s="46" t="s">
        <v>22781</v>
      </c>
      <c r="C12331" s="47">
        <v>6.4222000000000001</v>
      </c>
      <c r="D12331" s="119" t="s">
        <v>16259</v>
      </c>
      <c r="E12331" s="46" t="s">
        <v>16259</v>
      </c>
      <c r="F12331" s="121">
        <v>271.68880000000001</v>
      </c>
      <c r="G12331" s="87"/>
      <c r="H12331" s="47"/>
      <c r="I12331" s="120">
        <v>90</v>
      </c>
      <c r="J12331" s="120">
        <v>0</v>
      </c>
    </row>
    <row r="12332" spans="1:10" ht="15" customHeight="1">
      <c r="A12332" s="46" t="s">
        <v>22780</v>
      </c>
      <c r="B12332" s="46" t="s">
        <v>22781</v>
      </c>
      <c r="C12332" s="47">
        <v>6.4222000000000001</v>
      </c>
      <c r="D12332" s="119" t="s">
        <v>16257</v>
      </c>
      <c r="E12332" s="46" t="s">
        <v>16257</v>
      </c>
      <c r="F12332" s="121">
        <v>271.68880000000001</v>
      </c>
      <c r="G12332" s="87"/>
      <c r="H12332" s="47"/>
      <c r="I12332" s="120">
        <v>0</v>
      </c>
      <c r="J12332" s="120">
        <v>0</v>
      </c>
    </row>
    <row r="12333" spans="1:10" ht="15" customHeight="1">
      <c r="A12333" s="46" t="s">
        <v>5260</v>
      </c>
      <c r="B12333" s="46" t="s">
        <v>22753</v>
      </c>
      <c r="C12333" s="47">
        <v>5.8235999999999999</v>
      </c>
      <c r="D12333" s="119" t="s">
        <v>16255</v>
      </c>
      <c r="E12333" s="46" t="s">
        <v>16255</v>
      </c>
      <c r="F12333" s="121">
        <v>271.68880000000001</v>
      </c>
      <c r="G12333" s="87"/>
      <c r="H12333" s="47"/>
      <c r="I12333" s="120">
        <v>219</v>
      </c>
      <c r="J12333" s="120">
        <v>0</v>
      </c>
    </row>
    <row r="12334" spans="1:10" ht="15" customHeight="1">
      <c r="A12334" s="46" t="s">
        <v>22779</v>
      </c>
      <c r="B12334" s="46" t="s">
        <v>22778</v>
      </c>
      <c r="C12334" s="47">
        <v>11.0854</v>
      </c>
      <c r="D12334" s="119" t="s">
        <v>16253</v>
      </c>
      <c r="E12334" s="46" t="s">
        <v>16253</v>
      </c>
      <c r="F12334" s="121">
        <v>271.68880000000001</v>
      </c>
      <c r="G12334" s="87"/>
      <c r="H12334" s="47"/>
      <c r="I12334" s="120">
        <v>73</v>
      </c>
      <c r="J12334" s="120">
        <v>0</v>
      </c>
    </row>
    <row r="12335" spans="1:10" ht="15" customHeight="1">
      <c r="A12335" s="46" t="s">
        <v>22777</v>
      </c>
      <c r="B12335" s="46" t="s">
        <v>22778</v>
      </c>
      <c r="C12335" s="47">
        <v>11.0854</v>
      </c>
      <c r="D12335" s="119" t="s">
        <v>16251</v>
      </c>
      <c r="E12335" s="46" t="s">
        <v>16251</v>
      </c>
      <c r="F12335" s="121">
        <v>271.68880000000001</v>
      </c>
      <c r="G12335" s="87"/>
      <c r="H12335" s="47"/>
      <c r="I12335" s="120">
        <v>0</v>
      </c>
      <c r="J12335" s="120">
        <v>0</v>
      </c>
    </row>
    <row r="12336" spans="1:10" ht="15" customHeight="1">
      <c r="A12336" s="46" t="s">
        <v>22751</v>
      </c>
      <c r="B12336" s="46" t="s">
        <v>22752</v>
      </c>
      <c r="C12336" s="47">
        <v>3.9977999999999998</v>
      </c>
      <c r="D12336" s="119" t="s">
        <v>16249</v>
      </c>
      <c r="E12336" s="46" t="s">
        <v>16249</v>
      </c>
      <c r="F12336" s="121">
        <v>271.68880000000001</v>
      </c>
      <c r="G12336" s="87"/>
      <c r="H12336" s="47"/>
      <c r="I12336" s="120">
        <v>0</v>
      </c>
      <c r="J12336" s="120">
        <v>0</v>
      </c>
    </row>
    <row r="12337" spans="1:10" ht="15" customHeight="1">
      <c r="A12337" s="46" t="s">
        <v>22771</v>
      </c>
      <c r="B12337" s="46" t="s">
        <v>22772</v>
      </c>
      <c r="C12337" s="47">
        <v>16.671399999999998</v>
      </c>
      <c r="D12337" s="119" t="s">
        <v>16243</v>
      </c>
      <c r="E12337" s="46" t="s">
        <v>16243</v>
      </c>
      <c r="F12337" s="121">
        <v>283.15820000000002</v>
      </c>
      <c r="G12337" s="87"/>
      <c r="H12337" s="47"/>
      <c r="I12337" s="120">
        <v>0</v>
      </c>
      <c r="J12337" s="120">
        <v>0</v>
      </c>
    </row>
    <row r="12338" spans="1:10" ht="15" customHeight="1">
      <c r="A12338" s="46" t="s">
        <v>22769</v>
      </c>
      <c r="B12338" s="46" t="s">
        <v>22770</v>
      </c>
      <c r="C12338" s="47">
        <v>23.7332</v>
      </c>
      <c r="D12338" s="119" t="s">
        <v>16241</v>
      </c>
      <c r="E12338" s="46" t="s">
        <v>16241</v>
      </c>
      <c r="F12338" s="121">
        <v>283.15820000000002</v>
      </c>
      <c r="G12338" s="87"/>
      <c r="H12338" s="47"/>
      <c r="I12338" s="120">
        <v>10</v>
      </c>
      <c r="J12338" s="120">
        <v>0</v>
      </c>
    </row>
    <row r="12339" spans="1:10" ht="15" customHeight="1">
      <c r="A12339" s="46" t="s">
        <v>5277</v>
      </c>
      <c r="B12339" s="46" t="s">
        <v>22750</v>
      </c>
      <c r="C12339" s="47">
        <v>2.0670000000000002</v>
      </c>
      <c r="D12339" s="119" t="s">
        <v>4190</v>
      </c>
      <c r="E12339" s="46" t="s">
        <v>4190</v>
      </c>
      <c r="F12339" s="121">
        <v>250.95339999999999</v>
      </c>
      <c r="G12339" s="87"/>
      <c r="H12339" s="47"/>
      <c r="I12339" s="120">
        <v>682</v>
      </c>
      <c r="J12339" s="120">
        <v>0</v>
      </c>
    </row>
    <row r="12340" spans="1:10" ht="15" customHeight="1">
      <c r="A12340" s="46" t="s">
        <v>22803</v>
      </c>
      <c r="B12340" s="46" t="s">
        <v>22802</v>
      </c>
      <c r="C12340" s="47">
        <v>2.7976000000000001</v>
      </c>
      <c r="D12340" s="119" t="s">
        <v>4195</v>
      </c>
      <c r="E12340" s="46" t="s">
        <v>4195</v>
      </c>
      <c r="F12340" s="121">
        <v>250.95339999999999</v>
      </c>
      <c r="G12340" s="87"/>
      <c r="H12340" s="47"/>
      <c r="I12340" s="120">
        <v>81</v>
      </c>
      <c r="J12340" s="120">
        <v>0</v>
      </c>
    </row>
    <row r="12341" spans="1:10" ht="15" customHeight="1">
      <c r="A12341" s="46" t="s">
        <v>22801</v>
      </c>
      <c r="B12341" s="46" t="s">
        <v>22802</v>
      </c>
      <c r="C12341" s="47">
        <v>2.7976000000000001</v>
      </c>
      <c r="D12341" s="119" t="s">
        <v>16281</v>
      </c>
      <c r="E12341" s="46" t="s">
        <v>16281</v>
      </c>
      <c r="F12341" s="121">
        <v>250.95339999999999</v>
      </c>
      <c r="G12341" s="87"/>
      <c r="H12341" s="47"/>
      <c r="I12341" s="120">
        <v>0</v>
      </c>
      <c r="J12341" s="120">
        <v>0</v>
      </c>
    </row>
    <row r="12342" spans="1:10" ht="15" customHeight="1">
      <c r="A12342" s="46" t="s">
        <v>5286</v>
      </c>
      <c r="B12342" s="46" t="s">
        <v>22749</v>
      </c>
      <c r="C12342" s="47">
        <v>1.7085999999999999</v>
      </c>
      <c r="D12342" s="119" t="s">
        <v>16279</v>
      </c>
      <c r="E12342" s="46" t="s">
        <v>16279</v>
      </c>
      <c r="F12342" s="121">
        <v>250.95339999999999</v>
      </c>
      <c r="G12342" s="87"/>
      <c r="H12342" s="47"/>
      <c r="I12342" s="120">
        <v>468</v>
      </c>
      <c r="J12342" s="120">
        <v>0</v>
      </c>
    </row>
    <row r="12343" spans="1:10" ht="15" customHeight="1">
      <c r="A12343" s="46" t="s">
        <v>22800</v>
      </c>
      <c r="B12343" s="46" t="s">
        <v>22799</v>
      </c>
      <c r="C12343" s="47">
        <v>3.8029999999999999</v>
      </c>
      <c r="D12343" s="119" t="s">
        <v>16277</v>
      </c>
      <c r="E12343" s="46" t="s">
        <v>16277</v>
      </c>
      <c r="F12343" s="121">
        <v>250.95339999999999</v>
      </c>
      <c r="G12343" s="87"/>
      <c r="H12343" s="47"/>
      <c r="I12343" s="120">
        <v>182</v>
      </c>
      <c r="J12343" s="120">
        <v>0</v>
      </c>
    </row>
    <row r="12344" spans="1:10" ht="15" customHeight="1">
      <c r="A12344" s="46" t="s">
        <v>22798</v>
      </c>
      <c r="B12344" s="46" t="s">
        <v>22799</v>
      </c>
      <c r="C12344" s="47">
        <v>3.8029999999999999</v>
      </c>
      <c r="D12344" s="119" t="s">
        <v>16275</v>
      </c>
      <c r="E12344" s="46" t="s">
        <v>16275</v>
      </c>
      <c r="F12344" s="121">
        <v>250.95339999999999</v>
      </c>
      <c r="G12344" s="87"/>
      <c r="H12344" s="47"/>
      <c r="I12344" s="120">
        <v>0</v>
      </c>
      <c r="J12344" s="120">
        <v>0</v>
      </c>
    </row>
    <row r="12345" spans="1:10" ht="15" customHeight="1">
      <c r="A12345" s="46" t="s">
        <v>22747</v>
      </c>
      <c r="B12345" s="46" t="s">
        <v>22748</v>
      </c>
      <c r="C12345" s="47">
        <v>6.7304000000000004</v>
      </c>
      <c r="D12345" s="119" t="s">
        <v>16273</v>
      </c>
      <c r="E12345" s="46" t="s">
        <v>16273</v>
      </c>
      <c r="F12345" s="121">
        <v>250.95339999999999</v>
      </c>
      <c r="G12345" s="87"/>
      <c r="H12345" s="47"/>
      <c r="I12345" s="120">
        <v>0</v>
      </c>
      <c r="J12345" s="120">
        <v>0</v>
      </c>
    </row>
    <row r="12346" spans="1:10" ht="15" customHeight="1">
      <c r="A12346" s="46" t="s">
        <v>22745</v>
      </c>
      <c r="B12346" s="46" t="s">
        <v>22746</v>
      </c>
      <c r="C12346" s="47">
        <v>15.3118</v>
      </c>
      <c r="D12346" s="119" t="s">
        <v>16271</v>
      </c>
      <c r="E12346" s="46" t="s">
        <v>16271</v>
      </c>
      <c r="F12346" s="121">
        <v>250.95339999999999</v>
      </c>
      <c r="G12346" s="87"/>
      <c r="H12346" s="47"/>
      <c r="I12346" s="120">
        <v>0</v>
      </c>
      <c r="J12346" s="120">
        <v>0</v>
      </c>
    </row>
    <row r="12347" spans="1:10" ht="15" customHeight="1">
      <c r="A12347" s="46" t="s">
        <v>22743</v>
      </c>
      <c r="B12347" s="46" t="s">
        <v>22744</v>
      </c>
      <c r="C12347" s="47">
        <v>5.3273999999999999</v>
      </c>
      <c r="D12347" s="119" t="s">
        <v>16269</v>
      </c>
      <c r="E12347" s="46" t="s">
        <v>16269</v>
      </c>
      <c r="F12347" s="121">
        <v>297.49560000000002</v>
      </c>
      <c r="G12347" s="87"/>
      <c r="H12347" s="47"/>
      <c r="I12347" s="120">
        <v>256</v>
      </c>
      <c r="J12347" s="120">
        <v>0</v>
      </c>
    </row>
    <row r="12348" spans="1:10" ht="15" customHeight="1">
      <c r="A12348" s="46" t="s">
        <v>22741</v>
      </c>
      <c r="B12348" s="46" t="s">
        <v>22742</v>
      </c>
      <c r="C12348" s="47">
        <v>6.1920000000000002</v>
      </c>
      <c r="D12348" s="119" t="s">
        <v>16267</v>
      </c>
      <c r="E12348" s="46" t="s">
        <v>16267</v>
      </c>
      <c r="F12348" s="121">
        <v>250.95339999999999</v>
      </c>
      <c r="G12348" s="87"/>
      <c r="H12348" s="47"/>
      <c r="I12348" s="120">
        <v>195</v>
      </c>
      <c r="J12348" s="120">
        <v>0</v>
      </c>
    </row>
    <row r="12349" spans="1:10" ht="15" customHeight="1">
      <c r="A12349" s="46" t="s">
        <v>22797</v>
      </c>
      <c r="B12349" s="46" t="s">
        <v>22796</v>
      </c>
      <c r="C12349" s="47">
        <v>9.6262000000000008</v>
      </c>
      <c r="D12349" s="119" t="s">
        <v>16265</v>
      </c>
      <c r="E12349" s="46" t="s">
        <v>16265</v>
      </c>
      <c r="F12349" s="121">
        <v>250.95339999999999</v>
      </c>
      <c r="G12349" s="87"/>
      <c r="H12349" s="47"/>
      <c r="I12349" s="120">
        <v>35</v>
      </c>
      <c r="J12349" s="120">
        <v>0</v>
      </c>
    </row>
    <row r="12350" spans="1:10" ht="15" customHeight="1">
      <c r="A12350" s="46" t="s">
        <v>22795</v>
      </c>
      <c r="B12350" s="46" t="s">
        <v>22796</v>
      </c>
      <c r="C12350" s="47">
        <v>9.6262000000000008</v>
      </c>
      <c r="D12350" s="119" t="s">
        <v>16263</v>
      </c>
      <c r="E12350" s="46" t="s">
        <v>16263</v>
      </c>
      <c r="F12350" s="121">
        <v>250.95339999999999</v>
      </c>
      <c r="G12350" s="87"/>
      <c r="H12350" s="47"/>
      <c r="I12350" s="120">
        <v>0</v>
      </c>
      <c r="J12350" s="120">
        <v>0</v>
      </c>
    </row>
    <row r="12351" spans="1:10" ht="15" customHeight="1">
      <c r="A12351" s="46" t="s">
        <v>5302</v>
      </c>
      <c r="B12351" s="46" t="s">
        <v>22898</v>
      </c>
      <c r="C12351" s="47">
        <v>6.0856000000000003</v>
      </c>
      <c r="D12351" s="119" t="s">
        <v>16286</v>
      </c>
      <c r="E12351" s="46" t="s">
        <v>16286</v>
      </c>
      <c r="F12351" s="121">
        <v>360.56900000000002</v>
      </c>
      <c r="G12351" s="87"/>
      <c r="H12351" s="47"/>
      <c r="I12351" s="120">
        <v>0</v>
      </c>
      <c r="J12351" s="120">
        <v>0</v>
      </c>
    </row>
    <row r="12352" spans="1:10" ht="15" customHeight="1">
      <c r="A12352" s="46" t="s">
        <v>5311</v>
      </c>
      <c r="B12352" s="46" t="s">
        <v>22740</v>
      </c>
      <c r="C12352" s="47">
        <v>2.7292000000000001</v>
      </c>
      <c r="D12352" s="119" t="s">
        <v>16284</v>
      </c>
      <c r="E12352" s="46" t="s">
        <v>16284</v>
      </c>
      <c r="F12352" s="121">
        <v>360.56900000000002</v>
      </c>
      <c r="G12352" s="87"/>
      <c r="H12352" s="47"/>
      <c r="I12352" s="120">
        <v>560</v>
      </c>
      <c r="J12352" s="120">
        <v>0</v>
      </c>
    </row>
    <row r="12353" spans="1:10" ht="15" customHeight="1">
      <c r="A12353" s="46" t="s">
        <v>5315</v>
      </c>
      <c r="B12353" s="46" t="s">
        <v>22739</v>
      </c>
      <c r="C12353" s="47">
        <v>3.3014000000000001</v>
      </c>
      <c r="D12353" s="119" t="s">
        <v>16282</v>
      </c>
      <c r="E12353" s="46" t="s">
        <v>16282</v>
      </c>
      <c r="F12353" s="121">
        <v>360.56900000000002</v>
      </c>
      <c r="G12353" s="87"/>
      <c r="H12353" s="47"/>
      <c r="I12353" s="120">
        <v>206</v>
      </c>
      <c r="J12353" s="120">
        <v>0</v>
      </c>
    </row>
    <row r="12354" spans="1:10" ht="15" customHeight="1">
      <c r="A12354" s="46" t="s">
        <v>22794</v>
      </c>
      <c r="B12354" s="46" t="s">
        <v>22793</v>
      </c>
      <c r="C12354" s="47">
        <v>4.5678000000000001</v>
      </c>
      <c r="D12354" s="119" t="s">
        <v>16300</v>
      </c>
      <c r="E12354" s="46" t="s">
        <v>16300</v>
      </c>
      <c r="F12354" s="121">
        <v>170.7878</v>
      </c>
      <c r="G12354" s="87"/>
      <c r="H12354" s="47"/>
      <c r="I12354" s="120">
        <v>174</v>
      </c>
      <c r="J12354" s="120">
        <v>0</v>
      </c>
    </row>
    <row r="12355" spans="1:10" ht="15" customHeight="1">
      <c r="A12355" s="46" t="s">
        <v>22792</v>
      </c>
      <c r="B12355" s="46" t="s">
        <v>22793</v>
      </c>
      <c r="C12355" s="47">
        <v>4.5678000000000001</v>
      </c>
      <c r="D12355" s="119" t="s">
        <v>16298</v>
      </c>
      <c r="E12355" s="46" t="s">
        <v>16298</v>
      </c>
      <c r="F12355" s="121">
        <v>170.7878</v>
      </c>
      <c r="G12355" s="87"/>
      <c r="H12355" s="47"/>
      <c r="I12355" s="120">
        <v>0</v>
      </c>
      <c r="J12355" s="120">
        <v>0</v>
      </c>
    </row>
    <row r="12356" spans="1:10" ht="15" customHeight="1">
      <c r="A12356" s="46" t="s">
        <v>22737</v>
      </c>
      <c r="B12356" s="46" t="s">
        <v>22738</v>
      </c>
      <c r="C12356" s="47">
        <v>4.109</v>
      </c>
      <c r="D12356" s="119" t="s">
        <v>16296</v>
      </c>
      <c r="E12356" s="46" t="s">
        <v>16296</v>
      </c>
      <c r="F12356" s="121">
        <v>128.9622</v>
      </c>
      <c r="G12356" s="87"/>
      <c r="H12356" s="47"/>
      <c r="I12356" s="120">
        <v>408</v>
      </c>
      <c r="J12356" s="120">
        <v>0</v>
      </c>
    </row>
    <row r="12357" spans="1:10" ht="15" customHeight="1">
      <c r="A12357" s="46" t="s">
        <v>22791</v>
      </c>
      <c r="B12357" s="46" t="s">
        <v>22790</v>
      </c>
      <c r="C12357" s="47">
        <v>6.1391999999999998</v>
      </c>
      <c r="D12357" s="119" t="s">
        <v>16294</v>
      </c>
      <c r="E12357" s="46" t="s">
        <v>16294</v>
      </c>
      <c r="F12357" s="121">
        <v>128.9622</v>
      </c>
      <c r="G12357" s="87"/>
      <c r="H12357" s="47"/>
      <c r="I12357" s="120">
        <v>15</v>
      </c>
      <c r="J12357" s="120">
        <v>0</v>
      </c>
    </row>
    <row r="12358" spans="1:10" ht="15" customHeight="1">
      <c r="A12358" s="46" t="s">
        <v>22789</v>
      </c>
      <c r="B12358" s="46" t="s">
        <v>22790</v>
      </c>
      <c r="C12358" s="47">
        <v>5.3128000000000002</v>
      </c>
      <c r="D12358" s="119" t="s">
        <v>16292</v>
      </c>
      <c r="E12358" s="46" t="s">
        <v>16292</v>
      </c>
      <c r="F12358" s="121">
        <v>162.655</v>
      </c>
      <c r="G12358" s="87"/>
      <c r="H12358" s="47"/>
      <c r="I12358" s="120">
        <v>0</v>
      </c>
      <c r="J12358" s="120">
        <v>0</v>
      </c>
    </row>
    <row r="12359" spans="1:10" ht="15" customHeight="1">
      <c r="A12359" s="46" t="s">
        <v>22735</v>
      </c>
      <c r="B12359" s="46" t="s">
        <v>22736</v>
      </c>
      <c r="C12359" s="47">
        <v>2.7831999999999999</v>
      </c>
      <c r="D12359" s="119" t="s">
        <v>16290</v>
      </c>
      <c r="E12359" s="46" t="s">
        <v>16290</v>
      </c>
      <c r="F12359" s="121">
        <v>184.7296</v>
      </c>
      <c r="G12359" s="87"/>
      <c r="H12359" s="47"/>
      <c r="I12359" s="120">
        <v>0</v>
      </c>
      <c r="J12359" s="120">
        <v>0</v>
      </c>
    </row>
    <row r="12360" spans="1:10" ht="15" customHeight="1">
      <c r="A12360" s="46" t="s">
        <v>22733</v>
      </c>
      <c r="B12360" s="46" t="s">
        <v>22734</v>
      </c>
      <c r="C12360" s="47">
        <v>4.2759999999999998</v>
      </c>
      <c r="D12360" s="119" t="s">
        <v>16288</v>
      </c>
      <c r="E12360" s="46" t="s">
        <v>16288</v>
      </c>
      <c r="F12360" s="121">
        <v>184.7296</v>
      </c>
      <c r="G12360" s="87"/>
      <c r="H12360" s="47"/>
      <c r="I12360" s="120">
        <v>0</v>
      </c>
      <c r="J12360" s="120">
        <v>0</v>
      </c>
    </row>
    <row r="12361" spans="1:10" ht="15" customHeight="1">
      <c r="A12361" s="46" t="s">
        <v>22767</v>
      </c>
      <c r="B12361" s="46" t="s">
        <v>22768</v>
      </c>
      <c r="C12361" s="47">
        <v>16.901599999999998</v>
      </c>
      <c r="D12361" s="119" t="s">
        <v>16303</v>
      </c>
      <c r="E12361" s="46" t="s">
        <v>16303</v>
      </c>
      <c r="F12361" s="121">
        <v>85.626199999999997</v>
      </c>
      <c r="G12361" s="87"/>
      <c r="H12361" s="47"/>
      <c r="I12361" s="120">
        <v>0</v>
      </c>
      <c r="J12361" s="120">
        <v>0</v>
      </c>
    </row>
    <row r="12362" spans="1:10" ht="15" customHeight="1">
      <c r="A12362" s="46" t="s">
        <v>22765</v>
      </c>
      <c r="B12362" s="46" t="s">
        <v>22766</v>
      </c>
      <c r="C12362" s="47">
        <v>27.326000000000001</v>
      </c>
      <c r="D12362" s="119" t="s">
        <v>16302</v>
      </c>
      <c r="E12362" s="46" t="s">
        <v>16302</v>
      </c>
      <c r="F12362" s="121">
        <v>69.709400000000002</v>
      </c>
      <c r="G12362" s="87"/>
      <c r="H12362" s="47"/>
      <c r="I12362" s="120">
        <v>10</v>
      </c>
      <c r="J12362" s="120">
        <v>0</v>
      </c>
    </row>
    <row r="12363" spans="1:10" ht="15" customHeight="1">
      <c r="A12363" s="46" t="s">
        <v>5402</v>
      </c>
      <c r="B12363" s="46" t="s">
        <v>22732</v>
      </c>
      <c r="C12363" s="47">
        <v>2.3298000000000001</v>
      </c>
      <c r="D12363" s="119" t="s">
        <v>16305</v>
      </c>
      <c r="E12363" s="46" t="s">
        <v>16305</v>
      </c>
      <c r="F12363" s="121">
        <v>661.65719999999999</v>
      </c>
      <c r="G12363" s="87"/>
      <c r="H12363" s="47"/>
      <c r="I12363" s="120">
        <v>692</v>
      </c>
      <c r="J12363" s="120">
        <v>0</v>
      </c>
    </row>
    <row r="12364" spans="1:10" ht="15" customHeight="1">
      <c r="A12364" s="46" t="s">
        <v>22814</v>
      </c>
      <c r="B12364" s="46" t="s">
        <v>22815</v>
      </c>
      <c r="C12364" s="47">
        <v>2.2056</v>
      </c>
      <c r="D12364" s="119" t="s">
        <v>16327</v>
      </c>
      <c r="E12364" s="46" t="s">
        <v>16327</v>
      </c>
      <c r="F12364" s="121">
        <v>181.3604</v>
      </c>
      <c r="G12364" s="87"/>
      <c r="H12364" s="47"/>
      <c r="I12364" s="120">
        <v>290</v>
      </c>
      <c r="J12364" s="120">
        <v>0</v>
      </c>
    </row>
    <row r="12365" spans="1:10" ht="15" customHeight="1">
      <c r="A12365" s="46" t="s">
        <v>5410</v>
      </c>
      <c r="B12365" s="46" t="s">
        <v>22731</v>
      </c>
      <c r="C12365" s="47">
        <v>2.9862000000000002</v>
      </c>
      <c r="D12365" s="119" t="s">
        <v>16325</v>
      </c>
      <c r="E12365" s="46" t="s">
        <v>16325</v>
      </c>
      <c r="F12365" s="121">
        <v>181.3604</v>
      </c>
      <c r="G12365" s="87"/>
      <c r="H12365" s="47"/>
      <c r="I12365" s="120">
        <v>422</v>
      </c>
      <c r="J12365" s="120">
        <v>0</v>
      </c>
    </row>
    <row r="12366" spans="1:10" ht="15" customHeight="1">
      <c r="A12366" s="46" t="s">
        <v>22813</v>
      </c>
      <c r="B12366" s="46" t="s">
        <v>22812</v>
      </c>
      <c r="C12366" s="47">
        <v>2.6274000000000002</v>
      </c>
      <c r="D12366" s="119" t="s">
        <v>16323</v>
      </c>
      <c r="E12366" s="46" t="s">
        <v>16323</v>
      </c>
      <c r="F12366" s="121">
        <v>181.3604</v>
      </c>
      <c r="G12366" s="87"/>
      <c r="H12366" s="47"/>
      <c r="I12366" s="120">
        <v>46</v>
      </c>
      <c r="J12366" s="120">
        <v>0</v>
      </c>
    </row>
    <row r="12367" spans="1:10" ht="15" customHeight="1">
      <c r="A12367" s="46" t="s">
        <v>22811</v>
      </c>
      <c r="B12367" s="46" t="s">
        <v>22812</v>
      </c>
      <c r="C12367" s="47">
        <v>2.6274000000000002</v>
      </c>
      <c r="D12367" s="119" t="s">
        <v>16321</v>
      </c>
      <c r="E12367" s="46" t="s">
        <v>16321</v>
      </c>
      <c r="F12367" s="121">
        <v>181.3604</v>
      </c>
      <c r="G12367" s="87"/>
      <c r="H12367" s="47"/>
      <c r="I12367" s="120">
        <v>0</v>
      </c>
      <c r="J12367" s="120">
        <v>0</v>
      </c>
    </row>
    <row r="12368" spans="1:10" ht="15" customHeight="1">
      <c r="A12368" s="46" t="s">
        <v>22729</v>
      </c>
      <c r="B12368" s="46" t="s">
        <v>22730</v>
      </c>
      <c r="C12368" s="47">
        <v>5.0857999999999999</v>
      </c>
      <c r="D12368" s="119" t="s">
        <v>16319</v>
      </c>
      <c r="E12368" s="46" t="s">
        <v>16319</v>
      </c>
      <c r="F12368" s="121">
        <v>181.3604</v>
      </c>
      <c r="G12368" s="87"/>
      <c r="H12368" s="47"/>
      <c r="I12368" s="120">
        <v>46</v>
      </c>
      <c r="J12368" s="120">
        <v>0</v>
      </c>
    </row>
    <row r="12369" spans="1:10" ht="15" customHeight="1">
      <c r="A12369" s="46" t="s">
        <v>22809</v>
      </c>
      <c r="B12369" s="46" t="s">
        <v>22810</v>
      </c>
      <c r="C12369" s="47">
        <v>5.5137999999999998</v>
      </c>
      <c r="D12369" s="119" t="s">
        <v>16317</v>
      </c>
      <c r="E12369" s="46" t="s">
        <v>16317</v>
      </c>
      <c r="F12369" s="121">
        <v>181.3604</v>
      </c>
      <c r="G12369" s="87"/>
      <c r="H12369" s="47"/>
      <c r="I12369" s="120">
        <v>0</v>
      </c>
      <c r="J12369" s="120">
        <v>0</v>
      </c>
    </row>
    <row r="12370" spans="1:10" ht="15" customHeight="1">
      <c r="A12370" s="46" t="s">
        <v>22727</v>
      </c>
      <c r="B12370" s="46" t="s">
        <v>22728</v>
      </c>
      <c r="C12370" s="47">
        <v>7.8941999999999997</v>
      </c>
      <c r="D12370" s="119" t="s">
        <v>16315</v>
      </c>
      <c r="E12370" s="46" t="s">
        <v>16315</v>
      </c>
      <c r="F12370" s="121">
        <v>181.3604</v>
      </c>
      <c r="G12370" s="87"/>
      <c r="H12370" s="47"/>
      <c r="I12370" s="120">
        <v>0</v>
      </c>
      <c r="J12370" s="120">
        <v>0</v>
      </c>
    </row>
    <row r="12371" spans="1:10" ht="15" customHeight="1">
      <c r="A12371" s="46" t="s">
        <v>22725</v>
      </c>
      <c r="B12371" s="46" t="s">
        <v>22726</v>
      </c>
      <c r="C12371" s="47">
        <v>15.3118</v>
      </c>
      <c r="D12371" s="119" t="s">
        <v>16313</v>
      </c>
      <c r="E12371" s="46" t="s">
        <v>16313</v>
      </c>
      <c r="F12371" s="121">
        <v>188.5334</v>
      </c>
      <c r="G12371" s="87"/>
      <c r="H12371" s="47"/>
      <c r="I12371" s="120">
        <v>0</v>
      </c>
      <c r="J12371" s="120">
        <v>0</v>
      </c>
    </row>
    <row r="12372" spans="1:10" ht="15" customHeight="1">
      <c r="A12372" s="46" t="s">
        <v>22723</v>
      </c>
      <c r="B12372" s="46" t="s">
        <v>22724</v>
      </c>
      <c r="C12372" s="47">
        <v>6.5259999999999998</v>
      </c>
      <c r="D12372" s="119" t="s">
        <v>16311</v>
      </c>
      <c r="E12372" s="46" t="s">
        <v>16311</v>
      </c>
      <c r="F12372" s="121">
        <v>188.5334</v>
      </c>
      <c r="G12372" s="87"/>
      <c r="H12372" s="47"/>
      <c r="I12372" s="120">
        <v>305</v>
      </c>
      <c r="J12372" s="120">
        <v>0</v>
      </c>
    </row>
    <row r="12373" spans="1:10" ht="15" customHeight="1">
      <c r="A12373" s="46" t="s">
        <v>22721</v>
      </c>
      <c r="B12373" s="46" t="s">
        <v>22722</v>
      </c>
      <c r="C12373" s="47">
        <v>8.0313999999999997</v>
      </c>
      <c r="D12373" s="119" t="s">
        <v>16309</v>
      </c>
      <c r="E12373" s="46" t="s">
        <v>16309</v>
      </c>
      <c r="F12373" s="121">
        <v>202.8706</v>
      </c>
      <c r="G12373" s="87"/>
      <c r="H12373" s="47"/>
      <c r="I12373" s="120">
        <v>151</v>
      </c>
      <c r="J12373" s="120">
        <v>0</v>
      </c>
    </row>
    <row r="12374" spans="1:10" ht="15" customHeight="1">
      <c r="A12374" s="46" t="s">
        <v>5425</v>
      </c>
      <c r="B12374" s="46" t="s">
        <v>22720</v>
      </c>
      <c r="C12374" s="47">
        <v>2.8479999999999999</v>
      </c>
      <c r="D12374" s="119" t="s">
        <v>16307</v>
      </c>
      <c r="E12374" s="46" t="s">
        <v>16307</v>
      </c>
      <c r="F12374" s="121">
        <v>188.5334</v>
      </c>
      <c r="G12374" s="87"/>
      <c r="H12374" s="47"/>
      <c r="I12374" s="120">
        <v>358</v>
      </c>
      <c r="J12374" s="120">
        <v>0</v>
      </c>
    </row>
    <row r="12375" spans="1:10" ht="15" customHeight="1">
      <c r="A12375" s="46" t="s">
        <v>5430</v>
      </c>
      <c r="B12375" s="46" t="s">
        <v>22719</v>
      </c>
      <c r="C12375" s="47">
        <v>3.9066000000000001</v>
      </c>
      <c r="D12375" s="119" t="s">
        <v>16347</v>
      </c>
      <c r="E12375" s="46" t="s">
        <v>16347</v>
      </c>
      <c r="F12375" s="121">
        <v>229.5412</v>
      </c>
      <c r="G12375" s="87"/>
      <c r="H12375" s="47"/>
      <c r="I12375" s="120">
        <v>437</v>
      </c>
      <c r="J12375" s="120">
        <v>0</v>
      </c>
    </row>
    <row r="12376" spans="1:10" ht="15" customHeight="1">
      <c r="A12376" s="46" t="s">
        <v>22808</v>
      </c>
      <c r="B12376" s="46" t="s">
        <v>22807</v>
      </c>
      <c r="C12376" s="47">
        <v>3.8128000000000002</v>
      </c>
      <c r="D12376" s="119" t="s">
        <v>16345</v>
      </c>
      <c r="E12376" s="46" t="s">
        <v>16345</v>
      </c>
      <c r="F12376" s="121">
        <v>242.29759999999999</v>
      </c>
      <c r="G12376" s="87"/>
      <c r="H12376" s="47"/>
      <c r="I12376" s="120">
        <v>30</v>
      </c>
      <c r="J12376" s="120">
        <v>0</v>
      </c>
    </row>
    <row r="12377" spans="1:10" ht="15" customHeight="1">
      <c r="A12377" s="46" t="s">
        <v>22806</v>
      </c>
      <c r="B12377" s="46" t="s">
        <v>22807</v>
      </c>
      <c r="C12377" s="47">
        <v>3.8128000000000002</v>
      </c>
      <c r="D12377" s="119" t="s">
        <v>16343</v>
      </c>
      <c r="E12377" s="46" t="s">
        <v>16343</v>
      </c>
      <c r="F12377" s="121">
        <v>229.5412</v>
      </c>
      <c r="G12377" s="87"/>
      <c r="H12377" s="47"/>
      <c r="I12377" s="120">
        <v>0</v>
      </c>
      <c r="J12377" s="120">
        <v>0</v>
      </c>
    </row>
    <row r="12378" spans="1:10" ht="15" customHeight="1">
      <c r="A12378" s="46" t="s">
        <v>22717</v>
      </c>
      <c r="B12378" s="46" t="s">
        <v>22718</v>
      </c>
      <c r="C12378" s="47">
        <v>4.4036</v>
      </c>
      <c r="D12378" s="119" t="s">
        <v>16341</v>
      </c>
      <c r="E12378" s="46" t="s">
        <v>16341</v>
      </c>
      <c r="F12378" s="121">
        <v>229.5412</v>
      </c>
      <c r="G12378" s="87"/>
      <c r="H12378" s="47"/>
      <c r="I12378" s="120">
        <v>399</v>
      </c>
      <c r="J12378" s="120">
        <v>0</v>
      </c>
    </row>
    <row r="12379" spans="1:10" ht="15" customHeight="1">
      <c r="A12379" s="46" t="s">
        <v>22804</v>
      </c>
      <c r="B12379" s="46" t="s">
        <v>22805</v>
      </c>
      <c r="C12379" s="47">
        <v>4.8795999999999999</v>
      </c>
      <c r="D12379" s="119" t="s">
        <v>16339</v>
      </c>
      <c r="E12379" s="46" t="s">
        <v>16339</v>
      </c>
      <c r="F12379" s="121">
        <v>229.5412</v>
      </c>
      <c r="G12379" s="87"/>
      <c r="H12379" s="47"/>
      <c r="I12379" s="120">
        <v>3</v>
      </c>
      <c r="J12379" s="120">
        <v>0</v>
      </c>
    </row>
    <row r="12380" spans="1:10" ht="15" customHeight="1">
      <c r="A12380" s="46" t="s">
        <v>22535</v>
      </c>
      <c r="B12380" s="46" t="s">
        <v>22536</v>
      </c>
      <c r="C12380" s="47">
        <v>32.386400000000002</v>
      </c>
      <c r="D12380" s="119" t="s">
        <v>16337</v>
      </c>
      <c r="E12380" s="46" t="s">
        <v>16337</v>
      </c>
      <c r="F12380" s="121">
        <v>229.5412</v>
      </c>
      <c r="G12380" s="87"/>
      <c r="H12380" s="47"/>
      <c r="I12380" s="120">
        <v>0</v>
      </c>
      <c r="J12380" s="120">
        <v>0</v>
      </c>
    </row>
    <row r="12381" spans="1:10" ht="15" customHeight="1">
      <c r="A12381" s="46" t="s">
        <v>7879</v>
      </c>
      <c r="B12381" s="46" t="s">
        <v>22534</v>
      </c>
      <c r="C12381" s="47">
        <v>3.0788000000000002</v>
      </c>
      <c r="D12381" s="119" t="s">
        <v>16335</v>
      </c>
      <c r="E12381" s="46" t="s">
        <v>16335</v>
      </c>
      <c r="F12381" s="121">
        <v>229.5412</v>
      </c>
      <c r="G12381" s="87"/>
      <c r="H12381" s="47"/>
      <c r="I12381" s="120">
        <v>533</v>
      </c>
      <c r="J12381" s="120">
        <v>0</v>
      </c>
    </row>
    <row r="12382" spans="1:10" ht="15" customHeight="1">
      <c r="A12382" s="46" t="s">
        <v>22533</v>
      </c>
      <c r="B12382" s="46" t="s">
        <v>22532</v>
      </c>
      <c r="C12382" s="47">
        <v>5.4302000000000001</v>
      </c>
      <c r="D12382" s="119" t="s">
        <v>16333</v>
      </c>
      <c r="E12382" s="46" t="s">
        <v>16333</v>
      </c>
      <c r="F12382" s="121">
        <v>242.29759999999999</v>
      </c>
      <c r="G12382" s="87"/>
      <c r="H12382" s="47"/>
      <c r="I12382" s="120">
        <v>154</v>
      </c>
      <c r="J12382" s="120">
        <v>0</v>
      </c>
    </row>
    <row r="12383" spans="1:10" ht="15" customHeight="1">
      <c r="A12383" s="46" t="s">
        <v>22531</v>
      </c>
      <c r="B12383" s="46" t="s">
        <v>22532</v>
      </c>
      <c r="C12383" s="47">
        <v>4.6992000000000003</v>
      </c>
      <c r="D12383" s="119" t="s">
        <v>16331</v>
      </c>
      <c r="E12383" s="46" t="s">
        <v>16331</v>
      </c>
      <c r="F12383" s="121">
        <v>242.29759999999999</v>
      </c>
      <c r="G12383" s="87"/>
      <c r="H12383" s="47"/>
      <c r="I12383" s="120">
        <v>0</v>
      </c>
      <c r="J12383" s="120">
        <v>0</v>
      </c>
    </row>
    <row r="12384" spans="1:10" ht="15" customHeight="1">
      <c r="A12384" s="46" t="s">
        <v>7892</v>
      </c>
      <c r="B12384" s="46" t="s">
        <v>22530</v>
      </c>
      <c r="C12384" s="47">
        <v>4.6938000000000004</v>
      </c>
      <c r="D12384" s="119" t="s">
        <v>16330</v>
      </c>
      <c r="E12384" s="46" t="s">
        <v>16330</v>
      </c>
      <c r="F12384" s="121">
        <v>242.29759999999999</v>
      </c>
      <c r="G12384" s="87"/>
      <c r="H12384" s="47"/>
      <c r="I12384" s="120">
        <v>622</v>
      </c>
      <c r="J12384" s="120">
        <v>0</v>
      </c>
    </row>
    <row r="12385" spans="1:10" ht="15" customHeight="1">
      <c r="A12385" s="46" t="s">
        <v>22529</v>
      </c>
      <c r="B12385" s="46" t="s">
        <v>22528</v>
      </c>
      <c r="C12385" s="47">
        <v>6.3193999999999999</v>
      </c>
      <c r="D12385" s="119" t="s">
        <v>16329</v>
      </c>
      <c r="E12385" s="46" t="s">
        <v>16329</v>
      </c>
      <c r="F12385" s="121">
        <v>242.29759999999999</v>
      </c>
      <c r="G12385" s="87"/>
      <c r="H12385" s="47"/>
      <c r="I12385" s="120">
        <v>230</v>
      </c>
      <c r="J12385" s="120">
        <v>0</v>
      </c>
    </row>
    <row r="12386" spans="1:10" ht="15" customHeight="1">
      <c r="A12386" s="46" t="s">
        <v>22527</v>
      </c>
      <c r="B12386" s="46" t="s">
        <v>22528</v>
      </c>
      <c r="C12386" s="47">
        <v>5.4687999999999999</v>
      </c>
      <c r="D12386" s="119" t="s">
        <v>16371</v>
      </c>
      <c r="E12386" s="46" t="s">
        <v>16371</v>
      </c>
      <c r="F12386" s="121">
        <v>229.5412</v>
      </c>
      <c r="G12386" s="87"/>
      <c r="H12386" s="47"/>
      <c r="I12386" s="120">
        <v>0</v>
      </c>
      <c r="J12386" s="120">
        <v>0</v>
      </c>
    </row>
    <row r="12387" spans="1:10" ht="15" customHeight="1">
      <c r="A12387" s="46" t="s">
        <v>7904</v>
      </c>
      <c r="B12387" s="46" t="s">
        <v>22526</v>
      </c>
      <c r="C12387" s="47">
        <v>8.2322000000000006</v>
      </c>
      <c r="D12387" s="119" t="s">
        <v>16369</v>
      </c>
      <c r="E12387" s="46" t="s">
        <v>16369</v>
      </c>
      <c r="F12387" s="121">
        <v>229.5412</v>
      </c>
      <c r="G12387" s="87"/>
      <c r="H12387" s="47"/>
      <c r="I12387" s="120">
        <v>308</v>
      </c>
      <c r="J12387" s="120">
        <v>0</v>
      </c>
    </row>
    <row r="12388" spans="1:10" ht="15" customHeight="1">
      <c r="A12388" s="46" t="s">
        <v>22525</v>
      </c>
      <c r="B12388" s="46" t="s">
        <v>22524</v>
      </c>
      <c r="C12388" s="47">
        <v>13.2822</v>
      </c>
      <c r="D12388" s="119" t="s">
        <v>16367</v>
      </c>
      <c r="E12388" s="46" t="s">
        <v>16367</v>
      </c>
      <c r="F12388" s="121">
        <v>229.5412</v>
      </c>
      <c r="G12388" s="87"/>
      <c r="H12388" s="47"/>
      <c r="I12388" s="120">
        <v>45</v>
      </c>
      <c r="J12388" s="120">
        <v>0</v>
      </c>
    </row>
    <row r="12389" spans="1:10" ht="15" customHeight="1">
      <c r="A12389" s="46" t="s">
        <v>22523</v>
      </c>
      <c r="B12389" s="46" t="s">
        <v>22524</v>
      </c>
      <c r="C12389" s="47">
        <v>13.2822</v>
      </c>
      <c r="D12389" s="119" t="s">
        <v>16365</v>
      </c>
      <c r="E12389" s="46" t="s">
        <v>16365</v>
      </c>
      <c r="F12389" s="121">
        <v>229.5412</v>
      </c>
      <c r="G12389" s="87"/>
      <c r="H12389" s="47"/>
      <c r="I12389" s="120">
        <v>1</v>
      </c>
      <c r="J12389" s="120">
        <v>0</v>
      </c>
    </row>
    <row r="12390" spans="1:10" ht="15" customHeight="1">
      <c r="A12390" s="46" t="s">
        <v>7913</v>
      </c>
      <c r="B12390" s="46" t="s">
        <v>22522</v>
      </c>
      <c r="C12390" s="47">
        <v>9.6484000000000005</v>
      </c>
      <c r="D12390" s="119" t="s">
        <v>16363</v>
      </c>
      <c r="E12390" s="46" t="s">
        <v>16363</v>
      </c>
      <c r="F12390" s="121">
        <v>229.5412</v>
      </c>
      <c r="G12390" s="87"/>
      <c r="H12390" s="47"/>
      <c r="I12390" s="120">
        <v>223</v>
      </c>
      <c r="J12390" s="120">
        <v>0</v>
      </c>
    </row>
    <row r="12391" spans="1:10" ht="15" customHeight="1">
      <c r="A12391" s="46" t="s">
        <v>22521</v>
      </c>
      <c r="B12391" s="46" t="s">
        <v>22520</v>
      </c>
      <c r="C12391" s="47">
        <v>20.815999999999999</v>
      </c>
      <c r="D12391" s="119" t="s">
        <v>16361</v>
      </c>
      <c r="E12391" s="46" t="s">
        <v>16361</v>
      </c>
      <c r="F12391" s="121">
        <v>229.5412</v>
      </c>
      <c r="G12391" s="87"/>
      <c r="H12391" s="47"/>
      <c r="I12391" s="120">
        <v>55</v>
      </c>
      <c r="J12391" s="120">
        <v>0</v>
      </c>
    </row>
    <row r="12392" spans="1:10" ht="15" customHeight="1">
      <c r="A12392" s="46" t="s">
        <v>22519</v>
      </c>
      <c r="B12392" s="46" t="s">
        <v>22520</v>
      </c>
      <c r="C12392" s="47">
        <v>20.815999999999999</v>
      </c>
      <c r="D12392" s="119" t="s">
        <v>16359</v>
      </c>
      <c r="E12392" s="46" t="s">
        <v>16359</v>
      </c>
      <c r="F12392" s="121">
        <v>229.5412</v>
      </c>
      <c r="G12392" s="87"/>
      <c r="H12392" s="47"/>
      <c r="I12392" s="120">
        <v>0</v>
      </c>
      <c r="J12392" s="120">
        <v>0</v>
      </c>
    </row>
    <row r="12393" spans="1:10" ht="15" customHeight="1">
      <c r="A12393" s="46" t="s">
        <v>22562</v>
      </c>
      <c r="B12393" s="46" t="s">
        <v>22563</v>
      </c>
      <c r="C12393" s="47">
        <v>4.7401999999999997</v>
      </c>
      <c r="D12393" s="119" t="s">
        <v>16357</v>
      </c>
      <c r="E12393" s="46" t="s">
        <v>16357</v>
      </c>
      <c r="F12393" s="121">
        <v>229.5412</v>
      </c>
      <c r="G12393" s="87"/>
      <c r="H12393" s="47"/>
      <c r="I12393" s="120">
        <v>396</v>
      </c>
      <c r="J12393" s="120">
        <v>0</v>
      </c>
    </row>
    <row r="12394" spans="1:10" ht="15" customHeight="1">
      <c r="A12394" s="46" t="s">
        <v>22560</v>
      </c>
      <c r="B12394" s="46" t="s">
        <v>22561</v>
      </c>
      <c r="C12394" s="47">
        <v>6.4707999999999997</v>
      </c>
      <c r="D12394" s="119" t="s">
        <v>16355</v>
      </c>
      <c r="E12394" s="46" t="s">
        <v>16355</v>
      </c>
      <c r="F12394" s="121">
        <v>297.49560000000002</v>
      </c>
      <c r="G12394" s="87"/>
      <c r="H12394" s="47"/>
      <c r="I12394" s="120">
        <v>100</v>
      </c>
      <c r="J12394" s="120">
        <v>0</v>
      </c>
    </row>
    <row r="12395" spans="1:10" ht="15" customHeight="1">
      <c r="A12395" s="46" t="s">
        <v>22837</v>
      </c>
      <c r="B12395" s="46" t="s">
        <v>33712</v>
      </c>
      <c r="C12395" s="47">
        <v>7.0731999999999999</v>
      </c>
      <c r="D12395" s="119" t="s">
        <v>16353</v>
      </c>
      <c r="E12395" s="46" t="s">
        <v>16353</v>
      </c>
      <c r="F12395" s="121">
        <v>242.29759999999999</v>
      </c>
      <c r="G12395" s="87"/>
      <c r="H12395" s="47"/>
      <c r="I12395" s="120">
        <v>20</v>
      </c>
      <c r="J12395" s="120">
        <v>0</v>
      </c>
    </row>
    <row r="12396" spans="1:10" ht="15" customHeight="1">
      <c r="A12396" s="46" t="s">
        <v>8211</v>
      </c>
      <c r="B12396" s="46" t="s">
        <v>22559</v>
      </c>
      <c r="C12396" s="47">
        <v>5.0350000000000001</v>
      </c>
      <c r="D12396" s="119" t="s">
        <v>16351</v>
      </c>
      <c r="E12396" s="46" t="s">
        <v>16351</v>
      </c>
      <c r="F12396" s="121">
        <v>242.29759999999999</v>
      </c>
      <c r="G12396" s="87"/>
      <c r="H12396" s="47"/>
      <c r="I12396" s="120">
        <v>405</v>
      </c>
      <c r="J12396" s="120">
        <v>0</v>
      </c>
    </row>
    <row r="12397" spans="1:10" ht="15" customHeight="1">
      <c r="A12397" s="46" t="s">
        <v>22557</v>
      </c>
      <c r="B12397" s="46" t="s">
        <v>22558</v>
      </c>
      <c r="C12397" s="47">
        <v>5.1120000000000001</v>
      </c>
      <c r="D12397" s="119" t="s">
        <v>16349</v>
      </c>
      <c r="E12397" s="46" t="s">
        <v>16349</v>
      </c>
      <c r="F12397" s="121">
        <v>242.29759999999999</v>
      </c>
      <c r="G12397" s="87"/>
      <c r="H12397" s="47"/>
      <c r="I12397" s="120">
        <v>151</v>
      </c>
      <c r="J12397" s="120">
        <v>0</v>
      </c>
    </row>
    <row r="12398" spans="1:10" ht="15" customHeight="1">
      <c r="A12398" s="46" t="s">
        <v>22556</v>
      </c>
      <c r="B12398" s="46" t="s">
        <v>22544</v>
      </c>
      <c r="C12398" s="47">
        <v>14.1152</v>
      </c>
      <c r="D12398" s="119" t="s">
        <v>16403</v>
      </c>
      <c r="E12398" s="46" t="s">
        <v>16403</v>
      </c>
      <c r="F12398" s="121">
        <v>269.54259999999999</v>
      </c>
      <c r="G12398" s="87"/>
      <c r="H12398" s="47"/>
      <c r="I12398" s="120">
        <v>0</v>
      </c>
      <c r="J12398" s="120">
        <v>0</v>
      </c>
    </row>
    <row r="12399" spans="1:10" ht="15" customHeight="1">
      <c r="A12399" s="46" t="s">
        <v>22554</v>
      </c>
      <c r="B12399" s="46" t="s">
        <v>22555</v>
      </c>
      <c r="C12399" s="47">
        <v>8.2257999999999996</v>
      </c>
      <c r="D12399" s="119" t="s">
        <v>16401</v>
      </c>
      <c r="E12399" s="46" t="s">
        <v>16401</v>
      </c>
      <c r="F12399" s="121">
        <v>310.81040000000002</v>
      </c>
      <c r="G12399" s="87"/>
      <c r="H12399" s="47"/>
      <c r="I12399" s="120">
        <v>219</v>
      </c>
      <c r="J12399" s="120">
        <v>0</v>
      </c>
    </row>
    <row r="12400" spans="1:10" ht="15" customHeight="1">
      <c r="A12400" s="46" t="s">
        <v>22553</v>
      </c>
      <c r="B12400" s="46" t="s">
        <v>22538</v>
      </c>
      <c r="C12400" s="47">
        <v>23.083200000000001</v>
      </c>
      <c r="D12400" s="119" t="s">
        <v>16399</v>
      </c>
      <c r="E12400" s="46" t="s">
        <v>16399</v>
      </c>
      <c r="F12400" s="121">
        <v>269.54259999999999</v>
      </c>
      <c r="G12400" s="87"/>
      <c r="H12400" s="47"/>
      <c r="I12400" s="120">
        <v>25</v>
      </c>
      <c r="J12400" s="120">
        <v>0</v>
      </c>
    </row>
    <row r="12401" spans="1:10" ht="15" customHeight="1">
      <c r="A12401" s="46" t="s">
        <v>22551</v>
      </c>
      <c r="B12401" s="46" t="s">
        <v>22552</v>
      </c>
      <c r="C12401" s="47">
        <v>13.5076</v>
      </c>
      <c r="D12401" s="119" t="s">
        <v>16397</v>
      </c>
      <c r="E12401" s="46" t="s">
        <v>16397</v>
      </c>
      <c r="F12401" s="121">
        <v>310.81040000000002</v>
      </c>
      <c r="G12401" s="87"/>
      <c r="H12401" s="47"/>
      <c r="I12401" s="120">
        <v>239</v>
      </c>
      <c r="J12401" s="120">
        <v>0</v>
      </c>
    </row>
    <row r="12402" spans="1:10" ht="15" customHeight="1">
      <c r="A12402" s="46" t="s">
        <v>22550</v>
      </c>
      <c r="B12402" s="46" t="s">
        <v>22549</v>
      </c>
      <c r="C12402" s="47">
        <v>21.886399999999998</v>
      </c>
      <c r="D12402" s="119" t="s">
        <v>16395</v>
      </c>
      <c r="E12402" s="46" t="s">
        <v>16395</v>
      </c>
      <c r="F12402" s="121">
        <v>269.54259999999999</v>
      </c>
      <c r="G12402" s="87"/>
      <c r="H12402" s="47"/>
      <c r="I12402" s="120">
        <v>45</v>
      </c>
      <c r="J12402" s="120">
        <v>0</v>
      </c>
    </row>
    <row r="12403" spans="1:10" ht="15" customHeight="1">
      <c r="A12403" s="46" t="s">
        <v>22548</v>
      </c>
      <c r="B12403" s="46" t="s">
        <v>22549</v>
      </c>
      <c r="C12403" s="47">
        <v>21.886399999999998</v>
      </c>
      <c r="D12403" s="119" t="s">
        <v>16393</v>
      </c>
      <c r="E12403" s="46" t="s">
        <v>16393</v>
      </c>
      <c r="F12403" s="121">
        <v>269.54259999999999</v>
      </c>
      <c r="G12403" s="87"/>
      <c r="H12403" s="47"/>
      <c r="I12403" s="120">
        <v>0</v>
      </c>
      <c r="J12403" s="120">
        <v>0</v>
      </c>
    </row>
    <row r="12404" spans="1:10" ht="15" customHeight="1">
      <c r="A12404" s="46" t="s">
        <v>22546</v>
      </c>
      <c r="B12404" s="46" t="s">
        <v>22547</v>
      </c>
      <c r="C12404" s="47">
        <v>5.0857999999999999</v>
      </c>
      <c r="D12404" s="119" t="s">
        <v>16392</v>
      </c>
      <c r="E12404" s="46" t="s">
        <v>16392</v>
      </c>
      <c r="F12404" s="121">
        <v>269.54259999999999</v>
      </c>
      <c r="G12404" s="87"/>
      <c r="H12404" s="47"/>
      <c r="I12404" s="120">
        <v>280</v>
      </c>
      <c r="J12404" s="120">
        <v>0</v>
      </c>
    </row>
    <row r="12405" spans="1:10" ht="15" customHeight="1">
      <c r="A12405" s="46" t="s">
        <v>8223</v>
      </c>
      <c r="B12405" s="46" t="s">
        <v>22545</v>
      </c>
      <c r="C12405" s="47">
        <v>6.1210000000000004</v>
      </c>
      <c r="D12405" s="119" t="s">
        <v>16390</v>
      </c>
      <c r="E12405" s="46" t="s">
        <v>16390</v>
      </c>
      <c r="F12405" s="121">
        <v>269.54259999999999</v>
      </c>
      <c r="G12405" s="87"/>
      <c r="H12405" s="47"/>
      <c r="I12405" s="120">
        <v>347</v>
      </c>
      <c r="J12405" s="120">
        <v>0</v>
      </c>
    </row>
    <row r="12406" spans="1:10" ht="15" customHeight="1">
      <c r="A12406" s="46" t="s">
        <v>22543</v>
      </c>
      <c r="B12406" s="46" t="s">
        <v>22544</v>
      </c>
      <c r="C12406" s="47">
        <v>17.731400000000001</v>
      </c>
      <c r="D12406" s="119" t="s">
        <v>16388</v>
      </c>
      <c r="E12406" s="46" t="s">
        <v>16388</v>
      </c>
      <c r="F12406" s="121">
        <v>269.54259999999999</v>
      </c>
      <c r="G12406" s="87"/>
      <c r="H12406" s="47"/>
      <c r="I12406" s="120">
        <v>35</v>
      </c>
      <c r="J12406" s="120">
        <v>0</v>
      </c>
    </row>
    <row r="12407" spans="1:10" ht="15" customHeight="1">
      <c r="A12407" s="46" t="s">
        <v>8232</v>
      </c>
      <c r="B12407" s="46" t="s">
        <v>22542</v>
      </c>
      <c r="C12407" s="47">
        <v>7.9912000000000001</v>
      </c>
      <c r="D12407" s="119" t="s">
        <v>16386</v>
      </c>
      <c r="E12407" s="46" t="s">
        <v>16386</v>
      </c>
      <c r="F12407" s="121">
        <v>269.54259999999999</v>
      </c>
      <c r="G12407" s="87"/>
      <c r="H12407" s="47"/>
      <c r="I12407" s="120">
        <v>248</v>
      </c>
      <c r="J12407" s="120">
        <v>0</v>
      </c>
    </row>
    <row r="12408" spans="1:10" ht="15" customHeight="1">
      <c r="A12408" s="46" t="s">
        <v>22541</v>
      </c>
      <c r="B12408" s="46" t="s">
        <v>22540</v>
      </c>
      <c r="C12408" s="47">
        <v>15.2536</v>
      </c>
      <c r="D12408" s="119" t="s">
        <v>16384</v>
      </c>
      <c r="E12408" s="46" t="s">
        <v>16384</v>
      </c>
      <c r="F12408" s="121">
        <v>310.81040000000002</v>
      </c>
      <c r="G12408" s="87"/>
      <c r="H12408" s="47"/>
      <c r="I12408" s="120">
        <v>38</v>
      </c>
      <c r="J12408" s="120">
        <v>0</v>
      </c>
    </row>
    <row r="12409" spans="1:10" ht="15" customHeight="1">
      <c r="A12409" s="46" t="s">
        <v>22539</v>
      </c>
      <c r="B12409" s="46" t="s">
        <v>22540</v>
      </c>
      <c r="C12409" s="47">
        <v>15.2536</v>
      </c>
      <c r="D12409" s="119" t="s">
        <v>16383</v>
      </c>
      <c r="E12409" s="46" t="s">
        <v>16383</v>
      </c>
      <c r="F12409" s="121">
        <v>309.14460000000003</v>
      </c>
      <c r="G12409" s="87"/>
      <c r="H12409" s="47"/>
      <c r="I12409" s="120">
        <v>5</v>
      </c>
      <c r="J12409" s="120">
        <v>0</v>
      </c>
    </row>
    <row r="12410" spans="1:10" ht="15" customHeight="1">
      <c r="A12410" s="46" t="s">
        <v>22537</v>
      </c>
      <c r="B12410" s="46" t="s">
        <v>22538</v>
      </c>
      <c r="C12410" s="47">
        <v>23.083200000000001</v>
      </c>
      <c r="D12410" s="119" t="s">
        <v>16381</v>
      </c>
      <c r="E12410" s="46" t="s">
        <v>16381</v>
      </c>
      <c r="F12410" s="121">
        <v>269.54259999999999</v>
      </c>
      <c r="G12410" s="87"/>
      <c r="H12410" s="47"/>
      <c r="I12410" s="120">
        <v>0</v>
      </c>
      <c r="J12410" s="120">
        <v>0</v>
      </c>
    </row>
    <row r="12411" spans="1:10" ht="15" customHeight="1">
      <c r="A12411" s="46" t="s">
        <v>22576</v>
      </c>
      <c r="B12411" s="46" t="s">
        <v>22577</v>
      </c>
      <c r="C12411" s="47">
        <v>4.8074000000000003</v>
      </c>
      <c r="D12411" s="119" t="s">
        <v>16379</v>
      </c>
      <c r="E12411" s="46" t="s">
        <v>16379</v>
      </c>
      <c r="F12411" s="121">
        <v>269.54259999999999</v>
      </c>
      <c r="G12411" s="87"/>
      <c r="H12411" s="47"/>
      <c r="I12411" s="120">
        <v>0</v>
      </c>
      <c r="J12411" s="120">
        <v>0</v>
      </c>
    </row>
    <row r="12412" spans="1:10" ht="15" customHeight="1">
      <c r="A12412" s="46" t="s">
        <v>22574</v>
      </c>
      <c r="B12412" s="46" t="s">
        <v>22575</v>
      </c>
      <c r="C12412" s="47">
        <v>3.77</v>
      </c>
      <c r="D12412" s="119" t="s">
        <v>16377</v>
      </c>
      <c r="E12412" s="46" t="s">
        <v>16377</v>
      </c>
      <c r="F12412" s="121">
        <v>269.54259999999999</v>
      </c>
      <c r="G12412" s="87"/>
      <c r="H12412" s="47"/>
      <c r="I12412" s="120">
        <v>0</v>
      </c>
      <c r="J12412" s="120">
        <v>0</v>
      </c>
    </row>
    <row r="12413" spans="1:10" ht="15" customHeight="1">
      <c r="A12413" s="46" t="s">
        <v>22572</v>
      </c>
      <c r="B12413" s="46" t="s">
        <v>22573</v>
      </c>
      <c r="C12413" s="47">
        <v>8.7797999999999998</v>
      </c>
      <c r="D12413" s="119" t="s">
        <v>16375</v>
      </c>
      <c r="E12413" s="46" t="s">
        <v>16375</v>
      </c>
      <c r="F12413" s="121">
        <v>269.54259999999999</v>
      </c>
      <c r="G12413" s="87"/>
      <c r="H12413" s="47"/>
      <c r="I12413" s="120">
        <v>0</v>
      </c>
      <c r="J12413" s="120">
        <v>0</v>
      </c>
    </row>
    <row r="12414" spans="1:10" ht="15" customHeight="1">
      <c r="A12414" s="46" t="s">
        <v>22570</v>
      </c>
      <c r="B12414" s="46" t="s">
        <v>22571</v>
      </c>
      <c r="C12414" s="47">
        <v>11.0062</v>
      </c>
      <c r="D12414" s="119" t="s">
        <v>16373</v>
      </c>
      <c r="E12414" s="46" t="s">
        <v>16373</v>
      </c>
      <c r="F12414" s="121">
        <v>310.81040000000002</v>
      </c>
      <c r="G12414" s="87"/>
      <c r="H12414" s="47"/>
      <c r="I12414" s="120">
        <v>0</v>
      </c>
      <c r="J12414" s="120">
        <v>0</v>
      </c>
    </row>
    <row r="12415" spans="1:10" ht="15" customHeight="1">
      <c r="A12415" s="46" t="s">
        <v>22568</v>
      </c>
      <c r="B12415" s="46" t="s">
        <v>22569</v>
      </c>
      <c r="C12415" s="47">
        <v>4.8074000000000003</v>
      </c>
      <c r="D12415" s="119" t="s">
        <v>16420</v>
      </c>
      <c r="E12415" s="46" t="s">
        <v>16420</v>
      </c>
      <c r="F12415" s="121">
        <v>250.9</v>
      </c>
      <c r="G12415" s="87"/>
      <c r="H12415" s="47"/>
      <c r="I12415" s="120">
        <v>0</v>
      </c>
      <c r="J12415" s="120">
        <v>0</v>
      </c>
    </row>
    <row r="12416" spans="1:10" ht="15" customHeight="1">
      <c r="A12416" s="46" t="s">
        <v>22566</v>
      </c>
      <c r="B12416" s="46" t="s">
        <v>22567</v>
      </c>
      <c r="C12416" s="47">
        <v>5.4652000000000003</v>
      </c>
      <c r="D12416" s="119" t="s">
        <v>16418</v>
      </c>
      <c r="E12416" s="46" t="s">
        <v>16418</v>
      </c>
      <c r="F12416" s="121">
        <v>250.9</v>
      </c>
      <c r="G12416" s="87"/>
      <c r="H12416" s="47"/>
      <c r="I12416" s="120">
        <v>0</v>
      </c>
      <c r="J12416" s="120">
        <v>0</v>
      </c>
    </row>
    <row r="12417" spans="1:10" ht="15" customHeight="1">
      <c r="A12417" s="46" t="s">
        <v>22564</v>
      </c>
      <c r="B12417" s="46" t="s">
        <v>22565</v>
      </c>
      <c r="C12417" s="47">
        <v>7.5906000000000002</v>
      </c>
      <c r="D12417" s="119" t="s">
        <v>16416</v>
      </c>
      <c r="E12417" s="46" t="s">
        <v>16416</v>
      </c>
      <c r="F12417" s="121">
        <v>250.9</v>
      </c>
      <c r="G12417" s="87"/>
      <c r="H12417" s="47"/>
      <c r="I12417" s="120">
        <v>0</v>
      </c>
      <c r="J12417" s="120">
        <v>0</v>
      </c>
    </row>
    <row r="12418" spans="1:10" ht="15" customHeight="1">
      <c r="A12418" s="46" t="s">
        <v>22632</v>
      </c>
      <c r="B12418" s="46" t="s">
        <v>22633</v>
      </c>
      <c r="C12418" s="47">
        <v>5.9458000000000002</v>
      </c>
      <c r="D12418" s="119" t="s">
        <v>16414</v>
      </c>
      <c r="E12418" s="46" t="s">
        <v>16414</v>
      </c>
      <c r="F12418" s="121">
        <v>250.9</v>
      </c>
      <c r="G12418" s="87"/>
      <c r="H12418" s="47"/>
      <c r="I12418" s="120">
        <v>0</v>
      </c>
      <c r="J12418" s="120">
        <v>0</v>
      </c>
    </row>
    <row r="12419" spans="1:10" ht="15" customHeight="1">
      <c r="A12419" s="46" t="s">
        <v>22630</v>
      </c>
      <c r="B12419" s="46" t="s">
        <v>22631</v>
      </c>
      <c r="C12419" s="47">
        <v>9.6654</v>
      </c>
      <c r="D12419" s="119" t="s">
        <v>16412</v>
      </c>
      <c r="E12419" s="46" t="s">
        <v>16412</v>
      </c>
      <c r="F12419" s="121">
        <v>250.9</v>
      </c>
      <c r="G12419" s="87"/>
      <c r="H12419" s="47"/>
      <c r="I12419" s="120">
        <v>0</v>
      </c>
      <c r="J12419" s="120">
        <v>0</v>
      </c>
    </row>
    <row r="12420" spans="1:10" ht="15" customHeight="1">
      <c r="A12420" s="46" t="s">
        <v>22628</v>
      </c>
      <c r="B12420" s="46" t="s">
        <v>22629</v>
      </c>
      <c r="C12420" s="47">
        <v>5.9458000000000002</v>
      </c>
      <c r="D12420" s="119" t="s">
        <v>16410</v>
      </c>
      <c r="E12420" s="46" t="s">
        <v>16410</v>
      </c>
      <c r="F12420" s="121">
        <v>250.9</v>
      </c>
      <c r="G12420" s="87"/>
      <c r="H12420" s="47"/>
      <c r="I12420" s="120">
        <v>0</v>
      </c>
      <c r="J12420" s="120">
        <v>0</v>
      </c>
    </row>
    <row r="12421" spans="1:10" ht="15" customHeight="1">
      <c r="A12421" s="46" t="s">
        <v>22626</v>
      </c>
      <c r="B12421" s="46" t="s">
        <v>22627</v>
      </c>
      <c r="C12421" s="47">
        <v>10.146000000000001</v>
      </c>
      <c r="D12421" s="119" t="s">
        <v>16408</v>
      </c>
      <c r="E12421" s="46" t="s">
        <v>16408</v>
      </c>
      <c r="F12421" s="121">
        <v>266.67079999999999</v>
      </c>
      <c r="G12421" s="87"/>
      <c r="H12421" s="47"/>
      <c r="I12421" s="120">
        <v>0</v>
      </c>
      <c r="J12421" s="120">
        <v>0</v>
      </c>
    </row>
    <row r="12422" spans="1:10" ht="15" customHeight="1">
      <c r="A12422" s="46" t="s">
        <v>22624</v>
      </c>
      <c r="B12422" s="46" t="s">
        <v>22625</v>
      </c>
      <c r="C12422" s="47">
        <v>14.4474</v>
      </c>
      <c r="D12422" s="119" t="s">
        <v>16406</v>
      </c>
      <c r="E12422" s="46" t="s">
        <v>16406</v>
      </c>
      <c r="F12422" s="121">
        <v>266.67079999999999</v>
      </c>
      <c r="G12422" s="87"/>
      <c r="H12422" s="47"/>
      <c r="I12422" s="120">
        <v>0</v>
      </c>
      <c r="J12422" s="120">
        <v>0</v>
      </c>
    </row>
    <row r="12423" spans="1:10" ht="15" customHeight="1">
      <c r="A12423" s="46" t="s">
        <v>22622</v>
      </c>
      <c r="B12423" s="46" t="s">
        <v>22623</v>
      </c>
      <c r="C12423" s="47">
        <v>7.7930000000000001</v>
      </c>
      <c r="D12423" s="119" t="s">
        <v>16404</v>
      </c>
      <c r="E12423" s="46" t="s">
        <v>16404</v>
      </c>
      <c r="F12423" s="121">
        <v>266.67079999999999</v>
      </c>
      <c r="G12423" s="87"/>
      <c r="H12423" s="47"/>
      <c r="I12423" s="120">
        <v>0</v>
      </c>
      <c r="J12423" s="120">
        <v>0</v>
      </c>
    </row>
    <row r="12424" spans="1:10" ht="15" customHeight="1">
      <c r="A12424" s="46" t="s">
        <v>22620</v>
      </c>
      <c r="B12424" s="46" t="s">
        <v>22621</v>
      </c>
      <c r="C12424" s="47">
        <v>8.1725999999999992</v>
      </c>
      <c r="D12424" s="119" t="s">
        <v>16438</v>
      </c>
      <c r="E12424" s="46" t="s">
        <v>16438</v>
      </c>
      <c r="F12424" s="121">
        <v>324.7362</v>
      </c>
      <c r="G12424" s="87"/>
      <c r="H12424" s="47"/>
      <c r="I12424" s="120">
        <v>55</v>
      </c>
      <c r="J12424" s="120">
        <v>0</v>
      </c>
    </row>
    <row r="12425" spans="1:10" ht="15" customHeight="1">
      <c r="A12425" s="46" t="s">
        <v>22618</v>
      </c>
      <c r="B12425" s="46" t="s">
        <v>22619</v>
      </c>
      <c r="C12425" s="47">
        <v>10.146000000000001</v>
      </c>
      <c r="D12425" s="119" t="s">
        <v>16436</v>
      </c>
      <c r="E12425" s="46" t="s">
        <v>16436</v>
      </c>
      <c r="F12425" s="121">
        <v>324.7362</v>
      </c>
      <c r="G12425" s="87"/>
      <c r="H12425" s="47"/>
      <c r="I12425" s="120">
        <v>0</v>
      </c>
      <c r="J12425" s="120">
        <v>0</v>
      </c>
    </row>
    <row r="12426" spans="1:10" ht="15" customHeight="1">
      <c r="A12426" s="46" t="s">
        <v>22616</v>
      </c>
      <c r="B12426" s="46" t="s">
        <v>22617</v>
      </c>
      <c r="C12426" s="47">
        <v>6.2241999999999997</v>
      </c>
      <c r="D12426" s="119" t="s">
        <v>16434</v>
      </c>
      <c r="E12426" s="46" t="s">
        <v>16434</v>
      </c>
      <c r="F12426" s="121">
        <v>324.7362</v>
      </c>
      <c r="G12426" s="87"/>
      <c r="H12426" s="47"/>
      <c r="I12426" s="120">
        <v>0</v>
      </c>
      <c r="J12426" s="120">
        <v>0</v>
      </c>
    </row>
    <row r="12427" spans="1:10" ht="15" customHeight="1">
      <c r="A12427" s="46" t="s">
        <v>22614</v>
      </c>
      <c r="B12427" s="46" t="s">
        <v>22615</v>
      </c>
      <c r="C12427" s="47">
        <v>10.146000000000001</v>
      </c>
      <c r="D12427" s="119" t="s">
        <v>16432</v>
      </c>
      <c r="E12427" s="46" t="s">
        <v>16432</v>
      </c>
      <c r="F12427" s="121">
        <v>324.7362</v>
      </c>
      <c r="G12427" s="87"/>
      <c r="H12427" s="47"/>
      <c r="I12427" s="120">
        <v>0</v>
      </c>
      <c r="J12427" s="120">
        <v>0</v>
      </c>
    </row>
    <row r="12428" spans="1:10" ht="15" customHeight="1">
      <c r="A12428" s="46" t="s">
        <v>22612</v>
      </c>
      <c r="B12428" s="46" t="s">
        <v>22613</v>
      </c>
      <c r="C12428" s="47">
        <v>9.3363999999999994</v>
      </c>
      <c r="D12428" s="119" t="s">
        <v>16430</v>
      </c>
      <c r="E12428" s="46" t="s">
        <v>16430</v>
      </c>
      <c r="F12428" s="121">
        <v>324.7362</v>
      </c>
      <c r="G12428" s="87"/>
      <c r="H12428" s="47"/>
      <c r="I12428" s="120">
        <v>0</v>
      </c>
      <c r="J12428" s="120">
        <v>0</v>
      </c>
    </row>
    <row r="12429" spans="1:10" ht="15" customHeight="1">
      <c r="A12429" s="46" t="s">
        <v>22610</v>
      </c>
      <c r="B12429" s="46" t="s">
        <v>22611</v>
      </c>
      <c r="C12429" s="47">
        <v>14.017200000000001</v>
      </c>
      <c r="D12429" s="119" t="s">
        <v>16428</v>
      </c>
      <c r="E12429" s="46" t="s">
        <v>16428</v>
      </c>
      <c r="F12429" s="121">
        <v>324.7362</v>
      </c>
      <c r="G12429" s="87"/>
      <c r="H12429" s="47"/>
      <c r="I12429" s="120">
        <v>0</v>
      </c>
      <c r="J12429" s="120">
        <v>0</v>
      </c>
    </row>
    <row r="12430" spans="1:10" ht="15" customHeight="1">
      <c r="A12430" s="46" t="s">
        <v>22608</v>
      </c>
      <c r="B12430" s="46" t="s">
        <v>22609</v>
      </c>
      <c r="C12430" s="47">
        <v>11.942399999999999</v>
      </c>
      <c r="D12430" s="119" t="s">
        <v>16426</v>
      </c>
      <c r="E12430" s="46" t="s">
        <v>16426</v>
      </c>
      <c r="F12430" s="121">
        <v>338.35640000000001</v>
      </c>
      <c r="G12430" s="87"/>
      <c r="H12430" s="47"/>
      <c r="I12430" s="120">
        <v>0</v>
      </c>
      <c r="J12430" s="120">
        <v>0</v>
      </c>
    </row>
    <row r="12431" spans="1:10" ht="15" customHeight="1">
      <c r="A12431" s="46" t="s">
        <v>22606</v>
      </c>
      <c r="B12431" s="46" t="s">
        <v>22607</v>
      </c>
      <c r="C12431" s="47">
        <v>12.6858</v>
      </c>
      <c r="D12431" s="119" t="s">
        <v>16424</v>
      </c>
      <c r="E12431" s="46" t="s">
        <v>16424</v>
      </c>
      <c r="F12431" s="121">
        <v>338.35640000000001</v>
      </c>
      <c r="G12431" s="87"/>
      <c r="H12431" s="47"/>
      <c r="I12431" s="120">
        <v>11</v>
      </c>
      <c r="J12431" s="120">
        <v>0</v>
      </c>
    </row>
    <row r="12432" spans="1:10" ht="15" customHeight="1">
      <c r="A12432" s="46" t="s">
        <v>22604</v>
      </c>
      <c r="B12432" s="46" t="s">
        <v>22605</v>
      </c>
      <c r="C12432" s="47">
        <v>13.8148</v>
      </c>
      <c r="D12432" s="119" t="s">
        <v>16422</v>
      </c>
      <c r="E12432" s="46" t="s">
        <v>16422</v>
      </c>
      <c r="F12432" s="121">
        <v>338.35640000000001</v>
      </c>
      <c r="G12432" s="87"/>
      <c r="H12432" s="47"/>
      <c r="I12432" s="120">
        <v>0</v>
      </c>
      <c r="J12432" s="120">
        <v>0</v>
      </c>
    </row>
    <row r="12433" spans="1:10" ht="15" customHeight="1">
      <c r="A12433" s="46" t="s">
        <v>22602</v>
      </c>
      <c r="B12433" s="46" t="s">
        <v>22603</v>
      </c>
      <c r="C12433" s="47">
        <v>13.739000000000001</v>
      </c>
      <c r="D12433" s="119" t="s">
        <v>16444</v>
      </c>
      <c r="E12433" s="46" t="s">
        <v>16444</v>
      </c>
      <c r="F12433" s="121">
        <v>288.1764</v>
      </c>
      <c r="G12433" s="87"/>
      <c r="H12433" s="47"/>
      <c r="I12433" s="120">
        <v>0</v>
      </c>
      <c r="J12433" s="120">
        <v>0</v>
      </c>
    </row>
    <row r="12434" spans="1:10" ht="15" customHeight="1">
      <c r="A12434" s="46" t="s">
        <v>22600</v>
      </c>
      <c r="B12434" s="46" t="s">
        <v>22601</v>
      </c>
      <c r="C12434" s="47">
        <v>13.3362</v>
      </c>
      <c r="D12434" s="119" t="s">
        <v>16442</v>
      </c>
      <c r="E12434" s="46" t="s">
        <v>16442</v>
      </c>
      <c r="F12434" s="121">
        <v>288.1764</v>
      </c>
      <c r="G12434" s="87"/>
      <c r="H12434" s="47"/>
      <c r="I12434" s="120">
        <v>30</v>
      </c>
      <c r="J12434" s="120">
        <v>0</v>
      </c>
    </row>
    <row r="12435" spans="1:10" ht="15" customHeight="1">
      <c r="A12435" s="46" t="s">
        <v>22598</v>
      </c>
      <c r="B12435" s="46" t="s">
        <v>22599</v>
      </c>
      <c r="C12435" s="47">
        <v>9.6654</v>
      </c>
      <c r="D12435" s="119" t="s">
        <v>16440</v>
      </c>
      <c r="E12435" s="46" t="s">
        <v>16440</v>
      </c>
      <c r="F12435" s="121">
        <v>288.1764</v>
      </c>
      <c r="G12435" s="87"/>
      <c r="H12435" s="47"/>
      <c r="I12435" s="120">
        <v>0</v>
      </c>
      <c r="J12435" s="120">
        <v>0</v>
      </c>
    </row>
    <row r="12436" spans="1:10" ht="15" customHeight="1">
      <c r="A12436" s="46" t="s">
        <v>22596</v>
      </c>
      <c r="B12436" s="46" t="s">
        <v>22597</v>
      </c>
      <c r="C12436" s="47">
        <v>10.146000000000001</v>
      </c>
      <c r="D12436" s="119" t="s">
        <v>16460</v>
      </c>
      <c r="E12436" s="46" t="s">
        <v>16460</v>
      </c>
      <c r="F12436" s="121">
        <v>149.09639999999999</v>
      </c>
      <c r="G12436" s="87"/>
      <c r="H12436" s="47"/>
      <c r="I12436" s="120">
        <v>0</v>
      </c>
      <c r="J12436" s="120">
        <v>0</v>
      </c>
    </row>
    <row r="12437" spans="1:10" ht="15" customHeight="1">
      <c r="A12437" s="46" t="s">
        <v>22594</v>
      </c>
      <c r="B12437" s="46" t="s">
        <v>22595</v>
      </c>
      <c r="C12437" s="47">
        <v>12.726800000000001</v>
      </c>
      <c r="D12437" s="119" t="s">
        <v>16458</v>
      </c>
      <c r="E12437" s="46" t="s">
        <v>16458</v>
      </c>
      <c r="F12437" s="121">
        <v>149.09639999999999</v>
      </c>
      <c r="G12437" s="87"/>
      <c r="H12437" s="47"/>
      <c r="I12437" s="120">
        <v>0</v>
      </c>
      <c r="J12437" s="120">
        <v>0</v>
      </c>
    </row>
    <row r="12438" spans="1:10" ht="15" customHeight="1">
      <c r="A12438" s="46" t="s">
        <v>22592</v>
      </c>
      <c r="B12438" s="46" t="s">
        <v>22593</v>
      </c>
      <c r="C12438" s="47">
        <v>13.3088</v>
      </c>
      <c r="D12438" s="119" t="s">
        <v>16456</v>
      </c>
      <c r="E12438" s="46" t="s">
        <v>16456</v>
      </c>
      <c r="F12438" s="121">
        <v>149.09639999999999</v>
      </c>
      <c r="G12438" s="87"/>
      <c r="H12438" s="47"/>
      <c r="I12438" s="120">
        <v>0</v>
      </c>
      <c r="J12438" s="120">
        <v>0</v>
      </c>
    </row>
    <row r="12439" spans="1:10" ht="15" customHeight="1">
      <c r="A12439" s="46" t="s">
        <v>22590</v>
      </c>
      <c r="B12439" s="46" t="s">
        <v>22591</v>
      </c>
      <c r="C12439" s="47">
        <v>18.647600000000001</v>
      </c>
      <c r="D12439" s="119" t="s">
        <v>16454</v>
      </c>
      <c r="E12439" s="46" t="s">
        <v>16454</v>
      </c>
      <c r="F12439" s="121">
        <v>149.09639999999999</v>
      </c>
      <c r="G12439" s="87"/>
      <c r="H12439" s="47"/>
      <c r="I12439" s="120">
        <v>0</v>
      </c>
      <c r="J12439" s="120">
        <v>0</v>
      </c>
    </row>
    <row r="12440" spans="1:10" ht="15" customHeight="1">
      <c r="A12440" s="46" t="s">
        <v>22588</v>
      </c>
      <c r="B12440" s="46" t="s">
        <v>22589</v>
      </c>
      <c r="C12440" s="47">
        <v>18.8246</v>
      </c>
      <c r="D12440" s="119" t="s">
        <v>16452</v>
      </c>
      <c r="E12440" s="46" t="s">
        <v>16452</v>
      </c>
      <c r="F12440" s="121">
        <v>149.09639999999999</v>
      </c>
      <c r="G12440" s="87"/>
      <c r="H12440" s="47"/>
      <c r="I12440" s="120">
        <v>0</v>
      </c>
      <c r="J12440" s="120">
        <v>0</v>
      </c>
    </row>
    <row r="12441" spans="1:10" ht="15" customHeight="1">
      <c r="A12441" s="46" t="s">
        <v>22586</v>
      </c>
      <c r="B12441" s="46" t="s">
        <v>22587</v>
      </c>
      <c r="C12441" s="47">
        <v>13.663</v>
      </c>
      <c r="D12441" s="119" t="s">
        <v>16450</v>
      </c>
      <c r="E12441" s="46" t="s">
        <v>16450</v>
      </c>
      <c r="F12441" s="121">
        <v>149.09639999999999</v>
      </c>
      <c r="G12441" s="87"/>
      <c r="H12441" s="47"/>
      <c r="I12441" s="120">
        <v>0</v>
      </c>
      <c r="J12441" s="120">
        <v>0</v>
      </c>
    </row>
    <row r="12442" spans="1:10" ht="15" customHeight="1">
      <c r="A12442" s="46" t="s">
        <v>22584</v>
      </c>
      <c r="B12442" s="46" t="s">
        <v>22585</v>
      </c>
      <c r="C12442" s="47">
        <v>18.3186</v>
      </c>
      <c r="D12442" s="119" t="s">
        <v>16448</v>
      </c>
      <c r="E12442" s="46" t="s">
        <v>16448</v>
      </c>
      <c r="F12442" s="121">
        <v>156.27459999999999</v>
      </c>
      <c r="G12442" s="87"/>
      <c r="H12442" s="47"/>
      <c r="I12442" s="120">
        <v>0</v>
      </c>
      <c r="J12442" s="120">
        <v>0</v>
      </c>
    </row>
    <row r="12443" spans="1:10" ht="15" customHeight="1">
      <c r="A12443" s="46" t="s">
        <v>22582</v>
      </c>
      <c r="B12443" s="46" t="s">
        <v>22583</v>
      </c>
      <c r="C12443" s="47">
        <v>14.0678</v>
      </c>
      <c r="D12443" s="119" t="s">
        <v>16446</v>
      </c>
      <c r="E12443" s="46" t="s">
        <v>16446</v>
      </c>
      <c r="F12443" s="121">
        <v>156.27459999999999</v>
      </c>
      <c r="G12443" s="87"/>
      <c r="H12443" s="47"/>
      <c r="I12443" s="120">
        <v>0</v>
      </c>
      <c r="J12443" s="120">
        <v>0</v>
      </c>
    </row>
    <row r="12444" spans="1:10" ht="15" customHeight="1">
      <c r="A12444" s="46" t="s">
        <v>22580</v>
      </c>
      <c r="B12444" s="46" t="s">
        <v>22581</v>
      </c>
      <c r="C12444" s="47">
        <v>12.726800000000001</v>
      </c>
      <c r="D12444" s="119" t="s">
        <v>16472</v>
      </c>
      <c r="E12444" s="46" t="s">
        <v>16472</v>
      </c>
      <c r="F12444" s="121">
        <v>257.92439999999999</v>
      </c>
      <c r="G12444" s="87"/>
      <c r="H12444" s="47"/>
      <c r="I12444" s="120">
        <v>0</v>
      </c>
      <c r="J12444" s="120">
        <v>0</v>
      </c>
    </row>
    <row r="12445" spans="1:10" ht="15" customHeight="1">
      <c r="A12445" s="46" t="s">
        <v>22578</v>
      </c>
      <c r="B12445" s="46" t="s">
        <v>22579</v>
      </c>
      <c r="C12445" s="47">
        <v>13.334</v>
      </c>
      <c r="D12445" s="119" t="s">
        <v>16470</v>
      </c>
      <c r="E12445" s="46" t="s">
        <v>16470</v>
      </c>
      <c r="F12445" s="121">
        <v>270.70440000000002</v>
      </c>
      <c r="G12445" s="87"/>
      <c r="H12445" s="47"/>
      <c r="I12445" s="120">
        <v>0</v>
      </c>
      <c r="J12445" s="120">
        <v>0</v>
      </c>
    </row>
    <row r="12446" spans="1:10" ht="15" customHeight="1">
      <c r="A12446" s="46" t="s">
        <v>33713</v>
      </c>
      <c r="B12446" s="46" t="s">
        <v>33714</v>
      </c>
      <c r="C12446" s="47">
        <v>5.87</v>
      </c>
      <c r="D12446" s="119" t="s">
        <v>16468</v>
      </c>
      <c r="E12446" s="46" t="s">
        <v>16468</v>
      </c>
      <c r="F12446" s="121">
        <v>278.8372</v>
      </c>
      <c r="G12446" s="87"/>
      <c r="H12446" s="47"/>
      <c r="I12446" s="120">
        <v>0</v>
      </c>
      <c r="J12446" s="120">
        <v>0</v>
      </c>
    </row>
    <row r="12447" spans="1:10" ht="15" customHeight="1">
      <c r="A12447" s="46" t="s">
        <v>22844</v>
      </c>
      <c r="B12447" s="46" t="s">
        <v>22845</v>
      </c>
      <c r="C12447" s="47">
        <v>7.5053999999999998</v>
      </c>
      <c r="D12447" s="119" t="s">
        <v>16466</v>
      </c>
      <c r="E12447" s="46" t="s">
        <v>16466</v>
      </c>
      <c r="F12447" s="121">
        <v>327.6336</v>
      </c>
      <c r="G12447" s="87"/>
      <c r="H12447" s="47"/>
      <c r="I12447" s="120">
        <v>0</v>
      </c>
      <c r="J12447" s="120">
        <v>0</v>
      </c>
    </row>
    <row r="12448" spans="1:10" ht="15" customHeight="1">
      <c r="A12448" s="46" t="s">
        <v>22842</v>
      </c>
      <c r="B12448" s="46" t="s">
        <v>22843</v>
      </c>
      <c r="C12448" s="47">
        <v>9.6663999999999994</v>
      </c>
      <c r="D12448" s="119" t="s">
        <v>16464</v>
      </c>
      <c r="E12448" s="46" t="s">
        <v>16464</v>
      </c>
      <c r="F12448" s="121">
        <v>327.6336</v>
      </c>
      <c r="G12448" s="87"/>
      <c r="H12448" s="47"/>
      <c r="I12448" s="120">
        <v>17</v>
      </c>
      <c r="J12448" s="120">
        <v>0</v>
      </c>
    </row>
    <row r="12449" spans="1:10" ht="15" customHeight="1">
      <c r="A12449" s="46" t="s">
        <v>22840</v>
      </c>
      <c r="B12449" s="46" t="s">
        <v>22841</v>
      </c>
      <c r="C12449" s="47">
        <v>15.3796</v>
      </c>
      <c r="D12449" s="119" t="s">
        <v>16462</v>
      </c>
      <c r="E12449" s="46" t="s">
        <v>16462</v>
      </c>
      <c r="F12449" s="121">
        <v>399.66660000000002</v>
      </c>
      <c r="G12449" s="87"/>
      <c r="H12449" s="47"/>
      <c r="I12449" s="120">
        <v>10</v>
      </c>
      <c r="J12449" s="120">
        <v>0</v>
      </c>
    </row>
    <row r="12450" spans="1:10" ht="15" customHeight="1">
      <c r="A12450" s="46" t="s">
        <v>22838</v>
      </c>
      <c r="B12450" s="46" t="s">
        <v>22839</v>
      </c>
      <c r="C12450" s="47">
        <v>17.238399999999999</v>
      </c>
      <c r="D12450" s="119" t="s">
        <v>16474</v>
      </c>
      <c r="E12450" s="46" t="s">
        <v>16474</v>
      </c>
      <c r="F12450" s="121">
        <v>357.6318</v>
      </c>
      <c r="G12450" s="87"/>
      <c r="H12450" s="47"/>
      <c r="I12450" s="120">
        <v>10</v>
      </c>
      <c r="J12450" s="120">
        <v>0</v>
      </c>
    </row>
    <row r="12451" spans="1:10" ht="15" customHeight="1">
      <c r="A12451" s="46" t="s">
        <v>3345</v>
      </c>
      <c r="B12451" s="46" t="s">
        <v>22860</v>
      </c>
      <c r="C12451" s="47">
        <v>3.4318</v>
      </c>
      <c r="D12451" s="119" t="s">
        <v>16512</v>
      </c>
      <c r="E12451" s="46" t="s">
        <v>16512</v>
      </c>
      <c r="F12451" s="121">
        <v>250.9</v>
      </c>
      <c r="G12451" s="87"/>
      <c r="H12451" s="47"/>
      <c r="I12451" s="120">
        <v>277</v>
      </c>
      <c r="J12451" s="120">
        <v>0</v>
      </c>
    </row>
    <row r="12452" spans="1:10" ht="15" customHeight="1">
      <c r="A12452" s="46" t="s">
        <v>22863</v>
      </c>
      <c r="B12452" s="46" t="s">
        <v>22864</v>
      </c>
      <c r="C12452" s="47">
        <v>4.6908000000000003</v>
      </c>
      <c r="D12452" s="119" t="s">
        <v>16510</v>
      </c>
      <c r="E12452" s="46" t="s">
        <v>16510</v>
      </c>
      <c r="F12452" s="121">
        <v>250.9</v>
      </c>
      <c r="G12452" s="87"/>
      <c r="H12452" s="47"/>
      <c r="I12452" s="120">
        <v>14</v>
      </c>
      <c r="J12452" s="120">
        <v>0</v>
      </c>
    </row>
    <row r="12453" spans="1:10" ht="15" customHeight="1">
      <c r="A12453" s="46" t="s">
        <v>3354</v>
      </c>
      <c r="B12453" s="46" t="s">
        <v>22859</v>
      </c>
      <c r="C12453" s="47">
        <v>5.5148000000000001</v>
      </c>
      <c r="D12453" s="119" t="s">
        <v>16508</v>
      </c>
      <c r="E12453" s="46" t="s">
        <v>16508</v>
      </c>
      <c r="F12453" s="121">
        <v>250.9</v>
      </c>
      <c r="G12453" s="87"/>
      <c r="H12453" s="47"/>
      <c r="I12453" s="120">
        <v>527</v>
      </c>
      <c r="J12453" s="120">
        <v>0</v>
      </c>
    </row>
    <row r="12454" spans="1:10" ht="15" customHeight="1">
      <c r="A12454" s="46" t="s">
        <v>3363</v>
      </c>
      <c r="B12454" s="46" t="s">
        <v>22858</v>
      </c>
      <c r="C12454" s="47">
        <v>7.1562000000000001</v>
      </c>
      <c r="D12454" s="119" t="s">
        <v>16506</v>
      </c>
      <c r="E12454" s="46" t="s">
        <v>16506</v>
      </c>
      <c r="F12454" s="121">
        <v>250.9</v>
      </c>
      <c r="G12454" s="87"/>
      <c r="H12454" s="47"/>
      <c r="I12454" s="120">
        <v>177</v>
      </c>
      <c r="J12454" s="120">
        <v>0</v>
      </c>
    </row>
    <row r="12455" spans="1:10" ht="15" customHeight="1">
      <c r="A12455" s="46" t="s">
        <v>22861</v>
      </c>
      <c r="B12455" s="46" t="s">
        <v>22862</v>
      </c>
      <c r="C12455" s="47">
        <v>6.5720000000000001</v>
      </c>
      <c r="D12455" s="119" t="s">
        <v>16563</v>
      </c>
      <c r="E12455" s="46" t="s">
        <v>16563</v>
      </c>
      <c r="F12455" s="121">
        <v>224.55680000000001</v>
      </c>
      <c r="G12455" s="87"/>
      <c r="H12455" s="47"/>
      <c r="I12455" s="120">
        <v>30</v>
      </c>
      <c r="J12455" s="120">
        <v>0</v>
      </c>
    </row>
    <row r="12456" spans="1:10" ht="15" customHeight="1">
      <c r="A12456" s="46" t="s">
        <v>3393</v>
      </c>
      <c r="B12456" s="46" t="s">
        <v>22857</v>
      </c>
      <c r="C12456" s="47">
        <v>4.0876000000000001</v>
      </c>
      <c r="D12456" s="119" t="s">
        <v>16561</v>
      </c>
      <c r="E12456" s="46" t="s">
        <v>16561</v>
      </c>
      <c r="F12456" s="121">
        <v>224.55680000000001</v>
      </c>
      <c r="G12456" s="87"/>
      <c r="H12456" s="47"/>
      <c r="I12456" s="120">
        <v>1847</v>
      </c>
      <c r="J12456" s="120">
        <v>0</v>
      </c>
    </row>
    <row r="12457" spans="1:10" ht="15" customHeight="1">
      <c r="A12457" s="46" t="s">
        <v>22873</v>
      </c>
      <c r="B12457" s="46" t="s">
        <v>22874</v>
      </c>
      <c r="C12457" s="47">
        <v>3.754</v>
      </c>
      <c r="D12457" s="119" t="s">
        <v>16559</v>
      </c>
      <c r="E12457" s="46" t="s">
        <v>16559</v>
      </c>
      <c r="F12457" s="121">
        <v>224.55680000000001</v>
      </c>
      <c r="G12457" s="87"/>
      <c r="H12457" s="47"/>
      <c r="I12457" s="120">
        <v>0</v>
      </c>
      <c r="J12457" s="120">
        <v>0</v>
      </c>
    </row>
    <row r="12458" spans="1:10" ht="15" customHeight="1">
      <c r="A12458" s="46" t="s">
        <v>3402</v>
      </c>
      <c r="B12458" s="46" t="s">
        <v>22856</v>
      </c>
      <c r="C12458" s="47">
        <v>3.8460000000000001</v>
      </c>
      <c r="D12458" s="119" t="s">
        <v>16557</v>
      </c>
      <c r="E12458" s="46" t="s">
        <v>16557</v>
      </c>
      <c r="F12458" s="121">
        <v>224.55680000000001</v>
      </c>
      <c r="G12458" s="87"/>
      <c r="H12458" s="47"/>
      <c r="I12458" s="120">
        <v>78</v>
      </c>
      <c r="J12458" s="120">
        <v>0</v>
      </c>
    </row>
    <row r="12459" spans="1:10" ht="15" customHeight="1">
      <c r="A12459" s="46" t="s">
        <v>22871</v>
      </c>
      <c r="B12459" s="46" t="s">
        <v>22872</v>
      </c>
      <c r="C12459" s="47">
        <v>6.0682</v>
      </c>
      <c r="D12459" s="119" t="s">
        <v>16555</v>
      </c>
      <c r="E12459" s="46" t="s">
        <v>16555</v>
      </c>
      <c r="F12459" s="121">
        <v>224.55680000000001</v>
      </c>
      <c r="G12459" s="87"/>
      <c r="H12459" s="47"/>
      <c r="I12459" s="120">
        <v>2</v>
      </c>
      <c r="J12459" s="120">
        <v>0</v>
      </c>
    </row>
    <row r="12460" spans="1:10" ht="15" customHeight="1">
      <c r="A12460" s="46" t="s">
        <v>22869</v>
      </c>
      <c r="B12460" s="46" t="s">
        <v>22870</v>
      </c>
      <c r="C12460" s="47">
        <v>18.6234</v>
      </c>
      <c r="D12460" s="119" t="s">
        <v>16553</v>
      </c>
      <c r="E12460" s="46" t="s">
        <v>16553</v>
      </c>
      <c r="F12460" s="121">
        <v>192.72300000000001</v>
      </c>
      <c r="G12460" s="87"/>
      <c r="H12460" s="47"/>
      <c r="I12460" s="120">
        <v>25</v>
      </c>
      <c r="J12460" s="120">
        <v>0</v>
      </c>
    </row>
    <row r="12461" spans="1:10" ht="15" customHeight="1">
      <c r="A12461" s="46" t="s">
        <v>3422</v>
      </c>
      <c r="B12461" s="46" t="s">
        <v>22855</v>
      </c>
      <c r="C12461" s="47">
        <v>4.2266000000000004</v>
      </c>
      <c r="D12461" s="119" t="s">
        <v>16552</v>
      </c>
      <c r="E12461" s="46" t="s">
        <v>16552</v>
      </c>
      <c r="F12461" s="121">
        <v>192.72300000000001</v>
      </c>
      <c r="G12461" s="87"/>
      <c r="H12461" s="47"/>
      <c r="I12461" s="120">
        <v>167</v>
      </c>
      <c r="J12461" s="120">
        <v>0</v>
      </c>
    </row>
    <row r="12462" spans="1:10" ht="15" customHeight="1">
      <c r="A12462" s="46" t="s">
        <v>22867</v>
      </c>
      <c r="B12462" s="46" t="s">
        <v>22868</v>
      </c>
      <c r="C12462" s="47">
        <v>8.0817999999999994</v>
      </c>
      <c r="D12462" s="119" t="s">
        <v>16551</v>
      </c>
      <c r="E12462" s="46" t="s">
        <v>16551</v>
      </c>
      <c r="F12462" s="121">
        <v>192.72300000000001</v>
      </c>
      <c r="G12462" s="87"/>
      <c r="H12462" s="47"/>
      <c r="I12462" s="120">
        <v>91</v>
      </c>
      <c r="J12462" s="120">
        <v>0</v>
      </c>
    </row>
    <row r="12463" spans="1:10" ht="15" customHeight="1">
      <c r="A12463" s="46" t="s">
        <v>22853</v>
      </c>
      <c r="B12463" s="46" t="s">
        <v>22854</v>
      </c>
      <c r="C12463" s="47">
        <v>5.6322000000000001</v>
      </c>
      <c r="D12463" s="119" t="s">
        <v>16549</v>
      </c>
      <c r="E12463" s="46" t="s">
        <v>16549</v>
      </c>
      <c r="F12463" s="121">
        <v>192.72300000000001</v>
      </c>
      <c r="G12463" s="87"/>
      <c r="H12463" s="47"/>
      <c r="I12463" s="120">
        <v>117</v>
      </c>
      <c r="J12463" s="120">
        <v>0</v>
      </c>
    </row>
    <row r="12464" spans="1:10" ht="15" customHeight="1">
      <c r="A12464" s="46" t="s">
        <v>22865</v>
      </c>
      <c r="B12464" s="46" t="s">
        <v>22866</v>
      </c>
      <c r="C12464" s="47">
        <v>10.446999999999999</v>
      </c>
      <c r="D12464" s="119" t="s">
        <v>16548</v>
      </c>
      <c r="E12464" s="46" t="s">
        <v>16548</v>
      </c>
      <c r="F12464" s="121">
        <v>192.72300000000001</v>
      </c>
      <c r="G12464" s="87"/>
      <c r="H12464" s="47"/>
      <c r="I12464" s="120">
        <v>14</v>
      </c>
      <c r="J12464" s="120">
        <v>0</v>
      </c>
    </row>
    <row r="12465" spans="1:10" ht="15" customHeight="1">
      <c r="A12465" s="46" t="s">
        <v>3461</v>
      </c>
      <c r="B12465" s="46" t="s">
        <v>22852</v>
      </c>
      <c r="C12465" s="47">
        <v>4.9122000000000003</v>
      </c>
      <c r="D12465" s="119" t="s">
        <v>16547</v>
      </c>
      <c r="E12465" s="46" t="s">
        <v>16547</v>
      </c>
      <c r="F12465" s="121">
        <v>192.72300000000001</v>
      </c>
      <c r="G12465" s="87"/>
      <c r="H12465" s="47"/>
      <c r="I12465" s="120">
        <v>101</v>
      </c>
      <c r="J12465" s="120">
        <v>0</v>
      </c>
    </row>
    <row r="12466" spans="1:10" ht="15" customHeight="1">
      <c r="A12466" s="46" t="s">
        <v>22875</v>
      </c>
      <c r="B12466" s="46" t="s">
        <v>22876</v>
      </c>
      <c r="C12466" s="47">
        <v>4.8646000000000003</v>
      </c>
      <c r="D12466" s="119" t="s">
        <v>16545</v>
      </c>
      <c r="E12466" s="46" t="s">
        <v>16545</v>
      </c>
      <c r="F12466" s="121">
        <v>192.72300000000001</v>
      </c>
      <c r="G12466" s="87"/>
      <c r="H12466" s="47"/>
      <c r="I12466" s="120">
        <v>10</v>
      </c>
      <c r="J12466" s="120">
        <v>0</v>
      </c>
    </row>
    <row r="12467" spans="1:10" ht="15" customHeight="1">
      <c r="A12467" s="46" t="s">
        <v>3469</v>
      </c>
      <c r="B12467" s="46" t="s">
        <v>22851</v>
      </c>
      <c r="C12467" s="47">
        <v>5.3133999999999997</v>
      </c>
      <c r="D12467" s="119" t="s">
        <v>16543</v>
      </c>
      <c r="E12467" s="46" t="s">
        <v>16543</v>
      </c>
      <c r="F12467" s="121">
        <v>129.0342</v>
      </c>
      <c r="G12467" s="87"/>
      <c r="H12467" s="47"/>
      <c r="I12467" s="120">
        <v>10</v>
      </c>
      <c r="J12467" s="120">
        <v>0</v>
      </c>
    </row>
    <row r="12468" spans="1:10" ht="15" customHeight="1">
      <c r="A12468" s="46" t="s">
        <v>3605</v>
      </c>
      <c r="B12468" s="46" t="s">
        <v>22850</v>
      </c>
      <c r="C12468" s="47">
        <v>3.0943999999999998</v>
      </c>
      <c r="D12468" s="119" t="s">
        <v>16567</v>
      </c>
      <c r="E12468" s="46" t="s">
        <v>16567</v>
      </c>
      <c r="F12468" s="121">
        <v>256.2978</v>
      </c>
      <c r="G12468" s="87"/>
      <c r="H12468" s="47"/>
      <c r="I12468" s="120">
        <v>472</v>
      </c>
      <c r="J12468" s="120">
        <v>0</v>
      </c>
    </row>
    <row r="12469" spans="1:10" ht="15" customHeight="1">
      <c r="A12469" s="46" t="s">
        <v>22883</v>
      </c>
      <c r="B12469" s="46" t="s">
        <v>22884</v>
      </c>
      <c r="C12469" s="47">
        <v>3.8108</v>
      </c>
      <c r="D12469" s="119" t="s">
        <v>16569</v>
      </c>
      <c r="E12469" s="46" t="s">
        <v>16569</v>
      </c>
      <c r="F12469" s="121">
        <v>381.6352</v>
      </c>
      <c r="G12469" s="87"/>
      <c r="H12469" s="47"/>
      <c r="I12469" s="120">
        <v>0</v>
      </c>
      <c r="J12469" s="120">
        <v>0</v>
      </c>
    </row>
    <row r="12470" spans="1:10" ht="15" customHeight="1">
      <c r="A12470" s="46" t="s">
        <v>3613</v>
      </c>
      <c r="B12470" s="46" t="s">
        <v>22849</v>
      </c>
      <c r="C12470" s="47">
        <v>4.0170000000000003</v>
      </c>
      <c r="D12470" s="119" t="s">
        <v>16571</v>
      </c>
      <c r="E12470" s="46" t="s">
        <v>16571</v>
      </c>
      <c r="F12470" s="121">
        <v>262.84739999999999</v>
      </c>
      <c r="G12470" s="87"/>
      <c r="H12470" s="47"/>
      <c r="I12470" s="120">
        <v>278</v>
      </c>
      <c r="J12470" s="120">
        <v>0</v>
      </c>
    </row>
    <row r="12471" spans="1:10" ht="15" customHeight="1">
      <c r="A12471" s="46" t="s">
        <v>22881</v>
      </c>
      <c r="B12471" s="46" t="s">
        <v>22882</v>
      </c>
      <c r="C12471" s="47">
        <v>5.1626000000000003</v>
      </c>
      <c r="D12471" s="119" t="s">
        <v>16575</v>
      </c>
      <c r="E12471" s="46" t="s">
        <v>16575</v>
      </c>
      <c r="F12471" s="121">
        <v>161.69120000000001</v>
      </c>
      <c r="G12471" s="87"/>
      <c r="H12471" s="47"/>
      <c r="I12471" s="120">
        <v>12</v>
      </c>
      <c r="J12471" s="120">
        <v>0</v>
      </c>
    </row>
    <row r="12472" spans="1:10" ht="15" customHeight="1">
      <c r="A12472" s="46" t="s">
        <v>3634</v>
      </c>
      <c r="B12472" s="46" t="s">
        <v>22848</v>
      </c>
      <c r="C12472" s="47">
        <v>4.4420000000000002</v>
      </c>
      <c r="D12472" s="119" t="s">
        <v>16573</v>
      </c>
      <c r="E12472" s="46" t="s">
        <v>16573</v>
      </c>
      <c r="F12472" s="121">
        <v>161.69120000000001</v>
      </c>
      <c r="G12472" s="87"/>
      <c r="H12472" s="47"/>
      <c r="I12472" s="120">
        <v>220</v>
      </c>
      <c r="J12472" s="120">
        <v>0</v>
      </c>
    </row>
    <row r="12473" spans="1:10" ht="15" customHeight="1">
      <c r="A12473" s="46" t="s">
        <v>22879</v>
      </c>
      <c r="B12473" s="46" t="s">
        <v>22880</v>
      </c>
      <c r="C12473" s="47">
        <v>5.5148000000000001</v>
      </c>
      <c r="D12473" s="119" t="s">
        <v>16577</v>
      </c>
      <c r="E12473" s="46" t="s">
        <v>16577</v>
      </c>
      <c r="F12473" s="121">
        <v>196.7372</v>
      </c>
      <c r="G12473" s="87"/>
      <c r="H12473" s="47"/>
      <c r="I12473" s="120">
        <v>0</v>
      </c>
      <c r="J12473" s="120">
        <v>0</v>
      </c>
    </row>
    <row r="12474" spans="1:10" ht="15" customHeight="1">
      <c r="A12474" s="46" t="s">
        <v>22846</v>
      </c>
      <c r="B12474" s="46" t="s">
        <v>22847</v>
      </c>
      <c r="C12474" s="47">
        <v>5.6870000000000003</v>
      </c>
      <c r="D12474" s="119" t="s">
        <v>16581</v>
      </c>
      <c r="E12474" s="46" t="s">
        <v>16581</v>
      </c>
      <c r="F12474" s="121">
        <v>211.0746</v>
      </c>
      <c r="G12474" s="87"/>
      <c r="H12474" s="47"/>
      <c r="I12474" s="120">
        <v>183</v>
      </c>
      <c r="J12474" s="120">
        <v>0</v>
      </c>
    </row>
    <row r="12475" spans="1:10" ht="15" customHeight="1">
      <c r="A12475" s="46" t="s">
        <v>22877</v>
      </c>
      <c r="B12475" s="46" t="s">
        <v>22878</v>
      </c>
      <c r="C12475" s="47">
        <v>8.0817999999999994</v>
      </c>
      <c r="D12475" s="119" t="s">
        <v>16579</v>
      </c>
      <c r="E12475" s="46" t="s">
        <v>16579</v>
      </c>
      <c r="F12475" s="121">
        <v>211.0746</v>
      </c>
      <c r="G12475" s="87"/>
      <c r="H12475" s="47"/>
      <c r="I12475" s="120">
        <v>15</v>
      </c>
      <c r="J12475" s="120">
        <v>0</v>
      </c>
    </row>
    <row r="12476" spans="1:10" ht="15" customHeight="1">
      <c r="A12476" s="46" t="s">
        <v>5236</v>
      </c>
      <c r="B12476" s="46" t="s">
        <v>22907</v>
      </c>
      <c r="C12476" s="47">
        <v>3.4729999999999999</v>
      </c>
      <c r="D12476" s="119" t="s">
        <v>16585</v>
      </c>
      <c r="E12476" s="46" t="s">
        <v>16585</v>
      </c>
      <c r="F12476" s="121">
        <v>218.24299999999999</v>
      </c>
      <c r="G12476" s="87"/>
      <c r="H12476" s="47"/>
      <c r="I12476" s="120">
        <v>465</v>
      </c>
      <c r="J12476" s="120">
        <v>0</v>
      </c>
    </row>
    <row r="12477" spans="1:10" ht="15" customHeight="1">
      <c r="A12477" s="46" t="s">
        <v>5245</v>
      </c>
      <c r="B12477" s="46" t="s">
        <v>22906</v>
      </c>
      <c r="C12477" s="47">
        <v>4.8537999999999997</v>
      </c>
      <c r="D12477" s="119" t="s">
        <v>16583</v>
      </c>
      <c r="E12477" s="46" t="s">
        <v>16583</v>
      </c>
      <c r="F12477" s="121">
        <v>218.24299999999999</v>
      </c>
      <c r="G12477" s="87"/>
      <c r="H12477" s="47"/>
      <c r="I12477" s="120">
        <v>393</v>
      </c>
      <c r="J12477" s="120">
        <v>0</v>
      </c>
    </row>
    <row r="12478" spans="1:10" ht="15" customHeight="1">
      <c r="A12478" s="46" t="s">
        <v>22910</v>
      </c>
      <c r="B12478" s="46" t="s">
        <v>22911</v>
      </c>
      <c r="C12478" s="47">
        <v>5.1898</v>
      </c>
      <c r="D12478" s="119" t="s">
        <v>16589</v>
      </c>
      <c r="E12478" s="46" t="s">
        <v>16589</v>
      </c>
      <c r="F12478" s="121">
        <v>545.60760000000005</v>
      </c>
      <c r="G12478" s="87"/>
      <c r="H12478" s="47"/>
      <c r="I12478" s="120">
        <v>25</v>
      </c>
      <c r="J12478" s="120">
        <v>0</v>
      </c>
    </row>
    <row r="12479" spans="1:10" ht="15" customHeight="1">
      <c r="A12479" s="46" t="s">
        <v>5254</v>
      </c>
      <c r="B12479" s="46" t="s">
        <v>22905</v>
      </c>
      <c r="C12479" s="47">
        <v>7.0289999999999999</v>
      </c>
      <c r="D12479" s="119" t="s">
        <v>16587</v>
      </c>
      <c r="E12479" s="46" t="s">
        <v>16587</v>
      </c>
      <c r="F12479" s="121">
        <v>545.60760000000005</v>
      </c>
      <c r="G12479" s="87"/>
      <c r="H12479" s="47"/>
      <c r="I12479" s="120">
        <v>413</v>
      </c>
      <c r="J12479" s="120">
        <v>0</v>
      </c>
    </row>
    <row r="12480" spans="1:10" ht="15" customHeight="1">
      <c r="A12480" s="46" t="s">
        <v>22908</v>
      </c>
      <c r="B12480" s="46" t="s">
        <v>22909</v>
      </c>
      <c r="C12480" s="47">
        <v>7.4592000000000001</v>
      </c>
      <c r="D12480" s="119" t="s">
        <v>16591</v>
      </c>
      <c r="E12480" s="46" t="s">
        <v>16591</v>
      </c>
      <c r="F12480" s="121">
        <v>86.997200000000007</v>
      </c>
      <c r="G12480" s="87"/>
      <c r="H12480" s="47"/>
      <c r="I12480" s="120">
        <v>15</v>
      </c>
      <c r="J12480" s="120">
        <v>0</v>
      </c>
    </row>
    <row r="12481" spans="1:10" ht="15" customHeight="1">
      <c r="A12481" s="46" t="s">
        <v>5270</v>
      </c>
      <c r="B12481" s="46" t="s">
        <v>22904</v>
      </c>
      <c r="C12481" s="47">
        <v>5.4550000000000001</v>
      </c>
      <c r="D12481" s="119" t="s">
        <v>16593</v>
      </c>
      <c r="E12481" s="46" t="s">
        <v>16593</v>
      </c>
      <c r="F12481" s="121">
        <v>409.40499999999997</v>
      </c>
      <c r="G12481" s="87"/>
      <c r="H12481" s="47"/>
      <c r="I12481" s="120">
        <v>288</v>
      </c>
      <c r="J12481" s="120">
        <v>0</v>
      </c>
    </row>
    <row r="12482" spans="1:10" ht="15" customHeight="1">
      <c r="A12482" s="46" t="s">
        <v>5272</v>
      </c>
      <c r="B12482" s="46" t="s">
        <v>22903</v>
      </c>
      <c r="C12482" s="47">
        <v>7.3544</v>
      </c>
      <c r="D12482" s="119" t="s">
        <v>16595</v>
      </c>
      <c r="E12482" s="46" t="s">
        <v>16595</v>
      </c>
      <c r="F12482" s="121">
        <v>448.43380000000002</v>
      </c>
      <c r="G12482" s="87"/>
      <c r="H12482" s="47"/>
      <c r="I12482" s="120">
        <v>238</v>
      </c>
      <c r="J12482" s="120">
        <v>0</v>
      </c>
    </row>
    <row r="12483" spans="1:10" ht="15" customHeight="1">
      <c r="A12483" s="46" t="s">
        <v>5280</v>
      </c>
      <c r="B12483" s="46" t="s">
        <v>22902</v>
      </c>
      <c r="C12483" s="47">
        <v>2.544</v>
      </c>
      <c r="D12483" s="119" t="s">
        <v>16597</v>
      </c>
      <c r="E12483" s="46" t="s">
        <v>16597</v>
      </c>
      <c r="F12483" s="121">
        <v>500.20679999999999</v>
      </c>
      <c r="G12483" s="87"/>
      <c r="H12483" s="47"/>
      <c r="I12483" s="120">
        <v>370</v>
      </c>
      <c r="J12483" s="120">
        <v>0</v>
      </c>
    </row>
    <row r="12484" spans="1:10" ht="15" customHeight="1">
      <c r="A12484" s="46" t="s">
        <v>22900</v>
      </c>
      <c r="B12484" s="46" t="s">
        <v>22901</v>
      </c>
      <c r="C12484" s="47">
        <v>6.2817999999999996</v>
      </c>
      <c r="D12484" s="119" t="s">
        <v>16565</v>
      </c>
      <c r="E12484" s="46" t="s">
        <v>16565</v>
      </c>
      <c r="F12484" s="121">
        <v>383.21519999999998</v>
      </c>
      <c r="G12484" s="87"/>
      <c r="H12484" s="47"/>
      <c r="I12484" s="120">
        <v>132</v>
      </c>
      <c r="J12484" s="120">
        <v>0</v>
      </c>
    </row>
    <row r="12485" spans="1:10" ht="15" customHeight="1">
      <c r="A12485" s="46" t="s">
        <v>5289</v>
      </c>
      <c r="B12485" s="46" t="s">
        <v>22899</v>
      </c>
      <c r="C12485" s="47">
        <v>3.2065999999999999</v>
      </c>
      <c r="D12485" s="119" t="s">
        <v>16599</v>
      </c>
      <c r="E12485" s="46" t="s">
        <v>16599</v>
      </c>
      <c r="F12485" s="121">
        <v>404.62580000000003</v>
      </c>
      <c r="G12485" s="87"/>
      <c r="H12485" s="47"/>
      <c r="I12485" s="120">
        <v>434</v>
      </c>
      <c r="J12485" s="120">
        <v>0</v>
      </c>
    </row>
    <row r="12486" spans="1:10" ht="15" customHeight="1">
      <c r="A12486" s="46" t="s">
        <v>22920</v>
      </c>
      <c r="B12486" s="46" t="s">
        <v>22921</v>
      </c>
      <c r="C12486" s="47">
        <v>4.2165999999999997</v>
      </c>
      <c r="D12486" s="119" t="s">
        <v>16601</v>
      </c>
      <c r="E12486" s="46" t="s">
        <v>16601</v>
      </c>
      <c r="F12486" s="121">
        <v>251.6962</v>
      </c>
      <c r="G12486" s="87"/>
      <c r="H12486" s="47"/>
      <c r="I12486" s="120">
        <v>24</v>
      </c>
      <c r="J12486" s="120">
        <v>0</v>
      </c>
    </row>
    <row r="12487" spans="1:10" ht="15" customHeight="1">
      <c r="A12487" s="46" t="s">
        <v>22918</v>
      </c>
      <c r="B12487" s="46" t="s">
        <v>22919</v>
      </c>
      <c r="C12487" s="47">
        <v>10.2982</v>
      </c>
      <c r="D12487" s="119" t="s">
        <v>16611</v>
      </c>
      <c r="E12487" s="46" t="s">
        <v>16611</v>
      </c>
      <c r="F12487" s="121">
        <v>276.71179999999998</v>
      </c>
      <c r="G12487" s="87"/>
      <c r="H12487" s="47"/>
      <c r="I12487" s="120">
        <v>10</v>
      </c>
      <c r="J12487" s="120">
        <v>0</v>
      </c>
    </row>
    <row r="12488" spans="1:10" ht="15" customHeight="1">
      <c r="A12488" s="46" t="s">
        <v>5305</v>
      </c>
      <c r="B12488" s="46" t="s">
        <v>22897</v>
      </c>
      <c r="C12488" s="47">
        <v>7.7305999999999999</v>
      </c>
      <c r="D12488" s="119" t="s">
        <v>16609</v>
      </c>
      <c r="E12488" s="46" t="s">
        <v>16609</v>
      </c>
      <c r="F12488" s="121">
        <v>276.71179999999998</v>
      </c>
      <c r="G12488" s="87"/>
      <c r="H12488" s="47"/>
      <c r="I12488" s="120">
        <v>120</v>
      </c>
      <c r="J12488" s="120">
        <v>0</v>
      </c>
    </row>
    <row r="12489" spans="1:10" ht="15" customHeight="1">
      <c r="A12489" s="46" t="s">
        <v>22916</v>
      </c>
      <c r="B12489" s="46" t="s">
        <v>22917</v>
      </c>
      <c r="C12489" s="47">
        <v>6.1356000000000002</v>
      </c>
      <c r="D12489" s="119" t="s">
        <v>16607</v>
      </c>
      <c r="E12489" s="46" t="s">
        <v>16607</v>
      </c>
      <c r="F12489" s="121">
        <v>276.71179999999998</v>
      </c>
      <c r="G12489" s="87"/>
      <c r="H12489" s="47"/>
      <c r="I12489" s="120">
        <v>79</v>
      </c>
      <c r="J12489" s="120">
        <v>0</v>
      </c>
    </row>
    <row r="12490" spans="1:10" ht="15" customHeight="1">
      <c r="A12490" s="46" t="s">
        <v>22895</v>
      </c>
      <c r="B12490" s="46" t="s">
        <v>22896</v>
      </c>
      <c r="C12490" s="47">
        <v>8.2045999999999992</v>
      </c>
      <c r="D12490" s="119" t="s">
        <v>16605</v>
      </c>
      <c r="E12490" s="46" t="s">
        <v>16605</v>
      </c>
      <c r="F12490" s="121">
        <v>289.60520000000002</v>
      </c>
      <c r="G12490" s="87"/>
      <c r="H12490" s="47"/>
      <c r="I12490" s="120">
        <v>120</v>
      </c>
      <c r="J12490" s="120">
        <v>0</v>
      </c>
    </row>
    <row r="12491" spans="1:10" ht="15" customHeight="1">
      <c r="A12491" s="46" t="s">
        <v>5318</v>
      </c>
      <c r="B12491" s="46" t="s">
        <v>22894</v>
      </c>
      <c r="C12491" s="47">
        <v>3.2101999999999999</v>
      </c>
      <c r="D12491" s="119" t="s">
        <v>16603</v>
      </c>
      <c r="E12491" s="46" t="s">
        <v>16603</v>
      </c>
      <c r="F12491" s="121">
        <v>289.60520000000002</v>
      </c>
      <c r="G12491" s="87"/>
      <c r="H12491" s="47"/>
      <c r="I12491" s="120">
        <v>106</v>
      </c>
      <c r="J12491" s="120">
        <v>0</v>
      </c>
    </row>
    <row r="12492" spans="1:10" ht="15" customHeight="1">
      <c r="A12492" s="46" t="s">
        <v>22914</v>
      </c>
      <c r="B12492" s="46" t="s">
        <v>22915</v>
      </c>
      <c r="C12492" s="47">
        <v>5.6463999999999999</v>
      </c>
      <c r="D12492" s="119" t="s">
        <v>16623</v>
      </c>
      <c r="E12492" s="46" t="s">
        <v>16623</v>
      </c>
      <c r="F12492" s="121">
        <v>291.04880000000003</v>
      </c>
      <c r="G12492" s="87"/>
      <c r="H12492" s="47"/>
      <c r="I12492" s="120">
        <v>37</v>
      </c>
      <c r="J12492" s="120">
        <v>0</v>
      </c>
    </row>
    <row r="12493" spans="1:10" ht="15" customHeight="1">
      <c r="A12493" s="46" t="s">
        <v>22892</v>
      </c>
      <c r="B12493" s="46" t="s">
        <v>22893</v>
      </c>
      <c r="C12493" s="47">
        <v>4.8776000000000002</v>
      </c>
      <c r="D12493" s="119" t="s">
        <v>16621</v>
      </c>
      <c r="E12493" s="46" t="s">
        <v>16621</v>
      </c>
      <c r="F12493" s="121">
        <v>291.04880000000003</v>
      </c>
      <c r="G12493" s="87"/>
      <c r="H12493" s="47"/>
      <c r="I12493" s="120">
        <v>143</v>
      </c>
      <c r="J12493" s="120">
        <v>0</v>
      </c>
    </row>
    <row r="12494" spans="1:10" ht="15" customHeight="1">
      <c r="A12494" s="46" t="s">
        <v>22912</v>
      </c>
      <c r="B12494" s="46" t="s">
        <v>22913</v>
      </c>
      <c r="C12494" s="47">
        <v>7.3659999999999997</v>
      </c>
      <c r="D12494" s="119" t="s">
        <v>16619</v>
      </c>
      <c r="E12494" s="46" t="s">
        <v>16619</v>
      </c>
      <c r="F12494" s="121">
        <v>291.04880000000003</v>
      </c>
      <c r="G12494" s="87"/>
      <c r="H12494" s="47"/>
      <c r="I12494" s="120">
        <v>20</v>
      </c>
      <c r="J12494" s="120">
        <v>0</v>
      </c>
    </row>
    <row r="12495" spans="1:10" ht="15" customHeight="1">
      <c r="A12495" s="46" t="s">
        <v>5404</v>
      </c>
      <c r="B12495" s="46" t="s">
        <v>22891</v>
      </c>
      <c r="C12495" s="47">
        <v>3.0615999999999999</v>
      </c>
      <c r="D12495" s="119" t="s">
        <v>16617</v>
      </c>
      <c r="E12495" s="46" t="s">
        <v>16617</v>
      </c>
      <c r="F12495" s="121">
        <v>304.66419999999999</v>
      </c>
      <c r="G12495" s="87"/>
      <c r="H12495" s="47"/>
      <c r="I12495" s="120">
        <v>286</v>
      </c>
      <c r="J12495" s="120">
        <v>0</v>
      </c>
    </row>
    <row r="12496" spans="1:10" ht="15" customHeight="1">
      <c r="A12496" s="46" t="s">
        <v>22930</v>
      </c>
      <c r="B12496" s="46" t="s">
        <v>22931</v>
      </c>
      <c r="C12496" s="47">
        <v>2.8115999999999999</v>
      </c>
      <c r="D12496" s="119" t="s">
        <v>16615</v>
      </c>
      <c r="E12496" s="46" t="s">
        <v>16615</v>
      </c>
      <c r="F12496" s="121">
        <v>304.66419999999999</v>
      </c>
      <c r="G12496" s="87"/>
      <c r="H12496" s="47"/>
      <c r="I12496" s="120">
        <v>99</v>
      </c>
      <c r="J12496" s="120">
        <v>0</v>
      </c>
    </row>
    <row r="12497" spans="1:10" ht="15" customHeight="1">
      <c r="A12497" s="46" t="s">
        <v>5413</v>
      </c>
      <c r="B12497" s="46" t="s">
        <v>22890</v>
      </c>
      <c r="C12497" s="47">
        <v>3.6688000000000001</v>
      </c>
      <c r="D12497" s="119" t="s">
        <v>16613</v>
      </c>
      <c r="E12497" s="46" t="s">
        <v>16613</v>
      </c>
      <c r="F12497" s="121">
        <v>372.7654</v>
      </c>
      <c r="G12497" s="87"/>
      <c r="H12497" s="47"/>
      <c r="I12497" s="120">
        <v>572</v>
      </c>
      <c r="J12497" s="120">
        <v>0</v>
      </c>
    </row>
    <row r="12498" spans="1:10" ht="15" customHeight="1">
      <c r="A12498" s="46" t="s">
        <v>22888</v>
      </c>
      <c r="B12498" s="46" t="s">
        <v>22889</v>
      </c>
      <c r="C12498" s="47">
        <v>5.8193999999999999</v>
      </c>
      <c r="D12498" s="119" t="s">
        <v>16633</v>
      </c>
      <c r="E12498" s="46" t="s">
        <v>16633</v>
      </c>
      <c r="F12498" s="121">
        <v>319.00139999999999</v>
      </c>
      <c r="G12498" s="87"/>
      <c r="H12498" s="47"/>
      <c r="I12498" s="120">
        <v>50</v>
      </c>
      <c r="J12498" s="120">
        <v>0</v>
      </c>
    </row>
    <row r="12499" spans="1:10" ht="15" customHeight="1">
      <c r="A12499" s="46" t="s">
        <v>22928</v>
      </c>
      <c r="B12499" s="46" t="s">
        <v>22929</v>
      </c>
      <c r="C12499" s="47">
        <v>6.5895999999999999</v>
      </c>
      <c r="D12499" s="119" t="s">
        <v>16631</v>
      </c>
      <c r="E12499" s="46" t="s">
        <v>16631</v>
      </c>
      <c r="F12499" s="121">
        <v>319.00139999999999</v>
      </c>
      <c r="G12499" s="87"/>
      <c r="H12499" s="47"/>
      <c r="I12499" s="120">
        <v>40</v>
      </c>
      <c r="J12499" s="120">
        <v>0</v>
      </c>
    </row>
    <row r="12500" spans="1:10" ht="15" customHeight="1">
      <c r="A12500" s="46" t="s">
        <v>22926</v>
      </c>
      <c r="B12500" s="46" t="s">
        <v>22927</v>
      </c>
      <c r="C12500" s="47">
        <v>3.9058000000000002</v>
      </c>
      <c r="D12500" s="119" t="s">
        <v>16629</v>
      </c>
      <c r="E12500" s="46" t="s">
        <v>16629</v>
      </c>
      <c r="F12500" s="121">
        <v>319.00139999999999</v>
      </c>
      <c r="G12500" s="87"/>
      <c r="H12500" s="47"/>
      <c r="I12500" s="120">
        <v>48</v>
      </c>
      <c r="J12500" s="120">
        <v>0</v>
      </c>
    </row>
    <row r="12501" spans="1:10" ht="15" customHeight="1">
      <c r="A12501" s="46" t="s">
        <v>5433</v>
      </c>
      <c r="B12501" s="46" t="s">
        <v>22887</v>
      </c>
      <c r="C12501" s="47">
        <v>4.1318000000000001</v>
      </c>
      <c r="D12501" s="119" t="s">
        <v>16627</v>
      </c>
      <c r="E12501" s="46" t="s">
        <v>16627</v>
      </c>
      <c r="F12501" s="121">
        <v>334.78199999999998</v>
      </c>
      <c r="G12501" s="87"/>
      <c r="H12501" s="47"/>
      <c r="I12501" s="120">
        <v>123</v>
      </c>
      <c r="J12501" s="120">
        <v>0</v>
      </c>
    </row>
    <row r="12502" spans="1:10" ht="15" customHeight="1">
      <c r="A12502" s="46" t="s">
        <v>22924</v>
      </c>
      <c r="B12502" s="46" t="s">
        <v>22925</v>
      </c>
      <c r="C12502" s="47">
        <v>3.532</v>
      </c>
      <c r="D12502" s="119" t="s">
        <v>16625</v>
      </c>
      <c r="E12502" s="46" t="s">
        <v>16625</v>
      </c>
      <c r="F12502" s="121">
        <v>334.78199999999998</v>
      </c>
      <c r="G12502" s="87"/>
      <c r="H12502" s="47"/>
      <c r="I12502" s="120">
        <v>12</v>
      </c>
      <c r="J12502" s="120">
        <v>0</v>
      </c>
    </row>
    <row r="12503" spans="1:10" ht="15" customHeight="1">
      <c r="A12503" s="46" t="s">
        <v>22885</v>
      </c>
      <c r="B12503" s="46" t="s">
        <v>22886</v>
      </c>
      <c r="C12503" s="47">
        <v>4.2667999999999999</v>
      </c>
      <c r="D12503" s="119" t="s">
        <v>16643</v>
      </c>
      <c r="E12503" s="46" t="s">
        <v>16643</v>
      </c>
      <c r="F12503" s="121">
        <v>316.86079999999998</v>
      </c>
      <c r="G12503" s="87"/>
      <c r="H12503" s="47"/>
      <c r="I12503" s="120">
        <v>83</v>
      </c>
      <c r="J12503" s="120">
        <v>0</v>
      </c>
    </row>
    <row r="12504" spans="1:10" ht="15" customHeight="1">
      <c r="A12504" s="46" t="s">
        <v>22922</v>
      </c>
      <c r="B12504" s="46" t="s">
        <v>22923</v>
      </c>
      <c r="C12504" s="47">
        <v>4.2450000000000001</v>
      </c>
      <c r="D12504" s="119" t="s">
        <v>16641</v>
      </c>
      <c r="E12504" s="46" t="s">
        <v>16641</v>
      </c>
      <c r="F12504" s="121">
        <v>316.86079999999998</v>
      </c>
      <c r="G12504" s="87"/>
      <c r="H12504" s="47"/>
      <c r="I12504" s="120">
        <v>41</v>
      </c>
      <c r="J12504" s="120">
        <v>0</v>
      </c>
    </row>
    <row r="12505" spans="1:10" ht="15" customHeight="1">
      <c r="A12505" s="46" t="s">
        <v>22936</v>
      </c>
      <c r="B12505" s="46" t="s">
        <v>22937</v>
      </c>
      <c r="C12505" s="47">
        <v>8.298</v>
      </c>
      <c r="D12505" s="119" t="s">
        <v>16639</v>
      </c>
      <c r="E12505" s="46" t="s">
        <v>16639</v>
      </c>
      <c r="F12505" s="121">
        <v>316.86079999999998</v>
      </c>
      <c r="G12505" s="87"/>
      <c r="H12505" s="47"/>
      <c r="I12505" s="120">
        <v>40</v>
      </c>
      <c r="J12505" s="120">
        <v>0</v>
      </c>
    </row>
    <row r="12506" spans="1:10" ht="15" customHeight="1">
      <c r="A12506" s="46" t="s">
        <v>22934</v>
      </c>
      <c r="B12506" s="46" t="s">
        <v>22935</v>
      </c>
      <c r="C12506" s="47">
        <v>6.3635999999999999</v>
      </c>
      <c r="D12506" s="119" t="s">
        <v>16637</v>
      </c>
      <c r="E12506" s="46" t="s">
        <v>16637</v>
      </c>
      <c r="F12506" s="121">
        <v>331.19799999999998</v>
      </c>
      <c r="G12506" s="87"/>
      <c r="H12506" s="47"/>
      <c r="I12506" s="120">
        <v>50</v>
      </c>
      <c r="J12506" s="120">
        <v>0</v>
      </c>
    </row>
    <row r="12507" spans="1:10" ht="15" customHeight="1">
      <c r="A12507" s="46" t="s">
        <v>22932</v>
      </c>
      <c r="B12507" s="46" t="s">
        <v>22933</v>
      </c>
      <c r="C12507" s="47">
        <v>4.6474000000000002</v>
      </c>
      <c r="D12507" s="119" t="s">
        <v>16635</v>
      </c>
      <c r="E12507" s="46" t="s">
        <v>16635</v>
      </c>
      <c r="F12507" s="121">
        <v>331.19799999999998</v>
      </c>
      <c r="G12507" s="87"/>
      <c r="H12507" s="47"/>
      <c r="I12507" s="120">
        <v>74</v>
      </c>
      <c r="J12507" s="120">
        <v>0</v>
      </c>
    </row>
    <row r="12508" spans="1:10" ht="15" customHeight="1">
      <c r="A12508" s="46" t="s">
        <v>7881</v>
      </c>
      <c r="B12508" s="46" t="s">
        <v>22828</v>
      </c>
      <c r="C12508" s="47">
        <v>5.9332000000000003</v>
      </c>
      <c r="D12508" s="119" t="s">
        <v>16653</v>
      </c>
      <c r="E12508" s="46" t="s">
        <v>16653</v>
      </c>
      <c r="F12508" s="121">
        <v>321.14179999999999</v>
      </c>
      <c r="G12508" s="87"/>
      <c r="H12508" s="47"/>
      <c r="I12508" s="120">
        <v>744</v>
      </c>
      <c r="J12508" s="120">
        <v>0</v>
      </c>
    </row>
    <row r="12509" spans="1:10" ht="15" customHeight="1">
      <c r="A12509" s="46" t="s">
        <v>22826</v>
      </c>
      <c r="B12509" s="46" t="s">
        <v>22827</v>
      </c>
      <c r="C12509" s="47">
        <v>6.1467999999999998</v>
      </c>
      <c r="D12509" s="119" t="s">
        <v>16651</v>
      </c>
      <c r="E12509" s="46" t="s">
        <v>16651</v>
      </c>
      <c r="F12509" s="121">
        <v>321.14179999999999</v>
      </c>
      <c r="G12509" s="87"/>
      <c r="H12509" s="47"/>
      <c r="I12509" s="120">
        <v>63</v>
      </c>
      <c r="J12509" s="120">
        <v>0</v>
      </c>
    </row>
    <row r="12510" spans="1:10" ht="15" customHeight="1">
      <c r="A12510" s="46" t="s">
        <v>7895</v>
      </c>
      <c r="B12510" s="46" t="s">
        <v>22825</v>
      </c>
      <c r="C12510" s="47">
        <v>7.7906000000000004</v>
      </c>
      <c r="D12510" s="119" t="s">
        <v>16649</v>
      </c>
      <c r="E12510" s="46" t="s">
        <v>16649</v>
      </c>
      <c r="F12510" s="121">
        <v>321.14179999999999</v>
      </c>
      <c r="G12510" s="87"/>
      <c r="H12510" s="47"/>
      <c r="I12510" s="120">
        <v>590</v>
      </c>
      <c r="J12510" s="120">
        <v>0</v>
      </c>
    </row>
    <row r="12511" spans="1:10" ht="15" customHeight="1">
      <c r="A12511" s="46" t="s">
        <v>22823</v>
      </c>
      <c r="B12511" s="46" t="s">
        <v>22824</v>
      </c>
      <c r="C12511" s="47">
        <v>7.1546000000000003</v>
      </c>
      <c r="D12511" s="119" t="s">
        <v>16647</v>
      </c>
      <c r="E12511" s="46" t="s">
        <v>16647</v>
      </c>
      <c r="F12511" s="121">
        <v>336.20080000000002</v>
      </c>
      <c r="G12511" s="87"/>
      <c r="H12511" s="47"/>
      <c r="I12511" s="120">
        <v>17</v>
      </c>
      <c r="J12511" s="120">
        <v>0</v>
      </c>
    </row>
    <row r="12512" spans="1:10" ht="15" customHeight="1">
      <c r="A12512" s="46" t="s">
        <v>7907</v>
      </c>
      <c r="B12512" s="46" t="s">
        <v>22822</v>
      </c>
      <c r="C12512" s="47">
        <v>12.084</v>
      </c>
      <c r="D12512" s="119" t="s">
        <v>16645</v>
      </c>
      <c r="E12512" s="46" t="s">
        <v>16645</v>
      </c>
      <c r="F12512" s="121">
        <v>336.20080000000002</v>
      </c>
      <c r="G12512" s="87"/>
      <c r="H12512" s="47"/>
      <c r="I12512" s="120">
        <v>80</v>
      </c>
      <c r="J12512" s="120">
        <v>0</v>
      </c>
    </row>
    <row r="12513" spans="1:10" ht="15" customHeight="1">
      <c r="A12513" s="46" t="s">
        <v>22820</v>
      </c>
      <c r="B12513" s="46" t="s">
        <v>22821</v>
      </c>
      <c r="C12513" s="47">
        <v>14.1282</v>
      </c>
      <c r="D12513" s="119" t="s">
        <v>16663</v>
      </c>
      <c r="E12513" s="46" t="s">
        <v>16663</v>
      </c>
      <c r="F12513" s="121">
        <v>325.44799999999998</v>
      </c>
      <c r="G12513" s="87"/>
      <c r="H12513" s="47"/>
      <c r="I12513" s="120">
        <v>25</v>
      </c>
      <c r="J12513" s="120">
        <v>0</v>
      </c>
    </row>
    <row r="12514" spans="1:10" ht="15" customHeight="1">
      <c r="A12514" s="46" t="s">
        <v>8205</v>
      </c>
      <c r="B12514" s="46" t="s">
        <v>22819</v>
      </c>
      <c r="C12514" s="47">
        <v>5.1050000000000004</v>
      </c>
      <c r="D12514" s="119" t="s">
        <v>16661</v>
      </c>
      <c r="E12514" s="46" t="s">
        <v>16661</v>
      </c>
      <c r="F12514" s="121">
        <v>325.44799999999998</v>
      </c>
      <c r="G12514" s="87"/>
      <c r="H12514" s="47"/>
      <c r="I12514" s="120">
        <v>220</v>
      </c>
      <c r="J12514" s="120">
        <v>0</v>
      </c>
    </row>
    <row r="12515" spans="1:10" ht="15" customHeight="1">
      <c r="A12515" s="46" t="s">
        <v>8214</v>
      </c>
      <c r="B12515" s="46" t="s">
        <v>22818</v>
      </c>
      <c r="C12515" s="47">
        <v>6.6280000000000001</v>
      </c>
      <c r="D12515" s="119" t="s">
        <v>16659</v>
      </c>
      <c r="E12515" s="46" t="s">
        <v>16659</v>
      </c>
      <c r="F12515" s="121">
        <v>325.44799999999998</v>
      </c>
      <c r="G12515" s="87"/>
      <c r="H12515" s="47"/>
      <c r="I12515" s="120">
        <v>389</v>
      </c>
      <c r="J12515" s="120">
        <v>0</v>
      </c>
    </row>
    <row r="12516" spans="1:10" ht="15" customHeight="1">
      <c r="A12516" s="46" t="s">
        <v>8226</v>
      </c>
      <c r="B12516" s="46" t="s">
        <v>22817</v>
      </c>
      <c r="C12516" s="47">
        <v>7.5145999999999997</v>
      </c>
      <c r="D12516" s="119" t="s">
        <v>16657</v>
      </c>
      <c r="E12516" s="46" t="s">
        <v>16657</v>
      </c>
      <c r="F12516" s="121">
        <v>343.36919999999998</v>
      </c>
      <c r="G12516" s="87"/>
      <c r="H12516" s="47"/>
      <c r="I12516" s="120">
        <v>130</v>
      </c>
      <c r="J12516" s="120">
        <v>0</v>
      </c>
    </row>
    <row r="12517" spans="1:10" ht="15" customHeight="1">
      <c r="A12517" s="46" t="s">
        <v>8235</v>
      </c>
      <c r="B12517" s="46" t="s">
        <v>22816</v>
      </c>
      <c r="C12517" s="47">
        <v>10.6364</v>
      </c>
      <c r="D12517" s="119" t="s">
        <v>16655</v>
      </c>
      <c r="E12517" s="46" t="s">
        <v>16655</v>
      </c>
      <c r="F12517" s="121">
        <v>343.36919999999998</v>
      </c>
      <c r="G12517" s="87"/>
      <c r="H12517" s="47"/>
      <c r="I12517" s="120">
        <v>400</v>
      </c>
      <c r="J12517" s="120">
        <v>0</v>
      </c>
    </row>
    <row r="12518" spans="1:10" ht="15" customHeight="1">
      <c r="A12518" s="46" t="s">
        <v>22835</v>
      </c>
      <c r="B12518" s="46" t="s">
        <v>22836</v>
      </c>
      <c r="C12518" s="47">
        <v>7.0731999999999999</v>
      </c>
      <c r="D12518" s="119" t="s">
        <v>16685</v>
      </c>
      <c r="E12518" s="46" t="s">
        <v>16685</v>
      </c>
      <c r="F12518" s="121">
        <v>422.94959999999998</v>
      </c>
      <c r="G12518" s="87"/>
      <c r="H12518" s="47"/>
      <c r="I12518" s="120">
        <v>50</v>
      </c>
      <c r="J12518" s="120">
        <v>0</v>
      </c>
    </row>
    <row r="12519" spans="1:10" ht="15" customHeight="1">
      <c r="A12519" s="46" t="s">
        <v>22833</v>
      </c>
      <c r="B12519" s="46" t="s">
        <v>22834</v>
      </c>
      <c r="C12519" s="47">
        <v>7.7839999999999998</v>
      </c>
      <c r="D12519" s="119" t="s">
        <v>16683</v>
      </c>
      <c r="E12519" s="46" t="s">
        <v>16683</v>
      </c>
      <c r="F12519" s="121">
        <v>422.94959999999998</v>
      </c>
      <c r="G12519" s="87"/>
      <c r="H12519" s="47"/>
      <c r="I12519" s="120">
        <v>15</v>
      </c>
      <c r="J12519" s="120">
        <v>0</v>
      </c>
    </row>
    <row r="12520" spans="1:10" ht="15" customHeight="1">
      <c r="A12520" s="46" t="s">
        <v>22831</v>
      </c>
      <c r="B12520" s="46" t="s">
        <v>22832</v>
      </c>
      <c r="C12520" s="47">
        <v>9.8756000000000004</v>
      </c>
      <c r="D12520" s="119" t="s">
        <v>16681</v>
      </c>
      <c r="E12520" s="46" t="s">
        <v>16681</v>
      </c>
      <c r="F12520" s="121">
        <v>422.94959999999998</v>
      </c>
      <c r="G12520" s="87"/>
      <c r="H12520" s="47"/>
      <c r="I12520" s="120">
        <v>15</v>
      </c>
      <c r="J12520" s="120">
        <v>0</v>
      </c>
    </row>
    <row r="12521" spans="1:10" ht="15" customHeight="1">
      <c r="A12521" s="46" t="s">
        <v>22829</v>
      </c>
      <c r="B12521" s="46" t="s">
        <v>22830</v>
      </c>
      <c r="C12521" s="47">
        <v>17.8476</v>
      </c>
      <c r="D12521" s="119" t="s">
        <v>16679</v>
      </c>
      <c r="E12521" s="46" t="s">
        <v>16679</v>
      </c>
      <c r="F12521" s="121">
        <v>422.94959999999998</v>
      </c>
      <c r="G12521" s="87"/>
      <c r="H12521" s="47"/>
      <c r="I12521" s="120">
        <v>15</v>
      </c>
      <c r="J12521" s="120">
        <v>0</v>
      </c>
    </row>
    <row r="12522" spans="1:10" ht="15" customHeight="1">
      <c r="A12522" s="46" t="s">
        <v>22943</v>
      </c>
      <c r="B12522" s="46" t="s">
        <v>22944</v>
      </c>
      <c r="C12522" s="47">
        <v>6.2088000000000001</v>
      </c>
      <c r="D12522" s="119" t="s">
        <v>16677</v>
      </c>
      <c r="E12522" s="46" t="s">
        <v>16677</v>
      </c>
      <c r="F12522" s="121">
        <v>422.94959999999998</v>
      </c>
      <c r="G12522" s="87"/>
      <c r="H12522" s="47"/>
      <c r="I12522" s="120">
        <v>49</v>
      </c>
      <c r="J12522" s="120">
        <v>0</v>
      </c>
    </row>
    <row r="12523" spans="1:10" ht="15" customHeight="1">
      <c r="A12523" s="46" t="s">
        <v>22941</v>
      </c>
      <c r="B12523" s="46" t="s">
        <v>22942</v>
      </c>
      <c r="C12523" s="47">
        <v>8.6191999999999993</v>
      </c>
      <c r="D12523" s="119" t="s">
        <v>16675</v>
      </c>
      <c r="E12523" s="46" t="s">
        <v>16675</v>
      </c>
      <c r="F12523" s="121">
        <v>515.29100000000005</v>
      </c>
      <c r="G12523" s="87"/>
      <c r="H12523" s="47"/>
      <c r="I12523" s="120">
        <v>6</v>
      </c>
      <c r="J12523" s="120">
        <v>0</v>
      </c>
    </row>
    <row r="12524" spans="1:10" ht="15" customHeight="1">
      <c r="A12524" s="46" t="s">
        <v>22940</v>
      </c>
      <c r="B12524" s="46" t="s">
        <v>33715</v>
      </c>
      <c r="C12524" s="47">
        <v>23.897400000000001</v>
      </c>
      <c r="D12524" s="119" t="s">
        <v>16673</v>
      </c>
      <c r="E12524" s="46" t="s">
        <v>16673</v>
      </c>
      <c r="F12524" s="121">
        <v>515.29100000000005</v>
      </c>
      <c r="G12524" s="87"/>
      <c r="H12524" s="47"/>
      <c r="I12524" s="120">
        <v>20</v>
      </c>
      <c r="J12524" s="120">
        <v>0</v>
      </c>
    </row>
    <row r="12525" spans="1:10" ht="15" customHeight="1">
      <c r="A12525" s="46" t="s">
        <v>22938</v>
      </c>
      <c r="B12525" s="46" t="s">
        <v>22939</v>
      </c>
      <c r="C12525" s="47">
        <v>6.8116000000000003</v>
      </c>
      <c r="D12525" s="119" t="s">
        <v>16671</v>
      </c>
      <c r="E12525" s="46" t="s">
        <v>16671</v>
      </c>
      <c r="F12525" s="121">
        <v>515.29100000000005</v>
      </c>
      <c r="G12525" s="87"/>
      <c r="H12525" s="47"/>
      <c r="I12525" s="120">
        <v>20</v>
      </c>
      <c r="J12525" s="120">
        <v>0</v>
      </c>
    </row>
    <row r="12526" spans="1:10" ht="15" customHeight="1">
      <c r="A12526" s="46" t="s">
        <v>33716</v>
      </c>
      <c r="B12526" s="46" t="s">
        <v>33717</v>
      </c>
      <c r="C12526" s="47">
        <v>1.504</v>
      </c>
      <c r="D12526" s="119" t="s">
        <v>16669</v>
      </c>
      <c r="E12526" s="46" t="s">
        <v>16669</v>
      </c>
      <c r="F12526" s="121">
        <v>515.29100000000005</v>
      </c>
      <c r="G12526" s="87"/>
      <c r="H12526" s="47">
        <v>0</v>
      </c>
      <c r="I12526" s="120">
        <v>26</v>
      </c>
      <c r="J12526" s="120">
        <v>0</v>
      </c>
    </row>
    <row r="12527" spans="1:10" ht="15" customHeight="1">
      <c r="A12527" s="46" t="s">
        <v>22966</v>
      </c>
      <c r="B12527" s="46" t="s">
        <v>22957</v>
      </c>
      <c r="C12527" s="47">
        <v>3.569</v>
      </c>
      <c r="D12527" s="119" t="s">
        <v>16667</v>
      </c>
      <c r="E12527" s="46" t="s">
        <v>16667</v>
      </c>
      <c r="F12527" s="121">
        <v>515.29100000000005</v>
      </c>
      <c r="G12527" s="87"/>
      <c r="H12527" s="47"/>
      <c r="I12527" s="120">
        <v>0</v>
      </c>
      <c r="J12527" s="120">
        <v>0</v>
      </c>
    </row>
    <row r="12528" spans="1:10" ht="15" customHeight="1">
      <c r="A12528" s="46" t="s">
        <v>22964</v>
      </c>
      <c r="B12528" s="46" t="s">
        <v>22965</v>
      </c>
      <c r="C12528" s="47">
        <v>2.7016</v>
      </c>
      <c r="D12528" s="119" t="s">
        <v>16665</v>
      </c>
      <c r="E12528" s="46" t="s">
        <v>16665</v>
      </c>
      <c r="F12528" s="121">
        <v>515.29100000000005</v>
      </c>
      <c r="G12528" s="87"/>
      <c r="H12528" s="47"/>
      <c r="I12528" s="120">
        <v>0</v>
      </c>
      <c r="J12528" s="120">
        <v>0</v>
      </c>
    </row>
    <row r="12529" spans="1:10" ht="15" customHeight="1">
      <c r="A12529" s="46" t="s">
        <v>22962</v>
      </c>
      <c r="B12529" s="46" t="s">
        <v>22963</v>
      </c>
      <c r="C12529" s="47">
        <v>6.9648000000000003</v>
      </c>
      <c r="D12529" s="119" t="s">
        <v>16693</v>
      </c>
      <c r="E12529" s="46" t="s">
        <v>16693</v>
      </c>
      <c r="F12529" s="121">
        <v>58.137599999999999</v>
      </c>
      <c r="G12529" s="87"/>
      <c r="H12529" s="47"/>
      <c r="I12529" s="120">
        <v>0</v>
      </c>
      <c r="J12529" s="120">
        <v>0</v>
      </c>
    </row>
    <row r="12530" spans="1:10" ht="15" customHeight="1">
      <c r="A12530" s="46" t="s">
        <v>22960</v>
      </c>
      <c r="B12530" s="46" t="s">
        <v>22961</v>
      </c>
      <c r="C12530" s="47">
        <v>3.9904000000000002</v>
      </c>
      <c r="D12530" s="119" t="s">
        <v>16691</v>
      </c>
      <c r="E12530" s="46" t="s">
        <v>16691</v>
      </c>
      <c r="F12530" s="121">
        <v>116.76300000000001</v>
      </c>
      <c r="G12530" s="87"/>
      <c r="H12530" s="47"/>
      <c r="I12530" s="120">
        <v>0</v>
      </c>
      <c r="J12530" s="120">
        <v>0</v>
      </c>
    </row>
    <row r="12531" spans="1:10" ht="15" customHeight="1">
      <c r="A12531" s="46" t="s">
        <v>22958</v>
      </c>
      <c r="B12531" s="46" t="s">
        <v>22959</v>
      </c>
      <c r="C12531" s="47">
        <v>3.569</v>
      </c>
      <c r="D12531" s="119" t="s">
        <v>16689</v>
      </c>
      <c r="E12531" s="46" t="s">
        <v>16689</v>
      </c>
      <c r="F12531" s="121">
        <v>105.0868</v>
      </c>
      <c r="G12531" s="87"/>
      <c r="H12531" s="47"/>
      <c r="I12531" s="120">
        <v>220</v>
      </c>
      <c r="J12531" s="120">
        <v>0</v>
      </c>
    </row>
    <row r="12532" spans="1:10" ht="15" customHeight="1">
      <c r="A12532" s="46" t="s">
        <v>22956</v>
      </c>
      <c r="B12532" s="46" t="s">
        <v>22957</v>
      </c>
      <c r="C12532" s="47">
        <v>3.569</v>
      </c>
      <c r="D12532" s="119" t="s">
        <v>16687</v>
      </c>
      <c r="E12532" s="46" t="s">
        <v>16687</v>
      </c>
      <c r="F12532" s="121">
        <v>85.974800000000002</v>
      </c>
      <c r="G12532" s="87"/>
      <c r="H12532" s="47"/>
      <c r="I12532" s="120">
        <v>237</v>
      </c>
      <c r="J12532" s="120">
        <v>0</v>
      </c>
    </row>
    <row r="12533" spans="1:10" ht="15" customHeight="1">
      <c r="A12533" s="46" t="s">
        <v>22954</v>
      </c>
      <c r="B12533" s="46" t="s">
        <v>22955</v>
      </c>
      <c r="C12533" s="47">
        <v>2.1067999999999998</v>
      </c>
      <c r="D12533" s="119" t="s">
        <v>16695</v>
      </c>
      <c r="E12533" s="46" t="s">
        <v>16695</v>
      </c>
      <c r="F12533" s="121">
        <v>288.0154</v>
      </c>
      <c r="G12533" s="87"/>
      <c r="H12533" s="47"/>
      <c r="I12533" s="120">
        <v>0</v>
      </c>
      <c r="J12533" s="120">
        <v>0</v>
      </c>
    </row>
    <row r="12534" spans="1:10" ht="15" customHeight="1">
      <c r="A12534" s="46" t="s">
        <v>22952</v>
      </c>
      <c r="B12534" s="46" t="s">
        <v>22953</v>
      </c>
      <c r="C12534" s="47">
        <v>5.4775999999999998</v>
      </c>
      <c r="D12534" s="119" t="s">
        <v>16699</v>
      </c>
      <c r="E12534" s="46" t="s">
        <v>16699</v>
      </c>
      <c r="F12534" s="121">
        <v>270.96199999999999</v>
      </c>
      <c r="G12534" s="87"/>
      <c r="H12534" s="47"/>
      <c r="I12534" s="120">
        <v>0</v>
      </c>
      <c r="J12534" s="120">
        <v>0</v>
      </c>
    </row>
    <row r="12535" spans="1:10" ht="15" customHeight="1">
      <c r="A12535" s="46" t="s">
        <v>22950</v>
      </c>
      <c r="B12535" s="46" t="s">
        <v>22951</v>
      </c>
      <c r="C12535" s="47">
        <v>3.6187999999999998</v>
      </c>
      <c r="D12535" s="119" t="s">
        <v>16697</v>
      </c>
      <c r="E12535" s="46" t="s">
        <v>16697</v>
      </c>
      <c r="F12535" s="121">
        <v>283.88040000000001</v>
      </c>
      <c r="G12535" s="87"/>
      <c r="H12535" s="47"/>
      <c r="I12535" s="120">
        <v>0</v>
      </c>
      <c r="J12535" s="120">
        <v>0</v>
      </c>
    </row>
    <row r="12536" spans="1:10" ht="15" customHeight="1">
      <c r="A12536" s="46" t="s">
        <v>3291</v>
      </c>
      <c r="B12536" s="46" t="s">
        <v>22976</v>
      </c>
      <c r="C12536" s="47">
        <v>4.1391999999999998</v>
      </c>
      <c r="D12536" s="119" t="s">
        <v>16701</v>
      </c>
      <c r="E12536" s="46" t="s">
        <v>16701</v>
      </c>
      <c r="F12536" s="121">
        <v>276.70659999999998</v>
      </c>
      <c r="G12536" s="87"/>
      <c r="H12536" s="47"/>
      <c r="I12536" s="120">
        <v>50</v>
      </c>
      <c r="J12536" s="120">
        <v>0</v>
      </c>
    </row>
    <row r="12537" spans="1:10" ht="15" customHeight="1">
      <c r="A12537" s="46" t="s">
        <v>3294</v>
      </c>
      <c r="B12537" s="46" t="s">
        <v>22975</v>
      </c>
      <c r="C12537" s="47">
        <v>2.1505999999999998</v>
      </c>
      <c r="D12537" s="119" t="s">
        <v>16705</v>
      </c>
      <c r="E12537" s="46" t="s">
        <v>16705</v>
      </c>
      <c r="F12537" s="121">
        <v>310.399</v>
      </c>
      <c r="G12537" s="87"/>
      <c r="H12537" s="47"/>
      <c r="I12537" s="120">
        <v>175</v>
      </c>
      <c r="J12537" s="120">
        <v>0</v>
      </c>
    </row>
    <row r="12538" spans="1:10" ht="15" customHeight="1">
      <c r="A12538" s="46" t="s">
        <v>3303</v>
      </c>
      <c r="B12538" s="46" t="s">
        <v>22972</v>
      </c>
      <c r="C12538" s="47">
        <v>2.5282</v>
      </c>
      <c r="D12538" s="119" t="s">
        <v>16703</v>
      </c>
      <c r="E12538" s="46" t="s">
        <v>16703</v>
      </c>
      <c r="F12538" s="121">
        <v>310.399</v>
      </c>
      <c r="G12538" s="87"/>
      <c r="H12538" s="47"/>
      <c r="I12538" s="120">
        <v>110</v>
      </c>
      <c r="J12538" s="120">
        <v>0</v>
      </c>
    </row>
    <row r="12539" spans="1:10" ht="15" customHeight="1">
      <c r="A12539" s="46" t="s">
        <v>3308</v>
      </c>
      <c r="B12539" s="46" t="s">
        <v>22970</v>
      </c>
      <c r="C12539" s="47">
        <v>1.74</v>
      </c>
      <c r="D12539" s="119" t="s">
        <v>16709</v>
      </c>
      <c r="E12539" s="46" t="s">
        <v>16709</v>
      </c>
      <c r="F12539" s="121">
        <v>313.98320000000001</v>
      </c>
      <c r="G12539" s="87"/>
      <c r="H12539" s="47"/>
      <c r="I12539" s="120">
        <v>218</v>
      </c>
      <c r="J12539" s="120">
        <v>0</v>
      </c>
    </row>
    <row r="12540" spans="1:10" ht="15" customHeight="1">
      <c r="A12540" s="46" t="s">
        <v>3297</v>
      </c>
      <c r="B12540" s="46" t="s">
        <v>22974</v>
      </c>
      <c r="C12540" s="47">
        <v>2.1067999999999998</v>
      </c>
      <c r="D12540" s="119" t="s">
        <v>16707</v>
      </c>
      <c r="E12540" s="46" t="s">
        <v>16707</v>
      </c>
      <c r="F12540" s="121">
        <v>328.31060000000002</v>
      </c>
      <c r="G12540" s="87"/>
      <c r="H12540" s="47"/>
      <c r="I12540" s="120">
        <v>110</v>
      </c>
      <c r="J12540" s="120">
        <v>0</v>
      </c>
    </row>
    <row r="12541" spans="1:10" ht="15" customHeight="1">
      <c r="A12541" s="46" t="s">
        <v>3300</v>
      </c>
      <c r="B12541" s="46" t="s">
        <v>22973</v>
      </c>
      <c r="C12541" s="47">
        <v>6.7560000000000002</v>
      </c>
      <c r="D12541" s="119" t="s">
        <v>16715</v>
      </c>
      <c r="E12541" s="46" t="s">
        <v>16715</v>
      </c>
      <c r="F12541" s="121">
        <v>81.977999999999994</v>
      </c>
      <c r="G12541" s="87"/>
      <c r="H12541" s="47"/>
      <c r="I12541" s="120">
        <v>55</v>
      </c>
      <c r="J12541" s="120">
        <v>0</v>
      </c>
    </row>
    <row r="12542" spans="1:10" ht="15" customHeight="1">
      <c r="A12542" s="46" t="s">
        <v>3305</v>
      </c>
      <c r="B12542" s="46" t="s">
        <v>22971</v>
      </c>
      <c r="C12542" s="47">
        <v>2.9496000000000002</v>
      </c>
      <c r="D12542" s="119" t="s">
        <v>16713</v>
      </c>
      <c r="E12542" s="46" t="s">
        <v>16713</v>
      </c>
      <c r="F12542" s="121">
        <v>76.513000000000005</v>
      </c>
      <c r="G12542" s="87"/>
      <c r="H12542" s="47"/>
      <c r="I12542" s="120">
        <v>40</v>
      </c>
      <c r="J12542" s="120">
        <v>0</v>
      </c>
    </row>
    <row r="12543" spans="1:10" ht="15" customHeight="1">
      <c r="A12543" s="46" t="s">
        <v>3310</v>
      </c>
      <c r="B12543" s="46" t="s">
        <v>22969</v>
      </c>
      <c r="C12543" s="47">
        <v>1.74</v>
      </c>
      <c r="D12543" s="119" t="s">
        <v>16711</v>
      </c>
      <c r="E12543" s="46" t="s">
        <v>16711</v>
      </c>
      <c r="F12543" s="121">
        <v>80.333399999999997</v>
      </c>
      <c r="G12543" s="87"/>
      <c r="H12543" s="47"/>
      <c r="I12543" s="120">
        <v>153</v>
      </c>
      <c r="J12543" s="120">
        <v>0</v>
      </c>
    </row>
    <row r="12544" spans="1:10" ht="15" customHeight="1">
      <c r="A12544" s="46" t="s">
        <v>22967</v>
      </c>
      <c r="B12544" s="46" t="s">
        <v>22968</v>
      </c>
      <c r="C12544" s="47">
        <v>1.6062000000000001</v>
      </c>
      <c r="D12544" s="119" t="s">
        <v>248</v>
      </c>
      <c r="E12544" s="46" t="s">
        <v>248</v>
      </c>
      <c r="F12544" s="121">
        <v>17.711400000000001</v>
      </c>
      <c r="G12544" s="87"/>
      <c r="H12544" s="47"/>
      <c r="I12544" s="120">
        <v>0</v>
      </c>
      <c r="J12544" s="120">
        <v>0</v>
      </c>
    </row>
    <row r="12545" spans="1:10" ht="15" customHeight="1">
      <c r="A12545" s="46" t="s">
        <v>4315</v>
      </c>
      <c r="B12545" s="46" t="s">
        <v>22982</v>
      </c>
      <c r="C12545" s="47">
        <v>3.7029999999999998</v>
      </c>
      <c r="D12545" s="119" t="s">
        <v>255</v>
      </c>
      <c r="E12545" s="46" t="s">
        <v>255</v>
      </c>
      <c r="F12545" s="121">
        <v>25.808</v>
      </c>
      <c r="G12545" s="87"/>
      <c r="H12545" s="47"/>
      <c r="I12545" s="120">
        <v>125</v>
      </c>
      <c r="J12545" s="120">
        <v>0</v>
      </c>
    </row>
    <row r="12546" spans="1:10" ht="15" customHeight="1">
      <c r="A12546" s="46" t="s">
        <v>4318</v>
      </c>
      <c r="B12546" s="46" t="s">
        <v>22981</v>
      </c>
      <c r="C12546" s="47">
        <v>1.379</v>
      </c>
      <c r="D12546" s="119" t="s">
        <v>262</v>
      </c>
      <c r="E12546" s="46" t="s">
        <v>262</v>
      </c>
      <c r="F12546" s="121">
        <v>21.000599999999999</v>
      </c>
      <c r="G12546" s="87"/>
      <c r="H12546" s="47"/>
      <c r="I12546" s="120">
        <v>152</v>
      </c>
      <c r="J12546" s="120">
        <v>0</v>
      </c>
    </row>
    <row r="12547" spans="1:10" ht="15" customHeight="1">
      <c r="A12547" s="46" t="s">
        <v>4324</v>
      </c>
      <c r="B12547" s="46" t="s">
        <v>22980</v>
      </c>
      <c r="C12547" s="47">
        <v>2.2753999999999999</v>
      </c>
      <c r="D12547" s="119" t="s">
        <v>265</v>
      </c>
      <c r="E12547" s="46" t="s">
        <v>265</v>
      </c>
      <c r="F12547" s="121">
        <v>26.82</v>
      </c>
      <c r="G12547" s="87"/>
      <c r="H12547" s="47"/>
      <c r="I12547" s="120">
        <v>210</v>
      </c>
      <c r="J12547" s="120">
        <v>0</v>
      </c>
    </row>
    <row r="12548" spans="1:10" ht="15" customHeight="1">
      <c r="A12548" s="46" t="s">
        <v>4327</v>
      </c>
      <c r="B12548" s="46" t="s">
        <v>22979</v>
      </c>
      <c r="C12548" s="47">
        <v>1.2936000000000001</v>
      </c>
      <c r="D12548" s="119" t="s">
        <v>268</v>
      </c>
      <c r="E12548" s="46" t="s">
        <v>268</v>
      </c>
      <c r="F12548" s="121">
        <v>23.530799999999999</v>
      </c>
      <c r="G12548" s="87"/>
      <c r="H12548" s="47"/>
      <c r="I12548" s="120">
        <v>177</v>
      </c>
      <c r="J12548" s="120">
        <v>0</v>
      </c>
    </row>
    <row r="12549" spans="1:10" ht="15" customHeight="1">
      <c r="A12549" s="46" t="s">
        <v>22977</v>
      </c>
      <c r="B12549" s="46" t="s">
        <v>22978</v>
      </c>
      <c r="C12549" s="47">
        <v>1.958</v>
      </c>
      <c r="D12549" s="119" t="s">
        <v>273</v>
      </c>
      <c r="E12549" s="46" t="s">
        <v>273</v>
      </c>
      <c r="F12549" s="121">
        <v>30.362200000000001</v>
      </c>
      <c r="G12549" s="87"/>
      <c r="H12549" s="47"/>
      <c r="I12549" s="120">
        <v>0</v>
      </c>
      <c r="J12549" s="120">
        <v>0</v>
      </c>
    </row>
    <row r="12550" spans="1:10" ht="15" customHeight="1">
      <c r="A12550" s="46" t="s">
        <v>5183</v>
      </c>
      <c r="B12550" s="46" t="s">
        <v>22988</v>
      </c>
      <c r="C12550" s="47">
        <v>2.7216</v>
      </c>
      <c r="D12550" s="119" t="s">
        <v>16751</v>
      </c>
      <c r="E12550" s="46" t="s">
        <v>16751</v>
      </c>
      <c r="F12550" s="121">
        <v>48.959000000000003</v>
      </c>
      <c r="G12550" s="87"/>
      <c r="H12550" s="47"/>
      <c r="I12550" s="120">
        <v>197</v>
      </c>
      <c r="J12550" s="120">
        <v>0</v>
      </c>
    </row>
    <row r="12551" spans="1:10" ht="15" customHeight="1">
      <c r="A12551" s="46" t="s">
        <v>5186</v>
      </c>
      <c r="B12551" s="46" t="s">
        <v>22987</v>
      </c>
      <c r="C12551" s="47">
        <v>1.1599999999999999</v>
      </c>
      <c r="D12551" s="119" t="s">
        <v>16749</v>
      </c>
      <c r="E12551" s="46" t="s">
        <v>16749</v>
      </c>
      <c r="F12551" s="121">
        <v>55.790599999999998</v>
      </c>
      <c r="G12551" s="87"/>
      <c r="H12551" s="47"/>
      <c r="I12551" s="120">
        <v>847</v>
      </c>
      <c r="J12551" s="120">
        <v>0</v>
      </c>
    </row>
    <row r="12552" spans="1:10" ht="15" customHeight="1">
      <c r="A12552" s="46" t="s">
        <v>5189</v>
      </c>
      <c r="B12552" s="46" t="s">
        <v>22986</v>
      </c>
      <c r="C12552" s="47">
        <v>1.6581999999999999</v>
      </c>
      <c r="D12552" s="119" t="s">
        <v>16747</v>
      </c>
      <c r="E12552" s="46" t="s">
        <v>16747</v>
      </c>
      <c r="F12552" s="121">
        <v>65.481200000000001</v>
      </c>
      <c r="G12552" s="87"/>
      <c r="H12552" s="47"/>
      <c r="I12552" s="120">
        <v>85</v>
      </c>
      <c r="J12552" s="120">
        <v>0</v>
      </c>
    </row>
    <row r="12553" spans="1:10" ht="15" customHeight="1">
      <c r="A12553" s="46" t="s">
        <v>5192</v>
      </c>
      <c r="B12553" s="46" t="s">
        <v>22985</v>
      </c>
      <c r="C12553" s="47">
        <v>0.93700000000000006</v>
      </c>
      <c r="D12553" s="119" t="s">
        <v>16745</v>
      </c>
      <c r="E12553" s="46" t="s">
        <v>16745</v>
      </c>
      <c r="F12553" s="121">
        <v>64.570400000000006</v>
      </c>
      <c r="G12553" s="87"/>
      <c r="H12553" s="47"/>
      <c r="I12553" s="120">
        <v>211</v>
      </c>
      <c r="J12553" s="120">
        <v>0</v>
      </c>
    </row>
    <row r="12554" spans="1:10" ht="15" customHeight="1">
      <c r="A12554" s="46" t="s">
        <v>5225</v>
      </c>
      <c r="B12554" s="46" t="s">
        <v>22984</v>
      </c>
      <c r="C12554" s="47">
        <v>1.512</v>
      </c>
      <c r="D12554" s="119" t="s">
        <v>16743</v>
      </c>
      <c r="E12554" s="46" t="s">
        <v>16743</v>
      </c>
      <c r="F12554" s="121">
        <v>67.125799999999998</v>
      </c>
      <c r="G12554" s="87"/>
      <c r="H12554" s="47"/>
      <c r="I12554" s="120">
        <v>409</v>
      </c>
      <c r="J12554" s="120">
        <v>0</v>
      </c>
    </row>
    <row r="12555" spans="1:10" ht="15" customHeight="1">
      <c r="A12555" s="46" t="s">
        <v>5227</v>
      </c>
      <c r="B12555" s="46" t="s">
        <v>22983</v>
      </c>
      <c r="C12555" s="47">
        <v>2.5484</v>
      </c>
      <c r="D12555" s="119" t="s">
        <v>16741</v>
      </c>
      <c r="E12555" s="46" t="s">
        <v>16741</v>
      </c>
      <c r="F12555" s="121">
        <v>69.681399999999996</v>
      </c>
      <c r="G12555" s="87"/>
      <c r="H12555" s="47"/>
      <c r="I12555" s="120">
        <v>924</v>
      </c>
      <c r="J12555" s="120">
        <v>0</v>
      </c>
    </row>
    <row r="12556" spans="1:10" ht="15" customHeight="1">
      <c r="A12556" s="46" t="s">
        <v>5818</v>
      </c>
      <c r="B12556" s="46" t="s">
        <v>23040</v>
      </c>
      <c r="C12556" s="47">
        <v>1.1399999999999999</v>
      </c>
      <c r="D12556" s="119" t="s">
        <v>16739</v>
      </c>
      <c r="E12556" s="46" t="s">
        <v>16739</v>
      </c>
      <c r="F12556" s="121">
        <v>73.780199999999994</v>
      </c>
      <c r="G12556" s="87"/>
      <c r="H12556" s="47"/>
      <c r="I12556" s="120">
        <v>135</v>
      </c>
      <c r="J12556" s="120">
        <v>0</v>
      </c>
    </row>
    <row r="12557" spans="1:10" ht="15" customHeight="1">
      <c r="A12557" s="46" t="s">
        <v>5821</v>
      </c>
      <c r="B12557" s="46" t="s">
        <v>23039</v>
      </c>
      <c r="C12557" s="47">
        <v>1.3742000000000001</v>
      </c>
      <c r="D12557" s="119" t="s">
        <v>334</v>
      </c>
      <c r="E12557" s="46" t="s">
        <v>334</v>
      </c>
      <c r="F12557" s="121">
        <v>24.036799999999999</v>
      </c>
      <c r="G12557" s="87"/>
      <c r="H12557" s="47"/>
      <c r="I12557" s="120">
        <v>0</v>
      </c>
      <c r="J12557" s="120">
        <v>0</v>
      </c>
    </row>
    <row r="12558" spans="1:10" ht="15" customHeight="1">
      <c r="A12558" s="46" t="s">
        <v>5824</v>
      </c>
      <c r="B12558" s="46" t="s">
        <v>23038</v>
      </c>
      <c r="C12558" s="47">
        <v>1.5864</v>
      </c>
      <c r="D12558" s="119" t="s">
        <v>16738</v>
      </c>
      <c r="E12558" s="46" t="s">
        <v>16738</v>
      </c>
      <c r="F12558" s="121">
        <v>30.073799999999999</v>
      </c>
      <c r="G12558" s="87"/>
      <c r="H12558" s="47"/>
      <c r="I12558" s="120">
        <v>894</v>
      </c>
      <c r="J12558" s="120">
        <v>0</v>
      </c>
    </row>
    <row r="12559" spans="1:10" ht="15" customHeight="1">
      <c r="A12559" s="46" t="s">
        <v>5827</v>
      </c>
      <c r="B12559" s="46" t="s">
        <v>23037</v>
      </c>
      <c r="C12559" s="47">
        <v>1.9452</v>
      </c>
      <c r="D12559" s="119" t="s">
        <v>337</v>
      </c>
      <c r="E12559" s="46" t="s">
        <v>337</v>
      </c>
      <c r="F12559" s="121">
        <v>31.146599999999999</v>
      </c>
      <c r="G12559" s="87"/>
      <c r="H12559" s="47"/>
      <c r="I12559" s="120">
        <v>383</v>
      </c>
      <c r="J12559" s="120">
        <v>0</v>
      </c>
    </row>
    <row r="12560" spans="1:10" ht="15" customHeight="1">
      <c r="A12560" s="46" t="s">
        <v>23035</v>
      </c>
      <c r="B12560" s="46" t="s">
        <v>23036</v>
      </c>
      <c r="C12560" s="47">
        <v>2.1594000000000002</v>
      </c>
      <c r="D12560" s="119" t="s">
        <v>16737</v>
      </c>
      <c r="E12560" s="46" t="s">
        <v>16737</v>
      </c>
      <c r="F12560" s="121">
        <v>36.3172</v>
      </c>
      <c r="G12560" s="87"/>
      <c r="H12560" s="47"/>
      <c r="I12560" s="120">
        <v>0</v>
      </c>
      <c r="J12560" s="120">
        <v>0</v>
      </c>
    </row>
    <row r="12561" spans="1:10" ht="15" customHeight="1">
      <c r="A12561" s="46" t="s">
        <v>23033</v>
      </c>
      <c r="B12561" s="46" t="s">
        <v>23034</v>
      </c>
      <c r="C12561" s="47">
        <v>2.6143999999999998</v>
      </c>
      <c r="D12561" s="119" t="s">
        <v>16735</v>
      </c>
      <c r="E12561" s="46" t="s">
        <v>16735</v>
      </c>
      <c r="F12561" s="121">
        <v>34.334600000000002</v>
      </c>
      <c r="G12561" s="87"/>
      <c r="H12561" s="47"/>
      <c r="I12561" s="120">
        <v>156</v>
      </c>
      <c r="J12561" s="120">
        <v>0</v>
      </c>
    </row>
    <row r="12562" spans="1:10" ht="15" customHeight="1">
      <c r="A12562" s="46" t="s">
        <v>23031</v>
      </c>
      <c r="B12562" s="46" t="s">
        <v>23032</v>
      </c>
      <c r="C12562" s="47">
        <v>3.5333999999999999</v>
      </c>
      <c r="D12562" s="119" t="s">
        <v>16733</v>
      </c>
      <c r="E12562" s="46" t="s">
        <v>16733</v>
      </c>
      <c r="F12562" s="121">
        <v>36.029800000000002</v>
      </c>
      <c r="G12562" s="87"/>
      <c r="H12562" s="47"/>
      <c r="I12562" s="120">
        <v>90</v>
      </c>
      <c r="J12562" s="120">
        <v>0</v>
      </c>
    </row>
    <row r="12563" spans="1:10" ht="15" customHeight="1">
      <c r="A12563" s="46" t="s">
        <v>23029</v>
      </c>
      <c r="B12563" s="46" t="s">
        <v>23030</v>
      </c>
      <c r="C12563" s="47">
        <v>2.4358</v>
      </c>
      <c r="D12563" s="119" t="s">
        <v>16731</v>
      </c>
      <c r="E12563" s="46" t="s">
        <v>16731</v>
      </c>
      <c r="F12563" s="121">
        <v>36.181600000000003</v>
      </c>
      <c r="G12563" s="87"/>
      <c r="H12563" s="47"/>
      <c r="I12563" s="120">
        <v>0</v>
      </c>
      <c r="J12563" s="120">
        <v>0</v>
      </c>
    </row>
    <row r="12564" spans="1:10" ht="15" customHeight="1">
      <c r="A12564" s="46" t="s">
        <v>23027</v>
      </c>
      <c r="B12564" s="46" t="s">
        <v>23028</v>
      </c>
      <c r="C12564" s="47">
        <v>2.766</v>
      </c>
      <c r="D12564" s="119" t="s">
        <v>16729</v>
      </c>
      <c r="E12564" s="46" t="s">
        <v>16729</v>
      </c>
      <c r="F12564" s="121">
        <v>69.681399999999996</v>
      </c>
      <c r="G12564" s="87"/>
      <c r="H12564" s="47"/>
      <c r="I12564" s="120">
        <v>0</v>
      </c>
      <c r="J12564" s="120">
        <v>0</v>
      </c>
    </row>
    <row r="12565" spans="1:10" ht="15" customHeight="1">
      <c r="A12565" s="46" t="s">
        <v>23025</v>
      </c>
      <c r="B12565" s="46" t="s">
        <v>23026</v>
      </c>
      <c r="C12565" s="47">
        <v>3.7831999999999999</v>
      </c>
      <c r="D12565" s="119" t="s">
        <v>16727</v>
      </c>
      <c r="E12565" s="46" t="s">
        <v>16727</v>
      </c>
      <c r="F12565" s="121">
        <v>69.681399999999996</v>
      </c>
      <c r="G12565" s="87"/>
      <c r="H12565" s="47"/>
      <c r="I12565" s="120">
        <v>0</v>
      </c>
      <c r="J12565" s="120">
        <v>0</v>
      </c>
    </row>
    <row r="12566" spans="1:10" ht="15" customHeight="1">
      <c r="A12566" s="46" t="s">
        <v>23023</v>
      </c>
      <c r="B12566" s="46" t="s">
        <v>23024</v>
      </c>
      <c r="C12566" s="47">
        <v>4.3095999999999997</v>
      </c>
      <c r="D12566" s="119" t="s">
        <v>16725</v>
      </c>
      <c r="E12566" s="46" t="s">
        <v>16725</v>
      </c>
      <c r="F12566" s="121">
        <v>73.780199999999994</v>
      </c>
      <c r="G12566" s="87"/>
      <c r="H12566" s="47"/>
      <c r="I12566" s="120">
        <v>0</v>
      </c>
      <c r="J12566" s="120">
        <v>0</v>
      </c>
    </row>
    <row r="12567" spans="1:10" ht="15" customHeight="1">
      <c r="A12567" s="46" t="s">
        <v>23021</v>
      </c>
      <c r="B12567" s="46" t="s">
        <v>23022</v>
      </c>
      <c r="C12567" s="47">
        <v>4.5606</v>
      </c>
      <c r="D12567" s="119" t="s">
        <v>16723</v>
      </c>
      <c r="E12567" s="46" t="s">
        <v>16723</v>
      </c>
      <c r="F12567" s="121">
        <v>73.780199999999994</v>
      </c>
      <c r="G12567" s="87"/>
      <c r="H12567" s="47"/>
      <c r="I12567" s="120">
        <v>0</v>
      </c>
      <c r="J12567" s="120">
        <v>0</v>
      </c>
    </row>
    <row r="12568" spans="1:10" ht="15" customHeight="1">
      <c r="A12568" s="46" t="s">
        <v>23019</v>
      </c>
      <c r="B12568" s="46" t="s">
        <v>23020</v>
      </c>
      <c r="C12568" s="47">
        <v>5.2545999999999999</v>
      </c>
      <c r="D12568" s="119" t="s">
        <v>16721</v>
      </c>
      <c r="E12568" s="46" t="s">
        <v>16721</v>
      </c>
      <c r="F12568" s="121">
        <v>84.255399999999995</v>
      </c>
      <c r="G12568" s="87"/>
      <c r="H12568" s="47"/>
      <c r="I12568" s="120">
        <v>0</v>
      </c>
      <c r="J12568" s="120">
        <v>0</v>
      </c>
    </row>
    <row r="12569" spans="1:10" ht="15" customHeight="1">
      <c r="A12569" s="46" t="s">
        <v>23017</v>
      </c>
      <c r="B12569" s="46" t="s">
        <v>23018</v>
      </c>
      <c r="C12569" s="47">
        <v>6.1467999999999998</v>
      </c>
      <c r="D12569" s="119" t="s">
        <v>16719</v>
      </c>
      <c r="E12569" s="46" t="s">
        <v>16719</v>
      </c>
      <c r="F12569" s="121">
        <v>132.98660000000001</v>
      </c>
      <c r="G12569" s="87"/>
      <c r="H12569" s="47"/>
      <c r="I12569" s="120">
        <v>0</v>
      </c>
      <c r="J12569" s="120">
        <v>0</v>
      </c>
    </row>
    <row r="12570" spans="1:10" ht="15" customHeight="1">
      <c r="A12570" s="46" t="s">
        <v>5829</v>
      </c>
      <c r="B12570" s="46" t="s">
        <v>23016</v>
      </c>
      <c r="C12570" s="47">
        <v>1.5346</v>
      </c>
      <c r="D12570" s="119" t="s">
        <v>16717</v>
      </c>
      <c r="E12570" s="46" t="s">
        <v>16717</v>
      </c>
      <c r="F12570" s="121">
        <v>274.21699999999998</v>
      </c>
      <c r="G12570" s="87"/>
      <c r="H12570" s="47"/>
      <c r="I12570" s="120">
        <v>0</v>
      </c>
      <c r="J12570" s="120">
        <v>0</v>
      </c>
    </row>
    <row r="12571" spans="1:10" ht="15" customHeight="1">
      <c r="A12571" s="46" t="s">
        <v>5831</v>
      </c>
      <c r="B12571" s="46" t="s">
        <v>23015</v>
      </c>
      <c r="C12571" s="47">
        <v>2.1414</v>
      </c>
      <c r="D12571" s="119" t="s">
        <v>16755</v>
      </c>
      <c r="E12571" s="46" t="s">
        <v>16755</v>
      </c>
      <c r="F12571" s="121">
        <v>45.088000000000001</v>
      </c>
      <c r="G12571" s="87"/>
      <c r="H12571" s="47"/>
      <c r="I12571" s="120">
        <v>0</v>
      </c>
      <c r="J12571" s="120">
        <v>0</v>
      </c>
    </row>
    <row r="12572" spans="1:10" ht="15" customHeight="1">
      <c r="A12572" s="46" t="s">
        <v>5833</v>
      </c>
      <c r="B12572" s="46" t="s">
        <v>23014</v>
      </c>
      <c r="C12572" s="47">
        <v>2.427</v>
      </c>
      <c r="D12572" s="119" t="s">
        <v>16753</v>
      </c>
      <c r="E12572" s="46" t="s">
        <v>16753</v>
      </c>
      <c r="F12572" s="121">
        <v>45.088000000000001</v>
      </c>
      <c r="G12572" s="87"/>
      <c r="H12572" s="47"/>
      <c r="I12572" s="120">
        <v>0</v>
      </c>
      <c r="J12572" s="120">
        <v>0</v>
      </c>
    </row>
    <row r="12573" spans="1:10" ht="15" customHeight="1">
      <c r="A12573" s="46" t="s">
        <v>5836</v>
      </c>
      <c r="B12573" s="46" t="s">
        <v>23013</v>
      </c>
      <c r="C12573" s="47">
        <v>2.891</v>
      </c>
      <c r="D12573" s="119" t="s">
        <v>207</v>
      </c>
      <c r="E12573" s="46" t="s">
        <v>207</v>
      </c>
      <c r="F12573" s="121">
        <v>55.664200000000001</v>
      </c>
      <c r="G12573" s="87"/>
      <c r="H12573" s="47"/>
      <c r="I12573" s="120">
        <v>0</v>
      </c>
      <c r="J12573" s="120">
        <v>0</v>
      </c>
    </row>
    <row r="12574" spans="1:10" ht="15" customHeight="1">
      <c r="A12574" s="46" t="s">
        <v>23011</v>
      </c>
      <c r="B12574" s="46" t="s">
        <v>23012</v>
      </c>
      <c r="C12574" s="47">
        <v>3.2835999999999999</v>
      </c>
      <c r="D12574" s="119" t="s">
        <v>16773</v>
      </c>
      <c r="E12574" s="46" t="s">
        <v>16773</v>
      </c>
      <c r="F12574" s="121">
        <v>216.3312</v>
      </c>
      <c r="G12574" s="87"/>
      <c r="H12574" s="47"/>
      <c r="I12574" s="120">
        <v>0</v>
      </c>
      <c r="J12574" s="120">
        <v>0</v>
      </c>
    </row>
    <row r="12575" spans="1:10" ht="15" customHeight="1">
      <c r="A12575" s="46" t="s">
        <v>23009</v>
      </c>
      <c r="B12575" s="46" t="s">
        <v>23010</v>
      </c>
      <c r="C12575" s="47">
        <v>4.1760000000000002</v>
      </c>
      <c r="D12575" s="119" t="s">
        <v>16772</v>
      </c>
      <c r="E12575" s="46" t="s">
        <v>16772</v>
      </c>
      <c r="F12575" s="121">
        <v>93.5916</v>
      </c>
      <c r="G12575" s="87"/>
      <c r="H12575" s="47"/>
      <c r="I12575" s="120">
        <v>0</v>
      </c>
      <c r="J12575" s="120">
        <v>0</v>
      </c>
    </row>
    <row r="12576" spans="1:10" ht="15" customHeight="1">
      <c r="A12576" s="46" t="s">
        <v>23007</v>
      </c>
      <c r="B12576" s="46" t="s">
        <v>23008</v>
      </c>
      <c r="C12576" s="47">
        <v>4.7826000000000004</v>
      </c>
      <c r="D12576" s="119" t="s">
        <v>16771</v>
      </c>
      <c r="E12576" s="46" t="s">
        <v>16771</v>
      </c>
      <c r="F12576" s="121">
        <v>103.586</v>
      </c>
      <c r="G12576" s="87"/>
      <c r="H12576" s="47"/>
      <c r="I12576" s="120">
        <v>0</v>
      </c>
      <c r="J12576" s="120">
        <v>0</v>
      </c>
    </row>
    <row r="12577" spans="1:10" ht="15" customHeight="1">
      <c r="A12577" s="46" t="s">
        <v>5839</v>
      </c>
      <c r="B12577" s="46" t="s">
        <v>23006</v>
      </c>
      <c r="C12577" s="47">
        <v>0.69879999999999998</v>
      </c>
      <c r="D12577" s="119" t="s">
        <v>16769</v>
      </c>
      <c r="E12577" s="46" t="s">
        <v>16769</v>
      </c>
      <c r="F12577" s="121">
        <v>146.6498</v>
      </c>
      <c r="G12577" s="87"/>
      <c r="H12577" s="47"/>
      <c r="I12577" s="120">
        <v>5</v>
      </c>
      <c r="J12577" s="120">
        <v>0</v>
      </c>
    </row>
    <row r="12578" spans="1:10" ht="15" customHeight="1">
      <c r="A12578" s="46" t="s">
        <v>5842</v>
      </c>
      <c r="B12578" s="46" t="s">
        <v>23005</v>
      </c>
      <c r="C12578" s="47">
        <v>0.84260000000000002</v>
      </c>
      <c r="D12578" s="119" t="s">
        <v>16767</v>
      </c>
      <c r="E12578" s="46" t="s">
        <v>16767</v>
      </c>
      <c r="F12578" s="121">
        <v>149.38239999999999</v>
      </c>
      <c r="G12578" s="87"/>
      <c r="H12578" s="47"/>
      <c r="I12578" s="120">
        <v>11</v>
      </c>
      <c r="J12578" s="120">
        <v>0</v>
      </c>
    </row>
    <row r="12579" spans="1:10" ht="15" customHeight="1">
      <c r="A12579" s="46" t="s">
        <v>5845</v>
      </c>
      <c r="B12579" s="46" t="s">
        <v>23004</v>
      </c>
      <c r="C12579" s="47">
        <v>1.2143999999999999</v>
      </c>
      <c r="D12579" s="119" t="s">
        <v>16765</v>
      </c>
      <c r="E12579" s="46" t="s">
        <v>16765</v>
      </c>
      <c r="F12579" s="121">
        <v>19.356000000000002</v>
      </c>
      <c r="G12579" s="87"/>
      <c r="H12579" s="47"/>
      <c r="I12579" s="120">
        <v>0</v>
      </c>
      <c r="J12579" s="120">
        <v>0</v>
      </c>
    </row>
    <row r="12580" spans="1:10" ht="15" customHeight="1">
      <c r="A12580" s="46" t="s">
        <v>5848</v>
      </c>
      <c r="B12580" s="46" t="s">
        <v>23003</v>
      </c>
      <c r="C12580" s="47">
        <v>1.6954</v>
      </c>
      <c r="D12580" s="119" t="s">
        <v>16763</v>
      </c>
      <c r="E12580" s="46" t="s">
        <v>16763</v>
      </c>
      <c r="F12580" s="121">
        <v>109.30419999999999</v>
      </c>
      <c r="G12580" s="87"/>
      <c r="H12580" s="47"/>
      <c r="I12580" s="120">
        <v>0</v>
      </c>
      <c r="J12580" s="120">
        <v>0</v>
      </c>
    </row>
    <row r="12581" spans="1:10" ht="15" customHeight="1">
      <c r="A12581" s="46" t="s">
        <v>23001</v>
      </c>
      <c r="B12581" s="46" t="s">
        <v>23002</v>
      </c>
      <c r="C12581" s="47">
        <v>1.492</v>
      </c>
      <c r="D12581" s="119" t="s">
        <v>16761</v>
      </c>
      <c r="E12581" s="46" t="s">
        <v>16761</v>
      </c>
      <c r="F12581" s="121">
        <v>114.7694</v>
      </c>
      <c r="G12581" s="87"/>
      <c r="H12581" s="47"/>
      <c r="I12581" s="120">
        <v>41</v>
      </c>
      <c r="J12581" s="120">
        <v>0</v>
      </c>
    </row>
    <row r="12582" spans="1:10" ht="15" customHeight="1">
      <c r="A12582" s="46" t="s">
        <v>22999</v>
      </c>
      <c r="B12582" s="46" t="s">
        <v>23000</v>
      </c>
      <c r="C12582" s="47">
        <v>2.1414</v>
      </c>
      <c r="D12582" s="119" t="s">
        <v>16759</v>
      </c>
      <c r="E12582" s="46" t="s">
        <v>16759</v>
      </c>
      <c r="F12582" s="121">
        <v>111.126</v>
      </c>
      <c r="G12582" s="87"/>
      <c r="H12582" s="47"/>
      <c r="I12582" s="120">
        <v>0</v>
      </c>
      <c r="J12582" s="120">
        <v>0</v>
      </c>
    </row>
    <row r="12583" spans="1:10" ht="15" customHeight="1">
      <c r="A12583" s="46" t="s">
        <v>22997</v>
      </c>
      <c r="B12583" s="46" t="s">
        <v>22998</v>
      </c>
      <c r="C12583" s="47">
        <v>2.8008000000000002</v>
      </c>
      <c r="D12583" s="119" t="s">
        <v>16757</v>
      </c>
      <c r="E12583" s="46" t="s">
        <v>16757</v>
      </c>
      <c r="F12583" s="121">
        <v>114.7694</v>
      </c>
      <c r="G12583" s="87"/>
      <c r="H12583" s="47"/>
      <c r="I12583" s="120">
        <v>52</v>
      </c>
      <c r="J12583" s="120">
        <v>0</v>
      </c>
    </row>
    <row r="12584" spans="1:10" ht="15" customHeight="1">
      <c r="A12584" s="46" t="s">
        <v>6298</v>
      </c>
      <c r="B12584" s="46" t="s">
        <v>22996</v>
      </c>
      <c r="C12584" s="47">
        <v>1.4366000000000001</v>
      </c>
      <c r="D12584" s="119" t="s">
        <v>16777</v>
      </c>
      <c r="E12584" s="46" t="s">
        <v>16777</v>
      </c>
      <c r="F12584" s="121">
        <v>76.968400000000003</v>
      </c>
      <c r="G12584" s="87"/>
      <c r="H12584" s="47"/>
      <c r="I12584" s="120">
        <v>106</v>
      </c>
      <c r="J12584" s="120">
        <v>0</v>
      </c>
    </row>
    <row r="12585" spans="1:10" ht="15" customHeight="1">
      <c r="A12585" s="46" t="s">
        <v>6301</v>
      </c>
      <c r="B12585" s="46" t="s">
        <v>22995</v>
      </c>
      <c r="C12585" s="47">
        <v>1.0162</v>
      </c>
      <c r="D12585" s="119" t="s">
        <v>16775</v>
      </c>
      <c r="E12585" s="46" t="s">
        <v>16775</v>
      </c>
      <c r="F12585" s="121">
        <v>76.968400000000003</v>
      </c>
      <c r="G12585" s="87"/>
      <c r="H12585" s="47"/>
      <c r="I12585" s="120">
        <v>0</v>
      </c>
      <c r="J12585" s="120">
        <v>0</v>
      </c>
    </row>
    <row r="12586" spans="1:10" ht="15" customHeight="1">
      <c r="A12586" s="46" t="s">
        <v>6304</v>
      </c>
      <c r="B12586" s="46" t="s">
        <v>22994</v>
      </c>
      <c r="C12586" s="47">
        <v>3.6694</v>
      </c>
      <c r="D12586" s="119" t="s">
        <v>427</v>
      </c>
      <c r="E12586" s="46" t="s">
        <v>427</v>
      </c>
      <c r="F12586" s="121">
        <v>15.6746</v>
      </c>
      <c r="G12586" s="87"/>
      <c r="H12586" s="47"/>
      <c r="I12586" s="120">
        <v>80</v>
      </c>
      <c r="J12586" s="120">
        <v>0</v>
      </c>
    </row>
    <row r="12587" spans="1:10" ht="15" customHeight="1">
      <c r="A12587" s="46" t="s">
        <v>6307</v>
      </c>
      <c r="B12587" s="46" t="s">
        <v>22993</v>
      </c>
      <c r="C12587" s="47">
        <v>2.0358000000000001</v>
      </c>
      <c r="D12587" s="119" t="s">
        <v>16783</v>
      </c>
      <c r="E12587" s="46" t="s">
        <v>16783</v>
      </c>
      <c r="F12587" s="121">
        <v>45.543399999999998</v>
      </c>
      <c r="G12587" s="87"/>
      <c r="H12587" s="47"/>
      <c r="I12587" s="120">
        <v>4</v>
      </c>
      <c r="J12587" s="120">
        <v>0</v>
      </c>
    </row>
    <row r="12588" spans="1:10" ht="15" customHeight="1">
      <c r="A12588" s="46" t="s">
        <v>22992</v>
      </c>
      <c r="B12588" s="46" t="s">
        <v>22990</v>
      </c>
      <c r="C12588" s="47">
        <v>1.165</v>
      </c>
      <c r="D12588" s="119" t="s">
        <v>16781</v>
      </c>
      <c r="E12588" s="46" t="s">
        <v>16781</v>
      </c>
      <c r="F12588" s="121">
        <v>45.543399999999998</v>
      </c>
      <c r="G12588" s="87"/>
      <c r="H12588" s="47"/>
      <c r="I12588" s="120">
        <v>0</v>
      </c>
      <c r="J12588" s="120">
        <v>0</v>
      </c>
    </row>
    <row r="12589" spans="1:10" ht="15" customHeight="1">
      <c r="A12589" s="46" t="s">
        <v>22991</v>
      </c>
      <c r="B12589" s="46" t="s">
        <v>22990</v>
      </c>
      <c r="C12589" s="47">
        <v>1.4376</v>
      </c>
      <c r="D12589" s="119" t="s">
        <v>2436</v>
      </c>
      <c r="E12589" s="46" t="s">
        <v>2436</v>
      </c>
      <c r="F12589" s="121">
        <v>80.520799999999994</v>
      </c>
      <c r="G12589" s="87"/>
      <c r="H12589" s="47"/>
      <c r="I12589" s="120">
        <v>0</v>
      </c>
      <c r="J12589" s="120">
        <v>0</v>
      </c>
    </row>
    <row r="12590" spans="1:10" ht="15" customHeight="1">
      <c r="A12590" s="46" t="s">
        <v>22989</v>
      </c>
      <c r="B12590" s="46" t="s">
        <v>22990</v>
      </c>
      <c r="C12590" s="47">
        <v>2.1812</v>
      </c>
      <c r="D12590" s="119" t="s">
        <v>16779</v>
      </c>
      <c r="E12590" s="46" t="s">
        <v>16779</v>
      </c>
      <c r="F12590" s="121">
        <v>36.207000000000001</v>
      </c>
      <c r="G12590" s="87"/>
      <c r="H12590" s="47"/>
      <c r="I12590" s="120">
        <v>0</v>
      </c>
      <c r="J12590" s="120">
        <v>0</v>
      </c>
    </row>
    <row r="12591" spans="1:10" ht="15" customHeight="1">
      <c r="A12591" s="46" t="s">
        <v>6640</v>
      </c>
      <c r="B12591" s="46" t="s">
        <v>23042</v>
      </c>
      <c r="C12591" s="47">
        <v>1.1728000000000001</v>
      </c>
      <c r="D12591" s="119" t="s">
        <v>16870</v>
      </c>
      <c r="E12591" s="46" t="s">
        <v>16870</v>
      </c>
      <c r="F12591" s="121">
        <v>8.6532</v>
      </c>
      <c r="G12591" s="87"/>
      <c r="H12591" s="47"/>
      <c r="I12591" s="120">
        <v>1024</v>
      </c>
      <c r="J12591" s="120">
        <v>0</v>
      </c>
    </row>
    <row r="12592" spans="1:10" ht="15" customHeight="1">
      <c r="A12592" s="46" t="s">
        <v>6646</v>
      </c>
      <c r="B12592" s="46" t="s">
        <v>23041</v>
      </c>
      <c r="C12592" s="47">
        <v>1.1160000000000001</v>
      </c>
      <c r="D12592" s="119" t="s">
        <v>16868</v>
      </c>
      <c r="E12592" s="46" t="s">
        <v>16868</v>
      </c>
      <c r="F12592" s="121">
        <v>10.647600000000001</v>
      </c>
      <c r="G12592" s="87"/>
      <c r="H12592" s="47"/>
      <c r="I12592" s="120">
        <v>65</v>
      </c>
      <c r="J12592" s="120">
        <v>0</v>
      </c>
    </row>
    <row r="12593" spans="1:10" ht="15" customHeight="1">
      <c r="A12593" s="46" t="s">
        <v>8087</v>
      </c>
      <c r="B12593" s="46" t="s">
        <v>23050</v>
      </c>
      <c r="C12593" s="47">
        <v>1.9630000000000001</v>
      </c>
      <c r="D12593" s="119" t="s">
        <v>447</v>
      </c>
      <c r="E12593" s="46" t="s">
        <v>447</v>
      </c>
      <c r="F12593" s="121">
        <v>19.390799999999999</v>
      </c>
      <c r="G12593" s="87"/>
      <c r="H12593" s="47"/>
      <c r="I12593" s="120">
        <v>250</v>
      </c>
      <c r="J12593" s="120">
        <v>0</v>
      </c>
    </row>
    <row r="12594" spans="1:10" ht="15" customHeight="1">
      <c r="A12594" s="46" t="s">
        <v>8089</v>
      </c>
      <c r="B12594" s="46" t="s">
        <v>23049</v>
      </c>
      <c r="C12594" s="47">
        <v>0.88319999999999999</v>
      </c>
      <c r="D12594" s="119" t="s">
        <v>448</v>
      </c>
      <c r="E12594" s="46" t="s">
        <v>448</v>
      </c>
      <c r="F12594" s="121">
        <v>19.390799999999999</v>
      </c>
      <c r="G12594" s="87"/>
      <c r="H12594" s="47"/>
      <c r="I12594" s="120">
        <v>276</v>
      </c>
      <c r="J12594" s="120">
        <v>0</v>
      </c>
    </row>
    <row r="12595" spans="1:10" ht="15" customHeight="1">
      <c r="A12595" s="46" t="s">
        <v>8091</v>
      </c>
      <c r="B12595" s="46" t="s">
        <v>23048</v>
      </c>
      <c r="C12595" s="47">
        <v>1.383</v>
      </c>
      <c r="D12595" s="119" t="s">
        <v>449</v>
      </c>
      <c r="E12595" s="46" t="s">
        <v>449</v>
      </c>
      <c r="F12595" s="121">
        <v>19.390799999999999</v>
      </c>
      <c r="G12595" s="87"/>
      <c r="H12595" s="47"/>
      <c r="I12595" s="120">
        <v>404</v>
      </c>
      <c r="J12595" s="120">
        <v>0</v>
      </c>
    </row>
    <row r="12596" spans="1:10" ht="15" customHeight="1">
      <c r="A12596" s="46" t="s">
        <v>8094</v>
      </c>
      <c r="B12596" s="46" t="s">
        <v>23047</v>
      </c>
      <c r="C12596" s="47">
        <v>0.83</v>
      </c>
      <c r="D12596" s="119" t="s">
        <v>16866</v>
      </c>
      <c r="E12596" s="46" t="s">
        <v>16866</v>
      </c>
      <c r="F12596" s="121">
        <v>13.758599999999999</v>
      </c>
      <c r="G12596" s="87"/>
      <c r="H12596" s="47"/>
      <c r="I12596" s="120">
        <v>167</v>
      </c>
      <c r="J12596" s="120">
        <v>0</v>
      </c>
    </row>
    <row r="12597" spans="1:10" ht="15" customHeight="1">
      <c r="A12597" s="46" t="s">
        <v>23045</v>
      </c>
      <c r="B12597" s="46" t="s">
        <v>23046</v>
      </c>
      <c r="C12597" s="47">
        <v>0.76280000000000003</v>
      </c>
      <c r="D12597" s="119" t="s">
        <v>16865</v>
      </c>
      <c r="E12597" s="46" t="s">
        <v>16865</v>
      </c>
      <c r="F12597" s="121">
        <v>0.61680000000000001</v>
      </c>
      <c r="G12597" s="87"/>
      <c r="H12597" s="47"/>
      <c r="I12597" s="120">
        <v>0</v>
      </c>
      <c r="J12597" s="120">
        <v>0</v>
      </c>
    </row>
    <row r="12598" spans="1:10" ht="15" customHeight="1">
      <c r="A12598" s="46" t="s">
        <v>23043</v>
      </c>
      <c r="B12598" s="46" t="s">
        <v>23044</v>
      </c>
      <c r="C12598" s="47">
        <v>1.0038</v>
      </c>
      <c r="D12598" s="119" t="s">
        <v>16863</v>
      </c>
      <c r="E12598" s="46" t="s">
        <v>16863</v>
      </c>
      <c r="F12598" s="121">
        <v>0.48280000000000001</v>
      </c>
      <c r="G12598" s="87"/>
      <c r="H12598" s="47"/>
      <c r="I12598" s="120">
        <v>0</v>
      </c>
      <c r="J12598" s="120">
        <v>0</v>
      </c>
    </row>
    <row r="12599" spans="1:10" ht="15" customHeight="1">
      <c r="A12599" s="46" t="s">
        <v>8097</v>
      </c>
      <c r="B12599" s="46" t="s">
        <v>23053</v>
      </c>
      <c r="C12599" s="47">
        <v>2.0522</v>
      </c>
      <c r="D12599" s="119" t="s">
        <v>16861</v>
      </c>
      <c r="E12599" s="46" t="s">
        <v>16861</v>
      </c>
      <c r="F12599" s="121">
        <v>6.3562000000000003</v>
      </c>
      <c r="G12599" s="87"/>
      <c r="H12599" s="47"/>
      <c r="I12599" s="120">
        <v>225</v>
      </c>
      <c r="J12599" s="120">
        <v>0</v>
      </c>
    </row>
    <row r="12600" spans="1:10" ht="15" customHeight="1">
      <c r="A12600" s="46" t="s">
        <v>8100</v>
      </c>
      <c r="B12600" s="46" t="s">
        <v>23057</v>
      </c>
      <c r="C12600" s="47">
        <v>0.91120000000000001</v>
      </c>
      <c r="D12600" s="119" t="s">
        <v>16859</v>
      </c>
      <c r="E12600" s="46" t="s">
        <v>16859</v>
      </c>
      <c r="F12600" s="121">
        <v>1.2871999999999999</v>
      </c>
      <c r="G12600" s="87"/>
      <c r="H12600" s="47"/>
      <c r="I12600" s="120">
        <v>90</v>
      </c>
      <c r="J12600" s="120">
        <v>0</v>
      </c>
    </row>
    <row r="12601" spans="1:10" ht="15" customHeight="1">
      <c r="A12601" s="46" t="s">
        <v>8103</v>
      </c>
      <c r="B12601" s="46" t="s">
        <v>23055</v>
      </c>
      <c r="C12601" s="47">
        <v>1.2936000000000001</v>
      </c>
      <c r="D12601" s="119" t="s">
        <v>16857</v>
      </c>
      <c r="E12601" s="46" t="s">
        <v>16857</v>
      </c>
      <c r="F12601" s="121">
        <v>0.61680000000000001</v>
      </c>
      <c r="G12601" s="87"/>
      <c r="H12601" s="47"/>
      <c r="I12601" s="120">
        <v>206</v>
      </c>
      <c r="J12601" s="120">
        <v>0</v>
      </c>
    </row>
    <row r="12602" spans="1:10" ht="15" customHeight="1">
      <c r="A12602" s="46" t="s">
        <v>8106</v>
      </c>
      <c r="B12602" s="46" t="s">
        <v>23056</v>
      </c>
      <c r="C12602" s="47">
        <v>0.7228</v>
      </c>
      <c r="D12602" s="119" t="s">
        <v>16855</v>
      </c>
      <c r="E12602" s="46" t="s">
        <v>16855</v>
      </c>
      <c r="F12602" s="121">
        <v>10.4598</v>
      </c>
      <c r="G12602" s="87"/>
      <c r="H12602" s="47"/>
      <c r="I12602" s="120">
        <v>147</v>
      </c>
      <c r="J12602" s="120">
        <v>0</v>
      </c>
    </row>
    <row r="12603" spans="1:10" ht="15" customHeight="1">
      <c r="A12603" s="46" t="s">
        <v>23054</v>
      </c>
      <c r="B12603" s="46" t="s">
        <v>23055</v>
      </c>
      <c r="C12603" s="47">
        <v>0.78959999999999997</v>
      </c>
      <c r="D12603" s="119" t="s">
        <v>16853</v>
      </c>
      <c r="E12603" s="46" t="s">
        <v>16853</v>
      </c>
      <c r="F12603" s="121">
        <v>9.7159999999999993</v>
      </c>
      <c r="G12603" s="87"/>
      <c r="H12603" s="47"/>
      <c r="I12603" s="120">
        <v>0</v>
      </c>
      <c r="J12603" s="120">
        <v>0</v>
      </c>
    </row>
    <row r="12604" spans="1:10" ht="15" customHeight="1">
      <c r="A12604" s="46" t="s">
        <v>23052</v>
      </c>
      <c r="B12604" s="46" t="s">
        <v>23053</v>
      </c>
      <c r="C12604" s="47">
        <v>1.218</v>
      </c>
      <c r="D12604" s="119" t="s">
        <v>16851</v>
      </c>
      <c r="E12604" s="46" t="s">
        <v>16851</v>
      </c>
      <c r="F12604" s="121">
        <v>3.8081999999999998</v>
      </c>
      <c r="G12604" s="87"/>
      <c r="H12604" s="47"/>
      <c r="I12604" s="120">
        <v>0</v>
      </c>
      <c r="J12604" s="120">
        <v>0</v>
      </c>
    </row>
    <row r="12605" spans="1:10" ht="15" customHeight="1">
      <c r="A12605" s="46" t="s">
        <v>8424</v>
      </c>
      <c r="B12605" s="46" t="s">
        <v>23051</v>
      </c>
      <c r="C12605" s="47">
        <v>1.512</v>
      </c>
      <c r="D12605" s="119" t="s">
        <v>16849</v>
      </c>
      <c r="E12605" s="46" t="s">
        <v>16849</v>
      </c>
      <c r="F12605" s="121">
        <v>3.1648000000000001</v>
      </c>
      <c r="G12605" s="87"/>
      <c r="H12605" s="47"/>
      <c r="I12605" s="120">
        <v>429</v>
      </c>
      <c r="J12605" s="120">
        <v>0</v>
      </c>
    </row>
    <row r="12606" spans="1:10" ht="15" customHeight="1">
      <c r="A12606" s="46" t="s">
        <v>8037</v>
      </c>
      <c r="B12606" s="46" t="s">
        <v>22948</v>
      </c>
      <c r="C12606" s="47">
        <v>7.2729999999999997</v>
      </c>
      <c r="D12606" s="119" t="s">
        <v>16847</v>
      </c>
      <c r="E12606" s="46" t="s">
        <v>16847</v>
      </c>
      <c r="F12606" s="121">
        <v>9.3331999999999997</v>
      </c>
      <c r="G12606" s="87"/>
      <c r="H12606" s="47"/>
      <c r="I12606" s="120">
        <v>125</v>
      </c>
      <c r="J12606" s="120">
        <v>0</v>
      </c>
    </row>
    <row r="12607" spans="1:10" ht="15" customHeight="1">
      <c r="A12607" s="46" t="s">
        <v>8040</v>
      </c>
      <c r="B12607" s="46" t="s">
        <v>22947</v>
      </c>
      <c r="C12607" s="47">
        <v>3.2715999999999998</v>
      </c>
      <c r="D12607" s="119" t="s">
        <v>16845</v>
      </c>
      <c r="E12607" s="46" t="s">
        <v>16845</v>
      </c>
      <c r="F12607" s="121">
        <v>44.632599999999996</v>
      </c>
      <c r="G12607" s="87"/>
      <c r="H12607" s="47"/>
      <c r="I12607" s="120">
        <v>521</v>
      </c>
      <c r="J12607" s="120">
        <v>0</v>
      </c>
    </row>
    <row r="12608" spans="1:10" ht="15" customHeight="1">
      <c r="A12608" s="46" t="s">
        <v>8064</v>
      </c>
      <c r="B12608" s="46" t="s">
        <v>22946</v>
      </c>
      <c r="C12608" s="47">
        <v>4.9501999999999997</v>
      </c>
      <c r="D12608" s="119" t="s">
        <v>16843</v>
      </c>
      <c r="E12608" s="46" t="s">
        <v>16843</v>
      </c>
      <c r="F12608" s="121">
        <v>36.055199999999999</v>
      </c>
      <c r="G12608" s="87"/>
      <c r="H12608" s="47"/>
      <c r="I12608" s="120">
        <v>98</v>
      </c>
      <c r="J12608" s="120">
        <v>0</v>
      </c>
    </row>
    <row r="12609" spans="1:10" ht="15" customHeight="1">
      <c r="A12609" s="46" t="s">
        <v>8067</v>
      </c>
      <c r="B12609" s="46" t="s">
        <v>22945</v>
      </c>
      <c r="C12609" s="47">
        <v>1.9184000000000001</v>
      </c>
      <c r="D12609" s="119" t="s">
        <v>16842</v>
      </c>
      <c r="E12609" s="46" t="s">
        <v>16842</v>
      </c>
      <c r="F12609" s="121">
        <v>58.896799999999999</v>
      </c>
      <c r="G12609" s="87"/>
      <c r="H12609" s="47"/>
      <c r="I12609" s="120">
        <v>180</v>
      </c>
      <c r="J12609" s="120">
        <v>0</v>
      </c>
    </row>
    <row r="12610" spans="1:10" ht="15" customHeight="1">
      <c r="A12610" s="46" t="s">
        <v>6674</v>
      </c>
      <c r="B12610" s="46" t="s">
        <v>22949</v>
      </c>
      <c r="C12610" s="47">
        <v>5.7502000000000004</v>
      </c>
      <c r="D12610" s="119" t="s">
        <v>16840</v>
      </c>
      <c r="E12610" s="46" t="s">
        <v>16840</v>
      </c>
      <c r="F12610" s="121">
        <v>172.2552</v>
      </c>
      <c r="G12610" s="87"/>
      <c r="H12610" s="47"/>
      <c r="I12610" s="120">
        <v>0</v>
      </c>
      <c r="J12610" s="120">
        <v>0</v>
      </c>
    </row>
    <row r="12611" spans="1:10" ht="15" customHeight="1">
      <c r="A12611" s="46" t="s">
        <v>1388</v>
      </c>
      <c r="B12611" s="46" t="s">
        <v>23130</v>
      </c>
      <c r="C12611" s="47">
        <v>4.8986000000000001</v>
      </c>
      <c r="D12611" s="119" t="s">
        <v>16838</v>
      </c>
      <c r="E12611" s="46" t="s">
        <v>16838</v>
      </c>
      <c r="F12611" s="121">
        <v>174.93719999999999</v>
      </c>
      <c r="G12611" s="87"/>
      <c r="H12611" s="47"/>
      <c r="I12611" s="120">
        <v>18</v>
      </c>
      <c r="J12611" s="120">
        <v>0</v>
      </c>
    </row>
    <row r="12612" spans="1:10" ht="15" customHeight="1">
      <c r="A12612" s="46" t="s">
        <v>1391</v>
      </c>
      <c r="B12612" s="46" t="s">
        <v>23129</v>
      </c>
      <c r="C12612" s="47">
        <v>6.6474000000000002</v>
      </c>
      <c r="D12612" s="119" t="s">
        <v>1279</v>
      </c>
      <c r="E12612" s="46" t="s">
        <v>1279</v>
      </c>
      <c r="F12612" s="121">
        <v>102.3968</v>
      </c>
      <c r="G12612" s="87"/>
      <c r="H12612" s="47"/>
      <c r="I12612" s="120">
        <v>73</v>
      </c>
      <c r="J12612" s="120">
        <v>0</v>
      </c>
    </row>
    <row r="12613" spans="1:10" ht="15" customHeight="1">
      <c r="A12613" s="46" t="s">
        <v>23127</v>
      </c>
      <c r="B12613" s="46" t="s">
        <v>23128</v>
      </c>
      <c r="C12613" s="47">
        <v>6.8903999999999996</v>
      </c>
      <c r="D12613" s="119" t="s">
        <v>1282</v>
      </c>
      <c r="E12613" s="46" t="s">
        <v>1282</v>
      </c>
      <c r="F12613" s="121">
        <v>177.1386</v>
      </c>
      <c r="G12613" s="87"/>
      <c r="H12613" s="47"/>
      <c r="I12613" s="120">
        <v>31</v>
      </c>
      <c r="J12613" s="120">
        <v>0</v>
      </c>
    </row>
    <row r="12614" spans="1:10" ht="15" customHeight="1">
      <c r="A12614" s="46" t="s">
        <v>1394</v>
      </c>
      <c r="B12614" s="46" t="s">
        <v>23126</v>
      </c>
      <c r="C12614" s="47">
        <v>9.5296000000000003</v>
      </c>
      <c r="D12614" s="119" t="s">
        <v>1283</v>
      </c>
      <c r="E12614" s="46" t="s">
        <v>1283</v>
      </c>
      <c r="F12614" s="121">
        <v>180.0736</v>
      </c>
      <c r="G12614" s="87"/>
      <c r="H12614" s="47"/>
      <c r="I12614" s="120">
        <v>90</v>
      </c>
      <c r="J12614" s="120">
        <v>0</v>
      </c>
    </row>
    <row r="12615" spans="1:10" ht="15" customHeight="1">
      <c r="A12615" s="46" t="s">
        <v>23124</v>
      </c>
      <c r="B12615" s="46" t="s">
        <v>23125</v>
      </c>
      <c r="C12615" s="47">
        <v>10.739599999999999</v>
      </c>
      <c r="D12615" s="119" t="s">
        <v>1286</v>
      </c>
      <c r="E12615" s="46" t="s">
        <v>1286</v>
      </c>
      <c r="F12615" s="121">
        <v>49.591799999999999</v>
      </c>
      <c r="G12615" s="87"/>
      <c r="H12615" s="47"/>
      <c r="I12615" s="120">
        <v>6</v>
      </c>
      <c r="J12615" s="120">
        <v>0</v>
      </c>
    </row>
    <row r="12616" spans="1:10" ht="15" customHeight="1">
      <c r="A12616" s="46" t="s">
        <v>1397</v>
      </c>
      <c r="B12616" s="46" t="s">
        <v>23123</v>
      </c>
      <c r="C12616" s="47">
        <v>2.2305999999999999</v>
      </c>
      <c r="D12616" s="119" t="s">
        <v>16833</v>
      </c>
      <c r="E12616" s="46" t="s">
        <v>16833</v>
      </c>
      <c r="F12616" s="121">
        <v>32.512999999999998</v>
      </c>
      <c r="G12616" s="87"/>
      <c r="H12616" s="47"/>
      <c r="I12616" s="120">
        <v>240</v>
      </c>
      <c r="J12616" s="120">
        <v>0</v>
      </c>
    </row>
    <row r="12617" spans="1:10" ht="15" customHeight="1">
      <c r="A12617" s="46" t="s">
        <v>1400</v>
      </c>
      <c r="B12617" s="46" t="s">
        <v>23122</v>
      </c>
      <c r="C12617" s="47">
        <v>1.8442000000000001</v>
      </c>
      <c r="D12617" s="119" t="s">
        <v>16832</v>
      </c>
      <c r="E12617" s="46" t="s">
        <v>16832</v>
      </c>
      <c r="F12617" s="121">
        <v>25.959800000000001</v>
      </c>
      <c r="G12617" s="87"/>
      <c r="H12617" s="47"/>
      <c r="I12617" s="120">
        <v>59</v>
      </c>
      <c r="J12617" s="120">
        <v>0</v>
      </c>
    </row>
    <row r="12618" spans="1:10" ht="15" customHeight="1">
      <c r="A12618" s="46" t="s">
        <v>1403</v>
      </c>
      <c r="B12618" s="46" t="s">
        <v>23121</v>
      </c>
      <c r="C12618" s="47">
        <v>2.2305999999999999</v>
      </c>
      <c r="D12618" s="119" t="s">
        <v>16830</v>
      </c>
      <c r="E12618" s="46" t="s">
        <v>16830</v>
      </c>
      <c r="F12618" s="121">
        <v>46.555399999999999</v>
      </c>
      <c r="G12618" s="87"/>
      <c r="H12618" s="47"/>
      <c r="I12618" s="120">
        <v>90</v>
      </c>
      <c r="J12618" s="120">
        <v>0</v>
      </c>
    </row>
    <row r="12619" spans="1:10" ht="15" customHeight="1">
      <c r="A12619" s="46" t="s">
        <v>1406</v>
      </c>
      <c r="B12619" s="46" t="s">
        <v>23120</v>
      </c>
      <c r="C12619" s="47">
        <v>2.5529999999999999</v>
      </c>
      <c r="D12619" s="119" t="s">
        <v>16828</v>
      </c>
      <c r="E12619" s="46" t="s">
        <v>16828</v>
      </c>
      <c r="F12619" s="121">
        <v>40.508200000000002</v>
      </c>
      <c r="G12619" s="87"/>
      <c r="H12619" s="47"/>
      <c r="I12619" s="120">
        <v>200</v>
      </c>
      <c r="J12619" s="120">
        <v>0</v>
      </c>
    </row>
    <row r="12620" spans="1:10" ht="15" customHeight="1">
      <c r="A12620" s="46" t="s">
        <v>1409</v>
      </c>
      <c r="B12620" s="46" t="s">
        <v>23119</v>
      </c>
      <c r="C12620" s="47">
        <v>3.4977999999999998</v>
      </c>
      <c r="D12620" s="119" t="s">
        <v>16827</v>
      </c>
      <c r="E12620" s="46" t="s">
        <v>16827</v>
      </c>
      <c r="F12620" s="121">
        <v>122.0564</v>
      </c>
      <c r="G12620" s="87"/>
      <c r="H12620" s="47"/>
      <c r="I12620" s="120">
        <v>144</v>
      </c>
      <c r="J12620" s="120">
        <v>0</v>
      </c>
    </row>
    <row r="12621" spans="1:10" ht="15" customHeight="1">
      <c r="A12621" s="46" t="s">
        <v>23117</v>
      </c>
      <c r="B12621" s="46" t="s">
        <v>23118</v>
      </c>
      <c r="C12621" s="47">
        <v>15.7308</v>
      </c>
      <c r="D12621" s="119" t="s">
        <v>16826</v>
      </c>
      <c r="E12621" s="46" t="s">
        <v>16826</v>
      </c>
      <c r="F12621" s="121">
        <v>200.39099999999999</v>
      </c>
      <c r="G12621" s="87"/>
      <c r="H12621" s="47"/>
      <c r="I12621" s="120">
        <v>0</v>
      </c>
      <c r="J12621" s="120">
        <v>0</v>
      </c>
    </row>
    <row r="12622" spans="1:10" ht="15" customHeight="1">
      <c r="A12622" s="46" t="s">
        <v>23115</v>
      </c>
      <c r="B12622" s="46" t="s">
        <v>23116</v>
      </c>
      <c r="C12622" s="47">
        <v>22.901800000000001</v>
      </c>
      <c r="D12622" s="119" t="s">
        <v>16824</v>
      </c>
      <c r="E12622" s="46" t="s">
        <v>16824</v>
      </c>
      <c r="F12622" s="121">
        <v>200.39099999999999</v>
      </c>
      <c r="G12622" s="87"/>
      <c r="H12622" s="47"/>
      <c r="I12622" s="120">
        <v>8</v>
      </c>
      <c r="J12622" s="120">
        <v>0</v>
      </c>
    </row>
    <row r="12623" spans="1:10" ht="15" customHeight="1">
      <c r="A12623" s="46" t="s">
        <v>23113</v>
      </c>
      <c r="B12623" s="46" t="s">
        <v>23114</v>
      </c>
      <c r="C12623" s="47">
        <v>32.320399999999999</v>
      </c>
      <c r="D12623" s="119" t="s">
        <v>16822</v>
      </c>
      <c r="E12623" s="46" t="s">
        <v>16822</v>
      </c>
      <c r="F12623" s="121">
        <v>13.8452</v>
      </c>
      <c r="G12623" s="87"/>
      <c r="H12623" s="47"/>
      <c r="I12623" s="120">
        <v>3</v>
      </c>
      <c r="J12623" s="120">
        <v>0</v>
      </c>
    </row>
    <row r="12624" spans="1:10" ht="15" customHeight="1">
      <c r="A12624" s="46" t="s">
        <v>23111</v>
      </c>
      <c r="B12624" s="46" t="s">
        <v>23112</v>
      </c>
      <c r="C12624" s="47">
        <v>6.0228000000000002</v>
      </c>
      <c r="D12624" s="119" t="s">
        <v>16820</v>
      </c>
      <c r="E12624" s="46" t="s">
        <v>16820</v>
      </c>
      <c r="F12624" s="121">
        <v>0.63739999999999997</v>
      </c>
      <c r="G12624" s="87"/>
      <c r="H12624" s="47"/>
      <c r="I12624" s="120">
        <v>72</v>
      </c>
      <c r="J12624" s="120">
        <v>0</v>
      </c>
    </row>
    <row r="12625" spans="1:10" ht="15" customHeight="1">
      <c r="A12625" s="46" t="s">
        <v>23109</v>
      </c>
      <c r="B12625" s="46" t="s">
        <v>23110</v>
      </c>
      <c r="C12625" s="47">
        <v>8.6501999999999999</v>
      </c>
      <c r="D12625" s="119" t="s">
        <v>16818</v>
      </c>
      <c r="E12625" s="46" t="s">
        <v>16818</v>
      </c>
      <c r="F12625" s="121">
        <v>0.48280000000000001</v>
      </c>
      <c r="G12625" s="87"/>
      <c r="H12625" s="47"/>
      <c r="I12625" s="120">
        <v>22</v>
      </c>
      <c r="J12625" s="120">
        <v>0</v>
      </c>
    </row>
    <row r="12626" spans="1:10" ht="15" customHeight="1">
      <c r="A12626" s="46" t="s">
        <v>23107</v>
      </c>
      <c r="B12626" s="46" t="s">
        <v>23108</v>
      </c>
      <c r="C12626" s="47">
        <v>11.103999999999999</v>
      </c>
      <c r="D12626" s="119" t="s">
        <v>16816</v>
      </c>
      <c r="E12626" s="46" t="s">
        <v>16816</v>
      </c>
      <c r="F12626" s="121">
        <v>6.3760000000000003</v>
      </c>
      <c r="G12626" s="87"/>
      <c r="H12626" s="47"/>
      <c r="I12626" s="120">
        <v>33</v>
      </c>
      <c r="J12626" s="120">
        <v>0</v>
      </c>
    </row>
    <row r="12627" spans="1:10" ht="15" customHeight="1">
      <c r="A12627" s="46" t="s">
        <v>1421</v>
      </c>
      <c r="B12627" s="46" t="s">
        <v>23106</v>
      </c>
      <c r="C12627" s="47">
        <v>9.0388000000000002</v>
      </c>
      <c r="D12627" s="119" t="s">
        <v>16814</v>
      </c>
      <c r="E12627" s="46" t="s">
        <v>16814</v>
      </c>
      <c r="F12627" s="121">
        <v>1.2936000000000001</v>
      </c>
      <c r="G12627" s="87"/>
      <c r="H12627" s="47"/>
      <c r="I12627" s="120">
        <v>24</v>
      </c>
      <c r="J12627" s="120">
        <v>0</v>
      </c>
    </row>
    <row r="12628" spans="1:10" ht="15" customHeight="1">
      <c r="A12628" s="46" t="s">
        <v>1424</v>
      </c>
      <c r="B12628" s="46" t="s">
        <v>23105</v>
      </c>
      <c r="C12628" s="47">
        <v>12.8668</v>
      </c>
      <c r="D12628" s="119" t="s">
        <v>16812</v>
      </c>
      <c r="E12628" s="46" t="s">
        <v>16812</v>
      </c>
      <c r="F12628" s="121">
        <v>10.5206</v>
      </c>
      <c r="G12628" s="87"/>
      <c r="H12628" s="47"/>
      <c r="I12628" s="120">
        <v>111</v>
      </c>
      <c r="J12628" s="120">
        <v>0</v>
      </c>
    </row>
    <row r="12629" spans="1:10" ht="15" customHeight="1">
      <c r="A12629" s="46" t="s">
        <v>23103</v>
      </c>
      <c r="B12629" s="46" t="s">
        <v>23104</v>
      </c>
      <c r="C12629" s="47">
        <v>8.3775999999999993</v>
      </c>
      <c r="D12629" s="119" t="s">
        <v>16810</v>
      </c>
      <c r="E12629" s="46" t="s">
        <v>16810</v>
      </c>
      <c r="F12629" s="121">
        <v>8.7899999999999991</v>
      </c>
      <c r="G12629" s="87"/>
      <c r="H12629" s="47"/>
      <c r="I12629" s="120">
        <v>0</v>
      </c>
      <c r="J12629" s="120">
        <v>0</v>
      </c>
    </row>
    <row r="12630" spans="1:10" ht="15" customHeight="1">
      <c r="A12630" s="46" t="s">
        <v>1427</v>
      </c>
      <c r="B12630" s="46" t="s">
        <v>23102</v>
      </c>
      <c r="C12630" s="47">
        <v>15.662000000000001</v>
      </c>
      <c r="D12630" s="119" t="s">
        <v>16808</v>
      </c>
      <c r="E12630" s="46" t="s">
        <v>16808</v>
      </c>
      <c r="F12630" s="121">
        <v>3.8256000000000001</v>
      </c>
      <c r="G12630" s="87"/>
      <c r="H12630" s="47"/>
      <c r="I12630" s="120">
        <v>41</v>
      </c>
      <c r="J12630" s="120">
        <v>0</v>
      </c>
    </row>
    <row r="12631" spans="1:10" ht="15" customHeight="1">
      <c r="A12631" s="46" t="s">
        <v>23100</v>
      </c>
      <c r="B12631" s="46" t="s">
        <v>23101</v>
      </c>
      <c r="C12631" s="47">
        <v>18.589200000000002</v>
      </c>
      <c r="D12631" s="119" t="s">
        <v>16806</v>
      </c>
      <c r="E12631" s="46" t="s">
        <v>16806</v>
      </c>
      <c r="F12631" s="121">
        <v>2.7143999999999999</v>
      </c>
      <c r="G12631" s="87"/>
      <c r="H12631" s="47"/>
      <c r="I12631" s="120">
        <v>74</v>
      </c>
      <c r="J12631" s="120">
        <v>0</v>
      </c>
    </row>
    <row r="12632" spans="1:10" ht="15" customHeight="1">
      <c r="A12632" s="46" t="s">
        <v>23098</v>
      </c>
      <c r="B12632" s="46" t="s">
        <v>23099</v>
      </c>
      <c r="C12632" s="47">
        <v>21.340399999999999</v>
      </c>
      <c r="D12632" s="119" t="s">
        <v>16804</v>
      </c>
      <c r="E12632" s="46" t="s">
        <v>16804</v>
      </c>
      <c r="F12632" s="121">
        <v>9.3819999999999997</v>
      </c>
      <c r="G12632" s="87"/>
      <c r="H12632" s="47"/>
      <c r="I12632" s="120">
        <v>4</v>
      </c>
      <c r="J12632" s="120">
        <v>0</v>
      </c>
    </row>
    <row r="12633" spans="1:10" ht="15" customHeight="1">
      <c r="A12633" s="46" t="s">
        <v>23096</v>
      </c>
      <c r="B12633" s="46" t="s">
        <v>23097</v>
      </c>
      <c r="C12633" s="47">
        <v>16.779800000000002</v>
      </c>
      <c r="D12633" s="119" t="s">
        <v>16802</v>
      </c>
      <c r="E12633" s="46" t="s">
        <v>16802</v>
      </c>
      <c r="F12633" s="121">
        <v>1.4346000000000001</v>
      </c>
      <c r="G12633" s="87"/>
      <c r="H12633" s="47"/>
      <c r="I12633" s="120">
        <v>0</v>
      </c>
      <c r="J12633" s="120">
        <v>0</v>
      </c>
    </row>
    <row r="12634" spans="1:10" ht="15" customHeight="1">
      <c r="A12634" s="46" t="s">
        <v>1430</v>
      </c>
      <c r="B12634" s="46" t="s">
        <v>23095</v>
      </c>
      <c r="C12634" s="47">
        <v>3.8904000000000001</v>
      </c>
      <c r="D12634" s="119" t="s">
        <v>16800</v>
      </c>
      <c r="E12634" s="46" t="s">
        <v>16800</v>
      </c>
      <c r="F12634" s="121">
        <v>28.616399999999999</v>
      </c>
      <c r="G12634" s="87"/>
      <c r="H12634" s="47"/>
      <c r="I12634" s="120">
        <v>33</v>
      </c>
      <c r="J12634" s="120">
        <v>0</v>
      </c>
    </row>
    <row r="12635" spans="1:10" ht="15" customHeight="1">
      <c r="A12635" s="46" t="s">
        <v>1433</v>
      </c>
      <c r="B12635" s="46" t="s">
        <v>23094</v>
      </c>
      <c r="C12635" s="47">
        <v>3.9815999999999998</v>
      </c>
      <c r="D12635" s="119" t="s">
        <v>16798</v>
      </c>
      <c r="E12635" s="46" t="s">
        <v>16798</v>
      </c>
      <c r="F12635" s="121">
        <v>37.548000000000002</v>
      </c>
      <c r="G12635" s="87"/>
      <c r="H12635" s="47"/>
      <c r="I12635" s="120">
        <v>33</v>
      </c>
      <c r="J12635" s="120">
        <v>0</v>
      </c>
    </row>
    <row r="12636" spans="1:10" ht="15" customHeight="1">
      <c r="A12636" s="46" t="s">
        <v>1436</v>
      </c>
      <c r="B12636" s="46" t="s">
        <v>23093</v>
      </c>
      <c r="C12636" s="47">
        <v>4.5743999999999998</v>
      </c>
      <c r="D12636" s="119" t="s">
        <v>16796</v>
      </c>
      <c r="E12636" s="46" t="s">
        <v>16796</v>
      </c>
      <c r="F12636" s="121">
        <v>35.022799999999997</v>
      </c>
      <c r="G12636" s="87"/>
      <c r="H12636" s="47"/>
      <c r="I12636" s="120">
        <v>100</v>
      </c>
      <c r="J12636" s="120">
        <v>0</v>
      </c>
    </row>
    <row r="12637" spans="1:10" ht="15" customHeight="1">
      <c r="A12637" s="46" t="s">
        <v>1439</v>
      </c>
      <c r="B12637" s="46" t="s">
        <v>23092</v>
      </c>
      <c r="C12637" s="47">
        <v>5.2294</v>
      </c>
      <c r="D12637" s="119" t="s">
        <v>16794</v>
      </c>
      <c r="E12637" s="46" t="s">
        <v>16794</v>
      </c>
      <c r="F12637" s="121">
        <v>46.935000000000002</v>
      </c>
      <c r="G12637" s="87"/>
      <c r="H12637" s="47"/>
      <c r="I12637" s="120">
        <v>25</v>
      </c>
      <c r="J12637" s="120">
        <v>0</v>
      </c>
    </row>
    <row r="12638" spans="1:10" ht="15" customHeight="1">
      <c r="A12638" s="46" t="s">
        <v>23137</v>
      </c>
      <c r="B12638" s="46" t="s">
        <v>23138</v>
      </c>
      <c r="C12638" s="47">
        <v>27.313600000000001</v>
      </c>
      <c r="D12638" s="119" t="s">
        <v>16792</v>
      </c>
      <c r="E12638" s="46" t="s">
        <v>16792</v>
      </c>
      <c r="F12638" s="121">
        <v>75.096000000000004</v>
      </c>
      <c r="G12638" s="87"/>
      <c r="H12638" s="47"/>
      <c r="I12638" s="120">
        <v>8</v>
      </c>
      <c r="J12638" s="120">
        <v>0</v>
      </c>
    </row>
    <row r="12639" spans="1:10" ht="15" customHeight="1">
      <c r="A12639" s="46" t="s">
        <v>1448</v>
      </c>
      <c r="B12639" s="46" t="s">
        <v>23091</v>
      </c>
      <c r="C12639" s="47">
        <v>5.4337999999999997</v>
      </c>
      <c r="D12639" s="119" t="s">
        <v>16790</v>
      </c>
      <c r="E12639" s="46" t="s">
        <v>16790</v>
      </c>
      <c r="F12639" s="121">
        <v>85.153599999999997</v>
      </c>
      <c r="G12639" s="87"/>
      <c r="H12639" s="47"/>
      <c r="I12639" s="120">
        <v>16</v>
      </c>
      <c r="J12639" s="120">
        <v>0</v>
      </c>
    </row>
    <row r="12640" spans="1:10" ht="15" customHeight="1">
      <c r="A12640" s="46" t="s">
        <v>1451</v>
      </c>
      <c r="B12640" s="46" t="s">
        <v>23090</v>
      </c>
      <c r="C12640" s="47">
        <v>9.2797999999999998</v>
      </c>
      <c r="D12640" s="119" t="s">
        <v>16788</v>
      </c>
      <c r="E12640" s="46" t="s">
        <v>16788</v>
      </c>
      <c r="F12640" s="121">
        <v>17.433</v>
      </c>
      <c r="G12640" s="87"/>
      <c r="H12640" s="47"/>
      <c r="I12640" s="120">
        <v>56</v>
      </c>
      <c r="J12640" s="120">
        <v>0</v>
      </c>
    </row>
    <row r="12641" spans="1:10" ht="15" customHeight="1">
      <c r="A12641" s="46" t="s">
        <v>23088</v>
      </c>
      <c r="B12641" s="46" t="s">
        <v>23089</v>
      </c>
      <c r="C12641" s="47">
        <v>10.732200000000001</v>
      </c>
      <c r="D12641" s="119" t="s">
        <v>8178</v>
      </c>
      <c r="E12641" s="46" t="s">
        <v>8178</v>
      </c>
      <c r="F12641" s="121">
        <v>196.00880000000001</v>
      </c>
      <c r="G12641" s="87"/>
      <c r="H12641" s="47"/>
      <c r="I12641" s="120">
        <v>21</v>
      </c>
      <c r="J12641" s="120">
        <v>0</v>
      </c>
    </row>
    <row r="12642" spans="1:10" ht="15" customHeight="1">
      <c r="A12642" s="46" t="s">
        <v>23086</v>
      </c>
      <c r="B12642" s="46" t="s">
        <v>23087</v>
      </c>
      <c r="C12642" s="47">
        <v>8.8385999999999996</v>
      </c>
      <c r="D12642" s="119" t="s">
        <v>8183</v>
      </c>
      <c r="E12642" s="46" t="s">
        <v>8183</v>
      </c>
      <c r="F12642" s="121">
        <v>210.00559999999999</v>
      </c>
      <c r="G12642" s="87"/>
      <c r="H12642" s="47"/>
      <c r="I12642" s="120">
        <v>10</v>
      </c>
      <c r="J12642" s="120">
        <v>0</v>
      </c>
    </row>
    <row r="12643" spans="1:10" ht="15" customHeight="1">
      <c r="A12643" s="46" t="s">
        <v>1454</v>
      </c>
      <c r="B12643" s="46" t="s">
        <v>23085</v>
      </c>
      <c r="C12643" s="47">
        <v>11.1288</v>
      </c>
      <c r="D12643" s="119" t="s">
        <v>8188</v>
      </c>
      <c r="E12643" s="46" t="s">
        <v>8188</v>
      </c>
      <c r="F12643" s="121">
        <v>214.02359999999999</v>
      </c>
      <c r="G12643" s="87"/>
      <c r="H12643" s="47"/>
      <c r="I12643" s="120">
        <v>100</v>
      </c>
      <c r="J12643" s="120">
        <v>0</v>
      </c>
    </row>
    <row r="12644" spans="1:10" ht="15" customHeight="1">
      <c r="A12644" s="46" t="s">
        <v>23083</v>
      </c>
      <c r="B12644" s="46" t="s">
        <v>23084</v>
      </c>
      <c r="C12644" s="47">
        <v>13.7608</v>
      </c>
      <c r="D12644" s="119" t="s">
        <v>17057</v>
      </c>
      <c r="E12644" s="46" t="s">
        <v>17057</v>
      </c>
      <c r="F12644" s="121">
        <v>0.4158</v>
      </c>
      <c r="G12644" s="87"/>
      <c r="H12644" s="47"/>
      <c r="I12644" s="120">
        <v>0</v>
      </c>
      <c r="J12644" s="120">
        <v>0</v>
      </c>
    </row>
    <row r="12645" spans="1:10" ht="15" customHeight="1">
      <c r="A12645" s="46" t="s">
        <v>23081</v>
      </c>
      <c r="B12645" s="46" t="s">
        <v>23082</v>
      </c>
      <c r="C12645" s="47">
        <v>16.373200000000001</v>
      </c>
      <c r="D12645" s="119" t="s">
        <v>17055</v>
      </c>
      <c r="E12645" s="46" t="s">
        <v>17055</v>
      </c>
      <c r="F12645" s="121">
        <v>2.4400000000000002E-2</v>
      </c>
      <c r="G12645" s="87"/>
      <c r="H12645" s="47"/>
      <c r="I12645" s="120">
        <v>0</v>
      </c>
      <c r="J12645" s="120">
        <v>0</v>
      </c>
    </row>
    <row r="12646" spans="1:10" ht="15" customHeight="1">
      <c r="A12646" s="46" t="s">
        <v>36167</v>
      </c>
      <c r="B12646" s="46" t="s">
        <v>36168</v>
      </c>
      <c r="C12646" s="47">
        <v>1.9084000000000001</v>
      </c>
      <c r="D12646" s="119" t="s">
        <v>17053</v>
      </c>
      <c r="E12646" s="46" t="s">
        <v>17053</v>
      </c>
      <c r="F12646" s="121">
        <v>4.7399999999999998E-2</v>
      </c>
      <c r="G12646" s="87"/>
      <c r="H12646" s="47"/>
      <c r="I12646" s="120">
        <v>120</v>
      </c>
      <c r="J12646" s="120">
        <v>0</v>
      </c>
    </row>
    <row r="12647" spans="1:10" ht="15" customHeight="1">
      <c r="A12647" s="46" t="s">
        <v>1457</v>
      </c>
      <c r="B12647" s="46" t="s">
        <v>23080</v>
      </c>
      <c r="C12647" s="47">
        <v>2.9742000000000002</v>
      </c>
      <c r="D12647" s="119" t="s">
        <v>17051</v>
      </c>
      <c r="E12647" s="46" t="s">
        <v>17051</v>
      </c>
      <c r="F12647" s="121">
        <v>4.2000000000000003E-2</v>
      </c>
      <c r="G12647" s="87"/>
      <c r="H12647" s="47"/>
      <c r="I12647" s="120">
        <v>46</v>
      </c>
      <c r="J12647" s="120">
        <v>0</v>
      </c>
    </row>
    <row r="12648" spans="1:10" ht="15" customHeight="1">
      <c r="A12648" s="46" t="s">
        <v>1460</v>
      </c>
      <c r="B12648" s="46" t="s">
        <v>23079</v>
      </c>
      <c r="C12648" s="47">
        <v>2.9742000000000002</v>
      </c>
      <c r="D12648" s="119" t="s">
        <v>17049</v>
      </c>
      <c r="E12648" s="46" t="s">
        <v>17049</v>
      </c>
      <c r="F12648" s="121">
        <v>6.1199999999999997E-2</v>
      </c>
      <c r="G12648" s="87"/>
      <c r="H12648" s="47"/>
      <c r="I12648" s="120">
        <v>29</v>
      </c>
      <c r="J12648" s="120">
        <v>0</v>
      </c>
    </row>
    <row r="12649" spans="1:10" ht="15" customHeight="1">
      <c r="A12649" s="46" t="s">
        <v>1463</v>
      </c>
      <c r="B12649" s="46" t="s">
        <v>23078</v>
      </c>
      <c r="C12649" s="47">
        <v>3.2964000000000002</v>
      </c>
      <c r="D12649" s="119" t="s">
        <v>17047</v>
      </c>
      <c r="E12649" s="46" t="s">
        <v>17047</v>
      </c>
      <c r="F12649" s="121">
        <v>6.8000000000000005E-2</v>
      </c>
      <c r="G12649" s="87"/>
      <c r="H12649" s="47"/>
      <c r="I12649" s="120">
        <v>101</v>
      </c>
      <c r="J12649" s="120">
        <v>0</v>
      </c>
    </row>
    <row r="12650" spans="1:10" ht="15" customHeight="1">
      <c r="A12650" s="46" t="s">
        <v>1465</v>
      </c>
      <c r="B12650" s="46" t="s">
        <v>23077</v>
      </c>
      <c r="C12650" s="47">
        <v>3.85</v>
      </c>
      <c r="D12650" s="119" t="s">
        <v>17043</v>
      </c>
      <c r="E12650" s="46" t="s">
        <v>17043</v>
      </c>
      <c r="F12650" s="121">
        <v>9.6799999999999997E-2</v>
      </c>
      <c r="G12650" s="87"/>
      <c r="H12650" s="47"/>
      <c r="I12650" s="120">
        <v>128</v>
      </c>
      <c r="J12650" s="120">
        <v>0</v>
      </c>
    </row>
    <row r="12651" spans="1:10" ht="15" customHeight="1">
      <c r="A12651" s="46" t="s">
        <v>23149</v>
      </c>
      <c r="B12651" s="46" t="s">
        <v>23150</v>
      </c>
      <c r="C12651" s="47">
        <v>3.7797999999999998</v>
      </c>
      <c r="D12651" s="119" t="s">
        <v>17041</v>
      </c>
      <c r="E12651" s="46" t="s">
        <v>17041</v>
      </c>
      <c r="F12651" s="121">
        <v>0.17680000000000001</v>
      </c>
      <c r="G12651" s="87"/>
      <c r="H12651" s="47"/>
      <c r="I12651" s="120">
        <v>0</v>
      </c>
      <c r="J12651" s="120">
        <v>0</v>
      </c>
    </row>
    <row r="12652" spans="1:10" ht="15" customHeight="1">
      <c r="A12652" s="46" t="s">
        <v>23147</v>
      </c>
      <c r="B12652" s="46" t="s">
        <v>23148</v>
      </c>
      <c r="C12652" s="47">
        <v>4.7587999999999999</v>
      </c>
      <c r="D12652" s="119" t="s">
        <v>17030</v>
      </c>
      <c r="E12652" s="46" t="s">
        <v>17030</v>
      </c>
      <c r="F12652" s="121">
        <v>0.20039999999999999</v>
      </c>
      <c r="G12652" s="87"/>
      <c r="H12652" s="47"/>
      <c r="I12652" s="120">
        <v>0</v>
      </c>
      <c r="J12652" s="120">
        <v>0</v>
      </c>
    </row>
    <row r="12653" spans="1:10" ht="15" customHeight="1">
      <c r="A12653" s="46" t="s">
        <v>23145</v>
      </c>
      <c r="B12653" s="46" t="s">
        <v>23146</v>
      </c>
      <c r="C12653" s="47">
        <v>5.9238</v>
      </c>
      <c r="D12653" s="119" t="s">
        <v>17029</v>
      </c>
      <c r="E12653" s="46" t="s">
        <v>17029</v>
      </c>
      <c r="F12653" s="121">
        <v>0.21859999999999999</v>
      </c>
      <c r="G12653" s="87"/>
      <c r="H12653" s="47"/>
      <c r="I12653" s="120">
        <v>0</v>
      </c>
      <c r="J12653" s="120">
        <v>0</v>
      </c>
    </row>
    <row r="12654" spans="1:10" ht="15" customHeight="1">
      <c r="A12654" s="46" t="s">
        <v>23143</v>
      </c>
      <c r="B12654" s="46" t="s">
        <v>23144</v>
      </c>
      <c r="C12654" s="47">
        <v>6.8903999999999996</v>
      </c>
      <c r="D12654" s="119" t="s">
        <v>33048</v>
      </c>
      <c r="E12654" s="46" t="s">
        <v>33048</v>
      </c>
      <c r="F12654" s="121">
        <v>2.0242</v>
      </c>
      <c r="G12654" s="87"/>
      <c r="H12654" s="47"/>
      <c r="I12654" s="120">
        <v>0</v>
      </c>
      <c r="J12654" s="120">
        <v>0</v>
      </c>
    </row>
    <row r="12655" spans="1:10" ht="15" customHeight="1">
      <c r="A12655" s="46" t="s">
        <v>23141</v>
      </c>
      <c r="B12655" s="46" t="s">
        <v>23142</v>
      </c>
      <c r="C12655" s="47">
        <v>9.6416000000000004</v>
      </c>
      <c r="D12655" s="119" t="s">
        <v>35638</v>
      </c>
      <c r="E12655" s="46" t="s">
        <v>35638</v>
      </c>
      <c r="F12655" s="121">
        <v>6.0724</v>
      </c>
      <c r="G12655" s="87"/>
      <c r="H12655" s="47"/>
      <c r="I12655" s="120">
        <v>0</v>
      </c>
      <c r="J12655" s="120">
        <v>0</v>
      </c>
    </row>
    <row r="12656" spans="1:10" ht="15" customHeight="1">
      <c r="A12656" s="46" t="s">
        <v>23139</v>
      </c>
      <c r="B12656" s="46" t="s">
        <v>23140</v>
      </c>
      <c r="C12656" s="47">
        <v>12.2936</v>
      </c>
      <c r="D12656" s="119" t="s">
        <v>17027</v>
      </c>
      <c r="E12656" s="46" t="s">
        <v>17027</v>
      </c>
      <c r="F12656" s="121">
        <v>2.6598000000000002</v>
      </c>
      <c r="G12656" s="87"/>
      <c r="H12656" s="47"/>
      <c r="I12656" s="120">
        <v>0</v>
      </c>
      <c r="J12656" s="120">
        <v>0</v>
      </c>
    </row>
    <row r="12657" spans="1:10" ht="15" customHeight="1">
      <c r="A12657" s="46" t="s">
        <v>23135</v>
      </c>
      <c r="B12657" s="46" t="s">
        <v>23136</v>
      </c>
      <c r="C12657" s="47">
        <v>5.4032</v>
      </c>
      <c r="D12657" s="119" t="s">
        <v>17026</v>
      </c>
      <c r="E12657" s="46" t="s">
        <v>17026</v>
      </c>
      <c r="F12657" s="121">
        <v>0.63739999999999997</v>
      </c>
      <c r="G12657" s="87"/>
      <c r="H12657" s="47"/>
      <c r="I12657" s="120">
        <v>0</v>
      </c>
      <c r="J12657" s="120">
        <v>0</v>
      </c>
    </row>
    <row r="12658" spans="1:10" ht="15" customHeight="1">
      <c r="A12658" s="46" t="s">
        <v>23133</v>
      </c>
      <c r="B12658" s="46" t="s">
        <v>23134</v>
      </c>
      <c r="C12658" s="47">
        <v>6.8903999999999996</v>
      </c>
      <c r="D12658" s="119" t="s">
        <v>17024</v>
      </c>
      <c r="E12658" s="46" t="s">
        <v>17024</v>
      </c>
      <c r="F12658" s="121">
        <v>0.63739999999999997</v>
      </c>
      <c r="G12658" s="87"/>
      <c r="H12658" s="47"/>
      <c r="I12658" s="120">
        <v>0</v>
      </c>
      <c r="J12658" s="120">
        <v>0</v>
      </c>
    </row>
    <row r="12659" spans="1:10" ht="15" customHeight="1">
      <c r="A12659" s="46" t="s">
        <v>23131</v>
      </c>
      <c r="B12659" s="46" t="s">
        <v>23132</v>
      </c>
      <c r="C12659" s="47">
        <v>8.8979999999999997</v>
      </c>
      <c r="D12659" s="119" t="s">
        <v>17022</v>
      </c>
      <c r="E12659" s="46" t="s">
        <v>17022</v>
      </c>
      <c r="F12659" s="121">
        <v>10.019600000000001</v>
      </c>
      <c r="G12659" s="87"/>
      <c r="H12659" s="47"/>
      <c r="I12659" s="120">
        <v>0</v>
      </c>
      <c r="J12659" s="120">
        <v>0</v>
      </c>
    </row>
    <row r="12660" spans="1:10" ht="15" customHeight="1">
      <c r="A12660" s="46" t="s">
        <v>1379</v>
      </c>
      <c r="B12660" s="46" t="s">
        <v>23197</v>
      </c>
      <c r="C12660" s="47">
        <v>10.8066</v>
      </c>
      <c r="D12660" s="119" t="s">
        <v>17020</v>
      </c>
      <c r="E12660" s="46" t="s">
        <v>17020</v>
      </c>
      <c r="F12660" s="121">
        <v>0.83340000000000003</v>
      </c>
      <c r="G12660" s="87"/>
      <c r="H12660" s="47"/>
      <c r="I12660" s="120">
        <v>80</v>
      </c>
      <c r="J12660" s="120">
        <v>0</v>
      </c>
    </row>
    <row r="12661" spans="1:10" ht="15" customHeight="1">
      <c r="A12661" s="46" t="s">
        <v>1382</v>
      </c>
      <c r="B12661" s="46" t="s">
        <v>23196</v>
      </c>
      <c r="C12661" s="47">
        <v>6.6672000000000002</v>
      </c>
      <c r="D12661" s="119" t="s">
        <v>17018</v>
      </c>
      <c r="E12661" s="46" t="s">
        <v>17018</v>
      </c>
      <c r="F12661" s="121">
        <v>2.5047999999999999</v>
      </c>
      <c r="G12661" s="87"/>
      <c r="H12661" s="47"/>
      <c r="I12661" s="120">
        <v>183</v>
      </c>
      <c r="J12661" s="120">
        <v>0</v>
      </c>
    </row>
    <row r="12662" spans="1:10" ht="15" customHeight="1">
      <c r="A12662" s="46" t="s">
        <v>1385</v>
      </c>
      <c r="B12662" s="46" t="s">
        <v>23195</v>
      </c>
      <c r="C12662" s="47">
        <v>4.9076000000000004</v>
      </c>
      <c r="D12662" s="119" t="s">
        <v>17016</v>
      </c>
      <c r="E12662" s="46" t="s">
        <v>17016</v>
      </c>
      <c r="F12662" s="121">
        <v>17.3066</v>
      </c>
      <c r="G12662" s="87"/>
      <c r="H12662" s="47"/>
      <c r="I12662" s="120">
        <v>224</v>
      </c>
      <c r="J12662" s="120">
        <v>0</v>
      </c>
    </row>
    <row r="12663" spans="1:10" ht="15" customHeight="1">
      <c r="A12663" s="46" t="s">
        <v>23193</v>
      </c>
      <c r="B12663" s="46" t="s">
        <v>23194</v>
      </c>
      <c r="C12663" s="47">
        <v>26.495799999999999</v>
      </c>
      <c r="D12663" s="119" t="s">
        <v>17014</v>
      </c>
      <c r="E12663" s="46" t="s">
        <v>17014</v>
      </c>
      <c r="F12663" s="121">
        <v>0.246</v>
      </c>
      <c r="G12663" s="87"/>
      <c r="H12663" s="47"/>
      <c r="I12663" s="120">
        <v>85</v>
      </c>
      <c r="J12663" s="120">
        <v>0</v>
      </c>
    </row>
    <row r="12664" spans="1:10" ht="15" customHeight="1">
      <c r="A12664" s="46" t="s">
        <v>23192</v>
      </c>
      <c r="B12664" s="46" t="s">
        <v>33718</v>
      </c>
      <c r="C12664" s="47">
        <v>21.2364</v>
      </c>
      <c r="D12664" s="119" t="s">
        <v>17012</v>
      </c>
      <c r="E12664" s="46" t="s">
        <v>17012</v>
      </c>
      <c r="F12664" s="121">
        <v>0.1104</v>
      </c>
      <c r="G12664" s="87"/>
      <c r="H12664" s="47"/>
      <c r="I12664" s="120">
        <v>21</v>
      </c>
      <c r="J12664" s="120">
        <v>0</v>
      </c>
    </row>
    <row r="12665" spans="1:10" ht="15" customHeight="1">
      <c r="A12665" s="46" t="s">
        <v>1412</v>
      </c>
      <c r="B12665" s="46" t="s">
        <v>23191</v>
      </c>
      <c r="C12665" s="47">
        <v>18.960999999999999</v>
      </c>
      <c r="D12665" s="119" t="s">
        <v>17011</v>
      </c>
      <c r="E12665" s="46" t="s">
        <v>17011</v>
      </c>
      <c r="F12665" s="121">
        <v>0.62839999999999996</v>
      </c>
      <c r="G12665" s="87"/>
      <c r="H12665" s="47"/>
      <c r="I12665" s="120">
        <v>35</v>
      </c>
      <c r="J12665" s="120">
        <v>0</v>
      </c>
    </row>
    <row r="12666" spans="1:10" ht="15" customHeight="1">
      <c r="A12666" s="46" t="s">
        <v>1415</v>
      </c>
      <c r="B12666" s="46" t="s">
        <v>33719</v>
      </c>
      <c r="C12666" s="47">
        <v>15.704000000000001</v>
      </c>
      <c r="D12666" s="119" t="s">
        <v>17009</v>
      </c>
      <c r="E12666" s="46" t="s">
        <v>17009</v>
      </c>
      <c r="F12666" s="121">
        <v>1.002</v>
      </c>
      <c r="G12666" s="87"/>
      <c r="H12666" s="47"/>
      <c r="I12666" s="120">
        <v>56</v>
      </c>
      <c r="J12666" s="120">
        <v>0</v>
      </c>
    </row>
    <row r="12667" spans="1:10" ht="15" customHeight="1">
      <c r="A12667" s="46" t="s">
        <v>1418</v>
      </c>
      <c r="B12667" s="46" t="s">
        <v>23190</v>
      </c>
      <c r="C12667" s="47">
        <v>10.841200000000001</v>
      </c>
      <c r="D12667" s="119" t="s">
        <v>17007</v>
      </c>
      <c r="E12667" s="46" t="s">
        <v>17007</v>
      </c>
      <c r="F12667" s="121">
        <v>1.002</v>
      </c>
      <c r="G12667" s="87"/>
      <c r="H12667" s="47"/>
      <c r="I12667" s="120">
        <v>327</v>
      </c>
      <c r="J12667" s="120">
        <v>0</v>
      </c>
    </row>
    <row r="12668" spans="1:10" ht="15" customHeight="1">
      <c r="A12668" s="46" t="s">
        <v>23188</v>
      </c>
      <c r="B12668" s="46" t="s">
        <v>23189</v>
      </c>
      <c r="C12668" s="47">
        <v>40.276600000000002</v>
      </c>
      <c r="D12668" s="119" t="s">
        <v>17005</v>
      </c>
      <c r="E12668" s="46" t="s">
        <v>17005</v>
      </c>
      <c r="F12668" s="121">
        <v>0.31879999999999997</v>
      </c>
      <c r="G12668" s="87"/>
      <c r="H12668" s="47"/>
      <c r="I12668" s="120">
        <v>30</v>
      </c>
      <c r="J12668" s="120">
        <v>0</v>
      </c>
    </row>
    <row r="12669" spans="1:10" ht="15" customHeight="1">
      <c r="A12669" s="46" t="s">
        <v>23186</v>
      </c>
      <c r="B12669" s="46" t="s">
        <v>23187</v>
      </c>
      <c r="C12669" s="47">
        <v>31.4528</v>
      </c>
      <c r="D12669" s="119" t="s">
        <v>17003</v>
      </c>
      <c r="E12669" s="46" t="s">
        <v>17003</v>
      </c>
      <c r="F12669" s="121">
        <v>0.76959999999999995</v>
      </c>
      <c r="G12669" s="87"/>
      <c r="H12669" s="47"/>
      <c r="I12669" s="120">
        <v>28</v>
      </c>
      <c r="J12669" s="120">
        <v>0</v>
      </c>
    </row>
    <row r="12670" spans="1:10" ht="15" customHeight="1">
      <c r="A12670" s="46" t="s">
        <v>1442</v>
      </c>
      <c r="B12670" s="46" t="s">
        <v>23185</v>
      </c>
      <c r="C12670" s="47">
        <v>8.4765999999999995</v>
      </c>
      <c r="D12670" s="119" t="s">
        <v>17001</v>
      </c>
      <c r="E12670" s="46" t="s">
        <v>17001</v>
      </c>
      <c r="F12670" s="121">
        <v>0.49180000000000001</v>
      </c>
      <c r="G12670" s="87"/>
      <c r="H12670" s="47"/>
      <c r="I12670" s="120">
        <v>104</v>
      </c>
      <c r="J12670" s="120">
        <v>0</v>
      </c>
    </row>
    <row r="12671" spans="1:10" ht="15" customHeight="1">
      <c r="A12671" s="46" t="s">
        <v>1445</v>
      </c>
      <c r="B12671" s="46" t="s">
        <v>23184</v>
      </c>
      <c r="C12671" s="47">
        <v>7.2274000000000003</v>
      </c>
      <c r="D12671" s="119" t="s">
        <v>16999</v>
      </c>
      <c r="E12671" s="46" t="s">
        <v>16999</v>
      </c>
      <c r="F12671" s="121">
        <v>0.5464</v>
      </c>
      <c r="G12671" s="87"/>
      <c r="H12671" s="47"/>
      <c r="I12671" s="120">
        <v>231</v>
      </c>
      <c r="J12671" s="120">
        <v>0</v>
      </c>
    </row>
    <row r="12672" spans="1:10" ht="15" customHeight="1">
      <c r="A12672" s="46" t="s">
        <v>3212</v>
      </c>
      <c r="B12672" s="46" t="s">
        <v>23183</v>
      </c>
      <c r="C12672" s="47">
        <v>2.6272000000000002</v>
      </c>
      <c r="D12672" s="119" t="s">
        <v>16997</v>
      </c>
      <c r="E12672" s="46" t="s">
        <v>16997</v>
      </c>
      <c r="F12672" s="121">
        <v>1.0327999999999999</v>
      </c>
      <c r="G12672" s="87"/>
      <c r="H12672" s="47"/>
      <c r="I12672" s="120">
        <v>0</v>
      </c>
      <c r="J12672" s="120">
        <v>0</v>
      </c>
    </row>
    <row r="12673" spans="1:10" ht="15" customHeight="1">
      <c r="A12673" s="46" t="s">
        <v>3217</v>
      </c>
      <c r="B12673" s="46" t="s">
        <v>23182</v>
      </c>
      <c r="C12673" s="47">
        <v>18.477599999999999</v>
      </c>
      <c r="D12673" s="119" t="s">
        <v>16995</v>
      </c>
      <c r="E12673" s="46" t="s">
        <v>16995</v>
      </c>
      <c r="F12673" s="121">
        <v>1.0327999999999999</v>
      </c>
      <c r="G12673" s="87"/>
      <c r="H12673" s="47"/>
      <c r="I12673" s="120">
        <v>46</v>
      </c>
      <c r="J12673" s="120">
        <v>0</v>
      </c>
    </row>
    <row r="12674" spans="1:10" ht="15" customHeight="1">
      <c r="A12674" s="46" t="s">
        <v>3220</v>
      </c>
      <c r="B12674" s="46" t="s">
        <v>23181</v>
      </c>
      <c r="C12674" s="47">
        <v>12.1326</v>
      </c>
      <c r="D12674" s="119" t="s">
        <v>16993</v>
      </c>
      <c r="E12674" s="46" t="s">
        <v>16993</v>
      </c>
      <c r="F12674" s="121">
        <v>1.9676</v>
      </c>
      <c r="G12674" s="87"/>
      <c r="H12674" s="47"/>
      <c r="I12674" s="120">
        <v>52</v>
      </c>
      <c r="J12674" s="120">
        <v>0</v>
      </c>
    </row>
    <row r="12675" spans="1:10" ht="15" customHeight="1">
      <c r="A12675" s="46" t="s">
        <v>23179</v>
      </c>
      <c r="B12675" s="46" t="s">
        <v>23180</v>
      </c>
      <c r="C12675" s="47">
        <v>1.3384</v>
      </c>
      <c r="D12675" s="119" t="s">
        <v>16991</v>
      </c>
      <c r="E12675" s="46" t="s">
        <v>16991</v>
      </c>
      <c r="F12675" s="121">
        <v>2.2772000000000001</v>
      </c>
      <c r="G12675" s="87"/>
      <c r="H12675" s="47"/>
      <c r="I12675" s="120">
        <v>0</v>
      </c>
      <c r="J12675" s="120">
        <v>0</v>
      </c>
    </row>
    <row r="12676" spans="1:10" ht="15" customHeight="1">
      <c r="A12676" s="46" t="s">
        <v>23177</v>
      </c>
      <c r="B12676" s="46" t="s">
        <v>23178</v>
      </c>
      <c r="C12676" s="47">
        <v>1.7665999999999999</v>
      </c>
      <c r="D12676" s="119" t="s">
        <v>16989</v>
      </c>
      <c r="E12676" s="46" t="s">
        <v>16989</v>
      </c>
      <c r="F12676" s="121">
        <v>1.6214</v>
      </c>
      <c r="G12676" s="87"/>
      <c r="H12676" s="47"/>
      <c r="I12676" s="120">
        <v>0</v>
      </c>
      <c r="J12676" s="120">
        <v>0</v>
      </c>
    </row>
    <row r="12677" spans="1:10" ht="15" customHeight="1">
      <c r="A12677" s="46" t="s">
        <v>23175</v>
      </c>
      <c r="B12677" s="46" t="s">
        <v>23176</v>
      </c>
      <c r="C12677" s="47">
        <v>1.1422000000000001</v>
      </c>
      <c r="D12677" s="119" t="s">
        <v>16987</v>
      </c>
      <c r="E12677" s="46" t="s">
        <v>16987</v>
      </c>
      <c r="F12677" s="121">
        <v>6.3799999999999996E-2</v>
      </c>
      <c r="G12677" s="87"/>
      <c r="H12677" s="47"/>
      <c r="I12677" s="120">
        <v>0</v>
      </c>
      <c r="J12677" s="120">
        <v>0</v>
      </c>
    </row>
    <row r="12678" spans="1:10" ht="15" customHeight="1">
      <c r="A12678" s="46" t="s">
        <v>23173</v>
      </c>
      <c r="B12678" s="46" t="s">
        <v>23174</v>
      </c>
      <c r="C12678" s="47">
        <v>0.7762</v>
      </c>
      <c r="D12678" s="119" t="s">
        <v>16985</v>
      </c>
      <c r="E12678" s="46" t="s">
        <v>16985</v>
      </c>
      <c r="F12678" s="121">
        <v>0.1202</v>
      </c>
      <c r="G12678" s="87"/>
      <c r="H12678" s="47"/>
      <c r="I12678" s="120">
        <v>0</v>
      </c>
      <c r="J12678" s="120">
        <v>0</v>
      </c>
    </row>
    <row r="12679" spans="1:10" ht="15" customHeight="1">
      <c r="A12679" s="46" t="s">
        <v>6484</v>
      </c>
      <c r="B12679" s="46" t="s">
        <v>23172</v>
      </c>
      <c r="C12679" s="47">
        <v>2.5282</v>
      </c>
      <c r="D12679" s="119" t="s">
        <v>16983</v>
      </c>
      <c r="E12679" s="46" t="s">
        <v>16983</v>
      </c>
      <c r="F12679" s="121">
        <v>6.3799999999999996E-2</v>
      </c>
      <c r="G12679" s="87"/>
      <c r="H12679" s="47"/>
      <c r="I12679" s="120">
        <v>145</v>
      </c>
      <c r="J12679" s="120">
        <v>0</v>
      </c>
    </row>
    <row r="12680" spans="1:10" ht="15" customHeight="1">
      <c r="A12680" s="46" t="s">
        <v>6489</v>
      </c>
      <c r="B12680" s="46" t="s">
        <v>23171</v>
      </c>
      <c r="C12680" s="47">
        <v>11.8004</v>
      </c>
      <c r="D12680" s="119" t="s">
        <v>16981</v>
      </c>
      <c r="E12680" s="46" t="s">
        <v>16981</v>
      </c>
      <c r="F12680" s="121">
        <v>9.0999999999999998E-2</v>
      </c>
      <c r="G12680" s="87"/>
      <c r="H12680" s="47"/>
      <c r="I12680" s="120">
        <v>60</v>
      </c>
      <c r="J12680" s="120">
        <v>0</v>
      </c>
    </row>
    <row r="12681" spans="1:10" ht="15" customHeight="1">
      <c r="A12681" s="46" t="s">
        <v>6494</v>
      </c>
      <c r="B12681" s="46" t="s">
        <v>23170</v>
      </c>
      <c r="C12681" s="47">
        <v>10.841200000000001</v>
      </c>
      <c r="D12681" s="119" t="s">
        <v>16979</v>
      </c>
      <c r="E12681" s="46" t="s">
        <v>16979</v>
      </c>
      <c r="F12681" s="121">
        <v>0.1202</v>
      </c>
      <c r="G12681" s="87"/>
      <c r="H12681" s="47"/>
      <c r="I12681" s="120">
        <v>379</v>
      </c>
      <c r="J12681" s="120">
        <v>0</v>
      </c>
    </row>
    <row r="12682" spans="1:10" ht="15" customHeight="1">
      <c r="A12682" s="46" t="s">
        <v>6499</v>
      </c>
      <c r="B12682" s="46" t="s">
        <v>23169</v>
      </c>
      <c r="C12682" s="47">
        <v>3.9209999999999998</v>
      </c>
      <c r="D12682" s="119" t="s">
        <v>16977</v>
      </c>
      <c r="E12682" s="46" t="s">
        <v>16977</v>
      </c>
      <c r="F12682" s="121">
        <v>8.2000000000000003E-2</v>
      </c>
      <c r="G12682" s="87"/>
      <c r="H12682" s="47"/>
      <c r="I12682" s="120">
        <v>304</v>
      </c>
      <c r="J12682" s="120">
        <v>0</v>
      </c>
    </row>
    <row r="12683" spans="1:10" ht="15" customHeight="1">
      <c r="A12683" s="46" t="s">
        <v>23167</v>
      </c>
      <c r="B12683" s="46" t="s">
        <v>23168</v>
      </c>
      <c r="C12683" s="47">
        <v>1.4722</v>
      </c>
      <c r="D12683" s="119" t="s">
        <v>16975</v>
      </c>
      <c r="E12683" s="46" t="s">
        <v>16975</v>
      </c>
      <c r="F12683" s="121">
        <v>0.57379999999999998</v>
      </c>
      <c r="G12683" s="87"/>
      <c r="H12683" s="47"/>
      <c r="I12683" s="120">
        <v>0</v>
      </c>
      <c r="J12683" s="120">
        <v>0</v>
      </c>
    </row>
    <row r="12684" spans="1:10" ht="15" customHeight="1">
      <c r="A12684" s="46" t="s">
        <v>23165</v>
      </c>
      <c r="B12684" s="46" t="s">
        <v>23166</v>
      </c>
      <c r="C12684" s="47">
        <v>1.6606000000000001</v>
      </c>
      <c r="D12684" s="119" t="s">
        <v>16973</v>
      </c>
      <c r="E12684" s="46" t="s">
        <v>16973</v>
      </c>
      <c r="F12684" s="121">
        <v>0.57379999999999998</v>
      </c>
      <c r="G12684" s="87"/>
      <c r="H12684" s="47"/>
      <c r="I12684" s="120">
        <v>0</v>
      </c>
      <c r="J12684" s="120">
        <v>0</v>
      </c>
    </row>
    <row r="12685" spans="1:10" ht="15" customHeight="1">
      <c r="A12685" s="46" t="s">
        <v>23163</v>
      </c>
      <c r="B12685" s="46" t="s">
        <v>23164</v>
      </c>
      <c r="C12685" s="47">
        <v>3.6434000000000002</v>
      </c>
      <c r="D12685" s="119" t="s">
        <v>16971</v>
      </c>
      <c r="E12685" s="46" t="s">
        <v>16971</v>
      </c>
      <c r="F12685" s="121">
        <v>0.57379999999999998</v>
      </c>
      <c r="G12685" s="87"/>
      <c r="H12685" s="47"/>
      <c r="I12685" s="120">
        <v>58</v>
      </c>
      <c r="J12685" s="120">
        <v>0</v>
      </c>
    </row>
    <row r="12686" spans="1:10" ht="15" customHeight="1">
      <c r="A12686" s="46" t="s">
        <v>23161</v>
      </c>
      <c r="B12686" s="46" t="s">
        <v>23162</v>
      </c>
      <c r="C12686" s="47">
        <v>5.899</v>
      </c>
      <c r="D12686" s="119" t="s">
        <v>16969</v>
      </c>
      <c r="E12686" s="46" t="s">
        <v>16969</v>
      </c>
      <c r="F12686" s="121">
        <v>4.7E-2</v>
      </c>
      <c r="G12686" s="87"/>
      <c r="H12686" s="47"/>
      <c r="I12686" s="120">
        <v>0</v>
      </c>
      <c r="J12686" s="120">
        <v>0</v>
      </c>
    </row>
    <row r="12687" spans="1:10" ht="15" customHeight="1">
      <c r="A12687" s="46" t="s">
        <v>23159</v>
      </c>
      <c r="B12687" s="46" t="s">
        <v>23160</v>
      </c>
      <c r="C12687" s="47">
        <v>2.4786000000000001</v>
      </c>
      <c r="D12687" s="119" t="s">
        <v>16967</v>
      </c>
      <c r="E12687" s="46" t="s">
        <v>16967</v>
      </c>
      <c r="F12687" s="121">
        <v>7.4399999999999994E-2</v>
      </c>
      <c r="G12687" s="87"/>
      <c r="H12687" s="47"/>
      <c r="I12687" s="120">
        <v>0</v>
      </c>
      <c r="J12687" s="120">
        <v>0</v>
      </c>
    </row>
    <row r="12688" spans="1:10" ht="15" customHeight="1">
      <c r="A12688" s="46" t="s">
        <v>23157</v>
      </c>
      <c r="B12688" s="46" t="s">
        <v>23158</v>
      </c>
      <c r="C12688" s="47">
        <v>7.6585999999999999</v>
      </c>
      <c r="D12688" s="119" t="s">
        <v>16965</v>
      </c>
      <c r="E12688" s="46" t="s">
        <v>16965</v>
      </c>
      <c r="F12688" s="121">
        <v>0.12759999999999999</v>
      </c>
      <c r="G12688" s="87"/>
      <c r="H12688" s="47"/>
      <c r="I12688" s="120">
        <v>0</v>
      </c>
      <c r="J12688" s="120">
        <v>0</v>
      </c>
    </row>
    <row r="12689" spans="1:10" ht="15" customHeight="1">
      <c r="A12689" s="46" t="s">
        <v>23155</v>
      </c>
      <c r="B12689" s="46" t="s">
        <v>23156</v>
      </c>
      <c r="C12689" s="47">
        <v>3.4203999999999999</v>
      </c>
      <c r="D12689" s="119" t="s">
        <v>16963</v>
      </c>
      <c r="E12689" s="46" t="s">
        <v>16963</v>
      </c>
      <c r="F12689" s="121">
        <v>0.12759999999999999</v>
      </c>
      <c r="G12689" s="87"/>
      <c r="H12689" s="47"/>
      <c r="I12689" s="120">
        <v>0</v>
      </c>
      <c r="J12689" s="120">
        <v>0</v>
      </c>
    </row>
    <row r="12690" spans="1:10" ht="15" customHeight="1">
      <c r="A12690" s="46" t="s">
        <v>23153</v>
      </c>
      <c r="B12690" s="46" t="s">
        <v>23154</v>
      </c>
      <c r="C12690" s="47">
        <v>6.0477999999999996</v>
      </c>
      <c r="D12690" s="119" t="s">
        <v>16961</v>
      </c>
      <c r="E12690" s="46" t="s">
        <v>16961</v>
      </c>
      <c r="F12690" s="121">
        <v>2.7326000000000001</v>
      </c>
      <c r="G12690" s="87"/>
      <c r="H12690" s="47"/>
      <c r="I12690" s="120">
        <v>49</v>
      </c>
      <c r="J12690" s="120">
        <v>0</v>
      </c>
    </row>
    <row r="12691" spans="1:10" ht="15" customHeight="1">
      <c r="A12691" s="46" t="s">
        <v>23151</v>
      </c>
      <c r="B12691" s="46" t="s">
        <v>23152</v>
      </c>
      <c r="C12691" s="47">
        <v>4.8331999999999997</v>
      </c>
      <c r="D12691" s="119" t="s">
        <v>16959</v>
      </c>
      <c r="E12691" s="46" t="s">
        <v>16959</v>
      </c>
      <c r="F12691" s="121">
        <v>0.3004</v>
      </c>
      <c r="G12691" s="87"/>
      <c r="H12691" s="47"/>
      <c r="I12691" s="120">
        <v>0</v>
      </c>
      <c r="J12691" s="120">
        <v>0</v>
      </c>
    </row>
    <row r="12692" spans="1:10" ht="15" customHeight="1">
      <c r="A12692" s="46" t="s">
        <v>6464</v>
      </c>
      <c r="B12692" s="46" t="s">
        <v>23213</v>
      </c>
      <c r="C12692" s="47">
        <v>10.8278</v>
      </c>
      <c r="D12692" s="119" t="s">
        <v>16957</v>
      </c>
      <c r="E12692" s="46" t="s">
        <v>16957</v>
      </c>
      <c r="F12692" s="121">
        <v>3.5068000000000001</v>
      </c>
      <c r="G12692" s="87"/>
      <c r="H12692" s="47"/>
      <c r="I12692" s="120">
        <v>127</v>
      </c>
      <c r="J12692" s="120">
        <v>0</v>
      </c>
    </row>
    <row r="12693" spans="1:10" ht="15" customHeight="1">
      <c r="A12693" s="46" t="s">
        <v>6469</v>
      </c>
      <c r="B12693" s="46" t="s">
        <v>23212</v>
      </c>
      <c r="C12693" s="47">
        <v>4.9572000000000003</v>
      </c>
      <c r="D12693" s="119" t="s">
        <v>16955</v>
      </c>
      <c r="E12693" s="46" t="s">
        <v>16955</v>
      </c>
      <c r="F12693" s="121">
        <v>17.534199999999998</v>
      </c>
      <c r="G12693" s="87"/>
      <c r="H12693" s="47"/>
      <c r="I12693" s="120">
        <v>153</v>
      </c>
      <c r="J12693" s="120">
        <v>0</v>
      </c>
    </row>
    <row r="12694" spans="1:10" ht="15" customHeight="1">
      <c r="A12694" s="46" t="s">
        <v>23210</v>
      </c>
      <c r="B12694" s="46" t="s">
        <v>23211</v>
      </c>
      <c r="C12694" s="47">
        <v>21.538599999999999</v>
      </c>
      <c r="D12694" s="119" t="s">
        <v>16953</v>
      </c>
      <c r="E12694" s="46" t="s">
        <v>16953</v>
      </c>
      <c r="F12694" s="121">
        <v>9108679.8878000006</v>
      </c>
      <c r="G12694" s="87"/>
      <c r="H12694" s="47"/>
      <c r="I12694" s="120">
        <v>61</v>
      </c>
      <c r="J12694" s="120">
        <v>0</v>
      </c>
    </row>
    <row r="12695" spans="1:10" ht="15" customHeight="1">
      <c r="A12695" s="46" t="s">
        <v>6474</v>
      </c>
      <c r="B12695" s="46" t="s">
        <v>23209</v>
      </c>
      <c r="C12695" s="47">
        <v>14.9208</v>
      </c>
      <c r="D12695" s="119" t="s">
        <v>16951</v>
      </c>
      <c r="E12695" s="46" t="s">
        <v>16951</v>
      </c>
      <c r="F12695" s="121">
        <v>4.0990000000000002</v>
      </c>
      <c r="G12695" s="87"/>
      <c r="H12695" s="47"/>
      <c r="I12695" s="120">
        <v>32</v>
      </c>
      <c r="J12695" s="120">
        <v>0</v>
      </c>
    </row>
    <row r="12696" spans="1:10" ht="15" customHeight="1">
      <c r="A12696" s="46" t="s">
        <v>23207</v>
      </c>
      <c r="B12696" s="46" t="s">
        <v>23208</v>
      </c>
      <c r="C12696" s="47">
        <v>28.800799999999999</v>
      </c>
      <c r="D12696" s="119" t="s">
        <v>16949</v>
      </c>
      <c r="E12696" s="46" t="s">
        <v>16949</v>
      </c>
      <c r="F12696" s="121">
        <v>9108679.8878000006</v>
      </c>
      <c r="G12696" s="87"/>
      <c r="H12696" s="47"/>
      <c r="I12696" s="120">
        <v>71</v>
      </c>
      <c r="J12696" s="120">
        <v>0</v>
      </c>
    </row>
    <row r="12697" spans="1:10" ht="15" customHeight="1">
      <c r="A12697" s="46" t="s">
        <v>6479</v>
      </c>
      <c r="B12697" s="46" t="s">
        <v>23206</v>
      </c>
      <c r="C12697" s="47">
        <v>7.8570000000000002</v>
      </c>
      <c r="D12697" s="119" t="s">
        <v>16947</v>
      </c>
      <c r="E12697" s="46" t="s">
        <v>16947</v>
      </c>
      <c r="F12697" s="121">
        <v>11.105399999999999</v>
      </c>
      <c r="G12697" s="87"/>
      <c r="H12697" s="47"/>
      <c r="I12697" s="120">
        <v>198</v>
      </c>
      <c r="J12697" s="120">
        <v>0</v>
      </c>
    </row>
    <row r="12698" spans="1:10" ht="15" customHeight="1">
      <c r="A12698" s="46" t="s">
        <v>6662</v>
      </c>
      <c r="B12698" s="46" t="s">
        <v>23205</v>
      </c>
      <c r="C12698" s="47">
        <v>6.2435999999999998</v>
      </c>
      <c r="D12698" s="119" t="s">
        <v>16945</v>
      </c>
      <c r="E12698" s="46" t="s">
        <v>16945</v>
      </c>
      <c r="F12698" s="121">
        <v>11.105399999999999</v>
      </c>
      <c r="G12698" s="87"/>
      <c r="H12698" s="47"/>
      <c r="I12698" s="120">
        <v>37</v>
      </c>
      <c r="J12698" s="120">
        <v>0</v>
      </c>
    </row>
    <row r="12699" spans="1:10" ht="15" customHeight="1">
      <c r="A12699" s="46" t="s">
        <v>6665</v>
      </c>
      <c r="B12699" s="46" t="s">
        <v>23204</v>
      </c>
      <c r="C12699" s="47">
        <v>3.4352</v>
      </c>
      <c r="D12699" s="119" t="s">
        <v>5521</v>
      </c>
      <c r="E12699" s="46" t="s">
        <v>5521</v>
      </c>
      <c r="F12699" s="121">
        <v>6.194</v>
      </c>
      <c r="G12699" s="87"/>
      <c r="H12699" s="47"/>
      <c r="I12699" s="120">
        <v>21</v>
      </c>
      <c r="J12699" s="120">
        <v>0</v>
      </c>
    </row>
    <row r="12700" spans="1:10" ht="15" customHeight="1">
      <c r="A12700" s="46" t="s">
        <v>23202</v>
      </c>
      <c r="B12700" s="46" t="s">
        <v>23203</v>
      </c>
      <c r="C12700" s="47">
        <v>14.3658</v>
      </c>
      <c r="D12700" s="119" t="s">
        <v>5532</v>
      </c>
      <c r="E12700" s="46" t="s">
        <v>5532</v>
      </c>
      <c r="F12700" s="121">
        <v>6.194</v>
      </c>
      <c r="G12700" s="87"/>
      <c r="H12700" s="47"/>
      <c r="I12700" s="120">
        <v>38</v>
      </c>
      <c r="J12700" s="120">
        <v>0</v>
      </c>
    </row>
    <row r="12701" spans="1:10" ht="15" customHeight="1">
      <c r="A12701" s="46" t="s">
        <v>6668</v>
      </c>
      <c r="B12701" s="46" t="s">
        <v>23201</v>
      </c>
      <c r="C12701" s="47">
        <v>7.5991999999999997</v>
      </c>
      <c r="D12701" s="119" t="s">
        <v>16941</v>
      </c>
      <c r="E12701" s="46" t="s">
        <v>16941</v>
      </c>
      <c r="F12701" s="121">
        <v>2.9148000000000001</v>
      </c>
      <c r="G12701" s="87"/>
      <c r="H12701" s="47"/>
      <c r="I12701" s="120">
        <v>47</v>
      </c>
      <c r="J12701" s="120">
        <v>0</v>
      </c>
    </row>
    <row r="12702" spans="1:10" ht="15" customHeight="1">
      <c r="A12702" s="46" t="s">
        <v>23199</v>
      </c>
      <c r="B12702" s="46" t="s">
        <v>23200</v>
      </c>
      <c r="C12702" s="47">
        <v>14.782</v>
      </c>
      <c r="D12702" s="119" t="s">
        <v>16939</v>
      </c>
      <c r="E12702" s="46" t="s">
        <v>16939</v>
      </c>
      <c r="F12702" s="121">
        <v>2.1859999999999999</v>
      </c>
      <c r="G12702" s="87"/>
      <c r="H12702" s="47"/>
      <c r="I12702" s="120">
        <v>43</v>
      </c>
      <c r="J12702" s="120">
        <v>0</v>
      </c>
    </row>
    <row r="12703" spans="1:10" ht="15" customHeight="1">
      <c r="A12703" s="46" t="s">
        <v>6671</v>
      </c>
      <c r="B12703" s="46" t="s">
        <v>23198</v>
      </c>
      <c r="C12703" s="47">
        <v>4.5804</v>
      </c>
      <c r="D12703" s="119" t="s">
        <v>16935</v>
      </c>
      <c r="E12703" s="46" t="s">
        <v>16935</v>
      </c>
      <c r="F12703" s="121">
        <v>2.2679999999999998</v>
      </c>
      <c r="G12703" s="87"/>
      <c r="H12703" s="47"/>
      <c r="I12703" s="120">
        <v>5</v>
      </c>
      <c r="J12703" s="120">
        <v>0</v>
      </c>
    </row>
    <row r="12704" spans="1:10" ht="15" customHeight="1">
      <c r="A12704" s="46" t="s">
        <v>2201</v>
      </c>
      <c r="B12704" s="46" t="s">
        <v>23223</v>
      </c>
      <c r="C12704" s="47">
        <v>1.2492000000000001</v>
      </c>
      <c r="D12704" s="119" t="s">
        <v>16933</v>
      </c>
      <c r="E12704" s="46" t="s">
        <v>16933</v>
      </c>
      <c r="F12704" s="121">
        <v>4.6909999999999998</v>
      </c>
      <c r="G12704" s="87"/>
      <c r="H12704" s="47"/>
      <c r="I12704" s="120">
        <v>59</v>
      </c>
      <c r="J12704" s="120">
        <v>0</v>
      </c>
    </row>
    <row r="12705" spans="1:10" ht="15" customHeight="1">
      <c r="A12705" s="46" t="s">
        <v>2204</v>
      </c>
      <c r="B12705" s="46" t="s">
        <v>23222</v>
      </c>
      <c r="C12705" s="47">
        <v>0.78820000000000001</v>
      </c>
      <c r="D12705" s="119" t="s">
        <v>16931</v>
      </c>
      <c r="E12705" s="46" t="s">
        <v>16931</v>
      </c>
      <c r="F12705" s="121">
        <v>0</v>
      </c>
      <c r="G12705" s="87"/>
      <c r="H12705" s="47"/>
      <c r="I12705" s="120">
        <v>404</v>
      </c>
      <c r="J12705" s="120">
        <v>0</v>
      </c>
    </row>
    <row r="12706" spans="1:10" ht="15" customHeight="1">
      <c r="A12706" s="46" t="s">
        <v>23220</v>
      </c>
      <c r="B12706" s="46" t="s">
        <v>23221</v>
      </c>
      <c r="C12706" s="47">
        <v>1.9258</v>
      </c>
      <c r="D12706" s="119" t="s">
        <v>16929</v>
      </c>
      <c r="E12706" s="46" t="s">
        <v>16929</v>
      </c>
      <c r="F12706" s="121">
        <v>0.501</v>
      </c>
      <c r="G12706" s="87"/>
      <c r="H12706" s="47"/>
      <c r="I12706" s="120">
        <v>202</v>
      </c>
      <c r="J12706" s="120">
        <v>0</v>
      </c>
    </row>
    <row r="12707" spans="1:10" ht="15" customHeight="1">
      <c r="A12707" s="46" t="s">
        <v>2206</v>
      </c>
      <c r="B12707" s="46" t="s">
        <v>23219</v>
      </c>
      <c r="C12707" s="47">
        <v>1.4574</v>
      </c>
      <c r="D12707" s="119" t="s">
        <v>16927</v>
      </c>
      <c r="E12707" s="46" t="s">
        <v>16927</v>
      </c>
      <c r="F12707" s="121">
        <v>0.501</v>
      </c>
      <c r="G12707" s="87"/>
      <c r="H12707" s="47"/>
      <c r="I12707" s="120">
        <v>467</v>
      </c>
      <c r="J12707" s="120">
        <v>0</v>
      </c>
    </row>
    <row r="12708" spans="1:10" ht="15" customHeight="1">
      <c r="A12708" s="46" t="s">
        <v>23217</v>
      </c>
      <c r="B12708" s="46" t="s">
        <v>23218</v>
      </c>
      <c r="C12708" s="47">
        <v>3.6434000000000002</v>
      </c>
      <c r="D12708" s="119" t="s">
        <v>16925</v>
      </c>
      <c r="E12708" s="46" t="s">
        <v>16925</v>
      </c>
      <c r="F12708" s="121">
        <v>0.501</v>
      </c>
      <c r="G12708" s="87"/>
      <c r="H12708" s="47"/>
      <c r="I12708" s="120">
        <v>52</v>
      </c>
      <c r="J12708" s="120">
        <v>0</v>
      </c>
    </row>
    <row r="12709" spans="1:10" ht="15" customHeight="1">
      <c r="A12709" s="46" t="s">
        <v>2208</v>
      </c>
      <c r="B12709" s="46" t="s">
        <v>23216</v>
      </c>
      <c r="C12709" s="47">
        <v>1.0409999999999999</v>
      </c>
      <c r="D12709" s="119" t="s">
        <v>16923</v>
      </c>
      <c r="E12709" s="46" t="s">
        <v>16923</v>
      </c>
      <c r="F12709" s="121">
        <v>0.501</v>
      </c>
      <c r="G12709" s="87"/>
      <c r="H12709" s="47"/>
      <c r="I12709" s="120">
        <v>183</v>
      </c>
      <c r="J12709" s="120">
        <v>0</v>
      </c>
    </row>
    <row r="12710" spans="1:10" ht="15" customHeight="1">
      <c r="A12710" s="46" t="s">
        <v>23214</v>
      </c>
      <c r="B12710" s="46" t="s">
        <v>23215</v>
      </c>
      <c r="C12710" s="47">
        <v>0.67679999999999996</v>
      </c>
      <c r="D12710" s="119" t="s">
        <v>16921</v>
      </c>
      <c r="E12710" s="46" t="s">
        <v>16921</v>
      </c>
      <c r="F12710" s="121">
        <v>1.7307999999999999</v>
      </c>
      <c r="G12710" s="87"/>
      <c r="H12710" s="47"/>
      <c r="I12710" s="120">
        <v>180</v>
      </c>
      <c r="J12710" s="120">
        <v>0</v>
      </c>
    </row>
    <row r="12711" spans="1:10" ht="15" customHeight="1">
      <c r="A12711" s="46" t="s">
        <v>23232</v>
      </c>
      <c r="B12711" s="46" t="s">
        <v>23233</v>
      </c>
      <c r="C12711" s="47">
        <v>7.1406000000000001</v>
      </c>
      <c r="D12711" s="119" t="s">
        <v>16919</v>
      </c>
      <c r="E12711" s="46" t="s">
        <v>16919</v>
      </c>
      <c r="F12711" s="121">
        <v>1.6938</v>
      </c>
      <c r="G12711" s="87"/>
      <c r="H12711" s="47"/>
      <c r="I12711" s="120">
        <v>51</v>
      </c>
      <c r="J12711" s="120">
        <v>0</v>
      </c>
    </row>
    <row r="12712" spans="1:10" ht="15" customHeight="1">
      <c r="A12712" s="46" t="s">
        <v>23230</v>
      </c>
      <c r="B12712" s="46" t="s">
        <v>23231</v>
      </c>
      <c r="C12712" s="47">
        <v>2.6272000000000002</v>
      </c>
      <c r="D12712" s="119" t="s">
        <v>16917</v>
      </c>
      <c r="E12712" s="46" t="s">
        <v>16917</v>
      </c>
      <c r="F12712" s="121">
        <v>1.9036</v>
      </c>
      <c r="G12712" s="87"/>
      <c r="H12712" s="47"/>
      <c r="I12712" s="120">
        <v>34</v>
      </c>
      <c r="J12712" s="120">
        <v>0</v>
      </c>
    </row>
    <row r="12713" spans="1:10" ht="15" customHeight="1">
      <c r="A12713" s="46" t="s">
        <v>23228</v>
      </c>
      <c r="B12713" s="46" t="s">
        <v>23229</v>
      </c>
      <c r="C12713" s="47">
        <v>20.2498</v>
      </c>
      <c r="D12713" s="119" t="s">
        <v>16915</v>
      </c>
      <c r="E12713" s="46" t="s">
        <v>16915</v>
      </c>
      <c r="F12713" s="121">
        <v>1.6938</v>
      </c>
      <c r="G12713" s="87"/>
      <c r="H12713" s="47"/>
      <c r="I12713" s="120">
        <v>0</v>
      </c>
      <c r="J12713" s="120">
        <v>0</v>
      </c>
    </row>
    <row r="12714" spans="1:10" ht="15" customHeight="1">
      <c r="A12714" s="46" t="s">
        <v>23226</v>
      </c>
      <c r="B12714" s="46" t="s">
        <v>23227</v>
      </c>
      <c r="C12714" s="47">
        <v>32.122</v>
      </c>
      <c r="D12714" s="119" t="s">
        <v>16913</v>
      </c>
      <c r="E12714" s="46" t="s">
        <v>16913</v>
      </c>
      <c r="F12714" s="121">
        <v>1.9036</v>
      </c>
      <c r="G12714" s="87"/>
      <c r="H12714" s="47"/>
      <c r="I12714" s="120">
        <v>0</v>
      </c>
      <c r="J12714" s="120">
        <v>0</v>
      </c>
    </row>
    <row r="12715" spans="1:10" ht="15" customHeight="1">
      <c r="A12715" s="46" t="s">
        <v>23224</v>
      </c>
      <c r="B12715" s="46" t="s">
        <v>23225</v>
      </c>
      <c r="C12715" s="47">
        <v>4.6943999999999999</v>
      </c>
      <c r="D12715" s="119" t="s">
        <v>16911</v>
      </c>
      <c r="E12715" s="46" t="s">
        <v>16911</v>
      </c>
      <c r="F12715" s="121">
        <v>1.4426000000000001</v>
      </c>
      <c r="G12715" s="87"/>
      <c r="H12715" s="47"/>
      <c r="I12715" s="120">
        <v>0</v>
      </c>
      <c r="J12715" s="120">
        <v>0</v>
      </c>
    </row>
    <row r="12716" spans="1:10" ht="15" customHeight="1">
      <c r="A12716" s="46" t="s">
        <v>6682</v>
      </c>
      <c r="B12716" s="46" t="s">
        <v>23243</v>
      </c>
      <c r="C12716" s="47">
        <v>8.9724000000000004</v>
      </c>
      <c r="D12716" s="119" t="s">
        <v>16909</v>
      </c>
      <c r="E12716" s="46" t="s">
        <v>16909</v>
      </c>
      <c r="F12716" s="121">
        <v>1.6532</v>
      </c>
      <c r="G12716" s="87"/>
      <c r="H12716" s="47"/>
      <c r="I12716" s="120">
        <v>8</v>
      </c>
      <c r="J12716" s="120">
        <v>0</v>
      </c>
    </row>
    <row r="12717" spans="1:10" ht="15" customHeight="1">
      <c r="A12717" s="46" t="s">
        <v>6684</v>
      </c>
      <c r="B12717" s="46" t="s">
        <v>23242</v>
      </c>
      <c r="C12717" s="47">
        <v>2.9990000000000001</v>
      </c>
      <c r="D12717" s="119" t="s">
        <v>16907</v>
      </c>
      <c r="E12717" s="46" t="s">
        <v>16907</v>
      </c>
      <c r="F12717" s="121">
        <v>1.6532</v>
      </c>
      <c r="G12717" s="87"/>
      <c r="H12717" s="47"/>
      <c r="I12717" s="120">
        <v>104</v>
      </c>
      <c r="J12717" s="120">
        <v>0</v>
      </c>
    </row>
    <row r="12718" spans="1:10" ht="15" customHeight="1">
      <c r="A12718" s="46" t="s">
        <v>6686</v>
      </c>
      <c r="B12718" s="46" t="s">
        <v>23241</v>
      </c>
      <c r="C12718" s="47">
        <v>13.260199999999999</v>
      </c>
      <c r="D12718" s="119" t="s">
        <v>16905</v>
      </c>
      <c r="E12718" s="46" t="s">
        <v>16905</v>
      </c>
      <c r="F12718" s="121">
        <v>1.6532</v>
      </c>
      <c r="G12718" s="87"/>
      <c r="H12718" s="47"/>
      <c r="I12718" s="120">
        <v>27</v>
      </c>
      <c r="J12718" s="120">
        <v>0</v>
      </c>
    </row>
    <row r="12719" spans="1:10" ht="15" customHeight="1">
      <c r="A12719" s="46" t="s">
        <v>6688</v>
      </c>
      <c r="B12719" s="46" t="s">
        <v>23240</v>
      </c>
      <c r="C12719" s="47">
        <v>11.921799999999999</v>
      </c>
      <c r="D12719" s="119" t="s">
        <v>16903</v>
      </c>
      <c r="E12719" s="46" t="s">
        <v>16903</v>
      </c>
      <c r="F12719" s="121">
        <v>1.6532</v>
      </c>
      <c r="G12719" s="87"/>
      <c r="H12719" s="47"/>
      <c r="I12719" s="120">
        <v>51</v>
      </c>
      <c r="J12719" s="120">
        <v>0</v>
      </c>
    </row>
    <row r="12720" spans="1:10" ht="15" customHeight="1">
      <c r="A12720" s="46" t="s">
        <v>23238</v>
      </c>
      <c r="B12720" s="46" t="s">
        <v>23239</v>
      </c>
      <c r="C12720" s="47">
        <v>4.6101999999999999</v>
      </c>
      <c r="D12720" s="119" t="s">
        <v>16901</v>
      </c>
      <c r="E12720" s="46" t="s">
        <v>16901</v>
      </c>
      <c r="F12720" s="121">
        <v>0.55100000000000005</v>
      </c>
      <c r="G12720" s="87"/>
      <c r="H12720" s="47"/>
      <c r="I12720" s="120">
        <v>0</v>
      </c>
      <c r="J12720" s="120">
        <v>0</v>
      </c>
    </row>
    <row r="12721" spans="1:10" ht="15" customHeight="1">
      <c r="A12721" s="46" t="s">
        <v>6690</v>
      </c>
      <c r="B12721" s="46" t="s">
        <v>23237</v>
      </c>
      <c r="C12721" s="47">
        <v>19.803599999999999</v>
      </c>
      <c r="D12721" s="119" t="s">
        <v>16899</v>
      </c>
      <c r="E12721" s="46" t="s">
        <v>16899</v>
      </c>
      <c r="F12721" s="121">
        <v>8.0609999999999999</v>
      </c>
      <c r="G12721" s="87"/>
      <c r="H12721" s="47"/>
      <c r="I12721" s="120">
        <v>68</v>
      </c>
      <c r="J12721" s="120">
        <v>0</v>
      </c>
    </row>
    <row r="12722" spans="1:10" ht="15" customHeight="1">
      <c r="A12722" s="46" t="s">
        <v>6692</v>
      </c>
      <c r="B12722" s="46" t="s">
        <v>23236</v>
      </c>
      <c r="C12722" s="47">
        <v>5.3536000000000001</v>
      </c>
      <c r="D12722" s="119" t="s">
        <v>16897</v>
      </c>
      <c r="E12722" s="46" t="s">
        <v>16897</v>
      </c>
      <c r="F12722" s="121">
        <v>7.9505999999999997</v>
      </c>
      <c r="G12722" s="87"/>
      <c r="H12722" s="47"/>
      <c r="I12722" s="120">
        <v>34</v>
      </c>
      <c r="J12722" s="120">
        <v>0</v>
      </c>
    </row>
    <row r="12723" spans="1:10" ht="15" customHeight="1">
      <c r="A12723" s="46" t="s">
        <v>23234</v>
      </c>
      <c r="B12723" s="46" t="s">
        <v>23235</v>
      </c>
      <c r="C12723" s="47">
        <v>4.9968000000000004</v>
      </c>
      <c r="D12723" s="119" t="s">
        <v>16895</v>
      </c>
      <c r="E12723" s="46" t="s">
        <v>16895</v>
      </c>
      <c r="F12723" s="121">
        <v>5.5998000000000001</v>
      </c>
      <c r="G12723" s="87"/>
      <c r="H12723" s="47"/>
      <c r="I12723" s="120">
        <v>23</v>
      </c>
      <c r="J12723" s="120">
        <v>0</v>
      </c>
    </row>
    <row r="12724" spans="1:10" ht="15" customHeight="1">
      <c r="A12724" s="46" t="s">
        <v>23256</v>
      </c>
      <c r="B12724" s="46" t="s">
        <v>23257</v>
      </c>
      <c r="C12724" s="47">
        <v>0.22320000000000001</v>
      </c>
      <c r="D12724" s="119" t="s">
        <v>16893</v>
      </c>
      <c r="E12724" s="46" t="s">
        <v>16893</v>
      </c>
      <c r="F12724" s="121">
        <v>4.8971999999999998</v>
      </c>
      <c r="G12724" s="87"/>
      <c r="H12724" s="47"/>
      <c r="I12724" s="120">
        <v>0</v>
      </c>
      <c r="J12724" s="120">
        <v>0</v>
      </c>
    </row>
    <row r="12725" spans="1:10" ht="15" customHeight="1">
      <c r="A12725" s="46" t="s">
        <v>23254</v>
      </c>
      <c r="B12725" s="46" t="s">
        <v>23255</v>
      </c>
      <c r="C12725" s="47">
        <v>0.91700000000000004</v>
      </c>
      <c r="D12725" s="119" t="s">
        <v>16891</v>
      </c>
      <c r="E12725" s="46" t="s">
        <v>16891</v>
      </c>
      <c r="F12725" s="121">
        <v>3.5615999999999999</v>
      </c>
      <c r="G12725" s="87"/>
      <c r="H12725" s="47"/>
      <c r="I12725" s="120">
        <v>0</v>
      </c>
      <c r="J12725" s="120">
        <v>0</v>
      </c>
    </row>
    <row r="12726" spans="1:10" ht="15" customHeight="1">
      <c r="A12726" s="46" t="s">
        <v>23252</v>
      </c>
      <c r="B12726" s="46" t="s">
        <v>23253</v>
      </c>
      <c r="C12726" s="47">
        <v>0.49580000000000002</v>
      </c>
      <c r="D12726" s="119" t="s">
        <v>16889</v>
      </c>
      <c r="E12726" s="46" t="s">
        <v>16889</v>
      </c>
      <c r="F12726" s="121">
        <v>3.2427999999999999</v>
      </c>
      <c r="G12726" s="87"/>
      <c r="H12726" s="47"/>
      <c r="I12726" s="120">
        <v>0</v>
      </c>
      <c r="J12726" s="120">
        <v>0</v>
      </c>
    </row>
    <row r="12727" spans="1:10" ht="15" customHeight="1">
      <c r="A12727" s="46" t="s">
        <v>23250</v>
      </c>
      <c r="B12727" s="46" t="s">
        <v>23251</v>
      </c>
      <c r="C12727" s="47">
        <v>0.49580000000000002</v>
      </c>
      <c r="D12727" s="119" t="s">
        <v>16887</v>
      </c>
      <c r="E12727" s="46" t="s">
        <v>16887</v>
      </c>
      <c r="F12727" s="121">
        <v>1.6896</v>
      </c>
      <c r="G12727" s="87"/>
      <c r="H12727" s="47"/>
      <c r="I12727" s="120">
        <v>0</v>
      </c>
      <c r="J12727" s="120">
        <v>0</v>
      </c>
    </row>
    <row r="12728" spans="1:10" ht="15" customHeight="1">
      <c r="A12728" s="46" t="s">
        <v>23248</v>
      </c>
      <c r="B12728" s="46" t="s">
        <v>23249</v>
      </c>
      <c r="C12728" s="47">
        <v>0.4708</v>
      </c>
      <c r="D12728" s="119" t="s">
        <v>16885</v>
      </c>
      <c r="E12728" s="46" t="s">
        <v>16885</v>
      </c>
      <c r="F12728" s="121">
        <v>4.5544000000000002</v>
      </c>
      <c r="G12728" s="87"/>
      <c r="H12728" s="47"/>
      <c r="I12728" s="120">
        <v>0</v>
      </c>
      <c r="J12728" s="120">
        <v>0</v>
      </c>
    </row>
    <row r="12729" spans="1:10" ht="15" customHeight="1">
      <c r="A12729" s="46" t="s">
        <v>23246</v>
      </c>
      <c r="B12729" s="46" t="s">
        <v>23247</v>
      </c>
      <c r="C12729" s="47">
        <v>1.7350000000000001</v>
      </c>
      <c r="D12729" s="119" t="s">
        <v>16883</v>
      </c>
      <c r="E12729" s="46" t="s">
        <v>16883</v>
      </c>
      <c r="F12729" s="121">
        <v>7.6875999999999998</v>
      </c>
      <c r="G12729" s="87"/>
      <c r="H12729" s="47"/>
      <c r="I12729" s="120">
        <v>0</v>
      </c>
      <c r="J12729" s="120">
        <v>0</v>
      </c>
    </row>
    <row r="12730" spans="1:10" ht="15" customHeight="1">
      <c r="A12730" s="46" t="s">
        <v>23244</v>
      </c>
      <c r="B12730" s="46" t="s">
        <v>23245</v>
      </c>
      <c r="C12730" s="47">
        <v>0.27260000000000001</v>
      </c>
      <c r="D12730" s="119" t="s">
        <v>16882</v>
      </c>
      <c r="E12730" s="46" t="s">
        <v>16882</v>
      </c>
      <c r="F12730" s="121">
        <v>3.7482000000000002</v>
      </c>
      <c r="G12730" s="87"/>
      <c r="H12730" s="47"/>
      <c r="I12730" s="120">
        <v>0</v>
      </c>
      <c r="J12730" s="120">
        <v>0</v>
      </c>
    </row>
    <row r="12731" spans="1:10" ht="15" customHeight="1">
      <c r="A12731" s="46" t="s">
        <v>3475</v>
      </c>
      <c r="B12731" s="46" t="s">
        <v>23272</v>
      </c>
      <c r="C12731" s="47">
        <v>4.7291999999999996</v>
      </c>
      <c r="D12731" s="119" t="s">
        <v>16880</v>
      </c>
      <c r="E12731" s="46" t="s">
        <v>16880</v>
      </c>
      <c r="F12731" s="121">
        <v>3.7482000000000002</v>
      </c>
      <c r="G12731" s="87"/>
      <c r="H12731" s="47"/>
      <c r="I12731" s="120">
        <v>720</v>
      </c>
      <c r="J12731" s="120">
        <v>0</v>
      </c>
    </row>
    <row r="12732" spans="1:10" ht="15" customHeight="1">
      <c r="A12732" s="46" t="s">
        <v>3480</v>
      </c>
      <c r="B12732" s="46" t="s">
        <v>23271</v>
      </c>
      <c r="C12732" s="47">
        <v>1.611</v>
      </c>
      <c r="D12732" s="119" t="s">
        <v>16878</v>
      </c>
      <c r="E12732" s="46" t="s">
        <v>16878</v>
      </c>
      <c r="F12732" s="121">
        <v>4.782</v>
      </c>
      <c r="G12732" s="87"/>
      <c r="H12732" s="47"/>
      <c r="I12732" s="120">
        <v>1775</v>
      </c>
      <c r="J12732" s="120">
        <v>0</v>
      </c>
    </row>
    <row r="12733" spans="1:10" ht="15" customHeight="1">
      <c r="A12733" s="46" t="s">
        <v>23269</v>
      </c>
      <c r="B12733" s="46" t="s">
        <v>23270</v>
      </c>
      <c r="C12733" s="47">
        <v>1.5613999999999999</v>
      </c>
      <c r="D12733" s="119" t="s">
        <v>16876</v>
      </c>
      <c r="E12733" s="46" t="s">
        <v>16876</v>
      </c>
      <c r="F12733" s="121">
        <v>20.039200000000001</v>
      </c>
      <c r="G12733" s="87"/>
      <c r="H12733" s="47"/>
      <c r="I12733" s="120">
        <v>5</v>
      </c>
      <c r="J12733" s="120">
        <v>0</v>
      </c>
    </row>
    <row r="12734" spans="1:10" ht="15" customHeight="1">
      <c r="A12734" s="46" t="s">
        <v>23267</v>
      </c>
      <c r="B12734" s="46" t="s">
        <v>23268</v>
      </c>
      <c r="C12734" s="47">
        <v>9.8149999999999995</v>
      </c>
      <c r="D12734" s="119" t="s">
        <v>16874</v>
      </c>
      <c r="E12734" s="46" t="s">
        <v>16874</v>
      </c>
      <c r="F12734" s="121">
        <v>25.344799999999999</v>
      </c>
      <c r="G12734" s="87"/>
      <c r="H12734" s="47"/>
      <c r="I12734" s="120">
        <v>195</v>
      </c>
      <c r="J12734" s="120">
        <v>0</v>
      </c>
    </row>
    <row r="12735" spans="1:10" ht="15" customHeight="1">
      <c r="A12735" s="46" t="s">
        <v>3489</v>
      </c>
      <c r="B12735" s="46" t="s">
        <v>23266</v>
      </c>
      <c r="C12735" s="47">
        <v>7.4504000000000001</v>
      </c>
      <c r="D12735" s="119" t="s">
        <v>16872</v>
      </c>
      <c r="E12735" s="46" t="s">
        <v>16872</v>
      </c>
      <c r="F12735" s="121">
        <v>0.64680000000000004</v>
      </c>
      <c r="G12735" s="87"/>
      <c r="H12735" s="47"/>
      <c r="I12735" s="120">
        <v>189</v>
      </c>
      <c r="J12735" s="120">
        <v>0</v>
      </c>
    </row>
    <row r="12736" spans="1:10" ht="15" customHeight="1">
      <c r="A12736" s="46" t="s">
        <v>23263</v>
      </c>
      <c r="B12736" s="46" t="s">
        <v>23264</v>
      </c>
      <c r="C12736" s="47">
        <v>16.283999999999999</v>
      </c>
      <c r="D12736" s="119" t="s">
        <v>33054</v>
      </c>
      <c r="E12736" s="46" t="s">
        <v>33054</v>
      </c>
      <c r="F12736" s="121">
        <v>0.30120000000000002</v>
      </c>
      <c r="G12736" s="87"/>
      <c r="H12736" s="47"/>
      <c r="I12736" s="120">
        <v>80</v>
      </c>
      <c r="J12736" s="120">
        <v>0</v>
      </c>
    </row>
    <row r="12737" spans="1:10" ht="15" customHeight="1">
      <c r="A12737" s="46" t="s">
        <v>3502</v>
      </c>
      <c r="B12737" s="46" t="s">
        <v>23262</v>
      </c>
      <c r="C12737" s="47">
        <v>3.6682000000000001</v>
      </c>
      <c r="D12737" s="119" t="s">
        <v>33052</v>
      </c>
      <c r="E12737" s="46" t="s">
        <v>33052</v>
      </c>
      <c r="F12737" s="121">
        <v>2.2593999999999999</v>
      </c>
      <c r="G12737" s="87"/>
      <c r="H12737" s="47"/>
      <c r="I12737" s="120">
        <v>534</v>
      </c>
      <c r="J12737" s="120">
        <v>0</v>
      </c>
    </row>
    <row r="12738" spans="1:10" ht="15" customHeight="1">
      <c r="A12738" s="46" t="s">
        <v>23260</v>
      </c>
      <c r="B12738" s="46" t="s">
        <v>23261</v>
      </c>
      <c r="C12738" s="47">
        <v>1.6508</v>
      </c>
      <c r="D12738" s="119" t="s">
        <v>6628</v>
      </c>
      <c r="E12738" s="46" t="s">
        <v>6628</v>
      </c>
      <c r="F12738" s="121">
        <v>4.1496000000000004</v>
      </c>
      <c r="G12738" s="87"/>
      <c r="H12738" s="47"/>
      <c r="I12738" s="120">
        <v>380</v>
      </c>
      <c r="J12738" s="120">
        <v>0</v>
      </c>
    </row>
    <row r="12739" spans="1:10" ht="15" customHeight="1">
      <c r="A12739" s="46" t="s">
        <v>23258</v>
      </c>
      <c r="B12739" s="46" t="s">
        <v>23259</v>
      </c>
      <c r="C12739" s="47">
        <v>1.7846</v>
      </c>
      <c r="D12739" s="119" t="s">
        <v>6631</v>
      </c>
      <c r="E12739" s="46" t="s">
        <v>6631</v>
      </c>
      <c r="F12739" s="121">
        <v>4.4025999999999996</v>
      </c>
      <c r="G12739" s="87"/>
      <c r="H12739" s="47"/>
      <c r="I12739" s="120">
        <v>0</v>
      </c>
      <c r="J12739" s="120">
        <v>0</v>
      </c>
    </row>
    <row r="12740" spans="1:10" ht="15" customHeight="1">
      <c r="A12740" s="46" t="s">
        <v>3485</v>
      </c>
      <c r="B12740" s="46" t="s">
        <v>23283</v>
      </c>
      <c r="C12740" s="47">
        <v>2.5775999999999999</v>
      </c>
      <c r="D12740" s="119" t="s">
        <v>6634</v>
      </c>
      <c r="E12740" s="46" t="s">
        <v>6634</v>
      </c>
      <c r="F12740" s="121">
        <v>4.4025999999999996</v>
      </c>
      <c r="G12740" s="87"/>
      <c r="H12740" s="47"/>
      <c r="I12740" s="120">
        <v>845</v>
      </c>
      <c r="J12740" s="120">
        <v>0</v>
      </c>
    </row>
    <row r="12741" spans="1:10" ht="15" customHeight="1">
      <c r="A12741" s="46" t="s">
        <v>23281</v>
      </c>
      <c r="B12741" s="46" t="s">
        <v>23282</v>
      </c>
      <c r="C12741" s="47">
        <v>0.88739999999999997</v>
      </c>
      <c r="D12741" s="119" t="s">
        <v>6637</v>
      </c>
      <c r="E12741" s="46" t="s">
        <v>6637</v>
      </c>
      <c r="F12741" s="121">
        <v>4.4025999999999996</v>
      </c>
      <c r="G12741" s="87"/>
      <c r="H12741" s="47"/>
      <c r="I12741" s="120">
        <v>132</v>
      </c>
      <c r="J12741" s="120">
        <v>0</v>
      </c>
    </row>
    <row r="12742" spans="1:10" ht="15" customHeight="1">
      <c r="A12742" s="46" t="s">
        <v>23279</v>
      </c>
      <c r="B12742" s="46" t="s">
        <v>23280</v>
      </c>
      <c r="C12742" s="47">
        <v>10.632999999999999</v>
      </c>
      <c r="D12742" s="119" t="s">
        <v>17063</v>
      </c>
      <c r="E12742" s="46" t="s">
        <v>17063</v>
      </c>
      <c r="F12742" s="121">
        <v>3.2244000000000002</v>
      </c>
      <c r="G12742" s="87"/>
      <c r="H12742" s="47"/>
      <c r="I12742" s="120">
        <v>150</v>
      </c>
      <c r="J12742" s="120">
        <v>0</v>
      </c>
    </row>
    <row r="12743" spans="1:10" ht="15" customHeight="1">
      <c r="A12743" s="46" t="s">
        <v>3494</v>
      </c>
      <c r="B12743" s="46" t="s">
        <v>23278</v>
      </c>
      <c r="C12743" s="47">
        <v>8.5838000000000001</v>
      </c>
      <c r="D12743" s="119" t="s">
        <v>17061</v>
      </c>
      <c r="E12743" s="46" t="s">
        <v>17061</v>
      </c>
      <c r="F12743" s="121">
        <v>3.2244000000000002</v>
      </c>
      <c r="G12743" s="87"/>
      <c r="H12743" s="47"/>
      <c r="I12743" s="120">
        <v>124</v>
      </c>
      <c r="J12743" s="120">
        <v>0</v>
      </c>
    </row>
    <row r="12744" spans="1:10" ht="15" customHeight="1">
      <c r="A12744" s="46" t="s">
        <v>3499</v>
      </c>
      <c r="B12744" s="46" t="s">
        <v>23265</v>
      </c>
      <c r="C12744" s="47">
        <v>6.3945999999999996</v>
      </c>
      <c r="D12744" s="119" t="s">
        <v>17059</v>
      </c>
      <c r="E12744" s="46" t="s">
        <v>17059</v>
      </c>
      <c r="F12744" s="121">
        <v>4.0990000000000002</v>
      </c>
      <c r="G12744" s="87"/>
      <c r="H12744" s="47"/>
      <c r="I12744" s="120">
        <v>148</v>
      </c>
      <c r="J12744" s="120">
        <v>0</v>
      </c>
    </row>
    <row r="12745" spans="1:10" ht="15" customHeight="1">
      <c r="A12745" s="46" t="s">
        <v>23276</v>
      </c>
      <c r="B12745" s="46" t="s">
        <v>23277</v>
      </c>
      <c r="C12745" s="47">
        <v>18.2026</v>
      </c>
      <c r="D12745" s="119" t="s">
        <v>17079</v>
      </c>
      <c r="E12745" s="46" t="s">
        <v>17079</v>
      </c>
      <c r="F12745" s="121">
        <v>0.40720000000000001</v>
      </c>
      <c r="G12745" s="87"/>
      <c r="H12745" s="47"/>
      <c r="I12745" s="120">
        <v>83</v>
      </c>
      <c r="J12745" s="120">
        <v>0</v>
      </c>
    </row>
    <row r="12746" spans="1:10" ht="15" customHeight="1">
      <c r="A12746" s="46" t="s">
        <v>3506</v>
      </c>
      <c r="B12746" s="46" t="s">
        <v>23275</v>
      </c>
      <c r="C12746" s="47">
        <v>3.3460000000000001</v>
      </c>
      <c r="D12746" s="119" t="s">
        <v>17077</v>
      </c>
      <c r="E12746" s="46" t="s">
        <v>17077</v>
      </c>
      <c r="F12746" s="121">
        <v>0.44280000000000003</v>
      </c>
      <c r="G12746" s="87"/>
      <c r="H12746" s="47"/>
      <c r="I12746" s="120">
        <v>855</v>
      </c>
      <c r="J12746" s="120">
        <v>0</v>
      </c>
    </row>
    <row r="12747" spans="1:10" ht="15" customHeight="1">
      <c r="A12747" s="46" t="s">
        <v>23273</v>
      </c>
      <c r="B12747" s="46" t="s">
        <v>23274</v>
      </c>
      <c r="C12747" s="47">
        <v>1.5167999999999999</v>
      </c>
      <c r="D12747" s="119" t="s">
        <v>17075</v>
      </c>
      <c r="E12747" s="46" t="s">
        <v>17075</v>
      </c>
      <c r="F12747" s="121">
        <v>0.39979999999999999</v>
      </c>
      <c r="G12747" s="87"/>
      <c r="H12747" s="47"/>
      <c r="I12747" s="120">
        <v>454</v>
      </c>
      <c r="J12747" s="120">
        <v>0</v>
      </c>
    </row>
    <row r="12748" spans="1:10" ht="15" customHeight="1">
      <c r="A12748" s="46" t="s">
        <v>3510</v>
      </c>
      <c r="B12748" s="46" t="s">
        <v>23286</v>
      </c>
      <c r="C12748" s="47">
        <v>2.0495999999999999</v>
      </c>
      <c r="D12748" s="119" t="s">
        <v>17073</v>
      </c>
      <c r="E12748" s="46" t="s">
        <v>17073</v>
      </c>
      <c r="F12748" s="121">
        <v>0.39979999999999999</v>
      </c>
      <c r="G12748" s="87"/>
      <c r="H12748" s="47"/>
      <c r="I12748" s="120">
        <v>145</v>
      </c>
      <c r="J12748" s="120">
        <v>0</v>
      </c>
    </row>
    <row r="12749" spans="1:10" ht="15" customHeight="1">
      <c r="A12749" s="46" t="s">
        <v>3512</v>
      </c>
      <c r="B12749" s="46" t="s">
        <v>23285</v>
      </c>
      <c r="C12749" s="47">
        <v>7.3116000000000003</v>
      </c>
      <c r="D12749" s="119" t="s">
        <v>17071</v>
      </c>
      <c r="E12749" s="46" t="s">
        <v>17071</v>
      </c>
      <c r="F12749" s="121">
        <v>1.0880000000000001</v>
      </c>
      <c r="G12749" s="87"/>
      <c r="H12749" s="47"/>
      <c r="I12749" s="120">
        <v>78</v>
      </c>
      <c r="J12749" s="120">
        <v>0</v>
      </c>
    </row>
    <row r="12750" spans="1:10" ht="15" customHeight="1">
      <c r="A12750" s="46" t="s">
        <v>3515</v>
      </c>
      <c r="B12750" s="46" t="s">
        <v>23284</v>
      </c>
      <c r="C12750" s="47">
        <v>3.6484000000000001</v>
      </c>
      <c r="D12750" s="119" t="s">
        <v>17069</v>
      </c>
      <c r="E12750" s="46" t="s">
        <v>17069</v>
      </c>
      <c r="F12750" s="121">
        <v>0.87439999999999996</v>
      </c>
      <c r="G12750" s="87"/>
      <c r="H12750" s="47"/>
      <c r="I12750" s="120">
        <v>11</v>
      </c>
      <c r="J12750" s="120">
        <v>0</v>
      </c>
    </row>
    <row r="12751" spans="1:10" ht="15" customHeight="1">
      <c r="A12751" s="46" t="s">
        <v>4400</v>
      </c>
      <c r="B12751" s="46" t="s">
        <v>23300</v>
      </c>
      <c r="C12751" s="47">
        <v>3.8342000000000001</v>
      </c>
      <c r="D12751" s="119" t="s">
        <v>17081</v>
      </c>
      <c r="E12751" s="46" t="s">
        <v>17081</v>
      </c>
      <c r="F12751" s="121">
        <v>5.4333999999999998</v>
      </c>
      <c r="G12751" s="87"/>
      <c r="H12751" s="47"/>
      <c r="I12751" s="120">
        <v>451</v>
      </c>
      <c r="J12751" s="120">
        <v>0</v>
      </c>
    </row>
    <row r="12752" spans="1:10" ht="15" customHeight="1">
      <c r="A12752" s="46" t="s">
        <v>4405</v>
      </c>
      <c r="B12752" s="46" t="s">
        <v>23299</v>
      </c>
      <c r="C12752" s="47">
        <v>1.4276</v>
      </c>
      <c r="D12752" s="119" t="s">
        <v>17100</v>
      </c>
      <c r="E12752" s="46" t="s">
        <v>17100</v>
      </c>
      <c r="F12752" s="121">
        <v>17.787199999999999</v>
      </c>
      <c r="G12752" s="87"/>
      <c r="H12752" s="47"/>
      <c r="I12752" s="120">
        <v>714</v>
      </c>
      <c r="J12752" s="120">
        <v>0</v>
      </c>
    </row>
    <row r="12753" spans="1:10" ht="15" customHeight="1">
      <c r="A12753" s="46" t="s">
        <v>23297</v>
      </c>
      <c r="B12753" s="46" t="s">
        <v>23298</v>
      </c>
      <c r="C12753" s="47">
        <v>0.74360000000000004</v>
      </c>
      <c r="D12753" s="119" t="s">
        <v>4388</v>
      </c>
      <c r="E12753" s="46" t="s">
        <v>4388</v>
      </c>
      <c r="F12753" s="121">
        <v>25.0488</v>
      </c>
      <c r="G12753" s="87"/>
      <c r="H12753" s="47"/>
      <c r="I12753" s="120">
        <v>55</v>
      </c>
      <c r="J12753" s="120">
        <v>0</v>
      </c>
    </row>
    <row r="12754" spans="1:10" ht="15" customHeight="1">
      <c r="A12754" s="46" t="s">
        <v>23295</v>
      </c>
      <c r="B12754" s="46" t="s">
        <v>23296</v>
      </c>
      <c r="C12754" s="47">
        <v>0.44619999999999999</v>
      </c>
      <c r="D12754" s="119" t="s">
        <v>17148</v>
      </c>
      <c r="E12754" s="46" t="s">
        <v>17148</v>
      </c>
      <c r="F12754" s="121">
        <v>0.32219999999999999</v>
      </c>
      <c r="G12754" s="87"/>
      <c r="H12754" s="47"/>
      <c r="I12754" s="120">
        <v>0</v>
      </c>
      <c r="J12754" s="120">
        <v>0</v>
      </c>
    </row>
    <row r="12755" spans="1:10" ht="15" customHeight="1">
      <c r="A12755" s="46" t="s">
        <v>23293</v>
      </c>
      <c r="B12755" s="46" t="s">
        <v>23294</v>
      </c>
      <c r="C12755" s="47">
        <v>6.7813999999999997</v>
      </c>
      <c r="D12755" s="119" t="s">
        <v>17146</v>
      </c>
      <c r="E12755" s="46" t="s">
        <v>17146</v>
      </c>
      <c r="F12755" s="121">
        <v>64.519800000000004</v>
      </c>
      <c r="G12755" s="87"/>
      <c r="H12755" s="47"/>
      <c r="I12755" s="120">
        <v>182</v>
      </c>
      <c r="J12755" s="120">
        <v>0</v>
      </c>
    </row>
    <row r="12756" spans="1:10" ht="15" customHeight="1">
      <c r="A12756" s="46" t="s">
        <v>4409</v>
      </c>
      <c r="B12756" s="46" t="s">
        <v>23292</v>
      </c>
      <c r="C12756" s="47">
        <v>4.6844000000000001</v>
      </c>
      <c r="D12756" s="119" t="s">
        <v>17144</v>
      </c>
      <c r="E12756" s="46" t="s">
        <v>17144</v>
      </c>
      <c r="F12756" s="121">
        <v>0.6452</v>
      </c>
      <c r="G12756" s="87"/>
      <c r="H12756" s="47"/>
      <c r="I12756" s="120">
        <v>180</v>
      </c>
      <c r="J12756" s="120">
        <v>0</v>
      </c>
    </row>
    <row r="12757" spans="1:10" ht="15" customHeight="1">
      <c r="A12757" s="46" t="s">
        <v>23290</v>
      </c>
      <c r="B12757" s="46" t="s">
        <v>23291</v>
      </c>
      <c r="C12757" s="47">
        <v>12.5366</v>
      </c>
      <c r="D12757" s="119" t="s">
        <v>17142</v>
      </c>
      <c r="E12757" s="46" t="s">
        <v>17142</v>
      </c>
      <c r="F12757" s="121">
        <v>0.48199999999999998</v>
      </c>
      <c r="G12757" s="87"/>
      <c r="H12757" s="47"/>
      <c r="I12757" s="120">
        <v>162</v>
      </c>
      <c r="J12757" s="120">
        <v>0</v>
      </c>
    </row>
    <row r="12758" spans="1:10" ht="15" customHeight="1">
      <c r="A12758" s="46" t="s">
        <v>4413</v>
      </c>
      <c r="B12758" s="46" t="s">
        <v>23289</v>
      </c>
      <c r="C12758" s="47">
        <v>1.6766000000000001</v>
      </c>
      <c r="D12758" s="119" t="s">
        <v>17141</v>
      </c>
      <c r="E12758" s="46" t="s">
        <v>17141</v>
      </c>
      <c r="F12758" s="121">
        <v>1.1921999999999999</v>
      </c>
      <c r="G12758" s="87"/>
      <c r="H12758" s="47"/>
      <c r="I12758" s="120">
        <v>248</v>
      </c>
      <c r="J12758" s="120">
        <v>0</v>
      </c>
    </row>
    <row r="12759" spans="1:10" ht="15" customHeight="1">
      <c r="A12759" s="46" t="s">
        <v>23287</v>
      </c>
      <c r="B12759" s="46" t="s">
        <v>23288</v>
      </c>
      <c r="C12759" s="47">
        <v>1.0706</v>
      </c>
      <c r="D12759" s="119" t="s">
        <v>17139</v>
      </c>
      <c r="E12759" s="46" t="s">
        <v>17139</v>
      </c>
      <c r="F12759" s="121">
        <v>1.0611999999999999</v>
      </c>
      <c r="G12759" s="87"/>
      <c r="H12759" s="47"/>
      <c r="I12759" s="120">
        <v>258</v>
      </c>
      <c r="J12759" s="120">
        <v>0</v>
      </c>
    </row>
    <row r="12760" spans="1:10" ht="15" customHeight="1">
      <c r="A12760" s="46" t="s">
        <v>5035</v>
      </c>
      <c r="B12760" s="46" t="s">
        <v>23323</v>
      </c>
      <c r="C12760" s="47">
        <v>0.9194</v>
      </c>
      <c r="D12760" s="119" t="s">
        <v>17137</v>
      </c>
      <c r="E12760" s="46" t="s">
        <v>17137</v>
      </c>
      <c r="F12760" s="121">
        <v>1.0167999999999999</v>
      </c>
      <c r="G12760" s="87"/>
      <c r="H12760" s="47"/>
      <c r="I12760" s="120">
        <v>194</v>
      </c>
      <c r="J12760" s="120">
        <v>0</v>
      </c>
    </row>
    <row r="12761" spans="1:10" ht="15" customHeight="1">
      <c r="A12761" s="46" t="s">
        <v>23321</v>
      </c>
      <c r="B12761" s="46" t="s">
        <v>23322</v>
      </c>
      <c r="C12761" s="47">
        <v>5.1306000000000003</v>
      </c>
      <c r="D12761" s="119" t="s">
        <v>17135</v>
      </c>
      <c r="E12761" s="46" t="s">
        <v>17135</v>
      </c>
      <c r="F12761" s="121">
        <v>1.3176000000000001</v>
      </c>
      <c r="G12761" s="87"/>
      <c r="H12761" s="47"/>
      <c r="I12761" s="120">
        <v>105</v>
      </c>
      <c r="J12761" s="120">
        <v>0</v>
      </c>
    </row>
    <row r="12762" spans="1:10" ht="15" customHeight="1">
      <c r="A12762" s="46" t="s">
        <v>23320</v>
      </c>
      <c r="B12762" s="46" t="s">
        <v>33720</v>
      </c>
      <c r="C12762" s="47">
        <v>4.8628</v>
      </c>
      <c r="D12762" s="119" t="s">
        <v>17133</v>
      </c>
      <c r="E12762" s="46" t="s">
        <v>17133</v>
      </c>
      <c r="F12762" s="121">
        <v>1.0167999999999999</v>
      </c>
      <c r="G12762" s="87"/>
      <c r="H12762" s="47"/>
      <c r="I12762" s="120">
        <v>332</v>
      </c>
      <c r="J12762" s="120">
        <v>0</v>
      </c>
    </row>
    <row r="12763" spans="1:10" ht="15" customHeight="1">
      <c r="A12763" s="46" t="s">
        <v>23318</v>
      </c>
      <c r="B12763" s="46" t="s">
        <v>23319</v>
      </c>
      <c r="C12763" s="47">
        <v>3.2469999999999999</v>
      </c>
      <c r="D12763" s="119" t="s">
        <v>17131</v>
      </c>
      <c r="E12763" s="46" t="s">
        <v>17131</v>
      </c>
      <c r="F12763" s="121">
        <v>1.0167999999999999</v>
      </c>
      <c r="G12763" s="87"/>
      <c r="H12763" s="47"/>
      <c r="I12763" s="120">
        <v>14</v>
      </c>
      <c r="J12763" s="120">
        <v>0</v>
      </c>
    </row>
    <row r="12764" spans="1:10" ht="15" customHeight="1">
      <c r="A12764" s="46" t="s">
        <v>23316</v>
      </c>
      <c r="B12764" s="46" t="s">
        <v>23317</v>
      </c>
      <c r="C12764" s="47">
        <v>2.7016</v>
      </c>
      <c r="D12764" s="119" t="s">
        <v>17129</v>
      </c>
      <c r="E12764" s="46" t="s">
        <v>17129</v>
      </c>
      <c r="F12764" s="121">
        <v>24.036799999999999</v>
      </c>
      <c r="G12764" s="87"/>
      <c r="H12764" s="47"/>
      <c r="I12764" s="120">
        <v>108</v>
      </c>
      <c r="J12764" s="120">
        <v>0</v>
      </c>
    </row>
    <row r="12765" spans="1:10" ht="15" customHeight="1">
      <c r="A12765" s="46" t="s">
        <v>5036</v>
      </c>
      <c r="B12765" s="46" t="s">
        <v>23315</v>
      </c>
      <c r="C12765" s="47">
        <v>2.1960000000000002</v>
      </c>
      <c r="D12765" s="119" t="s">
        <v>17128</v>
      </c>
      <c r="E12765" s="46" t="s">
        <v>17128</v>
      </c>
      <c r="F12765" s="121">
        <v>0.3276</v>
      </c>
      <c r="G12765" s="87"/>
      <c r="H12765" s="47"/>
      <c r="I12765" s="120">
        <v>374</v>
      </c>
      <c r="J12765" s="120">
        <v>0</v>
      </c>
    </row>
    <row r="12766" spans="1:10" ht="15" customHeight="1">
      <c r="A12766" s="46" t="s">
        <v>5039</v>
      </c>
      <c r="B12766" s="46" t="s">
        <v>23314</v>
      </c>
      <c r="C12766" s="47">
        <v>2.4314</v>
      </c>
      <c r="D12766" s="119" t="s">
        <v>17126</v>
      </c>
      <c r="E12766" s="46" t="s">
        <v>17126</v>
      </c>
      <c r="F12766" s="121">
        <v>24.2898</v>
      </c>
      <c r="G12766" s="87"/>
      <c r="H12766" s="47"/>
      <c r="I12766" s="120">
        <v>350</v>
      </c>
      <c r="J12766" s="120">
        <v>0</v>
      </c>
    </row>
    <row r="12767" spans="1:10" ht="15" customHeight="1">
      <c r="A12767" s="46" t="s">
        <v>23312</v>
      </c>
      <c r="B12767" s="46" t="s">
        <v>23313</v>
      </c>
      <c r="C12767" s="47">
        <v>1.4128000000000001</v>
      </c>
      <c r="D12767" s="119" t="s">
        <v>4453</v>
      </c>
      <c r="E12767" s="46" t="s">
        <v>4453</v>
      </c>
      <c r="F12767" s="121">
        <v>0.32640000000000002</v>
      </c>
      <c r="G12767" s="87"/>
      <c r="H12767" s="47"/>
      <c r="I12767" s="120">
        <v>0</v>
      </c>
      <c r="J12767" s="120">
        <v>0</v>
      </c>
    </row>
    <row r="12768" spans="1:10" ht="15" customHeight="1">
      <c r="A12768" s="46" t="s">
        <v>23310</v>
      </c>
      <c r="B12768" s="46" t="s">
        <v>23311</v>
      </c>
      <c r="C12768" s="47">
        <v>1.2887999999999999</v>
      </c>
      <c r="D12768" s="119" t="s">
        <v>17124</v>
      </c>
      <c r="E12768" s="46" t="s">
        <v>17124</v>
      </c>
      <c r="F12768" s="121">
        <v>0.23039999999999999</v>
      </c>
      <c r="G12768" s="87"/>
      <c r="H12768" s="47"/>
      <c r="I12768" s="120">
        <v>0</v>
      </c>
      <c r="J12768" s="120">
        <v>0</v>
      </c>
    </row>
    <row r="12769" spans="1:10" ht="15" customHeight="1">
      <c r="A12769" s="46" t="s">
        <v>23308</v>
      </c>
      <c r="B12769" s="46" t="s">
        <v>23309</v>
      </c>
      <c r="C12769" s="47">
        <v>5.6512000000000002</v>
      </c>
      <c r="D12769" s="119" t="s">
        <v>17122</v>
      </c>
      <c r="E12769" s="46" t="s">
        <v>17122</v>
      </c>
      <c r="F12769" s="121">
        <v>0.58760000000000001</v>
      </c>
      <c r="G12769" s="87"/>
      <c r="H12769" s="47"/>
      <c r="I12769" s="120">
        <v>0</v>
      </c>
      <c r="J12769" s="120">
        <v>0</v>
      </c>
    </row>
    <row r="12770" spans="1:10" ht="15" customHeight="1">
      <c r="A12770" s="46" t="s">
        <v>23306</v>
      </c>
      <c r="B12770" s="46" t="s">
        <v>23307</v>
      </c>
      <c r="C12770" s="47">
        <v>5.6512000000000002</v>
      </c>
      <c r="D12770" s="119" t="s">
        <v>17120</v>
      </c>
      <c r="E12770" s="46" t="s">
        <v>17120</v>
      </c>
      <c r="F12770" s="121">
        <v>0.23039999999999999</v>
      </c>
      <c r="G12770" s="87"/>
      <c r="H12770" s="47"/>
      <c r="I12770" s="120">
        <v>0</v>
      </c>
      <c r="J12770" s="120">
        <v>0</v>
      </c>
    </row>
    <row r="12771" spans="1:10" ht="15" customHeight="1">
      <c r="A12771" s="46" t="s">
        <v>23304</v>
      </c>
      <c r="B12771" s="46" t="s">
        <v>23305</v>
      </c>
      <c r="C12771" s="47">
        <v>5.6512000000000002</v>
      </c>
      <c r="D12771" s="119" t="s">
        <v>17118</v>
      </c>
      <c r="E12771" s="46" t="s">
        <v>17118</v>
      </c>
      <c r="F12771" s="121">
        <v>0.4158</v>
      </c>
      <c r="G12771" s="87"/>
      <c r="H12771" s="47"/>
      <c r="I12771" s="120">
        <v>0</v>
      </c>
      <c r="J12771" s="120">
        <v>0</v>
      </c>
    </row>
    <row r="12772" spans="1:10" ht="15" customHeight="1">
      <c r="A12772" s="46" t="s">
        <v>5042</v>
      </c>
      <c r="B12772" s="46" t="s">
        <v>23303</v>
      </c>
      <c r="C12772" s="47">
        <v>1.4176</v>
      </c>
      <c r="D12772" s="119" t="s">
        <v>17116</v>
      </c>
      <c r="E12772" s="46" t="s">
        <v>17116</v>
      </c>
      <c r="F12772" s="121">
        <v>0.50860000000000005</v>
      </c>
      <c r="G12772" s="87"/>
      <c r="H12772" s="47"/>
      <c r="I12772" s="120">
        <v>390</v>
      </c>
      <c r="J12772" s="120">
        <v>0</v>
      </c>
    </row>
    <row r="12773" spans="1:10" ht="15" customHeight="1">
      <c r="A12773" s="46" t="s">
        <v>23301</v>
      </c>
      <c r="B12773" s="46" t="s">
        <v>23302</v>
      </c>
      <c r="C12773" s="47">
        <v>0.99139999999999995</v>
      </c>
      <c r="D12773" s="119" t="s">
        <v>4462</v>
      </c>
      <c r="E12773" s="46" t="s">
        <v>4462</v>
      </c>
      <c r="F12773" s="121">
        <v>0.17899999999999999</v>
      </c>
      <c r="G12773" s="87"/>
      <c r="H12773" s="47"/>
      <c r="I12773" s="120">
        <v>0</v>
      </c>
      <c r="J12773" s="120">
        <v>0</v>
      </c>
    </row>
    <row r="12774" spans="1:10" ht="15" customHeight="1">
      <c r="A12774" s="46" t="s">
        <v>5352</v>
      </c>
      <c r="B12774" s="46" t="s">
        <v>23335</v>
      </c>
      <c r="C12774" s="47">
        <v>2.8275999999999999</v>
      </c>
      <c r="D12774" s="119" t="s">
        <v>4471</v>
      </c>
      <c r="E12774" s="46" t="s">
        <v>4471</v>
      </c>
      <c r="F12774" s="121">
        <v>0.33700000000000002</v>
      </c>
      <c r="G12774" s="87"/>
      <c r="H12774" s="47"/>
      <c r="I12774" s="120">
        <v>625</v>
      </c>
      <c r="J12774" s="120">
        <v>0</v>
      </c>
    </row>
    <row r="12775" spans="1:10" ht="15" customHeight="1">
      <c r="A12775" s="46" t="s">
        <v>5357</v>
      </c>
      <c r="B12775" s="46" t="s">
        <v>23334</v>
      </c>
      <c r="C12775" s="47">
        <v>1.0706</v>
      </c>
      <c r="D12775" s="119" t="s">
        <v>4488</v>
      </c>
      <c r="E12775" s="46" t="s">
        <v>4488</v>
      </c>
      <c r="F12775" s="121">
        <v>0.27100000000000002</v>
      </c>
      <c r="G12775" s="87"/>
      <c r="H12775" s="47"/>
      <c r="I12775" s="120">
        <v>3257</v>
      </c>
      <c r="J12775" s="120">
        <v>0</v>
      </c>
    </row>
    <row r="12776" spans="1:10" ht="15" customHeight="1">
      <c r="A12776" s="46" t="s">
        <v>5362</v>
      </c>
      <c r="B12776" s="46" t="s">
        <v>23333</v>
      </c>
      <c r="C12776" s="47">
        <v>0.3916</v>
      </c>
      <c r="D12776" s="119" t="s">
        <v>17083</v>
      </c>
      <c r="E12776" s="46" t="s">
        <v>17083</v>
      </c>
      <c r="F12776" s="121">
        <v>0.8458</v>
      </c>
      <c r="G12776" s="87"/>
      <c r="H12776" s="47"/>
      <c r="I12776" s="120">
        <v>32</v>
      </c>
      <c r="J12776" s="120">
        <v>0</v>
      </c>
    </row>
    <row r="12777" spans="1:10" ht="15" customHeight="1">
      <c r="A12777" s="46" t="s">
        <v>23331</v>
      </c>
      <c r="B12777" s="46" t="s">
        <v>23332</v>
      </c>
      <c r="C12777" s="47">
        <v>0.44619999999999999</v>
      </c>
      <c r="D12777" s="119" t="s">
        <v>17160</v>
      </c>
      <c r="E12777" s="46" t="s">
        <v>17160</v>
      </c>
      <c r="F12777" s="121">
        <v>9.8423999999999996</v>
      </c>
      <c r="G12777" s="87"/>
      <c r="H12777" s="47"/>
      <c r="I12777" s="120">
        <v>36</v>
      </c>
      <c r="J12777" s="120">
        <v>0</v>
      </c>
    </row>
    <row r="12778" spans="1:10" ht="15" customHeight="1">
      <c r="A12778" s="46" t="s">
        <v>23329</v>
      </c>
      <c r="B12778" s="46" t="s">
        <v>23330</v>
      </c>
      <c r="C12778" s="47">
        <v>4.9076000000000004</v>
      </c>
      <c r="D12778" s="119" t="s">
        <v>17158</v>
      </c>
      <c r="E12778" s="46" t="s">
        <v>17158</v>
      </c>
      <c r="F12778" s="121">
        <v>13.0892</v>
      </c>
      <c r="G12778" s="87"/>
      <c r="H12778" s="47"/>
      <c r="I12778" s="120">
        <v>452</v>
      </c>
      <c r="J12778" s="120">
        <v>0</v>
      </c>
    </row>
    <row r="12779" spans="1:10" ht="15" customHeight="1">
      <c r="A12779" s="46" t="s">
        <v>5366</v>
      </c>
      <c r="B12779" s="46" t="s">
        <v>23328</v>
      </c>
      <c r="C12779" s="47">
        <v>3.6581999999999999</v>
      </c>
      <c r="D12779" s="119" t="s">
        <v>17156</v>
      </c>
      <c r="E12779" s="46" t="s">
        <v>17156</v>
      </c>
      <c r="F12779" s="121">
        <v>5.1616</v>
      </c>
      <c r="G12779" s="87"/>
      <c r="H12779" s="47"/>
      <c r="I12779" s="120">
        <v>201</v>
      </c>
      <c r="J12779" s="120">
        <v>0</v>
      </c>
    </row>
    <row r="12780" spans="1:10" ht="15" customHeight="1">
      <c r="A12780" s="46" t="s">
        <v>23326</v>
      </c>
      <c r="B12780" s="46" t="s">
        <v>23327</v>
      </c>
      <c r="C12780" s="47">
        <v>7.5843999999999996</v>
      </c>
      <c r="D12780" s="119" t="s">
        <v>17154</v>
      </c>
      <c r="E12780" s="46" t="s">
        <v>17154</v>
      </c>
      <c r="F12780" s="121">
        <v>3.6181999999999999</v>
      </c>
      <c r="G12780" s="87"/>
      <c r="H12780" s="47"/>
      <c r="I12780" s="120">
        <v>158</v>
      </c>
      <c r="J12780" s="120">
        <v>0</v>
      </c>
    </row>
    <row r="12781" spans="1:10" ht="15" customHeight="1">
      <c r="A12781" s="46" t="s">
        <v>5371</v>
      </c>
      <c r="B12781" s="46" t="s">
        <v>23325</v>
      </c>
      <c r="C12781" s="47">
        <v>1.8613999999999999</v>
      </c>
      <c r="D12781" s="119" t="s">
        <v>17152</v>
      </c>
      <c r="E12781" s="46" t="s">
        <v>17152</v>
      </c>
      <c r="F12781" s="121">
        <v>37.160800000000002</v>
      </c>
      <c r="G12781" s="87"/>
      <c r="H12781" s="47"/>
      <c r="I12781" s="120">
        <v>1619</v>
      </c>
      <c r="J12781" s="120">
        <v>0</v>
      </c>
    </row>
    <row r="12782" spans="1:10" ht="15" customHeight="1">
      <c r="A12782" s="46" t="s">
        <v>5376</v>
      </c>
      <c r="B12782" s="46" t="s">
        <v>23324</v>
      </c>
      <c r="C12782" s="47">
        <v>0.7762</v>
      </c>
      <c r="D12782" s="119" t="s">
        <v>17151</v>
      </c>
      <c r="E12782" s="46" t="s">
        <v>17151</v>
      </c>
      <c r="F12782" s="121">
        <v>9.8726000000000003</v>
      </c>
      <c r="G12782" s="87"/>
      <c r="H12782" s="47"/>
      <c r="I12782" s="120">
        <v>346</v>
      </c>
      <c r="J12782" s="120">
        <v>0</v>
      </c>
    </row>
    <row r="12783" spans="1:10" ht="15" customHeight="1">
      <c r="A12783" s="46" t="s">
        <v>5481</v>
      </c>
      <c r="B12783" s="46" t="s">
        <v>23363</v>
      </c>
      <c r="C12783" s="47">
        <v>0.69399999999999995</v>
      </c>
      <c r="D12783" s="119" t="s">
        <v>17165</v>
      </c>
      <c r="E12783" s="46" t="s">
        <v>17165</v>
      </c>
      <c r="F12783" s="121">
        <v>1.8956</v>
      </c>
      <c r="G12783" s="87"/>
      <c r="H12783" s="47"/>
      <c r="I12783" s="120">
        <v>128</v>
      </c>
      <c r="J12783" s="120">
        <v>0</v>
      </c>
    </row>
    <row r="12784" spans="1:10" ht="15" customHeight="1">
      <c r="A12784" s="46" t="s">
        <v>23361</v>
      </c>
      <c r="B12784" s="46" t="s">
        <v>23362</v>
      </c>
      <c r="C12784" s="47">
        <v>1.0906</v>
      </c>
      <c r="D12784" s="119" t="s">
        <v>17164</v>
      </c>
      <c r="E12784" s="46" t="s">
        <v>17164</v>
      </c>
      <c r="F12784" s="121">
        <v>22.771599999999999</v>
      </c>
      <c r="G12784" s="87"/>
      <c r="H12784" s="47"/>
      <c r="I12784" s="120">
        <v>238</v>
      </c>
      <c r="J12784" s="120">
        <v>0</v>
      </c>
    </row>
    <row r="12785" spans="1:10" ht="15" customHeight="1">
      <c r="A12785" s="46" t="s">
        <v>23359</v>
      </c>
      <c r="B12785" s="46" t="s">
        <v>23360</v>
      </c>
      <c r="C12785" s="47">
        <v>0.66920000000000002</v>
      </c>
      <c r="D12785" s="119" t="s">
        <v>17162</v>
      </c>
      <c r="E12785" s="46" t="s">
        <v>17162</v>
      </c>
      <c r="F12785" s="121">
        <v>8.4255999999999993</v>
      </c>
      <c r="G12785" s="87"/>
      <c r="H12785" s="47"/>
      <c r="I12785" s="120">
        <v>0</v>
      </c>
      <c r="J12785" s="120">
        <v>0</v>
      </c>
    </row>
    <row r="12786" spans="1:10" ht="15" customHeight="1">
      <c r="A12786" s="46" t="s">
        <v>23358</v>
      </c>
      <c r="B12786" s="46" t="s">
        <v>33721</v>
      </c>
      <c r="C12786" s="47">
        <v>4.9572000000000003</v>
      </c>
      <c r="D12786" s="119" t="s">
        <v>17182</v>
      </c>
      <c r="E12786" s="46" t="s">
        <v>17182</v>
      </c>
      <c r="F12786" s="121">
        <v>0.79039999999999999</v>
      </c>
      <c r="G12786" s="87"/>
      <c r="H12786" s="47"/>
      <c r="I12786" s="120">
        <v>208</v>
      </c>
      <c r="J12786" s="120">
        <v>0</v>
      </c>
    </row>
    <row r="12787" spans="1:10" ht="15" customHeight="1">
      <c r="A12787" s="46" t="s">
        <v>23356</v>
      </c>
      <c r="B12787" s="46" t="s">
        <v>23357</v>
      </c>
      <c r="C12787" s="47">
        <v>4.9321999999999999</v>
      </c>
      <c r="D12787" s="119" t="s">
        <v>17180</v>
      </c>
      <c r="E12787" s="46" t="s">
        <v>17180</v>
      </c>
      <c r="F12787" s="121">
        <v>1.9541999999999999</v>
      </c>
      <c r="G12787" s="87"/>
      <c r="H12787" s="47"/>
      <c r="I12787" s="120">
        <v>143</v>
      </c>
      <c r="J12787" s="120">
        <v>0</v>
      </c>
    </row>
    <row r="12788" spans="1:10" ht="15" customHeight="1">
      <c r="A12788" s="46" t="s">
        <v>23354</v>
      </c>
      <c r="B12788" s="46" t="s">
        <v>23355</v>
      </c>
      <c r="C12788" s="47">
        <v>4.1391999999999998</v>
      </c>
      <c r="D12788" s="119" t="s">
        <v>17178</v>
      </c>
      <c r="E12788" s="46" t="s">
        <v>17178</v>
      </c>
      <c r="F12788" s="121">
        <v>3.0590000000000002</v>
      </c>
      <c r="G12788" s="87"/>
      <c r="H12788" s="47"/>
      <c r="I12788" s="120">
        <v>0</v>
      </c>
      <c r="J12788" s="120">
        <v>0</v>
      </c>
    </row>
    <row r="12789" spans="1:10" ht="15" customHeight="1">
      <c r="A12789" s="46" t="s">
        <v>23352</v>
      </c>
      <c r="B12789" s="46" t="s">
        <v>23353</v>
      </c>
      <c r="C12789" s="47">
        <v>3.48</v>
      </c>
      <c r="D12789" s="119" t="s">
        <v>17176</v>
      </c>
      <c r="E12789" s="46" t="s">
        <v>17176</v>
      </c>
      <c r="F12789" s="121">
        <v>3.4066000000000001</v>
      </c>
      <c r="G12789" s="87"/>
      <c r="H12789" s="47"/>
      <c r="I12789" s="120">
        <v>171</v>
      </c>
      <c r="J12789" s="120">
        <v>0</v>
      </c>
    </row>
    <row r="12790" spans="1:10" ht="15" customHeight="1">
      <c r="A12790" s="46" t="s">
        <v>23350</v>
      </c>
      <c r="B12790" s="46" t="s">
        <v>23351</v>
      </c>
      <c r="C12790" s="47">
        <v>3.2715999999999998</v>
      </c>
      <c r="D12790" s="119" t="s">
        <v>17174</v>
      </c>
      <c r="E12790" s="46" t="s">
        <v>17174</v>
      </c>
      <c r="F12790" s="121">
        <v>1.9702</v>
      </c>
      <c r="G12790" s="87"/>
      <c r="H12790" s="47"/>
      <c r="I12790" s="120">
        <v>0</v>
      </c>
      <c r="J12790" s="120">
        <v>0</v>
      </c>
    </row>
    <row r="12791" spans="1:10" ht="15" customHeight="1">
      <c r="A12791" s="46" t="s">
        <v>5489</v>
      </c>
      <c r="B12791" s="46" t="s">
        <v>23349</v>
      </c>
      <c r="C12791" s="47">
        <v>3.3996</v>
      </c>
      <c r="D12791" s="119" t="s">
        <v>17172</v>
      </c>
      <c r="E12791" s="46" t="s">
        <v>17172</v>
      </c>
      <c r="F12791" s="121">
        <v>2.9096000000000002</v>
      </c>
      <c r="G12791" s="87"/>
      <c r="H12791" s="47"/>
      <c r="I12791" s="120">
        <v>289</v>
      </c>
      <c r="J12791" s="120">
        <v>0</v>
      </c>
    </row>
    <row r="12792" spans="1:10" ht="15" customHeight="1">
      <c r="A12792" s="46" t="s">
        <v>5492</v>
      </c>
      <c r="B12792" s="46" t="s">
        <v>23348</v>
      </c>
      <c r="C12792" s="47">
        <v>2.0165999999999999</v>
      </c>
      <c r="D12792" s="119" t="s">
        <v>17171</v>
      </c>
      <c r="E12792" s="46" t="s">
        <v>17171</v>
      </c>
      <c r="F12792" s="121">
        <v>5.6471999999999998</v>
      </c>
      <c r="G12792" s="87"/>
      <c r="H12792" s="47"/>
      <c r="I12792" s="120">
        <v>614</v>
      </c>
      <c r="J12792" s="120">
        <v>0</v>
      </c>
    </row>
    <row r="12793" spans="1:10" ht="15" customHeight="1">
      <c r="A12793" s="46" t="s">
        <v>5495</v>
      </c>
      <c r="B12793" s="46" t="s">
        <v>23347</v>
      </c>
      <c r="C12793" s="47">
        <v>2.5282</v>
      </c>
      <c r="D12793" s="119" t="s">
        <v>17169</v>
      </c>
      <c r="E12793" s="46" t="s">
        <v>17169</v>
      </c>
      <c r="F12793" s="121">
        <v>1.6395999999999999</v>
      </c>
      <c r="G12793" s="87"/>
      <c r="H12793" s="47"/>
      <c r="I12793" s="120">
        <v>353</v>
      </c>
      <c r="J12793" s="120">
        <v>0</v>
      </c>
    </row>
    <row r="12794" spans="1:10" ht="15" customHeight="1">
      <c r="A12794" s="46" t="s">
        <v>23345</v>
      </c>
      <c r="B12794" s="46" t="s">
        <v>23346</v>
      </c>
      <c r="C12794" s="47">
        <v>5.2545999999999999</v>
      </c>
      <c r="D12794" s="119" t="s">
        <v>17167</v>
      </c>
      <c r="E12794" s="46" t="s">
        <v>17167</v>
      </c>
      <c r="F12794" s="121">
        <v>2.7782</v>
      </c>
      <c r="G12794" s="87"/>
      <c r="H12794" s="47"/>
      <c r="I12794" s="120">
        <v>0</v>
      </c>
      <c r="J12794" s="120">
        <v>0</v>
      </c>
    </row>
    <row r="12795" spans="1:10" ht="15" customHeight="1">
      <c r="A12795" s="46" t="s">
        <v>23343</v>
      </c>
      <c r="B12795" s="46" t="s">
        <v>23344</v>
      </c>
      <c r="C12795" s="47">
        <v>10.98</v>
      </c>
      <c r="D12795" s="119" t="s">
        <v>17208</v>
      </c>
      <c r="E12795" s="46" t="s">
        <v>17208</v>
      </c>
      <c r="F12795" s="121">
        <v>26.971800000000002</v>
      </c>
      <c r="G12795" s="87"/>
      <c r="H12795" s="47"/>
      <c r="I12795" s="120">
        <v>24</v>
      </c>
      <c r="J12795" s="120">
        <v>0</v>
      </c>
    </row>
    <row r="12796" spans="1:10" ht="15" customHeight="1">
      <c r="A12796" s="46" t="s">
        <v>23341</v>
      </c>
      <c r="B12796" s="46" t="s">
        <v>23342</v>
      </c>
      <c r="C12796" s="47">
        <v>9.9390000000000001</v>
      </c>
      <c r="D12796" s="119" t="s">
        <v>17206</v>
      </c>
      <c r="E12796" s="46" t="s">
        <v>17206</v>
      </c>
      <c r="F12796" s="121">
        <v>3.7446000000000002</v>
      </c>
      <c r="G12796" s="87"/>
      <c r="H12796" s="47"/>
      <c r="I12796" s="120">
        <v>25</v>
      </c>
      <c r="J12796" s="120">
        <v>0</v>
      </c>
    </row>
    <row r="12797" spans="1:10" ht="15" customHeight="1">
      <c r="A12797" s="46" t="s">
        <v>5498</v>
      </c>
      <c r="B12797" s="46" t="s">
        <v>23340</v>
      </c>
      <c r="C12797" s="47">
        <v>1.4186000000000001</v>
      </c>
      <c r="D12797" s="119" t="s">
        <v>17204</v>
      </c>
      <c r="E12797" s="46" t="s">
        <v>17204</v>
      </c>
      <c r="F12797" s="121">
        <v>4.2</v>
      </c>
      <c r="G12797" s="87"/>
      <c r="H12797" s="47"/>
      <c r="I12797" s="120">
        <v>1022</v>
      </c>
      <c r="J12797" s="120">
        <v>0</v>
      </c>
    </row>
    <row r="12798" spans="1:10" ht="15" customHeight="1">
      <c r="A12798" s="46" t="s">
        <v>23338</v>
      </c>
      <c r="B12798" s="46" t="s">
        <v>23339</v>
      </c>
      <c r="C12798" s="47">
        <v>1.0658000000000001</v>
      </c>
      <c r="D12798" s="119" t="s">
        <v>17202</v>
      </c>
      <c r="E12798" s="46" t="s">
        <v>17202</v>
      </c>
      <c r="F12798" s="121">
        <v>0.99680000000000002</v>
      </c>
      <c r="G12798" s="87"/>
      <c r="H12798" s="47"/>
      <c r="I12798" s="120">
        <v>50</v>
      </c>
      <c r="J12798" s="120">
        <v>0</v>
      </c>
    </row>
    <row r="12799" spans="1:10" ht="15" customHeight="1">
      <c r="A12799" s="46" t="s">
        <v>23336</v>
      </c>
      <c r="B12799" s="46" t="s">
        <v>23337</v>
      </c>
      <c r="C12799" s="47">
        <v>0.7228</v>
      </c>
      <c r="D12799" s="119" t="s">
        <v>17200</v>
      </c>
      <c r="E12799" s="46" t="s">
        <v>17200</v>
      </c>
      <c r="F12799" s="121">
        <v>39.3444</v>
      </c>
      <c r="G12799" s="87"/>
      <c r="H12799" s="47"/>
      <c r="I12799" s="120">
        <v>432</v>
      </c>
      <c r="J12799" s="120">
        <v>0</v>
      </c>
    </row>
    <row r="12800" spans="1:10" ht="15" customHeight="1">
      <c r="A12800" s="46" t="s">
        <v>23370</v>
      </c>
      <c r="B12800" s="46" t="s">
        <v>33729</v>
      </c>
      <c r="C12800" s="47">
        <v>1.1898</v>
      </c>
      <c r="D12800" s="119" t="s">
        <v>17198</v>
      </c>
      <c r="E12800" s="46" t="s">
        <v>17198</v>
      </c>
      <c r="F12800" s="121">
        <v>29.1478</v>
      </c>
      <c r="G12800" s="87"/>
      <c r="H12800" s="47"/>
      <c r="I12800" s="120">
        <v>10</v>
      </c>
      <c r="J12800" s="120">
        <v>0</v>
      </c>
    </row>
    <row r="12801" spans="1:10" ht="15" customHeight="1">
      <c r="A12801" s="46" t="s">
        <v>23369</v>
      </c>
      <c r="B12801" s="46" t="s">
        <v>33722</v>
      </c>
      <c r="C12801" s="47">
        <v>0.52059999999999995</v>
      </c>
      <c r="D12801" s="119" t="s">
        <v>33059</v>
      </c>
      <c r="E12801" s="46" t="s">
        <v>33059</v>
      </c>
      <c r="F12801" s="121">
        <v>0.79039999999999999</v>
      </c>
      <c r="G12801" s="87"/>
      <c r="H12801" s="47"/>
      <c r="I12801" s="120">
        <v>0</v>
      </c>
      <c r="J12801" s="120">
        <v>0</v>
      </c>
    </row>
    <row r="12802" spans="1:10" ht="15" customHeight="1">
      <c r="A12802" s="46" t="s">
        <v>23368</v>
      </c>
      <c r="B12802" s="46" t="s">
        <v>33730</v>
      </c>
      <c r="C12802" s="47">
        <v>0.79320000000000002</v>
      </c>
      <c r="D12802" s="119" t="s">
        <v>33058</v>
      </c>
      <c r="E12802" s="46" t="s">
        <v>33058</v>
      </c>
      <c r="F12802" s="121">
        <v>7.7656000000000001</v>
      </c>
      <c r="G12802" s="87"/>
      <c r="H12802" s="47"/>
      <c r="I12802" s="120">
        <v>10</v>
      </c>
      <c r="J12802" s="120">
        <v>0</v>
      </c>
    </row>
    <row r="12803" spans="1:10" ht="15" customHeight="1">
      <c r="A12803" s="46" t="s">
        <v>6126</v>
      </c>
      <c r="B12803" s="46" t="s">
        <v>33723</v>
      </c>
      <c r="C12803" s="47">
        <v>1.1153999999999999</v>
      </c>
      <c r="D12803" s="119" t="s">
        <v>17196</v>
      </c>
      <c r="E12803" s="46" t="s">
        <v>17196</v>
      </c>
      <c r="F12803" s="121">
        <v>53.741199999999999</v>
      </c>
      <c r="G12803" s="87"/>
      <c r="H12803" s="47"/>
      <c r="I12803" s="120">
        <v>0</v>
      </c>
      <c r="J12803" s="120">
        <v>0</v>
      </c>
    </row>
    <row r="12804" spans="1:10" ht="15" customHeight="1">
      <c r="A12804" s="46" t="s">
        <v>6137</v>
      </c>
      <c r="B12804" s="46" t="s">
        <v>33724</v>
      </c>
      <c r="C12804" s="47">
        <v>4.9820000000000002</v>
      </c>
      <c r="D12804" s="119" t="s">
        <v>17194</v>
      </c>
      <c r="E12804" s="46" t="s">
        <v>17194</v>
      </c>
      <c r="F12804" s="121">
        <v>52.476199999999999</v>
      </c>
      <c r="G12804" s="87"/>
      <c r="H12804" s="47"/>
      <c r="I12804" s="120">
        <v>0</v>
      </c>
      <c r="J12804" s="120">
        <v>0</v>
      </c>
    </row>
    <row r="12805" spans="1:10" ht="15" customHeight="1">
      <c r="A12805" s="46" t="s">
        <v>23367</v>
      </c>
      <c r="B12805" s="46" t="s">
        <v>33725</v>
      </c>
      <c r="C12805" s="47">
        <v>6.7664</v>
      </c>
      <c r="D12805" s="119" t="s">
        <v>17192</v>
      </c>
      <c r="E12805" s="46" t="s">
        <v>17192</v>
      </c>
      <c r="F12805" s="121">
        <v>86.709599999999995</v>
      </c>
      <c r="G12805" s="87"/>
      <c r="H12805" s="47"/>
      <c r="I12805" s="120">
        <v>1</v>
      </c>
      <c r="J12805" s="120">
        <v>0</v>
      </c>
    </row>
    <row r="12806" spans="1:10" ht="15" customHeight="1">
      <c r="A12806" s="46" t="s">
        <v>6139</v>
      </c>
      <c r="B12806" s="46" t="s">
        <v>33733</v>
      </c>
      <c r="C12806" s="47">
        <v>3.1726000000000001</v>
      </c>
      <c r="D12806" s="119" t="s">
        <v>17190</v>
      </c>
      <c r="E12806" s="46" t="s">
        <v>17190</v>
      </c>
      <c r="F12806" s="121">
        <v>1.1614</v>
      </c>
      <c r="G12806" s="87"/>
      <c r="H12806" s="47"/>
      <c r="I12806" s="120">
        <v>44</v>
      </c>
      <c r="J12806" s="120">
        <v>0</v>
      </c>
    </row>
    <row r="12807" spans="1:10" ht="15" customHeight="1">
      <c r="A12807" s="46" t="s">
        <v>23366</v>
      </c>
      <c r="B12807" s="46" t="s">
        <v>33726</v>
      </c>
      <c r="C12807" s="47">
        <v>3.7921999999999998</v>
      </c>
      <c r="D12807" s="119" t="s">
        <v>17188</v>
      </c>
      <c r="E12807" s="46" t="s">
        <v>17188</v>
      </c>
      <c r="F12807" s="121">
        <v>4.4996</v>
      </c>
      <c r="G12807" s="87"/>
      <c r="H12807" s="47"/>
      <c r="I12807" s="120">
        <v>2</v>
      </c>
      <c r="J12807" s="120">
        <v>0</v>
      </c>
    </row>
    <row r="12808" spans="1:10" ht="15" customHeight="1">
      <c r="A12808" s="46" t="s">
        <v>6141</v>
      </c>
      <c r="B12808" s="46" t="s">
        <v>33728</v>
      </c>
      <c r="C12808" s="47">
        <v>4.3869999999999996</v>
      </c>
      <c r="D12808" s="119" t="s">
        <v>17186</v>
      </c>
      <c r="E12808" s="46" t="s">
        <v>17186</v>
      </c>
      <c r="F12808" s="121">
        <v>1.8946000000000001</v>
      </c>
      <c r="G12808" s="87"/>
      <c r="H12808" s="47"/>
      <c r="I12808" s="120">
        <v>7</v>
      </c>
      <c r="J12808" s="120">
        <v>0</v>
      </c>
    </row>
    <row r="12809" spans="1:10" ht="15" customHeight="1">
      <c r="A12809" s="46" t="s">
        <v>6143</v>
      </c>
      <c r="B12809" s="46" t="s">
        <v>33732</v>
      </c>
      <c r="C12809" s="47">
        <v>2.9742000000000002</v>
      </c>
      <c r="D12809" s="119" t="s">
        <v>17184</v>
      </c>
      <c r="E12809" s="46" t="s">
        <v>17184</v>
      </c>
      <c r="F12809" s="121">
        <v>7.9518000000000004</v>
      </c>
      <c r="G12809" s="87"/>
      <c r="H12809" s="47"/>
      <c r="I12809" s="120">
        <v>25</v>
      </c>
      <c r="J12809" s="120">
        <v>0</v>
      </c>
    </row>
    <row r="12810" spans="1:10" ht="15" customHeight="1">
      <c r="A12810" s="46" t="s">
        <v>23365</v>
      </c>
      <c r="B12810" s="46" t="s">
        <v>33734</v>
      </c>
      <c r="C12810" s="47">
        <v>3.5196000000000001</v>
      </c>
      <c r="D12810" s="119" t="s">
        <v>17231</v>
      </c>
      <c r="E12810" s="46" t="s">
        <v>17231</v>
      </c>
      <c r="F12810" s="121">
        <v>1.0327999999999999</v>
      </c>
      <c r="G12810" s="87"/>
      <c r="H12810" s="47"/>
      <c r="I12810" s="120">
        <v>73</v>
      </c>
      <c r="J12810" s="120">
        <v>0</v>
      </c>
    </row>
    <row r="12811" spans="1:10" ht="15" customHeight="1">
      <c r="A12811" s="46" t="s">
        <v>6145</v>
      </c>
      <c r="B12811" s="46" t="s">
        <v>33727</v>
      </c>
      <c r="C12811" s="47">
        <v>6.9893999999999998</v>
      </c>
      <c r="D12811" s="119" t="s">
        <v>17229</v>
      </c>
      <c r="E12811" s="46" t="s">
        <v>17229</v>
      </c>
      <c r="F12811" s="121">
        <v>27.553799999999999</v>
      </c>
      <c r="G12811" s="87"/>
      <c r="H12811" s="47"/>
      <c r="I12811" s="120">
        <v>6</v>
      </c>
      <c r="J12811" s="120">
        <v>0</v>
      </c>
    </row>
    <row r="12812" spans="1:10" ht="15" customHeight="1">
      <c r="A12812" s="46" t="s">
        <v>6148</v>
      </c>
      <c r="B12812" s="46" t="s">
        <v>33731</v>
      </c>
      <c r="C12812" s="47">
        <v>1.9036</v>
      </c>
      <c r="D12812" s="119" t="s">
        <v>17227</v>
      </c>
      <c r="E12812" s="46" t="s">
        <v>17227</v>
      </c>
      <c r="F12812" s="121">
        <v>54.870600000000003</v>
      </c>
      <c r="G12812" s="87"/>
      <c r="H12812" s="47"/>
      <c r="I12812" s="120">
        <v>3</v>
      </c>
      <c r="J12812" s="120">
        <v>0</v>
      </c>
    </row>
    <row r="12813" spans="1:10" ht="15" customHeight="1">
      <c r="A12813" s="46" t="s">
        <v>23364</v>
      </c>
      <c r="B12813" s="46" t="s">
        <v>33735</v>
      </c>
      <c r="C12813" s="47">
        <v>2.4538000000000002</v>
      </c>
      <c r="D12813" s="119" t="s">
        <v>17225</v>
      </c>
      <c r="E12813" s="46" t="s">
        <v>17225</v>
      </c>
      <c r="F12813" s="121">
        <v>34.613</v>
      </c>
      <c r="G12813" s="87"/>
      <c r="H12813" s="47"/>
      <c r="I12813" s="120">
        <v>84</v>
      </c>
      <c r="J12813" s="120">
        <v>0</v>
      </c>
    </row>
    <row r="12814" spans="1:10" ht="15" customHeight="1">
      <c r="A12814" s="46" t="s">
        <v>23379</v>
      </c>
      <c r="B12814" s="46" t="s">
        <v>23380</v>
      </c>
      <c r="C12814" s="47">
        <v>3.1105999999999998</v>
      </c>
      <c r="D12814" s="119" t="s">
        <v>17223</v>
      </c>
      <c r="E12814" s="46" t="s">
        <v>17223</v>
      </c>
      <c r="F12814" s="121">
        <v>0.72319999999999995</v>
      </c>
      <c r="G12814" s="87"/>
      <c r="H12814" s="47"/>
      <c r="I12814" s="120">
        <v>6</v>
      </c>
      <c r="J12814" s="120">
        <v>0</v>
      </c>
    </row>
    <row r="12815" spans="1:10" ht="15" customHeight="1">
      <c r="A12815" s="46" t="s">
        <v>23377</v>
      </c>
      <c r="B12815" s="46" t="s">
        <v>23378</v>
      </c>
      <c r="C12815" s="47">
        <v>1.4856</v>
      </c>
      <c r="D12815" s="119" t="s">
        <v>17221</v>
      </c>
      <c r="E12815" s="46" t="s">
        <v>17221</v>
      </c>
      <c r="F12815" s="121">
        <v>1.2398</v>
      </c>
      <c r="G12815" s="87"/>
      <c r="H12815" s="47"/>
      <c r="I12815" s="120">
        <v>100</v>
      </c>
      <c r="J12815" s="120">
        <v>0</v>
      </c>
    </row>
    <row r="12816" spans="1:10" ht="15" customHeight="1">
      <c r="A12816" s="46" t="s">
        <v>23375</v>
      </c>
      <c r="B12816" s="46" t="s">
        <v>23376</v>
      </c>
      <c r="C12816" s="47">
        <v>0.24099999999999999</v>
      </c>
      <c r="D12816" s="119" t="s">
        <v>5079</v>
      </c>
      <c r="E12816" s="46" t="s">
        <v>5079</v>
      </c>
      <c r="F12816" s="121">
        <v>0.27839999999999998</v>
      </c>
      <c r="G12816" s="87"/>
      <c r="H12816" s="47"/>
      <c r="I12816" s="120">
        <v>0</v>
      </c>
      <c r="J12816" s="120">
        <v>0</v>
      </c>
    </row>
    <row r="12817" spans="1:10" ht="15" customHeight="1">
      <c r="A12817" s="46" t="s">
        <v>23373</v>
      </c>
      <c r="B12817" s="46" t="s">
        <v>23374</v>
      </c>
      <c r="C12817" s="47">
        <v>2.2324000000000002</v>
      </c>
      <c r="D12817" s="119" t="s">
        <v>5088</v>
      </c>
      <c r="E12817" s="46" t="s">
        <v>5088</v>
      </c>
      <c r="F12817" s="121">
        <v>0.57379999999999998</v>
      </c>
      <c r="G12817" s="87"/>
      <c r="H12817" s="47"/>
      <c r="I12817" s="120">
        <v>97</v>
      </c>
      <c r="J12817" s="120">
        <v>0</v>
      </c>
    </row>
    <row r="12818" spans="1:10" ht="15" customHeight="1">
      <c r="A12818" s="46" t="s">
        <v>23371</v>
      </c>
      <c r="B12818" s="46" t="s">
        <v>23372</v>
      </c>
      <c r="C12818" s="47">
        <v>0.32219999999999999</v>
      </c>
      <c r="D12818" s="119" t="s">
        <v>5095</v>
      </c>
      <c r="E12818" s="46" t="s">
        <v>5095</v>
      </c>
      <c r="F12818" s="121">
        <v>0.45040000000000002</v>
      </c>
      <c r="G12818" s="87"/>
      <c r="H12818" s="47"/>
      <c r="I12818" s="120">
        <v>0</v>
      </c>
      <c r="J12818" s="120">
        <v>0</v>
      </c>
    </row>
    <row r="12819" spans="1:10" ht="15" customHeight="1">
      <c r="A12819" s="46" t="s">
        <v>23393</v>
      </c>
      <c r="B12819" s="46" t="s">
        <v>23394</v>
      </c>
      <c r="C12819" s="47">
        <v>3.7385999999999999</v>
      </c>
      <c r="D12819" s="119" t="s">
        <v>5104</v>
      </c>
      <c r="E12819" s="46" t="s">
        <v>5104</v>
      </c>
      <c r="F12819" s="121">
        <v>0.501</v>
      </c>
      <c r="G12819" s="87"/>
      <c r="H12819" s="47"/>
      <c r="I12819" s="120">
        <v>275</v>
      </c>
      <c r="J12819" s="120">
        <v>0</v>
      </c>
    </row>
    <row r="12820" spans="1:10" ht="15" customHeight="1">
      <c r="A12820" s="46" t="s">
        <v>23391</v>
      </c>
      <c r="B12820" s="46" t="s">
        <v>23392</v>
      </c>
      <c r="C12820" s="47">
        <v>3.2178</v>
      </c>
      <c r="D12820" s="119" t="s">
        <v>17216</v>
      </c>
      <c r="E12820" s="46" t="s">
        <v>17216</v>
      </c>
      <c r="F12820" s="121">
        <v>2.0678000000000001</v>
      </c>
      <c r="G12820" s="87"/>
      <c r="H12820" s="47"/>
      <c r="I12820" s="120">
        <v>140</v>
      </c>
      <c r="J12820" s="120">
        <v>0</v>
      </c>
    </row>
    <row r="12821" spans="1:10" ht="15" customHeight="1">
      <c r="A12821" s="46" t="s">
        <v>23389</v>
      </c>
      <c r="B12821" s="46" t="s">
        <v>23390</v>
      </c>
      <c r="C12821" s="47">
        <v>3.6532</v>
      </c>
      <c r="D12821" s="119" t="s">
        <v>17214</v>
      </c>
      <c r="E12821" s="46" t="s">
        <v>17214</v>
      </c>
      <c r="F12821" s="121">
        <v>1.4932000000000001</v>
      </c>
      <c r="G12821" s="87"/>
      <c r="H12821" s="47"/>
      <c r="I12821" s="120">
        <v>272</v>
      </c>
      <c r="J12821" s="120">
        <v>0</v>
      </c>
    </row>
    <row r="12822" spans="1:10" ht="15" customHeight="1">
      <c r="A12822" s="46" t="s">
        <v>23387</v>
      </c>
      <c r="B12822" s="46" t="s">
        <v>23388</v>
      </c>
      <c r="C12822" s="47">
        <v>3.7473999999999998</v>
      </c>
      <c r="D12822" s="119" t="s">
        <v>5113</v>
      </c>
      <c r="E12822" s="46" t="s">
        <v>5113</v>
      </c>
      <c r="F12822" s="121">
        <v>1.4436</v>
      </c>
      <c r="G12822" s="87"/>
      <c r="H12822" s="47"/>
      <c r="I12822" s="120">
        <v>0</v>
      </c>
      <c r="J12822" s="120">
        <v>0</v>
      </c>
    </row>
    <row r="12823" spans="1:10" ht="15" customHeight="1">
      <c r="A12823" s="46" t="s">
        <v>23385</v>
      </c>
      <c r="B12823" s="46" t="s">
        <v>23386</v>
      </c>
      <c r="C12823" s="47">
        <v>4.5720000000000001</v>
      </c>
      <c r="D12823" s="119" t="s">
        <v>17211</v>
      </c>
      <c r="E12823" s="46" t="s">
        <v>17211</v>
      </c>
      <c r="F12823" s="121">
        <v>2.0666000000000002</v>
      </c>
      <c r="G12823" s="87"/>
      <c r="H12823" s="47"/>
      <c r="I12823" s="120">
        <v>45</v>
      </c>
      <c r="J12823" s="120">
        <v>0</v>
      </c>
    </row>
    <row r="12824" spans="1:10" ht="15" customHeight="1">
      <c r="A12824" s="46" t="s">
        <v>23383</v>
      </c>
      <c r="B12824" s="46" t="s">
        <v>23384</v>
      </c>
      <c r="C12824" s="47">
        <v>4.2211999999999996</v>
      </c>
      <c r="D12824" s="119" t="s">
        <v>17245</v>
      </c>
      <c r="E12824" s="46" t="s">
        <v>17245</v>
      </c>
      <c r="F12824" s="121">
        <v>0.4098</v>
      </c>
      <c r="G12824" s="87"/>
      <c r="H12824" s="47"/>
      <c r="I12824" s="120">
        <v>155</v>
      </c>
      <c r="J12824" s="120">
        <v>0</v>
      </c>
    </row>
    <row r="12825" spans="1:10" ht="15" customHeight="1">
      <c r="A12825" s="46" t="s">
        <v>23381</v>
      </c>
      <c r="B12825" s="46" t="s">
        <v>23382</v>
      </c>
      <c r="C12825" s="47">
        <v>6.5510000000000002</v>
      </c>
      <c r="D12825" s="119" t="s">
        <v>17243</v>
      </c>
      <c r="E12825" s="46" t="s">
        <v>17243</v>
      </c>
      <c r="F12825" s="121">
        <v>4.9513999999999996</v>
      </c>
      <c r="G12825" s="87"/>
      <c r="H12825" s="47"/>
      <c r="I12825" s="120">
        <v>243</v>
      </c>
      <c r="J12825" s="120">
        <v>0</v>
      </c>
    </row>
    <row r="12826" spans="1:10" ht="15" customHeight="1">
      <c r="A12826" s="46" t="s">
        <v>6096</v>
      </c>
      <c r="B12826" s="46" t="s">
        <v>23404</v>
      </c>
      <c r="C12826" s="47">
        <v>1.2887999999999999</v>
      </c>
      <c r="D12826" s="119" t="s">
        <v>17241</v>
      </c>
      <c r="E12826" s="46" t="s">
        <v>17241</v>
      </c>
      <c r="F12826" s="121">
        <v>6.0115999999999996</v>
      </c>
      <c r="G12826" s="87"/>
      <c r="H12826" s="47"/>
      <c r="I12826" s="120">
        <v>2220</v>
      </c>
      <c r="J12826" s="120">
        <v>0</v>
      </c>
    </row>
    <row r="12827" spans="1:10" ht="15" customHeight="1">
      <c r="A12827" s="46" t="s">
        <v>6099</v>
      </c>
      <c r="B12827" s="46" t="s">
        <v>23403</v>
      </c>
      <c r="C12827" s="47">
        <v>1.3382000000000001</v>
      </c>
      <c r="D12827" s="119" t="s">
        <v>17239</v>
      </c>
      <c r="E12827" s="46" t="s">
        <v>17239</v>
      </c>
      <c r="F12827" s="121">
        <v>13.911199999999999</v>
      </c>
      <c r="G12827" s="87"/>
      <c r="H12827" s="47"/>
      <c r="I12827" s="120">
        <v>795</v>
      </c>
      <c r="J12827" s="120">
        <v>0</v>
      </c>
    </row>
    <row r="12828" spans="1:10" ht="15" customHeight="1">
      <c r="A12828" s="46" t="s">
        <v>6102</v>
      </c>
      <c r="B12828" s="46" t="s">
        <v>23402</v>
      </c>
      <c r="C12828" s="47">
        <v>1.6744000000000001</v>
      </c>
      <c r="D12828" s="119" t="s">
        <v>17237</v>
      </c>
      <c r="E12828" s="46" t="s">
        <v>17237</v>
      </c>
      <c r="F12828" s="121">
        <v>6.13</v>
      </c>
      <c r="G12828" s="87"/>
      <c r="H12828" s="47"/>
      <c r="I12828" s="120">
        <v>216</v>
      </c>
      <c r="J12828" s="120">
        <v>0</v>
      </c>
    </row>
    <row r="12829" spans="1:10" ht="15" customHeight="1">
      <c r="A12829" s="46" t="s">
        <v>6105</v>
      </c>
      <c r="B12829" s="46" t="s">
        <v>23401</v>
      </c>
      <c r="C12829" s="47">
        <v>1.4872000000000001</v>
      </c>
      <c r="D12829" s="119" t="s">
        <v>17235</v>
      </c>
      <c r="E12829" s="46" t="s">
        <v>17235</v>
      </c>
      <c r="F12829" s="121">
        <v>10.957800000000001</v>
      </c>
      <c r="G12829" s="87"/>
      <c r="H12829" s="47"/>
      <c r="I12829" s="120">
        <v>698</v>
      </c>
      <c r="J12829" s="120">
        <v>0</v>
      </c>
    </row>
    <row r="12830" spans="1:10" ht="15" customHeight="1">
      <c r="A12830" s="46" t="s">
        <v>23399</v>
      </c>
      <c r="B12830" s="46" t="s">
        <v>23400</v>
      </c>
      <c r="C12830" s="47">
        <v>2.1414</v>
      </c>
      <c r="D12830" s="119" t="s">
        <v>17363</v>
      </c>
      <c r="E12830" s="46" t="s">
        <v>17363</v>
      </c>
      <c r="F12830" s="121">
        <v>0.81979999999999997</v>
      </c>
      <c r="G12830" s="87"/>
      <c r="H12830" s="47"/>
      <c r="I12830" s="120">
        <v>8</v>
      </c>
      <c r="J12830" s="120">
        <v>0</v>
      </c>
    </row>
    <row r="12831" spans="1:10" ht="15" customHeight="1">
      <c r="A12831" s="46" t="s">
        <v>23397</v>
      </c>
      <c r="B12831" s="46" t="s">
        <v>23398</v>
      </c>
      <c r="C12831" s="47">
        <v>2.0855999999999999</v>
      </c>
      <c r="D12831" s="119" t="s">
        <v>17361</v>
      </c>
      <c r="E12831" s="46" t="s">
        <v>17361</v>
      </c>
      <c r="F12831" s="121">
        <v>1.0246</v>
      </c>
      <c r="G12831" s="87"/>
      <c r="H12831" s="47"/>
      <c r="I12831" s="120">
        <v>196</v>
      </c>
      <c r="J12831" s="120">
        <v>0</v>
      </c>
    </row>
    <row r="12832" spans="1:10" ht="15" customHeight="1">
      <c r="A12832" s="46" t="s">
        <v>23395</v>
      </c>
      <c r="B12832" s="46" t="s">
        <v>23396</v>
      </c>
      <c r="C12832" s="47">
        <v>3.3079999999999998</v>
      </c>
      <c r="D12832" s="119" t="s">
        <v>17359</v>
      </c>
      <c r="E12832" s="46" t="s">
        <v>17359</v>
      </c>
      <c r="F12832" s="121">
        <v>1.002</v>
      </c>
      <c r="G12832" s="87"/>
      <c r="H12832" s="47"/>
      <c r="I12832" s="120">
        <v>664</v>
      </c>
      <c r="J12832" s="120">
        <v>0</v>
      </c>
    </row>
    <row r="12833" spans="1:10" ht="15" customHeight="1">
      <c r="A12833" s="46" t="s">
        <v>6114</v>
      </c>
      <c r="B12833" s="46" t="s">
        <v>23414</v>
      </c>
      <c r="C12833" s="47">
        <v>2.4447999999999999</v>
      </c>
      <c r="D12833" s="119" t="s">
        <v>17357</v>
      </c>
      <c r="E12833" s="46" t="s">
        <v>17357</v>
      </c>
      <c r="F12833" s="121">
        <v>0.95640000000000003</v>
      </c>
      <c r="G12833" s="87"/>
      <c r="H12833" s="47"/>
      <c r="I12833" s="120">
        <v>481</v>
      </c>
      <c r="J12833" s="120">
        <v>0</v>
      </c>
    </row>
    <row r="12834" spans="1:10" ht="15" customHeight="1">
      <c r="A12834" s="46" t="s">
        <v>6117</v>
      </c>
      <c r="B12834" s="46" t="s">
        <v>23413</v>
      </c>
      <c r="C12834" s="47">
        <v>2.1097999999999999</v>
      </c>
      <c r="D12834" s="119" t="s">
        <v>17355</v>
      </c>
      <c r="E12834" s="46" t="s">
        <v>17355</v>
      </c>
      <c r="F12834" s="121">
        <v>1.3206</v>
      </c>
      <c r="G12834" s="87"/>
      <c r="H12834" s="47"/>
      <c r="I12834" s="120">
        <v>51</v>
      </c>
      <c r="J12834" s="120">
        <v>0</v>
      </c>
    </row>
    <row r="12835" spans="1:10" ht="15" customHeight="1">
      <c r="A12835" s="46" t="s">
        <v>6120</v>
      </c>
      <c r="B12835" s="46" t="s">
        <v>23412</v>
      </c>
      <c r="C12835" s="47">
        <v>2.6272000000000002</v>
      </c>
      <c r="D12835" s="119" t="s">
        <v>17353</v>
      </c>
      <c r="E12835" s="46" t="s">
        <v>17353</v>
      </c>
      <c r="F12835" s="121">
        <v>1.3206</v>
      </c>
      <c r="G12835" s="87"/>
      <c r="H12835" s="47"/>
      <c r="I12835" s="120">
        <v>455</v>
      </c>
      <c r="J12835" s="120">
        <v>0</v>
      </c>
    </row>
    <row r="12836" spans="1:10" ht="15" customHeight="1">
      <c r="A12836" s="46" t="s">
        <v>6123</v>
      </c>
      <c r="B12836" s="46" t="s">
        <v>23411</v>
      </c>
      <c r="C12836" s="47">
        <v>1.7598</v>
      </c>
      <c r="D12836" s="119" t="s">
        <v>17351</v>
      </c>
      <c r="E12836" s="46" t="s">
        <v>17351</v>
      </c>
      <c r="F12836" s="121">
        <v>1.002</v>
      </c>
      <c r="G12836" s="87"/>
      <c r="H12836" s="47"/>
      <c r="I12836" s="120">
        <v>224</v>
      </c>
      <c r="J12836" s="120">
        <v>0</v>
      </c>
    </row>
    <row r="12837" spans="1:10" ht="15" customHeight="1">
      <c r="A12837" s="46" t="s">
        <v>23409</v>
      </c>
      <c r="B12837" s="46" t="s">
        <v>23410</v>
      </c>
      <c r="C12837" s="47">
        <v>3.7208000000000001</v>
      </c>
      <c r="D12837" s="119" t="s">
        <v>17349</v>
      </c>
      <c r="E12837" s="46" t="s">
        <v>17349</v>
      </c>
      <c r="F12837" s="121">
        <v>1.0246</v>
      </c>
      <c r="G12837" s="87"/>
      <c r="H12837" s="47"/>
      <c r="I12837" s="120">
        <v>705</v>
      </c>
      <c r="J12837" s="120">
        <v>0</v>
      </c>
    </row>
    <row r="12838" spans="1:10" ht="15" customHeight="1">
      <c r="A12838" s="46" t="s">
        <v>23407</v>
      </c>
      <c r="B12838" s="46" t="s">
        <v>23408</v>
      </c>
      <c r="C12838" s="47">
        <v>3.5244</v>
      </c>
      <c r="D12838" s="119" t="s">
        <v>17347</v>
      </c>
      <c r="E12838" s="46" t="s">
        <v>17347</v>
      </c>
      <c r="F12838" s="121">
        <v>1.002</v>
      </c>
      <c r="G12838" s="87"/>
      <c r="H12838" s="47"/>
      <c r="I12838" s="120">
        <v>150</v>
      </c>
      <c r="J12838" s="120">
        <v>0</v>
      </c>
    </row>
    <row r="12839" spans="1:10" ht="15" customHeight="1">
      <c r="A12839" s="46" t="s">
        <v>23405</v>
      </c>
      <c r="B12839" s="46" t="s">
        <v>23406</v>
      </c>
      <c r="C12839" s="47">
        <v>4.4489999999999998</v>
      </c>
      <c r="D12839" s="119" t="s">
        <v>17345</v>
      </c>
      <c r="E12839" s="46" t="s">
        <v>17345</v>
      </c>
      <c r="F12839" s="121">
        <v>0.91100000000000003</v>
      </c>
      <c r="G12839" s="87"/>
      <c r="H12839" s="47"/>
      <c r="I12839" s="120">
        <v>248</v>
      </c>
      <c r="J12839" s="120">
        <v>0</v>
      </c>
    </row>
    <row r="12840" spans="1:10" ht="15" customHeight="1">
      <c r="A12840" s="46" t="s">
        <v>23427</v>
      </c>
      <c r="B12840" s="46" t="s">
        <v>23428</v>
      </c>
      <c r="C12840" s="47">
        <v>0.61960000000000004</v>
      </c>
      <c r="D12840" s="119" t="s">
        <v>17343</v>
      </c>
      <c r="E12840" s="46" t="s">
        <v>17343</v>
      </c>
      <c r="F12840" s="121">
        <v>1.0704</v>
      </c>
      <c r="G12840" s="87"/>
      <c r="H12840" s="47"/>
      <c r="I12840" s="120">
        <v>20</v>
      </c>
      <c r="J12840" s="120">
        <v>0</v>
      </c>
    </row>
    <row r="12841" spans="1:10" ht="15" customHeight="1">
      <c r="A12841" s="46" t="s">
        <v>23425</v>
      </c>
      <c r="B12841" s="46" t="s">
        <v>23426</v>
      </c>
      <c r="C12841" s="47">
        <v>0.71879999999999999</v>
      </c>
      <c r="D12841" s="119" t="s">
        <v>17341</v>
      </c>
      <c r="E12841" s="46" t="s">
        <v>17341</v>
      </c>
      <c r="F12841" s="121">
        <v>0.84719999999999995</v>
      </c>
      <c r="G12841" s="87"/>
      <c r="H12841" s="47"/>
      <c r="I12841" s="120">
        <v>0</v>
      </c>
      <c r="J12841" s="120">
        <v>0</v>
      </c>
    </row>
    <row r="12842" spans="1:10" ht="15" customHeight="1">
      <c r="A12842" s="46" t="s">
        <v>23423</v>
      </c>
      <c r="B12842" s="46" t="s">
        <v>23424</v>
      </c>
      <c r="C12842" s="47">
        <v>0.89239999999999997</v>
      </c>
      <c r="D12842" s="119" t="s">
        <v>17339</v>
      </c>
      <c r="E12842" s="46" t="s">
        <v>17339</v>
      </c>
      <c r="F12842" s="121">
        <v>0.84719999999999995</v>
      </c>
      <c r="G12842" s="87"/>
      <c r="H12842" s="47"/>
      <c r="I12842" s="120">
        <v>20</v>
      </c>
      <c r="J12842" s="120">
        <v>0</v>
      </c>
    </row>
    <row r="12843" spans="1:10" ht="15" customHeight="1">
      <c r="A12843" s="46" t="s">
        <v>23421</v>
      </c>
      <c r="B12843" s="46" t="s">
        <v>23422</v>
      </c>
      <c r="C12843" s="47">
        <v>1.0162</v>
      </c>
      <c r="D12843" s="119" t="s">
        <v>17337</v>
      </c>
      <c r="E12843" s="46" t="s">
        <v>17337</v>
      </c>
      <c r="F12843" s="121">
        <v>1.1721999999999999</v>
      </c>
      <c r="G12843" s="87"/>
      <c r="H12843" s="47"/>
      <c r="I12843" s="120">
        <v>0</v>
      </c>
      <c r="J12843" s="120">
        <v>0</v>
      </c>
    </row>
    <row r="12844" spans="1:10" ht="15" customHeight="1">
      <c r="A12844" s="46" t="s">
        <v>23419</v>
      </c>
      <c r="B12844" s="46" t="s">
        <v>23420</v>
      </c>
      <c r="C12844" s="47">
        <v>1.1399999999999999</v>
      </c>
      <c r="D12844" s="119" t="s">
        <v>17335</v>
      </c>
      <c r="E12844" s="46" t="s">
        <v>17335</v>
      </c>
      <c r="F12844" s="121">
        <v>1.2387999999999999</v>
      </c>
      <c r="G12844" s="87"/>
      <c r="H12844" s="47"/>
      <c r="I12844" s="120">
        <v>20</v>
      </c>
      <c r="J12844" s="120">
        <v>0</v>
      </c>
    </row>
    <row r="12845" spans="1:10" ht="15" customHeight="1">
      <c r="A12845" s="46" t="s">
        <v>23417</v>
      </c>
      <c r="B12845" s="46" t="s">
        <v>23418</v>
      </c>
      <c r="C12845" s="47">
        <v>1.512</v>
      </c>
      <c r="D12845" s="119" t="s">
        <v>17333</v>
      </c>
      <c r="E12845" s="46" t="s">
        <v>17333</v>
      </c>
      <c r="F12845" s="121">
        <v>1.2498</v>
      </c>
      <c r="G12845" s="87"/>
      <c r="H12845" s="47"/>
      <c r="I12845" s="120">
        <v>0</v>
      </c>
      <c r="J12845" s="120">
        <v>0</v>
      </c>
    </row>
    <row r="12846" spans="1:10" ht="15" customHeight="1">
      <c r="A12846" s="46" t="s">
        <v>23415</v>
      </c>
      <c r="B12846" s="46" t="s">
        <v>23416</v>
      </c>
      <c r="C12846" s="47">
        <v>1.8093999999999999</v>
      </c>
      <c r="D12846" s="119" t="s">
        <v>17331</v>
      </c>
      <c r="E12846" s="46" t="s">
        <v>17331</v>
      </c>
      <c r="F12846" s="121">
        <v>1.3480000000000001</v>
      </c>
      <c r="G12846" s="87"/>
      <c r="H12846" s="47"/>
      <c r="I12846" s="120">
        <v>0</v>
      </c>
      <c r="J12846" s="120">
        <v>0</v>
      </c>
    </row>
    <row r="12847" spans="1:10" ht="15" customHeight="1">
      <c r="A12847" s="46" t="s">
        <v>23450</v>
      </c>
      <c r="B12847" s="46" t="s">
        <v>23451</v>
      </c>
      <c r="C12847" s="47">
        <v>0.34699999999999998</v>
      </c>
      <c r="D12847" s="119" t="s">
        <v>17329</v>
      </c>
      <c r="E12847" s="46" t="s">
        <v>17329</v>
      </c>
      <c r="F12847" s="121">
        <v>1.1932</v>
      </c>
      <c r="G12847" s="87"/>
      <c r="H12847" s="47"/>
      <c r="I12847" s="120">
        <v>0</v>
      </c>
      <c r="J12847" s="120">
        <v>0</v>
      </c>
    </row>
    <row r="12848" spans="1:10" ht="15" customHeight="1">
      <c r="A12848" s="46" t="s">
        <v>23448</v>
      </c>
      <c r="B12848" s="46" t="s">
        <v>23449</v>
      </c>
      <c r="C12848" s="47">
        <v>1.2045999999999999</v>
      </c>
      <c r="D12848" s="119" t="s">
        <v>17327</v>
      </c>
      <c r="E12848" s="46" t="s">
        <v>17327</v>
      </c>
      <c r="F12848" s="121">
        <v>0.95640000000000003</v>
      </c>
      <c r="G12848" s="87"/>
      <c r="H12848" s="47"/>
      <c r="I12848" s="120">
        <v>1495</v>
      </c>
      <c r="J12848" s="120">
        <v>0</v>
      </c>
    </row>
    <row r="12849" spans="1:10" ht="15" customHeight="1">
      <c r="A12849" s="46" t="s">
        <v>23446</v>
      </c>
      <c r="B12849" s="46" t="s">
        <v>23447</v>
      </c>
      <c r="C12849" s="47">
        <v>0.81799999999999995</v>
      </c>
      <c r="D12849" s="119" t="s">
        <v>17325</v>
      </c>
      <c r="E12849" s="46" t="s">
        <v>17325</v>
      </c>
      <c r="F12849" s="121">
        <v>0.95640000000000003</v>
      </c>
      <c r="G12849" s="87"/>
      <c r="H12849" s="47"/>
      <c r="I12849" s="120">
        <v>100</v>
      </c>
      <c r="J12849" s="120">
        <v>0</v>
      </c>
    </row>
    <row r="12850" spans="1:10" ht="15" customHeight="1">
      <c r="A12850" s="46" t="s">
        <v>23444</v>
      </c>
      <c r="B12850" s="46" t="s">
        <v>23445</v>
      </c>
      <c r="C12850" s="47">
        <v>6.6117999999999997</v>
      </c>
      <c r="D12850" s="119" t="s">
        <v>17323</v>
      </c>
      <c r="E12850" s="46" t="s">
        <v>17323</v>
      </c>
      <c r="F12850" s="121">
        <v>1.4756</v>
      </c>
      <c r="G12850" s="87"/>
      <c r="H12850" s="47"/>
      <c r="I12850" s="120">
        <v>407</v>
      </c>
      <c r="J12850" s="120">
        <v>0</v>
      </c>
    </row>
    <row r="12851" spans="1:10" ht="15" customHeight="1">
      <c r="A12851" s="46" t="s">
        <v>23442</v>
      </c>
      <c r="B12851" s="46" t="s">
        <v>23443</v>
      </c>
      <c r="C12851" s="47">
        <v>5.8742000000000001</v>
      </c>
      <c r="D12851" s="119" t="s">
        <v>17321</v>
      </c>
      <c r="E12851" s="46" t="s">
        <v>17321</v>
      </c>
      <c r="F12851" s="121">
        <v>1.3664000000000001</v>
      </c>
      <c r="G12851" s="87"/>
      <c r="H12851" s="47"/>
      <c r="I12851" s="120">
        <v>123</v>
      </c>
      <c r="J12851" s="120">
        <v>0</v>
      </c>
    </row>
    <row r="12852" spans="1:10" ht="15" customHeight="1">
      <c r="A12852" s="46" t="s">
        <v>6308</v>
      </c>
      <c r="B12852" s="46" t="s">
        <v>23441</v>
      </c>
      <c r="C12852" s="47">
        <v>5.0949999999999998</v>
      </c>
      <c r="D12852" s="119" t="s">
        <v>17319</v>
      </c>
      <c r="E12852" s="46" t="s">
        <v>17319</v>
      </c>
      <c r="F12852" s="121">
        <v>1.5391999999999999</v>
      </c>
      <c r="G12852" s="87"/>
      <c r="H12852" s="47"/>
      <c r="I12852" s="120">
        <v>247</v>
      </c>
      <c r="J12852" s="120">
        <v>0</v>
      </c>
    </row>
    <row r="12853" spans="1:10" ht="15" customHeight="1">
      <c r="A12853" s="46" t="s">
        <v>23439</v>
      </c>
      <c r="B12853" s="46" t="s">
        <v>23440</v>
      </c>
      <c r="C12853" s="47">
        <v>5.4875999999999996</v>
      </c>
      <c r="D12853" s="119" t="s">
        <v>17317</v>
      </c>
      <c r="E12853" s="46" t="s">
        <v>17317</v>
      </c>
      <c r="F12853" s="121">
        <v>1.1659999999999999</v>
      </c>
      <c r="G12853" s="87"/>
      <c r="H12853" s="47"/>
      <c r="I12853" s="120">
        <v>213</v>
      </c>
      <c r="J12853" s="120">
        <v>0</v>
      </c>
    </row>
    <row r="12854" spans="1:10" ht="15" customHeight="1">
      <c r="A12854" s="46" t="s">
        <v>6309</v>
      </c>
      <c r="B12854" s="46" t="s">
        <v>23438</v>
      </c>
      <c r="C12854" s="47">
        <v>1.9594</v>
      </c>
      <c r="D12854" s="119" t="s">
        <v>17315</v>
      </c>
      <c r="E12854" s="46" t="s">
        <v>17315</v>
      </c>
      <c r="F12854" s="121">
        <v>1.3754</v>
      </c>
      <c r="G12854" s="87"/>
      <c r="H12854" s="47"/>
      <c r="I12854" s="120">
        <v>324</v>
      </c>
      <c r="J12854" s="120">
        <v>0</v>
      </c>
    </row>
    <row r="12855" spans="1:10" ht="15" customHeight="1">
      <c r="A12855" s="46" t="s">
        <v>6312</v>
      </c>
      <c r="B12855" s="46" t="s">
        <v>23437</v>
      </c>
      <c r="C12855" s="47">
        <v>3.3212000000000002</v>
      </c>
      <c r="D12855" s="119" t="s">
        <v>17313</v>
      </c>
      <c r="E12855" s="46" t="s">
        <v>17313</v>
      </c>
      <c r="F12855" s="121">
        <v>1.002</v>
      </c>
      <c r="G12855" s="87"/>
      <c r="H12855" s="47"/>
      <c r="I12855" s="120">
        <v>100</v>
      </c>
      <c r="J12855" s="120">
        <v>0</v>
      </c>
    </row>
    <row r="12856" spans="1:10" ht="15" customHeight="1">
      <c r="A12856" s="46" t="s">
        <v>6315</v>
      </c>
      <c r="B12856" s="46" t="s">
        <v>23436</v>
      </c>
      <c r="C12856" s="47">
        <v>2.2555999999999998</v>
      </c>
      <c r="D12856" s="119" t="s">
        <v>17311</v>
      </c>
      <c r="E12856" s="46" t="s">
        <v>17311</v>
      </c>
      <c r="F12856" s="121">
        <v>1.002</v>
      </c>
      <c r="G12856" s="87"/>
      <c r="H12856" s="47"/>
      <c r="I12856" s="120">
        <v>103</v>
      </c>
      <c r="J12856" s="120">
        <v>0</v>
      </c>
    </row>
    <row r="12857" spans="1:10" ht="15" customHeight="1">
      <c r="A12857" s="46" t="s">
        <v>23434</v>
      </c>
      <c r="B12857" s="46" t="s">
        <v>23435</v>
      </c>
      <c r="C12857" s="47">
        <v>0.56999999999999995</v>
      </c>
      <c r="D12857" s="119" t="s">
        <v>17309</v>
      </c>
      <c r="E12857" s="46" t="s">
        <v>17309</v>
      </c>
      <c r="F12857" s="121">
        <v>1.002</v>
      </c>
      <c r="G12857" s="87"/>
      <c r="H12857" s="47"/>
      <c r="I12857" s="120">
        <v>0</v>
      </c>
      <c r="J12857" s="120">
        <v>0</v>
      </c>
    </row>
    <row r="12858" spans="1:10" ht="15" customHeight="1">
      <c r="A12858" s="46" t="s">
        <v>23432</v>
      </c>
      <c r="B12858" s="46" t="s">
        <v>23433</v>
      </c>
      <c r="C12858" s="47">
        <v>0.79320000000000002</v>
      </c>
      <c r="D12858" s="119" t="s">
        <v>17307</v>
      </c>
      <c r="E12858" s="46" t="s">
        <v>17307</v>
      </c>
      <c r="F12858" s="121">
        <v>1.002</v>
      </c>
      <c r="G12858" s="87"/>
      <c r="H12858" s="47"/>
      <c r="I12858" s="120">
        <v>236</v>
      </c>
      <c r="J12858" s="120">
        <v>0</v>
      </c>
    </row>
    <row r="12859" spans="1:10" ht="15" customHeight="1">
      <c r="A12859" s="46" t="s">
        <v>23431</v>
      </c>
      <c r="B12859" s="46" t="s">
        <v>33736</v>
      </c>
      <c r="C12859" s="47">
        <v>0.98160000000000003</v>
      </c>
      <c r="D12859" s="119" t="s">
        <v>17305</v>
      </c>
      <c r="E12859" s="46" t="s">
        <v>17305</v>
      </c>
      <c r="F12859" s="121">
        <v>1.0476000000000001</v>
      </c>
      <c r="G12859" s="87"/>
      <c r="H12859" s="47"/>
      <c r="I12859" s="120">
        <v>1187</v>
      </c>
      <c r="J12859" s="120">
        <v>0</v>
      </c>
    </row>
    <row r="12860" spans="1:10" ht="15" customHeight="1">
      <c r="A12860" s="46" t="s">
        <v>23429</v>
      </c>
      <c r="B12860" s="46" t="s">
        <v>23430</v>
      </c>
      <c r="C12860" s="47">
        <v>1.5167999999999999</v>
      </c>
      <c r="D12860" s="119" t="s">
        <v>17303</v>
      </c>
      <c r="E12860" s="46" t="s">
        <v>17303</v>
      </c>
      <c r="F12860" s="121">
        <v>1.0928</v>
      </c>
      <c r="G12860" s="87"/>
      <c r="H12860" s="47"/>
      <c r="I12860" s="120">
        <v>1224</v>
      </c>
      <c r="J12860" s="120">
        <v>0</v>
      </c>
    </row>
    <row r="12861" spans="1:10" ht="15" customHeight="1">
      <c r="A12861" s="46" t="s">
        <v>23490</v>
      </c>
      <c r="B12861" s="46" t="s">
        <v>23491</v>
      </c>
      <c r="C12861" s="47">
        <v>0.87439999999999996</v>
      </c>
      <c r="D12861" s="119" t="s">
        <v>17301</v>
      </c>
      <c r="E12861" s="46" t="s">
        <v>17301</v>
      </c>
      <c r="F12861" s="121">
        <v>1.1386000000000001</v>
      </c>
      <c r="G12861" s="87"/>
      <c r="H12861" s="47"/>
      <c r="I12861" s="120">
        <v>870</v>
      </c>
      <c r="J12861" s="120">
        <v>0</v>
      </c>
    </row>
    <row r="12862" spans="1:10" ht="15" customHeight="1">
      <c r="A12862" s="46" t="s">
        <v>23488</v>
      </c>
      <c r="B12862" s="46" t="s">
        <v>23489</v>
      </c>
      <c r="C12862" s="47">
        <v>0.44979999999999998</v>
      </c>
      <c r="D12862" s="119" t="s">
        <v>17299</v>
      </c>
      <c r="E12862" s="46" t="s">
        <v>17299</v>
      </c>
      <c r="F12862" s="121">
        <v>2.0950000000000002</v>
      </c>
      <c r="G12862" s="87"/>
      <c r="H12862" s="47"/>
      <c r="I12862" s="120">
        <v>148</v>
      </c>
      <c r="J12862" s="120">
        <v>0</v>
      </c>
    </row>
    <row r="12863" spans="1:10" ht="15" customHeight="1">
      <c r="A12863" s="46" t="s">
        <v>23486</v>
      </c>
      <c r="B12863" s="46" t="s">
        <v>23487</v>
      </c>
      <c r="C12863" s="47">
        <v>0.49980000000000002</v>
      </c>
      <c r="D12863" s="119" t="s">
        <v>17297</v>
      </c>
      <c r="E12863" s="46" t="s">
        <v>17297</v>
      </c>
      <c r="F12863" s="121">
        <v>0.56459999999999999</v>
      </c>
      <c r="G12863" s="87"/>
      <c r="H12863" s="47"/>
      <c r="I12863" s="120">
        <v>64</v>
      </c>
      <c r="J12863" s="120">
        <v>0</v>
      </c>
    </row>
    <row r="12864" spans="1:10" ht="15" customHeight="1">
      <c r="A12864" s="46" t="s">
        <v>23484</v>
      </c>
      <c r="B12864" s="46" t="s">
        <v>23485</v>
      </c>
      <c r="C12864" s="47">
        <v>4.2473999999999998</v>
      </c>
      <c r="D12864" s="119" t="s">
        <v>17295</v>
      </c>
      <c r="E12864" s="46" t="s">
        <v>17295</v>
      </c>
      <c r="F12864" s="121">
        <v>0.70879999999999999</v>
      </c>
      <c r="G12864" s="87"/>
      <c r="H12864" s="47"/>
      <c r="I12864" s="120">
        <v>215</v>
      </c>
      <c r="J12864" s="120">
        <v>0</v>
      </c>
    </row>
    <row r="12865" spans="1:10" ht="15" customHeight="1">
      <c r="A12865" s="46" t="s">
        <v>23482</v>
      </c>
      <c r="B12865" s="46" t="s">
        <v>23483</v>
      </c>
      <c r="C12865" s="47">
        <v>2.4041999999999999</v>
      </c>
      <c r="D12865" s="119" t="s">
        <v>17293</v>
      </c>
      <c r="E12865" s="46" t="s">
        <v>17293</v>
      </c>
      <c r="F12865" s="121">
        <v>0.82899999999999996</v>
      </c>
      <c r="G12865" s="87"/>
      <c r="H12865" s="47"/>
      <c r="I12865" s="120">
        <v>0</v>
      </c>
      <c r="J12865" s="120">
        <v>0</v>
      </c>
    </row>
    <row r="12866" spans="1:10" ht="15" customHeight="1">
      <c r="A12866" s="46" t="s">
        <v>23480</v>
      </c>
      <c r="B12866" s="46" t="s">
        <v>23481</v>
      </c>
      <c r="C12866" s="47">
        <v>2.766</v>
      </c>
      <c r="D12866" s="119" t="s">
        <v>17291</v>
      </c>
      <c r="E12866" s="46" t="s">
        <v>17291</v>
      </c>
      <c r="F12866" s="121">
        <v>0.83799999999999997</v>
      </c>
      <c r="G12866" s="87"/>
      <c r="H12866" s="47"/>
      <c r="I12866" s="120">
        <v>231</v>
      </c>
      <c r="J12866" s="120">
        <v>0</v>
      </c>
    </row>
    <row r="12867" spans="1:10" ht="15" customHeight="1">
      <c r="A12867" s="46" t="s">
        <v>23478</v>
      </c>
      <c r="B12867" s="46" t="s">
        <v>23479</v>
      </c>
      <c r="C12867" s="47">
        <v>4.1887999999999996</v>
      </c>
      <c r="D12867" s="119" t="s">
        <v>17289</v>
      </c>
      <c r="E12867" s="46" t="s">
        <v>17289</v>
      </c>
      <c r="F12867" s="121">
        <v>0.83499999999999996</v>
      </c>
      <c r="G12867" s="87"/>
      <c r="H12867" s="47"/>
      <c r="I12867" s="120">
        <v>45</v>
      </c>
      <c r="J12867" s="120">
        <v>0</v>
      </c>
    </row>
    <row r="12868" spans="1:10" ht="15" customHeight="1">
      <c r="A12868" s="46" t="s">
        <v>23476</v>
      </c>
      <c r="B12868" s="46" t="s">
        <v>23477</v>
      </c>
      <c r="C12868" s="47">
        <v>3.0238</v>
      </c>
      <c r="D12868" s="119" t="s">
        <v>17287</v>
      </c>
      <c r="E12868" s="46" t="s">
        <v>17287</v>
      </c>
      <c r="F12868" s="121">
        <v>0.83499999999999996</v>
      </c>
      <c r="G12868" s="87"/>
      <c r="H12868" s="47"/>
      <c r="I12868" s="120">
        <v>142</v>
      </c>
      <c r="J12868" s="120">
        <v>0</v>
      </c>
    </row>
    <row r="12869" spans="1:10" ht="15" customHeight="1">
      <c r="A12869" s="46" t="s">
        <v>23474</v>
      </c>
      <c r="B12869" s="46" t="s">
        <v>23475</v>
      </c>
      <c r="C12869" s="47">
        <v>2.7759999999999998</v>
      </c>
      <c r="D12869" s="119" t="s">
        <v>17285</v>
      </c>
      <c r="E12869" s="46" t="s">
        <v>17285</v>
      </c>
      <c r="F12869" s="121">
        <v>0.82899999999999996</v>
      </c>
      <c r="G12869" s="87"/>
      <c r="H12869" s="47"/>
      <c r="I12869" s="120">
        <v>295</v>
      </c>
      <c r="J12869" s="120">
        <v>0</v>
      </c>
    </row>
    <row r="12870" spans="1:10" ht="15" customHeight="1">
      <c r="A12870" s="46" t="s">
        <v>23472</v>
      </c>
      <c r="B12870" s="46" t="s">
        <v>23473</v>
      </c>
      <c r="C12870" s="47">
        <v>3.3281999999999998</v>
      </c>
      <c r="D12870" s="119" t="s">
        <v>17283</v>
      </c>
      <c r="E12870" s="46" t="s">
        <v>17283</v>
      </c>
      <c r="F12870" s="121">
        <v>0.61040000000000005</v>
      </c>
      <c r="G12870" s="87"/>
      <c r="H12870" s="47"/>
      <c r="I12870" s="120">
        <v>673</v>
      </c>
      <c r="J12870" s="120">
        <v>0</v>
      </c>
    </row>
    <row r="12871" spans="1:10" ht="15" customHeight="1">
      <c r="A12871" s="46" t="s">
        <v>23470</v>
      </c>
      <c r="B12871" s="46" t="s">
        <v>23471</v>
      </c>
      <c r="C12871" s="47">
        <v>2.0522</v>
      </c>
      <c r="D12871" s="119" t="s">
        <v>17281</v>
      </c>
      <c r="E12871" s="46" t="s">
        <v>17281</v>
      </c>
      <c r="F12871" s="121">
        <v>0.76500000000000001</v>
      </c>
      <c r="G12871" s="87"/>
      <c r="H12871" s="47"/>
      <c r="I12871" s="120">
        <v>619</v>
      </c>
      <c r="J12871" s="120">
        <v>0</v>
      </c>
    </row>
    <row r="12872" spans="1:10" ht="15" customHeight="1">
      <c r="A12872" s="46" t="s">
        <v>23468</v>
      </c>
      <c r="B12872" s="46" t="s">
        <v>23469</v>
      </c>
      <c r="C12872" s="47">
        <v>1.74</v>
      </c>
      <c r="D12872" s="119" t="s">
        <v>17279</v>
      </c>
      <c r="E12872" s="46" t="s">
        <v>17279</v>
      </c>
      <c r="F12872" s="121">
        <v>0.89259999999999995</v>
      </c>
      <c r="G12872" s="87"/>
      <c r="H12872" s="47"/>
      <c r="I12872" s="120">
        <v>1191</v>
      </c>
      <c r="J12872" s="120">
        <v>0</v>
      </c>
    </row>
    <row r="12873" spans="1:10" ht="15" customHeight="1">
      <c r="A12873" s="46" t="s">
        <v>23466</v>
      </c>
      <c r="B12873" s="46" t="s">
        <v>23467</v>
      </c>
      <c r="C12873" s="47">
        <v>2.7216</v>
      </c>
      <c r="D12873" s="119" t="s">
        <v>17277</v>
      </c>
      <c r="E12873" s="46" t="s">
        <v>17277</v>
      </c>
      <c r="F12873" s="121">
        <v>0.94740000000000002</v>
      </c>
      <c r="G12873" s="87"/>
      <c r="H12873" s="47"/>
      <c r="I12873" s="120">
        <v>300</v>
      </c>
      <c r="J12873" s="120">
        <v>0</v>
      </c>
    </row>
    <row r="12874" spans="1:10" ht="15" customHeight="1">
      <c r="A12874" s="46" t="s">
        <v>23464</v>
      </c>
      <c r="B12874" s="46" t="s">
        <v>23465</v>
      </c>
      <c r="C12874" s="47">
        <v>6.8407999999999998</v>
      </c>
      <c r="D12874" s="119" t="s">
        <v>17276</v>
      </c>
      <c r="E12874" s="46" t="s">
        <v>17276</v>
      </c>
      <c r="F12874" s="121">
        <v>1.4523999999999999</v>
      </c>
      <c r="G12874" s="87"/>
      <c r="H12874" s="47"/>
      <c r="I12874" s="120">
        <v>25</v>
      </c>
      <c r="J12874" s="120">
        <v>0</v>
      </c>
    </row>
    <row r="12875" spans="1:10" ht="15" customHeight="1">
      <c r="A12875" s="46" t="s">
        <v>23462</v>
      </c>
      <c r="B12875" s="46" t="s">
        <v>23463</v>
      </c>
      <c r="C12875" s="47">
        <v>4.6596000000000002</v>
      </c>
      <c r="D12875" s="119" t="s">
        <v>17274</v>
      </c>
      <c r="E12875" s="46" t="s">
        <v>17274</v>
      </c>
      <c r="F12875" s="121">
        <v>1.5104</v>
      </c>
      <c r="G12875" s="87"/>
      <c r="H12875" s="47"/>
      <c r="I12875" s="120">
        <v>53</v>
      </c>
      <c r="J12875" s="120">
        <v>0</v>
      </c>
    </row>
    <row r="12876" spans="1:10" ht="15" customHeight="1">
      <c r="A12876" s="46" t="s">
        <v>23460</v>
      </c>
      <c r="B12876" s="46" t="s">
        <v>23461</v>
      </c>
      <c r="C12876" s="47">
        <v>5.2298</v>
      </c>
      <c r="D12876" s="119" t="s">
        <v>17272</v>
      </c>
      <c r="E12876" s="46" t="s">
        <v>17272</v>
      </c>
      <c r="F12876" s="121">
        <v>0.95640000000000003</v>
      </c>
      <c r="G12876" s="87"/>
      <c r="H12876" s="47"/>
      <c r="I12876" s="120">
        <v>24</v>
      </c>
      <c r="J12876" s="120">
        <v>0</v>
      </c>
    </row>
    <row r="12877" spans="1:10" ht="15" customHeight="1">
      <c r="A12877" s="46" t="s">
        <v>23458</v>
      </c>
      <c r="B12877" s="46" t="s">
        <v>23459</v>
      </c>
      <c r="C12877" s="47">
        <v>1.2887999999999999</v>
      </c>
      <c r="D12877" s="119" t="s">
        <v>17270</v>
      </c>
      <c r="E12877" s="46" t="s">
        <v>17270</v>
      </c>
      <c r="F12877" s="121">
        <v>1.002</v>
      </c>
      <c r="G12877" s="87"/>
      <c r="H12877" s="47"/>
      <c r="I12877" s="120">
        <v>1118</v>
      </c>
      <c r="J12877" s="120">
        <v>0</v>
      </c>
    </row>
    <row r="12878" spans="1:10" ht="15" customHeight="1">
      <c r="A12878" s="46" t="s">
        <v>23456</v>
      </c>
      <c r="B12878" s="46" t="s">
        <v>23457</v>
      </c>
      <c r="C12878" s="47">
        <v>0.94779999999999998</v>
      </c>
      <c r="D12878" s="119" t="s">
        <v>17268</v>
      </c>
      <c r="E12878" s="46" t="s">
        <v>17268</v>
      </c>
      <c r="F12878" s="121">
        <v>2.2246000000000001</v>
      </c>
      <c r="G12878" s="87"/>
      <c r="H12878" s="47"/>
      <c r="I12878" s="120">
        <v>222</v>
      </c>
      <c r="J12878" s="120">
        <v>0</v>
      </c>
    </row>
    <row r="12879" spans="1:10" ht="15" customHeight="1">
      <c r="A12879" s="46" t="s">
        <v>23454</v>
      </c>
      <c r="B12879" s="46" t="s">
        <v>23455</v>
      </c>
      <c r="C12879" s="47">
        <v>0.41039999999999999</v>
      </c>
      <c r="D12879" s="119" t="s">
        <v>17266</v>
      </c>
      <c r="E12879" s="46" t="s">
        <v>17266</v>
      </c>
      <c r="F12879" s="121">
        <v>0.3004</v>
      </c>
      <c r="G12879" s="87"/>
      <c r="H12879" s="47"/>
      <c r="I12879" s="120">
        <v>526</v>
      </c>
      <c r="J12879" s="120">
        <v>0</v>
      </c>
    </row>
    <row r="12880" spans="1:10" ht="15" customHeight="1">
      <c r="A12880" s="46" t="s">
        <v>23452</v>
      </c>
      <c r="B12880" s="46" t="s">
        <v>23453</v>
      </c>
      <c r="C12880" s="47">
        <v>0.28560000000000002</v>
      </c>
      <c r="D12880" s="119" t="s">
        <v>17264</v>
      </c>
      <c r="E12880" s="46" t="s">
        <v>17264</v>
      </c>
      <c r="F12880" s="121">
        <v>0.51459999999999995</v>
      </c>
      <c r="G12880" s="87"/>
      <c r="H12880" s="47"/>
      <c r="I12880" s="120">
        <v>0</v>
      </c>
      <c r="J12880" s="120">
        <v>0</v>
      </c>
    </row>
    <row r="12881" spans="1:10" ht="15" customHeight="1">
      <c r="A12881" s="46" t="s">
        <v>8300</v>
      </c>
      <c r="B12881" s="46" t="s">
        <v>33738</v>
      </c>
      <c r="C12881" s="47">
        <v>1.4822</v>
      </c>
      <c r="D12881" s="119" t="s">
        <v>17262</v>
      </c>
      <c r="E12881" s="46" t="s">
        <v>17262</v>
      </c>
      <c r="F12881" s="121">
        <v>0.56459999999999999</v>
      </c>
      <c r="G12881" s="87"/>
      <c r="H12881" s="47"/>
      <c r="I12881" s="120">
        <v>423</v>
      </c>
      <c r="J12881" s="120">
        <v>0</v>
      </c>
    </row>
    <row r="12882" spans="1:10" ht="15" customHeight="1">
      <c r="A12882" s="46" t="s">
        <v>8305</v>
      </c>
      <c r="B12882" s="46" t="s">
        <v>33743</v>
      </c>
      <c r="C12882" s="47">
        <v>0.62160000000000004</v>
      </c>
      <c r="D12882" s="119" t="s">
        <v>17260</v>
      </c>
      <c r="E12882" s="46" t="s">
        <v>17260</v>
      </c>
      <c r="F12882" s="121">
        <v>0.44619999999999999</v>
      </c>
      <c r="G12882" s="87"/>
      <c r="H12882" s="47"/>
      <c r="I12882" s="120">
        <v>403</v>
      </c>
      <c r="J12882" s="120">
        <v>0</v>
      </c>
    </row>
    <row r="12883" spans="1:10" ht="15" customHeight="1">
      <c r="A12883" s="46" t="s">
        <v>8310</v>
      </c>
      <c r="B12883" s="46" t="s">
        <v>33739</v>
      </c>
      <c r="C12883" s="47">
        <v>0.28260000000000002</v>
      </c>
      <c r="D12883" s="119" t="s">
        <v>17258</v>
      </c>
      <c r="E12883" s="46" t="s">
        <v>17258</v>
      </c>
      <c r="F12883" s="121">
        <v>0.37940000000000002</v>
      </c>
      <c r="G12883" s="87"/>
      <c r="H12883" s="47"/>
      <c r="I12883" s="120">
        <v>156</v>
      </c>
      <c r="J12883" s="120">
        <v>0</v>
      </c>
    </row>
    <row r="12884" spans="1:10" ht="15" customHeight="1">
      <c r="A12884" s="46" t="s">
        <v>23493</v>
      </c>
      <c r="B12884" s="46" t="s">
        <v>33740</v>
      </c>
      <c r="C12884" s="47">
        <v>3.7029999999999998</v>
      </c>
      <c r="D12884" s="119" t="s">
        <v>17256</v>
      </c>
      <c r="E12884" s="46" t="s">
        <v>17256</v>
      </c>
      <c r="F12884" s="121">
        <v>0.43719999999999998</v>
      </c>
      <c r="G12884" s="87"/>
      <c r="H12884" s="47"/>
      <c r="I12884" s="120">
        <v>237</v>
      </c>
      <c r="J12884" s="120">
        <v>0</v>
      </c>
    </row>
    <row r="12885" spans="1:10" ht="15" customHeight="1">
      <c r="A12885" s="46" t="s">
        <v>8315</v>
      </c>
      <c r="B12885" s="46" t="s">
        <v>33741</v>
      </c>
      <c r="C12885" s="47">
        <v>2.6858</v>
      </c>
      <c r="D12885" s="119" t="s">
        <v>33061</v>
      </c>
      <c r="E12885" s="46" t="s">
        <v>33061</v>
      </c>
      <c r="F12885" s="121">
        <v>2.0242</v>
      </c>
      <c r="G12885" s="87"/>
      <c r="H12885" s="47"/>
      <c r="I12885" s="120">
        <v>405</v>
      </c>
      <c r="J12885" s="120">
        <v>0</v>
      </c>
    </row>
    <row r="12886" spans="1:10" ht="15" customHeight="1">
      <c r="A12886" s="46" t="s">
        <v>23492</v>
      </c>
      <c r="B12886" s="46" t="s">
        <v>33737</v>
      </c>
      <c r="C12886" s="47">
        <v>4.0152000000000001</v>
      </c>
      <c r="D12886" s="119" t="s">
        <v>33063</v>
      </c>
      <c r="E12886" s="46" t="s">
        <v>33063</v>
      </c>
      <c r="F12886" s="121">
        <v>2.0242</v>
      </c>
      <c r="G12886" s="87"/>
      <c r="H12886" s="47"/>
      <c r="I12886" s="120">
        <v>55</v>
      </c>
      <c r="J12886" s="120">
        <v>0</v>
      </c>
    </row>
    <row r="12887" spans="1:10" ht="15" customHeight="1">
      <c r="A12887" s="46" t="s">
        <v>8320</v>
      </c>
      <c r="B12887" s="46" t="s">
        <v>33744</v>
      </c>
      <c r="C12887" s="47">
        <v>1.5366</v>
      </c>
      <c r="D12887" s="119" t="s">
        <v>17372</v>
      </c>
      <c r="E12887" s="46" t="s">
        <v>17372</v>
      </c>
      <c r="F12887" s="121">
        <v>0.29499999999999998</v>
      </c>
      <c r="G12887" s="87"/>
      <c r="H12887" s="47"/>
      <c r="I12887" s="120">
        <v>2957</v>
      </c>
      <c r="J12887" s="120">
        <v>0</v>
      </c>
    </row>
    <row r="12888" spans="1:10" ht="15" customHeight="1">
      <c r="A12888" s="46" t="s">
        <v>8325</v>
      </c>
      <c r="B12888" s="46" t="s">
        <v>33742</v>
      </c>
      <c r="C12888" s="47">
        <v>0.5978</v>
      </c>
      <c r="D12888" s="119" t="s">
        <v>17370</v>
      </c>
      <c r="E12888" s="46" t="s">
        <v>17370</v>
      </c>
      <c r="F12888" s="121">
        <v>0.29499999999999998</v>
      </c>
      <c r="G12888" s="87"/>
      <c r="H12888" s="47"/>
      <c r="I12888" s="120">
        <v>646</v>
      </c>
      <c r="J12888" s="120">
        <v>0</v>
      </c>
    </row>
    <row r="12889" spans="1:10" ht="15" customHeight="1">
      <c r="A12889" s="46" t="s">
        <v>8336</v>
      </c>
      <c r="B12889" s="46" t="s">
        <v>23497</v>
      </c>
      <c r="C12889" s="47">
        <v>1.4822</v>
      </c>
      <c r="D12889" s="119" t="s">
        <v>8460</v>
      </c>
      <c r="E12889" s="46" t="s">
        <v>8460</v>
      </c>
      <c r="F12889" s="121">
        <v>0.253</v>
      </c>
      <c r="G12889" s="87"/>
      <c r="H12889" s="47"/>
      <c r="I12889" s="120">
        <v>1859</v>
      </c>
      <c r="J12889" s="120">
        <v>0</v>
      </c>
    </row>
    <row r="12890" spans="1:10" ht="15" customHeight="1">
      <c r="A12890" s="46" t="s">
        <v>8341</v>
      </c>
      <c r="B12890" s="46" t="s">
        <v>33752</v>
      </c>
      <c r="C12890" s="47">
        <v>0.92200000000000004</v>
      </c>
      <c r="D12890" s="119" t="s">
        <v>8463</v>
      </c>
      <c r="E12890" s="46" t="s">
        <v>8463</v>
      </c>
      <c r="F12890" s="121">
        <v>0.253</v>
      </c>
      <c r="G12890" s="87"/>
      <c r="H12890" s="47"/>
      <c r="I12890" s="120">
        <v>2311</v>
      </c>
      <c r="J12890" s="120">
        <v>0</v>
      </c>
    </row>
    <row r="12891" spans="1:10" ht="15" customHeight="1">
      <c r="A12891" s="46" t="s">
        <v>8346</v>
      </c>
      <c r="B12891" s="46" t="s">
        <v>33749</v>
      </c>
      <c r="C12891" s="47">
        <v>0.57479999999999998</v>
      </c>
      <c r="D12891" s="119" t="s">
        <v>17367</v>
      </c>
      <c r="E12891" s="46" t="s">
        <v>17367</v>
      </c>
      <c r="F12891" s="121">
        <v>0.34620000000000001</v>
      </c>
      <c r="G12891" s="87"/>
      <c r="H12891" s="47"/>
      <c r="I12891" s="120">
        <v>235</v>
      </c>
      <c r="J12891" s="120">
        <v>0</v>
      </c>
    </row>
    <row r="12892" spans="1:10" ht="15" customHeight="1">
      <c r="A12892" s="46" t="s">
        <v>23496</v>
      </c>
      <c r="B12892" s="46" t="s">
        <v>33750</v>
      </c>
      <c r="C12892" s="47">
        <v>0.4758</v>
      </c>
      <c r="D12892" s="119" t="s">
        <v>17365</v>
      </c>
      <c r="E12892" s="46" t="s">
        <v>17365</v>
      </c>
      <c r="F12892" s="121">
        <v>0.34620000000000001</v>
      </c>
      <c r="G12892" s="87"/>
      <c r="H12892" s="47"/>
      <c r="I12892" s="120">
        <v>386</v>
      </c>
      <c r="J12892" s="120">
        <v>0</v>
      </c>
    </row>
    <row r="12893" spans="1:10" ht="15" customHeight="1">
      <c r="A12893" s="46" t="s">
        <v>23495</v>
      </c>
      <c r="B12893" s="46" t="s">
        <v>33747</v>
      </c>
      <c r="C12893" s="47">
        <v>4.1044</v>
      </c>
      <c r="D12893" s="119" t="s">
        <v>17405</v>
      </c>
      <c r="E12893" s="46" t="s">
        <v>17405</v>
      </c>
      <c r="F12893" s="121">
        <v>5.4378000000000002</v>
      </c>
      <c r="G12893" s="87"/>
      <c r="H12893" s="47"/>
      <c r="I12893" s="120">
        <v>307</v>
      </c>
      <c r="J12893" s="120">
        <v>0</v>
      </c>
    </row>
    <row r="12894" spans="1:10" ht="15" customHeight="1">
      <c r="A12894" s="46" t="s">
        <v>8351</v>
      </c>
      <c r="B12894" s="46" t="s">
        <v>33745</v>
      </c>
      <c r="C12894" s="47">
        <v>3.2122000000000002</v>
      </c>
      <c r="D12894" s="119" t="s">
        <v>33065</v>
      </c>
      <c r="E12894" s="46" t="s">
        <v>33065</v>
      </c>
      <c r="F12894" s="121">
        <v>4.5544000000000002</v>
      </c>
      <c r="G12894" s="87"/>
      <c r="H12894" s="47"/>
      <c r="I12894" s="120">
        <v>249</v>
      </c>
      <c r="J12894" s="120">
        <v>0</v>
      </c>
    </row>
    <row r="12895" spans="1:10" ht="15" customHeight="1">
      <c r="A12895" s="46" t="s">
        <v>23494</v>
      </c>
      <c r="B12895" s="46" t="s">
        <v>33746</v>
      </c>
      <c r="C12895" s="47">
        <v>5.1802000000000001</v>
      </c>
      <c r="D12895" s="119" t="s">
        <v>33067</v>
      </c>
      <c r="E12895" s="46" t="s">
        <v>33067</v>
      </c>
      <c r="F12895" s="121">
        <v>12.651</v>
      </c>
      <c r="G12895" s="87"/>
      <c r="H12895" s="47"/>
      <c r="I12895" s="120">
        <v>149</v>
      </c>
      <c r="J12895" s="120">
        <v>0</v>
      </c>
    </row>
    <row r="12896" spans="1:10" ht="15" customHeight="1">
      <c r="A12896" s="46" t="s">
        <v>8355</v>
      </c>
      <c r="B12896" s="46" t="s">
        <v>33751</v>
      </c>
      <c r="C12896" s="47">
        <v>1.4376</v>
      </c>
      <c r="D12896" s="119" t="s">
        <v>4133</v>
      </c>
      <c r="E12896" s="46" t="s">
        <v>4133</v>
      </c>
      <c r="F12896" s="121">
        <v>20.261800000000001</v>
      </c>
      <c r="G12896" s="87"/>
      <c r="H12896" s="47"/>
      <c r="I12896" s="120">
        <v>780</v>
      </c>
      <c r="J12896" s="120">
        <v>0</v>
      </c>
    </row>
    <row r="12897" spans="1:10" ht="15" customHeight="1">
      <c r="A12897" s="46" t="s">
        <v>8360</v>
      </c>
      <c r="B12897" s="46" t="s">
        <v>33748</v>
      </c>
      <c r="C12897" s="47">
        <v>0.62439999999999996</v>
      </c>
      <c r="D12897" s="119" t="s">
        <v>17403</v>
      </c>
      <c r="E12897" s="46" t="s">
        <v>17403</v>
      </c>
      <c r="F12897" s="121">
        <v>1.3712</v>
      </c>
      <c r="G12897" s="87"/>
      <c r="H12897" s="47"/>
      <c r="I12897" s="120">
        <v>584</v>
      </c>
      <c r="J12897" s="120">
        <v>0</v>
      </c>
    </row>
    <row r="12898" spans="1:10" ht="15" customHeight="1">
      <c r="A12898" s="46" t="s">
        <v>8265</v>
      </c>
      <c r="B12898" s="46" t="s">
        <v>23076</v>
      </c>
      <c r="C12898" s="47">
        <v>7.5843999999999996</v>
      </c>
      <c r="D12898" s="119" t="s">
        <v>17401</v>
      </c>
      <c r="E12898" s="46" t="s">
        <v>17401</v>
      </c>
      <c r="F12898" s="121">
        <v>0.2278</v>
      </c>
      <c r="G12898" s="87"/>
      <c r="H12898" s="47"/>
      <c r="I12898" s="120">
        <v>411</v>
      </c>
      <c r="J12898" s="120">
        <v>0</v>
      </c>
    </row>
    <row r="12899" spans="1:10" ht="15" customHeight="1">
      <c r="A12899" s="46" t="s">
        <v>8270</v>
      </c>
      <c r="B12899" s="46" t="s">
        <v>23075</v>
      </c>
      <c r="C12899" s="47">
        <v>2.8403999999999998</v>
      </c>
      <c r="D12899" s="119" t="s">
        <v>17399</v>
      </c>
      <c r="E12899" s="46" t="s">
        <v>17399</v>
      </c>
      <c r="F12899" s="121">
        <v>0.34160000000000001</v>
      </c>
      <c r="G12899" s="87"/>
      <c r="H12899" s="47"/>
      <c r="I12899" s="120">
        <v>1540</v>
      </c>
      <c r="J12899" s="120">
        <v>0</v>
      </c>
    </row>
    <row r="12900" spans="1:10" ht="15" customHeight="1">
      <c r="A12900" s="46" t="s">
        <v>23073</v>
      </c>
      <c r="B12900" s="46" t="s">
        <v>23074</v>
      </c>
      <c r="C12900" s="47">
        <v>1.264</v>
      </c>
      <c r="D12900" s="119" t="s">
        <v>7015</v>
      </c>
      <c r="E12900" s="46" t="s">
        <v>7015</v>
      </c>
      <c r="F12900" s="121">
        <v>0.3044</v>
      </c>
      <c r="G12900" s="87"/>
      <c r="H12900" s="47"/>
      <c r="I12900" s="120">
        <v>144</v>
      </c>
      <c r="J12900" s="120">
        <v>0</v>
      </c>
    </row>
    <row r="12901" spans="1:10" ht="15" customHeight="1">
      <c r="A12901" s="46" t="s">
        <v>23071</v>
      </c>
      <c r="B12901" s="46" t="s">
        <v>23072</v>
      </c>
      <c r="C12901" s="47">
        <v>12.000999999999999</v>
      </c>
      <c r="D12901" s="119" t="s">
        <v>17396</v>
      </c>
      <c r="E12901" s="46" t="s">
        <v>17396</v>
      </c>
      <c r="F12901" s="121">
        <v>1.1992</v>
      </c>
      <c r="G12901" s="87"/>
      <c r="H12901" s="47"/>
      <c r="I12901" s="120">
        <v>86</v>
      </c>
      <c r="J12901" s="120">
        <v>0</v>
      </c>
    </row>
    <row r="12902" spans="1:10" ht="15" customHeight="1">
      <c r="A12902" s="46" t="s">
        <v>8275</v>
      </c>
      <c r="B12902" s="46" t="s">
        <v>23070</v>
      </c>
      <c r="C12902" s="47">
        <v>9.2352000000000007</v>
      </c>
      <c r="D12902" s="119" t="s">
        <v>17394</v>
      </c>
      <c r="E12902" s="46" t="s">
        <v>17394</v>
      </c>
      <c r="F12902" s="121">
        <v>0.7742</v>
      </c>
      <c r="G12902" s="87"/>
      <c r="H12902" s="47"/>
      <c r="I12902" s="120">
        <v>145</v>
      </c>
      <c r="J12902" s="120">
        <v>0</v>
      </c>
    </row>
    <row r="12903" spans="1:10" ht="15" customHeight="1">
      <c r="A12903" s="46" t="s">
        <v>8280</v>
      </c>
      <c r="B12903" s="46" t="s">
        <v>23069</v>
      </c>
      <c r="C12903" s="47">
        <v>8.6847999999999992</v>
      </c>
      <c r="D12903" s="119" t="s">
        <v>17392</v>
      </c>
      <c r="E12903" s="46" t="s">
        <v>17392</v>
      </c>
      <c r="F12903" s="121">
        <v>0.34160000000000001</v>
      </c>
      <c r="G12903" s="87"/>
      <c r="H12903" s="47"/>
      <c r="I12903" s="120">
        <v>51</v>
      </c>
      <c r="J12903" s="120">
        <v>0</v>
      </c>
    </row>
    <row r="12904" spans="1:10" ht="15" customHeight="1">
      <c r="A12904" s="46" t="s">
        <v>23067</v>
      </c>
      <c r="B12904" s="46" t="s">
        <v>23068</v>
      </c>
      <c r="C12904" s="47">
        <v>21.146999999999998</v>
      </c>
      <c r="D12904" s="119" t="s">
        <v>17390</v>
      </c>
      <c r="E12904" s="46" t="s">
        <v>17390</v>
      </c>
      <c r="F12904" s="121">
        <v>0.5464</v>
      </c>
      <c r="G12904" s="87"/>
      <c r="H12904" s="47"/>
      <c r="I12904" s="120">
        <v>97</v>
      </c>
      <c r="J12904" s="120">
        <v>0</v>
      </c>
    </row>
    <row r="12905" spans="1:10" ht="15" customHeight="1">
      <c r="A12905" s="46" t="s">
        <v>8283</v>
      </c>
      <c r="B12905" s="46" t="s">
        <v>23066</v>
      </c>
      <c r="C12905" s="47">
        <v>4.4614000000000003</v>
      </c>
      <c r="D12905" s="119" t="s">
        <v>17388</v>
      </c>
      <c r="E12905" s="46" t="s">
        <v>17388</v>
      </c>
      <c r="F12905" s="121">
        <v>0.7742</v>
      </c>
      <c r="G12905" s="87"/>
      <c r="H12905" s="47"/>
      <c r="I12905" s="120">
        <v>467</v>
      </c>
      <c r="J12905" s="120">
        <v>0</v>
      </c>
    </row>
    <row r="12906" spans="1:10" ht="15" customHeight="1">
      <c r="A12906" s="46" t="s">
        <v>23064</v>
      </c>
      <c r="B12906" s="46" t="s">
        <v>23065</v>
      </c>
      <c r="C12906" s="47">
        <v>4.4165999999999999</v>
      </c>
      <c r="D12906" s="119" t="s">
        <v>17386</v>
      </c>
      <c r="E12906" s="46" t="s">
        <v>17386</v>
      </c>
      <c r="F12906" s="121">
        <v>5.4378000000000002</v>
      </c>
      <c r="G12906" s="87"/>
      <c r="H12906" s="47"/>
      <c r="I12906" s="120">
        <v>24</v>
      </c>
      <c r="J12906" s="120">
        <v>0</v>
      </c>
    </row>
    <row r="12907" spans="1:10" ht="15" customHeight="1">
      <c r="A12907" s="46" t="s">
        <v>23062</v>
      </c>
      <c r="B12907" s="46" t="s">
        <v>23063</v>
      </c>
      <c r="C12907" s="47">
        <v>1.7846</v>
      </c>
      <c r="D12907" s="119" t="s">
        <v>17384</v>
      </c>
      <c r="E12907" s="46" t="s">
        <v>17384</v>
      </c>
      <c r="F12907" s="121">
        <v>0.2278</v>
      </c>
      <c r="G12907" s="87"/>
      <c r="H12907" s="47"/>
      <c r="I12907" s="120">
        <v>347</v>
      </c>
      <c r="J12907" s="120">
        <v>0</v>
      </c>
    </row>
    <row r="12908" spans="1:10" ht="15" customHeight="1">
      <c r="A12908" s="46" t="s">
        <v>23060</v>
      </c>
      <c r="B12908" s="46" t="s">
        <v>23061</v>
      </c>
      <c r="C12908" s="47">
        <v>4.7835999999999999</v>
      </c>
      <c r="D12908" s="119" t="s">
        <v>17382</v>
      </c>
      <c r="E12908" s="46" t="s">
        <v>17382</v>
      </c>
      <c r="F12908" s="121">
        <v>0.19120000000000001</v>
      </c>
      <c r="G12908" s="87"/>
      <c r="H12908" s="47"/>
      <c r="I12908" s="120">
        <v>5</v>
      </c>
      <c r="J12908" s="120">
        <v>0</v>
      </c>
    </row>
    <row r="12909" spans="1:10" ht="15" customHeight="1">
      <c r="A12909" s="46" t="s">
        <v>23058</v>
      </c>
      <c r="B12909" s="46" t="s">
        <v>23059</v>
      </c>
      <c r="C12909" s="47">
        <v>4.7835999999999999</v>
      </c>
      <c r="D12909" s="119" t="s">
        <v>17380</v>
      </c>
      <c r="E12909" s="46" t="s">
        <v>17380</v>
      </c>
      <c r="F12909" s="121">
        <v>0.53900000000000003</v>
      </c>
      <c r="G12909" s="87"/>
      <c r="H12909" s="47"/>
      <c r="I12909" s="120">
        <v>30</v>
      </c>
      <c r="J12909" s="120">
        <v>0</v>
      </c>
    </row>
    <row r="12910" spans="1:10" ht="15" customHeight="1">
      <c r="A12910" s="46" t="s">
        <v>23583</v>
      </c>
      <c r="B12910" s="46" t="s">
        <v>23584</v>
      </c>
      <c r="C12910" s="47">
        <v>1.1841999999999999</v>
      </c>
      <c r="D12910" s="119" t="s">
        <v>17378</v>
      </c>
      <c r="E12910" s="46" t="s">
        <v>17378</v>
      </c>
      <c r="F12910" s="121">
        <v>0.65980000000000005</v>
      </c>
      <c r="G12910" s="87"/>
      <c r="H12910" s="47"/>
      <c r="I12910" s="120">
        <v>500</v>
      </c>
      <c r="J12910" s="120">
        <v>0</v>
      </c>
    </row>
    <row r="12911" spans="1:10" ht="15" customHeight="1">
      <c r="A12911" s="46" t="s">
        <v>23581</v>
      </c>
      <c r="B12911" s="46" t="s">
        <v>23582</v>
      </c>
      <c r="C12911" s="47">
        <v>1.6852</v>
      </c>
      <c r="D12911" s="119" t="s">
        <v>17376</v>
      </c>
      <c r="E12911" s="46" t="s">
        <v>17376</v>
      </c>
      <c r="F12911" s="121">
        <v>4.2629999999999999</v>
      </c>
      <c r="G12911" s="87"/>
      <c r="H12911" s="47"/>
      <c r="I12911" s="120">
        <v>296</v>
      </c>
      <c r="J12911" s="120">
        <v>0</v>
      </c>
    </row>
    <row r="12912" spans="1:10" ht="15" customHeight="1">
      <c r="A12912" s="46" t="s">
        <v>23579</v>
      </c>
      <c r="B12912" s="46" t="s">
        <v>23580</v>
      </c>
      <c r="C12912" s="47">
        <v>3.3248000000000002</v>
      </c>
      <c r="D12912" s="119" t="s">
        <v>17374</v>
      </c>
      <c r="E12912" s="46" t="s">
        <v>17374</v>
      </c>
      <c r="F12912" s="121">
        <v>5.4652000000000003</v>
      </c>
      <c r="G12912" s="87"/>
      <c r="H12912" s="47"/>
      <c r="I12912" s="120">
        <v>200</v>
      </c>
      <c r="J12912" s="120">
        <v>0</v>
      </c>
    </row>
    <row r="12913" spans="1:10" ht="15" customHeight="1">
      <c r="A12913" s="46" t="s">
        <v>23577</v>
      </c>
      <c r="B12913" s="46" t="s">
        <v>23578</v>
      </c>
      <c r="C12913" s="47">
        <v>3.5977999999999999</v>
      </c>
      <c r="D12913" s="119" t="s">
        <v>17409</v>
      </c>
      <c r="E12913" s="46" t="s">
        <v>17409</v>
      </c>
      <c r="F12913" s="121">
        <v>2.0242</v>
      </c>
      <c r="G12913" s="87"/>
      <c r="H12913" s="47"/>
      <c r="I12913" s="120">
        <v>198</v>
      </c>
      <c r="J12913" s="120">
        <v>0</v>
      </c>
    </row>
    <row r="12914" spans="1:10" ht="15" customHeight="1">
      <c r="A12914" s="46" t="s">
        <v>23575</v>
      </c>
      <c r="B12914" s="46" t="s">
        <v>23576</v>
      </c>
      <c r="C12914" s="47">
        <v>5.4196</v>
      </c>
      <c r="D12914" s="119" t="s">
        <v>17407</v>
      </c>
      <c r="E12914" s="46" t="s">
        <v>17407</v>
      </c>
      <c r="F12914" s="121">
        <v>2.2265999999999999</v>
      </c>
      <c r="G12914" s="87"/>
      <c r="H12914" s="47"/>
      <c r="I12914" s="120">
        <v>40</v>
      </c>
      <c r="J12914" s="120">
        <v>0</v>
      </c>
    </row>
    <row r="12915" spans="1:10" ht="15" customHeight="1">
      <c r="A12915" s="46" t="s">
        <v>23573</v>
      </c>
      <c r="B12915" s="46" t="s">
        <v>23574</v>
      </c>
      <c r="C12915" s="47">
        <v>16.076799999999999</v>
      </c>
      <c r="D12915" s="119" t="s">
        <v>17411</v>
      </c>
      <c r="E12915" s="46" t="s">
        <v>17411</v>
      </c>
      <c r="F12915" s="121">
        <v>53.443800000000003</v>
      </c>
      <c r="G12915" s="87"/>
      <c r="H12915" s="47"/>
      <c r="I12915" s="120">
        <v>20</v>
      </c>
      <c r="J12915" s="120">
        <v>0</v>
      </c>
    </row>
    <row r="12916" spans="1:10" ht="15" customHeight="1">
      <c r="A12916" s="46" t="s">
        <v>3202</v>
      </c>
      <c r="B12916" s="46" t="s">
        <v>33754</v>
      </c>
      <c r="C12916" s="47">
        <v>4.4160000000000004</v>
      </c>
      <c r="D12916" s="119" t="s">
        <v>15301</v>
      </c>
      <c r="E12916" s="46" t="s">
        <v>15301</v>
      </c>
      <c r="F12916" s="121">
        <v>280.42660000000001</v>
      </c>
      <c r="G12916" s="87"/>
      <c r="H12916" s="47"/>
      <c r="I12916" s="120">
        <v>128</v>
      </c>
      <c r="J12916" s="120">
        <v>0</v>
      </c>
    </row>
    <row r="12917" spans="1:10" ht="15" customHeight="1">
      <c r="A12917" s="46" t="s">
        <v>3205</v>
      </c>
      <c r="B12917" s="46" t="s">
        <v>33756</v>
      </c>
      <c r="C12917" s="47">
        <v>6.3582000000000001</v>
      </c>
      <c r="D12917" s="119" t="s">
        <v>15299</v>
      </c>
      <c r="E12917" s="46" t="s">
        <v>15299</v>
      </c>
      <c r="F12917" s="121">
        <v>280.42660000000001</v>
      </c>
      <c r="G12917" s="87"/>
      <c r="H12917" s="47"/>
      <c r="I12917" s="120">
        <v>599</v>
      </c>
      <c r="J12917" s="120">
        <v>0</v>
      </c>
    </row>
    <row r="12918" spans="1:10" ht="15" customHeight="1">
      <c r="A12918" s="46" t="s">
        <v>3210</v>
      </c>
      <c r="B12918" s="46" t="s">
        <v>33757</v>
      </c>
      <c r="C12918" s="47">
        <v>11.239800000000001</v>
      </c>
      <c r="D12918" s="119" t="s">
        <v>17419</v>
      </c>
      <c r="E12918" s="46" t="s">
        <v>17419</v>
      </c>
      <c r="F12918" s="121">
        <v>209.12780000000001</v>
      </c>
      <c r="G12918" s="87"/>
      <c r="H12918" s="47"/>
      <c r="I12918" s="120">
        <v>340</v>
      </c>
      <c r="J12918" s="120">
        <v>0</v>
      </c>
    </row>
    <row r="12919" spans="1:10" ht="15" customHeight="1">
      <c r="A12919" s="46" t="s">
        <v>3225</v>
      </c>
      <c r="B12919" s="46" t="s">
        <v>33755</v>
      </c>
      <c r="C12919" s="47">
        <v>18.462199999999999</v>
      </c>
      <c r="D12919" s="119" t="s">
        <v>17417</v>
      </c>
      <c r="E12919" s="46" t="s">
        <v>17417</v>
      </c>
      <c r="F12919" s="121">
        <v>209.12780000000001</v>
      </c>
      <c r="G12919" s="87"/>
      <c r="H12919" s="47"/>
      <c r="I12919" s="120">
        <v>184</v>
      </c>
      <c r="J12919" s="120">
        <v>0</v>
      </c>
    </row>
    <row r="12920" spans="1:10" ht="15" customHeight="1">
      <c r="A12920" s="46" t="s">
        <v>23610</v>
      </c>
      <c r="B12920" s="46" t="s">
        <v>33754</v>
      </c>
      <c r="C12920" s="47">
        <v>31.696200000000001</v>
      </c>
      <c r="D12920" s="119" t="s">
        <v>17415</v>
      </c>
      <c r="E12920" s="46" t="s">
        <v>17415</v>
      </c>
      <c r="F12920" s="121">
        <v>209.12780000000001</v>
      </c>
      <c r="G12920" s="87"/>
      <c r="H12920" s="47"/>
      <c r="I12920" s="120">
        <v>57</v>
      </c>
      <c r="J12920" s="120">
        <v>0</v>
      </c>
    </row>
    <row r="12921" spans="1:10" ht="15" customHeight="1">
      <c r="A12921" s="46" t="s">
        <v>23609</v>
      </c>
      <c r="B12921" s="46" t="s">
        <v>33753</v>
      </c>
      <c r="C12921" s="47">
        <v>50.8386</v>
      </c>
      <c r="D12921" s="119" t="s">
        <v>7077</v>
      </c>
      <c r="E12921" s="46" t="s">
        <v>7077</v>
      </c>
      <c r="F12921" s="121">
        <v>120.33920000000001</v>
      </c>
      <c r="G12921" s="87"/>
      <c r="H12921" s="47"/>
      <c r="I12921" s="120">
        <v>52</v>
      </c>
      <c r="J12921" s="120">
        <v>0</v>
      </c>
    </row>
    <row r="12922" spans="1:10" ht="15" customHeight="1">
      <c r="A12922" s="46" t="s">
        <v>3405</v>
      </c>
      <c r="B12922" s="46" t="s">
        <v>23652</v>
      </c>
      <c r="C12922" s="47">
        <v>3.2587999999999999</v>
      </c>
      <c r="D12922" s="119" t="s">
        <v>7080</v>
      </c>
      <c r="E12922" s="46" t="s">
        <v>7080</v>
      </c>
      <c r="F12922" s="121">
        <v>120.33920000000001</v>
      </c>
      <c r="G12922" s="87"/>
      <c r="H12922" s="47"/>
      <c r="I12922" s="120">
        <v>163</v>
      </c>
      <c r="J12922" s="120">
        <v>0</v>
      </c>
    </row>
    <row r="12923" spans="1:10" ht="15" customHeight="1">
      <c r="A12923" s="46" t="s">
        <v>3407</v>
      </c>
      <c r="B12923" s="46" t="s">
        <v>23649</v>
      </c>
      <c r="C12923" s="47">
        <v>5.2275999999999998</v>
      </c>
      <c r="D12923" s="119" t="s">
        <v>2363</v>
      </c>
      <c r="E12923" s="46" t="s">
        <v>2363</v>
      </c>
      <c r="F12923" s="121">
        <v>101.52</v>
      </c>
      <c r="G12923" s="87"/>
      <c r="H12923" s="47"/>
      <c r="I12923" s="120">
        <v>228</v>
      </c>
      <c r="J12923" s="120">
        <v>0</v>
      </c>
    </row>
    <row r="12924" spans="1:10" ht="15" customHeight="1">
      <c r="A12924" s="46" t="s">
        <v>3425</v>
      </c>
      <c r="B12924" s="46" t="s">
        <v>23646</v>
      </c>
      <c r="C12924" s="47">
        <v>7.7149999999999999</v>
      </c>
      <c r="D12924" s="119" t="s">
        <v>2366</v>
      </c>
      <c r="E12924" s="46" t="s">
        <v>2366</v>
      </c>
      <c r="F12924" s="121">
        <v>101.52</v>
      </c>
      <c r="G12924" s="87"/>
      <c r="H12924" s="47"/>
      <c r="I12924" s="120">
        <v>664</v>
      </c>
      <c r="J12924" s="120">
        <v>0</v>
      </c>
    </row>
    <row r="12925" spans="1:10" ht="15" customHeight="1">
      <c r="A12925" s="46" t="s">
        <v>3428</v>
      </c>
      <c r="B12925" s="46" t="s">
        <v>23643</v>
      </c>
      <c r="C12925" s="47">
        <v>14.7216</v>
      </c>
      <c r="D12925" s="119" t="s">
        <v>2369</v>
      </c>
      <c r="E12925" s="46" t="s">
        <v>2369</v>
      </c>
      <c r="F12925" s="121">
        <v>101.52</v>
      </c>
      <c r="G12925" s="87"/>
      <c r="H12925" s="47"/>
      <c r="I12925" s="120">
        <v>154</v>
      </c>
      <c r="J12925" s="120">
        <v>0</v>
      </c>
    </row>
    <row r="12926" spans="1:10" ht="15" customHeight="1">
      <c r="A12926" s="46" t="s">
        <v>23639</v>
      </c>
      <c r="B12926" s="46" t="s">
        <v>23640</v>
      </c>
      <c r="C12926" s="47">
        <v>24.895</v>
      </c>
      <c r="D12926" s="119" t="s">
        <v>2372</v>
      </c>
      <c r="E12926" s="46" t="s">
        <v>2372</v>
      </c>
      <c r="F12926" s="121">
        <v>101.52</v>
      </c>
      <c r="G12926" s="87"/>
      <c r="H12926" s="47"/>
      <c r="I12926" s="120">
        <v>69</v>
      </c>
      <c r="J12926" s="120">
        <v>0</v>
      </c>
    </row>
    <row r="12927" spans="1:10" ht="15" customHeight="1">
      <c r="A12927" s="46" t="s">
        <v>23635</v>
      </c>
      <c r="B12927" s="46" t="s">
        <v>23636</v>
      </c>
      <c r="C12927" s="47">
        <v>40.608400000000003</v>
      </c>
      <c r="D12927" s="119" t="s">
        <v>2375</v>
      </c>
      <c r="E12927" s="46" t="s">
        <v>2375</v>
      </c>
      <c r="F12927" s="121">
        <v>101.52</v>
      </c>
      <c r="G12927" s="87"/>
      <c r="H12927" s="47"/>
      <c r="I12927" s="120">
        <v>93</v>
      </c>
      <c r="J12927" s="120">
        <v>0</v>
      </c>
    </row>
    <row r="12928" spans="1:10" ht="15" customHeight="1">
      <c r="A12928" s="46" t="s">
        <v>23631</v>
      </c>
      <c r="B12928" s="46" t="s">
        <v>23632</v>
      </c>
      <c r="C12928" s="47">
        <v>4.4160000000000004</v>
      </c>
      <c r="D12928" s="119" t="s">
        <v>2378</v>
      </c>
      <c r="E12928" s="46" t="s">
        <v>2378</v>
      </c>
      <c r="F12928" s="121">
        <v>101.52</v>
      </c>
      <c r="G12928" s="87"/>
      <c r="H12928" s="47"/>
      <c r="I12928" s="120">
        <v>27</v>
      </c>
      <c r="J12928" s="120">
        <v>0</v>
      </c>
    </row>
    <row r="12929" spans="1:10" ht="15" customHeight="1">
      <c r="A12929" s="46" t="s">
        <v>23627</v>
      </c>
      <c r="B12929" s="46" t="s">
        <v>23628</v>
      </c>
      <c r="C12929" s="47">
        <v>6.9965999999999999</v>
      </c>
      <c r="D12929" s="119" t="s">
        <v>17413</v>
      </c>
      <c r="E12929" s="46" t="s">
        <v>17413</v>
      </c>
      <c r="F12929" s="121">
        <v>140.03200000000001</v>
      </c>
      <c r="G12929" s="87"/>
      <c r="H12929" s="47"/>
      <c r="I12929" s="120">
        <v>11</v>
      </c>
      <c r="J12929" s="120">
        <v>0</v>
      </c>
    </row>
    <row r="12930" spans="1:10" ht="15" customHeight="1">
      <c r="A12930" s="46" t="s">
        <v>23623</v>
      </c>
      <c r="B12930" s="46" t="s">
        <v>23624</v>
      </c>
      <c r="C12930" s="47">
        <v>7.0069999999999997</v>
      </c>
      <c r="D12930" s="119" t="s">
        <v>17421</v>
      </c>
      <c r="E12930" s="46" t="s">
        <v>17421</v>
      </c>
      <c r="F12930" s="121">
        <v>57.858800000000002</v>
      </c>
      <c r="G12930" s="87"/>
      <c r="H12930" s="47"/>
      <c r="I12930" s="120">
        <v>15</v>
      </c>
      <c r="J12930" s="120">
        <v>0</v>
      </c>
    </row>
    <row r="12931" spans="1:10" ht="15" customHeight="1">
      <c r="A12931" s="46" t="s">
        <v>3616</v>
      </c>
      <c r="B12931" s="46" t="s">
        <v>23690</v>
      </c>
      <c r="C12931" s="47">
        <v>3.2986</v>
      </c>
      <c r="D12931" s="119" t="s">
        <v>2545</v>
      </c>
      <c r="E12931" s="46" t="s">
        <v>2545</v>
      </c>
      <c r="F12931" s="121">
        <v>57.858800000000002</v>
      </c>
      <c r="G12931" s="87"/>
      <c r="H12931" s="47"/>
      <c r="I12931" s="120">
        <v>147</v>
      </c>
      <c r="J12931" s="120">
        <v>0</v>
      </c>
    </row>
    <row r="12932" spans="1:10" ht="15" customHeight="1">
      <c r="A12932" s="46" t="s">
        <v>3619</v>
      </c>
      <c r="B12932" s="46" t="s">
        <v>23687</v>
      </c>
      <c r="C12932" s="47">
        <v>5.1609999999999996</v>
      </c>
      <c r="D12932" s="119" t="s">
        <v>2549</v>
      </c>
      <c r="E12932" s="46" t="s">
        <v>2549</v>
      </c>
      <c r="F12932" s="121">
        <v>57.858800000000002</v>
      </c>
      <c r="G12932" s="87"/>
      <c r="H12932" s="47"/>
      <c r="I12932" s="120">
        <v>201</v>
      </c>
      <c r="J12932" s="120">
        <v>0</v>
      </c>
    </row>
    <row r="12933" spans="1:10" ht="15" customHeight="1">
      <c r="A12933" s="46" t="s">
        <v>3637</v>
      </c>
      <c r="B12933" s="46" t="s">
        <v>23684</v>
      </c>
      <c r="C12933" s="47">
        <v>8.8987999999999996</v>
      </c>
      <c r="D12933" s="119" t="s">
        <v>2552</v>
      </c>
      <c r="E12933" s="46" t="s">
        <v>2552</v>
      </c>
      <c r="F12933" s="121">
        <v>57.858800000000002</v>
      </c>
      <c r="G12933" s="87"/>
      <c r="H12933" s="47"/>
      <c r="I12933" s="120">
        <v>169</v>
      </c>
      <c r="J12933" s="120">
        <v>0</v>
      </c>
    </row>
    <row r="12934" spans="1:10" ht="15" customHeight="1">
      <c r="A12934" s="46" t="s">
        <v>3640</v>
      </c>
      <c r="B12934" s="46" t="s">
        <v>23681</v>
      </c>
      <c r="C12934" s="47">
        <v>15.940200000000001</v>
      </c>
      <c r="D12934" s="119" t="s">
        <v>2555</v>
      </c>
      <c r="E12934" s="46" t="s">
        <v>2555</v>
      </c>
      <c r="F12934" s="121">
        <v>57.858800000000002</v>
      </c>
      <c r="G12934" s="87"/>
      <c r="H12934" s="47"/>
      <c r="I12934" s="120">
        <v>54</v>
      </c>
      <c r="J12934" s="120">
        <v>0</v>
      </c>
    </row>
    <row r="12935" spans="1:10" ht="15" customHeight="1">
      <c r="A12935" s="46" t="s">
        <v>23677</v>
      </c>
      <c r="B12935" s="46" t="s">
        <v>23678</v>
      </c>
      <c r="C12935" s="47">
        <v>24.838200000000001</v>
      </c>
      <c r="D12935" s="119" t="s">
        <v>17503</v>
      </c>
      <c r="E12935" s="46" t="s">
        <v>17503</v>
      </c>
      <c r="F12935" s="121">
        <v>174.2732</v>
      </c>
      <c r="G12935" s="87"/>
      <c r="H12935" s="47"/>
      <c r="I12935" s="120">
        <v>26</v>
      </c>
      <c r="J12935" s="120">
        <v>0</v>
      </c>
    </row>
    <row r="12936" spans="1:10" ht="15" customHeight="1">
      <c r="A12936" s="46" t="s">
        <v>23673</v>
      </c>
      <c r="B12936" s="46" t="s">
        <v>23674</v>
      </c>
      <c r="C12936" s="47">
        <v>39.121000000000002</v>
      </c>
      <c r="D12936" s="119" t="s">
        <v>17436</v>
      </c>
      <c r="E12936" s="46" t="s">
        <v>17436</v>
      </c>
      <c r="F12936" s="121">
        <v>209.12780000000001</v>
      </c>
      <c r="G12936" s="87"/>
      <c r="H12936" s="47"/>
      <c r="I12936" s="120">
        <v>12</v>
      </c>
      <c r="J12936" s="120">
        <v>0</v>
      </c>
    </row>
    <row r="12937" spans="1:10" ht="15" customHeight="1">
      <c r="A12937" s="46" t="s">
        <v>5171</v>
      </c>
      <c r="B12937" s="46" t="s">
        <v>23722</v>
      </c>
      <c r="C12937" s="47">
        <v>3.6579999999999999</v>
      </c>
      <c r="D12937" s="119" t="s">
        <v>17533</v>
      </c>
      <c r="E12937" s="46" t="s">
        <v>17533</v>
      </c>
      <c r="F12937" s="121">
        <v>185.8914</v>
      </c>
      <c r="G12937" s="87"/>
      <c r="H12937" s="47"/>
      <c r="I12937" s="120">
        <v>239</v>
      </c>
      <c r="J12937" s="120">
        <v>0</v>
      </c>
    </row>
    <row r="12938" spans="1:10" ht="15" customHeight="1">
      <c r="A12938" s="46" t="s">
        <v>5174</v>
      </c>
      <c r="B12938" s="46" t="s">
        <v>23721</v>
      </c>
      <c r="C12938" s="47">
        <v>5.5465999999999998</v>
      </c>
      <c r="D12938" s="119" t="s">
        <v>17434</v>
      </c>
      <c r="E12938" s="46" t="s">
        <v>17434</v>
      </c>
      <c r="F12938" s="121">
        <v>162.655</v>
      </c>
      <c r="G12938" s="87"/>
      <c r="H12938" s="47"/>
      <c r="I12938" s="120">
        <v>675</v>
      </c>
      <c r="J12938" s="120">
        <v>0</v>
      </c>
    </row>
    <row r="12939" spans="1:10" ht="15" customHeight="1">
      <c r="A12939" s="46" t="s">
        <v>5177</v>
      </c>
      <c r="B12939" s="46" t="s">
        <v>23720</v>
      </c>
      <c r="C12939" s="47">
        <v>9.3510000000000009</v>
      </c>
      <c r="D12939" s="119" t="s">
        <v>4141</v>
      </c>
      <c r="E12939" s="46" t="s">
        <v>4141</v>
      </c>
      <c r="F12939" s="121">
        <v>151.7338</v>
      </c>
      <c r="G12939" s="87"/>
      <c r="H12939" s="47"/>
      <c r="I12939" s="120">
        <v>508</v>
      </c>
      <c r="J12939" s="120">
        <v>0</v>
      </c>
    </row>
    <row r="12940" spans="1:10" ht="15" customHeight="1">
      <c r="A12940" s="46" t="s">
        <v>5180</v>
      </c>
      <c r="B12940" s="46" t="s">
        <v>23719</v>
      </c>
      <c r="C12940" s="47">
        <v>15.685</v>
      </c>
      <c r="D12940" s="119" t="s">
        <v>4144</v>
      </c>
      <c r="E12940" s="46" t="s">
        <v>4144</v>
      </c>
      <c r="F12940" s="121">
        <v>113.1614</v>
      </c>
      <c r="G12940" s="87"/>
      <c r="H12940" s="47"/>
      <c r="I12940" s="120">
        <v>241</v>
      </c>
      <c r="J12940" s="120">
        <v>0</v>
      </c>
    </row>
    <row r="12941" spans="1:10" ht="15" customHeight="1">
      <c r="A12941" s="46" t="s">
        <v>23717</v>
      </c>
      <c r="B12941" s="46" t="s">
        <v>23718</v>
      </c>
      <c r="C12941" s="47">
        <v>23.917400000000001</v>
      </c>
      <c r="D12941" s="119" t="s">
        <v>35561</v>
      </c>
      <c r="E12941" s="46" t="s">
        <v>35561</v>
      </c>
      <c r="F12941" s="121">
        <v>162.655</v>
      </c>
      <c r="G12941" s="87"/>
      <c r="H12941" s="47"/>
      <c r="I12941" s="120">
        <v>311</v>
      </c>
      <c r="J12941" s="120">
        <v>0</v>
      </c>
    </row>
    <row r="12942" spans="1:10" ht="15" customHeight="1">
      <c r="A12942" s="46" t="s">
        <v>23715</v>
      </c>
      <c r="B12942" s="46" t="s">
        <v>23716</v>
      </c>
      <c r="C12942" s="47">
        <v>37.831400000000002</v>
      </c>
      <c r="D12942" s="119" t="s">
        <v>35562</v>
      </c>
      <c r="E12942" s="46" t="s">
        <v>35562</v>
      </c>
      <c r="F12942" s="121">
        <v>116.20399999999999</v>
      </c>
      <c r="G12942" s="87"/>
      <c r="H12942" s="47"/>
      <c r="I12942" s="120">
        <v>70</v>
      </c>
      <c r="J12942" s="120">
        <v>0</v>
      </c>
    </row>
    <row r="12943" spans="1:10" ht="15" customHeight="1">
      <c r="A12943" s="46" t="s">
        <v>5296</v>
      </c>
      <c r="B12943" s="46" t="s">
        <v>23756</v>
      </c>
      <c r="C12943" s="47">
        <v>2.4076</v>
      </c>
      <c r="D12943" s="119" t="s">
        <v>35563</v>
      </c>
      <c r="E12943" s="46" t="s">
        <v>35563</v>
      </c>
      <c r="F12943" s="121">
        <v>139.91900000000001</v>
      </c>
      <c r="G12943" s="87"/>
      <c r="H12943" s="47"/>
      <c r="I12943" s="120">
        <v>209</v>
      </c>
      <c r="J12943" s="120">
        <v>0</v>
      </c>
    </row>
    <row r="12944" spans="1:10" ht="15" customHeight="1">
      <c r="A12944" s="46" t="s">
        <v>5299</v>
      </c>
      <c r="B12944" s="46" t="s">
        <v>23753</v>
      </c>
      <c r="C12944" s="47">
        <v>3.5381999999999998</v>
      </c>
      <c r="D12944" s="119" t="s">
        <v>33083</v>
      </c>
      <c r="E12944" s="46" t="s">
        <v>33083</v>
      </c>
      <c r="F12944" s="121">
        <v>541.40880000000004</v>
      </c>
      <c r="G12944" s="87"/>
      <c r="H12944" s="47"/>
      <c r="I12944" s="120">
        <v>133</v>
      </c>
      <c r="J12944" s="120">
        <v>0</v>
      </c>
    </row>
    <row r="12945" spans="1:10" ht="15" customHeight="1">
      <c r="A12945" s="46" t="s">
        <v>5321</v>
      </c>
      <c r="B12945" s="46" t="s">
        <v>23750</v>
      </c>
      <c r="C12945" s="47">
        <v>5.8925999999999998</v>
      </c>
      <c r="D12945" s="119" t="s">
        <v>33085</v>
      </c>
      <c r="E12945" s="46" t="s">
        <v>33085</v>
      </c>
      <c r="F12945" s="121">
        <v>541.40880000000004</v>
      </c>
      <c r="G12945" s="87"/>
      <c r="H12945" s="47"/>
      <c r="I12945" s="120">
        <v>355</v>
      </c>
      <c r="J12945" s="120">
        <v>0</v>
      </c>
    </row>
    <row r="12946" spans="1:10" ht="15" customHeight="1">
      <c r="A12946" s="46" t="s">
        <v>5324</v>
      </c>
      <c r="B12946" s="46" t="s">
        <v>23747</v>
      </c>
      <c r="C12946" s="47">
        <v>10.456799999999999</v>
      </c>
      <c r="D12946" s="119" t="s">
        <v>33087</v>
      </c>
      <c r="E12946" s="46" t="s">
        <v>33087</v>
      </c>
      <c r="F12946" s="121">
        <v>541.40880000000004</v>
      </c>
      <c r="G12946" s="87"/>
      <c r="H12946" s="47"/>
      <c r="I12946" s="120">
        <v>102</v>
      </c>
      <c r="J12946" s="120">
        <v>0</v>
      </c>
    </row>
    <row r="12947" spans="1:10" ht="15" customHeight="1">
      <c r="A12947" s="46" t="s">
        <v>23743</v>
      </c>
      <c r="B12947" s="46" t="s">
        <v>23744</v>
      </c>
      <c r="C12947" s="47">
        <v>15.3592</v>
      </c>
      <c r="D12947" s="119" t="s">
        <v>7101</v>
      </c>
      <c r="E12947" s="46" t="s">
        <v>7101</v>
      </c>
      <c r="F12947" s="121">
        <v>311.60980000000001</v>
      </c>
      <c r="G12947" s="87"/>
      <c r="H12947" s="47"/>
      <c r="I12947" s="120">
        <v>101</v>
      </c>
      <c r="J12947" s="120">
        <v>0</v>
      </c>
    </row>
    <row r="12948" spans="1:10" ht="15" customHeight="1">
      <c r="A12948" s="46" t="s">
        <v>23739</v>
      </c>
      <c r="B12948" s="46" t="s">
        <v>23740</v>
      </c>
      <c r="C12948" s="47">
        <v>23.605599999999999</v>
      </c>
      <c r="D12948" s="119" t="s">
        <v>33097</v>
      </c>
      <c r="E12948" s="46" t="s">
        <v>33097</v>
      </c>
      <c r="F12948" s="121">
        <v>311.60980000000001</v>
      </c>
      <c r="G12948" s="87"/>
      <c r="H12948" s="47"/>
      <c r="I12948" s="120">
        <v>61</v>
      </c>
      <c r="J12948" s="120">
        <v>0</v>
      </c>
    </row>
    <row r="12949" spans="1:10" ht="15" customHeight="1">
      <c r="A12949" s="46" t="s">
        <v>23735</v>
      </c>
      <c r="B12949" s="46" t="s">
        <v>23736</v>
      </c>
      <c r="C12949" s="47">
        <v>235.00399999999999</v>
      </c>
      <c r="D12949" s="119" t="s">
        <v>7117</v>
      </c>
      <c r="E12949" s="46" t="s">
        <v>7117</v>
      </c>
      <c r="F12949" s="121">
        <v>280.42880000000002</v>
      </c>
      <c r="G12949" s="87"/>
      <c r="H12949" s="47"/>
      <c r="I12949" s="120">
        <v>0</v>
      </c>
      <c r="J12949" s="120">
        <v>0</v>
      </c>
    </row>
    <row r="12950" spans="1:10" ht="15" customHeight="1">
      <c r="A12950" s="46" t="s">
        <v>23887</v>
      </c>
      <c r="B12950" s="46" t="s">
        <v>23888</v>
      </c>
      <c r="C12950" s="47">
        <v>112.3506</v>
      </c>
      <c r="D12950" s="119" t="s">
        <v>33091</v>
      </c>
      <c r="E12950" s="46" t="s">
        <v>33091</v>
      </c>
      <c r="F12950" s="121">
        <v>469.37580000000003</v>
      </c>
      <c r="G12950" s="87"/>
      <c r="H12950" s="47"/>
      <c r="I12950" s="120">
        <v>6</v>
      </c>
      <c r="J12950" s="120">
        <v>0</v>
      </c>
    </row>
    <row r="12951" spans="1:10" ht="15" customHeight="1">
      <c r="A12951" s="46" t="s">
        <v>33758</v>
      </c>
      <c r="B12951" s="46" t="s">
        <v>33759</v>
      </c>
      <c r="C12951" s="47">
        <v>3.8206000000000002</v>
      </c>
      <c r="D12951" s="119" t="s">
        <v>33093</v>
      </c>
      <c r="E12951" s="46" t="s">
        <v>33093</v>
      </c>
      <c r="F12951" s="121">
        <v>469.37580000000003</v>
      </c>
      <c r="G12951" s="87"/>
      <c r="H12951" s="47"/>
      <c r="I12951" s="120">
        <v>3</v>
      </c>
      <c r="J12951" s="120">
        <v>0</v>
      </c>
    </row>
    <row r="12952" spans="1:10" ht="15" customHeight="1">
      <c r="A12952" s="46" t="s">
        <v>5416</v>
      </c>
      <c r="B12952" s="46" t="s">
        <v>23790</v>
      </c>
      <c r="C12952" s="47">
        <v>2.2612000000000001</v>
      </c>
      <c r="D12952" s="119" t="s">
        <v>33089</v>
      </c>
      <c r="E12952" s="46" t="s">
        <v>33089</v>
      </c>
      <c r="F12952" s="121">
        <v>469.37580000000003</v>
      </c>
      <c r="G12952" s="87"/>
      <c r="H12952" s="47"/>
      <c r="I12952" s="120">
        <v>123</v>
      </c>
      <c r="J12952" s="120">
        <v>0</v>
      </c>
    </row>
    <row r="12953" spans="1:10" ht="15" customHeight="1">
      <c r="A12953" s="46" t="s">
        <v>5419</v>
      </c>
      <c r="B12953" s="46" t="s">
        <v>23787</v>
      </c>
      <c r="C12953" s="47">
        <v>3.6579999999999999</v>
      </c>
      <c r="D12953" s="119" t="s">
        <v>7120</v>
      </c>
      <c r="E12953" s="46" t="s">
        <v>7120</v>
      </c>
      <c r="F12953" s="121">
        <v>280.42880000000002</v>
      </c>
      <c r="G12953" s="87"/>
      <c r="H12953" s="47"/>
      <c r="I12953" s="120">
        <v>46</v>
      </c>
      <c r="J12953" s="120">
        <v>0</v>
      </c>
    </row>
    <row r="12954" spans="1:10" ht="15" customHeight="1">
      <c r="A12954" s="46" t="s">
        <v>5439</v>
      </c>
      <c r="B12954" s="46" t="s">
        <v>23784</v>
      </c>
      <c r="C12954" s="47">
        <v>6.2515999999999998</v>
      </c>
      <c r="D12954" s="119" t="s">
        <v>33099</v>
      </c>
      <c r="E12954" s="46" t="s">
        <v>33099</v>
      </c>
      <c r="F12954" s="121">
        <v>280.42880000000002</v>
      </c>
      <c r="G12954" s="87"/>
      <c r="H12954" s="47"/>
      <c r="I12954" s="120">
        <v>176</v>
      </c>
      <c r="J12954" s="120">
        <v>0</v>
      </c>
    </row>
    <row r="12955" spans="1:10" ht="15" customHeight="1">
      <c r="A12955" s="46" t="s">
        <v>5442</v>
      </c>
      <c r="B12955" s="46" t="s">
        <v>23781</v>
      </c>
      <c r="C12955" s="47">
        <v>10.683400000000001</v>
      </c>
      <c r="D12955" s="119" t="s">
        <v>7132</v>
      </c>
      <c r="E12955" s="46" t="s">
        <v>7132</v>
      </c>
      <c r="F12955" s="121">
        <v>311.60980000000001</v>
      </c>
      <c r="G12955" s="87"/>
      <c r="H12955" s="47"/>
      <c r="I12955" s="120">
        <v>197</v>
      </c>
      <c r="J12955" s="120">
        <v>0</v>
      </c>
    </row>
    <row r="12956" spans="1:10" ht="15" customHeight="1">
      <c r="A12956" s="46" t="s">
        <v>23777</v>
      </c>
      <c r="B12956" s="46" t="s">
        <v>23778</v>
      </c>
      <c r="C12956" s="47">
        <v>15.2034</v>
      </c>
      <c r="D12956" s="119" t="s">
        <v>33095</v>
      </c>
      <c r="E12956" s="46" t="s">
        <v>33095</v>
      </c>
      <c r="F12956" s="121">
        <v>546.05600000000004</v>
      </c>
      <c r="G12956" s="87"/>
      <c r="H12956" s="47"/>
      <c r="I12956" s="120">
        <v>118</v>
      </c>
      <c r="J12956" s="120">
        <v>0</v>
      </c>
    </row>
    <row r="12957" spans="1:10" ht="15" customHeight="1">
      <c r="A12957" s="46" t="s">
        <v>23773</v>
      </c>
      <c r="B12957" s="46" t="s">
        <v>23774</v>
      </c>
      <c r="C12957" s="47">
        <v>24.201000000000001</v>
      </c>
      <c r="D12957" s="119" t="s">
        <v>33081</v>
      </c>
      <c r="E12957" s="46" t="s">
        <v>33081</v>
      </c>
      <c r="F12957" s="121">
        <v>546.05600000000004</v>
      </c>
      <c r="G12957" s="87"/>
      <c r="H12957" s="47"/>
      <c r="I12957" s="120">
        <v>32</v>
      </c>
      <c r="J12957" s="120">
        <v>0</v>
      </c>
    </row>
    <row r="12958" spans="1:10" ht="15" customHeight="1">
      <c r="A12958" s="46" t="s">
        <v>23769</v>
      </c>
      <c r="B12958" s="46" t="s">
        <v>23770</v>
      </c>
      <c r="C12958" s="47">
        <v>235.00399999999999</v>
      </c>
      <c r="D12958" s="119" t="s">
        <v>7135</v>
      </c>
      <c r="E12958" s="46" t="s">
        <v>7135</v>
      </c>
      <c r="F12958" s="121">
        <v>311.60980000000001</v>
      </c>
      <c r="G12958" s="87"/>
      <c r="H12958" s="47"/>
      <c r="I12958" s="120">
        <v>0</v>
      </c>
      <c r="J12958" s="120">
        <v>0</v>
      </c>
    </row>
    <row r="12959" spans="1:10" ht="15" customHeight="1">
      <c r="A12959" s="46" t="s">
        <v>7897</v>
      </c>
      <c r="B12959" s="46" t="s">
        <v>23516</v>
      </c>
      <c r="C12959" s="47">
        <v>6.0788000000000002</v>
      </c>
      <c r="D12959" s="119" t="s">
        <v>7159</v>
      </c>
      <c r="E12959" s="46" t="s">
        <v>7159</v>
      </c>
      <c r="F12959" s="121">
        <v>125.35339999999999</v>
      </c>
      <c r="G12959" s="87"/>
      <c r="H12959" s="47"/>
      <c r="I12959" s="120">
        <v>900</v>
      </c>
      <c r="J12959" s="120">
        <v>0</v>
      </c>
    </row>
    <row r="12960" spans="1:10" ht="15" customHeight="1">
      <c r="A12960" s="46" t="s">
        <v>7899</v>
      </c>
      <c r="B12960" s="46" t="s">
        <v>23513</v>
      </c>
      <c r="C12960" s="47">
        <v>8.8856000000000002</v>
      </c>
      <c r="D12960" s="119" t="s">
        <v>7162</v>
      </c>
      <c r="E12960" s="46" t="s">
        <v>7162</v>
      </c>
      <c r="F12960" s="121">
        <v>125.35339999999999</v>
      </c>
      <c r="G12960" s="87"/>
      <c r="H12960" s="47"/>
      <c r="I12960" s="120">
        <v>715</v>
      </c>
      <c r="J12960" s="120">
        <v>0</v>
      </c>
    </row>
    <row r="12961" spans="1:10" ht="15" customHeight="1">
      <c r="A12961" s="46" t="s">
        <v>7916</v>
      </c>
      <c r="B12961" s="46" t="s">
        <v>23510</v>
      </c>
      <c r="C12961" s="47">
        <v>15.908799999999999</v>
      </c>
      <c r="D12961" s="119" t="s">
        <v>17615</v>
      </c>
      <c r="E12961" s="46" t="s">
        <v>17615</v>
      </c>
      <c r="F12961" s="121">
        <v>110.8378</v>
      </c>
      <c r="G12961" s="87"/>
      <c r="H12961" s="47"/>
      <c r="I12961" s="120">
        <v>1029</v>
      </c>
      <c r="J12961" s="120">
        <v>0</v>
      </c>
    </row>
    <row r="12962" spans="1:10" ht="15" customHeight="1">
      <c r="A12962" s="46" t="s">
        <v>7927</v>
      </c>
      <c r="B12962" s="46" t="s">
        <v>33760</v>
      </c>
      <c r="C12962" s="47">
        <v>26.198799999999999</v>
      </c>
      <c r="D12962" s="119" t="s">
        <v>17613</v>
      </c>
      <c r="E12962" s="46" t="s">
        <v>17613</v>
      </c>
      <c r="F12962" s="121">
        <v>141.16139999999999</v>
      </c>
      <c r="G12962" s="87"/>
      <c r="H12962" s="47"/>
      <c r="I12962" s="120">
        <v>120</v>
      </c>
      <c r="J12962" s="120">
        <v>0</v>
      </c>
    </row>
    <row r="12963" spans="1:10" ht="15" customHeight="1">
      <c r="A12963" s="46" t="s">
        <v>23504</v>
      </c>
      <c r="B12963" s="46" t="s">
        <v>23505</v>
      </c>
      <c r="C12963" s="47">
        <v>40.424399999999999</v>
      </c>
      <c r="D12963" s="119" t="s">
        <v>17611</v>
      </c>
      <c r="E12963" s="46" t="s">
        <v>17611</v>
      </c>
      <c r="F12963" s="121">
        <v>139.07</v>
      </c>
      <c r="G12963" s="87"/>
      <c r="H12963" s="47"/>
      <c r="I12963" s="120">
        <v>74</v>
      </c>
      <c r="J12963" s="120">
        <v>0</v>
      </c>
    </row>
    <row r="12964" spans="1:10" ht="15" customHeight="1">
      <c r="A12964" s="46" t="s">
        <v>23500</v>
      </c>
      <c r="B12964" s="46" t="s">
        <v>23501</v>
      </c>
      <c r="C12964" s="47">
        <v>60.756799999999998</v>
      </c>
      <c r="D12964" s="119" t="s">
        <v>17609</v>
      </c>
      <c r="E12964" s="46" t="s">
        <v>17609</v>
      </c>
      <c r="F12964" s="121">
        <v>167.3022</v>
      </c>
      <c r="G12964" s="87"/>
      <c r="H12964" s="47"/>
      <c r="I12964" s="120">
        <v>69</v>
      </c>
      <c r="J12964" s="120">
        <v>0</v>
      </c>
    </row>
    <row r="12965" spans="1:10" ht="15" customHeight="1">
      <c r="A12965" s="46" t="s">
        <v>8217</v>
      </c>
      <c r="B12965" s="46" t="s">
        <v>23548</v>
      </c>
      <c r="C12965" s="47">
        <v>4.8949999999999996</v>
      </c>
      <c r="D12965" s="119" t="s">
        <v>17446</v>
      </c>
      <c r="E12965" s="46" t="s">
        <v>17446</v>
      </c>
      <c r="F12965" s="121">
        <v>153.274</v>
      </c>
      <c r="G12965" s="87"/>
      <c r="H12965" s="47"/>
      <c r="I12965" s="120">
        <v>360</v>
      </c>
      <c r="J12965" s="120">
        <v>0</v>
      </c>
    </row>
    <row r="12966" spans="1:10" ht="15" customHeight="1">
      <c r="A12966" s="46" t="s">
        <v>8219</v>
      </c>
      <c r="B12966" s="46" t="s">
        <v>23545</v>
      </c>
      <c r="C12966" s="47">
        <v>7.3026</v>
      </c>
      <c r="D12966" s="119" t="s">
        <v>17459</v>
      </c>
      <c r="E12966" s="46" t="s">
        <v>17459</v>
      </c>
      <c r="F12966" s="121">
        <v>302.0736</v>
      </c>
      <c r="G12966" s="87"/>
      <c r="H12966" s="47"/>
      <c r="I12966" s="120">
        <v>157</v>
      </c>
      <c r="J12966" s="120">
        <v>0</v>
      </c>
    </row>
    <row r="12967" spans="1:10" ht="15" customHeight="1">
      <c r="A12967" s="46" t="s">
        <v>8238</v>
      </c>
      <c r="B12967" s="46" t="s">
        <v>23542</v>
      </c>
      <c r="C12967" s="47">
        <v>11.918200000000001</v>
      </c>
      <c r="D12967" s="119" t="s">
        <v>17458</v>
      </c>
      <c r="E12967" s="46" t="s">
        <v>17458</v>
      </c>
      <c r="F12967" s="121">
        <v>371.78280000000001</v>
      </c>
      <c r="G12967" s="87"/>
      <c r="H12967" s="47"/>
      <c r="I12967" s="120">
        <v>338</v>
      </c>
      <c r="J12967" s="120">
        <v>0</v>
      </c>
    </row>
    <row r="12968" spans="1:10" ht="15" customHeight="1">
      <c r="A12968" s="46" t="s">
        <v>8241</v>
      </c>
      <c r="B12968" s="46" t="s">
        <v>23539</v>
      </c>
      <c r="C12968" s="47">
        <v>21.012799999999999</v>
      </c>
      <c r="D12968" s="119" t="s">
        <v>17457</v>
      </c>
      <c r="E12968" s="46" t="s">
        <v>17457</v>
      </c>
      <c r="F12968" s="121">
        <v>371.78280000000001</v>
      </c>
      <c r="G12968" s="87"/>
      <c r="H12968" s="47"/>
      <c r="I12968" s="120">
        <v>38</v>
      </c>
      <c r="J12968" s="120">
        <v>0</v>
      </c>
    </row>
    <row r="12969" spans="1:10" ht="15" customHeight="1">
      <c r="A12969" s="46" t="s">
        <v>23535</v>
      </c>
      <c r="B12969" s="46" t="s">
        <v>23536</v>
      </c>
      <c r="C12969" s="47">
        <v>33.127200000000002</v>
      </c>
      <c r="D12969" s="119" t="s">
        <v>17456</v>
      </c>
      <c r="E12969" s="46" t="s">
        <v>17456</v>
      </c>
      <c r="F12969" s="121">
        <v>371.78280000000001</v>
      </c>
      <c r="G12969" s="87"/>
      <c r="H12969" s="47"/>
      <c r="I12969" s="120">
        <v>42</v>
      </c>
      <c r="J12969" s="120">
        <v>0</v>
      </c>
    </row>
    <row r="12970" spans="1:10" ht="15" customHeight="1">
      <c r="A12970" s="46" t="s">
        <v>23531</v>
      </c>
      <c r="B12970" s="46" t="s">
        <v>23532</v>
      </c>
      <c r="C12970" s="47">
        <v>50.852600000000002</v>
      </c>
      <c r="D12970" s="119" t="s">
        <v>17455</v>
      </c>
      <c r="E12970" s="46" t="s">
        <v>17455</v>
      </c>
      <c r="F12970" s="121">
        <v>371.78280000000001</v>
      </c>
      <c r="G12970" s="87"/>
      <c r="H12970" s="47"/>
      <c r="I12970" s="120">
        <v>48</v>
      </c>
      <c r="J12970" s="120">
        <v>0</v>
      </c>
    </row>
    <row r="12971" spans="1:10" ht="15" customHeight="1">
      <c r="A12971" s="46" t="s">
        <v>23801</v>
      </c>
      <c r="B12971" s="46" t="s">
        <v>23802</v>
      </c>
      <c r="C12971" s="47">
        <v>5.0599999999999999E-2</v>
      </c>
      <c r="D12971" s="119" t="s">
        <v>17454</v>
      </c>
      <c r="E12971" s="46" t="s">
        <v>17454</v>
      </c>
      <c r="F12971" s="121">
        <v>371.78280000000001</v>
      </c>
      <c r="G12971" s="87"/>
      <c r="H12971" s="47"/>
      <c r="I12971" s="120">
        <v>0</v>
      </c>
      <c r="J12971" s="120">
        <v>0</v>
      </c>
    </row>
    <row r="12972" spans="1:10" ht="15" customHeight="1">
      <c r="A12972" s="46" t="s">
        <v>23799</v>
      </c>
      <c r="B12972" s="46" t="s">
        <v>23800</v>
      </c>
      <c r="C12972" s="47">
        <v>5.0599999999999999E-2</v>
      </c>
      <c r="D12972" s="119" t="s">
        <v>17453</v>
      </c>
      <c r="E12972" s="46" t="s">
        <v>17453</v>
      </c>
      <c r="F12972" s="121">
        <v>371.78280000000001</v>
      </c>
      <c r="G12972" s="87"/>
      <c r="H12972" s="47"/>
      <c r="I12972" s="120">
        <v>0</v>
      </c>
      <c r="J12972" s="120">
        <v>0</v>
      </c>
    </row>
    <row r="12973" spans="1:10" ht="15" customHeight="1">
      <c r="A12973" s="46" t="s">
        <v>23797</v>
      </c>
      <c r="B12973" s="46" t="s">
        <v>23798</v>
      </c>
      <c r="C12973" s="47">
        <v>7.5999999999999998E-2</v>
      </c>
      <c r="D12973" s="119" t="s">
        <v>2812</v>
      </c>
      <c r="E12973" s="46" t="s">
        <v>2812</v>
      </c>
      <c r="F12973" s="121">
        <v>283.25200000000001</v>
      </c>
      <c r="G12973" s="87"/>
      <c r="H12973" s="47"/>
      <c r="I12973" s="120">
        <v>0</v>
      </c>
      <c r="J12973" s="120">
        <v>0</v>
      </c>
    </row>
    <row r="12974" spans="1:10" ht="15" customHeight="1">
      <c r="A12974" s="46" t="s">
        <v>23795</v>
      </c>
      <c r="B12974" s="46" t="s">
        <v>23796</v>
      </c>
      <c r="C12974" s="47">
        <v>0.2278</v>
      </c>
      <c r="D12974" s="119" t="s">
        <v>2815</v>
      </c>
      <c r="E12974" s="46" t="s">
        <v>2815</v>
      </c>
      <c r="F12974" s="121">
        <v>283.25200000000001</v>
      </c>
      <c r="G12974" s="87"/>
      <c r="H12974" s="47"/>
      <c r="I12974" s="120">
        <v>0</v>
      </c>
      <c r="J12974" s="120">
        <v>0</v>
      </c>
    </row>
    <row r="12975" spans="1:10" ht="15" customHeight="1">
      <c r="A12975" s="46" t="s">
        <v>23793</v>
      </c>
      <c r="B12975" s="46" t="s">
        <v>23794</v>
      </c>
      <c r="C12975" s="47">
        <v>0.30359999999999998</v>
      </c>
      <c r="D12975" s="119" t="s">
        <v>2818</v>
      </c>
      <c r="E12975" s="46" t="s">
        <v>2818</v>
      </c>
      <c r="F12975" s="121">
        <v>283.25200000000001</v>
      </c>
      <c r="G12975" s="87"/>
      <c r="H12975" s="47"/>
      <c r="I12975" s="120">
        <v>0</v>
      </c>
      <c r="J12975" s="120">
        <v>0</v>
      </c>
    </row>
    <row r="12976" spans="1:10" ht="15" customHeight="1">
      <c r="A12976" s="46" t="s">
        <v>23791</v>
      </c>
      <c r="B12976" s="46" t="s">
        <v>23792</v>
      </c>
      <c r="C12976" s="47">
        <v>0.37940000000000002</v>
      </c>
      <c r="D12976" s="119" t="s">
        <v>2821</v>
      </c>
      <c r="E12976" s="46" t="s">
        <v>2821</v>
      </c>
      <c r="F12976" s="121">
        <v>283.25200000000001</v>
      </c>
      <c r="G12976" s="87"/>
      <c r="H12976" s="47"/>
      <c r="I12976" s="120">
        <v>0</v>
      </c>
      <c r="J12976" s="120">
        <v>0</v>
      </c>
    </row>
    <row r="12977" spans="1:10" ht="15" customHeight="1">
      <c r="A12977" s="46" t="s">
        <v>23607</v>
      </c>
      <c r="B12977" s="46" t="s">
        <v>23608</v>
      </c>
      <c r="C12977" s="47">
        <v>5.5768000000000004</v>
      </c>
      <c r="D12977" s="119" t="s">
        <v>2824</v>
      </c>
      <c r="E12977" s="46" t="s">
        <v>2824</v>
      </c>
      <c r="F12977" s="121">
        <v>283.25200000000001</v>
      </c>
      <c r="G12977" s="87"/>
      <c r="H12977" s="47"/>
      <c r="I12977" s="120">
        <v>216</v>
      </c>
      <c r="J12977" s="120">
        <v>0</v>
      </c>
    </row>
    <row r="12978" spans="1:10" ht="15" customHeight="1">
      <c r="A12978" s="46" t="s">
        <v>23605</v>
      </c>
      <c r="B12978" s="46" t="s">
        <v>23606</v>
      </c>
      <c r="C12978" s="47">
        <v>8.7834000000000003</v>
      </c>
      <c r="D12978" s="119" t="s">
        <v>2827</v>
      </c>
      <c r="E12978" s="46" t="s">
        <v>2827</v>
      </c>
      <c r="F12978" s="121">
        <v>283.25200000000001</v>
      </c>
      <c r="G12978" s="87"/>
      <c r="H12978" s="47"/>
      <c r="I12978" s="120">
        <v>300</v>
      </c>
      <c r="J12978" s="120">
        <v>0</v>
      </c>
    </row>
    <row r="12979" spans="1:10" ht="15" customHeight="1">
      <c r="A12979" s="46" t="s">
        <v>23603</v>
      </c>
      <c r="B12979" s="46" t="s">
        <v>23604</v>
      </c>
      <c r="C12979" s="47">
        <v>12.408200000000001</v>
      </c>
      <c r="D12979" s="119" t="s">
        <v>17452</v>
      </c>
      <c r="E12979" s="46" t="s">
        <v>17452</v>
      </c>
      <c r="F12979" s="121">
        <v>302.0736</v>
      </c>
      <c r="G12979" s="87"/>
      <c r="H12979" s="47"/>
      <c r="I12979" s="120">
        <v>247</v>
      </c>
      <c r="J12979" s="120">
        <v>0</v>
      </c>
    </row>
    <row r="12980" spans="1:10" ht="15" customHeight="1">
      <c r="A12980" s="46" t="s">
        <v>23601</v>
      </c>
      <c r="B12980" s="46" t="s">
        <v>23602</v>
      </c>
      <c r="C12980" s="47">
        <v>19.532399999999999</v>
      </c>
      <c r="D12980" s="119" t="s">
        <v>17451</v>
      </c>
      <c r="E12980" s="46" t="s">
        <v>17451</v>
      </c>
      <c r="F12980" s="121">
        <v>302.0736</v>
      </c>
      <c r="G12980" s="87"/>
      <c r="H12980" s="47"/>
      <c r="I12980" s="120">
        <v>44</v>
      </c>
      <c r="J12980" s="120">
        <v>0</v>
      </c>
    </row>
    <row r="12981" spans="1:10" ht="15" customHeight="1">
      <c r="A12981" s="46" t="s">
        <v>23599</v>
      </c>
      <c r="B12981" s="46" t="s">
        <v>23600</v>
      </c>
      <c r="C12981" s="47">
        <v>28.692399999999999</v>
      </c>
      <c r="D12981" s="119" t="s">
        <v>17450</v>
      </c>
      <c r="E12981" s="46" t="s">
        <v>17450</v>
      </c>
      <c r="F12981" s="121">
        <v>302.0736</v>
      </c>
      <c r="G12981" s="87"/>
      <c r="H12981" s="47"/>
      <c r="I12981" s="120">
        <v>23</v>
      </c>
      <c r="J12981" s="120">
        <v>0</v>
      </c>
    </row>
    <row r="12982" spans="1:10" ht="15" customHeight="1">
      <c r="A12982" s="46" t="s">
        <v>23597</v>
      </c>
      <c r="B12982" s="46" t="s">
        <v>23598</v>
      </c>
      <c r="C12982" s="47">
        <v>47.3048</v>
      </c>
      <c r="D12982" s="119" t="s">
        <v>17449</v>
      </c>
      <c r="E12982" s="46" t="s">
        <v>17449</v>
      </c>
      <c r="F12982" s="121">
        <v>302.0736</v>
      </c>
      <c r="G12982" s="87"/>
      <c r="H12982" s="47"/>
      <c r="I12982" s="120">
        <v>6</v>
      </c>
      <c r="J12982" s="120">
        <v>0</v>
      </c>
    </row>
    <row r="12983" spans="1:10" ht="15" customHeight="1">
      <c r="A12983" s="46" t="s">
        <v>23595</v>
      </c>
      <c r="B12983" s="46" t="s">
        <v>23596</v>
      </c>
      <c r="C12983" s="47">
        <v>4.1496000000000004</v>
      </c>
      <c r="D12983" s="119" t="s">
        <v>17448</v>
      </c>
      <c r="E12983" s="46" t="s">
        <v>17448</v>
      </c>
      <c r="F12983" s="121">
        <v>302.0736</v>
      </c>
      <c r="G12983" s="87"/>
      <c r="H12983" s="47"/>
      <c r="I12983" s="120">
        <v>150</v>
      </c>
      <c r="J12983" s="120">
        <v>0</v>
      </c>
    </row>
    <row r="12984" spans="1:10" ht="15" customHeight="1">
      <c r="A12984" s="46" t="s">
        <v>23593</v>
      </c>
      <c r="B12984" s="46" t="s">
        <v>23594</v>
      </c>
      <c r="C12984" s="47">
        <v>6.6795999999999998</v>
      </c>
      <c r="D12984" s="119" t="s">
        <v>2830</v>
      </c>
      <c r="E12984" s="46" t="s">
        <v>2830</v>
      </c>
      <c r="F12984" s="121">
        <v>247.8862</v>
      </c>
      <c r="G12984" s="87"/>
      <c r="H12984" s="47"/>
      <c r="I12984" s="120">
        <v>140</v>
      </c>
      <c r="J12984" s="120">
        <v>0</v>
      </c>
    </row>
    <row r="12985" spans="1:10" ht="15" customHeight="1">
      <c r="A12985" s="46" t="s">
        <v>23591</v>
      </c>
      <c r="B12985" s="46" t="s">
        <v>23592</v>
      </c>
      <c r="C12985" s="47">
        <v>8.7292000000000005</v>
      </c>
      <c r="D12985" s="119" t="s">
        <v>2835</v>
      </c>
      <c r="E12985" s="46" t="s">
        <v>2835</v>
      </c>
      <c r="F12985" s="121">
        <v>247.8862</v>
      </c>
      <c r="G12985" s="87"/>
      <c r="H12985" s="47"/>
      <c r="I12985" s="120">
        <v>0</v>
      </c>
      <c r="J12985" s="120">
        <v>0</v>
      </c>
    </row>
    <row r="12986" spans="1:10" ht="15" customHeight="1">
      <c r="A12986" s="46" t="s">
        <v>23589</v>
      </c>
      <c r="B12986" s="46" t="s">
        <v>23590</v>
      </c>
      <c r="C12986" s="47">
        <v>16.522200000000002</v>
      </c>
      <c r="D12986" s="119" t="s">
        <v>2840</v>
      </c>
      <c r="E12986" s="46" t="s">
        <v>2840</v>
      </c>
      <c r="F12986" s="121">
        <v>247.8862</v>
      </c>
      <c r="G12986" s="87"/>
      <c r="H12986" s="47"/>
      <c r="I12986" s="120">
        <v>6</v>
      </c>
      <c r="J12986" s="120">
        <v>0</v>
      </c>
    </row>
    <row r="12987" spans="1:10" ht="15" customHeight="1">
      <c r="A12987" s="46" t="s">
        <v>23587</v>
      </c>
      <c r="B12987" s="46" t="s">
        <v>23588</v>
      </c>
      <c r="C12987" s="47">
        <v>24.036799999999999</v>
      </c>
      <c r="D12987" s="119" t="s">
        <v>2845</v>
      </c>
      <c r="E12987" s="46" t="s">
        <v>2845</v>
      </c>
      <c r="F12987" s="121">
        <v>247.8862</v>
      </c>
      <c r="G12987" s="87"/>
      <c r="H12987" s="47"/>
      <c r="I12987" s="120">
        <v>0</v>
      </c>
      <c r="J12987" s="120">
        <v>0</v>
      </c>
    </row>
    <row r="12988" spans="1:10" ht="15" customHeight="1">
      <c r="A12988" s="46" t="s">
        <v>23585</v>
      </c>
      <c r="B12988" s="46" t="s">
        <v>23586</v>
      </c>
      <c r="C12988" s="47">
        <v>39.546799999999998</v>
      </c>
      <c r="D12988" s="119" t="s">
        <v>2850</v>
      </c>
      <c r="E12988" s="46" t="s">
        <v>2850</v>
      </c>
      <c r="F12988" s="121">
        <v>247.8862</v>
      </c>
      <c r="G12988" s="87"/>
      <c r="H12988" s="47"/>
      <c r="I12988" s="120">
        <v>12</v>
      </c>
      <c r="J12988" s="120">
        <v>0</v>
      </c>
    </row>
    <row r="12989" spans="1:10" ht="15" customHeight="1">
      <c r="A12989" s="46" t="s">
        <v>23650</v>
      </c>
      <c r="B12989" s="46" t="s">
        <v>23651</v>
      </c>
      <c r="C12989" s="47">
        <v>4.0431999999999997</v>
      </c>
      <c r="D12989" s="119" t="s">
        <v>2855</v>
      </c>
      <c r="E12989" s="46" t="s">
        <v>2855</v>
      </c>
      <c r="F12989" s="121">
        <v>247.8862</v>
      </c>
      <c r="G12989" s="87"/>
      <c r="H12989" s="47"/>
      <c r="I12989" s="120">
        <v>275</v>
      </c>
      <c r="J12989" s="120">
        <v>0</v>
      </c>
    </row>
    <row r="12990" spans="1:10" ht="15" customHeight="1">
      <c r="A12990" s="46" t="s">
        <v>23647</v>
      </c>
      <c r="B12990" s="46" t="s">
        <v>23648</v>
      </c>
      <c r="C12990" s="47">
        <v>6.2737999999999996</v>
      </c>
      <c r="D12990" s="119" t="s">
        <v>17465</v>
      </c>
      <c r="E12990" s="46" t="s">
        <v>17465</v>
      </c>
      <c r="F12990" s="121">
        <v>271.4828</v>
      </c>
      <c r="G12990" s="87"/>
      <c r="H12990" s="47"/>
      <c r="I12990" s="120">
        <v>284</v>
      </c>
      <c r="J12990" s="120">
        <v>0</v>
      </c>
    </row>
    <row r="12991" spans="1:10" ht="15" customHeight="1">
      <c r="A12991" s="46" t="s">
        <v>23644</v>
      </c>
      <c r="B12991" s="46" t="s">
        <v>23645</v>
      </c>
      <c r="C12991" s="47">
        <v>9.3409999999999993</v>
      </c>
      <c r="D12991" s="119" t="s">
        <v>17464</v>
      </c>
      <c r="E12991" s="46" t="s">
        <v>17464</v>
      </c>
      <c r="F12991" s="121">
        <v>271.4828</v>
      </c>
      <c r="G12991" s="87"/>
      <c r="H12991" s="47"/>
      <c r="I12991" s="120">
        <v>215</v>
      </c>
      <c r="J12991" s="120">
        <v>0</v>
      </c>
    </row>
    <row r="12992" spans="1:10" ht="15" customHeight="1">
      <c r="A12992" s="46" t="s">
        <v>23641</v>
      </c>
      <c r="B12992" s="46" t="s">
        <v>23642</v>
      </c>
      <c r="C12992" s="47">
        <v>14.4298</v>
      </c>
      <c r="D12992" s="119" t="s">
        <v>17463</v>
      </c>
      <c r="E12992" s="46" t="s">
        <v>17463</v>
      </c>
      <c r="F12992" s="121">
        <v>271.4828</v>
      </c>
      <c r="G12992" s="87"/>
      <c r="H12992" s="47"/>
      <c r="I12992" s="120">
        <v>44</v>
      </c>
      <c r="J12992" s="120">
        <v>0</v>
      </c>
    </row>
    <row r="12993" spans="1:10" ht="15" customHeight="1">
      <c r="A12993" s="46" t="s">
        <v>23637</v>
      </c>
      <c r="B12993" s="46" t="s">
        <v>23638</v>
      </c>
      <c r="C12993" s="47">
        <v>21.289200000000001</v>
      </c>
      <c r="D12993" s="119" t="s">
        <v>17462</v>
      </c>
      <c r="E12993" s="46" t="s">
        <v>17462</v>
      </c>
      <c r="F12993" s="121">
        <v>271.4828</v>
      </c>
      <c r="G12993" s="87"/>
      <c r="H12993" s="47"/>
      <c r="I12993" s="120">
        <v>19</v>
      </c>
      <c r="J12993" s="120">
        <v>0</v>
      </c>
    </row>
    <row r="12994" spans="1:10" ht="15" customHeight="1">
      <c r="A12994" s="46" t="s">
        <v>23633</v>
      </c>
      <c r="B12994" s="46" t="s">
        <v>23634</v>
      </c>
      <c r="C12994" s="47">
        <v>36.220999999999997</v>
      </c>
      <c r="D12994" s="119" t="s">
        <v>17461</v>
      </c>
      <c r="E12994" s="46" t="s">
        <v>17461</v>
      </c>
      <c r="F12994" s="121">
        <v>271.4828</v>
      </c>
      <c r="G12994" s="87"/>
      <c r="H12994" s="47"/>
      <c r="I12994" s="120">
        <v>4</v>
      </c>
      <c r="J12994" s="120">
        <v>0</v>
      </c>
    </row>
    <row r="12995" spans="1:10" ht="15" customHeight="1">
      <c r="A12995" s="46" t="s">
        <v>23619</v>
      </c>
      <c r="B12995" s="46" t="s">
        <v>23620</v>
      </c>
      <c r="C12995" s="47">
        <v>3.0362</v>
      </c>
      <c r="D12995" s="119" t="s">
        <v>17460</v>
      </c>
      <c r="E12995" s="46" t="s">
        <v>17460</v>
      </c>
      <c r="F12995" s="121">
        <v>271.4828</v>
      </c>
      <c r="G12995" s="87"/>
      <c r="H12995" s="47"/>
      <c r="I12995" s="120">
        <v>180</v>
      </c>
      <c r="J12995" s="120">
        <v>0</v>
      </c>
    </row>
    <row r="12996" spans="1:10" ht="15" customHeight="1">
      <c r="A12996" s="46" t="s">
        <v>23617</v>
      </c>
      <c r="B12996" s="46" t="s">
        <v>23618</v>
      </c>
      <c r="C12996" s="47">
        <v>4.782</v>
      </c>
      <c r="D12996" s="119" t="s">
        <v>17479</v>
      </c>
      <c r="E12996" s="46" t="s">
        <v>17479</v>
      </c>
      <c r="F12996" s="121">
        <v>469.77080000000001</v>
      </c>
      <c r="G12996" s="87"/>
      <c r="H12996" s="47"/>
      <c r="I12996" s="120">
        <v>0</v>
      </c>
      <c r="J12996" s="120">
        <v>0</v>
      </c>
    </row>
    <row r="12997" spans="1:10" ht="15" customHeight="1">
      <c r="A12997" s="46" t="s">
        <v>23616</v>
      </c>
      <c r="B12997" s="46" t="s">
        <v>33762</v>
      </c>
      <c r="C12997" s="47">
        <v>6.9580000000000002</v>
      </c>
      <c r="D12997" s="119" t="s">
        <v>17478</v>
      </c>
      <c r="E12997" s="46" t="s">
        <v>17478</v>
      </c>
      <c r="F12997" s="121">
        <v>469.77080000000001</v>
      </c>
      <c r="G12997" s="87"/>
      <c r="H12997" s="47"/>
      <c r="I12997" s="120">
        <v>0</v>
      </c>
      <c r="J12997" s="120">
        <v>0</v>
      </c>
    </row>
    <row r="12998" spans="1:10" ht="15" customHeight="1">
      <c r="A12998" s="46" t="s">
        <v>23614</v>
      </c>
      <c r="B12998" s="46" t="s">
        <v>23615</v>
      </c>
      <c r="C12998" s="47">
        <v>11.7402</v>
      </c>
      <c r="D12998" s="119" t="s">
        <v>17477</v>
      </c>
      <c r="E12998" s="46" t="s">
        <v>17477</v>
      </c>
      <c r="F12998" s="121">
        <v>469.77080000000001</v>
      </c>
      <c r="G12998" s="87"/>
      <c r="H12998" s="47"/>
      <c r="I12998" s="120">
        <v>40</v>
      </c>
      <c r="J12998" s="120">
        <v>0</v>
      </c>
    </row>
    <row r="12999" spans="1:10" ht="15" customHeight="1">
      <c r="A12999" s="46" t="s">
        <v>23612</v>
      </c>
      <c r="B12999" s="46" t="s">
        <v>23613</v>
      </c>
      <c r="C12999" s="47">
        <v>18.546399999999998</v>
      </c>
      <c r="D12999" s="119" t="s">
        <v>17476</v>
      </c>
      <c r="E12999" s="46" t="s">
        <v>17476</v>
      </c>
      <c r="F12999" s="121">
        <v>469.77080000000001</v>
      </c>
      <c r="G12999" s="87"/>
      <c r="H12999" s="47"/>
      <c r="I12999" s="120">
        <v>31</v>
      </c>
      <c r="J12999" s="120">
        <v>0</v>
      </c>
    </row>
    <row r="13000" spans="1:10" ht="15" customHeight="1">
      <c r="A13000" s="46" t="s">
        <v>23611</v>
      </c>
      <c r="B13000" s="46" t="s">
        <v>33761</v>
      </c>
      <c r="C13000" s="47">
        <v>29.729600000000001</v>
      </c>
      <c r="D13000" s="119" t="s">
        <v>17475</v>
      </c>
      <c r="E13000" s="46" t="s">
        <v>17475</v>
      </c>
      <c r="F13000" s="121">
        <v>469.77080000000001</v>
      </c>
      <c r="G13000" s="87"/>
      <c r="H13000" s="47"/>
      <c r="I13000" s="120">
        <v>0</v>
      </c>
      <c r="J13000" s="120">
        <v>0</v>
      </c>
    </row>
    <row r="13001" spans="1:10" ht="15" customHeight="1">
      <c r="A13001" s="46" t="s">
        <v>23629</v>
      </c>
      <c r="B13001" s="46" t="s">
        <v>23630</v>
      </c>
      <c r="C13001" s="47">
        <v>5.3742000000000001</v>
      </c>
      <c r="D13001" s="119" t="s">
        <v>17474</v>
      </c>
      <c r="E13001" s="46" t="s">
        <v>17474</v>
      </c>
      <c r="F13001" s="121">
        <v>469.77080000000001</v>
      </c>
      <c r="G13001" s="87"/>
      <c r="H13001" s="47"/>
      <c r="I13001" s="120">
        <v>40</v>
      </c>
      <c r="J13001" s="120">
        <v>0</v>
      </c>
    </row>
    <row r="13002" spans="1:10" ht="15" customHeight="1">
      <c r="A13002" s="46" t="s">
        <v>23625</v>
      </c>
      <c r="B13002" s="46" t="s">
        <v>23626</v>
      </c>
      <c r="C13002" s="47">
        <v>8.2888000000000002</v>
      </c>
      <c r="D13002" s="119" t="s">
        <v>17473</v>
      </c>
      <c r="E13002" s="46" t="s">
        <v>17473</v>
      </c>
      <c r="F13002" s="121">
        <v>469.77080000000001</v>
      </c>
      <c r="G13002" s="87"/>
      <c r="H13002" s="47"/>
      <c r="I13002" s="120">
        <v>20</v>
      </c>
      <c r="J13002" s="120">
        <v>0</v>
      </c>
    </row>
    <row r="13003" spans="1:10" ht="15" customHeight="1">
      <c r="A13003" s="46" t="s">
        <v>23621</v>
      </c>
      <c r="B13003" s="46" t="s">
        <v>23622</v>
      </c>
      <c r="C13003" s="47">
        <v>12.16</v>
      </c>
      <c r="D13003" s="119" t="s">
        <v>17472</v>
      </c>
      <c r="E13003" s="46" t="s">
        <v>17472</v>
      </c>
      <c r="F13003" s="121">
        <v>469.77080000000001</v>
      </c>
      <c r="G13003" s="87"/>
      <c r="H13003" s="47"/>
      <c r="I13003" s="120">
        <v>15</v>
      </c>
      <c r="J13003" s="120">
        <v>0</v>
      </c>
    </row>
    <row r="13004" spans="1:10" ht="15" customHeight="1">
      <c r="A13004" s="46" t="s">
        <v>23657</v>
      </c>
      <c r="B13004" s="46" t="s">
        <v>23658</v>
      </c>
      <c r="C13004" s="47">
        <v>4.1496000000000004</v>
      </c>
      <c r="D13004" s="119" t="s">
        <v>17471</v>
      </c>
      <c r="E13004" s="46" t="s">
        <v>17471</v>
      </c>
      <c r="F13004" s="121">
        <v>469.77080000000001</v>
      </c>
      <c r="G13004" s="87"/>
      <c r="H13004" s="47"/>
      <c r="I13004" s="120">
        <v>0</v>
      </c>
      <c r="J13004" s="120">
        <v>0</v>
      </c>
    </row>
    <row r="13005" spans="1:10" ht="15" customHeight="1">
      <c r="A13005" s="46" t="s">
        <v>23655</v>
      </c>
      <c r="B13005" s="46" t="s">
        <v>23656</v>
      </c>
      <c r="C13005" s="47">
        <v>6.3002000000000002</v>
      </c>
      <c r="D13005" s="119" t="s">
        <v>17470</v>
      </c>
      <c r="E13005" s="46" t="s">
        <v>17470</v>
      </c>
      <c r="F13005" s="121">
        <v>469.77080000000001</v>
      </c>
      <c r="G13005" s="87"/>
      <c r="H13005" s="47"/>
      <c r="I13005" s="120">
        <v>0</v>
      </c>
      <c r="J13005" s="120">
        <v>0</v>
      </c>
    </row>
    <row r="13006" spans="1:10" ht="15" customHeight="1">
      <c r="A13006" s="46" t="s">
        <v>23653</v>
      </c>
      <c r="B13006" s="46" t="s">
        <v>23654</v>
      </c>
      <c r="C13006" s="47">
        <v>8.8303999999999991</v>
      </c>
      <c r="D13006" s="119" t="s">
        <v>2908</v>
      </c>
      <c r="E13006" s="46" t="s">
        <v>2908</v>
      </c>
      <c r="F13006" s="121">
        <v>398.96940000000001</v>
      </c>
      <c r="G13006" s="87"/>
      <c r="H13006" s="47"/>
      <c r="I13006" s="120">
        <v>0</v>
      </c>
      <c r="J13006" s="120">
        <v>0</v>
      </c>
    </row>
    <row r="13007" spans="1:10" ht="15" customHeight="1">
      <c r="A13007" s="46" t="s">
        <v>23688</v>
      </c>
      <c r="B13007" s="46" t="s">
        <v>23689</v>
      </c>
      <c r="C13007" s="47">
        <v>4.2507999999999999</v>
      </c>
      <c r="D13007" s="119" t="s">
        <v>17469</v>
      </c>
      <c r="E13007" s="46" t="s">
        <v>17469</v>
      </c>
      <c r="F13007" s="121">
        <v>398.96940000000001</v>
      </c>
      <c r="G13007" s="87"/>
      <c r="H13007" s="47"/>
      <c r="I13007" s="120">
        <v>269</v>
      </c>
      <c r="J13007" s="120">
        <v>0</v>
      </c>
    </row>
    <row r="13008" spans="1:10" ht="15" customHeight="1">
      <c r="A13008" s="46" t="s">
        <v>23685</v>
      </c>
      <c r="B13008" s="46" t="s">
        <v>23686</v>
      </c>
      <c r="C13008" s="47">
        <v>6.4771999999999998</v>
      </c>
      <c r="D13008" s="119" t="s">
        <v>17468</v>
      </c>
      <c r="E13008" s="46" t="s">
        <v>17468</v>
      </c>
      <c r="F13008" s="121">
        <v>398.96940000000001</v>
      </c>
      <c r="G13008" s="87"/>
      <c r="H13008" s="47"/>
      <c r="I13008" s="120">
        <v>230</v>
      </c>
      <c r="J13008" s="120">
        <v>0</v>
      </c>
    </row>
    <row r="13009" spans="1:10" ht="15" customHeight="1">
      <c r="A13009" s="46" t="s">
        <v>23682</v>
      </c>
      <c r="B13009" s="46" t="s">
        <v>23683</v>
      </c>
      <c r="C13009" s="47">
        <v>9.3618000000000006</v>
      </c>
      <c r="D13009" s="119" t="s">
        <v>17467</v>
      </c>
      <c r="E13009" s="46" t="s">
        <v>17467</v>
      </c>
      <c r="F13009" s="121">
        <v>398.96940000000001</v>
      </c>
      <c r="G13009" s="87"/>
      <c r="H13009" s="47"/>
      <c r="I13009" s="120">
        <v>208</v>
      </c>
      <c r="J13009" s="120">
        <v>0</v>
      </c>
    </row>
    <row r="13010" spans="1:10" ht="15" customHeight="1">
      <c r="A13010" s="46" t="s">
        <v>23679</v>
      </c>
      <c r="B13010" s="46" t="s">
        <v>23680</v>
      </c>
      <c r="C13010" s="47">
        <v>14.5738</v>
      </c>
      <c r="D13010" s="119" t="s">
        <v>2911</v>
      </c>
      <c r="E13010" s="46" t="s">
        <v>2911</v>
      </c>
      <c r="F13010" s="121">
        <v>398.96940000000001</v>
      </c>
      <c r="G13010" s="87"/>
      <c r="H13010" s="47"/>
      <c r="I13010" s="120">
        <v>30</v>
      </c>
      <c r="J13010" s="120">
        <v>0</v>
      </c>
    </row>
    <row r="13011" spans="1:10" ht="15" customHeight="1">
      <c r="A13011" s="46" t="s">
        <v>23675</v>
      </c>
      <c r="B13011" s="46" t="s">
        <v>23676</v>
      </c>
      <c r="C13011" s="47">
        <v>21.7242</v>
      </c>
      <c r="D13011" s="119" t="s">
        <v>2914</v>
      </c>
      <c r="E13011" s="46" t="s">
        <v>2914</v>
      </c>
      <c r="F13011" s="121">
        <v>398.96940000000001</v>
      </c>
      <c r="G13011" s="87"/>
      <c r="H13011" s="47"/>
      <c r="I13011" s="120">
        <v>15</v>
      </c>
      <c r="J13011" s="120">
        <v>0</v>
      </c>
    </row>
    <row r="13012" spans="1:10" ht="15" customHeight="1">
      <c r="A13012" s="46" t="s">
        <v>23671</v>
      </c>
      <c r="B13012" s="46" t="s">
        <v>23672</v>
      </c>
      <c r="C13012" s="47">
        <v>37.482199999999999</v>
      </c>
      <c r="D13012" s="119" t="s">
        <v>2917</v>
      </c>
      <c r="E13012" s="46" t="s">
        <v>2917</v>
      </c>
      <c r="F13012" s="121">
        <v>398.96940000000001</v>
      </c>
      <c r="G13012" s="87"/>
      <c r="H13012" s="47"/>
      <c r="I13012" s="120">
        <v>4</v>
      </c>
      <c r="J13012" s="120">
        <v>0</v>
      </c>
    </row>
    <row r="13013" spans="1:10" ht="15" customHeight="1">
      <c r="A13013" s="46" t="s">
        <v>23669</v>
      </c>
      <c r="B13013" s="46" t="s">
        <v>23670</v>
      </c>
      <c r="C13013" s="47">
        <v>2.9096000000000002</v>
      </c>
      <c r="D13013" s="119" t="s">
        <v>17466</v>
      </c>
      <c r="E13013" s="46" t="s">
        <v>17466</v>
      </c>
      <c r="F13013" s="121">
        <v>398.96940000000001</v>
      </c>
      <c r="G13013" s="87"/>
      <c r="H13013" s="47"/>
      <c r="I13013" s="120">
        <v>0</v>
      </c>
      <c r="J13013" s="120">
        <v>0</v>
      </c>
    </row>
    <row r="13014" spans="1:10" ht="15" customHeight="1">
      <c r="A13014" s="46" t="s">
        <v>23667</v>
      </c>
      <c r="B13014" s="46" t="s">
        <v>23668</v>
      </c>
      <c r="C13014" s="47">
        <v>4.6302000000000003</v>
      </c>
      <c r="D13014" s="119" t="s">
        <v>2920</v>
      </c>
      <c r="E13014" s="46" t="s">
        <v>2920</v>
      </c>
      <c r="F13014" s="121">
        <v>398.96940000000001</v>
      </c>
      <c r="G13014" s="87"/>
      <c r="H13014" s="47"/>
      <c r="I13014" s="120">
        <v>0</v>
      </c>
      <c r="J13014" s="120">
        <v>0</v>
      </c>
    </row>
    <row r="13015" spans="1:10" ht="15" customHeight="1">
      <c r="A13015" s="46" t="s">
        <v>23665</v>
      </c>
      <c r="B13015" s="46" t="s">
        <v>23666</v>
      </c>
      <c r="C13015" s="47">
        <v>6.2747999999999999</v>
      </c>
      <c r="D13015" s="119" t="s">
        <v>2923</v>
      </c>
      <c r="E13015" s="46" t="s">
        <v>2923</v>
      </c>
      <c r="F13015" s="121">
        <v>398.96940000000001</v>
      </c>
      <c r="G13015" s="87"/>
      <c r="H13015" s="47"/>
      <c r="I13015" s="120">
        <v>0</v>
      </c>
      <c r="J13015" s="120">
        <v>0</v>
      </c>
    </row>
    <row r="13016" spans="1:10" ht="15" customHeight="1">
      <c r="A13016" s="46" t="s">
        <v>23663</v>
      </c>
      <c r="B13016" s="46" t="s">
        <v>23664</v>
      </c>
      <c r="C13016" s="47">
        <v>11.3352</v>
      </c>
      <c r="D13016" s="119" t="s">
        <v>17491</v>
      </c>
      <c r="E13016" s="46" t="s">
        <v>17491</v>
      </c>
      <c r="F13016" s="121">
        <v>377.70800000000003</v>
      </c>
      <c r="G13016" s="87"/>
      <c r="H13016" s="47"/>
      <c r="I13016" s="120">
        <v>0</v>
      </c>
      <c r="J13016" s="120">
        <v>0</v>
      </c>
    </row>
    <row r="13017" spans="1:10" ht="15" customHeight="1">
      <c r="A13017" s="46" t="s">
        <v>23661</v>
      </c>
      <c r="B13017" s="46" t="s">
        <v>23662</v>
      </c>
      <c r="C13017" s="47">
        <v>16.825800000000001</v>
      </c>
      <c r="D13017" s="119" t="s">
        <v>17490</v>
      </c>
      <c r="E13017" s="46" t="s">
        <v>17490</v>
      </c>
      <c r="F13017" s="121">
        <v>377.70800000000003</v>
      </c>
      <c r="G13017" s="87"/>
      <c r="H13017" s="47"/>
      <c r="I13017" s="120">
        <v>0</v>
      </c>
      <c r="J13017" s="120">
        <v>0</v>
      </c>
    </row>
    <row r="13018" spans="1:10" ht="15" customHeight="1">
      <c r="A13018" s="46" t="s">
        <v>23659</v>
      </c>
      <c r="B13018" s="46" t="s">
        <v>23660</v>
      </c>
      <c r="C13018" s="47">
        <v>27.8826</v>
      </c>
      <c r="D13018" s="119" t="s">
        <v>17489</v>
      </c>
      <c r="E13018" s="46" t="s">
        <v>17489</v>
      </c>
      <c r="F13018" s="121">
        <v>377.70800000000003</v>
      </c>
      <c r="G13018" s="87"/>
      <c r="H13018" s="47"/>
      <c r="I13018" s="120">
        <v>0</v>
      </c>
      <c r="J13018" s="120">
        <v>0</v>
      </c>
    </row>
    <row r="13019" spans="1:10" ht="15" customHeight="1">
      <c r="A13019" s="46" t="s">
        <v>23713</v>
      </c>
      <c r="B13019" s="46" t="s">
        <v>23714</v>
      </c>
      <c r="C13019" s="47">
        <v>4.9283999999999999</v>
      </c>
      <c r="D13019" s="119" t="s">
        <v>17488</v>
      </c>
      <c r="E13019" s="46" t="s">
        <v>17488</v>
      </c>
      <c r="F13019" s="121">
        <v>377.70800000000003</v>
      </c>
      <c r="G13019" s="87"/>
      <c r="H13019" s="47"/>
      <c r="I13019" s="120">
        <v>57</v>
      </c>
      <c r="J13019" s="120">
        <v>0</v>
      </c>
    </row>
    <row r="13020" spans="1:10" ht="15" customHeight="1">
      <c r="A13020" s="46" t="s">
        <v>23711</v>
      </c>
      <c r="B13020" s="46" t="s">
        <v>23712</v>
      </c>
      <c r="C13020" s="47">
        <v>7.4821999999999997</v>
      </c>
      <c r="D13020" s="119" t="s">
        <v>17487</v>
      </c>
      <c r="E13020" s="46" t="s">
        <v>17487</v>
      </c>
      <c r="F13020" s="121">
        <v>377.70800000000003</v>
      </c>
      <c r="G13020" s="87"/>
      <c r="H13020" s="47"/>
      <c r="I13020" s="120">
        <v>251</v>
      </c>
      <c r="J13020" s="120">
        <v>0</v>
      </c>
    </row>
    <row r="13021" spans="1:10" ht="15" customHeight="1">
      <c r="A13021" s="46" t="s">
        <v>23709</v>
      </c>
      <c r="B13021" s="46" t="s">
        <v>23710</v>
      </c>
      <c r="C13021" s="47">
        <v>10.2706</v>
      </c>
      <c r="D13021" s="119" t="s">
        <v>17486</v>
      </c>
      <c r="E13021" s="46" t="s">
        <v>17486</v>
      </c>
      <c r="F13021" s="121">
        <v>377.70800000000003</v>
      </c>
      <c r="G13021" s="87"/>
      <c r="H13021" s="47"/>
      <c r="I13021" s="120">
        <v>355</v>
      </c>
      <c r="J13021" s="120">
        <v>0</v>
      </c>
    </row>
    <row r="13022" spans="1:10" ht="15" customHeight="1">
      <c r="A13022" s="46" t="s">
        <v>23707</v>
      </c>
      <c r="B13022" s="46" t="s">
        <v>23708</v>
      </c>
      <c r="C13022" s="47">
        <v>15.7662</v>
      </c>
      <c r="D13022" s="119" t="s">
        <v>2890</v>
      </c>
      <c r="E13022" s="46" t="s">
        <v>2890</v>
      </c>
      <c r="F13022" s="121">
        <v>295.07940000000002</v>
      </c>
      <c r="G13022" s="87"/>
      <c r="H13022" s="47"/>
      <c r="I13022" s="120">
        <v>46</v>
      </c>
      <c r="J13022" s="120">
        <v>0</v>
      </c>
    </row>
    <row r="13023" spans="1:10" ht="15" customHeight="1">
      <c r="A13023" s="46" t="s">
        <v>23705</v>
      </c>
      <c r="B13023" s="46" t="s">
        <v>23706</v>
      </c>
      <c r="C13023" s="47">
        <v>22.748799999999999</v>
      </c>
      <c r="D13023" s="119" t="s">
        <v>2893</v>
      </c>
      <c r="E13023" s="46" t="s">
        <v>2893</v>
      </c>
      <c r="F13023" s="121">
        <v>295.07940000000002</v>
      </c>
      <c r="G13023" s="87"/>
      <c r="H13023" s="47"/>
      <c r="I13023" s="120">
        <v>14</v>
      </c>
      <c r="J13023" s="120">
        <v>0</v>
      </c>
    </row>
    <row r="13024" spans="1:10" ht="15" customHeight="1">
      <c r="A13024" s="46" t="s">
        <v>23703</v>
      </c>
      <c r="B13024" s="46" t="s">
        <v>23704</v>
      </c>
      <c r="C13024" s="47">
        <v>38.144799999999996</v>
      </c>
      <c r="D13024" s="119" t="s">
        <v>2896</v>
      </c>
      <c r="E13024" s="46" t="s">
        <v>2896</v>
      </c>
      <c r="F13024" s="121">
        <v>295.07940000000002</v>
      </c>
      <c r="G13024" s="87"/>
      <c r="H13024" s="47"/>
      <c r="I13024" s="120">
        <v>1</v>
      </c>
      <c r="J13024" s="120">
        <v>0</v>
      </c>
    </row>
    <row r="13025" spans="1:10" ht="15" customHeight="1">
      <c r="A13025" s="46" t="s">
        <v>23701</v>
      </c>
      <c r="B13025" s="46" t="s">
        <v>23702</v>
      </c>
      <c r="C13025" s="47">
        <v>3.6181999999999999</v>
      </c>
      <c r="D13025" s="119" t="s">
        <v>2899</v>
      </c>
      <c r="E13025" s="46" t="s">
        <v>2899</v>
      </c>
      <c r="F13025" s="121">
        <v>295.07940000000002</v>
      </c>
      <c r="G13025" s="87"/>
      <c r="H13025" s="47"/>
      <c r="I13025" s="120">
        <v>0</v>
      </c>
      <c r="J13025" s="120">
        <v>0</v>
      </c>
    </row>
    <row r="13026" spans="1:10" ht="15" customHeight="1">
      <c r="A13026" s="46" t="s">
        <v>23699</v>
      </c>
      <c r="B13026" s="46" t="s">
        <v>23700</v>
      </c>
      <c r="C13026" s="47">
        <v>5.6929999999999996</v>
      </c>
      <c r="D13026" s="119" t="s">
        <v>2902</v>
      </c>
      <c r="E13026" s="46" t="s">
        <v>2902</v>
      </c>
      <c r="F13026" s="121">
        <v>295.07940000000002</v>
      </c>
      <c r="G13026" s="87"/>
      <c r="H13026" s="47"/>
      <c r="I13026" s="120">
        <v>0</v>
      </c>
      <c r="J13026" s="120">
        <v>0</v>
      </c>
    </row>
    <row r="13027" spans="1:10" ht="15" customHeight="1">
      <c r="A13027" s="46" t="s">
        <v>23697</v>
      </c>
      <c r="B13027" s="46" t="s">
        <v>23698</v>
      </c>
      <c r="C13027" s="47">
        <v>7.2110000000000003</v>
      </c>
      <c r="D13027" s="119" t="s">
        <v>2905</v>
      </c>
      <c r="E13027" s="46" t="s">
        <v>2905</v>
      </c>
      <c r="F13027" s="121">
        <v>295.07940000000002</v>
      </c>
      <c r="G13027" s="87"/>
      <c r="H13027" s="47"/>
      <c r="I13027" s="120">
        <v>5</v>
      </c>
      <c r="J13027" s="120">
        <v>0</v>
      </c>
    </row>
    <row r="13028" spans="1:10" ht="15" customHeight="1">
      <c r="A13028" s="46" t="s">
        <v>23695</v>
      </c>
      <c r="B13028" s="46" t="s">
        <v>23696</v>
      </c>
      <c r="C13028" s="47">
        <v>12.954599999999999</v>
      </c>
      <c r="D13028" s="119" t="s">
        <v>17485</v>
      </c>
      <c r="E13028" s="46" t="s">
        <v>17485</v>
      </c>
      <c r="F13028" s="121">
        <v>336.9282</v>
      </c>
      <c r="G13028" s="87"/>
      <c r="H13028" s="47"/>
      <c r="I13028" s="120">
        <v>56</v>
      </c>
      <c r="J13028" s="120">
        <v>0</v>
      </c>
    </row>
    <row r="13029" spans="1:10" ht="15" customHeight="1">
      <c r="A13029" s="46" t="s">
        <v>23693</v>
      </c>
      <c r="B13029" s="46" t="s">
        <v>23694</v>
      </c>
      <c r="C13029" s="47">
        <v>19.254799999999999</v>
      </c>
      <c r="D13029" s="119" t="s">
        <v>17484</v>
      </c>
      <c r="E13029" s="46" t="s">
        <v>17484</v>
      </c>
      <c r="F13029" s="121">
        <v>336.9282</v>
      </c>
      <c r="G13029" s="87"/>
      <c r="H13029" s="47"/>
      <c r="I13029" s="120">
        <v>0</v>
      </c>
      <c r="J13029" s="120">
        <v>0</v>
      </c>
    </row>
    <row r="13030" spans="1:10" ht="15" customHeight="1">
      <c r="A13030" s="46" t="s">
        <v>23691</v>
      </c>
      <c r="B13030" s="46" t="s">
        <v>23692</v>
      </c>
      <c r="C13030" s="47">
        <v>30.843</v>
      </c>
      <c r="D13030" s="119" t="s">
        <v>17483</v>
      </c>
      <c r="E13030" s="46" t="s">
        <v>17483</v>
      </c>
      <c r="F13030" s="121">
        <v>336.9282</v>
      </c>
      <c r="G13030" s="87"/>
      <c r="H13030" s="47"/>
      <c r="I13030" s="120">
        <v>0</v>
      </c>
      <c r="J13030" s="120">
        <v>0</v>
      </c>
    </row>
    <row r="13031" spans="1:10" ht="15" customHeight="1">
      <c r="A13031" s="46" t="s">
        <v>23754</v>
      </c>
      <c r="B13031" s="46" t="s">
        <v>23755</v>
      </c>
      <c r="C13031" s="47">
        <v>3.3904000000000001</v>
      </c>
      <c r="D13031" s="119" t="s">
        <v>17482</v>
      </c>
      <c r="E13031" s="46" t="s">
        <v>17482</v>
      </c>
      <c r="F13031" s="121">
        <v>336.9282</v>
      </c>
      <c r="G13031" s="87"/>
      <c r="H13031" s="47"/>
      <c r="I13031" s="120">
        <v>270</v>
      </c>
      <c r="J13031" s="120">
        <v>0</v>
      </c>
    </row>
    <row r="13032" spans="1:10" ht="15" customHeight="1">
      <c r="A13032" s="46" t="s">
        <v>23751</v>
      </c>
      <c r="B13032" s="46" t="s">
        <v>23752</v>
      </c>
      <c r="C13032" s="47">
        <v>5.2603999999999997</v>
      </c>
      <c r="D13032" s="119" t="s">
        <v>17481</v>
      </c>
      <c r="E13032" s="46" t="s">
        <v>17481</v>
      </c>
      <c r="F13032" s="121">
        <v>336.9282</v>
      </c>
      <c r="G13032" s="87"/>
      <c r="H13032" s="47"/>
      <c r="I13032" s="120">
        <v>516</v>
      </c>
      <c r="J13032" s="120">
        <v>0</v>
      </c>
    </row>
    <row r="13033" spans="1:10" ht="15" customHeight="1">
      <c r="A13033" s="46" t="s">
        <v>23748</v>
      </c>
      <c r="B13033" s="46" t="s">
        <v>23749</v>
      </c>
      <c r="C13033" s="47">
        <v>7.2363999999999997</v>
      </c>
      <c r="D13033" s="119" t="s">
        <v>17480</v>
      </c>
      <c r="E13033" s="46" t="s">
        <v>17480</v>
      </c>
      <c r="F13033" s="121">
        <v>336.9282</v>
      </c>
      <c r="G13033" s="87"/>
      <c r="H13033" s="47"/>
      <c r="I13033" s="120">
        <v>406</v>
      </c>
      <c r="J13033" s="120">
        <v>0</v>
      </c>
    </row>
    <row r="13034" spans="1:10" ht="15" customHeight="1">
      <c r="A13034" s="46" t="s">
        <v>23745</v>
      </c>
      <c r="B13034" s="46" t="s">
        <v>23746</v>
      </c>
      <c r="C13034" s="47">
        <v>11.2948</v>
      </c>
      <c r="D13034" s="119" t="s">
        <v>17428</v>
      </c>
      <c r="E13034" s="46" t="s">
        <v>17428</v>
      </c>
      <c r="F13034" s="121">
        <v>54.373199999999997</v>
      </c>
      <c r="G13034" s="87"/>
      <c r="H13034" s="47"/>
      <c r="I13034" s="120">
        <v>57</v>
      </c>
      <c r="J13034" s="120">
        <v>0</v>
      </c>
    </row>
    <row r="13035" spans="1:10" ht="15" customHeight="1">
      <c r="A13035" s="46" t="s">
        <v>23741</v>
      </c>
      <c r="B13035" s="46" t="s">
        <v>23742</v>
      </c>
      <c r="C13035" s="47">
        <v>17.078600000000002</v>
      </c>
      <c r="D13035" s="119" t="s">
        <v>17426</v>
      </c>
      <c r="E13035" s="46" t="s">
        <v>17426</v>
      </c>
      <c r="F13035" s="121">
        <v>255.60079999999999</v>
      </c>
      <c r="G13035" s="87"/>
      <c r="H13035" s="47"/>
      <c r="I13035" s="120">
        <v>24</v>
      </c>
      <c r="J13035" s="120">
        <v>0</v>
      </c>
    </row>
    <row r="13036" spans="1:10" ht="15" customHeight="1">
      <c r="A13036" s="46" t="s">
        <v>23737</v>
      </c>
      <c r="B13036" s="46" t="s">
        <v>23738</v>
      </c>
      <c r="C13036" s="47">
        <v>29.5122</v>
      </c>
      <c r="D13036" s="119" t="s">
        <v>17424</v>
      </c>
      <c r="E13036" s="46" t="s">
        <v>17424</v>
      </c>
      <c r="F13036" s="121">
        <v>255.60079999999999</v>
      </c>
      <c r="G13036" s="87"/>
      <c r="H13036" s="47"/>
      <c r="I13036" s="120">
        <v>12</v>
      </c>
      <c r="J13036" s="120">
        <v>0</v>
      </c>
    </row>
    <row r="13037" spans="1:10" ht="15" customHeight="1">
      <c r="A13037" s="46" t="s">
        <v>23733</v>
      </c>
      <c r="B13037" s="46" t="s">
        <v>23734</v>
      </c>
      <c r="C13037" s="47">
        <v>2.2772000000000001</v>
      </c>
      <c r="D13037" s="119" t="s">
        <v>17422</v>
      </c>
      <c r="E13037" s="46" t="s">
        <v>17422</v>
      </c>
      <c r="F13037" s="121">
        <v>255.60079999999999</v>
      </c>
      <c r="G13037" s="87"/>
      <c r="H13037" s="47"/>
      <c r="I13037" s="120">
        <v>48</v>
      </c>
      <c r="J13037" s="120">
        <v>0</v>
      </c>
    </row>
    <row r="13038" spans="1:10" ht="15" customHeight="1">
      <c r="A13038" s="46" t="s">
        <v>23731</v>
      </c>
      <c r="B13038" s="46" t="s">
        <v>23732</v>
      </c>
      <c r="C13038" s="47">
        <v>3.5676000000000001</v>
      </c>
      <c r="D13038" s="119" t="s">
        <v>17498</v>
      </c>
      <c r="E13038" s="46" t="s">
        <v>17498</v>
      </c>
      <c r="F13038" s="121">
        <v>487.96499999999997</v>
      </c>
      <c r="G13038" s="87"/>
      <c r="H13038" s="47"/>
      <c r="I13038" s="120">
        <v>0</v>
      </c>
      <c r="J13038" s="120">
        <v>0</v>
      </c>
    </row>
    <row r="13039" spans="1:10" ht="15" customHeight="1">
      <c r="A13039" s="46" t="s">
        <v>23729</v>
      </c>
      <c r="B13039" s="46" t="s">
        <v>23730</v>
      </c>
      <c r="C13039" s="47">
        <v>4.8326000000000002</v>
      </c>
      <c r="D13039" s="119" t="s">
        <v>17497</v>
      </c>
      <c r="E13039" s="46" t="s">
        <v>17497</v>
      </c>
      <c r="F13039" s="121">
        <v>487.96499999999997</v>
      </c>
      <c r="G13039" s="87"/>
      <c r="H13039" s="47"/>
      <c r="I13039" s="120">
        <v>0</v>
      </c>
      <c r="J13039" s="120">
        <v>0</v>
      </c>
    </row>
    <row r="13040" spans="1:10" ht="15" customHeight="1">
      <c r="A13040" s="46" t="s">
        <v>23727</v>
      </c>
      <c r="B13040" s="46" t="s">
        <v>23728</v>
      </c>
      <c r="C13040" s="47">
        <v>8.5014000000000003</v>
      </c>
      <c r="D13040" s="119" t="s">
        <v>17496</v>
      </c>
      <c r="E13040" s="46" t="s">
        <v>17496</v>
      </c>
      <c r="F13040" s="121">
        <v>487.96499999999997</v>
      </c>
      <c r="G13040" s="87"/>
      <c r="H13040" s="47"/>
      <c r="I13040" s="120">
        <v>30</v>
      </c>
      <c r="J13040" s="120">
        <v>0</v>
      </c>
    </row>
    <row r="13041" spans="1:10" ht="15" customHeight="1">
      <c r="A13041" s="46" t="s">
        <v>23725</v>
      </c>
      <c r="B13041" s="46" t="s">
        <v>23726</v>
      </c>
      <c r="C13041" s="47">
        <v>13.157</v>
      </c>
      <c r="D13041" s="119" t="s">
        <v>17495</v>
      </c>
      <c r="E13041" s="46" t="s">
        <v>17495</v>
      </c>
      <c r="F13041" s="121">
        <v>487.96499999999997</v>
      </c>
      <c r="G13041" s="87"/>
      <c r="H13041" s="47"/>
      <c r="I13041" s="120">
        <v>0</v>
      </c>
      <c r="J13041" s="120">
        <v>0</v>
      </c>
    </row>
    <row r="13042" spans="1:10" ht="15" customHeight="1">
      <c r="A13042" s="46" t="s">
        <v>23723</v>
      </c>
      <c r="B13042" s="46" t="s">
        <v>23724</v>
      </c>
      <c r="C13042" s="47">
        <v>21.962</v>
      </c>
      <c r="D13042" s="119" t="s">
        <v>17494</v>
      </c>
      <c r="E13042" s="46" t="s">
        <v>17494</v>
      </c>
      <c r="F13042" s="121">
        <v>487.96499999999997</v>
      </c>
      <c r="G13042" s="87"/>
      <c r="H13042" s="47"/>
      <c r="I13042" s="120">
        <v>23</v>
      </c>
      <c r="J13042" s="120">
        <v>0</v>
      </c>
    </row>
    <row r="13043" spans="1:10" ht="15" customHeight="1">
      <c r="A13043" s="46" t="s">
        <v>23788</v>
      </c>
      <c r="B13043" s="46" t="s">
        <v>23789</v>
      </c>
      <c r="C13043" s="47">
        <v>2.8302</v>
      </c>
      <c r="D13043" s="119" t="s">
        <v>17493</v>
      </c>
      <c r="E13043" s="46" t="s">
        <v>17493</v>
      </c>
      <c r="F13043" s="121">
        <v>487.96499999999997</v>
      </c>
      <c r="G13043" s="87"/>
      <c r="H13043" s="47"/>
      <c r="I13043" s="120">
        <v>96</v>
      </c>
      <c r="J13043" s="120">
        <v>0</v>
      </c>
    </row>
    <row r="13044" spans="1:10" ht="15" customHeight="1">
      <c r="A13044" s="46" t="s">
        <v>23785</v>
      </c>
      <c r="B13044" s="46" t="s">
        <v>23786</v>
      </c>
      <c r="C13044" s="47">
        <v>4.1825999999999999</v>
      </c>
      <c r="D13044" s="119" t="s">
        <v>36368</v>
      </c>
      <c r="E13044" s="46" t="s">
        <v>36368</v>
      </c>
      <c r="F13044" s="121">
        <v>487.96499999999997</v>
      </c>
      <c r="G13044" s="87"/>
      <c r="H13044" s="47"/>
      <c r="I13044" s="120">
        <v>29</v>
      </c>
      <c r="J13044" s="120">
        <v>0</v>
      </c>
    </row>
    <row r="13045" spans="1:10" ht="15" customHeight="1">
      <c r="A13045" s="46" t="s">
        <v>23782</v>
      </c>
      <c r="B13045" s="46" t="s">
        <v>23783</v>
      </c>
      <c r="C13045" s="47">
        <v>6.3667999999999996</v>
      </c>
      <c r="D13045" s="119" t="s">
        <v>17492</v>
      </c>
      <c r="E13045" s="46" t="s">
        <v>17492</v>
      </c>
      <c r="F13045" s="121">
        <v>487.96499999999997</v>
      </c>
      <c r="G13045" s="87"/>
      <c r="H13045" s="47"/>
      <c r="I13045" s="120">
        <v>354</v>
      </c>
      <c r="J13045" s="120">
        <v>0</v>
      </c>
    </row>
    <row r="13046" spans="1:10" ht="15" customHeight="1">
      <c r="A13046" s="46" t="s">
        <v>23779</v>
      </c>
      <c r="B13046" s="46" t="s">
        <v>23780</v>
      </c>
      <c r="C13046" s="47">
        <v>9.6617999999999995</v>
      </c>
      <c r="D13046" s="119" t="s">
        <v>17432</v>
      </c>
      <c r="E13046" s="46" t="s">
        <v>17432</v>
      </c>
      <c r="F13046" s="121">
        <v>418.25580000000002</v>
      </c>
      <c r="G13046" s="87"/>
      <c r="H13046" s="47"/>
      <c r="I13046" s="120">
        <v>56</v>
      </c>
      <c r="J13046" s="120">
        <v>0</v>
      </c>
    </row>
    <row r="13047" spans="1:10" ht="15" customHeight="1">
      <c r="A13047" s="46" t="s">
        <v>23775</v>
      </c>
      <c r="B13047" s="46" t="s">
        <v>23776</v>
      </c>
      <c r="C13047" s="47">
        <v>14.3042</v>
      </c>
      <c r="D13047" s="119" t="s">
        <v>17430</v>
      </c>
      <c r="E13047" s="46" t="s">
        <v>17430</v>
      </c>
      <c r="F13047" s="121">
        <v>175.66739999999999</v>
      </c>
      <c r="G13047" s="87"/>
      <c r="H13047" s="47"/>
      <c r="I13047" s="120">
        <v>34</v>
      </c>
      <c r="J13047" s="120">
        <v>0</v>
      </c>
    </row>
    <row r="13048" spans="1:10" ht="15" customHeight="1">
      <c r="A13048" s="46" t="s">
        <v>23771</v>
      </c>
      <c r="B13048" s="46" t="s">
        <v>23772</v>
      </c>
      <c r="C13048" s="47">
        <v>22.748799999999999</v>
      </c>
      <c r="D13048" s="119" t="s">
        <v>17444</v>
      </c>
      <c r="E13048" s="46" t="s">
        <v>17444</v>
      </c>
      <c r="F13048" s="121">
        <v>306.7208</v>
      </c>
      <c r="G13048" s="87"/>
      <c r="H13048" s="47"/>
      <c r="I13048" s="120">
        <v>6</v>
      </c>
      <c r="J13048" s="120">
        <v>0</v>
      </c>
    </row>
    <row r="13049" spans="1:10" ht="15" customHeight="1">
      <c r="A13049" s="46" t="s">
        <v>23767</v>
      </c>
      <c r="B13049" s="46" t="s">
        <v>23768</v>
      </c>
      <c r="C13049" s="47">
        <v>2.1760000000000002</v>
      </c>
      <c r="D13049" s="119" t="s">
        <v>17442</v>
      </c>
      <c r="E13049" s="46" t="s">
        <v>17442</v>
      </c>
      <c r="F13049" s="121">
        <v>418.25580000000002</v>
      </c>
      <c r="G13049" s="87"/>
      <c r="H13049" s="47"/>
      <c r="I13049" s="120">
        <v>0</v>
      </c>
      <c r="J13049" s="120">
        <v>0</v>
      </c>
    </row>
    <row r="13050" spans="1:10" ht="15" customHeight="1">
      <c r="A13050" s="46" t="s">
        <v>23765</v>
      </c>
      <c r="B13050" s="46" t="s">
        <v>23766</v>
      </c>
      <c r="C13050" s="47">
        <v>3.2892000000000001</v>
      </c>
      <c r="D13050" s="119" t="s">
        <v>17440</v>
      </c>
      <c r="E13050" s="46" t="s">
        <v>17440</v>
      </c>
      <c r="F13050" s="121">
        <v>220.74600000000001</v>
      </c>
      <c r="G13050" s="87"/>
      <c r="H13050" s="47"/>
      <c r="I13050" s="120">
        <v>0</v>
      </c>
      <c r="J13050" s="120">
        <v>0</v>
      </c>
    </row>
    <row r="13051" spans="1:10" ht="15" customHeight="1">
      <c r="A13051" s="46" t="s">
        <v>23763</v>
      </c>
      <c r="B13051" s="46" t="s">
        <v>23764</v>
      </c>
      <c r="C13051" s="47">
        <v>4.6302000000000003</v>
      </c>
      <c r="D13051" s="119" t="s">
        <v>17438</v>
      </c>
      <c r="E13051" s="46" t="s">
        <v>17438</v>
      </c>
      <c r="F13051" s="121">
        <v>267.21899999999999</v>
      </c>
      <c r="G13051" s="87"/>
      <c r="H13051" s="47"/>
      <c r="I13051" s="120">
        <v>0</v>
      </c>
      <c r="J13051" s="120">
        <v>0</v>
      </c>
    </row>
    <row r="13052" spans="1:10" ht="15" customHeight="1">
      <c r="A13052" s="46" t="s">
        <v>23761</v>
      </c>
      <c r="B13052" s="46" t="s">
        <v>23762</v>
      </c>
      <c r="C13052" s="47">
        <v>8.0207999999999995</v>
      </c>
      <c r="D13052" s="119" t="s">
        <v>17519</v>
      </c>
      <c r="E13052" s="46" t="s">
        <v>17519</v>
      </c>
      <c r="F13052" s="121">
        <v>278.8372</v>
      </c>
      <c r="G13052" s="87"/>
      <c r="H13052" s="47"/>
      <c r="I13052" s="120">
        <v>0</v>
      </c>
      <c r="J13052" s="120">
        <v>0</v>
      </c>
    </row>
    <row r="13053" spans="1:10" ht="15" customHeight="1">
      <c r="A13053" s="46" t="s">
        <v>23759</v>
      </c>
      <c r="B13053" s="46" t="s">
        <v>23760</v>
      </c>
      <c r="C13053" s="47">
        <v>11.917199999999999</v>
      </c>
      <c r="D13053" s="119" t="s">
        <v>17517</v>
      </c>
      <c r="E13053" s="46" t="s">
        <v>17517</v>
      </c>
      <c r="F13053" s="121">
        <v>278.8372</v>
      </c>
      <c r="G13053" s="87"/>
      <c r="H13053" s="47"/>
      <c r="I13053" s="120">
        <v>0</v>
      </c>
      <c r="J13053" s="120">
        <v>0</v>
      </c>
    </row>
    <row r="13054" spans="1:10" ht="15" customHeight="1">
      <c r="A13054" s="46" t="s">
        <v>23757</v>
      </c>
      <c r="B13054" s="46" t="s">
        <v>23758</v>
      </c>
      <c r="C13054" s="47">
        <v>18.900400000000001</v>
      </c>
      <c r="D13054" s="119" t="s">
        <v>17515</v>
      </c>
      <c r="E13054" s="46" t="s">
        <v>17515</v>
      </c>
      <c r="F13054" s="121">
        <v>313.6918</v>
      </c>
      <c r="G13054" s="87"/>
      <c r="H13054" s="47"/>
      <c r="I13054" s="120">
        <v>80</v>
      </c>
      <c r="J13054" s="120">
        <v>0</v>
      </c>
    </row>
    <row r="13055" spans="1:10" ht="15" customHeight="1">
      <c r="A13055" s="46" t="s">
        <v>23514</v>
      </c>
      <c r="B13055" s="46" t="s">
        <v>23515</v>
      </c>
      <c r="C13055" s="47">
        <v>8.6532</v>
      </c>
      <c r="D13055" s="119" t="s">
        <v>17513</v>
      </c>
      <c r="E13055" s="46" t="s">
        <v>17513</v>
      </c>
      <c r="F13055" s="121">
        <v>313.6918</v>
      </c>
      <c r="G13055" s="87"/>
      <c r="H13055" s="47"/>
      <c r="I13055" s="120">
        <v>131</v>
      </c>
      <c r="J13055" s="120">
        <v>0</v>
      </c>
    </row>
    <row r="13056" spans="1:10" ht="15" customHeight="1">
      <c r="A13056" s="46" t="s">
        <v>23511</v>
      </c>
      <c r="B13056" s="46" t="s">
        <v>23512</v>
      </c>
      <c r="C13056" s="47">
        <v>13.207599999999999</v>
      </c>
      <c r="D13056" s="119" t="s">
        <v>17511</v>
      </c>
      <c r="E13056" s="46" t="s">
        <v>17511</v>
      </c>
      <c r="F13056" s="121">
        <v>278.8372</v>
      </c>
      <c r="G13056" s="87"/>
      <c r="H13056" s="47"/>
      <c r="I13056" s="120">
        <v>240</v>
      </c>
      <c r="J13056" s="120">
        <v>0</v>
      </c>
    </row>
    <row r="13057" spans="1:10" ht="15" customHeight="1">
      <c r="A13057" s="46" t="s">
        <v>23508</v>
      </c>
      <c r="B13057" s="46" t="s">
        <v>23509</v>
      </c>
      <c r="C13057" s="47">
        <v>19.3812</v>
      </c>
      <c r="D13057" s="119" t="s">
        <v>17509</v>
      </c>
      <c r="E13057" s="46" t="s">
        <v>17509</v>
      </c>
      <c r="F13057" s="121">
        <v>278.8372</v>
      </c>
      <c r="G13057" s="87"/>
      <c r="H13057" s="47"/>
      <c r="I13057" s="120">
        <v>240</v>
      </c>
      <c r="J13057" s="120">
        <v>0</v>
      </c>
    </row>
    <row r="13058" spans="1:10" ht="15" customHeight="1">
      <c r="A13058" s="46" t="s">
        <v>23506</v>
      </c>
      <c r="B13058" s="46" t="s">
        <v>23507</v>
      </c>
      <c r="C13058" s="47">
        <v>30.058599999999998</v>
      </c>
      <c r="D13058" s="119" t="s">
        <v>17507</v>
      </c>
      <c r="E13058" s="46" t="s">
        <v>17507</v>
      </c>
      <c r="F13058" s="121">
        <v>313.6918</v>
      </c>
      <c r="G13058" s="87"/>
      <c r="H13058" s="47"/>
      <c r="I13058" s="120">
        <v>30</v>
      </c>
      <c r="J13058" s="120">
        <v>0</v>
      </c>
    </row>
    <row r="13059" spans="1:10" ht="15" customHeight="1">
      <c r="A13059" s="46" t="s">
        <v>23502</v>
      </c>
      <c r="B13059" s="46" t="s">
        <v>23503</v>
      </c>
      <c r="C13059" s="47">
        <v>45.634399999999999</v>
      </c>
      <c r="D13059" s="119" t="s">
        <v>17505</v>
      </c>
      <c r="E13059" s="46" t="s">
        <v>17505</v>
      </c>
      <c r="F13059" s="121">
        <v>313.6918</v>
      </c>
      <c r="G13059" s="87"/>
      <c r="H13059" s="47"/>
      <c r="I13059" s="120">
        <v>8</v>
      </c>
      <c r="J13059" s="120">
        <v>0</v>
      </c>
    </row>
    <row r="13060" spans="1:10" ht="15" customHeight="1">
      <c r="A13060" s="46" t="s">
        <v>23498</v>
      </c>
      <c r="B13060" s="46" t="s">
        <v>23499</v>
      </c>
      <c r="C13060" s="47">
        <v>75.009799999999998</v>
      </c>
      <c r="D13060" s="119" t="s">
        <v>17501</v>
      </c>
      <c r="E13060" s="46" t="s">
        <v>17501</v>
      </c>
      <c r="F13060" s="121">
        <v>278.8372</v>
      </c>
      <c r="G13060" s="87"/>
      <c r="H13060" s="47"/>
      <c r="I13060" s="120">
        <v>3</v>
      </c>
      <c r="J13060" s="120">
        <v>0</v>
      </c>
    </row>
    <row r="13061" spans="1:10" ht="15" customHeight="1">
      <c r="A13061" s="46" t="s">
        <v>23571</v>
      </c>
      <c r="B13061" s="46" t="s">
        <v>23572</v>
      </c>
      <c r="C13061" s="47">
        <v>5.87</v>
      </c>
      <c r="D13061" s="119" t="s">
        <v>17499</v>
      </c>
      <c r="E13061" s="46" t="s">
        <v>17499</v>
      </c>
      <c r="F13061" s="121">
        <v>313.6918</v>
      </c>
      <c r="G13061" s="87"/>
      <c r="H13061" s="47"/>
      <c r="I13061" s="120">
        <v>0</v>
      </c>
      <c r="J13061" s="120">
        <v>0</v>
      </c>
    </row>
    <row r="13062" spans="1:10" ht="15" customHeight="1">
      <c r="A13062" s="46" t="s">
        <v>23569</v>
      </c>
      <c r="B13062" s="46" t="s">
        <v>23570</v>
      </c>
      <c r="C13062" s="47">
        <v>9.2606000000000002</v>
      </c>
      <c r="D13062" s="119" t="s">
        <v>17531</v>
      </c>
      <c r="E13062" s="46" t="s">
        <v>17531</v>
      </c>
      <c r="F13062" s="121">
        <v>267.21899999999999</v>
      </c>
      <c r="G13062" s="87"/>
      <c r="H13062" s="47"/>
      <c r="I13062" s="120">
        <v>0</v>
      </c>
      <c r="J13062" s="120">
        <v>0</v>
      </c>
    </row>
    <row r="13063" spans="1:10" ht="15" customHeight="1">
      <c r="A13063" s="46" t="s">
        <v>23567</v>
      </c>
      <c r="B13063" s="46" t="s">
        <v>23568</v>
      </c>
      <c r="C13063" s="47">
        <v>12.473800000000001</v>
      </c>
      <c r="D13063" s="119" t="s">
        <v>17529</v>
      </c>
      <c r="E13063" s="46" t="s">
        <v>17529</v>
      </c>
      <c r="F13063" s="121">
        <v>267.21899999999999</v>
      </c>
      <c r="G13063" s="87"/>
      <c r="H13063" s="47"/>
      <c r="I13063" s="120">
        <v>0</v>
      </c>
      <c r="J13063" s="120">
        <v>0</v>
      </c>
    </row>
    <row r="13064" spans="1:10" ht="15" customHeight="1">
      <c r="A13064" s="46" t="s">
        <v>23565</v>
      </c>
      <c r="B13064" s="46" t="s">
        <v>23566</v>
      </c>
      <c r="C13064" s="47">
        <v>22.215</v>
      </c>
      <c r="D13064" s="119" t="s">
        <v>17527</v>
      </c>
      <c r="E13064" s="46" t="s">
        <v>17527</v>
      </c>
      <c r="F13064" s="121">
        <v>267.21899999999999</v>
      </c>
      <c r="G13064" s="87"/>
      <c r="H13064" s="47"/>
      <c r="I13064" s="120">
        <v>0</v>
      </c>
      <c r="J13064" s="120">
        <v>0</v>
      </c>
    </row>
    <row r="13065" spans="1:10" ht="15" customHeight="1">
      <c r="A13065" s="46" t="s">
        <v>23563</v>
      </c>
      <c r="B13065" s="46" t="s">
        <v>23564</v>
      </c>
      <c r="C13065" s="47">
        <v>34.36</v>
      </c>
      <c r="D13065" s="119" t="s">
        <v>17525</v>
      </c>
      <c r="E13065" s="46" t="s">
        <v>17525</v>
      </c>
      <c r="F13065" s="121">
        <v>209.12780000000001</v>
      </c>
      <c r="G13065" s="87"/>
      <c r="H13065" s="47"/>
      <c r="I13065" s="120">
        <v>0</v>
      </c>
      <c r="J13065" s="120">
        <v>0</v>
      </c>
    </row>
    <row r="13066" spans="1:10" ht="15" customHeight="1">
      <c r="A13066" s="46" t="s">
        <v>23561</v>
      </c>
      <c r="B13066" s="46" t="s">
        <v>23562</v>
      </c>
      <c r="C13066" s="47">
        <v>54.728000000000002</v>
      </c>
      <c r="D13066" s="119" t="s">
        <v>17523</v>
      </c>
      <c r="E13066" s="46" t="s">
        <v>17523</v>
      </c>
      <c r="F13066" s="121">
        <v>209.12780000000001</v>
      </c>
      <c r="G13066" s="87"/>
      <c r="H13066" s="47"/>
      <c r="I13066" s="120">
        <v>0</v>
      </c>
      <c r="J13066" s="120">
        <v>0</v>
      </c>
    </row>
    <row r="13067" spans="1:10" ht="15" customHeight="1">
      <c r="A13067" s="46" t="s">
        <v>23546</v>
      </c>
      <c r="B13067" s="46" t="s">
        <v>23547</v>
      </c>
      <c r="C13067" s="47">
        <v>6.8314000000000004</v>
      </c>
      <c r="D13067" s="119" t="s">
        <v>17521</v>
      </c>
      <c r="E13067" s="46" t="s">
        <v>17521</v>
      </c>
      <c r="F13067" s="121">
        <v>209.12780000000001</v>
      </c>
      <c r="G13067" s="87"/>
      <c r="H13067" s="47"/>
      <c r="I13067" s="120">
        <v>160</v>
      </c>
      <c r="J13067" s="120">
        <v>0</v>
      </c>
    </row>
    <row r="13068" spans="1:10" ht="15" customHeight="1">
      <c r="A13068" s="46" t="s">
        <v>23543</v>
      </c>
      <c r="B13068" s="46" t="s">
        <v>23544</v>
      </c>
      <c r="C13068" s="47">
        <v>10.626799999999999</v>
      </c>
      <c r="D13068" s="119" t="s">
        <v>17537</v>
      </c>
      <c r="E13068" s="46" t="s">
        <v>17537</v>
      </c>
      <c r="F13068" s="121">
        <v>176.5968</v>
      </c>
      <c r="G13068" s="87"/>
      <c r="H13068" s="47"/>
      <c r="I13068" s="120">
        <v>109</v>
      </c>
      <c r="J13068" s="120">
        <v>0</v>
      </c>
    </row>
    <row r="13069" spans="1:10" ht="15" customHeight="1">
      <c r="A13069" s="46" t="s">
        <v>23540</v>
      </c>
      <c r="B13069" s="46" t="s">
        <v>23541</v>
      </c>
      <c r="C13069" s="47">
        <v>15.687200000000001</v>
      </c>
      <c r="D13069" s="119" t="s">
        <v>17535</v>
      </c>
      <c r="E13069" s="46" t="s">
        <v>17535</v>
      </c>
      <c r="F13069" s="121">
        <v>441.49220000000003</v>
      </c>
      <c r="G13069" s="87"/>
      <c r="H13069" s="47"/>
      <c r="I13069" s="120">
        <v>135</v>
      </c>
      <c r="J13069" s="120">
        <v>0</v>
      </c>
    </row>
    <row r="13070" spans="1:10" ht="15" customHeight="1">
      <c r="A13070" s="46" t="s">
        <v>23537</v>
      </c>
      <c r="B13070" s="46" t="s">
        <v>23538</v>
      </c>
      <c r="C13070" s="47">
        <v>23.958200000000001</v>
      </c>
      <c r="D13070" s="119" t="s">
        <v>17543</v>
      </c>
      <c r="E13070" s="46" t="s">
        <v>17543</v>
      </c>
      <c r="F13070" s="121">
        <v>185.8914</v>
      </c>
      <c r="G13070" s="87"/>
      <c r="H13070" s="47"/>
      <c r="I13070" s="120">
        <v>6</v>
      </c>
      <c r="J13070" s="120">
        <v>0</v>
      </c>
    </row>
    <row r="13071" spans="1:10" ht="15" customHeight="1">
      <c r="A13071" s="46" t="s">
        <v>23533</v>
      </c>
      <c r="B13071" s="46" t="s">
        <v>23534</v>
      </c>
      <c r="C13071" s="47">
        <v>39.0306</v>
      </c>
      <c r="D13071" s="119" t="s">
        <v>17541</v>
      </c>
      <c r="E13071" s="46" t="s">
        <v>17541</v>
      </c>
      <c r="F13071" s="121">
        <v>185.8914</v>
      </c>
      <c r="G13071" s="87"/>
      <c r="H13071" s="47"/>
      <c r="I13071" s="120">
        <v>4</v>
      </c>
      <c r="J13071" s="120">
        <v>0</v>
      </c>
    </row>
    <row r="13072" spans="1:10" ht="15" customHeight="1">
      <c r="A13072" s="46" t="s">
        <v>23529</v>
      </c>
      <c r="B13072" s="46" t="s">
        <v>23530</v>
      </c>
      <c r="C13072" s="47">
        <v>61.2102</v>
      </c>
      <c r="D13072" s="119" t="s">
        <v>17539</v>
      </c>
      <c r="E13072" s="46" t="s">
        <v>17539</v>
      </c>
      <c r="F13072" s="121">
        <v>185.8914</v>
      </c>
      <c r="G13072" s="87"/>
      <c r="H13072" s="47"/>
      <c r="I13072" s="120">
        <v>3</v>
      </c>
      <c r="J13072" s="120">
        <v>0</v>
      </c>
    </row>
    <row r="13073" spans="1:10" ht="15" customHeight="1">
      <c r="A13073" s="46" t="s">
        <v>23527</v>
      </c>
      <c r="B13073" s="46" t="s">
        <v>23528</v>
      </c>
      <c r="C13073" s="47">
        <v>4.5289999999999999</v>
      </c>
      <c r="D13073" s="119" t="s">
        <v>17565</v>
      </c>
      <c r="E13073" s="46" t="s">
        <v>17565</v>
      </c>
      <c r="F13073" s="121">
        <v>429.87400000000002</v>
      </c>
      <c r="G13073" s="87"/>
      <c r="H13073" s="47"/>
      <c r="I13073" s="120">
        <v>270</v>
      </c>
      <c r="J13073" s="120">
        <v>0</v>
      </c>
    </row>
    <row r="13074" spans="1:10" ht="15" customHeight="1">
      <c r="A13074" s="46" t="s">
        <v>23525</v>
      </c>
      <c r="B13074" s="46" t="s">
        <v>23526</v>
      </c>
      <c r="C13074" s="47">
        <v>7.1349999999999998</v>
      </c>
      <c r="D13074" s="119" t="s">
        <v>17563</v>
      </c>
      <c r="E13074" s="46" t="s">
        <v>17563</v>
      </c>
      <c r="F13074" s="121">
        <v>429.87400000000002</v>
      </c>
      <c r="G13074" s="87"/>
      <c r="H13074" s="47"/>
      <c r="I13074" s="120">
        <v>68</v>
      </c>
      <c r="J13074" s="120">
        <v>0</v>
      </c>
    </row>
    <row r="13075" spans="1:10" ht="15" customHeight="1">
      <c r="A13075" s="46" t="s">
        <v>23523</v>
      </c>
      <c r="B13075" s="46" t="s">
        <v>23524</v>
      </c>
      <c r="C13075" s="47">
        <v>9.9436</v>
      </c>
      <c r="D13075" s="119" t="s">
        <v>17561</v>
      </c>
      <c r="E13075" s="46" t="s">
        <v>17561</v>
      </c>
      <c r="F13075" s="121">
        <v>383.40100000000001</v>
      </c>
      <c r="G13075" s="87"/>
      <c r="H13075" s="47"/>
      <c r="I13075" s="120">
        <v>94</v>
      </c>
      <c r="J13075" s="120">
        <v>0</v>
      </c>
    </row>
    <row r="13076" spans="1:10" ht="15" customHeight="1">
      <c r="A13076" s="46" t="s">
        <v>23521</v>
      </c>
      <c r="B13076" s="46" t="s">
        <v>23522</v>
      </c>
      <c r="C13076" s="47">
        <v>18.343800000000002</v>
      </c>
      <c r="D13076" s="119" t="s">
        <v>17559</v>
      </c>
      <c r="E13076" s="46" t="s">
        <v>17559</v>
      </c>
      <c r="F13076" s="121">
        <v>383.40100000000001</v>
      </c>
      <c r="G13076" s="87"/>
      <c r="H13076" s="47"/>
      <c r="I13076" s="120">
        <v>70</v>
      </c>
      <c r="J13076" s="120">
        <v>0</v>
      </c>
    </row>
    <row r="13077" spans="1:10" ht="15" customHeight="1">
      <c r="A13077" s="46" t="s">
        <v>23519</v>
      </c>
      <c r="B13077" s="46" t="s">
        <v>23520</v>
      </c>
      <c r="C13077" s="47">
        <v>29.679200000000002</v>
      </c>
      <c r="D13077" s="119" t="s">
        <v>17557</v>
      </c>
      <c r="E13077" s="46" t="s">
        <v>17557</v>
      </c>
      <c r="F13077" s="121">
        <v>429.87400000000002</v>
      </c>
      <c r="G13077" s="87"/>
      <c r="H13077" s="47"/>
      <c r="I13077" s="120">
        <v>0</v>
      </c>
      <c r="J13077" s="120">
        <v>0</v>
      </c>
    </row>
    <row r="13078" spans="1:10" ht="15" customHeight="1">
      <c r="A13078" s="46" t="s">
        <v>23517</v>
      </c>
      <c r="B13078" s="46" t="s">
        <v>23518</v>
      </c>
      <c r="C13078" s="47">
        <v>46.403599999999997</v>
      </c>
      <c r="D13078" s="119" t="s">
        <v>17555</v>
      </c>
      <c r="E13078" s="46" t="s">
        <v>17555</v>
      </c>
      <c r="F13078" s="121">
        <v>383.40100000000001</v>
      </c>
      <c r="G13078" s="87"/>
      <c r="H13078" s="47"/>
      <c r="I13078" s="120">
        <v>0</v>
      </c>
      <c r="J13078" s="120">
        <v>0</v>
      </c>
    </row>
    <row r="13079" spans="1:10" ht="15" customHeight="1">
      <c r="A13079" s="46" t="s">
        <v>23559</v>
      </c>
      <c r="B13079" s="46" t="s">
        <v>23560</v>
      </c>
      <c r="C13079" s="47">
        <v>4.5289999999999999</v>
      </c>
      <c r="D13079" s="119" t="s">
        <v>17553</v>
      </c>
      <c r="E13079" s="46" t="s">
        <v>17553</v>
      </c>
      <c r="F13079" s="121">
        <v>185.8914</v>
      </c>
      <c r="G13079" s="87"/>
      <c r="H13079" s="47"/>
      <c r="I13079" s="120">
        <v>0</v>
      </c>
      <c r="J13079" s="120">
        <v>0</v>
      </c>
    </row>
    <row r="13080" spans="1:10" ht="15" customHeight="1">
      <c r="A13080" s="46" t="s">
        <v>23557</v>
      </c>
      <c r="B13080" s="46" t="s">
        <v>23558</v>
      </c>
      <c r="C13080" s="47">
        <v>7.1097999999999999</v>
      </c>
      <c r="D13080" s="119" t="s">
        <v>17551</v>
      </c>
      <c r="E13080" s="46" t="s">
        <v>17551</v>
      </c>
      <c r="F13080" s="121">
        <v>185.8914</v>
      </c>
      <c r="G13080" s="87"/>
      <c r="H13080" s="47"/>
      <c r="I13080" s="120">
        <v>0</v>
      </c>
      <c r="J13080" s="120">
        <v>0</v>
      </c>
    </row>
    <row r="13081" spans="1:10" ht="15" customHeight="1">
      <c r="A13081" s="46" t="s">
        <v>23555</v>
      </c>
      <c r="B13081" s="46" t="s">
        <v>23556</v>
      </c>
      <c r="C13081" s="47">
        <v>11.411199999999999</v>
      </c>
      <c r="D13081" s="119" t="s">
        <v>17549</v>
      </c>
      <c r="E13081" s="46" t="s">
        <v>17549</v>
      </c>
      <c r="F13081" s="121">
        <v>185.8914</v>
      </c>
      <c r="G13081" s="87"/>
      <c r="H13081" s="47"/>
      <c r="I13081" s="120">
        <v>0</v>
      </c>
      <c r="J13081" s="120">
        <v>0</v>
      </c>
    </row>
    <row r="13082" spans="1:10" ht="15" customHeight="1">
      <c r="A13082" s="46" t="s">
        <v>23553</v>
      </c>
      <c r="B13082" s="46" t="s">
        <v>23554</v>
      </c>
      <c r="C13082" s="47">
        <v>18.268000000000001</v>
      </c>
      <c r="D13082" s="119" t="s">
        <v>17547</v>
      </c>
      <c r="E13082" s="46" t="s">
        <v>17547</v>
      </c>
      <c r="F13082" s="121">
        <v>501.90679999999998</v>
      </c>
      <c r="G13082" s="87"/>
      <c r="H13082" s="47"/>
      <c r="I13082" s="120">
        <v>0</v>
      </c>
      <c r="J13082" s="120">
        <v>0</v>
      </c>
    </row>
    <row r="13083" spans="1:10" ht="15" customHeight="1">
      <c r="A13083" s="46" t="s">
        <v>23551</v>
      </c>
      <c r="B13083" s="46" t="s">
        <v>23552</v>
      </c>
      <c r="C13083" s="47">
        <v>28.3888</v>
      </c>
      <c r="D13083" s="119" t="s">
        <v>17545</v>
      </c>
      <c r="E13083" s="46" t="s">
        <v>17545</v>
      </c>
      <c r="F13083" s="121">
        <v>426.62079999999997</v>
      </c>
      <c r="G13083" s="87"/>
      <c r="H13083" s="47"/>
      <c r="I13083" s="120">
        <v>0</v>
      </c>
      <c r="J13083" s="120">
        <v>0</v>
      </c>
    </row>
    <row r="13084" spans="1:10" ht="15" customHeight="1">
      <c r="A13084" s="46" t="s">
        <v>23549</v>
      </c>
      <c r="B13084" s="46" t="s">
        <v>23550</v>
      </c>
      <c r="C13084" s="47">
        <v>46.226599999999998</v>
      </c>
      <c r="D13084" s="119" t="s">
        <v>17566</v>
      </c>
      <c r="E13084" s="46" t="s">
        <v>17566</v>
      </c>
      <c r="F13084" s="121">
        <v>346.22280000000001</v>
      </c>
      <c r="G13084" s="87"/>
      <c r="H13084" s="47"/>
      <c r="I13084" s="120">
        <v>0</v>
      </c>
      <c r="J13084" s="120">
        <v>0</v>
      </c>
    </row>
    <row r="13085" spans="1:10" ht="15" customHeight="1">
      <c r="A13085" s="46" t="s">
        <v>23813</v>
      </c>
      <c r="B13085" s="46" t="s">
        <v>23814</v>
      </c>
      <c r="C13085" s="47">
        <v>5.6980000000000004</v>
      </c>
      <c r="D13085" s="119" t="s">
        <v>17600</v>
      </c>
      <c r="E13085" s="46" t="s">
        <v>17600</v>
      </c>
      <c r="F13085" s="121">
        <v>736.13</v>
      </c>
      <c r="G13085" s="87"/>
      <c r="H13085" s="47"/>
      <c r="I13085" s="120">
        <v>106</v>
      </c>
      <c r="J13085" s="120">
        <v>0</v>
      </c>
    </row>
    <row r="13086" spans="1:10" ht="15" customHeight="1">
      <c r="A13086" s="46" t="s">
        <v>23811</v>
      </c>
      <c r="B13086" s="46" t="s">
        <v>23812</v>
      </c>
      <c r="C13086" s="47">
        <v>8.4855999999999998</v>
      </c>
      <c r="D13086" s="119" t="s">
        <v>17598</v>
      </c>
      <c r="E13086" s="46" t="s">
        <v>17598</v>
      </c>
      <c r="F13086" s="121">
        <v>736.13</v>
      </c>
      <c r="G13086" s="87"/>
      <c r="H13086" s="47"/>
      <c r="I13086" s="120">
        <v>40</v>
      </c>
      <c r="J13086" s="120">
        <v>0</v>
      </c>
    </row>
    <row r="13087" spans="1:10" ht="15" customHeight="1">
      <c r="A13087" s="46" t="s">
        <v>23809</v>
      </c>
      <c r="B13087" s="46" t="s">
        <v>23810</v>
      </c>
      <c r="C13087" s="47">
        <v>12.893599999999999</v>
      </c>
      <c r="D13087" s="119" t="s">
        <v>17594</v>
      </c>
      <c r="E13087" s="46" t="s">
        <v>17594</v>
      </c>
      <c r="F13087" s="121">
        <v>736.13</v>
      </c>
      <c r="G13087" s="87"/>
      <c r="H13087" s="47"/>
      <c r="I13087" s="120">
        <v>32</v>
      </c>
      <c r="J13087" s="120">
        <v>0</v>
      </c>
    </row>
    <row r="13088" spans="1:10" ht="15" customHeight="1">
      <c r="A13088" s="46" t="s">
        <v>23807</v>
      </c>
      <c r="B13088" s="46" t="s">
        <v>23808</v>
      </c>
      <c r="C13088" s="47">
        <v>22.204799999999999</v>
      </c>
      <c r="D13088" s="119" t="s">
        <v>17607</v>
      </c>
      <c r="E13088" s="46" t="s">
        <v>17607</v>
      </c>
      <c r="F13088" s="121">
        <v>642.44079999999997</v>
      </c>
      <c r="G13088" s="87"/>
      <c r="H13088" s="47"/>
      <c r="I13088" s="120">
        <v>18</v>
      </c>
      <c r="J13088" s="120">
        <v>0</v>
      </c>
    </row>
    <row r="13089" spans="1:10" ht="15" customHeight="1">
      <c r="A13089" s="46" t="s">
        <v>23805</v>
      </c>
      <c r="B13089" s="46" t="s">
        <v>23806</v>
      </c>
      <c r="C13089" s="47">
        <v>34.258800000000001</v>
      </c>
      <c r="D13089" s="119" t="s">
        <v>17596</v>
      </c>
      <c r="E13089" s="46" t="s">
        <v>17596</v>
      </c>
      <c r="F13089" s="121">
        <v>810.95140000000004</v>
      </c>
      <c r="G13089" s="87"/>
      <c r="H13089" s="47"/>
      <c r="I13089" s="120">
        <v>18</v>
      </c>
      <c r="J13089" s="120">
        <v>0</v>
      </c>
    </row>
    <row r="13090" spans="1:10" ht="15" customHeight="1">
      <c r="A13090" s="46" t="s">
        <v>23803</v>
      </c>
      <c r="B13090" s="46" t="s">
        <v>23804</v>
      </c>
      <c r="C13090" s="47">
        <v>57.447800000000001</v>
      </c>
      <c r="D13090" s="119" t="s">
        <v>17605</v>
      </c>
      <c r="E13090" s="46" t="s">
        <v>17605</v>
      </c>
      <c r="F13090" s="121">
        <v>642.44079999999997</v>
      </c>
      <c r="G13090" s="87"/>
      <c r="H13090" s="47"/>
      <c r="I13090" s="120">
        <v>6</v>
      </c>
      <c r="J13090" s="120">
        <v>0</v>
      </c>
    </row>
    <row r="13091" spans="1:10" ht="15" customHeight="1">
      <c r="A13091" s="46" t="s">
        <v>23825</v>
      </c>
      <c r="B13091" s="46" t="s">
        <v>23826</v>
      </c>
      <c r="C13091" s="47">
        <v>4.4391999999999996</v>
      </c>
      <c r="D13091" s="119" t="s">
        <v>17604</v>
      </c>
      <c r="E13091" s="46" t="s">
        <v>17604</v>
      </c>
      <c r="F13091" s="121">
        <v>642.44079999999997</v>
      </c>
      <c r="G13091" s="87"/>
      <c r="H13091" s="47"/>
      <c r="I13091" s="120">
        <v>180</v>
      </c>
      <c r="J13091" s="120">
        <v>0</v>
      </c>
    </row>
    <row r="13092" spans="1:10" ht="15" customHeight="1">
      <c r="A13092" s="46" t="s">
        <v>23823</v>
      </c>
      <c r="B13092" s="46" t="s">
        <v>23824</v>
      </c>
      <c r="C13092" s="47">
        <v>6.4724000000000004</v>
      </c>
      <c r="D13092" s="119" t="s">
        <v>17602</v>
      </c>
      <c r="E13092" s="46" t="s">
        <v>17602</v>
      </c>
      <c r="F13092" s="121">
        <v>729.62379999999996</v>
      </c>
      <c r="G13092" s="87"/>
      <c r="H13092" s="47"/>
      <c r="I13092" s="120">
        <v>100</v>
      </c>
      <c r="J13092" s="120">
        <v>0</v>
      </c>
    </row>
    <row r="13093" spans="1:10" ht="15" customHeight="1">
      <c r="A13093" s="46" t="s">
        <v>23821</v>
      </c>
      <c r="B13093" s="46" t="s">
        <v>23822</v>
      </c>
      <c r="C13093" s="47">
        <v>9.6522000000000006</v>
      </c>
      <c r="D13093" s="119" t="s">
        <v>17592</v>
      </c>
      <c r="E13093" s="46" t="s">
        <v>17592</v>
      </c>
      <c r="F13093" s="121">
        <v>432.47640000000001</v>
      </c>
      <c r="G13093" s="87"/>
      <c r="H13093" s="47"/>
      <c r="I13093" s="120">
        <v>34</v>
      </c>
      <c r="J13093" s="120">
        <v>0</v>
      </c>
    </row>
    <row r="13094" spans="1:10" ht="15" customHeight="1">
      <c r="A13094" s="46" t="s">
        <v>23819</v>
      </c>
      <c r="B13094" s="46" t="s">
        <v>23820</v>
      </c>
      <c r="C13094" s="47">
        <v>15.9072</v>
      </c>
      <c r="D13094" s="119" t="s">
        <v>17590</v>
      </c>
      <c r="E13094" s="46" t="s">
        <v>17590</v>
      </c>
      <c r="F13094" s="121">
        <v>58.091000000000001</v>
      </c>
      <c r="G13094" s="87"/>
      <c r="H13094" s="47"/>
      <c r="I13094" s="120">
        <v>32</v>
      </c>
      <c r="J13094" s="120">
        <v>0</v>
      </c>
    </row>
    <row r="13095" spans="1:10" ht="15" customHeight="1">
      <c r="A13095" s="46" t="s">
        <v>23817</v>
      </c>
      <c r="B13095" s="46" t="s">
        <v>23818</v>
      </c>
      <c r="C13095" s="47">
        <v>23.289200000000001</v>
      </c>
      <c r="D13095" s="119" t="s">
        <v>17588</v>
      </c>
      <c r="E13095" s="46" t="s">
        <v>17588</v>
      </c>
      <c r="F13095" s="121">
        <v>148.0626</v>
      </c>
      <c r="G13095" s="87"/>
      <c r="H13095" s="47"/>
      <c r="I13095" s="120">
        <v>20</v>
      </c>
      <c r="J13095" s="120">
        <v>0</v>
      </c>
    </row>
    <row r="13096" spans="1:10" ht="15" customHeight="1">
      <c r="A13096" s="46" t="s">
        <v>23815</v>
      </c>
      <c r="B13096" s="46" t="s">
        <v>23816</v>
      </c>
      <c r="C13096" s="47">
        <v>37.968000000000004</v>
      </c>
      <c r="D13096" s="119" t="s">
        <v>17586</v>
      </c>
      <c r="E13096" s="46" t="s">
        <v>17586</v>
      </c>
      <c r="F13096" s="121">
        <v>69.709400000000002</v>
      </c>
      <c r="G13096" s="87"/>
      <c r="H13096" s="47"/>
      <c r="I13096" s="120">
        <v>15</v>
      </c>
      <c r="J13096" s="120">
        <v>0</v>
      </c>
    </row>
    <row r="13097" spans="1:10" ht="15" customHeight="1">
      <c r="A13097" s="46" t="s">
        <v>23837</v>
      </c>
      <c r="B13097" s="46" t="s">
        <v>23838</v>
      </c>
      <c r="C13097" s="47">
        <v>4.1496000000000004</v>
      </c>
      <c r="D13097" s="119" t="s">
        <v>17584</v>
      </c>
      <c r="E13097" s="46" t="s">
        <v>17584</v>
      </c>
      <c r="F13097" s="121">
        <v>135.51480000000001</v>
      </c>
      <c r="G13097" s="87"/>
      <c r="H13097" s="47"/>
      <c r="I13097" s="120">
        <v>180</v>
      </c>
      <c r="J13097" s="120">
        <v>0</v>
      </c>
    </row>
    <row r="13098" spans="1:10" ht="15" customHeight="1">
      <c r="A13098" s="46" t="s">
        <v>23835</v>
      </c>
      <c r="B13098" s="46" t="s">
        <v>23836</v>
      </c>
      <c r="C13098" s="47">
        <v>6.4623999999999997</v>
      </c>
      <c r="D13098" s="119" t="s">
        <v>17582</v>
      </c>
      <c r="E13098" s="46" t="s">
        <v>17582</v>
      </c>
      <c r="F13098" s="121">
        <v>139.69739999999999</v>
      </c>
      <c r="G13098" s="87"/>
      <c r="H13098" s="47"/>
      <c r="I13098" s="120">
        <v>95</v>
      </c>
      <c r="J13098" s="120">
        <v>0</v>
      </c>
    </row>
    <row r="13099" spans="1:10" ht="15" customHeight="1">
      <c r="A13099" s="46" t="s">
        <v>23833</v>
      </c>
      <c r="B13099" s="46" t="s">
        <v>23834</v>
      </c>
      <c r="C13099" s="47">
        <v>9.1592000000000002</v>
      </c>
      <c r="D13099" s="119" t="s">
        <v>17580</v>
      </c>
      <c r="E13099" s="46" t="s">
        <v>17580</v>
      </c>
      <c r="F13099" s="121">
        <v>167.3022</v>
      </c>
      <c r="G13099" s="87"/>
      <c r="H13099" s="47"/>
      <c r="I13099" s="120">
        <v>35</v>
      </c>
      <c r="J13099" s="120">
        <v>0</v>
      </c>
    </row>
    <row r="13100" spans="1:10" ht="15" customHeight="1">
      <c r="A13100" s="46" t="s">
        <v>23831</v>
      </c>
      <c r="B13100" s="46" t="s">
        <v>23832</v>
      </c>
      <c r="C13100" s="47">
        <v>16.289400000000001</v>
      </c>
      <c r="D13100" s="119" t="s">
        <v>17578</v>
      </c>
      <c r="E13100" s="46" t="s">
        <v>17578</v>
      </c>
      <c r="F13100" s="121">
        <v>74.3566</v>
      </c>
      <c r="G13100" s="87"/>
      <c r="H13100" s="47"/>
      <c r="I13100" s="120">
        <v>32</v>
      </c>
      <c r="J13100" s="120">
        <v>0</v>
      </c>
    </row>
    <row r="13101" spans="1:10" ht="15" customHeight="1">
      <c r="A13101" s="46" t="s">
        <v>23829</v>
      </c>
      <c r="B13101" s="46" t="s">
        <v>23830</v>
      </c>
      <c r="C13101" s="47">
        <v>23.969799999999999</v>
      </c>
      <c r="D13101" s="119" t="s">
        <v>17576</v>
      </c>
      <c r="E13101" s="46" t="s">
        <v>17576</v>
      </c>
      <c r="F13101" s="121">
        <v>97.593000000000004</v>
      </c>
      <c r="G13101" s="87"/>
      <c r="H13101" s="47"/>
      <c r="I13101" s="120">
        <v>20</v>
      </c>
      <c r="J13101" s="120">
        <v>0</v>
      </c>
    </row>
    <row r="13102" spans="1:10" ht="15" customHeight="1">
      <c r="A13102" s="46" t="s">
        <v>23827</v>
      </c>
      <c r="B13102" s="46" t="s">
        <v>23828</v>
      </c>
      <c r="C13102" s="47">
        <v>38.357599999999998</v>
      </c>
      <c r="D13102" s="119" t="s">
        <v>17574</v>
      </c>
      <c r="E13102" s="46" t="s">
        <v>17574</v>
      </c>
      <c r="F13102" s="121">
        <v>118.50579999999999</v>
      </c>
      <c r="G13102" s="87"/>
      <c r="H13102" s="47"/>
      <c r="I13102" s="120">
        <v>10</v>
      </c>
      <c r="J13102" s="120">
        <v>0</v>
      </c>
    </row>
    <row r="13103" spans="1:10" ht="15" customHeight="1">
      <c r="A13103" s="46" t="s">
        <v>23873</v>
      </c>
      <c r="B13103" s="46" t="s">
        <v>23874</v>
      </c>
      <c r="C13103" s="47">
        <v>5.2754000000000003</v>
      </c>
      <c r="D13103" s="119" t="s">
        <v>3974</v>
      </c>
      <c r="E13103" s="46" t="s">
        <v>3974</v>
      </c>
      <c r="F13103" s="121">
        <v>89.4602</v>
      </c>
      <c r="G13103" s="87"/>
      <c r="H13103" s="47"/>
      <c r="I13103" s="120">
        <v>75</v>
      </c>
      <c r="J13103" s="120">
        <v>0</v>
      </c>
    </row>
    <row r="13104" spans="1:10" ht="15" customHeight="1">
      <c r="A13104" s="46" t="s">
        <v>23871</v>
      </c>
      <c r="B13104" s="46" t="s">
        <v>23872</v>
      </c>
      <c r="C13104" s="47">
        <v>8.1978000000000009</v>
      </c>
      <c r="D13104" s="119" t="s">
        <v>17573</v>
      </c>
      <c r="E13104" s="46" t="s">
        <v>17573</v>
      </c>
      <c r="F13104" s="121">
        <v>92.945599999999999</v>
      </c>
      <c r="G13104" s="87"/>
      <c r="H13104" s="47"/>
      <c r="I13104" s="120">
        <v>99</v>
      </c>
      <c r="J13104" s="120">
        <v>0</v>
      </c>
    </row>
    <row r="13105" spans="1:10" ht="15" customHeight="1">
      <c r="A13105" s="46" t="s">
        <v>23869</v>
      </c>
      <c r="B13105" s="46" t="s">
        <v>23870</v>
      </c>
      <c r="C13105" s="47">
        <v>11.314</v>
      </c>
      <c r="D13105" s="119" t="s">
        <v>17572</v>
      </c>
      <c r="E13105" s="46" t="s">
        <v>17572</v>
      </c>
      <c r="F13105" s="121">
        <v>88.298400000000001</v>
      </c>
      <c r="G13105" s="87"/>
      <c r="H13105" s="47"/>
      <c r="I13105" s="120">
        <v>79</v>
      </c>
      <c r="J13105" s="120">
        <v>0</v>
      </c>
    </row>
    <row r="13106" spans="1:10" ht="15" customHeight="1">
      <c r="A13106" s="46" t="s">
        <v>23867</v>
      </c>
      <c r="B13106" s="46" t="s">
        <v>23868</v>
      </c>
      <c r="C13106" s="47">
        <v>15.1534</v>
      </c>
      <c r="D13106" s="119" t="s">
        <v>17570</v>
      </c>
      <c r="E13106" s="46" t="s">
        <v>17570</v>
      </c>
      <c r="F13106" s="121">
        <v>92.945599999999999</v>
      </c>
      <c r="G13106" s="87"/>
      <c r="H13106" s="47"/>
      <c r="I13106" s="120">
        <v>40</v>
      </c>
      <c r="J13106" s="120">
        <v>0</v>
      </c>
    </row>
    <row r="13107" spans="1:10" ht="15" customHeight="1">
      <c r="A13107" s="46" t="s">
        <v>23865</v>
      </c>
      <c r="B13107" s="46" t="s">
        <v>23866</v>
      </c>
      <c r="C13107" s="47">
        <v>20.3428</v>
      </c>
      <c r="D13107" s="119" t="s">
        <v>7083</v>
      </c>
      <c r="E13107" s="46" t="s">
        <v>7083</v>
      </c>
      <c r="F13107" s="121">
        <v>76.075999999999993</v>
      </c>
      <c r="G13107" s="87"/>
      <c r="H13107" s="47"/>
      <c r="I13107" s="120">
        <v>28</v>
      </c>
      <c r="J13107" s="120">
        <v>0</v>
      </c>
    </row>
    <row r="13108" spans="1:10" ht="15" customHeight="1">
      <c r="A13108" s="46" t="s">
        <v>23863</v>
      </c>
      <c r="B13108" s="46" t="s">
        <v>23864</v>
      </c>
      <c r="C13108" s="47">
        <v>33.942399999999999</v>
      </c>
      <c r="D13108" s="119" t="s">
        <v>7086</v>
      </c>
      <c r="E13108" s="46" t="s">
        <v>7086</v>
      </c>
      <c r="F13108" s="121">
        <v>76.075999999999993</v>
      </c>
      <c r="G13108" s="87"/>
      <c r="H13108" s="47"/>
      <c r="I13108" s="120">
        <v>9</v>
      </c>
      <c r="J13108" s="120">
        <v>0</v>
      </c>
    </row>
    <row r="13109" spans="1:10" ht="15" customHeight="1">
      <c r="A13109" s="46" t="s">
        <v>23885</v>
      </c>
      <c r="B13109" s="46" t="s">
        <v>23886</v>
      </c>
      <c r="C13109" s="47">
        <v>2.8794</v>
      </c>
      <c r="D13109" s="119" t="s">
        <v>35371</v>
      </c>
      <c r="E13109" s="46" t="s">
        <v>35371</v>
      </c>
      <c r="F13109" s="121">
        <v>144.0658</v>
      </c>
      <c r="G13109" s="87"/>
      <c r="H13109" s="47"/>
      <c r="I13109" s="120">
        <v>268</v>
      </c>
      <c r="J13109" s="120">
        <v>0</v>
      </c>
    </row>
    <row r="13110" spans="1:10" ht="15" customHeight="1">
      <c r="A13110" s="46" t="s">
        <v>23883</v>
      </c>
      <c r="B13110" s="46" t="s">
        <v>23884</v>
      </c>
      <c r="C13110" s="47">
        <v>4.2325999999999997</v>
      </c>
      <c r="D13110" s="119" t="s">
        <v>7696</v>
      </c>
      <c r="E13110" s="46" t="s">
        <v>7696</v>
      </c>
      <c r="F13110" s="121">
        <v>102.2402</v>
      </c>
      <c r="G13110" s="87"/>
      <c r="H13110" s="47"/>
      <c r="I13110" s="120">
        <v>160</v>
      </c>
      <c r="J13110" s="120">
        <v>0</v>
      </c>
    </row>
    <row r="13111" spans="1:10" ht="15" customHeight="1">
      <c r="A13111" s="46" t="s">
        <v>23881</v>
      </c>
      <c r="B13111" s="46" t="s">
        <v>23882</v>
      </c>
      <c r="C13111" s="47">
        <v>5.9661999999999997</v>
      </c>
      <c r="D13111" s="119" t="s">
        <v>17569</v>
      </c>
      <c r="E13111" s="46" t="s">
        <v>17569</v>
      </c>
      <c r="F13111" s="121">
        <v>67.385599999999997</v>
      </c>
      <c r="G13111" s="87"/>
      <c r="H13111" s="47"/>
      <c r="I13111" s="120">
        <v>108</v>
      </c>
      <c r="J13111" s="120">
        <v>0</v>
      </c>
    </row>
    <row r="13112" spans="1:10" ht="15" customHeight="1">
      <c r="A13112" s="46" t="s">
        <v>23879</v>
      </c>
      <c r="B13112" s="46" t="s">
        <v>23880</v>
      </c>
      <c r="C13112" s="47">
        <v>9.5792000000000002</v>
      </c>
      <c r="D13112" s="119" t="s">
        <v>17568</v>
      </c>
      <c r="E13112" s="46" t="s">
        <v>17568</v>
      </c>
      <c r="F13112" s="121">
        <v>85.974800000000002</v>
      </c>
      <c r="G13112" s="87"/>
      <c r="H13112" s="47"/>
      <c r="I13112" s="120">
        <v>14</v>
      </c>
      <c r="J13112" s="120">
        <v>0</v>
      </c>
    </row>
    <row r="13113" spans="1:10" ht="15" customHeight="1">
      <c r="A13113" s="46" t="s">
        <v>23877</v>
      </c>
      <c r="B13113" s="46" t="s">
        <v>23878</v>
      </c>
      <c r="C13113" s="47">
        <v>13.4808</v>
      </c>
      <c r="D13113" s="119" t="s">
        <v>1553</v>
      </c>
      <c r="E13113" s="46" t="s">
        <v>1553</v>
      </c>
      <c r="F13113" s="121">
        <v>207.22239999999999</v>
      </c>
      <c r="G13113" s="87"/>
      <c r="H13113" s="47"/>
      <c r="I13113" s="120">
        <v>0</v>
      </c>
      <c r="J13113" s="120">
        <v>0</v>
      </c>
    </row>
    <row r="13114" spans="1:10" ht="15" customHeight="1">
      <c r="A13114" s="46" t="s">
        <v>23875</v>
      </c>
      <c r="B13114" s="46" t="s">
        <v>23876</v>
      </c>
      <c r="C13114" s="47">
        <v>20.532399999999999</v>
      </c>
      <c r="D13114" s="119" t="s">
        <v>4599</v>
      </c>
      <c r="E13114" s="46" t="s">
        <v>4599</v>
      </c>
      <c r="F13114" s="121">
        <v>127.52160000000001</v>
      </c>
      <c r="G13114" s="87"/>
      <c r="H13114" s="47"/>
      <c r="I13114" s="120">
        <v>0</v>
      </c>
      <c r="J13114" s="120">
        <v>0</v>
      </c>
    </row>
    <row r="13115" spans="1:10" ht="15" customHeight="1">
      <c r="A13115" s="46" t="s">
        <v>23899</v>
      </c>
      <c r="B13115" s="46" t="s">
        <v>23900</v>
      </c>
      <c r="C13115" s="47">
        <v>2.8794</v>
      </c>
      <c r="D13115" s="119" t="s">
        <v>4590</v>
      </c>
      <c r="E13115" s="46" t="s">
        <v>4590</v>
      </c>
      <c r="F13115" s="121">
        <v>114.7694</v>
      </c>
      <c r="G13115" s="87"/>
      <c r="H13115" s="47"/>
      <c r="I13115" s="120">
        <v>42</v>
      </c>
      <c r="J13115" s="120">
        <v>0</v>
      </c>
    </row>
    <row r="13116" spans="1:10" ht="15" customHeight="1">
      <c r="A13116" s="46" t="s">
        <v>23897</v>
      </c>
      <c r="B13116" s="46" t="s">
        <v>23898</v>
      </c>
      <c r="C13116" s="47">
        <v>4.2325999999999997</v>
      </c>
      <c r="D13116" s="119" t="s">
        <v>4587</v>
      </c>
      <c r="E13116" s="46" t="s">
        <v>4587</v>
      </c>
      <c r="F13116" s="121">
        <v>121.1454</v>
      </c>
      <c r="G13116" s="87"/>
      <c r="H13116" s="47"/>
      <c r="I13116" s="120">
        <v>37</v>
      </c>
      <c r="J13116" s="120">
        <v>0</v>
      </c>
    </row>
    <row r="13117" spans="1:10" ht="15" customHeight="1">
      <c r="A13117" s="46" t="s">
        <v>23895</v>
      </c>
      <c r="B13117" s="46" t="s">
        <v>23896</v>
      </c>
      <c r="C13117" s="47">
        <v>5.9661999999999997</v>
      </c>
      <c r="D13117" s="119" t="s">
        <v>3933</v>
      </c>
      <c r="E13117" s="46" t="s">
        <v>3933</v>
      </c>
      <c r="F13117" s="121">
        <v>38.340000000000003</v>
      </c>
      <c r="G13117" s="87"/>
      <c r="H13117" s="47"/>
      <c r="I13117" s="120">
        <v>22</v>
      </c>
      <c r="J13117" s="120">
        <v>0</v>
      </c>
    </row>
    <row r="13118" spans="1:10" ht="15" customHeight="1">
      <c r="A13118" s="46" t="s">
        <v>23893</v>
      </c>
      <c r="B13118" s="46" t="s">
        <v>23894</v>
      </c>
      <c r="C13118" s="47">
        <v>9.5792000000000002</v>
      </c>
      <c r="D13118" s="119" t="s">
        <v>3944</v>
      </c>
      <c r="E13118" s="46" t="s">
        <v>3944</v>
      </c>
      <c r="F13118" s="121">
        <v>39.760199999999998</v>
      </c>
      <c r="G13118" s="87"/>
      <c r="H13118" s="47"/>
      <c r="I13118" s="120">
        <v>23</v>
      </c>
      <c r="J13118" s="120">
        <v>0</v>
      </c>
    </row>
    <row r="13119" spans="1:10" ht="15" customHeight="1">
      <c r="A13119" s="46" t="s">
        <v>23891</v>
      </c>
      <c r="B13119" s="46" t="s">
        <v>23892</v>
      </c>
      <c r="C13119" s="47">
        <v>13.4808</v>
      </c>
      <c r="D13119" s="119" t="s">
        <v>321</v>
      </c>
      <c r="E13119" s="46" t="s">
        <v>321</v>
      </c>
      <c r="F13119" s="121">
        <v>48.28</v>
      </c>
      <c r="G13119" s="87"/>
      <c r="H13119" s="47"/>
      <c r="I13119" s="120">
        <v>32</v>
      </c>
      <c r="J13119" s="120">
        <v>0</v>
      </c>
    </row>
    <row r="13120" spans="1:10" ht="15" customHeight="1">
      <c r="A13120" s="46" t="s">
        <v>23889</v>
      </c>
      <c r="B13120" s="46" t="s">
        <v>23890</v>
      </c>
      <c r="C13120" s="47">
        <v>20.532399999999999</v>
      </c>
      <c r="D13120" s="119" t="s">
        <v>3113</v>
      </c>
      <c r="E13120" s="46" t="s">
        <v>3113</v>
      </c>
      <c r="F13120" s="121">
        <v>48.28</v>
      </c>
      <c r="G13120" s="87"/>
      <c r="H13120" s="47"/>
      <c r="I13120" s="120">
        <v>16</v>
      </c>
      <c r="J13120" s="120">
        <v>0</v>
      </c>
    </row>
    <row r="13121" spans="1:10" ht="15" customHeight="1">
      <c r="A13121" s="46" t="s">
        <v>23849</v>
      </c>
      <c r="B13121" s="46" t="s">
        <v>23850</v>
      </c>
      <c r="C13121" s="47">
        <v>7.4008000000000003</v>
      </c>
      <c r="D13121" s="119" t="s">
        <v>17617</v>
      </c>
      <c r="E13121" s="46" t="s">
        <v>17617</v>
      </c>
      <c r="F13121" s="121">
        <v>8.0884</v>
      </c>
      <c r="G13121" s="87"/>
      <c r="H13121" s="47"/>
      <c r="I13121" s="120">
        <v>8</v>
      </c>
      <c r="J13121" s="120">
        <v>0</v>
      </c>
    </row>
    <row r="13122" spans="1:10" ht="15" customHeight="1">
      <c r="A13122" s="46" t="s">
        <v>23847</v>
      </c>
      <c r="B13122" s="46" t="s">
        <v>23848</v>
      </c>
      <c r="C13122" s="47">
        <v>12.201599999999999</v>
      </c>
      <c r="D13122" s="119" t="s">
        <v>17888</v>
      </c>
      <c r="E13122" s="46" t="s">
        <v>17888</v>
      </c>
      <c r="F13122" s="121">
        <v>64.3048</v>
      </c>
      <c r="G13122" s="87"/>
      <c r="H13122" s="47"/>
      <c r="I13122" s="120">
        <v>20</v>
      </c>
      <c r="J13122" s="120">
        <v>0</v>
      </c>
    </row>
    <row r="13123" spans="1:10" ht="15" customHeight="1">
      <c r="A13123" s="46" t="s">
        <v>23845</v>
      </c>
      <c r="B13123" s="46" t="s">
        <v>23846</v>
      </c>
      <c r="C13123" s="47">
        <v>17.146799999999999</v>
      </c>
      <c r="D13123" s="119" t="s">
        <v>17621</v>
      </c>
      <c r="E13123" s="46" t="s">
        <v>17621</v>
      </c>
      <c r="F13123" s="121">
        <v>74.3566</v>
      </c>
      <c r="G13123" s="87"/>
      <c r="H13123" s="47"/>
      <c r="I13123" s="120">
        <v>4</v>
      </c>
      <c r="J13123" s="120">
        <v>0</v>
      </c>
    </row>
    <row r="13124" spans="1:10" ht="15" customHeight="1">
      <c r="A13124" s="46" t="s">
        <v>23843</v>
      </c>
      <c r="B13124" s="46" t="s">
        <v>23844</v>
      </c>
      <c r="C13124" s="47">
        <v>27.44</v>
      </c>
      <c r="D13124" s="119" t="s">
        <v>17619</v>
      </c>
      <c r="E13124" s="46" t="s">
        <v>17619</v>
      </c>
      <c r="F13124" s="121">
        <v>50.260399999999997</v>
      </c>
      <c r="G13124" s="87"/>
      <c r="H13124" s="47"/>
      <c r="I13124" s="120">
        <v>14</v>
      </c>
      <c r="J13124" s="120">
        <v>0</v>
      </c>
    </row>
    <row r="13125" spans="1:10" ht="15" customHeight="1">
      <c r="A13125" s="46" t="s">
        <v>23841</v>
      </c>
      <c r="B13125" s="46" t="s">
        <v>23842</v>
      </c>
      <c r="C13125" s="47">
        <v>35.159399999999998</v>
      </c>
      <c r="D13125" s="119" t="s">
        <v>17631</v>
      </c>
      <c r="E13125" s="46" t="s">
        <v>17631</v>
      </c>
      <c r="F13125" s="121">
        <v>80.921000000000006</v>
      </c>
      <c r="G13125" s="87"/>
      <c r="H13125" s="47"/>
      <c r="I13125" s="120">
        <v>11</v>
      </c>
      <c r="J13125" s="120">
        <v>0</v>
      </c>
    </row>
    <row r="13126" spans="1:10" ht="15" customHeight="1">
      <c r="A13126" s="46" t="s">
        <v>23839</v>
      </c>
      <c r="B13126" s="46" t="s">
        <v>23840</v>
      </c>
      <c r="C13126" s="47">
        <v>65.220600000000005</v>
      </c>
      <c r="D13126" s="119" t="s">
        <v>17629</v>
      </c>
      <c r="E13126" s="46" t="s">
        <v>17629</v>
      </c>
      <c r="F13126" s="121">
        <v>107.492</v>
      </c>
      <c r="G13126" s="87"/>
      <c r="H13126" s="47"/>
      <c r="I13126" s="120">
        <v>5</v>
      </c>
      <c r="J13126" s="120">
        <v>0</v>
      </c>
    </row>
    <row r="13127" spans="1:10" ht="15" customHeight="1">
      <c r="A13127" s="46" t="s">
        <v>23861</v>
      </c>
      <c r="B13127" s="46" t="s">
        <v>23862</v>
      </c>
      <c r="C13127" s="47">
        <v>6.2664</v>
      </c>
      <c r="D13127" s="119" t="s">
        <v>17628</v>
      </c>
      <c r="E13127" s="46" t="s">
        <v>17628</v>
      </c>
      <c r="F13127" s="121">
        <v>159.4264</v>
      </c>
      <c r="G13127" s="87"/>
      <c r="H13127" s="47"/>
      <c r="I13127" s="120">
        <v>33</v>
      </c>
      <c r="J13127" s="120">
        <v>0</v>
      </c>
    </row>
    <row r="13128" spans="1:10" ht="15" customHeight="1">
      <c r="A13128" s="46" t="s">
        <v>23859</v>
      </c>
      <c r="B13128" s="46" t="s">
        <v>23860</v>
      </c>
      <c r="C13128" s="47">
        <v>10.209199999999999</v>
      </c>
      <c r="D13128" s="119" t="s">
        <v>17626</v>
      </c>
      <c r="E13128" s="46" t="s">
        <v>17626</v>
      </c>
      <c r="F13128" s="121">
        <v>318.8528</v>
      </c>
      <c r="G13128" s="87"/>
      <c r="H13128" s="47"/>
      <c r="I13128" s="120">
        <v>18</v>
      </c>
      <c r="J13128" s="120">
        <v>0</v>
      </c>
    </row>
    <row r="13129" spans="1:10" ht="15" customHeight="1">
      <c r="A13129" s="46" t="s">
        <v>23857</v>
      </c>
      <c r="B13129" s="46" t="s">
        <v>23858</v>
      </c>
      <c r="C13129" s="47">
        <v>12.976000000000001</v>
      </c>
      <c r="D13129" s="119" t="s">
        <v>17624</v>
      </c>
      <c r="E13129" s="46" t="s">
        <v>17624</v>
      </c>
      <c r="F13129" s="121">
        <v>71.800600000000003</v>
      </c>
      <c r="G13129" s="87"/>
      <c r="H13129" s="47"/>
      <c r="I13129" s="120">
        <v>5</v>
      </c>
      <c r="J13129" s="120">
        <v>0</v>
      </c>
    </row>
    <row r="13130" spans="1:10" ht="15" customHeight="1">
      <c r="A13130" s="46" t="s">
        <v>23855</v>
      </c>
      <c r="B13130" s="46" t="s">
        <v>23856</v>
      </c>
      <c r="C13130" s="47">
        <v>22.7212</v>
      </c>
      <c r="D13130" s="119" t="s">
        <v>17622</v>
      </c>
      <c r="E13130" s="46" t="s">
        <v>17622</v>
      </c>
      <c r="F13130" s="121">
        <v>69.407200000000003</v>
      </c>
      <c r="G13130" s="87"/>
      <c r="H13130" s="47"/>
      <c r="I13130" s="120">
        <v>10</v>
      </c>
      <c r="J13130" s="120">
        <v>0</v>
      </c>
    </row>
    <row r="13131" spans="1:10" ht="15" customHeight="1">
      <c r="A13131" s="46" t="s">
        <v>23853</v>
      </c>
      <c r="B13131" s="46" t="s">
        <v>23854</v>
      </c>
      <c r="C13131" s="47">
        <v>31.060600000000001</v>
      </c>
      <c r="D13131" s="119" t="s">
        <v>175</v>
      </c>
      <c r="E13131" s="46" t="s">
        <v>175</v>
      </c>
      <c r="F13131" s="121">
        <v>43.013199999999998</v>
      </c>
      <c r="G13131" s="87"/>
      <c r="H13131" s="47"/>
      <c r="I13131" s="120">
        <v>12</v>
      </c>
      <c r="J13131" s="120">
        <v>0</v>
      </c>
    </row>
    <row r="13132" spans="1:10" ht="15" customHeight="1">
      <c r="A13132" s="46" t="s">
        <v>23851</v>
      </c>
      <c r="B13132" s="46" t="s">
        <v>23852</v>
      </c>
      <c r="C13132" s="47">
        <v>51.565199999999997</v>
      </c>
      <c r="D13132" s="119" t="s">
        <v>17664</v>
      </c>
      <c r="E13132" s="46" t="s">
        <v>17664</v>
      </c>
      <c r="F13132" s="121">
        <v>14.4298</v>
      </c>
      <c r="G13132" s="87"/>
      <c r="H13132" s="47"/>
      <c r="I13132" s="120">
        <v>6</v>
      </c>
      <c r="J13132" s="120">
        <v>0</v>
      </c>
    </row>
    <row r="13133" spans="1:10" ht="15" customHeight="1">
      <c r="A13133" s="46" t="s">
        <v>24043</v>
      </c>
      <c r="B13133" s="46" t="s">
        <v>24044</v>
      </c>
      <c r="C13133" s="47">
        <v>44.227600000000002</v>
      </c>
      <c r="D13133" s="119" t="s">
        <v>17662</v>
      </c>
      <c r="E13133" s="46" t="s">
        <v>17662</v>
      </c>
      <c r="F13133" s="121">
        <v>14.4298</v>
      </c>
      <c r="G13133" s="87"/>
      <c r="H13133" s="47"/>
      <c r="I13133" s="120">
        <v>0</v>
      </c>
      <c r="J13133" s="120">
        <v>0</v>
      </c>
    </row>
    <row r="13134" spans="1:10" ht="15" customHeight="1">
      <c r="A13134" s="46" t="s">
        <v>24041</v>
      </c>
      <c r="B13134" s="46" t="s">
        <v>24042</v>
      </c>
      <c r="C13134" s="47">
        <v>1.8724000000000001</v>
      </c>
      <c r="D13134" s="119" t="s">
        <v>17660</v>
      </c>
      <c r="E13134" s="46" t="s">
        <v>17660</v>
      </c>
      <c r="F13134" s="121">
        <v>24.793199999999999</v>
      </c>
      <c r="G13134" s="87"/>
      <c r="H13134" s="47"/>
      <c r="I13134" s="120">
        <v>0</v>
      </c>
      <c r="J13134" s="120">
        <v>0</v>
      </c>
    </row>
    <row r="13135" spans="1:10" ht="15" customHeight="1">
      <c r="A13135" s="46" t="s">
        <v>24039</v>
      </c>
      <c r="B13135" s="46" t="s">
        <v>24040</v>
      </c>
      <c r="C13135" s="47">
        <v>2.5047999999999999</v>
      </c>
      <c r="D13135" s="119" t="s">
        <v>17658</v>
      </c>
      <c r="E13135" s="46" t="s">
        <v>17658</v>
      </c>
      <c r="F13135" s="121">
        <v>28.174199999999999</v>
      </c>
      <c r="G13135" s="87"/>
      <c r="H13135" s="47"/>
      <c r="I13135" s="120">
        <v>0</v>
      </c>
      <c r="J13135" s="120">
        <v>0</v>
      </c>
    </row>
    <row r="13136" spans="1:10" ht="15" customHeight="1">
      <c r="A13136" s="46" t="s">
        <v>24037</v>
      </c>
      <c r="B13136" s="46" t="s">
        <v>24038</v>
      </c>
      <c r="C13136" s="47">
        <v>3.2385999999999999</v>
      </c>
      <c r="D13136" s="119" t="s">
        <v>17656</v>
      </c>
      <c r="E13136" s="46" t="s">
        <v>17656</v>
      </c>
      <c r="F13136" s="121">
        <v>18.256799999999998</v>
      </c>
      <c r="G13136" s="87"/>
      <c r="H13136" s="47"/>
      <c r="I13136" s="120">
        <v>0</v>
      </c>
      <c r="J13136" s="120">
        <v>0</v>
      </c>
    </row>
    <row r="13137" spans="1:10" ht="15" customHeight="1">
      <c r="A13137" s="46" t="s">
        <v>24035</v>
      </c>
      <c r="B13137" s="46" t="s">
        <v>24036</v>
      </c>
      <c r="C13137" s="47">
        <v>5.9206000000000003</v>
      </c>
      <c r="D13137" s="119" t="s">
        <v>17654</v>
      </c>
      <c r="E13137" s="46" t="s">
        <v>17654</v>
      </c>
      <c r="F13137" s="121">
        <v>28.174199999999999</v>
      </c>
      <c r="G13137" s="87"/>
      <c r="H13137" s="47"/>
      <c r="I13137" s="120">
        <v>0</v>
      </c>
      <c r="J13137" s="120">
        <v>0</v>
      </c>
    </row>
    <row r="13138" spans="1:10" ht="15" customHeight="1">
      <c r="A13138" s="46" t="s">
        <v>24033</v>
      </c>
      <c r="B13138" s="46" t="s">
        <v>24034</v>
      </c>
      <c r="C13138" s="47">
        <v>7.9194000000000004</v>
      </c>
      <c r="D13138" s="119" t="s">
        <v>17653</v>
      </c>
      <c r="E13138" s="46" t="s">
        <v>17653</v>
      </c>
      <c r="F13138" s="121">
        <v>33.8202</v>
      </c>
      <c r="G13138" s="87"/>
      <c r="H13138" s="47"/>
      <c r="I13138" s="120">
        <v>0</v>
      </c>
      <c r="J13138" s="120">
        <v>0</v>
      </c>
    </row>
    <row r="13139" spans="1:10" ht="15" customHeight="1">
      <c r="A13139" s="46" t="s">
        <v>24031</v>
      </c>
      <c r="B13139" s="46" t="s">
        <v>24032</v>
      </c>
      <c r="C13139" s="47">
        <v>11.0822</v>
      </c>
      <c r="D13139" s="119" t="s">
        <v>17651</v>
      </c>
      <c r="E13139" s="46" t="s">
        <v>17651</v>
      </c>
      <c r="F13139" s="121">
        <v>11.3766</v>
      </c>
      <c r="G13139" s="87"/>
      <c r="H13139" s="47"/>
      <c r="I13139" s="120">
        <v>0</v>
      </c>
      <c r="J13139" s="120">
        <v>0</v>
      </c>
    </row>
    <row r="13140" spans="1:10" ht="15" customHeight="1">
      <c r="A13140" s="46" t="s">
        <v>24029</v>
      </c>
      <c r="B13140" s="46" t="s">
        <v>24030</v>
      </c>
      <c r="C13140" s="47">
        <v>18.5716</v>
      </c>
      <c r="D13140" s="119" t="s">
        <v>17649</v>
      </c>
      <c r="E13140" s="46" t="s">
        <v>17649</v>
      </c>
      <c r="F13140" s="121">
        <v>25.346399999999999</v>
      </c>
      <c r="G13140" s="87"/>
      <c r="H13140" s="47"/>
      <c r="I13140" s="120">
        <v>0</v>
      </c>
      <c r="J13140" s="120">
        <v>0</v>
      </c>
    </row>
    <row r="13141" spans="1:10" ht="15" customHeight="1">
      <c r="A13141" s="46" t="s">
        <v>24027</v>
      </c>
      <c r="B13141" s="46" t="s">
        <v>24028</v>
      </c>
      <c r="C13141" s="47">
        <v>26.541599999999999</v>
      </c>
      <c r="D13141" s="119" t="s">
        <v>17647</v>
      </c>
      <c r="E13141" s="46" t="s">
        <v>17647</v>
      </c>
      <c r="F13141" s="121">
        <v>29.975000000000001</v>
      </c>
      <c r="G13141" s="87"/>
      <c r="H13141" s="47"/>
      <c r="I13141" s="120">
        <v>0</v>
      </c>
      <c r="J13141" s="120">
        <v>0</v>
      </c>
    </row>
    <row r="13142" spans="1:10" ht="15" customHeight="1">
      <c r="A13142" s="46" t="s">
        <v>24054</v>
      </c>
      <c r="B13142" s="46" t="s">
        <v>24055</v>
      </c>
      <c r="C13142" s="47">
        <v>3.0110000000000001</v>
      </c>
      <c r="D13142" s="119" t="s">
        <v>17646</v>
      </c>
      <c r="E13142" s="46" t="s">
        <v>17646</v>
      </c>
      <c r="F13142" s="121">
        <v>22.976199999999999</v>
      </c>
      <c r="G13142" s="87"/>
      <c r="H13142" s="47"/>
      <c r="I13142" s="120">
        <v>0</v>
      </c>
      <c r="J13142" s="120">
        <v>0</v>
      </c>
    </row>
    <row r="13143" spans="1:10" ht="15" customHeight="1">
      <c r="A13143" s="46" t="s">
        <v>24052</v>
      </c>
      <c r="B13143" s="46" t="s">
        <v>24053</v>
      </c>
      <c r="C13143" s="47">
        <v>3.0110000000000001</v>
      </c>
      <c r="D13143" s="119" t="s">
        <v>17644</v>
      </c>
      <c r="E13143" s="46" t="s">
        <v>17644</v>
      </c>
      <c r="F13143" s="121">
        <v>18.189599999999999</v>
      </c>
      <c r="G13143" s="87"/>
      <c r="H13143" s="47"/>
      <c r="I13143" s="120">
        <v>0</v>
      </c>
      <c r="J13143" s="120">
        <v>0</v>
      </c>
    </row>
    <row r="13144" spans="1:10" ht="15" customHeight="1">
      <c r="A13144" s="46" t="s">
        <v>24141</v>
      </c>
      <c r="B13144" s="46" t="s">
        <v>24142</v>
      </c>
      <c r="C13144" s="47">
        <v>0.93520000000000003</v>
      </c>
      <c r="D13144" s="119" t="s">
        <v>17642</v>
      </c>
      <c r="E13144" s="46" t="s">
        <v>17642</v>
      </c>
      <c r="F13144" s="121">
        <v>11.966799999999999</v>
      </c>
      <c r="G13144" s="87"/>
      <c r="H13144" s="47"/>
      <c r="I13144" s="120">
        <v>980</v>
      </c>
      <c r="J13144" s="120">
        <v>0</v>
      </c>
    </row>
    <row r="13145" spans="1:10" ht="15" customHeight="1">
      <c r="A13145" s="46" t="s">
        <v>24139</v>
      </c>
      <c r="B13145" s="46" t="s">
        <v>24140</v>
      </c>
      <c r="C13145" s="47">
        <v>1.0966</v>
      </c>
      <c r="D13145" s="119" t="s">
        <v>17641</v>
      </c>
      <c r="E13145" s="46" t="s">
        <v>17641</v>
      </c>
      <c r="F13145" s="121">
        <v>9.7593999999999994</v>
      </c>
      <c r="G13145" s="87"/>
      <c r="H13145" s="47"/>
      <c r="I13145" s="120">
        <v>0</v>
      </c>
      <c r="J13145" s="120">
        <v>0</v>
      </c>
    </row>
    <row r="13146" spans="1:10" ht="15" customHeight="1">
      <c r="A13146" s="46" t="s">
        <v>24137</v>
      </c>
      <c r="B13146" s="46" t="s">
        <v>24138</v>
      </c>
      <c r="C13146" s="47">
        <v>1.2302</v>
      </c>
      <c r="D13146" s="119" t="s">
        <v>17639</v>
      </c>
      <c r="E13146" s="46" t="s">
        <v>17639</v>
      </c>
      <c r="F13146" s="121">
        <v>13.942</v>
      </c>
      <c r="G13146" s="87"/>
      <c r="H13146" s="47"/>
      <c r="I13146" s="120">
        <v>574</v>
      </c>
      <c r="J13146" s="120">
        <v>0</v>
      </c>
    </row>
    <row r="13147" spans="1:10" ht="15" customHeight="1">
      <c r="A13147" s="46" t="s">
        <v>24135</v>
      </c>
      <c r="B13147" s="46" t="s">
        <v>24136</v>
      </c>
      <c r="C13147" s="47">
        <v>2.1042000000000001</v>
      </c>
      <c r="D13147" s="119" t="s">
        <v>17638</v>
      </c>
      <c r="E13147" s="46" t="s">
        <v>17638</v>
      </c>
      <c r="F13147" s="121">
        <v>34.840600000000002</v>
      </c>
      <c r="G13147" s="87"/>
      <c r="H13147" s="47"/>
      <c r="I13147" s="120">
        <v>108</v>
      </c>
      <c r="J13147" s="120">
        <v>0</v>
      </c>
    </row>
    <row r="13148" spans="1:10" ht="15" customHeight="1">
      <c r="A13148" s="46" t="s">
        <v>24133</v>
      </c>
      <c r="B13148" s="46" t="s">
        <v>24134</v>
      </c>
      <c r="C13148" s="47">
        <v>3.2841999999999998</v>
      </c>
      <c r="D13148" s="119" t="s">
        <v>17637</v>
      </c>
      <c r="E13148" s="46" t="s">
        <v>17637</v>
      </c>
      <c r="F13148" s="121">
        <v>34.840600000000002</v>
      </c>
      <c r="G13148" s="87"/>
      <c r="H13148" s="47"/>
      <c r="I13148" s="120">
        <v>88</v>
      </c>
      <c r="J13148" s="120">
        <v>0</v>
      </c>
    </row>
    <row r="13149" spans="1:10" ht="15" customHeight="1">
      <c r="A13149" s="46" t="s">
        <v>24131</v>
      </c>
      <c r="B13149" s="46" t="s">
        <v>24132</v>
      </c>
      <c r="C13149" s="47">
        <v>4.6757999999999997</v>
      </c>
      <c r="D13149" s="119" t="s">
        <v>17635</v>
      </c>
      <c r="E13149" s="46" t="s">
        <v>17635</v>
      </c>
      <c r="F13149" s="121">
        <v>23.155000000000001</v>
      </c>
      <c r="G13149" s="87"/>
      <c r="H13149" s="47"/>
      <c r="I13149" s="120">
        <v>44</v>
      </c>
      <c r="J13149" s="120">
        <v>0</v>
      </c>
    </row>
    <row r="13150" spans="1:10" ht="15" customHeight="1">
      <c r="A13150" s="46" t="s">
        <v>14921</v>
      </c>
      <c r="B13150" s="46" t="s">
        <v>14922</v>
      </c>
      <c r="C13150" s="47">
        <v>9.0579999999999998</v>
      </c>
      <c r="D13150" s="119" t="s">
        <v>17633</v>
      </c>
      <c r="E13150" s="46" t="s">
        <v>17633</v>
      </c>
      <c r="F13150" s="121">
        <v>23.352599999999999</v>
      </c>
      <c r="G13150" s="87"/>
      <c r="H13150" s="47"/>
      <c r="I13150" s="120">
        <v>10</v>
      </c>
      <c r="J13150" s="120">
        <v>0</v>
      </c>
    </row>
    <row r="13151" spans="1:10" ht="15" customHeight="1">
      <c r="A13151" s="46" t="s">
        <v>24049</v>
      </c>
      <c r="B13151" s="46" t="s">
        <v>24050</v>
      </c>
      <c r="C13151" s="47">
        <v>0.80959999999999999</v>
      </c>
      <c r="D13151" s="119" t="s">
        <v>17721</v>
      </c>
      <c r="E13151" s="46" t="s">
        <v>17721</v>
      </c>
      <c r="F13151" s="121">
        <v>667.09460000000001</v>
      </c>
      <c r="G13151" s="87"/>
      <c r="H13151" s="47"/>
      <c r="I13151" s="120">
        <v>244</v>
      </c>
      <c r="J13151" s="120">
        <v>0</v>
      </c>
    </row>
    <row r="13152" spans="1:10" ht="15" customHeight="1">
      <c r="A13152" s="46" t="s">
        <v>24047</v>
      </c>
      <c r="B13152" s="46" t="s">
        <v>24048</v>
      </c>
      <c r="C13152" s="47">
        <v>0.86019999999999996</v>
      </c>
      <c r="D13152" s="119" t="s">
        <v>17719</v>
      </c>
      <c r="E13152" s="46" t="s">
        <v>17719</v>
      </c>
      <c r="F13152" s="121">
        <v>19.146799999999999</v>
      </c>
      <c r="G13152" s="87"/>
      <c r="H13152" s="47"/>
      <c r="I13152" s="120">
        <v>336</v>
      </c>
      <c r="J13152" s="120">
        <v>0</v>
      </c>
    </row>
    <row r="13153" spans="1:10" ht="15" customHeight="1">
      <c r="A13153" s="46" t="s">
        <v>24045</v>
      </c>
      <c r="B13153" s="46" t="s">
        <v>24046</v>
      </c>
      <c r="C13153" s="47">
        <v>1.0374000000000001</v>
      </c>
      <c r="D13153" s="119" t="s">
        <v>17718</v>
      </c>
      <c r="E13153" s="46" t="s">
        <v>17718</v>
      </c>
      <c r="F13153" s="121">
        <v>117.46</v>
      </c>
      <c r="G13153" s="87"/>
      <c r="H13153" s="47"/>
      <c r="I13153" s="120">
        <v>130</v>
      </c>
      <c r="J13153" s="120">
        <v>0</v>
      </c>
    </row>
    <row r="13154" spans="1:10" ht="15" customHeight="1">
      <c r="A13154" s="46" t="s">
        <v>24171</v>
      </c>
      <c r="B13154" s="46" t="s">
        <v>24172</v>
      </c>
      <c r="C13154" s="47">
        <v>0.49180000000000001</v>
      </c>
      <c r="D13154" s="119" t="s">
        <v>17716</v>
      </c>
      <c r="E13154" s="46" t="s">
        <v>17716</v>
      </c>
      <c r="F13154" s="121">
        <v>144.29820000000001</v>
      </c>
      <c r="G13154" s="87"/>
      <c r="H13154" s="47"/>
      <c r="I13154" s="120">
        <v>650</v>
      </c>
      <c r="J13154" s="120">
        <v>0</v>
      </c>
    </row>
    <row r="13155" spans="1:10" ht="15" customHeight="1">
      <c r="A13155" s="46" t="s">
        <v>24169</v>
      </c>
      <c r="B13155" s="46" t="s">
        <v>24170</v>
      </c>
      <c r="C13155" s="47">
        <v>0.5282</v>
      </c>
      <c r="D13155" s="119" t="s">
        <v>17714</v>
      </c>
      <c r="E13155" s="46" t="s">
        <v>17714</v>
      </c>
      <c r="F13155" s="121">
        <v>33.808999999999997</v>
      </c>
      <c r="G13155" s="87"/>
      <c r="H13155" s="47"/>
      <c r="I13155" s="120">
        <v>22</v>
      </c>
      <c r="J13155" s="120">
        <v>0</v>
      </c>
    </row>
    <row r="13156" spans="1:10" ht="15" customHeight="1">
      <c r="A13156" s="46" t="s">
        <v>24167</v>
      </c>
      <c r="B13156" s="46" t="s">
        <v>24168</v>
      </c>
      <c r="C13156" s="47">
        <v>0.65780000000000005</v>
      </c>
      <c r="D13156" s="119" t="s">
        <v>17713</v>
      </c>
      <c r="E13156" s="46" t="s">
        <v>17713</v>
      </c>
      <c r="F13156" s="121">
        <v>54.675400000000003</v>
      </c>
      <c r="G13156" s="87"/>
      <c r="H13156" s="47"/>
      <c r="I13156" s="120">
        <v>260</v>
      </c>
      <c r="J13156" s="120">
        <v>0</v>
      </c>
    </row>
    <row r="13157" spans="1:10" ht="15" customHeight="1">
      <c r="A13157" s="46" t="s">
        <v>24165</v>
      </c>
      <c r="B13157" s="46" t="s">
        <v>24166</v>
      </c>
      <c r="C13157" s="47">
        <v>1.4862</v>
      </c>
      <c r="D13157" s="119" t="s">
        <v>17711</v>
      </c>
      <c r="E13157" s="46" t="s">
        <v>17711</v>
      </c>
      <c r="F13157" s="121">
        <v>96.382800000000003</v>
      </c>
      <c r="G13157" s="87"/>
      <c r="H13157" s="47"/>
      <c r="I13157" s="120">
        <v>120</v>
      </c>
      <c r="J13157" s="120">
        <v>0</v>
      </c>
    </row>
    <row r="13158" spans="1:10" ht="15" customHeight="1">
      <c r="A13158" s="46" t="s">
        <v>24163</v>
      </c>
      <c r="B13158" s="46" t="s">
        <v>24164</v>
      </c>
      <c r="C13158" s="47">
        <v>2.1678000000000002</v>
      </c>
      <c r="D13158" s="119" t="s">
        <v>17709</v>
      </c>
      <c r="E13158" s="46" t="s">
        <v>17709</v>
      </c>
      <c r="F13158" s="121">
        <v>365.0908</v>
      </c>
      <c r="G13158" s="87"/>
      <c r="H13158" s="47"/>
      <c r="I13158" s="120">
        <v>0</v>
      </c>
      <c r="J13158" s="120">
        <v>0</v>
      </c>
    </row>
    <row r="13159" spans="1:10" ht="15" customHeight="1">
      <c r="A13159" s="46" t="s">
        <v>24161</v>
      </c>
      <c r="B13159" s="46" t="s">
        <v>24162</v>
      </c>
      <c r="C13159" s="47">
        <v>2.5994000000000002</v>
      </c>
      <c r="D13159" s="119" t="s">
        <v>17707</v>
      </c>
      <c r="E13159" s="46" t="s">
        <v>17707</v>
      </c>
      <c r="F13159" s="121">
        <v>148.58539999999999</v>
      </c>
      <c r="G13159" s="87"/>
      <c r="H13159" s="47"/>
      <c r="I13159" s="120">
        <v>0</v>
      </c>
      <c r="J13159" s="120">
        <v>0</v>
      </c>
    </row>
    <row r="13160" spans="1:10" ht="15" customHeight="1">
      <c r="A13160" s="46" t="s">
        <v>24159</v>
      </c>
      <c r="B13160" s="46" t="s">
        <v>24160</v>
      </c>
      <c r="C13160" s="47">
        <v>11.244199999999999</v>
      </c>
      <c r="D13160" s="119" t="s">
        <v>17705</v>
      </c>
      <c r="E13160" s="46" t="s">
        <v>17705</v>
      </c>
      <c r="F13160" s="121">
        <v>95.408799999999999</v>
      </c>
      <c r="G13160" s="87"/>
      <c r="H13160" s="47"/>
      <c r="I13160" s="120">
        <v>50</v>
      </c>
      <c r="J13160" s="120">
        <v>0</v>
      </c>
    </row>
    <row r="13161" spans="1:10" ht="15" customHeight="1">
      <c r="A13161" s="46" t="s">
        <v>24157</v>
      </c>
      <c r="B13161" s="46" t="s">
        <v>24158</v>
      </c>
      <c r="C13161" s="47">
        <v>13.359400000000001</v>
      </c>
      <c r="D13161" s="119" t="s">
        <v>17703</v>
      </c>
      <c r="E13161" s="46" t="s">
        <v>17703</v>
      </c>
      <c r="F13161" s="121">
        <v>110.7458</v>
      </c>
      <c r="G13161" s="87"/>
      <c r="H13161" s="47"/>
      <c r="I13161" s="120">
        <v>60</v>
      </c>
      <c r="J13161" s="120">
        <v>0</v>
      </c>
    </row>
    <row r="13162" spans="1:10" ht="15" customHeight="1">
      <c r="A13162" s="46" t="s">
        <v>24155</v>
      </c>
      <c r="B13162" s="46" t="s">
        <v>24156</v>
      </c>
      <c r="C13162" s="47">
        <v>0.53739999999999999</v>
      </c>
      <c r="D13162" s="119" t="s">
        <v>17701</v>
      </c>
      <c r="E13162" s="46" t="s">
        <v>17701</v>
      </c>
      <c r="F13162" s="121">
        <v>94.339799999999997</v>
      </c>
      <c r="G13162" s="87"/>
      <c r="H13162" s="47"/>
      <c r="I13162" s="120">
        <v>450</v>
      </c>
      <c r="J13162" s="120">
        <v>0</v>
      </c>
    </row>
    <row r="13163" spans="1:10" ht="15" customHeight="1">
      <c r="A13163" s="46" t="s">
        <v>24153</v>
      </c>
      <c r="B13163" s="46" t="s">
        <v>24154</v>
      </c>
      <c r="C13163" s="47">
        <v>1.3748</v>
      </c>
      <c r="D13163" s="119" t="s">
        <v>17700</v>
      </c>
      <c r="E13163" s="46" t="s">
        <v>17700</v>
      </c>
      <c r="F13163" s="121">
        <v>109.3506</v>
      </c>
      <c r="G13163" s="87"/>
      <c r="H13163" s="47"/>
      <c r="I13163" s="120">
        <v>150</v>
      </c>
      <c r="J13163" s="120">
        <v>0</v>
      </c>
    </row>
    <row r="13164" spans="1:10" ht="15" customHeight="1">
      <c r="A13164" s="46" t="s">
        <v>24151</v>
      </c>
      <c r="B13164" s="46" t="s">
        <v>24152</v>
      </c>
      <c r="C13164" s="47">
        <v>2.0874000000000001</v>
      </c>
      <c r="D13164" s="119" t="s">
        <v>17698</v>
      </c>
      <c r="E13164" s="46" t="s">
        <v>17698</v>
      </c>
      <c r="F13164" s="121">
        <v>94.339799999999997</v>
      </c>
      <c r="G13164" s="87"/>
      <c r="H13164" s="47"/>
      <c r="I13164" s="120">
        <v>0</v>
      </c>
      <c r="J13164" s="120">
        <v>0</v>
      </c>
    </row>
    <row r="13165" spans="1:10" ht="15" customHeight="1">
      <c r="A13165" s="46" t="s">
        <v>24149</v>
      </c>
      <c r="B13165" s="46" t="s">
        <v>24150</v>
      </c>
      <c r="C13165" s="47">
        <v>0.64680000000000004</v>
      </c>
      <c r="D13165" s="119" t="s">
        <v>17696</v>
      </c>
      <c r="E13165" s="46" t="s">
        <v>17696</v>
      </c>
      <c r="F13165" s="121">
        <v>114.69499999999999</v>
      </c>
      <c r="G13165" s="87"/>
      <c r="H13165" s="47"/>
      <c r="I13165" s="120">
        <v>300</v>
      </c>
      <c r="J13165" s="120">
        <v>0</v>
      </c>
    </row>
    <row r="13166" spans="1:10" ht="15" customHeight="1">
      <c r="A13166" s="46" t="s">
        <v>24147</v>
      </c>
      <c r="B13166" s="46" t="s">
        <v>24148</v>
      </c>
      <c r="C13166" s="47">
        <v>8.6532</v>
      </c>
      <c r="D13166" s="119" t="s">
        <v>17694</v>
      </c>
      <c r="E13166" s="46" t="s">
        <v>17694</v>
      </c>
      <c r="F13166" s="121">
        <v>157.4314</v>
      </c>
      <c r="G13166" s="87"/>
      <c r="H13166" s="47"/>
      <c r="I13166" s="120">
        <v>0</v>
      </c>
      <c r="J13166" s="120">
        <v>0</v>
      </c>
    </row>
    <row r="13167" spans="1:10" ht="15" customHeight="1">
      <c r="A13167" s="46" t="s">
        <v>24145</v>
      </c>
      <c r="B13167" s="46" t="s">
        <v>24146</v>
      </c>
      <c r="C13167" s="47">
        <v>2.7498</v>
      </c>
      <c r="D13167" s="119" t="s">
        <v>17692</v>
      </c>
      <c r="E13167" s="46" t="s">
        <v>17692</v>
      </c>
      <c r="F13167" s="121">
        <v>143.64760000000001</v>
      </c>
      <c r="G13167" s="87"/>
      <c r="H13167" s="47"/>
      <c r="I13167" s="120">
        <v>70</v>
      </c>
      <c r="J13167" s="120">
        <v>0</v>
      </c>
    </row>
    <row r="13168" spans="1:10" ht="15" customHeight="1">
      <c r="A13168" s="46" t="s">
        <v>24143</v>
      </c>
      <c r="B13168" s="46" t="s">
        <v>24144</v>
      </c>
      <c r="C13168" s="47">
        <v>9.5641999999999996</v>
      </c>
      <c r="D13168" s="119" t="s">
        <v>17690</v>
      </c>
      <c r="E13168" s="46" t="s">
        <v>17690</v>
      </c>
      <c r="F13168" s="121">
        <v>163.11959999999999</v>
      </c>
      <c r="G13168" s="87"/>
      <c r="H13168" s="47"/>
      <c r="I13168" s="120">
        <v>0</v>
      </c>
      <c r="J13168" s="120">
        <v>0</v>
      </c>
    </row>
    <row r="13169" spans="1:10" ht="15" customHeight="1">
      <c r="A13169" s="46" t="s">
        <v>24365</v>
      </c>
      <c r="B13169" s="46" t="s">
        <v>24366</v>
      </c>
      <c r="C13169" s="47">
        <v>0.187</v>
      </c>
      <c r="D13169" s="119" t="s">
        <v>17689</v>
      </c>
      <c r="E13169" s="46" t="s">
        <v>17689</v>
      </c>
      <c r="F13169" s="121">
        <v>34.296999999999997</v>
      </c>
      <c r="G13169" s="87"/>
      <c r="H13169" s="47"/>
      <c r="I13169" s="120">
        <v>1990</v>
      </c>
      <c r="J13169" s="120">
        <v>0</v>
      </c>
    </row>
    <row r="13170" spans="1:10" ht="15" customHeight="1">
      <c r="A13170" s="46" t="s">
        <v>24363</v>
      </c>
      <c r="B13170" s="46" t="s">
        <v>24364</v>
      </c>
      <c r="C13170" s="47">
        <v>0.222</v>
      </c>
      <c r="D13170" s="119" t="s">
        <v>17688</v>
      </c>
      <c r="E13170" s="46" t="s">
        <v>17688</v>
      </c>
      <c r="F13170" s="121">
        <v>30.0214</v>
      </c>
      <c r="G13170" s="87"/>
      <c r="H13170" s="47"/>
      <c r="I13170" s="120">
        <v>1096</v>
      </c>
      <c r="J13170" s="120">
        <v>0</v>
      </c>
    </row>
    <row r="13171" spans="1:10" ht="15" customHeight="1">
      <c r="A13171" s="46" t="s">
        <v>24361</v>
      </c>
      <c r="B13171" s="46" t="s">
        <v>24362</v>
      </c>
      <c r="C13171" s="47">
        <v>0.3276</v>
      </c>
      <c r="D13171" s="119" t="s">
        <v>17687</v>
      </c>
      <c r="E13171" s="46" t="s">
        <v>17687</v>
      </c>
      <c r="F13171" s="121">
        <v>47.17</v>
      </c>
      <c r="G13171" s="87"/>
      <c r="H13171" s="47"/>
      <c r="I13171" s="120">
        <v>746</v>
      </c>
      <c r="J13171" s="120">
        <v>0</v>
      </c>
    </row>
    <row r="13172" spans="1:10" ht="15" customHeight="1">
      <c r="A13172" s="46" t="s">
        <v>24359</v>
      </c>
      <c r="B13172" s="46" t="s">
        <v>24360</v>
      </c>
      <c r="C13172" s="47">
        <v>0.57340000000000002</v>
      </c>
      <c r="D13172" s="119" t="s">
        <v>17685</v>
      </c>
      <c r="E13172" s="46" t="s">
        <v>17685</v>
      </c>
      <c r="F13172" s="121">
        <v>73.961600000000004</v>
      </c>
      <c r="G13172" s="87"/>
      <c r="H13172" s="47"/>
      <c r="I13172" s="120">
        <v>158</v>
      </c>
      <c r="J13172" s="120">
        <v>0</v>
      </c>
    </row>
    <row r="13173" spans="1:10" ht="15" customHeight="1">
      <c r="A13173" s="46" t="s">
        <v>24357</v>
      </c>
      <c r="B13173" s="46" t="s">
        <v>24358</v>
      </c>
      <c r="C13173" s="47">
        <v>0.78480000000000005</v>
      </c>
      <c r="D13173" s="119" t="s">
        <v>17684</v>
      </c>
      <c r="E13173" s="46" t="s">
        <v>17684</v>
      </c>
      <c r="F13173" s="121">
        <v>39.6646</v>
      </c>
      <c r="G13173" s="87"/>
      <c r="H13173" s="47"/>
      <c r="I13173" s="120">
        <v>140</v>
      </c>
      <c r="J13173" s="120">
        <v>0</v>
      </c>
    </row>
    <row r="13174" spans="1:10" ht="15" customHeight="1">
      <c r="A13174" s="46" t="s">
        <v>24355</v>
      </c>
      <c r="B13174" s="46" t="s">
        <v>24356</v>
      </c>
      <c r="C13174" s="47">
        <v>1.2302</v>
      </c>
      <c r="D13174" s="119" t="s">
        <v>17682</v>
      </c>
      <c r="E13174" s="46" t="s">
        <v>17682</v>
      </c>
      <c r="F13174" s="121">
        <v>53.606400000000001</v>
      </c>
      <c r="G13174" s="87"/>
      <c r="H13174" s="47"/>
      <c r="I13174" s="120">
        <v>68</v>
      </c>
      <c r="J13174" s="120">
        <v>0</v>
      </c>
    </row>
    <row r="13175" spans="1:10" ht="15" customHeight="1">
      <c r="A13175" s="46" t="s">
        <v>24353</v>
      </c>
      <c r="B13175" s="46" t="s">
        <v>24354</v>
      </c>
      <c r="C13175" s="47">
        <v>2.3784000000000001</v>
      </c>
      <c r="D13175" s="119" t="s">
        <v>17680</v>
      </c>
      <c r="E13175" s="46" t="s">
        <v>17680</v>
      </c>
      <c r="F13175" s="121">
        <v>67.548400000000001</v>
      </c>
      <c r="G13175" s="87"/>
      <c r="H13175" s="47"/>
      <c r="I13175" s="120">
        <v>0</v>
      </c>
      <c r="J13175" s="120">
        <v>0</v>
      </c>
    </row>
    <row r="13176" spans="1:10" ht="15" customHeight="1">
      <c r="A13176" s="46" t="s">
        <v>24351</v>
      </c>
      <c r="B13176" s="46" t="s">
        <v>24352</v>
      </c>
      <c r="C13176" s="47">
        <v>2.8083999999999998</v>
      </c>
      <c r="D13176" s="119" t="s">
        <v>17678</v>
      </c>
      <c r="E13176" s="46" t="s">
        <v>17678</v>
      </c>
      <c r="F13176" s="121">
        <v>89.03</v>
      </c>
      <c r="G13176" s="87"/>
      <c r="H13176" s="47"/>
      <c r="I13176" s="120">
        <v>0</v>
      </c>
      <c r="J13176" s="120">
        <v>0</v>
      </c>
    </row>
    <row r="13177" spans="1:10" ht="15" customHeight="1">
      <c r="A13177" s="46" t="s">
        <v>24349</v>
      </c>
      <c r="B13177" s="46" t="s">
        <v>24350</v>
      </c>
      <c r="C13177" s="47">
        <v>5.0098000000000003</v>
      </c>
      <c r="D13177" s="119" t="s">
        <v>17677</v>
      </c>
      <c r="E13177" s="46" t="s">
        <v>17677</v>
      </c>
      <c r="F13177" s="121">
        <v>71.688999999999993</v>
      </c>
      <c r="G13177" s="87"/>
      <c r="H13177" s="47"/>
      <c r="I13177" s="120">
        <v>0</v>
      </c>
      <c r="J13177" s="120">
        <v>0</v>
      </c>
    </row>
    <row r="13178" spans="1:10" ht="15" customHeight="1">
      <c r="A13178" s="46" t="s">
        <v>24347</v>
      </c>
      <c r="B13178" s="46" t="s">
        <v>24348</v>
      </c>
      <c r="C13178" s="47">
        <v>0.15179999999999999</v>
      </c>
      <c r="D13178" s="119" t="s">
        <v>17675</v>
      </c>
      <c r="E13178" s="46" t="s">
        <v>17675</v>
      </c>
      <c r="F13178" s="121">
        <v>151.56739999999999</v>
      </c>
      <c r="G13178" s="87"/>
      <c r="H13178" s="47"/>
      <c r="I13178" s="120">
        <v>71</v>
      </c>
      <c r="J13178" s="120">
        <v>0</v>
      </c>
    </row>
    <row r="13179" spans="1:10" ht="15" customHeight="1">
      <c r="A13179" s="46" t="s">
        <v>24345</v>
      </c>
      <c r="B13179" s="46" t="s">
        <v>24346</v>
      </c>
      <c r="C13179" s="47">
        <v>0.35420000000000001</v>
      </c>
      <c r="D13179" s="119" t="s">
        <v>17673</v>
      </c>
      <c r="E13179" s="46" t="s">
        <v>17673</v>
      </c>
      <c r="F13179" s="121">
        <v>136.1422</v>
      </c>
      <c r="G13179" s="87"/>
      <c r="H13179" s="47"/>
      <c r="I13179" s="120">
        <v>0</v>
      </c>
      <c r="J13179" s="120">
        <v>0</v>
      </c>
    </row>
    <row r="13180" spans="1:10" ht="15" customHeight="1">
      <c r="A13180" s="46" t="s">
        <v>24343</v>
      </c>
      <c r="B13180" s="46" t="s">
        <v>24344</v>
      </c>
      <c r="C13180" s="47">
        <v>0.40479999999999999</v>
      </c>
      <c r="D13180" s="119" t="s">
        <v>17671</v>
      </c>
      <c r="E13180" s="46" t="s">
        <v>17671</v>
      </c>
      <c r="F13180" s="121">
        <v>61.884999999999998</v>
      </c>
      <c r="G13180" s="87"/>
      <c r="H13180" s="47"/>
      <c r="I13180" s="120">
        <v>0</v>
      </c>
      <c r="J13180" s="120">
        <v>0</v>
      </c>
    </row>
    <row r="13181" spans="1:10" ht="15" customHeight="1">
      <c r="A13181" s="46" t="s">
        <v>24341</v>
      </c>
      <c r="B13181" s="46" t="s">
        <v>24342</v>
      </c>
      <c r="C13181" s="47">
        <v>0.2024</v>
      </c>
      <c r="D13181" s="119" t="s">
        <v>17669</v>
      </c>
      <c r="E13181" s="46" t="s">
        <v>17669</v>
      </c>
      <c r="F13181" s="121">
        <v>81.426000000000002</v>
      </c>
      <c r="G13181" s="87"/>
      <c r="H13181" s="47"/>
      <c r="I13181" s="120">
        <v>255</v>
      </c>
      <c r="J13181" s="120">
        <v>0</v>
      </c>
    </row>
    <row r="13182" spans="1:10" ht="15" customHeight="1">
      <c r="A13182" s="46" t="s">
        <v>24339</v>
      </c>
      <c r="B13182" s="46" t="s">
        <v>24340</v>
      </c>
      <c r="C13182" s="47">
        <v>0.53139999999999998</v>
      </c>
      <c r="D13182" s="119" t="s">
        <v>17668</v>
      </c>
      <c r="E13182" s="46" t="s">
        <v>17668</v>
      </c>
      <c r="F13182" s="121">
        <v>61.111800000000002</v>
      </c>
      <c r="G13182" s="87"/>
      <c r="H13182" s="47"/>
      <c r="I13182" s="120">
        <v>0</v>
      </c>
      <c r="J13182" s="120">
        <v>0</v>
      </c>
    </row>
    <row r="13183" spans="1:10" ht="15" customHeight="1">
      <c r="A13183" s="46" t="s">
        <v>24337</v>
      </c>
      <c r="B13183" s="46" t="s">
        <v>24338</v>
      </c>
      <c r="C13183" s="47">
        <v>0.63260000000000005</v>
      </c>
      <c r="D13183" s="119" t="s">
        <v>17666</v>
      </c>
      <c r="E13183" s="46" t="s">
        <v>17666</v>
      </c>
      <c r="F13183" s="121">
        <v>82.513599999999997</v>
      </c>
      <c r="G13183" s="87"/>
      <c r="H13183" s="47"/>
      <c r="I13183" s="120">
        <v>94</v>
      </c>
      <c r="J13183" s="120">
        <v>0</v>
      </c>
    </row>
    <row r="13184" spans="1:10" ht="15" customHeight="1">
      <c r="A13184" s="46" t="s">
        <v>24335</v>
      </c>
      <c r="B13184" s="46" t="s">
        <v>24336</v>
      </c>
      <c r="C13184" s="47">
        <v>0.2024</v>
      </c>
      <c r="D13184" s="119" t="s">
        <v>17725</v>
      </c>
      <c r="E13184" s="46" t="s">
        <v>17725</v>
      </c>
      <c r="F13184" s="121">
        <v>67.013800000000003</v>
      </c>
      <c r="G13184" s="87"/>
      <c r="H13184" s="47"/>
      <c r="I13184" s="120">
        <v>0</v>
      </c>
      <c r="J13184" s="120">
        <v>0</v>
      </c>
    </row>
    <row r="13185" spans="1:10" ht="15" customHeight="1">
      <c r="A13185" s="46" t="s">
        <v>24333</v>
      </c>
      <c r="B13185" s="46" t="s">
        <v>24334</v>
      </c>
      <c r="C13185" s="47">
        <v>3.0615999999999999</v>
      </c>
      <c r="D13185" s="119" t="s">
        <v>17723</v>
      </c>
      <c r="E13185" s="46" t="s">
        <v>17723</v>
      </c>
      <c r="F13185" s="121">
        <v>40.617199999999997</v>
      </c>
      <c r="G13185" s="87"/>
      <c r="H13185" s="47"/>
      <c r="I13185" s="120">
        <v>0</v>
      </c>
      <c r="J13185" s="120">
        <v>0</v>
      </c>
    </row>
    <row r="13186" spans="1:10" ht="15" customHeight="1">
      <c r="A13186" s="46" t="s">
        <v>24331</v>
      </c>
      <c r="B13186" s="46" t="s">
        <v>24332</v>
      </c>
      <c r="C13186" s="47">
        <v>0.80959999999999999</v>
      </c>
      <c r="D13186" s="119" t="s">
        <v>17880</v>
      </c>
      <c r="E13186" s="46" t="s">
        <v>17880</v>
      </c>
      <c r="F13186" s="121">
        <v>20.039200000000001</v>
      </c>
      <c r="G13186" s="87"/>
      <c r="H13186" s="47"/>
      <c r="I13186" s="120">
        <v>0</v>
      </c>
      <c r="J13186" s="120">
        <v>0</v>
      </c>
    </row>
    <row r="13187" spans="1:10" ht="15" customHeight="1">
      <c r="A13187" s="46" t="s">
        <v>24329</v>
      </c>
      <c r="B13187" s="46" t="s">
        <v>24330</v>
      </c>
      <c r="C13187" s="47">
        <v>1.2296</v>
      </c>
      <c r="D13187" s="119" t="s">
        <v>17745</v>
      </c>
      <c r="E13187" s="46" t="s">
        <v>17745</v>
      </c>
      <c r="F13187" s="121">
        <v>87.113399999999999</v>
      </c>
      <c r="G13187" s="87"/>
      <c r="H13187" s="47"/>
      <c r="I13187" s="120">
        <v>200</v>
      </c>
      <c r="J13187" s="120">
        <v>0</v>
      </c>
    </row>
    <row r="13188" spans="1:10" ht="15" customHeight="1">
      <c r="A13188" s="46" t="s">
        <v>24327</v>
      </c>
      <c r="B13188" s="46" t="s">
        <v>24328</v>
      </c>
      <c r="C13188" s="47">
        <v>0.93620000000000003</v>
      </c>
      <c r="D13188" s="119" t="s">
        <v>18151</v>
      </c>
      <c r="E13188" s="46" t="s">
        <v>18151</v>
      </c>
      <c r="F13188" s="121">
        <v>12.547800000000001</v>
      </c>
      <c r="G13188" s="87"/>
      <c r="H13188" s="47"/>
      <c r="I13188" s="120">
        <v>86</v>
      </c>
      <c r="J13188" s="120">
        <v>0</v>
      </c>
    </row>
    <row r="13189" spans="1:10" ht="15" customHeight="1">
      <c r="A13189" s="46" t="s">
        <v>24325</v>
      </c>
      <c r="B13189" s="46" t="s">
        <v>24326</v>
      </c>
      <c r="C13189" s="47">
        <v>3.1374</v>
      </c>
      <c r="D13189" s="119" t="s">
        <v>18149</v>
      </c>
      <c r="E13189" s="46" t="s">
        <v>18149</v>
      </c>
      <c r="F13189" s="121">
        <v>17.776</v>
      </c>
      <c r="G13189" s="87"/>
      <c r="H13189" s="47"/>
      <c r="I13189" s="120">
        <v>0</v>
      </c>
      <c r="J13189" s="120">
        <v>0</v>
      </c>
    </row>
    <row r="13190" spans="1:10" ht="15" customHeight="1">
      <c r="A13190" s="46" t="s">
        <v>24323</v>
      </c>
      <c r="B13190" s="46" t="s">
        <v>24324</v>
      </c>
      <c r="C13190" s="47">
        <v>3.0110000000000001</v>
      </c>
      <c r="D13190" s="119" t="s">
        <v>17743</v>
      </c>
      <c r="E13190" s="46" t="s">
        <v>17743</v>
      </c>
      <c r="F13190" s="121">
        <v>39.490400000000001</v>
      </c>
      <c r="G13190" s="87"/>
      <c r="H13190" s="47"/>
      <c r="I13190" s="120">
        <v>0</v>
      </c>
      <c r="J13190" s="120">
        <v>0</v>
      </c>
    </row>
    <row r="13191" spans="1:10" ht="15" customHeight="1">
      <c r="A13191" s="46" t="s">
        <v>24321</v>
      </c>
      <c r="B13191" s="46" t="s">
        <v>24322</v>
      </c>
      <c r="C13191" s="47">
        <v>6.8314000000000004</v>
      </c>
      <c r="D13191" s="119" t="s">
        <v>35071</v>
      </c>
      <c r="E13191" s="46" t="s">
        <v>35071</v>
      </c>
      <c r="F13191" s="121">
        <v>38.270400000000002</v>
      </c>
      <c r="G13191" s="87"/>
      <c r="H13191" s="47"/>
      <c r="I13191" s="120">
        <v>0</v>
      </c>
      <c r="J13191" s="120">
        <v>0</v>
      </c>
    </row>
    <row r="13192" spans="1:10" ht="15" customHeight="1">
      <c r="A13192" s="46" t="s">
        <v>24389</v>
      </c>
      <c r="B13192" s="46" t="s">
        <v>33765</v>
      </c>
      <c r="C13192" s="47">
        <v>0.91100000000000003</v>
      </c>
      <c r="D13192" s="119" t="s">
        <v>35067</v>
      </c>
      <c r="E13192" s="46" t="s">
        <v>35067</v>
      </c>
      <c r="F13192" s="121">
        <v>22.376799999999999</v>
      </c>
      <c r="G13192" s="87"/>
      <c r="H13192" s="47"/>
      <c r="I13192" s="120">
        <v>48</v>
      </c>
      <c r="J13192" s="120">
        <v>0</v>
      </c>
    </row>
    <row r="13193" spans="1:10" ht="15" customHeight="1">
      <c r="A13193" s="46" t="s">
        <v>24388</v>
      </c>
      <c r="B13193" s="46" t="s">
        <v>33763</v>
      </c>
      <c r="C13193" s="47">
        <v>2.7326000000000001</v>
      </c>
      <c r="D13193" s="119" t="s">
        <v>35069</v>
      </c>
      <c r="E13193" s="46" t="s">
        <v>35069</v>
      </c>
      <c r="F13193" s="121">
        <v>23.966200000000001</v>
      </c>
      <c r="G13193" s="87"/>
      <c r="H13193" s="47"/>
      <c r="I13193" s="120">
        <v>0</v>
      </c>
      <c r="J13193" s="120">
        <v>0</v>
      </c>
    </row>
    <row r="13194" spans="1:10" ht="15" customHeight="1">
      <c r="A13194" s="46" t="s">
        <v>24387</v>
      </c>
      <c r="B13194" s="46" t="s">
        <v>33764</v>
      </c>
      <c r="C13194" s="47">
        <v>2.7326000000000001</v>
      </c>
      <c r="D13194" s="119" t="s">
        <v>17741</v>
      </c>
      <c r="E13194" s="46" t="s">
        <v>17741</v>
      </c>
      <c r="F13194" s="121">
        <v>45.673400000000001</v>
      </c>
      <c r="G13194" s="87"/>
      <c r="H13194" s="47"/>
      <c r="I13194" s="120">
        <v>27</v>
      </c>
      <c r="J13194" s="120">
        <v>0</v>
      </c>
    </row>
    <row r="13195" spans="1:10" ht="15" customHeight="1">
      <c r="A13195" s="46" t="s">
        <v>24491</v>
      </c>
      <c r="B13195" s="46" t="s">
        <v>24492</v>
      </c>
      <c r="C13195" s="47">
        <v>0.42859999999999998</v>
      </c>
      <c r="D13195" s="119" t="s">
        <v>17739</v>
      </c>
      <c r="E13195" s="46" t="s">
        <v>17739</v>
      </c>
      <c r="F13195" s="121">
        <v>55.046999999999997</v>
      </c>
      <c r="G13195" s="87"/>
      <c r="H13195" s="47"/>
      <c r="I13195" s="120">
        <v>1100</v>
      </c>
      <c r="J13195" s="120">
        <v>0</v>
      </c>
    </row>
    <row r="13196" spans="1:10" ht="15" customHeight="1">
      <c r="A13196" s="46" t="s">
        <v>24489</v>
      </c>
      <c r="B13196" s="46" t="s">
        <v>24490</v>
      </c>
      <c r="C13196" s="47">
        <v>0.69220000000000004</v>
      </c>
      <c r="D13196" s="119" t="s">
        <v>17737</v>
      </c>
      <c r="E13196" s="46" t="s">
        <v>17737</v>
      </c>
      <c r="F13196" s="121">
        <v>39.490400000000001</v>
      </c>
      <c r="G13196" s="87"/>
      <c r="H13196" s="47"/>
      <c r="I13196" s="120">
        <v>0</v>
      </c>
      <c r="J13196" s="120">
        <v>0</v>
      </c>
    </row>
    <row r="13197" spans="1:10" ht="15" customHeight="1">
      <c r="A13197" s="46" t="s">
        <v>24487</v>
      </c>
      <c r="B13197" s="46" t="s">
        <v>24488</v>
      </c>
      <c r="C13197" s="47">
        <v>0.69220000000000004</v>
      </c>
      <c r="D13197" s="119" t="s">
        <v>17736</v>
      </c>
      <c r="E13197" s="46" t="s">
        <v>17736</v>
      </c>
      <c r="F13197" s="121">
        <v>36.643799999999999</v>
      </c>
      <c r="G13197" s="87"/>
      <c r="H13197" s="47"/>
      <c r="I13197" s="120">
        <v>0</v>
      </c>
      <c r="J13197" s="120">
        <v>0</v>
      </c>
    </row>
    <row r="13198" spans="1:10" ht="15" customHeight="1">
      <c r="A13198" s="46" t="s">
        <v>24485</v>
      </c>
      <c r="B13198" s="46" t="s">
        <v>24486</v>
      </c>
      <c r="C13198" s="47">
        <v>0.78480000000000005</v>
      </c>
      <c r="D13198" s="119" t="s">
        <v>17735</v>
      </c>
      <c r="E13198" s="46" t="s">
        <v>17735</v>
      </c>
      <c r="F13198" s="121">
        <v>50.295200000000001</v>
      </c>
      <c r="G13198" s="87"/>
      <c r="H13198" s="47"/>
      <c r="I13198" s="120">
        <v>310</v>
      </c>
      <c r="J13198" s="120">
        <v>0</v>
      </c>
    </row>
    <row r="13199" spans="1:10" ht="15" customHeight="1">
      <c r="A13199" s="46" t="s">
        <v>24483</v>
      </c>
      <c r="B13199" s="46" t="s">
        <v>24484</v>
      </c>
      <c r="C13199" s="47">
        <v>0.45639999999999997</v>
      </c>
      <c r="D13199" s="119" t="s">
        <v>17733</v>
      </c>
      <c r="E13199" s="46" t="s">
        <v>17733</v>
      </c>
      <c r="F13199" s="121">
        <v>94.385999999999996</v>
      </c>
      <c r="G13199" s="87"/>
      <c r="H13199" s="47"/>
      <c r="I13199" s="120">
        <v>590</v>
      </c>
      <c r="J13199" s="120">
        <v>0</v>
      </c>
    </row>
    <row r="13200" spans="1:10" ht="15" customHeight="1">
      <c r="A13200" s="46" t="s">
        <v>24481</v>
      </c>
      <c r="B13200" s="46" t="s">
        <v>24482</v>
      </c>
      <c r="C13200" s="47">
        <v>1.2203999999999999</v>
      </c>
      <c r="D13200" s="119" t="s">
        <v>17731</v>
      </c>
      <c r="E13200" s="46" t="s">
        <v>17731</v>
      </c>
      <c r="F13200" s="121">
        <v>72.383399999999995</v>
      </c>
      <c r="G13200" s="87"/>
      <c r="H13200" s="47"/>
      <c r="I13200" s="120">
        <v>0</v>
      </c>
      <c r="J13200" s="120">
        <v>0</v>
      </c>
    </row>
    <row r="13201" spans="1:10" ht="15" customHeight="1">
      <c r="A13201" s="46" t="s">
        <v>24479</v>
      </c>
      <c r="B13201" s="46" t="s">
        <v>24480</v>
      </c>
      <c r="C13201" s="47">
        <v>1.2203999999999999</v>
      </c>
      <c r="D13201" s="119" t="s">
        <v>17759</v>
      </c>
      <c r="E13201" s="46" t="s">
        <v>17759</v>
      </c>
      <c r="F13201" s="121">
        <v>39.767800000000001</v>
      </c>
      <c r="G13201" s="87"/>
      <c r="H13201" s="47"/>
      <c r="I13201" s="120">
        <v>247</v>
      </c>
      <c r="J13201" s="120">
        <v>0</v>
      </c>
    </row>
    <row r="13202" spans="1:10" ht="15" customHeight="1">
      <c r="A13202" s="46" t="s">
        <v>24477</v>
      </c>
      <c r="B13202" s="46" t="s">
        <v>24478</v>
      </c>
      <c r="C13202" s="47">
        <v>1.4168000000000001</v>
      </c>
      <c r="D13202" s="119" t="s">
        <v>17729</v>
      </c>
      <c r="E13202" s="46" t="s">
        <v>17729</v>
      </c>
      <c r="F13202" s="121">
        <v>29.138400000000001</v>
      </c>
      <c r="G13202" s="87"/>
      <c r="H13202" s="47"/>
      <c r="I13202" s="120">
        <v>245</v>
      </c>
      <c r="J13202" s="120">
        <v>0</v>
      </c>
    </row>
    <row r="13203" spans="1:10" ht="15" customHeight="1">
      <c r="A13203" s="46" t="s">
        <v>24475</v>
      </c>
      <c r="B13203" s="46" t="s">
        <v>24476</v>
      </c>
      <c r="C13203" s="47">
        <v>0.46760000000000002</v>
      </c>
      <c r="D13203" s="119" t="s">
        <v>17727</v>
      </c>
      <c r="E13203" s="46" t="s">
        <v>17727</v>
      </c>
      <c r="F13203" s="121">
        <v>43.9726</v>
      </c>
      <c r="G13203" s="87"/>
      <c r="H13203" s="47"/>
      <c r="I13203" s="120">
        <v>616</v>
      </c>
      <c r="J13203" s="120">
        <v>0</v>
      </c>
    </row>
    <row r="13204" spans="1:10" ht="15" customHeight="1">
      <c r="A13204" s="46" t="s">
        <v>24473</v>
      </c>
      <c r="B13204" s="46" t="s">
        <v>24474</v>
      </c>
      <c r="C13204" s="47">
        <v>1.5666</v>
      </c>
      <c r="D13204" s="119" t="s">
        <v>17755</v>
      </c>
      <c r="E13204" s="46" t="s">
        <v>17755</v>
      </c>
      <c r="F13204" s="121">
        <v>17.817799999999998</v>
      </c>
      <c r="G13204" s="87"/>
      <c r="H13204" s="47"/>
      <c r="I13204" s="120">
        <v>0</v>
      </c>
      <c r="J13204" s="120">
        <v>0</v>
      </c>
    </row>
    <row r="13205" spans="1:10" ht="15" customHeight="1">
      <c r="A13205" s="46" t="s">
        <v>24471</v>
      </c>
      <c r="B13205" s="46" t="s">
        <v>24472</v>
      </c>
      <c r="C13205" s="47">
        <v>2.7957999999999998</v>
      </c>
      <c r="D13205" s="119" t="s">
        <v>17754</v>
      </c>
      <c r="E13205" s="46" t="s">
        <v>17754</v>
      </c>
      <c r="F13205" s="121">
        <v>20.901199999999999</v>
      </c>
      <c r="G13205" s="87"/>
      <c r="H13205" s="47"/>
      <c r="I13205" s="120">
        <v>92</v>
      </c>
      <c r="J13205" s="120">
        <v>0</v>
      </c>
    </row>
    <row r="13206" spans="1:10" ht="15" customHeight="1">
      <c r="A13206" s="46" t="s">
        <v>24469</v>
      </c>
      <c r="B13206" s="46" t="s">
        <v>24470</v>
      </c>
      <c r="C13206" s="47">
        <v>1.5666</v>
      </c>
      <c r="D13206" s="119" t="s">
        <v>17753</v>
      </c>
      <c r="E13206" s="46" t="s">
        <v>17753</v>
      </c>
      <c r="F13206" s="121">
        <v>29.2546</v>
      </c>
      <c r="G13206" s="87"/>
      <c r="H13206" s="47"/>
      <c r="I13206" s="120">
        <v>0</v>
      </c>
      <c r="J13206" s="120">
        <v>0</v>
      </c>
    </row>
    <row r="13207" spans="1:10" ht="15" customHeight="1">
      <c r="A13207" s="46" t="s">
        <v>24467</v>
      </c>
      <c r="B13207" s="46" t="s">
        <v>24468</v>
      </c>
      <c r="C13207" s="47">
        <v>1.9259999999999999</v>
      </c>
      <c r="D13207" s="119" t="s">
        <v>17751</v>
      </c>
      <c r="E13207" s="46" t="s">
        <v>17751</v>
      </c>
      <c r="F13207" s="121">
        <v>24.904800000000002</v>
      </c>
      <c r="G13207" s="87"/>
      <c r="H13207" s="47"/>
      <c r="I13207" s="120">
        <v>120</v>
      </c>
      <c r="J13207" s="120">
        <v>0</v>
      </c>
    </row>
    <row r="13208" spans="1:10" ht="15" customHeight="1">
      <c r="A13208" s="46" t="s">
        <v>24465</v>
      </c>
      <c r="B13208" s="46" t="s">
        <v>24466</v>
      </c>
      <c r="C13208" s="47">
        <v>3.9723999999999999</v>
      </c>
      <c r="D13208" s="119" t="s">
        <v>17749</v>
      </c>
      <c r="E13208" s="46" t="s">
        <v>17749</v>
      </c>
      <c r="F13208" s="121">
        <v>37.847999999999999</v>
      </c>
      <c r="G13208" s="87"/>
      <c r="H13208" s="47"/>
      <c r="I13208" s="120">
        <v>173</v>
      </c>
      <c r="J13208" s="120">
        <v>0</v>
      </c>
    </row>
    <row r="13209" spans="1:10" ht="15" customHeight="1">
      <c r="A13209" s="46" t="s">
        <v>24463</v>
      </c>
      <c r="B13209" s="46" t="s">
        <v>24464</v>
      </c>
      <c r="C13209" s="47">
        <v>3.9723999999999999</v>
      </c>
      <c r="D13209" s="119" t="s">
        <v>17757</v>
      </c>
      <c r="E13209" s="46" t="s">
        <v>17757</v>
      </c>
      <c r="F13209" s="121">
        <v>67.153400000000005</v>
      </c>
      <c r="G13209" s="87"/>
      <c r="H13209" s="47"/>
      <c r="I13209" s="120">
        <v>93</v>
      </c>
      <c r="J13209" s="120">
        <v>0</v>
      </c>
    </row>
    <row r="13210" spans="1:10" ht="15" customHeight="1">
      <c r="A13210" s="46" t="s">
        <v>24461</v>
      </c>
      <c r="B13210" s="46" t="s">
        <v>24462</v>
      </c>
      <c r="C13210" s="47">
        <v>6.0674000000000001</v>
      </c>
      <c r="D13210" s="119" t="s">
        <v>17761</v>
      </c>
      <c r="E13210" s="46" t="s">
        <v>17761</v>
      </c>
      <c r="F13210" s="121">
        <v>48.819800000000001</v>
      </c>
      <c r="G13210" s="87"/>
      <c r="H13210" s="47"/>
      <c r="I13210" s="120">
        <v>137</v>
      </c>
      <c r="J13210" s="120">
        <v>0</v>
      </c>
    </row>
    <row r="13211" spans="1:10" ht="15" customHeight="1">
      <c r="A13211" s="46" t="s">
        <v>24459</v>
      </c>
      <c r="B13211" s="46" t="s">
        <v>24460</v>
      </c>
      <c r="C13211" s="47">
        <v>6.0674000000000001</v>
      </c>
      <c r="D13211" s="119" t="s">
        <v>17763</v>
      </c>
      <c r="E13211" s="46" t="s">
        <v>17763</v>
      </c>
      <c r="F13211" s="121">
        <v>10.6656</v>
      </c>
      <c r="G13211" s="87"/>
      <c r="H13211" s="47"/>
      <c r="I13211" s="120">
        <v>140</v>
      </c>
      <c r="J13211" s="120">
        <v>0</v>
      </c>
    </row>
    <row r="13212" spans="1:10" ht="15" customHeight="1">
      <c r="A13212" s="46" t="s">
        <v>24506</v>
      </c>
      <c r="B13212" s="46" t="s">
        <v>24507</v>
      </c>
      <c r="C13212" s="47">
        <v>0.1782</v>
      </c>
      <c r="D13212" s="119" t="s">
        <v>17768</v>
      </c>
      <c r="E13212" s="46" t="s">
        <v>17768</v>
      </c>
      <c r="F13212" s="121">
        <v>120.7924</v>
      </c>
      <c r="G13212" s="87"/>
      <c r="H13212" s="47"/>
      <c r="I13212" s="120">
        <v>3975</v>
      </c>
      <c r="J13212" s="120">
        <v>0</v>
      </c>
    </row>
    <row r="13213" spans="1:10" ht="15" customHeight="1">
      <c r="A13213" s="46" t="s">
        <v>24504</v>
      </c>
      <c r="B13213" s="46" t="s">
        <v>24505</v>
      </c>
      <c r="C13213" s="47">
        <v>0.23380000000000001</v>
      </c>
      <c r="D13213" s="119" t="s">
        <v>17766</v>
      </c>
      <c r="E13213" s="46" t="s">
        <v>17766</v>
      </c>
      <c r="F13213" s="121">
        <v>22.736799999999999</v>
      </c>
      <c r="G13213" s="87"/>
      <c r="H13213" s="47"/>
      <c r="I13213" s="120">
        <v>2200</v>
      </c>
      <c r="J13213" s="120">
        <v>0</v>
      </c>
    </row>
    <row r="13214" spans="1:10" ht="15" customHeight="1">
      <c r="A13214" s="46" t="s">
        <v>24502</v>
      </c>
      <c r="B13214" s="46" t="s">
        <v>24503</v>
      </c>
      <c r="C13214" s="47">
        <v>0.33700000000000002</v>
      </c>
      <c r="D13214" s="119" t="s">
        <v>17765</v>
      </c>
      <c r="E13214" s="46" t="s">
        <v>17765</v>
      </c>
      <c r="F13214" s="121">
        <v>9.0947999999999993</v>
      </c>
      <c r="G13214" s="87"/>
      <c r="H13214" s="47"/>
      <c r="I13214" s="120">
        <v>700</v>
      </c>
      <c r="J13214" s="120">
        <v>0</v>
      </c>
    </row>
    <row r="13215" spans="1:10" ht="15" customHeight="1">
      <c r="A13215" s="46" t="s">
        <v>24500</v>
      </c>
      <c r="B13215" s="46" t="s">
        <v>24501</v>
      </c>
      <c r="C13215" s="47">
        <v>0.5454</v>
      </c>
      <c r="D13215" s="119" t="s">
        <v>17770</v>
      </c>
      <c r="E13215" s="46" t="s">
        <v>17770</v>
      </c>
      <c r="F13215" s="121">
        <v>213.05940000000001</v>
      </c>
      <c r="G13215" s="87"/>
      <c r="H13215" s="47"/>
      <c r="I13215" s="120">
        <v>350</v>
      </c>
      <c r="J13215" s="120">
        <v>0</v>
      </c>
    </row>
    <row r="13216" spans="1:10" ht="15" customHeight="1">
      <c r="A13216" s="46" t="s">
        <v>24498</v>
      </c>
      <c r="B13216" s="46" t="s">
        <v>24499</v>
      </c>
      <c r="C13216" s="47">
        <v>0.81279999999999997</v>
      </c>
      <c r="D13216" s="119" t="s">
        <v>17769</v>
      </c>
      <c r="E13216" s="46" t="s">
        <v>17769</v>
      </c>
      <c r="F13216" s="121">
        <v>136.86259999999999</v>
      </c>
      <c r="G13216" s="87"/>
      <c r="H13216" s="47"/>
      <c r="I13216" s="120">
        <v>250</v>
      </c>
      <c r="J13216" s="120">
        <v>0</v>
      </c>
    </row>
    <row r="13217" spans="1:10" ht="15" customHeight="1">
      <c r="A13217" s="46" t="s">
        <v>24496</v>
      </c>
      <c r="B13217" s="46" t="s">
        <v>24497</v>
      </c>
      <c r="C13217" s="47">
        <v>1.0076000000000001</v>
      </c>
      <c r="D13217" s="119" t="s">
        <v>36213</v>
      </c>
      <c r="E13217" s="46" t="s">
        <v>36213</v>
      </c>
      <c r="F13217" s="121">
        <v>165.59780000000001</v>
      </c>
      <c r="G13217" s="87"/>
      <c r="H13217" s="47"/>
      <c r="I13217" s="120">
        <v>0</v>
      </c>
      <c r="J13217" s="120">
        <v>0</v>
      </c>
    </row>
    <row r="13218" spans="1:10" ht="15" customHeight="1">
      <c r="A13218" s="46" t="s">
        <v>24494</v>
      </c>
      <c r="B13218" s="46" t="s">
        <v>24495</v>
      </c>
      <c r="C13218" s="47">
        <v>1.7398</v>
      </c>
      <c r="D13218" s="119" t="s">
        <v>17771</v>
      </c>
      <c r="E13218" s="46" t="s">
        <v>17771</v>
      </c>
      <c r="F13218" s="121">
        <v>278.5582</v>
      </c>
      <c r="G13218" s="87"/>
      <c r="H13218" s="47"/>
      <c r="I13218" s="120">
        <v>0</v>
      </c>
      <c r="J13218" s="120">
        <v>0</v>
      </c>
    </row>
    <row r="13219" spans="1:10" ht="15" customHeight="1">
      <c r="A13219" s="46" t="s">
        <v>24542</v>
      </c>
      <c r="B13219" s="46" t="s">
        <v>24543</v>
      </c>
      <c r="C13219" s="47">
        <v>0.2228</v>
      </c>
      <c r="D13219" s="119" t="s">
        <v>17886</v>
      </c>
      <c r="E13219" s="46" t="s">
        <v>17886</v>
      </c>
      <c r="F13219" s="121">
        <v>227.58359999999999</v>
      </c>
      <c r="G13219" s="87"/>
      <c r="H13219" s="47"/>
      <c r="I13219" s="120">
        <v>4450</v>
      </c>
      <c r="J13219" s="120">
        <v>0</v>
      </c>
    </row>
    <row r="13220" spans="1:10" ht="15" customHeight="1">
      <c r="A13220" s="46" t="s">
        <v>24540</v>
      </c>
      <c r="B13220" s="46" t="s">
        <v>24541</v>
      </c>
      <c r="C13220" s="47">
        <v>0.30620000000000003</v>
      </c>
      <c r="D13220" s="119" t="s">
        <v>17832</v>
      </c>
      <c r="E13220" s="46" t="s">
        <v>17832</v>
      </c>
      <c r="F13220" s="121">
        <v>19.913599999999999</v>
      </c>
      <c r="G13220" s="87"/>
      <c r="H13220" s="47"/>
      <c r="I13220" s="120">
        <v>2389</v>
      </c>
      <c r="J13220" s="120">
        <v>0</v>
      </c>
    </row>
    <row r="13221" spans="1:10" ht="15" customHeight="1">
      <c r="A13221" s="46" t="s">
        <v>24538</v>
      </c>
      <c r="B13221" s="46" t="s">
        <v>24539</v>
      </c>
      <c r="C13221" s="47">
        <v>0.31740000000000002</v>
      </c>
      <c r="D13221" s="119" t="s">
        <v>17830</v>
      </c>
      <c r="E13221" s="46" t="s">
        <v>17830</v>
      </c>
      <c r="F13221" s="121">
        <v>22.4</v>
      </c>
      <c r="G13221" s="87"/>
      <c r="H13221" s="47"/>
      <c r="I13221" s="120">
        <v>789</v>
      </c>
      <c r="J13221" s="120">
        <v>0</v>
      </c>
    </row>
    <row r="13222" spans="1:10" ht="15" customHeight="1">
      <c r="A13222" s="46" t="s">
        <v>24536</v>
      </c>
      <c r="B13222" s="46" t="s">
        <v>24537</v>
      </c>
      <c r="C13222" s="47">
        <v>0.50639999999999996</v>
      </c>
      <c r="D13222" s="119" t="s">
        <v>17828</v>
      </c>
      <c r="E13222" s="46" t="s">
        <v>17828</v>
      </c>
      <c r="F13222" s="121">
        <v>14.638999999999999</v>
      </c>
      <c r="G13222" s="87"/>
      <c r="H13222" s="47"/>
      <c r="I13222" s="120">
        <v>350</v>
      </c>
      <c r="J13222" s="120">
        <v>0</v>
      </c>
    </row>
    <row r="13223" spans="1:10" ht="15" customHeight="1">
      <c r="A13223" s="46" t="s">
        <v>24534</v>
      </c>
      <c r="B13223" s="46" t="s">
        <v>24535</v>
      </c>
      <c r="C13223" s="47">
        <v>0.90159999999999996</v>
      </c>
      <c r="D13223" s="119" t="s">
        <v>17826</v>
      </c>
      <c r="E13223" s="46" t="s">
        <v>17826</v>
      </c>
      <c r="F13223" s="121">
        <v>81.676000000000002</v>
      </c>
      <c r="G13223" s="87"/>
      <c r="H13223" s="47"/>
      <c r="I13223" s="120">
        <v>210</v>
      </c>
      <c r="J13223" s="120">
        <v>0</v>
      </c>
    </row>
    <row r="13224" spans="1:10" ht="15" customHeight="1">
      <c r="A13224" s="46" t="s">
        <v>24532</v>
      </c>
      <c r="B13224" s="46" t="s">
        <v>24533</v>
      </c>
      <c r="C13224" s="47">
        <v>1.1020000000000001</v>
      </c>
      <c r="D13224" s="119" t="s">
        <v>17824</v>
      </c>
      <c r="E13224" s="46" t="s">
        <v>17824</v>
      </c>
      <c r="F13224" s="121">
        <v>29.301200000000001</v>
      </c>
      <c r="G13224" s="87"/>
      <c r="H13224" s="47"/>
      <c r="I13224" s="120">
        <v>120</v>
      </c>
      <c r="J13224" s="120">
        <v>0</v>
      </c>
    </row>
    <row r="13225" spans="1:10" ht="15" customHeight="1">
      <c r="A13225" s="46" t="s">
        <v>24530</v>
      </c>
      <c r="B13225" s="46" t="s">
        <v>24531</v>
      </c>
      <c r="C13225" s="47">
        <v>2.1221999999999999</v>
      </c>
      <c r="D13225" s="119" t="s">
        <v>17822</v>
      </c>
      <c r="E13225" s="46" t="s">
        <v>17822</v>
      </c>
      <c r="F13225" s="121">
        <v>41.709400000000002</v>
      </c>
      <c r="G13225" s="87"/>
      <c r="H13225" s="47"/>
      <c r="I13225" s="120">
        <v>0</v>
      </c>
      <c r="J13225" s="120">
        <v>0</v>
      </c>
    </row>
    <row r="13226" spans="1:10" ht="15" customHeight="1">
      <c r="A13226" s="46" t="s">
        <v>24528</v>
      </c>
      <c r="B13226" s="46" t="s">
        <v>24529</v>
      </c>
      <c r="C13226" s="47">
        <v>2.7052</v>
      </c>
      <c r="D13226" s="119" t="s">
        <v>17820</v>
      </c>
      <c r="E13226" s="46" t="s">
        <v>17820</v>
      </c>
      <c r="F13226" s="121">
        <v>21.005800000000001</v>
      </c>
      <c r="G13226" s="87"/>
      <c r="H13226" s="47"/>
      <c r="I13226" s="120">
        <v>0</v>
      </c>
      <c r="J13226" s="120">
        <v>0</v>
      </c>
    </row>
    <row r="13227" spans="1:10" ht="15" customHeight="1">
      <c r="A13227" s="46" t="s">
        <v>24025</v>
      </c>
      <c r="B13227" s="46" t="s">
        <v>24026</v>
      </c>
      <c r="C13227" s="47">
        <v>1.2302</v>
      </c>
      <c r="D13227" s="119" t="s">
        <v>17818</v>
      </c>
      <c r="E13227" s="46" t="s">
        <v>17818</v>
      </c>
      <c r="F13227" s="121">
        <v>25.931799999999999</v>
      </c>
      <c r="G13227" s="87"/>
      <c r="H13227" s="47"/>
      <c r="I13227" s="120">
        <v>590</v>
      </c>
      <c r="J13227" s="120">
        <v>0</v>
      </c>
    </row>
    <row r="13228" spans="1:10" ht="15" customHeight="1">
      <c r="A13228" s="46" t="s">
        <v>24023</v>
      </c>
      <c r="B13228" s="46" t="s">
        <v>24024</v>
      </c>
      <c r="C13228" s="47">
        <v>1.514</v>
      </c>
      <c r="D13228" s="119" t="s">
        <v>17816</v>
      </c>
      <c r="E13228" s="46" t="s">
        <v>17816</v>
      </c>
      <c r="F13228" s="121">
        <v>67.617999999999995</v>
      </c>
      <c r="G13228" s="87"/>
      <c r="H13228" s="47"/>
      <c r="I13228" s="120">
        <v>220</v>
      </c>
      <c r="J13228" s="120">
        <v>0</v>
      </c>
    </row>
    <row r="13229" spans="1:10" ht="15" customHeight="1">
      <c r="A13229" s="46" t="s">
        <v>24021</v>
      </c>
      <c r="B13229" s="46" t="s">
        <v>24022</v>
      </c>
      <c r="C13229" s="47">
        <v>1.6366000000000001</v>
      </c>
      <c r="D13229" s="119" t="s">
        <v>17814</v>
      </c>
      <c r="E13229" s="46" t="s">
        <v>17814</v>
      </c>
      <c r="F13229" s="121">
        <v>105.9348</v>
      </c>
      <c r="G13229" s="87"/>
      <c r="H13229" s="47"/>
      <c r="I13229" s="120">
        <v>345</v>
      </c>
      <c r="J13229" s="120">
        <v>0</v>
      </c>
    </row>
    <row r="13230" spans="1:10" ht="15" customHeight="1">
      <c r="A13230" s="46" t="s">
        <v>24019</v>
      </c>
      <c r="B13230" s="46" t="s">
        <v>24020</v>
      </c>
      <c r="C13230" s="47">
        <v>2.8388</v>
      </c>
      <c r="D13230" s="119" t="s">
        <v>17812</v>
      </c>
      <c r="E13230" s="46" t="s">
        <v>17812</v>
      </c>
      <c r="F13230" s="121">
        <v>101.42700000000001</v>
      </c>
      <c r="G13230" s="87"/>
      <c r="H13230" s="47"/>
      <c r="I13230" s="120">
        <v>80</v>
      </c>
      <c r="J13230" s="120">
        <v>0</v>
      </c>
    </row>
    <row r="13231" spans="1:10" ht="15" customHeight="1">
      <c r="A13231" s="46" t="s">
        <v>24017</v>
      </c>
      <c r="B13231" s="46" t="s">
        <v>24018</v>
      </c>
      <c r="C13231" s="47">
        <v>4.2304000000000004</v>
      </c>
      <c r="D13231" s="119" t="s">
        <v>17810</v>
      </c>
      <c r="E13231" s="46" t="s">
        <v>17810</v>
      </c>
      <c r="F13231" s="121">
        <v>112.6966</v>
      </c>
      <c r="G13231" s="87"/>
      <c r="H13231" s="47"/>
      <c r="I13231" s="120">
        <v>8</v>
      </c>
      <c r="J13231" s="120">
        <v>0</v>
      </c>
    </row>
    <row r="13232" spans="1:10" ht="15" customHeight="1">
      <c r="A13232" s="46" t="s">
        <v>24015</v>
      </c>
      <c r="B13232" s="46" t="s">
        <v>24016</v>
      </c>
      <c r="C13232" s="47">
        <v>6.6292</v>
      </c>
      <c r="D13232" s="119" t="s">
        <v>17808</v>
      </c>
      <c r="E13232" s="46" t="s">
        <v>17808</v>
      </c>
      <c r="F13232" s="121">
        <v>25.262599999999999</v>
      </c>
      <c r="G13232" s="87"/>
      <c r="H13232" s="47"/>
      <c r="I13232" s="120">
        <v>46</v>
      </c>
      <c r="J13232" s="120">
        <v>0</v>
      </c>
    </row>
    <row r="13233" spans="1:10" ht="15" customHeight="1">
      <c r="A13233" s="46" t="s">
        <v>24013</v>
      </c>
      <c r="B13233" s="46" t="s">
        <v>24014</v>
      </c>
      <c r="C13233" s="47">
        <v>0.78439999999999999</v>
      </c>
      <c r="D13233" s="119" t="s">
        <v>17806</v>
      </c>
      <c r="E13233" s="46" t="s">
        <v>17806</v>
      </c>
      <c r="F13233" s="121">
        <v>69.407200000000003</v>
      </c>
      <c r="G13233" s="87"/>
      <c r="H13233" s="47"/>
      <c r="I13233" s="120">
        <v>0</v>
      </c>
      <c r="J13233" s="120">
        <v>0</v>
      </c>
    </row>
    <row r="13234" spans="1:10" ht="15" customHeight="1">
      <c r="A13234" s="46" t="s">
        <v>24011</v>
      </c>
      <c r="B13234" s="46" t="s">
        <v>24012</v>
      </c>
      <c r="C13234" s="47">
        <v>0.83499999999999996</v>
      </c>
      <c r="D13234" s="119" t="s">
        <v>17804</v>
      </c>
      <c r="E13234" s="46" t="s">
        <v>17804</v>
      </c>
      <c r="F13234" s="121">
        <v>74.682000000000002</v>
      </c>
      <c r="G13234" s="87"/>
      <c r="H13234" s="47"/>
      <c r="I13234" s="120">
        <v>0</v>
      </c>
      <c r="J13234" s="120">
        <v>0</v>
      </c>
    </row>
    <row r="13235" spans="1:10" ht="15" customHeight="1">
      <c r="A13235" s="46" t="s">
        <v>24009</v>
      </c>
      <c r="B13235" s="46" t="s">
        <v>24010</v>
      </c>
      <c r="C13235" s="47">
        <v>1.0880000000000001</v>
      </c>
      <c r="D13235" s="119" t="s">
        <v>17803</v>
      </c>
      <c r="E13235" s="46" t="s">
        <v>17803</v>
      </c>
      <c r="F13235" s="121">
        <v>25.852799999999998</v>
      </c>
      <c r="G13235" s="87"/>
      <c r="H13235" s="47"/>
      <c r="I13235" s="120">
        <v>0</v>
      </c>
      <c r="J13235" s="120">
        <v>0</v>
      </c>
    </row>
    <row r="13236" spans="1:10" ht="15" customHeight="1">
      <c r="A13236" s="46" t="s">
        <v>24007</v>
      </c>
      <c r="B13236" s="46" t="s">
        <v>24008</v>
      </c>
      <c r="C13236" s="47">
        <v>1.847</v>
      </c>
      <c r="D13236" s="119" t="s">
        <v>17801</v>
      </c>
      <c r="E13236" s="46" t="s">
        <v>17801</v>
      </c>
      <c r="F13236" s="121">
        <v>37.145600000000002</v>
      </c>
      <c r="G13236" s="87"/>
      <c r="H13236" s="47"/>
      <c r="I13236" s="120">
        <v>0</v>
      </c>
      <c r="J13236" s="120">
        <v>0</v>
      </c>
    </row>
    <row r="13237" spans="1:10" ht="15" customHeight="1">
      <c r="A13237" s="46" t="s">
        <v>14907</v>
      </c>
      <c r="B13237" s="46" t="s">
        <v>14908</v>
      </c>
      <c r="C13237" s="47">
        <v>3.9470000000000001</v>
      </c>
      <c r="D13237" s="119" t="s">
        <v>17799</v>
      </c>
      <c r="E13237" s="46" t="s">
        <v>17799</v>
      </c>
      <c r="F13237" s="121">
        <v>42.453000000000003</v>
      </c>
      <c r="G13237" s="87"/>
      <c r="H13237" s="47"/>
      <c r="I13237" s="120">
        <v>20</v>
      </c>
      <c r="J13237" s="120">
        <v>0</v>
      </c>
    </row>
    <row r="13238" spans="1:10" ht="15" customHeight="1">
      <c r="A13238" s="46" t="s">
        <v>14905</v>
      </c>
      <c r="B13238" s="46" t="s">
        <v>14906</v>
      </c>
      <c r="C13238" s="47">
        <v>6.3002000000000002</v>
      </c>
      <c r="D13238" s="119" t="s">
        <v>17798</v>
      </c>
      <c r="E13238" s="46" t="s">
        <v>17798</v>
      </c>
      <c r="F13238" s="121">
        <v>58.416400000000003</v>
      </c>
      <c r="G13238" s="87"/>
      <c r="H13238" s="47"/>
      <c r="I13238" s="120">
        <v>12</v>
      </c>
      <c r="J13238" s="120">
        <v>0</v>
      </c>
    </row>
    <row r="13239" spans="1:10" ht="15" customHeight="1">
      <c r="A13239" s="46" t="s">
        <v>24129</v>
      </c>
      <c r="B13239" s="46" t="s">
        <v>24130</v>
      </c>
      <c r="C13239" s="47">
        <v>31.829799999999999</v>
      </c>
      <c r="D13239" s="119" t="s">
        <v>17797</v>
      </c>
      <c r="E13239" s="46" t="s">
        <v>17797</v>
      </c>
      <c r="F13239" s="121">
        <v>108.254</v>
      </c>
      <c r="G13239" s="87"/>
      <c r="H13239" s="47"/>
      <c r="I13239" s="120">
        <v>1</v>
      </c>
      <c r="J13239" s="120">
        <v>0</v>
      </c>
    </row>
    <row r="13240" spans="1:10" ht="15" customHeight="1">
      <c r="A13240" s="46" t="s">
        <v>24127</v>
      </c>
      <c r="B13240" s="46" t="s">
        <v>24128</v>
      </c>
      <c r="C13240" s="47">
        <v>1.2145999999999999</v>
      </c>
      <c r="D13240" s="119" t="s">
        <v>17795</v>
      </c>
      <c r="E13240" s="46" t="s">
        <v>17795</v>
      </c>
      <c r="F13240" s="121">
        <v>136.7278</v>
      </c>
      <c r="G13240" s="87"/>
      <c r="H13240" s="47"/>
      <c r="I13240" s="120">
        <v>115</v>
      </c>
      <c r="J13240" s="120">
        <v>0</v>
      </c>
    </row>
    <row r="13241" spans="1:10" ht="15" customHeight="1">
      <c r="A13241" s="46" t="s">
        <v>511</v>
      </c>
      <c r="B13241" s="46" t="s">
        <v>24126</v>
      </c>
      <c r="C13241" s="47">
        <v>1.4927999999999999</v>
      </c>
      <c r="D13241" s="119" t="s">
        <v>17793</v>
      </c>
      <c r="E13241" s="46" t="s">
        <v>17793</v>
      </c>
      <c r="F13241" s="121">
        <v>29.0456</v>
      </c>
      <c r="G13241" s="87"/>
      <c r="H13241" s="47"/>
      <c r="I13241" s="120">
        <v>678</v>
      </c>
      <c r="J13241" s="120">
        <v>0</v>
      </c>
    </row>
    <row r="13242" spans="1:10" ht="15" customHeight="1">
      <c r="A13242" s="46" t="s">
        <v>514</v>
      </c>
      <c r="B13242" s="46" t="s">
        <v>24125</v>
      </c>
      <c r="C13242" s="47">
        <v>1.6152</v>
      </c>
      <c r="D13242" s="119" t="s">
        <v>17791</v>
      </c>
      <c r="E13242" s="46" t="s">
        <v>17791</v>
      </c>
      <c r="F13242" s="121">
        <v>301.84120000000001</v>
      </c>
      <c r="G13242" s="87"/>
      <c r="H13242" s="47"/>
      <c r="I13242" s="120">
        <v>373</v>
      </c>
      <c r="J13242" s="120">
        <v>0</v>
      </c>
    </row>
    <row r="13243" spans="1:10" ht="15" customHeight="1">
      <c r="A13243" s="46" t="s">
        <v>517</v>
      </c>
      <c r="B13243" s="46" t="s">
        <v>24124</v>
      </c>
      <c r="C13243" s="47">
        <v>3.5424000000000002</v>
      </c>
      <c r="D13243" s="119" t="s">
        <v>17789</v>
      </c>
      <c r="E13243" s="46" t="s">
        <v>17789</v>
      </c>
      <c r="F13243" s="121">
        <v>53.443800000000003</v>
      </c>
      <c r="G13243" s="87"/>
      <c r="H13243" s="47"/>
      <c r="I13243" s="120">
        <v>310</v>
      </c>
      <c r="J13243" s="120">
        <v>0</v>
      </c>
    </row>
    <row r="13244" spans="1:10" ht="15" customHeight="1">
      <c r="A13244" s="46" t="s">
        <v>520</v>
      </c>
      <c r="B13244" s="46" t="s">
        <v>24123</v>
      </c>
      <c r="C13244" s="47">
        <v>4.6050000000000004</v>
      </c>
      <c r="D13244" s="119" t="s">
        <v>17787</v>
      </c>
      <c r="E13244" s="46" t="s">
        <v>17787</v>
      </c>
      <c r="F13244" s="121">
        <v>76.447800000000001</v>
      </c>
      <c r="G13244" s="87"/>
      <c r="H13244" s="47"/>
      <c r="I13244" s="120">
        <v>185</v>
      </c>
      <c r="J13244" s="120">
        <v>0</v>
      </c>
    </row>
    <row r="13245" spans="1:10" ht="15" customHeight="1">
      <c r="A13245" s="46" t="s">
        <v>24121</v>
      </c>
      <c r="B13245" s="46" t="s">
        <v>24122</v>
      </c>
      <c r="C13245" s="47">
        <v>8.5267999999999997</v>
      </c>
      <c r="D13245" s="119" t="s">
        <v>17785</v>
      </c>
      <c r="E13245" s="46" t="s">
        <v>17785</v>
      </c>
      <c r="F13245" s="121">
        <v>23.924199999999999</v>
      </c>
      <c r="G13245" s="87"/>
      <c r="H13245" s="47"/>
      <c r="I13245" s="120">
        <v>139</v>
      </c>
      <c r="J13245" s="120">
        <v>0</v>
      </c>
    </row>
    <row r="13246" spans="1:10" ht="15" customHeight="1">
      <c r="A13246" s="46" t="s">
        <v>24119</v>
      </c>
      <c r="B13246" s="46" t="s">
        <v>24120</v>
      </c>
      <c r="C13246" s="47">
        <v>7.5145999999999997</v>
      </c>
      <c r="D13246" s="119" t="s">
        <v>17783</v>
      </c>
      <c r="E13246" s="46" t="s">
        <v>17783</v>
      </c>
      <c r="F13246" s="121">
        <v>23.004000000000001</v>
      </c>
      <c r="G13246" s="87"/>
      <c r="H13246" s="47"/>
      <c r="I13246" s="120">
        <v>67</v>
      </c>
      <c r="J13246" s="120">
        <v>0</v>
      </c>
    </row>
    <row r="13247" spans="1:10" ht="15" customHeight="1">
      <c r="A13247" s="46" t="s">
        <v>24117</v>
      </c>
      <c r="B13247" s="46" t="s">
        <v>24118</v>
      </c>
      <c r="C13247" s="47">
        <v>12.7522</v>
      </c>
      <c r="D13247" s="119" t="s">
        <v>17878</v>
      </c>
      <c r="E13247" s="46" t="s">
        <v>17878</v>
      </c>
      <c r="F13247" s="121">
        <v>36.207000000000001</v>
      </c>
      <c r="G13247" s="87"/>
      <c r="H13247" s="47"/>
      <c r="I13247" s="120">
        <v>31</v>
      </c>
      <c r="J13247" s="120">
        <v>0</v>
      </c>
    </row>
    <row r="13248" spans="1:10" ht="15" customHeight="1">
      <c r="A13248" s="46" t="s">
        <v>24115</v>
      </c>
      <c r="B13248" s="46" t="s">
        <v>24116</v>
      </c>
      <c r="C13248" s="47">
        <v>17.407800000000002</v>
      </c>
      <c r="D13248" s="119" t="s">
        <v>17781</v>
      </c>
      <c r="E13248" s="46" t="s">
        <v>17781</v>
      </c>
      <c r="F13248" s="121">
        <v>24.863</v>
      </c>
      <c r="G13248" s="87"/>
      <c r="H13248" s="47"/>
      <c r="I13248" s="120">
        <v>20</v>
      </c>
      <c r="J13248" s="120">
        <v>0</v>
      </c>
    </row>
    <row r="13249" spans="1:10" ht="15" customHeight="1">
      <c r="A13249" s="46" t="s">
        <v>24086</v>
      </c>
      <c r="B13249" s="46" t="s">
        <v>24080</v>
      </c>
      <c r="C13249" s="47">
        <v>1.6952</v>
      </c>
      <c r="D13249" s="119" t="s">
        <v>17779</v>
      </c>
      <c r="E13249" s="46" t="s">
        <v>17779</v>
      </c>
      <c r="F13249" s="121">
        <v>26.800999999999998</v>
      </c>
      <c r="G13249" s="87"/>
      <c r="H13249" s="47"/>
      <c r="I13249" s="120">
        <v>0</v>
      </c>
      <c r="J13249" s="120">
        <v>0</v>
      </c>
    </row>
    <row r="13250" spans="1:10" ht="15" customHeight="1">
      <c r="A13250" s="46" t="s">
        <v>527</v>
      </c>
      <c r="B13250" s="46" t="s">
        <v>24085</v>
      </c>
      <c r="C13250" s="47">
        <v>1.1386000000000001</v>
      </c>
      <c r="D13250" s="119" t="s">
        <v>17778</v>
      </c>
      <c r="E13250" s="46" t="s">
        <v>17778</v>
      </c>
      <c r="F13250" s="121">
        <v>28.9452</v>
      </c>
      <c r="G13250" s="87"/>
      <c r="H13250" s="47"/>
      <c r="I13250" s="120">
        <v>1217</v>
      </c>
      <c r="J13250" s="120">
        <v>0</v>
      </c>
    </row>
    <row r="13251" spans="1:10" ht="15" customHeight="1">
      <c r="A13251" s="46" t="s">
        <v>24083</v>
      </c>
      <c r="B13251" s="46" t="s">
        <v>24084</v>
      </c>
      <c r="C13251" s="47">
        <v>1.6952</v>
      </c>
      <c r="D13251" s="119" t="s">
        <v>17777</v>
      </c>
      <c r="E13251" s="46" t="s">
        <v>17777</v>
      </c>
      <c r="F13251" s="121">
        <v>35.377400000000002</v>
      </c>
      <c r="G13251" s="87"/>
      <c r="H13251" s="47"/>
      <c r="I13251" s="120">
        <v>968</v>
      </c>
      <c r="J13251" s="120">
        <v>0</v>
      </c>
    </row>
    <row r="13252" spans="1:10" ht="15" customHeight="1">
      <c r="A13252" s="46" t="s">
        <v>24081</v>
      </c>
      <c r="B13252" s="46" t="s">
        <v>24082</v>
      </c>
      <c r="C13252" s="47">
        <v>1.1132</v>
      </c>
      <c r="D13252" s="119" t="s">
        <v>17775</v>
      </c>
      <c r="E13252" s="46" t="s">
        <v>17775</v>
      </c>
      <c r="F13252" s="121">
        <v>19.371400000000001</v>
      </c>
      <c r="G13252" s="87"/>
      <c r="H13252" s="47"/>
      <c r="I13252" s="120">
        <v>283</v>
      </c>
      <c r="J13252" s="120">
        <v>0</v>
      </c>
    </row>
    <row r="13253" spans="1:10" ht="15" customHeight="1">
      <c r="A13253" s="46" t="s">
        <v>528</v>
      </c>
      <c r="B13253" s="46" t="s">
        <v>24080</v>
      </c>
      <c r="C13253" s="47">
        <v>1.2452000000000001</v>
      </c>
      <c r="D13253" s="119" t="s">
        <v>17773</v>
      </c>
      <c r="E13253" s="46" t="s">
        <v>17773</v>
      </c>
      <c r="F13253" s="121">
        <v>42.894399999999997</v>
      </c>
      <c r="G13253" s="87"/>
      <c r="H13253" s="47"/>
      <c r="I13253" s="120">
        <v>559</v>
      </c>
      <c r="J13253" s="120">
        <v>0</v>
      </c>
    </row>
    <row r="13254" spans="1:10" ht="15" customHeight="1">
      <c r="A13254" s="46" t="s">
        <v>24078</v>
      </c>
      <c r="B13254" s="46" t="s">
        <v>24079</v>
      </c>
      <c r="C13254" s="47">
        <v>1.4421999999999999</v>
      </c>
      <c r="D13254" s="119" t="s">
        <v>18387</v>
      </c>
      <c r="E13254" s="46" t="s">
        <v>18387</v>
      </c>
      <c r="F13254" s="121">
        <v>7.1104000000000003</v>
      </c>
      <c r="G13254" s="87"/>
      <c r="H13254" s="47"/>
      <c r="I13254" s="120">
        <v>130</v>
      </c>
      <c r="J13254" s="120">
        <v>0</v>
      </c>
    </row>
    <row r="13255" spans="1:10" ht="15" customHeight="1">
      <c r="A13255" s="46" t="s">
        <v>529</v>
      </c>
      <c r="B13255" s="46" t="s">
        <v>24077</v>
      </c>
      <c r="C13255" s="47">
        <v>1.5528</v>
      </c>
      <c r="D13255" s="119" t="s">
        <v>18385</v>
      </c>
      <c r="E13255" s="46" t="s">
        <v>18385</v>
      </c>
      <c r="F13255" s="121">
        <v>43.080399999999997</v>
      </c>
      <c r="G13255" s="87"/>
      <c r="H13255" s="47"/>
      <c r="I13255" s="120">
        <v>361</v>
      </c>
      <c r="J13255" s="120">
        <v>0</v>
      </c>
    </row>
    <row r="13256" spans="1:10" ht="15" customHeight="1">
      <c r="A13256" s="46" t="s">
        <v>532</v>
      </c>
      <c r="B13256" s="46" t="s">
        <v>24076</v>
      </c>
      <c r="C13256" s="47">
        <v>3.0766</v>
      </c>
      <c r="D13256" s="119" t="s">
        <v>36214</v>
      </c>
      <c r="E13256" s="46" t="s">
        <v>36214</v>
      </c>
      <c r="F13256" s="121">
        <v>56.231200000000001</v>
      </c>
      <c r="G13256" s="87"/>
      <c r="H13256" s="47"/>
      <c r="I13256" s="120">
        <v>276</v>
      </c>
      <c r="J13256" s="120">
        <v>0</v>
      </c>
    </row>
    <row r="13257" spans="1:10" ht="15" customHeight="1">
      <c r="A13257" s="46" t="s">
        <v>24074</v>
      </c>
      <c r="B13257" s="46" t="s">
        <v>24075</v>
      </c>
      <c r="C13257" s="47">
        <v>3.3397999999999999</v>
      </c>
      <c r="D13257" s="119" t="s">
        <v>18383</v>
      </c>
      <c r="E13257" s="46" t="s">
        <v>18383</v>
      </c>
      <c r="F13257" s="121">
        <v>22.736799999999999</v>
      </c>
      <c r="G13257" s="87"/>
      <c r="H13257" s="47"/>
      <c r="I13257" s="120">
        <v>0</v>
      </c>
      <c r="J13257" s="120">
        <v>0</v>
      </c>
    </row>
    <row r="13258" spans="1:10" ht="15" customHeight="1">
      <c r="A13258" s="46" t="s">
        <v>24072</v>
      </c>
      <c r="B13258" s="46" t="s">
        <v>24073</v>
      </c>
      <c r="C13258" s="47">
        <v>4.0861999999999998</v>
      </c>
      <c r="D13258" s="119" t="s">
        <v>18381</v>
      </c>
      <c r="E13258" s="46" t="s">
        <v>18381</v>
      </c>
      <c r="F13258" s="121">
        <v>32.321800000000003</v>
      </c>
      <c r="G13258" s="87"/>
      <c r="H13258" s="47"/>
      <c r="I13258" s="120">
        <v>177</v>
      </c>
      <c r="J13258" s="120">
        <v>0</v>
      </c>
    </row>
    <row r="13259" spans="1:10" ht="15" customHeight="1">
      <c r="A13259" s="46" t="s">
        <v>24070</v>
      </c>
      <c r="B13259" s="46" t="s">
        <v>24071</v>
      </c>
      <c r="C13259" s="47">
        <v>4.5796000000000001</v>
      </c>
      <c r="D13259" s="119" t="s">
        <v>18380</v>
      </c>
      <c r="E13259" s="46" t="s">
        <v>18380</v>
      </c>
      <c r="F13259" s="121">
        <v>23.933599999999998</v>
      </c>
      <c r="G13259" s="87"/>
      <c r="H13259" s="47"/>
      <c r="I13259" s="120">
        <v>0</v>
      </c>
      <c r="J13259" s="120">
        <v>0</v>
      </c>
    </row>
    <row r="13260" spans="1:10" ht="15" customHeight="1">
      <c r="A13260" s="46" t="s">
        <v>24068</v>
      </c>
      <c r="B13260" s="46" t="s">
        <v>24069</v>
      </c>
      <c r="C13260" s="47">
        <v>5.6246</v>
      </c>
      <c r="D13260" s="119" t="s">
        <v>18378</v>
      </c>
      <c r="E13260" s="46" t="s">
        <v>18378</v>
      </c>
      <c r="F13260" s="121">
        <v>14.599399999999999</v>
      </c>
      <c r="G13260" s="87"/>
      <c r="H13260" s="47"/>
      <c r="I13260" s="120">
        <v>169</v>
      </c>
      <c r="J13260" s="120">
        <v>0</v>
      </c>
    </row>
    <row r="13261" spans="1:10" ht="15" customHeight="1">
      <c r="A13261" s="46" t="s">
        <v>24066</v>
      </c>
      <c r="B13261" s="46" t="s">
        <v>24067</v>
      </c>
      <c r="C13261" s="47">
        <v>9.9184000000000001</v>
      </c>
      <c r="D13261" s="119" t="s">
        <v>18376</v>
      </c>
      <c r="E13261" s="46" t="s">
        <v>18376</v>
      </c>
      <c r="F13261" s="121">
        <v>30.874199999999998</v>
      </c>
      <c r="G13261" s="87"/>
      <c r="H13261" s="47"/>
      <c r="I13261" s="120">
        <v>18</v>
      </c>
      <c r="J13261" s="120">
        <v>0</v>
      </c>
    </row>
    <row r="13262" spans="1:10" ht="15" customHeight="1">
      <c r="A13262" s="46" t="s">
        <v>24064</v>
      </c>
      <c r="B13262" s="46" t="s">
        <v>24065</v>
      </c>
      <c r="C13262" s="47">
        <v>9.9184000000000001</v>
      </c>
      <c r="D13262" s="119" t="s">
        <v>18374</v>
      </c>
      <c r="E13262" s="46" t="s">
        <v>18374</v>
      </c>
      <c r="F13262" s="121">
        <v>33.994799999999998</v>
      </c>
      <c r="G13262" s="87"/>
      <c r="H13262" s="47"/>
      <c r="I13262" s="120">
        <v>0</v>
      </c>
      <c r="J13262" s="120">
        <v>0</v>
      </c>
    </row>
    <row r="13263" spans="1:10" ht="15" customHeight="1">
      <c r="A13263" s="46" t="s">
        <v>24062</v>
      </c>
      <c r="B13263" s="46" t="s">
        <v>24063</v>
      </c>
      <c r="C13263" s="47">
        <v>17.989599999999999</v>
      </c>
      <c r="D13263" s="119" t="s">
        <v>18372</v>
      </c>
      <c r="E13263" s="46" t="s">
        <v>18372</v>
      </c>
      <c r="F13263" s="121">
        <v>35.900199999999998</v>
      </c>
      <c r="G13263" s="87"/>
      <c r="H13263" s="47"/>
      <c r="I13263" s="120">
        <v>16</v>
      </c>
      <c r="J13263" s="120">
        <v>0</v>
      </c>
    </row>
    <row r="13264" spans="1:10" ht="15" customHeight="1">
      <c r="A13264" s="46" t="s">
        <v>24060</v>
      </c>
      <c r="B13264" s="46" t="s">
        <v>24061</v>
      </c>
      <c r="C13264" s="47">
        <v>24.770600000000002</v>
      </c>
      <c r="D13264" s="119" t="s">
        <v>17860</v>
      </c>
      <c r="E13264" s="46" t="s">
        <v>17860</v>
      </c>
      <c r="F13264" s="121">
        <v>84.174000000000007</v>
      </c>
      <c r="G13264" s="87"/>
      <c r="H13264" s="47"/>
      <c r="I13264" s="120">
        <v>3</v>
      </c>
      <c r="J13264" s="120">
        <v>0</v>
      </c>
    </row>
    <row r="13265" spans="1:10" ht="15" customHeight="1">
      <c r="A13265" s="46" t="s">
        <v>24113</v>
      </c>
      <c r="B13265" s="46" t="s">
        <v>24114</v>
      </c>
      <c r="C13265" s="47">
        <v>1.012</v>
      </c>
      <c r="D13265" s="119" t="s">
        <v>17858</v>
      </c>
      <c r="E13265" s="46" t="s">
        <v>17858</v>
      </c>
      <c r="F13265" s="121">
        <v>21.4008</v>
      </c>
      <c r="G13265" s="87"/>
      <c r="H13265" s="47"/>
      <c r="I13265" s="120">
        <v>0</v>
      </c>
      <c r="J13265" s="120">
        <v>0</v>
      </c>
    </row>
    <row r="13266" spans="1:10" ht="15" customHeight="1">
      <c r="A13266" s="46" t="s">
        <v>523</v>
      </c>
      <c r="B13266" s="46" t="s">
        <v>24112</v>
      </c>
      <c r="C13266" s="47">
        <v>1.0628</v>
      </c>
      <c r="D13266" s="119" t="s">
        <v>17856</v>
      </c>
      <c r="E13266" s="46" t="s">
        <v>17856</v>
      </c>
      <c r="F13266" s="121">
        <v>36.643799999999999</v>
      </c>
      <c r="G13266" s="87"/>
      <c r="H13266" s="47"/>
      <c r="I13266" s="120">
        <v>197</v>
      </c>
      <c r="J13266" s="120">
        <v>0</v>
      </c>
    </row>
    <row r="13267" spans="1:10" ht="15" customHeight="1">
      <c r="A13267" s="46" t="s">
        <v>24110</v>
      </c>
      <c r="B13267" s="46" t="s">
        <v>24111</v>
      </c>
      <c r="C13267" s="47">
        <v>1.2904</v>
      </c>
      <c r="D13267" s="119" t="s">
        <v>17854</v>
      </c>
      <c r="E13267" s="46" t="s">
        <v>17854</v>
      </c>
      <c r="F13267" s="121">
        <v>52.393599999999999</v>
      </c>
      <c r="G13267" s="87"/>
      <c r="H13267" s="47"/>
      <c r="I13267" s="120">
        <v>150</v>
      </c>
      <c r="J13267" s="120">
        <v>0</v>
      </c>
    </row>
    <row r="13268" spans="1:10" ht="15" customHeight="1">
      <c r="A13268" s="46" t="s">
        <v>24108</v>
      </c>
      <c r="B13268" s="46" t="s">
        <v>24109</v>
      </c>
      <c r="C13268" s="47">
        <v>1.012</v>
      </c>
      <c r="D13268" s="119" t="s">
        <v>17852</v>
      </c>
      <c r="E13268" s="46" t="s">
        <v>17852</v>
      </c>
      <c r="F13268" s="121">
        <v>75.309200000000004</v>
      </c>
      <c r="G13268" s="87"/>
      <c r="H13268" s="47"/>
      <c r="I13268" s="120">
        <v>0</v>
      </c>
      <c r="J13268" s="120">
        <v>0</v>
      </c>
    </row>
    <row r="13269" spans="1:10" ht="15" customHeight="1">
      <c r="A13269" s="46" t="s">
        <v>24106</v>
      </c>
      <c r="B13269" s="46" t="s">
        <v>24107</v>
      </c>
      <c r="C13269" s="47">
        <v>1.1394</v>
      </c>
      <c r="D13269" s="119" t="s">
        <v>17850</v>
      </c>
      <c r="E13269" s="46" t="s">
        <v>17850</v>
      </c>
      <c r="F13269" s="121">
        <v>75.309200000000004</v>
      </c>
      <c r="G13269" s="87"/>
      <c r="H13269" s="47"/>
      <c r="I13269" s="120">
        <v>234</v>
      </c>
      <c r="J13269" s="120">
        <v>0</v>
      </c>
    </row>
    <row r="13270" spans="1:10" ht="15" customHeight="1">
      <c r="A13270" s="46" t="s">
        <v>524</v>
      </c>
      <c r="B13270" s="46" t="s">
        <v>24105</v>
      </c>
      <c r="C13270" s="47">
        <v>1.2904</v>
      </c>
      <c r="D13270" s="119" t="s">
        <v>17848</v>
      </c>
      <c r="E13270" s="46" t="s">
        <v>17848</v>
      </c>
      <c r="F13270" s="121">
        <v>161.50479999999999</v>
      </c>
      <c r="G13270" s="87"/>
      <c r="H13270" s="47"/>
      <c r="I13270" s="120">
        <v>360</v>
      </c>
      <c r="J13270" s="120">
        <v>0</v>
      </c>
    </row>
    <row r="13271" spans="1:10" ht="15" customHeight="1">
      <c r="A13271" s="46" t="s">
        <v>24103</v>
      </c>
      <c r="B13271" s="46" t="s">
        <v>24104</v>
      </c>
      <c r="C13271" s="47">
        <v>1.5940000000000001</v>
      </c>
      <c r="D13271" s="119" t="s">
        <v>17846</v>
      </c>
      <c r="E13271" s="46" t="s">
        <v>17846</v>
      </c>
      <c r="F13271" s="121">
        <v>86.090999999999994</v>
      </c>
      <c r="G13271" s="87"/>
      <c r="H13271" s="47"/>
      <c r="I13271" s="120">
        <v>0</v>
      </c>
      <c r="J13271" s="120">
        <v>0</v>
      </c>
    </row>
    <row r="13272" spans="1:10" ht="15" customHeight="1">
      <c r="A13272" s="46" t="s">
        <v>24101</v>
      </c>
      <c r="B13272" s="46" t="s">
        <v>24102</v>
      </c>
      <c r="C13272" s="47">
        <v>1.2904</v>
      </c>
      <c r="D13272" s="119" t="s">
        <v>17876</v>
      </c>
      <c r="E13272" s="46" t="s">
        <v>17876</v>
      </c>
      <c r="F13272" s="121">
        <v>48.099400000000003</v>
      </c>
      <c r="G13272" s="87"/>
      <c r="H13272" s="47"/>
      <c r="I13272" s="120">
        <v>130</v>
      </c>
      <c r="J13272" s="120">
        <v>0</v>
      </c>
    </row>
    <row r="13273" spans="1:10" ht="15" customHeight="1">
      <c r="A13273" s="46" t="s">
        <v>525</v>
      </c>
      <c r="B13273" s="46" t="s">
        <v>24100</v>
      </c>
      <c r="C13273" s="47">
        <v>1.5940000000000001</v>
      </c>
      <c r="D13273" s="119" t="s">
        <v>17874</v>
      </c>
      <c r="E13273" s="46" t="s">
        <v>17874</v>
      </c>
      <c r="F13273" s="121">
        <v>48.099400000000003</v>
      </c>
      <c r="G13273" s="87"/>
      <c r="H13273" s="47"/>
      <c r="I13273" s="120">
        <v>15</v>
      </c>
      <c r="J13273" s="120">
        <v>0</v>
      </c>
    </row>
    <row r="13274" spans="1:10" ht="15" customHeight="1">
      <c r="A13274" s="46" t="s">
        <v>526</v>
      </c>
      <c r="B13274" s="46" t="s">
        <v>24099</v>
      </c>
      <c r="C13274" s="47">
        <v>2.6566000000000001</v>
      </c>
      <c r="D13274" s="119" t="s">
        <v>17872</v>
      </c>
      <c r="E13274" s="46" t="s">
        <v>17872</v>
      </c>
      <c r="F13274" s="121">
        <v>72.149199999999993</v>
      </c>
      <c r="G13274" s="87"/>
      <c r="H13274" s="47"/>
      <c r="I13274" s="120">
        <v>177</v>
      </c>
      <c r="J13274" s="120">
        <v>0</v>
      </c>
    </row>
    <row r="13275" spans="1:10" ht="15" customHeight="1">
      <c r="A13275" s="46" t="s">
        <v>24097</v>
      </c>
      <c r="B13275" s="46" t="s">
        <v>24098</v>
      </c>
      <c r="C13275" s="47">
        <v>2.6566000000000001</v>
      </c>
      <c r="D13275" s="119" t="s">
        <v>17870</v>
      </c>
      <c r="E13275" s="46" t="s">
        <v>17870</v>
      </c>
      <c r="F13275" s="121">
        <v>83.888000000000005</v>
      </c>
      <c r="G13275" s="87"/>
      <c r="H13275" s="47"/>
      <c r="I13275" s="120">
        <v>0</v>
      </c>
      <c r="J13275" s="120">
        <v>0</v>
      </c>
    </row>
    <row r="13276" spans="1:10" ht="15" customHeight="1">
      <c r="A13276" s="46" t="s">
        <v>24095</v>
      </c>
      <c r="B13276" s="46" t="s">
        <v>24096</v>
      </c>
      <c r="C13276" s="47">
        <v>3.6941999999999999</v>
      </c>
      <c r="D13276" s="119" t="s">
        <v>17868</v>
      </c>
      <c r="E13276" s="46" t="s">
        <v>17868</v>
      </c>
      <c r="F13276" s="121">
        <v>81.769000000000005</v>
      </c>
      <c r="G13276" s="87"/>
      <c r="H13276" s="47"/>
      <c r="I13276" s="120">
        <v>161</v>
      </c>
      <c r="J13276" s="120">
        <v>0</v>
      </c>
    </row>
    <row r="13277" spans="1:10" ht="15" customHeight="1">
      <c r="A13277" s="46" t="s">
        <v>24093</v>
      </c>
      <c r="B13277" s="46" t="s">
        <v>24094</v>
      </c>
      <c r="C13277" s="47">
        <v>4.8832000000000004</v>
      </c>
      <c r="D13277" s="119" t="s">
        <v>17902</v>
      </c>
      <c r="E13277" s="46" t="s">
        <v>17902</v>
      </c>
      <c r="F13277" s="121">
        <v>104.8836</v>
      </c>
      <c r="G13277" s="87"/>
      <c r="H13277" s="47"/>
      <c r="I13277" s="120">
        <v>125</v>
      </c>
      <c r="J13277" s="120">
        <v>0</v>
      </c>
    </row>
    <row r="13278" spans="1:10" ht="15" customHeight="1">
      <c r="A13278" s="46" t="s">
        <v>24091</v>
      </c>
      <c r="B13278" s="46" t="s">
        <v>24092</v>
      </c>
      <c r="C13278" s="47">
        <v>9.9309999999999992</v>
      </c>
      <c r="D13278" s="119" t="s">
        <v>17866</v>
      </c>
      <c r="E13278" s="46" t="s">
        <v>17866</v>
      </c>
      <c r="F13278" s="121">
        <v>21.404199999999999</v>
      </c>
      <c r="G13278" s="87"/>
      <c r="H13278" s="47"/>
      <c r="I13278" s="120">
        <v>13</v>
      </c>
      <c r="J13278" s="120">
        <v>0</v>
      </c>
    </row>
    <row r="13279" spans="1:10" ht="15" customHeight="1">
      <c r="A13279" s="46" t="s">
        <v>24089</v>
      </c>
      <c r="B13279" s="46" t="s">
        <v>24090</v>
      </c>
      <c r="C13279" s="47">
        <v>12.5954</v>
      </c>
      <c r="D13279" s="119" t="s">
        <v>17844</v>
      </c>
      <c r="E13279" s="46" t="s">
        <v>17844</v>
      </c>
      <c r="F13279" s="121">
        <v>33.669600000000003</v>
      </c>
      <c r="G13279" s="87"/>
      <c r="H13279" s="47"/>
      <c r="I13279" s="120">
        <v>5</v>
      </c>
      <c r="J13279" s="120">
        <v>0</v>
      </c>
    </row>
    <row r="13280" spans="1:10" ht="15" customHeight="1">
      <c r="A13280" s="46" t="s">
        <v>24087</v>
      </c>
      <c r="B13280" s="46" t="s">
        <v>24088</v>
      </c>
      <c r="C13280" s="47">
        <v>23.8596</v>
      </c>
      <c r="D13280" s="119" t="s">
        <v>17842</v>
      </c>
      <c r="E13280" s="46" t="s">
        <v>17842</v>
      </c>
      <c r="F13280" s="121">
        <v>53.745800000000003</v>
      </c>
      <c r="G13280" s="87"/>
      <c r="H13280" s="47"/>
      <c r="I13280" s="120">
        <v>0</v>
      </c>
      <c r="J13280" s="120">
        <v>0</v>
      </c>
    </row>
    <row r="13281" spans="1:10" ht="15" customHeight="1">
      <c r="A13281" s="46" t="s">
        <v>24058</v>
      </c>
      <c r="B13281" s="46" t="s">
        <v>24059</v>
      </c>
      <c r="C13281" s="47">
        <v>3.0110000000000001</v>
      </c>
      <c r="D13281" s="119" t="s">
        <v>17864</v>
      </c>
      <c r="E13281" s="46" t="s">
        <v>17864</v>
      </c>
      <c r="F13281" s="121">
        <v>40.884599999999999</v>
      </c>
      <c r="G13281" s="87"/>
      <c r="H13281" s="47"/>
      <c r="I13281" s="120">
        <v>0</v>
      </c>
      <c r="J13281" s="120">
        <v>0</v>
      </c>
    </row>
    <row r="13282" spans="1:10" ht="15" customHeight="1">
      <c r="A13282" s="46" t="s">
        <v>24057</v>
      </c>
      <c r="B13282" s="46" t="s">
        <v>33766</v>
      </c>
      <c r="C13282" s="47">
        <v>2.8338000000000001</v>
      </c>
      <c r="D13282" s="119" t="s">
        <v>17862</v>
      </c>
      <c r="E13282" s="46" t="s">
        <v>17862</v>
      </c>
      <c r="F13282" s="121">
        <v>65.222800000000007</v>
      </c>
      <c r="G13282" s="87"/>
      <c r="H13282" s="47"/>
      <c r="I13282" s="120">
        <v>25</v>
      </c>
      <c r="J13282" s="120">
        <v>0</v>
      </c>
    </row>
    <row r="13283" spans="1:10" ht="15" customHeight="1">
      <c r="A13283" s="46" t="s">
        <v>24056</v>
      </c>
      <c r="B13283" s="46" t="s">
        <v>33768</v>
      </c>
      <c r="C13283" s="47">
        <v>2.4036</v>
      </c>
      <c r="D13283" s="119" t="s">
        <v>17840</v>
      </c>
      <c r="E13283" s="46" t="s">
        <v>17840</v>
      </c>
      <c r="F13283" s="121">
        <v>203.31880000000001</v>
      </c>
      <c r="G13283" s="87"/>
      <c r="H13283" s="47"/>
      <c r="I13283" s="120">
        <v>180</v>
      </c>
      <c r="J13283" s="120">
        <v>0</v>
      </c>
    </row>
    <row r="13284" spans="1:10" ht="15" customHeight="1">
      <c r="A13284" s="46" t="s">
        <v>24051</v>
      </c>
      <c r="B13284" s="46" t="s">
        <v>33767</v>
      </c>
      <c r="C13284" s="47">
        <v>2.4036</v>
      </c>
      <c r="D13284" s="119" t="s">
        <v>17838</v>
      </c>
      <c r="E13284" s="46" t="s">
        <v>17838</v>
      </c>
      <c r="F13284" s="121">
        <v>76.447800000000001</v>
      </c>
      <c r="G13284" s="87"/>
      <c r="H13284" s="47"/>
      <c r="I13284" s="120">
        <v>60</v>
      </c>
      <c r="J13284" s="120">
        <v>0</v>
      </c>
    </row>
    <row r="13285" spans="1:10" ht="15" customHeight="1">
      <c r="A13285" s="46" t="s">
        <v>24211</v>
      </c>
      <c r="B13285" s="46" t="s">
        <v>24212</v>
      </c>
      <c r="C13285" s="47">
        <v>31.844000000000001</v>
      </c>
      <c r="D13285" s="119" t="s">
        <v>17836</v>
      </c>
      <c r="E13285" s="46" t="s">
        <v>17836</v>
      </c>
      <c r="F13285" s="121">
        <v>29.510200000000001</v>
      </c>
      <c r="G13285" s="87"/>
      <c r="H13285" s="47"/>
      <c r="I13285" s="120">
        <v>2</v>
      </c>
      <c r="J13285" s="120">
        <v>0</v>
      </c>
    </row>
    <row r="13286" spans="1:10" ht="15" customHeight="1">
      <c r="A13286" s="46" t="s">
        <v>24209</v>
      </c>
      <c r="B13286" s="46" t="s">
        <v>24210</v>
      </c>
      <c r="C13286" s="47">
        <v>1.1808000000000001</v>
      </c>
      <c r="D13286" s="119" t="s">
        <v>17834</v>
      </c>
      <c r="E13286" s="46" t="s">
        <v>17834</v>
      </c>
      <c r="F13286" s="121">
        <v>48.796399999999998</v>
      </c>
      <c r="G13286" s="87"/>
      <c r="H13286" s="47"/>
      <c r="I13286" s="120">
        <v>0</v>
      </c>
      <c r="J13286" s="120">
        <v>0</v>
      </c>
    </row>
    <row r="13287" spans="1:10" ht="15" customHeight="1">
      <c r="A13287" s="46" t="s">
        <v>505</v>
      </c>
      <c r="B13287" s="46" t="s">
        <v>24208</v>
      </c>
      <c r="C13287" s="47">
        <v>1.3218000000000001</v>
      </c>
      <c r="D13287" s="119" t="s">
        <v>17922</v>
      </c>
      <c r="E13287" s="46" t="s">
        <v>17922</v>
      </c>
      <c r="F13287" s="121">
        <v>199.36859999999999</v>
      </c>
      <c r="G13287" s="87"/>
      <c r="H13287" s="47"/>
      <c r="I13287" s="120">
        <v>217</v>
      </c>
      <c r="J13287" s="120">
        <v>0</v>
      </c>
    </row>
    <row r="13288" spans="1:10" ht="15" customHeight="1">
      <c r="A13288" s="46" t="s">
        <v>506</v>
      </c>
      <c r="B13288" s="46" t="s">
        <v>24207</v>
      </c>
      <c r="C13288" s="47">
        <v>1.5331999999999999</v>
      </c>
      <c r="D13288" s="119" t="s">
        <v>17920</v>
      </c>
      <c r="E13288" s="46" t="s">
        <v>17920</v>
      </c>
      <c r="F13288" s="121">
        <v>39.989800000000002</v>
      </c>
      <c r="G13288" s="87"/>
      <c r="H13288" s="47"/>
      <c r="I13288" s="120">
        <v>452</v>
      </c>
      <c r="J13288" s="120">
        <v>0</v>
      </c>
    </row>
    <row r="13289" spans="1:10" ht="15" customHeight="1">
      <c r="A13289" s="46" t="s">
        <v>507</v>
      </c>
      <c r="B13289" s="46" t="s">
        <v>24206</v>
      </c>
      <c r="C13289" s="47">
        <v>1.9563999999999999</v>
      </c>
      <c r="D13289" s="119" t="s">
        <v>17918</v>
      </c>
      <c r="E13289" s="46" t="s">
        <v>17918</v>
      </c>
      <c r="F13289" s="121">
        <v>101.68259999999999</v>
      </c>
      <c r="G13289" s="87"/>
      <c r="H13289" s="47"/>
      <c r="I13289" s="120">
        <v>142</v>
      </c>
      <c r="J13289" s="120">
        <v>0</v>
      </c>
    </row>
    <row r="13290" spans="1:10" ht="15" customHeight="1">
      <c r="A13290" s="46" t="s">
        <v>508</v>
      </c>
      <c r="B13290" s="46" t="s">
        <v>24205</v>
      </c>
      <c r="C13290" s="47">
        <v>4.2218</v>
      </c>
      <c r="D13290" s="119" t="s">
        <v>17916</v>
      </c>
      <c r="E13290" s="46" t="s">
        <v>17916</v>
      </c>
      <c r="F13290" s="121">
        <v>130.43719999999999</v>
      </c>
      <c r="G13290" s="87"/>
      <c r="H13290" s="47"/>
      <c r="I13290" s="120">
        <v>225</v>
      </c>
      <c r="J13290" s="120">
        <v>0</v>
      </c>
    </row>
    <row r="13291" spans="1:10" ht="15" customHeight="1">
      <c r="A13291" s="46" t="s">
        <v>24203</v>
      </c>
      <c r="B13291" s="46" t="s">
        <v>24204</v>
      </c>
      <c r="C13291" s="47">
        <v>4.8074000000000003</v>
      </c>
      <c r="D13291" s="119" t="s">
        <v>17914</v>
      </c>
      <c r="E13291" s="46" t="s">
        <v>17914</v>
      </c>
      <c r="F13291" s="121">
        <v>122.2236</v>
      </c>
      <c r="G13291" s="87"/>
      <c r="H13291" s="47"/>
      <c r="I13291" s="120">
        <v>225</v>
      </c>
      <c r="J13291" s="120">
        <v>0</v>
      </c>
    </row>
    <row r="13292" spans="1:10" ht="15" customHeight="1">
      <c r="A13292" s="46" t="s">
        <v>24201</v>
      </c>
      <c r="B13292" s="46" t="s">
        <v>24202</v>
      </c>
      <c r="C13292" s="47">
        <v>6.6821999999999999</v>
      </c>
      <c r="D13292" s="119" t="s">
        <v>17912</v>
      </c>
      <c r="E13292" s="46" t="s">
        <v>17912</v>
      </c>
      <c r="F13292" s="121">
        <v>132.51740000000001</v>
      </c>
      <c r="G13292" s="87"/>
      <c r="H13292" s="47"/>
      <c r="I13292" s="120">
        <v>126</v>
      </c>
      <c r="J13292" s="120">
        <v>0</v>
      </c>
    </row>
    <row r="13293" spans="1:10" ht="15" customHeight="1">
      <c r="A13293" s="46" t="s">
        <v>24199</v>
      </c>
      <c r="B13293" s="46" t="s">
        <v>24200</v>
      </c>
      <c r="C13293" s="47">
        <v>13.3164</v>
      </c>
      <c r="D13293" s="119" t="s">
        <v>17910</v>
      </c>
      <c r="E13293" s="46" t="s">
        <v>17910</v>
      </c>
      <c r="F13293" s="121">
        <v>173.64580000000001</v>
      </c>
      <c r="G13293" s="87"/>
      <c r="H13293" s="47"/>
      <c r="I13293" s="120">
        <v>5</v>
      </c>
      <c r="J13293" s="120">
        <v>0</v>
      </c>
    </row>
    <row r="13294" spans="1:10" ht="15" customHeight="1">
      <c r="A13294" s="46" t="s">
        <v>24197</v>
      </c>
      <c r="B13294" s="46" t="s">
        <v>24198</v>
      </c>
      <c r="C13294" s="47">
        <v>16.6234</v>
      </c>
      <c r="D13294" s="119" t="s">
        <v>17908</v>
      </c>
      <c r="E13294" s="46" t="s">
        <v>17908</v>
      </c>
      <c r="F13294" s="121">
        <v>74.549800000000005</v>
      </c>
      <c r="G13294" s="87"/>
      <c r="H13294" s="47"/>
      <c r="I13294" s="120">
        <v>11</v>
      </c>
      <c r="J13294" s="120">
        <v>0</v>
      </c>
    </row>
    <row r="13295" spans="1:10" ht="15" customHeight="1">
      <c r="A13295" s="46" t="s">
        <v>24195</v>
      </c>
      <c r="B13295" s="46" t="s">
        <v>24196</v>
      </c>
      <c r="C13295" s="47">
        <v>31.829799999999999</v>
      </c>
      <c r="D13295" s="119" t="s">
        <v>17906</v>
      </c>
      <c r="E13295" s="46" t="s">
        <v>17906</v>
      </c>
      <c r="F13295" s="121">
        <v>104.3548</v>
      </c>
      <c r="G13295" s="87"/>
      <c r="H13295" s="47"/>
      <c r="I13295" s="120">
        <v>0</v>
      </c>
      <c r="J13295" s="120">
        <v>0</v>
      </c>
    </row>
    <row r="13296" spans="1:10" ht="15" customHeight="1">
      <c r="A13296" s="46" t="s">
        <v>24193</v>
      </c>
      <c r="B13296" s="46" t="s">
        <v>24194</v>
      </c>
      <c r="C13296" s="47">
        <v>1.5182</v>
      </c>
      <c r="D13296" s="119" t="s">
        <v>17904</v>
      </c>
      <c r="E13296" s="46" t="s">
        <v>17904</v>
      </c>
      <c r="F13296" s="121">
        <v>129.86840000000001</v>
      </c>
      <c r="G13296" s="87"/>
      <c r="H13296" s="47"/>
      <c r="I13296" s="120">
        <v>0</v>
      </c>
      <c r="J13296" s="120">
        <v>0</v>
      </c>
    </row>
    <row r="13297" spans="1:10" ht="15" customHeight="1">
      <c r="A13297" s="46" t="s">
        <v>24191</v>
      </c>
      <c r="B13297" s="46" t="s">
        <v>24192</v>
      </c>
      <c r="C13297" s="47">
        <v>1.6952</v>
      </c>
      <c r="D13297" s="119" t="s">
        <v>17900</v>
      </c>
      <c r="E13297" s="46" t="s">
        <v>17900</v>
      </c>
      <c r="F13297" s="121">
        <v>101.4734</v>
      </c>
      <c r="G13297" s="87"/>
      <c r="H13297" s="47"/>
      <c r="I13297" s="120">
        <v>0</v>
      </c>
      <c r="J13297" s="120">
        <v>0</v>
      </c>
    </row>
    <row r="13298" spans="1:10" ht="15" customHeight="1">
      <c r="A13298" s="46" t="s">
        <v>24189</v>
      </c>
      <c r="B13298" s="46" t="s">
        <v>24190</v>
      </c>
      <c r="C13298" s="47">
        <v>1.6952</v>
      </c>
      <c r="D13298" s="119" t="s">
        <v>17898</v>
      </c>
      <c r="E13298" s="46" t="s">
        <v>17898</v>
      </c>
      <c r="F13298" s="121">
        <v>101.4734</v>
      </c>
      <c r="G13298" s="87"/>
      <c r="H13298" s="47"/>
      <c r="I13298" s="120">
        <v>0</v>
      </c>
      <c r="J13298" s="120">
        <v>0</v>
      </c>
    </row>
    <row r="13299" spans="1:10" ht="15" customHeight="1">
      <c r="A13299" s="46" t="s">
        <v>24187</v>
      </c>
      <c r="B13299" s="46" t="s">
        <v>24188</v>
      </c>
      <c r="C13299" s="47">
        <v>2.1760000000000002</v>
      </c>
      <c r="D13299" s="119" t="s">
        <v>17896</v>
      </c>
      <c r="E13299" s="46" t="s">
        <v>17896</v>
      </c>
      <c r="F13299" s="121">
        <v>101.4734</v>
      </c>
      <c r="G13299" s="87"/>
      <c r="H13299" s="47"/>
      <c r="I13299" s="120">
        <v>0</v>
      </c>
      <c r="J13299" s="120">
        <v>0</v>
      </c>
    </row>
    <row r="13300" spans="1:10" ht="15" customHeight="1">
      <c r="A13300" s="46" t="s">
        <v>24185</v>
      </c>
      <c r="B13300" s="46" t="s">
        <v>24186</v>
      </c>
      <c r="C13300" s="47">
        <v>2.1760000000000002</v>
      </c>
      <c r="D13300" s="119" t="s">
        <v>17894</v>
      </c>
      <c r="E13300" s="46" t="s">
        <v>17894</v>
      </c>
      <c r="F13300" s="121">
        <v>131.9178</v>
      </c>
      <c r="G13300" s="87"/>
      <c r="H13300" s="47"/>
      <c r="I13300" s="120">
        <v>0</v>
      </c>
      <c r="J13300" s="120">
        <v>0</v>
      </c>
    </row>
    <row r="13301" spans="1:10" ht="15" customHeight="1">
      <c r="A13301" s="46" t="s">
        <v>24183</v>
      </c>
      <c r="B13301" s="46" t="s">
        <v>24184</v>
      </c>
      <c r="C13301" s="47">
        <v>3.8206000000000002</v>
      </c>
      <c r="D13301" s="119" t="s">
        <v>17892</v>
      </c>
      <c r="E13301" s="46" t="s">
        <v>17892</v>
      </c>
      <c r="F13301" s="121">
        <v>130.05439999999999</v>
      </c>
      <c r="G13301" s="87"/>
      <c r="H13301" s="47"/>
      <c r="I13301" s="120">
        <v>0</v>
      </c>
      <c r="J13301" s="120">
        <v>0</v>
      </c>
    </row>
    <row r="13302" spans="1:10" ht="15" customHeight="1">
      <c r="A13302" s="46" t="s">
        <v>24181</v>
      </c>
      <c r="B13302" s="46" t="s">
        <v>24182</v>
      </c>
      <c r="C13302" s="47">
        <v>3.8206000000000002</v>
      </c>
      <c r="D13302" s="119" t="s">
        <v>17891</v>
      </c>
      <c r="E13302" s="46" t="s">
        <v>17891</v>
      </c>
      <c r="F13302" s="121">
        <v>201.15</v>
      </c>
      <c r="G13302" s="87"/>
      <c r="H13302" s="47"/>
      <c r="I13302" s="120">
        <v>0</v>
      </c>
      <c r="J13302" s="120">
        <v>0</v>
      </c>
    </row>
    <row r="13303" spans="1:10" ht="15" customHeight="1">
      <c r="A13303" s="46" t="s">
        <v>24179</v>
      </c>
      <c r="B13303" s="46" t="s">
        <v>24180</v>
      </c>
      <c r="C13303" s="47">
        <v>4.9085999999999999</v>
      </c>
      <c r="D13303" s="119" t="s">
        <v>17890</v>
      </c>
      <c r="E13303" s="46" t="s">
        <v>17890</v>
      </c>
      <c r="F13303" s="121">
        <v>251.75380000000001</v>
      </c>
      <c r="G13303" s="87"/>
      <c r="H13303" s="47"/>
      <c r="I13303" s="120">
        <v>0</v>
      </c>
      <c r="J13303" s="120">
        <v>0</v>
      </c>
    </row>
    <row r="13304" spans="1:10" ht="15" customHeight="1">
      <c r="A13304" s="46" t="s">
        <v>24177</v>
      </c>
      <c r="B13304" s="46" t="s">
        <v>24178</v>
      </c>
      <c r="C13304" s="47">
        <v>6.8314000000000004</v>
      </c>
      <c r="D13304" s="119" t="s">
        <v>17926</v>
      </c>
      <c r="E13304" s="46" t="s">
        <v>17926</v>
      </c>
      <c r="F13304" s="121">
        <v>82.128799999999998</v>
      </c>
      <c r="G13304" s="87"/>
      <c r="H13304" s="47"/>
      <c r="I13304" s="120">
        <v>0</v>
      </c>
      <c r="J13304" s="120">
        <v>0</v>
      </c>
    </row>
    <row r="13305" spans="1:10" ht="15" customHeight="1">
      <c r="A13305" s="46" t="s">
        <v>24175</v>
      </c>
      <c r="B13305" s="46" t="s">
        <v>24176</v>
      </c>
      <c r="C13305" s="47">
        <v>12.0184</v>
      </c>
      <c r="D13305" s="119" t="s">
        <v>17925</v>
      </c>
      <c r="E13305" s="46" t="s">
        <v>17925</v>
      </c>
      <c r="F13305" s="121">
        <v>132.21539999999999</v>
      </c>
      <c r="G13305" s="87"/>
      <c r="H13305" s="47"/>
      <c r="I13305" s="120">
        <v>0</v>
      </c>
      <c r="J13305" s="120">
        <v>0</v>
      </c>
    </row>
    <row r="13306" spans="1:10" ht="15" customHeight="1">
      <c r="A13306" s="46" t="s">
        <v>24173</v>
      </c>
      <c r="B13306" s="46" t="s">
        <v>24174</v>
      </c>
      <c r="C13306" s="47">
        <v>16.977599999999999</v>
      </c>
      <c r="D13306" s="119" t="s">
        <v>33216</v>
      </c>
      <c r="E13306" s="46" t="s">
        <v>33216</v>
      </c>
      <c r="F13306" s="121">
        <v>132.21539999999999</v>
      </c>
      <c r="G13306" s="87"/>
      <c r="H13306" s="47"/>
      <c r="I13306" s="120">
        <v>0</v>
      </c>
      <c r="J13306" s="120">
        <v>0</v>
      </c>
    </row>
    <row r="13307" spans="1:10" ht="15" customHeight="1">
      <c r="A13307" s="46" t="s">
        <v>24319</v>
      </c>
      <c r="B13307" s="46" t="s">
        <v>24320</v>
      </c>
      <c r="C13307" s="47">
        <v>0.85619999999999996</v>
      </c>
      <c r="D13307" s="119" t="s">
        <v>17943</v>
      </c>
      <c r="E13307" s="46" t="s">
        <v>17943</v>
      </c>
      <c r="F13307" s="121">
        <v>30.047599999999999</v>
      </c>
      <c r="G13307" s="87"/>
      <c r="H13307" s="47"/>
      <c r="I13307" s="120">
        <v>0</v>
      </c>
      <c r="J13307" s="120">
        <v>0</v>
      </c>
    </row>
    <row r="13308" spans="1:10" ht="15" customHeight="1">
      <c r="A13308" s="46" t="s">
        <v>492</v>
      </c>
      <c r="B13308" s="46" t="s">
        <v>24318</v>
      </c>
      <c r="C13308" s="47">
        <v>1.5940000000000001</v>
      </c>
      <c r="D13308" s="119" t="s">
        <v>17941</v>
      </c>
      <c r="E13308" s="46" t="s">
        <v>17941</v>
      </c>
      <c r="F13308" s="121">
        <v>40.686999999999998</v>
      </c>
      <c r="G13308" s="87"/>
      <c r="H13308" s="47"/>
      <c r="I13308" s="120">
        <v>889</v>
      </c>
      <c r="J13308" s="120">
        <v>0</v>
      </c>
    </row>
    <row r="13309" spans="1:10" ht="15" customHeight="1">
      <c r="A13309" s="46" t="s">
        <v>24316</v>
      </c>
      <c r="B13309" s="46" t="s">
        <v>24317</v>
      </c>
      <c r="C13309" s="47">
        <v>1.0748</v>
      </c>
      <c r="D13309" s="119" t="s">
        <v>17939</v>
      </c>
      <c r="E13309" s="46" t="s">
        <v>17939</v>
      </c>
      <c r="F13309" s="121">
        <v>39.734200000000001</v>
      </c>
      <c r="G13309" s="87"/>
      <c r="H13309" s="47"/>
      <c r="I13309" s="120">
        <v>200</v>
      </c>
      <c r="J13309" s="120">
        <v>0</v>
      </c>
    </row>
    <row r="13310" spans="1:10" ht="15" customHeight="1">
      <c r="A13310" s="46" t="s">
        <v>24314</v>
      </c>
      <c r="B13310" s="46" t="s">
        <v>24315</v>
      </c>
      <c r="C13310" s="47">
        <v>1.5202</v>
      </c>
      <c r="D13310" s="119" t="s">
        <v>17938</v>
      </c>
      <c r="E13310" s="46" t="s">
        <v>17938</v>
      </c>
      <c r="F13310" s="121">
        <v>73.3994</v>
      </c>
      <c r="G13310" s="87"/>
      <c r="H13310" s="47"/>
      <c r="I13310" s="120">
        <v>20</v>
      </c>
      <c r="J13310" s="120">
        <v>0</v>
      </c>
    </row>
    <row r="13311" spans="1:10" ht="15" customHeight="1">
      <c r="A13311" s="46" t="s">
        <v>24312</v>
      </c>
      <c r="B13311" s="46" t="s">
        <v>24313</v>
      </c>
      <c r="C13311" s="47">
        <v>0.83160000000000001</v>
      </c>
      <c r="D13311" s="119" t="s">
        <v>17937</v>
      </c>
      <c r="E13311" s="46" t="s">
        <v>17937</v>
      </c>
      <c r="F13311" s="121">
        <v>120.65519999999999</v>
      </c>
      <c r="G13311" s="87"/>
      <c r="H13311" s="47"/>
      <c r="I13311" s="120">
        <v>142</v>
      </c>
      <c r="J13311" s="120">
        <v>0</v>
      </c>
    </row>
    <row r="13312" spans="1:10" ht="15" customHeight="1">
      <c r="A13312" s="46" t="s">
        <v>24310</v>
      </c>
      <c r="B13312" s="46" t="s">
        <v>24311</v>
      </c>
      <c r="C13312" s="47">
        <v>0.91100000000000003</v>
      </c>
      <c r="D13312" s="119" t="s">
        <v>17935</v>
      </c>
      <c r="E13312" s="46" t="s">
        <v>17935</v>
      </c>
      <c r="F13312" s="121">
        <v>27.883800000000001</v>
      </c>
      <c r="G13312" s="87"/>
      <c r="H13312" s="47"/>
      <c r="I13312" s="120">
        <v>488</v>
      </c>
      <c r="J13312" s="120">
        <v>0</v>
      </c>
    </row>
    <row r="13313" spans="1:10" ht="15" customHeight="1">
      <c r="A13313" s="46" t="s">
        <v>493</v>
      </c>
      <c r="B13313" s="46" t="s">
        <v>24309</v>
      </c>
      <c r="C13313" s="47">
        <v>1.216</v>
      </c>
      <c r="D13313" s="119" t="s">
        <v>17933</v>
      </c>
      <c r="E13313" s="46" t="s">
        <v>17933</v>
      </c>
      <c r="F13313" s="121">
        <v>81.327600000000004</v>
      </c>
      <c r="G13313" s="87"/>
      <c r="H13313" s="47"/>
      <c r="I13313" s="120">
        <v>526</v>
      </c>
      <c r="J13313" s="120">
        <v>0</v>
      </c>
    </row>
    <row r="13314" spans="1:10" ht="15" customHeight="1">
      <c r="A13314" s="46" t="s">
        <v>24307</v>
      </c>
      <c r="B13314" s="46" t="s">
        <v>24308</v>
      </c>
      <c r="C13314" s="47">
        <v>1.3480000000000001</v>
      </c>
      <c r="D13314" s="119" t="s">
        <v>17931</v>
      </c>
      <c r="E13314" s="46" t="s">
        <v>17931</v>
      </c>
      <c r="F13314" s="121">
        <v>63.574800000000003</v>
      </c>
      <c r="G13314" s="87"/>
      <c r="H13314" s="47"/>
      <c r="I13314" s="120">
        <v>240</v>
      </c>
      <c r="J13314" s="120">
        <v>0</v>
      </c>
    </row>
    <row r="13315" spans="1:10" ht="15" customHeight="1">
      <c r="A13315" s="46" t="s">
        <v>24305</v>
      </c>
      <c r="B13315" s="46" t="s">
        <v>24306</v>
      </c>
      <c r="C13315" s="47">
        <v>1.0748</v>
      </c>
      <c r="D13315" s="119" t="s">
        <v>17930</v>
      </c>
      <c r="E13315" s="46" t="s">
        <v>17930</v>
      </c>
      <c r="F13315" s="121">
        <v>51.120199999999997</v>
      </c>
      <c r="G13315" s="87"/>
      <c r="H13315" s="47"/>
      <c r="I13315" s="120">
        <v>180</v>
      </c>
      <c r="J13315" s="120">
        <v>0</v>
      </c>
    </row>
    <row r="13316" spans="1:10" ht="15" customHeight="1">
      <c r="A13316" s="46" t="s">
        <v>494</v>
      </c>
      <c r="B13316" s="46" t="s">
        <v>24304</v>
      </c>
      <c r="C13316" s="47">
        <v>1.2305999999999999</v>
      </c>
      <c r="D13316" s="119" t="s">
        <v>17928</v>
      </c>
      <c r="E13316" s="46" t="s">
        <v>17928</v>
      </c>
      <c r="F13316" s="121">
        <v>113.7236</v>
      </c>
      <c r="G13316" s="87"/>
      <c r="H13316" s="47"/>
      <c r="I13316" s="120">
        <v>482</v>
      </c>
      <c r="J13316" s="120">
        <v>0</v>
      </c>
    </row>
    <row r="13317" spans="1:10" ht="15" customHeight="1">
      <c r="A13317" s="46" t="s">
        <v>24302</v>
      </c>
      <c r="B13317" s="46" t="s">
        <v>24303</v>
      </c>
      <c r="C13317" s="47">
        <v>2.5960000000000001</v>
      </c>
      <c r="D13317" s="119" t="s">
        <v>17950</v>
      </c>
      <c r="E13317" s="46" t="s">
        <v>17950</v>
      </c>
      <c r="F13317" s="121">
        <v>187.58779999999999</v>
      </c>
      <c r="G13317" s="87"/>
      <c r="H13317" s="47"/>
      <c r="I13317" s="120">
        <v>120</v>
      </c>
      <c r="J13317" s="120">
        <v>0</v>
      </c>
    </row>
    <row r="13318" spans="1:10" ht="15" customHeight="1">
      <c r="A13318" s="46" t="s">
        <v>24301</v>
      </c>
      <c r="B13318" s="46" t="s">
        <v>24253</v>
      </c>
      <c r="C13318" s="47">
        <v>1.5529999999999999</v>
      </c>
      <c r="D13318" s="119" t="s">
        <v>17949</v>
      </c>
      <c r="E13318" s="46" t="s">
        <v>17949</v>
      </c>
      <c r="F13318" s="121">
        <v>223.66220000000001</v>
      </c>
      <c r="G13318" s="87"/>
      <c r="H13318" s="47"/>
      <c r="I13318" s="120">
        <v>200</v>
      </c>
      <c r="J13318" s="120">
        <v>0</v>
      </c>
    </row>
    <row r="13319" spans="1:10" ht="15" customHeight="1">
      <c r="A13319" s="46" t="s">
        <v>495</v>
      </c>
      <c r="B13319" s="46" t="s">
        <v>24251</v>
      </c>
      <c r="C13319" s="47">
        <v>2.2402000000000002</v>
      </c>
      <c r="D13319" s="119" t="s">
        <v>17947</v>
      </c>
      <c r="E13319" s="46" t="s">
        <v>17947</v>
      </c>
      <c r="F13319" s="121">
        <v>199.07320000000001</v>
      </c>
      <c r="G13319" s="87"/>
      <c r="H13319" s="47"/>
      <c r="I13319" s="120">
        <v>299</v>
      </c>
      <c r="J13319" s="120">
        <v>0</v>
      </c>
    </row>
    <row r="13320" spans="1:10" ht="15" customHeight="1">
      <c r="A13320" s="46" t="s">
        <v>24300</v>
      </c>
      <c r="B13320" s="46" t="s">
        <v>24246</v>
      </c>
      <c r="C13320" s="47">
        <v>2.5960000000000001</v>
      </c>
      <c r="D13320" s="119" t="s">
        <v>17945</v>
      </c>
      <c r="E13320" s="46" t="s">
        <v>17945</v>
      </c>
      <c r="F13320" s="121">
        <v>199.07320000000001</v>
      </c>
      <c r="G13320" s="87"/>
      <c r="H13320" s="47"/>
      <c r="I13320" s="120">
        <v>0</v>
      </c>
      <c r="J13320" s="120">
        <v>0</v>
      </c>
    </row>
    <row r="13321" spans="1:10" ht="15" customHeight="1">
      <c r="A13321" s="46" t="s">
        <v>24299</v>
      </c>
      <c r="B13321" s="46" t="s">
        <v>24248</v>
      </c>
      <c r="C13321" s="47">
        <v>1.5529999999999999</v>
      </c>
      <c r="D13321" s="119" t="s">
        <v>18270</v>
      </c>
      <c r="E13321" s="46" t="s">
        <v>18270</v>
      </c>
      <c r="F13321" s="121">
        <v>40.315199999999997</v>
      </c>
      <c r="G13321" s="87"/>
      <c r="H13321" s="47"/>
      <c r="I13321" s="120">
        <v>0</v>
      </c>
      <c r="J13321" s="120">
        <v>0</v>
      </c>
    </row>
    <row r="13322" spans="1:10" ht="15" customHeight="1">
      <c r="A13322" s="46" t="s">
        <v>24298</v>
      </c>
      <c r="B13322" s="46" t="s">
        <v>24246</v>
      </c>
      <c r="C13322" s="47">
        <v>2.5960000000000001</v>
      </c>
      <c r="D13322" s="119" t="s">
        <v>18268</v>
      </c>
      <c r="E13322" s="46" t="s">
        <v>18268</v>
      </c>
      <c r="F13322" s="121">
        <v>17.427399999999999</v>
      </c>
      <c r="G13322" s="87"/>
      <c r="H13322" s="47"/>
      <c r="I13322" s="120">
        <v>0</v>
      </c>
      <c r="J13322" s="120">
        <v>0</v>
      </c>
    </row>
    <row r="13323" spans="1:10" ht="15" customHeight="1">
      <c r="A13323" s="46" t="s">
        <v>24297</v>
      </c>
      <c r="B13323" s="46" t="s">
        <v>24244</v>
      </c>
      <c r="C13323" s="47">
        <v>3.5068000000000001</v>
      </c>
      <c r="D13323" s="119" t="s">
        <v>18004</v>
      </c>
      <c r="E13323" s="46" t="s">
        <v>18004</v>
      </c>
      <c r="F13323" s="121">
        <v>38.735199999999999</v>
      </c>
      <c r="G13323" s="87"/>
      <c r="H13323" s="47"/>
      <c r="I13323" s="120">
        <v>177</v>
      </c>
      <c r="J13323" s="120">
        <v>0</v>
      </c>
    </row>
    <row r="13324" spans="1:10" ht="15" customHeight="1">
      <c r="A13324" s="46" t="s">
        <v>24296</v>
      </c>
      <c r="B13324" s="46" t="s">
        <v>24293</v>
      </c>
      <c r="C13324" s="47">
        <v>4.7290000000000001</v>
      </c>
      <c r="D13324" s="119" t="s">
        <v>18002</v>
      </c>
      <c r="E13324" s="46" t="s">
        <v>18002</v>
      </c>
      <c r="F13324" s="121">
        <v>29.858799999999999</v>
      </c>
      <c r="G13324" s="87"/>
      <c r="H13324" s="47"/>
      <c r="I13324" s="120">
        <v>0</v>
      </c>
      <c r="J13324" s="120">
        <v>0</v>
      </c>
    </row>
    <row r="13325" spans="1:10" ht="15" customHeight="1">
      <c r="A13325" s="46" t="s">
        <v>24294</v>
      </c>
      <c r="B13325" s="46" t="s">
        <v>24295</v>
      </c>
      <c r="C13325" s="47">
        <v>3.3974000000000002</v>
      </c>
      <c r="D13325" s="119" t="s">
        <v>18000</v>
      </c>
      <c r="E13325" s="46" t="s">
        <v>18000</v>
      </c>
      <c r="F13325" s="121">
        <v>29.858799999999999</v>
      </c>
      <c r="G13325" s="87"/>
      <c r="H13325" s="47"/>
      <c r="I13325" s="120">
        <v>0</v>
      </c>
      <c r="J13325" s="120">
        <v>0</v>
      </c>
    </row>
    <row r="13326" spans="1:10" ht="15" customHeight="1">
      <c r="A13326" s="46" t="s">
        <v>24292</v>
      </c>
      <c r="B13326" s="46" t="s">
        <v>24293</v>
      </c>
      <c r="C13326" s="47">
        <v>4.0861999999999998</v>
      </c>
      <c r="D13326" s="119" t="s">
        <v>18272</v>
      </c>
      <c r="E13326" s="46" t="s">
        <v>18272</v>
      </c>
      <c r="F13326" s="121">
        <v>28.720199999999998</v>
      </c>
      <c r="G13326" s="87"/>
      <c r="H13326" s="47"/>
      <c r="I13326" s="120">
        <v>243</v>
      </c>
      <c r="J13326" s="120">
        <v>0</v>
      </c>
    </row>
    <row r="13327" spans="1:10" ht="15" customHeight="1">
      <c r="A13327" s="46" t="s">
        <v>24290</v>
      </c>
      <c r="B13327" s="46" t="s">
        <v>24291</v>
      </c>
      <c r="C13327" s="47">
        <v>8.1522000000000006</v>
      </c>
      <c r="D13327" s="119" t="s">
        <v>17970</v>
      </c>
      <c r="E13327" s="46" t="s">
        <v>17970</v>
      </c>
      <c r="F13327" s="121">
        <v>40.733400000000003</v>
      </c>
      <c r="G13327" s="87"/>
      <c r="H13327" s="47"/>
      <c r="I13327" s="120">
        <v>0</v>
      </c>
      <c r="J13327" s="120">
        <v>0</v>
      </c>
    </row>
    <row r="13328" spans="1:10" ht="15" customHeight="1">
      <c r="A13328" s="46" t="s">
        <v>24288</v>
      </c>
      <c r="B13328" s="46" t="s">
        <v>24289</v>
      </c>
      <c r="C13328" s="47">
        <v>4.7290000000000001</v>
      </c>
      <c r="D13328" s="119" t="s">
        <v>17998</v>
      </c>
      <c r="E13328" s="46" t="s">
        <v>17998</v>
      </c>
      <c r="F13328" s="121">
        <v>60.021999999999998</v>
      </c>
      <c r="G13328" s="87"/>
      <c r="H13328" s="47"/>
      <c r="I13328" s="120">
        <v>0</v>
      </c>
      <c r="J13328" s="120">
        <v>0</v>
      </c>
    </row>
    <row r="13329" spans="1:10" ht="15" customHeight="1">
      <c r="A13329" s="46" t="s">
        <v>24287</v>
      </c>
      <c r="B13329" s="46" t="s">
        <v>24226</v>
      </c>
      <c r="C13329" s="47">
        <v>8.7013999999999996</v>
      </c>
      <c r="D13329" s="119" t="s">
        <v>17996</v>
      </c>
      <c r="E13329" s="46" t="s">
        <v>17996</v>
      </c>
      <c r="F13329" s="121">
        <v>60.021999999999998</v>
      </c>
      <c r="G13329" s="87"/>
      <c r="H13329" s="47"/>
      <c r="I13329" s="120">
        <v>71</v>
      </c>
      <c r="J13329" s="120">
        <v>0</v>
      </c>
    </row>
    <row r="13330" spans="1:10" ht="15" customHeight="1">
      <c r="A13330" s="46" t="s">
        <v>24285</v>
      </c>
      <c r="B13330" s="46" t="s">
        <v>24286</v>
      </c>
      <c r="C13330" s="47">
        <v>20.521799999999999</v>
      </c>
      <c r="D13330" s="119" t="s">
        <v>17994</v>
      </c>
      <c r="E13330" s="46" t="s">
        <v>17994</v>
      </c>
      <c r="F13330" s="121">
        <v>60.021999999999998</v>
      </c>
      <c r="G13330" s="87"/>
      <c r="H13330" s="47"/>
      <c r="I13330" s="120">
        <v>3</v>
      </c>
      <c r="J13330" s="120">
        <v>0</v>
      </c>
    </row>
    <row r="13331" spans="1:10" ht="15" customHeight="1">
      <c r="A13331" s="46" t="s">
        <v>24283</v>
      </c>
      <c r="B13331" s="46" t="s">
        <v>24284</v>
      </c>
      <c r="C13331" s="47">
        <v>8.1522000000000006</v>
      </c>
      <c r="D13331" s="119" t="s">
        <v>17992</v>
      </c>
      <c r="E13331" s="46" t="s">
        <v>17992</v>
      </c>
      <c r="F13331" s="121">
        <v>25.471800000000002</v>
      </c>
      <c r="G13331" s="87"/>
      <c r="H13331" s="47"/>
      <c r="I13331" s="120">
        <v>0</v>
      </c>
      <c r="J13331" s="120">
        <v>0</v>
      </c>
    </row>
    <row r="13332" spans="1:10" ht="15" customHeight="1">
      <c r="A13332" s="46" t="s">
        <v>24281</v>
      </c>
      <c r="B13332" s="46" t="s">
        <v>24282</v>
      </c>
      <c r="C13332" s="47">
        <v>17.913799999999998</v>
      </c>
      <c r="D13332" s="119" t="s">
        <v>17990</v>
      </c>
      <c r="E13332" s="46" t="s">
        <v>17990</v>
      </c>
      <c r="F13332" s="121">
        <v>44.575600000000001</v>
      </c>
      <c r="G13332" s="87"/>
      <c r="H13332" s="47"/>
      <c r="I13332" s="120">
        <v>5</v>
      </c>
      <c r="J13332" s="120">
        <v>0</v>
      </c>
    </row>
    <row r="13333" spans="1:10" ht="15" customHeight="1">
      <c r="A13333" s="46" t="s">
        <v>24279</v>
      </c>
      <c r="B13333" s="46" t="s">
        <v>24280</v>
      </c>
      <c r="C13333" s="47">
        <v>20.521799999999999</v>
      </c>
      <c r="D13333" s="119" t="s">
        <v>17968</v>
      </c>
      <c r="E13333" s="46" t="s">
        <v>17968</v>
      </c>
      <c r="F13333" s="121">
        <v>52.0032</v>
      </c>
      <c r="G13333" s="87"/>
      <c r="H13333" s="47"/>
      <c r="I13333" s="120">
        <v>0</v>
      </c>
      <c r="J13333" s="120">
        <v>0</v>
      </c>
    </row>
    <row r="13334" spans="1:10" ht="15" customHeight="1">
      <c r="A13334" s="46" t="s">
        <v>24277</v>
      </c>
      <c r="B13334" s="46" t="s">
        <v>24278</v>
      </c>
      <c r="C13334" s="47">
        <v>0.77639999999999998</v>
      </c>
      <c r="D13334" s="119" t="s">
        <v>18266</v>
      </c>
      <c r="E13334" s="46" t="s">
        <v>18266</v>
      </c>
      <c r="F13334" s="121">
        <v>44.567399999999999</v>
      </c>
      <c r="G13334" s="87"/>
      <c r="H13334" s="47"/>
      <c r="I13334" s="120">
        <v>0</v>
      </c>
      <c r="J13334" s="120">
        <v>0</v>
      </c>
    </row>
    <row r="13335" spans="1:10" ht="15" customHeight="1">
      <c r="A13335" s="46" t="s">
        <v>24275</v>
      </c>
      <c r="B13335" s="46" t="s">
        <v>24276</v>
      </c>
      <c r="C13335" s="47">
        <v>0.80159999999999998</v>
      </c>
      <c r="D13335" s="119" t="s">
        <v>17966</v>
      </c>
      <c r="E13335" s="46" t="s">
        <v>17966</v>
      </c>
      <c r="F13335" s="121">
        <v>157.33099999999999</v>
      </c>
      <c r="G13335" s="87"/>
      <c r="H13335" s="47"/>
      <c r="I13335" s="120">
        <v>0</v>
      </c>
      <c r="J13335" s="120">
        <v>0</v>
      </c>
    </row>
    <row r="13336" spans="1:10" ht="15" customHeight="1">
      <c r="A13336" s="46" t="s">
        <v>24273</v>
      </c>
      <c r="B13336" s="46" t="s">
        <v>24274</v>
      </c>
      <c r="C13336" s="47">
        <v>0.73560000000000003</v>
      </c>
      <c r="D13336" s="119" t="s">
        <v>17964</v>
      </c>
      <c r="E13336" s="46" t="s">
        <v>17964</v>
      </c>
      <c r="F13336" s="121">
        <v>73.613</v>
      </c>
      <c r="G13336" s="87"/>
      <c r="H13336" s="47"/>
      <c r="I13336" s="120">
        <v>786</v>
      </c>
      <c r="J13336" s="120">
        <v>0</v>
      </c>
    </row>
    <row r="13337" spans="1:10" ht="15" customHeight="1">
      <c r="A13337" s="46" t="s">
        <v>24271</v>
      </c>
      <c r="B13337" s="46" t="s">
        <v>24272</v>
      </c>
      <c r="C13337" s="47">
        <v>0.93179999999999996</v>
      </c>
      <c r="D13337" s="119" t="s">
        <v>17962</v>
      </c>
      <c r="E13337" s="46" t="s">
        <v>17962</v>
      </c>
      <c r="F13337" s="121">
        <v>129.82660000000001</v>
      </c>
      <c r="G13337" s="87"/>
      <c r="H13337" s="47"/>
      <c r="I13337" s="120">
        <v>400</v>
      </c>
      <c r="J13337" s="120">
        <v>0</v>
      </c>
    </row>
    <row r="13338" spans="1:10" ht="15" customHeight="1">
      <c r="A13338" s="46" t="s">
        <v>24269</v>
      </c>
      <c r="B13338" s="46" t="s">
        <v>24270</v>
      </c>
      <c r="C13338" s="47">
        <v>1.1841999999999999</v>
      </c>
      <c r="D13338" s="119" t="s">
        <v>17988</v>
      </c>
      <c r="E13338" s="46" t="s">
        <v>17988</v>
      </c>
      <c r="F13338" s="121">
        <v>26.057400000000001</v>
      </c>
      <c r="G13338" s="87"/>
      <c r="H13338" s="47"/>
      <c r="I13338" s="120">
        <v>56</v>
      </c>
      <c r="J13338" s="120">
        <v>0</v>
      </c>
    </row>
    <row r="13339" spans="1:10" ht="15" customHeight="1">
      <c r="A13339" s="46" t="s">
        <v>24267</v>
      </c>
      <c r="B13339" s="46" t="s">
        <v>24268</v>
      </c>
      <c r="C13339" s="47">
        <v>0.77639999999999998</v>
      </c>
      <c r="D13339" s="119" t="s">
        <v>17986</v>
      </c>
      <c r="E13339" s="46" t="s">
        <v>17986</v>
      </c>
      <c r="F13339" s="121">
        <v>123.8038</v>
      </c>
      <c r="G13339" s="87"/>
      <c r="H13339" s="47"/>
      <c r="I13339" s="120">
        <v>137</v>
      </c>
      <c r="J13339" s="120">
        <v>0</v>
      </c>
    </row>
    <row r="13340" spans="1:10" ht="15" customHeight="1">
      <c r="A13340" s="46" t="s">
        <v>498</v>
      </c>
      <c r="B13340" s="46" t="s">
        <v>24266</v>
      </c>
      <c r="C13340" s="47">
        <v>0.81659999999999999</v>
      </c>
      <c r="D13340" s="119" t="s">
        <v>17961</v>
      </c>
      <c r="E13340" s="46" t="s">
        <v>17961</v>
      </c>
      <c r="F13340" s="121">
        <v>29.375599999999999</v>
      </c>
      <c r="G13340" s="87"/>
      <c r="H13340" s="47"/>
      <c r="I13340" s="120">
        <v>520</v>
      </c>
      <c r="J13340" s="120">
        <v>0</v>
      </c>
    </row>
    <row r="13341" spans="1:10" ht="15" customHeight="1">
      <c r="A13341" s="46" t="s">
        <v>499</v>
      </c>
      <c r="B13341" s="46" t="s">
        <v>24265</v>
      </c>
      <c r="C13341" s="47">
        <v>1.0544</v>
      </c>
      <c r="D13341" s="119" t="s">
        <v>17960</v>
      </c>
      <c r="E13341" s="46" t="s">
        <v>17960</v>
      </c>
      <c r="F13341" s="121">
        <v>29.375599999999999</v>
      </c>
      <c r="G13341" s="87"/>
      <c r="H13341" s="47"/>
      <c r="I13341" s="120">
        <v>804</v>
      </c>
      <c r="J13341" s="120">
        <v>0</v>
      </c>
    </row>
    <row r="13342" spans="1:10" ht="15" customHeight="1">
      <c r="A13342" s="46" t="s">
        <v>24263</v>
      </c>
      <c r="B13342" s="46" t="s">
        <v>24264</v>
      </c>
      <c r="C13342" s="47">
        <v>1.1841999999999999</v>
      </c>
      <c r="D13342" s="119" t="s">
        <v>17959</v>
      </c>
      <c r="E13342" s="46" t="s">
        <v>17959</v>
      </c>
      <c r="F13342" s="121">
        <v>29.375599999999999</v>
      </c>
      <c r="G13342" s="87"/>
      <c r="H13342" s="47"/>
      <c r="I13342" s="120">
        <v>240</v>
      </c>
      <c r="J13342" s="120">
        <v>0</v>
      </c>
    </row>
    <row r="13343" spans="1:10" ht="15" customHeight="1">
      <c r="A13343" s="46" t="s">
        <v>24261</v>
      </c>
      <c r="B13343" s="46" t="s">
        <v>24262</v>
      </c>
      <c r="C13343" s="47">
        <v>0.81659999999999999</v>
      </c>
      <c r="D13343" s="119" t="s">
        <v>17958</v>
      </c>
      <c r="E13343" s="46" t="s">
        <v>17958</v>
      </c>
      <c r="F13343" s="121">
        <v>48.959000000000003</v>
      </c>
      <c r="G13343" s="87"/>
      <c r="H13343" s="47"/>
      <c r="I13343" s="120">
        <v>0</v>
      </c>
      <c r="J13343" s="120">
        <v>0</v>
      </c>
    </row>
    <row r="13344" spans="1:10" ht="15" customHeight="1">
      <c r="A13344" s="46" t="s">
        <v>24259</v>
      </c>
      <c r="B13344" s="46" t="s">
        <v>24260</v>
      </c>
      <c r="C13344" s="47">
        <v>0.93179999999999996</v>
      </c>
      <c r="D13344" s="119" t="s">
        <v>18264</v>
      </c>
      <c r="E13344" s="46" t="s">
        <v>18264</v>
      </c>
      <c r="F13344" s="121">
        <v>55.368600000000001</v>
      </c>
      <c r="G13344" s="87"/>
      <c r="H13344" s="47"/>
      <c r="I13344" s="120">
        <v>200</v>
      </c>
      <c r="J13344" s="120">
        <v>0</v>
      </c>
    </row>
    <row r="13345" spans="1:10" ht="15" customHeight="1">
      <c r="A13345" s="46" t="s">
        <v>500</v>
      </c>
      <c r="B13345" s="46" t="s">
        <v>24258</v>
      </c>
      <c r="C13345" s="47">
        <v>1.0768</v>
      </c>
      <c r="D13345" s="119" t="s">
        <v>18262</v>
      </c>
      <c r="E13345" s="46" t="s">
        <v>18262</v>
      </c>
      <c r="F13345" s="121">
        <v>34.296999999999997</v>
      </c>
      <c r="G13345" s="87"/>
      <c r="H13345" s="47"/>
      <c r="I13345" s="120">
        <v>603</v>
      </c>
      <c r="J13345" s="120">
        <v>0</v>
      </c>
    </row>
    <row r="13346" spans="1:10" ht="15" customHeight="1">
      <c r="A13346" s="46" t="s">
        <v>24256</v>
      </c>
      <c r="B13346" s="46" t="s">
        <v>24257</v>
      </c>
      <c r="C13346" s="47">
        <v>2.3694000000000002</v>
      </c>
      <c r="D13346" s="119" t="s">
        <v>17956</v>
      </c>
      <c r="E13346" s="46" t="s">
        <v>17956</v>
      </c>
      <c r="F13346" s="121">
        <v>27.372599999999998</v>
      </c>
      <c r="G13346" s="87"/>
      <c r="H13346" s="47"/>
      <c r="I13346" s="120">
        <v>0</v>
      </c>
      <c r="J13346" s="120">
        <v>0</v>
      </c>
    </row>
    <row r="13347" spans="1:10" ht="15" customHeight="1">
      <c r="A13347" s="46" t="s">
        <v>24254</v>
      </c>
      <c r="B13347" s="46" t="s">
        <v>24255</v>
      </c>
      <c r="C13347" s="47">
        <v>2.8902000000000001</v>
      </c>
      <c r="D13347" s="119" t="s">
        <v>18260</v>
      </c>
      <c r="E13347" s="46" t="s">
        <v>18260</v>
      </c>
      <c r="F13347" s="121">
        <v>35.783999999999999</v>
      </c>
      <c r="G13347" s="87"/>
      <c r="H13347" s="47"/>
      <c r="I13347" s="120">
        <v>0</v>
      </c>
      <c r="J13347" s="120">
        <v>0</v>
      </c>
    </row>
    <row r="13348" spans="1:10" ht="15" customHeight="1">
      <c r="A13348" s="46" t="s">
        <v>24252</v>
      </c>
      <c r="B13348" s="46" t="s">
        <v>24253</v>
      </c>
      <c r="C13348" s="47">
        <v>1.4874000000000001</v>
      </c>
      <c r="D13348" s="119" t="s">
        <v>18258</v>
      </c>
      <c r="E13348" s="46" t="s">
        <v>18258</v>
      </c>
      <c r="F13348" s="121">
        <v>26.71</v>
      </c>
      <c r="G13348" s="87"/>
      <c r="H13348" s="47"/>
      <c r="I13348" s="120">
        <v>0</v>
      </c>
      <c r="J13348" s="120">
        <v>0</v>
      </c>
    </row>
    <row r="13349" spans="1:10" ht="15" customHeight="1">
      <c r="A13349" s="46" t="s">
        <v>504</v>
      </c>
      <c r="B13349" s="46" t="s">
        <v>24251</v>
      </c>
      <c r="C13349" s="47">
        <v>2.5381999999999998</v>
      </c>
      <c r="D13349" s="119" t="s">
        <v>18256</v>
      </c>
      <c r="E13349" s="46" t="s">
        <v>18256</v>
      </c>
      <c r="F13349" s="121">
        <v>27.604800000000001</v>
      </c>
      <c r="G13349" s="87"/>
      <c r="H13349" s="47"/>
      <c r="I13349" s="120">
        <v>216</v>
      </c>
      <c r="J13349" s="120">
        <v>0</v>
      </c>
    </row>
    <row r="13350" spans="1:10" ht="15" customHeight="1">
      <c r="A13350" s="46" t="s">
        <v>24249</v>
      </c>
      <c r="B13350" s="46" t="s">
        <v>24250</v>
      </c>
      <c r="C13350" s="47">
        <v>2.9325999999999999</v>
      </c>
      <c r="D13350" s="119" t="s">
        <v>17985</v>
      </c>
      <c r="E13350" s="46" t="s">
        <v>17985</v>
      </c>
      <c r="F13350" s="121">
        <v>19.356000000000002</v>
      </c>
      <c r="G13350" s="87"/>
      <c r="H13350" s="47"/>
      <c r="I13350" s="120">
        <v>149</v>
      </c>
      <c r="J13350" s="120">
        <v>0</v>
      </c>
    </row>
    <row r="13351" spans="1:10" ht="15" customHeight="1">
      <c r="A13351" s="46" t="s">
        <v>24247</v>
      </c>
      <c r="B13351" s="46" t="s">
        <v>24248</v>
      </c>
      <c r="C13351" s="47">
        <v>1.488</v>
      </c>
      <c r="D13351" s="119" t="s">
        <v>17984</v>
      </c>
      <c r="E13351" s="46" t="s">
        <v>17984</v>
      </c>
      <c r="F13351" s="121">
        <v>19.356000000000002</v>
      </c>
      <c r="G13351" s="87"/>
      <c r="H13351" s="47"/>
      <c r="I13351" s="120">
        <v>0</v>
      </c>
      <c r="J13351" s="120">
        <v>0</v>
      </c>
    </row>
    <row r="13352" spans="1:10" ht="15" customHeight="1">
      <c r="A13352" s="46" t="s">
        <v>24245</v>
      </c>
      <c r="B13352" s="46" t="s">
        <v>24246</v>
      </c>
      <c r="C13352" s="47">
        <v>2.3694000000000002</v>
      </c>
      <c r="D13352" s="119" t="s">
        <v>17983</v>
      </c>
      <c r="E13352" s="46" t="s">
        <v>17983</v>
      </c>
      <c r="F13352" s="121">
        <v>19.356000000000002</v>
      </c>
      <c r="G13352" s="87"/>
      <c r="H13352" s="47"/>
      <c r="I13352" s="120">
        <v>0</v>
      </c>
      <c r="J13352" s="120">
        <v>0</v>
      </c>
    </row>
    <row r="13353" spans="1:10" ht="15" customHeight="1">
      <c r="A13353" s="46" t="s">
        <v>24243</v>
      </c>
      <c r="B13353" s="46" t="s">
        <v>24244</v>
      </c>
      <c r="C13353" s="47">
        <v>3.0948000000000002</v>
      </c>
      <c r="D13353" s="119" t="s">
        <v>17982</v>
      </c>
      <c r="E13353" s="46" t="s">
        <v>17982</v>
      </c>
      <c r="F13353" s="121">
        <v>19.356000000000002</v>
      </c>
      <c r="G13353" s="87"/>
      <c r="H13353" s="47"/>
      <c r="I13353" s="120">
        <v>131</v>
      </c>
      <c r="J13353" s="120">
        <v>0</v>
      </c>
    </row>
    <row r="13354" spans="1:10" ht="15" customHeight="1">
      <c r="A13354" s="46" t="s">
        <v>24241</v>
      </c>
      <c r="B13354" s="46" t="s">
        <v>24242</v>
      </c>
      <c r="C13354" s="47">
        <v>4.1445999999999996</v>
      </c>
      <c r="D13354" s="119" t="s">
        <v>17954</v>
      </c>
      <c r="E13354" s="46" t="s">
        <v>17954</v>
      </c>
      <c r="F13354" s="121">
        <v>32.2986</v>
      </c>
      <c r="G13354" s="87"/>
      <c r="H13354" s="47"/>
      <c r="I13354" s="120">
        <v>0</v>
      </c>
      <c r="J13354" s="120">
        <v>0</v>
      </c>
    </row>
    <row r="13355" spans="1:10" ht="15" customHeight="1">
      <c r="A13355" s="46" t="s">
        <v>24239</v>
      </c>
      <c r="B13355" s="46" t="s">
        <v>24240</v>
      </c>
      <c r="C13355" s="47">
        <v>17.6892</v>
      </c>
      <c r="D13355" s="119" t="s">
        <v>17980</v>
      </c>
      <c r="E13355" s="46" t="s">
        <v>17980</v>
      </c>
      <c r="F13355" s="121">
        <v>16.646599999999999</v>
      </c>
      <c r="G13355" s="87"/>
      <c r="H13355" s="47"/>
      <c r="I13355" s="120">
        <v>0</v>
      </c>
      <c r="J13355" s="120">
        <v>0</v>
      </c>
    </row>
    <row r="13356" spans="1:10" ht="15" customHeight="1">
      <c r="A13356" s="46" t="s">
        <v>24237</v>
      </c>
      <c r="B13356" s="46" t="s">
        <v>24238</v>
      </c>
      <c r="C13356" s="47">
        <v>2.3694000000000002</v>
      </c>
      <c r="D13356" s="119" t="s">
        <v>17952</v>
      </c>
      <c r="E13356" s="46" t="s">
        <v>17952</v>
      </c>
      <c r="F13356" s="121">
        <v>25.3278</v>
      </c>
      <c r="G13356" s="87"/>
      <c r="H13356" s="47"/>
      <c r="I13356" s="120">
        <v>0</v>
      </c>
      <c r="J13356" s="120">
        <v>0</v>
      </c>
    </row>
    <row r="13357" spans="1:10" ht="15" customHeight="1">
      <c r="A13357" s="46" t="s">
        <v>24235</v>
      </c>
      <c r="B13357" s="46" t="s">
        <v>24236</v>
      </c>
      <c r="C13357" s="47">
        <v>2.8904000000000001</v>
      </c>
      <c r="D13357" s="119" t="s">
        <v>18255</v>
      </c>
      <c r="E13357" s="46" t="s">
        <v>18255</v>
      </c>
      <c r="F13357" s="121">
        <v>28.236999999999998</v>
      </c>
      <c r="G13357" s="87"/>
      <c r="H13357" s="47"/>
      <c r="I13357" s="120">
        <v>0</v>
      </c>
      <c r="J13357" s="120">
        <v>0</v>
      </c>
    </row>
    <row r="13358" spans="1:10" ht="15" customHeight="1">
      <c r="A13358" s="46" t="s">
        <v>24233</v>
      </c>
      <c r="B13358" s="46" t="s">
        <v>24234</v>
      </c>
      <c r="C13358" s="47">
        <v>4.0861999999999998</v>
      </c>
      <c r="D13358" s="119" t="s">
        <v>18254</v>
      </c>
      <c r="E13358" s="46" t="s">
        <v>18254</v>
      </c>
      <c r="F13358" s="121">
        <v>28.236999999999998</v>
      </c>
      <c r="G13358" s="87"/>
      <c r="H13358" s="47"/>
      <c r="I13358" s="120">
        <v>156</v>
      </c>
      <c r="J13358" s="120">
        <v>0</v>
      </c>
    </row>
    <row r="13359" spans="1:10" ht="15" customHeight="1">
      <c r="A13359" s="46" t="s">
        <v>24231</v>
      </c>
      <c r="B13359" s="46" t="s">
        <v>24232</v>
      </c>
      <c r="C13359" s="47">
        <v>7.7880000000000003</v>
      </c>
      <c r="D13359" s="119" t="s">
        <v>18253</v>
      </c>
      <c r="E13359" s="46" t="s">
        <v>18253</v>
      </c>
      <c r="F13359" s="121">
        <v>28.236999999999998</v>
      </c>
      <c r="G13359" s="87"/>
      <c r="H13359" s="47"/>
      <c r="I13359" s="120">
        <v>0</v>
      </c>
      <c r="J13359" s="120">
        <v>0</v>
      </c>
    </row>
    <row r="13360" spans="1:10" ht="15" customHeight="1">
      <c r="A13360" s="46" t="s">
        <v>24229</v>
      </c>
      <c r="B13360" s="46" t="s">
        <v>24230</v>
      </c>
      <c r="C13360" s="47">
        <v>9.9101999999999997</v>
      </c>
      <c r="D13360" s="119" t="s">
        <v>18252</v>
      </c>
      <c r="E13360" s="46" t="s">
        <v>18252</v>
      </c>
      <c r="F13360" s="121">
        <v>28.236999999999998</v>
      </c>
      <c r="G13360" s="87"/>
      <c r="H13360" s="47"/>
      <c r="I13360" s="120">
        <v>0</v>
      </c>
      <c r="J13360" s="120">
        <v>0</v>
      </c>
    </row>
    <row r="13361" spans="1:10" ht="15" customHeight="1">
      <c r="A13361" s="46" t="s">
        <v>24227</v>
      </c>
      <c r="B13361" s="46" t="s">
        <v>24228</v>
      </c>
      <c r="C13361" s="47">
        <v>4.1445999999999996</v>
      </c>
      <c r="D13361" s="119" t="s">
        <v>17978</v>
      </c>
      <c r="E13361" s="46" t="s">
        <v>17978</v>
      </c>
      <c r="F13361" s="121">
        <v>20.587599999999998</v>
      </c>
      <c r="G13361" s="87"/>
      <c r="H13361" s="47"/>
      <c r="I13361" s="120">
        <v>0</v>
      </c>
      <c r="J13361" s="120">
        <v>0</v>
      </c>
    </row>
    <row r="13362" spans="1:10" ht="15" customHeight="1">
      <c r="A13362" s="46" t="s">
        <v>24225</v>
      </c>
      <c r="B13362" s="46" t="s">
        <v>24226</v>
      </c>
      <c r="C13362" s="47">
        <v>7.7880000000000003</v>
      </c>
      <c r="D13362" s="119" t="s">
        <v>17976</v>
      </c>
      <c r="E13362" s="46" t="s">
        <v>17976</v>
      </c>
      <c r="F13362" s="121">
        <v>40.733400000000003</v>
      </c>
      <c r="G13362" s="87"/>
      <c r="H13362" s="47"/>
      <c r="I13362" s="120">
        <v>8</v>
      </c>
      <c r="J13362" s="120">
        <v>0</v>
      </c>
    </row>
    <row r="13363" spans="1:10" ht="15" customHeight="1">
      <c r="A13363" s="46" t="s">
        <v>24223</v>
      </c>
      <c r="B13363" s="46" t="s">
        <v>24224</v>
      </c>
      <c r="C13363" s="47">
        <v>9.9101999999999997</v>
      </c>
      <c r="D13363" s="119" t="s">
        <v>17974</v>
      </c>
      <c r="E13363" s="46" t="s">
        <v>17974</v>
      </c>
      <c r="F13363" s="121">
        <v>20.378399999999999</v>
      </c>
      <c r="G13363" s="87"/>
      <c r="H13363" s="47"/>
      <c r="I13363" s="120">
        <v>0</v>
      </c>
      <c r="J13363" s="120">
        <v>0</v>
      </c>
    </row>
    <row r="13364" spans="1:10" ht="15" customHeight="1">
      <c r="A13364" s="46" t="s">
        <v>24221</v>
      </c>
      <c r="B13364" s="46" t="s">
        <v>24222</v>
      </c>
      <c r="C13364" s="47">
        <v>17.694400000000002</v>
      </c>
      <c r="D13364" s="119" t="s">
        <v>17972</v>
      </c>
      <c r="E13364" s="46" t="s">
        <v>17972</v>
      </c>
      <c r="F13364" s="121">
        <v>27.872</v>
      </c>
      <c r="G13364" s="87"/>
      <c r="H13364" s="47"/>
      <c r="I13364" s="120">
        <v>3</v>
      </c>
      <c r="J13364" s="120">
        <v>0</v>
      </c>
    </row>
    <row r="13365" spans="1:10" ht="15" customHeight="1">
      <c r="A13365" s="46" t="s">
        <v>24219</v>
      </c>
      <c r="B13365" s="46" t="s">
        <v>24220</v>
      </c>
      <c r="C13365" s="47">
        <v>7.7880000000000003</v>
      </c>
      <c r="D13365" s="119" t="s">
        <v>18019</v>
      </c>
      <c r="E13365" s="46" t="s">
        <v>18019</v>
      </c>
      <c r="F13365" s="121">
        <v>43.568199999999997</v>
      </c>
      <c r="G13365" s="87"/>
      <c r="H13365" s="47"/>
      <c r="I13365" s="120">
        <v>0</v>
      </c>
      <c r="J13365" s="120">
        <v>0</v>
      </c>
    </row>
    <row r="13366" spans="1:10" ht="15" customHeight="1">
      <c r="A13366" s="46" t="s">
        <v>24217</v>
      </c>
      <c r="B13366" s="46" t="s">
        <v>24218</v>
      </c>
      <c r="C13366" s="47">
        <v>15.687200000000001</v>
      </c>
      <c r="D13366" s="119" t="s">
        <v>18017</v>
      </c>
      <c r="E13366" s="46" t="s">
        <v>18017</v>
      </c>
      <c r="F13366" s="121">
        <v>87.113399999999999</v>
      </c>
      <c r="G13366" s="87"/>
      <c r="H13366" s="47"/>
      <c r="I13366" s="120">
        <v>14</v>
      </c>
      <c r="J13366" s="120">
        <v>0</v>
      </c>
    </row>
    <row r="13367" spans="1:10" ht="15" customHeight="1">
      <c r="A13367" s="46" t="s">
        <v>24215</v>
      </c>
      <c r="B13367" s="46" t="s">
        <v>24216</v>
      </c>
      <c r="C13367" s="47">
        <v>17.694400000000002</v>
      </c>
      <c r="D13367" s="119" t="s">
        <v>18016</v>
      </c>
      <c r="E13367" s="46" t="s">
        <v>18016</v>
      </c>
      <c r="F13367" s="121">
        <v>229.65719999999999</v>
      </c>
      <c r="G13367" s="87"/>
      <c r="H13367" s="47"/>
      <c r="I13367" s="120">
        <v>0</v>
      </c>
      <c r="J13367" s="120">
        <v>0</v>
      </c>
    </row>
    <row r="13368" spans="1:10" ht="15" customHeight="1">
      <c r="A13368" s="46" t="s">
        <v>24213</v>
      </c>
      <c r="B13368" s="46" t="s">
        <v>24214</v>
      </c>
      <c r="C13368" s="47">
        <v>9.9101999999999997</v>
      </c>
      <c r="D13368" s="119" t="s">
        <v>18014</v>
      </c>
      <c r="E13368" s="46" t="s">
        <v>18014</v>
      </c>
      <c r="F13368" s="121">
        <v>31.113600000000002</v>
      </c>
      <c r="G13368" s="87"/>
      <c r="H13368" s="47"/>
      <c r="I13368" s="120">
        <v>0</v>
      </c>
      <c r="J13368" s="120">
        <v>0</v>
      </c>
    </row>
    <row r="13369" spans="1:10" ht="15" customHeight="1">
      <c r="A13369" s="46" t="s">
        <v>24385</v>
      </c>
      <c r="B13369" s="46" t="s">
        <v>24386</v>
      </c>
      <c r="C13369" s="47">
        <v>1.012</v>
      </c>
      <c r="D13369" s="119" t="s">
        <v>18012</v>
      </c>
      <c r="E13369" s="46" t="s">
        <v>18012</v>
      </c>
      <c r="F13369" s="121">
        <v>23.933599999999998</v>
      </c>
      <c r="G13369" s="87"/>
      <c r="H13369" s="47"/>
      <c r="I13369" s="120">
        <v>0</v>
      </c>
      <c r="J13369" s="120">
        <v>0</v>
      </c>
    </row>
    <row r="13370" spans="1:10" ht="15" customHeight="1">
      <c r="A13370" s="46" t="s">
        <v>24383</v>
      </c>
      <c r="B13370" s="46" t="s">
        <v>24384</v>
      </c>
      <c r="C13370" s="47">
        <v>0.1012</v>
      </c>
      <c r="D13370" s="119" t="s">
        <v>18010</v>
      </c>
      <c r="E13370" s="46" t="s">
        <v>18010</v>
      </c>
      <c r="F13370" s="121">
        <v>23.933599999999998</v>
      </c>
      <c r="G13370" s="87"/>
      <c r="H13370" s="47"/>
      <c r="I13370" s="120">
        <v>0</v>
      </c>
      <c r="J13370" s="120">
        <v>0</v>
      </c>
    </row>
    <row r="13371" spans="1:10" ht="15" customHeight="1">
      <c r="A13371" s="46" t="s">
        <v>24381</v>
      </c>
      <c r="B13371" s="46" t="s">
        <v>24382</v>
      </c>
      <c r="C13371" s="47">
        <v>0.21160000000000001</v>
      </c>
      <c r="D13371" s="119" t="s">
        <v>18008</v>
      </c>
      <c r="E13371" s="46" t="s">
        <v>18008</v>
      </c>
      <c r="F13371" s="121">
        <v>277.80540000000002</v>
      </c>
      <c r="G13371" s="87"/>
      <c r="H13371" s="47"/>
      <c r="I13371" s="120">
        <v>90</v>
      </c>
      <c r="J13371" s="120">
        <v>0</v>
      </c>
    </row>
    <row r="13372" spans="1:10" ht="15" customHeight="1">
      <c r="A13372" s="46" t="s">
        <v>24379</v>
      </c>
      <c r="B13372" s="46" t="s">
        <v>24380</v>
      </c>
      <c r="C13372" s="47">
        <v>0.33660000000000001</v>
      </c>
      <c r="D13372" s="119" t="s">
        <v>18007</v>
      </c>
      <c r="E13372" s="46" t="s">
        <v>18007</v>
      </c>
      <c r="F13372" s="121">
        <v>94.385999999999996</v>
      </c>
      <c r="G13372" s="87"/>
      <c r="H13372" s="47"/>
      <c r="I13372" s="120">
        <v>90</v>
      </c>
      <c r="J13372" s="120">
        <v>0</v>
      </c>
    </row>
    <row r="13373" spans="1:10" ht="15" customHeight="1">
      <c r="A13373" s="46" t="s">
        <v>24377</v>
      </c>
      <c r="B13373" s="46" t="s">
        <v>24378</v>
      </c>
      <c r="C13373" s="47">
        <v>0.36020000000000002</v>
      </c>
      <c r="D13373" s="119" t="s">
        <v>18005</v>
      </c>
      <c r="E13373" s="46" t="s">
        <v>18005</v>
      </c>
      <c r="F13373" s="121">
        <v>24.398199999999999</v>
      </c>
      <c r="G13373" s="87"/>
      <c r="H13373" s="47"/>
      <c r="I13373" s="120">
        <v>90</v>
      </c>
      <c r="J13373" s="120">
        <v>0</v>
      </c>
    </row>
    <row r="13374" spans="1:10" ht="15" customHeight="1">
      <c r="A13374" s="46" t="s">
        <v>24375</v>
      </c>
      <c r="B13374" s="46" t="s">
        <v>24376</v>
      </c>
      <c r="C13374" s="47">
        <v>0.55300000000000005</v>
      </c>
      <c r="D13374" s="119" t="s">
        <v>18021</v>
      </c>
      <c r="E13374" s="46" t="s">
        <v>18021</v>
      </c>
      <c r="F13374" s="121">
        <v>60.270800000000001</v>
      </c>
      <c r="G13374" s="87"/>
      <c r="H13374" s="47"/>
      <c r="I13374" s="120">
        <v>50</v>
      </c>
      <c r="J13374" s="120">
        <v>0</v>
      </c>
    </row>
    <row r="13375" spans="1:10" ht="15" customHeight="1">
      <c r="A13375" s="46" t="s">
        <v>24373</v>
      </c>
      <c r="B13375" s="46" t="s">
        <v>24374</v>
      </c>
      <c r="C13375" s="47">
        <v>0.61060000000000003</v>
      </c>
      <c r="D13375" s="119" t="s">
        <v>18023</v>
      </c>
      <c r="E13375" s="46" t="s">
        <v>18023</v>
      </c>
      <c r="F13375" s="121">
        <v>219.49119999999999</v>
      </c>
      <c r="G13375" s="87"/>
      <c r="H13375" s="47"/>
      <c r="I13375" s="120">
        <v>50</v>
      </c>
      <c r="J13375" s="120">
        <v>0</v>
      </c>
    </row>
    <row r="13376" spans="1:10" ht="15" customHeight="1">
      <c r="A13376" s="46" t="s">
        <v>24371</v>
      </c>
      <c r="B13376" s="46" t="s">
        <v>24372</v>
      </c>
      <c r="C13376" s="47">
        <v>0.92779999999999996</v>
      </c>
      <c r="D13376" s="119" t="s">
        <v>18025</v>
      </c>
      <c r="E13376" s="46" t="s">
        <v>18025</v>
      </c>
      <c r="F13376" s="121">
        <v>112.0256</v>
      </c>
      <c r="G13376" s="87"/>
      <c r="H13376" s="47"/>
      <c r="I13376" s="120">
        <v>50</v>
      </c>
      <c r="J13376" s="120">
        <v>0</v>
      </c>
    </row>
    <row r="13377" spans="1:10" ht="15" customHeight="1">
      <c r="A13377" s="46" t="s">
        <v>24369</v>
      </c>
      <c r="B13377" s="46" t="s">
        <v>24370</v>
      </c>
      <c r="C13377" s="47">
        <v>0.253</v>
      </c>
      <c r="D13377" s="119" t="s">
        <v>18035</v>
      </c>
      <c r="E13377" s="46" t="s">
        <v>18035</v>
      </c>
      <c r="F13377" s="121">
        <v>49.772399999999998</v>
      </c>
      <c r="G13377" s="87"/>
      <c r="H13377" s="47"/>
      <c r="I13377" s="120">
        <v>0</v>
      </c>
      <c r="J13377" s="120">
        <v>0</v>
      </c>
    </row>
    <row r="13378" spans="1:10" ht="15" customHeight="1">
      <c r="A13378" s="46" t="s">
        <v>24367</v>
      </c>
      <c r="B13378" s="46" t="s">
        <v>24368</v>
      </c>
      <c r="C13378" s="47">
        <v>0.78439999999999999</v>
      </c>
      <c r="D13378" s="119" t="s">
        <v>18033</v>
      </c>
      <c r="E13378" s="46" t="s">
        <v>18033</v>
      </c>
      <c r="F13378" s="121">
        <v>62.227200000000003</v>
      </c>
      <c r="G13378" s="87"/>
      <c r="H13378" s="47"/>
      <c r="I13378" s="120">
        <v>0</v>
      </c>
      <c r="J13378" s="120">
        <v>0</v>
      </c>
    </row>
    <row r="13379" spans="1:10" ht="15" customHeight="1">
      <c r="A13379" s="46" t="s">
        <v>24457</v>
      </c>
      <c r="B13379" s="46" t="s">
        <v>24458</v>
      </c>
      <c r="C13379" s="47">
        <v>2.9096000000000002</v>
      </c>
      <c r="D13379" s="119" t="s">
        <v>18031</v>
      </c>
      <c r="E13379" s="46" t="s">
        <v>18031</v>
      </c>
      <c r="F13379" s="121">
        <v>27.5352</v>
      </c>
      <c r="G13379" s="87"/>
      <c r="H13379" s="47"/>
      <c r="I13379" s="120">
        <v>0</v>
      </c>
      <c r="J13379" s="120">
        <v>0</v>
      </c>
    </row>
    <row r="13380" spans="1:10" ht="15" customHeight="1">
      <c r="A13380" s="46" t="s">
        <v>24455</v>
      </c>
      <c r="B13380" s="46" t="s">
        <v>24456</v>
      </c>
      <c r="C13380" s="47">
        <v>0.86019999999999996</v>
      </c>
      <c r="D13380" s="119" t="s">
        <v>18029</v>
      </c>
      <c r="E13380" s="46" t="s">
        <v>18029</v>
      </c>
      <c r="F13380" s="121">
        <v>43.637999999999998</v>
      </c>
      <c r="G13380" s="87"/>
      <c r="H13380" s="47"/>
      <c r="I13380" s="120">
        <v>28</v>
      </c>
      <c r="J13380" s="120">
        <v>0</v>
      </c>
    </row>
    <row r="13381" spans="1:10" ht="15" customHeight="1">
      <c r="A13381" s="46" t="s">
        <v>24453</v>
      </c>
      <c r="B13381" s="46" t="s">
        <v>24454</v>
      </c>
      <c r="C13381" s="47">
        <v>0.83499999999999996</v>
      </c>
      <c r="D13381" s="119" t="s">
        <v>18027</v>
      </c>
      <c r="E13381" s="46" t="s">
        <v>18027</v>
      </c>
      <c r="F13381" s="121">
        <v>46.472799999999999</v>
      </c>
      <c r="G13381" s="87"/>
      <c r="H13381" s="47"/>
      <c r="I13381" s="120">
        <v>79</v>
      </c>
      <c r="J13381" s="120">
        <v>0</v>
      </c>
    </row>
    <row r="13382" spans="1:10" ht="15" customHeight="1">
      <c r="A13382" s="46" t="s">
        <v>24451</v>
      </c>
      <c r="B13382" s="46" t="s">
        <v>24452</v>
      </c>
      <c r="C13382" s="47">
        <v>0.96140000000000003</v>
      </c>
      <c r="D13382" s="119" t="s">
        <v>18050</v>
      </c>
      <c r="E13382" s="46" t="s">
        <v>18050</v>
      </c>
      <c r="F13382" s="121">
        <v>143.60120000000001</v>
      </c>
      <c r="G13382" s="87"/>
      <c r="H13382" s="47"/>
      <c r="I13382" s="120">
        <v>360</v>
      </c>
      <c r="J13382" s="120">
        <v>0</v>
      </c>
    </row>
    <row r="13383" spans="1:10" ht="15" customHeight="1">
      <c r="A13383" s="46" t="s">
        <v>24449</v>
      </c>
      <c r="B13383" s="46" t="s">
        <v>24450</v>
      </c>
      <c r="C13383" s="47">
        <v>1.1386000000000001</v>
      </c>
      <c r="D13383" s="119" t="s">
        <v>18048</v>
      </c>
      <c r="E13383" s="46" t="s">
        <v>18048</v>
      </c>
      <c r="F13383" s="121">
        <v>156.2604</v>
      </c>
      <c r="G13383" s="87"/>
      <c r="H13383" s="47"/>
      <c r="I13383" s="120">
        <v>128</v>
      </c>
      <c r="J13383" s="120">
        <v>0</v>
      </c>
    </row>
    <row r="13384" spans="1:10" ht="15" customHeight="1">
      <c r="A13384" s="46" t="s">
        <v>24447</v>
      </c>
      <c r="B13384" s="46" t="s">
        <v>24448</v>
      </c>
      <c r="C13384" s="47">
        <v>1.5434000000000001</v>
      </c>
      <c r="D13384" s="119" t="s">
        <v>18046</v>
      </c>
      <c r="E13384" s="46" t="s">
        <v>18046</v>
      </c>
      <c r="F13384" s="121">
        <v>177.108</v>
      </c>
      <c r="G13384" s="87"/>
      <c r="H13384" s="47"/>
      <c r="I13384" s="120">
        <v>199</v>
      </c>
      <c r="J13384" s="120">
        <v>0</v>
      </c>
    </row>
    <row r="13385" spans="1:10" ht="15" customHeight="1">
      <c r="A13385" s="46" t="s">
        <v>24445</v>
      </c>
      <c r="B13385" s="46" t="s">
        <v>24446</v>
      </c>
      <c r="C13385" s="47">
        <v>1.6446000000000001</v>
      </c>
      <c r="D13385" s="119" t="s">
        <v>18044</v>
      </c>
      <c r="E13385" s="46" t="s">
        <v>18044</v>
      </c>
      <c r="F13385" s="121">
        <v>185.65899999999999</v>
      </c>
      <c r="G13385" s="87"/>
      <c r="H13385" s="47"/>
      <c r="I13385" s="120">
        <v>0</v>
      </c>
      <c r="J13385" s="120">
        <v>0</v>
      </c>
    </row>
    <row r="13386" spans="1:10" ht="15" customHeight="1">
      <c r="A13386" s="46" t="s">
        <v>24444</v>
      </c>
      <c r="B13386" s="46" t="s">
        <v>24429</v>
      </c>
      <c r="C13386" s="47">
        <v>1.8724000000000001</v>
      </c>
      <c r="D13386" s="119" t="s">
        <v>18042</v>
      </c>
      <c r="E13386" s="46" t="s">
        <v>18042</v>
      </c>
      <c r="F13386" s="121">
        <v>255.36840000000001</v>
      </c>
      <c r="G13386" s="87"/>
      <c r="H13386" s="47"/>
      <c r="I13386" s="120">
        <v>0</v>
      </c>
      <c r="J13386" s="120">
        <v>0</v>
      </c>
    </row>
    <row r="13387" spans="1:10" ht="15" customHeight="1">
      <c r="A13387" s="46" t="s">
        <v>24442</v>
      </c>
      <c r="B13387" s="46" t="s">
        <v>24443</v>
      </c>
      <c r="C13387" s="47">
        <v>2.3530000000000002</v>
      </c>
      <c r="D13387" s="119" t="s">
        <v>18041</v>
      </c>
      <c r="E13387" s="46" t="s">
        <v>18041</v>
      </c>
      <c r="F13387" s="121">
        <v>215.1926</v>
      </c>
      <c r="G13387" s="87"/>
      <c r="H13387" s="47"/>
      <c r="I13387" s="120">
        <v>0</v>
      </c>
      <c r="J13387" s="120">
        <v>0</v>
      </c>
    </row>
    <row r="13388" spans="1:10" ht="15" customHeight="1">
      <c r="A13388" s="46" t="s">
        <v>24440</v>
      </c>
      <c r="B13388" s="46" t="s">
        <v>24441</v>
      </c>
      <c r="C13388" s="47">
        <v>2.9096000000000002</v>
      </c>
      <c r="D13388" s="119" t="s">
        <v>18039</v>
      </c>
      <c r="E13388" s="46" t="s">
        <v>18039</v>
      </c>
      <c r="F13388" s="121">
        <v>168.84979999999999</v>
      </c>
      <c r="G13388" s="87"/>
      <c r="H13388" s="47"/>
      <c r="I13388" s="120">
        <v>0</v>
      </c>
      <c r="J13388" s="120">
        <v>0</v>
      </c>
    </row>
    <row r="13389" spans="1:10" ht="15" customHeight="1">
      <c r="A13389" s="46" t="s">
        <v>24438</v>
      </c>
      <c r="B13389" s="46" t="s">
        <v>24439</v>
      </c>
      <c r="C13389" s="47">
        <v>0.86019999999999996</v>
      </c>
      <c r="D13389" s="119" t="s">
        <v>18037</v>
      </c>
      <c r="E13389" s="46" t="s">
        <v>18037</v>
      </c>
      <c r="F13389" s="121">
        <v>217.1584</v>
      </c>
      <c r="G13389" s="87"/>
      <c r="H13389" s="47"/>
      <c r="I13389" s="120">
        <v>77</v>
      </c>
      <c r="J13389" s="120">
        <v>0</v>
      </c>
    </row>
    <row r="13390" spans="1:10" ht="15" customHeight="1">
      <c r="A13390" s="46" t="s">
        <v>24436</v>
      </c>
      <c r="B13390" s="46" t="s">
        <v>24437</v>
      </c>
      <c r="C13390" s="47">
        <v>0.96140000000000003</v>
      </c>
      <c r="D13390" s="119" t="s">
        <v>18052</v>
      </c>
      <c r="E13390" s="46" t="s">
        <v>18052</v>
      </c>
      <c r="F13390" s="121">
        <v>205.47739999999999</v>
      </c>
      <c r="G13390" s="87"/>
      <c r="H13390" s="47"/>
      <c r="I13390" s="120">
        <v>332</v>
      </c>
      <c r="J13390" s="120">
        <v>0</v>
      </c>
    </row>
    <row r="13391" spans="1:10" ht="15" customHeight="1">
      <c r="A13391" s="46" t="s">
        <v>24434</v>
      </c>
      <c r="B13391" s="46" t="s">
        <v>24435</v>
      </c>
      <c r="C13391" s="47">
        <v>1.1386000000000001</v>
      </c>
      <c r="D13391" s="119" t="s">
        <v>18059</v>
      </c>
      <c r="E13391" s="46" t="s">
        <v>18059</v>
      </c>
      <c r="F13391" s="121">
        <v>10.6656</v>
      </c>
      <c r="G13391" s="87"/>
      <c r="H13391" s="47"/>
      <c r="I13391" s="120">
        <v>311</v>
      </c>
      <c r="J13391" s="120">
        <v>0</v>
      </c>
    </row>
    <row r="13392" spans="1:10" ht="15" customHeight="1">
      <c r="A13392" s="46" t="s">
        <v>24432</v>
      </c>
      <c r="B13392" s="46" t="s">
        <v>24433</v>
      </c>
      <c r="C13392" s="47">
        <v>1.3664000000000001</v>
      </c>
      <c r="D13392" s="119" t="s">
        <v>18057</v>
      </c>
      <c r="E13392" s="46" t="s">
        <v>18057</v>
      </c>
      <c r="F13392" s="121">
        <v>10.6656</v>
      </c>
      <c r="G13392" s="87"/>
      <c r="H13392" s="47"/>
      <c r="I13392" s="120">
        <v>209</v>
      </c>
      <c r="J13392" s="120">
        <v>0</v>
      </c>
    </row>
    <row r="13393" spans="1:10" ht="15" customHeight="1">
      <c r="A13393" s="46" t="s">
        <v>24430</v>
      </c>
      <c r="B13393" s="46" t="s">
        <v>24431</v>
      </c>
      <c r="C13393" s="47">
        <v>2.3277999999999999</v>
      </c>
      <c r="D13393" s="119" t="s">
        <v>18055</v>
      </c>
      <c r="E13393" s="46" t="s">
        <v>18055</v>
      </c>
      <c r="F13393" s="121">
        <v>21.4008</v>
      </c>
      <c r="G13393" s="87"/>
      <c r="H13393" s="47"/>
      <c r="I13393" s="120">
        <v>169</v>
      </c>
      <c r="J13393" s="120">
        <v>0</v>
      </c>
    </row>
    <row r="13394" spans="1:10" ht="15" customHeight="1">
      <c r="A13394" s="46" t="s">
        <v>24428</v>
      </c>
      <c r="B13394" s="46" t="s">
        <v>24429</v>
      </c>
      <c r="C13394" s="47">
        <v>1.8724000000000001</v>
      </c>
      <c r="D13394" s="119" t="s">
        <v>18053</v>
      </c>
      <c r="E13394" s="46" t="s">
        <v>18053</v>
      </c>
      <c r="F13394" s="121">
        <v>21.4008</v>
      </c>
      <c r="G13394" s="87"/>
      <c r="H13394" s="47"/>
      <c r="I13394" s="120">
        <v>0</v>
      </c>
      <c r="J13394" s="120">
        <v>0</v>
      </c>
    </row>
    <row r="13395" spans="1:10" ht="15" customHeight="1">
      <c r="A13395" s="46" t="s">
        <v>24426</v>
      </c>
      <c r="B13395" s="46" t="s">
        <v>24427</v>
      </c>
      <c r="C13395" s="47">
        <v>2.3530000000000002</v>
      </c>
      <c r="D13395" s="119" t="s">
        <v>18274</v>
      </c>
      <c r="E13395" s="46" t="s">
        <v>18274</v>
      </c>
      <c r="F13395" s="121">
        <v>59.833799999999997</v>
      </c>
      <c r="G13395" s="87"/>
      <c r="H13395" s="47"/>
      <c r="I13395" s="120">
        <v>0</v>
      </c>
      <c r="J13395" s="120">
        <v>0</v>
      </c>
    </row>
    <row r="13396" spans="1:10" ht="15" customHeight="1">
      <c r="A13396" s="46" t="s">
        <v>24424</v>
      </c>
      <c r="B13396" s="46" t="s">
        <v>24425</v>
      </c>
      <c r="C13396" s="47">
        <v>2.9096000000000002</v>
      </c>
      <c r="D13396" s="119" t="s">
        <v>18065</v>
      </c>
      <c r="E13396" s="46" t="s">
        <v>18065</v>
      </c>
      <c r="F13396" s="121">
        <v>278.74419999999998</v>
      </c>
      <c r="G13396" s="87"/>
      <c r="H13396" s="47"/>
      <c r="I13396" s="120">
        <v>4</v>
      </c>
      <c r="J13396" s="120">
        <v>0</v>
      </c>
    </row>
    <row r="13397" spans="1:10" ht="15" customHeight="1">
      <c r="A13397" s="46" t="s">
        <v>24422</v>
      </c>
      <c r="B13397" s="46" t="s">
        <v>24423</v>
      </c>
      <c r="C13397" s="47">
        <v>1.1132</v>
      </c>
      <c r="D13397" s="119" t="s">
        <v>18063</v>
      </c>
      <c r="E13397" s="46" t="s">
        <v>18063</v>
      </c>
      <c r="F13397" s="121">
        <v>94.339799999999997</v>
      </c>
      <c r="G13397" s="87"/>
      <c r="H13397" s="47"/>
      <c r="I13397" s="120">
        <v>0</v>
      </c>
      <c r="J13397" s="120">
        <v>0</v>
      </c>
    </row>
    <row r="13398" spans="1:10" ht="15" customHeight="1">
      <c r="A13398" s="46" t="s">
        <v>24420</v>
      </c>
      <c r="B13398" s="46" t="s">
        <v>24421</v>
      </c>
      <c r="C13398" s="47">
        <v>1.5434000000000001</v>
      </c>
      <c r="D13398" s="119" t="s">
        <v>18061</v>
      </c>
      <c r="E13398" s="46" t="s">
        <v>18061</v>
      </c>
      <c r="F13398" s="121">
        <v>80.397999999999996</v>
      </c>
      <c r="G13398" s="87"/>
      <c r="H13398" s="47"/>
      <c r="I13398" s="120">
        <v>100</v>
      </c>
      <c r="J13398" s="120">
        <v>0</v>
      </c>
    </row>
    <row r="13399" spans="1:10" ht="15" customHeight="1">
      <c r="A13399" s="46" t="s">
        <v>24418</v>
      </c>
      <c r="B13399" s="46" t="s">
        <v>24419</v>
      </c>
      <c r="C13399" s="47">
        <v>2.3277999999999999</v>
      </c>
      <c r="D13399" s="119" t="s">
        <v>18069</v>
      </c>
      <c r="E13399" s="46" t="s">
        <v>18069</v>
      </c>
      <c r="F13399" s="121">
        <v>3.59</v>
      </c>
      <c r="G13399" s="87"/>
      <c r="H13399" s="47"/>
      <c r="I13399" s="120">
        <v>0</v>
      </c>
      <c r="J13399" s="120">
        <v>0</v>
      </c>
    </row>
    <row r="13400" spans="1:10" ht="15" customHeight="1">
      <c r="A13400" s="46" t="s">
        <v>24416</v>
      </c>
      <c r="B13400" s="46" t="s">
        <v>24417</v>
      </c>
      <c r="C13400" s="47">
        <v>1.8724000000000001</v>
      </c>
      <c r="D13400" s="119" t="s">
        <v>18067</v>
      </c>
      <c r="E13400" s="46" t="s">
        <v>18067</v>
      </c>
      <c r="F13400" s="121">
        <v>29.975000000000001</v>
      </c>
      <c r="G13400" s="87"/>
      <c r="H13400" s="47"/>
      <c r="I13400" s="120">
        <v>25</v>
      </c>
      <c r="J13400" s="120">
        <v>0</v>
      </c>
    </row>
    <row r="13401" spans="1:10" ht="15" customHeight="1">
      <c r="A13401" s="46" t="s">
        <v>24414</v>
      </c>
      <c r="B13401" s="46" t="s">
        <v>24415</v>
      </c>
      <c r="C13401" s="47">
        <v>2.3530000000000002</v>
      </c>
      <c r="D13401" s="119" t="s">
        <v>18081</v>
      </c>
      <c r="E13401" s="46" t="s">
        <v>18081</v>
      </c>
      <c r="F13401" s="121">
        <v>124.45440000000001</v>
      </c>
      <c r="G13401" s="87"/>
      <c r="H13401" s="47"/>
      <c r="I13401" s="120">
        <v>0</v>
      </c>
      <c r="J13401" s="120">
        <v>0</v>
      </c>
    </row>
    <row r="13402" spans="1:10" ht="15" customHeight="1">
      <c r="A13402" s="46" t="s">
        <v>24412</v>
      </c>
      <c r="B13402" s="46" t="s">
        <v>24413</v>
      </c>
      <c r="C13402" s="47">
        <v>2.9096000000000002</v>
      </c>
      <c r="D13402" s="119" t="s">
        <v>18079</v>
      </c>
      <c r="E13402" s="46" t="s">
        <v>18079</v>
      </c>
      <c r="F13402" s="121">
        <v>111.9996</v>
      </c>
      <c r="G13402" s="87"/>
      <c r="H13402" s="47"/>
      <c r="I13402" s="120">
        <v>0</v>
      </c>
      <c r="J13402" s="120">
        <v>0</v>
      </c>
    </row>
    <row r="13403" spans="1:10" ht="15" customHeight="1">
      <c r="A13403" s="46" t="s">
        <v>24410</v>
      </c>
      <c r="B13403" s="46" t="s">
        <v>24411</v>
      </c>
      <c r="C13403" s="47">
        <v>1.6446000000000001</v>
      </c>
      <c r="D13403" s="119" t="s">
        <v>18077</v>
      </c>
      <c r="E13403" s="46" t="s">
        <v>18077</v>
      </c>
      <c r="F13403" s="121">
        <v>103.6808</v>
      </c>
      <c r="G13403" s="87"/>
      <c r="H13403" s="47"/>
      <c r="I13403" s="120">
        <v>0</v>
      </c>
      <c r="J13403" s="120">
        <v>0</v>
      </c>
    </row>
    <row r="13404" spans="1:10" ht="15" customHeight="1">
      <c r="A13404" s="46" t="s">
        <v>24408</v>
      </c>
      <c r="B13404" s="46" t="s">
        <v>24409</v>
      </c>
      <c r="C13404" s="47">
        <v>1.8218000000000001</v>
      </c>
      <c r="D13404" s="119" t="s">
        <v>18075</v>
      </c>
      <c r="E13404" s="46" t="s">
        <v>18075</v>
      </c>
      <c r="F13404" s="121">
        <v>164.02600000000001</v>
      </c>
      <c r="G13404" s="87"/>
      <c r="H13404" s="47"/>
      <c r="I13404" s="120">
        <v>32</v>
      </c>
      <c r="J13404" s="120">
        <v>0</v>
      </c>
    </row>
    <row r="13405" spans="1:10" ht="15" customHeight="1">
      <c r="A13405" s="46" t="s">
        <v>24406</v>
      </c>
      <c r="B13405" s="46" t="s">
        <v>24407</v>
      </c>
      <c r="C13405" s="47">
        <v>1.9736</v>
      </c>
      <c r="D13405" s="119" t="s">
        <v>18073</v>
      </c>
      <c r="E13405" s="46" t="s">
        <v>18073</v>
      </c>
      <c r="F13405" s="121">
        <v>543.05859999999996</v>
      </c>
      <c r="G13405" s="87"/>
      <c r="H13405" s="47"/>
      <c r="I13405" s="120">
        <v>12</v>
      </c>
      <c r="J13405" s="120">
        <v>0</v>
      </c>
    </row>
    <row r="13406" spans="1:10" ht="15" customHeight="1">
      <c r="A13406" s="46" t="s">
        <v>24404</v>
      </c>
      <c r="B13406" s="46" t="s">
        <v>24405</v>
      </c>
      <c r="C13406" s="47">
        <v>2.5554000000000001</v>
      </c>
      <c r="D13406" s="119" t="s">
        <v>18071</v>
      </c>
      <c r="E13406" s="46" t="s">
        <v>18071</v>
      </c>
      <c r="F13406" s="121">
        <v>99.916600000000003</v>
      </c>
      <c r="G13406" s="87"/>
      <c r="H13406" s="47"/>
      <c r="I13406" s="120">
        <v>10</v>
      </c>
      <c r="J13406" s="120">
        <v>0</v>
      </c>
    </row>
    <row r="13407" spans="1:10" ht="15" customHeight="1">
      <c r="A13407" s="46" t="s">
        <v>24402</v>
      </c>
      <c r="B13407" s="46" t="s">
        <v>24403</v>
      </c>
      <c r="C13407" s="47">
        <v>2.9096000000000002</v>
      </c>
      <c r="D13407" s="119" t="s">
        <v>17884</v>
      </c>
      <c r="E13407" s="46" t="s">
        <v>17884</v>
      </c>
      <c r="F13407" s="121">
        <v>52.420999999999999</v>
      </c>
      <c r="G13407" s="87"/>
      <c r="H13407" s="47"/>
      <c r="I13407" s="120">
        <v>0</v>
      </c>
      <c r="J13407" s="120">
        <v>0</v>
      </c>
    </row>
    <row r="13408" spans="1:10" ht="15" customHeight="1">
      <c r="A13408" s="46" t="s">
        <v>24400</v>
      </c>
      <c r="B13408" s="46" t="s">
        <v>24401</v>
      </c>
      <c r="C13408" s="47">
        <v>1.9736</v>
      </c>
      <c r="D13408" s="119" t="s">
        <v>17882</v>
      </c>
      <c r="E13408" s="46" t="s">
        <v>17882</v>
      </c>
      <c r="F13408" s="121">
        <v>148.01599999999999</v>
      </c>
      <c r="G13408" s="87"/>
      <c r="H13408" s="47"/>
      <c r="I13408" s="120">
        <v>0</v>
      </c>
      <c r="J13408" s="120">
        <v>0</v>
      </c>
    </row>
    <row r="13409" spans="1:10" ht="15" customHeight="1">
      <c r="A13409" s="46" t="s">
        <v>24398</v>
      </c>
      <c r="B13409" s="46" t="s">
        <v>24399</v>
      </c>
      <c r="C13409" s="47">
        <v>2.3530000000000002</v>
      </c>
      <c r="D13409" s="119" t="s">
        <v>18109</v>
      </c>
      <c r="E13409" s="46" t="s">
        <v>18109</v>
      </c>
      <c r="F13409" s="121">
        <v>103.6808</v>
      </c>
      <c r="G13409" s="87"/>
      <c r="H13409" s="47"/>
      <c r="I13409" s="120">
        <v>12</v>
      </c>
      <c r="J13409" s="120">
        <v>0</v>
      </c>
    </row>
    <row r="13410" spans="1:10" ht="15" customHeight="1">
      <c r="A13410" s="46" t="s">
        <v>24396</v>
      </c>
      <c r="B13410" s="46" t="s">
        <v>24397</v>
      </c>
      <c r="C13410" s="47">
        <v>2.9096000000000002</v>
      </c>
      <c r="D13410" s="119" t="s">
        <v>18107</v>
      </c>
      <c r="E13410" s="46" t="s">
        <v>18107</v>
      </c>
      <c r="F13410" s="121">
        <v>105.3074</v>
      </c>
      <c r="G13410" s="87"/>
      <c r="H13410" s="47"/>
      <c r="I13410" s="120">
        <v>0</v>
      </c>
      <c r="J13410" s="120">
        <v>0</v>
      </c>
    </row>
    <row r="13411" spans="1:10" ht="15" customHeight="1">
      <c r="A13411" s="46" t="s">
        <v>24394</v>
      </c>
      <c r="B13411" s="46" t="s">
        <v>24395</v>
      </c>
      <c r="C13411" s="47">
        <v>1.9736</v>
      </c>
      <c r="D13411" s="119" t="s">
        <v>18106</v>
      </c>
      <c r="E13411" s="46" t="s">
        <v>18106</v>
      </c>
      <c r="F13411" s="121">
        <v>99.08</v>
      </c>
      <c r="G13411" s="87"/>
      <c r="H13411" s="47"/>
      <c r="I13411" s="120">
        <v>0</v>
      </c>
      <c r="J13411" s="120">
        <v>0</v>
      </c>
    </row>
    <row r="13412" spans="1:10" ht="15" customHeight="1">
      <c r="A13412" s="46" t="s">
        <v>24392</v>
      </c>
      <c r="B13412" s="46" t="s">
        <v>24393</v>
      </c>
      <c r="C13412" s="47">
        <v>2.3530000000000002</v>
      </c>
      <c r="D13412" s="119" t="s">
        <v>18105</v>
      </c>
      <c r="E13412" s="46" t="s">
        <v>18105</v>
      </c>
      <c r="F13412" s="121">
        <v>102.9374</v>
      </c>
      <c r="G13412" s="87"/>
      <c r="H13412" s="47"/>
      <c r="I13412" s="120">
        <v>0</v>
      </c>
      <c r="J13412" s="120">
        <v>0</v>
      </c>
    </row>
    <row r="13413" spans="1:10" ht="15" customHeight="1">
      <c r="A13413" s="46" t="s">
        <v>24390</v>
      </c>
      <c r="B13413" s="46" t="s">
        <v>24391</v>
      </c>
      <c r="C13413" s="47">
        <v>2.9096000000000002</v>
      </c>
      <c r="D13413" s="119" t="s">
        <v>18104</v>
      </c>
      <c r="E13413" s="46" t="s">
        <v>18104</v>
      </c>
      <c r="F13413" s="121">
        <v>88.298400000000001</v>
      </c>
      <c r="G13413" s="87"/>
      <c r="H13413" s="47"/>
      <c r="I13413" s="120">
        <v>0</v>
      </c>
      <c r="J13413" s="120">
        <v>0</v>
      </c>
    </row>
    <row r="13414" spans="1:10" ht="15" customHeight="1">
      <c r="A13414" s="46" t="s">
        <v>24526</v>
      </c>
      <c r="B13414" s="46" t="s">
        <v>24527</v>
      </c>
      <c r="C13414" s="47">
        <v>19.465199999999999</v>
      </c>
      <c r="D13414" s="119" t="s">
        <v>18102</v>
      </c>
      <c r="E13414" s="46" t="s">
        <v>18102</v>
      </c>
      <c r="F13414" s="121">
        <v>120.6204</v>
      </c>
      <c r="G13414" s="87"/>
      <c r="H13414" s="47"/>
      <c r="I13414" s="120">
        <v>5</v>
      </c>
      <c r="J13414" s="120">
        <v>0</v>
      </c>
    </row>
    <row r="13415" spans="1:10" ht="15" customHeight="1">
      <c r="A13415" s="46" t="s">
        <v>24524</v>
      </c>
      <c r="B13415" s="46" t="s">
        <v>24525</v>
      </c>
      <c r="C13415" s="47">
        <v>0.77639999999999998</v>
      </c>
      <c r="D13415" s="119" t="s">
        <v>18100</v>
      </c>
      <c r="E13415" s="46" t="s">
        <v>18100</v>
      </c>
      <c r="F13415" s="121">
        <v>120.6204</v>
      </c>
      <c r="G13415" s="87"/>
      <c r="H13415" s="47"/>
      <c r="I13415" s="120">
        <v>0</v>
      </c>
      <c r="J13415" s="120">
        <v>0</v>
      </c>
    </row>
    <row r="13416" spans="1:10" ht="15" customHeight="1">
      <c r="A13416" s="46" t="s">
        <v>24522</v>
      </c>
      <c r="B13416" s="46" t="s">
        <v>24523</v>
      </c>
      <c r="C13416" s="47">
        <v>0.91100000000000003</v>
      </c>
      <c r="D13416" s="119" t="s">
        <v>18098</v>
      </c>
      <c r="E13416" s="46" t="s">
        <v>18098</v>
      </c>
      <c r="F13416" s="121">
        <v>120.6204</v>
      </c>
      <c r="G13416" s="87"/>
      <c r="H13416" s="47"/>
      <c r="I13416" s="120">
        <v>0</v>
      </c>
      <c r="J13416" s="120">
        <v>0</v>
      </c>
    </row>
    <row r="13417" spans="1:10" ht="15" customHeight="1">
      <c r="A13417" s="46" t="s">
        <v>24520</v>
      </c>
      <c r="B13417" s="46" t="s">
        <v>24521</v>
      </c>
      <c r="C13417" s="47">
        <v>1.1112</v>
      </c>
      <c r="D13417" s="119" t="s">
        <v>18096</v>
      </c>
      <c r="E13417" s="46" t="s">
        <v>18096</v>
      </c>
      <c r="F13417" s="121">
        <v>120.4576</v>
      </c>
      <c r="G13417" s="87"/>
      <c r="H13417" s="47"/>
      <c r="I13417" s="120">
        <v>0</v>
      </c>
      <c r="J13417" s="120">
        <v>0</v>
      </c>
    </row>
    <row r="13418" spans="1:10" ht="15" customHeight="1">
      <c r="A13418" s="46" t="s">
        <v>24518</v>
      </c>
      <c r="B13418" s="46" t="s">
        <v>24519</v>
      </c>
      <c r="C13418" s="47">
        <v>1.3673999999999999</v>
      </c>
      <c r="D13418" s="119" t="s">
        <v>18095</v>
      </c>
      <c r="E13418" s="46" t="s">
        <v>18095</v>
      </c>
      <c r="F13418" s="121">
        <v>126.2564</v>
      </c>
      <c r="G13418" s="87"/>
      <c r="H13418" s="47"/>
      <c r="I13418" s="120">
        <v>0</v>
      </c>
      <c r="J13418" s="120">
        <v>0</v>
      </c>
    </row>
    <row r="13419" spans="1:10" ht="15" customHeight="1">
      <c r="A13419" s="46" t="s">
        <v>24516</v>
      </c>
      <c r="B13419" s="46" t="s">
        <v>24517</v>
      </c>
      <c r="C13419" s="47">
        <v>2.4138000000000002</v>
      </c>
      <c r="D13419" s="119" t="s">
        <v>18094</v>
      </c>
      <c r="E13419" s="46" t="s">
        <v>18094</v>
      </c>
      <c r="F13419" s="121">
        <v>126.2564</v>
      </c>
      <c r="G13419" s="87"/>
      <c r="H13419" s="47"/>
      <c r="I13419" s="120">
        <v>29</v>
      </c>
      <c r="J13419" s="120">
        <v>0</v>
      </c>
    </row>
    <row r="13420" spans="1:10" ht="15" customHeight="1">
      <c r="A13420" s="46" t="s">
        <v>24514</v>
      </c>
      <c r="B13420" s="46" t="s">
        <v>24515</v>
      </c>
      <c r="C13420" s="47">
        <v>3.3702000000000001</v>
      </c>
      <c r="D13420" s="119" t="s">
        <v>18092</v>
      </c>
      <c r="E13420" s="46" t="s">
        <v>18092</v>
      </c>
      <c r="F13420" s="121">
        <v>91.148399999999995</v>
      </c>
      <c r="G13420" s="87"/>
      <c r="H13420" s="47"/>
      <c r="I13420" s="120">
        <v>26</v>
      </c>
      <c r="J13420" s="120">
        <v>0</v>
      </c>
    </row>
    <row r="13421" spans="1:10" ht="15" customHeight="1">
      <c r="A13421" s="46" t="s">
        <v>24512</v>
      </c>
      <c r="B13421" s="46" t="s">
        <v>24513</v>
      </c>
      <c r="C13421" s="47">
        <v>4.5999999999999996</v>
      </c>
      <c r="D13421" s="119" t="s">
        <v>18090</v>
      </c>
      <c r="E13421" s="46" t="s">
        <v>18090</v>
      </c>
      <c r="F13421" s="121">
        <v>91.783799999999999</v>
      </c>
      <c r="G13421" s="87"/>
      <c r="H13421" s="47"/>
      <c r="I13421" s="120">
        <v>15</v>
      </c>
      <c r="J13421" s="120">
        <v>0</v>
      </c>
    </row>
    <row r="13422" spans="1:10" ht="15" customHeight="1">
      <c r="A13422" s="46" t="s">
        <v>24510</v>
      </c>
      <c r="B13422" s="46" t="s">
        <v>24511</v>
      </c>
      <c r="C13422" s="47">
        <v>8.8474000000000004</v>
      </c>
      <c r="D13422" s="119" t="s">
        <v>18088</v>
      </c>
      <c r="E13422" s="46" t="s">
        <v>18088</v>
      </c>
      <c r="F13422" s="121">
        <v>132.21539999999999</v>
      </c>
      <c r="G13422" s="87"/>
      <c r="H13422" s="47"/>
      <c r="I13422" s="120">
        <v>0</v>
      </c>
      <c r="J13422" s="120">
        <v>0</v>
      </c>
    </row>
    <row r="13423" spans="1:10" ht="15" customHeight="1">
      <c r="A13423" s="46" t="s">
        <v>24508</v>
      </c>
      <c r="B13423" s="46" t="s">
        <v>24509</v>
      </c>
      <c r="C13423" s="47">
        <v>12.0336</v>
      </c>
      <c r="D13423" s="119" t="s">
        <v>18087</v>
      </c>
      <c r="E13423" s="46" t="s">
        <v>18087</v>
      </c>
      <c r="F13423" s="121">
        <v>114.788</v>
      </c>
      <c r="G13423" s="87"/>
      <c r="H13423" s="47"/>
      <c r="I13423" s="120">
        <v>3</v>
      </c>
      <c r="J13423" s="120">
        <v>0</v>
      </c>
    </row>
    <row r="13424" spans="1:10" ht="15" customHeight="1">
      <c r="A13424" s="46" t="s">
        <v>23931</v>
      </c>
      <c r="B13424" s="46" t="s">
        <v>23932</v>
      </c>
      <c r="C13424" s="47">
        <v>44.227600000000002</v>
      </c>
      <c r="D13424" s="119" t="s">
        <v>18085</v>
      </c>
      <c r="E13424" s="46" t="s">
        <v>18085</v>
      </c>
      <c r="F13424" s="121">
        <v>122.39</v>
      </c>
      <c r="G13424" s="87"/>
      <c r="H13424" s="47"/>
      <c r="I13424" s="120">
        <v>0</v>
      </c>
      <c r="J13424" s="120">
        <v>0</v>
      </c>
    </row>
    <row r="13425" spans="1:10" ht="15" customHeight="1">
      <c r="A13425" s="46" t="s">
        <v>23929</v>
      </c>
      <c r="B13425" s="46" t="s">
        <v>23930</v>
      </c>
      <c r="C13425" s="47">
        <v>1.67</v>
      </c>
      <c r="D13425" s="119" t="s">
        <v>18083</v>
      </c>
      <c r="E13425" s="46" t="s">
        <v>18083</v>
      </c>
      <c r="F13425" s="121">
        <v>156.96199999999999</v>
      </c>
      <c r="G13425" s="87"/>
      <c r="H13425" s="47"/>
      <c r="I13425" s="120">
        <v>38</v>
      </c>
      <c r="J13425" s="120">
        <v>0</v>
      </c>
    </row>
    <row r="13426" spans="1:10" ht="15" customHeight="1">
      <c r="A13426" s="46" t="s">
        <v>561</v>
      </c>
      <c r="B13426" s="46" t="s">
        <v>23928</v>
      </c>
      <c r="C13426" s="47">
        <v>1.7307999999999999</v>
      </c>
      <c r="D13426" s="119" t="s">
        <v>18112</v>
      </c>
      <c r="E13426" s="46" t="s">
        <v>18112</v>
      </c>
      <c r="F13426" s="121">
        <v>32.226599999999998</v>
      </c>
      <c r="G13426" s="87"/>
      <c r="H13426" s="47"/>
      <c r="I13426" s="120">
        <v>621</v>
      </c>
      <c r="J13426" s="120">
        <v>0</v>
      </c>
    </row>
    <row r="13427" spans="1:10" ht="15" customHeight="1">
      <c r="A13427" s="46" t="s">
        <v>567</v>
      </c>
      <c r="B13427" s="46" t="s">
        <v>23927</v>
      </c>
      <c r="C13427" s="47">
        <v>2.298</v>
      </c>
      <c r="D13427" s="119" t="s">
        <v>18111</v>
      </c>
      <c r="E13427" s="46" t="s">
        <v>18111</v>
      </c>
      <c r="F13427" s="121">
        <v>51.956600000000002</v>
      </c>
      <c r="G13427" s="87"/>
      <c r="H13427" s="47"/>
      <c r="I13427" s="120">
        <v>339</v>
      </c>
      <c r="J13427" s="120">
        <v>0</v>
      </c>
    </row>
    <row r="13428" spans="1:10" ht="15" customHeight="1">
      <c r="A13428" s="46" t="s">
        <v>573</v>
      </c>
      <c r="B13428" s="46" t="s">
        <v>23926</v>
      </c>
      <c r="C13428" s="47">
        <v>2.9805999999999999</v>
      </c>
      <c r="D13428" s="119" t="s">
        <v>18110</v>
      </c>
      <c r="E13428" s="46" t="s">
        <v>18110</v>
      </c>
      <c r="F13428" s="121">
        <v>31.402799999999999</v>
      </c>
      <c r="G13428" s="87"/>
      <c r="H13428" s="47"/>
      <c r="I13428" s="120">
        <v>276</v>
      </c>
      <c r="J13428" s="120">
        <v>0</v>
      </c>
    </row>
    <row r="13429" spans="1:10" ht="15" customHeight="1">
      <c r="A13429" s="46" t="s">
        <v>579</v>
      </c>
      <c r="B13429" s="46" t="s">
        <v>23925</v>
      </c>
      <c r="C13429" s="47">
        <v>5.1917999999999997</v>
      </c>
      <c r="D13429" s="119" t="s">
        <v>18130</v>
      </c>
      <c r="E13429" s="46" t="s">
        <v>18130</v>
      </c>
      <c r="F13429" s="121">
        <v>68.454599999999999</v>
      </c>
      <c r="G13429" s="87"/>
      <c r="H13429" s="47"/>
      <c r="I13429" s="120">
        <v>128</v>
      </c>
      <c r="J13429" s="120">
        <v>0</v>
      </c>
    </row>
    <row r="13430" spans="1:10" ht="15" customHeight="1">
      <c r="A13430" s="46" t="s">
        <v>23923</v>
      </c>
      <c r="B13430" s="46" t="s">
        <v>23924</v>
      </c>
      <c r="C13430" s="47">
        <v>7.1147999999999998</v>
      </c>
      <c r="D13430" s="119" t="s">
        <v>18129</v>
      </c>
      <c r="E13430" s="46" t="s">
        <v>18129</v>
      </c>
      <c r="F13430" s="121">
        <v>68.454599999999999</v>
      </c>
      <c r="G13430" s="87"/>
      <c r="H13430" s="47"/>
      <c r="I13430" s="120">
        <v>98</v>
      </c>
      <c r="J13430" s="120">
        <v>0</v>
      </c>
    </row>
    <row r="13431" spans="1:10" ht="15" customHeight="1">
      <c r="A13431" s="46" t="s">
        <v>23921</v>
      </c>
      <c r="B13431" s="46" t="s">
        <v>23922</v>
      </c>
      <c r="C13431" s="47">
        <v>10.0954</v>
      </c>
      <c r="D13431" s="119" t="s">
        <v>18128</v>
      </c>
      <c r="E13431" s="46" t="s">
        <v>18128</v>
      </c>
      <c r="F13431" s="121">
        <v>148.6574</v>
      </c>
      <c r="G13431" s="87"/>
      <c r="H13431" s="47"/>
      <c r="I13431" s="120">
        <v>47</v>
      </c>
      <c r="J13431" s="120">
        <v>0</v>
      </c>
    </row>
    <row r="13432" spans="1:10" ht="15" customHeight="1">
      <c r="A13432" s="46" t="s">
        <v>23919</v>
      </c>
      <c r="B13432" s="46" t="s">
        <v>23920</v>
      </c>
      <c r="C13432" s="47">
        <v>18.040199999999999</v>
      </c>
      <c r="D13432" s="119" t="s">
        <v>18126</v>
      </c>
      <c r="E13432" s="46" t="s">
        <v>18126</v>
      </c>
      <c r="F13432" s="121">
        <v>110.9772</v>
      </c>
      <c r="G13432" s="87"/>
      <c r="H13432" s="47"/>
      <c r="I13432" s="120">
        <v>5</v>
      </c>
      <c r="J13432" s="120">
        <v>0</v>
      </c>
    </row>
    <row r="13433" spans="1:10" ht="15" customHeight="1">
      <c r="A13433" s="46" t="s">
        <v>23917</v>
      </c>
      <c r="B13433" s="46" t="s">
        <v>23918</v>
      </c>
      <c r="C13433" s="47">
        <v>26.1874</v>
      </c>
      <c r="D13433" s="119" t="s">
        <v>18125</v>
      </c>
      <c r="E13433" s="46" t="s">
        <v>18125</v>
      </c>
      <c r="F13433" s="121">
        <v>481.27300000000002</v>
      </c>
      <c r="G13433" s="87"/>
      <c r="H13433" s="47"/>
      <c r="I13433" s="120">
        <v>10</v>
      </c>
      <c r="J13433" s="120">
        <v>0</v>
      </c>
    </row>
    <row r="13434" spans="1:10" ht="15" customHeight="1">
      <c r="A13434" s="46" t="s">
        <v>23915</v>
      </c>
      <c r="B13434" s="46" t="s">
        <v>23916</v>
      </c>
      <c r="C13434" s="47">
        <v>1.67</v>
      </c>
      <c r="D13434" s="119" t="s">
        <v>18124</v>
      </c>
      <c r="E13434" s="46" t="s">
        <v>18124</v>
      </c>
      <c r="F13434" s="121">
        <v>301.13959999999997</v>
      </c>
      <c r="G13434" s="87"/>
      <c r="H13434" s="47"/>
      <c r="I13434" s="120">
        <v>0</v>
      </c>
      <c r="J13434" s="120">
        <v>0</v>
      </c>
    </row>
    <row r="13435" spans="1:10" ht="15" customHeight="1">
      <c r="A13435" s="46" t="s">
        <v>23913</v>
      </c>
      <c r="B13435" s="46" t="s">
        <v>23914</v>
      </c>
      <c r="C13435" s="47">
        <v>1.8724000000000001</v>
      </c>
      <c r="D13435" s="119" t="s">
        <v>18123</v>
      </c>
      <c r="E13435" s="46" t="s">
        <v>18123</v>
      </c>
      <c r="F13435" s="121">
        <v>214.054</v>
      </c>
      <c r="G13435" s="87"/>
      <c r="H13435" s="47"/>
      <c r="I13435" s="120">
        <v>0</v>
      </c>
      <c r="J13435" s="120">
        <v>0</v>
      </c>
    </row>
    <row r="13436" spans="1:10" ht="15" customHeight="1">
      <c r="A13436" s="46" t="s">
        <v>23911</v>
      </c>
      <c r="B13436" s="46" t="s">
        <v>23912</v>
      </c>
      <c r="C13436" s="47">
        <v>2.4544000000000001</v>
      </c>
      <c r="D13436" s="119" t="s">
        <v>18120</v>
      </c>
      <c r="E13436" s="46" t="s">
        <v>18120</v>
      </c>
      <c r="F13436" s="121">
        <v>72.149199999999993</v>
      </c>
      <c r="G13436" s="87"/>
      <c r="H13436" s="47"/>
      <c r="I13436" s="120">
        <v>0</v>
      </c>
      <c r="J13436" s="120">
        <v>0</v>
      </c>
    </row>
    <row r="13437" spans="1:10" ht="15" customHeight="1">
      <c r="A13437" s="46" t="s">
        <v>23909</v>
      </c>
      <c r="B13437" s="46" t="s">
        <v>23910</v>
      </c>
      <c r="C13437" s="47">
        <v>3.1627999999999998</v>
      </c>
      <c r="D13437" s="119" t="s">
        <v>18119</v>
      </c>
      <c r="E13437" s="46" t="s">
        <v>18119</v>
      </c>
      <c r="F13437" s="121">
        <v>91.790400000000005</v>
      </c>
      <c r="G13437" s="87"/>
      <c r="H13437" s="47"/>
      <c r="I13437" s="120">
        <v>0</v>
      </c>
      <c r="J13437" s="120">
        <v>0</v>
      </c>
    </row>
    <row r="13438" spans="1:10" ht="15" customHeight="1">
      <c r="A13438" s="46" t="s">
        <v>23907</v>
      </c>
      <c r="B13438" s="46" t="s">
        <v>23908</v>
      </c>
      <c r="C13438" s="47">
        <v>5.7434000000000003</v>
      </c>
      <c r="D13438" s="119" t="s">
        <v>18117</v>
      </c>
      <c r="E13438" s="46" t="s">
        <v>18117</v>
      </c>
      <c r="F13438" s="121">
        <v>145.04060000000001</v>
      </c>
      <c r="G13438" s="87"/>
      <c r="H13438" s="47"/>
      <c r="I13438" s="120">
        <v>0</v>
      </c>
      <c r="J13438" s="120">
        <v>0</v>
      </c>
    </row>
    <row r="13439" spans="1:10" ht="15" customHeight="1">
      <c r="A13439" s="46" t="s">
        <v>23905</v>
      </c>
      <c r="B13439" s="46" t="s">
        <v>23906</v>
      </c>
      <c r="C13439" s="47">
        <v>7.4134000000000002</v>
      </c>
      <c r="D13439" s="119" t="s">
        <v>18115</v>
      </c>
      <c r="E13439" s="46" t="s">
        <v>18115</v>
      </c>
      <c r="F13439" s="121">
        <v>174.709</v>
      </c>
      <c r="G13439" s="87"/>
      <c r="H13439" s="47"/>
      <c r="I13439" s="120">
        <v>0</v>
      </c>
      <c r="J13439" s="120">
        <v>0</v>
      </c>
    </row>
    <row r="13440" spans="1:10" ht="15" customHeight="1">
      <c r="A13440" s="46" t="s">
        <v>23903</v>
      </c>
      <c r="B13440" s="46" t="s">
        <v>23904</v>
      </c>
      <c r="C13440" s="47">
        <v>10.753399999999999</v>
      </c>
      <c r="D13440" s="119" t="s">
        <v>18131</v>
      </c>
      <c r="E13440" s="46" t="s">
        <v>18131</v>
      </c>
      <c r="F13440" s="121">
        <v>14.360200000000001</v>
      </c>
      <c r="G13440" s="87"/>
      <c r="H13440" s="47"/>
      <c r="I13440" s="120">
        <v>0</v>
      </c>
      <c r="J13440" s="120">
        <v>0</v>
      </c>
    </row>
    <row r="13441" spans="1:10" ht="15" customHeight="1">
      <c r="A13441" s="46" t="s">
        <v>23901</v>
      </c>
      <c r="B13441" s="46" t="s">
        <v>23902</v>
      </c>
      <c r="C13441" s="47">
        <v>18.040199999999999</v>
      </c>
      <c r="D13441" s="119" t="s">
        <v>18147</v>
      </c>
      <c r="E13441" s="46" t="s">
        <v>18147</v>
      </c>
      <c r="F13441" s="121">
        <v>14.4298</v>
      </c>
      <c r="G13441" s="87"/>
      <c r="H13441" s="47"/>
      <c r="I13441" s="120">
        <v>0</v>
      </c>
      <c r="J13441" s="120">
        <v>0</v>
      </c>
    </row>
    <row r="13442" spans="1:10" ht="15" customHeight="1">
      <c r="A13442" s="46" t="s">
        <v>23967</v>
      </c>
      <c r="B13442" s="46" t="s">
        <v>23968</v>
      </c>
      <c r="C13442" s="47">
        <v>1.4927999999999999</v>
      </c>
      <c r="D13442" s="119" t="s">
        <v>18145</v>
      </c>
      <c r="E13442" s="46" t="s">
        <v>18145</v>
      </c>
      <c r="F13442" s="121">
        <v>26.629000000000001</v>
      </c>
      <c r="G13442" s="87"/>
      <c r="H13442" s="47"/>
      <c r="I13442" s="120">
        <v>0</v>
      </c>
      <c r="J13442" s="120">
        <v>0</v>
      </c>
    </row>
    <row r="13443" spans="1:10" ht="15" customHeight="1">
      <c r="A13443" s="46" t="s">
        <v>23965</v>
      </c>
      <c r="B13443" s="46" t="s">
        <v>23966</v>
      </c>
      <c r="C13443" s="47">
        <v>1.4927999999999999</v>
      </c>
      <c r="D13443" s="119" t="s">
        <v>18143</v>
      </c>
      <c r="E13443" s="46" t="s">
        <v>18143</v>
      </c>
      <c r="F13443" s="121">
        <v>13.0494</v>
      </c>
      <c r="G13443" s="87"/>
      <c r="H13443" s="47"/>
      <c r="I13443" s="120">
        <v>0</v>
      </c>
      <c r="J13443" s="120">
        <v>0</v>
      </c>
    </row>
    <row r="13444" spans="1:10" ht="15" customHeight="1">
      <c r="A13444" s="46" t="s">
        <v>544</v>
      </c>
      <c r="B13444" s="46" t="s">
        <v>23964</v>
      </c>
      <c r="C13444" s="47">
        <v>1.4710000000000001</v>
      </c>
      <c r="D13444" s="119" t="s">
        <v>18141</v>
      </c>
      <c r="E13444" s="46" t="s">
        <v>18141</v>
      </c>
      <c r="F13444" s="121">
        <v>11.009600000000001</v>
      </c>
      <c r="G13444" s="87"/>
      <c r="H13444" s="47"/>
      <c r="I13444" s="120">
        <v>251</v>
      </c>
      <c r="J13444" s="120">
        <v>0</v>
      </c>
    </row>
    <row r="13445" spans="1:10" ht="15" customHeight="1">
      <c r="A13445" s="46" t="s">
        <v>23962</v>
      </c>
      <c r="B13445" s="46" t="s">
        <v>23963</v>
      </c>
      <c r="C13445" s="47">
        <v>2.3530000000000002</v>
      </c>
      <c r="D13445" s="119" t="s">
        <v>18139</v>
      </c>
      <c r="E13445" s="46" t="s">
        <v>18139</v>
      </c>
      <c r="F13445" s="121">
        <v>10.77</v>
      </c>
      <c r="G13445" s="87"/>
      <c r="H13445" s="47"/>
      <c r="I13445" s="120">
        <v>25</v>
      </c>
      <c r="J13445" s="120">
        <v>0</v>
      </c>
    </row>
    <row r="13446" spans="1:10" ht="15" customHeight="1">
      <c r="A13446" s="46" t="s">
        <v>23960</v>
      </c>
      <c r="B13446" s="46" t="s">
        <v>23961</v>
      </c>
      <c r="C13446" s="47">
        <v>1.4927999999999999</v>
      </c>
      <c r="D13446" s="119" t="s">
        <v>18137</v>
      </c>
      <c r="E13446" s="46" t="s">
        <v>18137</v>
      </c>
      <c r="F13446" s="121">
        <v>11.966799999999999</v>
      </c>
      <c r="G13446" s="87"/>
      <c r="H13446" s="47"/>
      <c r="I13446" s="120">
        <v>36</v>
      </c>
      <c r="J13446" s="120">
        <v>0</v>
      </c>
    </row>
    <row r="13447" spans="1:10" ht="15" customHeight="1">
      <c r="A13447" s="46" t="s">
        <v>23958</v>
      </c>
      <c r="B13447" s="46" t="s">
        <v>23959</v>
      </c>
      <c r="C13447" s="47">
        <v>1.67</v>
      </c>
      <c r="D13447" s="119" t="s">
        <v>18135</v>
      </c>
      <c r="E13447" s="46" t="s">
        <v>18135</v>
      </c>
      <c r="F13447" s="121">
        <v>17.710799999999999</v>
      </c>
      <c r="G13447" s="87"/>
      <c r="H13447" s="47"/>
      <c r="I13447" s="120">
        <v>26</v>
      </c>
      <c r="J13447" s="120">
        <v>0</v>
      </c>
    </row>
    <row r="13448" spans="1:10" ht="15" customHeight="1">
      <c r="A13448" s="46" t="s">
        <v>545</v>
      </c>
      <c r="B13448" s="46" t="s">
        <v>23957</v>
      </c>
      <c r="C13448" s="47">
        <v>1.8795999999999999</v>
      </c>
      <c r="D13448" s="119" t="s">
        <v>18133</v>
      </c>
      <c r="E13448" s="46" t="s">
        <v>18133</v>
      </c>
      <c r="F13448" s="121">
        <v>15.800800000000001</v>
      </c>
      <c r="G13448" s="87"/>
      <c r="H13448" s="47"/>
      <c r="I13448" s="120">
        <v>417</v>
      </c>
      <c r="J13448" s="120">
        <v>0</v>
      </c>
    </row>
    <row r="13449" spans="1:10" ht="15" customHeight="1">
      <c r="A13449" s="46" t="s">
        <v>23955</v>
      </c>
      <c r="B13449" s="46" t="s">
        <v>23956</v>
      </c>
      <c r="C13449" s="47">
        <v>2.7831999999999999</v>
      </c>
      <c r="D13449" s="119" t="s">
        <v>18153</v>
      </c>
      <c r="E13449" s="46" t="s">
        <v>18153</v>
      </c>
      <c r="F13449" s="121">
        <v>33.669600000000003</v>
      </c>
      <c r="G13449" s="87"/>
      <c r="H13449" s="47"/>
      <c r="I13449" s="120">
        <v>0</v>
      </c>
      <c r="J13449" s="120">
        <v>0</v>
      </c>
    </row>
    <row r="13450" spans="1:10" ht="15" customHeight="1">
      <c r="A13450" s="46" t="s">
        <v>23953</v>
      </c>
      <c r="B13450" s="46" t="s">
        <v>23954</v>
      </c>
      <c r="C13450" s="47">
        <v>1.9987999999999999</v>
      </c>
      <c r="D13450" s="119" t="s">
        <v>18155</v>
      </c>
      <c r="E13450" s="46" t="s">
        <v>18155</v>
      </c>
      <c r="F13450" s="121">
        <v>28.8596</v>
      </c>
      <c r="G13450" s="87"/>
      <c r="H13450" s="47"/>
      <c r="I13450" s="120">
        <v>0</v>
      </c>
      <c r="J13450" s="120">
        <v>0</v>
      </c>
    </row>
    <row r="13451" spans="1:10" ht="15" customHeight="1">
      <c r="A13451" s="46" t="s">
        <v>548</v>
      </c>
      <c r="B13451" s="46" t="s">
        <v>23952</v>
      </c>
      <c r="C13451" s="47">
        <v>2.9601999999999999</v>
      </c>
      <c r="D13451" s="119" t="s">
        <v>18157</v>
      </c>
      <c r="E13451" s="46" t="s">
        <v>18157</v>
      </c>
      <c r="F13451" s="121">
        <v>23.7988</v>
      </c>
      <c r="G13451" s="87"/>
      <c r="H13451" s="47"/>
      <c r="I13451" s="120">
        <v>12</v>
      </c>
      <c r="J13451" s="120">
        <v>0</v>
      </c>
    </row>
    <row r="13452" spans="1:10" ht="15" customHeight="1">
      <c r="A13452" s="46" t="s">
        <v>551</v>
      </c>
      <c r="B13452" s="46" t="s">
        <v>23951</v>
      </c>
      <c r="C13452" s="47">
        <v>5.4398</v>
      </c>
      <c r="D13452" s="119" t="s">
        <v>18167</v>
      </c>
      <c r="E13452" s="46" t="s">
        <v>18167</v>
      </c>
      <c r="F13452" s="121">
        <v>2.6768000000000001</v>
      </c>
      <c r="G13452" s="87"/>
      <c r="H13452" s="47"/>
      <c r="I13452" s="120">
        <v>28</v>
      </c>
      <c r="J13452" s="120">
        <v>0</v>
      </c>
    </row>
    <row r="13453" spans="1:10" ht="15" customHeight="1">
      <c r="A13453" s="46" t="s">
        <v>23949</v>
      </c>
      <c r="B13453" s="46" t="s">
        <v>23950</v>
      </c>
      <c r="C13453" s="47">
        <v>5.1109999999999998</v>
      </c>
      <c r="D13453" s="119" t="s">
        <v>18323</v>
      </c>
      <c r="E13453" s="46" t="s">
        <v>18323</v>
      </c>
      <c r="F13453" s="121">
        <v>9.1319999999999997</v>
      </c>
      <c r="G13453" s="87"/>
      <c r="H13453" s="47"/>
      <c r="I13453" s="120">
        <v>0</v>
      </c>
      <c r="J13453" s="120">
        <v>0</v>
      </c>
    </row>
    <row r="13454" spans="1:10" ht="15" customHeight="1">
      <c r="A13454" s="46" t="s">
        <v>23947</v>
      </c>
      <c r="B13454" s="46" t="s">
        <v>23948</v>
      </c>
      <c r="C13454" s="47">
        <v>6.4774000000000003</v>
      </c>
      <c r="D13454" s="119" t="s">
        <v>18165</v>
      </c>
      <c r="E13454" s="46" t="s">
        <v>18165</v>
      </c>
      <c r="F13454" s="121">
        <v>10.526199999999999</v>
      </c>
      <c r="G13454" s="87"/>
      <c r="H13454" s="47"/>
      <c r="I13454" s="120">
        <v>0</v>
      </c>
      <c r="J13454" s="120">
        <v>0</v>
      </c>
    </row>
    <row r="13455" spans="1:10" ht="15" customHeight="1">
      <c r="A13455" s="46" t="s">
        <v>23945</v>
      </c>
      <c r="B13455" s="46" t="s">
        <v>23946</v>
      </c>
      <c r="C13455" s="47">
        <v>6.4774000000000003</v>
      </c>
      <c r="D13455" s="119" t="s">
        <v>18163</v>
      </c>
      <c r="E13455" s="46" t="s">
        <v>18163</v>
      </c>
      <c r="F13455" s="121">
        <v>18.589200000000002</v>
      </c>
      <c r="G13455" s="87"/>
      <c r="H13455" s="47"/>
      <c r="I13455" s="120">
        <v>0</v>
      </c>
      <c r="J13455" s="120">
        <v>0</v>
      </c>
    </row>
    <row r="13456" spans="1:10" ht="15" customHeight="1">
      <c r="A13456" s="46" t="s">
        <v>23943</v>
      </c>
      <c r="B13456" s="46" t="s">
        <v>23944</v>
      </c>
      <c r="C13456" s="47">
        <v>10.1714</v>
      </c>
      <c r="D13456" s="119" t="s">
        <v>18161</v>
      </c>
      <c r="E13456" s="46" t="s">
        <v>18161</v>
      </c>
      <c r="F13456" s="121">
        <v>89.297600000000003</v>
      </c>
      <c r="G13456" s="87"/>
      <c r="H13456" s="47"/>
      <c r="I13456" s="120">
        <v>1</v>
      </c>
      <c r="J13456" s="120">
        <v>0</v>
      </c>
    </row>
    <row r="13457" spans="1:10" ht="15" customHeight="1">
      <c r="A13457" s="46" t="s">
        <v>23941</v>
      </c>
      <c r="B13457" s="46" t="s">
        <v>23942</v>
      </c>
      <c r="C13457" s="47">
        <v>10.1714</v>
      </c>
      <c r="D13457" s="119" t="s">
        <v>18159</v>
      </c>
      <c r="E13457" s="46" t="s">
        <v>18159</v>
      </c>
      <c r="F13457" s="121">
        <v>107.3522</v>
      </c>
      <c r="G13457" s="87"/>
      <c r="H13457" s="47"/>
      <c r="I13457" s="120">
        <v>0</v>
      </c>
      <c r="J13457" s="120">
        <v>0</v>
      </c>
    </row>
    <row r="13458" spans="1:10" ht="15" customHeight="1">
      <c r="A13458" s="46" t="s">
        <v>23939</v>
      </c>
      <c r="B13458" s="46" t="s">
        <v>23940</v>
      </c>
      <c r="C13458" s="47">
        <v>15.940200000000001</v>
      </c>
      <c r="D13458" s="119" t="s">
        <v>18234</v>
      </c>
      <c r="E13458" s="46" t="s">
        <v>18234</v>
      </c>
      <c r="F13458" s="121">
        <v>171.25239999999999</v>
      </c>
      <c r="G13458" s="87"/>
      <c r="H13458" s="47"/>
      <c r="I13458" s="120">
        <v>14</v>
      </c>
      <c r="J13458" s="120">
        <v>0</v>
      </c>
    </row>
    <row r="13459" spans="1:10" ht="15" customHeight="1">
      <c r="A13459" s="46" t="s">
        <v>23937</v>
      </c>
      <c r="B13459" s="46" t="s">
        <v>23938</v>
      </c>
      <c r="C13459" s="47">
        <v>15.940200000000001</v>
      </c>
      <c r="D13459" s="119" t="s">
        <v>1049</v>
      </c>
      <c r="E13459" s="46" t="s">
        <v>1049</v>
      </c>
      <c r="F13459" s="121">
        <v>6.1028000000000002</v>
      </c>
      <c r="G13459" s="87"/>
      <c r="H13459" s="47"/>
      <c r="I13459" s="120">
        <v>0</v>
      </c>
      <c r="J13459" s="120">
        <v>0</v>
      </c>
    </row>
    <row r="13460" spans="1:10" ht="15" customHeight="1">
      <c r="A13460" s="46" t="s">
        <v>23935</v>
      </c>
      <c r="B13460" s="46" t="s">
        <v>23936</v>
      </c>
      <c r="C13460" s="47">
        <v>24.770600000000002</v>
      </c>
      <c r="D13460" s="119" t="s">
        <v>26721</v>
      </c>
      <c r="E13460" s="46" t="s">
        <v>26721</v>
      </c>
      <c r="F13460" s="121">
        <v>52.1312</v>
      </c>
      <c r="G13460" s="87"/>
      <c r="H13460" s="47"/>
      <c r="I13460" s="120">
        <v>3</v>
      </c>
      <c r="J13460" s="120">
        <v>0</v>
      </c>
    </row>
    <row r="13461" spans="1:10" ht="15" customHeight="1">
      <c r="A13461" s="46" t="s">
        <v>23933</v>
      </c>
      <c r="B13461" s="46" t="s">
        <v>23934</v>
      </c>
      <c r="C13461" s="47">
        <v>37.1432</v>
      </c>
      <c r="D13461" s="119" t="s">
        <v>26819</v>
      </c>
      <c r="E13461" s="46" t="s">
        <v>26819</v>
      </c>
      <c r="F13461" s="121">
        <v>0.78339999999999999</v>
      </c>
      <c r="G13461" s="87"/>
      <c r="H13461" s="47"/>
      <c r="I13461" s="120">
        <v>4</v>
      </c>
      <c r="J13461" s="120">
        <v>0</v>
      </c>
    </row>
    <row r="13462" spans="1:10" ht="15" customHeight="1">
      <c r="A13462" s="46" t="s">
        <v>24005</v>
      </c>
      <c r="B13462" s="46" t="s">
        <v>24006</v>
      </c>
      <c r="C13462" s="47">
        <v>1.5434000000000001</v>
      </c>
      <c r="D13462" s="119" t="s">
        <v>26817</v>
      </c>
      <c r="E13462" s="46" t="s">
        <v>26817</v>
      </c>
      <c r="F13462" s="121">
        <v>9.4E-2</v>
      </c>
      <c r="G13462" s="87"/>
      <c r="H13462" s="47"/>
      <c r="I13462" s="120">
        <v>0</v>
      </c>
      <c r="J13462" s="120">
        <v>0</v>
      </c>
    </row>
    <row r="13463" spans="1:10" ht="15" customHeight="1">
      <c r="A13463" s="46" t="s">
        <v>24003</v>
      </c>
      <c r="B13463" s="46" t="s">
        <v>24004</v>
      </c>
      <c r="C13463" s="47">
        <v>1.5434000000000001</v>
      </c>
      <c r="D13463" s="119" t="s">
        <v>26815</v>
      </c>
      <c r="E13463" s="46" t="s">
        <v>26815</v>
      </c>
      <c r="F13463" s="121">
        <v>0.1094</v>
      </c>
      <c r="G13463" s="87"/>
      <c r="H13463" s="47"/>
      <c r="I13463" s="120">
        <v>0</v>
      </c>
      <c r="J13463" s="120">
        <v>0</v>
      </c>
    </row>
    <row r="13464" spans="1:10" ht="15" customHeight="1">
      <c r="A13464" s="46" t="s">
        <v>24001</v>
      </c>
      <c r="B13464" s="46" t="s">
        <v>24002</v>
      </c>
      <c r="C13464" s="47">
        <v>1.6194</v>
      </c>
      <c r="D13464" s="119" t="s">
        <v>26813</v>
      </c>
      <c r="E13464" s="46" t="s">
        <v>26813</v>
      </c>
      <c r="F13464" s="121">
        <v>0.68320000000000003</v>
      </c>
      <c r="G13464" s="87"/>
      <c r="H13464" s="47"/>
      <c r="I13464" s="120">
        <v>154</v>
      </c>
      <c r="J13464" s="120">
        <v>0</v>
      </c>
    </row>
    <row r="13465" spans="1:10" ht="15" customHeight="1">
      <c r="A13465" s="46" t="s">
        <v>23999</v>
      </c>
      <c r="B13465" s="46" t="s">
        <v>24000</v>
      </c>
      <c r="C13465" s="47">
        <v>2.0493999999999999</v>
      </c>
      <c r="D13465" s="119" t="s">
        <v>26811</v>
      </c>
      <c r="E13465" s="46" t="s">
        <v>26811</v>
      </c>
      <c r="F13465" s="121">
        <v>14.360200000000001</v>
      </c>
      <c r="G13465" s="87"/>
      <c r="H13465" s="47"/>
      <c r="I13465" s="120">
        <v>0</v>
      </c>
      <c r="J13465" s="120">
        <v>0</v>
      </c>
    </row>
    <row r="13466" spans="1:10" ht="15" customHeight="1">
      <c r="A13466" s="46" t="s">
        <v>23997</v>
      </c>
      <c r="B13466" s="46" t="s">
        <v>23998</v>
      </c>
      <c r="C13466" s="47">
        <v>1.5434000000000001</v>
      </c>
      <c r="D13466" s="119" t="s">
        <v>26762</v>
      </c>
      <c r="E13466" s="46" t="s">
        <v>26762</v>
      </c>
      <c r="F13466" s="121">
        <v>10.77</v>
      </c>
      <c r="G13466" s="87"/>
      <c r="H13466" s="47"/>
      <c r="I13466" s="120">
        <v>0</v>
      </c>
      <c r="J13466" s="120">
        <v>0</v>
      </c>
    </row>
    <row r="13467" spans="1:10" ht="15" customHeight="1">
      <c r="A13467" s="46" t="s">
        <v>23995</v>
      </c>
      <c r="B13467" s="46" t="s">
        <v>23996</v>
      </c>
      <c r="C13467" s="47">
        <v>1.6194</v>
      </c>
      <c r="D13467" s="119" t="s">
        <v>1043</v>
      </c>
      <c r="E13467" s="46" t="s">
        <v>1043</v>
      </c>
      <c r="F13467" s="121">
        <v>20.039200000000001</v>
      </c>
      <c r="G13467" s="87"/>
      <c r="H13467" s="47"/>
      <c r="I13467" s="120">
        <v>0</v>
      </c>
      <c r="J13467" s="120">
        <v>0</v>
      </c>
    </row>
    <row r="13468" spans="1:10" ht="15" customHeight="1">
      <c r="A13468" s="46" t="s">
        <v>23993</v>
      </c>
      <c r="B13468" s="46" t="s">
        <v>23994</v>
      </c>
      <c r="C13468" s="47">
        <v>2.0493999999999999</v>
      </c>
      <c r="D13468" s="119" t="s">
        <v>1041</v>
      </c>
      <c r="E13468" s="46" t="s">
        <v>1041</v>
      </c>
      <c r="F13468" s="121">
        <v>10.930400000000001</v>
      </c>
      <c r="G13468" s="87"/>
      <c r="H13468" s="47"/>
      <c r="I13468" s="120">
        <v>0</v>
      </c>
      <c r="J13468" s="120">
        <v>0</v>
      </c>
    </row>
    <row r="13469" spans="1:10" ht="15" customHeight="1">
      <c r="A13469" s="46" t="s">
        <v>23991</v>
      </c>
      <c r="B13469" s="46" t="s">
        <v>23992</v>
      </c>
      <c r="C13469" s="47">
        <v>2.7831999999999999</v>
      </c>
      <c r="D13469" s="119" t="s">
        <v>1039</v>
      </c>
      <c r="E13469" s="46" t="s">
        <v>1039</v>
      </c>
      <c r="F13469" s="121">
        <v>10.930400000000001</v>
      </c>
      <c r="G13469" s="87"/>
      <c r="H13469" s="47"/>
      <c r="I13469" s="120">
        <v>0</v>
      </c>
      <c r="J13469" s="120">
        <v>0</v>
      </c>
    </row>
    <row r="13470" spans="1:10" ht="15" customHeight="1">
      <c r="A13470" s="46" t="s">
        <v>23989</v>
      </c>
      <c r="B13470" s="46" t="s">
        <v>23990</v>
      </c>
      <c r="C13470" s="47">
        <v>4.2</v>
      </c>
      <c r="D13470" s="119" t="s">
        <v>1037</v>
      </c>
      <c r="E13470" s="46" t="s">
        <v>1037</v>
      </c>
      <c r="F13470" s="121">
        <v>18.217400000000001</v>
      </c>
      <c r="G13470" s="87"/>
      <c r="H13470" s="47"/>
      <c r="I13470" s="120">
        <v>79</v>
      </c>
      <c r="J13470" s="120">
        <v>0</v>
      </c>
    </row>
    <row r="13471" spans="1:10" ht="15" customHeight="1">
      <c r="A13471" s="46" t="s">
        <v>23987</v>
      </c>
      <c r="B13471" s="46" t="s">
        <v>23988</v>
      </c>
      <c r="C13471" s="47">
        <v>4.6302000000000003</v>
      </c>
      <c r="D13471" s="119" t="s">
        <v>1035</v>
      </c>
      <c r="E13471" s="46" t="s">
        <v>1035</v>
      </c>
      <c r="F13471" s="121">
        <v>18.217400000000001</v>
      </c>
      <c r="G13471" s="87"/>
      <c r="H13471" s="47"/>
      <c r="I13471" s="120">
        <v>0</v>
      </c>
      <c r="J13471" s="120">
        <v>0</v>
      </c>
    </row>
    <row r="13472" spans="1:10" ht="15" customHeight="1">
      <c r="A13472" s="46" t="s">
        <v>23985</v>
      </c>
      <c r="B13472" s="46" t="s">
        <v>23986</v>
      </c>
      <c r="C13472" s="47">
        <v>4.6302000000000003</v>
      </c>
      <c r="D13472" s="119" t="s">
        <v>1032</v>
      </c>
      <c r="E13472" s="46" t="s">
        <v>1032</v>
      </c>
      <c r="F13472" s="121">
        <v>9.1088000000000005</v>
      </c>
      <c r="G13472" s="87"/>
      <c r="H13472" s="47"/>
      <c r="I13472" s="120">
        <v>18</v>
      </c>
      <c r="J13472" s="120">
        <v>0</v>
      </c>
    </row>
    <row r="13473" spans="1:10" ht="15" customHeight="1">
      <c r="A13473" s="46" t="s">
        <v>23983</v>
      </c>
      <c r="B13473" s="46" t="s">
        <v>23984</v>
      </c>
      <c r="C13473" s="47">
        <v>4.6302000000000003</v>
      </c>
      <c r="D13473" s="119" t="s">
        <v>26810</v>
      </c>
      <c r="E13473" s="46" t="s">
        <v>26810</v>
      </c>
      <c r="F13473" s="121">
        <v>23.933599999999998</v>
      </c>
      <c r="G13473" s="87"/>
      <c r="H13473" s="47"/>
      <c r="I13473" s="120">
        <v>0</v>
      </c>
      <c r="J13473" s="120">
        <v>0</v>
      </c>
    </row>
    <row r="13474" spans="1:10" ht="15" customHeight="1">
      <c r="A13474" s="46" t="s">
        <v>23981</v>
      </c>
      <c r="B13474" s="46" t="s">
        <v>23982</v>
      </c>
      <c r="C13474" s="47">
        <v>6.2747999999999999</v>
      </c>
      <c r="D13474" s="119" t="s">
        <v>26808</v>
      </c>
      <c r="E13474" s="46" t="s">
        <v>26808</v>
      </c>
      <c r="F13474" s="121">
        <v>27.186599999999999</v>
      </c>
      <c r="G13474" s="87"/>
      <c r="H13474" s="47"/>
      <c r="I13474" s="120">
        <v>0</v>
      </c>
      <c r="J13474" s="120">
        <v>0</v>
      </c>
    </row>
    <row r="13475" spans="1:10" ht="15" customHeight="1">
      <c r="A13475" s="46" t="s">
        <v>23979</v>
      </c>
      <c r="B13475" s="46" t="s">
        <v>23980</v>
      </c>
      <c r="C13475" s="47">
        <v>6.2747999999999999</v>
      </c>
      <c r="D13475" s="119" t="s">
        <v>26741</v>
      </c>
      <c r="E13475" s="46" t="s">
        <v>26741</v>
      </c>
      <c r="F13475" s="121">
        <v>37.178199999999997</v>
      </c>
      <c r="G13475" s="87"/>
      <c r="H13475" s="47"/>
      <c r="I13475" s="120">
        <v>0</v>
      </c>
      <c r="J13475" s="120">
        <v>0</v>
      </c>
    </row>
    <row r="13476" spans="1:10" ht="15" customHeight="1">
      <c r="A13476" s="46" t="s">
        <v>23977</v>
      </c>
      <c r="B13476" s="46" t="s">
        <v>23978</v>
      </c>
      <c r="C13476" s="47">
        <v>10.019600000000001</v>
      </c>
      <c r="D13476" s="119" t="s">
        <v>26747</v>
      </c>
      <c r="E13476" s="46" t="s">
        <v>26747</v>
      </c>
      <c r="F13476" s="121">
        <v>21.6448</v>
      </c>
      <c r="G13476" s="87"/>
      <c r="H13476" s="47"/>
      <c r="I13476" s="120">
        <v>0</v>
      </c>
      <c r="J13476" s="120">
        <v>0</v>
      </c>
    </row>
    <row r="13477" spans="1:10" ht="15" customHeight="1">
      <c r="A13477" s="46" t="s">
        <v>23975</v>
      </c>
      <c r="B13477" s="46" t="s">
        <v>23976</v>
      </c>
      <c r="C13477" s="47">
        <v>17.711400000000001</v>
      </c>
      <c r="D13477" s="119" t="s">
        <v>26745</v>
      </c>
      <c r="E13477" s="46" t="s">
        <v>26745</v>
      </c>
      <c r="F13477" s="121">
        <v>15.6532</v>
      </c>
      <c r="G13477" s="87"/>
      <c r="H13477" s="47"/>
      <c r="I13477" s="120">
        <v>0</v>
      </c>
      <c r="J13477" s="120">
        <v>0</v>
      </c>
    </row>
    <row r="13478" spans="1:10" ht="15" customHeight="1">
      <c r="A13478" s="46" t="s">
        <v>23973</v>
      </c>
      <c r="B13478" s="46" t="s">
        <v>23974</v>
      </c>
      <c r="C13478" s="47">
        <v>17.711400000000001</v>
      </c>
      <c r="D13478" s="119" t="s">
        <v>18233</v>
      </c>
      <c r="E13478" s="46" t="s">
        <v>18233</v>
      </c>
      <c r="F13478" s="121">
        <v>107.027</v>
      </c>
      <c r="G13478" s="87"/>
      <c r="H13478" s="47"/>
      <c r="I13478" s="120">
        <v>0</v>
      </c>
      <c r="J13478" s="120">
        <v>0</v>
      </c>
    </row>
    <row r="13479" spans="1:10" ht="15" customHeight="1">
      <c r="A13479" s="46" t="s">
        <v>23971</v>
      </c>
      <c r="B13479" s="46" t="s">
        <v>23972</v>
      </c>
      <c r="C13479" s="47">
        <v>28.338000000000001</v>
      </c>
      <c r="D13479" s="119" t="s">
        <v>18231</v>
      </c>
      <c r="E13479" s="46" t="s">
        <v>18231</v>
      </c>
      <c r="F13479" s="121">
        <v>144.934</v>
      </c>
      <c r="G13479" s="87"/>
      <c r="H13479" s="47"/>
      <c r="I13479" s="120">
        <v>0</v>
      </c>
      <c r="J13479" s="120">
        <v>0</v>
      </c>
    </row>
    <row r="13480" spans="1:10" ht="15" customHeight="1">
      <c r="A13480" s="46" t="s">
        <v>23969</v>
      </c>
      <c r="B13480" s="46" t="s">
        <v>23970</v>
      </c>
      <c r="C13480" s="47">
        <v>33.6008</v>
      </c>
      <c r="D13480" s="119" t="s">
        <v>18229</v>
      </c>
      <c r="E13480" s="46" t="s">
        <v>18229</v>
      </c>
      <c r="F13480" s="121">
        <v>199.52459999999999</v>
      </c>
      <c r="G13480" s="87"/>
      <c r="H13480" s="47"/>
      <c r="I13480" s="120">
        <v>0</v>
      </c>
      <c r="J13480" s="120">
        <v>0</v>
      </c>
    </row>
    <row r="13481" spans="1:10" ht="15" customHeight="1">
      <c r="A13481" s="46" t="s">
        <v>14903</v>
      </c>
      <c r="B13481" s="46" t="s">
        <v>14904</v>
      </c>
      <c r="C13481" s="47">
        <v>19.912600000000001</v>
      </c>
      <c r="D13481" s="119" t="s">
        <v>18227</v>
      </c>
      <c r="E13481" s="46" t="s">
        <v>18227</v>
      </c>
      <c r="F13481" s="121">
        <v>217.40100000000001</v>
      </c>
      <c r="G13481" s="87"/>
      <c r="H13481" s="47"/>
      <c r="I13481" s="120">
        <v>16</v>
      </c>
      <c r="J13481" s="120">
        <v>0</v>
      </c>
    </row>
    <row r="13482" spans="1:10" ht="15" customHeight="1">
      <c r="A13482" s="46" t="s">
        <v>31605</v>
      </c>
      <c r="B13482" s="46" t="s">
        <v>31606</v>
      </c>
      <c r="C13482" s="47">
        <v>2.2772000000000001</v>
      </c>
      <c r="D13482" s="119" t="s">
        <v>26719</v>
      </c>
      <c r="E13482" s="46" t="s">
        <v>26719</v>
      </c>
      <c r="F13482" s="121">
        <v>158.9204</v>
      </c>
      <c r="G13482" s="87"/>
      <c r="H13482" s="47"/>
      <c r="I13482" s="120">
        <v>182</v>
      </c>
      <c r="J13482" s="120">
        <v>0</v>
      </c>
    </row>
    <row r="13483" spans="1:10" ht="15" customHeight="1">
      <c r="A13483" s="46" t="s">
        <v>31604</v>
      </c>
      <c r="B13483" s="46" t="s">
        <v>33773</v>
      </c>
      <c r="C13483" s="47">
        <v>2.2772000000000001</v>
      </c>
      <c r="D13483" s="119" t="s">
        <v>26717</v>
      </c>
      <c r="E13483" s="46" t="s">
        <v>26717</v>
      </c>
      <c r="F13483" s="121">
        <v>151.39179999999999</v>
      </c>
      <c r="G13483" s="87"/>
      <c r="H13483" s="47"/>
      <c r="I13483" s="120">
        <v>140</v>
      </c>
      <c r="J13483" s="120">
        <v>0</v>
      </c>
    </row>
    <row r="13484" spans="1:10" ht="15" customHeight="1">
      <c r="A13484" s="46" t="s">
        <v>31602</v>
      </c>
      <c r="B13484" s="46" t="s">
        <v>31603</v>
      </c>
      <c r="C13484" s="47">
        <v>2.7831999999999999</v>
      </c>
      <c r="D13484" s="119" t="s">
        <v>18225</v>
      </c>
      <c r="E13484" s="46" t="s">
        <v>18225</v>
      </c>
      <c r="F13484" s="121">
        <v>115.3882</v>
      </c>
      <c r="G13484" s="87"/>
      <c r="H13484" s="47"/>
      <c r="I13484" s="120">
        <v>324</v>
      </c>
      <c r="J13484" s="120">
        <v>0</v>
      </c>
    </row>
    <row r="13485" spans="1:10" ht="15" customHeight="1">
      <c r="A13485" s="46" t="s">
        <v>31601</v>
      </c>
      <c r="B13485" s="46" t="s">
        <v>33772</v>
      </c>
      <c r="C13485" s="47">
        <v>2.7831999999999999</v>
      </c>
      <c r="D13485" s="119" t="s">
        <v>26751</v>
      </c>
      <c r="E13485" s="46" t="s">
        <v>26751</v>
      </c>
      <c r="F13485" s="121">
        <v>99.916600000000003</v>
      </c>
      <c r="G13485" s="87"/>
      <c r="H13485" s="47"/>
      <c r="I13485" s="120">
        <v>100</v>
      </c>
      <c r="J13485" s="120">
        <v>0</v>
      </c>
    </row>
    <row r="13486" spans="1:10" ht="15" customHeight="1">
      <c r="A13486" s="46" t="s">
        <v>31599</v>
      </c>
      <c r="B13486" s="46" t="s">
        <v>31600</v>
      </c>
      <c r="C13486" s="47">
        <v>5.0603999999999996</v>
      </c>
      <c r="D13486" s="119" t="s">
        <v>26740</v>
      </c>
      <c r="E13486" s="46" t="s">
        <v>26740</v>
      </c>
      <c r="F13486" s="121">
        <v>55.3142</v>
      </c>
      <c r="G13486" s="87"/>
      <c r="H13486" s="47"/>
      <c r="I13486" s="120">
        <v>88</v>
      </c>
      <c r="J13486" s="120">
        <v>0</v>
      </c>
    </row>
    <row r="13487" spans="1:10" ht="15" customHeight="1">
      <c r="A13487" s="46" t="s">
        <v>31598</v>
      </c>
      <c r="B13487" s="46" t="s">
        <v>33771</v>
      </c>
      <c r="C13487" s="47">
        <v>5.0603999999999996</v>
      </c>
      <c r="D13487" s="119" t="s">
        <v>26739</v>
      </c>
      <c r="E13487" s="46" t="s">
        <v>26739</v>
      </c>
      <c r="F13487" s="121">
        <v>92.597200000000001</v>
      </c>
      <c r="G13487" s="87"/>
      <c r="H13487" s="47"/>
      <c r="I13487" s="120">
        <v>60</v>
      </c>
      <c r="J13487" s="120">
        <v>0</v>
      </c>
    </row>
    <row r="13488" spans="1:10" ht="15" customHeight="1">
      <c r="A13488" s="46" t="s">
        <v>31596</v>
      </c>
      <c r="B13488" s="46" t="s">
        <v>31597</v>
      </c>
      <c r="C13488" s="47">
        <v>7.5906000000000002</v>
      </c>
      <c r="D13488" s="119" t="s">
        <v>18223</v>
      </c>
      <c r="E13488" s="46" t="s">
        <v>18223</v>
      </c>
      <c r="F13488" s="121">
        <v>13.8024</v>
      </c>
      <c r="G13488" s="87"/>
      <c r="H13488" s="47"/>
      <c r="I13488" s="120">
        <v>39</v>
      </c>
      <c r="J13488" s="120">
        <v>0</v>
      </c>
    </row>
    <row r="13489" spans="1:10" ht="15" customHeight="1">
      <c r="A13489" s="46" t="s">
        <v>31595</v>
      </c>
      <c r="B13489" s="46" t="s">
        <v>33770</v>
      </c>
      <c r="C13489" s="47">
        <v>7.5906000000000002</v>
      </c>
      <c r="D13489" s="119" t="s">
        <v>26760</v>
      </c>
      <c r="E13489" s="46" t="s">
        <v>26760</v>
      </c>
      <c r="F13489" s="121">
        <v>15.5684</v>
      </c>
      <c r="G13489" s="87"/>
      <c r="H13489" s="47"/>
      <c r="I13489" s="120">
        <v>40</v>
      </c>
      <c r="J13489" s="120">
        <v>0</v>
      </c>
    </row>
    <row r="13490" spans="1:10" ht="15" customHeight="1">
      <c r="A13490" s="46" t="s">
        <v>31594</v>
      </c>
      <c r="B13490" s="46" t="s">
        <v>31584</v>
      </c>
      <c r="C13490" s="47">
        <v>11.6388</v>
      </c>
      <c r="D13490" s="119" t="s">
        <v>26806</v>
      </c>
      <c r="E13490" s="46" t="s">
        <v>26806</v>
      </c>
      <c r="F13490" s="121">
        <v>32.879399999999997</v>
      </c>
      <c r="G13490" s="87"/>
      <c r="H13490" s="47"/>
      <c r="I13490" s="120">
        <v>40</v>
      </c>
      <c r="J13490" s="120">
        <v>0</v>
      </c>
    </row>
    <row r="13491" spans="1:10" ht="15" customHeight="1">
      <c r="A13491" s="46" t="s">
        <v>31593</v>
      </c>
      <c r="B13491" s="46" t="s">
        <v>33769</v>
      </c>
      <c r="C13491" s="47">
        <v>11.6388</v>
      </c>
      <c r="D13491" s="119" t="s">
        <v>26805</v>
      </c>
      <c r="E13491" s="46" t="s">
        <v>26805</v>
      </c>
      <c r="F13491" s="121">
        <v>17.659800000000001</v>
      </c>
      <c r="G13491" s="87"/>
      <c r="H13491" s="47"/>
      <c r="I13491" s="120">
        <v>0</v>
      </c>
      <c r="J13491" s="120">
        <v>0</v>
      </c>
    </row>
    <row r="13492" spans="1:10" ht="15" customHeight="1">
      <c r="A13492" s="46" t="s">
        <v>31591</v>
      </c>
      <c r="B13492" s="46" t="s">
        <v>31592</v>
      </c>
      <c r="C13492" s="47">
        <v>27.326000000000001</v>
      </c>
      <c r="D13492" s="119" t="s">
        <v>18221</v>
      </c>
      <c r="E13492" s="46" t="s">
        <v>18221</v>
      </c>
      <c r="F13492" s="121">
        <v>14.496600000000001</v>
      </c>
      <c r="G13492" s="87"/>
      <c r="H13492" s="47"/>
      <c r="I13492" s="120">
        <v>8</v>
      </c>
      <c r="J13492" s="120">
        <v>0</v>
      </c>
    </row>
    <row r="13493" spans="1:10" ht="15" customHeight="1">
      <c r="A13493" s="46" t="s">
        <v>31589</v>
      </c>
      <c r="B13493" s="46" t="s">
        <v>31590</v>
      </c>
      <c r="C13493" s="47">
        <v>38.711799999999997</v>
      </c>
      <c r="D13493" s="119" t="s">
        <v>26803</v>
      </c>
      <c r="E13493" s="46" t="s">
        <v>26803</v>
      </c>
      <c r="F13493" s="121">
        <v>15.638199999999999</v>
      </c>
      <c r="G13493" s="87"/>
      <c r="H13493" s="47"/>
      <c r="I13493" s="120">
        <v>7</v>
      </c>
      <c r="J13493" s="120">
        <v>0</v>
      </c>
    </row>
    <row r="13494" spans="1:10" ht="15" customHeight="1">
      <c r="A13494" s="46" t="s">
        <v>31587</v>
      </c>
      <c r="B13494" s="46" t="s">
        <v>31588</v>
      </c>
      <c r="C13494" s="47">
        <v>70.845200000000006</v>
      </c>
      <c r="D13494" s="119" t="s">
        <v>26801</v>
      </c>
      <c r="E13494" s="46" t="s">
        <v>26801</v>
      </c>
      <c r="F13494" s="121">
        <v>24.049600000000002</v>
      </c>
      <c r="G13494" s="87"/>
      <c r="H13494" s="47"/>
      <c r="I13494" s="120">
        <v>17</v>
      </c>
      <c r="J13494" s="120">
        <v>0</v>
      </c>
    </row>
    <row r="13495" spans="1:10" ht="15" customHeight="1">
      <c r="A13495" s="46" t="s">
        <v>31585</v>
      </c>
      <c r="B13495" s="46" t="s">
        <v>31586</v>
      </c>
      <c r="C13495" s="47">
        <v>12.3604</v>
      </c>
      <c r="D13495" s="119" t="s">
        <v>18219</v>
      </c>
      <c r="E13495" s="46" t="s">
        <v>18219</v>
      </c>
      <c r="F13495" s="121">
        <v>24.258800000000001</v>
      </c>
      <c r="G13495" s="87"/>
      <c r="H13495" s="47"/>
      <c r="I13495" s="120">
        <v>0</v>
      </c>
      <c r="J13495" s="120">
        <v>0</v>
      </c>
    </row>
    <row r="13496" spans="1:10" ht="15" customHeight="1">
      <c r="A13496" s="46" t="s">
        <v>31583</v>
      </c>
      <c r="B13496" s="46" t="s">
        <v>31584</v>
      </c>
      <c r="C13496" s="47">
        <v>20.6586</v>
      </c>
      <c r="D13496" s="119" t="s">
        <v>26767</v>
      </c>
      <c r="E13496" s="46" t="s">
        <v>26767</v>
      </c>
      <c r="F13496" s="121">
        <v>30.853000000000002</v>
      </c>
      <c r="G13496" s="87"/>
      <c r="H13496" s="47"/>
      <c r="I13496" s="120">
        <v>0</v>
      </c>
      <c r="J13496" s="120">
        <v>0</v>
      </c>
    </row>
    <row r="13497" spans="1:10" ht="15" customHeight="1">
      <c r="A13497" s="46" t="s">
        <v>24581</v>
      </c>
      <c r="B13497" s="46" t="s">
        <v>24582</v>
      </c>
      <c r="C13497" s="47">
        <v>0.2024</v>
      </c>
      <c r="D13497" s="119" t="s">
        <v>18217</v>
      </c>
      <c r="E13497" s="46" t="s">
        <v>18217</v>
      </c>
      <c r="F13497" s="121">
        <v>38.646799999999999</v>
      </c>
      <c r="G13497" s="87"/>
      <c r="H13497" s="47"/>
      <c r="I13497" s="120">
        <v>0</v>
      </c>
      <c r="J13497" s="120">
        <v>0</v>
      </c>
    </row>
    <row r="13498" spans="1:10" ht="15" customHeight="1">
      <c r="A13498" s="46" t="s">
        <v>24579</v>
      </c>
      <c r="B13498" s="46" t="s">
        <v>24580</v>
      </c>
      <c r="C13498" s="47">
        <v>0.35420000000000001</v>
      </c>
      <c r="D13498" s="119" t="s">
        <v>26715</v>
      </c>
      <c r="E13498" s="46" t="s">
        <v>26715</v>
      </c>
      <c r="F13498" s="121">
        <v>59.020600000000002</v>
      </c>
      <c r="G13498" s="87"/>
      <c r="H13498" s="47"/>
      <c r="I13498" s="120">
        <v>0</v>
      </c>
      <c r="J13498" s="120">
        <v>0</v>
      </c>
    </row>
    <row r="13499" spans="1:10" ht="15" customHeight="1">
      <c r="A13499" s="46" t="s">
        <v>24577</v>
      </c>
      <c r="B13499" s="46" t="s">
        <v>24578</v>
      </c>
      <c r="C13499" s="47">
        <v>0.2278</v>
      </c>
      <c r="D13499" s="119" t="s">
        <v>18215</v>
      </c>
      <c r="E13499" s="46" t="s">
        <v>18215</v>
      </c>
      <c r="F13499" s="121">
        <v>62.529200000000003</v>
      </c>
      <c r="G13499" s="87"/>
      <c r="H13499" s="47"/>
      <c r="I13499" s="120">
        <v>0</v>
      </c>
      <c r="J13499" s="120">
        <v>0</v>
      </c>
    </row>
    <row r="13500" spans="1:10" ht="15" customHeight="1">
      <c r="A13500" s="46" t="s">
        <v>24575</v>
      </c>
      <c r="B13500" s="46" t="s">
        <v>24576</v>
      </c>
      <c r="C13500" s="47">
        <v>0.35420000000000001</v>
      </c>
      <c r="D13500" s="119" t="s">
        <v>18213</v>
      </c>
      <c r="E13500" s="46" t="s">
        <v>18213</v>
      </c>
      <c r="F13500" s="121">
        <v>67.339200000000005</v>
      </c>
      <c r="G13500" s="87"/>
      <c r="H13500" s="47"/>
      <c r="I13500" s="120">
        <v>0</v>
      </c>
      <c r="J13500" s="120">
        <v>0</v>
      </c>
    </row>
    <row r="13501" spans="1:10" ht="15" customHeight="1">
      <c r="A13501" s="46" t="s">
        <v>24573</v>
      </c>
      <c r="B13501" s="46" t="s">
        <v>24574</v>
      </c>
      <c r="C13501" s="47">
        <v>48.203200000000002</v>
      </c>
      <c r="D13501" s="119" t="s">
        <v>18211</v>
      </c>
      <c r="E13501" s="46" t="s">
        <v>18211</v>
      </c>
      <c r="F13501" s="121">
        <v>80.699200000000005</v>
      </c>
      <c r="G13501" s="87"/>
      <c r="H13501" s="47"/>
      <c r="I13501" s="120">
        <v>0</v>
      </c>
      <c r="J13501" s="120">
        <v>0</v>
      </c>
    </row>
    <row r="13502" spans="1:10" ht="15" customHeight="1">
      <c r="A13502" s="46" t="s">
        <v>24571</v>
      </c>
      <c r="B13502" s="46" t="s">
        <v>24572</v>
      </c>
      <c r="C13502" s="47">
        <v>48.203200000000002</v>
      </c>
      <c r="D13502" s="119" t="s">
        <v>18209</v>
      </c>
      <c r="E13502" s="46" t="s">
        <v>18209</v>
      </c>
      <c r="F13502" s="121">
        <v>96.198800000000006</v>
      </c>
      <c r="G13502" s="87"/>
      <c r="H13502" s="47"/>
      <c r="I13502" s="120">
        <v>0</v>
      </c>
      <c r="J13502" s="120">
        <v>0</v>
      </c>
    </row>
    <row r="13503" spans="1:10" ht="15" customHeight="1">
      <c r="A13503" s="46" t="s">
        <v>24569</v>
      </c>
      <c r="B13503" s="46" t="s">
        <v>24570</v>
      </c>
      <c r="C13503" s="47">
        <v>1.4927999999999999</v>
      </c>
      <c r="D13503" s="119" t="s">
        <v>18207</v>
      </c>
      <c r="E13503" s="46" t="s">
        <v>18207</v>
      </c>
      <c r="F13503" s="121">
        <v>82.128799999999998</v>
      </c>
      <c r="G13503" s="87"/>
      <c r="H13503" s="47"/>
      <c r="I13503" s="120">
        <v>0</v>
      </c>
      <c r="J13503" s="120">
        <v>0</v>
      </c>
    </row>
    <row r="13504" spans="1:10" ht="15" customHeight="1">
      <c r="A13504" s="46" t="s">
        <v>24567</v>
      </c>
      <c r="B13504" s="46" t="s">
        <v>24568</v>
      </c>
      <c r="C13504" s="47">
        <v>1.4927999999999999</v>
      </c>
      <c r="D13504" s="119" t="s">
        <v>18205</v>
      </c>
      <c r="E13504" s="46" t="s">
        <v>18205</v>
      </c>
      <c r="F13504" s="121">
        <v>48.308399999999999</v>
      </c>
      <c r="G13504" s="87"/>
      <c r="H13504" s="47"/>
      <c r="I13504" s="120">
        <v>0</v>
      </c>
      <c r="J13504" s="120">
        <v>0</v>
      </c>
    </row>
    <row r="13505" spans="1:10" ht="15" customHeight="1">
      <c r="A13505" s="46" t="s">
        <v>24565</v>
      </c>
      <c r="B13505" s="46" t="s">
        <v>24566</v>
      </c>
      <c r="C13505" s="47">
        <v>1.4927999999999999</v>
      </c>
      <c r="D13505" s="119" t="s">
        <v>26757</v>
      </c>
      <c r="E13505" s="46" t="s">
        <v>26757</v>
      </c>
      <c r="F13505" s="121">
        <v>43.289400000000001</v>
      </c>
      <c r="G13505" s="87"/>
      <c r="H13505" s="47"/>
      <c r="I13505" s="120">
        <v>0</v>
      </c>
      <c r="J13505" s="120">
        <v>0</v>
      </c>
    </row>
    <row r="13506" spans="1:10" ht="15" customHeight="1">
      <c r="A13506" s="46" t="s">
        <v>24563</v>
      </c>
      <c r="B13506" s="46" t="s">
        <v>24564</v>
      </c>
      <c r="C13506" s="47">
        <v>1.4927999999999999</v>
      </c>
      <c r="D13506" s="119" t="s">
        <v>26755</v>
      </c>
      <c r="E13506" s="46" t="s">
        <v>26755</v>
      </c>
      <c r="F13506" s="121">
        <v>64.457800000000006</v>
      </c>
      <c r="G13506" s="87"/>
      <c r="H13506" s="47"/>
      <c r="I13506" s="120">
        <v>0</v>
      </c>
      <c r="J13506" s="120">
        <v>0</v>
      </c>
    </row>
    <row r="13507" spans="1:10" ht="15" customHeight="1">
      <c r="A13507" s="46" t="s">
        <v>24561</v>
      </c>
      <c r="B13507" s="46" t="s">
        <v>24562</v>
      </c>
      <c r="C13507" s="47">
        <v>2.3026</v>
      </c>
      <c r="D13507" s="119" t="s">
        <v>26799</v>
      </c>
      <c r="E13507" s="46" t="s">
        <v>26799</v>
      </c>
      <c r="F13507" s="121">
        <v>55.534999999999997</v>
      </c>
      <c r="G13507" s="87"/>
      <c r="H13507" s="47"/>
      <c r="I13507" s="120">
        <v>0</v>
      </c>
      <c r="J13507" s="120">
        <v>0</v>
      </c>
    </row>
    <row r="13508" spans="1:10" ht="15" customHeight="1">
      <c r="A13508" s="46" t="s">
        <v>24559</v>
      </c>
      <c r="B13508" s="46" t="s">
        <v>24560</v>
      </c>
      <c r="C13508" s="47">
        <v>2.3026</v>
      </c>
      <c r="D13508" s="119" t="s">
        <v>26797</v>
      </c>
      <c r="E13508" s="46" t="s">
        <v>26797</v>
      </c>
      <c r="F13508" s="121">
        <v>31.392399999999999</v>
      </c>
      <c r="G13508" s="87"/>
      <c r="H13508" s="47"/>
      <c r="I13508" s="120">
        <v>0</v>
      </c>
      <c r="J13508" s="120">
        <v>0</v>
      </c>
    </row>
    <row r="13509" spans="1:10" ht="15" customHeight="1">
      <c r="A13509" s="46" t="s">
        <v>24558</v>
      </c>
      <c r="B13509" s="46" t="s">
        <v>24548</v>
      </c>
      <c r="C13509" s="47">
        <v>2.3026</v>
      </c>
      <c r="D13509" s="119" t="s">
        <v>26795</v>
      </c>
      <c r="E13509" s="46" t="s">
        <v>26795</v>
      </c>
      <c r="F13509" s="121">
        <v>53.629600000000003</v>
      </c>
      <c r="G13509" s="87"/>
      <c r="H13509" s="47"/>
      <c r="I13509" s="120">
        <v>0</v>
      </c>
      <c r="J13509" s="120">
        <v>0</v>
      </c>
    </row>
    <row r="13510" spans="1:10" ht="15" customHeight="1">
      <c r="A13510" s="46" t="s">
        <v>24556</v>
      </c>
      <c r="B13510" s="46" t="s">
        <v>24557</v>
      </c>
      <c r="C13510" s="47">
        <v>2.3026</v>
      </c>
      <c r="D13510" s="119" t="s">
        <v>26779</v>
      </c>
      <c r="E13510" s="46" t="s">
        <v>26779</v>
      </c>
      <c r="F13510" s="121">
        <v>52.393599999999999</v>
      </c>
      <c r="G13510" s="87"/>
      <c r="H13510" s="47"/>
      <c r="I13510" s="120">
        <v>0</v>
      </c>
      <c r="J13510" s="120">
        <v>0</v>
      </c>
    </row>
    <row r="13511" spans="1:10" ht="15" customHeight="1">
      <c r="A13511" s="46" t="s">
        <v>6889</v>
      </c>
      <c r="B13511" s="46" t="s">
        <v>24553</v>
      </c>
      <c r="C13511" s="47">
        <v>1.4927999999999999</v>
      </c>
      <c r="D13511" s="119" t="s">
        <v>26778</v>
      </c>
      <c r="E13511" s="46" t="s">
        <v>26778</v>
      </c>
      <c r="F13511" s="121">
        <v>52.393599999999999</v>
      </c>
      <c r="G13511" s="87"/>
      <c r="H13511" s="47"/>
      <c r="I13511" s="120">
        <v>1787</v>
      </c>
      <c r="J13511" s="120">
        <v>0</v>
      </c>
    </row>
    <row r="13512" spans="1:10" ht="15" customHeight="1">
      <c r="A13512" s="46" t="s">
        <v>24554</v>
      </c>
      <c r="B13512" s="46" t="s">
        <v>24555</v>
      </c>
      <c r="C13512" s="47">
        <v>1.4927999999999999</v>
      </c>
      <c r="D13512" s="119" t="s">
        <v>26777</v>
      </c>
      <c r="E13512" s="46" t="s">
        <v>26777</v>
      </c>
      <c r="F13512" s="121">
        <v>52.393599999999999</v>
      </c>
      <c r="G13512" s="87"/>
      <c r="H13512" s="47"/>
      <c r="I13512" s="120">
        <v>0</v>
      </c>
      <c r="J13512" s="120">
        <v>0</v>
      </c>
    </row>
    <row r="13513" spans="1:10" ht="15" customHeight="1">
      <c r="A13513" s="46" t="s">
        <v>24552</v>
      </c>
      <c r="B13513" s="46" t="s">
        <v>24553</v>
      </c>
      <c r="C13513" s="47">
        <v>1.4927999999999999</v>
      </c>
      <c r="D13513" s="119" t="s">
        <v>26776</v>
      </c>
      <c r="E13513" s="46" t="s">
        <v>26776</v>
      </c>
      <c r="F13513" s="121">
        <v>52.393599999999999</v>
      </c>
      <c r="G13513" s="87"/>
      <c r="H13513" s="47"/>
      <c r="I13513" s="120">
        <v>0</v>
      </c>
      <c r="J13513" s="120">
        <v>0</v>
      </c>
    </row>
    <row r="13514" spans="1:10" ht="15" customHeight="1">
      <c r="A13514" s="46" t="s">
        <v>24551</v>
      </c>
      <c r="B13514" s="46" t="s">
        <v>24550</v>
      </c>
      <c r="C13514" s="47">
        <v>2.2772000000000001</v>
      </c>
      <c r="D13514" s="119" t="s">
        <v>18203</v>
      </c>
      <c r="E13514" s="46" t="s">
        <v>18203</v>
      </c>
      <c r="F13514" s="121">
        <v>53.9968</v>
      </c>
      <c r="G13514" s="87"/>
      <c r="H13514" s="47"/>
      <c r="I13514" s="120">
        <v>0</v>
      </c>
      <c r="J13514" s="120">
        <v>0</v>
      </c>
    </row>
    <row r="13515" spans="1:10" ht="15" customHeight="1">
      <c r="A13515" s="46" t="s">
        <v>24549</v>
      </c>
      <c r="B13515" s="46" t="s">
        <v>24550</v>
      </c>
      <c r="C13515" s="47">
        <v>2.2772000000000001</v>
      </c>
      <c r="D13515" s="119" t="s">
        <v>36371</v>
      </c>
      <c r="E13515" s="46" t="s">
        <v>36371</v>
      </c>
      <c r="F13515" s="121">
        <v>26.814800000000002</v>
      </c>
      <c r="G13515" s="87"/>
      <c r="H13515" s="47"/>
      <c r="I13515" s="120">
        <v>0</v>
      </c>
      <c r="J13515" s="120">
        <v>0</v>
      </c>
    </row>
    <row r="13516" spans="1:10" ht="15" customHeight="1">
      <c r="A13516" s="46" t="s">
        <v>24547</v>
      </c>
      <c r="B13516" s="46" t="s">
        <v>24548</v>
      </c>
      <c r="C13516" s="47">
        <v>2.3026</v>
      </c>
      <c r="D13516" s="119" t="s">
        <v>33258</v>
      </c>
      <c r="E13516" s="46" t="s">
        <v>33258</v>
      </c>
      <c r="F13516" s="121">
        <v>26.814800000000002</v>
      </c>
      <c r="G13516" s="87"/>
      <c r="H13516" s="47"/>
      <c r="I13516" s="120">
        <v>0</v>
      </c>
      <c r="J13516" s="120">
        <v>0</v>
      </c>
    </row>
    <row r="13517" spans="1:10" ht="15" customHeight="1">
      <c r="A13517" s="46" t="s">
        <v>6892</v>
      </c>
      <c r="B13517" s="46" t="s">
        <v>24546</v>
      </c>
      <c r="C13517" s="47">
        <v>2.2772000000000001</v>
      </c>
      <c r="D13517" s="119" t="s">
        <v>26793</v>
      </c>
      <c r="E13517" s="46" t="s">
        <v>26793</v>
      </c>
      <c r="F13517" s="121">
        <v>34.39</v>
      </c>
      <c r="G13517" s="87"/>
      <c r="H13517" s="47"/>
      <c r="I13517" s="120">
        <v>251</v>
      </c>
      <c r="J13517" s="120">
        <v>0</v>
      </c>
    </row>
    <row r="13518" spans="1:10" ht="15" customHeight="1">
      <c r="A13518" s="46" t="s">
        <v>24544</v>
      </c>
      <c r="B13518" s="46" t="s">
        <v>24545</v>
      </c>
      <c r="C13518" s="47">
        <v>2.9601999999999999</v>
      </c>
      <c r="D13518" s="119" t="s">
        <v>26791</v>
      </c>
      <c r="E13518" s="46" t="s">
        <v>26791</v>
      </c>
      <c r="F13518" s="121">
        <v>53.9968</v>
      </c>
      <c r="G13518" s="87"/>
      <c r="H13518" s="47"/>
      <c r="I13518" s="120">
        <v>0</v>
      </c>
      <c r="J13518" s="120">
        <v>0</v>
      </c>
    </row>
    <row r="13519" spans="1:10" ht="15" customHeight="1">
      <c r="A13519" s="46" t="s">
        <v>24610</v>
      </c>
      <c r="B13519" s="46" t="s">
        <v>24606</v>
      </c>
      <c r="C13519" s="47">
        <v>18.799399999999999</v>
      </c>
      <c r="D13519" s="119" t="s">
        <v>18201</v>
      </c>
      <c r="E13519" s="46" t="s">
        <v>18201</v>
      </c>
      <c r="F13519" s="121">
        <v>63.7376</v>
      </c>
      <c r="G13519" s="87"/>
      <c r="H13519" s="47"/>
      <c r="I13519" s="120">
        <v>0</v>
      </c>
      <c r="J13519" s="120">
        <v>0</v>
      </c>
    </row>
    <row r="13520" spans="1:10" ht="15" customHeight="1">
      <c r="A13520" s="46" t="s">
        <v>24609</v>
      </c>
      <c r="B13520" s="46" t="s">
        <v>24606</v>
      </c>
      <c r="C13520" s="47">
        <v>19.811399999999999</v>
      </c>
      <c r="D13520" s="119" t="s">
        <v>18199</v>
      </c>
      <c r="E13520" s="46" t="s">
        <v>18199</v>
      </c>
      <c r="F13520" s="121">
        <v>75.286000000000001</v>
      </c>
      <c r="G13520" s="87"/>
      <c r="H13520" s="47"/>
      <c r="I13520" s="120">
        <v>0</v>
      </c>
      <c r="J13520" s="120">
        <v>0</v>
      </c>
    </row>
    <row r="13521" spans="1:10" ht="15" customHeight="1">
      <c r="A13521" s="46" t="s">
        <v>24608</v>
      </c>
      <c r="B13521" s="46" t="s">
        <v>24606</v>
      </c>
      <c r="C13521" s="47">
        <v>15.940200000000001</v>
      </c>
      <c r="D13521" s="119" t="s">
        <v>18197</v>
      </c>
      <c r="E13521" s="46" t="s">
        <v>18197</v>
      </c>
      <c r="F13521" s="121">
        <v>85.370599999999996</v>
      </c>
      <c r="G13521" s="87"/>
      <c r="H13521" s="47"/>
      <c r="I13521" s="120">
        <v>0</v>
      </c>
      <c r="J13521" s="120">
        <v>0</v>
      </c>
    </row>
    <row r="13522" spans="1:10" ht="15" customHeight="1">
      <c r="A13522" s="46" t="s">
        <v>24607</v>
      </c>
      <c r="B13522" s="46" t="s">
        <v>24606</v>
      </c>
      <c r="C13522" s="47">
        <v>23.505400000000002</v>
      </c>
      <c r="D13522" s="119" t="s">
        <v>26738</v>
      </c>
      <c r="E13522" s="46" t="s">
        <v>26738</v>
      </c>
      <c r="F13522" s="121">
        <v>52.909399999999998</v>
      </c>
      <c r="G13522" s="87"/>
      <c r="H13522" s="47"/>
      <c r="I13522" s="120">
        <v>0</v>
      </c>
      <c r="J13522" s="120">
        <v>0</v>
      </c>
    </row>
    <row r="13523" spans="1:10" ht="15" customHeight="1">
      <c r="A13523" s="46" t="s">
        <v>24605</v>
      </c>
      <c r="B13523" s="46" t="s">
        <v>24606</v>
      </c>
      <c r="C13523" s="47">
        <v>26.592400000000001</v>
      </c>
      <c r="D13523" s="119" t="s">
        <v>26737</v>
      </c>
      <c r="E13523" s="46" t="s">
        <v>26737</v>
      </c>
      <c r="F13523" s="121">
        <v>31.264600000000002</v>
      </c>
      <c r="G13523" s="87"/>
      <c r="H13523" s="47"/>
      <c r="I13523" s="120">
        <v>0</v>
      </c>
      <c r="J13523" s="120">
        <v>0</v>
      </c>
    </row>
    <row r="13524" spans="1:10" ht="15" customHeight="1">
      <c r="A13524" s="46" t="s">
        <v>24604</v>
      </c>
      <c r="B13524" s="46" t="s">
        <v>24602</v>
      </c>
      <c r="C13524" s="47">
        <v>27.174199999999999</v>
      </c>
      <c r="D13524" s="119" t="s">
        <v>26790</v>
      </c>
      <c r="E13524" s="46" t="s">
        <v>26790</v>
      </c>
      <c r="F13524" s="121">
        <v>48.308399999999999</v>
      </c>
      <c r="G13524" s="87"/>
      <c r="H13524" s="47"/>
      <c r="I13524" s="120">
        <v>0</v>
      </c>
      <c r="J13524" s="120">
        <v>0</v>
      </c>
    </row>
    <row r="13525" spans="1:10" ht="15" customHeight="1">
      <c r="A13525" s="46" t="s">
        <v>24603</v>
      </c>
      <c r="B13525" s="46" t="s">
        <v>24602</v>
      </c>
      <c r="C13525" s="47">
        <v>27.655000000000001</v>
      </c>
      <c r="D13525" s="119" t="s">
        <v>26789</v>
      </c>
      <c r="E13525" s="46" t="s">
        <v>26789</v>
      </c>
      <c r="F13525" s="121">
        <v>42.801400000000001</v>
      </c>
      <c r="G13525" s="87"/>
      <c r="H13525" s="47"/>
      <c r="I13525" s="120">
        <v>0</v>
      </c>
      <c r="J13525" s="120">
        <v>0</v>
      </c>
    </row>
    <row r="13526" spans="1:10" ht="15" customHeight="1">
      <c r="A13526" s="46" t="s">
        <v>24601</v>
      </c>
      <c r="B13526" s="46" t="s">
        <v>24602</v>
      </c>
      <c r="C13526" s="47">
        <v>32.6648</v>
      </c>
      <c r="D13526" s="119" t="s">
        <v>26744</v>
      </c>
      <c r="E13526" s="46" t="s">
        <v>26744</v>
      </c>
      <c r="F13526" s="121">
        <v>31.392399999999999</v>
      </c>
      <c r="G13526" s="87"/>
      <c r="H13526" s="47"/>
      <c r="I13526" s="120">
        <v>0</v>
      </c>
      <c r="J13526" s="120">
        <v>0</v>
      </c>
    </row>
    <row r="13527" spans="1:10" ht="15" customHeight="1">
      <c r="A13527" s="46" t="s">
        <v>24598</v>
      </c>
      <c r="B13527" s="46" t="s">
        <v>24596</v>
      </c>
      <c r="C13527" s="47">
        <v>7.0846</v>
      </c>
      <c r="D13527" s="119" t="s">
        <v>26765</v>
      </c>
      <c r="E13527" s="46" t="s">
        <v>26765</v>
      </c>
      <c r="F13527" s="121">
        <v>21.7408</v>
      </c>
      <c r="G13527" s="87"/>
      <c r="H13527" s="47"/>
      <c r="I13527" s="120">
        <v>0</v>
      </c>
      <c r="J13527" s="120">
        <v>0</v>
      </c>
    </row>
    <row r="13528" spans="1:10" ht="15" customHeight="1">
      <c r="A13528" s="46" t="s">
        <v>24597</v>
      </c>
      <c r="B13528" s="46" t="s">
        <v>24596</v>
      </c>
      <c r="C13528" s="47">
        <v>8.2737999999999996</v>
      </c>
      <c r="D13528" s="119" t="s">
        <v>18195</v>
      </c>
      <c r="E13528" s="46" t="s">
        <v>18195</v>
      </c>
      <c r="F13528" s="121">
        <v>42.801400000000001</v>
      </c>
      <c r="G13528" s="87"/>
      <c r="H13528" s="47"/>
      <c r="I13528" s="120">
        <v>0</v>
      </c>
      <c r="J13528" s="120">
        <v>0</v>
      </c>
    </row>
    <row r="13529" spans="1:10" ht="15" customHeight="1">
      <c r="A13529" s="46" t="s">
        <v>24595</v>
      </c>
      <c r="B13529" s="46" t="s">
        <v>24596</v>
      </c>
      <c r="C13529" s="47">
        <v>18.242799999999999</v>
      </c>
      <c r="D13529" s="119" t="s">
        <v>18193</v>
      </c>
      <c r="E13529" s="46" t="s">
        <v>18193</v>
      </c>
      <c r="F13529" s="121">
        <v>68.593999999999994</v>
      </c>
      <c r="G13529" s="87"/>
      <c r="H13529" s="47"/>
      <c r="I13529" s="120">
        <v>0</v>
      </c>
      <c r="J13529" s="120">
        <v>0</v>
      </c>
    </row>
    <row r="13530" spans="1:10" ht="15" customHeight="1">
      <c r="A13530" s="46" t="s">
        <v>24593</v>
      </c>
      <c r="B13530" s="46" t="s">
        <v>24594</v>
      </c>
      <c r="C13530" s="47">
        <v>5.9409999999999998</v>
      </c>
      <c r="D13530" s="119" t="s">
        <v>13254</v>
      </c>
      <c r="E13530" s="46" t="s">
        <v>13254</v>
      </c>
      <c r="F13530" s="121">
        <v>5.8478000000000003</v>
      </c>
      <c r="G13530" s="87"/>
      <c r="H13530" s="47"/>
      <c r="I13530" s="120">
        <v>56</v>
      </c>
      <c r="J13530" s="120">
        <v>0</v>
      </c>
    </row>
    <row r="13531" spans="1:10" ht="15" customHeight="1">
      <c r="A13531" s="46" t="s">
        <v>24591</v>
      </c>
      <c r="B13531" s="46" t="s">
        <v>24592</v>
      </c>
      <c r="C13531" s="47">
        <v>7.6917999999999997</v>
      </c>
      <c r="D13531" s="119" t="s">
        <v>13252</v>
      </c>
      <c r="E13531" s="46" t="s">
        <v>13252</v>
      </c>
      <c r="F13531" s="121">
        <v>6.048</v>
      </c>
      <c r="G13531" s="87"/>
      <c r="H13531" s="47"/>
      <c r="I13531" s="120">
        <v>10</v>
      </c>
      <c r="J13531" s="120">
        <v>0</v>
      </c>
    </row>
    <row r="13532" spans="1:10" ht="15" customHeight="1">
      <c r="A13532" s="46" t="s">
        <v>24589</v>
      </c>
      <c r="B13532" s="46" t="s">
        <v>24590</v>
      </c>
      <c r="C13532" s="47">
        <v>12.5244</v>
      </c>
      <c r="D13532" s="119" t="s">
        <v>13250</v>
      </c>
      <c r="E13532" s="46" t="s">
        <v>13250</v>
      </c>
      <c r="F13532" s="121">
        <v>6.3032000000000004</v>
      </c>
      <c r="G13532" s="87"/>
      <c r="H13532" s="47"/>
      <c r="I13532" s="120">
        <v>10</v>
      </c>
      <c r="J13532" s="120">
        <v>0</v>
      </c>
    </row>
    <row r="13533" spans="1:10" ht="15" customHeight="1">
      <c r="A13533" s="46" t="s">
        <v>24587</v>
      </c>
      <c r="B13533" s="46" t="s">
        <v>24588</v>
      </c>
      <c r="C13533" s="47">
        <v>21.228200000000001</v>
      </c>
      <c r="D13533" s="119" t="s">
        <v>13248</v>
      </c>
      <c r="E13533" s="46" t="s">
        <v>13248</v>
      </c>
      <c r="F13533" s="121">
        <v>6.4854000000000003</v>
      </c>
      <c r="G13533" s="87"/>
      <c r="H13533" s="47"/>
      <c r="I13533" s="120">
        <v>0</v>
      </c>
      <c r="J13533" s="120">
        <v>0</v>
      </c>
    </row>
    <row r="13534" spans="1:10" ht="15" customHeight="1">
      <c r="A13534" s="46" t="s">
        <v>24585</v>
      </c>
      <c r="B13534" s="46" t="s">
        <v>24586</v>
      </c>
      <c r="C13534" s="47">
        <v>38.155200000000001</v>
      </c>
      <c r="D13534" s="119" t="s">
        <v>13246</v>
      </c>
      <c r="E13534" s="46" t="s">
        <v>13246</v>
      </c>
      <c r="F13534" s="121">
        <v>5.6201999999999996</v>
      </c>
      <c r="G13534" s="87"/>
      <c r="H13534" s="47"/>
      <c r="I13534" s="120">
        <v>0</v>
      </c>
      <c r="J13534" s="120">
        <v>0</v>
      </c>
    </row>
    <row r="13535" spans="1:10" ht="15" customHeight="1">
      <c r="A13535" s="46" t="s">
        <v>24583</v>
      </c>
      <c r="B13535" s="46" t="s">
        <v>24584</v>
      </c>
      <c r="C13535" s="47">
        <v>47.112200000000001</v>
      </c>
      <c r="D13535" s="119" t="s">
        <v>13244</v>
      </c>
      <c r="E13535" s="46" t="s">
        <v>13244</v>
      </c>
      <c r="F13535" s="121">
        <v>5.8478000000000003</v>
      </c>
      <c r="G13535" s="87"/>
      <c r="H13535" s="47"/>
      <c r="I13535" s="120">
        <v>0</v>
      </c>
      <c r="J13535" s="120">
        <v>0</v>
      </c>
    </row>
    <row r="13536" spans="1:10" ht="15" customHeight="1">
      <c r="A13536" s="46" t="s">
        <v>24617</v>
      </c>
      <c r="B13536" s="46" t="s">
        <v>24612</v>
      </c>
      <c r="C13536" s="47">
        <v>6.6037999999999997</v>
      </c>
      <c r="D13536" s="119" t="s">
        <v>13242</v>
      </c>
      <c r="E13536" s="46" t="s">
        <v>13242</v>
      </c>
      <c r="F13536" s="121">
        <v>6.048</v>
      </c>
      <c r="G13536" s="87"/>
      <c r="H13536" s="47"/>
      <c r="I13536" s="120">
        <v>0</v>
      </c>
      <c r="J13536" s="120">
        <v>0</v>
      </c>
    </row>
    <row r="13537" spans="1:10" ht="15" customHeight="1">
      <c r="A13537" s="46" t="s">
        <v>24616</v>
      </c>
      <c r="B13537" s="46" t="s">
        <v>24612</v>
      </c>
      <c r="C13537" s="47">
        <v>6.8061999999999996</v>
      </c>
      <c r="D13537" s="119" t="s">
        <v>13240</v>
      </c>
      <c r="E13537" s="46" t="s">
        <v>13240</v>
      </c>
      <c r="F13537" s="121">
        <v>6.3032000000000004</v>
      </c>
      <c r="G13537" s="87"/>
      <c r="H13537" s="47"/>
      <c r="I13537" s="120">
        <v>0</v>
      </c>
      <c r="J13537" s="120">
        <v>0</v>
      </c>
    </row>
    <row r="13538" spans="1:10" ht="15" customHeight="1">
      <c r="A13538" s="46" t="s">
        <v>24615</v>
      </c>
      <c r="B13538" s="46" t="s">
        <v>24612</v>
      </c>
      <c r="C13538" s="47">
        <v>10.879799999999999</v>
      </c>
      <c r="D13538" s="119" t="s">
        <v>13238</v>
      </c>
      <c r="E13538" s="46" t="s">
        <v>13238</v>
      </c>
      <c r="F13538" s="121">
        <v>6.6037999999999997</v>
      </c>
      <c r="G13538" s="87"/>
      <c r="H13538" s="47"/>
      <c r="I13538" s="120">
        <v>0</v>
      </c>
      <c r="J13538" s="120">
        <v>0</v>
      </c>
    </row>
    <row r="13539" spans="1:10" ht="15" customHeight="1">
      <c r="A13539" s="46" t="s">
        <v>24614</v>
      </c>
      <c r="B13539" s="46" t="s">
        <v>24612</v>
      </c>
      <c r="C13539" s="47">
        <v>12.7522</v>
      </c>
      <c r="D13539" s="119" t="s">
        <v>13236</v>
      </c>
      <c r="E13539" s="46" t="s">
        <v>13236</v>
      </c>
      <c r="F13539" s="121">
        <v>6.859</v>
      </c>
      <c r="G13539" s="87"/>
      <c r="H13539" s="47"/>
      <c r="I13539" s="120">
        <v>0</v>
      </c>
      <c r="J13539" s="120">
        <v>0</v>
      </c>
    </row>
    <row r="13540" spans="1:10" ht="15" customHeight="1">
      <c r="A13540" s="46" t="s">
        <v>24613</v>
      </c>
      <c r="B13540" s="46" t="s">
        <v>24612</v>
      </c>
      <c r="C13540" s="47">
        <v>23.809200000000001</v>
      </c>
      <c r="D13540" s="119" t="s">
        <v>13234</v>
      </c>
      <c r="E13540" s="46" t="s">
        <v>13234</v>
      </c>
      <c r="F13540" s="121">
        <v>7.0683999999999996</v>
      </c>
      <c r="G13540" s="87"/>
      <c r="H13540" s="47"/>
      <c r="I13540" s="120">
        <v>0</v>
      </c>
      <c r="J13540" s="120">
        <v>0</v>
      </c>
    </row>
    <row r="13541" spans="1:10" ht="15" customHeight="1">
      <c r="A13541" s="46" t="s">
        <v>24611</v>
      </c>
      <c r="B13541" s="46" t="s">
        <v>24612</v>
      </c>
      <c r="C13541" s="47">
        <v>33.1708</v>
      </c>
      <c r="D13541" s="119" t="s">
        <v>13232</v>
      </c>
      <c r="E13541" s="46" t="s">
        <v>13232</v>
      </c>
      <c r="F13541" s="121">
        <v>7.2687999999999997</v>
      </c>
      <c r="G13541" s="87"/>
      <c r="H13541" s="47"/>
      <c r="I13541" s="120">
        <v>0</v>
      </c>
      <c r="J13541" s="120">
        <v>0</v>
      </c>
    </row>
    <row r="13542" spans="1:10" ht="15" customHeight="1">
      <c r="A13542" s="46" t="s">
        <v>24640</v>
      </c>
      <c r="B13542" s="46" t="s">
        <v>24641</v>
      </c>
      <c r="C13542" s="47">
        <v>2.7326000000000001</v>
      </c>
      <c r="D13542" s="119" t="s">
        <v>13230</v>
      </c>
      <c r="E13542" s="46" t="s">
        <v>13230</v>
      </c>
      <c r="F13542" s="121">
        <v>6.4034000000000004</v>
      </c>
      <c r="G13542" s="87"/>
      <c r="H13542" s="47"/>
      <c r="I13542" s="120">
        <v>0</v>
      </c>
      <c r="J13542" s="120">
        <v>0</v>
      </c>
    </row>
    <row r="13543" spans="1:10" ht="15" customHeight="1">
      <c r="A13543" s="46" t="s">
        <v>24638</v>
      </c>
      <c r="B13543" s="46" t="s">
        <v>24639</v>
      </c>
      <c r="C13543" s="47">
        <v>3.2639999999999998</v>
      </c>
      <c r="D13543" s="119" t="s">
        <v>13228</v>
      </c>
      <c r="E13543" s="46" t="s">
        <v>13228</v>
      </c>
      <c r="F13543" s="121">
        <v>6.6037999999999997</v>
      </c>
      <c r="G13543" s="87"/>
      <c r="H13543" s="47"/>
      <c r="I13543" s="120">
        <v>0</v>
      </c>
      <c r="J13543" s="120">
        <v>0</v>
      </c>
    </row>
    <row r="13544" spans="1:10" ht="15" customHeight="1">
      <c r="A13544" s="46" t="s">
        <v>24636</v>
      </c>
      <c r="B13544" s="46" t="s">
        <v>24637</v>
      </c>
      <c r="C13544" s="47">
        <v>10.626799999999999</v>
      </c>
      <c r="D13544" s="119" t="s">
        <v>13226</v>
      </c>
      <c r="E13544" s="46" t="s">
        <v>13226</v>
      </c>
      <c r="F13544" s="121">
        <v>6.859</v>
      </c>
      <c r="G13544" s="87"/>
      <c r="H13544" s="47"/>
      <c r="I13544" s="120">
        <v>0</v>
      </c>
      <c r="J13544" s="120">
        <v>0</v>
      </c>
    </row>
    <row r="13545" spans="1:10" ht="15" customHeight="1">
      <c r="A13545" s="46" t="s">
        <v>24634</v>
      </c>
      <c r="B13545" s="46" t="s">
        <v>24635</v>
      </c>
      <c r="C13545" s="47">
        <v>15.282400000000001</v>
      </c>
      <c r="D13545" s="119" t="s">
        <v>13224</v>
      </c>
      <c r="E13545" s="46" t="s">
        <v>13224</v>
      </c>
      <c r="F13545" s="121">
        <v>7.0683999999999996</v>
      </c>
      <c r="G13545" s="87"/>
      <c r="H13545" s="47"/>
      <c r="I13545" s="120">
        <v>0</v>
      </c>
      <c r="J13545" s="120">
        <v>0</v>
      </c>
    </row>
    <row r="13546" spans="1:10" ht="15" customHeight="1">
      <c r="A13546" s="46" t="s">
        <v>24632</v>
      </c>
      <c r="B13546" s="46" t="s">
        <v>24633</v>
      </c>
      <c r="C13546" s="47">
        <v>23.960999999999999</v>
      </c>
      <c r="D13546" s="119" t="s">
        <v>13222</v>
      </c>
      <c r="E13546" s="46" t="s">
        <v>13222</v>
      </c>
      <c r="F13546" s="121">
        <v>7.2687999999999997</v>
      </c>
      <c r="G13546" s="87"/>
      <c r="H13546" s="47"/>
      <c r="I13546" s="120">
        <v>0</v>
      </c>
      <c r="J13546" s="120">
        <v>0</v>
      </c>
    </row>
    <row r="13547" spans="1:10" ht="15" customHeight="1">
      <c r="A13547" s="46" t="s">
        <v>24630</v>
      </c>
      <c r="B13547" s="46" t="s">
        <v>24631</v>
      </c>
      <c r="C13547" s="47">
        <v>35.498600000000003</v>
      </c>
      <c r="D13547" s="119" t="s">
        <v>26735</v>
      </c>
      <c r="E13547" s="46" t="s">
        <v>26735</v>
      </c>
      <c r="F13547" s="121">
        <v>22.736799999999999</v>
      </c>
      <c r="G13547" s="87"/>
      <c r="H13547" s="47"/>
      <c r="I13547" s="120">
        <v>0</v>
      </c>
      <c r="J13547" s="120">
        <v>0</v>
      </c>
    </row>
    <row r="13548" spans="1:10" ht="15" customHeight="1">
      <c r="A13548" s="46" t="s">
        <v>24628</v>
      </c>
      <c r="B13548" s="46" t="s">
        <v>24629</v>
      </c>
      <c r="C13548" s="47">
        <v>2.8338000000000001</v>
      </c>
      <c r="D13548" s="119" t="s">
        <v>26733</v>
      </c>
      <c r="E13548" s="46" t="s">
        <v>26733</v>
      </c>
      <c r="F13548" s="121">
        <v>37.097000000000001</v>
      </c>
      <c r="G13548" s="87"/>
      <c r="H13548" s="47"/>
      <c r="I13548" s="120">
        <v>10</v>
      </c>
      <c r="J13548" s="120">
        <v>0</v>
      </c>
    </row>
    <row r="13549" spans="1:10" ht="15" customHeight="1">
      <c r="A13549" s="46" t="s">
        <v>24626</v>
      </c>
      <c r="B13549" s="46" t="s">
        <v>24627</v>
      </c>
      <c r="C13549" s="47">
        <v>3.5424000000000002</v>
      </c>
      <c r="D13549" s="119" t="s">
        <v>18191</v>
      </c>
      <c r="E13549" s="46" t="s">
        <v>18191</v>
      </c>
      <c r="F13549" s="121">
        <v>123.9662</v>
      </c>
      <c r="G13549" s="87"/>
      <c r="H13549" s="47"/>
      <c r="I13549" s="120">
        <v>10</v>
      </c>
      <c r="J13549" s="120">
        <v>0</v>
      </c>
    </row>
    <row r="13550" spans="1:10" ht="15" customHeight="1">
      <c r="A13550" s="46" t="s">
        <v>24624</v>
      </c>
      <c r="B13550" s="46" t="s">
        <v>24625</v>
      </c>
      <c r="C13550" s="47">
        <v>11.0062</v>
      </c>
      <c r="D13550" s="119" t="s">
        <v>1029</v>
      </c>
      <c r="E13550" s="46" t="s">
        <v>1029</v>
      </c>
      <c r="F13550" s="121">
        <v>2.7326000000000001</v>
      </c>
      <c r="G13550" s="87"/>
      <c r="H13550" s="47"/>
      <c r="I13550" s="120">
        <v>10</v>
      </c>
      <c r="J13550" s="120">
        <v>0</v>
      </c>
    </row>
    <row r="13551" spans="1:10" ht="15" customHeight="1">
      <c r="A13551" s="46" t="s">
        <v>24622</v>
      </c>
      <c r="B13551" s="46" t="s">
        <v>24623</v>
      </c>
      <c r="C13551" s="47">
        <v>15.788399999999999</v>
      </c>
      <c r="D13551" s="119" t="s">
        <v>26787</v>
      </c>
      <c r="E13551" s="46" t="s">
        <v>26787</v>
      </c>
      <c r="F13551" s="121">
        <v>13.686400000000001</v>
      </c>
      <c r="G13551" s="87"/>
      <c r="H13551" s="47"/>
      <c r="I13551" s="120">
        <v>0</v>
      </c>
      <c r="J13551" s="120">
        <v>0</v>
      </c>
    </row>
    <row r="13552" spans="1:10" ht="15" customHeight="1">
      <c r="A13552" s="46" t="s">
        <v>24620</v>
      </c>
      <c r="B13552" s="46" t="s">
        <v>24621</v>
      </c>
      <c r="C13552" s="47">
        <v>25.706600000000002</v>
      </c>
      <c r="D13552" s="119" t="s">
        <v>26785</v>
      </c>
      <c r="E13552" s="46" t="s">
        <v>26785</v>
      </c>
      <c r="F13552" s="121">
        <v>13.686400000000001</v>
      </c>
      <c r="G13552" s="87"/>
      <c r="H13552" s="47"/>
      <c r="I13552" s="120">
        <v>0</v>
      </c>
      <c r="J13552" s="120">
        <v>0</v>
      </c>
    </row>
    <row r="13553" spans="1:10" ht="15" customHeight="1">
      <c r="A13553" s="46" t="s">
        <v>24618</v>
      </c>
      <c r="B13553" s="46" t="s">
        <v>24619</v>
      </c>
      <c r="C13553" s="47">
        <v>36.029800000000002</v>
      </c>
      <c r="D13553" s="119" t="s">
        <v>26783</v>
      </c>
      <c r="E13553" s="46" t="s">
        <v>26783</v>
      </c>
      <c r="F13553" s="121">
        <v>21.540199999999999</v>
      </c>
      <c r="G13553" s="87"/>
      <c r="H13553" s="47"/>
      <c r="I13553" s="120">
        <v>0</v>
      </c>
      <c r="J13553" s="120">
        <v>0</v>
      </c>
    </row>
    <row r="13554" spans="1:10" ht="15" customHeight="1">
      <c r="A13554" s="46" t="s">
        <v>24599</v>
      </c>
      <c r="B13554" s="46" t="s">
        <v>24600</v>
      </c>
      <c r="C13554" s="47">
        <v>3.0362</v>
      </c>
      <c r="D13554" s="119" t="s">
        <v>1068</v>
      </c>
      <c r="E13554" s="46" t="s">
        <v>1068</v>
      </c>
      <c r="F13554" s="121">
        <v>6.0724</v>
      </c>
      <c r="G13554" s="87"/>
      <c r="H13554" s="47"/>
      <c r="I13554" s="120">
        <v>0</v>
      </c>
      <c r="J13554" s="120">
        <v>0</v>
      </c>
    </row>
    <row r="13555" spans="1:10" ht="15" customHeight="1">
      <c r="A13555" s="46" t="s">
        <v>24659</v>
      </c>
      <c r="B13555" s="46" t="s">
        <v>24660</v>
      </c>
      <c r="C13555" s="47">
        <v>4.0481999999999996</v>
      </c>
      <c r="D13555" s="119" t="s">
        <v>1066</v>
      </c>
      <c r="E13555" s="46" t="s">
        <v>1066</v>
      </c>
      <c r="F13555" s="121">
        <v>6.0724</v>
      </c>
      <c r="G13555" s="87"/>
      <c r="H13555" s="47"/>
      <c r="I13555" s="120">
        <v>10</v>
      </c>
      <c r="J13555" s="120">
        <v>0</v>
      </c>
    </row>
    <row r="13556" spans="1:10" ht="15" customHeight="1">
      <c r="A13556" s="46" t="s">
        <v>24657</v>
      </c>
      <c r="B13556" s="46" t="s">
        <v>24658</v>
      </c>
      <c r="C13556" s="47">
        <v>9.1845999999999997</v>
      </c>
      <c r="D13556" s="119" t="s">
        <v>1063</v>
      </c>
      <c r="E13556" s="46" t="s">
        <v>1063</v>
      </c>
      <c r="F13556" s="121">
        <v>6.0724</v>
      </c>
      <c r="G13556" s="87"/>
      <c r="H13556" s="47"/>
      <c r="I13556" s="120">
        <v>10</v>
      </c>
      <c r="J13556" s="120">
        <v>0</v>
      </c>
    </row>
    <row r="13557" spans="1:10" ht="15" customHeight="1">
      <c r="A13557" s="46" t="s">
        <v>24655</v>
      </c>
      <c r="B13557" s="46" t="s">
        <v>24656</v>
      </c>
      <c r="C13557" s="47">
        <v>16.699200000000001</v>
      </c>
      <c r="D13557" s="119" t="s">
        <v>35597</v>
      </c>
      <c r="E13557" s="46" t="s">
        <v>35597</v>
      </c>
      <c r="F13557" s="121">
        <v>130.37180000000001</v>
      </c>
      <c r="G13557" s="87"/>
      <c r="H13557" s="47"/>
      <c r="I13557" s="120">
        <v>0</v>
      </c>
      <c r="J13557" s="120">
        <v>0</v>
      </c>
    </row>
    <row r="13558" spans="1:10" ht="15" customHeight="1">
      <c r="A13558" s="46" t="s">
        <v>24653</v>
      </c>
      <c r="B13558" s="46" t="s">
        <v>24654</v>
      </c>
      <c r="C13558" s="47">
        <v>32.993600000000001</v>
      </c>
      <c r="D13558" s="119" t="s">
        <v>35639</v>
      </c>
      <c r="E13558" s="46" t="s">
        <v>35639</v>
      </c>
      <c r="F13558" s="121">
        <v>267.21899999999999</v>
      </c>
      <c r="G13558" s="87"/>
      <c r="H13558" s="47"/>
      <c r="I13558" s="120">
        <v>0</v>
      </c>
      <c r="J13558" s="120">
        <v>0</v>
      </c>
    </row>
    <row r="13559" spans="1:10" ht="15" customHeight="1">
      <c r="A13559" s="46" t="s">
        <v>24651</v>
      </c>
      <c r="B13559" s="46" t="s">
        <v>24652</v>
      </c>
      <c r="C13559" s="47">
        <v>43.797600000000003</v>
      </c>
      <c r="D13559" s="119" t="s">
        <v>35640</v>
      </c>
      <c r="E13559" s="46" t="s">
        <v>35640</v>
      </c>
      <c r="F13559" s="121">
        <v>191.0034</v>
      </c>
      <c r="G13559" s="87"/>
      <c r="H13559" s="47"/>
      <c r="I13559" s="120">
        <v>0</v>
      </c>
      <c r="J13559" s="120">
        <v>0</v>
      </c>
    </row>
    <row r="13560" spans="1:10" ht="15" customHeight="1">
      <c r="A13560" s="46" t="s">
        <v>24650</v>
      </c>
      <c r="B13560" s="46" t="s">
        <v>33775</v>
      </c>
      <c r="C13560" s="47">
        <v>3.5213999999999999</v>
      </c>
      <c r="D13560" s="119" t="s">
        <v>3889</v>
      </c>
      <c r="E13560" s="46" t="s">
        <v>3889</v>
      </c>
      <c r="F13560" s="121">
        <v>141.7422</v>
      </c>
      <c r="G13560" s="87"/>
      <c r="H13560" s="47"/>
      <c r="I13560" s="120">
        <v>41</v>
      </c>
      <c r="J13560" s="120">
        <v>0</v>
      </c>
    </row>
    <row r="13561" spans="1:10" ht="15" customHeight="1">
      <c r="A13561" s="46" t="s">
        <v>24649</v>
      </c>
      <c r="B13561" s="46" t="s">
        <v>33776</v>
      </c>
      <c r="C13561" s="47">
        <v>4.5438000000000001</v>
      </c>
      <c r="D13561" s="119" t="s">
        <v>3897</v>
      </c>
      <c r="E13561" s="46" t="s">
        <v>3897</v>
      </c>
      <c r="F13561" s="121">
        <v>141.7422</v>
      </c>
      <c r="G13561" s="87"/>
      <c r="H13561" s="47"/>
      <c r="I13561" s="120">
        <v>78</v>
      </c>
      <c r="J13561" s="120">
        <v>0</v>
      </c>
    </row>
    <row r="13562" spans="1:10" ht="15" customHeight="1">
      <c r="A13562" s="46" t="s">
        <v>24648</v>
      </c>
      <c r="B13562" s="46" t="s">
        <v>33774</v>
      </c>
      <c r="C13562" s="47">
        <v>8.1725999999999992</v>
      </c>
      <c r="D13562" s="119" t="s">
        <v>35983</v>
      </c>
      <c r="E13562" s="46" t="s">
        <v>35983</v>
      </c>
      <c r="F13562" s="121">
        <v>12.78</v>
      </c>
      <c r="G13562" s="87"/>
      <c r="H13562" s="47"/>
      <c r="I13562" s="120">
        <v>20</v>
      </c>
      <c r="J13562" s="120">
        <v>0</v>
      </c>
    </row>
    <row r="13563" spans="1:10" ht="15" customHeight="1">
      <c r="A13563" s="46" t="s">
        <v>24646</v>
      </c>
      <c r="B13563" s="46" t="s">
        <v>24647</v>
      </c>
      <c r="C13563" s="47">
        <v>16.3704</v>
      </c>
      <c r="D13563" s="119" t="s">
        <v>18188</v>
      </c>
      <c r="E13563" s="46" t="s">
        <v>18188</v>
      </c>
      <c r="F13563" s="121">
        <v>13.023999999999999</v>
      </c>
      <c r="G13563" s="87"/>
      <c r="H13563" s="47"/>
      <c r="I13563" s="120">
        <v>0</v>
      </c>
      <c r="J13563" s="120">
        <v>0</v>
      </c>
    </row>
    <row r="13564" spans="1:10" ht="15" customHeight="1">
      <c r="A13564" s="46" t="s">
        <v>24644</v>
      </c>
      <c r="B13564" s="46" t="s">
        <v>24645</v>
      </c>
      <c r="C13564" s="47">
        <v>31.273199999999999</v>
      </c>
      <c r="D13564" s="119" t="s">
        <v>18186</v>
      </c>
      <c r="E13564" s="46" t="s">
        <v>18186</v>
      </c>
      <c r="F13564" s="121">
        <v>40.663800000000002</v>
      </c>
      <c r="G13564" s="87"/>
      <c r="H13564" s="47"/>
      <c r="I13564" s="120">
        <v>0</v>
      </c>
      <c r="J13564" s="120">
        <v>0</v>
      </c>
    </row>
    <row r="13565" spans="1:10" ht="15" customHeight="1">
      <c r="A13565" s="46" t="s">
        <v>24642</v>
      </c>
      <c r="B13565" s="46" t="s">
        <v>24643</v>
      </c>
      <c r="C13565" s="47">
        <v>43.316800000000001</v>
      </c>
      <c r="D13565" s="119" t="s">
        <v>18185</v>
      </c>
      <c r="E13565" s="46" t="s">
        <v>18185</v>
      </c>
      <c r="F13565" s="121">
        <v>66.003</v>
      </c>
      <c r="G13565" s="87"/>
      <c r="H13565" s="47"/>
      <c r="I13565" s="120">
        <v>0</v>
      </c>
      <c r="J13565" s="120">
        <v>0</v>
      </c>
    </row>
    <row r="13566" spans="1:10" ht="15" customHeight="1">
      <c r="A13566" s="46" t="s">
        <v>24674</v>
      </c>
      <c r="B13566" s="46" t="s">
        <v>24666</v>
      </c>
      <c r="C13566" s="47">
        <v>11.7148</v>
      </c>
      <c r="D13566" s="119" t="s">
        <v>18184</v>
      </c>
      <c r="E13566" s="46" t="s">
        <v>18184</v>
      </c>
      <c r="F13566" s="121">
        <v>10.816599999999999</v>
      </c>
      <c r="G13566" s="87"/>
      <c r="H13566" s="47"/>
      <c r="I13566" s="120">
        <v>0</v>
      </c>
      <c r="J13566" s="120">
        <v>0</v>
      </c>
    </row>
    <row r="13567" spans="1:10" ht="15" customHeight="1">
      <c r="A13567" s="46" t="s">
        <v>24673</v>
      </c>
      <c r="B13567" s="46" t="s">
        <v>24666</v>
      </c>
      <c r="C13567" s="47">
        <v>17.0534</v>
      </c>
      <c r="D13567" s="119" t="s">
        <v>18182</v>
      </c>
      <c r="E13567" s="46" t="s">
        <v>18182</v>
      </c>
      <c r="F13567" s="121">
        <v>19.6464</v>
      </c>
      <c r="G13567" s="87"/>
      <c r="H13567" s="47"/>
      <c r="I13567" s="120">
        <v>60</v>
      </c>
      <c r="J13567" s="120">
        <v>0</v>
      </c>
    </row>
    <row r="13568" spans="1:10" ht="15" customHeight="1">
      <c r="A13568" s="46" t="s">
        <v>24672</v>
      </c>
      <c r="B13568" s="46" t="s">
        <v>24666</v>
      </c>
      <c r="C13568" s="47">
        <v>18.799399999999999</v>
      </c>
      <c r="D13568" s="119" t="s">
        <v>18180</v>
      </c>
      <c r="E13568" s="46" t="s">
        <v>18180</v>
      </c>
      <c r="F13568" s="121">
        <v>30.683599999999998</v>
      </c>
      <c r="G13568" s="87"/>
      <c r="H13568" s="47"/>
      <c r="I13568" s="120">
        <v>10</v>
      </c>
      <c r="J13568" s="120">
        <v>0</v>
      </c>
    </row>
    <row r="13569" spans="1:10" ht="15" customHeight="1">
      <c r="A13569" s="46" t="s">
        <v>24671</v>
      </c>
      <c r="B13569" s="46" t="s">
        <v>24666</v>
      </c>
      <c r="C13569" s="47">
        <v>11.917199999999999</v>
      </c>
      <c r="D13569" s="119" t="s">
        <v>18179</v>
      </c>
      <c r="E13569" s="46" t="s">
        <v>18179</v>
      </c>
      <c r="F13569" s="121">
        <v>14.3484</v>
      </c>
      <c r="G13569" s="87"/>
      <c r="H13569" s="47"/>
      <c r="I13569" s="120">
        <v>6</v>
      </c>
      <c r="J13569" s="120">
        <v>0</v>
      </c>
    </row>
    <row r="13570" spans="1:10" ht="15" customHeight="1">
      <c r="A13570" s="46" t="s">
        <v>24670</v>
      </c>
      <c r="B13570" s="46" t="s">
        <v>24666</v>
      </c>
      <c r="C13570" s="47">
        <v>18.976400000000002</v>
      </c>
      <c r="D13570" s="119" t="s">
        <v>18178</v>
      </c>
      <c r="E13570" s="46" t="s">
        <v>18178</v>
      </c>
      <c r="F13570" s="121">
        <v>27.5932</v>
      </c>
      <c r="G13570" s="87"/>
      <c r="H13570" s="47"/>
      <c r="I13570" s="120">
        <v>0</v>
      </c>
      <c r="J13570" s="120">
        <v>0</v>
      </c>
    </row>
    <row r="13571" spans="1:10" ht="15" customHeight="1">
      <c r="A13571" s="46" t="s">
        <v>24669</v>
      </c>
      <c r="B13571" s="46" t="s">
        <v>24666</v>
      </c>
      <c r="C13571" s="47">
        <v>21.1524</v>
      </c>
      <c r="D13571" s="119" t="s">
        <v>18176</v>
      </c>
      <c r="E13571" s="46" t="s">
        <v>18176</v>
      </c>
      <c r="F13571" s="121">
        <v>25.3858</v>
      </c>
      <c r="G13571" s="87"/>
      <c r="H13571" s="47"/>
      <c r="I13571" s="120">
        <v>0</v>
      </c>
      <c r="J13571" s="120">
        <v>0</v>
      </c>
    </row>
    <row r="13572" spans="1:10" ht="15" customHeight="1">
      <c r="A13572" s="46" t="s">
        <v>24668</v>
      </c>
      <c r="B13572" s="46" t="s">
        <v>24666</v>
      </c>
      <c r="C13572" s="47">
        <v>35.928600000000003</v>
      </c>
      <c r="D13572" s="119" t="s">
        <v>18175</v>
      </c>
      <c r="E13572" s="46" t="s">
        <v>18175</v>
      </c>
      <c r="F13572" s="121">
        <v>39.269599999999997</v>
      </c>
      <c r="G13572" s="87"/>
      <c r="H13572" s="47"/>
      <c r="I13572" s="120">
        <v>0</v>
      </c>
      <c r="J13572" s="120">
        <v>0</v>
      </c>
    </row>
    <row r="13573" spans="1:10" ht="15" customHeight="1">
      <c r="A13573" s="46" t="s">
        <v>24667</v>
      </c>
      <c r="B13573" s="46" t="s">
        <v>24666</v>
      </c>
      <c r="C13573" s="47">
        <v>46.302399999999999</v>
      </c>
      <c r="D13573" s="119" t="s">
        <v>18173</v>
      </c>
      <c r="E13573" s="46" t="s">
        <v>18173</v>
      </c>
      <c r="F13573" s="121">
        <v>56.929200000000002</v>
      </c>
      <c r="G13573" s="87"/>
      <c r="H13573" s="47"/>
      <c r="I13573" s="120">
        <v>0</v>
      </c>
      <c r="J13573" s="120">
        <v>0</v>
      </c>
    </row>
    <row r="13574" spans="1:10" ht="15" customHeight="1">
      <c r="A13574" s="46" t="s">
        <v>24665</v>
      </c>
      <c r="B13574" s="46" t="s">
        <v>24666</v>
      </c>
      <c r="C13574" s="47">
        <v>73.578000000000003</v>
      </c>
      <c r="D13574" s="119" t="s">
        <v>1060</v>
      </c>
      <c r="E13574" s="46" t="s">
        <v>1060</v>
      </c>
      <c r="F13574" s="121">
        <v>149.45820000000001</v>
      </c>
      <c r="G13574" s="87"/>
      <c r="H13574" s="47"/>
      <c r="I13574" s="120">
        <v>0</v>
      </c>
      <c r="J13574" s="120">
        <v>0</v>
      </c>
    </row>
    <row r="13575" spans="1:10" ht="15" customHeight="1">
      <c r="A13575" s="46" t="s">
        <v>24664</v>
      </c>
      <c r="B13575" s="46" t="s">
        <v>24662</v>
      </c>
      <c r="C13575" s="47">
        <v>11.563000000000001</v>
      </c>
      <c r="D13575" s="119" t="s">
        <v>35641</v>
      </c>
      <c r="E13575" s="46" t="s">
        <v>35641</v>
      </c>
      <c r="F13575" s="121">
        <v>276.97820000000002</v>
      </c>
      <c r="G13575" s="87"/>
      <c r="H13575" s="47"/>
      <c r="I13575" s="120">
        <v>0</v>
      </c>
      <c r="J13575" s="120">
        <v>0</v>
      </c>
    </row>
    <row r="13576" spans="1:10" ht="15" customHeight="1">
      <c r="A13576" s="46" t="s">
        <v>24663</v>
      </c>
      <c r="B13576" s="46" t="s">
        <v>24662</v>
      </c>
      <c r="C13576" s="47">
        <v>13.663</v>
      </c>
      <c r="D13576" s="119" t="s">
        <v>35642</v>
      </c>
      <c r="E13576" s="46" t="s">
        <v>35642</v>
      </c>
      <c r="F13576" s="121">
        <v>276.97820000000002</v>
      </c>
      <c r="G13576" s="87"/>
      <c r="H13576" s="47"/>
      <c r="I13576" s="120">
        <v>0</v>
      </c>
      <c r="J13576" s="120">
        <v>0</v>
      </c>
    </row>
    <row r="13577" spans="1:10" ht="15" customHeight="1">
      <c r="A13577" s="46" t="s">
        <v>24661</v>
      </c>
      <c r="B13577" s="46" t="s">
        <v>24662</v>
      </c>
      <c r="C13577" s="47">
        <v>22.291</v>
      </c>
      <c r="D13577" s="119" t="s">
        <v>26723</v>
      </c>
      <c r="E13577" s="46" t="s">
        <v>26723</v>
      </c>
      <c r="F13577" s="121">
        <v>185.72880000000001</v>
      </c>
      <c r="G13577" s="87"/>
      <c r="H13577" s="47"/>
      <c r="I13577" s="120">
        <v>0</v>
      </c>
      <c r="J13577" s="120">
        <v>0</v>
      </c>
    </row>
    <row r="13578" spans="1:10" ht="15" customHeight="1">
      <c r="A13578" s="46" t="s">
        <v>24685</v>
      </c>
      <c r="B13578" s="46" t="s">
        <v>24686</v>
      </c>
      <c r="C13578" s="47">
        <v>12.4232</v>
      </c>
      <c r="D13578" s="119" t="s">
        <v>26758</v>
      </c>
      <c r="E13578" s="46" t="s">
        <v>26758</v>
      </c>
      <c r="F13578" s="121">
        <v>11.6182</v>
      </c>
      <c r="G13578" s="87"/>
      <c r="H13578" s="47"/>
      <c r="I13578" s="120">
        <v>0</v>
      </c>
      <c r="J13578" s="120">
        <v>0</v>
      </c>
    </row>
    <row r="13579" spans="1:10" ht="15" customHeight="1">
      <c r="A13579" s="46" t="s">
        <v>24683</v>
      </c>
      <c r="B13579" s="46" t="s">
        <v>24684</v>
      </c>
      <c r="C13579" s="47">
        <v>17.762</v>
      </c>
      <c r="D13579" s="119" t="s">
        <v>26731</v>
      </c>
      <c r="E13579" s="46" t="s">
        <v>26731</v>
      </c>
      <c r="F13579" s="121">
        <v>97.244399999999999</v>
      </c>
      <c r="G13579" s="87"/>
      <c r="H13579" s="47"/>
      <c r="I13579" s="120">
        <v>0</v>
      </c>
      <c r="J13579" s="120">
        <v>0</v>
      </c>
    </row>
    <row r="13580" spans="1:10" ht="15" customHeight="1">
      <c r="A13580" s="46" t="s">
        <v>24681</v>
      </c>
      <c r="B13580" s="46" t="s">
        <v>24682</v>
      </c>
      <c r="C13580" s="47">
        <v>18.976400000000002</v>
      </c>
      <c r="D13580" s="119" t="s">
        <v>26729</v>
      </c>
      <c r="E13580" s="46" t="s">
        <v>26729</v>
      </c>
      <c r="F13580" s="121">
        <v>53.327599999999997</v>
      </c>
      <c r="G13580" s="87"/>
      <c r="H13580" s="47"/>
      <c r="I13580" s="120">
        <v>0</v>
      </c>
      <c r="J13580" s="120">
        <v>0</v>
      </c>
    </row>
    <row r="13581" spans="1:10" ht="15" customHeight="1">
      <c r="A13581" s="46" t="s">
        <v>24680</v>
      </c>
      <c r="B13581" s="46" t="s">
        <v>24676</v>
      </c>
      <c r="C13581" s="47">
        <v>19.7102</v>
      </c>
      <c r="D13581" s="119" t="s">
        <v>26727</v>
      </c>
      <c r="E13581" s="46" t="s">
        <v>26727</v>
      </c>
      <c r="F13581" s="121">
        <v>66.921000000000006</v>
      </c>
      <c r="G13581" s="87"/>
      <c r="H13581" s="47"/>
      <c r="I13581" s="120">
        <v>0</v>
      </c>
      <c r="J13581" s="120">
        <v>0</v>
      </c>
    </row>
    <row r="13582" spans="1:10" ht="15" customHeight="1">
      <c r="A13582" s="46" t="s">
        <v>24679</v>
      </c>
      <c r="B13582" s="46" t="s">
        <v>24676</v>
      </c>
      <c r="C13582" s="47">
        <v>29.552600000000002</v>
      </c>
      <c r="D13582" s="119" t="s">
        <v>26782</v>
      </c>
      <c r="E13582" s="46" t="s">
        <v>26782</v>
      </c>
      <c r="F13582" s="121">
        <v>23.2364</v>
      </c>
      <c r="G13582" s="87"/>
      <c r="H13582" s="47"/>
      <c r="I13582" s="120">
        <v>0</v>
      </c>
      <c r="J13582" s="120">
        <v>0</v>
      </c>
    </row>
    <row r="13583" spans="1:10" ht="15" customHeight="1">
      <c r="A13583" s="46" t="s">
        <v>24678</v>
      </c>
      <c r="B13583" s="46" t="s">
        <v>24676</v>
      </c>
      <c r="C13583" s="47">
        <v>39.293799999999997</v>
      </c>
      <c r="D13583" s="119" t="s">
        <v>26780</v>
      </c>
      <c r="E13583" s="46" t="s">
        <v>26780</v>
      </c>
      <c r="F13583" s="121">
        <v>34.854599999999998</v>
      </c>
      <c r="G13583" s="87"/>
      <c r="H13583" s="47"/>
      <c r="I13583" s="120">
        <v>0</v>
      </c>
      <c r="J13583" s="120">
        <v>0</v>
      </c>
    </row>
    <row r="13584" spans="1:10" ht="15" customHeight="1">
      <c r="A13584" s="46" t="s">
        <v>24677</v>
      </c>
      <c r="B13584" s="46" t="s">
        <v>24676</v>
      </c>
      <c r="C13584" s="47">
        <v>55.436399999999999</v>
      </c>
      <c r="D13584" s="119" t="s">
        <v>26753</v>
      </c>
      <c r="E13584" s="46" t="s">
        <v>26753</v>
      </c>
      <c r="F13584" s="121">
        <v>39.502000000000002</v>
      </c>
      <c r="G13584" s="87"/>
      <c r="H13584" s="47"/>
      <c r="I13584" s="120">
        <v>0</v>
      </c>
      <c r="J13584" s="120">
        <v>0</v>
      </c>
    </row>
    <row r="13585" spans="1:10" ht="15" customHeight="1">
      <c r="A13585" s="46" t="s">
        <v>24675</v>
      </c>
      <c r="B13585" s="46" t="s">
        <v>24676</v>
      </c>
      <c r="C13585" s="47">
        <v>84.710800000000006</v>
      </c>
      <c r="D13585" s="119" t="s">
        <v>26774</v>
      </c>
      <c r="E13585" s="46" t="s">
        <v>26774</v>
      </c>
      <c r="F13585" s="121">
        <v>16.265599999999999</v>
      </c>
      <c r="G13585" s="87"/>
      <c r="H13585" s="47"/>
      <c r="I13585" s="120">
        <v>0</v>
      </c>
      <c r="J13585" s="120">
        <v>0</v>
      </c>
    </row>
    <row r="13586" spans="1:10" ht="15" customHeight="1">
      <c r="A13586" s="46" t="s">
        <v>24697</v>
      </c>
      <c r="B13586" s="46" t="s">
        <v>24698</v>
      </c>
      <c r="C13586" s="47">
        <v>2.9548000000000001</v>
      </c>
      <c r="D13586" s="119" t="s">
        <v>26772</v>
      </c>
      <c r="E13586" s="46" t="s">
        <v>26772</v>
      </c>
      <c r="F13586" s="121">
        <v>36.783200000000001</v>
      </c>
      <c r="G13586" s="87"/>
      <c r="H13586" s="47"/>
      <c r="I13586" s="120">
        <v>65</v>
      </c>
      <c r="J13586" s="120">
        <v>0</v>
      </c>
    </row>
    <row r="13587" spans="1:10" ht="15" customHeight="1">
      <c r="A13587" s="46" t="s">
        <v>24695</v>
      </c>
      <c r="B13587" s="46" t="s">
        <v>24696</v>
      </c>
      <c r="C13587" s="47">
        <v>3.6981999999999999</v>
      </c>
      <c r="D13587" s="119" t="s">
        <v>26770</v>
      </c>
      <c r="E13587" s="46" t="s">
        <v>26770</v>
      </c>
      <c r="F13587" s="121">
        <v>46.472799999999999</v>
      </c>
      <c r="G13587" s="87"/>
      <c r="H13587" s="47"/>
      <c r="I13587" s="120">
        <v>36</v>
      </c>
      <c r="J13587" s="120">
        <v>0</v>
      </c>
    </row>
    <row r="13588" spans="1:10" ht="15" customHeight="1">
      <c r="A13588" s="46" t="s">
        <v>24693</v>
      </c>
      <c r="B13588" s="46" t="s">
        <v>24694</v>
      </c>
      <c r="C13588" s="47">
        <v>6.5532000000000004</v>
      </c>
      <c r="D13588" s="119" t="s">
        <v>26725</v>
      </c>
      <c r="E13588" s="46" t="s">
        <v>26725</v>
      </c>
      <c r="F13588" s="121">
        <v>28.348400000000002</v>
      </c>
      <c r="G13588" s="87"/>
      <c r="H13588" s="47"/>
      <c r="I13588" s="120">
        <v>20</v>
      </c>
      <c r="J13588" s="120">
        <v>0</v>
      </c>
    </row>
    <row r="13589" spans="1:10" ht="15" customHeight="1">
      <c r="A13589" s="46" t="s">
        <v>24691</v>
      </c>
      <c r="B13589" s="46" t="s">
        <v>24692</v>
      </c>
      <c r="C13589" s="47">
        <v>8.1978000000000009</v>
      </c>
      <c r="D13589" s="119" t="s">
        <v>26764</v>
      </c>
      <c r="E13589" s="46" t="s">
        <v>26764</v>
      </c>
      <c r="F13589" s="121">
        <v>20.448</v>
      </c>
      <c r="G13589" s="87"/>
      <c r="H13589" s="47"/>
      <c r="I13589" s="120">
        <v>0</v>
      </c>
      <c r="J13589" s="120">
        <v>0</v>
      </c>
    </row>
    <row r="13590" spans="1:10" ht="15" customHeight="1">
      <c r="A13590" s="46" t="s">
        <v>24689</v>
      </c>
      <c r="B13590" s="46" t="s">
        <v>24690</v>
      </c>
      <c r="C13590" s="47">
        <v>15.4848</v>
      </c>
      <c r="D13590" s="119" t="s">
        <v>26749</v>
      </c>
      <c r="E13590" s="46" t="s">
        <v>26749</v>
      </c>
      <c r="F13590" s="121">
        <v>102.1938</v>
      </c>
      <c r="G13590" s="87"/>
      <c r="H13590" s="47"/>
      <c r="I13590" s="120">
        <v>0</v>
      </c>
      <c r="J13590" s="120">
        <v>0</v>
      </c>
    </row>
    <row r="13591" spans="1:10" ht="15" customHeight="1">
      <c r="A13591" s="46" t="s">
        <v>24687</v>
      </c>
      <c r="B13591" s="46" t="s">
        <v>24688</v>
      </c>
      <c r="C13591" s="47">
        <v>19.533000000000001</v>
      </c>
      <c r="D13591" s="119" t="s">
        <v>1026</v>
      </c>
      <c r="E13591" s="46" t="s">
        <v>1026</v>
      </c>
      <c r="F13591" s="121">
        <v>8.9719999999999995</v>
      </c>
      <c r="G13591" s="87"/>
      <c r="H13591" s="47"/>
      <c r="I13591" s="120">
        <v>0</v>
      </c>
      <c r="J13591" s="120">
        <v>0</v>
      </c>
    </row>
    <row r="13592" spans="1:10" ht="15" customHeight="1">
      <c r="A13592" s="46" t="s">
        <v>24712</v>
      </c>
      <c r="B13592" s="46" t="s">
        <v>24700</v>
      </c>
      <c r="C13592" s="47">
        <v>4.3266</v>
      </c>
      <c r="D13592" s="119" t="s">
        <v>26742</v>
      </c>
      <c r="E13592" s="46" t="s">
        <v>26742</v>
      </c>
      <c r="F13592" s="121">
        <v>20.912800000000001</v>
      </c>
      <c r="G13592" s="87"/>
      <c r="H13592" s="47"/>
      <c r="I13592" s="120">
        <v>20</v>
      </c>
      <c r="J13592" s="120">
        <v>0</v>
      </c>
    </row>
    <row r="13593" spans="1:10" ht="15" customHeight="1">
      <c r="A13593" s="46" t="s">
        <v>24711</v>
      </c>
      <c r="B13593" s="46" t="s">
        <v>24700</v>
      </c>
      <c r="C13593" s="47">
        <v>8.5014000000000003</v>
      </c>
      <c r="D13593" s="119" t="s">
        <v>18171</v>
      </c>
      <c r="E13593" s="46" t="s">
        <v>18171</v>
      </c>
      <c r="F13593" s="121">
        <v>96.198800000000006</v>
      </c>
      <c r="G13593" s="87"/>
      <c r="H13593" s="47"/>
      <c r="I13593" s="120">
        <v>20</v>
      </c>
      <c r="J13593" s="120">
        <v>0</v>
      </c>
    </row>
    <row r="13594" spans="1:10" ht="15" customHeight="1">
      <c r="A13594" s="46" t="s">
        <v>24710</v>
      </c>
      <c r="B13594" s="46" t="s">
        <v>24700</v>
      </c>
      <c r="C13594" s="47">
        <v>4.9337999999999997</v>
      </c>
      <c r="D13594" s="119" t="s">
        <v>18169</v>
      </c>
      <c r="E13594" s="46" t="s">
        <v>18169</v>
      </c>
      <c r="F13594" s="121">
        <v>54.373199999999997</v>
      </c>
      <c r="G13594" s="87"/>
      <c r="H13594" s="47"/>
      <c r="I13594" s="120">
        <v>0</v>
      </c>
      <c r="J13594" s="120">
        <v>0</v>
      </c>
    </row>
    <row r="13595" spans="1:10" ht="15" customHeight="1">
      <c r="A13595" s="46" t="s">
        <v>24709</v>
      </c>
      <c r="B13595" s="46" t="s">
        <v>24700</v>
      </c>
      <c r="C13595" s="47">
        <v>5.2375999999999996</v>
      </c>
      <c r="D13595" s="119" t="s">
        <v>26768</v>
      </c>
      <c r="E13595" s="46" t="s">
        <v>26768</v>
      </c>
      <c r="F13595" s="121">
        <v>34.703600000000002</v>
      </c>
      <c r="G13595" s="87"/>
      <c r="H13595" s="47"/>
      <c r="I13595" s="120">
        <v>18</v>
      </c>
      <c r="J13595" s="120">
        <v>0</v>
      </c>
    </row>
    <row r="13596" spans="1:10" ht="15" customHeight="1">
      <c r="A13596" s="46" t="s">
        <v>24708</v>
      </c>
      <c r="B13596" s="46" t="s">
        <v>24700</v>
      </c>
      <c r="C13596" s="47">
        <v>7.9447999999999999</v>
      </c>
      <c r="D13596" s="119" t="s">
        <v>18250</v>
      </c>
      <c r="E13596" s="46" t="s">
        <v>18250</v>
      </c>
      <c r="F13596" s="121">
        <v>35.8538</v>
      </c>
      <c r="G13596" s="87"/>
      <c r="H13596" s="47"/>
      <c r="I13596" s="120">
        <v>0</v>
      </c>
      <c r="J13596" s="120">
        <v>0</v>
      </c>
    </row>
    <row r="13597" spans="1:10" ht="15" customHeight="1">
      <c r="A13597" s="46" t="s">
        <v>24707</v>
      </c>
      <c r="B13597" s="46" t="s">
        <v>24700</v>
      </c>
      <c r="C13597" s="47">
        <v>15.3582</v>
      </c>
      <c r="D13597" s="119" t="s">
        <v>18248</v>
      </c>
      <c r="E13597" s="46" t="s">
        <v>18248</v>
      </c>
      <c r="F13597" s="121">
        <v>35.8538</v>
      </c>
      <c r="G13597" s="87"/>
      <c r="H13597" s="47"/>
      <c r="I13597" s="120">
        <v>0</v>
      </c>
      <c r="J13597" s="120">
        <v>0</v>
      </c>
    </row>
    <row r="13598" spans="1:10" ht="15" customHeight="1">
      <c r="A13598" s="46" t="s">
        <v>24706</v>
      </c>
      <c r="B13598" s="46" t="s">
        <v>24700</v>
      </c>
      <c r="C13598" s="47">
        <v>9.64</v>
      </c>
      <c r="D13598" s="119" t="s">
        <v>18246</v>
      </c>
      <c r="E13598" s="46" t="s">
        <v>18246</v>
      </c>
      <c r="F13598" s="121">
        <v>35.8538</v>
      </c>
      <c r="G13598" s="87"/>
      <c r="H13598" s="47"/>
      <c r="I13598" s="120">
        <v>0</v>
      </c>
      <c r="J13598" s="120">
        <v>0</v>
      </c>
    </row>
    <row r="13599" spans="1:10" ht="15" customHeight="1">
      <c r="A13599" s="46" t="s">
        <v>24705</v>
      </c>
      <c r="B13599" s="46" t="s">
        <v>24700</v>
      </c>
      <c r="C13599" s="47">
        <v>18.596800000000002</v>
      </c>
      <c r="D13599" s="119" t="s">
        <v>18244</v>
      </c>
      <c r="E13599" s="46" t="s">
        <v>18244</v>
      </c>
      <c r="F13599" s="121">
        <v>215.12280000000001</v>
      </c>
      <c r="G13599" s="87"/>
      <c r="H13599" s="47"/>
      <c r="I13599" s="120">
        <v>0</v>
      </c>
      <c r="J13599" s="120">
        <v>0</v>
      </c>
    </row>
    <row r="13600" spans="1:10" ht="15" customHeight="1">
      <c r="A13600" s="46" t="s">
        <v>24704</v>
      </c>
      <c r="B13600" s="46" t="s">
        <v>24700</v>
      </c>
      <c r="C13600" s="47">
        <v>21.000599999999999</v>
      </c>
      <c r="D13600" s="119" t="s">
        <v>18242</v>
      </c>
      <c r="E13600" s="46" t="s">
        <v>18242</v>
      </c>
      <c r="F13600" s="121">
        <v>189.0694</v>
      </c>
      <c r="G13600" s="87"/>
      <c r="H13600" s="47"/>
      <c r="I13600" s="120">
        <v>0</v>
      </c>
      <c r="J13600" s="120">
        <v>0</v>
      </c>
    </row>
    <row r="13601" spans="1:10" ht="15" customHeight="1">
      <c r="A13601" s="46" t="s">
        <v>24703</v>
      </c>
      <c r="B13601" s="46" t="s">
        <v>24700</v>
      </c>
      <c r="C13601" s="47">
        <v>22.0886</v>
      </c>
      <c r="D13601" s="119" t="s">
        <v>18240</v>
      </c>
      <c r="E13601" s="46" t="s">
        <v>18240</v>
      </c>
      <c r="F13601" s="121">
        <v>189.0694</v>
      </c>
      <c r="G13601" s="87"/>
      <c r="H13601" s="47"/>
      <c r="I13601" s="120">
        <v>0</v>
      </c>
      <c r="J13601" s="120">
        <v>0</v>
      </c>
    </row>
    <row r="13602" spans="1:10" ht="15" customHeight="1">
      <c r="A13602" s="46" t="s">
        <v>24702</v>
      </c>
      <c r="B13602" s="46" t="s">
        <v>24700</v>
      </c>
      <c r="C13602" s="47">
        <v>31.2226</v>
      </c>
      <c r="D13602" s="119" t="s">
        <v>18238</v>
      </c>
      <c r="E13602" s="46" t="s">
        <v>18238</v>
      </c>
      <c r="F13602" s="121">
        <v>68.103999999999999</v>
      </c>
      <c r="G13602" s="87"/>
      <c r="H13602" s="47"/>
      <c r="I13602" s="120">
        <v>0</v>
      </c>
      <c r="J13602" s="120">
        <v>0</v>
      </c>
    </row>
    <row r="13603" spans="1:10" ht="15" customHeight="1">
      <c r="A13603" s="46" t="s">
        <v>24701</v>
      </c>
      <c r="B13603" s="46" t="s">
        <v>24700</v>
      </c>
      <c r="C13603" s="47">
        <v>32.032200000000003</v>
      </c>
      <c r="D13603" s="119" t="s">
        <v>18236</v>
      </c>
      <c r="E13603" s="46" t="s">
        <v>18236</v>
      </c>
      <c r="F13603" s="121">
        <v>385.58519999999999</v>
      </c>
      <c r="G13603" s="87"/>
      <c r="H13603" s="47"/>
      <c r="I13603" s="120">
        <v>0</v>
      </c>
      <c r="J13603" s="120">
        <v>0</v>
      </c>
    </row>
    <row r="13604" spans="1:10" ht="15" customHeight="1">
      <c r="A13604" s="46" t="s">
        <v>24699</v>
      </c>
      <c r="B13604" s="46" t="s">
        <v>24700</v>
      </c>
      <c r="C13604" s="47">
        <v>55.816000000000003</v>
      </c>
      <c r="D13604" s="119" t="s">
        <v>17923</v>
      </c>
      <c r="E13604" s="46" t="s">
        <v>17923</v>
      </c>
      <c r="F13604" s="121">
        <v>93.364000000000004</v>
      </c>
      <c r="G13604" s="87"/>
      <c r="H13604" s="47"/>
      <c r="I13604" s="120">
        <v>0</v>
      </c>
      <c r="J13604" s="120">
        <v>0</v>
      </c>
    </row>
    <row r="13605" spans="1:10" ht="15" customHeight="1">
      <c r="A13605" s="46" t="s">
        <v>24728</v>
      </c>
      <c r="B13605" s="46" t="s">
        <v>24714</v>
      </c>
      <c r="C13605" s="47">
        <v>3.5493999999999999</v>
      </c>
      <c r="D13605" s="119" t="s">
        <v>18276</v>
      </c>
      <c r="E13605" s="46" t="s">
        <v>18276</v>
      </c>
      <c r="F13605" s="121">
        <v>24.166</v>
      </c>
      <c r="G13605" s="87"/>
      <c r="H13605" s="47"/>
      <c r="I13605" s="120">
        <v>84</v>
      </c>
      <c r="J13605" s="120">
        <v>0</v>
      </c>
    </row>
    <row r="13606" spans="1:10" ht="15" customHeight="1">
      <c r="A13606" s="46" t="s">
        <v>24727</v>
      </c>
      <c r="B13606" s="46" t="s">
        <v>24714</v>
      </c>
      <c r="C13606" s="47">
        <v>4.1020000000000003</v>
      </c>
      <c r="D13606" s="119" t="s">
        <v>18280</v>
      </c>
      <c r="E13606" s="46" t="s">
        <v>18280</v>
      </c>
      <c r="F13606" s="121">
        <v>12.933400000000001</v>
      </c>
      <c r="G13606" s="87"/>
      <c r="H13606" s="47"/>
      <c r="I13606" s="120">
        <v>65</v>
      </c>
      <c r="J13606" s="120">
        <v>0</v>
      </c>
    </row>
    <row r="13607" spans="1:10" ht="15" customHeight="1">
      <c r="A13607" s="46" t="s">
        <v>24726</v>
      </c>
      <c r="B13607" s="46" t="s">
        <v>24714</v>
      </c>
      <c r="C13607" s="47">
        <v>5.4398</v>
      </c>
      <c r="D13607" s="119" t="s">
        <v>18278</v>
      </c>
      <c r="E13607" s="46" t="s">
        <v>18278</v>
      </c>
      <c r="F13607" s="121">
        <v>82.2012</v>
      </c>
      <c r="G13607" s="87"/>
      <c r="H13607" s="47"/>
      <c r="I13607" s="120">
        <v>0</v>
      </c>
      <c r="J13607" s="120">
        <v>0</v>
      </c>
    </row>
    <row r="13608" spans="1:10" ht="15" customHeight="1">
      <c r="A13608" s="46" t="s">
        <v>24725</v>
      </c>
      <c r="B13608" s="46" t="s">
        <v>24714</v>
      </c>
      <c r="C13608" s="47">
        <v>5.4096000000000002</v>
      </c>
      <c r="D13608" s="119" t="s">
        <v>18113</v>
      </c>
      <c r="E13608" s="46" t="s">
        <v>18113</v>
      </c>
      <c r="F13608" s="121">
        <v>29.510200000000001</v>
      </c>
      <c r="G13608" s="87"/>
      <c r="H13608" s="47"/>
      <c r="I13608" s="120">
        <v>52</v>
      </c>
      <c r="J13608" s="120">
        <v>0</v>
      </c>
    </row>
    <row r="13609" spans="1:10" ht="15" customHeight="1">
      <c r="A13609" s="46" t="s">
        <v>24724</v>
      </c>
      <c r="B13609" s="46" t="s">
        <v>24714</v>
      </c>
      <c r="C13609" s="47">
        <v>6.5784000000000002</v>
      </c>
      <c r="D13609" s="119" t="s">
        <v>18282</v>
      </c>
      <c r="E13609" s="46" t="s">
        <v>18282</v>
      </c>
      <c r="F13609" s="121">
        <v>40.733400000000003</v>
      </c>
      <c r="G13609" s="87"/>
      <c r="H13609" s="47"/>
      <c r="I13609" s="120">
        <v>0</v>
      </c>
      <c r="J13609" s="120">
        <v>0</v>
      </c>
    </row>
    <row r="13610" spans="1:10" ht="15" customHeight="1">
      <c r="A13610" s="46" t="s">
        <v>24723</v>
      </c>
      <c r="B13610" s="46" t="s">
        <v>24714</v>
      </c>
      <c r="C13610" s="47">
        <v>14.5738</v>
      </c>
      <c r="D13610" s="119" t="s">
        <v>18325</v>
      </c>
      <c r="E13610" s="46" t="s">
        <v>18325</v>
      </c>
      <c r="F13610" s="121">
        <v>16.746400000000001</v>
      </c>
      <c r="G13610" s="87"/>
      <c r="H13610" s="47"/>
      <c r="I13610" s="120">
        <v>0</v>
      </c>
      <c r="J13610" s="120">
        <v>0</v>
      </c>
    </row>
    <row r="13611" spans="1:10" ht="15" customHeight="1">
      <c r="A13611" s="46" t="s">
        <v>24722</v>
      </c>
      <c r="B13611" s="46" t="s">
        <v>24714</v>
      </c>
      <c r="C13611" s="47">
        <v>8.9062000000000001</v>
      </c>
      <c r="D13611" s="119" t="s">
        <v>18298</v>
      </c>
      <c r="E13611" s="46" t="s">
        <v>18298</v>
      </c>
      <c r="F13611" s="121">
        <v>15.642799999999999</v>
      </c>
      <c r="G13611" s="87"/>
      <c r="H13611" s="47"/>
      <c r="I13611" s="120">
        <v>0</v>
      </c>
      <c r="J13611" s="120">
        <v>0</v>
      </c>
    </row>
    <row r="13612" spans="1:10" ht="15" customHeight="1">
      <c r="A13612" s="46" t="s">
        <v>24721</v>
      </c>
      <c r="B13612" s="46" t="s">
        <v>24714</v>
      </c>
      <c r="C13612" s="47">
        <v>18.369199999999999</v>
      </c>
      <c r="D13612" s="119" t="s">
        <v>18296</v>
      </c>
      <c r="E13612" s="46" t="s">
        <v>18296</v>
      </c>
      <c r="F13612" s="121">
        <v>20.1692</v>
      </c>
      <c r="G13612" s="87"/>
      <c r="H13612" s="47"/>
      <c r="I13612" s="120">
        <v>0</v>
      </c>
      <c r="J13612" s="120">
        <v>0</v>
      </c>
    </row>
    <row r="13613" spans="1:10" ht="15" customHeight="1">
      <c r="A13613" s="46" t="s">
        <v>24720</v>
      </c>
      <c r="B13613" s="46" t="s">
        <v>24714</v>
      </c>
      <c r="C13613" s="47">
        <v>20.418600000000001</v>
      </c>
      <c r="D13613" s="119" t="s">
        <v>18294</v>
      </c>
      <c r="E13613" s="46" t="s">
        <v>18294</v>
      </c>
      <c r="F13613" s="121">
        <v>18.867999999999999</v>
      </c>
      <c r="G13613" s="87"/>
      <c r="H13613" s="47"/>
      <c r="I13613" s="120">
        <v>0</v>
      </c>
      <c r="J13613" s="120">
        <v>0</v>
      </c>
    </row>
    <row r="13614" spans="1:10" ht="15" customHeight="1">
      <c r="A13614" s="46" t="s">
        <v>24719</v>
      </c>
      <c r="B13614" s="46" t="s">
        <v>24714</v>
      </c>
      <c r="C13614" s="47">
        <v>20.114999999999998</v>
      </c>
      <c r="D13614" s="119" t="s">
        <v>18292</v>
      </c>
      <c r="E13614" s="46" t="s">
        <v>18292</v>
      </c>
      <c r="F13614" s="121">
        <v>18.377199999999998</v>
      </c>
      <c r="G13614" s="87"/>
      <c r="H13614" s="47"/>
      <c r="I13614" s="120">
        <v>0</v>
      </c>
      <c r="J13614" s="120">
        <v>0</v>
      </c>
    </row>
    <row r="13615" spans="1:10" ht="15" customHeight="1">
      <c r="A13615" s="46" t="s">
        <v>24718</v>
      </c>
      <c r="B13615" s="46" t="s">
        <v>24714</v>
      </c>
      <c r="C13615" s="47">
        <v>21.759599999999999</v>
      </c>
      <c r="D13615" s="119" t="s">
        <v>18290</v>
      </c>
      <c r="E13615" s="46" t="s">
        <v>18290</v>
      </c>
      <c r="F13615" s="121">
        <v>26.057400000000001</v>
      </c>
      <c r="G13615" s="87"/>
      <c r="H13615" s="47"/>
      <c r="I13615" s="120">
        <v>0</v>
      </c>
      <c r="J13615" s="120">
        <v>0</v>
      </c>
    </row>
    <row r="13616" spans="1:10" ht="15" customHeight="1">
      <c r="A13616" s="46" t="s">
        <v>24717</v>
      </c>
      <c r="B13616" s="46" t="s">
        <v>24714</v>
      </c>
      <c r="C13616" s="47">
        <v>27.402000000000001</v>
      </c>
      <c r="D13616" s="119" t="s">
        <v>18288</v>
      </c>
      <c r="E13616" s="46" t="s">
        <v>18288</v>
      </c>
      <c r="F13616" s="121">
        <v>330.42200000000003</v>
      </c>
      <c r="G13616" s="87"/>
      <c r="H13616" s="47"/>
      <c r="I13616" s="120">
        <v>0</v>
      </c>
      <c r="J13616" s="120">
        <v>0</v>
      </c>
    </row>
    <row r="13617" spans="1:10" ht="15" customHeight="1">
      <c r="A13617" s="46" t="s">
        <v>24716</v>
      </c>
      <c r="B13617" s="46" t="s">
        <v>24714</v>
      </c>
      <c r="C13617" s="47">
        <v>28.211600000000001</v>
      </c>
      <c r="D13617" s="119" t="s">
        <v>18286</v>
      </c>
      <c r="E13617" s="46" t="s">
        <v>18286</v>
      </c>
      <c r="F13617" s="121">
        <v>23.561800000000002</v>
      </c>
      <c r="G13617" s="87"/>
      <c r="H13617" s="47"/>
      <c r="I13617" s="120">
        <v>0</v>
      </c>
      <c r="J13617" s="120">
        <v>0</v>
      </c>
    </row>
    <row r="13618" spans="1:10" ht="15" customHeight="1">
      <c r="A13618" s="46" t="s">
        <v>24715</v>
      </c>
      <c r="B13618" s="46" t="s">
        <v>24714</v>
      </c>
      <c r="C13618" s="47">
        <v>47.618200000000002</v>
      </c>
      <c r="D13618" s="119" t="s">
        <v>18284</v>
      </c>
      <c r="E13618" s="46" t="s">
        <v>18284</v>
      </c>
      <c r="F13618" s="121">
        <v>12.78</v>
      </c>
      <c r="G13618" s="87"/>
      <c r="H13618" s="47"/>
      <c r="I13618" s="120">
        <v>0</v>
      </c>
      <c r="J13618" s="120">
        <v>0</v>
      </c>
    </row>
    <row r="13619" spans="1:10" ht="15" customHeight="1">
      <c r="A13619" s="46" t="s">
        <v>24713</v>
      </c>
      <c r="B13619" s="46" t="s">
        <v>24714</v>
      </c>
      <c r="C13619" s="47">
        <v>51.160400000000003</v>
      </c>
      <c r="D13619" s="119" t="s">
        <v>18321</v>
      </c>
      <c r="E13619" s="46" t="s">
        <v>18321</v>
      </c>
      <c r="F13619" s="121">
        <v>10.526199999999999</v>
      </c>
      <c r="G13619" s="87"/>
      <c r="H13619" s="47"/>
      <c r="I13619" s="120">
        <v>0</v>
      </c>
      <c r="J13619" s="120">
        <v>0</v>
      </c>
    </row>
    <row r="13620" spans="1:10" ht="15" customHeight="1">
      <c r="A13620" s="46" t="s">
        <v>24735</v>
      </c>
      <c r="B13620" s="46" t="s">
        <v>24730</v>
      </c>
      <c r="C13620" s="47">
        <v>0.40479999999999999</v>
      </c>
      <c r="D13620" s="119" t="s">
        <v>18319</v>
      </c>
      <c r="E13620" s="46" t="s">
        <v>18319</v>
      </c>
      <c r="F13620" s="121">
        <v>14.313599999999999</v>
      </c>
      <c r="G13620" s="87"/>
      <c r="H13620" s="47"/>
      <c r="I13620" s="120">
        <v>0</v>
      </c>
      <c r="J13620" s="120">
        <v>0</v>
      </c>
    </row>
    <row r="13621" spans="1:10" ht="15" customHeight="1">
      <c r="A13621" s="46" t="s">
        <v>24734</v>
      </c>
      <c r="B13621" s="46" t="s">
        <v>24730</v>
      </c>
      <c r="C13621" s="47">
        <v>0.50600000000000001</v>
      </c>
      <c r="D13621" s="119" t="s">
        <v>18317</v>
      </c>
      <c r="E13621" s="46" t="s">
        <v>18317</v>
      </c>
      <c r="F13621" s="121">
        <v>21.412400000000002</v>
      </c>
      <c r="G13621" s="87"/>
      <c r="H13621" s="47"/>
      <c r="I13621" s="120">
        <v>0</v>
      </c>
      <c r="J13621" s="120">
        <v>0</v>
      </c>
    </row>
    <row r="13622" spans="1:10" ht="15" customHeight="1">
      <c r="A13622" s="46" t="s">
        <v>24733</v>
      </c>
      <c r="B13622" s="46" t="s">
        <v>24730</v>
      </c>
      <c r="C13622" s="47">
        <v>0.60719999999999996</v>
      </c>
      <c r="D13622" s="119" t="s">
        <v>18315</v>
      </c>
      <c r="E13622" s="46" t="s">
        <v>18315</v>
      </c>
      <c r="F13622" s="121">
        <v>20.963799999999999</v>
      </c>
      <c r="G13622" s="87"/>
      <c r="H13622" s="47"/>
      <c r="I13622" s="120">
        <v>0</v>
      </c>
      <c r="J13622" s="120">
        <v>0</v>
      </c>
    </row>
    <row r="13623" spans="1:10" ht="15" customHeight="1">
      <c r="A13623" s="46" t="s">
        <v>24732</v>
      </c>
      <c r="B13623" s="46" t="s">
        <v>24730</v>
      </c>
      <c r="C13623" s="47">
        <v>0.83499999999999996</v>
      </c>
      <c r="D13623" s="119" t="s">
        <v>18313</v>
      </c>
      <c r="E13623" s="46" t="s">
        <v>18313</v>
      </c>
      <c r="F13623" s="121">
        <v>21.412400000000002</v>
      </c>
      <c r="G13623" s="87"/>
      <c r="H13623" s="47"/>
      <c r="I13623" s="120">
        <v>0</v>
      </c>
      <c r="J13623" s="120">
        <v>0</v>
      </c>
    </row>
    <row r="13624" spans="1:10" ht="15" customHeight="1">
      <c r="A13624" s="46" t="s">
        <v>24731</v>
      </c>
      <c r="B13624" s="46" t="s">
        <v>24730</v>
      </c>
      <c r="C13624" s="47">
        <v>1.1386000000000001</v>
      </c>
      <c r="D13624" s="119" t="s">
        <v>18311</v>
      </c>
      <c r="E13624" s="46" t="s">
        <v>18311</v>
      </c>
      <c r="F13624" s="121">
        <v>15.7776</v>
      </c>
      <c r="G13624" s="87"/>
      <c r="H13624" s="47"/>
      <c r="I13624" s="120">
        <v>0</v>
      </c>
      <c r="J13624" s="120">
        <v>0</v>
      </c>
    </row>
    <row r="13625" spans="1:10" ht="15" customHeight="1">
      <c r="A13625" s="46" t="s">
        <v>24729</v>
      </c>
      <c r="B13625" s="46" t="s">
        <v>24730</v>
      </c>
      <c r="C13625" s="47">
        <v>1.341</v>
      </c>
      <c r="D13625" s="119" t="s">
        <v>18309</v>
      </c>
      <c r="E13625" s="46" t="s">
        <v>18309</v>
      </c>
      <c r="F13625" s="121">
        <v>14.650600000000001</v>
      </c>
      <c r="G13625" s="87"/>
      <c r="H13625" s="47"/>
      <c r="I13625" s="120">
        <v>0</v>
      </c>
      <c r="J13625" s="120">
        <v>0</v>
      </c>
    </row>
    <row r="13626" spans="1:10" ht="15" customHeight="1">
      <c r="A13626" s="46" t="s">
        <v>24744</v>
      </c>
      <c r="B13626" s="46" t="s">
        <v>24745</v>
      </c>
      <c r="C13626" s="47">
        <v>10.272600000000001</v>
      </c>
      <c r="D13626" s="119" t="s">
        <v>18308</v>
      </c>
      <c r="E13626" s="46" t="s">
        <v>18308</v>
      </c>
      <c r="F13626" s="121">
        <v>14.189399999999999</v>
      </c>
      <c r="G13626" s="87"/>
      <c r="H13626" s="47"/>
      <c r="I13626" s="120">
        <v>0</v>
      </c>
      <c r="J13626" s="120">
        <v>0</v>
      </c>
    </row>
    <row r="13627" spans="1:10" ht="15" customHeight="1">
      <c r="A13627" s="46" t="s">
        <v>24742</v>
      </c>
      <c r="B13627" s="46" t="s">
        <v>24743</v>
      </c>
      <c r="C13627" s="47">
        <v>11.5884</v>
      </c>
      <c r="D13627" s="119" t="s">
        <v>18306</v>
      </c>
      <c r="E13627" s="46" t="s">
        <v>18306</v>
      </c>
      <c r="F13627" s="121">
        <v>37.945</v>
      </c>
      <c r="G13627" s="87"/>
      <c r="H13627" s="47"/>
      <c r="I13627" s="120">
        <v>0</v>
      </c>
      <c r="J13627" s="120">
        <v>0</v>
      </c>
    </row>
    <row r="13628" spans="1:10" ht="15" customHeight="1">
      <c r="A13628" s="46" t="s">
        <v>24740</v>
      </c>
      <c r="B13628" s="46" t="s">
        <v>24741</v>
      </c>
      <c r="C13628" s="47">
        <v>16.2944</v>
      </c>
      <c r="D13628" s="119" t="s">
        <v>18304</v>
      </c>
      <c r="E13628" s="46" t="s">
        <v>18304</v>
      </c>
      <c r="F13628" s="121">
        <v>17.288</v>
      </c>
      <c r="G13628" s="87"/>
      <c r="H13628" s="47"/>
      <c r="I13628" s="120">
        <v>0</v>
      </c>
      <c r="J13628" s="120">
        <v>0</v>
      </c>
    </row>
    <row r="13629" spans="1:10" ht="15" customHeight="1">
      <c r="A13629" s="46" t="s">
        <v>24738</v>
      </c>
      <c r="B13629" s="46" t="s">
        <v>24739</v>
      </c>
      <c r="C13629" s="47">
        <v>24.1632</v>
      </c>
      <c r="D13629" s="119" t="s">
        <v>18302</v>
      </c>
      <c r="E13629" s="46" t="s">
        <v>18302</v>
      </c>
      <c r="F13629" s="121">
        <v>12.445399999999999</v>
      </c>
      <c r="G13629" s="87"/>
      <c r="H13629" s="47"/>
      <c r="I13629" s="120">
        <v>0</v>
      </c>
      <c r="J13629" s="120">
        <v>0</v>
      </c>
    </row>
    <row r="13630" spans="1:10" ht="15" customHeight="1">
      <c r="A13630" s="46" t="s">
        <v>24736</v>
      </c>
      <c r="B13630" s="46" t="s">
        <v>24737</v>
      </c>
      <c r="C13630" s="47">
        <v>27.098199999999999</v>
      </c>
      <c r="D13630" s="119" t="s">
        <v>18300</v>
      </c>
      <c r="E13630" s="46" t="s">
        <v>18300</v>
      </c>
      <c r="F13630" s="121">
        <v>8.7370000000000001</v>
      </c>
      <c r="G13630" s="87"/>
      <c r="H13630" s="47"/>
      <c r="I13630" s="120">
        <v>0</v>
      </c>
      <c r="J13630" s="120">
        <v>0</v>
      </c>
    </row>
    <row r="13631" spans="1:10" ht="15" customHeight="1">
      <c r="A13631" s="46" t="s">
        <v>24764</v>
      </c>
      <c r="B13631" s="46" t="s">
        <v>24765</v>
      </c>
      <c r="C13631" s="47">
        <v>3.0615999999999999</v>
      </c>
      <c r="D13631" s="119" t="s">
        <v>18348</v>
      </c>
      <c r="E13631" s="46" t="s">
        <v>18348</v>
      </c>
      <c r="F13631" s="121">
        <v>34.854599999999998</v>
      </c>
      <c r="G13631" s="87"/>
      <c r="H13631" s="47"/>
      <c r="I13631" s="120">
        <v>0</v>
      </c>
      <c r="J13631" s="120">
        <v>0</v>
      </c>
    </row>
    <row r="13632" spans="1:10" ht="15" customHeight="1">
      <c r="A13632" s="46" t="s">
        <v>24762</v>
      </c>
      <c r="B13632" s="46" t="s">
        <v>24763</v>
      </c>
      <c r="C13632" s="47">
        <v>2.7326000000000001</v>
      </c>
      <c r="D13632" s="119" t="s">
        <v>18346</v>
      </c>
      <c r="E13632" s="46" t="s">
        <v>18346</v>
      </c>
      <c r="F13632" s="121">
        <v>34.854599999999998</v>
      </c>
      <c r="G13632" s="87"/>
      <c r="H13632" s="47"/>
      <c r="I13632" s="120">
        <v>10</v>
      </c>
      <c r="J13632" s="120">
        <v>0</v>
      </c>
    </row>
    <row r="13633" spans="1:10" ht="15" customHeight="1">
      <c r="A13633" s="46" t="s">
        <v>24760</v>
      </c>
      <c r="B13633" s="46" t="s">
        <v>24761</v>
      </c>
      <c r="C13633" s="47">
        <v>7.1097999999999999</v>
      </c>
      <c r="D13633" s="119" t="s">
        <v>18344</v>
      </c>
      <c r="E13633" s="46" t="s">
        <v>18344</v>
      </c>
      <c r="F13633" s="121">
        <v>34.854599999999998</v>
      </c>
      <c r="G13633" s="87"/>
      <c r="H13633" s="47"/>
      <c r="I13633" s="120">
        <v>10</v>
      </c>
      <c r="J13633" s="120">
        <v>0</v>
      </c>
    </row>
    <row r="13634" spans="1:10" ht="15" customHeight="1">
      <c r="A13634" s="46" t="s">
        <v>24758</v>
      </c>
      <c r="B13634" s="46" t="s">
        <v>24759</v>
      </c>
      <c r="C13634" s="47">
        <v>7.97</v>
      </c>
      <c r="D13634" s="119" t="s">
        <v>18342</v>
      </c>
      <c r="E13634" s="46" t="s">
        <v>18342</v>
      </c>
      <c r="F13634" s="121">
        <v>14.638999999999999</v>
      </c>
      <c r="G13634" s="87"/>
      <c r="H13634" s="47"/>
      <c r="I13634" s="120">
        <v>0</v>
      </c>
      <c r="J13634" s="120">
        <v>0</v>
      </c>
    </row>
    <row r="13635" spans="1:10" ht="15" customHeight="1">
      <c r="A13635" s="46" t="s">
        <v>24756</v>
      </c>
      <c r="B13635" s="46" t="s">
        <v>24757</v>
      </c>
      <c r="C13635" s="47">
        <v>8.5014000000000003</v>
      </c>
      <c r="D13635" s="119" t="s">
        <v>18340</v>
      </c>
      <c r="E13635" s="46" t="s">
        <v>18340</v>
      </c>
      <c r="F13635" s="121">
        <v>15.609400000000001</v>
      </c>
      <c r="G13635" s="87"/>
      <c r="H13635" s="47"/>
      <c r="I13635" s="120">
        <v>0</v>
      </c>
      <c r="J13635" s="120">
        <v>0</v>
      </c>
    </row>
    <row r="13636" spans="1:10" ht="15" customHeight="1">
      <c r="A13636" s="46" t="s">
        <v>24754</v>
      </c>
      <c r="B13636" s="46" t="s">
        <v>24755</v>
      </c>
      <c r="C13636" s="47">
        <v>13.232799999999999</v>
      </c>
      <c r="D13636" s="119" t="s">
        <v>18339</v>
      </c>
      <c r="E13636" s="46" t="s">
        <v>18339</v>
      </c>
      <c r="F13636" s="121">
        <v>37.735999999999997</v>
      </c>
      <c r="G13636" s="87"/>
      <c r="H13636" s="47"/>
      <c r="I13636" s="120">
        <v>0</v>
      </c>
      <c r="J13636" s="120">
        <v>0</v>
      </c>
    </row>
    <row r="13637" spans="1:10" ht="15" customHeight="1">
      <c r="A13637" s="46" t="s">
        <v>24752</v>
      </c>
      <c r="B13637" s="46" t="s">
        <v>24753</v>
      </c>
      <c r="C13637" s="47">
        <v>12.954599999999999</v>
      </c>
      <c r="D13637" s="119" t="s">
        <v>18337</v>
      </c>
      <c r="E13637" s="46" t="s">
        <v>18337</v>
      </c>
      <c r="F13637" s="121">
        <v>32.122</v>
      </c>
      <c r="G13637" s="87"/>
      <c r="H13637" s="47"/>
      <c r="I13637" s="120">
        <v>0</v>
      </c>
      <c r="J13637" s="120">
        <v>0</v>
      </c>
    </row>
    <row r="13638" spans="1:10" ht="15" customHeight="1">
      <c r="A13638" s="46" t="s">
        <v>24750</v>
      </c>
      <c r="B13638" s="46" t="s">
        <v>24751</v>
      </c>
      <c r="C13638" s="47">
        <v>12.651</v>
      </c>
      <c r="D13638" s="119" t="s">
        <v>18335</v>
      </c>
      <c r="E13638" s="46" t="s">
        <v>18335</v>
      </c>
      <c r="F13638" s="121">
        <v>35.652200000000001</v>
      </c>
      <c r="G13638" s="87"/>
      <c r="H13638" s="47"/>
      <c r="I13638" s="120">
        <v>0</v>
      </c>
      <c r="J13638" s="120">
        <v>0</v>
      </c>
    </row>
    <row r="13639" spans="1:10" ht="15" customHeight="1">
      <c r="A13639" s="46" t="s">
        <v>24748</v>
      </c>
      <c r="B13639" s="46" t="s">
        <v>24749</v>
      </c>
      <c r="C13639" s="47">
        <v>17.711400000000001</v>
      </c>
      <c r="D13639" s="119" t="s">
        <v>18333</v>
      </c>
      <c r="E13639" s="46" t="s">
        <v>18333</v>
      </c>
      <c r="F13639" s="121">
        <v>156.59479999999999</v>
      </c>
      <c r="G13639" s="87"/>
      <c r="H13639" s="47"/>
      <c r="I13639" s="120">
        <v>0</v>
      </c>
      <c r="J13639" s="120">
        <v>0</v>
      </c>
    </row>
    <row r="13640" spans="1:10" ht="15" customHeight="1">
      <c r="A13640" s="46" t="s">
        <v>24746</v>
      </c>
      <c r="B13640" s="46" t="s">
        <v>24747</v>
      </c>
      <c r="C13640" s="47">
        <v>16.901599999999998</v>
      </c>
      <c r="D13640" s="119" t="s">
        <v>18331</v>
      </c>
      <c r="E13640" s="46" t="s">
        <v>18331</v>
      </c>
      <c r="F13640" s="121">
        <v>43.847200000000001</v>
      </c>
      <c r="G13640" s="87"/>
      <c r="H13640" s="47"/>
      <c r="I13640" s="120">
        <v>0</v>
      </c>
      <c r="J13640" s="120">
        <v>0</v>
      </c>
    </row>
    <row r="13641" spans="1:10" ht="15" customHeight="1">
      <c r="A13641" s="46" t="s">
        <v>24768</v>
      </c>
      <c r="B13641" s="46" t="s">
        <v>24769</v>
      </c>
      <c r="C13641" s="47">
        <v>16.2944</v>
      </c>
      <c r="D13641" s="119" t="s">
        <v>18329</v>
      </c>
      <c r="E13641" s="46" t="s">
        <v>18329</v>
      </c>
      <c r="F13641" s="121">
        <v>37.5214</v>
      </c>
      <c r="G13641" s="87"/>
      <c r="H13641" s="47"/>
      <c r="I13641" s="120">
        <v>0</v>
      </c>
      <c r="J13641" s="120">
        <v>0</v>
      </c>
    </row>
    <row r="13642" spans="1:10" ht="15" customHeight="1">
      <c r="A13642" s="46" t="s">
        <v>24766</v>
      </c>
      <c r="B13642" s="46" t="s">
        <v>24767</v>
      </c>
      <c r="C13642" s="47">
        <v>18.521000000000001</v>
      </c>
      <c r="D13642" s="119" t="s">
        <v>18327</v>
      </c>
      <c r="E13642" s="46" t="s">
        <v>18327</v>
      </c>
      <c r="F13642" s="121">
        <v>28.650600000000001</v>
      </c>
      <c r="G13642" s="87"/>
      <c r="H13642" s="47"/>
      <c r="I13642" s="120">
        <v>0</v>
      </c>
      <c r="J13642" s="120">
        <v>0</v>
      </c>
    </row>
    <row r="13643" spans="1:10" ht="15" customHeight="1">
      <c r="A13643" s="46" t="s">
        <v>24780</v>
      </c>
      <c r="B13643" s="46" t="s">
        <v>24781</v>
      </c>
      <c r="C13643" s="47">
        <v>6.2747999999999999</v>
      </c>
      <c r="D13643" s="119" t="s">
        <v>18350</v>
      </c>
      <c r="E13643" s="46" t="s">
        <v>18350</v>
      </c>
      <c r="F13643" s="121">
        <v>17.950199999999999</v>
      </c>
      <c r="G13643" s="87"/>
      <c r="H13643" s="47"/>
      <c r="I13643" s="120">
        <v>0</v>
      </c>
      <c r="J13643" s="120">
        <v>0</v>
      </c>
    </row>
    <row r="13644" spans="1:10" ht="15" customHeight="1">
      <c r="A13644" s="46" t="s">
        <v>24778</v>
      </c>
      <c r="B13644" s="46" t="s">
        <v>24779</v>
      </c>
      <c r="C13644" s="47">
        <v>7.7675999999999998</v>
      </c>
      <c r="D13644" s="119" t="s">
        <v>18357</v>
      </c>
      <c r="E13644" s="46" t="s">
        <v>18357</v>
      </c>
      <c r="F13644" s="121">
        <v>70.936199999999999</v>
      </c>
      <c r="G13644" s="87"/>
      <c r="H13644" s="47"/>
      <c r="I13644" s="120">
        <v>0</v>
      </c>
      <c r="J13644" s="120">
        <v>0</v>
      </c>
    </row>
    <row r="13645" spans="1:10" ht="15" customHeight="1">
      <c r="A13645" s="46" t="s">
        <v>24776</v>
      </c>
      <c r="B13645" s="46" t="s">
        <v>24777</v>
      </c>
      <c r="C13645" s="47">
        <v>12.1196</v>
      </c>
      <c r="D13645" s="119" t="s">
        <v>18355</v>
      </c>
      <c r="E13645" s="46" t="s">
        <v>18355</v>
      </c>
      <c r="F13645" s="121">
        <v>132.96340000000001</v>
      </c>
      <c r="G13645" s="87"/>
      <c r="H13645" s="47"/>
      <c r="I13645" s="120">
        <v>0</v>
      </c>
      <c r="J13645" s="120">
        <v>0</v>
      </c>
    </row>
    <row r="13646" spans="1:10" ht="15" customHeight="1">
      <c r="A13646" s="46" t="s">
        <v>24774</v>
      </c>
      <c r="B13646" s="46" t="s">
        <v>24775</v>
      </c>
      <c r="C13646" s="47">
        <v>15.4848</v>
      </c>
      <c r="D13646" s="119" t="s">
        <v>18353</v>
      </c>
      <c r="E13646" s="46" t="s">
        <v>18353</v>
      </c>
      <c r="F13646" s="121">
        <v>93.398799999999994</v>
      </c>
      <c r="G13646" s="87"/>
      <c r="H13646" s="47"/>
      <c r="I13646" s="120">
        <v>0</v>
      </c>
      <c r="J13646" s="120">
        <v>0</v>
      </c>
    </row>
    <row r="13647" spans="1:10" ht="15" customHeight="1">
      <c r="A13647" s="46" t="s">
        <v>24772</v>
      </c>
      <c r="B13647" s="46" t="s">
        <v>24773</v>
      </c>
      <c r="C13647" s="47">
        <v>22.316199999999998</v>
      </c>
      <c r="D13647" s="119" t="s">
        <v>18352</v>
      </c>
      <c r="E13647" s="46" t="s">
        <v>18352</v>
      </c>
      <c r="F13647" s="121">
        <v>72.149199999999993</v>
      </c>
      <c r="G13647" s="87"/>
      <c r="H13647" s="47"/>
      <c r="I13647" s="120">
        <v>0</v>
      </c>
      <c r="J13647" s="120">
        <v>0</v>
      </c>
    </row>
    <row r="13648" spans="1:10" ht="15" customHeight="1">
      <c r="A13648" s="46" t="s">
        <v>24770</v>
      </c>
      <c r="B13648" s="46" t="s">
        <v>24771</v>
      </c>
      <c r="C13648" s="47">
        <v>27.199400000000001</v>
      </c>
      <c r="D13648" s="119" t="s">
        <v>18122</v>
      </c>
      <c r="E13648" s="46" t="s">
        <v>18122</v>
      </c>
      <c r="F13648" s="121">
        <v>96.198800000000006</v>
      </c>
      <c r="G13648" s="87"/>
      <c r="H13648" s="47"/>
      <c r="I13648" s="120">
        <v>0</v>
      </c>
      <c r="J13648" s="120">
        <v>0</v>
      </c>
    </row>
    <row r="13649" spans="1:10" ht="15" customHeight="1">
      <c r="A13649" s="46" t="s">
        <v>24809</v>
      </c>
      <c r="B13649" s="46" t="s">
        <v>24803</v>
      </c>
      <c r="C13649" s="47">
        <v>4.0594000000000001</v>
      </c>
      <c r="D13649" s="119" t="s">
        <v>18359</v>
      </c>
      <c r="E13649" s="46" t="s">
        <v>18359</v>
      </c>
      <c r="F13649" s="121">
        <v>51.759</v>
      </c>
      <c r="G13649" s="87"/>
      <c r="H13649" s="47"/>
      <c r="I13649" s="120">
        <v>10</v>
      </c>
      <c r="J13649" s="120">
        <v>0</v>
      </c>
    </row>
    <row r="13650" spans="1:10" ht="15" customHeight="1">
      <c r="A13650" s="46" t="s">
        <v>24808</v>
      </c>
      <c r="B13650" s="46" t="s">
        <v>24803</v>
      </c>
      <c r="C13650" s="47">
        <v>3.7446000000000002</v>
      </c>
      <c r="D13650" s="119" t="s">
        <v>18369</v>
      </c>
      <c r="E13650" s="46" t="s">
        <v>18369</v>
      </c>
      <c r="F13650" s="121">
        <v>17.427399999999999</v>
      </c>
      <c r="G13650" s="87"/>
      <c r="H13650" s="47"/>
      <c r="I13650" s="120">
        <v>10</v>
      </c>
      <c r="J13650" s="120">
        <v>0</v>
      </c>
    </row>
    <row r="13651" spans="1:10" ht="15" customHeight="1">
      <c r="A13651" s="46" t="s">
        <v>24807</v>
      </c>
      <c r="B13651" s="46" t="s">
        <v>24803</v>
      </c>
      <c r="C13651" s="47">
        <v>4.6947999999999999</v>
      </c>
      <c r="D13651" s="119" t="s">
        <v>18368</v>
      </c>
      <c r="E13651" s="46" t="s">
        <v>18368</v>
      </c>
      <c r="F13651" s="121">
        <v>33.971600000000002</v>
      </c>
      <c r="G13651" s="87"/>
      <c r="H13651" s="47"/>
      <c r="I13651" s="120">
        <v>6</v>
      </c>
      <c r="J13651" s="120">
        <v>0</v>
      </c>
    </row>
    <row r="13652" spans="1:10" ht="15" customHeight="1">
      <c r="A13652" s="46" t="s">
        <v>24806</v>
      </c>
      <c r="B13652" s="46" t="s">
        <v>24803</v>
      </c>
      <c r="C13652" s="47">
        <v>11.4618</v>
      </c>
      <c r="D13652" s="119" t="s">
        <v>18366</v>
      </c>
      <c r="E13652" s="46" t="s">
        <v>18366</v>
      </c>
      <c r="F13652" s="121">
        <v>40.315199999999997</v>
      </c>
      <c r="G13652" s="87"/>
      <c r="H13652" s="47"/>
      <c r="I13652" s="120">
        <v>0</v>
      </c>
      <c r="J13652" s="120">
        <v>0</v>
      </c>
    </row>
    <row r="13653" spans="1:10" ht="15" customHeight="1">
      <c r="A13653" s="46" t="s">
        <v>24805</v>
      </c>
      <c r="B13653" s="46" t="s">
        <v>24803</v>
      </c>
      <c r="C13653" s="47">
        <v>17.356999999999999</v>
      </c>
      <c r="D13653" s="119" t="s">
        <v>18364</v>
      </c>
      <c r="E13653" s="46" t="s">
        <v>18364</v>
      </c>
      <c r="F13653" s="121">
        <v>23.004000000000001</v>
      </c>
      <c r="G13653" s="87"/>
      <c r="H13653" s="47"/>
      <c r="I13653" s="120">
        <v>0</v>
      </c>
      <c r="J13653" s="120">
        <v>0</v>
      </c>
    </row>
    <row r="13654" spans="1:10" ht="15" customHeight="1">
      <c r="A13654" s="46" t="s">
        <v>24804</v>
      </c>
      <c r="B13654" s="46" t="s">
        <v>24803</v>
      </c>
      <c r="C13654" s="47">
        <v>27.351400000000002</v>
      </c>
      <c r="D13654" s="119" t="s">
        <v>18362</v>
      </c>
      <c r="E13654" s="46" t="s">
        <v>18362</v>
      </c>
      <c r="F13654" s="121">
        <v>26.117799999999999</v>
      </c>
      <c r="G13654" s="87"/>
      <c r="H13654" s="47"/>
      <c r="I13654" s="120">
        <v>0</v>
      </c>
      <c r="J13654" s="120">
        <v>0</v>
      </c>
    </row>
    <row r="13655" spans="1:10" ht="15" customHeight="1">
      <c r="A13655" s="46" t="s">
        <v>24802</v>
      </c>
      <c r="B13655" s="46" t="s">
        <v>24803</v>
      </c>
      <c r="C13655" s="47">
        <v>38.231200000000001</v>
      </c>
      <c r="D13655" s="119" t="s">
        <v>18361</v>
      </c>
      <c r="E13655" s="46" t="s">
        <v>18361</v>
      </c>
      <c r="F13655" s="121">
        <v>45.315600000000003</v>
      </c>
      <c r="G13655" s="87"/>
      <c r="H13655" s="47"/>
      <c r="I13655" s="120">
        <v>0</v>
      </c>
      <c r="J13655" s="120">
        <v>0</v>
      </c>
    </row>
    <row r="13656" spans="1:10" ht="15" customHeight="1">
      <c r="A13656" s="46" t="s">
        <v>24816</v>
      </c>
      <c r="B13656" s="46" t="s">
        <v>24811</v>
      </c>
      <c r="C13656" s="47">
        <v>3.3146</v>
      </c>
      <c r="D13656" s="119" t="s">
        <v>34729</v>
      </c>
      <c r="E13656" s="46" t="s">
        <v>34729</v>
      </c>
      <c r="F13656" s="120"/>
      <c r="G13656" s="87"/>
      <c r="H13656" s="47"/>
      <c r="I13656" s="120">
        <v>0</v>
      </c>
      <c r="J13656" s="120">
        <v>0</v>
      </c>
    </row>
    <row r="13657" spans="1:10" ht="15" customHeight="1">
      <c r="A13657" s="46" t="s">
        <v>24815</v>
      </c>
      <c r="B13657" s="46" t="s">
        <v>24811</v>
      </c>
      <c r="C13657" s="47">
        <v>3.7951999999999999</v>
      </c>
      <c r="D13657" s="119" t="s">
        <v>33292</v>
      </c>
      <c r="E13657" s="46" t="s">
        <v>33292</v>
      </c>
      <c r="F13657" s="120"/>
      <c r="G13657" s="87"/>
      <c r="H13657" s="47"/>
      <c r="I13657" s="120">
        <v>0</v>
      </c>
      <c r="J13657" s="120">
        <v>0</v>
      </c>
    </row>
    <row r="13658" spans="1:10" ht="15" customHeight="1">
      <c r="A13658" s="46" t="s">
        <v>24814</v>
      </c>
      <c r="B13658" s="46" t="s">
        <v>24811</v>
      </c>
      <c r="C13658" s="47">
        <v>10.905200000000001</v>
      </c>
      <c r="D13658" s="119" t="s">
        <v>18370</v>
      </c>
      <c r="E13658" s="46" t="s">
        <v>18370</v>
      </c>
      <c r="F13658" s="121">
        <v>48.099400000000003</v>
      </c>
      <c r="G13658" s="87"/>
      <c r="H13658" s="47"/>
      <c r="I13658" s="120">
        <v>0</v>
      </c>
      <c r="J13658" s="120">
        <v>0</v>
      </c>
    </row>
    <row r="13659" spans="1:10" ht="15" customHeight="1">
      <c r="A13659" s="46" t="s">
        <v>24813</v>
      </c>
      <c r="B13659" s="46" t="s">
        <v>24811</v>
      </c>
      <c r="C13659" s="47">
        <v>15.6366</v>
      </c>
      <c r="D13659" s="119" t="s">
        <v>18389</v>
      </c>
      <c r="E13659" s="46" t="s">
        <v>18389</v>
      </c>
      <c r="F13659" s="121">
        <v>58.091000000000001</v>
      </c>
      <c r="G13659" s="87"/>
      <c r="H13659" s="47"/>
      <c r="I13659" s="120">
        <v>0</v>
      </c>
      <c r="J13659" s="120">
        <v>0</v>
      </c>
    </row>
    <row r="13660" spans="1:10" ht="15" customHeight="1">
      <c r="A13660" s="46" t="s">
        <v>24812</v>
      </c>
      <c r="B13660" s="46" t="s">
        <v>24811</v>
      </c>
      <c r="C13660" s="47">
        <v>24.972999999999999</v>
      </c>
      <c r="D13660" s="119" t="s">
        <v>18403</v>
      </c>
      <c r="E13660" s="46" t="s">
        <v>18403</v>
      </c>
      <c r="F13660" s="121">
        <v>11.8506</v>
      </c>
      <c r="G13660" s="87"/>
      <c r="H13660" s="47"/>
      <c r="I13660" s="120">
        <v>0</v>
      </c>
      <c r="J13660" s="120">
        <v>0</v>
      </c>
    </row>
    <row r="13661" spans="1:10" ht="15" customHeight="1">
      <c r="A13661" s="46" t="s">
        <v>24810</v>
      </c>
      <c r="B13661" s="46" t="s">
        <v>24811</v>
      </c>
      <c r="C13661" s="47">
        <v>36.915399999999998</v>
      </c>
      <c r="D13661" s="119" t="s">
        <v>18401</v>
      </c>
      <c r="E13661" s="46" t="s">
        <v>18401</v>
      </c>
      <c r="F13661" s="121">
        <v>117.437</v>
      </c>
      <c r="G13661" s="87"/>
      <c r="H13661" s="47"/>
      <c r="I13661" s="120">
        <v>0</v>
      </c>
      <c r="J13661" s="120">
        <v>0</v>
      </c>
    </row>
    <row r="13662" spans="1:10" ht="15" customHeight="1">
      <c r="A13662" s="46" t="s">
        <v>24826</v>
      </c>
      <c r="B13662" s="46" t="s">
        <v>24827</v>
      </c>
      <c r="C13662" s="47">
        <v>4.2584</v>
      </c>
      <c r="D13662" s="119" t="s">
        <v>18399</v>
      </c>
      <c r="E13662" s="46" t="s">
        <v>18399</v>
      </c>
      <c r="F13662" s="121">
        <v>161.60939999999999</v>
      </c>
      <c r="G13662" s="87"/>
      <c r="H13662" s="47"/>
      <c r="I13662" s="120">
        <v>0</v>
      </c>
      <c r="J13662" s="120">
        <v>0</v>
      </c>
    </row>
    <row r="13663" spans="1:10" ht="15" customHeight="1">
      <c r="A13663" s="46" t="s">
        <v>24824</v>
      </c>
      <c r="B13663" s="46" t="s">
        <v>24825</v>
      </c>
      <c r="C13663" s="47">
        <v>4.3772000000000002</v>
      </c>
      <c r="D13663" s="119" t="s">
        <v>18397</v>
      </c>
      <c r="E13663" s="46" t="s">
        <v>18397</v>
      </c>
      <c r="F13663" s="121">
        <v>81.025400000000005</v>
      </c>
      <c r="G13663" s="87"/>
      <c r="H13663" s="47"/>
      <c r="I13663" s="120">
        <v>10</v>
      </c>
      <c r="J13663" s="120">
        <v>0</v>
      </c>
    </row>
    <row r="13664" spans="1:10" ht="15" customHeight="1">
      <c r="A13664" s="46" t="s">
        <v>24822</v>
      </c>
      <c r="B13664" s="46" t="s">
        <v>24823</v>
      </c>
      <c r="C13664" s="47">
        <v>4.8832000000000004</v>
      </c>
      <c r="D13664" s="119" t="s">
        <v>18395</v>
      </c>
      <c r="E13664" s="46" t="s">
        <v>18395</v>
      </c>
      <c r="F13664" s="121">
        <v>162.32499999999999</v>
      </c>
      <c r="G13664" s="87"/>
      <c r="H13664" s="47"/>
      <c r="I13664" s="120">
        <v>0</v>
      </c>
      <c r="J13664" s="120">
        <v>0</v>
      </c>
    </row>
    <row r="13665" spans="1:10" ht="15" customHeight="1">
      <c r="A13665" s="46" t="s">
        <v>24821</v>
      </c>
      <c r="B13665" s="46" t="s">
        <v>24818</v>
      </c>
      <c r="C13665" s="47">
        <v>9.1088000000000005</v>
      </c>
      <c r="D13665" s="119" t="s">
        <v>18393</v>
      </c>
      <c r="E13665" s="46" t="s">
        <v>18393</v>
      </c>
      <c r="F13665" s="121">
        <v>135.51259999999999</v>
      </c>
      <c r="G13665" s="87"/>
      <c r="H13665" s="47"/>
      <c r="I13665" s="120">
        <v>0</v>
      </c>
      <c r="J13665" s="120">
        <v>0</v>
      </c>
    </row>
    <row r="13666" spans="1:10" ht="15" customHeight="1">
      <c r="A13666" s="46" t="s">
        <v>24820</v>
      </c>
      <c r="B13666" s="46" t="s">
        <v>24818</v>
      </c>
      <c r="C13666" s="47">
        <v>18.369199999999999</v>
      </c>
      <c r="D13666" s="119" t="s">
        <v>18391</v>
      </c>
      <c r="E13666" s="46" t="s">
        <v>18391</v>
      </c>
      <c r="F13666" s="121">
        <v>56.882800000000003</v>
      </c>
      <c r="G13666" s="87"/>
      <c r="H13666" s="47"/>
      <c r="I13666" s="120">
        <v>0</v>
      </c>
      <c r="J13666" s="120">
        <v>0</v>
      </c>
    </row>
    <row r="13667" spans="1:10" ht="15" customHeight="1">
      <c r="A13667" s="46" t="s">
        <v>24819</v>
      </c>
      <c r="B13667" s="46" t="s">
        <v>24818</v>
      </c>
      <c r="C13667" s="47">
        <v>32.436999999999998</v>
      </c>
      <c r="D13667" s="119" t="s">
        <v>18407</v>
      </c>
      <c r="E13667" s="46" t="s">
        <v>18407</v>
      </c>
      <c r="F13667" s="121">
        <v>25.3278</v>
      </c>
      <c r="G13667" s="87"/>
      <c r="H13667" s="47"/>
      <c r="I13667" s="120">
        <v>0</v>
      </c>
      <c r="J13667" s="120">
        <v>0</v>
      </c>
    </row>
    <row r="13668" spans="1:10" ht="15" customHeight="1">
      <c r="A13668" s="46" t="s">
        <v>24817</v>
      </c>
      <c r="B13668" s="46" t="s">
        <v>24818</v>
      </c>
      <c r="C13668" s="47">
        <v>44.910800000000002</v>
      </c>
      <c r="D13668" s="119" t="s">
        <v>18405</v>
      </c>
      <c r="E13668" s="46" t="s">
        <v>18405</v>
      </c>
      <c r="F13668" s="121">
        <v>30.3932</v>
      </c>
      <c r="G13668" s="87"/>
      <c r="H13668" s="47"/>
      <c r="I13668" s="120">
        <v>0</v>
      </c>
      <c r="J13668" s="120">
        <v>0</v>
      </c>
    </row>
    <row r="13669" spans="1:10" ht="15" customHeight="1">
      <c r="A13669" s="46" t="s">
        <v>24836</v>
      </c>
      <c r="B13669" s="46" t="s">
        <v>24837</v>
      </c>
      <c r="C13669" s="47">
        <v>3.6080000000000001</v>
      </c>
      <c r="D13669" s="119" t="s">
        <v>36217</v>
      </c>
      <c r="E13669" s="46" t="s">
        <v>36217</v>
      </c>
      <c r="F13669" s="121">
        <v>46.774000000000001</v>
      </c>
      <c r="G13669" s="87"/>
      <c r="H13669" s="47"/>
      <c r="I13669" s="120">
        <v>10</v>
      </c>
      <c r="J13669" s="120">
        <v>0</v>
      </c>
    </row>
    <row r="13670" spans="1:10" ht="15" customHeight="1">
      <c r="A13670" s="46" t="s">
        <v>24835</v>
      </c>
      <c r="B13670" s="46" t="s">
        <v>24829</v>
      </c>
      <c r="C13670" s="47">
        <v>3.7542</v>
      </c>
      <c r="D13670" s="119" t="s">
        <v>36219</v>
      </c>
      <c r="E13670" s="46" t="s">
        <v>36219</v>
      </c>
      <c r="F13670" s="121">
        <v>59.553800000000003</v>
      </c>
      <c r="G13670" s="87"/>
      <c r="H13670" s="47"/>
      <c r="I13670" s="120">
        <v>20</v>
      </c>
      <c r="J13670" s="120">
        <v>0</v>
      </c>
    </row>
    <row r="13671" spans="1:10" ht="15" customHeight="1">
      <c r="A13671" s="46" t="s">
        <v>24833</v>
      </c>
      <c r="B13671" s="46" t="s">
        <v>24834</v>
      </c>
      <c r="C13671" s="47">
        <v>4.7789999999999999</v>
      </c>
      <c r="D13671" s="119" t="s">
        <v>18412</v>
      </c>
      <c r="E13671" s="46" t="s">
        <v>18412</v>
      </c>
      <c r="F13671" s="121">
        <v>53.862000000000002</v>
      </c>
      <c r="G13671" s="87"/>
      <c r="H13671" s="47"/>
      <c r="I13671" s="120">
        <v>10</v>
      </c>
      <c r="J13671" s="120">
        <v>0</v>
      </c>
    </row>
    <row r="13672" spans="1:10" ht="15" customHeight="1">
      <c r="A13672" s="46" t="s">
        <v>24832</v>
      </c>
      <c r="B13672" s="46" t="s">
        <v>24829</v>
      </c>
      <c r="C13672" s="47">
        <v>9.64</v>
      </c>
      <c r="D13672" s="119" t="s">
        <v>18410</v>
      </c>
      <c r="E13672" s="46" t="s">
        <v>18410</v>
      </c>
      <c r="F13672" s="121">
        <v>50.632199999999997</v>
      </c>
      <c r="G13672" s="87"/>
      <c r="H13672" s="47"/>
      <c r="I13672" s="120">
        <v>0</v>
      </c>
      <c r="J13672" s="120">
        <v>0</v>
      </c>
    </row>
    <row r="13673" spans="1:10" ht="15" customHeight="1">
      <c r="A13673" s="46" t="s">
        <v>24831</v>
      </c>
      <c r="B13673" s="46" t="s">
        <v>24829</v>
      </c>
      <c r="C13673" s="47">
        <v>17.18</v>
      </c>
      <c r="D13673" s="119" t="s">
        <v>18408</v>
      </c>
      <c r="E13673" s="46" t="s">
        <v>18408</v>
      </c>
      <c r="F13673" s="121">
        <v>18.472999999999999</v>
      </c>
      <c r="G13673" s="87"/>
      <c r="H13673" s="47"/>
      <c r="I13673" s="120">
        <v>0</v>
      </c>
      <c r="J13673" s="120">
        <v>0</v>
      </c>
    </row>
    <row r="13674" spans="1:10" ht="15" customHeight="1">
      <c r="A13674" s="46" t="s">
        <v>24830</v>
      </c>
      <c r="B13674" s="46" t="s">
        <v>24829</v>
      </c>
      <c r="C13674" s="47">
        <v>32.538200000000003</v>
      </c>
      <c r="D13674" s="119" t="s">
        <v>18430</v>
      </c>
      <c r="E13674" s="46" t="s">
        <v>18430</v>
      </c>
      <c r="F13674" s="121">
        <v>16.513999999999999</v>
      </c>
      <c r="G13674" s="87"/>
      <c r="H13674" s="47"/>
      <c r="I13674" s="120">
        <v>0</v>
      </c>
      <c r="J13674" s="120">
        <v>0</v>
      </c>
    </row>
    <row r="13675" spans="1:10" ht="15" customHeight="1">
      <c r="A13675" s="46" t="s">
        <v>24828</v>
      </c>
      <c r="B13675" s="46" t="s">
        <v>24829</v>
      </c>
      <c r="C13675" s="47">
        <v>42.507199999999997</v>
      </c>
      <c r="D13675" s="119" t="s">
        <v>36221</v>
      </c>
      <c r="E13675" s="46" t="s">
        <v>36221</v>
      </c>
      <c r="F13675" s="121">
        <v>61.727400000000003</v>
      </c>
      <c r="G13675" s="87"/>
      <c r="H13675" s="47"/>
      <c r="I13675" s="120">
        <v>0</v>
      </c>
      <c r="J13675" s="120">
        <v>0</v>
      </c>
    </row>
    <row r="13676" spans="1:10" ht="15" customHeight="1">
      <c r="A13676" s="46" t="s">
        <v>24850</v>
      </c>
      <c r="B13676" s="46" t="s">
        <v>24843</v>
      </c>
      <c r="C13676" s="47">
        <v>18.040199999999999</v>
      </c>
      <c r="D13676" s="119" t="s">
        <v>36223</v>
      </c>
      <c r="E13676" s="46" t="s">
        <v>36223</v>
      </c>
      <c r="F13676" s="121">
        <v>61.727400000000003</v>
      </c>
      <c r="G13676" s="87"/>
      <c r="H13676" s="47"/>
      <c r="I13676" s="120">
        <v>59</v>
      </c>
      <c r="J13676" s="120">
        <v>0</v>
      </c>
    </row>
    <row r="13677" spans="1:10" ht="15" customHeight="1">
      <c r="A13677" s="46" t="s">
        <v>24849</v>
      </c>
      <c r="B13677" s="46" t="s">
        <v>24843</v>
      </c>
      <c r="C13677" s="47">
        <v>18.5716</v>
      </c>
      <c r="D13677" s="119" t="s">
        <v>18428</v>
      </c>
      <c r="E13677" s="46" t="s">
        <v>18428</v>
      </c>
      <c r="F13677" s="121">
        <v>70.894400000000005</v>
      </c>
      <c r="G13677" s="87"/>
      <c r="H13677" s="47"/>
      <c r="I13677" s="120">
        <v>10</v>
      </c>
      <c r="J13677" s="120">
        <v>0</v>
      </c>
    </row>
    <row r="13678" spans="1:10" ht="15" customHeight="1">
      <c r="A13678" s="46" t="s">
        <v>24848</v>
      </c>
      <c r="B13678" s="46" t="s">
        <v>24843</v>
      </c>
      <c r="C13678" s="47">
        <v>12.9184</v>
      </c>
      <c r="D13678" s="119" t="s">
        <v>18426</v>
      </c>
      <c r="E13678" s="46" t="s">
        <v>18426</v>
      </c>
      <c r="F13678" s="121">
        <v>91.156400000000005</v>
      </c>
      <c r="G13678" s="87"/>
      <c r="H13678" s="47"/>
      <c r="I13678" s="120">
        <v>10</v>
      </c>
      <c r="J13678" s="120">
        <v>0</v>
      </c>
    </row>
    <row r="13679" spans="1:10" ht="15" customHeight="1">
      <c r="A13679" s="46" t="s">
        <v>24847</v>
      </c>
      <c r="B13679" s="46" t="s">
        <v>24843</v>
      </c>
      <c r="C13679" s="47">
        <v>18.7486</v>
      </c>
      <c r="D13679" s="119" t="s">
        <v>18424</v>
      </c>
      <c r="E13679" s="46" t="s">
        <v>18424</v>
      </c>
      <c r="F13679" s="121">
        <v>65.828800000000001</v>
      </c>
      <c r="G13679" s="87"/>
      <c r="H13679" s="47"/>
      <c r="I13679" s="120">
        <v>0</v>
      </c>
      <c r="J13679" s="120">
        <v>0</v>
      </c>
    </row>
    <row r="13680" spans="1:10" ht="15" customHeight="1">
      <c r="A13680" s="46" t="s">
        <v>24846</v>
      </c>
      <c r="B13680" s="46" t="s">
        <v>24843</v>
      </c>
      <c r="C13680" s="47">
        <v>20.823399999999999</v>
      </c>
      <c r="D13680" s="119" t="s">
        <v>18423</v>
      </c>
      <c r="E13680" s="46" t="s">
        <v>18423</v>
      </c>
      <c r="F13680" s="121">
        <v>26.7684</v>
      </c>
      <c r="G13680" s="87"/>
      <c r="H13680" s="47"/>
      <c r="I13680" s="120">
        <v>0</v>
      </c>
      <c r="J13680" s="120">
        <v>0</v>
      </c>
    </row>
    <row r="13681" spans="1:10" ht="15" customHeight="1">
      <c r="A13681" s="46" t="s">
        <v>24845</v>
      </c>
      <c r="B13681" s="46" t="s">
        <v>24843</v>
      </c>
      <c r="C13681" s="47">
        <v>36.713000000000001</v>
      </c>
      <c r="D13681" s="119" t="s">
        <v>18421</v>
      </c>
      <c r="E13681" s="46" t="s">
        <v>18421</v>
      </c>
      <c r="F13681" s="121">
        <v>26.7684</v>
      </c>
      <c r="G13681" s="87"/>
      <c r="H13681" s="47"/>
      <c r="I13681" s="120">
        <v>0</v>
      </c>
      <c r="J13681" s="120">
        <v>0</v>
      </c>
    </row>
    <row r="13682" spans="1:10" ht="15" customHeight="1">
      <c r="A13682" s="46" t="s">
        <v>24844</v>
      </c>
      <c r="B13682" s="46" t="s">
        <v>24843</v>
      </c>
      <c r="C13682" s="47">
        <v>48.4024</v>
      </c>
      <c r="D13682" s="119" t="s">
        <v>18419</v>
      </c>
      <c r="E13682" s="46" t="s">
        <v>18419</v>
      </c>
      <c r="F13682" s="121">
        <v>90.343199999999996</v>
      </c>
      <c r="G13682" s="87"/>
      <c r="H13682" s="47"/>
      <c r="I13682" s="120">
        <v>0</v>
      </c>
      <c r="J13682" s="120">
        <v>0</v>
      </c>
    </row>
    <row r="13683" spans="1:10" ht="15" customHeight="1">
      <c r="A13683" s="46" t="s">
        <v>24842</v>
      </c>
      <c r="B13683" s="46" t="s">
        <v>24843</v>
      </c>
      <c r="C13683" s="47">
        <v>75.829800000000006</v>
      </c>
      <c r="D13683" s="119" t="s">
        <v>18417</v>
      </c>
      <c r="E13683" s="46" t="s">
        <v>18417</v>
      </c>
      <c r="F13683" s="121">
        <v>92.016199999999998</v>
      </c>
      <c r="G13683" s="87"/>
      <c r="H13683" s="47"/>
      <c r="I13683" s="120">
        <v>0</v>
      </c>
      <c r="J13683" s="120">
        <v>0</v>
      </c>
    </row>
    <row r="13684" spans="1:10" ht="15" customHeight="1">
      <c r="A13684" s="46" t="s">
        <v>24841</v>
      </c>
      <c r="B13684" s="46" t="s">
        <v>24839</v>
      </c>
      <c r="C13684" s="47">
        <v>8.7037999999999993</v>
      </c>
      <c r="D13684" s="119" t="s">
        <v>18415</v>
      </c>
      <c r="E13684" s="46" t="s">
        <v>18415</v>
      </c>
      <c r="F13684" s="121">
        <v>170.64840000000001</v>
      </c>
      <c r="G13684" s="87"/>
      <c r="H13684" s="47"/>
      <c r="I13684" s="120">
        <v>0</v>
      </c>
      <c r="J13684" s="120">
        <v>0</v>
      </c>
    </row>
    <row r="13685" spans="1:10" ht="15" customHeight="1">
      <c r="A13685" s="46" t="s">
        <v>24840</v>
      </c>
      <c r="B13685" s="46" t="s">
        <v>24839</v>
      </c>
      <c r="C13685" s="47">
        <v>13.992000000000001</v>
      </c>
      <c r="D13685" s="119" t="s">
        <v>18413</v>
      </c>
      <c r="E13685" s="46" t="s">
        <v>18413</v>
      </c>
      <c r="F13685" s="121">
        <v>81.978200000000001</v>
      </c>
      <c r="G13685" s="87"/>
      <c r="H13685" s="47"/>
      <c r="I13685" s="120">
        <v>0</v>
      </c>
      <c r="J13685" s="120">
        <v>0</v>
      </c>
    </row>
    <row r="13686" spans="1:10" ht="15" customHeight="1">
      <c r="A13686" s="46" t="s">
        <v>24838</v>
      </c>
      <c r="B13686" s="46" t="s">
        <v>24839</v>
      </c>
      <c r="C13686" s="47">
        <v>22.265599999999999</v>
      </c>
      <c r="D13686" s="119" t="s">
        <v>18436</v>
      </c>
      <c r="E13686" s="46" t="s">
        <v>18436</v>
      </c>
      <c r="F13686" s="121">
        <v>27.523599999999998</v>
      </c>
      <c r="G13686" s="87"/>
      <c r="H13686" s="47"/>
      <c r="I13686" s="120">
        <v>0</v>
      </c>
      <c r="J13686" s="120">
        <v>0</v>
      </c>
    </row>
    <row r="13687" spans="1:10" ht="15" customHeight="1">
      <c r="A13687" s="46" t="s">
        <v>24858</v>
      </c>
      <c r="B13687" s="46" t="s">
        <v>24852</v>
      </c>
      <c r="C13687" s="47">
        <v>17.103999999999999</v>
      </c>
      <c r="D13687" s="119" t="s">
        <v>36225</v>
      </c>
      <c r="E13687" s="46" t="s">
        <v>36225</v>
      </c>
      <c r="F13687" s="121">
        <v>22.109000000000002</v>
      </c>
      <c r="G13687" s="87"/>
      <c r="H13687" s="47"/>
      <c r="I13687" s="120">
        <v>0</v>
      </c>
      <c r="J13687" s="120">
        <v>0</v>
      </c>
    </row>
    <row r="13688" spans="1:10" ht="15" customHeight="1">
      <c r="A13688" s="46" t="s">
        <v>24857</v>
      </c>
      <c r="B13688" s="46" t="s">
        <v>24852</v>
      </c>
      <c r="C13688" s="47">
        <v>18.546399999999998</v>
      </c>
      <c r="D13688" s="119" t="s">
        <v>36227</v>
      </c>
      <c r="E13688" s="46" t="s">
        <v>36227</v>
      </c>
      <c r="F13688" s="121">
        <v>27.093399999999999</v>
      </c>
      <c r="G13688" s="87"/>
      <c r="H13688" s="47"/>
      <c r="I13688" s="120">
        <v>0</v>
      </c>
      <c r="J13688" s="120">
        <v>0</v>
      </c>
    </row>
    <row r="13689" spans="1:10" ht="15" customHeight="1">
      <c r="A13689" s="46" t="s">
        <v>24856</v>
      </c>
      <c r="B13689" s="46" t="s">
        <v>24852</v>
      </c>
      <c r="C13689" s="47">
        <v>19.431799999999999</v>
      </c>
      <c r="D13689" s="119" t="s">
        <v>18434</v>
      </c>
      <c r="E13689" s="46" t="s">
        <v>18434</v>
      </c>
      <c r="F13689" s="121">
        <v>22.609000000000002</v>
      </c>
      <c r="G13689" s="87"/>
      <c r="H13689" s="47"/>
      <c r="I13689" s="120">
        <v>0</v>
      </c>
      <c r="J13689" s="120">
        <v>0</v>
      </c>
    </row>
    <row r="13690" spans="1:10" ht="15" customHeight="1">
      <c r="A13690" s="46" t="s">
        <v>24855</v>
      </c>
      <c r="B13690" s="46" t="s">
        <v>24852</v>
      </c>
      <c r="C13690" s="47">
        <v>28.667000000000002</v>
      </c>
      <c r="D13690" s="119" t="s">
        <v>18432</v>
      </c>
      <c r="E13690" s="46" t="s">
        <v>18432</v>
      </c>
      <c r="F13690" s="121">
        <v>26.0016</v>
      </c>
      <c r="G13690" s="87"/>
      <c r="H13690" s="47"/>
      <c r="I13690" s="120">
        <v>0</v>
      </c>
      <c r="J13690" s="120">
        <v>0</v>
      </c>
    </row>
    <row r="13691" spans="1:10" ht="15" customHeight="1">
      <c r="A13691" s="46" t="s">
        <v>24854</v>
      </c>
      <c r="B13691" s="46" t="s">
        <v>24852</v>
      </c>
      <c r="C13691" s="47">
        <v>39.825200000000002</v>
      </c>
      <c r="D13691" s="119" t="s">
        <v>18440</v>
      </c>
      <c r="E13691" s="46" t="s">
        <v>18440</v>
      </c>
      <c r="F13691" s="121">
        <v>42.453000000000003</v>
      </c>
      <c r="G13691" s="87"/>
      <c r="H13691" s="47"/>
      <c r="I13691" s="120">
        <v>0</v>
      </c>
      <c r="J13691" s="120">
        <v>0</v>
      </c>
    </row>
    <row r="13692" spans="1:10" ht="15" customHeight="1">
      <c r="A13692" s="46" t="s">
        <v>24853</v>
      </c>
      <c r="B13692" s="46" t="s">
        <v>24852</v>
      </c>
      <c r="C13692" s="47">
        <v>55.537599999999998</v>
      </c>
      <c r="D13692" s="119" t="s">
        <v>18438</v>
      </c>
      <c r="E13692" s="46" t="s">
        <v>18438</v>
      </c>
      <c r="F13692" s="121">
        <v>39.682200000000002</v>
      </c>
      <c r="G13692" s="87"/>
      <c r="H13692" s="47"/>
      <c r="I13692" s="120">
        <v>0</v>
      </c>
      <c r="J13692" s="120">
        <v>0</v>
      </c>
    </row>
    <row r="13693" spans="1:10" ht="15" customHeight="1">
      <c r="A13693" s="46" t="s">
        <v>24851</v>
      </c>
      <c r="B13693" s="46" t="s">
        <v>24852</v>
      </c>
      <c r="C13693" s="47">
        <v>87.569800000000001</v>
      </c>
      <c r="D13693" s="119" t="s">
        <v>33295</v>
      </c>
      <c r="E13693" s="46" t="s">
        <v>33295</v>
      </c>
      <c r="F13693" s="121">
        <v>23.2364</v>
      </c>
      <c r="G13693" s="87"/>
      <c r="H13693" s="47"/>
      <c r="I13693" s="120">
        <v>0</v>
      </c>
      <c r="J13693" s="120">
        <v>0</v>
      </c>
    </row>
    <row r="13694" spans="1:10" ht="15" customHeight="1">
      <c r="A13694" s="46" t="s">
        <v>24866</v>
      </c>
      <c r="B13694" s="46" t="s">
        <v>24860</v>
      </c>
      <c r="C13694" s="47">
        <v>4.3667999999999996</v>
      </c>
      <c r="D13694" s="119" t="s">
        <v>18452</v>
      </c>
      <c r="E13694" s="46" t="s">
        <v>18452</v>
      </c>
      <c r="F13694" s="121">
        <v>21.540199999999999</v>
      </c>
      <c r="G13694" s="87"/>
      <c r="H13694" s="47"/>
      <c r="I13694" s="120">
        <v>10</v>
      </c>
      <c r="J13694" s="120">
        <v>0</v>
      </c>
    </row>
    <row r="13695" spans="1:10" ht="15" customHeight="1">
      <c r="A13695" s="46" t="s">
        <v>24865</v>
      </c>
      <c r="B13695" s="46" t="s">
        <v>24860</v>
      </c>
      <c r="C13695" s="47">
        <v>4.0457999999999998</v>
      </c>
      <c r="D13695" s="119" t="s">
        <v>33297</v>
      </c>
      <c r="E13695" s="46" t="s">
        <v>33297</v>
      </c>
      <c r="F13695" s="121">
        <v>34.854599999999998</v>
      </c>
      <c r="G13695" s="87"/>
      <c r="H13695" s="47"/>
      <c r="I13695" s="120">
        <v>46</v>
      </c>
      <c r="J13695" s="120">
        <v>0</v>
      </c>
    </row>
    <row r="13696" spans="1:10" ht="15" customHeight="1">
      <c r="A13696" s="46" t="s">
        <v>24864</v>
      </c>
      <c r="B13696" s="46" t="s">
        <v>24860</v>
      </c>
      <c r="C13696" s="47">
        <v>4.6448</v>
      </c>
      <c r="D13696" s="119" t="s">
        <v>36229</v>
      </c>
      <c r="E13696" s="46" t="s">
        <v>36229</v>
      </c>
      <c r="F13696" s="121">
        <v>23.4712</v>
      </c>
      <c r="G13696" s="87"/>
      <c r="H13696" s="47"/>
      <c r="I13696" s="120">
        <v>0</v>
      </c>
      <c r="J13696" s="120">
        <v>0</v>
      </c>
    </row>
    <row r="13697" spans="1:10" ht="15" customHeight="1">
      <c r="A13697" s="46" t="s">
        <v>24863</v>
      </c>
      <c r="B13697" s="46" t="s">
        <v>24860</v>
      </c>
      <c r="C13697" s="47">
        <v>7.6412000000000004</v>
      </c>
      <c r="D13697" s="119" t="s">
        <v>36231</v>
      </c>
      <c r="E13697" s="46" t="s">
        <v>36231</v>
      </c>
      <c r="F13697" s="121">
        <v>44.345999999999997</v>
      </c>
      <c r="G13697" s="87"/>
      <c r="H13697" s="47"/>
      <c r="I13697" s="120">
        <v>0</v>
      </c>
      <c r="J13697" s="120">
        <v>0</v>
      </c>
    </row>
    <row r="13698" spans="1:10" ht="15" customHeight="1">
      <c r="A13698" s="46" t="s">
        <v>24862</v>
      </c>
      <c r="B13698" s="46" t="s">
        <v>24860</v>
      </c>
      <c r="C13698" s="47">
        <v>10.3232</v>
      </c>
      <c r="D13698" s="119" t="s">
        <v>18450</v>
      </c>
      <c r="E13698" s="46" t="s">
        <v>18450</v>
      </c>
      <c r="F13698" s="121">
        <v>23.747599999999998</v>
      </c>
      <c r="G13698" s="87"/>
      <c r="H13698" s="47"/>
      <c r="I13698" s="120">
        <v>0</v>
      </c>
      <c r="J13698" s="120">
        <v>0</v>
      </c>
    </row>
    <row r="13699" spans="1:10" ht="15" customHeight="1">
      <c r="A13699" s="46" t="s">
        <v>24861</v>
      </c>
      <c r="B13699" s="46" t="s">
        <v>24860</v>
      </c>
      <c r="C13699" s="47">
        <v>17.407800000000002</v>
      </c>
      <c r="D13699" s="119" t="s">
        <v>18448</v>
      </c>
      <c r="E13699" s="46" t="s">
        <v>18448</v>
      </c>
      <c r="F13699" s="121">
        <v>53.862000000000002</v>
      </c>
      <c r="G13699" s="87"/>
      <c r="H13699" s="47"/>
      <c r="I13699" s="120">
        <v>0</v>
      </c>
      <c r="J13699" s="120">
        <v>0</v>
      </c>
    </row>
    <row r="13700" spans="1:10" ht="15" customHeight="1">
      <c r="A13700" s="46" t="s">
        <v>24859</v>
      </c>
      <c r="B13700" s="46" t="s">
        <v>24860</v>
      </c>
      <c r="C13700" s="47">
        <v>22.0886</v>
      </c>
      <c r="D13700" s="119" t="s">
        <v>18446</v>
      </c>
      <c r="E13700" s="46" t="s">
        <v>18446</v>
      </c>
      <c r="F13700" s="121">
        <v>85.974800000000002</v>
      </c>
      <c r="G13700" s="87"/>
      <c r="H13700" s="47"/>
      <c r="I13700" s="120">
        <v>0</v>
      </c>
      <c r="J13700" s="120">
        <v>0</v>
      </c>
    </row>
    <row r="13701" spans="1:10" ht="15" customHeight="1">
      <c r="A13701" s="46" t="s">
        <v>24875</v>
      </c>
      <c r="B13701" s="46" t="s">
        <v>24868</v>
      </c>
      <c r="C13701" s="47">
        <v>4.7313999999999998</v>
      </c>
      <c r="D13701" s="119" t="s">
        <v>18444</v>
      </c>
      <c r="E13701" s="46" t="s">
        <v>18444</v>
      </c>
      <c r="F13701" s="121">
        <v>86.439599999999999</v>
      </c>
      <c r="G13701" s="87"/>
      <c r="H13701" s="47"/>
      <c r="I13701" s="120">
        <v>10</v>
      </c>
      <c r="J13701" s="120">
        <v>0</v>
      </c>
    </row>
    <row r="13702" spans="1:10" ht="15" customHeight="1">
      <c r="A13702" s="46" t="s">
        <v>24874</v>
      </c>
      <c r="B13702" s="46" t="s">
        <v>24868</v>
      </c>
      <c r="C13702" s="47">
        <v>8.8810000000000002</v>
      </c>
      <c r="D13702" s="119" t="s">
        <v>18443</v>
      </c>
      <c r="E13702" s="46" t="s">
        <v>18443</v>
      </c>
      <c r="F13702" s="121">
        <v>27.883800000000001</v>
      </c>
      <c r="G13702" s="87"/>
      <c r="H13702" s="47"/>
      <c r="I13702" s="120">
        <v>10</v>
      </c>
      <c r="J13702" s="120">
        <v>0</v>
      </c>
    </row>
    <row r="13703" spans="1:10" ht="15" customHeight="1">
      <c r="A13703" s="46" t="s">
        <v>24873</v>
      </c>
      <c r="B13703" s="46" t="s">
        <v>24868</v>
      </c>
      <c r="C13703" s="47">
        <v>5.9458000000000002</v>
      </c>
      <c r="D13703" s="119" t="s">
        <v>18442</v>
      </c>
      <c r="E13703" s="46" t="s">
        <v>18442</v>
      </c>
      <c r="F13703" s="121">
        <v>31.764199999999999</v>
      </c>
      <c r="G13703" s="87"/>
      <c r="H13703" s="47"/>
      <c r="I13703" s="120">
        <v>10</v>
      </c>
      <c r="J13703" s="120">
        <v>0</v>
      </c>
    </row>
    <row r="13704" spans="1:10" ht="15" customHeight="1">
      <c r="A13704" s="46" t="s">
        <v>24872</v>
      </c>
      <c r="B13704" s="46" t="s">
        <v>24868</v>
      </c>
      <c r="C13704" s="47">
        <v>9.1088000000000005</v>
      </c>
      <c r="D13704" s="119" t="s">
        <v>18588</v>
      </c>
      <c r="E13704" s="46" t="s">
        <v>18588</v>
      </c>
      <c r="F13704" s="121">
        <v>4.7253999999999996</v>
      </c>
      <c r="G13704" s="87"/>
      <c r="H13704" s="47"/>
      <c r="I13704" s="120">
        <v>0</v>
      </c>
      <c r="J13704" s="120">
        <v>0</v>
      </c>
    </row>
    <row r="13705" spans="1:10" ht="15" customHeight="1">
      <c r="A13705" s="46" t="s">
        <v>24871</v>
      </c>
      <c r="B13705" s="46" t="s">
        <v>24868</v>
      </c>
      <c r="C13705" s="47">
        <v>10.0448</v>
      </c>
      <c r="D13705" s="119" t="s">
        <v>18586</v>
      </c>
      <c r="E13705" s="46" t="s">
        <v>18586</v>
      </c>
      <c r="F13705" s="121">
        <v>5.3894000000000002</v>
      </c>
      <c r="G13705" s="87"/>
      <c r="H13705" s="47"/>
      <c r="I13705" s="120">
        <v>0</v>
      </c>
      <c r="J13705" s="120">
        <v>0</v>
      </c>
    </row>
    <row r="13706" spans="1:10" ht="15" customHeight="1">
      <c r="A13706" s="46" t="s">
        <v>24870</v>
      </c>
      <c r="B13706" s="46" t="s">
        <v>24868</v>
      </c>
      <c r="C13706" s="47">
        <v>23.1006</v>
      </c>
      <c r="D13706" s="119" t="s">
        <v>18584</v>
      </c>
      <c r="E13706" s="46" t="s">
        <v>18584</v>
      </c>
      <c r="F13706" s="121">
        <v>11.2088</v>
      </c>
      <c r="G13706" s="87"/>
      <c r="H13706" s="47"/>
      <c r="I13706" s="120">
        <v>0</v>
      </c>
      <c r="J13706" s="120">
        <v>0</v>
      </c>
    </row>
    <row r="13707" spans="1:10" ht="15" customHeight="1">
      <c r="A13707" s="46" t="s">
        <v>24869</v>
      </c>
      <c r="B13707" s="46" t="s">
        <v>24868</v>
      </c>
      <c r="C13707" s="47">
        <v>34.233400000000003</v>
      </c>
      <c r="D13707" s="119" t="s">
        <v>18479</v>
      </c>
      <c r="E13707" s="46" t="s">
        <v>18479</v>
      </c>
      <c r="F13707" s="121">
        <v>289.65600000000001</v>
      </c>
      <c r="G13707" s="87"/>
      <c r="H13707" s="47"/>
      <c r="I13707" s="120">
        <v>0</v>
      </c>
      <c r="J13707" s="120">
        <v>0</v>
      </c>
    </row>
    <row r="13708" spans="1:10" ht="15" customHeight="1">
      <c r="A13708" s="46" t="s">
        <v>24867</v>
      </c>
      <c r="B13708" s="46" t="s">
        <v>24868</v>
      </c>
      <c r="C13708" s="47">
        <v>58.143599999999999</v>
      </c>
      <c r="D13708" s="119" t="s">
        <v>18477</v>
      </c>
      <c r="E13708" s="46" t="s">
        <v>18477</v>
      </c>
      <c r="F13708" s="121">
        <v>67.958399999999997</v>
      </c>
      <c r="G13708" s="87"/>
      <c r="H13708" s="47"/>
      <c r="I13708" s="120">
        <v>0</v>
      </c>
      <c r="J13708" s="120">
        <v>0</v>
      </c>
    </row>
    <row r="13709" spans="1:10" ht="15" customHeight="1">
      <c r="A13709" s="46" t="s">
        <v>24885</v>
      </c>
      <c r="B13709" s="46" t="s">
        <v>24877</v>
      </c>
      <c r="C13709" s="47">
        <v>4.1242000000000001</v>
      </c>
      <c r="D13709" s="119" t="s">
        <v>18476</v>
      </c>
      <c r="E13709" s="46" t="s">
        <v>18476</v>
      </c>
      <c r="F13709" s="121">
        <v>42.608400000000003</v>
      </c>
      <c r="G13709" s="87"/>
      <c r="H13709" s="47"/>
      <c r="I13709" s="120">
        <v>44</v>
      </c>
      <c r="J13709" s="120">
        <v>0</v>
      </c>
    </row>
    <row r="13710" spans="1:10" ht="15" customHeight="1">
      <c r="A13710" s="46" t="s">
        <v>24884</v>
      </c>
      <c r="B13710" s="46" t="s">
        <v>24877</v>
      </c>
      <c r="C13710" s="47">
        <v>5.0271999999999997</v>
      </c>
      <c r="D13710" s="119" t="s">
        <v>18475</v>
      </c>
      <c r="E13710" s="46" t="s">
        <v>18475</v>
      </c>
      <c r="F13710" s="121">
        <v>19.229399999999998</v>
      </c>
      <c r="G13710" s="87"/>
      <c r="H13710" s="47"/>
      <c r="I13710" s="120">
        <v>46</v>
      </c>
      <c r="J13710" s="120">
        <v>0</v>
      </c>
    </row>
    <row r="13711" spans="1:10" ht="15" customHeight="1">
      <c r="A13711" s="46" t="s">
        <v>24883</v>
      </c>
      <c r="B13711" s="46" t="s">
        <v>24877</v>
      </c>
      <c r="C13711" s="47">
        <v>5.5915999999999997</v>
      </c>
      <c r="D13711" s="119" t="s">
        <v>18474</v>
      </c>
      <c r="E13711" s="46" t="s">
        <v>18474</v>
      </c>
      <c r="F13711" s="121">
        <v>23.820799999999998</v>
      </c>
      <c r="G13711" s="87"/>
      <c r="H13711" s="47"/>
      <c r="I13711" s="120">
        <v>0</v>
      </c>
      <c r="J13711" s="120">
        <v>0</v>
      </c>
    </row>
    <row r="13712" spans="1:10" ht="15" customHeight="1">
      <c r="A13712" s="46" t="s">
        <v>24882</v>
      </c>
      <c r="B13712" s="46" t="s">
        <v>24877</v>
      </c>
      <c r="C13712" s="47">
        <v>7.1858000000000004</v>
      </c>
      <c r="D13712" s="119" t="s">
        <v>18473</v>
      </c>
      <c r="E13712" s="46" t="s">
        <v>18473</v>
      </c>
      <c r="F13712" s="121">
        <v>31.146599999999999</v>
      </c>
      <c r="G13712" s="87"/>
      <c r="H13712" s="47"/>
      <c r="I13712" s="120">
        <v>0</v>
      </c>
      <c r="J13712" s="120">
        <v>0</v>
      </c>
    </row>
    <row r="13713" spans="1:10" ht="15" customHeight="1">
      <c r="A13713" s="46" t="s">
        <v>24881</v>
      </c>
      <c r="B13713" s="46" t="s">
        <v>24877</v>
      </c>
      <c r="C13713" s="47">
        <v>8.2957999999999998</v>
      </c>
      <c r="D13713" s="119" t="s">
        <v>18472</v>
      </c>
      <c r="E13713" s="46" t="s">
        <v>18472</v>
      </c>
      <c r="F13713" s="121">
        <v>55.886800000000001</v>
      </c>
      <c r="G13713" s="87"/>
      <c r="H13713" s="47"/>
      <c r="I13713" s="120">
        <v>0</v>
      </c>
      <c r="J13713" s="120">
        <v>0</v>
      </c>
    </row>
    <row r="13714" spans="1:10" ht="15" customHeight="1">
      <c r="A13714" s="46" t="s">
        <v>24880</v>
      </c>
      <c r="B13714" s="46" t="s">
        <v>24877</v>
      </c>
      <c r="C13714" s="47">
        <v>21.481400000000001</v>
      </c>
      <c r="D13714" s="119" t="s">
        <v>18471</v>
      </c>
      <c r="E13714" s="46" t="s">
        <v>18471</v>
      </c>
      <c r="F13714" s="121">
        <v>114.5416</v>
      </c>
      <c r="G13714" s="87"/>
      <c r="H13714" s="47"/>
      <c r="I13714" s="120">
        <v>0</v>
      </c>
      <c r="J13714" s="120">
        <v>0</v>
      </c>
    </row>
    <row r="13715" spans="1:10" ht="15" customHeight="1">
      <c r="A13715" s="46" t="s">
        <v>24879</v>
      </c>
      <c r="B13715" s="46" t="s">
        <v>24877</v>
      </c>
      <c r="C13715" s="47">
        <v>29.881599999999999</v>
      </c>
      <c r="D13715" s="119" t="s">
        <v>18470</v>
      </c>
      <c r="E13715" s="46" t="s">
        <v>18470</v>
      </c>
      <c r="F13715" s="121">
        <v>107.4824</v>
      </c>
      <c r="G13715" s="87"/>
      <c r="H13715" s="47"/>
      <c r="I13715" s="120">
        <v>0</v>
      </c>
      <c r="J13715" s="120">
        <v>0</v>
      </c>
    </row>
    <row r="13716" spans="1:10" ht="15" customHeight="1">
      <c r="A13716" s="46" t="s">
        <v>24878</v>
      </c>
      <c r="B13716" s="46" t="s">
        <v>24877</v>
      </c>
      <c r="C13716" s="47">
        <v>24.330200000000001</v>
      </c>
      <c r="D13716" s="119" t="s">
        <v>18507</v>
      </c>
      <c r="E13716" s="46" t="s">
        <v>18507</v>
      </c>
      <c r="F13716" s="121">
        <v>17.205200000000001</v>
      </c>
      <c r="G13716" s="87"/>
      <c r="H13716" s="47"/>
      <c r="I13716" s="120">
        <v>0</v>
      </c>
      <c r="J13716" s="120">
        <v>0</v>
      </c>
    </row>
    <row r="13717" spans="1:10" ht="15" customHeight="1">
      <c r="A13717" s="46" t="s">
        <v>24876</v>
      </c>
      <c r="B13717" s="46" t="s">
        <v>24877</v>
      </c>
      <c r="C13717" s="47">
        <v>57.005200000000002</v>
      </c>
      <c r="D13717" s="119" t="s">
        <v>18506</v>
      </c>
      <c r="E13717" s="46" t="s">
        <v>18506</v>
      </c>
      <c r="F13717" s="121">
        <v>31.678000000000001</v>
      </c>
      <c r="G13717" s="87"/>
      <c r="H13717" s="47"/>
      <c r="I13717" s="120">
        <v>0</v>
      </c>
      <c r="J13717" s="120">
        <v>0</v>
      </c>
    </row>
    <row r="13718" spans="1:10" ht="15" customHeight="1">
      <c r="A13718" s="46" t="s">
        <v>24897</v>
      </c>
      <c r="B13718" s="46" t="s">
        <v>24898</v>
      </c>
      <c r="C13718" s="47">
        <v>5.7942</v>
      </c>
      <c r="D13718" s="119" t="s">
        <v>18505</v>
      </c>
      <c r="E13718" s="46" t="s">
        <v>18505</v>
      </c>
      <c r="F13718" s="121">
        <v>53.968800000000002</v>
      </c>
      <c r="G13718" s="87"/>
      <c r="H13718" s="47"/>
      <c r="I13718" s="120">
        <v>10</v>
      </c>
      <c r="J13718" s="120">
        <v>0</v>
      </c>
    </row>
    <row r="13719" spans="1:10" ht="15" customHeight="1">
      <c r="A13719" s="46" t="s">
        <v>24896</v>
      </c>
      <c r="B13719" s="46" t="s">
        <v>24887</v>
      </c>
      <c r="C13719" s="47">
        <v>3.1880000000000002</v>
      </c>
      <c r="D13719" s="119" t="s">
        <v>18504</v>
      </c>
      <c r="E13719" s="46" t="s">
        <v>18504</v>
      </c>
      <c r="F13719" s="121">
        <v>100.0688</v>
      </c>
      <c r="G13719" s="87"/>
      <c r="H13719" s="47"/>
      <c r="I13719" s="120">
        <v>5</v>
      </c>
      <c r="J13719" s="120">
        <v>0</v>
      </c>
    </row>
    <row r="13720" spans="1:10" ht="15" customHeight="1">
      <c r="A13720" s="46" t="s">
        <v>24895</v>
      </c>
      <c r="B13720" s="46" t="s">
        <v>24887</v>
      </c>
      <c r="C13720" s="47">
        <v>6.9832000000000001</v>
      </c>
      <c r="D13720" s="119" t="s">
        <v>18508</v>
      </c>
      <c r="E13720" s="46" t="s">
        <v>18508</v>
      </c>
      <c r="F13720" s="121">
        <v>1.4676</v>
      </c>
      <c r="G13720" s="87"/>
      <c r="H13720" s="47"/>
      <c r="I13720" s="120">
        <v>0</v>
      </c>
      <c r="J13720" s="120">
        <v>0</v>
      </c>
    </row>
    <row r="13721" spans="1:10" ht="15" customHeight="1">
      <c r="A13721" s="46" t="s">
        <v>24894</v>
      </c>
      <c r="B13721" s="46" t="s">
        <v>24887</v>
      </c>
      <c r="C13721" s="47">
        <v>7.2110000000000003</v>
      </c>
      <c r="D13721" s="119" t="s">
        <v>18513</v>
      </c>
      <c r="E13721" s="46" t="s">
        <v>18513</v>
      </c>
      <c r="F13721" s="121">
        <v>1.3664000000000001</v>
      </c>
      <c r="G13721" s="87"/>
      <c r="H13721" s="47"/>
      <c r="I13721" s="120">
        <v>0</v>
      </c>
      <c r="J13721" s="120">
        <v>0</v>
      </c>
    </row>
    <row r="13722" spans="1:10" ht="15" customHeight="1">
      <c r="A13722" s="46" t="s">
        <v>24893</v>
      </c>
      <c r="B13722" s="46" t="s">
        <v>24887</v>
      </c>
      <c r="C13722" s="47">
        <v>9.8930000000000007</v>
      </c>
      <c r="D13722" s="119" t="s">
        <v>18512</v>
      </c>
      <c r="E13722" s="46" t="s">
        <v>18512</v>
      </c>
      <c r="F13722" s="121">
        <v>1.4927999999999999</v>
      </c>
      <c r="G13722" s="87"/>
      <c r="H13722" s="47"/>
      <c r="I13722" s="120">
        <v>0</v>
      </c>
      <c r="J13722" s="120">
        <v>0</v>
      </c>
    </row>
    <row r="13723" spans="1:10" ht="15" customHeight="1">
      <c r="A13723" s="46" t="s">
        <v>24892</v>
      </c>
      <c r="B13723" s="46" t="s">
        <v>24887</v>
      </c>
      <c r="C13723" s="47">
        <v>9.7159999999999993</v>
      </c>
      <c r="D13723" s="119" t="s">
        <v>18511</v>
      </c>
      <c r="E13723" s="46" t="s">
        <v>18511</v>
      </c>
      <c r="F13723" s="121">
        <v>1.923</v>
      </c>
      <c r="G13723" s="87"/>
      <c r="H13723" s="47"/>
      <c r="I13723" s="120">
        <v>0</v>
      </c>
      <c r="J13723" s="120">
        <v>0</v>
      </c>
    </row>
    <row r="13724" spans="1:10" ht="15" customHeight="1">
      <c r="A13724" s="46" t="s">
        <v>24891</v>
      </c>
      <c r="B13724" s="46" t="s">
        <v>24887</v>
      </c>
      <c r="C13724" s="47">
        <v>14.548400000000001</v>
      </c>
      <c r="D13724" s="119" t="s">
        <v>18510</v>
      </c>
      <c r="E13724" s="46" t="s">
        <v>18510</v>
      </c>
      <c r="F13724" s="121">
        <v>2.6566000000000001</v>
      </c>
      <c r="G13724" s="87"/>
      <c r="H13724" s="47"/>
      <c r="I13724" s="120">
        <v>0</v>
      </c>
      <c r="J13724" s="120">
        <v>0</v>
      </c>
    </row>
    <row r="13725" spans="1:10" ht="15" customHeight="1">
      <c r="A13725" s="46" t="s">
        <v>24890</v>
      </c>
      <c r="B13725" s="46" t="s">
        <v>24887</v>
      </c>
      <c r="C13725" s="47">
        <v>14.1944</v>
      </c>
      <c r="D13725" s="119" t="s">
        <v>18519</v>
      </c>
      <c r="E13725" s="46" t="s">
        <v>18519</v>
      </c>
      <c r="F13725" s="121">
        <v>33.347999999999999</v>
      </c>
      <c r="G13725" s="87"/>
      <c r="H13725" s="47"/>
      <c r="I13725" s="120">
        <v>0</v>
      </c>
      <c r="J13725" s="120">
        <v>0</v>
      </c>
    </row>
    <row r="13726" spans="1:10" ht="15" customHeight="1">
      <c r="A13726" s="46" t="s">
        <v>24889</v>
      </c>
      <c r="B13726" s="46" t="s">
        <v>24887</v>
      </c>
      <c r="C13726" s="47">
        <v>15.029199999999999</v>
      </c>
      <c r="D13726" s="119" t="s">
        <v>18518</v>
      </c>
      <c r="E13726" s="46" t="s">
        <v>18518</v>
      </c>
      <c r="F13726" s="121">
        <v>49.060400000000001</v>
      </c>
      <c r="G13726" s="87"/>
      <c r="H13726" s="47"/>
      <c r="I13726" s="120">
        <v>0</v>
      </c>
      <c r="J13726" s="120">
        <v>0</v>
      </c>
    </row>
    <row r="13727" spans="1:10" ht="15" customHeight="1">
      <c r="A13727" s="46" t="s">
        <v>24888</v>
      </c>
      <c r="B13727" s="46" t="s">
        <v>24887</v>
      </c>
      <c r="C13727" s="47">
        <v>19.178799999999999</v>
      </c>
      <c r="D13727" s="119" t="s">
        <v>18517</v>
      </c>
      <c r="E13727" s="46" t="s">
        <v>18517</v>
      </c>
      <c r="F13727" s="121">
        <v>0.50600000000000001</v>
      </c>
      <c r="G13727" s="87"/>
      <c r="H13727" s="47"/>
      <c r="I13727" s="120">
        <v>0</v>
      </c>
      <c r="J13727" s="120">
        <v>0</v>
      </c>
    </row>
    <row r="13728" spans="1:10" ht="15" customHeight="1">
      <c r="A13728" s="46" t="s">
        <v>24886</v>
      </c>
      <c r="B13728" s="46" t="s">
        <v>24887</v>
      </c>
      <c r="C13728" s="47">
        <v>18.293199999999999</v>
      </c>
      <c r="D13728" s="119" t="s">
        <v>18516</v>
      </c>
      <c r="E13728" s="46" t="s">
        <v>18516</v>
      </c>
      <c r="F13728" s="121">
        <v>42.861400000000003</v>
      </c>
      <c r="G13728" s="87"/>
      <c r="H13728" s="47"/>
      <c r="I13728" s="120">
        <v>0</v>
      </c>
      <c r="J13728" s="120">
        <v>0</v>
      </c>
    </row>
    <row r="13729" spans="1:10" ht="15" customHeight="1">
      <c r="A13729" s="46" t="s">
        <v>24905</v>
      </c>
      <c r="B13729" s="46" t="s">
        <v>24900</v>
      </c>
      <c r="C13729" s="47">
        <v>6.8567999999999998</v>
      </c>
      <c r="D13729" s="119" t="s">
        <v>18515</v>
      </c>
      <c r="E13729" s="46" t="s">
        <v>18515</v>
      </c>
      <c r="F13729" s="121">
        <v>51.767600000000002</v>
      </c>
      <c r="G13729" s="87"/>
      <c r="H13729" s="47"/>
      <c r="I13729" s="120">
        <v>0</v>
      </c>
      <c r="J13729" s="120">
        <v>0</v>
      </c>
    </row>
    <row r="13730" spans="1:10" ht="15" customHeight="1">
      <c r="A13730" s="46" t="s">
        <v>24904</v>
      </c>
      <c r="B13730" s="46" t="s">
        <v>24900</v>
      </c>
      <c r="C13730" s="47">
        <v>8.7037999999999993</v>
      </c>
      <c r="D13730" s="119" t="s">
        <v>1971</v>
      </c>
      <c r="E13730" s="46" t="s">
        <v>1971</v>
      </c>
      <c r="F13730" s="121">
        <v>0.54579999999999995</v>
      </c>
      <c r="G13730" s="87"/>
      <c r="H13730" s="47"/>
      <c r="I13730" s="120">
        <v>0</v>
      </c>
      <c r="J13730" s="120">
        <v>0</v>
      </c>
    </row>
    <row r="13731" spans="1:10" ht="15" customHeight="1">
      <c r="A13731" s="46" t="s">
        <v>24903</v>
      </c>
      <c r="B13731" s="46" t="s">
        <v>24900</v>
      </c>
      <c r="C13731" s="47">
        <v>13.739000000000001</v>
      </c>
      <c r="D13731" s="119" t="s">
        <v>1974</v>
      </c>
      <c r="E13731" s="46" t="s">
        <v>1974</v>
      </c>
      <c r="F13731" s="121">
        <v>0.79120000000000001</v>
      </c>
      <c r="G13731" s="87"/>
      <c r="H13731" s="47"/>
      <c r="I13731" s="120">
        <v>0</v>
      </c>
      <c r="J13731" s="120">
        <v>0</v>
      </c>
    </row>
    <row r="13732" spans="1:10" ht="15" customHeight="1">
      <c r="A13732" s="46" t="s">
        <v>24902</v>
      </c>
      <c r="B13732" s="46" t="s">
        <v>24900</v>
      </c>
      <c r="C13732" s="47">
        <v>16.927</v>
      </c>
      <c r="D13732" s="119" t="s">
        <v>1977</v>
      </c>
      <c r="E13732" s="46" t="s">
        <v>1977</v>
      </c>
      <c r="F13732" s="121">
        <v>1.2474000000000001</v>
      </c>
      <c r="G13732" s="87"/>
      <c r="H13732" s="47"/>
      <c r="I13732" s="120">
        <v>0</v>
      </c>
      <c r="J13732" s="120">
        <v>0</v>
      </c>
    </row>
    <row r="13733" spans="1:10" ht="15" customHeight="1">
      <c r="A13733" s="46" t="s">
        <v>24901</v>
      </c>
      <c r="B13733" s="46" t="s">
        <v>24900</v>
      </c>
      <c r="C13733" s="47">
        <v>23.4802</v>
      </c>
      <c r="D13733" s="119" t="s">
        <v>1980</v>
      </c>
      <c r="E13733" s="46" t="s">
        <v>1980</v>
      </c>
      <c r="F13733" s="121">
        <v>2.0461999999999998</v>
      </c>
      <c r="G13733" s="87"/>
      <c r="H13733" s="47"/>
      <c r="I13733" s="120">
        <v>0</v>
      </c>
      <c r="J13733" s="120">
        <v>0</v>
      </c>
    </row>
    <row r="13734" spans="1:10" ht="15" customHeight="1">
      <c r="A13734" s="46" t="s">
        <v>24899</v>
      </c>
      <c r="B13734" s="46" t="s">
        <v>24900</v>
      </c>
      <c r="C13734" s="47">
        <v>29.679200000000002</v>
      </c>
      <c r="D13734" s="119" t="s">
        <v>1983</v>
      </c>
      <c r="E13734" s="46" t="s">
        <v>1983</v>
      </c>
      <c r="F13734" s="121">
        <v>4.6302000000000003</v>
      </c>
      <c r="G13734" s="87"/>
      <c r="H13734" s="47"/>
      <c r="I13734" s="120">
        <v>0</v>
      </c>
      <c r="J13734" s="120">
        <v>0</v>
      </c>
    </row>
    <row r="13735" spans="1:10" ht="15" customHeight="1">
      <c r="A13735" s="46" t="s">
        <v>24801</v>
      </c>
      <c r="B13735" s="46" t="s">
        <v>24798</v>
      </c>
      <c r="C13735" s="47">
        <v>19.609000000000002</v>
      </c>
      <c r="D13735" s="119" t="s">
        <v>1986</v>
      </c>
      <c r="E13735" s="46" t="s">
        <v>1986</v>
      </c>
      <c r="F13735" s="121">
        <v>7.7012</v>
      </c>
      <c r="G13735" s="87"/>
      <c r="H13735" s="47"/>
      <c r="I13735" s="120">
        <v>0</v>
      </c>
      <c r="J13735" s="120">
        <v>0</v>
      </c>
    </row>
    <row r="13736" spans="1:10" ht="15" customHeight="1">
      <c r="A13736" s="46" t="s">
        <v>24800</v>
      </c>
      <c r="B13736" s="46" t="s">
        <v>24798</v>
      </c>
      <c r="C13736" s="47">
        <v>16.3704</v>
      </c>
      <c r="D13736" s="119" t="s">
        <v>1989</v>
      </c>
      <c r="E13736" s="46" t="s">
        <v>1989</v>
      </c>
      <c r="F13736" s="121">
        <v>9.8171999999999997</v>
      </c>
      <c r="G13736" s="87"/>
      <c r="H13736" s="47"/>
      <c r="I13736" s="120">
        <v>0</v>
      </c>
      <c r="J13736" s="120">
        <v>0</v>
      </c>
    </row>
    <row r="13737" spans="1:10" ht="15" customHeight="1">
      <c r="A13737" s="46" t="s">
        <v>24799</v>
      </c>
      <c r="B13737" s="46" t="s">
        <v>24798</v>
      </c>
      <c r="C13737" s="47">
        <v>23.176600000000001</v>
      </c>
      <c r="D13737" s="119" t="s">
        <v>18514</v>
      </c>
      <c r="E13737" s="46" t="s">
        <v>18514</v>
      </c>
      <c r="F13737" s="121">
        <v>21.228200000000001</v>
      </c>
      <c r="G13737" s="87"/>
      <c r="H13737" s="47"/>
      <c r="I13737" s="120">
        <v>0</v>
      </c>
      <c r="J13737" s="120">
        <v>0</v>
      </c>
    </row>
    <row r="13738" spans="1:10" ht="15" customHeight="1">
      <c r="A13738" s="46" t="s">
        <v>24797</v>
      </c>
      <c r="B13738" s="46" t="s">
        <v>24798</v>
      </c>
      <c r="C13738" s="47">
        <v>26.364599999999999</v>
      </c>
      <c r="D13738" s="119" t="s">
        <v>18525</v>
      </c>
      <c r="E13738" s="46" t="s">
        <v>18525</v>
      </c>
      <c r="F13738" s="121">
        <v>3.7951999999999999</v>
      </c>
      <c r="G13738" s="87"/>
      <c r="H13738" s="47"/>
      <c r="I13738" s="120">
        <v>0</v>
      </c>
      <c r="J13738" s="120">
        <v>0</v>
      </c>
    </row>
    <row r="13739" spans="1:10" ht="15" customHeight="1">
      <c r="A13739" s="46" t="s">
        <v>24796</v>
      </c>
      <c r="B13739" s="46" t="s">
        <v>24791</v>
      </c>
      <c r="C13739" s="47">
        <v>8.0711999999999993</v>
      </c>
      <c r="D13739" s="119" t="s">
        <v>3431</v>
      </c>
      <c r="E13739" s="46" t="s">
        <v>3431</v>
      </c>
      <c r="F13739" s="121">
        <v>2.4365999999999999</v>
      </c>
      <c r="G13739" s="87"/>
      <c r="H13739" s="47"/>
      <c r="I13739" s="120">
        <v>0</v>
      </c>
      <c r="J13739" s="120">
        <v>0</v>
      </c>
    </row>
    <row r="13740" spans="1:10" ht="15" customHeight="1">
      <c r="A13740" s="46" t="s">
        <v>24795</v>
      </c>
      <c r="B13740" s="46" t="s">
        <v>24791</v>
      </c>
      <c r="C13740" s="47">
        <v>14.4474</v>
      </c>
      <c r="D13740" s="119" t="s">
        <v>18524</v>
      </c>
      <c r="E13740" s="46" t="s">
        <v>18524</v>
      </c>
      <c r="F13740" s="121">
        <v>3.899</v>
      </c>
      <c r="G13740" s="87"/>
      <c r="H13740" s="47"/>
      <c r="I13740" s="120">
        <v>0</v>
      </c>
      <c r="J13740" s="120">
        <v>0</v>
      </c>
    </row>
    <row r="13741" spans="1:10" ht="15" customHeight="1">
      <c r="A13741" s="46" t="s">
        <v>24794</v>
      </c>
      <c r="B13741" s="46" t="s">
        <v>24791</v>
      </c>
      <c r="C13741" s="47">
        <v>36.687800000000003</v>
      </c>
      <c r="D13741" s="119" t="s">
        <v>33331</v>
      </c>
      <c r="E13741" s="46" t="s">
        <v>33331</v>
      </c>
      <c r="F13741" s="121">
        <v>8.9819999999999993</v>
      </c>
      <c r="G13741" s="87"/>
      <c r="H13741" s="47"/>
      <c r="I13741" s="120">
        <v>0</v>
      </c>
      <c r="J13741" s="120">
        <v>0</v>
      </c>
    </row>
    <row r="13742" spans="1:10" ht="15" customHeight="1">
      <c r="A13742" s="46" t="s">
        <v>24793</v>
      </c>
      <c r="B13742" s="46" t="s">
        <v>24791</v>
      </c>
      <c r="C13742" s="47">
        <v>21.126999999999999</v>
      </c>
      <c r="D13742" s="119" t="s">
        <v>3436</v>
      </c>
      <c r="E13742" s="46" t="s">
        <v>3436</v>
      </c>
      <c r="F13742" s="121">
        <v>9.7471999999999994</v>
      </c>
      <c r="G13742" s="87"/>
      <c r="H13742" s="47"/>
      <c r="I13742" s="120">
        <v>0</v>
      </c>
      <c r="J13742" s="120">
        <v>0</v>
      </c>
    </row>
    <row r="13743" spans="1:10" ht="15" customHeight="1">
      <c r="A13743" s="46" t="s">
        <v>24792</v>
      </c>
      <c r="B13743" s="46" t="s">
        <v>24791</v>
      </c>
      <c r="C13743" s="47">
        <v>22.240400000000001</v>
      </c>
      <c r="D13743" s="119" t="s">
        <v>3441</v>
      </c>
      <c r="E13743" s="46" t="s">
        <v>3441</v>
      </c>
      <c r="F13743" s="121">
        <v>3.6554000000000002</v>
      </c>
      <c r="G13743" s="87"/>
      <c r="H13743" s="47"/>
      <c r="I13743" s="120">
        <v>0</v>
      </c>
      <c r="J13743" s="120">
        <v>0</v>
      </c>
    </row>
    <row r="13744" spans="1:10" ht="15" customHeight="1">
      <c r="A13744" s="46" t="s">
        <v>24790</v>
      </c>
      <c r="B13744" s="46" t="s">
        <v>24791</v>
      </c>
      <c r="C13744" s="47">
        <v>49.971200000000003</v>
      </c>
      <c r="D13744" s="119" t="s">
        <v>3446</v>
      </c>
      <c r="E13744" s="46" t="s">
        <v>3446</v>
      </c>
      <c r="F13744" s="121">
        <v>4.3861999999999997</v>
      </c>
      <c r="G13744" s="87"/>
      <c r="H13744" s="47"/>
      <c r="I13744" s="120">
        <v>0</v>
      </c>
      <c r="J13744" s="120">
        <v>0</v>
      </c>
    </row>
    <row r="13745" spans="1:10" ht="15" customHeight="1">
      <c r="A13745" s="46" t="s">
        <v>24789</v>
      </c>
      <c r="B13745" s="46" t="s">
        <v>24783</v>
      </c>
      <c r="C13745" s="47">
        <v>5.0603999999999996</v>
      </c>
      <c r="D13745" s="119" t="s">
        <v>3451</v>
      </c>
      <c r="E13745" s="46" t="s">
        <v>3451</v>
      </c>
      <c r="F13745" s="121">
        <v>5.6538000000000004</v>
      </c>
      <c r="G13745" s="87"/>
      <c r="H13745" s="47"/>
      <c r="I13745" s="120">
        <v>10</v>
      </c>
      <c r="J13745" s="120">
        <v>0</v>
      </c>
    </row>
    <row r="13746" spans="1:10" ht="15" customHeight="1">
      <c r="A13746" s="46" t="s">
        <v>24788</v>
      </c>
      <c r="B13746" s="46" t="s">
        <v>24783</v>
      </c>
      <c r="C13746" s="47">
        <v>6.8057999999999996</v>
      </c>
      <c r="D13746" s="119" t="s">
        <v>18528</v>
      </c>
      <c r="E13746" s="46" t="s">
        <v>18528</v>
      </c>
      <c r="F13746" s="121">
        <v>7.5654000000000003</v>
      </c>
      <c r="G13746" s="87"/>
      <c r="H13746" s="47"/>
      <c r="I13746" s="120">
        <v>25</v>
      </c>
      <c r="J13746" s="120">
        <v>0</v>
      </c>
    </row>
    <row r="13747" spans="1:10" ht="15" customHeight="1">
      <c r="A13747" s="46" t="s">
        <v>24787</v>
      </c>
      <c r="B13747" s="46" t="s">
        <v>24783</v>
      </c>
      <c r="C13747" s="47">
        <v>8.7748000000000008</v>
      </c>
      <c r="D13747" s="119" t="s">
        <v>18526</v>
      </c>
      <c r="E13747" s="46" t="s">
        <v>18526</v>
      </c>
      <c r="F13747" s="121">
        <v>5.5411999999999999</v>
      </c>
      <c r="G13747" s="87"/>
      <c r="H13747" s="47"/>
      <c r="I13747" s="120">
        <v>60</v>
      </c>
      <c r="J13747" s="120">
        <v>0</v>
      </c>
    </row>
    <row r="13748" spans="1:10" ht="15" customHeight="1">
      <c r="A13748" s="46" t="s">
        <v>24786</v>
      </c>
      <c r="B13748" s="46" t="s">
        <v>24783</v>
      </c>
      <c r="C13748" s="47">
        <v>12.296799999999999</v>
      </c>
      <c r="D13748" s="119" t="s">
        <v>33333</v>
      </c>
      <c r="E13748" s="46" t="s">
        <v>33333</v>
      </c>
      <c r="F13748" s="121">
        <v>21.354800000000001</v>
      </c>
      <c r="G13748" s="87"/>
      <c r="H13748" s="47"/>
      <c r="I13748" s="120">
        <v>0</v>
      </c>
      <c r="J13748" s="120">
        <v>0</v>
      </c>
    </row>
    <row r="13749" spans="1:10" ht="15" customHeight="1">
      <c r="A13749" s="46" t="s">
        <v>24785</v>
      </c>
      <c r="B13749" s="46" t="s">
        <v>24783</v>
      </c>
      <c r="C13749" s="47">
        <v>22.873000000000001</v>
      </c>
      <c r="D13749" s="119" t="s">
        <v>18552</v>
      </c>
      <c r="E13749" s="46" t="s">
        <v>18552</v>
      </c>
      <c r="F13749" s="121">
        <v>8.2853999999999992</v>
      </c>
      <c r="G13749" s="87"/>
      <c r="H13749" s="47"/>
      <c r="I13749" s="120">
        <v>0</v>
      </c>
      <c r="J13749" s="120">
        <v>0</v>
      </c>
    </row>
    <row r="13750" spans="1:10" ht="15" customHeight="1">
      <c r="A13750" s="46" t="s">
        <v>24784</v>
      </c>
      <c r="B13750" s="46" t="s">
        <v>24783</v>
      </c>
      <c r="C13750" s="47">
        <v>40.204599999999999</v>
      </c>
      <c r="D13750" s="119" t="s">
        <v>18550</v>
      </c>
      <c r="E13750" s="46" t="s">
        <v>18550</v>
      </c>
      <c r="F13750" s="121">
        <v>9.2601999999999993</v>
      </c>
      <c r="G13750" s="87"/>
      <c r="H13750" s="47"/>
      <c r="I13750" s="120">
        <v>0</v>
      </c>
      <c r="J13750" s="120">
        <v>0</v>
      </c>
    </row>
    <row r="13751" spans="1:10" ht="15" customHeight="1">
      <c r="A13751" s="46" t="s">
        <v>24782</v>
      </c>
      <c r="B13751" s="46" t="s">
        <v>24783</v>
      </c>
      <c r="C13751" s="47">
        <v>47.086799999999997</v>
      </c>
      <c r="D13751" s="119" t="s">
        <v>18523</v>
      </c>
      <c r="E13751" s="46" t="s">
        <v>18523</v>
      </c>
      <c r="F13751" s="121">
        <v>4.1748000000000003</v>
      </c>
      <c r="G13751" s="87"/>
      <c r="H13751" s="47"/>
      <c r="I13751" s="120">
        <v>0</v>
      </c>
      <c r="J13751" s="120">
        <v>0</v>
      </c>
    </row>
    <row r="13752" spans="1:10" ht="15" customHeight="1">
      <c r="A13752" s="46" t="s">
        <v>24962</v>
      </c>
      <c r="B13752" s="46" t="s">
        <v>24963</v>
      </c>
      <c r="C13752" s="47">
        <v>0.73380000000000001</v>
      </c>
      <c r="D13752" s="119" t="s">
        <v>3472</v>
      </c>
      <c r="E13752" s="46" t="s">
        <v>3472</v>
      </c>
      <c r="F13752" s="121">
        <v>2.9241999999999999</v>
      </c>
      <c r="G13752" s="87"/>
      <c r="H13752" s="47"/>
      <c r="I13752" s="120">
        <v>0</v>
      </c>
      <c r="J13752" s="120">
        <v>0</v>
      </c>
    </row>
    <row r="13753" spans="1:10" ht="15" customHeight="1">
      <c r="A13753" s="46" t="s">
        <v>24960</v>
      </c>
      <c r="B13753" s="46" t="s">
        <v>24961</v>
      </c>
      <c r="C13753" s="47">
        <v>0.57420000000000004</v>
      </c>
      <c r="D13753" s="119" t="s">
        <v>18522</v>
      </c>
      <c r="E13753" s="46" t="s">
        <v>18522</v>
      </c>
      <c r="F13753" s="121">
        <v>3.9977999999999998</v>
      </c>
      <c r="G13753" s="87"/>
      <c r="H13753" s="47"/>
      <c r="I13753" s="120">
        <v>50</v>
      </c>
      <c r="J13753" s="120">
        <v>0</v>
      </c>
    </row>
    <row r="13754" spans="1:10" ht="15" customHeight="1">
      <c r="A13754" s="46" t="s">
        <v>24958</v>
      </c>
      <c r="B13754" s="46" t="s">
        <v>24959</v>
      </c>
      <c r="C13754" s="47">
        <v>0.64680000000000004</v>
      </c>
      <c r="D13754" s="119" t="s">
        <v>18521</v>
      </c>
      <c r="E13754" s="46" t="s">
        <v>18521</v>
      </c>
      <c r="F13754" s="121">
        <v>5.5411999999999999</v>
      </c>
      <c r="G13754" s="87"/>
      <c r="H13754" s="47"/>
      <c r="I13754" s="120">
        <v>8</v>
      </c>
      <c r="J13754" s="120">
        <v>0</v>
      </c>
    </row>
    <row r="13755" spans="1:10" ht="15" customHeight="1">
      <c r="A13755" s="46" t="s">
        <v>24956</v>
      </c>
      <c r="B13755" s="46" t="s">
        <v>24957</v>
      </c>
      <c r="C13755" s="47">
        <v>0.79700000000000004</v>
      </c>
      <c r="D13755" s="119" t="s">
        <v>18520</v>
      </c>
      <c r="E13755" s="46" t="s">
        <v>18520</v>
      </c>
      <c r="F13755" s="121">
        <v>5.5411999999999999</v>
      </c>
      <c r="G13755" s="87"/>
      <c r="H13755" s="47"/>
      <c r="I13755" s="120">
        <v>50</v>
      </c>
      <c r="J13755" s="120">
        <v>0</v>
      </c>
    </row>
    <row r="13756" spans="1:10" ht="15" customHeight="1">
      <c r="A13756" s="46" t="s">
        <v>24954</v>
      </c>
      <c r="B13756" s="46" t="s">
        <v>24955</v>
      </c>
      <c r="C13756" s="47">
        <v>0.79800000000000004</v>
      </c>
      <c r="D13756" s="119" t="s">
        <v>33345</v>
      </c>
      <c r="E13756" s="46" t="s">
        <v>33345</v>
      </c>
      <c r="F13756" s="121">
        <v>2.758</v>
      </c>
      <c r="G13756" s="87"/>
      <c r="H13756" s="47"/>
      <c r="I13756" s="120">
        <v>6</v>
      </c>
      <c r="J13756" s="120">
        <v>0</v>
      </c>
    </row>
    <row r="13757" spans="1:10" ht="15" customHeight="1">
      <c r="A13757" s="46" t="s">
        <v>24952</v>
      </c>
      <c r="B13757" s="46" t="s">
        <v>24953</v>
      </c>
      <c r="C13757" s="47">
        <v>1.1634</v>
      </c>
      <c r="D13757" s="119" t="s">
        <v>18536</v>
      </c>
      <c r="E13757" s="46" t="s">
        <v>18536</v>
      </c>
      <c r="F13757" s="121">
        <v>33.398400000000002</v>
      </c>
      <c r="G13757" s="87"/>
      <c r="H13757" s="47"/>
      <c r="I13757" s="120">
        <v>1</v>
      </c>
      <c r="J13757" s="120">
        <v>0</v>
      </c>
    </row>
    <row r="13758" spans="1:10" ht="15" customHeight="1">
      <c r="A13758" s="46" t="s">
        <v>24950</v>
      </c>
      <c r="B13758" s="46" t="s">
        <v>24951</v>
      </c>
      <c r="C13758" s="47">
        <v>1.9583999999999999</v>
      </c>
      <c r="D13758" s="119" t="s">
        <v>18535</v>
      </c>
      <c r="E13758" s="46" t="s">
        <v>18535</v>
      </c>
      <c r="F13758" s="121">
        <v>49.085599999999999</v>
      </c>
      <c r="G13758" s="87"/>
      <c r="H13758" s="47"/>
      <c r="I13758" s="120">
        <v>0</v>
      </c>
      <c r="J13758" s="120">
        <v>0</v>
      </c>
    </row>
    <row r="13759" spans="1:10" ht="15" customHeight="1">
      <c r="A13759" s="46" t="s">
        <v>24948</v>
      </c>
      <c r="B13759" s="46" t="s">
        <v>24949</v>
      </c>
      <c r="C13759" s="47">
        <v>6.1104000000000003</v>
      </c>
      <c r="D13759" s="119" t="s">
        <v>18534</v>
      </c>
      <c r="E13759" s="46" t="s">
        <v>18534</v>
      </c>
      <c r="F13759" s="121">
        <v>0.50600000000000001</v>
      </c>
      <c r="G13759" s="87"/>
      <c r="H13759" s="47"/>
      <c r="I13759" s="120">
        <v>10</v>
      </c>
      <c r="J13759" s="120">
        <v>0</v>
      </c>
    </row>
    <row r="13760" spans="1:10" ht="15" customHeight="1">
      <c r="A13760" s="46" t="s">
        <v>24944</v>
      </c>
      <c r="B13760" s="46" t="s">
        <v>24945</v>
      </c>
      <c r="C13760" s="47">
        <v>7.3376000000000001</v>
      </c>
      <c r="D13760" s="119" t="s">
        <v>18533</v>
      </c>
      <c r="E13760" s="46" t="s">
        <v>18533</v>
      </c>
      <c r="F13760" s="121">
        <v>42.861400000000003</v>
      </c>
      <c r="G13760" s="87"/>
      <c r="H13760" s="47"/>
      <c r="I13760" s="120">
        <v>0</v>
      </c>
      <c r="J13760" s="120">
        <v>0</v>
      </c>
    </row>
    <row r="13761" spans="1:10" ht="15" customHeight="1">
      <c r="A13761" s="46" t="s">
        <v>24942</v>
      </c>
      <c r="B13761" s="46" t="s">
        <v>24943</v>
      </c>
      <c r="C13761" s="47">
        <v>16.7498</v>
      </c>
      <c r="D13761" s="119" t="s">
        <v>18532</v>
      </c>
      <c r="E13761" s="46" t="s">
        <v>18532</v>
      </c>
      <c r="F13761" s="121">
        <v>51.767600000000002</v>
      </c>
      <c r="G13761" s="87"/>
      <c r="H13761" s="47"/>
      <c r="I13761" s="120">
        <v>0</v>
      </c>
      <c r="J13761" s="120">
        <v>0</v>
      </c>
    </row>
    <row r="13762" spans="1:10" ht="15" customHeight="1">
      <c r="A13762" s="46" t="s">
        <v>24976</v>
      </c>
      <c r="B13762" s="46" t="s">
        <v>24977</v>
      </c>
      <c r="C13762" s="47">
        <v>1.2343999999999999</v>
      </c>
      <c r="D13762" s="119" t="s">
        <v>3253</v>
      </c>
      <c r="E13762" s="46" t="s">
        <v>3253</v>
      </c>
      <c r="F13762" s="121">
        <v>0.43859999999999999</v>
      </c>
      <c r="G13762" s="87"/>
      <c r="H13762" s="47"/>
      <c r="I13762" s="120">
        <v>10</v>
      </c>
      <c r="J13762" s="120">
        <v>0</v>
      </c>
    </row>
    <row r="13763" spans="1:10" ht="15" customHeight="1">
      <c r="A13763" s="46" t="s">
        <v>24974</v>
      </c>
      <c r="B13763" s="46" t="s">
        <v>24975</v>
      </c>
      <c r="C13763" s="47">
        <v>0.80959999999999999</v>
      </c>
      <c r="D13763" s="119" t="s">
        <v>3256</v>
      </c>
      <c r="E13763" s="46" t="s">
        <v>3256</v>
      </c>
      <c r="F13763" s="121">
        <v>0.57520000000000004</v>
      </c>
      <c r="G13763" s="87"/>
      <c r="H13763" s="47"/>
      <c r="I13763" s="120">
        <v>10</v>
      </c>
      <c r="J13763" s="120">
        <v>0</v>
      </c>
    </row>
    <row r="13764" spans="1:10" ht="15" customHeight="1">
      <c r="A13764" s="46" t="s">
        <v>24972</v>
      </c>
      <c r="B13764" s="46" t="s">
        <v>24973</v>
      </c>
      <c r="C13764" s="47">
        <v>0.9456</v>
      </c>
      <c r="D13764" s="119" t="s">
        <v>3259</v>
      </c>
      <c r="E13764" s="46" t="s">
        <v>3259</v>
      </c>
      <c r="F13764" s="121">
        <v>0.87719999999999998</v>
      </c>
      <c r="G13764" s="87"/>
      <c r="H13764" s="47"/>
      <c r="I13764" s="120">
        <v>60</v>
      </c>
      <c r="J13764" s="120">
        <v>0</v>
      </c>
    </row>
    <row r="13765" spans="1:10" ht="15" customHeight="1">
      <c r="A13765" s="46" t="s">
        <v>24970</v>
      </c>
      <c r="B13765" s="46" t="s">
        <v>24971</v>
      </c>
      <c r="C13765" s="47">
        <v>1.2132000000000001</v>
      </c>
      <c r="D13765" s="119" t="s">
        <v>3262</v>
      </c>
      <c r="E13765" s="46" t="s">
        <v>3262</v>
      </c>
      <c r="F13765" s="121">
        <v>2.0958000000000001</v>
      </c>
      <c r="G13765" s="87"/>
      <c r="H13765" s="47"/>
      <c r="I13765" s="120">
        <v>10</v>
      </c>
      <c r="J13765" s="120">
        <v>0</v>
      </c>
    </row>
    <row r="13766" spans="1:10" ht="15" customHeight="1">
      <c r="A13766" s="46" t="s">
        <v>24968</v>
      </c>
      <c r="B13766" s="46" t="s">
        <v>24969</v>
      </c>
      <c r="C13766" s="47">
        <v>1.3915999999999999</v>
      </c>
      <c r="D13766" s="119" t="s">
        <v>3264</v>
      </c>
      <c r="E13766" s="46" t="s">
        <v>3264</v>
      </c>
      <c r="F13766" s="121">
        <v>3.9964</v>
      </c>
      <c r="G13766" s="87"/>
      <c r="H13766" s="47"/>
      <c r="I13766" s="120">
        <v>10</v>
      </c>
      <c r="J13766" s="120">
        <v>0</v>
      </c>
    </row>
    <row r="13767" spans="1:10" ht="15" customHeight="1">
      <c r="A13767" s="46" t="s">
        <v>24966</v>
      </c>
      <c r="B13767" s="46" t="s">
        <v>24967</v>
      </c>
      <c r="C13767" s="47">
        <v>2.4910000000000001</v>
      </c>
      <c r="D13767" s="119" t="s">
        <v>3267</v>
      </c>
      <c r="E13767" s="46" t="s">
        <v>3267</v>
      </c>
      <c r="F13767" s="121">
        <v>8.9786000000000001</v>
      </c>
      <c r="G13767" s="87"/>
      <c r="H13767" s="47"/>
      <c r="I13767" s="120">
        <v>10</v>
      </c>
      <c r="J13767" s="120">
        <v>0</v>
      </c>
    </row>
    <row r="13768" spans="1:10" ht="15" customHeight="1">
      <c r="A13768" s="46" t="s">
        <v>24964</v>
      </c>
      <c r="B13768" s="46" t="s">
        <v>24965</v>
      </c>
      <c r="C13768" s="47">
        <v>8.6684000000000001</v>
      </c>
      <c r="D13768" s="119" t="s">
        <v>3270</v>
      </c>
      <c r="E13768" s="46" t="s">
        <v>3270</v>
      </c>
      <c r="F13768" s="121">
        <v>14.4758</v>
      </c>
      <c r="G13768" s="87"/>
      <c r="H13768" s="47"/>
      <c r="I13768" s="120">
        <v>6</v>
      </c>
      <c r="J13768" s="120">
        <v>0</v>
      </c>
    </row>
    <row r="13769" spans="1:10" ht="15" customHeight="1">
      <c r="A13769" s="46" t="s">
        <v>24988</v>
      </c>
      <c r="B13769" s="46" t="s">
        <v>24989</v>
      </c>
      <c r="C13769" s="47">
        <v>1.0802</v>
      </c>
      <c r="D13769" s="119" t="s">
        <v>18531</v>
      </c>
      <c r="E13769" s="46" t="s">
        <v>18531</v>
      </c>
      <c r="F13769" s="121">
        <v>21.228200000000001</v>
      </c>
      <c r="G13769" s="87"/>
      <c r="H13769" s="47"/>
      <c r="I13769" s="120">
        <v>10</v>
      </c>
      <c r="J13769" s="120">
        <v>0</v>
      </c>
    </row>
    <row r="13770" spans="1:10" ht="15" customHeight="1">
      <c r="A13770" s="46" t="s">
        <v>24986</v>
      </c>
      <c r="B13770" s="46" t="s">
        <v>24987</v>
      </c>
      <c r="C13770" s="47">
        <v>0.81740000000000002</v>
      </c>
      <c r="D13770" s="119" t="s">
        <v>18543</v>
      </c>
      <c r="E13770" s="46" t="s">
        <v>18543</v>
      </c>
      <c r="F13770" s="121">
        <v>4.3014000000000001</v>
      </c>
      <c r="G13770" s="87"/>
      <c r="H13770" s="47"/>
      <c r="I13770" s="120">
        <v>10</v>
      </c>
      <c r="J13770" s="120">
        <v>0</v>
      </c>
    </row>
    <row r="13771" spans="1:10" ht="15" customHeight="1">
      <c r="A13771" s="46" t="s">
        <v>24984</v>
      </c>
      <c r="B13771" s="46" t="s">
        <v>24985</v>
      </c>
      <c r="C13771" s="47">
        <v>1.27</v>
      </c>
      <c r="D13771" s="119" t="s">
        <v>3273</v>
      </c>
      <c r="E13771" s="46" t="s">
        <v>3273</v>
      </c>
      <c r="F13771" s="121">
        <v>2.8755999999999999</v>
      </c>
      <c r="G13771" s="87"/>
      <c r="H13771" s="47"/>
      <c r="I13771" s="120">
        <v>0</v>
      </c>
      <c r="J13771" s="120">
        <v>0</v>
      </c>
    </row>
    <row r="13772" spans="1:10" ht="15" customHeight="1">
      <c r="A13772" s="46" t="s">
        <v>24982</v>
      </c>
      <c r="B13772" s="46" t="s">
        <v>24983</v>
      </c>
      <c r="C13772" s="47">
        <v>1.0853999999999999</v>
      </c>
      <c r="D13772" s="119" t="s">
        <v>3276</v>
      </c>
      <c r="E13772" s="46" t="s">
        <v>3276</v>
      </c>
      <c r="F13772" s="121">
        <v>4.8738000000000001</v>
      </c>
      <c r="G13772" s="87"/>
      <c r="H13772" s="47"/>
      <c r="I13772" s="120">
        <v>10</v>
      </c>
      <c r="J13772" s="120">
        <v>0</v>
      </c>
    </row>
    <row r="13773" spans="1:10" ht="15" customHeight="1">
      <c r="A13773" s="46" t="s">
        <v>24980</v>
      </c>
      <c r="B13773" s="46" t="s">
        <v>24981</v>
      </c>
      <c r="C13773" s="47">
        <v>1.5132000000000001</v>
      </c>
      <c r="D13773" s="119" t="s">
        <v>33362</v>
      </c>
      <c r="E13773" s="46" t="s">
        <v>33362</v>
      </c>
      <c r="F13773" s="121">
        <v>7.3121999999999998</v>
      </c>
      <c r="G13773" s="87"/>
      <c r="H13773" s="47"/>
      <c r="I13773" s="120">
        <v>0</v>
      </c>
      <c r="J13773" s="120">
        <v>0</v>
      </c>
    </row>
    <row r="13774" spans="1:10" ht="15" customHeight="1">
      <c r="A13774" s="46" t="s">
        <v>24978</v>
      </c>
      <c r="B13774" s="46" t="s">
        <v>24979</v>
      </c>
      <c r="C13774" s="47">
        <v>3.7873999999999999</v>
      </c>
      <c r="D13774" s="119" t="s">
        <v>3279</v>
      </c>
      <c r="E13774" s="46" t="s">
        <v>3279</v>
      </c>
      <c r="F13774" s="121">
        <v>12.184200000000001</v>
      </c>
      <c r="G13774" s="87"/>
      <c r="H13774" s="47"/>
      <c r="I13774" s="120">
        <v>10</v>
      </c>
      <c r="J13774" s="120">
        <v>0</v>
      </c>
    </row>
    <row r="13775" spans="1:10" ht="15" customHeight="1">
      <c r="A13775" s="46" t="s">
        <v>24946</v>
      </c>
      <c r="B13775" s="46" t="s">
        <v>24947</v>
      </c>
      <c r="C13775" s="47">
        <v>11.2088</v>
      </c>
      <c r="D13775" s="119" t="s">
        <v>18540</v>
      </c>
      <c r="E13775" s="46" t="s">
        <v>18540</v>
      </c>
      <c r="F13775" s="121">
        <v>38.484200000000001</v>
      </c>
      <c r="G13775" s="87"/>
      <c r="H13775" s="47"/>
      <c r="I13775" s="120">
        <v>10</v>
      </c>
      <c r="J13775" s="120">
        <v>0</v>
      </c>
    </row>
    <row r="13776" spans="1:10" ht="15" customHeight="1">
      <c r="A13776" s="46" t="s">
        <v>25036</v>
      </c>
      <c r="B13776" s="46" t="s">
        <v>25037</v>
      </c>
      <c r="C13776" s="47">
        <v>1.3664000000000001</v>
      </c>
      <c r="D13776" s="119" t="s">
        <v>3282</v>
      </c>
      <c r="E13776" s="46" t="s">
        <v>3282</v>
      </c>
      <c r="F13776" s="121">
        <v>5.2145999999999999</v>
      </c>
      <c r="G13776" s="87"/>
      <c r="H13776" s="47"/>
      <c r="I13776" s="120">
        <v>0</v>
      </c>
      <c r="J13776" s="120">
        <v>0</v>
      </c>
    </row>
    <row r="13777" spans="1:10" ht="15" customHeight="1">
      <c r="A13777" s="46" t="s">
        <v>25034</v>
      </c>
      <c r="B13777" s="46" t="s">
        <v>25035</v>
      </c>
      <c r="C13777" s="47">
        <v>1.67</v>
      </c>
      <c r="D13777" s="119" t="s">
        <v>3285</v>
      </c>
      <c r="E13777" s="46" t="s">
        <v>3285</v>
      </c>
      <c r="F13777" s="121">
        <v>5.2636000000000003</v>
      </c>
      <c r="G13777" s="87"/>
      <c r="H13777" s="47"/>
      <c r="I13777" s="120">
        <v>0</v>
      </c>
      <c r="J13777" s="120">
        <v>0</v>
      </c>
    </row>
    <row r="13778" spans="1:10" ht="15" customHeight="1">
      <c r="A13778" s="46" t="s">
        <v>25032</v>
      </c>
      <c r="B13778" s="46" t="s">
        <v>25033</v>
      </c>
      <c r="C13778" s="47">
        <v>1.8724000000000001</v>
      </c>
      <c r="D13778" s="119" t="s">
        <v>3288</v>
      </c>
      <c r="E13778" s="46" t="s">
        <v>3288</v>
      </c>
      <c r="F13778" s="121">
        <v>9.7471999999999994</v>
      </c>
      <c r="G13778" s="87"/>
      <c r="H13778" s="47"/>
      <c r="I13778" s="120">
        <v>0</v>
      </c>
      <c r="J13778" s="120">
        <v>0</v>
      </c>
    </row>
    <row r="13779" spans="1:10" ht="15" customHeight="1">
      <c r="A13779" s="46" t="s">
        <v>25030</v>
      </c>
      <c r="B13779" s="46" t="s">
        <v>25031</v>
      </c>
      <c r="C13779" s="47">
        <v>2.5554000000000001</v>
      </c>
      <c r="D13779" s="119" t="s">
        <v>18549</v>
      </c>
      <c r="E13779" s="46" t="s">
        <v>18549</v>
      </c>
      <c r="F13779" s="121">
        <v>0.50600000000000001</v>
      </c>
      <c r="G13779" s="87"/>
      <c r="H13779" s="47"/>
      <c r="I13779" s="120">
        <v>0</v>
      </c>
      <c r="J13779" s="120">
        <v>0</v>
      </c>
    </row>
    <row r="13780" spans="1:10" ht="15" customHeight="1">
      <c r="A13780" s="46" t="s">
        <v>25028</v>
      </c>
      <c r="B13780" s="46" t="s">
        <v>25029</v>
      </c>
      <c r="C13780" s="47">
        <v>2.9984000000000002</v>
      </c>
      <c r="D13780" s="119" t="s">
        <v>18548</v>
      </c>
      <c r="E13780" s="46" t="s">
        <v>18548</v>
      </c>
      <c r="F13780" s="121">
        <v>0.50600000000000001</v>
      </c>
      <c r="G13780" s="87"/>
      <c r="H13780" s="47"/>
      <c r="I13780" s="120">
        <v>0</v>
      </c>
      <c r="J13780" s="120">
        <v>0</v>
      </c>
    </row>
    <row r="13781" spans="1:10" ht="15" customHeight="1">
      <c r="A13781" s="46" t="s">
        <v>25026</v>
      </c>
      <c r="B13781" s="46" t="s">
        <v>25027</v>
      </c>
      <c r="C13781" s="47">
        <v>1.4894000000000001</v>
      </c>
      <c r="D13781" s="119" t="s">
        <v>18547</v>
      </c>
      <c r="E13781" s="46" t="s">
        <v>18547</v>
      </c>
      <c r="F13781" s="121">
        <v>0.60719999999999996</v>
      </c>
      <c r="G13781" s="87"/>
      <c r="H13781" s="47"/>
      <c r="I13781" s="120">
        <v>23</v>
      </c>
      <c r="J13781" s="120">
        <v>0</v>
      </c>
    </row>
    <row r="13782" spans="1:10" ht="15" customHeight="1">
      <c r="A13782" s="46" t="s">
        <v>25024</v>
      </c>
      <c r="B13782" s="46" t="s">
        <v>25025</v>
      </c>
      <c r="C13782" s="47">
        <v>1.4390000000000001</v>
      </c>
      <c r="D13782" s="119" t="s">
        <v>18546</v>
      </c>
      <c r="E13782" s="46" t="s">
        <v>18546</v>
      </c>
      <c r="F13782" s="121">
        <v>1.2145999999999999</v>
      </c>
      <c r="G13782" s="87"/>
      <c r="H13782" s="47"/>
      <c r="I13782" s="120">
        <v>22</v>
      </c>
      <c r="J13782" s="120">
        <v>0</v>
      </c>
    </row>
    <row r="13783" spans="1:10" ht="15" customHeight="1">
      <c r="A13783" s="46" t="s">
        <v>25022</v>
      </c>
      <c r="B13783" s="46" t="s">
        <v>25023</v>
      </c>
      <c r="C13783" s="47">
        <v>1.6952</v>
      </c>
      <c r="D13783" s="119" t="s">
        <v>18545</v>
      </c>
      <c r="E13783" s="46" t="s">
        <v>18545</v>
      </c>
      <c r="F13783" s="121">
        <v>1.8724000000000001</v>
      </c>
      <c r="G13783" s="87"/>
      <c r="H13783" s="47"/>
      <c r="I13783" s="120">
        <v>30</v>
      </c>
      <c r="J13783" s="120">
        <v>0</v>
      </c>
    </row>
    <row r="13784" spans="1:10" ht="15" customHeight="1">
      <c r="A13784" s="46" t="s">
        <v>25020</v>
      </c>
      <c r="B13784" s="46" t="s">
        <v>25021</v>
      </c>
      <c r="C13784" s="47">
        <v>1.8724000000000001</v>
      </c>
      <c r="D13784" s="119" t="s">
        <v>18557</v>
      </c>
      <c r="E13784" s="46" t="s">
        <v>18557</v>
      </c>
      <c r="F13784" s="121">
        <v>19.963200000000001</v>
      </c>
      <c r="G13784" s="87"/>
      <c r="H13784" s="47"/>
      <c r="I13784" s="120">
        <v>20</v>
      </c>
      <c r="J13784" s="120">
        <v>0</v>
      </c>
    </row>
    <row r="13785" spans="1:10" ht="15" customHeight="1">
      <c r="A13785" s="46" t="s">
        <v>25018</v>
      </c>
      <c r="B13785" s="46" t="s">
        <v>25019</v>
      </c>
      <c r="C13785" s="47">
        <v>3.5064000000000002</v>
      </c>
      <c r="D13785" s="119" t="s">
        <v>18556</v>
      </c>
      <c r="E13785" s="46" t="s">
        <v>18556</v>
      </c>
      <c r="F13785" s="121">
        <v>24.6692</v>
      </c>
      <c r="G13785" s="87"/>
      <c r="H13785" s="47"/>
      <c r="I13785" s="120">
        <v>0</v>
      </c>
      <c r="J13785" s="120">
        <v>0</v>
      </c>
    </row>
    <row r="13786" spans="1:10" ht="15" customHeight="1">
      <c r="A13786" s="46" t="s">
        <v>25016</v>
      </c>
      <c r="B13786" s="46" t="s">
        <v>25017</v>
      </c>
      <c r="C13786" s="47">
        <v>27.1236</v>
      </c>
      <c r="D13786" s="119" t="s">
        <v>18555</v>
      </c>
      <c r="E13786" s="46" t="s">
        <v>18555</v>
      </c>
      <c r="F13786" s="121">
        <v>0.45540000000000003</v>
      </c>
      <c r="G13786" s="87"/>
      <c r="H13786" s="47"/>
      <c r="I13786" s="120">
        <v>0</v>
      </c>
      <c r="J13786" s="120">
        <v>0</v>
      </c>
    </row>
    <row r="13787" spans="1:10" ht="15" customHeight="1">
      <c r="A13787" s="46" t="s">
        <v>25014</v>
      </c>
      <c r="B13787" s="46" t="s">
        <v>25015</v>
      </c>
      <c r="C13787" s="47">
        <v>14.801600000000001</v>
      </c>
      <c r="D13787" s="119" t="s">
        <v>4217</v>
      </c>
      <c r="E13787" s="46" t="s">
        <v>4217</v>
      </c>
      <c r="F13787" s="121">
        <v>0.33139999999999997</v>
      </c>
      <c r="G13787" s="87"/>
      <c r="H13787" s="47"/>
      <c r="I13787" s="120">
        <v>4</v>
      </c>
      <c r="J13787" s="120">
        <v>0</v>
      </c>
    </row>
    <row r="13788" spans="1:10" ht="15" customHeight="1">
      <c r="A13788" s="46" t="s">
        <v>25012</v>
      </c>
      <c r="B13788" s="46" t="s">
        <v>25013</v>
      </c>
      <c r="C13788" s="47">
        <v>5.4652000000000003</v>
      </c>
      <c r="D13788" s="119" t="s">
        <v>4219</v>
      </c>
      <c r="E13788" s="46" t="s">
        <v>4219</v>
      </c>
      <c r="F13788" s="121">
        <v>0.49719999999999998</v>
      </c>
      <c r="G13788" s="87"/>
      <c r="H13788" s="47"/>
      <c r="I13788" s="120">
        <v>0</v>
      </c>
      <c r="J13788" s="120">
        <v>0</v>
      </c>
    </row>
    <row r="13789" spans="1:10" ht="15" customHeight="1">
      <c r="A13789" s="46" t="s">
        <v>25010</v>
      </c>
      <c r="B13789" s="46" t="s">
        <v>25011</v>
      </c>
      <c r="C13789" s="47">
        <v>8.4760000000000009</v>
      </c>
      <c r="D13789" s="119" t="s">
        <v>4221</v>
      </c>
      <c r="E13789" s="46" t="s">
        <v>4221</v>
      </c>
      <c r="F13789" s="121">
        <v>0.73099999999999998</v>
      </c>
      <c r="G13789" s="87"/>
      <c r="H13789" s="47"/>
      <c r="I13789" s="120">
        <v>10</v>
      </c>
      <c r="J13789" s="120">
        <v>0</v>
      </c>
    </row>
    <row r="13790" spans="1:10" ht="15" customHeight="1">
      <c r="A13790" s="46" t="s">
        <v>25008</v>
      </c>
      <c r="B13790" s="46" t="s">
        <v>25009</v>
      </c>
      <c r="C13790" s="47">
        <v>12.094200000000001</v>
      </c>
      <c r="D13790" s="119" t="s">
        <v>4224</v>
      </c>
      <c r="E13790" s="46" t="s">
        <v>4224</v>
      </c>
      <c r="F13790" s="121">
        <v>1.8031999999999999</v>
      </c>
      <c r="G13790" s="87"/>
      <c r="H13790" s="47"/>
      <c r="I13790" s="120">
        <v>0</v>
      </c>
      <c r="J13790" s="120">
        <v>0</v>
      </c>
    </row>
    <row r="13791" spans="1:10" ht="15" customHeight="1">
      <c r="A13791" s="46" t="s">
        <v>25006</v>
      </c>
      <c r="B13791" s="46" t="s">
        <v>25007</v>
      </c>
      <c r="C13791" s="47">
        <v>52.982199999999999</v>
      </c>
      <c r="D13791" s="119" t="s">
        <v>4226</v>
      </c>
      <c r="E13791" s="46" t="s">
        <v>4226</v>
      </c>
      <c r="F13791" s="121">
        <v>2.5830000000000002</v>
      </c>
      <c r="G13791" s="87"/>
      <c r="H13791" s="47"/>
      <c r="I13791" s="120">
        <v>0</v>
      </c>
      <c r="J13791" s="120">
        <v>0</v>
      </c>
    </row>
    <row r="13792" spans="1:10" ht="15" customHeight="1">
      <c r="A13792" s="46" t="s">
        <v>25004</v>
      </c>
      <c r="B13792" s="46" t="s">
        <v>25005</v>
      </c>
      <c r="C13792" s="47">
        <v>4.7061999999999999</v>
      </c>
      <c r="D13792" s="119" t="s">
        <v>4229</v>
      </c>
      <c r="E13792" s="46" t="s">
        <v>4229</v>
      </c>
      <c r="F13792" s="121">
        <v>5.8175999999999997</v>
      </c>
      <c r="G13792" s="87"/>
      <c r="H13792" s="47"/>
      <c r="I13792" s="120">
        <v>0</v>
      </c>
      <c r="J13792" s="120">
        <v>0</v>
      </c>
    </row>
    <row r="13793" spans="1:10" ht="15" customHeight="1">
      <c r="A13793" s="46" t="s">
        <v>25002</v>
      </c>
      <c r="B13793" s="46" t="s">
        <v>25003</v>
      </c>
      <c r="C13793" s="47">
        <v>2.3517999999999999</v>
      </c>
      <c r="D13793" s="119" t="s">
        <v>4231</v>
      </c>
      <c r="E13793" s="46" t="s">
        <v>4231</v>
      </c>
      <c r="F13793" s="121">
        <v>10.536</v>
      </c>
      <c r="G13793" s="87"/>
      <c r="H13793" s="47"/>
      <c r="I13793" s="120">
        <v>8</v>
      </c>
      <c r="J13793" s="120">
        <v>0</v>
      </c>
    </row>
    <row r="13794" spans="1:10" ht="15" customHeight="1">
      <c r="A13794" s="46" t="s">
        <v>25000</v>
      </c>
      <c r="B13794" s="46" t="s">
        <v>25001</v>
      </c>
      <c r="C13794" s="47">
        <v>2.6141999999999999</v>
      </c>
      <c r="D13794" s="119" t="s">
        <v>18554</v>
      </c>
      <c r="E13794" s="46" t="s">
        <v>18554</v>
      </c>
      <c r="F13794" s="121">
        <v>11.057</v>
      </c>
      <c r="G13794" s="87"/>
      <c r="H13794" s="47"/>
      <c r="I13794" s="120">
        <v>24</v>
      </c>
      <c r="J13794" s="120">
        <v>0</v>
      </c>
    </row>
    <row r="13795" spans="1:10" ht="15" customHeight="1">
      <c r="A13795" s="46" t="s">
        <v>24998</v>
      </c>
      <c r="B13795" s="46" t="s">
        <v>24999</v>
      </c>
      <c r="C13795" s="47">
        <v>2.8083999999999998</v>
      </c>
      <c r="D13795" s="119" t="s">
        <v>33381</v>
      </c>
      <c r="E13795" s="46" t="s">
        <v>33381</v>
      </c>
      <c r="F13795" s="121">
        <v>0.40479999999999999</v>
      </c>
      <c r="G13795" s="87"/>
      <c r="H13795" s="47"/>
      <c r="I13795" s="120">
        <v>20</v>
      </c>
      <c r="J13795" s="120">
        <v>0</v>
      </c>
    </row>
    <row r="13796" spans="1:10" ht="15" customHeight="1">
      <c r="A13796" s="46" t="s">
        <v>24996</v>
      </c>
      <c r="B13796" s="46" t="s">
        <v>24997</v>
      </c>
      <c r="C13796" s="47">
        <v>6.2622</v>
      </c>
      <c r="D13796" s="119" t="s">
        <v>33378</v>
      </c>
      <c r="E13796" s="46" t="s">
        <v>33378</v>
      </c>
      <c r="F13796" s="121">
        <v>0.42120000000000002</v>
      </c>
      <c r="G13796" s="87"/>
      <c r="H13796" s="47"/>
      <c r="I13796" s="120">
        <v>10</v>
      </c>
      <c r="J13796" s="120">
        <v>0</v>
      </c>
    </row>
    <row r="13797" spans="1:10" ht="15" customHeight="1">
      <c r="A13797" s="46" t="s">
        <v>24994</v>
      </c>
      <c r="B13797" s="46" t="s">
        <v>24995</v>
      </c>
      <c r="C13797" s="47">
        <v>1.5182</v>
      </c>
      <c r="D13797" s="119" t="s">
        <v>33383</v>
      </c>
      <c r="E13797" s="46" t="s">
        <v>33383</v>
      </c>
      <c r="F13797" s="121">
        <v>0.50600000000000001</v>
      </c>
      <c r="G13797" s="87"/>
      <c r="H13797" s="47"/>
      <c r="I13797" s="120">
        <v>0</v>
      </c>
      <c r="J13797" s="120">
        <v>0</v>
      </c>
    </row>
    <row r="13798" spans="1:10" ht="15" customHeight="1">
      <c r="A13798" s="46" t="s">
        <v>24992</v>
      </c>
      <c r="B13798" s="46" t="s">
        <v>24993</v>
      </c>
      <c r="C13798" s="47">
        <v>1.6446000000000001</v>
      </c>
      <c r="D13798" s="119" t="s">
        <v>33376</v>
      </c>
      <c r="E13798" s="46" t="s">
        <v>33376</v>
      </c>
      <c r="F13798" s="121">
        <v>1.0374000000000001</v>
      </c>
      <c r="G13798" s="87"/>
      <c r="H13798" s="47"/>
      <c r="I13798" s="120">
        <v>10</v>
      </c>
      <c r="J13798" s="120">
        <v>0</v>
      </c>
    </row>
    <row r="13799" spans="1:10" ht="15" customHeight="1">
      <c r="A13799" s="46" t="s">
        <v>24990</v>
      </c>
      <c r="B13799" s="46" t="s">
        <v>24991</v>
      </c>
      <c r="C13799" s="47">
        <v>1.7712000000000001</v>
      </c>
      <c r="D13799" s="119" t="s">
        <v>33374</v>
      </c>
      <c r="E13799" s="46" t="s">
        <v>33374</v>
      </c>
      <c r="F13799" s="121">
        <v>2.1</v>
      </c>
      <c r="G13799" s="87"/>
      <c r="H13799" s="47"/>
      <c r="I13799" s="120">
        <v>0</v>
      </c>
      <c r="J13799" s="120">
        <v>0</v>
      </c>
    </row>
    <row r="13800" spans="1:10" ht="15" customHeight="1">
      <c r="A13800" s="46" t="s">
        <v>25056</v>
      </c>
      <c r="B13800" s="46" t="s">
        <v>25057</v>
      </c>
      <c r="C13800" s="47">
        <v>0.27839999999999998</v>
      </c>
      <c r="D13800" s="119" t="s">
        <v>35565</v>
      </c>
      <c r="E13800" s="46" t="s">
        <v>35565</v>
      </c>
      <c r="F13800" s="121">
        <v>22.904399999999999</v>
      </c>
      <c r="G13800" s="87"/>
      <c r="H13800" s="47"/>
      <c r="I13800" s="120">
        <v>0</v>
      </c>
      <c r="J13800" s="120">
        <v>0</v>
      </c>
    </row>
    <row r="13801" spans="1:10" ht="15" customHeight="1">
      <c r="A13801" s="46" t="s">
        <v>25054</v>
      </c>
      <c r="B13801" s="46" t="s">
        <v>25055</v>
      </c>
      <c r="C13801" s="47">
        <v>0.2278</v>
      </c>
      <c r="D13801" s="119" t="s">
        <v>35566</v>
      </c>
      <c r="E13801" s="46" t="s">
        <v>35566</v>
      </c>
      <c r="F13801" s="121">
        <v>26.1126</v>
      </c>
      <c r="G13801" s="87"/>
      <c r="H13801" s="47"/>
      <c r="I13801" s="120">
        <v>7</v>
      </c>
      <c r="J13801" s="120">
        <v>0</v>
      </c>
    </row>
    <row r="13802" spans="1:10" ht="15" customHeight="1">
      <c r="A13802" s="46" t="s">
        <v>25052</v>
      </c>
      <c r="B13802" s="46" t="s">
        <v>25053</v>
      </c>
      <c r="C13802" s="47">
        <v>0.2354</v>
      </c>
      <c r="D13802" s="119" t="s">
        <v>18563</v>
      </c>
      <c r="E13802" s="46" t="s">
        <v>18563</v>
      </c>
      <c r="F13802" s="121">
        <v>4.7568000000000001</v>
      </c>
      <c r="G13802" s="87"/>
      <c r="H13802" s="47"/>
      <c r="I13802" s="120">
        <v>18</v>
      </c>
      <c r="J13802" s="120">
        <v>0</v>
      </c>
    </row>
    <row r="13803" spans="1:10" ht="15" customHeight="1">
      <c r="A13803" s="46" t="s">
        <v>25050</v>
      </c>
      <c r="B13803" s="46" t="s">
        <v>25051</v>
      </c>
      <c r="C13803" s="47">
        <v>0.27460000000000001</v>
      </c>
      <c r="D13803" s="119" t="s">
        <v>5327</v>
      </c>
      <c r="E13803" s="46" t="s">
        <v>5327</v>
      </c>
      <c r="F13803" s="121">
        <v>2.6314000000000002</v>
      </c>
      <c r="G13803" s="87"/>
      <c r="H13803" s="47"/>
      <c r="I13803" s="120">
        <v>20</v>
      </c>
      <c r="J13803" s="120">
        <v>0</v>
      </c>
    </row>
    <row r="13804" spans="1:10" ht="15" customHeight="1">
      <c r="A13804" s="46" t="s">
        <v>25048</v>
      </c>
      <c r="B13804" s="46" t="s">
        <v>25049</v>
      </c>
      <c r="C13804" s="47">
        <v>0.27839999999999998</v>
      </c>
      <c r="D13804" s="119" t="s">
        <v>5330</v>
      </c>
      <c r="E13804" s="46" t="s">
        <v>5330</v>
      </c>
      <c r="F13804" s="121">
        <v>4.1912000000000003</v>
      </c>
      <c r="G13804" s="87"/>
      <c r="H13804" s="47"/>
      <c r="I13804" s="120">
        <v>15</v>
      </c>
      <c r="J13804" s="120">
        <v>0</v>
      </c>
    </row>
    <row r="13805" spans="1:10" ht="15" customHeight="1">
      <c r="A13805" s="46" t="s">
        <v>25046</v>
      </c>
      <c r="B13805" s="46" t="s">
        <v>25047</v>
      </c>
      <c r="C13805" s="47">
        <v>0.37940000000000002</v>
      </c>
      <c r="D13805" s="119" t="s">
        <v>5333</v>
      </c>
      <c r="E13805" s="46" t="s">
        <v>5333</v>
      </c>
      <c r="F13805" s="121">
        <v>22.418800000000001</v>
      </c>
      <c r="G13805" s="87"/>
      <c r="H13805" s="47"/>
      <c r="I13805" s="120">
        <v>8</v>
      </c>
      <c r="J13805" s="120">
        <v>0</v>
      </c>
    </row>
    <row r="13806" spans="1:10" ht="15" customHeight="1">
      <c r="A13806" s="46" t="s">
        <v>25044</v>
      </c>
      <c r="B13806" s="46" t="s">
        <v>25045</v>
      </c>
      <c r="C13806" s="47">
        <v>0.83499999999999996</v>
      </c>
      <c r="D13806" s="119" t="s">
        <v>18562</v>
      </c>
      <c r="E13806" s="46" t="s">
        <v>18562</v>
      </c>
      <c r="F13806" s="121">
        <v>21.709</v>
      </c>
      <c r="G13806" s="87"/>
      <c r="H13806" s="47"/>
      <c r="I13806" s="120">
        <v>12</v>
      </c>
      <c r="J13806" s="120">
        <v>0</v>
      </c>
    </row>
    <row r="13807" spans="1:10" ht="15" customHeight="1">
      <c r="A13807" s="46" t="s">
        <v>25042</v>
      </c>
      <c r="B13807" s="46" t="s">
        <v>25043</v>
      </c>
      <c r="C13807" s="47">
        <v>2.1</v>
      </c>
      <c r="D13807" s="119" t="s">
        <v>5336</v>
      </c>
      <c r="E13807" s="46" t="s">
        <v>5336</v>
      </c>
      <c r="F13807" s="121">
        <v>19.982199999999999</v>
      </c>
      <c r="G13807" s="87"/>
      <c r="H13807" s="47"/>
      <c r="I13807" s="120">
        <v>4</v>
      </c>
      <c r="J13807" s="120">
        <v>0</v>
      </c>
    </row>
    <row r="13808" spans="1:10" ht="15" customHeight="1">
      <c r="A13808" s="46" t="s">
        <v>25040</v>
      </c>
      <c r="B13808" s="46" t="s">
        <v>25041</v>
      </c>
      <c r="C13808" s="47">
        <v>3.9216000000000002</v>
      </c>
      <c r="D13808" s="119" t="s">
        <v>18561</v>
      </c>
      <c r="E13808" s="46" t="s">
        <v>18561</v>
      </c>
      <c r="F13808" s="121">
        <v>19.356000000000002</v>
      </c>
      <c r="G13808" s="87"/>
      <c r="H13808" s="47"/>
      <c r="I13808" s="120">
        <v>0</v>
      </c>
      <c r="J13808" s="120">
        <v>0</v>
      </c>
    </row>
    <row r="13809" spans="1:10" ht="15" customHeight="1">
      <c r="A13809" s="46" t="s">
        <v>25038</v>
      </c>
      <c r="B13809" s="46" t="s">
        <v>25039</v>
      </c>
      <c r="C13809" s="47">
        <v>6.6292</v>
      </c>
      <c r="D13809" s="119" t="s">
        <v>18560</v>
      </c>
      <c r="E13809" s="46" t="s">
        <v>18560</v>
      </c>
      <c r="F13809" s="121">
        <v>9.1137999999999995</v>
      </c>
      <c r="G13809" s="87"/>
      <c r="H13809" s="47"/>
      <c r="I13809" s="120">
        <v>0</v>
      </c>
      <c r="J13809" s="120">
        <v>0</v>
      </c>
    </row>
    <row r="13810" spans="1:10" ht="15" customHeight="1">
      <c r="A13810" s="46" t="s">
        <v>25098</v>
      </c>
      <c r="B13810" s="46" t="s">
        <v>25099</v>
      </c>
      <c r="C13810" s="47">
        <v>2.2265999999999999</v>
      </c>
      <c r="D13810" s="119" t="s">
        <v>18559</v>
      </c>
      <c r="E13810" s="46" t="s">
        <v>18559</v>
      </c>
      <c r="F13810" s="121">
        <v>11.3606</v>
      </c>
      <c r="G13810" s="87"/>
      <c r="H13810" s="47"/>
      <c r="I13810" s="120">
        <v>0</v>
      </c>
      <c r="J13810" s="120">
        <v>0</v>
      </c>
    </row>
    <row r="13811" spans="1:10" ht="15" customHeight="1">
      <c r="A13811" s="46" t="s">
        <v>25096</v>
      </c>
      <c r="B13811" s="46" t="s">
        <v>25097</v>
      </c>
      <c r="C13811" s="47">
        <v>1.3664000000000001</v>
      </c>
      <c r="D13811" s="119" t="s">
        <v>33394</v>
      </c>
      <c r="E13811" s="46" t="s">
        <v>33394</v>
      </c>
      <c r="F13811" s="121">
        <v>27.351400000000002</v>
      </c>
      <c r="G13811" s="87"/>
      <c r="H13811" s="47"/>
      <c r="I13811" s="120">
        <v>37</v>
      </c>
      <c r="J13811" s="120">
        <v>0</v>
      </c>
    </row>
    <row r="13812" spans="1:10" ht="15" customHeight="1">
      <c r="A13812" s="46" t="s">
        <v>25094</v>
      </c>
      <c r="B13812" s="46" t="s">
        <v>25095</v>
      </c>
      <c r="C13812" s="47">
        <v>1.3664000000000001</v>
      </c>
      <c r="D13812" s="119" t="s">
        <v>5338</v>
      </c>
      <c r="E13812" s="46" t="s">
        <v>5338</v>
      </c>
      <c r="F13812" s="121">
        <v>36.065399999999997</v>
      </c>
      <c r="G13812" s="87"/>
      <c r="H13812" s="47"/>
      <c r="I13812" s="120">
        <v>8</v>
      </c>
      <c r="J13812" s="120">
        <v>0</v>
      </c>
    </row>
    <row r="13813" spans="1:10" ht="15" customHeight="1">
      <c r="A13813" s="46" t="s">
        <v>25092</v>
      </c>
      <c r="B13813" s="46" t="s">
        <v>25093</v>
      </c>
      <c r="C13813" s="47">
        <v>1.3664000000000001</v>
      </c>
      <c r="D13813" s="119" t="s">
        <v>5341</v>
      </c>
      <c r="E13813" s="46" t="s">
        <v>5341</v>
      </c>
      <c r="F13813" s="121">
        <v>3.9476</v>
      </c>
      <c r="G13813" s="87"/>
      <c r="H13813" s="47"/>
      <c r="I13813" s="120">
        <v>30</v>
      </c>
      <c r="J13813" s="120">
        <v>0</v>
      </c>
    </row>
    <row r="13814" spans="1:10" ht="15" customHeight="1">
      <c r="A13814" s="46" t="s">
        <v>25090</v>
      </c>
      <c r="B13814" s="46" t="s">
        <v>25091</v>
      </c>
      <c r="C13814" s="47">
        <v>1.3156000000000001</v>
      </c>
      <c r="D13814" s="119" t="s">
        <v>5344</v>
      </c>
      <c r="E13814" s="46" t="s">
        <v>5344</v>
      </c>
      <c r="F13814" s="121">
        <v>3.9964</v>
      </c>
      <c r="G13814" s="87"/>
      <c r="H13814" s="47"/>
      <c r="I13814" s="120">
        <v>20</v>
      </c>
      <c r="J13814" s="120">
        <v>0</v>
      </c>
    </row>
    <row r="13815" spans="1:10" ht="15" customHeight="1">
      <c r="A13815" s="46" t="s">
        <v>25088</v>
      </c>
      <c r="B13815" s="46" t="s">
        <v>25089</v>
      </c>
      <c r="C13815" s="47">
        <v>2.0242</v>
      </c>
      <c r="D13815" s="119" t="s">
        <v>18558</v>
      </c>
      <c r="E13815" s="46" t="s">
        <v>18558</v>
      </c>
      <c r="F13815" s="121">
        <v>5.8483999999999998</v>
      </c>
      <c r="G13815" s="87"/>
      <c r="H13815" s="47"/>
      <c r="I13815" s="120">
        <v>0</v>
      </c>
      <c r="J13815" s="120">
        <v>0</v>
      </c>
    </row>
    <row r="13816" spans="1:10" ht="15" customHeight="1">
      <c r="A13816" s="46" t="s">
        <v>25086</v>
      </c>
      <c r="B13816" s="46" t="s">
        <v>25087</v>
      </c>
      <c r="C13816" s="47">
        <v>12.448600000000001</v>
      </c>
      <c r="D13816" s="119" t="s">
        <v>18571</v>
      </c>
      <c r="E13816" s="46" t="s">
        <v>18571</v>
      </c>
      <c r="F13816" s="121">
        <v>4.6302000000000003</v>
      </c>
      <c r="G13816" s="87"/>
      <c r="H13816" s="47"/>
      <c r="I13816" s="120">
        <v>0</v>
      </c>
      <c r="J13816" s="120">
        <v>0</v>
      </c>
    </row>
    <row r="13817" spans="1:10" ht="15" customHeight="1">
      <c r="A13817" s="46" t="s">
        <v>25084</v>
      </c>
      <c r="B13817" s="46" t="s">
        <v>25085</v>
      </c>
      <c r="C13817" s="47">
        <v>8.0711999999999993</v>
      </c>
      <c r="D13817" s="119" t="s">
        <v>18570</v>
      </c>
      <c r="E13817" s="46" t="s">
        <v>18570</v>
      </c>
      <c r="F13817" s="121">
        <v>4.8579999999999997</v>
      </c>
      <c r="G13817" s="87"/>
      <c r="H13817" s="47"/>
      <c r="I13817" s="120">
        <v>0</v>
      </c>
      <c r="J13817" s="120">
        <v>0</v>
      </c>
    </row>
    <row r="13818" spans="1:10" ht="15" customHeight="1">
      <c r="A13818" s="46" t="s">
        <v>25082</v>
      </c>
      <c r="B13818" s="46" t="s">
        <v>25083</v>
      </c>
      <c r="C13818" s="47">
        <v>6.2747999999999999</v>
      </c>
      <c r="D13818" s="119" t="s">
        <v>5445</v>
      </c>
      <c r="E13818" s="46" t="s">
        <v>5445</v>
      </c>
      <c r="F13818" s="121">
        <v>3.0213999999999999</v>
      </c>
      <c r="G13818" s="87"/>
      <c r="H13818" s="47"/>
      <c r="I13818" s="120">
        <v>5</v>
      </c>
      <c r="J13818" s="120">
        <v>0</v>
      </c>
    </row>
    <row r="13819" spans="1:10" ht="15" customHeight="1">
      <c r="A13819" s="46" t="s">
        <v>25080</v>
      </c>
      <c r="B13819" s="46" t="s">
        <v>25081</v>
      </c>
      <c r="C13819" s="47">
        <v>10.652200000000001</v>
      </c>
      <c r="D13819" s="119" t="s">
        <v>5448</v>
      </c>
      <c r="E13819" s="46" t="s">
        <v>5448</v>
      </c>
      <c r="F13819" s="121">
        <v>4.6783999999999999</v>
      </c>
      <c r="G13819" s="87"/>
      <c r="H13819" s="47"/>
      <c r="I13819" s="120">
        <v>0</v>
      </c>
      <c r="J13819" s="120">
        <v>0</v>
      </c>
    </row>
    <row r="13820" spans="1:10" ht="15" customHeight="1">
      <c r="A13820" s="46" t="s">
        <v>25078</v>
      </c>
      <c r="B13820" s="46" t="s">
        <v>25079</v>
      </c>
      <c r="C13820" s="47">
        <v>3.0110000000000001</v>
      </c>
      <c r="D13820" s="119" t="s">
        <v>5451</v>
      </c>
      <c r="E13820" s="46" t="s">
        <v>5451</v>
      </c>
      <c r="F13820" s="121">
        <v>24.855599999999999</v>
      </c>
      <c r="G13820" s="87"/>
      <c r="H13820" s="47"/>
      <c r="I13820" s="120">
        <v>0</v>
      </c>
      <c r="J13820" s="120">
        <v>0</v>
      </c>
    </row>
    <row r="13821" spans="1:10" ht="15" customHeight="1">
      <c r="A13821" s="46" t="s">
        <v>25076</v>
      </c>
      <c r="B13821" s="46" t="s">
        <v>25077</v>
      </c>
      <c r="C13821" s="47">
        <v>3.6434000000000002</v>
      </c>
      <c r="D13821" s="119" t="s">
        <v>18569</v>
      </c>
      <c r="E13821" s="46" t="s">
        <v>18569</v>
      </c>
      <c r="F13821" s="121">
        <v>27.655000000000001</v>
      </c>
      <c r="G13821" s="87"/>
      <c r="H13821" s="47"/>
      <c r="I13821" s="120">
        <v>0</v>
      </c>
      <c r="J13821" s="120">
        <v>0</v>
      </c>
    </row>
    <row r="13822" spans="1:10" ht="15" customHeight="1">
      <c r="A13822" s="46" t="s">
        <v>25074</v>
      </c>
      <c r="B13822" s="46" t="s">
        <v>25075</v>
      </c>
      <c r="C13822" s="47">
        <v>6.6543999999999999</v>
      </c>
      <c r="D13822" s="119" t="s">
        <v>5454</v>
      </c>
      <c r="E13822" s="46" t="s">
        <v>5454</v>
      </c>
      <c r="F13822" s="121">
        <v>21.444199999999999</v>
      </c>
      <c r="G13822" s="87"/>
      <c r="H13822" s="47"/>
      <c r="I13822" s="120">
        <v>0</v>
      </c>
      <c r="J13822" s="120">
        <v>0</v>
      </c>
    </row>
    <row r="13823" spans="1:10" ht="15" customHeight="1">
      <c r="A13823" s="46" t="s">
        <v>25072</v>
      </c>
      <c r="B13823" s="46" t="s">
        <v>25073</v>
      </c>
      <c r="C13823" s="47">
        <v>15.4596</v>
      </c>
      <c r="D13823" s="119" t="s">
        <v>18568</v>
      </c>
      <c r="E13823" s="46" t="s">
        <v>18568</v>
      </c>
      <c r="F13823" s="121">
        <v>20.570399999999999</v>
      </c>
      <c r="G13823" s="87"/>
      <c r="H13823" s="47"/>
      <c r="I13823" s="120">
        <v>0</v>
      </c>
      <c r="J13823" s="120">
        <v>0</v>
      </c>
    </row>
    <row r="13824" spans="1:10" ht="15" customHeight="1">
      <c r="A13824" s="46" t="s">
        <v>25070</v>
      </c>
      <c r="B13824" s="46" t="s">
        <v>25071</v>
      </c>
      <c r="C13824" s="47">
        <v>2.5047999999999999</v>
      </c>
      <c r="D13824" s="119" t="s">
        <v>18567</v>
      </c>
      <c r="E13824" s="46" t="s">
        <v>18567</v>
      </c>
      <c r="F13824" s="121">
        <v>9.7471999999999994</v>
      </c>
      <c r="G13824" s="87"/>
      <c r="H13824" s="47"/>
      <c r="I13824" s="120">
        <v>10</v>
      </c>
      <c r="J13824" s="120">
        <v>0</v>
      </c>
    </row>
    <row r="13825" spans="1:10" ht="15" customHeight="1">
      <c r="A13825" s="46" t="s">
        <v>25068</v>
      </c>
      <c r="B13825" s="46" t="s">
        <v>25069</v>
      </c>
      <c r="C13825" s="47">
        <v>1.847</v>
      </c>
      <c r="D13825" s="119" t="s">
        <v>18566</v>
      </c>
      <c r="E13825" s="46" t="s">
        <v>18566</v>
      </c>
      <c r="F13825" s="121">
        <v>11.9932</v>
      </c>
      <c r="G13825" s="87"/>
      <c r="H13825" s="47"/>
      <c r="I13825" s="120">
        <v>20</v>
      </c>
      <c r="J13825" s="120">
        <v>0</v>
      </c>
    </row>
    <row r="13826" spans="1:10" ht="15" customHeight="1">
      <c r="A13826" s="46" t="s">
        <v>25066</v>
      </c>
      <c r="B13826" s="46" t="s">
        <v>25067</v>
      </c>
      <c r="C13826" s="47">
        <v>2.4036</v>
      </c>
      <c r="D13826" s="119" t="s">
        <v>33410</v>
      </c>
      <c r="E13826" s="46" t="s">
        <v>33410</v>
      </c>
      <c r="F13826" s="121">
        <v>28.211600000000001</v>
      </c>
      <c r="G13826" s="87"/>
      <c r="H13826" s="47"/>
      <c r="I13826" s="120">
        <v>20</v>
      </c>
      <c r="J13826" s="120">
        <v>0</v>
      </c>
    </row>
    <row r="13827" spans="1:10" ht="15" customHeight="1">
      <c r="A13827" s="46" t="s">
        <v>25064</v>
      </c>
      <c r="B13827" s="46" t="s">
        <v>25065</v>
      </c>
      <c r="C13827" s="47">
        <v>3.4916</v>
      </c>
      <c r="D13827" s="119" t="s">
        <v>5457</v>
      </c>
      <c r="E13827" s="46" t="s">
        <v>5457</v>
      </c>
      <c r="F13827" s="121">
        <v>38.501800000000003</v>
      </c>
      <c r="G13827" s="87"/>
      <c r="H13827" s="47"/>
      <c r="I13827" s="120">
        <v>17</v>
      </c>
      <c r="J13827" s="120">
        <v>0</v>
      </c>
    </row>
    <row r="13828" spans="1:10" ht="15" customHeight="1">
      <c r="A13828" s="46" t="s">
        <v>25062</v>
      </c>
      <c r="B13828" s="46" t="s">
        <v>25063</v>
      </c>
      <c r="C13828" s="47">
        <v>1.7203999999999999</v>
      </c>
      <c r="D13828" s="119" t="s">
        <v>5460</v>
      </c>
      <c r="E13828" s="46" t="s">
        <v>5460</v>
      </c>
      <c r="F13828" s="121">
        <v>4.9710000000000001</v>
      </c>
      <c r="G13828" s="87"/>
      <c r="H13828" s="47"/>
      <c r="I13828" s="120">
        <v>0</v>
      </c>
      <c r="J13828" s="120">
        <v>0</v>
      </c>
    </row>
    <row r="13829" spans="1:10" ht="15" customHeight="1">
      <c r="A13829" s="46" t="s">
        <v>25060</v>
      </c>
      <c r="B13829" s="46" t="s">
        <v>25061</v>
      </c>
      <c r="C13829" s="47">
        <v>1.1892</v>
      </c>
      <c r="D13829" s="119" t="s">
        <v>5463</v>
      </c>
      <c r="E13829" s="46" t="s">
        <v>5463</v>
      </c>
      <c r="F13829" s="121">
        <v>4.8738000000000001</v>
      </c>
      <c r="G13829" s="87"/>
      <c r="H13829" s="47"/>
      <c r="I13829" s="120">
        <v>10</v>
      </c>
      <c r="J13829" s="120">
        <v>0</v>
      </c>
    </row>
    <row r="13830" spans="1:10" ht="15" customHeight="1">
      <c r="A13830" s="46" t="s">
        <v>25058</v>
      </c>
      <c r="B13830" s="46" t="s">
        <v>25059</v>
      </c>
      <c r="C13830" s="47">
        <v>1.6952</v>
      </c>
      <c r="D13830" s="119" t="s">
        <v>18565</v>
      </c>
      <c r="E13830" s="46" t="s">
        <v>18565</v>
      </c>
      <c r="F13830" s="121">
        <v>6.8231999999999999</v>
      </c>
      <c r="G13830" s="87"/>
      <c r="H13830" s="47"/>
      <c r="I13830" s="120">
        <v>0</v>
      </c>
      <c r="J13830" s="120">
        <v>0</v>
      </c>
    </row>
    <row r="13831" spans="1:10" ht="15" customHeight="1">
      <c r="A13831" s="46" t="s">
        <v>25146</v>
      </c>
      <c r="B13831" s="46" t="s">
        <v>25147</v>
      </c>
      <c r="C13831" s="47">
        <v>1.1637999999999999</v>
      </c>
      <c r="D13831" s="119" t="s">
        <v>18564</v>
      </c>
      <c r="E13831" s="46" t="s">
        <v>18564</v>
      </c>
      <c r="F13831" s="121">
        <v>108.6772</v>
      </c>
      <c r="G13831" s="87"/>
      <c r="H13831" s="47"/>
      <c r="I13831" s="120">
        <v>0</v>
      </c>
      <c r="J13831" s="120">
        <v>0</v>
      </c>
    </row>
    <row r="13832" spans="1:10" ht="15" customHeight="1">
      <c r="A13832" s="46" t="s">
        <v>25144</v>
      </c>
      <c r="B13832" s="46" t="s">
        <v>25145</v>
      </c>
      <c r="C13832" s="47">
        <v>0.91100000000000003</v>
      </c>
      <c r="D13832" s="119" t="s">
        <v>6901</v>
      </c>
      <c r="E13832" s="46" t="s">
        <v>6901</v>
      </c>
      <c r="F13832" s="121">
        <v>19.3964</v>
      </c>
      <c r="G13832" s="87"/>
      <c r="H13832" s="47"/>
      <c r="I13832" s="120">
        <v>30</v>
      </c>
      <c r="J13832" s="120">
        <v>0</v>
      </c>
    </row>
    <row r="13833" spans="1:10" ht="15" customHeight="1">
      <c r="A13833" s="46" t="s">
        <v>25142</v>
      </c>
      <c r="B13833" s="46" t="s">
        <v>25143</v>
      </c>
      <c r="C13833" s="47">
        <v>0.73380000000000001</v>
      </c>
      <c r="D13833" s="119" t="s">
        <v>33422</v>
      </c>
      <c r="E13833" s="46" t="s">
        <v>33422</v>
      </c>
      <c r="F13833" s="121">
        <v>19.406600000000001</v>
      </c>
      <c r="G13833" s="87"/>
      <c r="H13833" s="47"/>
      <c r="I13833" s="120">
        <v>14</v>
      </c>
      <c r="J13833" s="120">
        <v>0</v>
      </c>
    </row>
    <row r="13834" spans="1:10" ht="15" customHeight="1">
      <c r="A13834" s="46" t="s">
        <v>25140</v>
      </c>
      <c r="B13834" s="46" t="s">
        <v>25141</v>
      </c>
      <c r="C13834" s="47">
        <v>0.91100000000000003</v>
      </c>
      <c r="D13834" s="119" t="s">
        <v>33424</v>
      </c>
      <c r="E13834" s="46" t="s">
        <v>33424</v>
      </c>
      <c r="F13834" s="121">
        <v>21.810199999999998</v>
      </c>
      <c r="G13834" s="87"/>
      <c r="H13834" s="47"/>
      <c r="I13834" s="120">
        <v>30</v>
      </c>
      <c r="J13834" s="120">
        <v>0</v>
      </c>
    </row>
    <row r="13835" spans="1:10" ht="15" customHeight="1">
      <c r="A13835" s="46" t="s">
        <v>25138</v>
      </c>
      <c r="B13835" s="46" t="s">
        <v>25139</v>
      </c>
      <c r="C13835" s="47">
        <v>1.0628</v>
      </c>
      <c r="D13835" s="119" t="s">
        <v>6904</v>
      </c>
      <c r="E13835" s="46" t="s">
        <v>6904</v>
      </c>
      <c r="F13835" s="121">
        <v>26.317799999999998</v>
      </c>
      <c r="G13835" s="87"/>
      <c r="H13835" s="47"/>
      <c r="I13835" s="120">
        <v>20</v>
      </c>
      <c r="J13835" s="120">
        <v>0</v>
      </c>
    </row>
    <row r="13836" spans="1:10" ht="15" customHeight="1">
      <c r="A13836" s="46" t="s">
        <v>25136</v>
      </c>
      <c r="B13836" s="46" t="s">
        <v>25137</v>
      </c>
      <c r="C13836" s="47">
        <v>1.2904</v>
      </c>
      <c r="D13836" s="119" t="s">
        <v>6906</v>
      </c>
      <c r="E13836" s="46" t="s">
        <v>6906</v>
      </c>
      <c r="F13836" s="121">
        <v>60.990200000000002</v>
      </c>
      <c r="G13836" s="87"/>
      <c r="H13836" s="47"/>
      <c r="I13836" s="120">
        <v>0</v>
      </c>
      <c r="J13836" s="120">
        <v>0</v>
      </c>
    </row>
    <row r="13837" spans="1:10" ht="15" customHeight="1">
      <c r="A13837" s="46" t="s">
        <v>25134</v>
      </c>
      <c r="B13837" s="46" t="s">
        <v>25135</v>
      </c>
      <c r="C13837" s="47">
        <v>6.5784000000000002</v>
      </c>
      <c r="D13837" s="119" t="s">
        <v>6908</v>
      </c>
      <c r="E13837" s="46" t="s">
        <v>6908</v>
      </c>
      <c r="F13837" s="121">
        <v>43.222799999999999</v>
      </c>
      <c r="G13837" s="87"/>
      <c r="H13837" s="47"/>
      <c r="I13837" s="120">
        <v>0</v>
      </c>
      <c r="J13837" s="120">
        <v>0</v>
      </c>
    </row>
    <row r="13838" spans="1:10" ht="15" customHeight="1">
      <c r="A13838" s="46" t="s">
        <v>25132</v>
      </c>
      <c r="B13838" s="46" t="s">
        <v>25133</v>
      </c>
      <c r="C13838" s="47">
        <v>7.9447999999999999</v>
      </c>
      <c r="D13838" s="119" t="s">
        <v>6911</v>
      </c>
      <c r="E13838" s="46" t="s">
        <v>6911</v>
      </c>
      <c r="F13838" s="121">
        <v>10.2346</v>
      </c>
      <c r="G13838" s="87"/>
      <c r="H13838" s="47"/>
      <c r="I13838" s="120">
        <v>0</v>
      </c>
      <c r="J13838" s="120">
        <v>0</v>
      </c>
    </row>
    <row r="13839" spans="1:10" ht="15" customHeight="1">
      <c r="A13839" s="46" t="s">
        <v>25130</v>
      </c>
      <c r="B13839" s="46" t="s">
        <v>25131</v>
      </c>
      <c r="C13839" s="47">
        <v>4.7313999999999998</v>
      </c>
      <c r="D13839" s="119" t="s">
        <v>18590</v>
      </c>
      <c r="E13839" s="46" t="s">
        <v>18590</v>
      </c>
      <c r="F13839" s="121">
        <v>14.6212</v>
      </c>
      <c r="G13839" s="87"/>
      <c r="H13839" s="47"/>
      <c r="I13839" s="120">
        <v>0</v>
      </c>
      <c r="J13839" s="120">
        <v>0</v>
      </c>
    </row>
    <row r="13840" spans="1:10" ht="15" customHeight="1">
      <c r="A13840" s="46" t="s">
        <v>25128</v>
      </c>
      <c r="B13840" s="46" t="s">
        <v>25129</v>
      </c>
      <c r="C13840" s="47">
        <v>3.8963999999999999</v>
      </c>
      <c r="D13840" s="119" t="s">
        <v>18619</v>
      </c>
      <c r="E13840" s="46" t="s">
        <v>18619</v>
      </c>
      <c r="F13840" s="121">
        <v>0.31879999999999997</v>
      </c>
      <c r="G13840" s="87"/>
      <c r="H13840" s="47"/>
      <c r="I13840" s="120">
        <v>10</v>
      </c>
      <c r="J13840" s="120">
        <v>0</v>
      </c>
    </row>
    <row r="13841" spans="1:10" ht="15" customHeight="1">
      <c r="A13841" s="46" t="s">
        <v>25126</v>
      </c>
      <c r="B13841" s="46" t="s">
        <v>25127</v>
      </c>
      <c r="C13841" s="47">
        <v>9.4123999999999999</v>
      </c>
      <c r="D13841" s="119" t="s">
        <v>18618</v>
      </c>
      <c r="E13841" s="46" t="s">
        <v>18618</v>
      </c>
      <c r="F13841" s="121">
        <v>0.37340000000000001</v>
      </c>
      <c r="G13841" s="87"/>
      <c r="H13841" s="47"/>
      <c r="I13841" s="120">
        <v>0</v>
      </c>
      <c r="J13841" s="120">
        <v>0</v>
      </c>
    </row>
    <row r="13842" spans="1:10" ht="15" customHeight="1">
      <c r="A13842" s="46" t="s">
        <v>25124</v>
      </c>
      <c r="B13842" s="46" t="s">
        <v>25125</v>
      </c>
      <c r="C13842" s="47">
        <v>1.9736</v>
      </c>
      <c r="D13842" s="119" t="s">
        <v>6542</v>
      </c>
      <c r="E13842" s="46" t="s">
        <v>6542</v>
      </c>
      <c r="F13842" s="121">
        <v>0.46779999999999999</v>
      </c>
      <c r="G13842" s="87"/>
      <c r="H13842" s="47"/>
      <c r="I13842" s="120">
        <v>0</v>
      </c>
      <c r="J13842" s="120">
        <v>0</v>
      </c>
    </row>
    <row r="13843" spans="1:10" ht="15" customHeight="1">
      <c r="A13843" s="46" t="s">
        <v>25122</v>
      </c>
      <c r="B13843" s="46" t="s">
        <v>25123</v>
      </c>
      <c r="C13843" s="47">
        <v>2.3784000000000001</v>
      </c>
      <c r="D13843" s="119" t="s">
        <v>6545</v>
      </c>
      <c r="E13843" s="46" t="s">
        <v>6545</v>
      </c>
      <c r="F13843" s="121">
        <v>0.58460000000000001</v>
      </c>
      <c r="G13843" s="87"/>
      <c r="H13843" s="47"/>
      <c r="I13843" s="120">
        <v>12</v>
      </c>
      <c r="J13843" s="120">
        <v>0</v>
      </c>
    </row>
    <row r="13844" spans="1:10" ht="15" customHeight="1">
      <c r="A13844" s="46" t="s">
        <v>25120</v>
      </c>
      <c r="B13844" s="46" t="s">
        <v>25121</v>
      </c>
      <c r="C13844" s="47">
        <v>5.2375999999999996</v>
      </c>
      <c r="D13844" s="119" t="s">
        <v>6548</v>
      </c>
      <c r="E13844" s="46" t="s">
        <v>6548</v>
      </c>
      <c r="F13844" s="121">
        <v>0.68240000000000001</v>
      </c>
      <c r="G13844" s="87"/>
      <c r="H13844" s="47"/>
      <c r="I13844" s="120">
        <v>0</v>
      </c>
      <c r="J13844" s="120">
        <v>0</v>
      </c>
    </row>
    <row r="13845" spans="1:10" ht="15" customHeight="1">
      <c r="A13845" s="46" t="s">
        <v>25118</v>
      </c>
      <c r="B13845" s="46" t="s">
        <v>25119</v>
      </c>
      <c r="C13845" s="47">
        <v>17.281199999999998</v>
      </c>
      <c r="D13845" s="119" t="s">
        <v>18617</v>
      </c>
      <c r="E13845" s="46" t="s">
        <v>18617</v>
      </c>
      <c r="F13845" s="121">
        <v>1.0291999999999999</v>
      </c>
      <c r="G13845" s="87"/>
      <c r="H13845" s="47"/>
      <c r="I13845" s="120">
        <v>0</v>
      </c>
      <c r="J13845" s="120">
        <v>0</v>
      </c>
    </row>
    <row r="13846" spans="1:10" ht="15" customHeight="1">
      <c r="A13846" s="46" t="s">
        <v>25116</v>
      </c>
      <c r="B13846" s="46" t="s">
        <v>25117</v>
      </c>
      <c r="C13846" s="47">
        <v>1.5182</v>
      </c>
      <c r="D13846" s="119" t="s">
        <v>18616</v>
      </c>
      <c r="E13846" s="46" t="s">
        <v>18616</v>
      </c>
      <c r="F13846" s="121">
        <v>1.5596000000000001</v>
      </c>
      <c r="G13846" s="87"/>
      <c r="H13846" s="47"/>
      <c r="I13846" s="120">
        <v>0</v>
      </c>
      <c r="J13846" s="120">
        <v>0</v>
      </c>
    </row>
    <row r="13847" spans="1:10" ht="15" customHeight="1">
      <c r="A13847" s="46" t="s">
        <v>25114</v>
      </c>
      <c r="B13847" s="46" t="s">
        <v>25115</v>
      </c>
      <c r="C13847" s="47">
        <v>1.3664000000000001</v>
      </c>
      <c r="D13847" s="119" t="s">
        <v>6551</v>
      </c>
      <c r="E13847" s="46" t="s">
        <v>6551</v>
      </c>
      <c r="F13847" s="121">
        <v>1.5596000000000001</v>
      </c>
      <c r="G13847" s="87"/>
      <c r="H13847" s="47"/>
      <c r="I13847" s="120">
        <v>20</v>
      </c>
      <c r="J13847" s="120">
        <v>0</v>
      </c>
    </row>
    <row r="13848" spans="1:10" ht="15" customHeight="1">
      <c r="A13848" s="46" t="s">
        <v>25112</v>
      </c>
      <c r="B13848" s="46" t="s">
        <v>25113</v>
      </c>
      <c r="C13848" s="47">
        <v>1.1132</v>
      </c>
      <c r="D13848" s="119" t="s">
        <v>18615</v>
      </c>
      <c r="E13848" s="46" t="s">
        <v>18615</v>
      </c>
      <c r="F13848" s="121">
        <v>2.1042000000000001</v>
      </c>
      <c r="G13848" s="87"/>
      <c r="H13848" s="47"/>
      <c r="I13848" s="120">
        <v>18</v>
      </c>
      <c r="J13848" s="120">
        <v>0</v>
      </c>
    </row>
    <row r="13849" spans="1:10" ht="15" customHeight="1">
      <c r="A13849" s="46" t="s">
        <v>25110</v>
      </c>
      <c r="B13849" s="46" t="s">
        <v>25111</v>
      </c>
      <c r="C13849" s="47">
        <v>1.5940000000000001</v>
      </c>
      <c r="D13849" s="119" t="s">
        <v>18614</v>
      </c>
      <c r="E13849" s="46" t="s">
        <v>18614</v>
      </c>
      <c r="F13849" s="121">
        <v>2.4367999999999999</v>
      </c>
      <c r="G13849" s="87"/>
      <c r="H13849" s="47"/>
      <c r="I13849" s="120">
        <v>14</v>
      </c>
      <c r="J13849" s="120">
        <v>0</v>
      </c>
    </row>
    <row r="13850" spans="1:10" ht="15" customHeight="1">
      <c r="A13850" s="46" t="s">
        <v>25108</v>
      </c>
      <c r="B13850" s="46" t="s">
        <v>25109</v>
      </c>
      <c r="C13850" s="47">
        <v>3.1880000000000002</v>
      </c>
      <c r="D13850" s="119" t="s">
        <v>6553</v>
      </c>
      <c r="E13850" s="46" t="s">
        <v>6553</v>
      </c>
      <c r="F13850" s="121">
        <v>2.4365999999999999</v>
      </c>
      <c r="G13850" s="87"/>
      <c r="H13850" s="47"/>
      <c r="I13850" s="120">
        <v>20</v>
      </c>
      <c r="J13850" s="120">
        <v>0</v>
      </c>
    </row>
    <row r="13851" spans="1:10" ht="15" customHeight="1">
      <c r="A13851" s="46" t="s">
        <v>25106</v>
      </c>
      <c r="B13851" s="46" t="s">
        <v>25107</v>
      </c>
      <c r="C13851" s="47">
        <v>1.012</v>
      </c>
      <c r="D13851" s="119" t="s">
        <v>6556</v>
      </c>
      <c r="E13851" s="46" t="s">
        <v>6556</v>
      </c>
      <c r="F13851" s="121">
        <v>2.4369999999999998</v>
      </c>
      <c r="G13851" s="87"/>
      <c r="H13851" s="47"/>
      <c r="I13851" s="120">
        <v>0</v>
      </c>
      <c r="J13851" s="120">
        <v>0</v>
      </c>
    </row>
    <row r="13852" spans="1:10" ht="15" customHeight="1">
      <c r="A13852" s="46" t="s">
        <v>25104</v>
      </c>
      <c r="B13852" s="46" t="s">
        <v>25105</v>
      </c>
      <c r="C13852" s="47">
        <v>0.70840000000000003</v>
      </c>
      <c r="D13852" s="119" t="s">
        <v>18613</v>
      </c>
      <c r="E13852" s="46" t="s">
        <v>18613</v>
      </c>
      <c r="F13852" s="121">
        <v>4.3002000000000002</v>
      </c>
      <c r="G13852" s="87"/>
      <c r="H13852" s="47"/>
      <c r="I13852" s="120">
        <v>20</v>
      </c>
      <c r="J13852" s="120">
        <v>0</v>
      </c>
    </row>
    <row r="13853" spans="1:10" ht="15" customHeight="1">
      <c r="A13853" s="46" t="s">
        <v>25102</v>
      </c>
      <c r="B13853" s="46" t="s">
        <v>25103</v>
      </c>
      <c r="C13853" s="47">
        <v>0.86019999999999996</v>
      </c>
      <c r="D13853" s="119" t="s">
        <v>18612</v>
      </c>
      <c r="E13853" s="46" t="s">
        <v>18612</v>
      </c>
      <c r="F13853" s="121">
        <v>4.5808</v>
      </c>
      <c r="G13853" s="87"/>
      <c r="H13853" s="47"/>
      <c r="I13853" s="120">
        <v>0</v>
      </c>
      <c r="J13853" s="120">
        <v>0</v>
      </c>
    </row>
    <row r="13854" spans="1:10" ht="15" customHeight="1">
      <c r="A13854" s="46" t="s">
        <v>25100</v>
      </c>
      <c r="B13854" s="46" t="s">
        <v>25101</v>
      </c>
      <c r="C13854" s="47">
        <v>1.7203999999999999</v>
      </c>
      <c r="D13854" s="119" t="s">
        <v>18611</v>
      </c>
      <c r="E13854" s="46" t="s">
        <v>18611</v>
      </c>
      <c r="F13854" s="121">
        <v>4.5808</v>
      </c>
      <c r="G13854" s="87"/>
      <c r="H13854" s="47"/>
      <c r="I13854" s="120">
        <v>0</v>
      </c>
      <c r="J13854" s="120">
        <v>0</v>
      </c>
    </row>
    <row r="13855" spans="1:10" ht="15" customHeight="1">
      <c r="A13855" s="46" t="s">
        <v>25200</v>
      </c>
      <c r="B13855" s="46" t="s">
        <v>25201</v>
      </c>
      <c r="C13855" s="47">
        <v>0.96140000000000003</v>
      </c>
      <c r="D13855" s="119" t="s">
        <v>18610</v>
      </c>
      <c r="E13855" s="46" t="s">
        <v>18610</v>
      </c>
      <c r="F13855" s="121">
        <v>4.5808</v>
      </c>
      <c r="G13855" s="87"/>
      <c r="H13855" s="47"/>
      <c r="I13855" s="120">
        <v>0</v>
      </c>
      <c r="J13855" s="120">
        <v>0</v>
      </c>
    </row>
    <row r="13856" spans="1:10" ht="15" customHeight="1">
      <c r="A13856" s="46" t="s">
        <v>25198</v>
      </c>
      <c r="B13856" s="46" t="s">
        <v>25199</v>
      </c>
      <c r="C13856" s="47">
        <v>0.70840000000000003</v>
      </c>
      <c r="D13856" s="119" t="s">
        <v>6558</v>
      </c>
      <c r="E13856" s="46" t="s">
        <v>6558</v>
      </c>
      <c r="F13856" s="121">
        <v>4.5808</v>
      </c>
      <c r="G13856" s="87"/>
      <c r="H13856" s="47"/>
      <c r="I13856" s="120">
        <v>0</v>
      </c>
      <c r="J13856" s="120">
        <v>0</v>
      </c>
    </row>
    <row r="13857" spans="1:10" ht="15" customHeight="1">
      <c r="A13857" s="46" t="s">
        <v>25196</v>
      </c>
      <c r="B13857" s="46" t="s">
        <v>25197</v>
      </c>
      <c r="C13857" s="47">
        <v>0.62360000000000004</v>
      </c>
      <c r="D13857" s="119" t="s">
        <v>18609</v>
      </c>
      <c r="E13857" s="46" t="s">
        <v>18609</v>
      </c>
      <c r="F13857" s="121">
        <v>4.5452000000000004</v>
      </c>
      <c r="G13857" s="87"/>
      <c r="H13857" s="47"/>
      <c r="I13857" s="120">
        <v>10</v>
      </c>
      <c r="J13857" s="120">
        <v>0</v>
      </c>
    </row>
    <row r="13858" spans="1:10" ht="15" customHeight="1">
      <c r="A13858" s="46" t="s">
        <v>25194</v>
      </c>
      <c r="B13858" s="46" t="s">
        <v>25195</v>
      </c>
      <c r="C13858" s="47">
        <v>0.83499999999999996</v>
      </c>
      <c r="D13858" s="119" t="s">
        <v>18608</v>
      </c>
      <c r="E13858" s="46" t="s">
        <v>18608</v>
      </c>
      <c r="F13858" s="121">
        <v>4.5452000000000004</v>
      </c>
      <c r="G13858" s="87"/>
      <c r="H13858" s="47"/>
      <c r="I13858" s="120">
        <v>0</v>
      </c>
      <c r="J13858" s="120">
        <v>0</v>
      </c>
    </row>
    <row r="13859" spans="1:10" ht="15" customHeight="1">
      <c r="A13859" s="46" t="s">
        <v>25192</v>
      </c>
      <c r="B13859" s="46" t="s">
        <v>25193</v>
      </c>
      <c r="C13859" s="47">
        <v>0.60719999999999996</v>
      </c>
      <c r="D13859" s="119" t="s">
        <v>18607</v>
      </c>
      <c r="E13859" s="46" t="s">
        <v>18607</v>
      </c>
      <c r="F13859" s="121">
        <v>4.5452000000000004</v>
      </c>
      <c r="G13859" s="87"/>
      <c r="H13859" s="47"/>
      <c r="I13859" s="120">
        <v>0</v>
      </c>
      <c r="J13859" s="120">
        <v>0</v>
      </c>
    </row>
    <row r="13860" spans="1:10" ht="15" customHeight="1">
      <c r="A13860" s="46" t="s">
        <v>25190</v>
      </c>
      <c r="B13860" s="46" t="s">
        <v>25191</v>
      </c>
      <c r="C13860" s="47">
        <v>0.66039999999999999</v>
      </c>
      <c r="D13860" s="119" t="s">
        <v>18606</v>
      </c>
      <c r="E13860" s="46" t="s">
        <v>18606</v>
      </c>
      <c r="F13860" s="121">
        <v>4.5452000000000004</v>
      </c>
      <c r="G13860" s="87"/>
      <c r="H13860" s="47"/>
      <c r="I13860" s="120">
        <v>10</v>
      </c>
      <c r="J13860" s="120">
        <v>0</v>
      </c>
    </row>
    <row r="13861" spans="1:10" ht="15" customHeight="1">
      <c r="A13861" s="46" t="s">
        <v>25188</v>
      </c>
      <c r="B13861" s="46" t="s">
        <v>25189</v>
      </c>
      <c r="C13861" s="47">
        <v>1.1386000000000001</v>
      </c>
      <c r="D13861" s="119" t="s">
        <v>18605</v>
      </c>
      <c r="E13861" s="46" t="s">
        <v>18605</v>
      </c>
      <c r="F13861" s="121">
        <v>4.5452000000000004</v>
      </c>
      <c r="G13861" s="87"/>
      <c r="H13861" s="47"/>
      <c r="I13861" s="120">
        <v>0</v>
      </c>
      <c r="J13861" s="120">
        <v>0</v>
      </c>
    </row>
    <row r="13862" spans="1:10" ht="15" customHeight="1">
      <c r="A13862" s="46" t="s">
        <v>25186</v>
      </c>
      <c r="B13862" s="46" t="s">
        <v>25187</v>
      </c>
      <c r="C13862" s="47">
        <v>0.70840000000000003</v>
      </c>
      <c r="D13862" s="119" t="s">
        <v>6560</v>
      </c>
      <c r="E13862" s="46" t="s">
        <v>6560</v>
      </c>
      <c r="F13862" s="121">
        <v>4.5452000000000004</v>
      </c>
      <c r="G13862" s="87"/>
      <c r="H13862" s="47"/>
      <c r="I13862" s="120">
        <v>0</v>
      </c>
      <c r="J13862" s="120">
        <v>0</v>
      </c>
    </row>
    <row r="13863" spans="1:10" ht="15" customHeight="1">
      <c r="A13863" s="46" t="s">
        <v>25184</v>
      </c>
      <c r="B13863" s="46" t="s">
        <v>25185</v>
      </c>
      <c r="C13863" s="47">
        <v>1.0628</v>
      </c>
      <c r="D13863" s="119" t="s">
        <v>18604</v>
      </c>
      <c r="E13863" s="46" t="s">
        <v>18604</v>
      </c>
      <c r="F13863" s="121">
        <v>10.348599999999999</v>
      </c>
      <c r="G13863" s="87"/>
      <c r="H13863" s="47"/>
      <c r="I13863" s="120">
        <v>6</v>
      </c>
      <c r="J13863" s="120">
        <v>0</v>
      </c>
    </row>
    <row r="13864" spans="1:10" ht="15" customHeight="1">
      <c r="A13864" s="46" t="s">
        <v>25182</v>
      </c>
      <c r="B13864" s="46" t="s">
        <v>25183</v>
      </c>
      <c r="C13864" s="47">
        <v>2.6314000000000002</v>
      </c>
      <c r="D13864" s="119" t="s">
        <v>18622</v>
      </c>
      <c r="E13864" s="46" t="s">
        <v>18622</v>
      </c>
      <c r="F13864" s="121">
        <v>0.45540000000000003</v>
      </c>
      <c r="G13864" s="87"/>
      <c r="H13864" s="47"/>
      <c r="I13864" s="120">
        <v>0</v>
      </c>
      <c r="J13864" s="120">
        <v>0</v>
      </c>
    </row>
    <row r="13865" spans="1:10" ht="15" customHeight="1">
      <c r="A13865" s="46" t="s">
        <v>25180</v>
      </c>
      <c r="B13865" s="46" t="s">
        <v>25181</v>
      </c>
      <c r="C13865" s="47">
        <v>1.1132</v>
      </c>
      <c r="D13865" s="119" t="s">
        <v>18621</v>
      </c>
      <c r="E13865" s="46" t="s">
        <v>18621</v>
      </c>
      <c r="F13865" s="121">
        <v>0.7288</v>
      </c>
      <c r="G13865" s="87"/>
      <c r="H13865" s="47"/>
      <c r="I13865" s="120">
        <v>0</v>
      </c>
      <c r="J13865" s="120">
        <v>0</v>
      </c>
    </row>
    <row r="13866" spans="1:10" ht="15" customHeight="1">
      <c r="A13866" s="46" t="s">
        <v>25178</v>
      </c>
      <c r="B13866" s="46" t="s">
        <v>25179</v>
      </c>
      <c r="C13866" s="47">
        <v>0.88560000000000005</v>
      </c>
      <c r="D13866" s="119" t="s">
        <v>18620</v>
      </c>
      <c r="E13866" s="46" t="s">
        <v>18620</v>
      </c>
      <c r="F13866" s="121">
        <v>0.7288</v>
      </c>
      <c r="G13866" s="87"/>
      <c r="H13866" s="47"/>
      <c r="I13866" s="120">
        <v>0</v>
      </c>
      <c r="J13866" s="120">
        <v>0</v>
      </c>
    </row>
    <row r="13867" spans="1:10" ht="15" customHeight="1">
      <c r="A13867" s="46" t="s">
        <v>25176</v>
      </c>
      <c r="B13867" s="46" t="s">
        <v>25177</v>
      </c>
      <c r="C13867" s="47">
        <v>1.0324</v>
      </c>
      <c r="D13867" s="119" t="s">
        <v>6648</v>
      </c>
      <c r="E13867" s="46" t="s">
        <v>6648</v>
      </c>
      <c r="F13867" s="121">
        <v>14.133599999999999</v>
      </c>
      <c r="G13867" s="87"/>
      <c r="H13867" s="47"/>
      <c r="I13867" s="120">
        <v>8</v>
      </c>
      <c r="J13867" s="120">
        <v>0</v>
      </c>
    </row>
    <row r="13868" spans="1:10" ht="15" customHeight="1">
      <c r="A13868" s="46" t="s">
        <v>25174</v>
      </c>
      <c r="B13868" s="46" t="s">
        <v>25175</v>
      </c>
      <c r="C13868" s="47">
        <v>5.4146000000000001</v>
      </c>
      <c r="D13868" s="119" t="s">
        <v>6650</v>
      </c>
      <c r="E13868" s="46" t="s">
        <v>6650</v>
      </c>
      <c r="F13868" s="121">
        <v>16.5702</v>
      </c>
      <c r="G13868" s="87"/>
      <c r="H13868" s="47"/>
      <c r="I13868" s="120">
        <v>0</v>
      </c>
      <c r="J13868" s="120">
        <v>0</v>
      </c>
    </row>
    <row r="13869" spans="1:10" ht="15" customHeight="1">
      <c r="A13869" s="46" t="s">
        <v>25172</v>
      </c>
      <c r="B13869" s="46" t="s">
        <v>25173</v>
      </c>
      <c r="C13869" s="47">
        <v>3.9470000000000001</v>
      </c>
      <c r="D13869" s="119" t="s">
        <v>18633</v>
      </c>
      <c r="E13869" s="46" t="s">
        <v>18633</v>
      </c>
      <c r="F13869" s="121">
        <v>33.347999999999999</v>
      </c>
      <c r="G13869" s="87"/>
      <c r="H13869" s="47"/>
      <c r="I13869" s="120">
        <v>0</v>
      </c>
      <c r="J13869" s="120">
        <v>0</v>
      </c>
    </row>
    <row r="13870" spans="1:10" ht="15" customHeight="1">
      <c r="A13870" s="46" t="s">
        <v>25170</v>
      </c>
      <c r="B13870" s="46" t="s">
        <v>25171</v>
      </c>
      <c r="C13870" s="47">
        <v>3.5928</v>
      </c>
      <c r="D13870" s="119" t="s">
        <v>6820</v>
      </c>
      <c r="E13870" s="46" t="s">
        <v>6820</v>
      </c>
      <c r="F13870" s="121">
        <v>31.191400000000002</v>
      </c>
      <c r="G13870" s="87"/>
      <c r="H13870" s="47"/>
      <c r="I13870" s="120">
        <v>0</v>
      </c>
      <c r="J13870" s="120">
        <v>0</v>
      </c>
    </row>
    <row r="13871" spans="1:10" ht="15" customHeight="1">
      <c r="A13871" s="46" t="s">
        <v>25168</v>
      </c>
      <c r="B13871" s="46" t="s">
        <v>25169</v>
      </c>
      <c r="C13871" s="47">
        <v>2.9601999999999999</v>
      </c>
      <c r="D13871" s="119" t="s">
        <v>6823</v>
      </c>
      <c r="E13871" s="46" t="s">
        <v>6823</v>
      </c>
      <c r="F13871" s="121">
        <v>32.166400000000003</v>
      </c>
      <c r="G13871" s="87"/>
      <c r="H13871" s="47"/>
      <c r="I13871" s="120">
        <v>0</v>
      </c>
      <c r="J13871" s="120">
        <v>0</v>
      </c>
    </row>
    <row r="13872" spans="1:10" ht="15" customHeight="1">
      <c r="A13872" s="46" t="s">
        <v>25166</v>
      </c>
      <c r="B13872" s="46" t="s">
        <v>25167</v>
      </c>
      <c r="C13872" s="47">
        <v>1.6414</v>
      </c>
      <c r="D13872" s="119" t="s">
        <v>18630</v>
      </c>
      <c r="E13872" s="46" t="s">
        <v>18630</v>
      </c>
      <c r="F13872" s="121">
        <v>36.788800000000002</v>
      </c>
      <c r="G13872" s="87"/>
      <c r="H13872" s="47"/>
      <c r="I13872" s="120">
        <v>8</v>
      </c>
      <c r="J13872" s="120">
        <v>0</v>
      </c>
    </row>
    <row r="13873" spans="1:10" ht="15" customHeight="1">
      <c r="A13873" s="46" t="s">
        <v>25164</v>
      </c>
      <c r="B13873" s="46" t="s">
        <v>25165</v>
      </c>
      <c r="C13873" s="47">
        <v>4.8579999999999997</v>
      </c>
      <c r="D13873" s="119" t="s">
        <v>6826</v>
      </c>
      <c r="E13873" s="46" t="s">
        <v>6826</v>
      </c>
      <c r="F13873" s="121">
        <v>21.0182</v>
      </c>
      <c r="G13873" s="87"/>
      <c r="H13873" s="47"/>
      <c r="I13873" s="120">
        <v>0</v>
      </c>
      <c r="J13873" s="120">
        <v>0</v>
      </c>
    </row>
    <row r="13874" spans="1:10" ht="15" customHeight="1">
      <c r="A13874" s="46" t="s">
        <v>25162</v>
      </c>
      <c r="B13874" s="46" t="s">
        <v>25163</v>
      </c>
      <c r="C13874" s="47">
        <v>5.9711999999999996</v>
      </c>
      <c r="D13874" s="119" t="s">
        <v>6829</v>
      </c>
      <c r="E13874" s="46" t="s">
        <v>6829</v>
      </c>
      <c r="F13874" s="121">
        <v>24.287800000000001</v>
      </c>
      <c r="G13874" s="87"/>
      <c r="H13874" s="47"/>
      <c r="I13874" s="120">
        <v>0</v>
      </c>
      <c r="J13874" s="120">
        <v>0</v>
      </c>
    </row>
    <row r="13875" spans="1:10" ht="15" customHeight="1">
      <c r="A13875" s="46" t="s">
        <v>25160</v>
      </c>
      <c r="B13875" s="46" t="s">
        <v>25161</v>
      </c>
      <c r="C13875" s="47">
        <v>5.2072000000000003</v>
      </c>
      <c r="D13875" s="119" t="s">
        <v>18627</v>
      </c>
      <c r="E13875" s="46" t="s">
        <v>18627</v>
      </c>
      <c r="F13875" s="121">
        <v>23.393599999999999</v>
      </c>
      <c r="G13875" s="87"/>
      <c r="H13875" s="47"/>
      <c r="I13875" s="120">
        <v>4</v>
      </c>
      <c r="J13875" s="120">
        <v>0</v>
      </c>
    </row>
    <row r="13876" spans="1:10" ht="15" customHeight="1">
      <c r="A13876" s="46" t="s">
        <v>25158</v>
      </c>
      <c r="B13876" s="46" t="s">
        <v>25159</v>
      </c>
      <c r="C13876" s="47">
        <v>13.0052</v>
      </c>
      <c r="D13876" s="119" t="s">
        <v>6832</v>
      </c>
      <c r="E13876" s="46" t="s">
        <v>6832</v>
      </c>
      <c r="F13876" s="121">
        <v>25.8306</v>
      </c>
      <c r="G13876" s="87"/>
      <c r="H13876" s="47"/>
      <c r="I13876" s="120">
        <v>0</v>
      </c>
      <c r="J13876" s="120">
        <v>0</v>
      </c>
    </row>
    <row r="13877" spans="1:10" ht="15" customHeight="1">
      <c r="A13877" s="46" t="s">
        <v>25156</v>
      </c>
      <c r="B13877" s="46" t="s">
        <v>25157</v>
      </c>
      <c r="C13877" s="47">
        <v>8.1725999999999992</v>
      </c>
      <c r="D13877" s="119" t="s">
        <v>6835</v>
      </c>
      <c r="E13877" s="46" t="s">
        <v>6835</v>
      </c>
      <c r="F13877" s="121">
        <v>27.780200000000001</v>
      </c>
      <c r="G13877" s="87"/>
      <c r="H13877" s="47"/>
      <c r="I13877" s="120">
        <v>0</v>
      </c>
      <c r="J13877" s="120">
        <v>0</v>
      </c>
    </row>
    <row r="13878" spans="1:10" ht="15" customHeight="1">
      <c r="A13878" s="46" t="s">
        <v>25154</v>
      </c>
      <c r="B13878" s="46" t="s">
        <v>25155</v>
      </c>
      <c r="C13878" s="47">
        <v>6.9074</v>
      </c>
      <c r="D13878" s="119" t="s">
        <v>18623</v>
      </c>
      <c r="E13878" s="46" t="s">
        <v>18623</v>
      </c>
      <c r="F13878" s="121">
        <v>31.191400000000002</v>
      </c>
      <c r="G13878" s="87"/>
      <c r="H13878" s="47"/>
      <c r="I13878" s="120">
        <v>0</v>
      </c>
      <c r="J13878" s="120">
        <v>0</v>
      </c>
    </row>
    <row r="13879" spans="1:10" ht="15" customHeight="1">
      <c r="A13879" s="46" t="s">
        <v>25152</v>
      </c>
      <c r="B13879" s="46" t="s">
        <v>25153</v>
      </c>
      <c r="C13879" s="47">
        <v>17.8126</v>
      </c>
      <c r="D13879" s="119" t="s">
        <v>18637</v>
      </c>
      <c r="E13879" s="46" t="s">
        <v>18637</v>
      </c>
      <c r="F13879" s="121">
        <v>1.2649999999999999</v>
      </c>
      <c r="G13879" s="87"/>
      <c r="H13879" s="47"/>
      <c r="I13879" s="120">
        <v>0</v>
      </c>
      <c r="J13879" s="120">
        <v>0</v>
      </c>
    </row>
    <row r="13880" spans="1:10" ht="15" customHeight="1">
      <c r="A13880" s="46" t="s">
        <v>25150</v>
      </c>
      <c r="B13880" s="46" t="s">
        <v>25151</v>
      </c>
      <c r="C13880" s="47">
        <v>16.016200000000001</v>
      </c>
      <c r="D13880" s="119" t="s">
        <v>7775</v>
      </c>
      <c r="E13880" s="46" t="s">
        <v>7775</v>
      </c>
      <c r="F13880" s="121">
        <v>1.657</v>
      </c>
      <c r="G13880" s="87"/>
      <c r="H13880" s="47"/>
      <c r="I13880" s="120">
        <v>0</v>
      </c>
      <c r="J13880" s="120">
        <v>0</v>
      </c>
    </row>
    <row r="13881" spans="1:10" ht="15" customHeight="1">
      <c r="A13881" s="46" t="s">
        <v>25148</v>
      </c>
      <c r="B13881" s="46" t="s">
        <v>25149</v>
      </c>
      <c r="C13881" s="47">
        <v>13.0052</v>
      </c>
      <c r="D13881" s="119" t="s">
        <v>7778</v>
      </c>
      <c r="E13881" s="46" t="s">
        <v>7778</v>
      </c>
      <c r="F13881" s="121">
        <v>2.6314000000000002</v>
      </c>
      <c r="G13881" s="87"/>
      <c r="H13881" s="47"/>
      <c r="I13881" s="120">
        <v>0</v>
      </c>
      <c r="J13881" s="120">
        <v>0</v>
      </c>
    </row>
    <row r="13882" spans="1:10" ht="15" customHeight="1">
      <c r="A13882" s="46" t="s">
        <v>24940</v>
      </c>
      <c r="B13882" s="46" t="s">
        <v>24941</v>
      </c>
      <c r="C13882" s="47">
        <v>1.923</v>
      </c>
      <c r="D13882" s="119" t="s">
        <v>18636</v>
      </c>
      <c r="E13882" s="46" t="s">
        <v>18636</v>
      </c>
      <c r="F13882" s="121">
        <v>3.7040000000000002</v>
      </c>
      <c r="G13882" s="87"/>
      <c r="H13882" s="47"/>
      <c r="I13882" s="120">
        <v>0</v>
      </c>
      <c r="J13882" s="120">
        <v>0</v>
      </c>
    </row>
    <row r="13883" spans="1:10" ht="15" customHeight="1">
      <c r="A13883" s="46" t="s">
        <v>24938</v>
      </c>
      <c r="B13883" s="46" t="s">
        <v>24939</v>
      </c>
      <c r="C13883" s="47">
        <v>1.847</v>
      </c>
      <c r="D13883" s="119" t="s">
        <v>18649</v>
      </c>
      <c r="E13883" s="46" t="s">
        <v>18649</v>
      </c>
      <c r="F13883" s="121">
        <v>0.45800000000000002</v>
      </c>
      <c r="G13883" s="87"/>
      <c r="H13883" s="47"/>
      <c r="I13883" s="120">
        <v>0</v>
      </c>
      <c r="J13883" s="120">
        <v>0</v>
      </c>
    </row>
    <row r="13884" spans="1:10" ht="15" customHeight="1">
      <c r="A13884" s="46" t="s">
        <v>24936</v>
      </c>
      <c r="B13884" s="46" t="s">
        <v>24937</v>
      </c>
      <c r="C13884" s="47">
        <v>2.0748000000000002</v>
      </c>
      <c r="D13884" s="119" t="s">
        <v>18647</v>
      </c>
      <c r="E13884" s="46" t="s">
        <v>18647</v>
      </c>
      <c r="F13884" s="121">
        <v>0.55559999999999998</v>
      </c>
      <c r="G13884" s="87"/>
      <c r="H13884" s="47"/>
      <c r="I13884" s="120">
        <v>0</v>
      </c>
      <c r="J13884" s="120">
        <v>0</v>
      </c>
    </row>
    <row r="13885" spans="1:10" ht="15" customHeight="1">
      <c r="A13885" s="46" t="s">
        <v>24934</v>
      </c>
      <c r="B13885" s="46" t="s">
        <v>24935</v>
      </c>
      <c r="C13885" s="47">
        <v>2.8592</v>
      </c>
      <c r="D13885" s="119" t="s">
        <v>18645</v>
      </c>
      <c r="E13885" s="46" t="s">
        <v>18645</v>
      </c>
      <c r="F13885" s="121">
        <v>0.84799999999999998</v>
      </c>
      <c r="G13885" s="87"/>
      <c r="H13885" s="47"/>
      <c r="I13885" s="120">
        <v>0</v>
      </c>
      <c r="J13885" s="120">
        <v>0</v>
      </c>
    </row>
    <row r="13886" spans="1:10" ht="15" customHeight="1">
      <c r="A13886" s="46" t="s">
        <v>24932</v>
      </c>
      <c r="B13886" s="46" t="s">
        <v>24933</v>
      </c>
      <c r="C13886" s="47">
        <v>9.8171999999999997</v>
      </c>
      <c r="D13886" s="119" t="s">
        <v>18643</v>
      </c>
      <c r="E13886" s="46" t="s">
        <v>18643</v>
      </c>
      <c r="F13886" s="121">
        <v>2.1446000000000001</v>
      </c>
      <c r="G13886" s="87"/>
      <c r="H13886" s="47"/>
      <c r="I13886" s="120">
        <v>0</v>
      </c>
      <c r="J13886" s="120">
        <v>0</v>
      </c>
    </row>
    <row r="13887" spans="1:10" ht="15" customHeight="1">
      <c r="A13887" s="46" t="s">
        <v>24930</v>
      </c>
      <c r="B13887" s="46" t="s">
        <v>24931</v>
      </c>
      <c r="C13887" s="47">
        <v>3.9977999999999998</v>
      </c>
      <c r="D13887" s="119" t="s">
        <v>18641</v>
      </c>
      <c r="E13887" s="46" t="s">
        <v>18641</v>
      </c>
      <c r="F13887" s="121">
        <v>2.5832000000000002</v>
      </c>
      <c r="G13887" s="87"/>
      <c r="H13887" s="47"/>
      <c r="I13887" s="120">
        <v>0</v>
      </c>
      <c r="J13887" s="120">
        <v>0</v>
      </c>
    </row>
    <row r="13888" spans="1:10" ht="15" customHeight="1">
      <c r="A13888" s="46" t="s">
        <v>24928</v>
      </c>
      <c r="B13888" s="46" t="s">
        <v>24929</v>
      </c>
      <c r="C13888" s="47">
        <v>5.1109999999999998</v>
      </c>
      <c r="D13888" s="119" t="s">
        <v>18639</v>
      </c>
      <c r="E13888" s="46" t="s">
        <v>18639</v>
      </c>
      <c r="F13888" s="121">
        <v>5.1177999999999999</v>
      </c>
      <c r="G13888" s="87"/>
      <c r="H13888" s="47"/>
      <c r="I13888" s="120">
        <v>0</v>
      </c>
      <c r="J13888" s="120">
        <v>0</v>
      </c>
    </row>
    <row r="13889" spans="1:10" ht="15" customHeight="1">
      <c r="A13889" s="46" t="s">
        <v>24926</v>
      </c>
      <c r="B13889" s="46" t="s">
        <v>24927</v>
      </c>
      <c r="C13889" s="47">
        <v>5.1867999999999999</v>
      </c>
      <c r="D13889" s="119" t="s">
        <v>18454</v>
      </c>
      <c r="E13889" s="46" t="s">
        <v>18454</v>
      </c>
      <c r="F13889" s="121">
        <v>0.55659999999999998</v>
      </c>
      <c r="G13889" s="87"/>
      <c r="H13889" s="47"/>
      <c r="I13889" s="120">
        <v>0</v>
      </c>
      <c r="J13889" s="120">
        <v>0</v>
      </c>
    </row>
    <row r="13890" spans="1:10" ht="15" customHeight="1">
      <c r="A13890" s="46" t="s">
        <v>24924</v>
      </c>
      <c r="B13890" s="46" t="s">
        <v>24925</v>
      </c>
      <c r="C13890" s="47">
        <v>1.4676</v>
      </c>
      <c r="D13890" s="119" t="s">
        <v>7987</v>
      </c>
      <c r="E13890" s="46" t="s">
        <v>7987</v>
      </c>
      <c r="F13890" s="121">
        <v>0.49519999999999997</v>
      </c>
      <c r="G13890" s="87"/>
      <c r="H13890" s="47"/>
      <c r="I13890" s="120">
        <v>0</v>
      </c>
      <c r="J13890" s="120">
        <v>0</v>
      </c>
    </row>
    <row r="13891" spans="1:10" ht="15" customHeight="1">
      <c r="A13891" s="46" t="s">
        <v>24922</v>
      </c>
      <c r="B13891" s="46" t="s">
        <v>24923</v>
      </c>
      <c r="C13891" s="47">
        <v>0.83499999999999996</v>
      </c>
      <c r="D13891" s="119" t="s">
        <v>7996</v>
      </c>
      <c r="E13891" s="46" t="s">
        <v>7996</v>
      </c>
      <c r="F13891" s="121">
        <v>0.57520000000000004</v>
      </c>
      <c r="G13891" s="87"/>
      <c r="H13891" s="47"/>
      <c r="I13891" s="120">
        <v>10</v>
      </c>
      <c r="J13891" s="120">
        <v>0</v>
      </c>
    </row>
    <row r="13892" spans="1:10" ht="15" customHeight="1">
      <c r="A13892" s="46" t="s">
        <v>24920</v>
      </c>
      <c r="B13892" s="46" t="s">
        <v>24921</v>
      </c>
      <c r="C13892" s="47">
        <v>0.74039999999999995</v>
      </c>
      <c r="D13892" s="119" t="s">
        <v>8005</v>
      </c>
      <c r="E13892" s="46" t="s">
        <v>8005</v>
      </c>
      <c r="F13892" s="121">
        <v>0.95540000000000003</v>
      </c>
      <c r="G13892" s="87"/>
      <c r="H13892" s="47"/>
      <c r="I13892" s="120">
        <v>7</v>
      </c>
      <c r="J13892" s="120">
        <v>0</v>
      </c>
    </row>
    <row r="13893" spans="1:10" ht="15" customHeight="1">
      <c r="A13893" s="46" t="s">
        <v>24918</v>
      </c>
      <c r="B13893" s="46" t="s">
        <v>24919</v>
      </c>
      <c r="C13893" s="47">
        <v>0.95640000000000003</v>
      </c>
      <c r="D13893" s="119" t="s">
        <v>8010</v>
      </c>
      <c r="E13893" s="46" t="s">
        <v>8010</v>
      </c>
      <c r="F13893" s="121">
        <v>2.2416</v>
      </c>
      <c r="G13893" s="87"/>
      <c r="H13893" s="47"/>
      <c r="I13893" s="120">
        <v>20</v>
      </c>
      <c r="J13893" s="120">
        <v>0</v>
      </c>
    </row>
    <row r="13894" spans="1:10" ht="15" customHeight="1">
      <c r="A13894" s="46" t="s">
        <v>24916</v>
      </c>
      <c r="B13894" s="46" t="s">
        <v>24917</v>
      </c>
      <c r="C13894" s="47">
        <v>1.4044000000000001</v>
      </c>
      <c r="D13894" s="119" t="s">
        <v>8016</v>
      </c>
      <c r="E13894" s="46" t="s">
        <v>8016</v>
      </c>
      <c r="F13894" s="121">
        <v>4.7762000000000002</v>
      </c>
      <c r="G13894" s="87"/>
      <c r="H13894" s="47"/>
      <c r="I13894" s="120">
        <v>6</v>
      </c>
      <c r="J13894" s="120">
        <v>0</v>
      </c>
    </row>
    <row r="13895" spans="1:10" ht="15" customHeight="1">
      <c r="A13895" s="46" t="s">
        <v>24914</v>
      </c>
      <c r="B13895" s="46" t="s">
        <v>24915</v>
      </c>
      <c r="C13895" s="47">
        <v>1.9814000000000001</v>
      </c>
      <c r="D13895" s="119" t="s">
        <v>8019</v>
      </c>
      <c r="E13895" s="46" t="s">
        <v>8019</v>
      </c>
      <c r="F13895" s="121">
        <v>9.7918000000000003</v>
      </c>
      <c r="G13895" s="87"/>
      <c r="H13895" s="47"/>
      <c r="I13895" s="120">
        <v>20</v>
      </c>
      <c r="J13895" s="120">
        <v>0</v>
      </c>
    </row>
    <row r="13896" spans="1:10" ht="15" customHeight="1">
      <c r="A13896" s="46" t="s">
        <v>24912</v>
      </c>
      <c r="B13896" s="46" t="s">
        <v>24913</v>
      </c>
      <c r="C13896" s="47">
        <v>3.8929999999999998</v>
      </c>
      <c r="D13896" s="119" t="s">
        <v>8022</v>
      </c>
      <c r="E13896" s="46" t="s">
        <v>8022</v>
      </c>
      <c r="F13896" s="121">
        <v>22.917400000000001</v>
      </c>
      <c r="G13896" s="87"/>
      <c r="H13896" s="47"/>
      <c r="I13896" s="120">
        <v>24</v>
      </c>
      <c r="J13896" s="120">
        <v>0</v>
      </c>
    </row>
    <row r="13897" spans="1:10" ht="15" customHeight="1">
      <c r="A13897" s="46" t="s">
        <v>24910</v>
      </c>
      <c r="B13897" s="46" t="s">
        <v>24911</v>
      </c>
      <c r="C13897" s="47">
        <v>11.2492</v>
      </c>
      <c r="D13897" s="119" t="s">
        <v>18458</v>
      </c>
      <c r="E13897" s="46" t="s">
        <v>18458</v>
      </c>
      <c r="F13897" s="121">
        <v>5.9711999999999996</v>
      </c>
      <c r="G13897" s="87"/>
      <c r="H13897" s="47"/>
      <c r="I13897" s="120">
        <v>0</v>
      </c>
      <c r="J13897" s="120">
        <v>0</v>
      </c>
    </row>
    <row r="13898" spans="1:10" ht="15" customHeight="1">
      <c r="A13898" s="46" t="s">
        <v>24908</v>
      </c>
      <c r="B13898" s="46" t="s">
        <v>24909</v>
      </c>
      <c r="C13898" s="47">
        <v>15.712400000000001</v>
      </c>
      <c r="D13898" s="119" t="s">
        <v>18457</v>
      </c>
      <c r="E13898" s="46" t="s">
        <v>18457</v>
      </c>
      <c r="F13898" s="121">
        <v>4.6361999999999997</v>
      </c>
      <c r="G13898" s="87"/>
      <c r="H13898" s="47"/>
      <c r="I13898" s="120">
        <v>0</v>
      </c>
      <c r="J13898" s="120">
        <v>0</v>
      </c>
    </row>
    <row r="13899" spans="1:10" ht="15" customHeight="1">
      <c r="A13899" s="46" t="s">
        <v>24906</v>
      </c>
      <c r="B13899" s="46" t="s">
        <v>24907</v>
      </c>
      <c r="C13899" s="47">
        <v>25.225999999999999</v>
      </c>
      <c r="D13899" s="119" t="s">
        <v>8244</v>
      </c>
      <c r="E13899" s="46" t="s">
        <v>8244</v>
      </c>
      <c r="F13899" s="121">
        <v>3.3142</v>
      </c>
      <c r="G13899" s="87"/>
      <c r="H13899" s="47"/>
      <c r="I13899" s="120">
        <v>0</v>
      </c>
      <c r="J13899" s="120">
        <v>0</v>
      </c>
    </row>
    <row r="13900" spans="1:10" ht="15" customHeight="1">
      <c r="A13900" s="46" t="s">
        <v>1691</v>
      </c>
      <c r="B13900" s="46" t="s">
        <v>25311</v>
      </c>
      <c r="C13900" s="47">
        <v>1.4066000000000001</v>
      </c>
      <c r="D13900" s="119" t="s">
        <v>18456</v>
      </c>
      <c r="E13900" s="46" t="s">
        <v>18456</v>
      </c>
      <c r="F13900" s="121">
        <v>4.9223999999999997</v>
      </c>
      <c r="G13900" s="87"/>
      <c r="H13900" s="47"/>
      <c r="I13900" s="120">
        <v>91</v>
      </c>
      <c r="J13900" s="120">
        <v>0</v>
      </c>
    </row>
    <row r="13901" spans="1:10" ht="15" customHeight="1">
      <c r="A13901" s="46" t="s">
        <v>1694</v>
      </c>
      <c r="B13901" s="46" t="s">
        <v>25310</v>
      </c>
      <c r="C13901" s="47">
        <v>11.1328</v>
      </c>
      <c r="D13901" s="119" t="s">
        <v>33469</v>
      </c>
      <c r="E13901" s="46" t="s">
        <v>33469</v>
      </c>
      <c r="F13901" s="121">
        <v>5.9980000000000002</v>
      </c>
      <c r="G13901" s="87"/>
      <c r="H13901" s="47"/>
      <c r="I13901" s="120">
        <v>74</v>
      </c>
      <c r="J13901" s="120">
        <v>0</v>
      </c>
    </row>
    <row r="13902" spans="1:10" ht="15" customHeight="1">
      <c r="A13902" s="46" t="s">
        <v>1697</v>
      </c>
      <c r="B13902" s="46" t="s">
        <v>25309</v>
      </c>
      <c r="C13902" s="47">
        <v>1.8826000000000001</v>
      </c>
      <c r="D13902" s="119" t="s">
        <v>8247</v>
      </c>
      <c r="E13902" s="46" t="s">
        <v>8247</v>
      </c>
      <c r="F13902" s="121">
        <v>10.3324</v>
      </c>
      <c r="G13902" s="87"/>
      <c r="H13902" s="47"/>
      <c r="I13902" s="120">
        <v>247</v>
      </c>
      <c r="J13902" s="120">
        <v>0</v>
      </c>
    </row>
    <row r="13903" spans="1:10" ht="15" customHeight="1">
      <c r="A13903" s="46" t="s">
        <v>1703</v>
      </c>
      <c r="B13903" s="46" t="s">
        <v>25308</v>
      </c>
      <c r="C13903" s="47">
        <v>1.2854000000000001</v>
      </c>
      <c r="D13903" s="119" t="s">
        <v>18455</v>
      </c>
      <c r="E13903" s="46" t="s">
        <v>18455</v>
      </c>
      <c r="F13903" s="121">
        <v>7.2595999999999998</v>
      </c>
      <c r="G13903" s="87"/>
      <c r="H13903" s="47"/>
      <c r="I13903" s="120">
        <v>0</v>
      </c>
      <c r="J13903" s="120">
        <v>0</v>
      </c>
    </row>
    <row r="13904" spans="1:10" ht="15" customHeight="1">
      <c r="A13904" s="46" t="s">
        <v>1709</v>
      </c>
      <c r="B13904" s="46" t="s">
        <v>25307</v>
      </c>
      <c r="C13904" s="47">
        <v>1.6282000000000001</v>
      </c>
      <c r="D13904" s="119" t="s">
        <v>8250</v>
      </c>
      <c r="E13904" s="46" t="s">
        <v>8250</v>
      </c>
      <c r="F13904" s="121">
        <v>5.0686</v>
      </c>
      <c r="G13904" s="87"/>
      <c r="H13904" s="47"/>
      <c r="I13904" s="120">
        <v>32</v>
      </c>
      <c r="J13904" s="120">
        <v>0</v>
      </c>
    </row>
    <row r="13905" spans="1:10" ht="15" customHeight="1">
      <c r="A13905" s="46" t="s">
        <v>1712</v>
      </c>
      <c r="B13905" s="46" t="s">
        <v>25306</v>
      </c>
      <c r="C13905" s="47">
        <v>1.7712000000000001</v>
      </c>
      <c r="D13905" s="119" t="s">
        <v>8253</v>
      </c>
      <c r="E13905" s="46" t="s">
        <v>8253</v>
      </c>
      <c r="F13905" s="121">
        <v>7.4081999999999999</v>
      </c>
      <c r="G13905" s="87"/>
      <c r="H13905" s="47"/>
      <c r="I13905" s="120">
        <v>37</v>
      </c>
      <c r="J13905" s="120">
        <v>0</v>
      </c>
    </row>
    <row r="13906" spans="1:10" ht="15" customHeight="1">
      <c r="A13906" s="46" t="s">
        <v>1715</v>
      </c>
      <c r="B13906" s="46" t="s">
        <v>25305</v>
      </c>
      <c r="C13906" s="47">
        <v>4.8276000000000003</v>
      </c>
      <c r="D13906" s="119" t="s">
        <v>33482</v>
      </c>
      <c r="E13906" s="46" t="s">
        <v>33482</v>
      </c>
      <c r="F13906" s="121">
        <v>2.5030000000000001</v>
      </c>
      <c r="G13906" s="87"/>
      <c r="H13906" s="47"/>
      <c r="I13906" s="120">
        <v>477</v>
      </c>
      <c r="J13906" s="120">
        <v>0</v>
      </c>
    </row>
    <row r="13907" spans="1:10" ht="15" customHeight="1">
      <c r="A13907" s="46" t="s">
        <v>1717</v>
      </c>
      <c r="B13907" s="46" t="s">
        <v>25304</v>
      </c>
      <c r="C13907" s="47">
        <v>5.7687999999999997</v>
      </c>
      <c r="D13907" s="119" t="s">
        <v>33480</v>
      </c>
      <c r="E13907" s="46" t="s">
        <v>33480</v>
      </c>
      <c r="F13907" s="121">
        <v>4.7568000000000001</v>
      </c>
      <c r="G13907" s="87"/>
      <c r="H13907" s="47"/>
      <c r="I13907" s="120">
        <v>31</v>
      </c>
      <c r="J13907" s="120">
        <v>0</v>
      </c>
    </row>
    <row r="13908" spans="1:10" ht="15" customHeight="1">
      <c r="A13908" s="46" t="s">
        <v>25302</v>
      </c>
      <c r="B13908" s="46" t="s">
        <v>25303</v>
      </c>
      <c r="C13908" s="47">
        <v>2.6564000000000001</v>
      </c>
      <c r="D13908" s="119" t="s">
        <v>8419</v>
      </c>
      <c r="E13908" s="46" t="s">
        <v>8419</v>
      </c>
      <c r="F13908" s="121">
        <v>4.8739999999999997</v>
      </c>
      <c r="G13908" s="87"/>
      <c r="H13908" s="47"/>
      <c r="I13908" s="120">
        <v>15</v>
      </c>
      <c r="J13908" s="120">
        <v>0</v>
      </c>
    </row>
    <row r="13909" spans="1:10" ht="15" customHeight="1">
      <c r="A13909" s="46" t="s">
        <v>25301</v>
      </c>
      <c r="B13909" s="46" t="s">
        <v>25285</v>
      </c>
      <c r="C13909" s="47">
        <v>15.788399999999999</v>
      </c>
      <c r="D13909" s="119" t="s">
        <v>18482</v>
      </c>
      <c r="E13909" s="46" t="s">
        <v>18482</v>
      </c>
      <c r="F13909" s="121">
        <v>5.9458000000000002</v>
      </c>
      <c r="G13909" s="87"/>
      <c r="H13909" s="47"/>
      <c r="I13909" s="120">
        <v>0</v>
      </c>
      <c r="J13909" s="120">
        <v>0</v>
      </c>
    </row>
    <row r="13910" spans="1:10" ht="15" customHeight="1">
      <c r="A13910" s="46" t="s">
        <v>25299</v>
      </c>
      <c r="B13910" s="46" t="s">
        <v>25300</v>
      </c>
      <c r="C13910" s="47">
        <v>3.6429999999999998</v>
      </c>
      <c r="D13910" s="119" t="s">
        <v>18481</v>
      </c>
      <c r="E13910" s="46" t="s">
        <v>18481</v>
      </c>
      <c r="F13910" s="121">
        <v>12.866</v>
      </c>
      <c r="G13910" s="87"/>
      <c r="H13910" s="47"/>
      <c r="I13910" s="120">
        <v>40</v>
      </c>
      <c r="J13910" s="120">
        <v>0</v>
      </c>
    </row>
    <row r="13911" spans="1:10" ht="15" customHeight="1">
      <c r="A13911" s="46" t="s">
        <v>25297</v>
      </c>
      <c r="B13911" s="46" t="s">
        <v>25298</v>
      </c>
      <c r="C13911" s="47">
        <v>3.3652000000000002</v>
      </c>
      <c r="D13911" s="119" t="s">
        <v>8422</v>
      </c>
      <c r="E13911" s="46" t="s">
        <v>8422</v>
      </c>
      <c r="F13911" s="121">
        <v>6.6280000000000001</v>
      </c>
      <c r="G13911" s="87"/>
      <c r="H13911" s="47"/>
      <c r="I13911" s="120">
        <v>15</v>
      </c>
      <c r="J13911" s="120">
        <v>0</v>
      </c>
    </row>
    <row r="13912" spans="1:10" ht="15" customHeight="1">
      <c r="A13912" s="46" t="s">
        <v>25295</v>
      </c>
      <c r="B13912" s="46" t="s">
        <v>25296</v>
      </c>
      <c r="C13912" s="47">
        <v>7.3983999999999996</v>
      </c>
      <c r="D13912" s="119" t="s">
        <v>18480</v>
      </c>
      <c r="E13912" s="46" t="s">
        <v>18480</v>
      </c>
      <c r="F13912" s="121">
        <v>8.5774000000000008</v>
      </c>
      <c r="G13912" s="87"/>
      <c r="H13912" s="47"/>
      <c r="I13912" s="120">
        <v>35</v>
      </c>
      <c r="J13912" s="120">
        <v>0</v>
      </c>
    </row>
    <row r="13913" spans="1:10" ht="15" customHeight="1">
      <c r="A13913" s="46" t="s">
        <v>25293</v>
      </c>
      <c r="B13913" s="46" t="s">
        <v>25294</v>
      </c>
      <c r="C13913" s="47">
        <v>4.8326000000000002</v>
      </c>
      <c r="D13913" s="119" t="s">
        <v>18469</v>
      </c>
      <c r="E13913" s="46" t="s">
        <v>18469</v>
      </c>
      <c r="F13913" s="121">
        <v>0.80959999999999999</v>
      </c>
      <c r="G13913" s="87"/>
      <c r="H13913" s="47"/>
      <c r="I13913" s="120">
        <v>16</v>
      </c>
      <c r="J13913" s="120">
        <v>0</v>
      </c>
    </row>
    <row r="13914" spans="1:10" ht="15" customHeight="1">
      <c r="A13914" s="46" t="s">
        <v>25291</v>
      </c>
      <c r="B13914" s="46" t="s">
        <v>25292</v>
      </c>
      <c r="C13914" s="47">
        <v>6.9580000000000002</v>
      </c>
      <c r="D13914" s="119" t="s">
        <v>18468</v>
      </c>
      <c r="E13914" s="46" t="s">
        <v>18468</v>
      </c>
      <c r="F13914" s="121">
        <v>1.0628</v>
      </c>
      <c r="G13914" s="87"/>
      <c r="H13914" s="47"/>
      <c r="I13914" s="120">
        <v>0</v>
      </c>
      <c r="J13914" s="120">
        <v>0</v>
      </c>
    </row>
    <row r="13915" spans="1:10" ht="15" customHeight="1">
      <c r="A13915" s="46" t="s">
        <v>25289</v>
      </c>
      <c r="B13915" s="46" t="s">
        <v>25290</v>
      </c>
      <c r="C13915" s="47">
        <v>1.67</v>
      </c>
      <c r="D13915" s="119" t="s">
        <v>33493</v>
      </c>
      <c r="E13915" s="46" t="s">
        <v>33493</v>
      </c>
      <c r="F13915" s="121">
        <v>0.87780000000000002</v>
      </c>
      <c r="G13915" s="87"/>
      <c r="H13915" s="47"/>
      <c r="I13915" s="120">
        <v>0</v>
      </c>
      <c r="J13915" s="120">
        <v>0</v>
      </c>
    </row>
    <row r="13916" spans="1:10" ht="15" customHeight="1">
      <c r="A13916" s="46" t="s">
        <v>25287</v>
      </c>
      <c r="B13916" s="46" t="s">
        <v>25288</v>
      </c>
      <c r="C13916" s="47">
        <v>7.8436000000000003</v>
      </c>
      <c r="D13916" s="119" t="s">
        <v>33494</v>
      </c>
      <c r="E13916" s="46" t="s">
        <v>33494</v>
      </c>
      <c r="F13916" s="121">
        <v>0.87780000000000002</v>
      </c>
      <c r="G13916" s="87"/>
      <c r="H13916" s="47"/>
      <c r="I13916" s="120">
        <v>0</v>
      </c>
      <c r="J13916" s="120">
        <v>0</v>
      </c>
    </row>
    <row r="13917" spans="1:10" ht="15" customHeight="1">
      <c r="A13917" s="46" t="s">
        <v>1729</v>
      </c>
      <c r="B13917" s="46" t="s">
        <v>25286</v>
      </c>
      <c r="C13917" s="47">
        <v>1.6194</v>
      </c>
      <c r="D13917" s="119" t="s">
        <v>33498</v>
      </c>
      <c r="E13917" s="46" t="s">
        <v>33498</v>
      </c>
      <c r="F13917" s="121">
        <v>1.67</v>
      </c>
      <c r="G13917" s="87"/>
      <c r="H13917" s="47"/>
      <c r="I13917" s="120">
        <v>16</v>
      </c>
      <c r="J13917" s="120">
        <v>0</v>
      </c>
    </row>
    <row r="13918" spans="1:10" ht="15" customHeight="1">
      <c r="A13918" s="46" t="s">
        <v>25284</v>
      </c>
      <c r="B13918" s="46" t="s">
        <v>25285</v>
      </c>
      <c r="C13918" s="47">
        <v>13.460599999999999</v>
      </c>
      <c r="D13918" s="119" t="s">
        <v>18467</v>
      </c>
      <c r="E13918" s="46" t="s">
        <v>18467</v>
      </c>
      <c r="F13918" s="121">
        <v>1.67</v>
      </c>
      <c r="G13918" s="87"/>
      <c r="H13918" s="47"/>
      <c r="I13918" s="120">
        <v>0</v>
      </c>
      <c r="J13918" s="120">
        <v>0</v>
      </c>
    </row>
    <row r="13919" spans="1:10" ht="15" customHeight="1">
      <c r="A13919" s="46" t="s">
        <v>1732</v>
      </c>
      <c r="B13919" s="46" t="s">
        <v>25283</v>
      </c>
      <c r="C13919" s="47">
        <v>2.1760000000000002</v>
      </c>
      <c r="D13919" s="119" t="s">
        <v>18466</v>
      </c>
      <c r="E13919" s="46" t="s">
        <v>18466</v>
      </c>
      <c r="F13919" s="121">
        <v>1.67</v>
      </c>
      <c r="G13919" s="87"/>
      <c r="H13919" s="47"/>
      <c r="I13919" s="120">
        <v>4</v>
      </c>
      <c r="J13919" s="120">
        <v>0</v>
      </c>
    </row>
    <row r="13920" spans="1:10" ht="15" customHeight="1">
      <c r="A13920" s="46" t="s">
        <v>1737</v>
      </c>
      <c r="B13920" s="46" t="s">
        <v>25282</v>
      </c>
      <c r="C13920" s="47">
        <v>3.8662000000000001</v>
      </c>
      <c r="D13920" s="119" t="s">
        <v>18465</v>
      </c>
      <c r="E13920" s="46" t="s">
        <v>18465</v>
      </c>
      <c r="F13920" s="121">
        <v>2.7326000000000001</v>
      </c>
      <c r="G13920" s="87"/>
      <c r="H13920" s="47"/>
      <c r="I13920" s="120">
        <v>30</v>
      </c>
      <c r="J13920" s="120">
        <v>0</v>
      </c>
    </row>
    <row r="13921" spans="1:10" ht="15" customHeight="1">
      <c r="A13921" s="46" t="s">
        <v>1743</v>
      </c>
      <c r="B13921" s="46" t="s">
        <v>25281</v>
      </c>
      <c r="C13921" s="47">
        <v>3.6434000000000002</v>
      </c>
      <c r="D13921" s="119" t="s">
        <v>18464</v>
      </c>
      <c r="E13921" s="46" t="s">
        <v>18464</v>
      </c>
      <c r="F13921" s="121">
        <v>1.9987999999999999</v>
      </c>
      <c r="G13921" s="87"/>
      <c r="H13921" s="47"/>
      <c r="I13921" s="120">
        <v>0</v>
      </c>
      <c r="J13921" s="120">
        <v>0</v>
      </c>
    </row>
    <row r="13922" spans="1:10" ht="15" customHeight="1">
      <c r="A13922" s="46" t="s">
        <v>1745</v>
      </c>
      <c r="B13922" s="46" t="s">
        <v>25280</v>
      </c>
      <c r="C13922" s="47">
        <v>4.2</v>
      </c>
      <c r="D13922" s="119" t="s">
        <v>18463</v>
      </c>
      <c r="E13922" s="46" t="s">
        <v>18463</v>
      </c>
      <c r="F13922" s="121">
        <v>2.3784000000000001</v>
      </c>
      <c r="G13922" s="87"/>
      <c r="H13922" s="47"/>
      <c r="I13922" s="120">
        <v>13</v>
      </c>
      <c r="J13922" s="120">
        <v>0</v>
      </c>
    </row>
    <row r="13923" spans="1:10" ht="15" customHeight="1">
      <c r="A13923" s="46" t="s">
        <v>1747</v>
      </c>
      <c r="B13923" s="46" t="s">
        <v>25279</v>
      </c>
      <c r="C13923" s="47">
        <v>5.8448000000000002</v>
      </c>
      <c r="D13923" s="119" t="s">
        <v>18462</v>
      </c>
      <c r="E13923" s="46" t="s">
        <v>18462</v>
      </c>
      <c r="F13923" s="121">
        <v>5.0350000000000001</v>
      </c>
      <c r="G13923" s="87"/>
      <c r="H13923" s="47"/>
      <c r="I13923" s="120">
        <v>0</v>
      </c>
      <c r="J13923" s="120">
        <v>0</v>
      </c>
    </row>
    <row r="13924" spans="1:10" ht="15" customHeight="1">
      <c r="A13924" s="46" t="s">
        <v>1749</v>
      </c>
      <c r="B13924" s="46" t="s">
        <v>25266</v>
      </c>
      <c r="C13924" s="47">
        <v>6.7304000000000004</v>
      </c>
      <c r="D13924" s="119" t="s">
        <v>18461</v>
      </c>
      <c r="E13924" s="46" t="s">
        <v>18461</v>
      </c>
      <c r="F13924" s="121">
        <v>7.3293999999999997</v>
      </c>
      <c r="G13924" s="87"/>
      <c r="H13924" s="47"/>
      <c r="I13924" s="120">
        <v>0</v>
      </c>
      <c r="J13924" s="120">
        <v>0</v>
      </c>
    </row>
    <row r="13925" spans="1:10" ht="15" customHeight="1">
      <c r="A13925" s="46" t="s">
        <v>25277</v>
      </c>
      <c r="B13925" s="46" t="s">
        <v>25278</v>
      </c>
      <c r="C13925" s="47">
        <v>9.5823999999999998</v>
      </c>
      <c r="D13925" s="119" t="s">
        <v>18460</v>
      </c>
      <c r="E13925" s="46" t="s">
        <v>18460</v>
      </c>
      <c r="F13925" s="121">
        <v>5.0350000000000001</v>
      </c>
      <c r="G13925" s="87"/>
      <c r="H13925" s="47"/>
      <c r="I13925" s="120">
        <v>0</v>
      </c>
      <c r="J13925" s="120">
        <v>0</v>
      </c>
    </row>
    <row r="13926" spans="1:10" ht="15" customHeight="1">
      <c r="A13926" s="46" t="s">
        <v>1751</v>
      </c>
      <c r="B13926" s="46" t="s">
        <v>25276</v>
      </c>
      <c r="C13926" s="47">
        <v>1.1637999999999999</v>
      </c>
      <c r="D13926" s="119" t="s">
        <v>35564</v>
      </c>
      <c r="E13926" s="46" t="s">
        <v>35564</v>
      </c>
      <c r="F13926" s="121">
        <v>11.1774</v>
      </c>
      <c r="G13926" s="87"/>
      <c r="H13926" s="47"/>
      <c r="I13926" s="120">
        <v>5</v>
      </c>
      <c r="J13926" s="120">
        <v>0</v>
      </c>
    </row>
    <row r="13927" spans="1:10" ht="15" customHeight="1">
      <c r="A13927" s="46" t="s">
        <v>1753</v>
      </c>
      <c r="B13927" s="46" t="s">
        <v>25275</v>
      </c>
      <c r="C13927" s="47">
        <v>10.222</v>
      </c>
      <c r="D13927" s="119" t="s">
        <v>18459</v>
      </c>
      <c r="E13927" s="46" t="s">
        <v>18459</v>
      </c>
      <c r="F13927" s="121">
        <v>7.6158000000000001</v>
      </c>
      <c r="G13927" s="87"/>
      <c r="H13927" s="47"/>
      <c r="I13927" s="120">
        <v>61</v>
      </c>
      <c r="J13927" s="120">
        <v>0</v>
      </c>
    </row>
    <row r="13928" spans="1:10" ht="15" customHeight="1">
      <c r="A13928" s="46" t="s">
        <v>1755</v>
      </c>
      <c r="B13928" s="46" t="s">
        <v>25274</v>
      </c>
      <c r="C13928" s="47">
        <v>1.6446000000000001</v>
      </c>
      <c r="D13928" s="119" t="s">
        <v>18683</v>
      </c>
      <c r="E13928" s="46" t="s">
        <v>18683</v>
      </c>
      <c r="F13928" s="121">
        <v>1.0838000000000001</v>
      </c>
      <c r="G13928" s="87"/>
      <c r="H13928" s="47"/>
      <c r="I13928" s="120">
        <v>0</v>
      </c>
      <c r="J13928" s="120">
        <v>0</v>
      </c>
    </row>
    <row r="13929" spans="1:10" ht="15" customHeight="1">
      <c r="A13929" s="46" t="s">
        <v>1759</v>
      </c>
      <c r="B13929" s="46" t="s">
        <v>25273</v>
      </c>
      <c r="C13929" s="47">
        <v>2.9325999999999999</v>
      </c>
      <c r="D13929" s="119" t="s">
        <v>18681</v>
      </c>
      <c r="E13929" s="46" t="s">
        <v>18681</v>
      </c>
      <c r="F13929" s="121">
        <v>3.1623999999999999</v>
      </c>
      <c r="G13929" s="87"/>
      <c r="H13929" s="47"/>
      <c r="I13929" s="120">
        <v>0</v>
      </c>
      <c r="J13929" s="120">
        <v>0</v>
      </c>
    </row>
    <row r="13930" spans="1:10" ht="15" customHeight="1">
      <c r="A13930" s="46" t="s">
        <v>1764</v>
      </c>
      <c r="B13930" s="46" t="s">
        <v>25272</v>
      </c>
      <c r="C13930" s="47">
        <v>2.7326000000000001</v>
      </c>
      <c r="D13930" s="119" t="s">
        <v>18680</v>
      </c>
      <c r="E13930" s="46" t="s">
        <v>18680</v>
      </c>
      <c r="F13930" s="121">
        <v>5.4398</v>
      </c>
      <c r="G13930" s="87"/>
      <c r="H13930" s="47"/>
      <c r="I13930" s="120">
        <v>15</v>
      </c>
      <c r="J13930" s="120">
        <v>0</v>
      </c>
    </row>
    <row r="13931" spans="1:10" ht="15" customHeight="1">
      <c r="A13931" s="46" t="s">
        <v>1767</v>
      </c>
      <c r="B13931" s="46" t="s">
        <v>25271</v>
      </c>
      <c r="C13931" s="47">
        <v>3.2639999999999998</v>
      </c>
      <c r="D13931" s="119" t="s">
        <v>18679</v>
      </c>
      <c r="E13931" s="46" t="s">
        <v>18679</v>
      </c>
      <c r="F13931" s="121">
        <v>8.7544000000000004</v>
      </c>
      <c r="G13931" s="87"/>
      <c r="H13931" s="47"/>
      <c r="I13931" s="120">
        <v>6</v>
      </c>
      <c r="J13931" s="120">
        <v>0</v>
      </c>
    </row>
    <row r="13932" spans="1:10" ht="15" customHeight="1">
      <c r="A13932" s="46" t="s">
        <v>1770</v>
      </c>
      <c r="B13932" s="46" t="s">
        <v>25270</v>
      </c>
      <c r="C13932" s="47">
        <v>7.6006</v>
      </c>
      <c r="D13932" s="119" t="s">
        <v>18678</v>
      </c>
      <c r="E13932" s="46" t="s">
        <v>18678</v>
      </c>
      <c r="F13932" s="121">
        <v>9.5388000000000002</v>
      </c>
      <c r="G13932" s="87"/>
      <c r="H13932" s="47"/>
      <c r="I13932" s="120">
        <v>77</v>
      </c>
      <c r="J13932" s="120">
        <v>0</v>
      </c>
    </row>
    <row r="13933" spans="1:10" ht="15" customHeight="1">
      <c r="A13933" s="46" t="s">
        <v>1773</v>
      </c>
      <c r="B13933" s="46" t="s">
        <v>25269</v>
      </c>
      <c r="C13933" s="47">
        <v>7.8310000000000004</v>
      </c>
      <c r="D13933" s="119" t="s">
        <v>18677</v>
      </c>
      <c r="E13933" s="46" t="s">
        <v>18677</v>
      </c>
      <c r="F13933" s="121">
        <v>9.5893999999999995</v>
      </c>
      <c r="G13933" s="87"/>
      <c r="H13933" s="47"/>
      <c r="I13933" s="120">
        <v>48</v>
      </c>
      <c r="J13933" s="120">
        <v>0</v>
      </c>
    </row>
    <row r="13934" spans="1:10" ht="15" customHeight="1">
      <c r="A13934" s="46" t="s">
        <v>25267</v>
      </c>
      <c r="B13934" s="46" t="s">
        <v>25268</v>
      </c>
      <c r="C13934" s="47">
        <v>3.952</v>
      </c>
      <c r="D13934" s="119" t="s">
        <v>18675</v>
      </c>
      <c r="E13934" s="46" t="s">
        <v>18675</v>
      </c>
      <c r="F13934" s="121">
        <v>6.5784000000000002</v>
      </c>
      <c r="G13934" s="87"/>
      <c r="H13934" s="47"/>
      <c r="I13934" s="120">
        <v>37</v>
      </c>
      <c r="J13934" s="120">
        <v>0</v>
      </c>
    </row>
    <row r="13935" spans="1:10" ht="15" customHeight="1">
      <c r="A13935" s="46" t="s">
        <v>25265</v>
      </c>
      <c r="B13935" s="46" t="s">
        <v>25266</v>
      </c>
      <c r="C13935" s="47">
        <v>21.354800000000001</v>
      </c>
      <c r="D13935" s="119" t="s">
        <v>18673</v>
      </c>
      <c r="E13935" s="46" t="s">
        <v>18673</v>
      </c>
      <c r="F13935" s="121">
        <v>17.885999999999999</v>
      </c>
      <c r="G13935" s="87"/>
      <c r="H13935" s="47"/>
      <c r="I13935" s="120">
        <v>0</v>
      </c>
      <c r="J13935" s="120">
        <v>0</v>
      </c>
    </row>
    <row r="13936" spans="1:10" ht="15" customHeight="1">
      <c r="A13936" s="46" t="s">
        <v>25263</v>
      </c>
      <c r="B13936" s="46" t="s">
        <v>25264</v>
      </c>
      <c r="C13936" s="47">
        <v>3.6434000000000002</v>
      </c>
      <c r="D13936" s="119" t="s">
        <v>18672</v>
      </c>
      <c r="E13936" s="46" t="s">
        <v>18672</v>
      </c>
      <c r="F13936" s="121">
        <v>18.622199999999999</v>
      </c>
      <c r="G13936" s="87"/>
      <c r="H13936" s="47"/>
      <c r="I13936" s="120">
        <v>12</v>
      </c>
      <c r="J13936" s="120">
        <v>0</v>
      </c>
    </row>
    <row r="13937" spans="1:10" ht="15" customHeight="1">
      <c r="A13937" s="46" t="s">
        <v>25261</v>
      </c>
      <c r="B13937" s="46" t="s">
        <v>25262</v>
      </c>
      <c r="C13937" s="47">
        <v>4.5544000000000002</v>
      </c>
      <c r="D13937" s="119" t="s">
        <v>18671</v>
      </c>
      <c r="E13937" s="46" t="s">
        <v>18671</v>
      </c>
      <c r="F13937" s="121">
        <v>26.569199999999999</v>
      </c>
      <c r="G13937" s="87"/>
      <c r="H13937" s="47"/>
      <c r="I13937" s="120">
        <v>0</v>
      </c>
      <c r="J13937" s="120">
        <v>0</v>
      </c>
    </row>
    <row r="13938" spans="1:10" ht="15" customHeight="1">
      <c r="A13938" s="46" t="s">
        <v>25259</v>
      </c>
      <c r="B13938" s="46" t="s">
        <v>25260</v>
      </c>
      <c r="C13938" s="47">
        <v>5.9965999999999999</v>
      </c>
      <c r="D13938" s="119" t="s">
        <v>18670</v>
      </c>
      <c r="E13938" s="46" t="s">
        <v>18670</v>
      </c>
      <c r="F13938" s="121">
        <v>22.5946</v>
      </c>
      <c r="G13938" s="87"/>
      <c r="H13938" s="47"/>
      <c r="I13938" s="120">
        <v>0</v>
      </c>
      <c r="J13938" s="120">
        <v>0</v>
      </c>
    </row>
    <row r="13939" spans="1:10" ht="15" customHeight="1">
      <c r="A13939" s="46" t="s">
        <v>25257</v>
      </c>
      <c r="B13939" s="46" t="s">
        <v>25258</v>
      </c>
      <c r="C13939" s="47">
        <v>9.9412000000000003</v>
      </c>
      <c r="D13939" s="119" t="s">
        <v>18669</v>
      </c>
      <c r="E13939" s="46" t="s">
        <v>18669</v>
      </c>
      <c r="F13939" s="121">
        <v>32.639400000000002</v>
      </c>
      <c r="G13939" s="87"/>
      <c r="H13939" s="47"/>
      <c r="I13939" s="120">
        <v>32</v>
      </c>
      <c r="J13939" s="120">
        <v>0</v>
      </c>
    </row>
    <row r="13940" spans="1:10" ht="15" customHeight="1">
      <c r="A13940" s="46" t="s">
        <v>25255</v>
      </c>
      <c r="B13940" s="46" t="s">
        <v>25256</v>
      </c>
      <c r="C13940" s="47">
        <v>9.7411999999999992</v>
      </c>
      <c r="D13940" s="119" t="s">
        <v>18668</v>
      </c>
      <c r="E13940" s="46" t="s">
        <v>18668</v>
      </c>
      <c r="F13940" s="121">
        <v>32.867199999999997</v>
      </c>
      <c r="G13940" s="87"/>
      <c r="H13940" s="47"/>
      <c r="I13940" s="120">
        <v>0</v>
      </c>
      <c r="J13940" s="120">
        <v>0</v>
      </c>
    </row>
    <row r="13941" spans="1:10" ht="15" customHeight="1">
      <c r="A13941" s="46" t="s">
        <v>25253</v>
      </c>
      <c r="B13941" s="46" t="s">
        <v>25254</v>
      </c>
      <c r="C13941" s="47">
        <v>11.816000000000001</v>
      </c>
      <c r="D13941" s="119" t="s">
        <v>18658</v>
      </c>
      <c r="E13941" s="46" t="s">
        <v>18658</v>
      </c>
      <c r="F13941" s="121">
        <v>5.1867999999999999</v>
      </c>
      <c r="G13941" s="87"/>
      <c r="H13941" s="47"/>
      <c r="I13941" s="120">
        <v>4</v>
      </c>
      <c r="J13941" s="120">
        <v>0</v>
      </c>
    </row>
    <row r="13942" spans="1:10" ht="15" customHeight="1">
      <c r="A13942" s="46" t="s">
        <v>1784</v>
      </c>
      <c r="B13942" s="46" t="s">
        <v>25252</v>
      </c>
      <c r="C13942" s="47">
        <v>0.94340000000000002</v>
      </c>
      <c r="D13942" s="119" t="s">
        <v>18656</v>
      </c>
      <c r="E13942" s="46" t="s">
        <v>18656</v>
      </c>
      <c r="F13942" s="121">
        <v>0</v>
      </c>
      <c r="G13942" s="87"/>
      <c r="H13942" s="47"/>
      <c r="I13942" s="120">
        <v>38</v>
      </c>
      <c r="J13942" s="120">
        <v>0</v>
      </c>
    </row>
    <row r="13943" spans="1:10" ht="15" customHeight="1">
      <c r="A13943" s="46" t="s">
        <v>1787</v>
      </c>
      <c r="B13943" s="46" t="s">
        <v>25251</v>
      </c>
      <c r="C13943" s="47">
        <v>6.8822000000000001</v>
      </c>
      <c r="D13943" s="119" t="s">
        <v>18653</v>
      </c>
      <c r="E13943" s="46" t="s">
        <v>18653</v>
      </c>
      <c r="F13943" s="121">
        <v>10.905200000000001</v>
      </c>
      <c r="G13943" s="87"/>
      <c r="H13943" s="47"/>
      <c r="I13943" s="120">
        <v>0</v>
      </c>
      <c r="J13943" s="120">
        <v>0</v>
      </c>
    </row>
    <row r="13944" spans="1:10" ht="15" customHeight="1">
      <c r="A13944" s="46" t="s">
        <v>1790</v>
      </c>
      <c r="B13944" s="46" t="s">
        <v>25250</v>
      </c>
      <c r="C13944" s="47">
        <v>1.2347999999999999</v>
      </c>
      <c r="D13944" s="119" t="s">
        <v>18652</v>
      </c>
      <c r="E13944" s="46" t="s">
        <v>18652</v>
      </c>
      <c r="F13944" s="121">
        <v>19.28</v>
      </c>
      <c r="G13944" s="87"/>
      <c r="H13944" s="47"/>
      <c r="I13944" s="120">
        <v>2</v>
      </c>
      <c r="J13944" s="120">
        <v>0</v>
      </c>
    </row>
    <row r="13945" spans="1:10" ht="15" customHeight="1">
      <c r="A13945" s="46" t="s">
        <v>1796</v>
      </c>
      <c r="B13945" s="46" t="s">
        <v>25249</v>
      </c>
      <c r="C13945" s="47">
        <v>1.4676</v>
      </c>
      <c r="D13945" s="119" t="s">
        <v>18651</v>
      </c>
      <c r="E13945" s="46" t="s">
        <v>18651</v>
      </c>
      <c r="F13945" s="121">
        <v>40.331200000000003</v>
      </c>
      <c r="G13945" s="87"/>
      <c r="H13945" s="47"/>
      <c r="I13945" s="120">
        <v>1</v>
      </c>
      <c r="J13945" s="120">
        <v>0</v>
      </c>
    </row>
    <row r="13946" spans="1:10" ht="15" customHeight="1">
      <c r="A13946" s="46" t="s">
        <v>1802</v>
      </c>
      <c r="B13946" s="46" t="s">
        <v>25248</v>
      </c>
      <c r="C13946" s="47">
        <v>1.8218000000000001</v>
      </c>
      <c r="D13946" s="119" t="s">
        <v>18667</v>
      </c>
      <c r="E13946" s="46" t="s">
        <v>18667</v>
      </c>
      <c r="F13946" s="121">
        <v>48.503799999999998</v>
      </c>
      <c r="G13946" s="87"/>
      <c r="H13946" s="47"/>
      <c r="I13946" s="120">
        <v>4</v>
      </c>
      <c r="J13946" s="120">
        <v>0</v>
      </c>
    </row>
    <row r="13947" spans="1:10" ht="15" customHeight="1">
      <c r="A13947" s="46" t="s">
        <v>1805</v>
      </c>
      <c r="B13947" s="46" t="s">
        <v>25247</v>
      </c>
      <c r="C13947" s="47">
        <v>2.1507999999999998</v>
      </c>
      <c r="D13947" s="119" t="s">
        <v>18666</v>
      </c>
      <c r="E13947" s="46" t="s">
        <v>18666</v>
      </c>
      <c r="F13947" s="121">
        <v>48.174799999999998</v>
      </c>
      <c r="G13947" s="87"/>
      <c r="H13947" s="47"/>
      <c r="I13947" s="120">
        <v>0</v>
      </c>
      <c r="J13947" s="120">
        <v>0</v>
      </c>
    </row>
    <row r="13948" spans="1:10" ht="15" customHeight="1">
      <c r="A13948" s="46" t="s">
        <v>1808</v>
      </c>
      <c r="B13948" s="46" t="s">
        <v>25246</v>
      </c>
      <c r="C13948" s="47">
        <v>6.0422000000000002</v>
      </c>
      <c r="D13948" s="119" t="s">
        <v>18665</v>
      </c>
      <c r="E13948" s="46" t="s">
        <v>18665</v>
      </c>
      <c r="F13948" s="121">
        <v>64.747600000000006</v>
      </c>
      <c r="G13948" s="87"/>
      <c r="H13948" s="47"/>
      <c r="I13948" s="120">
        <v>220</v>
      </c>
      <c r="J13948" s="120">
        <v>0</v>
      </c>
    </row>
    <row r="13949" spans="1:10" ht="15" customHeight="1">
      <c r="A13949" s="46" t="s">
        <v>33777</v>
      </c>
      <c r="B13949" s="46" t="s">
        <v>33778</v>
      </c>
      <c r="C13949" s="47">
        <v>3.0859999999999999</v>
      </c>
      <c r="D13949" s="119" t="s">
        <v>18664</v>
      </c>
      <c r="E13949" s="46" t="s">
        <v>18664</v>
      </c>
      <c r="F13949" s="121">
        <v>83.900999999999996</v>
      </c>
      <c r="G13949" s="87"/>
      <c r="H13949" s="47"/>
      <c r="I13949" s="120">
        <v>6</v>
      </c>
      <c r="J13949" s="120">
        <v>0</v>
      </c>
    </row>
    <row r="13950" spans="1:10" ht="15" customHeight="1">
      <c r="A13950" s="46" t="s">
        <v>1811</v>
      </c>
      <c r="B13950" s="46" t="s">
        <v>25245</v>
      </c>
      <c r="C13950" s="47">
        <v>7.1756000000000002</v>
      </c>
      <c r="D13950" s="119" t="s">
        <v>18663</v>
      </c>
      <c r="E13950" s="46" t="s">
        <v>18663</v>
      </c>
      <c r="F13950" s="121">
        <v>1.1132</v>
      </c>
      <c r="G13950" s="87"/>
      <c r="H13950" s="47"/>
      <c r="I13950" s="120">
        <v>169</v>
      </c>
      <c r="J13950" s="120">
        <v>0</v>
      </c>
    </row>
    <row r="13951" spans="1:10" ht="15" customHeight="1">
      <c r="A13951" s="46" t="s">
        <v>25334</v>
      </c>
      <c r="B13951" s="46" t="s">
        <v>25335</v>
      </c>
      <c r="C13951" s="47">
        <v>0.83499999999999996</v>
      </c>
      <c r="D13951" s="119" t="s">
        <v>18662</v>
      </c>
      <c r="E13951" s="46" t="s">
        <v>18662</v>
      </c>
      <c r="F13951" s="121">
        <v>1.341</v>
      </c>
      <c r="G13951" s="87"/>
      <c r="H13951" s="47"/>
      <c r="I13951" s="120">
        <v>0</v>
      </c>
      <c r="J13951" s="120">
        <v>0</v>
      </c>
    </row>
    <row r="13952" spans="1:10" ht="15" customHeight="1">
      <c r="A13952" s="46" t="s">
        <v>1700</v>
      </c>
      <c r="B13952" s="46" t="s">
        <v>25333</v>
      </c>
      <c r="C13952" s="47">
        <v>1.2145999999999999</v>
      </c>
      <c r="D13952" s="119" t="s">
        <v>7993</v>
      </c>
      <c r="E13952" s="46" t="s">
        <v>7993</v>
      </c>
      <c r="F13952" s="121">
        <v>1.4945999999999999</v>
      </c>
      <c r="G13952" s="87"/>
      <c r="H13952" s="47"/>
      <c r="I13952" s="120">
        <v>20</v>
      </c>
      <c r="J13952" s="120">
        <v>0</v>
      </c>
    </row>
    <row r="13953" spans="1:10" ht="15" customHeight="1">
      <c r="A13953" s="46" t="s">
        <v>1706</v>
      </c>
      <c r="B13953" s="46" t="s">
        <v>25332</v>
      </c>
      <c r="C13953" s="47">
        <v>1.5686</v>
      </c>
      <c r="D13953" s="119" t="s">
        <v>18660</v>
      </c>
      <c r="E13953" s="46" t="s">
        <v>18660</v>
      </c>
      <c r="F13953" s="121">
        <v>1.8976</v>
      </c>
      <c r="G13953" s="87"/>
      <c r="H13953" s="47"/>
      <c r="I13953" s="120">
        <v>20</v>
      </c>
      <c r="J13953" s="120">
        <v>0</v>
      </c>
    </row>
    <row r="13954" spans="1:10" ht="15" customHeight="1">
      <c r="A13954" s="46" t="s">
        <v>1720</v>
      </c>
      <c r="B13954" s="46" t="s">
        <v>25331</v>
      </c>
      <c r="C13954" s="47">
        <v>3.4409999999999998</v>
      </c>
      <c r="D13954" s="119" t="s">
        <v>7999</v>
      </c>
      <c r="E13954" s="46" t="s">
        <v>7999</v>
      </c>
      <c r="F13954" s="121">
        <v>2.3820000000000001</v>
      </c>
      <c r="G13954" s="87"/>
      <c r="H13954" s="47"/>
      <c r="I13954" s="120">
        <v>0</v>
      </c>
      <c r="J13954" s="120">
        <v>0</v>
      </c>
    </row>
    <row r="13955" spans="1:10" ht="15" customHeight="1">
      <c r="A13955" s="46" t="s">
        <v>1723</v>
      </c>
      <c r="B13955" s="46" t="s">
        <v>25330</v>
      </c>
      <c r="C13955" s="47">
        <v>4.5544000000000002</v>
      </c>
      <c r="D13955" s="119" t="s">
        <v>18657</v>
      </c>
      <c r="E13955" s="46" t="s">
        <v>18657</v>
      </c>
      <c r="F13955" s="121">
        <v>3.0666000000000002</v>
      </c>
      <c r="G13955" s="87"/>
      <c r="H13955" s="47"/>
      <c r="I13955" s="120">
        <v>0</v>
      </c>
      <c r="J13955" s="120">
        <v>0</v>
      </c>
    </row>
    <row r="13956" spans="1:10" ht="15" customHeight="1">
      <c r="A13956" s="46" t="s">
        <v>25328</v>
      </c>
      <c r="B13956" s="46" t="s">
        <v>25329</v>
      </c>
      <c r="C13956" s="47">
        <v>4.5544000000000002</v>
      </c>
      <c r="D13956" s="119" t="s">
        <v>8008</v>
      </c>
      <c r="E13956" s="46" t="s">
        <v>8008</v>
      </c>
      <c r="F13956" s="121">
        <v>4.3902000000000001</v>
      </c>
      <c r="G13956" s="87"/>
      <c r="H13956" s="47"/>
      <c r="I13956" s="120">
        <v>0</v>
      </c>
      <c r="J13956" s="120">
        <v>0</v>
      </c>
    </row>
    <row r="13957" spans="1:10" ht="15" customHeight="1">
      <c r="A13957" s="46" t="s">
        <v>25326</v>
      </c>
      <c r="B13957" s="46" t="s">
        <v>25327</v>
      </c>
      <c r="C13957" s="47">
        <v>2.1254</v>
      </c>
      <c r="D13957" s="119" t="s">
        <v>8013</v>
      </c>
      <c r="E13957" s="46" t="s">
        <v>8013</v>
      </c>
      <c r="F13957" s="121">
        <v>7.3293999999999997</v>
      </c>
      <c r="G13957" s="87"/>
      <c r="H13957" s="47"/>
      <c r="I13957" s="120">
        <v>0</v>
      </c>
      <c r="J13957" s="120">
        <v>0</v>
      </c>
    </row>
    <row r="13958" spans="1:10" ht="15" customHeight="1">
      <c r="A13958" s="46" t="s">
        <v>1734</v>
      </c>
      <c r="B13958" s="46" t="s">
        <v>25325</v>
      </c>
      <c r="C13958" s="47">
        <v>2.9601999999999999</v>
      </c>
      <c r="D13958" s="119" t="s">
        <v>33522</v>
      </c>
      <c r="E13958" s="46" t="s">
        <v>33522</v>
      </c>
      <c r="F13958" s="121">
        <v>21.354800000000001</v>
      </c>
      <c r="G13958" s="87"/>
      <c r="H13958" s="47"/>
      <c r="I13958" s="120">
        <v>0</v>
      </c>
      <c r="J13958" s="120">
        <v>0</v>
      </c>
    </row>
    <row r="13959" spans="1:10" ht="15" customHeight="1">
      <c r="A13959" s="46" t="s">
        <v>1740</v>
      </c>
      <c r="B13959" s="46" t="s">
        <v>25324</v>
      </c>
      <c r="C13959" s="47">
        <v>3.8206000000000002</v>
      </c>
      <c r="D13959" s="119" t="s">
        <v>18904</v>
      </c>
      <c r="E13959" s="46" t="s">
        <v>18904</v>
      </c>
      <c r="F13959" s="121">
        <v>20.469200000000001</v>
      </c>
      <c r="G13959" s="87"/>
      <c r="H13959" s="47"/>
      <c r="I13959" s="120">
        <v>0</v>
      </c>
      <c r="J13959" s="120">
        <v>0</v>
      </c>
    </row>
    <row r="13960" spans="1:10" ht="15" customHeight="1">
      <c r="A13960" s="46" t="s">
        <v>25322</v>
      </c>
      <c r="B13960" s="46" t="s">
        <v>25323</v>
      </c>
      <c r="C13960" s="47">
        <v>1.5686</v>
      </c>
      <c r="D13960" s="119" t="s">
        <v>18902</v>
      </c>
      <c r="E13960" s="46" t="s">
        <v>18902</v>
      </c>
      <c r="F13960" s="121">
        <v>21.443200000000001</v>
      </c>
      <c r="G13960" s="87"/>
      <c r="H13960" s="47"/>
      <c r="I13960" s="120">
        <v>0</v>
      </c>
      <c r="J13960" s="120">
        <v>0</v>
      </c>
    </row>
    <row r="13961" spans="1:10" ht="15" customHeight="1">
      <c r="A13961" s="46" t="s">
        <v>1757</v>
      </c>
      <c r="B13961" s="46" t="s">
        <v>25321</v>
      </c>
      <c r="C13961" s="47">
        <v>2.1254</v>
      </c>
      <c r="D13961" s="119" t="s">
        <v>18900</v>
      </c>
      <c r="E13961" s="46" t="s">
        <v>18900</v>
      </c>
      <c r="F13961" s="121">
        <v>33.141199999999998</v>
      </c>
      <c r="G13961" s="87"/>
      <c r="H13961" s="47"/>
      <c r="I13961" s="120">
        <v>0</v>
      </c>
      <c r="J13961" s="120">
        <v>0</v>
      </c>
    </row>
    <row r="13962" spans="1:10" ht="15" customHeight="1">
      <c r="A13962" s="46" t="s">
        <v>1761</v>
      </c>
      <c r="B13962" s="46" t="s">
        <v>25320</v>
      </c>
      <c r="C13962" s="47">
        <v>2.8843999999999999</v>
      </c>
      <c r="D13962" s="119" t="s">
        <v>18898</v>
      </c>
      <c r="E13962" s="46" t="s">
        <v>18898</v>
      </c>
      <c r="F13962" s="121">
        <v>47.7622</v>
      </c>
      <c r="G13962" s="87"/>
      <c r="H13962" s="47"/>
      <c r="I13962" s="120">
        <v>0</v>
      </c>
      <c r="J13962" s="120">
        <v>0</v>
      </c>
    </row>
    <row r="13963" spans="1:10" ht="15" customHeight="1">
      <c r="A13963" s="46" t="s">
        <v>1776</v>
      </c>
      <c r="B13963" s="46" t="s">
        <v>25319</v>
      </c>
      <c r="C13963" s="47">
        <v>4.8326000000000002</v>
      </c>
      <c r="D13963" s="119" t="s">
        <v>18896</v>
      </c>
      <c r="E13963" s="46" t="s">
        <v>18896</v>
      </c>
      <c r="F13963" s="121">
        <v>69.200599999999994</v>
      </c>
      <c r="G13963" s="87"/>
      <c r="H13963" s="47"/>
      <c r="I13963" s="120">
        <v>0</v>
      </c>
      <c r="J13963" s="120">
        <v>0</v>
      </c>
    </row>
    <row r="13964" spans="1:10" ht="15" customHeight="1">
      <c r="A13964" s="46" t="s">
        <v>1779</v>
      </c>
      <c r="B13964" s="46" t="s">
        <v>25318</v>
      </c>
      <c r="C13964" s="47">
        <v>6.0217999999999998</v>
      </c>
      <c r="D13964" s="119" t="s">
        <v>18894</v>
      </c>
      <c r="E13964" s="46" t="s">
        <v>18894</v>
      </c>
      <c r="F13964" s="121">
        <v>92.601399999999998</v>
      </c>
      <c r="G13964" s="87"/>
      <c r="H13964" s="47"/>
      <c r="I13964" s="120">
        <v>0</v>
      </c>
      <c r="J13964" s="120">
        <v>0</v>
      </c>
    </row>
    <row r="13965" spans="1:10" ht="15" customHeight="1">
      <c r="A13965" s="46" t="s">
        <v>25316</v>
      </c>
      <c r="B13965" s="46" t="s">
        <v>25317</v>
      </c>
      <c r="C13965" s="47">
        <v>9.8919999999999995</v>
      </c>
      <c r="D13965" s="119" t="s">
        <v>18638</v>
      </c>
      <c r="E13965" s="46" t="s">
        <v>18638</v>
      </c>
      <c r="F13965" s="121">
        <v>0.63260000000000005</v>
      </c>
      <c r="G13965" s="87"/>
      <c r="H13965" s="47"/>
      <c r="I13965" s="120">
        <v>0</v>
      </c>
      <c r="J13965" s="120">
        <v>0</v>
      </c>
    </row>
    <row r="13966" spans="1:10" ht="15" customHeight="1">
      <c r="A13966" s="46" t="s">
        <v>25314</v>
      </c>
      <c r="B13966" s="46" t="s">
        <v>25315</v>
      </c>
      <c r="C13966" s="47">
        <v>1.1132</v>
      </c>
      <c r="D13966" s="119" t="s">
        <v>18915</v>
      </c>
      <c r="E13966" s="46" t="s">
        <v>18915</v>
      </c>
      <c r="F13966" s="121">
        <v>27.779</v>
      </c>
      <c r="G13966" s="87"/>
      <c r="H13966" s="47"/>
      <c r="I13966" s="120">
        <v>0</v>
      </c>
      <c r="J13966" s="120">
        <v>0</v>
      </c>
    </row>
    <row r="13967" spans="1:10" ht="15" customHeight="1">
      <c r="A13967" s="46" t="s">
        <v>1793</v>
      </c>
      <c r="B13967" s="46" t="s">
        <v>25313</v>
      </c>
      <c r="C13967" s="47">
        <v>1.5686</v>
      </c>
      <c r="D13967" s="119" t="s">
        <v>18914</v>
      </c>
      <c r="E13967" s="46" t="s">
        <v>18914</v>
      </c>
      <c r="F13967" s="121">
        <v>1.4077999999999999</v>
      </c>
      <c r="G13967" s="87"/>
      <c r="H13967" s="47"/>
      <c r="I13967" s="120">
        <v>0</v>
      </c>
      <c r="J13967" s="120">
        <v>0</v>
      </c>
    </row>
    <row r="13968" spans="1:10" ht="15" customHeight="1">
      <c r="A13968" s="46" t="s">
        <v>1799</v>
      </c>
      <c r="B13968" s="46" t="s">
        <v>25312</v>
      </c>
      <c r="C13968" s="47">
        <v>1.5864</v>
      </c>
      <c r="D13968" s="119" t="s">
        <v>18912</v>
      </c>
      <c r="E13968" s="46" t="s">
        <v>18912</v>
      </c>
      <c r="F13968" s="121">
        <v>2.0064000000000002</v>
      </c>
      <c r="G13968" s="87"/>
      <c r="H13968" s="47"/>
      <c r="I13968" s="120">
        <v>0</v>
      </c>
      <c r="J13968" s="120">
        <v>0</v>
      </c>
    </row>
    <row r="13969" spans="1:10" ht="15" customHeight="1">
      <c r="A13969" s="46" t="s">
        <v>25348</v>
      </c>
      <c r="B13969" s="46" t="s">
        <v>25349</v>
      </c>
      <c r="C13969" s="47">
        <v>42.279400000000003</v>
      </c>
      <c r="D13969" s="119" t="s">
        <v>18911</v>
      </c>
      <c r="E13969" s="46" t="s">
        <v>18911</v>
      </c>
      <c r="F13969" s="121">
        <v>2.6415999999999999</v>
      </c>
      <c r="G13969" s="87"/>
      <c r="H13969" s="47"/>
      <c r="I13969" s="120">
        <v>1</v>
      </c>
      <c r="J13969" s="120">
        <v>0</v>
      </c>
    </row>
    <row r="13970" spans="1:10" ht="15" customHeight="1">
      <c r="A13970" s="46" t="s">
        <v>25346</v>
      </c>
      <c r="B13970" s="46" t="s">
        <v>25347</v>
      </c>
      <c r="C13970" s="47">
        <v>32.9178</v>
      </c>
      <c r="D13970" s="119" t="s">
        <v>18910</v>
      </c>
      <c r="E13970" s="46" t="s">
        <v>18910</v>
      </c>
      <c r="F13970" s="121">
        <v>3.5697999999999999</v>
      </c>
      <c r="G13970" s="87"/>
      <c r="H13970" s="47"/>
      <c r="I13970" s="120">
        <v>0</v>
      </c>
      <c r="J13970" s="120">
        <v>0</v>
      </c>
    </row>
    <row r="13971" spans="1:10" ht="15" customHeight="1">
      <c r="A13971" s="46" t="s">
        <v>25344</v>
      </c>
      <c r="B13971" s="46" t="s">
        <v>25345</v>
      </c>
      <c r="C13971" s="47">
        <v>29.198399999999999</v>
      </c>
      <c r="D13971" s="119" t="s">
        <v>18909</v>
      </c>
      <c r="E13971" s="46" t="s">
        <v>18909</v>
      </c>
      <c r="F13971" s="121">
        <v>5.6437999999999997</v>
      </c>
      <c r="G13971" s="87"/>
      <c r="H13971" s="47"/>
      <c r="I13971" s="120">
        <v>2</v>
      </c>
      <c r="J13971" s="120">
        <v>0</v>
      </c>
    </row>
    <row r="13972" spans="1:10" ht="15" customHeight="1">
      <c r="A13972" s="46" t="s">
        <v>25342</v>
      </c>
      <c r="B13972" s="46" t="s">
        <v>25343</v>
      </c>
      <c r="C13972" s="47">
        <v>76.69</v>
      </c>
      <c r="D13972" s="119" t="s">
        <v>18908</v>
      </c>
      <c r="E13972" s="46" t="s">
        <v>18908</v>
      </c>
      <c r="F13972" s="121">
        <v>8.8734000000000002</v>
      </c>
      <c r="G13972" s="87"/>
      <c r="H13972" s="47"/>
      <c r="I13972" s="120">
        <v>0</v>
      </c>
      <c r="J13972" s="120">
        <v>0</v>
      </c>
    </row>
    <row r="13973" spans="1:10" ht="15" customHeight="1">
      <c r="A13973" s="46" t="s">
        <v>25340</v>
      </c>
      <c r="B13973" s="46" t="s">
        <v>25341</v>
      </c>
      <c r="C13973" s="47">
        <v>53.64</v>
      </c>
      <c r="D13973" s="119" t="s">
        <v>18907</v>
      </c>
      <c r="E13973" s="46" t="s">
        <v>18907</v>
      </c>
      <c r="F13973" s="121">
        <v>13.022399999999999</v>
      </c>
      <c r="G13973" s="87"/>
      <c r="H13973" s="47"/>
      <c r="I13973" s="120">
        <v>0</v>
      </c>
      <c r="J13973" s="120">
        <v>0</v>
      </c>
    </row>
    <row r="13974" spans="1:10" ht="15" customHeight="1">
      <c r="A13974" s="46" t="s">
        <v>25338</v>
      </c>
      <c r="B13974" s="46" t="s">
        <v>25339</v>
      </c>
      <c r="C13974" s="47">
        <v>26.1874</v>
      </c>
      <c r="D13974" s="119" t="s">
        <v>18906</v>
      </c>
      <c r="E13974" s="46" t="s">
        <v>18906</v>
      </c>
      <c r="F13974" s="121">
        <v>18.779</v>
      </c>
      <c r="G13974" s="87"/>
      <c r="H13974" s="47"/>
      <c r="I13974" s="120">
        <v>0</v>
      </c>
      <c r="J13974" s="120">
        <v>0</v>
      </c>
    </row>
    <row r="13975" spans="1:10" ht="15" customHeight="1">
      <c r="A13975" s="46" t="s">
        <v>25336</v>
      </c>
      <c r="B13975" s="46" t="s">
        <v>25337</v>
      </c>
      <c r="C13975" s="47">
        <v>114.1622</v>
      </c>
      <c r="D13975" s="119" t="s">
        <v>18918</v>
      </c>
      <c r="E13975" s="46" t="s">
        <v>18918</v>
      </c>
      <c r="F13975" s="121">
        <v>16.340800000000002</v>
      </c>
      <c r="G13975" s="87"/>
      <c r="H13975" s="47"/>
      <c r="I13975" s="120">
        <v>1</v>
      </c>
      <c r="J13975" s="120">
        <v>0</v>
      </c>
    </row>
    <row r="13976" spans="1:10" ht="15" customHeight="1">
      <c r="A13976" s="46" t="s">
        <v>1685</v>
      </c>
      <c r="B13976" s="46" t="s">
        <v>25363</v>
      </c>
      <c r="C13976" s="47">
        <v>4.2964000000000002</v>
      </c>
      <c r="D13976" s="119" t="s">
        <v>6211</v>
      </c>
      <c r="E13976" s="46" t="s">
        <v>6211</v>
      </c>
      <c r="F13976" s="121">
        <v>1.3466</v>
      </c>
      <c r="G13976" s="87"/>
      <c r="H13976" s="47"/>
      <c r="I13976" s="120">
        <v>136</v>
      </c>
      <c r="J13976" s="120">
        <v>0</v>
      </c>
    </row>
    <row r="13977" spans="1:10" ht="15" customHeight="1">
      <c r="A13977" s="46" t="s">
        <v>1688</v>
      </c>
      <c r="B13977" s="46" t="s">
        <v>25362</v>
      </c>
      <c r="C13977" s="47">
        <v>2.9072</v>
      </c>
      <c r="D13977" s="119" t="s">
        <v>6222</v>
      </c>
      <c r="E13977" s="46" t="s">
        <v>6222</v>
      </c>
      <c r="F13977" s="121">
        <v>1.9736</v>
      </c>
      <c r="G13977" s="87"/>
      <c r="H13977" s="47"/>
      <c r="I13977" s="120">
        <v>407</v>
      </c>
      <c r="J13977" s="120">
        <v>0</v>
      </c>
    </row>
    <row r="13978" spans="1:10" ht="15" customHeight="1">
      <c r="A13978" s="46" t="s">
        <v>25360</v>
      </c>
      <c r="B13978" s="46" t="s">
        <v>25361</v>
      </c>
      <c r="C13978" s="47">
        <v>7.6487999999999996</v>
      </c>
      <c r="D13978" s="119" t="s">
        <v>6233</v>
      </c>
      <c r="E13978" s="46" t="s">
        <v>6233</v>
      </c>
      <c r="F13978" s="121">
        <v>3.2134</v>
      </c>
      <c r="G13978" s="87"/>
      <c r="H13978" s="47"/>
      <c r="I13978" s="120">
        <v>40</v>
      </c>
      <c r="J13978" s="120">
        <v>0</v>
      </c>
    </row>
    <row r="13979" spans="1:10" ht="15" customHeight="1">
      <c r="A13979" s="46" t="s">
        <v>1726</v>
      </c>
      <c r="B13979" s="46" t="s">
        <v>25359</v>
      </c>
      <c r="C13979" s="47">
        <v>6.5331999999999999</v>
      </c>
      <c r="D13979" s="119" t="s">
        <v>6244</v>
      </c>
      <c r="E13979" s="46" t="s">
        <v>6244</v>
      </c>
      <c r="F13979" s="121">
        <v>4.944</v>
      </c>
      <c r="G13979" s="87"/>
      <c r="H13979" s="47"/>
      <c r="I13979" s="120">
        <v>54</v>
      </c>
      <c r="J13979" s="120">
        <v>0</v>
      </c>
    </row>
    <row r="13980" spans="1:10" ht="15" customHeight="1">
      <c r="A13980" s="46" t="s">
        <v>25357</v>
      </c>
      <c r="B13980" s="46" t="s">
        <v>25358</v>
      </c>
      <c r="C13980" s="47">
        <v>14.244999999999999</v>
      </c>
      <c r="D13980" s="119" t="s">
        <v>18917</v>
      </c>
      <c r="E13980" s="46" t="s">
        <v>18917</v>
      </c>
      <c r="F13980" s="121">
        <v>7.7675999999999998</v>
      </c>
      <c r="G13980" s="87"/>
      <c r="H13980" s="47"/>
      <c r="I13980" s="120">
        <v>29</v>
      </c>
      <c r="J13980" s="120">
        <v>0</v>
      </c>
    </row>
    <row r="13981" spans="1:10" ht="15" customHeight="1">
      <c r="A13981" s="46" t="s">
        <v>25355</v>
      </c>
      <c r="B13981" s="46" t="s">
        <v>25356</v>
      </c>
      <c r="C13981" s="47">
        <v>28.995999999999999</v>
      </c>
      <c r="D13981" s="119" t="s">
        <v>18916</v>
      </c>
      <c r="E13981" s="46" t="s">
        <v>18916</v>
      </c>
      <c r="F13981" s="121">
        <v>12.3186</v>
      </c>
      <c r="G13981" s="87"/>
      <c r="H13981" s="47"/>
      <c r="I13981" s="120">
        <v>21</v>
      </c>
      <c r="J13981" s="120">
        <v>0</v>
      </c>
    </row>
    <row r="13982" spans="1:10" ht="15" customHeight="1">
      <c r="A13982" s="46" t="s">
        <v>25353</v>
      </c>
      <c r="B13982" s="46" t="s">
        <v>25354</v>
      </c>
      <c r="C13982" s="47">
        <v>40.457799999999999</v>
      </c>
      <c r="D13982" s="119" t="s">
        <v>18926</v>
      </c>
      <c r="E13982" s="46" t="s">
        <v>18926</v>
      </c>
      <c r="F13982" s="121">
        <v>26.3842</v>
      </c>
      <c r="G13982" s="87"/>
      <c r="H13982" s="47"/>
      <c r="I13982" s="120">
        <v>52</v>
      </c>
      <c r="J13982" s="120">
        <v>0</v>
      </c>
    </row>
    <row r="13983" spans="1:10" ht="15" customHeight="1">
      <c r="A13983" s="46" t="s">
        <v>1781</v>
      </c>
      <c r="B13983" s="46" t="s">
        <v>25352</v>
      </c>
      <c r="C13983" s="47">
        <v>3.2926000000000002</v>
      </c>
      <c r="D13983" s="119" t="s">
        <v>6214</v>
      </c>
      <c r="E13983" s="46" t="s">
        <v>6214</v>
      </c>
      <c r="F13983" s="121">
        <v>1.4481999999999999</v>
      </c>
      <c r="G13983" s="87"/>
      <c r="H13983" s="47"/>
      <c r="I13983" s="120">
        <v>101</v>
      </c>
      <c r="J13983" s="120">
        <v>0</v>
      </c>
    </row>
    <row r="13984" spans="1:10" ht="15" customHeight="1">
      <c r="A13984" s="46" t="s">
        <v>25350</v>
      </c>
      <c r="B13984" s="46" t="s">
        <v>25351</v>
      </c>
      <c r="C13984" s="47">
        <v>75.551400000000001</v>
      </c>
      <c r="D13984" s="119" t="s">
        <v>6225</v>
      </c>
      <c r="E13984" s="46" t="s">
        <v>6225</v>
      </c>
      <c r="F13984" s="121">
        <v>1.4204000000000001</v>
      </c>
      <c r="G13984" s="87"/>
      <c r="H13984" s="47"/>
      <c r="I13984" s="120">
        <v>0</v>
      </c>
      <c r="J13984" s="120">
        <v>0</v>
      </c>
    </row>
    <row r="13985" spans="1:10" ht="15" customHeight="1">
      <c r="A13985" s="46" t="s">
        <v>25379</v>
      </c>
      <c r="B13985" s="46" t="s">
        <v>25380</v>
      </c>
      <c r="C13985" s="47">
        <v>3.8104</v>
      </c>
      <c r="D13985" s="119" t="s">
        <v>6236</v>
      </c>
      <c r="E13985" s="46" t="s">
        <v>6236</v>
      </c>
      <c r="F13985" s="121">
        <v>2.2113999999999998</v>
      </c>
      <c r="G13985" s="87"/>
      <c r="H13985" s="47"/>
      <c r="I13985" s="120">
        <v>150</v>
      </c>
      <c r="J13985" s="120">
        <v>0</v>
      </c>
    </row>
    <row r="13986" spans="1:10" ht="15" customHeight="1">
      <c r="A13986" s="46" t="s">
        <v>25377</v>
      </c>
      <c r="B13986" s="46" t="s">
        <v>25378</v>
      </c>
      <c r="C13986" s="47">
        <v>7.5603999999999996</v>
      </c>
      <c r="D13986" s="119" t="s">
        <v>6247</v>
      </c>
      <c r="E13986" s="46" t="s">
        <v>6247</v>
      </c>
      <c r="F13986" s="121">
        <v>4.1337999999999999</v>
      </c>
      <c r="G13986" s="87"/>
      <c r="H13986" s="47"/>
      <c r="I13986" s="120">
        <v>0</v>
      </c>
      <c r="J13986" s="120">
        <v>0</v>
      </c>
    </row>
    <row r="13987" spans="1:10" ht="15" customHeight="1">
      <c r="A13987" s="46" t="s">
        <v>25375</v>
      </c>
      <c r="B13987" s="46" t="s">
        <v>25376</v>
      </c>
      <c r="C13987" s="47">
        <v>5.5746000000000002</v>
      </c>
      <c r="D13987" s="119" t="s">
        <v>18925</v>
      </c>
      <c r="E13987" s="46" t="s">
        <v>18925</v>
      </c>
      <c r="F13987" s="121">
        <v>5.3041999999999998</v>
      </c>
      <c r="G13987" s="87"/>
      <c r="H13987" s="47"/>
      <c r="I13987" s="120">
        <v>0</v>
      </c>
      <c r="J13987" s="120">
        <v>0</v>
      </c>
    </row>
    <row r="13988" spans="1:10" ht="15" customHeight="1">
      <c r="A13988" s="46" t="s">
        <v>25373</v>
      </c>
      <c r="B13988" s="46" t="s">
        <v>25374</v>
      </c>
      <c r="C13988" s="47">
        <v>4.1261999999999999</v>
      </c>
      <c r="D13988" s="119" t="s">
        <v>18924</v>
      </c>
      <c r="E13988" s="46" t="s">
        <v>18924</v>
      </c>
      <c r="F13988" s="121">
        <v>9.9678000000000004</v>
      </c>
      <c r="G13988" s="87"/>
      <c r="H13988" s="47"/>
      <c r="I13988" s="120">
        <v>0</v>
      </c>
      <c r="J13988" s="120">
        <v>0</v>
      </c>
    </row>
    <row r="13989" spans="1:10" ht="15" customHeight="1">
      <c r="A13989" s="46" t="s">
        <v>25371</v>
      </c>
      <c r="B13989" s="46" t="s">
        <v>25372</v>
      </c>
      <c r="C13989" s="47">
        <v>26.668199999999999</v>
      </c>
      <c r="D13989" s="119" t="s">
        <v>18923</v>
      </c>
      <c r="E13989" s="46" t="s">
        <v>18923</v>
      </c>
      <c r="F13989" s="121">
        <v>12.280799999999999</v>
      </c>
      <c r="G13989" s="87"/>
      <c r="H13989" s="47"/>
      <c r="I13989" s="120">
        <v>0</v>
      </c>
      <c r="J13989" s="120">
        <v>0</v>
      </c>
    </row>
    <row r="13990" spans="1:10" ht="15" customHeight="1">
      <c r="A13990" s="46" t="s">
        <v>25369</v>
      </c>
      <c r="B13990" s="46" t="s">
        <v>25370</v>
      </c>
      <c r="C13990" s="47">
        <v>11.477</v>
      </c>
      <c r="D13990" s="119" t="s">
        <v>18922</v>
      </c>
      <c r="E13990" s="46" t="s">
        <v>18922</v>
      </c>
      <c r="F13990" s="121">
        <v>17.836600000000001</v>
      </c>
      <c r="G13990" s="87"/>
      <c r="H13990" s="47"/>
      <c r="I13990" s="120">
        <v>0</v>
      </c>
      <c r="J13990" s="120">
        <v>0</v>
      </c>
    </row>
    <row r="13991" spans="1:10" ht="15" customHeight="1">
      <c r="A13991" s="46" t="s">
        <v>25367</v>
      </c>
      <c r="B13991" s="46" t="s">
        <v>25368</v>
      </c>
      <c r="C13991" s="47">
        <v>4.5839999999999996</v>
      </c>
      <c r="D13991" s="119" t="s">
        <v>18920</v>
      </c>
      <c r="E13991" s="46" t="s">
        <v>18920</v>
      </c>
      <c r="F13991" s="121">
        <v>3.9319999999999999</v>
      </c>
      <c r="G13991" s="87"/>
      <c r="H13991" s="47"/>
      <c r="I13991" s="120">
        <v>120</v>
      </c>
      <c r="J13991" s="120">
        <v>0</v>
      </c>
    </row>
    <row r="13992" spans="1:10" ht="15" customHeight="1">
      <c r="A13992" s="46" t="s">
        <v>25366</v>
      </c>
      <c r="B13992" s="46" t="s">
        <v>25365</v>
      </c>
      <c r="C13992" s="47">
        <v>43.102200000000003</v>
      </c>
      <c r="D13992" s="119" t="s">
        <v>6217</v>
      </c>
      <c r="E13992" s="46" t="s">
        <v>6217</v>
      </c>
      <c r="F13992" s="121">
        <v>1.8748</v>
      </c>
      <c r="G13992" s="87"/>
      <c r="H13992" s="47"/>
      <c r="I13992" s="120">
        <v>0</v>
      </c>
      <c r="J13992" s="120">
        <v>0</v>
      </c>
    </row>
    <row r="13993" spans="1:10" ht="15" customHeight="1">
      <c r="A13993" s="46" t="s">
        <v>25364</v>
      </c>
      <c r="B13993" s="46" t="s">
        <v>25365</v>
      </c>
      <c r="C13993" s="47">
        <v>91.441999999999993</v>
      </c>
      <c r="D13993" s="119" t="s">
        <v>6228</v>
      </c>
      <c r="E13993" s="46" t="s">
        <v>6228</v>
      </c>
      <c r="F13993" s="121">
        <v>2.7602000000000002</v>
      </c>
      <c r="G13993" s="87"/>
      <c r="H13993" s="47"/>
      <c r="I13993" s="120">
        <v>0</v>
      </c>
      <c r="J13993" s="120">
        <v>0</v>
      </c>
    </row>
    <row r="13994" spans="1:10" ht="15" customHeight="1">
      <c r="A13994" s="46" t="s">
        <v>25408</v>
      </c>
      <c r="B13994" s="46" t="s">
        <v>25409</v>
      </c>
      <c r="C13994" s="47">
        <v>37.978200000000001</v>
      </c>
      <c r="D13994" s="119" t="s">
        <v>6239</v>
      </c>
      <c r="E13994" s="46" t="s">
        <v>6239</v>
      </c>
      <c r="F13994" s="121">
        <v>3.0918000000000001</v>
      </c>
      <c r="G13994" s="87"/>
      <c r="H13994" s="47"/>
      <c r="I13994" s="120">
        <v>0</v>
      </c>
      <c r="J13994" s="120">
        <v>0</v>
      </c>
    </row>
    <row r="13995" spans="1:10" ht="15" customHeight="1">
      <c r="A13995" s="46" t="s">
        <v>25406</v>
      </c>
      <c r="B13995" s="46" t="s">
        <v>25407</v>
      </c>
      <c r="C13995" s="47">
        <v>37.978200000000001</v>
      </c>
      <c r="D13995" s="119" t="s">
        <v>6250</v>
      </c>
      <c r="E13995" s="46" t="s">
        <v>6250</v>
      </c>
      <c r="F13995" s="121">
        <v>4.8268000000000004</v>
      </c>
      <c r="G13995" s="87"/>
      <c r="H13995" s="47"/>
      <c r="I13995" s="120">
        <v>20</v>
      </c>
      <c r="J13995" s="120">
        <v>0</v>
      </c>
    </row>
    <row r="13996" spans="1:10" ht="15" customHeight="1">
      <c r="A13996" s="46" t="s">
        <v>25404</v>
      </c>
      <c r="B13996" s="46" t="s">
        <v>25405</v>
      </c>
      <c r="C13996" s="47">
        <v>38.35</v>
      </c>
      <c r="D13996" s="119" t="s">
        <v>18927</v>
      </c>
      <c r="E13996" s="46" t="s">
        <v>18927</v>
      </c>
      <c r="F13996" s="121">
        <v>7.5293999999999999</v>
      </c>
      <c r="G13996" s="87"/>
      <c r="H13996" s="47"/>
      <c r="I13996" s="120">
        <v>20</v>
      </c>
      <c r="J13996" s="120">
        <v>0</v>
      </c>
    </row>
    <row r="13997" spans="1:10" ht="15" customHeight="1">
      <c r="A13997" s="46" t="s">
        <v>25402</v>
      </c>
      <c r="B13997" s="46" t="s">
        <v>25403</v>
      </c>
      <c r="C13997" s="47">
        <v>38.35</v>
      </c>
      <c r="D13997" s="119" t="s">
        <v>18944</v>
      </c>
      <c r="E13997" s="46" t="s">
        <v>18944</v>
      </c>
      <c r="F13997" s="121">
        <v>0.56459999999999999</v>
      </c>
      <c r="G13997" s="87"/>
      <c r="H13997" s="47"/>
      <c r="I13997" s="120">
        <v>9</v>
      </c>
      <c r="J13997" s="120">
        <v>0</v>
      </c>
    </row>
    <row r="13998" spans="1:10" ht="15" customHeight="1">
      <c r="A13998" s="46" t="s">
        <v>25400</v>
      </c>
      <c r="B13998" s="46" t="s">
        <v>25401</v>
      </c>
      <c r="C13998" s="47">
        <v>40.305999999999997</v>
      </c>
      <c r="D13998" s="119" t="s">
        <v>18942</v>
      </c>
      <c r="E13998" s="46" t="s">
        <v>18942</v>
      </c>
      <c r="F13998" s="121">
        <v>0.3826</v>
      </c>
      <c r="G13998" s="87"/>
      <c r="H13998" s="47"/>
      <c r="I13998" s="120">
        <v>0</v>
      </c>
      <c r="J13998" s="120">
        <v>0</v>
      </c>
    </row>
    <row r="13999" spans="1:10" ht="15" customHeight="1">
      <c r="A13999" s="46" t="s">
        <v>25398</v>
      </c>
      <c r="B13999" s="46" t="s">
        <v>25399</v>
      </c>
      <c r="C13999" s="47">
        <v>40.305999999999997</v>
      </c>
      <c r="D13999" s="119" t="s">
        <v>18940</v>
      </c>
      <c r="E13999" s="46" t="s">
        <v>18940</v>
      </c>
      <c r="F13999" s="121">
        <v>12.3878</v>
      </c>
      <c r="G13999" s="87"/>
      <c r="H13999" s="47"/>
      <c r="I13999" s="120">
        <v>5</v>
      </c>
      <c r="J13999" s="120">
        <v>0</v>
      </c>
    </row>
    <row r="14000" spans="1:10" ht="15" customHeight="1">
      <c r="A14000" s="46" t="s">
        <v>25396</v>
      </c>
      <c r="B14000" s="46" t="s">
        <v>25397</v>
      </c>
      <c r="C14000" s="47">
        <v>40.305999999999997</v>
      </c>
      <c r="D14000" s="119" t="s">
        <v>18939</v>
      </c>
      <c r="E14000" s="46" t="s">
        <v>18939</v>
      </c>
      <c r="F14000" s="121">
        <v>0.71919999999999995</v>
      </c>
      <c r="G14000" s="87"/>
      <c r="H14000" s="47"/>
      <c r="I14000" s="120">
        <v>5</v>
      </c>
      <c r="J14000" s="120">
        <v>0</v>
      </c>
    </row>
    <row r="14001" spans="1:10" ht="15" customHeight="1">
      <c r="A14001" s="46" t="s">
        <v>25394</v>
      </c>
      <c r="B14001" s="46" t="s">
        <v>25395</v>
      </c>
      <c r="C14001" s="47">
        <v>40.305999999999997</v>
      </c>
      <c r="D14001" s="119" t="s">
        <v>5706</v>
      </c>
      <c r="E14001" s="46" t="s">
        <v>5706</v>
      </c>
      <c r="F14001" s="121">
        <v>0.94879999999999998</v>
      </c>
      <c r="G14001" s="87"/>
      <c r="H14001" s="47"/>
      <c r="I14001" s="120">
        <v>5</v>
      </c>
      <c r="J14001" s="120">
        <v>0</v>
      </c>
    </row>
    <row r="14002" spans="1:10" ht="15" customHeight="1">
      <c r="A14002" s="46" t="s">
        <v>25392</v>
      </c>
      <c r="B14002" s="46" t="s">
        <v>25393</v>
      </c>
      <c r="C14002" s="47">
        <v>40.305999999999997</v>
      </c>
      <c r="D14002" s="119" t="s">
        <v>5709</v>
      </c>
      <c r="E14002" s="46" t="s">
        <v>5709</v>
      </c>
      <c r="F14002" s="121">
        <v>1.4077999999999999</v>
      </c>
      <c r="G14002" s="87"/>
      <c r="H14002" s="47"/>
      <c r="I14002" s="120">
        <v>5</v>
      </c>
      <c r="J14002" s="120">
        <v>0</v>
      </c>
    </row>
    <row r="14003" spans="1:10" ht="15" customHeight="1">
      <c r="A14003" s="46" t="s">
        <v>25390</v>
      </c>
      <c r="B14003" s="46" t="s">
        <v>25391</v>
      </c>
      <c r="C14003" s="47">
        <v>63.305399999999999</v>
      </c>
      <c r="D14003" s="119" t="s">
        <v>5712</v>
      </c>
      <c r="E14003" s="46" t="s">
        <v>5712</v>
      </c>
      <c r="F14003" s="121">
        <v>2.2953999999999999</v>
      </c>
      <c r="G14003" s="87"/>
      <c r="H14003" s="47"/>
      <c r="I14003" s="120">
        <v>0</v>
      </c>
      <c r="J14003" s="120">
        <v>0</v>
      </c>
    </row>
    <row r="14004" spans="1:10" ht="15" customHeight="1">
      <c r="A14004" s="46" t="s">
        <v>25388</v>
      </c>
      <c r="B14004" s="46" t="s">
        <v>25389</v>
      </c>
      <c r="C14004" s="47">
        <v>70.592200000000005</v>
      </c>
      <c r="D14004" s="119" t="s">
        <v>5715</v>
      </c>
      <c r="E14004" s="46" t="s">
        <v>5715</v>
      </c>
      <c r="F14004" s="121">
        <v>3.5194000000000001</v>
      </c>
      <c r="G14004" s="87"/>
      <c r="H14004" s="47"/>
      <c r="I14004" s="120">
        <v>0</v>
      </c>
      <c r="J14004" s="120">
        <v>0</v>
      </c>
    </row>
    <row r="14005" spans="1:10" ht="15" customHeight="1">
      <c r="A14005" s="46" t="s">
        <v>25386</v>
      </c>
      <c r="B14005" s="46" t="s">
        <v>25387</v>
      </c>
      <c r="C14005" s="47">
        <v>84.255399999999995</v>
      </c>
      <c r="D14005" s="119" t="s">
        <v>18938</v>
      </c>
      <c r="E14005" s="46" t="s">
        <v>18938</v>
      </c>
      <c r="F14005" s="121">
        <v>5.3558000000000003</v>
      </c>
      <c r="G14005" s="87"/>
      <c r="H14005" s="47"/>
      <c r="I14005" s="120">
        <v>0</v>
      </c>
      <c r="J14005" s="120">
        <v>0</v>
      </c>
    </row>
    <row r="14006" spans="1:10" ht="15" customHeight="1">
      <c r="A14006" s="46" t="s">
        <v>25384</v>
      </c>
      <c r="B14006" s="46" t="s">
        <v>25385</v>
      </c>
      <c r="C14006" s="47">
        <v>97.918199999999999</v>
      </c>
      <c r="D14006" s="119" t="s">
        <v>18937</v>
      </c>
      <c r="E14006" s="46" t="s">
        <v>18937</v>
      </c>
      <c r="F14006" s="121">
        <v>8.4306000000000001</v>
      </c>
      <c r="G14006" s="87"/>
      <c r="H14006" s="47"/>
      <c r="I14006" s="120">
        <v>0</v>
      </c>
      <c r="J14006" s="120">
        <v>0</v>
      </c>
    </row>
    <row r="14007" spans="1:10" ht="15" customHeight="1">
      <c r="A14007" s="46" t="s">
        <v>25383</v>
      </c>
      <c r="B14007" s="46" t="s">
        <v>25382</v>
      </c>
      <c r="C14007" s="47">
        <v>113.8584</v>
      </c>
      <c r="D14007" s="119" t="s">
        <v>18935</v>
      </c>
      <c r="E14007" s="46" t="s">
        <v>18935</v>
      </c>
      <c r="F14007" s="121">
        <v>5.7953999999999999</v>
      </c>
      <c r="G14007" s="87"/>
      <c r="H14007" s="47"/>
      <c r="I14007" s="120">
        <v>0</v>
      </c>
      <c r="J14007" s="120">
        <v>0</v>
      </c>
    </row>
    <row r="14008" spans="1:10" ht="15" customHeight="1">
      <c r="A14008" s="46" t="s">
        <v>25381</v>
      </c>
      <c r="B14008" s="46" t="s">
        <v>25382</v>
      </c>
      <c r="C14008" s="47">
        <v>134.35300000000001</v>
      </c>
      <c r="D14008" s="119" t="s">
        <v>18933</v>
      </c>
      <c r="E14008" s="46" t="s">
        <v>18933</v>
      </c>
      <c r="F14008" s="121">
        <v>8.3686000000000007</v>
      </c>
      <c r="G14008" s="87"/>
      <c r="H14008" s="47"/>
      <c r="I14008" s="120">
        <v>0</v>
      </c>
      <c r="J14008" s="120">
        <v>0</v>
      </c>
    </row>
    <row r="14009" spans="1:10" ht="15" customHeight="1">
      <c r="A14009" s="46" t="s">
        <v>56</v>
      </c>
      <c r="B14009" s="46" t="s">
        <v>25429</v>
      </c>
      <c r="C14009" s="47">
        <v>9.1088000000000005</v>
      </c>
      <c r="D14009" s="119" t="s">
        <v>5643</v>
      </c>
      <c r="E14009" s="46" t="s">
        <v>5643</v>
      </c>
      <c r="F14009" s="121">
        <v>0.73380000000000001</v>
      </c>
      <c r="G14009" s="87"/>
      <c r="H14009" s="47"/>
      <c r="I14009" s="120">
        <v>77</v>
      </c>
      <c r="J14009" s="120">
        <v>0</v>
      </c>
    </row>
    <row r="14010" spans="1:10" ht="15" customHeight="1">
      <c r="A14010" s="46" t="s">
        <v>59</v>
      </c>
      <c r="B14010" s="46" t="s">
        <v>25428</v>
      </c>
      <c r="C14010" s="47">
        <v>9.1088000000000005</v>
      </c>
      <c r="D14010" s="119" t="s">
        <v>5655</v>
      </c>
      <c r="E14010" s="46" t="s">
        <v>5655</v>
      </c>
      <c r="F14010" s="121">
        <v>1.1359999999999999</v>
      </c>
      <c r="G14010" s="87"/>
      <c r="H14010" s="47"/>
      <c r="I14010" s="120">
        <v>76</v>
      </c>
      <c r="J14010" s="120">
        <v>0</v>
      </c>
    </row>
    <row r="14011" spans="1:10" ht="15" customHeight="1">
      <c r="A14011" s="46" t="s">
        <v>64</v>
      </c>
      <c r="B14011" s="46" t="s">
        <v>25427</v>
      </c>
      <c r="C14011" s="47">
        <v>9.5641999999999996</v>
      </c>
      <c r="D14011" s="119" t="s">
        <v>5667</v>
      </c>
      <c r="E14011" s="46" t="s">
        <v>5667</v>
      </c>
      <c r="F14011" s="121">
        <v>1.847</v>
      </c>
      <c r="G14011" s="87"/>
      <c r="H14011" s="47"/>
      <c r="I14011" s="120">
        <v>38</v>
      </c>
      <c r="J14011" s="120">
        <v>0</v>
      </c>
    </row>
    <row r="14012" spans="1:10" ht="15" customHeight="1">
      <c r="A14012" s="46" t="s">
        <v>67</v>
      </c>
      <c r="B14012" s="46" t="s">
        <v>25426</v>
      </c>
      <c r="C14012" s="47">
        <v>10.475</v>
      </c>
      <c r="D14012" s="119" t="s">
        <v>36123</v>
      </c>
      <c r="E14012" s="46" t="s">
        <v>36123</v>
      </c>
      <c r="F14012" s="121">
        <v>2.4544000000000001</v>
      </c>
      <c r="G14012" s="87"/>
      <c r="H14012" s="47"/>
      <c r="I14012" s="120">
        <v>21</v>
      </c>
      <c r="J14012" s="120">
        <v>0</v>
      </c>
    </row>
    <row r="14013" spans="1:10" ht="15" customHeight="1">
      <c r="A14013" s="46" t="s">
        <v>68</v>
      </c>
      <c r="B14013" s="46" t="s">
        <v>25425</v>
      </c>
      <c r="C14013" s="47">
        <v>10.475</v>
      </c>
      <c r="D14013" s="119" t="s">
        <v>36125</v>
      </c>
      <c r="E14013" s="46" t="s">
        <v>36125</v>
      </c>
      <c r="F14013" s="121">
        <v>6.5090000000000003</v>
      </c>
      <c r="G14013" s="87"/>
      <c r="H14013" s="47"/>
      <c r="I14013" s="120">
        <v>16</v>
      </c>
      <c r="J14013" s="120">
        <v>0</v>
      </c>
    </row>
    <row r="14014" spans="1:10" ht="15" customHeight="1">
      <c r="A14014" s="46" t="s">
        <v>69</v>
      </c>
      <c r="B14014" s="46" t="s">
        <v>25424</v>
      </c>
      <c r="C14014" s="47">
        <v>14.3462</v>
      </c>
      <c r="D14014" s="119" t="s">
        <v>18984</v>
      </c>
      <c r="E14014" s="46" t="s">
        <v>18984</v>
      </c>
      <c r="F14014" s="121">
        <v>331.39800000000002</v>
      </c>
      <c r="G14014" s="87"/>
      <c r="H14014" s="47"/>
      <c r="I14014" s="120">
        <v>4</v>
      </c>
      <c r="J14014" s="120">
        <v>0</v>
      </c>
    </row>
    <row r="14015" spans="1:10" ht="15" customHeight="1">
      <c r="A14015" s="46" t="s">
        <v>25423</v>
      </c>
      <c r="B14015" s="46" t="s">
        <v>25420</v>
      </c>
      <c r="C14015" s="47">
        <v>15.839</v>
      </c>
      <c r="D14015" s="119" t="s">
        <v>18982</v>
      </c>
      <c r="E14015" s="46" t="s">
        <v>18982</v>
      </c>
      <c r="F14015" s="121">
        <v>1301.9836</v>
      </c>
      <c r="G14015" s="87"/>
      <c r="H14015" s="47"/>
      <c r="I14015" s="120">
        <v>0</v>
      </c>
      <c r="J14015" s="120">
        <v>0</v>
      </c>
    </row>
    <row r="14016" spans="1:10" ht="15" customHeight="1">
      <c r="A14016" s="46" t="s">
        <v>25422</v>
      </c>
      <c r="B14016" s="46" t="s">
        <v>25420</v>
      </c>
      <c r="C14016" s="47">
        <v>15.839</v>
      </c>
      <c r="D14016" s="119" t="s">
        <v>18980</v>
      </c>
      <c r="E14016" s="46" t="s">
        <v>18980</v>
      </c>
      <c r="F14016" s="121">
        <v>432.5462</v>
      </c>
      <c r="G14016" s="87"/>
      <c r="H14016" s="47"/>
      <c r="I14016" s="120">
        <v>0</v>
      </c>
      <c r="J14016" s="120">
        <v>0</v>
      </c>
    </row>
    <row r="14017" spans="1:10" ht="15" customHeight="1">
      <c r="A14017" s="46" t="s">
        <v>25421</v>
      </c>
      <c r="B14017" s="46" t="s">
        <v>25420</v>
      </c>
      <c r="C14017" s="47">
        <v>16.7498</v>
      </c>
      <c r="D14017" s="119" t="s">
        <v>18978</v>
      </c>
      <c r="E14017" s="46" t="s">
        <v>18978</v>
      </c>
      <c r="F14017" s="121">
        <v>480.94760000000002</v>
      </c>
      <c r="G14017" s="87"/>
      <c r="H14017" s="47"/>
      <c r="I14017" s="120">
        <v>0</v>
      </c>
      <c r="J14017" s="120">
        <v>0</v>
      </c>
    </row>
    <row r="14018" spans="1:10" ht="15" customHeight="1">
      <c r="A14018" s="46" t="s">
        <v>25419</v>
      </c>
      <c r="B14018" s="46" t="s">
        <v>25420</v>
      </c>
      <c r="C14018" s="47">
        <v>18.5716</v>
      </c>
      <c r="D14018" s="119" t="s">
        <v>18976</v>
      </c>
      <c r="E14018" s="46" t="s">
        <v>18976</v>
      </c>
      <c r="F14018" s="121">
        <v>676.2962</v>
      </c>
      <c r="G14018" s="87"/>
      <c r="H14018" s="47"/>
      <c r="I14018" s="120">
        <v>0</v>
      </c>
      <c r="J14018" s="120">
        <v>0</v>
      </c>
    </row>
    <row r="14019" spans="1:10" ht="15" customHeight="1">
      <c r="A14019" s="46" t="s">
        <v>25417</v>
      </c>
      <c r="B14019" s="46" t="s">
        <v>25418</v>
      </c>
      <c r="C14019" s="47">
        <v>107.027</v>
      </c>
      <c r="D14019" s="119" t="s">
        <v>18974</v>
      </c>
      <c r="E14019" s="46" t="s">
        <v>18974</v>
      </c>
      <c r="F14019" s="121">
        <v>963.82380000000001</v>
      </c>
      <c r="G14019" s="87"/>
      <c r="H14019" s="47"/>
      <c r="I14019" s="120">
        <v>0</v>
      </c>
      <c r="J14019" s="120">
        <v>0</v>
      </c>
    </row>
    <row r="14020" spans="1:10" ht="15" customHeight="1">
      <c r="A14020" s="46" t="s">
        <v>25415</v>
      </c>
      <c r="B14020" s="46" t="s">
        <v>25416</v>
      </c>
      <c r="C14020" s="47">
        <v>107.027</v>
      </c>
      <c r="D14020" s="119" t="s">
        <v>18972</v>
      </c>
      <c r="E14020" s="46" t="s">
        <v>18972</v>
      </c>
      <c r="F14020" s="121">
        <v>334.6046</v>
      </c>
      <c r="G14020" s="87"/>
      <c r="H14020" s="47"/>
      <c r="I14020" s="120">
        <v>0</v>
      </c>
      <c r="J14020" s="120">
        <v>0</v>
      </c>
    </row>
    <row r="14021" spans="1:10" ht="15" customHeight="1">
      <c r="A14021" s="46" t="s">
        <v>25413</v>
      </c>
      <c r="B14021" s="46" t="s">
        <v>25414</v>
      </c>
      <c r="C14021" s="47">
        <v>109.30419999999999</v>
      </c>
      <c r="D14021" s="119" t="s">
        <v>19000</v>
      </c>
      <c r="E14021" s="46" t="s">
        <v>19000</v>
      </c>
      <c r="F14021" s="121">
        <v>269.07780000000002</v>
      </c>
      <c r="G14021" s="87"/>
      <c r="H14021" s="47"/>
      <c r="I14021" s="120">
        <v>0</v>
      </c>
      <c r="J14021" s="120">
        <v>0</v>
      </c>
    </row>
    <row r="14022" spans="1:10" ht="15" customHeight="1">
      <c r="A14022" s="46" t="s">
        <v>25410</v>
      </c>
      <c r="B14022" s="46" t="s">
        <v>33779</v>
      </c>
      <c r="C14022" s="47">
        <v>107.84399999999999</v>
      </c>
      <c r="D14022" s="119" t="s">
        <v>18998</v>
      </c>
      <c r="E14022" s="46" t="s">
        <v>18998</v>
      </c>
      <c r="F14022" s="121">
        <v>608.09739999999999</v>
      </c>
      <c r="G14022" s="87"/>
      <c r="H14022" s="47"/>
      <c r="I14022" s="120">
        <v>0</v>
      </c>
      <c r="J14022" s="120">
        <v>0</v>
      </c>
    </row>
    <row r="14023" spans="1:10" ht="15" customHeight="1">
      <c r="A14023" s="46" t="s">
        <v>25411</v>
      </c>
      <c r="B14023" s="46" t="s">
        <v>25412</v>
      </c>
      <c r="C14023" s="47">
        <v>13.509399999999999</v>
      </c>
      <c r="D14023" s="119" t="s">
        <v>18996</v>
      </c>
      <c r="E14023" s="46" t="s">
        <v>18996</v>
      </c>
      <c r="F14023" s="121">
        <v>269.07780000000002</v>
      </c>
      <c r="G14023" s="87"/>
      <c r="H14023" s="47"/>
      <c r="I14023" s="120">
        <v>0</v>
      </c>
      <c r="J14023" s="120">
        <v>0</v>
      </c>
    </row>
    <row r="14024" spans="1:10" ht="15" customHeight="1">
      <c r="A14024" s="46" t="s">
        <v>2609</v>
      </c>
      <c r="B14024" s="46" t="s">
        <v>25443</v>
      </c>
      <c r="C14024" s="47">
        <v>4.8832000000000004</v>
      </c>
      <c r="D14024" s="119" t="s">
        <v>18994</v>
      </c>
      <c r="E14024" s="46" t="s">
        <v>18994</v>
      </c>
      <c r="F14024" s="121">
        <v>348.54640000000001</v>
      </c>
      <c r="G14024" s="87"/>
      <c r="H14024" s="47"/>
      <c r="I14024" s="120">
        <v>0</v>
      </c>
      <c r="J14024" s="120">
        <v>0</v>
      </c>
    </row>
    <row r="14025" spans="1:10" ht="15" customHeight="1">
      <c r="A14025" s="46" t="s">
        <v>2612</v>
      </c>
      <c r="B14025" s="46" t="s">
        <v>25442</v>
      </c>
      <c r="C14025" s="47">
        <v>2.6314000000000002</v>
      </c>
      <c r="D14025" s="119" t="s">
        <v>18992</v>
      </c>
      <c r="E14025" s="46" t="s">
        <v>18992</v>
      </c>
      <c r="F14025" s="121">
        <v>418.25580000000002</v>
      </c>
      <c r="G14025" s="87"/>
      <c r="H14025" s="47"/>
      <c r="I14025" s="120">
        <v>0</v>
      </c>
      <c r="J14025" s="120">
        <v>0</v>
      </c>
    </row>
    <row r="14026" spans="1:10" ht="15" customHeight="1">
      <c r="A14026" s="46" t="s">
        <v>25440</v>
      </c>
      <c r="B14026" s="46" t="s">
        <v>25441</v>
      </c>
      <c r="C14026" s="47">
        <v>8.7544000000000004</v>
      </c>
      <c r="D14026" s="119" t="s">
        <v>18990</v>
      </c>
      <c r="E14026" s="46" t="s">
        <v>18990</v>
      </c>
      <c r="F14026" s="121">
        <v>233.52600000000001</v>
      </c>
      <c r="G14026" s="87"/>
      <c r="H14026" s="47"/>
      <c r="I14026" s="120">
        <v>0</v>
      </c>
      <c r="J14026" s="120">
        <v>0</v>
      </c>
    </row>
    <row r="14027" spans="1:10" ht="15" customHeight="1">
      <c r="A14027" s="46" t="s">
        <v>2615</v>
      </c>
      <c r="B14027" s="46" t="s">
        <v>25439</v>
      </c>
      <c r="C14027" s="47">
        <v>6.5532000000000004</v>
      </c>
      <c r="D14027" s="119" t="s">
        <v>18988</v>
      </c>
      <c r="E14027" s="46" t="s">
        <v>18988</v>
      </c>
      <c r="F14027" s="121">
        <v>1301.24</v>
      </c>
      <c r="G14027" s="87"/>
      <c r="H14027" s="47"/>
      <c r="I14027" s="120">
        <v>0</v>
      </c>
      <c r="J14027" s="120">
        <v>0</v>
      </c>
    </row>
    <row r="14028" spans="1:10" ht="15" customHeight="1">
      <c r="A14028" s="46" t="s">
        <v>25437</v>
      </c>
      <c r="B14028" s="46" t="s">
        <v>25438</v>
      </c>
      <c r="C14028" s="47">
        <v>13.3088</v>
      </c>
      <c r="D14028" s="119" t="s">
        <v>18986</v>
      </c>
      <c r="E14028" s="46" t="s">
        <v>18986</v>
      </c>
      <c r="F14028" s="121">
        <v>482.62060000000002</v>
      </c>
      <c r="G14028" s="87"/>
      <c r="H14028" s="47"/>
      <c r="I14028" s="120">
        <v>5</v>
      </c>
      <c r="J14028" s="120">
        <v>0</v>
      </c>
    </row>
    <row r="14029" spans="1:10" ht="15" customHeight="1">
      <c r="A14029" s="46" t="s">
        <v>25435</v>
      </c>
      <c r="B14029" s="46" t="s">
        <v>25436</v>
      </c>
      <c r="C14029" s="47">
        <v>29.5274</v>
      </c>
      <c r="D14029" s="119" t="s">
        <v>19137</v>
      </c>
      <c r="E14029" s="46" t="s">
        <v>19137</v>
      </c>
      <c r="F14029" s="121">
        <v>173.99440000000001</v>
      </c>
      <c r="G14029" s="87"/>
      <c r="H14029" s="47"/>
      <c r="I14029" s="120">
        <v>0</v>
      </c>
      <c r="J14029" s="120">
        <v>0</v>
      </c>
    </row>
    <row r="14030" spans="1:10" ht="15" customHeight="1">
      <c r="A14030" s="46" t="s">
        <v>25433</v>
      </c>
      <c r="B14030" s="46" t="s">
        <v>25434</v>
      </c>
      <c r="C14030" s="47">
        <v>34.030999999999999</v>
      </c>
      <c r="D14030" s="119" t="s">
        <v>19135</v>
      </c>
      <c r="E14030" s="46" t="s">
        <v>19135</v>
      </c>
      <c r="F14030" s="121">
        <v>449.48540000000003</v>
      </c>
      <c r="G14030" s="87"/>
      <c r="H14030" s="47"/>
      <c r="I14030" s="120">
        <v>0</v>
      </c>
      <c r="J14030" s="120">
        <v>0</v>
      </c>
    </row>
    <row r="14031" spans="1:10" ht="15" customHeight="1">
      <c r="A14031" s="46" t="s">
        <v>2629</v>
      </c>
      <c r="B14031" s="46" t="s">
        <v>25432</v>
      </c>
      <c r="C14031" s="47">
        <v>3.9470000000000001</v>
      </c>
      <c r="D14031" s="119" t="s">
        <v>19133</v>
      </c>
      <c r="E14031" s="46" t="s">
        <v>19133</v>
      </c>
      <c r="F14031" s="121">
        <v>438.23899999999998</v>
      </c>
      <c r="G14031" s="87"/>
      <c r="H14031" s="47"/>
      <c r="I14031" s="120">
        <v>0</v>
      </c>
      <c r="J14031" s="120">
        <v>0</v>
      </c>
    </row>
    <row r="14032" spans="1:10" ht="15" customHeight="1">
      <c r="A14032" s="46" t="s">
        <v>25430</v>
      </c>
      <c r="B14032" s="46" t="s">
        <v>25431</v>
      </c>
      <c r="C14032" s="47">
        <v>89.441199999999995</v>
      </c>
      <c r="D14032" s="119" t="s">
        <v>19131</v>
      </c>
      <c r="E14032" s="46" t="s">
        <v>19131</v>
      </c>
      <c r="F14032" s="121">
        <v>34.854599999999998</v>
      </c>
      <c r="G14032" s="87"/>
      <c r="H14032" s="47"/>
      <c r="I14032" s="120">
        <v>7</v>
      </c>
      <c r="J14032" s="120">
        <v>0</v>
      </c>
    </row>
    <row r="14033" spans="1:10" ht="15" customHeight="1">
      <c r="A14033" s="46" t="s">
        <v>25461</v>
      </c>
      <c r="B14033" s="46" t="s">
        <v>25462</v>
      </c>
      <c r="C14033" s="47">
        <v>1.8976</v>
      </c>
      <c r="D14033" s="119" t="s">
        <v>19129</v>
      </c>
      <c r="E14033" s="46" t="s">
        <v>19129</v>
      </c>
      <c r="F14033" s="121">
        <v>62.738399999999999</v>
      </c>
      <c r="G14033" s="87"/>
      <c r="H14033" s="47"/>
      <c r="I14033" s="120">
        <v>22</v>
      </c>
      <c r="J14033" s="120">
        <v>0</v>
      </c>
    </row>
    <row r="14034" spans="1:10" ht="15" customHeight="1">
      <c r="A14034" s="46" t="s">
        <v>25460</v>
      </c>
      <c r="B14034" s="46" t="s">
        <v>33780</v>
      </c>
      <c r="C14034" s="47">
        <v>7.8182</v>
      </c>
      <c r="D14034" s="119" t="s">
        <v>19127</v>
      </c>
      <c r="E14034" s="46" t="s">
        <v>19127</v>
      </c>
      <c r="F14034" s="121">
        <v>72.033000000000001</v>
      </c>
      <c r="G14034" s="87"/>
      <c r="H14034" s="47"/>
      <c r="I14034" s="120">
        <v>0</v>
      </c>
      <c r="J14034" s="120">
        <v>0</v>
      </c>
    </row>
    <row r="14035" spans="1:10" ht="15" customHeight="1">
      <c r="A14035" s="46" t="s">
        <v>25458</v>
      </c>
      <c r="B14035" s="46" t="s">
        <v>25459</v>
      </c>
      <c r="C14035" s="47">
        <v>6.8693999999999997</v>
      </c>
      <c r="D14035" s="119" t="s">
        <v>19126</v>
      </c>
      <c r="E14035" s="46" t="s">
        <v>19126</v>
      </c>
      <c r="F14035" s="121">
        <v>66.921000000000006</v>
      </c>
      <c r="G14035" s="87"/>
      <c r="H14035" s="47"/>
      <c r="I14035" s="120">
        <v>1</v>
      </c>
      <c r="J14035" s="120">
        <v>0</v>
      </c>
    </row>
    <row r="14036" spans="1:10" ht="15" customHeight="1">
      <c r="A14036" s="46" t="s">
        <v>25456</v>
      </c>
      <c r="B14036" s="46" t="s">
        <v>25457</v>
      </c>
      <c r="C14036" s="47">
        <v>3.9596</v>
      </c>
      <c r="D14036" s="119" t="s">
        <v>19124</v>
      </c>
      <c r="E14036" s="46" t="s">
        <v>19124</v>
      </c>
      <c r="F14036" s="121">
        <v>89.227800000000002</v>
      </c>
      <c r="G14036" s="87"/>
      <c r="H14036" s="47"/>
      <c r="I14036" s="120">
        <v>44</v>
      </c>
      <c r="J14036" s="120">
        <v>0</v>
      </c>
    </row>
    <row r="14037" spans="1:10" ht="15" customHeight="1">
      <c r="A14037" s="46" t="s">
        <v>25454</v>
      </c>
      <c r="B14037" s="46" t="s">
        <v>25455</v>
      </c>
      <c r="C14037" s="47">
        <v>30.513999999999999</v>
      </c>
      <c r="D14037" s="119" t="s">
        <v>19122</v>
      </c>
      <c r="E14037" s="46" t="s">
        <v>19122</v>
      </c>
      <c r="F14037" s="121">
        <v>2.9045999999999998</v>
      </c>
      <c r="G14037" s="87"/>
      <c r="H14037" s="47"/>
      <c r="I14037" s="120">
        <v>0</v>
      </c>
      <c r="J14037" s="120">
        <v>0</v>
      </c>
    </row>
    <row r="14038" spans="1:10" ht="15" customHeight="1">
      <c r="A14038" s="46" t="s">
        <v>25452</v>
      </c>
      <c r="B14038" s="46" t="s">
        <v>25453</v>
      </c>
      <c r="C14038" s="47">
        <v>12.6762</v>
      </c>
      <c r="D14038" s="119" t="s">
        <v>19120</v>
      </c>
      <c r="E14038" s="46" t="s">
        <v>19120</v>
      </c>
      <c r="F14038" s="121">
        <v>3.4853999999999998</v>
      </c>
      <c r="G14038" s="87"/>
      <c r="H14038" s="47"/>
      <c r="I14038" s="120">
        <v>9</v>
      </c>
      <c r="J14038" s="120">
        <v>0</v>
      </c>
    </row>
    <row r="14039" spans="1:10" ht="15" customHeight="1">
      <c r="A14039" s="46" t="s">
        <v>25450</v>
      </c>
      <c r="B14039" s="46" t="s">
        <v>25451</v>
      </c>
      <c r="C14039" s="47">
        <v>2.9350000000000001</v>
      </c>
      <c r="D14039" s="119" t="s">
        <v>19119</v>
      </c>
      <c r="E14039" s="46" t="s">
        <v>19119</v>
      </c>
      <c r="F14039" s="121">
        <v>288.3408</v>
      </c>
      <c r="G14039" s="87"/>
      <c r="H14039" s="47"/>
      <c r="I14039" s="120">
        <v>12</v>
      </c>
      <c r="J14039" s="120">
        <v>0</v>
      </c>
    </row>
    <row r="14040" spans="1:10" ht="15" customHeight="1">
      <c r="A14040" s="46" t="s">
        <v>25448</v>
      </c>
      <c r="B14040" s="46" t="s">
        <v>25449</v>
      </c>
      <c r="C14040" s="47">
        <v>1.8724000000000001</v>
      </c>
      <c r="D14040" s="119" t="s">
        <v>19118</v>
      </c>
      <c r="E14040" s="46" t="s">
        <v>19118</v>
      </c>
      <c r="F14040" s="121">
        <v>331.65359999999998</v>
      </c>
      <c r="G14040" s="87"/>
      <c r="H14040" s="47"/>
      <c r="I14040" s="120">
        <v>0</v>
      </c>
      <c r="J14040" s="120">
        <v>0</v>
      </c>
    </row>
    <row r="14041" spans="1:10" ht="15" customHeight="1">
      <c r="A14041" s="46" t="s">
        <v>25446</v>
      </c>
      <c r="B14041" s="46" t="s">
        <v>25447</v>
      </c>
      <c r="C14041" s="47">
        <v>38.383000000000003</v>
      </c>
      <c r="D14041" s="119" t="s">
        <v>3664</v>
      </c>
      <c r="E14041" s="46" t="s">
        <v>3664</v>
      </c>
      <c r="F14041" s="121">
        <v>195.5146</v>
      </c>
      <c r="G14041" s="87"/>
      <c r="H14041" s="47"/>
      <c r="I14041" s="120">
        <v>0</v>
      </c>
      <c r="J14041" s="120">
        <v>0</v>
      </c>
    </row>
    <row r="14042" spans="1:10" ht="15" customHeight="1">
      <c r="A14042" s="46" t="s">
        <v>25444</v>
      </c>
      <c r="B14042" s="46" t="s">
        <v>25445</v>
      </c>
      <c r="C14042" s="47">
        <v>72.768199999999993</v>
      </c>
      <c r="D14042" s="119" t="s">
        <v>3673</v>
      </c>
      <c r="E14042" s="46" t="s">
        <v>3673</v>
      </c>
      <c r="F14042" s="121">
        <v>195.5146</v>
      </c>
      <c r="G14042" s="87"/>
      <c r="H14042" s="47"/>
      <c r="I14042" s="120">
        <v>0</v>
      </c>
      <c r="J14042" s="120">
        <v>0</v>
      </c>
    </row>
    <row r="14043" spans="1:10" ht="15" customHeight="1">
      <c r="A14043" s="46" t="s">
        <v>25480</v>
      </c>
      <c r="B14043" s="46" t="s">
        <v>25481</v>
      </c>
      <c r="C14043" s="47">
        <v>1.67</v>
      </c>
      <c r="D14043" s="119" t="s">
        <v>19114</v>
      </c>
      <c r="E14043" s="46" t="s">
        <v>19114</v>
      </c>
      <c r="F14043" s="121">
        <v>31.369199999999999</v>
      </c>
      <c r="G14043" s="87"/>
      <c r="H14043" s="47"/>
      <c r="I14043" s="120">
        <v>23</v>
      </c>
      <c r="J14043" s="120">
        <v>0</v>
      </c>
    </row>
    <row r="14044" spans="1:10" ht="15" customHeight="1">
      <c r="A14044" s="46" t="s">
        <v>25478</v>
      </c>
      <c r="B14044" s="46" t="s">
        <v>25479</v>
      </c>
      <c r="C14044" s="47">
        <v>9.0579999999999998</v>
      </c>
      <c r="D14044" s="119" t="s">
        <v>19113</v>
      </c>
      <c r="E14044" s="46" t="s">
        <v>19113</v>
      </c>
      <c r="F14044" s="121">
        <v>209.31540000000001</v>
      </c>
      <c r="G14044" s="87"/>
      <c r="H14044" s="47"/>
      <c r="I14044" s="120">
        <v>1</v>
      </c>
      <c r="J14044" s="120">
        <v>0</v>
      </c>
    </row>
    <row r="14045" spans="1:10" ht="15" customHeight="1">
      <c r="A14045" s="46" t="s">
        <v>25476</v>
      </c>
      <c r="B14045" s="46" t="s">
        <v>25477</v>
      </c>
      <c r="C14045" s="47">
        <v>6.8314000000000004</v>
      </c>
      <c r="D14045" s="119" t="s">
        <v>3682</v>
      </c>
      <c r="E14045" s="46" t="s">
        <v>3682</v>
      </c>
      <c r="F14045" s="121">
        <v>234.6174</v>
      </c>
      <c r="G14045" s="87"/>
      <c r="H14045" s="47"/>
      <c r="I14045" s="120">
        <v>0</v>
      </c>
      <c r="J14045" s="120">
        <v>0</v>
      </c>
    </row>
    <row r="14046" spans="1:10" ht="15" customHeight="1">
      <c r="A14046" s="46" t="s">
        <v>25475</v>
      </c>
      <c r="B14046" s="46" t="s">
        <v>33781</v>
      </c>
      <c r="C14046" s="47">
        <v>3.9596</v>
      </c>
      <c r="D14046" s="119" t="s">
        <v>3692</v>
      </c>
      <c r="E14046" s="46" t="s">
        <v>3692</v>
      </c>
      <c r="F14046" s="121">
        <v>215.066</v>
      </c>
      <c r="G14046" s="87"/>
      <c r="H14046" s="47"/>
      <c r="I14046" s="120">
        <v>14</v>
      </c>
      <c r="J14046" s="120">
        <v>0</v>
      </c>
    </row>
    <row r="14047" spans="1:10" ht="15" customHeight="1">
      <c r="A14047" s="46" t="s">
        <v>25473</v>
      </c>
      <c r="B14047" s="46" t="s">
        <v>25474</v>
      </c>
      <c r="C14047" s="47">
        <v>32.841799999999999</v>
      </c>
      <c r="D14047" s="119" t="s">
        <v>19111</v>
      </c>
      <c r="E14047" s="46" t="s">
        <v>19111</v>
      </c>
      <c r="F14047" s="121">
        <v>265.66980000000001</v>
      </c>
      <c r="G14047" s="87"/>
      <c r="H14047" s="47"/>
      <c r="I14047" s="120">
        <v>0</v>
      </c>
      <c r="J14047" s="120">
        <v>0</v>
      </c>
    </row>
    <row r="14048" spans="1:10" ht="15" customHeight="1">
      <c r="A14048" s="46" t="s">
        <v>25471</v>
      </c>
      <c r="B14048" s="46" t="s">
        <v>25472</v>
      </c>
      <c r="C14048" s="47">
        <v>15.7582</v>
      </c>
      <c r="D14048" s="119" t="s">
        <v>3702</v>
      </c>
      <c r="E14048" s="46" t="s">
        <v>3702</v>
      </c>
      <c r="F14048" s="121">
        <v>240.36799999999999</v>
      </c>
      <c r="G14048" s="87"/>
      <c r="H14048" s="47"/>
      <c r="I14048" s="120">
        <v>69</v>
      </c>
      <c r="J14048" s="120">
        <v>0</v>
      </c>
    </row>
    <row r="14049" spans="1:10" ht="15" customHeight="1">
      <c r="A14049" s="46" t="s">
        <v>25469</v>
      </c>
      <c r="B14049" s="46" t="s">
        <v>25470</v>
      </c>
      <c r="C14049" s="47">
        <v>2.9096000000000002</v>
      </c>
      <c r="D14049" s="119" t="s">
        <v>3712</v>
      </c>
      <c r="E14049" s="46" t="s">
        <v>3712</v>
      </c>
      <c r="F14049" s="121">
        <v>319.72379999999998</v>
      </c>
      <c r="G14049" s="87"/>
      <c r="H14049" s="47"/>
      <c r="I14049" s="120">
        <v>42</v>
      </c>
      <c r="J14049" s="120">
        <v>0</v>
      </c>
    </row>
    <row r="14050" spans="1:10" ht="15" customHeight="1">
      <c r="A14050" s="46" t="s">
        <v>25467</v>
      </c>
      <c r="B14050" s="46" t="s">
        <v>25468</v>
      </c>
      <c r="C14050" s="47">
        <v>1.8724000000000001</v>
      </c>
      <c r="D14050" s="119" t="s">
        <v>19108</v>
      </c>
      <c r="E14050" s="46" t="s">
        <v>19108</v>
      </c>
      <c r="F14050" s="121">
        <v>302.0736</v>
      </c>
      <c r="G14050" s="87"/>
      <c r="H14050" s="47"/>
      <c r="I14050" s="120">
        <v>0</v>
      </c>
      <c r="J14050" s="120">
        <v>0</v>
      </c>
    </row>
    <row r="14051" spans="1:10" ht="15" customHeight="1">
      <c r="A14051" s="46" t="s">
        <v>25465</v>
      </c>
      <c r="B14051" s="46" t="s">
        <v>25466</v>
      </c>
      <c r="C14051" s="47">
        <v>42.102400000000003</v>
      </c>
      <c r="D14051" s="119" t="s">
        <v>19106</v>
      </c>
      <c r="E14051" s="46" t="s">
        <v>19106</v>
      </c>
      <c r="F14051" s="121">
        <v>367.13560000000001</v>
      </c>
      <c r="G14051" s="87"/>
      <c r="H14051" s="47"/>
      <c r="I14051" s="120">
        <v>0</v>
      </c>
      <c r="J14051" s="120">
        <v>0</v>
      </c>
    </row>
    <row r="14052" spans="1:10" ht="15" customHeight="1">
      <c r="A14052" s="46" t="s">
        <v>25463</v>
      </c>
      <c r="B14052" s="46" t="s">
        <v>25464</v>
      </c>
      <c r="C14052" s="47">
        <v>76.462400000000002</v>
      </c>
      <c r="D14052" s="119" t="s">
        <v>19104</v>
      </c>
      <c r="E14052" s="46" t="s">
        <v>19104</v>
      </c>
      <c r="F14052" s="121">
        <v>167.3022</v>
      </c>
      <c r="G14052" s="87"/>
      <c r="H14052" s="47"/>
      <c r="I14052" s="120">
        <v>0</v>
      </c>
      <c r="J14052" s="120">
        <v>0</v>
      </c>
    </row>
    <row r="14053" spans="1:10" ht="15" customHeight="1">
      <c r="A14053" s="46" t="s">
        <v>3797</v>
      </c>
      <c r="B14053" s="46" t="s">
        <v>25489</v>
      </c>
      <c r="C14053" s="47">
        <v>5.2157999999999998</v>
      </c>
      <c r="D14053" s="119" t="s">
        <v>19102</v>
      </c>
      <c r="E14053" s="46" t="s">
        <v>19102</v>
      </c>
      <c r="F14053" s="121">
        <v>176.5968</v>
      </c>
      <c r="G14053" s="87"/>
      <c r="H14053" s="47"/>
      <c r="I14053" s="120">
        <v>0</v>
      </c>
      <c r="J14053" s="120">
        <v>0</v>
      </c>
    </row>
    <row r="14054" spans="1:10" ht="15" customHeight="1">
      <c r="A14054" s="46" t="s">
        <v>3800</v>
      </c>
      <c r="B14054" s="46" t="s">
        <v>25488</v>
      </c>
      <c r="C14054" s="47">
        <v>2.4653999999999998</v>
      </c>
      <c r="D14054" s="119" t="s">
        <v>19101</v>
      </c>
      <c r="E14054" s="46" t="s">
        <v>19101</v>
      </c>
      <c r="F14054" s="121">
        <v>211.45140000000001</v>
      </c>
      <c r="G14054" s="87"/>
      <c r="H14054" s="47"/>
      <c r="I14054" s="120">
        <v>0</v>
      </c>
      <c r="J14054" s="120">
        <v>0</v>
      </c>
    </row>
    <row r="14055" spans="1:10" ht="15" customHeight="1">
      <c r="A14055" s="46" t="s">
        <v>25486</v>
      </c>
      <c r="B14055" s="46" t="s">
        <v>25487</v>
      </c>
      <c r="C14055" s="47">
        <v>13.1394</v>
      </c>
      <c r="D14055" s="119" t="s">
        <v>19099</v>
      </c>
      <c r="E14055" s="46" t="s">
        <v>19099</v>
      </c>
      <c r="F14055" s="121">
        <v>422.90300000000002</v>
      </c>
      <c r="G14055" s="87"/>
      <c r="H14055" s="47"/>
      <c r="I14055" s="120">
        <v>0</v>
      </c>
      <c r="J14055" s="120">
        <v>0</v>
      </c>
    </row>
    <row r="14056" spans="1:10" ht="15" customHeight="1">
      <c r="A14056" s="46" t="s">
        <v>3803</v>
      </c>
      <c r="B14056" s="46" t="s">
        <v>25485</v>
      </c>
      <c r="C14056" s="47">
        <v>9.2498000000000005</v>
      </c>
      <c r="D14056" s="119" t="s">
        <v>19097</v>
      </c>
      <c r="E14056" s="46" t="s">
        <v>19097</v>
      </c>
      <c r="F14056" s="121">
        <v>342.73719999999997</v>
      </c>
      <c r="G14056" s="87"/>
      <c r="H14056" s="47"/>
      <c r="I14056" s="120">
        <v>0</v>
      </c>
      <c r="J14056" s="120">
        <v>0</v>
      </c>
    </row>
    <row r="14057" spans="1:10" ht="15" customHeight="1">
      <c r="A14057" s="46" t="s">
        <v>25483</v>
      </c>
      <c r="B14057" s="46" t="s">
        <v>25484</v>
      </c>
      <c r="C14057" s="47">
        <v>20.0976</v>
      </c>
      <c r="D14057" s="119" t="s">
        <v>3715</v>
      </c>
      <c r="E14057" s="46" t="s">
        <v>3715</v>
      </c>
      <c r="F14057" s="121">
        <v>164.82380000000001</v>
      </c>
      <c r="G14057" s="87"/>
      <c r="H14057" s="47"/>
      <c r="I14057" s="120">
        <v>0</v>
      </c>
      <c r="J14057" s="120">
        <v>0</v>
      </c>
    </row>
    <row r="14058" spans="1:10" ht="15" customHeight="1">
      <c r="A14058" s="46" t="s">
        <v>3806</v>
      </c>
      <c r="B14058" s="46" t="s">
        <v>25482</v>
      </c>
      <c r="C14058" s="47">
        <v>3.9493999999999998</v>
      </c>
      <c r="D14058" s="119" t="s">
        <v>19095</v>
      </c>
      <c r="E14058" s="46" t="s">
        <v>19095</v>
      </c>
      <c r="F14058" s="121">
        <v>236.58879999999999</v>
      </c>
      <c r="G14058" s="87"/>
      <c r="H14058" s="47"/>
      <c r="I14058" s="120">
        <v>0</v>
      </c>
      <c r="J14058" s="120">
        <v>0</v>
      </c>
    </row>
    <row r="14059" spans="1:10" ht="15" customHeight="1">
      <c r="A14059" s="46" t="s">
        <v>3774</v>
      </c>
      <c r="B14059" s="46" t="s">
        <v>25505</v>
      </c>
      <c r="C14059" s="47">
        <v>2.0905999999999998</v>
      </c>
      <c r="D14059" s="119" t="s">
        <v>35913</v>
      </c>
      <c r="E14059" s="46" t="s">
        <v>35913</v>
      </c>
      <c r="F14059" s="121">
        <v>164.74619999999999</v>
      </c>
      <c r="G14059" s="87"/>
      <c r="H14059" s="47"/>
      <c r="I14059" s="120">
        <v>570</v>
      </c>
      <c r="J14059" s="120">
        <v>0</v>
      </c>
    </row>
    <row r="14060" spans="1:10" ht="15" customHeight="1">
      <c r="A14060" s="46" t="s">
        <v>3777</v>
      </c>
      <c r="B14060" s="46" t="s">
        <v>25504</v>
      </c>
      <c r="C14060" s="47">
        <v>0.75819999999999999</v>
      </c>
      <c r="D14060" s="119" t="s">
        <v>3718</v>
      </c>
      <c r="E14060" s="46" t="s">
        <v>3718</v>
      </c>
      <c r="F14060" s="121">
        <v>178.92060000000001</v>
      </c>
      <c r="G14060" s="87"/>
      <c r="H14060" s="47"/>
      <c r="I14060" s="120">
        <v>3</v>
      </c>
      <c r="J14060" s="120">
        <v>0</v>
      </c>
    </row>
    <row r="14061" spans="1:10" ht="15" customHeight="1">
      <c r="A14061" s="46" t="s">
        <v>25502</v>
      </c>
      <c r="B14061" s="46" t="s">
        <v>25503</v>
      </c>
      <c r="C14061" s="47">
        <v>4.5819999999999999</v>
      </c>
      <c r="D14061" s="119" t="s">
        <v>3721</v>
      </c>
      <c r="E14061" s="46" t="s">
        <v>3721</v>
      </c>
      <c r="F14061" s="121">
        <v>220.74600000000001</v>
      </c>
      <c r="G14061" s="87"/>
      <c r="H14061" s="47"/>
      <c r="I14061" s="120">
        <v>73</v>
      </c>
      <c r="J14061" s="120">
        <v>0</v>
      </c>
    </row>
    <row r="14062" spans="1:10" ht="15" customHeight="1">
      <c r="A14062" s="46" t="s">
        <v>3783</v>
      </c>
      <c r="B14062" s="46" t="s">
        <v>25501</v>
      </c>
      <c r="C14062" s="47">
        <v>3.6297999999999999</v>
      </c>
      <c r="D14062" s="119" t="s">
        <v>19093</v>
      </c>
      <c r="E14062" s="46" t="s">
        <v>19093</v>
      </c>
      <c r="F14062" s="121">
        <v>167.3022</v>
      </c>
      <c r="G14062" s="87"/>
      <c r="H14062" s="47"/>
      <c r="I14062" s="120">
        <v>143</v>
      </c>
      <c r="J14062" s="120">
        <v>0</v>
      </c>
    </row>
    <row r="14063" spans="1:10" ht="15" customHeight="1">
      <c r="A14063" s="46" t="s">
        <v>25499</v>
      </c>
      <c r="B14063" s="46" t="s">
        <v>25500</v>
      </c>
      <c r="C14063" s="47">
        <v>6.4307999999999996</v>
      </c>
      <c r="D14063" s="119" t="s">
        <v>3724</v>
      </c>
      <c r="E14063" s="46" t="s">
        <v>3724</v>
      </c>
      <c r="F14063" s="121">
        <v>348.12380000000002</v>
      </c>
      <c r="G14063" s="87"/>
      <c r="H14063" s="47"/>
      <c r="I14063" s="120">
        <v>39</v>
      </c>
      <c r="J14063" s="120">
        <v>0</v>
      </c>
    </row>
    <row r="14064" spans="1:10" ht="15" customHeight="1">
      <c r="A14064" s="46" t="s">
        <v>25497</v>
      </c>
      <c r="B14064" s="46" t="s">
        <v>25498</v>
      </c>
      <c r="C14064" s="47">
        <v>14.009600000000001</v>
      </c>
      <c r="D14064" s="119" t="s">
        <v>19090</v>
      </c>
      <c r="E14064" s="46" t="s">
        <v>19090</v>
      </c>
      <c r="F14064" s="121">
        <v>37.178400000000003</v>
      </c>
      <c r="G14064" s="87"/>
      <c r="H14064" s="47"/>
      <c r="I14064" s="120">
        <v>139</v>
      </c>
      <c r="J14064" s="120">
        <v>0</v>
      </c>
    </row>
    <row r="14065" spans="1:10" ht="15" customHeight="1">
      <c r="A14065" s="46" t="s">
        <v>25495</v>
      </c>
      <c r="B14065" s="46" t="s">
        <v>25496</v>
      </c>
      <c r="C14065" s="47">
        <v>21.7286</v>
      </c>
      <c r="D14065" s="119" t="s">
        <v>19088</v>
      </c>
      <c r="E14065" s="46" t="s">
        <v>19088</v>
      </c>
      <c r="F14065" s="121">
        <v>40.896000000000001</v>
      </c>
      <c r="G14065" s="87"/>
      <c r="H14065" s="47"/>
      <c r="I14065" s="120">
        <v>22</v>
      </c>
      <c r="J14065" s="120">
        <v>0</v>
      </c>
    </row>
    <row r="14066" spans="1:10" ht="15" customHeight="1">
      <c r="A14066" s="46" t="s">
        <v>3791</v>
      </c>
      <c r="B14066" s="46" t="s">
        <v>25494</v>
      </c>
      <c r="C14066" s="47">
        <v>1.3754</v>
      </c>
      <c r="D14066" s="119" t="s">
        <v>19086</v>
      </c>
      <c r="E14066" s="46" t="s">
        <v>19086</v>
      </c>
      <c r="F14066" s="121">
        <v>1221.9264000000001</v>
      </c>
      <c r="G14066" s="87"/>
      <c r="H14066" s="47"/>
      <c r="I14066" s="120">
        <v>326</v>
      </c>
      <c r="J14066" s="120">
        <v>0</v>
      </c>
    </row>
    <row r="14067" spans="1:10" ht="15" customHeight="1">
      <c r="A14067" s="46" t="s">
        <v>25492</v>
      </c>
      <c r="B14067" s="46" t="s">
        <v>25493</v>
      </c>
      <c r="C14067" s="47">
        <v>0.79379999999999995</v>
      </c>
      <c r="D14067" s="119" t="s">
        <v>19084</v>
      </c>
      <c r="E14067" s="46" t="s">
        <v>19084</v>
      </c>
      <c r="F14067" s="121">
        <v>961.80219999999997</v>
      </c>
      <c r="G14067" s="87"/>
      <c r="H14067" s="47"/>
      <c r="I14067" s="120">
        <v>0</v>
      </c>
      <c r="J14067" s="120">
        <v>0</v>
      </c>
    </row>
    <row r="14068" spans="1:10" ht="15" customHeight="1">
      <c r="A14068" s="46" t="s">
        <v>25490</v>
      </c>
      <c r="B14068" s="46" t="s">
        <v>25491</v>
      </c>
      <c r="C14068" s="47">
        <v>49.438800000000001</v>
      </c>
      <c r="D14068" s="119" t="s">
        <v>19082</v>
      </c>
      <c r="E14068" s="46" t="s">
        <v>19082</v>
      </c>
      <c r="F14068" s="121">
        <v>1053.6325999999999</v>
      </c>
      <c r="G14068" s="87"/>
      <c r="H14068" s="47"/>
      <c r="I14068" s="120">
        <v>38</v>
      </c>
      <c r="J14068" s="120">
        <v>0</v>
      </c>
    </row>
    <row r="14069" spans="1:10" ht="15" customHeight="1">
      <c r="A14069" s="46" t="s">
        <v>3780</v>
      </c>
      <c r="B14069" s="46" t="s">
        <v>25521</v>
      </c>
      <c r="C14069" s="47">
        <v>0.68200000000000005</v>
      </c>
      <c r="D14069" s="119" t="s">
        <v>4368</v>
      </c>
      <c r="E14069" s="46" t="s">
        <v>4368</v>
      </c>
      <c r="F14069" s="121">
        <v>240.36799999999999</v>
      </c>
      <c r="G14069" s="87"/>
      <c r="H14069" s="47"/>
      <c r="I14069" s="120">
        <v>335</v>
      </c>
      <c r="J14069" s="120">
        <v>0</v>
      </c>
    </row>
    <row r="14070" spans="1:10" ht="15" customHeight="1">
      <c r="A14070" s="46" t="s">
        <v>25519</v>
      </c>
      <c r="B14070" s="46" t="s">
        <v>25520</v>
      </c>
      <c r="C14070" s="47">
        <v>5.0022000000000002</v>
      </c>
      <c r="D14070" s="119" t="s">
        <v>4378</v>
      </c>
      <c r="E14070" s="46" t="s">
        <v>4378</v>
      </c>
      <c r="F14070" s="121">
        <v>265.66980000000001</v>
      </c>
      <c r="G14070" s="87"/>
      <c r="H14070" s="47"/>
      <c r="I14070" s="120">
        <v>221</v>
      </c>
      <c r="J14070" s="120">
        <v>0</v>
      </c>
    </row>
    <row r="14071" spans="1:10" ht="15" customHeight="1">
      <c r="A14071" s="46" t="s">
        <v>3786</v>
      </c>
      <c r="B14071" s="46" t="s">
        <v>25518</v>
      </c>
      <c r="C14071" s="47">
        <v>3.3315999999999999</v>
      </c>
      <c r="D14071" s="119" t="s">
        <v>19078</v>
      </c>
      <c r="E14071" s="46" t="s">
        <v>19078</v>
      </c>
      <c r="F14071" s="121">
        <v>303.23540000000003</v>
      </c>
      <c r="G14071" s="87"/>
      <c r="H14071" s="47"/>
      <c r="I14071" s="120">
        <v>168</v>
      </c>
      <c r="J14071" s="120">
        <v>0</v>
      </c>
    </row>
    <row r="14072" spans="1:10" ht="15" customHeight="1">
      <c r="A14072" s="46" t="s">
        <v>3788</v>
      </c>
      <c r="B14072" s="46" t="s">
        <v>25517</v>
      </c>
      <c r="C14072" s="47">
        <v>1.9406000000000001</v>
      </c>
      <c r="D14072" s="119" t="s">
        <v>4806</v>
      </c>
      <c r="E14072" s="46" t="s">
        <v>4806</v>
      </c>
      <c r="F14072" s="121">
        <v>433.7466</v>
      </c>
      <c r="G14072" s="87"/>
      <c r="H14072" s="47"/>
      <c r="I14072" s="120">
        <v>218</v>
      </c>
      <c r="J14072" s="120">
        <v>0</v>
      </c>
    </row>
    <row r="14073" spans="1:10" ht="15" customHeight="1">
      <c r="A14073" s="46" t="s">
        <v>25515</v>
      </c>
      <c r="B14073" s="46" t="s">
        <v>25516</v>
      </c>
      <c r="C14073" s="47">
        <v>12.5032</v>
      </c>
      <c r="D14073" s="119" t="s">
        <v>4808</v>
      </c>
      <c r="E14073" s="46" t="s">
        <v>4808</v>
      </c>
      <c r="F14073" s="121">
        <v>438.7038</v>
      </c>
      <c r="G14073" s="87"/>
      <c r="H14073" s="47"/>
      <c r="I14073" s="120">
        <v>6</v>
      </c>
      <c r="J14073" s="120">
        <v>0</v>
      </c>
    </row>
    <row r="14074" spans="1:10" ht="15" customHeight="1">
      <c r="A14074" s="46" t="s">
        <v>25513</v>
      </c>
      <c r="B14074" s="46" t="s">
        <v>25514</v>
      </c>
      <c r="C14074" s="47">
        <v>6.0724</v>
      </c>
      <c r="D14074" s="119" t="s">
        <v>19075</v>
      </c>
      <c r="E14074" s="46" t="s">
        <v>19075</v>
      </c>
      <c r="F14074" s="121">
        <v>187.0532</v>
      </c>
      <c r="G14074" s="87"/>
      <c r="H14074" s="47"/>
      <c r="I14074" s="120">
        <v>232</v>
      </c>
      <c r="J14074" s="120">
        <v>0</v>
      </c>
    </row>
    <row r="14075" spans="1:10" ht="15" customHeight="1">
      <c r="A14075" s="46" t="s">
        <v>3794</v>
      </c>
      <c r="B14075" s="46" t="s">
        <v>25512</v>
      </c>
      <c r="C14075" s="47">
        <v>1.3754</v>
      </c>
      <c r="D14075" s="119" t="s">
        <v>19073</v>
      </c>
      <c r="E14075" s="46" t="s">
        <v>19073</v>
      </c>
      <c r="F14075" s="121">
        <v>205.64240000000001</v>
      </c>
      <c r="G14075" s="87"/>
      <c r="H14075" s="47"/>
      <c r="I14075" s="120">
        <v>1724</v>
      </c>
      <c r="J14075" s="120">
        <v>0</v>
      </c>
    </row>
    <row r="14076" spans="1:10" ht="15" customHeight="1">
      <c r="A14076" s="46" t="s">
        <v>25510</v>
      </c>
      <c r="B14076" s="46" t="s">
        <v>25511</v>
      </c>
      <c r="C14076" s="47">
        <v>0.90780000000000005</v>
      </c>
      <c r="D14076" s="119" t="s">
        <v>19071</v>
      </c>
      <c r="E14076" s="46" t="s">
        <v>19071</v>
      </c>
      <c r="F14076" s="121">
        <v>277.67520000000002</v>
      </c>
      <c r="G14076" s="87"/>
      <c r="H14076" s="47"/>
      <c r="I14076" s="120">
        <v>0</v>
      </c>
      <c r="J14076" s="120">
        <v>0</v>
      </c>
    </row>
    <row r="14077" spans="1:10" ht="15" customHeight="1">
      <c r="A14077" s="46" t="s">
        <v>25508</v>
      </c>
      <c r="B14077" s="46" t="s">
        <v>25509</v>
      </c>
      <c r="C14077" s="47">
        <v>18.796800000000001</v>
      </c>
      <c r="D14077" s="119" t="s">
        <v>19069</v>
      </c>
      <c r="E14077" s="46" t="s">
        <v>19069</v>
      </c>
      <c r="F14077" s="121">
        <v>205.64240000000001</v>
      </c>
      <c r="G14077" s="87"/>
      <c r="H14077" s="47"/>
      <c r="I14077" s="120">
        <v>76</v>
      </c>
      <c r="J14077" s="120">
        <v>0</v>
      </c>
    </row>
    <row r="14078" spans="1:10" ht="15" customHeight="1">
      <c r="A14078" s="46" t="s">
        <v>25506</v>
      </c>
      <c r="B14078" s="46" t="s">
        <v>25507</v>
      </c>
      <c r="C14078" s="47">
        <v>46.736600000000003</v>
      </c>
      <c r="D14078" s="119" t="s">
        <v>35381</v>
      </c>
      <c r="E14078" s="46" t="s">
        <v>35381</v>
      </c>
      <c r="F14078" s="121">
        <v>183.4128</v>
      </c>
      <c r="G14078" s="87"/>
      <c r="H14078" s="47"/>
      <c r="I14078" s="120">
        <v>36</v>
      </c>
      <c r="J14078" s="120">
        <v>0</v>
      </c>
    </row>
    <row r="14079" spans="1:10" ht="15" customHeight="1">
      <c r="A14079" s="46" t="s">
        <v>25544</v>
      </c>
      <c r="B14079" s="46" t="s">
        <v>25545</v>
      </c>
      <c r="C14079" s="47">
        <v>1.0384</v>
      </c>
      <c r="D14079" s="119" t="s">
        <v>35392</v>
      </c>
      <c r="E14079" s="46" t="s">
        <v>35392</v>
      </c>
      <c r="F14079" s="121">
        <v>195.8056</v>
      </c>
      <c r="G14079" s="87"/>
      <c r="H14079" s="47"/>
      <c r="I14079" s="120">
        <v>0</v>
      </c>
      <c r="J14079" s="120">
        <v>0</v>
      </c>
    </row>
    <row r="14080" spans="1:10" ht="15" customHeight="1">
      <c r="A14080" s="46" t="s">
        <v>25542</v>
      </c>
      <c r="B14080" s="46" t="s">
        <v>25543</v>
      </c>
      <c r="C14080" s="47">
        <v>4.2510000000000003</v>
      </c>
      <c r="D14080" s="119" t="s">
        <v>35403</v>
      </c>
      <c r="E14080" s="46" t="s">
        <v>35403</v>
      </c>
      <c r="F14080" s="121">
        <v>381.697</v>
      </c>
      <c r="G14080" s="87"/>
      <c r="H14080" s="47"/>
      <c r="I14080" s="120">
        <v>0</v>
      </c>
      <c r="J14080" s="120">
        <v>0</v>
      </c>
    </row>
    <row r="14081" spans="1:10" ht="15" customHeight="1">
      <c r="A14081" s="46" t="s">
        <v>25540</v>
      </c>
      <c r="B14081" s="46" t="s">
        <v>25541</v>
      </c>
      <c r="C14081" s="47">
        <v>4.6398000000000001</v>
      </c>
      <c r="D14081" s="119" t="s">
        <v>6051</v>
      </c>
      <c r="E14081" s="46" t="s">
        <v>6051</v>
      </c>
      <c r="F14081" s="121">
        <v>2059.5736000000002</v>
      </c>
      <c r="G14081" s="87"/>
      <c r="H14081" s="47"/>
      <c r="I14081" s="120">
        <v>0</v>
      </c>
      <c r="J14081" s="120">
        <v>0</v>
      </c>
    </row>
    <row r="14082" spans="1:10" ht="15" customHeight="1">
      <c r="A14082" s="46" t="s">
        <v>25538</v>
      </c>
      <c r="B14082" s="46" t="s">
        <v>25539</v>
      </c>
      <c r="C14082" s="47">
        <v>2.9108000000000001</v>
      </c>
      <c r="D14082" s="119" t="s">
        <v>6054</v>
      </c>
      <c r="E14082" s="46" t="s">
        <v>6054</v>
      </c>
      <c r="F14082" s="121">
        <v>2182.288</v>
      </c>
      <c r="G14082" s="87"/>
      <c r="H14082" s="47"/>
      <c r="I14082" s="120">
        <v>32</v>
      </c>
      <c r="J14082" s="120">
        <v>0</v>
      </c>
    </row>
    <row r="14083" spans="1:10" ht="15" customHeight="1">
      <c r="A14083" s="46" t="s">
        <v>25536</v>
      </c>
      <c r="B14083" s="46" t="s">
        <v>25537</v>
      </c>
      <c r="C14083" s="47">
        <v>2.9535999999999998</v>
      </c>
      <c r="D14083" s="119" t="s">
        <v>6201</v>
      </c>
      <c r="E14083" s="46" t="s">
        <v>6201</v>
      </c>
      <c r="F14083" s="121">
        <v>83.956199999999995</v>
      </c>
      <c r="G14083" s="87"/>
      <c r="H14083" s="47"/>
      <c r="I14083" s="120">
        <v>0</v>
      </c>
      <c r="J14083" s="120">
        <v>0</v>
      </c>
    </row>
    <row r="14084" spans="1:10" ht="15" customHeight="1">
      <c r="A14084" s="46" t="s">
        <v>25534</v>
      </c>
      <c r="B14084" s="46" t="s">
        <v>25535</v>
      </c>
      <c r="C14084" s="47">
        <v>3.661</v>
      </c>
      <c r="D14084" s="119" t="s">
        <v>19066</v>
      </c>
      <c r="E14084" s="46" t="s">
        <v>19066</v>
      </c>
      <c r="F14084" s="121">
        <v>125.4768</v>
      </c>
      <c r="G14084" s="87"/>
      <c r="H14084" s="47"/>
      <c r="I14084" s="120">
        <v>0</v>
      </c>
      <c r="J14084" s="120">
        <v>0</v>
      </c>
    </row>
    <row r="14085" spans="1:10" ht="15" customHeight="1">
      <c r="A14085" s="46" t="s">
        <v>25532</v>
      </c>
      <c r="B14085" s="46" t="s">
        <v>25533</v>
      </c>
      <c r="C14085" s="47">
        <v>1.7012</v>
      </c>
      <c r="D14085" s="119" t="s">
        <v>19064</v>
      </c>
      <c r="E14085" s="46" t="s">
        <v>19064</v>
      </c>
      <c r="F14085" s="121">
        <v>320.6628</v>
      </c>
      <c r="G14085" s="87"/>
      <c r="H14085" s="47"/>
      <c r="I14085" s="120">
        <v>10</v>
      </c>
      <c r="J14085" s="120">
        <v>0</v>
      </c>
    </row>
    <row r="14086" spans="1:10" ht="15" customHeight="1">
      <c r="A14086" s="46" t="s">
        <v>25530</v>
      </c>
      <c r="B14086" s="46" t="s">
        <v>25531</v>
      </c>
      <c r="C14086" s="47">
        <v>1.7886</v>
      </c>
      <c r="D14086" s="119" t="s">
        <v>19062</v>
      </c>
      <c r="E14086" s="46" t="s">
        <v>19062</v>
      </c>
      <c r="F14086" s="121">
        <v>362.48840000000001</v>
      </c>
      <c r="G14086" s="87"/>
      <c r="H14086" s="47"/>
      <c r="I14086" s="120">
        <v>190</v>
      </c>
      <c r="J14086" s="120">
        <v>0</v>
      </c>
    </row>
    <row r="14087" spans="1:10" ht="15" customHeight="1">
      <c r="A14087" s="46" t="s">
        <v>25528</v>
      </c>
      <c r="B14087" s="46" t="s">
        <v>25529</v>
      </c>
      <c r="C14087" s="47">
        <v>8.0055999999999994</v>
      </c>
      <c r="D14087" s="119" t="s">
        <v>6610</v>
      </c>
      <c r="E14087" s="46" t="s">
        <v>6610</v>
      </c>
      <c r="F14087" s="121">
        <v>351.95440000000002</v>
      </c>
      <c r="G14087" s="87"/>
      <c r="H14087" s="47"/>
      <c r="I14087" s="120">
        <v>0</v>
      </c>
      <c r="J14087" s="120">
        <v>0</v>
      </c>
    </row>
    <row r="14088" spans="1:10" ht="15" customHeight="1">
      <c r="A14088" s="46" t="s">
        <v>25526</v>
      </c>
      <c r="B14088" s="46" t="s">
        <v>25527</v>
      </c>
      <c r="C14088" s="47">
        <v>7.4775999999999998</v>
      </c>
      <c r="D14088" s="119" t="s">
        <v>6613</v>
      </c>
      <c r="E14088" s="46" t="s">
        <v>6613</v>
      </c>
      <c r="F14088" s="121">
        <v>386.6542</v>
      </c>
      <c r="G14088" s="87"/>
      <c r="H14088" s="47"/>
      <c r="I14088" s="120">
        <v>0</v>
      </c>
      <c r="J14088" s="120">
        <v>0</v>
      </c>
    </row>
    <row r="14089" spans="1:10" ht="15" customHeight="1">
      <c r="A14089" s="46" t="s">
        <v>25524</v>
      </c>
      <c r="B14089" s="46" t="s">
        <v>25525</v>
      </c>
      <c r="C14089" s="47">
        <v>7.9668000000000001</v>
      </c>
      <c r="D14089" s="119" t="s">
        <v>6616</v>
      </c>
      <c r="E14089" s="46" t="s">
        <v>6616</v>
      </c>
      <c r="F14089" s="121">
        <v>401.52539999999999</v>
      </c>
      <c r="G14089" s="87"/>
      <c r="H14089" s="47"/>
      <c r="I14089" s="120">
        <v>0</v>
      </c>
      <c r="J14089" s="120">
        <v>0</v>
      </c>
    </row>
    <row r="14090" spans="1:10" ht="15" customHeight="1">
      <c r="A14090" s="46" t="s">
        <v>25522</v>
      </c>
      <c r="B14090" s="46" t="s">
        <v>25523</v>
      </c>
      <c r="C14090" s="47">
        <v>1.6168</v>
      </c>
      <c r="D14090" s="119" t="s">
        <v>6619</v>
      </c>
      <c r="E14090" s="46" t="s">
        <v>6619</v>
      </c>
      <c r="F14090" s="121">
        <v>773.30840000000001</v>
      </c>
      <c r="G14090" s="87"/>
      <c r="H14090" s="47"/>
      <c r="I14090" s="120">
        <v>80</v>
      </c>
      <c r="J14090" s="120">
        <v>0</v>
      </c>
    </row>
    <row r="14091" spans="1:10" ht="15" customHeight="1">
      <c r="A14091" s="46" t="s">
        <v>5163</v>
      </c>
      <c r="B14091" s="46" t="s">
        <v>25561</v>
      </c>
      <c r="C14091" s="47">
        <v>1.5711999999999999</v>
      </c>
      <c r="D14091" s="119" t="s">
        <v>19056</v>
      </c>
      <c r="E14091" s="46" t="s">
        <v>19056</v>
      </c>
      <c r="F14091" s="121">
        <v>801.65679999999998</v>
      </c>
      <c r="G14091" s="87"/>
      <c r="H14091" s="47"/>
      <c r="I14091" s="120">
        <v>224</v>
      </c>
      <c r="J14091" s="120">
        <v>0</v>
      </c>
    </row>
    <row r="14092" spans="1:10" ht="15" customHeight="1">
      <c r="A14092" s="46" t="s">
        <v>5166</v>
      </c>
      <c r="B14092" s="46" t="s">
        <v>25560</v>
      </c>
      <c r="C14092" s="47">
        <v>0.87219999999999998</v>
      </c>
      <c r="D14092" s="119" t="s">
        <v>19054</v>
      </c>
      <c r="E14092" s="46" t="s">
        <v>19054</v>
      </c>
      <c r="F14092" s="121">
        <v>880.66060000000004</v>
      </c>
      <c r="G14092" s="87"/>
      <c r="H14092" s="47"/>
      <c r="I14092" s="120">
        <v>0</v>
      </c>
      <c r="J14092" s="120">
        <v>0</v>
      </c>
    </row>
    <row r="14093" spans="1:10" ht="15" customHeight="1">
      <c r="A14093" s="46" t="s">
        <v>25558</v>
      </c>
      <c r="B14093" s="46" t="s">
        <v>25559</v>
      </c>
      <c r="C14093" s="47">
        <v>3.5524</v>
      </c>
      <c r="D14093" s="119" t="s">
        <v>19052</v>
      </c>
      <c r="E14093" s="46" t="s">
        <v>19052</v>
      </c>
      <c r="F14093" s="121">
        <v>166.1404</v>
      </c>
      <c r="G14093" s="87"/>
      <c r="H14093" s="47"/>
      <c r="I14093" s="120">
        <v>123</v>
      </c>
      <c r="J14093" s="120">
        <v>0</v>
      </c>
    </row>
    <row r="14094" spans="1:10" ht="15" customHeight="1">
      <c r="A14094" s="46" t="s">
        <v>5167</v>
      </c>
      <c r="B14094" s="46" t="s">
        <v>25557</v>
      </c>
      <c r="C14094" s="47">
        <v>2.4638</v>
      </c>
      <c r="D14094" s="119" t="s">
        <v>19050</v>
      </c>
      <c r="E14094" s="46" t="s">
        <v>19050</v>
      </c>
      <c r="F14094" s="121">
        <v>183.56780000000001</v>
      </c>
      <c r="G14094" s="87"/>
      <c r="H14094" s="47"/>
      <c r="I14094" s="120">
        <v>303</v>
      </c>
      <c r="J14094" s="120">
        <v>0</v>
      </c>
    </row>
    <row r="14095" spans="1:10" ht="15" customHeight="1">
      <c r="A14095" s="46" t="s">
        <v>25555</v>
      </c>
      <c r="B14095" s="46" t="s">
        <v>25556</v>
      </c>
      <c r="C14095" s="47">
        <v>5.2488000000000001</v>
      </c>
      <c r="D14095" s="119" t="s">
        <v>35400</v>
      </c>
      <c r="E14095" s="46" t="s">
        <v>35400</v>
      </c>
      <c r="F14095" s="121">
        <v>247.8552</v>
      </c>
      <c r="G14095" s="87"/>
      <c r="H14095" s="47"/>
      <c r="I14095" s="120">
        <v>149</v>
      </c>
      <c r="J14095" s="120">
        <v>0</v>
      </c>
    </row>
    <row r="14096" spans="1:10" ht="15" customHeight="1">
      <c r="A14096" s="46" t="s">
        <v>25553</v>
      </c>
      <c r="B14096" s="46" t="s">
        <v>25554</v>
      </c>
      <c r="C14096" s="47">
        <v>10.831799999999999</v>
      </c>
      <c r="D14096" s="119" t="s">
        <v>35401</v>
      </c>
      <c r="E14096" s="46" t="s">
        <v>35401</v>
      </c>
      <c r="F14096" s="121">
        <v>302.38339999999999</v>
      </c>
      <c r="G14096" s="87"/>
      <c r="H14096" s="47"/>
      <c r="I14096" s="120">
        <v>50</v>
      </c>
      <c r="J14096" s="120">
        <v>0</v>
      </c>
    </row>
    <row r="14097" spans="1:10" ht="15" customHeight="1">
      <c r="A14097" s="46" t="s">
        <v>25551</v>
      </c>
      <c r="B14097" s="46" t="s">
        <v>25552</v>
      </c>
      <c r="C14097" s="47">
        <v>12.6256</v>
      </c>
      <c r="D14097" s="119" t="s">
        <v>35402</v>
      </c>
      <c r="E14097" s="46" t="s">
        <v>35402</v>
      </c>
      <c r="F14097" s="121">
        <v>340.80099999999999</v>
      </c>
      <c r="G14097" s="87"/>
      <c r="H14097" s="47"/>
      <c r="I14097" s="120">
        <v>0</v>
      </c>
      <c r="J14097" s="120">
        <v>0</v>
      </c>
    </row>
    <row r="14098" spans="1:10" ht="15" customHeight="1">
      <c r="A14098" s="46" t="s">
        <v>5168</v>
      </c>
      <c r="B14098" s="46" t="s">
        <v>25550</v>
      </c>
      <c r="C14098" s="47">
        <v>1.1841999999999999</v>
      </c>
      <c r="D14098" s="119" t="s">
        <v>19048</v>
      </c>
      <c r="E14098" s="46" t="s">
        <v>19048</v>
      </c>
      <c r="F14098" s="121">
        <v>339.2518</v>
      </c>
      <c r="G14098" s="87"/>
      <c r="H14098" s="47"/>
      <c r="I14098" s="120">
        <v>58</v>
      </c>
      <c r="J14098" s="120">
        <v>0</v>
      </c>
    </row>
    <row r="14099" spans="1:10" ht="15" customHeight="1">
      <c r="A14099" s="46" t="s">
        <v>25548</v>
      </c>
      <c r="B14099" s="46" t="s">
        <v>25549</v>
      </c>
      <c r="C14099" s="47">
        <v>0.75900000000000001</v>
      </c>
      <c r="D14099" s="119" t="s">
        <v>35404</v>
      </c>
      <c r="E14099" s="46" t="s">
        <v>35404</v>
      </c>
      <c r="F14099" s="121">
        <v>394.08980000000003</v>
      </c>
      <c r="G14099" s="87"/>
      <c r="H14099" s="47"/>
      <c r="I14099" s="120">
        <v>0</v>
      </c>
      <c r="J14099" s="120">
        <v>0</v>
      </c>
    </row>
    <row r="14100" spans="1:10" ht="15" customHeight="1">
      <c r="A14100" s="46" t="s">
        <v>25546</v>
      </c>
      <c r="B14100" s="46" t="s">
        <v>25547</v>
      </c>
      <c r="C14100" s="47">
        <v>24.998200000000001</v>
      </c>
      <c r="D14100" s="119" t="s">
        <v>35405</v>
      </c>
      <c r="E14100" s="46" t="s">
        <v>35405</v>
      </c>
      <c r="F14100" s="121">
        <v>431.26799999999997</v>
      </c>
      <c r="G14100" s="87"/>
      <c r="H14100" s="47"/>
      <c r="I14100" s="120">
        <v>0</v>
      </c>
      <c r="J14100" s="120">
        <v>0</v>
      </c>
    </row>
    <row r="14101" spans="1:10" ht="15" customHeight="1">
      <c r="A14101" s="46" t="s">
        <v>25572</v>
      </c>
      <c r="B14101" s="46" t="s">
        <v>25573</v>
      </c>
      <c r="C14101" s="47">
        <v>1.1386000000000001</v>
      </c>
      <c r="D14101" s="119" t="s">
        <v>19046</v>
      </c>
      <c r="E14101" s="46" t="s">
        <v>19046</v>
      </c>
      <c r="F14101" s="121">
        <v>397.34280000000001</v>
      </c>
      <c r="G14101" s="87"/>
      <c r="H14101" s="47"/>
      <c r="I14101" s="120">
        <v>100</v>
      </c>
      <c r="J14101" s="120">
        <v>0</v>
      </c>
    </row>
    <row r="14102" spans="1:10" ht="15" customHeight="1">
      <c r="A14102" s="46" t="s">
        <v>25570</v>
      </c>
      <c r="B14102" s="46" t="s">
        <v>25571</v>
      </c>
      <c r="C14102" s="47">
        <v>4.8832000000000004</v>
      </c>
      <c r="D14102" s="119" t="s">
        <v>35406</v>
      </c>
      <c r="E14102" s="46" t="s">
        <v>35406</v>
      </c>
      <c r="F14102" s="121">
        <v>495.71039999999999</v>
      </c>
      <c r="G14102" s="87"/>
      <c r="H14102" s="47"/>
      <c r="I14102" s="120">
        <v>0</v>
      </c>
      <c r="J14102" s="120">
        <v>0</v>
      </c>
    </row>
    <row r="14103" spans="1:10" ht="15" customHeight="1">
      <c r="A14103" s="46" t="s">
        <v>25568</v>
      </c>
      <c r="B14103" s="46" t="s">
        <v>25569</v>
      </c>
      <c r="C14103" s="47">
        <v>3.3652000000000002</v>
      </c>
      <c r="D14103" s="119" t="s">
        <v>19044</v>
      </c>
      <c r="E14103" s="46" t="s">
        <v>19044</v>
      </c>
      <c r="F14103" s="121">
        <v>457.75760000000002</v>
      </c>
      <c r="G14103" s="87"/>
      <c r="H14103" s="47"/>
      <c r="I14103" s="120">
        <v>0</v>
      </c>
      <c r="J14103" s="120">
        <v>0</v>
      </c>
    </row>
    <row r="14104" spans="1:10" ht="15" customHeight="1">
      <c r="A14104" s="46" t="s">
        <v>25566</v>
      </c>
      <c r="B14104" s="46" t="s">
        <v>25567</v>
      </c>
      <c r="C14104" s="47">
        <v>3.6821999999999999</v>
      </c>
      <c r="D14104" s="119" t="s">
        <v>35643</v>
      </c>
      <c r="E14104" s="46" t="s">
        <v>35643</v>
      </c>
      <c r="F14104" s="121">
        <v>610.1422</v>
      </c>
      <c r="G14104" s="87"/>
      <c r="H14104" s="47"/>
      <c r="I14104" s="120">
        <v>50</v>
      </c>
      <c r="J14104" s="120">
        <v>0</v>
      </c>
    </row>
    <row r="14105" spans="1:10" ht="15" customHeight="1">
      <c r="A14105" s="46" t="s">
        <v>25564</v>
      </c>
      <c r="B14105" s="46" t="s">
        <v>25565</v>
      </c>
      <c r="C14105" s="47">
        <v>11.2872</v>
      </c>
      <c r="D14105" s="119" t="s">
        <v>19042</v>
      </c>
      <c r="E14105" s="46" t="s">
        <v>19042</v>
      </c>
      <c r="F14105" s="121">
        <v>368.76220000000001</v>
      </c>
      <c r="G14105" s="87"/>
      <c r="H14105" s="47"/>
      <c r="I14105" s="120">
        <v>50</v>
      </c>
      <c r="J14105" s="120">
        <v>0</v>
      </c>
    </row>
    <row r="14106" spans="1:10" ht="15" customHeight="1">
      <c r="A14106" s="46" t="s">
        <v>25562</v>
      </c>
      <c r="B14106" s="46" t="s">
        <v>25563</v>
      </c>
      <c r="C14106" s="47">
        <v>2.3681999999999999</v>
      </c>
      <c r="D14106" s="119" t="s">
        <v>7808</v>
      </c>
      <c r="E14106" s="46" t="s">
        <v>7808</v>
      </c>
      <c r="F14106" s="121">
        <v>374.26139999999998</v>
      </c>
      <c r="G14106" s="87"/>
      <c r="H14106" s="47"/>
      <c r="I14106" s="120">
        <v>110</v>
      </c>
      <c r="J14106" s="120">
        <v>0</v>
      </c>
    </row>
    <row r="14107" spans="1:10" ht="15" customHeight="1">
      <c r="A14107" s="46" t="s">
        <v>25587</v>
      </c>
      <c r="B14107" s="46" t="s">
        <v>25588</v>
      </c>
      <c r="C14107" s="47">
        <v>3.8736000000000002</v>
      </c>
      <c r="D14107" s="119" t="s">
        <v>19040</v>
      </c>
      <c r="E14107" s="46" t="s">
        <v>19040</v>
      </c>
      <c r="F14107" s="121">
        <v>357.84100000000001</v>
      </c>
      <c r="G14107" s="87"/>
      <c r="H14107" s="47"/>
      <c r="I14107" s="120">
        <v>30</v>
      </c>
      <c r="J14107" s="120">
        <v>0</v>
      </c>
    </row>
    <row r="14108" spans="1:10" ht="15" customHeight="1">
      <c r="A14108" s="46" t="s">
        <v>25585</v>
      </c>
      <c r="B14108" s="46" t="s">
        <v>25586</v>
      </c>
      <c r="C14108" s="47">
        <v>3.9622000000000002</v>
      </c>
      <c r="D14108" s="119" t="s">
        <v>7811</v>
      </c>
      <c r="E14108" s="46" t="s">
        <v>7811</v>
      </c>
      <c r="F14108" s="121">
        <v>379.21859999999998</v>
      </c>
      <c r="G14108" s="87"/>
      <c r="H14108" s="47"/>
      <c r="I14108" s="120">
        <v>0</v>
      </c>
      <c r="J14108" s="120">
        <v>0</v>
      </c>
    </row>
    <row r="14109" spans="1:10" ht="15" customHeight="1">
      <c r="A14109" s="46" t="s">
        <v>25583</v>
      </c>
      <c r="B14109" s="46" t="s">
        <v>25584</v>
      </c>
      <c r="C14109" s="47">
        <v>3.1880000000000002</v>
      </c>
      <c r="D14109" s="119" t="s">
        <v>19037</v>
      </c>
      <c r="E14109" s="46" t="s">
        <v>19037</v>
      </c>
      <c r="F14109" s="121">
        <v>415.93200000000002</v>
      </c>
      <c r="G14109" s="87"/>
      <c r="H14109" s="47"/>
      <c r="I14109" s="120">
        <v>25</v>
      </c>
      <c r="J14109" s="120">
        <v>0</v>
      </c>
    </row>
    <row r="14110" spans="1:10" ht="15" customHeight="1">
      <c r="A14110" s="46" t="s">
        <v>25581</v>
      </c>
      <c r="B14110" s="46" t="s">
        <v>25582</v>
      </c>
      <c r="C14110" s="47">
        <v>1.9583999999999999</v>
      </c>
      <c r="D14110" s="119" t="s">
        <v>7814</v>
      </c>
      <c r="E14110" s="46" t="s">
        <v>7814</v>
      </c>
      <c r="F14110" s="121">
        <v>438.7038</v>
      </c>
      <c r="G14110" s="87"/>
      <c r="H14110" s="47"/>
      <c r="I14110" s="120">
        <v>85</v>
      </c>
      <c r="J14110" s="120">
        <v>0</v>
      </c>
    </row>
    <row r="14111" spans="1:10" ht="15" customHeight="1">
      <c r="A14111" s="46" t="s">
        <v>25580</v>
      </c>
      <c r="B14111" s="46" t="s">
        <v>33782</v>
      </c>
      <c r="C14111" s="47">
        <v>1.7811999999999999</v>
      </c>
      <c r="D14111" s="119" t="s">
        <v>19036</v>
      </c>
      <c r="E14111" s="46" t="s">
        <v>19036</v>
      </c>
      <c r="F14111" s="121">
        <v>513.52499999999998</v>
      </c>
      <c r="G14111" s="87"/>
      <c r="H14111" s="47"/>
      <c r="I14111" s="120">
        <v>10</v>
      </c>
      <c r="J14111" s="120">
        <v>0</v>
      </c>
    </row>
    <row r="14112" spans="1:10" ht="15" customHeight="1">
      <c r="A14112" s="46" t="s">
        <v>25578</v>
      </c>
      <c r="B14112" s="46" t="s">
        <v>25579</v>
      </c>
      <c r="C14112" s="47">
        <v>4.5827999999999998</v>
      </c>
      <c r="D14112" s="119" t="s">
        <v>19034</v>
      </c>
      <c r="E14112" s="46" t="s">
        <v>19034</v>
      </c>
      <c r="F14112" s="121">
        <v>422.90300000000002</v>
      </c>
      <c r="G14112" s="87"/>
      <c r="H14112" s="47"/>
      <c r="I14112" s="120">
        <v>0</v>
      </c>
      <c r="J14112" s="120">
        <v>0</v>
      </c>
    </row>
    <row r="14113" spans="1:10" ht="15" customHeight="1">
      <c r="A14113" s="46" t="s">
        <v>25576</v>
      </c>
      <c r="B14113" s="46" t="s">
        <v>25577</v>
      </c>
      <c r="C14113" s="47">
        <v>4.8410000000000002</v>
      </c>
      <c r="D14113" s="119" t="s">
        <v>19032</v>
      </c>
      <c r="E14113" s="46" t="s">
        <v>19032</v>
      </c>
      <c r="F14113" s="121">
        <v>415.93200000000002</v>
      </c>
      <c r="G14113" s="87"/>
      <c r="H14113" s="47"/>
      <c r="I14113" s="120">
        <v>0</v>
      </c>
      <c r="J14113" s="120">
        <v>0</v>
      </c>
    </row>
    <row r="14114" spans="1:10" ht="15" customHeight="1">
      <c r="A14114" s="46" t="s">
        <v>25574</v>
      </c>
      <c r="B14114" s="46" t="s">
        <v>25575</v>
      </c>
      <c r="C14114" s="47">
        <v>1.556</v>
      </c>
      <c r="D14114" s="119" t="s">
        <v>19030</v>
      </c>
      <c r="E14114" s="46" t="s">
        <v>19030</v>
      </c>
      <c r="F14114" s="121">
        <v>415.93200000000002</v>
      </c>
      <c r="G14114" s="87"/>
      <c r="H14114" s="47"/>
      <c r="I14114" s="120">
        <v>69</v>
      </c>
      <c r="J14114" s="120">
        <v>0</v>
      </c>
    </row>
    <row r="14115" spans="1:10" ht="15" customHeight="1">
      <c r="A14115" s="46" t="s">
        <v>5542</v>
      </c>
      <c r="B14115" s="46" t="s">
        <v>25604</v>
      </c>
      <c r="C14115" s="47">
        <v>1.4572000000000001</v>
      </c>
      <c r="D14115" s="119" t="s">
        <v>19028</v>
      </c>
      <c r="E14115" s="46" t="s">
        <v>19028</v>
      </c>
      <c r="F14115" s="121">
        <v>411.28480000000002</v>
      </c>
      <c r="G14115" s="87"/>
      <c r="H14115" s="47"/>
      <c r="I14115" s="120">
        <v>642</v>
      </c>
      <c r="J14115" s="120">
        <v>0</v>
      </c>
    </row>
    <row r="14116" spans="1:10" ht="15" customHeight="1">
      <c r="A14116" s="46" t="s">
        <v>5545</v>
      </c>
      <c r="B14116" s="46" t="s">
        <v>25603</v>
      </c>
      <c r="C14116" s="47">
        <v>0.5796</v>
      </c>
      <c r="D14116" s="119" t="s">
        <v>19026</v>
      </c>
      <c r="E14116" s="46" t="s">
        <v>19026</v>
      </c>
      <c r="F14116" s="121">
        <v>511.20139999999998</v>
      </c>
      <c r="G14116" s="87"/>
      <c r="H14116" s="47"/>
      <c r="I14116" s="120">
        <v>84</v>
      </c>
      <c r="J14116" s="120">
        <v>0</v>
      </c>
    </row>
    <row r="14117" spans="1:10" ht="15" customHeight="1">
      <c r="A14117" s="46" t="s">
        <v>25601</v>
      </c>
      <c r="B14117" s="46" t="s">
        <v>25602</v>
      </c>
      <c r="C14117" s="47">
        <v>2.2012</v>
      </c>
      <c r="D14117" s="119" t="s">
        <v>19024</v>
      </c>
      <c r="E14117" s="46" t="s">
        <v>19024</v>
      </c>
      <c r="F14117" s="121">
        <v>618.08900000000006</v>
      </c>
      <c r="G14117" s="87"/>
      <c r="H14117" s="47"/>
      <c r="I14117" s="120">
        <v>194</v>
      </c>
      <c r="J14117" s="120">
        <v>0</v>
      </c>
    </row>
    <row r="14118" spans="1:10" ht="15" customHeight="1">
      <c r="A14118" s="46" t="s">
        <v>5548</v>
      </c>
      <c r="B14118" s="46" t="s">
        <v>25600</v>
      </c>
      <c r="C14118" s="47">
        <v>2.6328</v>
      </c>
      <c r="D14118" s="119" t="s">
        <v>19022</v>
      </c>
      <c r="E14118" s="46" t="s">
        <v>19022</v>
      </c>
      <c r="F14118" s="121">
        <v>771.44939999999997</v>
      </c>
      <c r="G14118" s="87"/>
      <c r="H14118" s="47"/>
      <c r="I14118" s="120">
        <v>354</v>
      </c>
      <c r="J14118" s="120">
        <v>0</v>
      </c>
    </row>
    <row r="14119" spans="1:10" ht="15" customHeight="1">
      <c r="A14119" s="46" t="s">
        <v>25598</v>
      </c>
      <c r="B14119" s="46" t="s">
        <v>25599</v>
      </c>
      <c r="C14119" s="47">
        <v>5.1167999999999996</v>
      </c>
      <c r="D14119" s="119" t="s">
        <v>19020</v>
      </c>
      <c r="E14119" s="46" t="s">
        <v>19020</v>
      </c>
      <c r="F14119" s="121">
        <v>894.60260000000005</v>
      </c>
      <c r="G14119" s="87"/>
      <c r="H14119" s="47"/>
      <c r="I14119" s="120">
        <v>88</v>
      </c>
      <c r="J14119" s="120">
        <v>0</v>
      </c>
    </row>
    <row r="14120" spans="1:10" ht="15" customHeight="1">
      <c r="A14120" s="46" t="s">
        <v>25596</v>
      </c>
      <c r="B14120" s="46" t="s">
        <v>25597</v>
      </c>
      <c r="C14120" s="47">
        <v>9.1997999999999998</v>
      </c>
      <c r="D14120" s="119" t="s">
        <v>19018</v>
      </c>
      <c r="E14120" s="46" t="s">
        <v>19018</v>
      </c>
      <c r="F14120" s="121">
        <v>460.11599999999999</v>
      </c>
      <c r="G14120" s="87"/>
      <c r="H14120" s="47"/>
      <c r="I14120" s="120">
        <v>60</v>
      </c>
      <c r="J14120" s="120">
        <v>0</v>
      </c>
    </row>
    <row r="14121" spans="1:10" ht="15" customHeight="1">
      <c r="A14121" s="46" t="s">
        <v>25594</v>
      </c>
      <c r="B14121" s="46" t="s">
        <v>25595</v>
      </c>
      <c r="C14121" s="47">
        <v>7.9447999999999999</v>
      </c>
      <c r="D14121" s="119" t="s">
        <v>19016</v>
      </c>
      <c r="E14121" s="46" t="s">
        <v>19016</v>
      </c>
      <c r="F14121" s="121">
        <v>460.11599999999999</v>
      </c>
      <c r="G14121" s="87"/>
      <c r="H14121" s="47"/>
      <c r="I14121" s="120">
        <v>39</v>
      </c>
      <c r="J14121" s="120">
        <v>0</v>
      </c>
    </row>
    <row r="14122" spans="1:10" ht="15" customHeight="1">
      <c r="A14122" s="46" t="s">
        <v>5550</v>
      </c>
      <c r="B14122" s="46" t="s">
        <v>25593</v>
      </c>
      <c r="C14122" s="47">
        <v>1.0044</v>
      </c>
      <c r="D14122" s="119" t="s">
        <v>19014</v>
      </c>
      <c r="E14122" s="46" t="s">
        <v>19014</v>
      </c>
      <c r="F14122" s="121">
        <v>481.38920000000002</v>
      </c>
      <c r="G14122" s="87"/>
      <c r="H14122" s="47"/>
      <c r="I14122" s="120">
        <v>100</v>
      </c>
      <c r="J14122" s="120">
        <v>0</v>
      </c>
    </row>
    <row r="14123" spans="1:10" ht="15" customHeight="1">
      <c r="A14123" s="46" t="s">
        <v>25591</v>
      </c>
      <c r="B14123" s="46" t="s">
        <v>25592</v>
      </c>
      <c r="C14123" s="47">
        <v>1.052</v>
      </c>
      <c r="D14123" s="119" t="s">
        <v>8034</v>
      </c>
      <c r="E14123" s="46" t="s">
        <v>8034</v>
      </c>
      <c r="F14123" s="121">
        <v>441.6284</v>
      </c>
      <c r="G14123" s="87"/>
      <c r="H14123" s="47"/>
      <c r="I14123" s="120">
        <v>0</v>
      </c>
      <c r="J14123" s="120">
        <v>0</v>
      </c>
    </row>
    <row r="14124" spans="1:10" ht="15" customHeight="1">
      <c r="A14124" s="46" t="s">
        <v>25589</v>
      </c>
      <c r="B14124" s="46" t="s">
        <v>25590</v>
      </c>
      <c r="C14124" s="47">
        <v>24.997</v>
      </c>
      <c r="D14124" s="119" t="s">
        <v>19012</v>
      </c>
      <c r="E14124" s="46" t="s">
        <v>19012</v>
      </c>
      <c r="F14124" s="121">
        <v>50.260399999999997</v>
      </c>
      <c r="G14124" s="87"/>
      <c r="H14124" s="47"/>
      <c r="I14124" s="120">
        <v>0</v>
      </c>
      <c r="J14124" s="120">
        <v>0</v>
      </c>
    </row>
    <row r="14125" spans="1:10" ht="15" customHeight="1">
      <c r="A14125" s="46" t="s">
        <v>25629</v>
      </c>
      <c r="B14125" s="46" t="s">
        <v>25630</v>
      </c>
      <c r="C14125" s="47">
        <v>6.7834000000000003</v>
      </c>
      <c r="D14125" s="119" t="s">
        <v>8365</v>
      </c>
      <c r="E14125" s="46" t="s">
        <v>8365</v>
      </c>
      <c r="F14125" s="121">
        <v>279.40719999999999</v>
      </c>
      <c r="G14125" s="87"/>
      <c r="H14125" s="47"/>
      <c r="I14125" s="120">
        <v>121</v>
      </c>
      <c r="J14125" s="120">
        <v>0</v>
      </c>
    </row>
    <row r="14126" spans="1:10" ht="15" customHeight="1">
      <c r="A14126" s="46" t="s">
        <v>25627</v>
      </c>
      <c r="B14126" s="46" t="s">
        <v>25628</v>
      </c>
      <c r="C14126" s="47">
        <v>3.6814</v>
      </c>
      <c r="D14126" s="119" t="s">
        <v>8368</v>
      </c>
      <c r="E14126" s="46" t="s">
        <v>8368</v>
      </c>
      <c r="F14126" s="121">
        <v>310.95920000000001</v>
      </c>
      <c r="G14126" s="87"/>
      <c r="H14126" s="47"/>
      <c r="I14126" s="120">
        <v>55</v>
      </c>
      <c r="J14126" s="120">
        <v>0</v>
      </c>
    </row>
    <row r="14127" spans="1:10" ht="15" customHeight="1">
      <c r="A14127" s="46" t="s">
        <v>25625</v>
      </c>
      <c r="B14127" s="46" t="s">
        <v>25626</v>
      </c>
      <c r="C14127" s="47">
        <v>4.2784000000000004</v>
      </c>
      <c r="D14127" s="119" t="s">
        <v>19011</v>
      </c>
      <c r="E14127" s="46" t="s">
        <v>19011</v>
      </c>
      <c r="F14127" s="121">
        <v>381.07740000000001</v>
      </c>
      <c r="G14127" s="87"/>
      <c r="H14127" s="47"/>
      <c r="I14127" s="120">
        <v>50</v>
      </c>
      <c r="J14127" s="120">
        <v>0</v>
      </c>
    </row>
    <row r="14128" spans="1:10" ht="15" customHeight="1">
      <c r="A14128" s="46" t="s">
        <v>25623</v>
      </c>
      <c r="B14128" s="46" t="s">
        <v>25624</v>
      </c>
      <c r="C14128" s="47">
        <v>2.9121999999999999</v>
      </c>
      <c r="D14128" s="119" t="s">
        <v>19010</v>
      </c>
      <c r="E14128" s="46" t="s">
        <v>19010</v>
      </c>
      <c r="F14128" s="121">
        <v>422.41500000000002</v>
      </c>
      <c r="G14128" s="87"/>
      <c r="H14128" s="47"/>
      <c r="I14128" s="120">
        <v>45</v>
      </c>
      <c r="J14128" s="120">
        <v>0</v>
      </c>
    </row>
    <row r="14129" spans="1:10" ht="15" customHeight="1">
      <c r="A14129" s="46" t="s">
        <v>25621</v>
      </c>
      <c r="B14129" s="46" t="s">
        <v>25622</v>
      </c>
      <c r="C14129" s="47">
        <v>4.9513999999999996</v>
      </c>
      <c r="D14129" s="119" t="s">
        <v>19009</v>
      </c>
      <c r="E14129" s="46" t="s">
        <v>19009</v>
      </c>
      <c r="F14129" s="121">
        <v>443.6764</v>
      </c>
      <c r="G14129" s="87"/>
      <c r="H14129" s="47"/>
      <c r="I14129" s="120">
        <v>50</v>
      </c>
      <c r="J14129" s="120">
        <v>0</v>
      </c>
    </row>
    <row r="14130" spans="1:10" ht="15" customHeight="1">
      <c r="A14130" s="46" t="s">
        <v>25619</v>
      </c>
      <c r="B14130" s="46" t="s">
        <v>25620</v>
      </c>
      <c r="C14130" s="47">
        <v>4.2127999999999997</v>
      </c>
      <c r="D14130" s="119" t="s">
        <v>19008</v>
      </c>
      <c r="E14130" s="46" t="s">
        <v>19008</v>
      </c>
      <c r="F14130" s="121">
        <v>443.6764</v>
      </c>
      <c r="G14130" s="87"/>
      <c r="H14130" s="47"/>
      <c r="I14130" s="120">
        <v>50</v>
      </c>
      <c r="J14130" s="120">
        <v>0</v>
      </c>
    </row>
    <row r="14131" spans="1:10" ht="15" customHeight="1">
      <c r="A14131" s="46" t="s">
        <v>25617</v>
      </c>
      <c r="B14131" s="46" t="s">
        <v>25618</v>
      </c>
      <c r="C14131" s="47">
        <v>3.2412000000000001</v>
      </c>
      <c r="D14131" s="119" t="s">
        <v>8371</v>
      </c>
      <c r="E14131" s="46" t="s">
        <v>8371</v>
      </c>
      <c r="F14131" s="121">
        <v>852.69640000000004</v>
      </c>
      <c r="G14131" s="87"/>
      <c r="H14131" s="47"/>
      <c r="I14131" s="120">
        <v>187</v>
      </c>
      <c r="J14131" s="120">
        <v>0</v>
      </c>
    </row>
    <row r="14132" spans="1:10" ht="15" customHeight="1">
      <c r="A14132" s="46" t="s">
        <v>25615</v>
      </c>
      <c r="B14132" s="46" t="s">
        <v>25616</v>
      </c>
      <c r="C14132" s="47">
        <v>1.8446</v>
      </c>
      <c r="D14132" s="119" t="s">
        <v>8374</v>
      </c>
      <c r="E14132" s="46" t="s">
        <v>8374</v>
      </c>
      <c r="F14132" s="121">
        <v>1365.1866</v>
      </c>
      <c r="G14132" s="87"/>
      <c r="H14132" s="47"/>
      <c r="I14132" s="120">
        <v>108</v>
      </c>
      <c r="J14132" s="120">
        <v>0</v>
      </c>
    </row>
    <row r="14133" spans="1:10" ht="15" customHeight="1">
      <c r="A14133" s="46" t="s">
        <v>25613</v>
      </c>
      <c r="B14133" s="46" t="s">
        <v>25614</v>
      </c>
      <c r="C14133" s="47">
        <v>11.9932</v>
      </c>
      <c r="D14133" s="119" t="s">
        <v>19006</v>
      </c>
      <c r="E14133" s="46" t="s">
        <v>19006</v>
      </c>
      <c r="F14133" s="121">
        <v>1494.4276</v>
      </c>
      <c r="G14133" s="87"/>
      <c r="H14133" s="47"/>
      <c r="I14133" s="120">
        <v>0</v>
      </c>
      <c r="J14133" s="120">
        <v>0</v>
      </c>
    </row>
    <row r="14134" spans="1:10" ht="15" customHeight="1">
      <c r="A14134" s="46" t="s">
        <v>25611</v>
      </c>
      <c r="B14134" s="46" t="s">
        <v>25612</v>
      </c>
      <c r="C14134" s="47">
        <v>6.1028000000000002</v>
      </c>
      <c r="D14134" s="119" t="s">
        <v>8475</v>
      </c>
      <c r="E14134" s="46" t="s">
        <v>36413</v>
      </c>
      <c r="F14134" s="121">
        <v>1417.8312000000001</v>
      </c>
      <c r="G14134" s="87"/>
      <c r="H14134" s="47"/>
      <c r="I14134" s="120">
        <v>50</v>
      </c>
      <c r="J14134" s="120">
        <v>0</v>
      </c>
    </row>
    <row r="14135" spans="1:10" ht="15" customHeight="1">
      <c r="A14135" s="46" t="s">
        <v>25609</v>
      </c>
      <c r="B14135" s="46" t="s">
        <v>25610</v>
      </c>
      <c r="C14135" s="47">
        <v>6.9454000000000002</v>
      </c>
      <c r="D14135" s="119" t="s">
        <v>8478</v>
      </c>
      <c r="E14135" s="46" t="s">
        <v>8475</v>
      </c>
      <c r="F14135" s="121">
        <v>1563.2726</v>
      </c>
      <c r="G14135" s="87"/>
      <c r="H14135" s="47"/>
      <c r="I14135" s="120">
        <v>84</v>
      </c>
      <c r="J14135" s="120">
        <v>0</v>
      </c>
    </row>
    <row r="14136" spans="1:10" ht="15" customHeight="1">
      <c r="A14136" s="46" t="s">
        <v>25607</v>
      </c>
      <c r="B14136" s="46" t="s">
        <v>25608</v>
      </c>
      <c r="C14136" s="47">
        <v>5.4652000000000003</v>
      </c>
      <c r="D14136" s="119" t="s">
        <v>9090</v>
      </c>
      <c r="E14136" s="46" t="s">
        <v>8478</v>
      </c>
      <c r="F14136" s="121">
        <v>66.921000000000006</v>
      </c>
      <c r="G14136" s="87"/>
      <c r="H14136" s="47"/>
      <c r="I14136" s="120">
        <v>9</v>
      </c>
      <c r="J14136" s="120">
        <v>0</v>
      </c>
    </row>
    <row r="14137" spans="1:10" ht="15" customHeight="1">
      <c r="A14137" s="46" t="s">
        <v>25605</v>
      </c>
      <c r="B14137" s="46" t="s">
        <v>25606</v>
      </c>
      <c r="C14137" s="47">
        <v>1.5988</v>
      </c>
      <c r="D14137" s="119" t="s">
        <v>9093</v>
      </c>
      <c r="E14137" s="46" t="s">
        <v>9090</v>
      </c>
      <c r="F14137" s="121">
        <v>76.8352</v>
      </c>
      <c r="G14137" s="87"/>
      <c r="H14137" s="47"/>
      <c r="I14137" s="120">
        <v>67</v>
      </c>
      <c r="J14137" s="120">
        <v>0</v>
      </c>
    </row>
    <row r="14138" spans="1:10" ht="15" customHeight="1">
      <c r="A14138" s="46" t="s">
        <v>25641</v>
      </c>
      <c r="B14138" s="46" t="s">
        <v>25642</v>
      </c>
      <c r="C14138" s="47">
        <v>1.1568000000000001</v>
      </c>
      <c r="D14138" s="119" t="s">
        <v>9096</v>
      </c>
      <c r="E14138" s="46" t="s">
        <v>9093</v>
      </c>
      <c r="F14138" s="121">
        <v>84.270799999999994</v>
      </c>
      <c r="G14138" s="87"/>
      <c r="H14138" s="47"/>
      <c r="I14138" s="120">
        <v>17</v>
      </c>
      <c r="J14138" s="120">
        <v>0</v>
      </c>
    </row>
    <row r="14139" spans="1:10" ht="15" customHeight="1">
      <c r="A14139" s="46" t="s">
        <v>25639</v>
      </c>
      <c r="B14139" s="46" t="s">
        <v>25640</v>
      </c>
      <c r="C14139" s="47">
        <v>0.7742</v>
      </c>
      <c r="D14139" s="119" t="s">
        <v>19875</v>
      </c>
      <c r="E14139" s="46" t="s">
        <v>9096</v>
      </c>
      <c r="F14139" s="121">
        <v>86.532399999999996</v>
      </c>
      <c r="G14139" s="87"/>
      <c r="H14139" s="47"/>
      <c r="I14139" s="120">
        <v>0</v>
      </c>
      <c r="J14139" s="120">
        <v>0</v>
      </c>
    </row>
    <row r="14140" spans="1:10" ht="15" customHeight="1">
      <c r="A14140" s="46" t="s">
        <v>25637</v>
      </c>
      <c r="B14140" s="46" t="s">
        <v>25638</v>
      </c>
      <c r="C14140" s="47">
        <v>2.8235999999999999</v>
      </c>
      <c r="D14140" s="119" t="s">
        <v>9099</v>
      </c>
      <c r="E14140" s="46" t="s">
        <v>19875</v>
      </c>
      <c r="F14140" s="121">
        <v>101.6206</v>
      </c>
      <c r="G14140" s="87"/>
      <c r="H14140" s="47"/>
      <c r="I14140" s="120">
        <v>0</v>
      </c>
      <c r="J14140" s="120">
        <v>0</v>
      </c>
    </row>
    <row r="14141" spans="1:10" ht="15" customHeight="1">
      <c r="A14141" s="46" t="s">
        <v>25635</v>
      </c>
      <c r="B14141" s="46" t="s">
        <v>25636</v>
      </c>
      <c r="C14141" s="47">
        <v>2.3408000000000002</v>
      </c>
      <c r="D14141" s="119" t="s">
        <v>9102</v>
      </c>
      <c r="E14141" s="46" t="s">
        <v>9099</v>
      </c>
      <c r="F14141" s="121">
        <v>203.88579999999999</v>
      </c>
      <c r="G14141" s="87"/>
      <c r="H14141" s="47"/>
      <c r="I14141" s="120">
        <v>0</v>
      </c>
      <c r="J14141" s="120">
        <v>0</v>
      </c>
    </row>
    <row r="14142" spans="1:10" ht="15" customHeight="1">
      <c r="A14142" s="46" t="s">
        <v>25633</v>
      </c>
      <c r="B14142" s="46" t="s">
        <v>25634</v>
      </c>
      <c r="C14142" s="47">
        <v>4.2584</v>
      </c>
      <c r="D14142" s="119" t="s">
        <v>35369</v>
      </c>
      <c r="E14142" s="46" t="s">
        <v>9102</v>
      </c>
      <c r="F14142" s="121">
        <v>143.756</v>
      </c>
      <c r="G14142" s="87"/>
      <c r="H14142" s="47"/>
      <c r="I14142" s="120">
        <v>2</v>
      </c>
      <c r="J14142" s="120">
        <v>0</v>
      </c>
    </row>
    <row r="14143" spans="1:10" ht="15" customHeight="1">
      <c r="A14143" s="46" t="s">
        <v>25631</v>
      </c>
      <c r="B14143" s="46" t="s">
        <v>25632</v>
      </c>
      <c r="C14143" s="47">
        <v>0.91100000000000003</v>
      </c>
      <c r="D14143" s="119" t="s">
        <v>35985</v>
      </c>
      <c r="E14143" s="46" t="s">
        <v>35369</v>
      </c>
      <c r="F14143" s="121">
        <v>304.18060000000003</v>
      </c>
      <c r="G14143" s="87"/>
      <c r="H14143" s="47"/>
      <c r="I14143" s="120">
        <v>0</v>
      </c>
      <c r="J14143" s="120">
        <v>0</v>
      </c>
    </row>
    <row r="14144" spans="1:10" ht="15" customHeight="1">
      <c r="A14144" s="46" t="s">
        <v>25681</v>
      </c>
      <c r="B14144" s="46" t="s">
        <v>25682</v>
      </c>
      <c r="C14144" s="47">
        <v>1.6952</v>
      </c>
      <c r="D14144" s="119" t="s">
        <v>2010</v>
      </c>
      <c r="E14144" s="46" t="s">
        <v>35985</v>
      </c>
      <c r="F14144" s="121">
        <v>258.13799999999998</v>
      </c>
      <c r="G14144" s="87"/>
      <c r="H14144" s="47"/>
      <c r="I14144" s="120">
        <v>25</v>
      </c>
      <c r="J14144" s="120">
        <v>0</v>
      </c>
    </row>
    <row r="14145" spans="1:10" ht="15" customHeight="1">
      <c r="A14145" s="46" t="s">
        <v>25679</v>
      </c>
      <c r="B14145" s="46" t="s">
        <v>25680</v>
      </c>
      <c r="C14145" s="47">
        <v>1.8976</v>
      </c>
      <c r="D14145" s="119" t="s">
        <v>2013</v>
      </c>
      <c r="E14145" s="46" t="s">
        <v>2010</v>
      </c>
      <c r="F14145" s="121">
        <v>301.72500000000002</v>
      </c>
      <c r="G14145" s="87"/>
      <c r="H14145" s="47"/>
      <c r="I14145" s="120">
        <v>100</v>
      </c>
      <c r="J14145" s="120">
        <v>0</v>
      </c>
    </row>
    <row r="14146" spans="1:10" ht="15" customHeight="1">
      <c r="A14146" s="46" t="s">
        <v>25677</v>
      </c>
      <c r="B14146" s="46" t="s">
        <v>25678</v>
      </c>
      <c r="C14146" s="47">
        <v>1.6952</v>
      </c>
      <c r="D14146" s="119" t="s">
        <v>2016</v>
      </c>
      <c r="E14146" s="46" t="s">
        <v>2013</v>
      </c>
      <c r="F14146" s="121">
        <v>318.92</v>
      </c>
      <c r="G14146" s="87"/>
      <c r="H14146" s="47"/>
      <c r="I14146" s="120">
        <v>9</v>
      </c>
      <c r="J14146" s="120">
        <v>0</v>
      </c>
    </row>
    <row r="14147" spans="1:10" ht="15" customHeight="1">
      <c r="A14147" s="46" t="s">
        <v>25675</v>
      </c>
      <c r="B14147" s="46" t="s">
        <v>25676</v>
      </c>
      <c r="C14147" s="47">
        <v>2.9121999999999999</v>
      </c>
      <c r="D14147" s="119" t="s">
        <v>19182</v>
      </c>
      <c r="E14147" s="46" t="s">
        <v>2016</v>
      </c>
      <c r="F14147" s="121">
        <v>99.033600000000007</v>
      </c>
      <c r="G14147" s="87"/>
      <c r="H14147" s="47"/>
      <c r="I14147" s="120">
        <v>39</v>
      </c>
      <c r="J14147" s="120">
        <v>0</v>
      </c>
    </row>
    <row r="14148" spans="1:10" ht="15" customHeight="1">
      <c r="A14148" s="46" t="s">
        <v>25673</v>
      </c>
      <c r="B14148" s="46" t="s">
        <v>25674</v>
      </c>
      <c r="C14148" s="47">
        <v>1.1157999999999999</v>
      </c>
      <c r="D14148" s="119" t="s">
        <v>2532</v>
      </c>
      <c r="E14148" s="46" t="s">
        <v>19182</v>
      </c>
      <c r="F14148" s="121">
        <v>141.26580000000001</v>
      </c>
      <c r="G14148" s="87"/>
      <c r="H14148" s="47"/>
      <c r="I14148" s="120">
        <v>345</v>
      </c>
      <c r="J14148" s="120">
        <v>0</v>
      </c>
    </row>
    <row r="14149" spans="1:10" ht="15" customHeight="1">
      <c r="A14149" s="46" t="s">
        <v>7050</v>
      </c>
      <c r="B14149" s="46" t="s">
        <v>25672</v>
      </c>
      <c r="C14149" s="47">
        <v>1.9885999999999999</v>
      </c>
      <c r="D14149" s="119" t="s">
        <v>19179</v>
      </c>
      <c r="E14149" s="46" t="s">
        <v>2532</v>
      </c>
      <c r="F14149" s="121">
        <v>782.83519999999999</v>
      </c>
      <c r="G14149" s="87"/>
      <c r="H14149" s="47"/>
      <c r="I14149" s="120">
        <v>139</v>
      </c>
      <c r="J14149" s="120">
        <v>0</v>
      </c>
    </row>
    <row r="14150" spans="1:10" ht="15" customHeight="1">
      <c r="A14150" s="46" t="s">
        <v>25670</v>
      </c>
      <c r="B14150" s="46" t="s">
        <v>25671</v>
      </c>
      <c r="C14150" s="47">
        <v>1.7811999999999999</v>
      </c>
      <c r="D14150" s="119" t="s">
        <v>19177</v>
      </c>
      <c r="E14150" s="46" t="s">
        <v>19179</v>
      </c>
      <c r="F14150" s="121">
        <v>815.37779999999998</v>
      </c>
      <c r="G14150" s="87"/>
      <c r="H14150" s="47"/>
      <c r="I14150" s="120">
        <v>200</v>
      </c>
      <c r="J14150" s="120">
        <v>0</v>
      </c>
    </row>
    <row r="14151" spans="1:10" ht="15" customHeight="1">
      <c r="A14151" s="46" t="s">
        <v>7053</v>
      </c>
      <c r="B14151" s="46" t="s">
        <v>25669</v>
      </c>
      <c r="C14151" s="47">
        <v>1.1536</v>
      </c>
      <c r="D14151" s="119" t="s">
        <v>19176</v>
      </c>
      <c r="E14151" s="46" t="s">
        <v>19177</v>
      </c>
      <c r="F14151" s="121">
        <v>741.67899999999997</v>
      </c>
      <c r="G14151" s="87"/>
      <c r="H14151" s="47"/>
      <c r="I14151" s="120">
        <v>10</v>
      </c>
      <c r="J14151" s="120">
        <v>0</v>
      </c>
    </row>
    <row r="14152" spans="1:10" ht="15" customHeight="1">
      <c r="A14152" s="46" t="s">
        <v>7056</v>
      </c>
      <c r="B14152" s="46" t="s">
        <v>25668</v>
      </c>
      <c r="C14152" s="47">
        <v>0.83499999999999996</v>
      </c>
      <c r="D14152" s="119" t="s">
        <v>33593</v>
      </c>
      <c r="E14152" s="46" t="s">
        <v>19176</v>
      </c>
      <c r="F14152" s="121">
        <v>238.48099999999999</v>
      </c>
      <c r="G14152" s="87"/>
      <c r="H14152" s="47"/>
      <c r="I14152" s="120">
        <v>7</v>
      </c>
      <c r="J14152" s="120">
        <v>0</v>
      </c>
    </row>
    <row r="14153" spans="1:10" ht="15" customHeight="1">
      <c r="A14153" s="46" t="s">
        <v>35644</v>
      </c>
      <c r="B14153" s="46" t="s">
        <v>35772</v>
      </c>
      <c r="C14153" s="47">
        <v>9.6425999999999998</v>
      </c>
      <c r="D14153" s="119" t="s">
        <v>33589</v>
      </c>
      <c r="E14153" s="46" t="s">
        <v>33593</v>
      </c>
      <c r="F14153" s="121">
        <v>399.58240000000001</v>
      </c>
      <c r="G14153" s="87"/>
      <c r="H14153" s="47"/>
      <c r="I14153" s="120">
        <v>170</v>
      </c>
      <c r="J14153" s="120">
        <v>0</v>
      </c>
    </row>
    <row r="14154" spans="1:10" ht="15" customHeight="1">
      <c r="A14154" s="46" t="s">
        <v>25666</v>
      </c>
      <c r="B14154" s="46" t="s">
        <v>25667</v>
      </c>
      <c r="C14154" s="47">
        <v>6.6292</v>
      </c>
      <c r="D14154" s="119" t="s">
        <v>19174</v>
      </c>
      <c r="E14154" s="46" t="s">
        <v>33589</v>
      </c>
      <c r="F14154" s="121">
        <v>330.65440000000001</v>
      </c>
      <c r="G14154" s="87"/>
      <c r="H14154" s="47"/>
      <c r="I14154" s="120">
        <v>0</v>
      </c>
      <c r="J14154" s="120">
        <v>0</v>
      </c>
    </row>
    <row r="14155" spans="1:10" ht="15" customHeight="1">
      <c r="A14155" s="46" t="s">
        <v>25664</v>
      </c>
      <c r="B14155" s="46" t="s">
        <v>25665</v>
      </c>
      <c r="C14155" s="47">
        <v>7.0465999999999998</v>
      </c>
      <c r="D14155" s="119" t="s">
        <v>33591</v>
      </c>
      <c r="E14155" s="46" t="s">
        <v>19174</v>
      </c>
      <c r="F14155" s="121">
        <v>274.98899999999998</v>
      </c>
      <c r="G14155" s="87"/>
      <c r="H14155" s="47"/>
      <c r="I14155" s="120">
        <v>34</v>
      </c>
      <c r="J14155" s="120">
        <v>0</v>
      </c>
    </row>
    <row r="14156" spans="1:10" ht="15" customHeight="1">
      <c r="A14156" s="46" t="s">
        <v>25662</v>
      </c>
      <c r="B14156" s="46" t="s">
        <v>25663</v>
      </c>
      <c r="C14156" s="47">
        <v>3.0868000000000002</v>
      </c>
      <c r="D14156" s="119" t="s">
        <v>33595</v>
      </c>
      <c r="E14156" s="46" t="s">
        <v>33591</v>
      </c>
      <c r="F14156" s="121">
        <v>324.45940000000002</v>
      </c>
      <c r="G14156" s="87"/>
      <c r="H14156" s="47"/>
      <c r="I14156" s="120">
        <v>31</v>
      </c>
      <c r="J14156" s="120">
        <v>0</v>
      </c>
    </row>
    <row r="14157" spans="1:10" ht="15" customHeight="1">
      <c r="A14157" s="46" t="s">
        <v>25660</v>
      </c>
      <c r="B14157" s="46" t="s">
        <v>25661</v>
      </c>
      <c r="C14157" s="47">
        <v>3.7951999999999999</v>
      </c>
      <c r="D14157" s="119" t="s">
        <v>19173</v>
      </c>
      <c r="E14157" s="46" t="s">
        <v>33595</v>
      </c>
      <c r="F14157" s="121">
        <v>388.1662</v>
      </c>
      <c r="G14157" s="87"/>
      <c r="H14157" s="47"/>
      <c r="I14157" s="120">
        <v>113</v>
      </c>
      <c r="J14157" s="120">
        <v>0</v>
      </c>
    </row>
    <row r="14158" spans="1:10" ht="15" customHeight="1">
      <c r="A14158" s="46" t="s">
        <v>25658</v>
      </c>
      <c r="B14158" s="46" t="s">
        <v>25659</v>
      </c>
      <c r="C14158" s="47">
        <v>3.6638000000000002</v>
      </c>
      <c r="D14158" s="119" t="s">
        <v>19171</v>
      </c>
      <c r="E14158" s="46" t="s">
        <v>19173</v>
      </c>
      <c r="F14158" s="121">
        <v>300.06099999999998</v>
      </c>
      <c r="G14158" s="87"/>
      <c r="H14158" s="47"/>
      <c r="I14158" s="120">
        <v>57</v>
      </c>
      <c r="J14158" s="120">
        <v>0</v>
      </c>
    </row>
    <row r="14159" spans="1:10" ht="15" customHeight="1">
      <c r="A14159" s="46" t="s">
        <v>25656</v>
      </c>
      <c r="B14159" s="46" t="s">
        <v>25657</v>
      </c>
      <c r="C14159" s="47">
        <v>2.9350000000000001</v>
      </c>
      <c r="D14159" s="119" t="s">
        <v>33599</v>
      </c>
      <c r="E14159" s="46" t="s">
        <v>19171</v>
      </c>
      <c r="F14159" s="121">
        <v>912.49459999999999</v>
      </c>
      <c r="G14159" s="87"/>
      <c r="H14159" s="47"/>
      <c r="I14159" s="120">
        <v>22</v>
      </c>
      <c r="J14159" s="120">
        <v>0</v>
      </c>
    </row>
    <row r="14160" spans="1:10" ht="15" customHeight="1">
      <c r="A14160" s="46" t="s">
        <v>25654</v>
      </c>
      <c r="B14160" s="46" t="s">
        <v>25655</v>
      </c>
      <c r="C14160" s="47">
        <v>5.2298</v>
      </c>
      <c r="D14160" s="119" t="s">
        <v>33597</v>
      </c>
      <c r="E14160" s="46" t="s">
        <v>33599</v>
      </c>
      <c r="F14160" s="121">
        <v>770.2876</v>
      </c>
      <c r="G14160" s="87"/>
      <c r="H14160" s="47"/>
      <c r="I14160" s="120">
        <v>198</v>
      </c>
      <c r="J14160" s="120">
        <v>0</v>
      </c>
    </row>
    <row r="14161" spans="1:10" ht="15" customHeight="1">
      <c r="A14161" s="46" t="s">
        <v>7059</v>
      </c>
      <c r="B14161" s="46" t="s">
        <v>25653</v>
      </c>
      <c r="C14161" s="47">
        <v>0.81979999999999997</v>
      </c>
      <c r="D14161" s="119" t="s">
        <v>4438</v>
      </c>
      <c r="E14161" s="46" t="s">
        <v>33597</v>
      </c>
      <c r="F14161" s="121">
        <v>229.30879999999999</v>
      </c>
      <c r="G14161" s="87"/>
      <c r="H14161" s="47"/>
      <c r="I14161" s="120">
        <v>38</v>
      </c>
      <c r="J14161" s="120">
        <v>0</v>
      </c>
    </row>
    <row r="14162" spans="1:10" ht="15" customHeight="1">
      <c r="A14162" s="46" t="s">
        <v>25651</v>
      </c>
      <c r="B14162" s="46" t="s">
        <v>25652</v>
      </c>
      <c r="C14162" s="47">
        <v>13.195</v>
      </c>
      <c r="D14162" s="119" t="s">
        <v>4441</v>
      </c>
      <c r="E14162" s="46" t="s">
        <v>4438</v>
      </c>
      <c r="F14162" s="121">
        <v>260.80759999999998</v>
      </c>
      <c r="G14162" s="87"/>
      <c r="H14162" s="47"/>
      <c r="I14162" s="120">
        <v>12</v>
      </c>
      <c r="J14162" s="120">
        <v>0</v>
      </c>
    </row>
    <row r="14163" spans="1:10" ht="15" customHeight="1">
      <c r="A14163" s="46" t="s">
        <v>25649</v>
      </c>
      <c r="B14163" s="46" t="s">
        <v>25650</v>
      </c>
      <c r="C14163" s="47">
        <v>9.0808</v>
      </c>
      <c r="D14163" s="119" t="s">
        <v>4444</v>
      </c>
      <c r="E14163" s="46" t="s">
        <v>4441</v>
      </c>
      <c r="F14163" s="121">
        <v>304.53620000000001</v>
      </c>
      <c r="G14163" s="87"/>
      <c r="H14163" s="47"/>
      <c r="I14163" s="120">
        <v>35</v>
      </c>
      <c r="J14163" s="120">
        <v>0</v>
      </c>
    </row>
    <row r="14164" spans="1:10" ht="15" customHeight="1">
      <c r="A14164" s="46" t="s">
        <v>25647</v>
      </c>
      <c r="B14164" s="46" t="s">
        <v>25648</v>
      </c>
      <c r="C14164" s="47">
        <v>7.4134000000000002</v>
      </c>
      <c r="D14164" s="119" t="s">
        <v>33601</v>
      </c>
      <c r="E14164" s="46" t="s">
        <v>4444</v>
      </c>
      <c r="F14164" s="121">
        <v>372.53480000000002</v>
      </c>
      <c r="G14164" s="87"/>
      <c r="H14164" s="47"/>
      <c r="I14164" s="120">
        <v>7</v>
      </c>
      <c r="J14164" s="120">
        <v>0</v>
      </c>
    </row>
    <row r="14165" spans="1:10" ht="15" customHeight="1">
      <c r="A14165" s="46" t="s">
        <v>25645</v>
      </c>
      <c r="B14165" s="46" t="s">
        <v>25646</v>
      </c>
      <c r="C14165" s="47">
        <v>22.4908</v>
      </c>
      <c r="D14165" s="119" t="s">
        <v>5145</v>
      </c>
      <c r="E14165" s="46" t="s">
        <v>33601</v>
      </c>
      <c r="F14165" s="121">
        <v>237.381</v>
      </c>
      <c r="G14165" s="87"/>
      <c r="H14165" s="47"/>
      <c r="I14165" s="120">
        <v>37</v>
      </c>
      <c r="J14165" s="120">
        <v>0</v>
      </c>
    </row>
    <row r="14166" spans="1:10" ht="15" customHeight="1">
      <c r="A14166" s="46" t="s">
        <v>35921</v>
      </c>
      <c r="B14166" s="46" t="s">
        <v>35922</v>
      </c>
      <c r="C14166" s="47">
        <v>13.362399999999999</v>
      </c>
      <c r="D14166" s="119" t="s">
        <v>5148</v>
      </c>
      <c r="E14166" s="46" t="s">
        <v>5145</v>
      </c>
      <c r="F14166" s="121">
        <v>267.60239999999999</v>
      </c>
      <c r="G14166" s="87"/>
      <c r="H14166" s="47"/>
      <c r="I14166" s="120">
        <v>7</v>
      </c>
      <c r="J14166" s="120">
        <v>0</v>
      </c>
    </row>
    <row r="14167" spans="1:10" ht="15" customHeight="1">
      <c r="A14167" s="46" t="s">
        <v>25643</v>
      </c>
      <c r="B14167" s="46" t="s">
        <v>25644</v>
      </c>
      <c r="C14167" s="47">
        <v>14.7004</v>
      </c>
      <c r="D14167" s="119" t="s">
        <v>5151</v>
      </c>
      <c r="E14167" s="46" t="s">
        <v>5148</v>
      </c>
      <c r="F14167" s="121">
        <v>335.5224</v>
      </c>
      <c r="G14167" s="87"/>
      <c r="H14167" s="47"/>
      <c r="I14167" s="120">
        <v>2</v>
      </c>
      <c r="J14167" s="120">
        <v>0</v>
      </c>
    </row>
    <row r="14168" spans="1:10" ht="15" customHeight="1">
      <c r="A14168" s="46" t="s">
        <v>8593</v>
      </c>
      <c r="B14168" s="46" t="s">
        <v>25696</v>
      </c>
      <c r="C14168" s="47">
        <v>1.0384</v>
      </c>
      <c r="D14168" s="119" t="s">
        <v>5154</v>
      </c>
      <c r="E14168" s="46" t="s">
        <v>5151</v>
      </c>
      <c r="F14168" s="121">
        <v>348.0446</v>
      </c>
      <c r="G14168" s="87"/>
      <c r="H14168" s="47"/>
      <c r="I14168" s="120">
        <v>100</v>
      </c>
      <c r="J14168" s="120">
        <v>0</v>
      </c>
    </row>
    <row r="14169" spans="1:10" ht="15" customHeight="1">
      <c r="A14169" s="46" t="s">
        <v>8596</v>
      </c>
      <c r="B14169" s="46" t="s">
        <v>25695</v>
      </c>
      <c r="C14169" s="47">
        <v>0.98440000000000005</v>
      </c>
      <c r="D14169" s="119" t="s">
        <v>5157</v>
      </c>
      <c r="E14169" s="46" t="s">
        <v>5154</v>
      </c>
      <c r="F14169" s="121">
        <v>416.65960000000001</v>
      </c>
      <c r="G14169" s="87"/>
      <c r="H14169" s="47"/>
      <c r="I14169" s="120">
        <v>750</v>
      </c>
      <c r="J14169" s="120">
        <v>0</v>
      </c>
    </row>
    <row r="14170" spans="1:10" ht="15" customHeight="1">
      <c r="A14170" s="46" t="s">
        <v>25693</v>
      </c>
      <c r="B14170" s="46" t="s">
        <v>25694</v>
      </c>
      <c r="C14170" s="47">
        <v>1.9341999999999999</v>
      </c>
      <c r="D14170" s="119" t="s">
        <v>19162</v>
      </c>
      <c r="E14170" s="46" t="s">
        <v>5157</v>
      </c>
      <c r="F14170" s="121">
        <v>472.62900000000002</v>
      </c>
      <c r="G14170" s="87"/>
      <c r="H14170" s="47"/>
      <c r="I14170" s="120">
        <v>68</v>
      </c>
      <c r="J14170" s="120">
        <v>0</v>
      </c>
    </row>
    <row r="14171" spans="1:10" ht="15" customHeight="1">
      <c r="A14171" s="46" t="s">
        <v>8598</v>
      </c>
      <c r="B14171" s="46" t="s">
        <v>25692</v>
      </c>
      <c r="C14171" s="47">
        <v>1.5556000000000001</v>
      </c>
      <c r="D14171" s="119" t="s">
        <v>19160</v>
      </c>
      <c r="E14171" s="46" t="s">
        <v>19162</v>
      </c>
      <c r="F14171" s="121">
        <v>651.6934</v>
      </c>
      <c r="G14171" s="87"/>
      <c r="H14171" s="47"/>
      <c r="I14171" s="120">
        <v>0</v>
      </c>
      <c r="J14171" s="120">
        <v>0</v>
      </c>
    </row>
    <row r="14172" spans="1:10" ht="15" customHeight="1">
      <c r="A14172" s="46" t="s">
        <v>25690</v>
      </c>
      <c r="B14172" s="46" t="s">
        <v>25691</v>
      </c>
      <c r="C14172" s="47">
        <v>3.6516000000000002</v>
      </c>
      <c r="D14172" s="119" t="s">
        <v>33579</v>
      </c>
      <c r="E14172" s="46" t="s">
        <v>19160</v>
      </c>
      <c r="F14172" s="121">
        <v>660.5702</v>
      </c>
      <c r="G14172" s="87"/>
      <c r="H14172" s="47"/>
      <c r="I14172" s="120">
        <v>22</v>
      </c>
      <c r="J14172" s="120">
        <v>0</v>
      </c>
    </row>
    <row r="14173" spans="1:10" ht="15" customHeight="1">
      <c r="A14173" s="46" t="s">
        <v>25688</v>
      </c>
      <c r="B14173" s="46" t="s">
        <v>25689</v>
      </c>
      <c r="C14173" s="47">
        <v>6.6634000000000002</v>
      </c>
      <c r="D14173" s="119" t="s">
        <v>5381</v>
      </c>
      <c r="E14173" s="46" t="s">
        <v>33579</v>
      </c>
      <c r="F14173" s="121">
        <v>199.06639999999999</v>
      </c>
      <c r="G14173" s="87"/>
      <c r="H14173" s="47"/>
      <c r="I14173" s="120">
        <v>15</v>
      </c>
      <c r="J14173" s="120">
        <v>0</v>
      </c>
    </row>
    <row r="14174" spans="1:10" ht="15" customHeight="1">
      <c r="A14174" s="46" t="s">
        <v>25686</v>
      </c>
      <c r="B14174" s="46" t="s">
        <v>25687</v>
      </c>
      <c r="C14174" s="47">
        <v>7.0339999999999998</v>
      </c>
      <c r="D14174" s="119" t="s">
        <v>33603</v>
      </c>
      <c r="E14174" s="46" t="s">
        <v>5381</v>
      </c>
      <c r="F14174" s="121">
        <v>156.24180000000001</v>
      </c>
      <c r="G14174" s="87"/>
      <c r="H14174" s="47"/>
      <c r="I14174" s="120">
        <v>0</v>
      </c>
      <c r="J14174" s="120">
        <v>0</v>
      </c>
    </row>
    <row r="14175" spans="1:10" ht="15" customHeight="1">
      <c r="A14175" s="46" t="s">
        <v>8600</v>
      </c>
      <c r="B14175" s="46" t="s">
        <v>25685</v>
      </c>
      <c r="C14175" s="47">
        <v>0.88239999999999996</v>
      </c>
      <c r="D14175" s="119" t="s">
        <v>5384</v>
      </c>
      <c r="E14175" s="46" t="s">
        <v>33603</v>
      </c>
      <c r="F14175" s="121">
        <v>214.61160000000001</v>
      </c>
      <c r="G14175" s="87"/>
      <c r="H14175" s="47"/>
      <c r="I14175" s="120">
        <v>95</v>
      </c>
      <c r="J14175" s="120">
        <v>0</v>
      </c>
    </row>
    <row r="14176" spans="1:10" ht="15" customHeight="1">
      <c r="A14176" s="46" t="s">
        <v>25683</v>
      </c>
      <c r="B14176" s="46" t="s">
        <v>25684</v>
      </c>
      <c r="C14176" s="47">
        <v>15.383599999999999</v>
      </c>
      <c r="D14176" s="119" t="s">
        <v>5387</v>
      </c>
      <c r="E14176" s="46" t="s">
        <v>5384</v>
      </c>
      <c r="F14176" s="121">
        <v>230.18</v>
      </c>
      <c r="G14176" s="87"/>
      <c r="H14176" s="47"/>
      <c r="I14176" s="120">
        <v>0</v>
      </c>
      <c r="J14176" s="120">
        <v>0</v>
      </c>
    </row>
    <row r="14177" spans="1:10" ht="15" customHeight="1">
      <c r="A14177" s="46" t="s">
        <v>8602</v>
      </c>
      <c r="B14177" s="46" t="s">
        <v>25712</v>
      </c>
      <c r="C14177" s="47">
        <v>0.67279999999999995</v>
      </c>
      <c r="D14177" s="119" t="s">
        <v>19155</v>
      </c>
      <c r="E14177" s="46" t="s">
        <v>5387</v>
      </c>
      <c r="F14177" s="121">
        <v>321.84780000000001</v>
      </c>
      <c r="G14177" s="87"/>
      <c r="H14177" s="47"/>
      <c r="I14177" s="120">
        <v>65</v>
      </c>
      <c r="J14177" s="120">
        <v>0</v>
      </c>
    </row>
    <row r="14178" spans="1:10" ht="15" customHeight="1">
      <c r="A14178" s="46" t="s">
        <v>8604</v>
      </c>
      <c r="B14178" s="46" t="s">
        <v>25711</v>
      </c>
      <c r="C14178" s="47">
        <v>0.59960000000000002</v>
      </c>
      <c r="D14178" s="119" t="s">
        <v>19153</v>
      </c>
      <c r="E14178" s="46" t="s">
        <v>19155</v>
      </c>
      <c r="F14178" s="121">
        <v>354.37639999999999</v>
      </c>
      <c r="G14178" s="87"/>
      <c r="H14178" s="47"/>
      <c r="I14178" s="120">
        <v>16</v>
      </c>
      <c r="J14178" s="120">
        <v>0</v>
      </c>
    </row>
    <row r="14179" spans="1:10" ht="15" customHeight="1">
      <c r="A14179" s="46" t="s">
        <v>25709</v>
      </c>
      <c r="B14179" s="46" t="s">
        <v>25710</v>
      </c>
      <c r="C14179" s="47">
        <v>2.09</v>
      </c>
      <c r="D14179" s="119" t="s">
        <v>5390</v>
      </c>
      <c r="E14179" s="46" t="s">
        <v>19153</v>
      </c>
      <c r="F14179" s="121">
        <v>184.80860000000001</v>
      </c>
      <c r="G14179" s="87"/>
      <c r="H14179" s="47"/>
      <c r="I14179" s="120">
        <v>23</v>
      </c>
      <c r="J14179" s="120">
        <v>0</v>
      </c>
    </row>
    <row r="14180" spans="1:10" ht="15" customHeight="1">
      <c r="A14180" s="46" t="s">
        <v>8607</v>
      </c>
      <c r="B14180" s="46" t="s">
        <v>25708</v>
      </c>
      <c r="C14180" s="47">
        <v>1.2398</v>
      </c>
      <c r="D14180" s="119" t="s">
        <v>5393</v>
      </c>
      <c r="E14180" s="46" t="s">
        <v>5390</v>
      </c>
      <c r="F14180" s="121">
        <v>210.673</v>
      </c>
      <c r="G14180" s="87"/>
      <c r="H14180" s="47"/>
      <c r="I14180" s="120">
        <v>139</v>
      </c>
      <c r="J14180" s="120">
        <v>0</v>
      </c>
    </row>
    <row r="14181" spans="1:10" ht="15" customHeight="1">
      <c r="A14181" s="46" t="s">
        <v>25706</v>
      </c>
      <c r="B14181" s="46" t="s">
        <v>25707</v>
      </c>
      <c r="C14181" s="47">
        <v>2.7753999999999999</v>
      </c>
      <c r="D14181" s="119" t="s">
        <v>5396</v>
      </c>
      <c r="E14181" s="46" t="s">
        <v>5393</v>
      </c>
      <c r="F14181" s="121">
        <v>231.22120000000001</v>
      </c>
      <c r="G14181" s="87"/>
      <c r="H14181" s="47"/>
      <c r="I14181" s="120">
        <v>20</v>
      </c>
      <c r="J14181" s="120">
        <v>0</v>
      </c>
    </row>
    <row r="14182" spans="1:10" ht="15" customHeight="1">
      <c r="A14182" s="46" t="s">
        <v>25704</v>
      </c>
      <c r="B14182" s="46" t="s">
        <v>25705</v>
      </c>
      <c r="C14182" s="47">
        <v>6.0750000000000002</v>
      </c>
      <c r="D14182" s="119" t="s">
        <v>33581</v>
      </c>
      <c r="E14182" s="46" t="s">
        <v>5396</v>
      </c>
      <c r="F14182" s="121">
        <v>554.21600000000001</v>
      </c>
      <c r="G14182" s="87"/>
      <c r="H14182" s="47"/>
      <c r="I14182" s="120">
        <v>10</v>
      </c>
      <c r="J14182" s="120">
        <v>0</v>
      </c>
    </row>
    <row r="14183" spans="1:10" ht="15" customHeight="1">
      <c r="A14183" s="46" t="s">
        <v>25702</v>
      </c>
      <c r="B14183" s="46" t="s">
        <v>25703</v>
      </c>
      <c r="C14183" s="47">
        <v>7.5906000000000002</v>
      </c>
      <c r="D14183" s="119" t="s">
        <v>33587</v>
      </c>
      <c r="E14183" s="46" t="s">
        <v>33581</v>
      </c>
      <c r="F14183" s="121">
        <v>1398.9608000000001</v>
      </c>
      <c r="G14183" s="87"/>
      <c r="H14183" s="47"/>
      <c r="I14183" s="120">
        <v>5</v>
      </c>
      <c r="J14183" s="120">
        <v>0</v>
      </c>
    </row>
    <row r="14184" spans="1:10" ht="15" customHeight="1">
      <c r="A14184" s="46" t="s">
        <v>8610</v>
      </c>
      <c r="B14184" s="46" t="s">
        <v>25701</v>
      </c>
      <c r="C14184" s="47">
        <v>0.61219999999999997</v>
      </c>
      <c r="D14184" s="119" t="s">
        <v>33583</v>
      </c>
      <c r="E14184" s="46" t="s">
        <v>33587</v>
      </c>
      <c r="F14184" s="121">
        <v>1144.1378</v>
      </c>
      <c r="G14184" s="87"/>
      <c r="H14184" s="47"/>
      <c r="I14184" s="120">
        <v>58</v>
      </c>
      <c r="J14184" s="120">
        <v>0</v>
      </c>
    </row>
    <row r="14185" spans="1:10" ht="15" customHeight="1">
      <c r="A14185" s="46" t="s">
        <v>25699</v>
      </c>
      <c r="B14185" s="46" t="s">
        <v>25700</v>
      </c>
      <c r="C14185" s="47">
        <v>0.43020000000000003</v>
      </c>
      <c r="D14185" s="119" t="s">
        <v>33585</v>
      </c>
      <c r="E14185" s="46" t="s">
        <v>33583</v>
      </c>
      <c r="F14185" s="121">
        <v>1029.7203999999999</v>
      </c>
      <c r="G14185" s="87"/>
      <c r="H14185" s="47"/>
      <c r="I14185" s="120">
        <v>0</v>
      </c>
      <c r="J14185" s="120">
        <v>0</v>
      </c>
    </row>
    <row r="14186" spans="1:10" ht="15" customHeight="1">
      <c r="A14186" s="46" t="s">
        <v>25697</v>
      </c>
      <c r="B14186" s="46" t="s">
        <v>25698</v>
      </c>
      <c r="C14186" s="47">
        <v>13.359400000000001</v>
      </c>
      <c r="D14186" s="119" t="s">
        <v>5472</v>
      </c>
      <c r="E14186" s="46" t="s">
        <v>33585</v>
      </c>
      <c r="F14186" s="121">
        <v>337.38580000000002</v>
      </c>
      <c r="G14186" s="87"/>
      <c r="H14186" s="47"/>
      <c r="I14186" s="120">
        <v>0</v>
      </c>
      <c r="J14186" s="120">
        <v>0</v>
      </c>
    </row>
    <row r="14187" spans="1:10" ht="15" customHeight="1">
      <c r="A14187" s="46" t="s">
        <v>8584</v>
      </c>
      <c r="B14187" s="46" t="s">
        <v>25220</v>
      </c>
      <c r="C14187" s="47">
        <v>6.3507999999999996</v>
      </c>
      <c r="D14187" s="119" t="s">
        <v>19147</v>
      </c>
      <c r="E14187" s="46" t="s">
        <v>5472</v>
      </c>
      <c r="F14187" s="121">
        <v>299.22019999999998</v>
      </c>
      <c r="G14187" s="87"/>
      <c r="H14187" s="47"/>
      <c r="I14187" s="120">
        <v>0</v>
      </c>
      <c r="J14187" s="120">
        <v>0</v>
      </c>
    </row>
    <row r="14188" spans="1:10" ht="15" customHeight="1">
      <c r="A14188" s="46" t="s">
        <v>8587</v>
      </c>
      <c r="B14188" s="46" t="s">
        <v>25219</v>
      </c>
      <c r="C14188" s="47">
        <v>3.4409999999999998</v>
      </c>
      <c r="D14188" s="119" t="s">
        <v>19145</v>
      </c>
      <c r="E14188" s="46" t="s">
        <v>19147</v>
      </c>
      <c r="F14188" s="121">
        <v>283.75380000000001</v>
      </c>
      <c r="G14188" s="87"/>
      <c r="H14188" s="47"/>
      <c r="I14188" s="120">
        <v>0</v>
      </c>
      <c r="J14188" s="120">
        <v>0</v>
      </c>
    </row>
    <row r="14189" spans="1:10" ht="15" customHeight="1">
      <c r="A14189" s="46" t="s">
        <v>8590</v>
      </c>
      <c r="B14189" s="46" t="s">
        <v>25218</v>
      </c>
      <c r="C14189" s="47">
        <v>4.3014000000000001</v>
      </c>
      <c r="D14189" s="119" t="s">
        <v>5475</v>
      </c>
      <c r="E14189" s="46" t="s">
        <v>19145</v>
      </c>
      <c r="F14189" s="121">
        <v>637.01599999999996</v>
      </c>
      <c r="G14189" s="87"/>
      <c r="H14189" s="47"/>
      <c r="I14189" s="120">
        <v>0</v>
      </c>
      <c r="J14189" s="120">
        <v>0</v>
      </c>
    </row>
    <row r="14190" spans="1:10" ht="15" customHeight="1">
      <c r="A14190" s="46" t="s">
        <v>25243</v>
      </c>
      <c r="B14190" s="46" t="s">
        <v>25244</v>
      </c>
      <c r="C14190" s="47">
        <v>5.0853999999999999</v>
      </c>
      <c r="D14190" s="119" t="s">
        <v>5478</v>
      </c>
      <c r="E14190" s="46" t="s">
        <v>5475</v>
      </c>
      <c r="F14190" s="121">
        <v>511.09179999999998</v>
      </c>
      <c r="G14190" s="87"/>
      <c r="H14190" s="47"/>
      <c r="I14190" s="120">
        <v>0</v>
      </c>
      <c r="J14190" s="120">
        <v>0</v>
      </c>
    </row>
    <row r="14191" spans="1:10" ht="15" customHeight="1">
      <c r="A14191" s="46" t="s">
        <v>25241</v>
      </c>
      <c r="B14191" s="46" t="s">
        <v>25242</v>
      </c>
      <c r="C14191" s="47">
        <v>3.9977999999999998</v>
      </c>
      <c r="D14191" s="119" t="s">
        <v>33604</v>
      </c>
      <c r="E14191" s="46" t="s">
        <v>5478</v>
      </c>
      <c r="F14191" s="121">
        <v>12.3878</v>
      </c>
      <c r="G14191" s="87"/>
      <c r="H14191" s="47"/>
      <c r="I14191" s="120">
        <v>0</v>
      </c>
      <c r="J14191" s="120">
        <v>0</v>
      </c>
    </row>
    <row r="14192" spans="1:10" ht="15" customHeight="1">
      <c r="A14192" s="46" t="s">
        <v>25239</v>
      </c>
      <c r="B14192" s="46" t="s">
        <v>25240</v>
      </c>
      <c r="C14192" s="47">
        <v>4.3266</v>
      </c>
      <c r="D14192" s="119" t="s">
        <v>19141</v>
      </c>
      <c r="E14192" s="46" t="s">
        <v>33604</v>
      </c>
      <c r="F14192" s="121">
        <v>907.49879999999996</v>
      </c>
      <c r="G14192" s="87"/>
      <c r="H14192" s="47"/>
      <c r="I14192" s="120">
        <v>0</v>
      </c>
      <c r="J14192" s="120">
        <v>0</v>
      </c>
    </row>
    <row r="14193" spans="1:10" ht="15" customHeight="1">
      <c r="A14193" s="46" t="s">
        <v>25237</v>
      </c>
      <c r="B14193" s="46" t="s">
        <v>25238</v>
      </c>
      <c r="C14193" s="47">
        <v>2.9601999999999999</v>
      </c>
      <c r="D14193" s="119" t="s">
        <v>19139</v>
      </c>
      <c r="E14193" s="46" t="s">
        <v>19141</v>
      </c>
      <c r="F14193" s="121">
        <v>139.69739999999999</v>
      </c>
      <c r="G14193" s="87"/>
      <c r="H14193" s="47"/>
      <c r="I14193" s="120">
        <v>0</v>
      </c>
      <c r="J14193" s="120">
        <v>0</v>
      </c>
    </row>
    <row r="14194" spans="1:10" ht="15" customHeight="1">
      <c r="A14194" s="46" t="s">
        <v>25235</v>
      </c>
      <c r="B14194" s="46" t="s">
        <v>25236</v>
      </c>
      <c r="C14194" s="47">
        <v>3.1374</v>
      </c>
      <c r="D14194" s="119" t="s">
        <v>19249</v>
      </c>
      <c r="E14194" s="46" t="s">
        <v>19139</v>
      </c>
      <c r="F14194" s="121">
        <v>521.21879999999999</v>
      </c>
      <c r="G14194" s="87"/>
      <c r="H14194" s="47"/>
      <c r="I14194" s="120">
        <v>0</v>
      </c>
      <c r="J14194" s="120">
        <v>0</v>
      </c>
    </row>
    <row r="14195" spans="1:10" ht="15" customHeight="1">
      <c r="A14195" s="46" t="s">
        <v>25233</v>
      </c>
      <c r="B14195" s="46" t="s">
        <v>25234</v>
      </c>
      <c r="C14195" s="47">
        <v>2.4594</v>
      </c>
      <c r="D14195" s="119" t="s">
        <v>19247</v>
      </c>
      <c r="E14195" s="46" t="s">
        <v>19249</v>
      </c>
      <c r="F14195" s="121">
        <v>161.5778</v>
      </c>
      <c r="G14195" s="87"/>
      <c r="H14195" s="47"/>
      <c r="I14195" s="120">
        <v>97</v>
      </c>
      <c r="J14195" s="120">
        <v>0</v>
      </c>
    </row>
    <row r="14196" spans="1:10" ht="15" customHeight="1">
      <c r="A14196" s="46" t="s">
        <v>25231</v>
      </c>
      <c r="B14196" s="46" t="s">
        <v>25232</v>
      </c>
      <c r="C14196" s="47">
        <v>1.8976</v>
      </c>
      <c r="D14196" s="119" t="s">
        <v>19245</v>
      </c>
      <c r="E14196" s="46" t="s">
        <v>19247</v>
      </c>
      <c r="F14196" s="121">
        <v>169.39599999999999</v>
      </c>
      <c r="G14196" s="87"/>
      <c r="H14196" s="47"/>
      <c r="I14196" s="120">
        <v>15</v>
      </c>
      <c r="J14196" s="120">
        <v>0</v>
      </c>
    </row>
    <row r="14197" spans="1:10" ht="15" customHeight="1">
      <c r="A14197" s="46" t="s">
        <v>25229</v>
      </c>
      <c r="B14197" s="46" t="s">
        <v>25230</v>
      </c>
      <c r="C14197" s="47">
        <v>5.9458000000000002</v>
      </c>
      <c r="D14197" s="119" t="s">
        <v>19243</v>
      </c>
      <c r="E14197" s="46" t="s">
        <v>19245</v>
      </c>
      <c r="F14197" s="121">
        <v>359.64100000000002</v>
      </c>
      <c r="G14197" s="87"/>
      <c r="H14197" s="47"/>
      <c r="I14197" s="120">
        <v>0</v>
      </c>
      <c r="J14197" s="120">
        <v>0</v>
      </c>
    </row>
    <row r="14198" spans="1:10" ht="15" customHeight="1">
      <c r="A14198" s="46" t="s">
        <v>25227</v>
      </c>
      <c r="B14198" s="46" t="s">
        <v>25228</v>
      </c>
      <c r="C14198" s="47">
        <v>5.8954000000000004</v>
      </c>
      <c r="D14198" s="119" t="s">
        <v>19241</v>
      </c>
      <c r="E14198" s="46" t="s">
        <v>19243</v>
      </c>
      <c r="F14198" s="121">
        <v>385.702</v>
      </c>
      <c r="G14198" s="87"/>
      <c r="H14198" s="47"/>
      <c r="I14198" s="120">
        <v>0</v>
      </c>
      <c r="J14198" s="120">
        <v>0</v>
      </c>
    </row>
    <row r="14199" spans="1:10" ht="15" customHeight="1">
      <c r="A14199" s="46" t="s">
        <v>25225</v>
      </c>
      <c r="B14199" s="46" t="s">
        <v>25226</v>
      </c>
      <c r="C14199" s="47">
        <v>5.9458000000000002</v>
      </c>
      <c r="D14199" s="119" t="s">
        <v>19239</v>
      </c>
      <c r="E14199" s="46" t="s">
        <v>19241</v>
      </c>
      <c r="F14199" s="121">
        <v>278.85219999999998</v>
      </c>
      <c r="G14199" s="87"/>
      <c r="H14199" s="47"/>
      <c r="I14199" s="120">
        <v>16</v>
      </c>
      <c r="J14199" s="120">
        <v>0</v>
      </c>
    </row>
    <row r="14200" spans="1:10" ht="15" customHeight="1">
      <c r="A14200" s="46" t="s">
        <v>25223</v>
      </c>
      <c r="B14200" s="46" t="s">
        <v>25224</v>
      </c>
      <c r="C14200" s="47">
        <v>7.6664000000000003</v>
      </c>
      <c r="D14200" s="119" t="s">
        <v>19237</v>
      </c>
      <c r="E14200" s="46" t="s">
        <v>19239</v>
      </c>
      <c r="F14200" s="121">
        <v>302.30700000000002</v>
      </c>
      <c r="G14200" s="87"/>
      <c r="H14200" s="47"/>
      <c r="I14200" s="120">
        <v>0</v>
      </c>
      <c r="J14200" s="120">
        <v>0</v>
      </c>
    </row>
    <row r="14201" spans="1:10" ht="15" customHeight="1">
      <c r="A14201" s="46" t="s">
        <v>25221</v>
      </c>
      <c r="B14201" s="46" t="s">
        <v>25222</v>
      </c>
      <c r="C14201" s="47">
        <v>1.4421999999999999</v>
      </c>
      <c r="D14201" s="119" t="s">
        <v>19235</v>
      </c>
      <c r="E14201" s="46" t="s">
        <v>19237</v>
      </c>
      <c r="F14201" s="121">
        <v>330.97399999999999</v>
      </c>
      <c r="G14201" s="87"/>
      <c r="H14201" s="47"/>
      <c r="I14201" s="120">
        <v>0</v>
      </c>
      <c r="J14201" s="120">
        <v>0</v>
      </c>
    </row>
    <row r="14202" spans="1:10" ht="15" customHeight="1">
      <c r="A14202" s="46" t="s">
        <v>8554</v>
      </c>
      <c r="B14202" s="46" t="s">
        <v>25217</v>
      </c>
      <c r="C14202" s="47">
        <v>1.9987999999999999</v>
      </c>
      <c r="D14202" s="119" t="s">
        <v>19233</v>
      </c>
      <c r="E14202" s="46" t="s">
        <v>19235</v>
      </c>
      <c r="F14202" s="121">
        <v>203.27539999999999</v>
      </c>
      <c r="G14202" s="87"/>
      <c r="H14202" s="47"/>
      <c r="I14202" s="120">
        <v>360</v>
      </c>
      <c r="J14202" s="120">
        <v>0</v>
      </c>
    </row>
    <row r="14203" spans="1:10" ht="15" customHeight="1">
      <c r="A14203" s="46" t="s">
        <v>8557</v>
      </c>
      <c r="B14203" s="46" t="s">
        <v>25216</v>
      </c>
      <c r="C14203" s="47">
        <v>1.0169999999999999</v>
      </c>
      <c r="D14203" s="119" t="s">
        <v>19231</v>
      </c>
      <c r="E14203" s="46" t="s">
        <v>19233</v>
      </c>
      <c r="F14203" s="121">
        <v>213.69980000000001</v>
      </c>
      <c r="G14203" s="87"/>
      <c r="H14203" s="47"/>
      <c r="I14203" s="120">
        <v>290</v>
      </c>
      <c r="J14203" s="120">
        <v>0</v>
      </c>
    </row>
    <row r="14204" spans="1:10" ht="15" customHeight="1">
      <c r="A14204" s="46" t="s">
        <v>25214</v>
      </c>
      <c r="B14204" s="46" t="s">
        <v>25215</v>
      </c>
      <c r="C14204" s="47">
        <v>5.3044000000000002</v>
      </c>
      <c r="D14204" s="119" t="s">
        <v>19229</v>
      </c>
      <c r="E14204" s="46" t="s">
        <v>19231</v>
      </c>
      <c r="F14204" s="121">
        <v>203.27539999999999</v>
      </c>
      <c r="G14204" s="87"/>
      <c r="H14204" s="47"/>
      <c r="I14204" s="120">
        <v>47</v>
      </c>
      <c r="J14204" s="120">
        <v>0</v>
      </c>
    </row>
    <row r="14205" spans="1:10" ht="15" customHeight="1">
      <c r="A14205" s="46" t="s">
        <v>8566</v>
      </c>
      <c r="B14205" s="46" t="s">
        <v>25213</v>
      </c>
      <c r="C14205" s="47">
        <v>3.8603999999999998</v>
      </c>
      <c r="D14205" s="119" t="s">
        <v>19227</v>
      </c>
      <c r="E14205" s="46" t="s">
        <v>19229</v>
      </c>
      <c r="F14205" s="121">
        <v>302.30700000000002</v>
      </c>
      <c r="G14205" s="87"/>
      <c r="H14205" s="47"/>
      <c r="I14205" s="120">
        <v>109</v>
      </c>
      <c r="J14205" s="120">
        <v>0</v>
      </c>
    </row>
    <row r="14206" spans="1:10" ht="15" customHeight="1">
      <c r="A14206" s="46" t="s">
        <v>25211</v>
      </c>
      <c r="B14206" s="46" t="s">
        <v>25212</v>
      </c>
      <c r="C14206" s="47">
        <v>7.4569999999999999</v>
      </c>
      <c r="D14206" s="119" t="s">
        <v>19225</v>
      </c>
      <c r="E14206" s="46" t="s">
        <v>19227</v>
      </c>
      <c r="F14206" s="121">
        <v>330.97399999999999</v>
      </c>
      <c r="G14206" s="87"/>
      <c r="H14206" s="47"/>
      <c r="I14206" s="120">
        <v>32</v>
      </c>
      <c r="J14206" s="120">
        <v>0</v>
      </c>
    </row>
    <row r="14207" spans="1:10" ht="15" customHeight="1">
      <c r="A14207" s="46" t="s">
        <v>25209</v>
      </c>
      <c r="B14207" s="46" t="s">
        <v>25210</v>
      </c>
      <c r="C14207" s="47">
        <v>26.295400000000001</v>
      </c>
      <c r="D14207" s="119" t="s">
        <v>19223</v>
      </c>
      <c r="E14207" s="46" t="s">
        <v>19225</v>
      </c>
      <c r="F14207" s="121">
        <v>406.55079999999998</v>
      </c>
      <c r="G14207" s="87"/>
      <c r="H14207" s="47"/>
      <c r="I14207" s="120">
        <v>66</v>
      </c>
      <c r="J14207" s="120">
        <v>0</v>
      </c>
    </row>
    <row r="14208" spans="1:10" ht="15" customHeight="1">
      <c r="A14208" s="46" t="s">
        <v>25207</v>
      </c>
      <c r="B14208" s="46" t="s">
        <v>25208</v>
      </c>
      <c r="C14208" s="47">
        <v>21.456</v>
      </c>
      <c r="D14208" s="119" t="s">
        <v>19221</v>
      </c>
      <c r="E14208" s="46" t="s">
        <v>19223</v>
      </c>
      <c r="F14208" s="121">
        <v>377.8836</v>
      </c>
      <c r="G14208" s="87"/>
      <c r="H14208" s="47"/>
      <c r="I14208" s="120">
        <v>60</v>
      </c>
      <c r="J14208" s="120">
        <v>0</v>
      </c>
    </row>
    <row r="14209" spans="1:10" ht="15" customHeight="1">
      <c r="A14209" s="46" t="s">
        <v>8578</v>
      </c>
      <c r="B14209" s="46" t="s">
        <v>25206</v>
      </c>
      <c r="C14209" s="47">
        <v>1.7634000000000001</v>
      </c>
      <c r="D14209" s="119" t="s">
        <v>19219</v>
      </c>
      <c r="E14209" s="46" t="s">
        <v>19221</v>
      </c>
      <c r="F14209" s="121">
        <v>406.55079999999998</v>
      </c>
      <c r="G14209" s="87"/>
      <c r="H14209" s="47"/>
      <c r="I14209" s="120">
        <v>984</v>
      </c>
      <c r="J14209" s="120">
        <v>0</v>
      </c>
    </row>
    <row r="14210" spans="1:10" ht="15" customHeight="1">
      <c r="A14210" s="46" t="s">
        <v>25204</v>
      </c>
      <c r="B14210" s="46" t="s">
        <v>25205</v>
      </c>
      <c r="C14210" s="47">
        <v>1.1252</v>
      </c>
      <c r="D14210" s="119" t="s">
        <v>19217</v>
      </c>
      <c r="E14210" s="46" t="s">
        <v>19219</v>
      </c>
      <c r="F14210" s="121">
        <v>437.82400000000001</v>
      </c>
      <c r="G14210" s="87"/>
      <c r="H14210" s="47"/>
      <c r="I14210" s="120">
        <v>0</v>
      </c>
      <c r="J14210" s="120">
        <v>0</v>
      </c>
    </row>
    <row r="14211" spans="1:10" ht="15" customHeight="1">
      <c r="A14211" s="46" t="s">
        <v>25202</v>
      </c>
      <c r="B14211" s="46" t="s">
        <v>25203</v>
      </c>
      <c r="C14211" s="47">
        <v>36.68</v>
      </c>
      <c r="D14211" s="119" t="s">
        <v>19215</v>
      </c>
      <c r="E14211" s="46" t="s">
        <v>19217</v>
      </c>
      <c r="F14211" s="121">
        <v>151.1534</v>
      </c>
      <c r="G14211" s="87"/>
      <c r="H14211" s="47"/>
      <c r="I14211" s="120">
        <v>0</v>
      </c>
      <c r="J14211" s="120">
        <v>0</v>
      </c>
    </row>
    <row r="14212" spans="1:10" ht="15" customHeight="1">
      <c r="A14212" s="46" t="s">
        <v>25713</v>
      </c>
      <c r="B14212" s="46" t="s">
        <v>25714</v>
      </c>
      <c r="C14212" s="47">
        <v>11.130800000000001</v>
      </c>
      <c r="D14212" s="119" t="s">
        <v>19213</v>
      </c>
      <c r="E14212" s="46" t="s">
        <v>19215</v>
      </c>
      <c r="F14212" s="121">
        <v>151.1534</v>
      </c>
      <c r="G14212" s="87"/>
      <c r="H14212" s="47"/>
      <c r="I14212" s="120">
        <v>0</v>
      </c>
      <c r="J14212" s="120">
        <v>0</v>
      </c>
    </row>
    <row r="14213" spans="1:10" ht="15" customHeight="1">
      <c r="A14213" s="46" t="s">
        <v>25715</v>
      </c>
      <c r="B14213" s="46" t="s">
        <v>25716</v>
      </c>
      <c r="C14213" s="47">
        <v>16.031199999999998</v>
      </c>
      <c r="D14213" s="119" t="s">
        <v>19211</v>
      </c>
      <c r="E14213" s="46" t="s">
        <v>19213</v>
      </c>
      <c r="F14213" s="121">
        <v>195.45699999999999</v>
      </c>
      <c r="G14213" s="87"/>
      <c r="H14213" s="47"/>
      <c r="I14213" s="120">
        <v>0</v>
      </c>
      <c r="J14213" s="120">
        <v>0</v>
      </c>
    </row>
    <row r="14214" spans="1:10" ht="15" customHeight="1">
      <c r="A14214" s="46" t="s">
        <v>25745</v>
      </c>
      <c r="B14214" s="46" t="s">
        <v>25746</v>
      </c>
      <c r="C14214" s="47">
        <v>5.9458000000000002</v>
      </c>
      <c r="D14214" s="119" t="s">
        <v>19209</v>
      </c>
      <c r="E14214" s="46" t="s">
        <v>19211</v>
      </c>
      <c r="F14214" s="121">
        <v>195.45699999999999</v>
      </c>
      <c r="G14214" s="87"/>
      <c r="H14214" s="47"/>
      <c r="I14214" s="120">
        <v>16</v>
      </c>
      <c r="J14214" s="120">
        <v>0</v>
      </c>
    </row>
    <row r="14215" spans="1:10" ht="15" customHeight="1">
      <c r="A14215" s="46" t="s">
        <v>26424</v>
      </c>
      <c r="B14215" s="46" t="s">
        <v>26425</v>
      </c>
      <c r="C14215" s="47">
        <v>4.2355999999999998</v>
      </c>
      <c r="D14215" s="119" t="s">
        <v>19207</v>
      </c>
      <c r="E14215" s="46" t="s">
        <v>19209</v>
      </c>
      <c r="F14215" s="121">
        <v>469.09699999999998</v>
      </c>
      <c r="G14215" s="87"/>
      <c r="H14215" s="47"/>
      <c r="I14215" s="120">
        <v>23</v>
      </c>
      <c r="J14215" s="120">
        <v>0</v>
      </c>
    </row>
    <row r="14216" spans="1:10" ht="15" customHeight="1">
      <c r="A14216" s="46" t="s">
        <v>25743</v>
      </c>
      <c r="B14216" s="46" t="s">
        <v>25744</v>
      </c>
      <c r="C14216" s="47">
        <v>8.1725999999999992</v>
      </c>
      <c r="D14216" s="119" t="s">
        <v>19205</v>
      </c>
      <c r="E14216" s="46" t="s">
        <v>19207</v>
      </c>
      <c r="F14216" s="121">
        <v>448.2482</v>
      </c>
      <c r="G14216" s="87"/>
      <c r="H14216" s="47"/>
      <c r="I14216" s="120">
        <v>12</v>
      </c>
      <c r="J14216" s="120">
        <v>0</v>
      </c>
    </row>
    <row r="14217" spans="1:10" ht="15" customHeight="1">
      <c r="A14217" s="46" t="s">
        <v>25741</v>
      </c>
      <c r="B14217" s="46" t="s">
        <v>25742</v>
      </c>
      <c r="C14217" s="47">
        <v>6.6292</v>
      </c>
      <c r="D14217" s="119" t="s">
        <v>19203</v>
      </c>
      <c r="E14217" s="46" t="s">
        <v>19205</v>
      </c>
      <c r="F14217" s="121">
        <v>482.12740000000002</v>
      </c>
      <c r="G14217" s="87"/>
      <c r="H14217" s="47"/>
      <c r="I14217" s="120">
        <v>11</v>
      </c>
      <c r="J14217" s="120">
        <v>0</v>
      </c>
    </row>
    <row r="14218" spans="1:10" ht="15" customHeight="1">
      <c r="A14218" s="46" t="s">
        <v>25739</v>
      </c>
      <c r="B14218" s="46" t="s">
        <v>25740</v>
      </c>
      <c r="C14218" s="47">
        <v>9.8423999999999996</v>
      </c>
      <c r="D14218" s="119" t="s">
        <v>19201</v>
      </c>
      <c r="E14218" s="46" t="s">
        <v>19203</v>
      </c>
      <c r="F14218" s="121">
        <v>495.15800000000002</v>
      </c>
      <c r="G14218" s="87"/>
      <c r="H14218" s="47"/>
      <c r="I14218" s="120">
        <v>6</v>
      </c>
      <c r="J14218" s="120">
        <v>0</v>
      </c>
    </row>
    <row r="14219" spans="1:10" ht="15" customHeight="1">
      <c r="A14219" s="46" t="s">
        <v>25737</v>
      </c>
      <c r="B14219" s="46" t="s">
        <v>25738</v>
      </c>
      <c r="C14219" s="47">
        <v>5.0350000000000001</v>
      </c>
      <c r="D14219" s="119" t="s">
        <v>19199</v>
      </c>
      <c r="E14219" s="46" t="s">
        <v>19201</v>
      </c>
      <c r="F14219" s="121">
        <v>185.03280000000001</v>
      </c>
      <c r="G14219" s="87"/>
      <c r="H14219" s="47"/>
      <c r="I14219" s="120">
        <v>15</v>
      </c>
      <c r="J14219" s="120">
        <v>0</v>
      </c>
    </row>
    <row r="14220" spans="1:10" ht="15" customHeight="1">
      <c r="A14220" s="46" t="s">
        <v>25735</v>
      </c>
      <c r="B14220" s="46" t="s">
        <v>25736</v>
      </c>
      <c r="C14220" s="47">
        <v>22.9742</v>
      </c>
      <c r="D14220" s="119" t="s">
        <v>19197</v>
      </c>
      <c r="E14220" s="46" t="s">
        <v>19199</v>
      </c>
      <c r="F14220" s="121">
        <v>192.851</v>
      </c>
      <c r="G14220" s="87"/>
      <c r="H14220" s="47"/>
      <c r="I14220" s="120">
        <v>6</v>
      </c>
      <c r="J14220" s="120">
        <v>0</v>
      </c>
    </row>
    <row r="14221" spans="1:10" ht="15" customHeight="1">
      <c r="A14221" s="46" t="s">
        <v>25733</v>
      </c>
      <c r="B14221" s="46" t="s">
        <v>25734</v>
      </c>
      <c r="C14221" s="47">
        <v>15.029199999999999</v>
      </c>
      <c r="D14221" s="119" t="s">
        <v>19195</v>
      </c>
      <c r="E14221" s="46" t="s">
        <v>19197</v>
      </c>
      <c r="F14221" s="121">
        <v>276.24599999999998</v>
      </c>
      <c r="G14221" s="87"/>
      <c r="H14221" s="47"/>
      <c r="I14221" s="120">
        <v>11</v>
      </c>
      <c r="J14221" s="120">
        <v>0</v>
      </c>
    </row>
    <row r="14222" spans="1:10" ht="15" customHeight="1">
      <c r="A14222" s="46" t="s">
        <v>25731</v>
      </c>
      <c r="B14222" s="46" t="s">
        <v>25732</v>
      </c>
      <c r="C14222" s="47">
        <v>35.574399999999997</v>
      </c>
      <c r="D14222" s="119" t="s">
        <v>19193</v>
      </c>
      <c r="E14222" s="46" t="s">
        <v>19195</v>
      </c>
      <c r="F14222" s="121">
        <v>182.42660000000001</v>
      </c>
      <c r="G14222" s="87"/>
      <c r="H14222" s="47"/>
      <c r="I14222" s="120">
        <v>6</v>
      </c>
      <c r="J14222" s="120">
        <v>0</v>
      </c>
    </row>
    <row r="14223" spans="1:10" ht="15" customHeight="1">
      <c r="A14223" s="46" t="s">
        <v>25729</v>
      </c>
      <c r="B14223" s="46" t="s">
        <v>25730</v>
      </c>
      <c r="C14223" s="47">
        <v>30.412800000000001</v>
      </c>
      <c r="D14223" s="119" t="s">
        <v>19191</v>
      </c>
      <c r="E14223" s="46" t="s">
        <v>19193</v>
      </c>
      <c r="F14223" s="121">
        <v>200.6694</v>
      </c>
      <c r="G14223" s="87"/>
      <c r="H14223" s="47"/>
      <c r="I14223" s="120">
        <v>6</v>
      </c>
      <c r="J14223" s="120">
        <v>0</v>
      </c>
    </row>
    <row r="14224" spans="1:10" ht="15" customHeight="1">
      <c r="A14224" s="46" t="s">
        <v>25727</v>
      </c>
      <c r="B14224" s="46" t="s">
        <v>25728</v>
      </c>
      <c r="C14224" s="47">
        <v>69.3018</v>
      </c>
      <c r="D14224" s="119" t="s">
        <v>19189</v>
      </c>
      <c r="E14224" s="46" t="s">
        <v>19191</v>
      </c>
      <c r="F14224" s="121">
        <v>333.58019999999999</v>
      </c>
      <c r="G14224" s="87"/>
      <c r="H14224" s="47"/>
      <c r="I14224" s="120">
        <v>2</v>
      </c>
      <c r="J14224" s="120">
        <v>0</v>
      </c>
    </row>
    <row r="14225" spans="1:10" ht="15" customHeight="1">
      <c r="A14225" s="46" t="s">
        <v>25725</v>
      </c>
      <c r="B14225" s="46" t="s">
        <v>25726</v>
      </c>
      <c r="C14225" s="47">
        <v>19.558399999999999</v>
      </c>
      <c r="D14225" s="119" t="s">
        <v>19187</v>
      </c>
      <c r="E14225" s="46" t="s">
        <v>19189</v>
      </c>
      <c r="F14225" s="121">
        <v>299.70080000000002</v>
      </c>
      <c r="G14225" s="87"/>
      <c r="H14225" s="47"/>
      <c r="I14225" s="120">
        <v>8</v>
      </c>
      <c r="J14225" s="120">
        <v>0</v>
      </c>
    </row>
    <row r="14226" spans="1:10" ht="15" customHeight="1">
      <c r="A14226" s="46" t="s">
        <v>33784</v>
      </c>
      <c r="B14226" s="46" t="s">
        <v>25724</v>
      </c>
      <c r="C14226" s="47">
        <v>48.478400000000001</v>
      </c>
      <c r="D14226" s="119" t="s">
        <v>19309</v>
      </c>
      <c r="E14226" s="46" t="s">
        <v>19187</v>
      </c>
      <c r="F14226" s="121">
        <v>476.8116</v>
      </c>
      <c r="G14226" s="87"/>
      <c r="H14226" s="47">
        <v>0</v>
      </c>
      <c r="I14226" s="120">
        <v>2</v>
      </c>
      <c r="J14226" s="120">
        <v>0</v>
      </c>
    </row>
    <row r="14227" spans="1:10" ht="15" customHeight="1">
      <c r="A14227" s="46" t="s">
        <v>25723</v>
      </c>
      <c r="B14227" s="46" t="s">
        <v>25724</v>
      </c>
      <c r="C14227" s="47">
        <v>48.478400000000001</v>
      </c>
      <c r="D14227" s="119" t="s">
        <v>19307</v>
      </c>
      <c r="E14227" s="46" t="s">
        <v>19309</v>
      </c>
      <c r="F14227" s="121">
        <v>518.63699999999994</v>
      </c>
      <c r="G14227" s="87"/>
      <c r="H14227" s="47">
        <v>0</v>
      </c>
      <c r="I14227" s="120">
        <v>2</v>
      </c>
      <c r="J14227" s="120">
        <v>0</v>
      </c>
    </row>
    <row r="14228" spans="1:10" ht="15" customHeight="1">
      <c r="A14228" s="46" t="s">
        <v>33785</v>
      </c>
      <c r="B14228" s="46" t="s">
        <v>25722</v>
      </c>
      <c r="C14228" s="47">
        <v>43.468600000000002</v>
      </c>
      <c r="D14228" s="119" t="s">
        <v>19305</v>
      </c>
      <c r="E14228" s="46" t="s">
        <v>19307</v>
      </c>
      <c r="F14228" s="121">
        <v>348.21460000000002</v>
      </c>
      <c r="G14228" s="87"/>
      <c r="H14228" s="47"/>
      <c r="I14228" s="120">
        <v>3</v>
      </c>
      <c r="J14228" s="120">
        <v>0</v>
      </c>
    </row>
    <row r="14229" spans="1:10" ht="15" customHeight="1">
      <c r="A14229" s="46" t="s">
        <v>25721</v>
      </c>
      <c r="B14229" s="46" t="s">
        <v>25722</v>
      </c>
      <c r="C14229" s="47">
        <v>43.468600000000002</v>
      </c>
      <c r="D14229" s="119" t="s">
        <v>19303</v>
      </c>
      <c r="E14229" s="46" t="s">
        <v>19305</v>
      </c>
      <c r="F14229" s="121">
        <v>573.01020000000005</v>
      </c>
      <c r="G14229" s="87"/>
      <c r="H14229" s="47"/>
      <c r="I14229" s="120">
        <v>4</v>
      </c>
      <c r="J14229" s="120">
        <v>0</v>
      </c>
    </row>
    <row r="14230" spans="1:10" ht="15" customHeight="1">
      <c r="A14230" s="46" t="s">
        <v>33786</v>
      </c>
      <c r="B14230" s="46" t="s">
        <v>25720</v>
      </c>
      <c r="C14230" s="47">
        <v>33.044199999999996</v>
      </c>
      <c r="D14230" s="119" t="s">
        <v>19301</v>
      </c>
      <c r="E14230" s="46" t="s">
        <v>19303</v>
      </c>
      <c r="F14230" s="121">
        <v>471.24020000000002</v>
      </c>
      <c r="G14230" s="87"/>
      <c r="H14230" s="47">
        <v>0</v>
      </c>
      <c r="I14230" s="120">
        <v>3</v>
      </c>
      <c r="J14230" s="120">
        <v>0</v>
      </c>
    </row>
    <row r="14231" spans="1:10" ht="15" customHeight="1">
      <c r="A14231" s="46" t="s">
        <v>25719</v>
      </c>
      <c r="B14231" s="46" t="s">
        <v>25720</v>
      </c>
      <c r="C14231" s="47">
        <v>33.044199999999996</v>
      </c>
      <c r="D14231" s="119" t="s">
        <v>19299</v>
      </c>
      <c r="E14231" s="46" t="s">
        <v>19301</v>
      </c>
      <c r="F14231" s="121">
        <v>468.44639999999998</v>
      </c>
      <c r="G14231" s="87"/>
      <c r="H14231" s="47"/>
      <c r="I14231" s="120">
        <v>2</v>
      </c>
      <c r="J14231" s="120">
        <v>0</v>
      </c>
    </row>
    <row r="14232" spans="1:10" ht="15" customHeight="1">
      <c r="A14232" s="46" t="s">
        <v>25717</v>
      </c>
      <c r="B14232" s="46" t="s">
        <v>25718</v>
      </c>
      <c r="C14232" s="47">
        <v>77.752799999999993</v>
      </c>
      <c r="D14232" s="119" t="s">
        <v>19297</v>
      </c>
      <c r="E14232" s="46" t="s">
        <v>19299</v>
      </c>
      <c r="F14232" s="121">
        <v>358.02699999999999</v>
      </c>
      <c r="G14232" s="87"/>
      <c r="H14232" s="47">
        <v>0</v>
      </c>
      <c r="I14232" s="120">
        <v>4</v>
      </c>
      <c r="J14232" s="120">
        <v>0</v>
      </c>
    </row>
    <row r="14233" spans="1:10" ht="15" customHeight="1">
      <c r="A14233" s="46" t="s">
        <v>33783</v>
      </c>
      <c r="B14233" s="46" t="s">
        <v>25718</v>
      </c>
      <c r="C14233" s="47">
        <v>77.752799999999993</v>
      </c>
      <c r="D14233" s="119" t="s">
        <v>19295</v>
      </c>
      <c r="E14233" s="46" t="s">
        <v>19297</v>
      </c>
      <c r="F14233" s="121">
        <v>393.16039999999998</v>
      </c>
      <c r="G14233" s="87"/>
      <c r="H14233" s="47"/>
      <c r="I14233" s="120">
        <v>0</v>
      </c>
      <c r="J14233" s="120">
        <v>0</v>
      </c>
    </row>
    <row r="14234" spans="1:10" ht="15" customHeight="1">
      <c r="A14234" s="46" t="s">
        <v>1016</v>
      </c>
      <c r="B14234" s="46" t="s">
        <v>25752</v>
      </c>
      <c r="C14234" s="47">
        <v>69.058599999999998</v>
      </c>
      <c r="D14234" s="119" t="s">
        <v>19293</v>
      </c>
      <c r="E14234" s="46" t="s">
        <v>19295</v>
      </c>
      <c r="F14234" s="121">
        <v>370.15640000000002</v>
      </c>
      <c r="G14234" s="87"/>
      <c r="H14234" s="47"/>
      <c r="I14234" s="120">
        <v>10</v>
      </c>
      <c r="J14234" s="120">
        <v>0</v>
      </c>
    </row>
    <row r="14235" spans="1:10" ht="15" customHeight="1">
      <c r="A14235" s="46" t="s">
        <v>1019</v>
      </c>
      <c r="B14235" s="46" t="s">
        <v>25751</v>
      </c>
      <c r="C14235" s="47">
        <v>75.936599999999999</v>
      </c>
      <c r="D14235" s="119" t="s">
        <v>19291</v>
      </c>
      <c r="E14235" s="46" t="s">
        <v>19293</v>
      </c>
      <c r="F14235" s="121">
        <v>273.53919999999999</v>
      </c>
      <c r="G14235" s="87"/>
      <c r="H14235" s="47"/>
      <c r="I14235" s="120">
        <v>40</v>
      </c>
      <c r="J14235" s="120">
        <v>0</v>
      </c>
    </row>
    <row r="14236" spans="1:10" ht="15" customHeight="1">
      <c r="A14236" s="46" t="s">
        <v>1022</v>
      </c>
      <c r="B14236" s="46" t="s">
        <v>25750</v>
      </c>
      <c r="C14236" s="47">
        <v>81.350800000000007</v>
      </c>
      <c r="D14236" s="119" t="s">
        <v>19004</v>
      </c>
      <c r="E14236" s="46" t="s">
        <v>19291</v>
      </c>
      <c r="F14236" s="121">
        <v>212.80860000000001</v>
      </c>
      <c r="G14236" s="87"/>
      <c r="H14236" s="47"/>
      <c r="I14236" s="120">
        <v>40</v>
      </c>
      <c r="J14236" s="120">
        <v>0</v>
      </c>
    </row>
    <row r="14237" spans="1:10" ht="15" customHeight="1">
      <c r="A14237" s="46" t="s">
        <v>1025</v>
      </c>
      <c r="B14237" s="46" t="s">
        <v>25749</v>
      </c>
      <c r="C14237" s="47">
        <v>88.321600000000004</v>
      </c>
      <c r="D14237" s="119" t="s">
        <v>19002</v>
      </c>
      <c r="E14237" s="46" t="s">
        <v>19004</v>
      </c>
      <c r="F14237" s="121">
        <v>269.35660000000001</v>
      </c>
      <c r="G14237" s="87"/>
      <c r="H14237" s="47"/>
      <c r="I14237" s="120">
        <v>56</v>
      </c>
      <c r="J14237" s="120">
        <v>0</v>
      </c>
    </row>
    <row r="14238" spans="1:10" ht="15" customHeight="1">
      <c r="A14238" s="46" t="s">
        <v>1028</v>
      </c>
      <c r="B14238" s="46" t="s">
        <v>25748</v>
      </c>
      <c r="C14238" s="47">
        <v>92.736599999999996</v>
      </c>
      <c r="D14238" s="119" t="s">
        <v>19289</v>
      </c>
      <c r="E14238" s="46" t="s">
        <v>19002</v>
      </c>
      <c r="F14238" s="121">
        <v>509.43540000000002</v>
      </c>
      <c r="G14238" s="87"/>
      <c r="H14238" s="47"/>
      <c r="I14238" s="120">
        <v>75</v>
      </c>
      <c r="J14238" s="120">
        <v>0</v>
      </c>
    </row>
    <row r="14239" spans="1:10" ht="15" customHeight="1">
      <c r="A14239" s="46" t="s">
        <v>1031</v>
      </c>
      <c r="B14239" s="46" t="s">
        <v>25747</v>
      </c>
      <c r="C14239" s="47">
        <v>101.68259999999999</v>
      </c>
      <c r="D14239" s="119" t="s">
        <v>19287</v>
      </c>
      <c r="E14239" s="46" t="s">
        <v>19289</v>
      </c>
      <c r="F14239" s="121">
        <v>374.29700000000003</v>
      </c>
      <c r="G14239" s="87"/>
      <c r="H14239" s="47"/>
      <c r="I14239" s="120">
        <v>70</v>
      </c>
      <c r="J14239" s="120">
        <v>0</v>
      </c>
    </row>
    <row r="14240" spans="1:10" ht="15" customHeight="1">
      <c r="A14240" s="46" t="s">
        <v>1238</v>
      </c>
      <c r="B14240" s="46" t="s">
        <v>25757</v>
      </c>
      <c r="C14240" s="47">
        <v>19.1004</v>
      </c>
      <c r="D14240" s="119" t="s">
        <v>19285</v>
      </c>
      <c r="E14240" s="46" t="s">
        <v>19287</v>
      </c>
      <c r="F14240" s="121">
        <v>509.43540000000002</v>
      </c>
      <c r="G14240" s="87"/>
      <c r="H14240" s="47"/>
      <c r="I14240" s="120">
        <v>0</v>
      </c>
      <c r="J14240" s="120">
        <v>0</v>
      </c>
    </row>
    <row r="14241" spans="1:10" ht="15" customHeight="1">
      <c r="A14241" s="46" t="s">
        <v>1241</v>
      </c>
      <c r="B14241" s="46" t="s">
        <v>25756</v>
      </c>
      <c r="C14241" s="47">
        <v>20.215800000000002</v>
      </c>
      <c r="D14241" s="119" t="s">
        <v>19283</v>
      </c>
      <c r="E14241" s="46" t="s">
        <v>19285</v>
      </c>
      <c r="F14241" s="121">
        <v>175.76779999999999</v>
      </c>
      <c r="G14241" s="87"/>
      <c r="H14241" s="47"/>
      <c r="I14241" s="120">
        <v>71</v>
      </c>
      <c r="J14241" s="120">
        <v>0</v>
      </c>
    </row>
    <row r="14242" spans="1:10" ht="15" customHeight="1">
      <c r="A14242" s="46" t="s">
        <v>1244</v>
      </c>
      <c r="B14242" s="46" t="s">
        <v>25755</v>
      </c>
      <c r="C14242" s="47">
        <v>21.865600000000001</v>
      </c>
      <c r="D14242" s="119" t="s">
        <v>19281</v>
      </c>
      <c r="E14242" s="46" t="s">
        <v>19283</v>
      </c>
      <c r="F14242" s="121">
        <v>652.47900000000004</v>
      </c>
      <c r="G14242" s="87"/>
      <c r="H14242" s="47"/>
      <c r="I14242" s="120">
        <v>543</v>
      </c>
      <c r="J14242" s="120">
        <v>0</v>
      </c>
    </row>
    <row r="14243" spans="1:10" ht="15" customHeight="1">
      <c r="A14243" s="46" t="s">
        <v>1247</v>
      </c>
      <c r="B14243" s="46" t="s">
        <v>25754</v>
      </c>
      <c r="C14243" s="47">
        <v>23.4224</v>
      </c>
      <c r="D14243" s="119" t="s">
        <v>19279</v>
      </c>
      <c r="E14243" s="46" t="s">
        <v>19281</v>
      </c>
      <c r="F14243" s="121">
        <v>567.15480000000002</v>
      </c>
      <c r="G14243" s="87"/>
      <c r="H14243" s="47"/>
      <c r="I14243" s="120">
        <v>0</v>
      </c>
      <c r="J14243" s="120">
        <v>0</v>
      </c>
    </row>
    <row r="14244" spans="1:10" ht="15" customHeight="1">
      <c r="A14244" s="46" t="s">
        <v>1250</v>
      </c>
      <c r="B14244" s="46" t="s">
        <v>25753</v>
      </c>
      <c r="C14244" s="47">
        <v>25.304400000000001</v>
      </c>
      <c r="D14244" s="119" t="s">
        <v>19277</v>
      </c>
      <c r="E14244" s="46" t="s">
        <v>19279</v>
      </c>
      <c r="F14244" s="121">
        <v>320.84399999999999</v>
      </c>
      <c r="G14244" s="87"/>
      <c r="H14244" s="47"/>
      <c r="I14244" s="120">
        <v>272</v>
      </c>
      <c r="J14244" s="120">
        <v>0</v>
      </c>
    </row>
    <row r="14245" spans="1:10" ht="15" customHeight="1">
      <c r="A14245" s="46" t="s">
        <v>25762</v>
      </c>
      <c r="B14245" s="46" t="s">
        <v>25763</v>
      </c>
      <c r="C14245" s="47">
        <v>19.1004</v>
      </c>
      <c r="D14245" s="119" t="s">
        <v>19271</v>
      </c>
      <c r="E14245" s="46" t="s">
        <v>19277</v>
      </c>
      <c r="F14245" s="121">
        <v>613.99940000000004</v>
      </c>
      <c r="G14245" s="87"/>
      <c r="H14245" s="47"/>
      <c r="I14245" s="120">
        <v>0</v>
      </c>
      <c r="J14245" s="120">
        <v>0</v>
      </c>
    </row>
    <row r="14246" spans="1:10" ht="15" customHeight="1">
      <c r="A14246" s="46" t="s">
        <v>1253</v>
      </c>
      <c r="B14246" s="46" t="s">
        <v>25761</v>
      </c>
      <c r="C14246" s="47">
        <v>20.215800000000002</v>
      </c>
      <c r="D14246" s="119" t="s">
        <v>19269</v>
      </c>
      <c r="E14246" s="46" t="s">
        <v>19271</v>
      </c>
      <c r="F14246" s="121">
        <v>736.13</v>
      </c>
      <c r="G14246" s="87"/>
      <c r="H14246" s="47"/>
      <c r="I14246" s="120">
        <v>413</v>
      </c>
      <c r="J14246" s="120">
        <v>0</v>
      </c>
    </row>
    <row r="14247" spans="1:10" ht="15" customHeight="1">
      <c r="A14247" s="46" t="s">
        <v>1256</v>
      </c>
      <c r="B14247" s="46" t="s">
        <v>25760</v>
      </c>
      <c r="C14247" s="47">
        <v>21.865600000000001</v>
      </c>
      <c r="D14247" s="119" t="s">
        <v>19267</v>
      </c>
      <c r="E14247" s="46" t="s">
        <v>19269</v>
      </c>
      <c r="F14247" s="121">
        <v>613.99940000000004</v>
      </c>
      <c r="G14247" s="87"/>
      <c r="H14247" s="47"/>
      <c r="I14247" s="120">
        <v>400</v>
      </c>
      <c r="J14247" s="120">
        <v>0</v>
      </c>
    </row>
    <row r="14248" spans="1:10" ht="15" customHeight="1">
      <c r="A14248" s="46" t="s">
        <v>1259</v>
      </c>
      <c r="B14248" s="46" t="s">
        <v>25759</v>
      </c>
      <c r="C14248" s="47">
        <v>23.4224</v>
      </c>
      <c r="D14248" s="119" t="s">
        <v>19265</v>
      </c>
      <c r="E14248" s="46" t="s">
        <v>19267</v>
      </c>
      <c r="F14248" s="121">
        <v>476.8116</v>
      </c>
      <c r="G14248" s="87"/>
      <c r="H14248" s="47"/>
      <c r="I14248" s="120">
        <v>293</v>
      </c>
      <c r="J14248" s="120">
        <v>0</v>
      </c>
    </row>
    <row r="14249" spans="1:10" ht="15" customHeight="1">
      <c r="A14249" s="46" t="s">
        <v>1262</v>
      </c>
      <c r="B14249" s="46" t="s">
        <v>25758</v>
      </c>
      <c r="C14249" s="47">
        <v>25.304400000000001</v>
      </c>
      <c r="D14249" s="119" t="s">
        <v>19263</v>
      </c>
      <c r="E14249" s="46" t="s">
        <v>19265</v>
      </c>
      <c r="F14249" s="121">
        <v>327.91239999999999</v>
      </c>
      <c r="G14249" s="87"/>
      <c r="H14249" s="47"/>
      <c r="I14249" s="120">
        <v>372</v>
      </c>
      <c r="J14249" s="120">
        <v>0</v>
      </c>
    </row>
    <row r="14250" spans="1:10" ht="15" customHeight="1">
      <c r="A14250" s="46" t="s">
        <v>25813</v>
      </c>
      <c r="B14250" s="46" t="s">
        <v>25814</v>
      </c>
      <c r="C14250" s="47">
        <v>58.091000000000001</v>
      </c>
      <c r="D14250" s="119" t="s">
        <v>19261</v>
      </c>
      <c r="E14250" s="46" t="s">
        <v>19263</v>
      </c>
      <c r="F14250" s="121">
        <v>542.89599999999996</v>
      </c>
      <c r="G14250" s="87"/>
      <c r="H14250" s="47"/>
      <c r="I14250" s="120">
        <v>1</v>
      </c>
      <c r="J14250" s="120">
        <v>0</v>
      </c>
    </row>
    <row r="14251" spans="1:10" ht="15" customHeight="1">
      <c r="A14251" s="46" t="s">
        <v>25778</v>
      </c>
      <c r="B14251" s="46" t="s">
        <v>25779</v>
      </c>
      <c r="C14251" s="47">
        <v>11.060600000000001</v>
      </c>
      <c r="D14251" s="119" t="s">
        <v>19259</v>
      </c>
      <c r="E14251" s="46" t="s">
        <v>19261</v>
      </c>
      <c r="F14251" s="121">
        <v>538.94579999999996</v>
      </c>
      <c r="G14251" s="87"/>
      <c r="H14251" s="47"/>
      <c r="I14251" s="120">
        <v>139</v>
      </c>
      <c r="J14251" s="120">
        <v>0</v>
      </c>
    </row>
    <row r="14252" spans="1:10" ht="15" customHeight="1">
      <c r="A14252" s="46" t="s">
        <v>25776</v>
      </c>
      <c r="B14252" s="46" t="s">
        <v>25777</v>
      </c>
      <c r="C14252" s="47">
        <v>11.0372</v>
      </c>
      <c r="D14252" s="119" t="s">
        <v>19257</v>
      </c>
      <c r="E14252" s="46" t="s">
        <v>19259</v>
      </c>
      <c r="F14252" s="121">
        <v>132.1688</v>
      </c>
      <c r="G14252" s="87"/>
      <c r="H14252" s="47"/>
      <c r="I14252" s="120">
        <v>23</v>
      </c>
      <c r="J14252" s="120">
        <v>0</v>
      </c>
    </row>
    <row r="14253" spans="1:10" ht="15" customHeight="1">
      <c r="A14253" s="46" t="s">
        <v>25774</v>
      </c>
      <c r="B14253" s="46" t="s">
        <v>25775</v>
      </c>
      <c r="C14253" s="47">
        <v>12.9194</v>
      </c>
      <c r="D14253" s="119" t="s">
        <v>19255</v>
      </c>
      <c r="E14253" s="46" t="s">
        <v>19257</v>
      </c>
      <c r="F14253" s="121">
        <v>338.18299999999999</v>
      </c>
      <c r="G14253" s="87"/>
      <c r="H14253" s="47"/>
      <c r="I14253" s="120">
        <v>0</v>
      </c>
      <c r="J14253" s="120">
        <v>0</v>
      </c>
    </row>
    <row r="14254" spans="1:10" ht="15" customHeight="1">
      <c r="A14254" s="46" t="s">
        <v>25772</v>
      </c>
      <c r="B14254" s="46" t="s">
        <v>25773</v>
      </c>
      <c r="C14254" s="47">
        <v>13.849</v>
      </c>
      <c r="D14254" s="119" t="s">
        <v>19253</v>
      </c>
      <c r="E14254" s="46" t="s">
        <v>19255</v>
      </c>
      <c r="F14254" s="121">
        <v>157.07820000000001</v>
      </c>
      <c r="G14254" s="87"/>
      <c r="H14254" s="47"/>
      <c r="I14254" s="120">
        <v>34</v>
      </c>
      <c r="J14254" s="120">
        <v>0</v>
      </c>
    </row>
    <row r="14255" spans="1:10" ht="15" customHeight="1">
      <c r="A14255" s="46" t="s">
        <v>33787</v>
      </c>
      <c r="B14255" s="46" t="s">
        <v>25780</v>
      </c>
      <c r="C14255" s="47">
        <v>20.959199999999999</v>
      </c>
      <c r="D14255" s="119" t="s">
        <v>19251</v>
      </c>
      <c r="E14255" s="46" t="s">
        <v>19253</v>
      </c>
      <c r="F14255" s="121">
        <v>172.87899999999999</v>
      </c>
      <c r="G14255" s="87"/>
      <c r="H14255" s="47"/>
      <c r="I14255" s="120">
        <v>0</v>
      </c>
      <c r="J14255" s="120">
        <v>0</v>
      </c>
    </row>
    <row r="14256" spans="1:10" ht="15" customHeight="1">
      <c r="A14256" s="46" t="s">
        <v>25770</v>
      </c>
      <c r="B14256" s="46" t="s">
        <v>25771</v>
      </c>
      <c r="C14256" s="47">
        <v>22.353400000000001</v>
      </c>
      <c r="D14256" s="119" t="s">
        <v>19336</v>
      </c>
      <c r="E14256" s="46" t="s">
        <v>19251</v>
      </c>
      <c r="F14256" s="121">
        <v>419.06880000000001</v>
      </c>
      <c r="G14256" s="87"/>
      <c r="H14256" s="47"/>
      <c r="I14256" s="120">
        <v>30</v>
      </c>
      <c r="J14256" s="120">
        <v>0</v>
      </c>
    </row>
    <row r="14257" spans="1:10" ht="15" customHeight="1">
      <c r="A14257" s="46" t="s">
        <v>25768</v>
      </c>
      <c r="B14257" s="46" t="s">
        <v>25769</v>
      </c>
      <c r="C14257" s="47">
        <v>22.353400000000001</v>
      </c>
      <c r="D14257" s="119" t="s">
        <v>19335</v>
      </c>
      <c r="E14257" s="46" t="s">
        <v>19336</v>
      </c>
      <c r="F14257" s="121">
        <v>267.40480000000002</v>
      </c>
      <c r="G14257" s="87"/>
      <c r="H14257" s="47"/>
      <c r="I14257" s="120">
        <v>0</v>
      </c>
      <c r="J14257" s="120">
        <v>0</v>
      </c>
    </row>
    <row r="14258" spans="1:10" ht="15" customHeight="1">
      <c r="A14258" s="46" t="s">
        <v>25766</v>
      </c>
      <c r="B14258" s="46" t="s">
        <v>25767</v>
      </c>
      <c r="C14258" s="47">
        <v>26.791599999999999</v>
      </c>
      <c r="D14258" s="119" t="s">
        <v>19333</v>
      </c>
      <c r="E14258" s="46" t="s">
        <v>19335</v>
      </c>
      <c r="F14258" s="121">
        <v>290.8272</v>
      </c>
      <c r="G14258" s="87"/>
      <c r="H14258" s="47"/>
      <c r="I14258" s="120">
        <v>11</v>
      </c>
      <c r="J14258" s="120">
        <v>0</v>
      </c>
    </row>
    <row r="14259" spans="1:10" ht="15" customHeight="1">
      <c r="A14259" s="46" t="s">
        <v>25764</v>
      </c>
      <c r="B14259" s="46" t="s">
        <v>25765</v>
      </c>
      <c r="C14259" s="47">
        <v>26.791599999999999</v>
      </c>
      <c r="D14259" s="119" t="s">
        <v>19332</v>
      </c>
      <c r="E14259" s="46" t="s">
        <v>19333</v>
      </c>
      <c r="F14259" s="121">
        <v>252.76599999999999</v>
      </c>
      <c r="G14259" s="87"/>
      <c r="H14259" s="47"/>
      <c r="I14259" s="120">
        <v>15</v>
      </c>
      <c r="J14259" s="120">
        <v>0</v>
      </c>
    </row>
    <row r="14260" spans="1:10" ht="15" customHeight="1">
      <c r="A14260" s="46" t="s">
        <v>25791</v>
      </c>
      <c r="B14260" s="46" t="s">
        <v>25792</v>
      </c>
      <c r="C14260" s="47">
        <v>13.849</v>
      </c>
      <c r="D14260" s="119" t="s">
        <v>19330</v>
      </c>
      <c r="E14260" s="46" t="s">
        <v>19332</v>
      </c>
      <c r="F14260" s="121">
        <v>1265.5953999999999</v>
      </c>
      <c r="G14260" s="87"/>
      <c r="H14260" s="47"/>
      <c r="I14260" s="120">
        <v>22</v>
      </c>
      <c r="J14260" s="120">
        <v>0</v>
      </c>
    </row>
    <row r="14261" spans="1:10" ht="15" customHeight="1">
      <c r="A14261" s="46" t="s">
        <v>25789</v>
      </c>
      <c r="B14261" s="46" t="s">
        <v>25790</v>
      </c>
      <c r="C14261" s="47">
        <v>20.959199999999999</v>
      </c>
      <c r="D14261" s="119" t="s">
        <v>19328</v>
      </c>
      <c r="E14261" s="46" t="s">
        <v>19330</v>
      </c>
      <c r="F14261" s="121">
        <v>1442.5174</v>
      </c>
      <c r="G14261" s="87"/>
      <c r="H14261" s="47"/>
      <c r="I14261" s="120">
        <v>0</v>
      </c>
      <c r="J14261" s="120">
        <v>0</v>
      </c>
    </row>
    <row r="14262" spans="1:10" ht="15" customHeight="1">
      <c r="A14262" s="46" t="s">
        <v>25787</v>
      </c>
      <c r="B14262" s="46" t="s">
        <v>25788</v>
      </c>
      <c r="C14262" s="47">
        <v>22.353400000000001</v>
      </c>
      <c r="D14262" s="119" t="s">
        <v>19326</v>
      </c>
      <c r="E14262" s="46" t="s">
        <v>19328</v>
      </c>
      <c r="F14262" s="121">
        <v>1490.7329999999999</v>
      </c>
      <c r="G14262" s="87"/>
      <c r="H14262" s="47"/>
      <c r="I14262" s="120">
        <v>0</v>
      </c>
      <c r="J14262" s="120">
        <v>0</v>
      </c>
    </row>
    <row r="14263" spans="1:10" ht="15" customHeight="1">
      <c r="A14263" s="46" t="s">
        <v>25785</v>
      </c>
      <c r="B14263" s="46" t="s">
        <v>25786</v>
      </c>
      <c r="C14263" s="47">
        <v>22.353400000000001</v>
      </c>
      <c r="D14263" s="119" t="s">
        <v>19324</v>
      </c>
      <c r="E14263" s="46" t="s">
        <v>19326</v>
      </c>
      <c r="F14263" s="121">
        <v>1563.1378</v>
      </c>
      <c r="G14263" s="87"/>
      <c r="H14263" s="47"/>
      <c r="I14263" s="120">
        <v>60</v>
      </c>
      <c r="J14263" s="120">
        <v>0</v>
      </c>
    </row>
    <row r="14264" spans="1:10" ht="15" customHeight="1">
      <c r="A14264" s="46" t="s">
        <v>25811</v>
      </c>
      <c r="B14264" s="46" t="s">
        <v>25812</v>
      </c>
      <c r="C14264" s="47">
        <v>77.261200000000002</v>
      </c>
      <c r="D14264" s="119" t="s">
        <v>19322</v>
      </c>
      <c r="E14264" s="46" t="s">
        <v>19324</v>
      </c>
      <c r="F14264" s="121">
        <v>1571.1543999999999</v>
      </c>
      <c r="G14264" s="87"/>
      <c r="H14264" s="47"/>
      <c r="I14264" s="120">
        <v>0</v>
      </c>
      <c r="J14264" s="120">
        <v>0</v>
      </c>
    </row>
    <row r="14265" spans="1:10" ht="15" customHeight="1">
      <c r="A14265" s="46" t="s">
        <v>25783</v>
      </c>
      <c r="B14265" s="46" t="s">
        <v>25784</v>
      </c>
      <c r="C14265" s="47">
        <v>26.791599999999999</v>
      </c>
      <c r="D14265" s="119" t="s">
        <v>19320</v>
      </c>
      <c r="E14265" s="46" t="s">
        <v>19322</v>
      </c>
      <c r="F14265" s="121">
        <v>1671.6751999999999</v>
      </c>
      <c r="G14265" s="87"/>
      <c r="H14265" s="47"/>
      <c r="I14265" s="120">
        <v>13</v>
      </c>
      <c r="J14265" s="120">
        <v>0</v>
      </c>
    </row>
    <row r="14266" spans="1:10" ht="15" customHeight="1">
      <c r="A14266" s="46" t="s">
        <v>25781</v>
      </c>
      <c r="B14266" s="46" t="s">
        <v>25782</v>
      </c>
      <c r="C14266" s="47">
        <v>26.791599999999999</v>
      </c>
      <c r="D14266" s="119" t="s">
        <v>19318</v>
      </c>
      <c r="E14266" s="46" t="s">
        <v>19320</v>
      </c>
      <c r="F14266" s="121">
        <v>1764.1794</v>
      </c>
      <c r="G14266" s="87"/>
      <c r="H14266" s="47"/>
      <c r="I14266" s="120">
        <v>2</v>
      </c>
      <c r="J14266" s="120">
        <v>0</v>
      </c>
    </row>
    <row r="14267" spans="1:10" ht="15" customHeight="1">
      <c r="A14267" s="46" t="s">
        <v>25800</v>
      </c>
      <c r="B14267" s="46" t="s">
        <v>33789</v>
      </c>
      <c r="C14267" s="47">
        <v>57.091799999999999</v>
      </c>
      <c r="D14267" s="119" t="s">
        <v>19316</v>
      </c>
      <c r="E14267" s="46" t="s">
        <v>19318</v>
      </c>
      <c r="F14267" s="121">
        <v>1941.1248000000001</v>
      </c>
      <c r="G14267" s="87"/>
      <c r="H14267" s="47"/>
      <c r="I14267" s="120">
        <v>1</v>
      </c>
      <c r="J14267" s="120">
        <v>0</v>
      </c>
    </row>
    <row r="14268" spans="1:10" ht="15" customHeight="1">
      <c r="A14268" s="46" t="s">
        <v>25798</v>
      </c>
      <c r="B14268" s="46" t="s">
        <v>25799</v>
      </c>
      <c r="C14268" s="47">
        <v>63.156599999999997</v>
      </c>
      <c r="D14268" s="119" t="s">
        <v>19314</v>
      </c>
      <c r="E14268" s="46" t="s">
        <v>19316</v>
      </c>
      <c r="F14268" s="121">
        <v>214.79759999999999</v>
      </c>
      <c r="G14268" s="87"/>
      <c r="H14268" s="47"/>
      <c r="I14268" s="120">
        <v>115</v>
      </c>
      <c r="J14268" s="120">
        <v>0</v>
      </c>
    </row>
    <row r="14269" spans="1:10" ht="15" customHeight="1">
      <c r="A14269" s="46" t="s">
        <v>25797</v>
      </c>
      <c r="B14269" s="46" t="s">
        <v>33792</v>
      </c>
      <c r="C14269" s="47">
        <v>68.384799999999998</v>
      </c>
      <c r="D14269" s="119" t="s">
        <v>19312</v>
      </c>
      <c r="E14269" s="46" t="s">
        <v>19314</v>
      </c>
      <c r="F14269" s="121">
        <v>210.49879999999999</v>
      </c>
      <c r="G14269" s="87"/>
      <c r="H14269" s="47"/>
      <c r="I14269" s="120">
        <v>41</v>
      </c>
      <c r="J14269" s="120">
        <v>0</v>
      </c>
    </row>
    <row r="14270" spans="1:10" ht="15" customHeight="1">
      <c r="A14270" s="46" t="s">
        <v>25796</v>
      </c>
      <c r="B14270" s="46" t="s">
        <v>33793</v>
      </c>
      <c r="C14270" s="47">
        <v>74.449600000000004</v>
      </c>
      <c r="D14270" s="119" t="s">
        <v>19392</v>
      </c>
      <c r="E14270" s="46" t="s">
        <v>19312</v>
      </c>
      <c r="F14270" s="121">
        <v>189.60919999999999</v>
      </c>
      <c r="G14270" s="87"/>
      <c r="H14270" s="47"/>
      <c r="I14270" s="120">
        <v>40</v>
      </c>
      <c r="J14270" s="120">
        <v>0</v>
      </c>
    </row>
    <row r="14271" spans="1:10" ht="15" customHeight="1">
      <c r="A14271" s="46" t="s">
        <v>25795</v>
      </c>
      <c r="B14271" s="46" t="s">
        <v>33790</v>
      </c>
      <c r="C14271" s="47">
        <v>81.304199999999994</v>
      </c>
      <c r="D14271" s="119" t="s">
        <v>19390</v>
      </c>
      <c r="E14271" s="46" t="s">
        <v>19392</v>
      </c>
      <c r="F14271" s="121">
        <v>184.869</v>
      </c>
      <c r="G14271" s="87"/>
      <c r="H14271" s="47"/>
      <c r="I14271" s="120">
        <v>4</v>
      </c>
      <c r="J14271" s="120">
        <v>0</v>
      </c>
    </row>
    <row r="14272" spans="1:10" ht="15" customHeight="1">
      <c r="A14272" s="46" t="s">
        <v>25794</v>
      </c>
      <c r="B14272" s="46" t="s">
        <v>33788</v>
      </c>
      <c r="C14272" s="47">
        <v>87.369</v>
      </c>
      <c r="D14272" s="119" t="s">
        <v>19388</v>
      </c>
      <c r="E14272" s="46" t="s">
        <v>19390</v>
      </c>
      <c r="F14272" s="121">
        <v>414.77019999999999</v>
      </c>
      <c r="G14272" s="87"/>
      <c r="H14272" s="47"/>
      <c r="I14272" s="120">
        <v>0</v>
      </c>
      <c r="J14272" s="120">
        <v>0</v>
      </c>
    </row>
    <row r="14273" spans="1:10" ht="15" customHeight="1">
      <c r="A14273" s="46" t="s">
        <v>25793</v>
      </c>
      <c r="B14273" s="46" t="s">
        <v>33791</v>
      </c>
      <c r="C14273" s="47">
        <v>55.372399999999999</v>
      </c>
      <c r="D14273" s="119" t="s">
        <v>19386</v>
      </c>
      <c r="E14273" s="46" t="s">
        <v>19388</v>
      </c>
      <c r="F14273" s="121">
        <v>402.9196</v>
      </c>
      <c r="G14273" s="87"/>
      <c r="H14273" s="47"/>
      <c r="I14273" s="120">
        <v>9</v>
      </c>
      <c r="J14273" s="120">
        <v>0</v>
      </c>
    </row>
    <row r="14274" spans="1:10" ht="15" customHeight="1">
      <c r="A14274" s="46" t="s">
        <v>25809</v>
      </c>
      <c r="B14274" s="46" t="s">
        <v>25810</v>
      </c>
      <c r="C14274" s="47">
        <v>25.2348</v>
      </c>
      <c r="D14274" s="119" t="s">
        <v>19384</v>
      </c>
      <c r="E14274" s="46" t="s">
        <v>19386</v>
      </c>
      <c r="F14274" s="121">
        <v>237.01159999999999</v>
      </c>
      <c r="G14274" s="87"/>
      <c r="H14274" s="47"/>
      <c r="I14274" s="120">
        <v>0</v>
      </c>
      <c r="J14274" s="120">
        <v>0</v>
      </c>
    </row>
    <row r="14275" spans="1:10" ht="15" customHeight="1">
      <c r="A14275" s="46" t="s">
        <v>25807</v>
      </c>
      <c r="B14275" s="46" t="s">
        <v>25808</v>
      </c>
      <c r="C14275" s="47">
        <v>25.2348</v>
      </c>
      <c r="D14275" s="119" t="s">
        <v>19382</v>
      </c>
      <c r="E14275" s="46" t="s">
        <v>19384</v>
      </c>
      <c r="F14275" s="121">
        <v>232.2714</v>
      </c>
      <c r="G14275" s="87"/>
      <c r="H14275" s="47"/>
      <c r="I14275" s="120">
        <v>30</v>
      </c>
      <c r="J14275" s="120">
        <v>0</v>
      </c>
    </row>
    <row r="14276" spans="1:10" ht="15" customHeight="1">
      <c r="A14276" s="46" t="s">
        <v>25805</v>
      </c>
      <c r="B14276" s="46" t="s">
        <v>25806</v>
      </c>
      <c r="C14276" s="47">
        <v>20.959199999999999</v>
      </c>
      <c r="D14276" s="119" t="s">
        <v>19381</v>
      </c>
      <c r="E14276" s="46" t="s">
        <v>19382</v>
      </c>
      <c r="F14276" s="121">
        <v>180.12880000000001</v>
      </c>
      <c r="G14276" s="87"/>
      <c r="H14276" s="47"/>
      <c r="I14276" s="120">
        <v>0</v>
      </c>
      <c r="J14276" s="120">
        <v>0</v>
      </c>
    </row>
    <row r="14277" spans="1:10" ht="15" customHeight="1">
      <c r="A14277" s="46" t="s">
        <v>25803</v>
      </c>
      <c r="B14277" s="46" t="s">
        <v>25804</v>
      </c>
      <c r="C14277" s="47">
        <v>20.959199999999999</v>
      </c>
      <c r="D14277" s="119" t="s">
        <v>19380</v>
      </c>
      <c r="E14277" s="46" t="s">
        <v>19381</v>
      </c>
      <c r="F14277" s="121">
        <v>220.42080000000001</v>
      </c>
      <c r="G14277" s="87"/>
      <c r="H14277" s="47"/>
      <c r="I14277" s="120">
        <v>0</v>
      </c>
      <c r="J14277" s="120">
        <v>0</v>
      </c>
    </row>
    <row r="14278" spans="1:10" ht="15" customHeight="1">
      <c r="A14278" s="46" t="s">
        <v>25801</v>
      </c>
      <c r="B14278" s="46" t="s">
        <v>25802</v>
      </c>
      <c r="C14278" s="47">
        <v>20.959199999999999</v>
      </c>
      <c r="D14278" s="119" t="s">
        <v>19379</v>
      </c>
      <c r="E14278" s="46" t="s">
        <v>19380</v>
      </c>
      <c r="F14278" s="121">
        <v>188.6798</v>
      </c>
      <c r="G14278" s="87"/>
      <c r="H14278" s="47"/>
      <c r="I14278" s="120">
        <v>0</v>
      </c>
      <c r="J14278" s="120">
        <v>0</v>
      </c>
    </row>
    <row r="14279" spans="1:10" ht="15" customHeight="1">
      <c r="A14279" s="46" t="s">
        <v>25820</v>
      </c>
      <c r="B14279" s="46" t="s">
        <v>33795</v>
      </c>
      <c r="C14279" s="47">
        <v>59.7408</v>
      </c>
      <c r="D14279" s="119" t="s">
        <v>19378</v>
      </c>
      <c r="E14279" s="46" t="s">
        <v>19379</v>
      </c>
      <c r="F14279" s="121">
        <v>189.60919999999999</v>
      </c>
      <c r="G14279" s="87"/>
      <c r="H14279" s="47"/>
      <c r="I14279" s="120">
        <v>0</v>
      </c>
      <c r="J14279" s="120">
        <v>0</v>
      </c>
    </row>
    <row r="14280" spans="1:10" ht="15" customHeight="1">
      <c r="A14280" s="46" t="s">
        <v>25819</v>
      </c>
      <c r="B14280" s="46" t="s">
        <v>33796</v>
      </c>
      <c r="C14280" s="47">
        <v>65.735799999999998</v>
      </c>
      <c r="D14280" s="119" t="s">
        <v>19377</v>
      </c>
      <c r="E14280" s="46" t="s">
        <v>19378</v>
      </c>
      <c r="F14280" s="121">
        <v>252.8124</v>
      </c>
      <c r="G14280" s="87"/>
      <c r="H14280" s="47"/>
      <c r="I14280" s="120">
        <v>0</v>
      </c>
      <c r="J14280" s="120">
        <v>0</v>
      </c>
    </row>
    <row r="14281" spans="1:10" ht="15" customHeight="1">
      <c r="A14281" s="46" t="s">
        <v>25818</v>
      </c>
      <c r="B14281" s="46" t="s">
        <v>33794</v>
      </c>
      <c r="C14281" s="47">
        <v>73.52</v>
      </c>
      <c r="D14281" s="119" t="s">
        <v>19376</v>
      </c>
      <c r="E14281" s="46" t="s">
        <v>19377</v>
      </c>
      <c r="F14281" s="121">
        <v>243.51779999999999</v>
      </c>
      <c r="G14281" s="87"/>
      <c r="H14281" s="47"/>
      <c r="I14281" s="120">
        <v>0</v>
      </c>
      <c r="J14281" s="120">
        <v>0</v>
      </c>
    </row>
    <row r="14282" spans="1:10" ht="15" customHeight="1">
      <c r="A14282" s="46" t="s">
        <v>25817</v>
      </c>
      <c r="B14282" s="46" t="s">
        <v>33799</v>
      </c>
      <c r="C14282" s="47">
        <v>78.724999999999994</v>
      </c>
      <c r="D14282" s="119" t="s">
        <v>19375</v>
      </c>
      <c r="E14282" s="46" t="s">
        <v>19376</v>
      </c>
      <c r="F14282" s="121">
        <v>260.71280000000002</v>
      </c>
      <c r="G14282" s="87"/>
      <c r="H14282" s="47"/>
      <c r="I14282" s="120">
        <v>0</v>
      </c>
      <c r="J14282" s="120">
        <v>0</v>
      </c>
    </row>
    <row r="14283" spans="1:10" ht="15" customHeight="1">
      <c r="A14283" s="46" t="s">
        <v>25816</v>
      </c>
      <c r="B14283" s="46" t="s">
        <v>33797</v>
      </c>
      <c r="C14283" s="47">
        <v>85.672799999999995</v>
      </c>
      <c r="D14283" s="119" t="s">
        <v>19374</v>
      </c>
      <c r="E14283" s="46" t="s">
        <v>19375</v>
      </c>
      <c r="F14283" s="121">
        <v>276.97820000000002</v>
      </c>
      <c r="G14283" s="87"/>
      <c r="H14283" s="47"/>
      <c r="I14283" s="120">
        <v>0</v>
      </c>
      <c r="J14283" s="120">
        <v>0</v>
      </c>
    </row>
    <row r="14284" spans="1:10" ht="15" customHeight="1">
      <c r="A14284" s="46" t="s">
        <v>25815</v>
      </c>
      <c r="B14284" s="46" t="s">
        <v>33798</v>
      </c>
      <c r="C14284" s="47">
        <v>91.737399999999994</v>
      </c>
      <c r="D14284" s="119" t="s">
        <v>19372</v>
      </c>
      <c r="E14284" s="46" t="s">
        <v>19374</v>
      </c>
      <c r="F14284" s="121">
        <v>213.31039999999999</v>
      </c>
      <c r="G14284" s="87"/>
      <c r="H14284" s="47"/>
      <c r="I14284" s="120">
        <v>2</v>
      </c>
      <c r="J14284" s="120">
        <v>0</v>
      </c>
    </row>
    <row r="14285" spans="1:10" ht="15" customHeight="1">
      <c r="A14285" s="46" t="s">
        <v>25823</v>
      </c>
      <c r="B14285" s="46" t="s">
        <v>25824</v>
      </c>
      <c r="C14285" s="47">
        <v>237.59020000000001</v>
      </c>
      <c r="D14285" s="119" t="s">
        <v>19370</v>
      </c>
      <c r="E14285" s="46" t="s">
        <v>19372</v>
      </c>
      <c r="F14285" s="121">
        <v>208.5702</v>
      </c>
      <c r="G14285" s="87"/>
      <c r="H14285" s="47"/>
      <c r="I14285" s="120">
        <v>0</v>
      </c>
      <c r="J14285" s="120">
        <v>0</v>
      </c>
    </row>
    <row r="14286" spans="1:10" ht="15" customHeight="1">
      <c r="A14286" s="46" t="s">
        <v>25821</v>
      </c>
      <c r="B14286" s="46" t="s">
        <v>25822</v>
      </c>
      <c r="C14286" s="47">
        <v>160.90639999999999</v>
      </c>
      <c r="D14286" s="119" t="s">
        <v>19368</v>
      </c>
      <c r="E14286" s="46" t="s">
        <v>19370</v>
      </c>
      <c r="F14286" s="121">
        <v>272.33100000000002</v>
      </c>
      <c r="G14286" s="87"/>
      <c r="H14286" s="47"/>
      <c r="I14286" s="120">
        <v>0</v>
      </c>
      <c r="J14286" s="120">
        <v>0</v>
      </c>
    </row>
    <row r="14287" spans="1:10" ht="15" customHeight="1">
      <c r="A14287" s="46" t="s">
        <v>25831</v>
      </c>
      <c r="B14287" s="46" t="s">
        <v>25832</v>
      </c>
      <c r="C14287" s="47">
        <v>12.7104</v>
      </c>
      <c r="D14287" s="119" t="s">
        <v>19366</v>
      </c>
      <c r="E14287" s="46" t="s">
        <v>19368</v>
      </c>
      <c r="F14287" s="121">
        <v>255.9726</v>
      </c>
      <c r="G14287" s="87"/>
      <c r="H14287" s="47"/>
      <c r="I14287" s="120">
        <v>0</v>
      </c>
      <c r="J14287" s="120">
        <v>0</v>
      </c>
    </row>
    <row r="14288" spans="1:10" ht="15" customHeight="1">
      <c r="A14288" s="46" t="s">
        <v>25829</v>
      </c>
      <c r="B14288" s="46" t="s">
        <v>25830</v>
      </c>
      <c r="C14288" s="47">
        <v>13.9186</v>
      </c>
      <c r="D14288" s="119" t="s">
        <v>19364</v>
      </c>
      <c r="E14288" s="46" t="s">
        <v>19366</v>
      </c>
      <c r="F14288" s="121">
        <v>414.77019999999999</v>
      </c>
      <c r="G14288" s="87"/>
      <c r="H14288" s="47"/>
      <c r="I14288" s="120">
        <v>0</v>
      </c>
      <c r="J14288" s="120">
        <v>0</v>
      </c>
    </row>
    <row r="14289" spans="1:10" ht="15" customHeight="1">
      <c r="A14289" s="46" t="s">
        <v>25827</v>
      </c>
      <c r="B14289" s="46" t="s">
        <v>25828</v>
      </c>
      <c r="C14289" s="47">
        <v>15.2896</v>
      </c>
      <c r="D14289" s="119" t="s">
        <v>19362</v>
      </c>
      <c r="E14289" s="46" t="s">
        <v>19364</v>
      </c>
      <c r="F14289" s="121">
        <v>410.03</v>
      </c>
      <c r="G14289" s="87"/>
      <c r="H14289" s="47"/>
      <c r="I14289" s="120">
        <v>0</v>
      </c>
      <c r="J14289" s="120">
        <v>0</v>
      </c>
    </row>
    <row r="14290" spans="1:10" ht="15" customHeight="1">
      <c r="A14290" s="46" t="s">
        <v>25825</v>
      </c>
      <c r="B14290" s="46" t="s">
        <v>25826</v>
      </c>
      <c r="C14290" s="47">
        <v>15.824</v>
      </c>
      <c r="D14290" s="119" t="s">
        <v>19360</v>
      </c>
      <c r="E14290" s="46" t="s">
        <v>19362</v>
      </c>
      <c r="F14290" s="121">
        <v>485.87380000000002</v>
      </c>
      <c r="G14290" s="87"/>
      <c r="H14290" s="47"/>
      <c r="I14290" s="120">
        <v>0</v>
      </c>
      <c r="J14290" s="120">
        <v>0</v>
      </c>
    </row>
    <row r="14291" spans="1:10" ht="15" customHeight="1">
      <c r="A14291" s="46" t="s">
        <v>5691</v>
      </c>
      <c r="B14291" s="46" t="s">
        <v>25834</v>
      </c>
      <c r="C14291" s="47">
        <v>12.361800000000001</v>
      </c>
      <c r="D14291" s="119" t="s">
        <v>19358</v>
      </c>
      <c r="E14291" s="46" t="s">
        <v>19360</v>
      </c>
      <c r="F14291" s="121">
        <v>450.322</v>
      </c>
      <c r="G14291" s="87"/>
      <c r="H14291" s="47"/>
      <c r="I14291" s="120">
        <v>160</v>
      </c>
      <c r="J14291" s="120">
        <v>0</v>
      </c>
    </row>
    <row r="14292" spans="1:10" ht="15" customHeight="1">
      <c r="A14292" s="46" t="s">
        <v>5703</v>
      </c>
      <c r="B14292" s="46" t="s">
        <v>25833</v>
      </c>
      <c r="C14292" s="47">
        <v>19.820799999999998</v>
      </c>
      <c r="D14292" s="119" t="s">
        <v>19357</v>
      </c>
      <c r="E14292" s="46" t="s">
        <v>19358</v>
      </c>
      <c r="F14292" s="121">
        <v>360.25760000000002</v>
      </c>
      <c r="G14292" s="87"/>
      <c r="H14292" s="47"/>
      <c r="I14292" s="120">
        <v>1630</v>
      </c>
      <c r="J14292" s="120">
        <v>0</v>
      </c>
    </row>
    <row r="14293" spans="1:10" ht="15" customHeight="1">
      <c r="A14293" s="46" t="s">
        <v>25839</v>
      </c>
      <c r="B14293" s="46" t="s">
        <v>25840</v>
      </c>
      <c r="C14293" s="47">
        <v>35.389000000000003</v>
      </c>
      <c r="D14293" s="119" t="s">
        <v>19356</v>
      </c>
      <c r="E14293" s="46" t="s">
        <v>19357</v>
      </c>
      <c r="F14293" s="121">
        <v>355.51740000000001</v>
      </c>
      <c r="G14293" s="87"/>
      <c r="H14293" s="47"/>
      <c r="I14293" s="120">
        <v>300</v>
      </c>
      <c r="J14293" s="120">
        <v>0</v>
      </c>
    </row>
    <row r="14294" spans="1:10" ht="15" customHeight="1">
      <c r="A14294" s="46" t="s">
        <v>25837</v>
      </c>
      <c r="B14294" s="46" t="s">
        <v>25838</v>
      </c>
      <c r="C14294" s="47">
        <v>35.900199999999998</v>
      </c>
      <c r="D14294" s="119" t="s">
        <v>19355</v>
      </c>
      <c r="E14294" s="46" t="s">
        <v>19356</v>
      </c>
      <c r="F14294" s="121">
        <v>293.89440000000002</v>
      </c>
      <c r="G14294" s="87"/>
      <c r="H14294" s="47"/>
      <c r="I14294" s="120">
        <v>390</v>
      </c>
      <c r="J14294" s="120">
        <v>0</v>
      </c>
    </row>
    <row r="14295" spans="1:10" ht="15" customHeight="1">
      <c r="A14295" s="46" t="s">
        <v>25835</v>
      </c>
      <c r="B14295" s="46" t="s">
        <v>25836</v>
      </c>
      <c r="C14295" s="47">
        <v>43.243000000000002</v>
      </c>
      <c r="D14295" s="119" t="s">
        <v>19354</v>
      </c>
      <c r="E14295" s="46" t="s">
        <v>19355</v>
      </c>
      <c r="F14295" s="121">
        <v>289.154</v>
      </c>
      <c r="G14295" s="87"/>
      <c r="H14295" s="47"/>
      <c r="I14295" s="120">
        <v>280</v>
      </c>
      <c r="J14295" s="120">
        <v>0</v>
      </c>
    </row>
    <row r="14296" spans="1:10" ht="15" customHeight="1">
      <c r="A14296" s="46" t="s">
        <v>25851</v>
      </c>
      <c r="B14296" s="46" t="s">
        <v>25852</v>
      </c>
      <c r="C14296" s="47">
        <v>62.110999999999997</v>
      </c>
      <c r="D14296" s="119" t="s">
        <v>19352</v>
      </c>
      <c r="E14296" s="46" t="s">
        <v>19354</v>
      </c>
      <c r="F14296" s="121">
        <v>296.26440000000002</v>
      </c>
      <c r="G14296" s="87"/>
      <c r="H14296" s="47"/>
      <c r="I14296" s="120">
        <v>21</v>
      </c>
      <c r="J14296" s="120">
        <v>0</v>
      </c>
    </row>
    <row r="14297" spans="1:10" ht="15" customHeight="1">
      <c r="A14297" s="46" t="s">
        <v>25849</v>
      </c>
      <c r="B14297" s="46" t="s">
        <v>25850</v>
      </c>
      <c r="C14297" s="47">
        <v>66.967399999999998</v>
      </c>
      <c r="D14297" s="119" t="s">
        <v>19350</v>
      </c>
      <c r="E14297" s="46" t="s">
        <v>19352</v>
      </c>
      <c r="F14297" s="121">
        <v>291.52420000000001</v>
      </c>
      <c r="G14297" s="87"/>
      <c r="H14297" s="47"/>
      <c r="I14297" s="120">
        <v>30</v>
      </c>
      <c r="J14297" s="120">
        <v>0</v>
      </c>
    </row>
    <row r="14298" spans="1:10" ht="15" customHeight="1">
      <c r="A14298" s="46" t="s">
        <v>25847</v>
      </c>
      <c r="B14298" s="46" t="s">
        <v>25848</v>
      </c>
      <c r="C14298" s="47">
        <v>71.800600000000003</v>
      </c>
      <c r="D14298" s="119" t="s">
        <v>19348</v>
      </c>
      <c r="E14298" s="46" t="s">
        <v>19350</v>
      </c>
      <c r="F14298" s="121">
        <v>367.36799999999999</v>
      </c>
      <c r="G14298" s="87"/>
      <c r="H14298" s="47"/>
      <c r="I14298" s="120">
        <v>21</v>
      </c>
      <c r="J14298" s="120">
        <v>0</v>
      </c>
    </row>
    <row r="14299" spans="1:10" ht="15" customHeight="1">
      <c r="A14299" s="46" t="s">
        <v>25845</v>
      </c>
      <c r="B14299" s="46" t="s">
        <v>25846</v>
      </c>
      <c r="C14299" s="47">
        <v>76.656999999999996</v>
      </c>
      <c r="D14299" s="119" t="s">
        <v>19346</v>
      </c>
      <c r="E14299" s="46" t="s">
        <v>19348</v>
      </c>
      <c r="F14299" s="121">
        <v>362.62779999999998</v>
      </c>
      <c r="G14299" s="87"/>
      <c r="H14299" s="47"/>
      <c r="I14299" s="120">
        <v>23</v>
      </c>
      <c r="J14299" s="120">
        <v>0</v>
      </c>
    </row>
    <row r="14300" spans="1:10" ht="15" customHeight="1">
      <c r="A14300" s="46" t="s">
        <v>25843</v>
      </c>
      <c r="B14300" s="46" t="s">
        <v>25844</v>
      </c>
      <c r="C14300" s="47">
        <v>81.397199999999998</v>
      </c>
      <c r="D14300" s="119" t="s">
        <v>19888</v>
      </c>
      <c r="E14300" s="46" t="s">
        <v>19346</v>
      </c>
      <c r="F14300" s="121">
        <v>367.36799999999999</v>
      </c>
      <c r="G14300" s="87"/>
      <c r="H14300" s="47"/>
      <c r="I14300" s="120">
        <v>1</v>
      </c>
      <c r="J14300" s="120">
        <v>0</v>
      </c>
    </row>
    <row r="14301" spans="1:10" ht="15" customHeight="1">
      <c r="A14301" s="46" t="s">
        <v>25841</v>
      </c>
      <c r="B14301" s="46" t="s">
        <v>25842</v>
      </c>
      <c r="C14301" s="47">
        <v>89.483400000000003</v>
      </c>
      <c r="D14301" s="119" t="s">
        <v>19886</v>
      </c>
      <c r="E14301" s="46" t="s">
        <v>19888</v>
      </c>
      <c r="F14301" s="121">
        <v>397.80759999999998</v>
      </c>
      <c r="G14301" s="87"/>
      <c r="H14301" s="47"/>
      <c r="I14301" s="120">
        <v>48</v>
      </c>
      <c r="J14301" s="120">
        <v>0</v>
      </c>
    </row>
    <row r="14302" spans="1:10" ht="15" customHeight="1">
      <c r="A14302" s="46" t="s">
        <v>25857</v>
      </c>
      <c r="B14302" s="46" t="s">
        <v>25858</v>
      </c>
      <c r="C14302" s="47">
        <v>30.718599999999999</v>
      </c>
      <c r="D14302" s="119" t="s">
        <v>19884</v>
      </c>
      <c r="E14302" s="46" t="s">
        <v>19886</v>
      </c>
      <c r="F14302" s="121">
        <v>450.322</v>
      </c>
      <c r="G14302" s="87"/>
      <c r="H14302" s="47"/>
      <c r="I14302" s="120">
        <v>0</v>
      </c>
      <c r="J14302" s="120">
        <v>0</v>
      </c>
    </row>
    <row r="14303" spans="1:10" ht="15" customHeight="1">
      <c r="A14303" s="46" t="s">
        <v>25855</v>
      </c>
      <c r="B14303" s="46" t="s">
        <v>25856</v>
      </c>
      <c r="C14303" s="47">
        <v>31.5318</v>
      </c>
      <c r="D14303" s="119" t="s">
        <v>19882</v>
      </c>
      <c r="E14303" s="46" t="s">
        <v>19884</v>
      </c>
      <c r="F14303" s="121">
        <v>513.98979999999995</v>
      </c>
      <c r="G14303" s="87"/>
      <c r="H14303" s="47"/>
      <c r="I14303" s="120">
        <v>0</v>
      </c>
      <c r="J14303" s="120">
        <v>0</v>
      </c>
    </row>
    <row r="14304" spans="1:10" ht="15" customHeight="1">
      <c r="A14304" s="46" t="s">
        <v>25853</v>
      </c>
      <c r="B14304" s="46" t="s">
        <v>25854</v>
      </c>
      <c r="C14304" s="47">
        <v>32.461199999999998</v>
      </c>
      <c r="D14304" s="119" t="s">
        <v>19880</v>
      </c>
      <c r="E14304" s="46" t="s">
        <v>19882</v>
      </c>
      <c r="F14304" s="121">
        <v>598.57039999999995</v>
      </c>
      <c r="G14304" s="87"/>
      <c r="H14304" s="47"/>
      <c r="I14304" s="120">
        <v>0</v>
      </c>
      <c r="J14304" s="120">
        <v>0</v>
      </c>
    </row>
    <row r="14305" spans="1:10" ht="15" customHeight="1">
      <c r="A14305" s="46" t="s">
        <v>25865</v>
      </c>
      <c r="B14305" s="46" t="s">
        <v>25866</v>
      </c>
      <c r="C14305" s="47">
        <v>11.060600000000001</v>
      </c>
      <c r="D14305" s="119" t="s">
        <v>19344</v>
      </c>
      <c r="E14305" s="46" t="s">
        <v>19880</v>
      </c>
      <c r="F14305" s="121">
        <v>270.19319999999999</v>
      </c>
      <c r="G14305" s="87"/>
      <c r="H14305" s="47"/>
      <c r="I14305" s="120">
        <v>0</v>
      </c>
      <c r="J14305" s="120">
        <v>0</v>
      </c>
    </row>
    <row r="14306" spans="1:10" ht="15" customHeight="1">
      <c r="A14306" s="46" t="s">
        <v>25863</v>
      </c>
      <c r="B14306" s="46" t="s">
        <v>25864</v>
      </c>
      <c r="C14306" s="47">
        <v>11.7576</v>
      </c>
      <c r="D14306" s="119" t="s">
        <v>19342</v>
      </c>
      <c r="E14306" s="46" t="s">
        <v>19344</v>
      </c>
      <c r="F14306" s="121">
        <v>274.93340000000001</v>
      </c>
      <c r="G14306" s="87"/>
      <c r="H14306" s="47"/>
      <c r="I14306" s="120">
        <v>30</v>
      </c>
      <c r="J14306" s="120">
        <v>0</v>
      </c>
    </row>
    <row r="14307" spans="1:10" ht="15" customHeight="1">
      <c r="A14307" s="46" t="s">
        <v>25861</v>
      </c>
      <c r="B14307" s="46" t="s">
        <v>25862</v>
      </c>
      <c r="C14307" s="47">
        <v>12.9194</v>
      </c>
      <c r="D14307" s="119" t="s">
        <v>19340</v>
      </c>
      <c r="E14307" s="46" t="s">
        <v>19342</v>
      </c>
      <c r="F14307" s="121">
        <v>450.322</v>
      </c>
      <c r="G14307" s="87"/>
      <c r="H14307" s="47"/>
      <c r="I14307" s="120">
        <v>0</v>
      </c>
      <c r="J14307" s="120">
        <v>0</v>
      </c>
    </row>
    <row r="14308" spans="1:10" ht="15" customHeight="1">
      <c r="A14308" s="46" t="s">
        <v>25859</v>
      </c>
      <c r="B14308" s="46" t="s">
        <v>25860</v>
      </c>
      <c r="C14308" s="47">
        <v>13.849</v>
      </c>
      <c r="D14308" s="119" t="s">
        <v>19338</v>
      </c>
      <c r="E14308" s="46" t="s">
        <v>19340</v>
      </c>
      <c r="F14308" s="121">
        <v>924.34500000000003</v>
      </c>
      <c r="G14308" s="87"/>
      <c r="H14308" s="47"/>
      <c r="I14308" s="120">
        <v>11</v>
      </c>
      <c r="J14308" s="120">
        <v>0</v>
      </c>
    </row>
    <row r="14309" spans="1:10" ht="15" customHeight="1">
      <c r="A14309" s="46" t="s">
        <v>33800</v>
      </c>
      <c r="B14309" s="46" t="s">
        <v>26027</v>
      </c>
      <c r="C14309" s="47">
        <v>922.5326</v>
      </c>
      <c r="D14309" s="119" t="s">
        <v>638</v>
      </c>
      <c r="E14309" s="46" t="s">
        <v>19338</v>
      </c>
      <c r="F14309" s="121">
        <v>198.90379999999999</v>
      </c>
      <c r="G14309" s="87"/>
      <c r="H14309" s="47"/>
      <c r="I14309" s="120">
        <v>0</v>
      </c>
      <c r="J14309" s="120">
        <v>0</v>
      </c>
    </row>
    <row r="14310" spans="1:10" ht="15" customHeight="1">
      <c r="A14310" s="46" t="s">
        <v>26054</v>
      </c>
      <c r="B14310" s="46" t="s">
        <v>26055</v>
      </c>
      <c r="C14310" s="47">
        <v>990.95939999999996</v>
      </c>
      <c r="D14310" s="119" t="s">
        <v>641</v>
      </c>
      <c r="E14310" s="46" t="s">
        <v>638</v>
      </c>
      <c r="F14310" s="121">
        <v>214.3948</v>
      </c>
      <c r="G14310" s="87"/>
      <c r="H14310" s="47"/>
      <c r="I14310" s="120">
        <v>0</v>
      </c>
      <c r="J14310" s="120">
        <v>0</v>
      </c>
    </row>
    <row r="14311" spans="1:10" ht="15" customHeight="1">
      <c r="A14311" s="46" t="s">
        <v>1599</v>
      </c>
      <c r="B14311" s="46" t="s">
        <v>1600</v>
      </c>
      <c r="C14311" s="47">
        <v>7.35</v>
      </c>
      <c r="D14311" s="119" t="s">
        <v>642</v>
      </c>
      <c r="E14311" s="46" t="s">
        <v>641</v>
      </c>
      <c r="F14311" s="121">
        <v>283.62079999999997</v>
      </c>
      <c r="G14311" s="87"/>
      <c r="H14311" s="47"/>
      <c r="I14311" s="120">
        <v>0</v>
      </c>
      <c r="J14311" s="120">
        <v>0</v>
      </c>
    </row>
    <row r="14312" spans="1:10" ht="15" customHeight="1">
      <c r="A14312" s="46" t="s">
        <v>26052</v>
      </c>
      <c r="B14312" s="46" t="s">
        <v>26053</v>
      </c>
      <c r="C14312" s="47">
        <v>243.58760000000001</v>
      </c>
      <c r="D14312" s="119" t="s">
        <v>643</v>
      </c>
      <c r="E14312" s="46" t="s">
        <v>642</v>
      </c>
      <c r="F14312" s="121">
        <v>450.25380000000001</v>
      </c>
      <c r="G14312" s="87"/>
      <c r="H14312" s="47"/>
      <c r="I14312" s="120">
        <v>0</v>
      </c>
      <c r="J14312" s="120">
        <v>0</v>
      </c>
    </row>
    <row r="14313" spans="1:10" ht="15" customHeight="1">
      <c r="A14313" s="46" t="s">
        <v>26050</v>
      </c>
      <c r="B14313" s="46" t="s">
        <v>26051</v>
      </c>
      <c r="C14313" s="47">
        <v>197.858</v>
      </c>
      <c r="D14313" s="119" t="s">
        <v>644</v>
      </c>
      <c r="E14313" s="46" t="s">
        <v>643</v>
      </c>
      <c r="F14313" s="121">
        <v>472.0154</v>
      </c>
      <c r="G14313" s="87"/>
      <c r="H14313" s="47"/>
      <c r="I14313" s="120">
        <v>0</v>
      </c>
      <c r="J14313" s="120">
        <v>0</v>
      </c>
    </row>
    <row r="14314" spans="1:10" ht="15" customHeight="1">
      <c r="A14314" s="46" t="s">
        <v>26048</v>
      </c>
      <c r="B14314" s="46" t="s">
        <v>26049</v>
      </c>
      <c r="C14314" s="47">
        <v>252.44880000000001</v>
      </c>
      <c r="D14314" s="119" t="s">
        <v>19417</v>
      </c>
      <c r="E14314" s="46" t="s">
        <v>644</v>
      </c>
      <c r="F14314" s="121">
        <v>175.31880000000001</v>
      </c>
      <c r="G14314" s="87"/>
      <c r="H14314" s="47"/>
      <c r="I14314" s="120">
        <v>0</v>
      </c>
      <c r="J14314" s="120">
        <v>0</v>
      </c>
    </row>
    <row r="14315" spans="1:10" ht="15" customHeight="1">
      <c r="A14315" s="46" t="s">
        <v>26046</v>
      </c>
      <c r="B14315" s="46" t="s">
        <v>26047</v>
      </c>
      <c r="C14315" s="47">
        <v>529.83240000000001</v>
      </c>
      <c r="D14315" s="119" t="s">
        <v>19415</v>
      </c>
      <c r="E14315" s="46" t="s">
        <v>19417</v>
      </c>
      <c r="F14315" s="121">
        <v>209.84</v>
      </c>
      <c r="G14315" s="87"/>
      <c r="H14315" s="47"/>
      <c r="I14315" s="120">
        <v>1</v>
      </c>
      <c r="J14315" s="120">
        <v>0</v>
      </c>
    </row>
    <row r="14316" spans="1:10" ht="15" customHeight="1">
      <c r="A14316" s="46" t="s">
        <v>26044</v>
      </c>
      <c r="B14316" s="46" t="s">
        <v>26045</v>
      </c>
      <c r="C14316" s="47">
        <v>388.51760000000002</v>
      </c>
      <c r="D14316" s="119" t="s">
        <v>19413</v>
      </c>
      <c r="E14316" s="46" t="s">
        <v>19415</v>
      </c>
      <c r="F14316" s="121">
        <v>262.072</v>
      </c>
      <c r="G14316" s="87"/>
      <c r="H14316" s="47"/>
      <c r="I14316" s="120">
        <v>1</v>
      </c>
      <c r="J14316" s="120">
        <v>0</v>
      </c>
    </row>
    <row r="14317" spans="1:10" ht="15" customHeight="1">
      <c r="A14317" s="46" t="s">
        <v>26042</v>
      </c>
      <c r="B14317" s="46" t="s">
        <v>26043</v>
      </c>
      <c r="C14317" s="47">
        <v>743.00800000000004</v>
      </c>
      <c r="D14317" s="119" t="s">
        <v>19412</v>
      </c>
      <c r="E14317" s="46" t="s">
        <v>19413</v>
      </c>
      <c r="F14317" s="121">
        <v>203.1096</v>
      </c>
      <c r="G14317" s="87"/>
      <c r="H14317" s="47"/>
      <c r="I14317" s="120">
        <v>0</v>
      </c>
      <c r="J14317" s="120">
        <v>0</v>
      </c>
    </row>
    <row r="14318" spans="1:10" ht="15" customHeight="1">
      <c r="A14318" s="46" t="s">
        <v>26040</v>
      </c>
      <c r="B14318" s="46" t="s">
        <v>26041</v>
      </c>
      <c r="C14318" s="47">
        <v>287.52760000000001</v>
      </c>
      <c r="D14318" s="119" t="s">
        <v>19410</v>
      </c>
      <c r="E14318" s="46" t="s">
        <v>19412</v>
      </c>
      <c r="F14318" s="121">
        <v>208.0822</v>
      </c>
      <c r="G14318" s="87"/>
      <c r="H14318" s="47"/>
      <c r="I14318" s="120">
        <v>0</v>
      </c>
      <c r="J14318" s="120">
        <v>0</v>
      </c>
    </row>
    <row r="14319" spans="1:10" ht="15" customHeight="1">
      <c r="A14319" s="46" t="s">
        <v>26038</v>
      </c>
      <c r="B14319" s="46" t="s">
        <v>26039</v>
      </c>
      <c r="C14319" s="47">
        <v>585.11879999999996</v>
      </c>
      <c r="D14319" s="119" t="s">
        <v>19408</v>
      </c>
      <c r="E14319" s="46" t="s">
        <v>19410</v>
      </c>
      <c r="F14319" s="121">
        <v>233.38659999999999</v>
      </c>
      <c r="G14319" s="87"/>
      <c r="H14319" s="47"/>
      <c r="I14319" s="120">
        <v>0</v>
      </c>
      <c r="J14319" s="120">
        <v>0</v>
      </c>
    </row>
    <row r="14320" spans="1:10" ht="15" customHeight="1">
      <c r="A14320" s="46" t="s">
        <v>26036</v>
      </c>
      <c r="B14320" s="46" t="s">
        <v>26037</v>
      </c>
      <c r="C14320" s="47">
        <v>519.02279999999996</v>
      </c>
      <c r="D14320" s="119" t="s">
        <v>19406</v>
      </c>
      <c r="E14320" s="46" t="s">
        <v>19408</v>
      </c>
      <c r="F14320" s="121">
        <v>286.36579999999998</v>
      </c>
      <c r="G14320" s="87"/>
      <c r="H14320" s="47"/>
      <c r="I14320" s="120">
        <v>0</v>
      </c>
      <c r="J14320" s="120">
        <v>0</v>
      </c>
    </row>
    <row r="14321" spans="1:10" ht="15" customHeight="1">
      <c r="A14321" s="46" t="s">
        <v>26034</v>
      </c>
      <c r="B14321" s="46" t="s">
        <v>26035</v>
      </c>
      <c r="C14321" s="47">
        <v>491.91520000000003</v>
      </c>
      <c r="D14321" s="119" t="s">
        <v>19405</v>
      </c>
      <c r="E14321" s="46" t="s">
        <v>19406</v>
      </c>
      <c r="F14321" s="121">
        <v>422.42680000000001</v>
      </c>
      <c r="G14321" s="87"/>
      <c r="H14321" s="47"/>
      <c r="I14321" s="120">
        <v>0</v>
      </c>
      <c r="J14321" s="120">
        <v>0</v>
      </c>
    </row>
    <row r="14322" spans="1:10" ht="15" customHeight="1">
      <c r="A14322" s="46" t="s">
        <v>26032</v>
      </c>
      <c r="B14322" s="46" t="s">
        <v>26033</v>
      </c>
      <c r="C14322" s="47">
        <v>595.97619999999995</v>
      </c>
      <c r="D14322" s="119" t="s">
        <v>1468</v>
      </c>
      <c r="E14322" s="46" t="s">
        <v>19405</v>
      </c>
      <c r="F14322" s="121">
        <v>174.20359999999999</v>
      </c>
      <c r="G14322" s="87"/>
      <c r="H14322" s="47"/>
      <c r="I14322" s="120">
        <v>0</v>
      </c>
      <c r="J14322" s="120">
        <v>0</v>
      </c>
    </row>
    <row r="14323" spans="1:10" ht="15" customHeight="1">
      <c r="A14323" s="46" t="s">
        <v>26030</v>
      </c>
      <c r="B14323" s="46" t="s">
        <v>26031</v>
      </c>
      <c r="C14323" s="47">
        <v>750.56219999999996</v>
      </c>
      <c r="D14323" s="119" t="s">
        <v>1471</v>
      </c>
      <c r="E14323" s="46" t="s">
        <v>1468</v>
      </c>
      <c r="F14323" s="121">
        <v>193.5848</v>
      </c>
      <c r="G14323" s="87"/>
      <c r="H14323" s="47"/>
      <c r="I14323" s="120">
        <v>0</v>
      </c>
      <c r="J14323" s="120">
        <v>0</v>
      </c>
    </row>
    <row r="14324" spans="1:10" ht="15" customHeight="1">
      <c r="A14324" s="46" t="s">
        <v>26028</v>
      </c>
      <c r="B14324" s="46" t="s">
        <v>26029</v>
      </c>
      <c r="C14324" s="47">
        <v>703.34339999999997</v>
      </c>
      <c r="D14324" s="119" t="s">
        <v>2004</v>
      </c>
      <c r="E14324" s="46" t="s">
        <v>1471</v>
      </c>
      <c r="F14324" s="121">
        <v>273.65699999999998</v>
      </c>
      <c r="G14324" s="87"/>
      <c r="H14324" s="47"/>
      <c r="I14324" s="120">
        <v>0</v>
      </c>
      <c r="J14324" s="120">
        <v>0</v>
      </c>
    </row>
    <row r="14325" spans="1:10" ht="15" customHeight="1">
      <c r="A14325" s="46" t="s">
        <v>26026</v>
      </c>
      <c r="B14325" s="46" t="s">
        <v>26027</v>
      </c>
      <c r="C14325" s="47">
        <v>922.5326</v>
      </c>
      <c r="D14325" s="119" t="s">
        <v>2007</v>
      </c>
      <c r="E14325" s="46" t="s">
        <v>2004</v>
      </c>
      <c r="F14325" s="121">
        <v>345.14299999999997</v>
      </c>
      <c r="G14325" s="87"/>
      <c r="H14325" s="47"/>
      <c r="I14325" s="120">
        <v>0</v>
      </c>
      <c r="J14325" s="120">
        <v>0</v>
      </c>
    </row>
    <row r="14326" spans="1:10" ht="15" customHeight="1">
      <c r="A14326" s="46" t="s">
        <v>26024</v>
      </c>
      <c r="B14326" s="46" t="s">
        <v>26025</v>
      </c>
      <c r="C14326" s="47">
        <v>875.99</v>
      </c>
      <c r="D14326" s="119" t="s">
        <v>2775</v>
      </c>
      <c r="E14326" s="46" t="s">
        <v>2007</v>
      </c>
      <c r="F14326" s="121">
        <v>177.77119999999999</v>
      </c>
      <c r="G14326" s="87"/>
      <c r="H14326" s="47"/>
      <c r="I14326" s="120">
        <v>0</v>
      </c>
      <c r="J14326" s="120">
        <v>0</v>
      </c>
    </row>
    <row r="14327" spans="1:10" ht="15" customHeight="1">
      <c r="A14327" s="46" t="s">
        <v>26022</v>
      </c>
      <c r="B14327" s="46" t="s">
        <v>26023</v>
      </c>
      <c r="C14327" s="47">
        <v>62.372</v>
      </c>
      <c r="D14327" s="119" t="s">
        <v>2777</v>
      </c>
      <c r="E14327" s="46" t="s">
        <v>2775</v>
      </c>
      <c r="F14327" s="121">
        <v>231.917</v>
      </c>
      <c r="G14327" s="87"/>
      <c r="H14327" s="47"/>
      <c r="I14327" s="120">
        <v>20</v>
      </c>
      <c r="J14327" s="120">
        <v>0</v>
      </c>
    </row>
    <row r="14328" spans="1:10" ht="15" customHeight="1">
      <c r="A14328" s="46" t="s">
        <v>26020</v>
      </c>
      <c r="B14328" s="46" t="s">
        <v>26021</v>
      </c>
      <c r="C14328" s="47">
        <v>131.1</v>
      </c>
      <c r="D14328" s="119" t="s">
        <v>2779</v>
      </c>
      <c r="E14328" s="46" t="s">
        <v>2777</v>
      </c>
      <c r="F14328" s="121">
        <v>382.96940000000001</v>
      </c>
      <c r="G14328" s="87"/>
      <c r="H14328" s="47"/>
      <c r="I14328" s="120">
        <v>10</v>
      </c>
      <c r="J14328" s="120">
        <v>0</v>
      </c>
    </row>
    <row r="14329" spans="1:10" ht="15" customHeight="1">
      <c r="A14329" s="46" t="s">
        <v>33813</v>
      </c>
      <c r="B14329" s="46" t="s">
        <v>33814</v>
      </c>
      <c r="C14329" s="47">
        <v>71.924599999999998</v>
      </c>
      <c r="D14329" s="119" t="s">
        <v>2781</v>
      </c>
      <c r="E14329" s="46" t="s">
        <v>2779</v>
      </c>
      <c r="F14329" s="121">
        <v>308.2276</v>
      </c>
      <c r="G14329" s="87"/>
      <c r="H14329" s="47">
        <v>0</v>
      </c>
      <c r="I14329" s="120">
        <v>2</v>
      </c>
      <c r="J14329" s="120">
        <v>0</v>
      </c>
    </row>
    <row r="14330" spans="1:10" ht="15" customHeight="1">
      <c r="A14330" s="46" t="s">
        <v>26018</v>
      </c>
      <c r="B14330" s="46" t="s">
        <v>26019</v>
      </c>
      <c r="C14330" s="47">
        <v>81.873999999999995</v>
      </c>
      <c r="D14330" s="119" t="s">
        <v>3384</v>
      </c>
      <c r="E14330" s="46" t="s">
        <v>2781</v>
      </c>
      <c r="F14330" s="121">
        <v>76.386399999999995</v>
      </c>
      <c r="G14330" s="87"/>
      <c r="H14330" s="47"/>
      <c r="I14330" s="120">
        <v>10</v>
      </c>
      <c r="J14330" s="120">
        <v>0</v>
      </c>
    </row>
    <row r="14331" spans="1:10" ht="15" customHeight="1">
      <c r="A14331" s="46" t="s">
        <v>26016</v>
      </c>
      <c r="B14331" s="46" t="s">
        <v>26017</v>
      </c>
      <c r="C14331" s="47">
        <v>155.45920000000001</v>
      </c>
      <c r="D14331" s="119" t="s">
        <v>6188</v>
      </c>
      <c r="E14331" s="46" t="s">
        <v>3384</v>
      </c>
      <c r="F14331" s="121">
        <v>76.791200000000003</v>
      </c>
      <c r="G14331" s="87"/>
      <c r="H14331" s="47"/>
      <c r="I14331" s="120">
        <v>12</v>
      </c>
      <c r="J14331" s="120">
        <v>0</v>
      </c>
    </row>
    <row r="14332" spans="1:10" ht="15" customHeight="1">
      <c r="A14332" s="46" t="s">
        <v>35567</v>
      </c>
      <c r="B14332" s="46" t="s">
        <v>35773</v>
      </c>
      <c r="C14332" s="47">
        <v>121.3638</v>
      </c>
      <c r="D14332" s="119" t="s">
        <v>7725</v>
      </c>
      <c r="E14332" s="46" t="s">
        <v>6188</v>
      </c>
      <c r="F14332" s="121">
        <v>244.84639999999999</v>
      </c>
      <c r="G14332" s="87"/>
      <c r="H14332" s="47"/>
      <c r="I14332" s="120">
        <v>10</v>
      </c>
      <c r="J14332" s="120">
        <v>0</v>
      </c>
    </row>
    <row r="14333" spans="1:10" ht="15" customHeight="1">
      <c r="A14333" s="46" t="s">
        <v>35572</v>
      </c>
      <c r="B14333" s="46" t="s">
        <v>35774</v>
      </c>
      <c r="C14333" s="47">
        <v>74.100999999999999</v>
      </c>
      <c r="D14333" s="119" t="s">
        <v>7727</v>
      </c>
      <c r="E14333" s="46" t="s">
        <v>7725</v>
      </c>
      <c r="F14333" s="121">
        <v>271.26159999999999</v>
      </c>
      <c r="G14333" s="87"/>
      <c r="H14333" s="47"/>
      <c r="I14333" s="120">
        <v>30</v>
      </c>
      <c r="J14333" s="120">
        <v>0</v>
      </c>
    </row>
    <row r="14334" spans="1:10" ht="15" customHeight="1">
      <c r="A14334" s="46" t="s">
        <v>26014</v>
      </c>
      <c r="B14334" s="46" t="s">
        <v>26015</v>
      </c>
      <c r="C14334" s="47">
        <v>89.831999999999994</v>
      </c>
      <c r="D14334" s="119" t="s">
        <v>19504</v>
      </c>
      <c r="E14334" s="46" t="s">
        <v>7727</v>
      </c>
      <c r="F14334" s="121">
        <v>399.78280000000001</v>
      </c>
      <c r="G14334" s="87"/>
      <c r="H14334" s="47"/>
      <c r="I14334" s="120">
        <v>5</v>
      </c>
      <c r="J14334" s="120">
        <v>0</v>
      </c>
    </row>
    <row r="14335" spans="1:10" ht="15" customHeight="1">
      <c r="A14335" s="46" t="s">
        <v>26012</v>
      </c>
      <c r="B14335" s="46" t="s">
        <v>26013</v>
      </c>
      <c r="C14335" s="47">
        <v>165.7054</v>
      </c>
      <c r="D14335" s="119" t="s">
        <v>19502</v>
      </c>
      <c r="E14335" s="46" t="s">
        <v>19504</v>
      </c>
      <c r="F14335" s="121">
        <v>734.08519999999999</v>
      </c>
      <c r="G14335" s="87"/>
      <c r="H14335" s="47"/>
      <c r="I14335" s="120">
        <v>8</v>
      </c>
      <c r="J14335" s="120">
        <v>0</v>
      </c>
    </row>
    <row r="14336" spans="1:10" ht="15" customHeight="1">
      <c r="A14336" s="46" t="s">
        <v>35569</v>
      </c>
      <c r="B14336" s="46" t="s">
        <v>35775</v>
      </c>
      <c r="C14336" s="47">
        <v>173.36699999999999</v>
      </c>
      <c r="D14336" s="119" t="s">
        <v>19500</v>
      </c>
      <c r="E14336" s="46" t="s">
        <v>19502</v>
      </c>
      <c r="F14336" s="121">
        <v>765.10580000000004</v>
      </c>
      <c r="G14336" s="87"/>
      <c r="H14336" s="47"/>
      <c r="I14336" s="120">
        <v>15</v>
      </c>
      <c r="J14336" s="120">
        <v>0</v>
      </c>
    </row>
    <row r="14337" spans="1:10" ht="15" customHeight="1">
      <c r="A14337" s="46" t="s">
        <v>35573</v>
      </c>
      <c r="B14337" s="46" t="s">
        <v>35776</v>
      </c>
      <c r="C14337" s="47">
        <v>89.831999999999994</v>
      </c>
      <c r="D14337" s="119" t="s">
        <v>19498</v>
      </c>
      <c r="E14337" s="46" t="s">
        <v>19500</v>
      </c>
      <c r="F14337" s="121">
        <v>891.3614</v>
      </c>
      <c r="G14337" s="87"/>
      <c r="H14337" s="47"/>
      <c r="I14337" s="120">
        <v>19</v>
      </c>
      <c r="J14337" s="120">
        <v>0</v>
      </c>
    </row>
    <row r="14338" spans="1:10" ht="15" customHeight="1">
      <c r="A14338" s="46" t="s">
        <v>26010</v>
      </c>
      <c r="B14338" s="46" t="s">
        <v>26011</v>
      </c>
      <c r="C14338" s="47">
        <v>81.792199999999994</v>
      </c>
      <c r="D14338" s="119" t="s">
        <v>19496</v>
      </c>
      <c r="E14338" s="46" t="s">
        <v>19498</v>
      </c>
      <c r="F14338" s="121">
        <v>208.2216</v>
      </c>
      <c r="G14338" s="87"/>
      <c r="H14338" s="47"/>
      <c r="I14338" s="120">
        <v>14</v>
      </c>
      <c r="J14338" s="120">
        <v>0</v>
      </c>
    </row>
    <row r="14339" spans="1:10" ht="15" customHeight="1">
      <c r="A14339" s="46" t="s">
        <v>26008</v>
      </c>
      <c r="B14339" s="46" t="s">
        <v>26009</v>
      </c>
      <c r="C14339" s="47">
        <v>205.16839999999999</v>
      </c>
      <c r="D14339" s="119" t="s">
        <v>19494</v>
      </c>
      <c r="E14339" s="46" t="s">
        <v>19496</v>
      </c>
      <c r="F14339" s="121">
        <v>282.41559999999998</v>
      </c>
      <c r="G14339" s="87"/>
      <c r="H14339" s="47"/>
      <c r="I14339" s="120">
        <v>8</v>
      </c>
      <c r="J14339" s="120">
        <v>0</v>
      </c>
    </row>
    <row r="14340" spans="1:10" ht="15" customHeight="1">
      <c r="A14340" s="46" t="s">
        <v>26006</v>
      </c>
      <c r="B14340" s="46" t="s">
        <v>26007</v>
      </c>
      <c r="C14340" s="47">
        <v>51.159199999999998</v>
      </c>
      <c r="D14340" s="119" t="s">
        <v>19492</v>
      </c>
      <c r="E14340" s="46" t="s">
        <v>19494</v>
      </c>
      <c r="F14340" s="121">
        <v>306.3492</v>
      </c>
      <c r="G14340" s="87"/>
      <c r="H14340" s="47"/>
      <c r="I14340" s="120">
        <v>32</v>
      </c>
      <c r="J14340" s="120">
        <v>0</v>
      </c>
    </row>
    <row r="14341" spans="1:10" ht="15" customHeight="1">
      <c r="A14341" s="46" t="s">
        <v>26004</v>
      </c>
      <c r="B14341" s="46" t="s">
        <v>26005</v>
      </c>
      <c r="C14341" s="47">
        <v>94.053600000000003</v>
      </c>
      <c r="D14341" s="119" t="s">
        <v>19490</v>
      </c>
      <c r="E14341" s="46" t="s">
        <v>19492</v>
      </c>
      <c r="F14341" s="121">
        <v>1375.9860000000001</v>
      </c>
      <c r="G14341" s="87"/>
      <c r="H14341" s="47"/>
      <c r="I14341" s="120">
        <v>10</v>
      </c>
      <c r="J14341" s="120">
        <v>0</v>
      </c>
    </row>
    <row r="14342" spans="1:10" ht="15" customHeight="1">
      <c r="A14342" s="46" t="s">
        <v>33801</v>
      </c>
      <c r="B14342" s="46" t="s">
        <v>33802</v>
      </c>
      <c r="C14342" s="47">
        <v>55.369599999999998</v>
      </c>
      <c r="D14342" s="119" t="s">
        <v>19488</v>
      </c>
      <c r="E14342" s="46" t="s">
        <v>19490</v>
      </c>
      <c r="F14342" s="121">
        <v>1412.0778</v>
      </c>
      <c r="G14342" s="87"/>
      <c r="H14342" s="47">
        <v>0</v>
      </c>
      <c r="I14342" s="120">
        <v>1</v>
      </c>
      <c r="J14342" s="120">
        <v>0</v>
      </c>
    </row>
    <row r="14343" spans="1:10" ht="15" customHeight="1">
      <c r="A14343" s="46" t="s">
        <v>7138</v>
      </c>
      <c r="B14343" s="46" t="s">
        <v>26002</v>
      </c>
      <c r="C14343" s="47">
        <v>63.846400000000003</v>
      </c>
      <c r="D14343" s="119" t="s">
        <v>19486</v>
      </c>
      <c r="E14343" s="46" t="s">
        <v>19488</v>
      </c>
      <c r="F14343" s="121">
        <v>1603.546</v>
      </c>
      <c r="G14343" s="87"/>
      <c r="H14343" s="47"/>
      <c r="I14343" s="120">
        <v>9</v>
      </c>
      <c r="J14343" s="120">
        <v>0</v>
      </c>
    </row>
    <row r="14344" spans="1:10" ht="15" customHeight="1">
      <c r="A14344" s="46" t="s">
        <v>7141</v>
      </c>
      <c r="B14344" s="46" t="s">
        <v>26003</v>
      </c>
      <c r="C14344" s="47">
        <v>114.5222</v>
      </c>
      <c r="D14344" s="119" t="s">
        <v>19484</v>
      </c>
      <c r="E14344" s="46" t="s">
        <v>19486</v>
      </c>
      <c r="F14344" s="121">
        <v>458.9194</v>
      </c>
      <c r="G14344" s="87"/>
      <c r="H14344" s="47"/>
      <c r="I14344" s="120">
        <v>9</v>
      </c>
      <c r="J14344" s="120">
        <v>0</v>
      </c>
    </row>
    <row r="14345" spans="1:10" ht="15" customHeight="1">
      <c r="A14345" s="46" t="s">
        <v>7144</v>
      </c>
      <c r="B14345" s="46" t="s">
        <v>26002</v>
      </c>
      <c r="C14345" s="47">
        <v>19.053999999999998</v>
      </c>
      <c r="D14345" s="119" t="s">
        <v>19482</v>
      </c>
      <c r="E14345" s="46" t="s">
        <v>19484</v>
      </c>
      <c r="F14345" s="121">
        <v>57.440399999999997</v>
      </c>
      <c r="G14345" s="87"/>
      <c r="H14345" s="47"/>
      <c r="I14345" s="120">
        <v>309</v>
      </c>
      <c r="J14345" s="120">
        <v>0</v>
      </c>
    </row>
    <row r="14346" spans="1:10" ht="15" customHeight="1">
      <c r="A14346" s="46" t="s">
        <v>7147</v>
      </c>
      <c r="B14346" s="46" t="s">
        <v>26001</v>
      </c>
      <c r="C14346" s="47">
        <v>65.779399999999995</v>
      </c>
      <c r="D14346" s="119" t="s">
        <v>19480</v>
      </c>
      <c r="E14346" s="46" t="s">
        <v>19482</v>
      </c>
      <c r="F14346" s="121">
        <v>110.5784</v>
      </c>
      <c r="G14346" s="87"/>
      <c r="H14346" s="47"/>
      <c r="I14346" s="120">
        <v>0</v>
      </c>
      <c r="J14346" s="120">
        <v>0</v>
      </c>
    </row>
    <row r="14347" spans="1:10" ht="15" customHeight="1">
      <c r="A14347" s="46" t="s">
        <v>25999</v>
      </c>
      <c r="B14347" s="46" t="s">
        <v>26000</v>
      </c>
      <c r="C14347" s="47">
        <v>128.52080000000001</v>
      </c>
      <c r="D14347" s="119" t="s">
        <v>19478</v>
      </c>
      <c r="E14347" s="46" t="s">
        <v>19480</v>
      </c>
      <c r="F14347" s="121">
        <v>438.33199999999999</v>
      </c>
      <c r="G14347" s="87"/>
      <c r="H14347" s="47"/>
      <c r="I14347" s="120">
        <v>12</v>
      </c>
      <c r="J14347" s="120">
        <v>0</v>
      </c>
    </row>
    <row r="14348" spans="1:10" ht="15" customHeight="1">
      <c r="A14348" s="46" t="s">
        <v>25997</v>
      </c>
      <c r="B14348" s="46" t="s">
        <v>25998</v>
      </c>
      <c r="C14348" s="47">
        <v>86.253600000000006</v>
      </c>
      <c r="D14348" s="119" t="s">
        <v>19476</v>
      </c>
      <c r="E14348" s="46" t="s">
        <v>19478</v>
      </c>
      <c r="F14348" s="121">
        <v>404.47640000000001</v>
      </c>
      <c r="G14348" s="87"/>
      <c r="H14348" s="47"/>
      <c r="I14348" s="120">
        <v>26</v>
      </c>
      <c r="J14348" s="120">
        <v>0</v>
      </c>
    </row>
    <row r="14349" spans="1:10" ht="15" customHeight="1">
      <c r="A14349" s="46" t="s">
        <v>25995</v>
      </c>
      <c r="B14349" s="46" t="s">
        <v>25996</v>
      </c>
      <c r="C14349" s="47">
        <v>159.21600000000001</v>
      </c>
      <c r="D14349" s="119" t="s">
        <v>19474</v>
      </c>
      <c r="E14349" s="46" t="s">
        <v>19476</v>
      </c>
      <c r="F14349" s="121">
        <v>456.92099999999999</v>
      </c>
      <c r="G14349" s="87"/>
      <c r="H14349" s="47"/>
      <c r="I14349" s="120">
        <v>0</v>
      </c>
      <c r="J14349" s="120">
        <v>0</v>
      </c>
    </row>
    <row r="14350" spans="1:10" ht="15" customHeight="1">
      <c r="A14350" s="46" t="s">
        <v>35576</v>
      </c>
      <c r="B14350" s="46" t="s">
        <v>35777</v>
      </c>
      <c r="C14350" s="47">
        <v>152.15219999999999</v>
      </c>
      <c r="D14350" s="119" t="s">
        <v>19472</v>
      </c>
      <c r="E14350" s="46" t="s">
        <v>19474</v>
      </c>
      <c r="F14350" s="121">
        <v>562.43780000000004</v>
      </c>
      <c r="G14350" s="87"/>
      <c r="H14350" s="47"/>
      <c r="I14350" s="120">
        <v>10</v>
      </c>
      <c r="J14350" s="120">
        <v>0</v>
      </c>
    </row>
    <row r="14351" spans="1:10" ht="15" customHeight="1">
      <c r="A14351" s="46" t="s">
        <v>25994</v>
      </c>
      <c r="B14351" s="46" t="s">
        <v>33822</v>
      </c>
      <c r="C14351" s="47">
        <v>97.686000000000007</v>
      </c>
      <c r="D14351" s="119" t="s">
        <v>19470</v>
      </c>
      <c r="E14351" s="46" t="s">
        <v>19472</v>
      </c>
      <c r="F14351" s="121">
        <v>143.60120000000001</v>
      </c>
      <c r="G14351" s="87"/>
      <c r="H14351" s="47"/>
      <c r="I14351" s="120">
        <v>34</v>
      </c>
      <c r="J14351" s="120">
        <v>0</v>
      </c>
    </row>
    <row r="14352" spans="1:10" ht="15" customHeight="1">
      <c r="A14352" s="46" t="s">
        <v>7150</v>
      </c>
      <c r="B14352" s="46" t="s">
        <v>25993</v>
      </c>
      <c r="C14352" s="47">
        <v>100.8694</v>
      </c>
      <c r="D14352" s="119" t="s">
        <v>19468</v>
      </c>
      <c r="E14352" s="46" t="s">
        <v>19470</v>
      </c>
      <c r="F14352" s="121">
        <v>357.35300000000001</v>
      </c>
      <c r="G14352" s="87"/>
      <c r="H14352" s="47"/>
      <c r="I14352" s="120">
        <v>3</v>
      </c>
      <c r="J14352" s="120">
        <v>0</v>
      </c>
    </row>
    <row r="14353" spans="1:10" ht="15" customHeight="1">
      <c r="A14353" s="46" t="s">
        <v>25991</v>
      </c>
      <c r="B14353" s="46" t="s">
        <v>25992</v>
      </c>
      <c r="C14353" s="47">
        <v>182.3596</v>
      </c>
      <c r="D14353" s="119" t="s">
        <v>4447</v>
      </c>
      <c r="E14353" s="46" t="s">
        <v>19468</v>
      </c>
      <c r="F14353" s="121">
        <v>133.0812</v>
      </c>
      <c r="G14353" s="87"/>
      <c r="H14353" s="47"/>
      <c r="I14353" s="120">
        <v>2</v>
      </c>
      <c r="J14353" s="120">
        <v>0</v>
      </c>
    </row>
    <row r="14354" spans="1:10" ht="15" customHeight="1">
      <c r="A14354" s="46" t="s">
        <v>35570</v>
      </c>
      <c r="B14354" s="46" t="s">
        <v>35778</v>
      </c>
      <c r="C14354" s="47">
        <v>182.3596</v>
      </c>
      <c r="D14354" s="119" t="s">
        <v>4450</v>
      </c>
      <c r="E14354" s="46" t="s">
        <v>4447</v>
      </c>
      <c r="F14354" s="121">
        <v>137.304</v>
      </c>
      <c r="G14354" s="87"/>
      <c r="H14354" s="47"/>
      <c r="I14354" s="120">
        <v>7</v>
      </c>
      <c r="J14354" s="120">
        <v>0</v>
      </c>
    </row>
    <row r="14355" spans="1:10" ht="15" customHeight="1">
      <c r="A14355" s="46" t="s">
        <v>25990</v>
      </c>
      <c r="B14355" s="46" t="s">
        <v>33817</v>
      </c>
      <c r="C14355" s="47">
        <v>113.78879999999999</v>
      </c>
      <c r="D14355" s="119" t="s">
        <v>19464</v>
      </c>
      <c r="E14355" s="46" t="s">
        <v>4450</v>
      </c>
      <c r="F14355" s="121">
        <v>290.80380000000002</v>
      </c>
      <c r="G14355" s="87"/>
      <c r="H14355" s="47"/>
      <c r="I14355" s="120">
        <v>28</v>
      </c>
      <c r="J14355" s="120">
        <v>0</v>
      </c>
    </row>
    <row r="14356" spans="1:10" ht="15" customHeight="1">
      <c r="A14356" s="46" t="s">
        <v>25988</v>
      </c>
      <c r="B14356" s="46" t="s">
        <v>25989</v>
      </c>
      <c r="C14356" s="47">
        <v>92.829400000000007</v>
      </c>
      <c r="D14356" s="119" t="s">
        <v>19462</v>
      </c>
      <c r="E14356" s="46" t="s">
        <v>19464</v>
      </c>
      <c r="F14356" s="121">
        <v>292.75040000000001</v>
      </c>
      <c r="G14356" s="87"/>
      <c r="H14356" s="47"/>
      <c r="I14356" s="120">
        <v>1</v>
      </c>
      <c r="J14356" s="120">
        <v>0</v>
      </c>
    </row>
    <row r="14357" spans="1:10" ht="15" customHeight="1">
      <c r="A14357" s="46" t="s">
        <v>25986</v>
      </c>
      <c r="B14357" s="46" t="s">
        <v>25987</v>
      </c>
      <c r="C14357" s="47">
        <v>209.0582</v>
      </c>
      <c r="D14357" s="119" t="s">
        <v>19460</v>
      </c>
      <c r="E14357" s="46" t="s">
        <v>19462</v>
      </c>
      <c r="F14357" s="121">
        <v>318.62720000000002</v>
      </c>
      <c r="G14357" s="87"/>
      <c r="H14357" s="47"/>
      <c r="I14357" s="120">
        <v>8</v>
      </c>
      <c r="J14357" s="120">
        <v>0</v>
      </c>
    </row>
    <row r="14358" spans="1:10" ht="15" customHeight="1">
      <c r="A14358" s="46" t="s">
        <v>33807</v>
      </c>
      <c r="B14358" s="46" t="s">
        <v>33808</v>
      </c>
      <c r="C14358" s="47">
        <v>223.13839999999999</v>
      </c>
      <c r="D14358" s="119" t="s">
        <v>19458</v>
      </c>
      <c r="E14358" s="46" t="s">
        <v>19460</v>
      </c>
      <c r="F14358" s="121">
        <v>440.93439999999998</v>
      </c>
      <c r="G14358" s="87"/>
      <c r="H14358" s="47">
        <v>0</v>
      </c>
      <c r="I14358" s="120">
        <v>1</v>
      </c>
      <c r="J14358" s="120">
        <v>0</v>
      </c>
    </row>
    <row r="14359" spans="1:10" ht="15" customHeight="1">
      <c r="A14359" s="46" t="s">
        <v>25984</v>
      </c>
      <c r="B14359" s="46" t="s">
        <v>25985</v>
      </c>
      <c r="C14359" s="47">
        <v>45.078600000000002</v>
      </c>
      <c r="D14359" s="119" t="s">
        <v>19456</v>
      </c>
      <c r="E14359" s="46" t="s">
        <v>19458</v>
      </c>
      <c r="F14359" s="121">
        <v>535.92499999999995</v>
      </c>
      <c r="G14359" s="87"/>
      <c r="H14359" s="47"/>
      <c r="I14359" s="120">
        <v>35</v>
      </c>
      <c r="J14359" s="120">
        <v>0</v>
      </c>
    </row>
    <row r="14360" spans="1:10" ht="15" customHeight="1">
      <c r="A14360" s="46" t="s">
        <v>25982</v>
      </c>
      <c r="B14360" s="46" t="s">
        <v>25983</v>
      </c>
      <c r="C14360" s="47">
        <v>84.115799999999993</v>
      </c>
      <c r="D14360" s="119" t="s">
        <v>19454</v>
      </c>
      <c r="E14360" s="46" t="s">
        <v>19456</v>
      </c>
      <c r="F14360" s="121">
        <v>698.32439999999997</v>
      </c>
      <c r="G14360" s="87"/>
      <c r="H14360" s="47"/>
      <c r="I14360" s="120">
        <v>42</v>
      </c>
      <c r="J14360" s="120">
        <v>0</v>
      </c>
    </row>
    <row r="14361" spans="1:10" ht="15" customHeight="1">
      <c r="A14361" s="46" t="s">
        <v>33818</v>
      </c>
      <c r="B14361" s="46" t="s">
        <v>33819</v>
      </c>
      <c r="C14361" s="47">
        <v>99.101399999999998</v>
      </c>
      <c r="D14361" s="119" t="s">
        <v>19452</v>
      </c>
      <c r="E14361" s="46" t="s">
        <v>19454</v>
      </c>
      <c r="F14361" s="121">
        <v>408.40339999999998</v>
      </c>
      <c r="G14361" s="87"/>
      <c r="H14361" s="47">
        <v>0</v>
      </c>
      <c r="I14361" s="120">
        <v>3</v>
      </c>
      <c r="J14361" s="120">
        <v>0</v>
      </c>
    </row>
    <row r="14362" spans="1:10" ht="15" customHeight="1">
      <c r="A14362" s="46" t="s">
        <v>7153</v>
      </c>
      <c r="B14362" s="46" t="s">
        <v>25981</v>
      </c>
      <c r="C14362" s="47">
        <v>61.134999999999998</v>
      </c>
      <c r="D14362" s="119" t="s">
        <v>19450</v>
      </c>
      <c r="E14362" s="46" t="s">
        <v>19452</v>
      </c>
      <c r="F14362" s="121">
        <v>474.53440000000001</v>
      </c>
      <c r="G14362" s="87"/>
      <c r="H14362" s="47"/>
      <c r="I14362" s="120">
        <v>8</v>
      </c>
      <c r="J14362" s="120">
        <v>0</v>
      </c>
    </row>
    <row r="14363" spans="1:10" ht="15" customHeight="1">
      <c r="A14363" s="46" t="s">
        <v>7156</v>
      </c>
      <c r="B14363" s="46" t="s">
        <v>25980</v>
      </c>
      <c r="C14363" s="47">
        <v>118.92019999999999</v>
      </c>
      <c r="D14363" s="119" t="s">
        <v>19448</v>
      </c>
      <c r="E14363" s="46" t="s">
        <v>19450</v>
      </c>
      <c r="F14363" s="121">
        <v>626.59360000000004</v>
      </c>
      <c r="G14363" s="87"/>
      <c r="H14363" s="47"/>
      <c r="I14363" s="120">
        <v>4</v>
      </c>
      <c r="J14363" s="120">
        <v>0</v>
      </c>
    </row>
    <row r="14364" spans="1:10" ht="15" customHeight="1">
      <c r="A14364" s="46" t="s">
        <v>35574</v>
      </c>
      <c r="B14364" s="46" t="s">
        <v>35779</v>
      </c>
      <c r="C14364" s="47">
        <v>60.019599999999997</v>
      </c>
      <c r="D14364" s="119" t="s">
        <v>19446</v>
      </c>
      <c r="E14364" s="46" t="s">
        <v>19448</v>
      </c>
      <c r="F14364" s="121">
        <v>845.41099999999994</v>
      </c>
      <c r="G14364" s="87"/>
      <c r="H14364" s="47"/>
      <c r="I14364" s="120">
        <v>10</v>
      </c>
      <c r="J14364" s="120">
        <v>0</v>
      </c>
    </row>
    <row r="14365" spans="1:10" ht="15" customHeight="1">
      <c r="A14365" s="46" t="s">
        <v>25979</v>
      </c>
      <c r="B14365" s="46" t="s">
        <v>33828</v>
      </c>
      <c r="C14365" s="47">
        <v>69.210999999999999</v>
      </c>
      <c r="D14365" s="119" t="s">
        <v>19444</v>
      </c>
      <c r="E14365" s="46" t="s">
        <v>19446</v>
      </c>
      <c r="F14365" s="121">
        <v>214.42580000000001</v>
      </c>
      <c r="G14365" s="87"/>
      <c r="H14365" s="47"/>
      <c r="I14365" s="120">
        <v>17</v>
      </c>
      <c r="J14365" s="120">
        <v>0</v>
      </c>
    </row>
    <row r="14366" spans="1:10" ht="15" customHeight="1">
      <c r="A14366" s="46" t="s">
        <v>25977</v>
      </c>
      <c r="B14366" s="46" t="s">
        <v>25978</v>
      </c>
      <c r="C14366" s="47">
        <v>125.012</v>
      </c>
      <c r="D14366" s="119" t="s">
        <v>19442</v>
      </c>
      <c r="E14366" s="46" t="s">
        <v>19444</v>
      </c>
      <c r="F14366" s="121">
        <v>217.3536</v>
      </c>
      <c r="G14366" s="87"/>
      <c r="H14366" s="47"/>
      <c r="I14366" s="120">
        <v>0</v>
      </c>
      <c r="J14366" s="120">
        <v>0</v>
      </c>
    </row>
    <row r="14367" spans="1:10" ht="15" customHeight="1">
      <c r="A14367" s="46" t="s">
        <v>33803</v>
      </c>
      <c r="B14367" s="46" t="s">
        <v>33804</v>
      </c>
      <c r="C14367" s="47">
        <v>59.113399999999999</v>
      </c>
      <c r="D14367" s="119" t="s">
        <v>19440</v>
      </c>
      <c r="E14367" s="46" t="s">
        <v>19442</v>
      </c>
      <c r="F14367" s="121">
        <v>120.1982</v>
      </c>
      <c r="G14367" s="87"/>
      <c r="H14367" s="47">
        <v>0</v>
      </c>
      <c r="I14367" s="120">
        <v>1</v>
      </c>
      <c r="J14367" s="120">
        <v>0</v>
      </c>
    </row>
    <row r="14368" spans="1:10" ht="15" customHeight="1">
      <c r="A14368" s="46" t="s">
        <v>25976</v>
      </c>
      <c r="B14368" s="46" t="s">
        <v>36382</v>
      </c>
      <c r="C14368" s="47">
        <v>95.6464</v>
      </c>
      <c r="D14368" s="119" t="s">
        <v>19438</v>
      </c>
      <c r="E14368" s="46" t="s">
        <v>19440</v>
      </c>
      <c r="F14368" s="121">
        <v>251.31319999999999</v>
      </c>
      <c r="G14368" s="87"/>
      <c r="H14368" s="47"/>
      <c r="I14368" s="120">
        <v>0</v>
      </c>
      <c r="J14368" s="120">
        <v>0</v>
      </c>
    </row>
    <row r="14369" spans="1:10" ht="15" customHeight="1">
      <c r="A14369" s="46" t="s">
        <v>25974</v>
      </c>
      <c r="B14369" s="46" t="s">
        <v>25975</v>
      </c>
      <c r="C14369" s="47">
        <v>159.21600000000001</v>
      </c>
      <c r="D14369" s="119" t="s">
        <v>19436</v>
      </c>
      <c r="E14369" s="46" t="s">
        <v>19438</v>
      </c>
      <c r="F14369" s="121">
        <v>262.238</v>
      </c>
      <c r="G14369" s="87"/>
      <c r="H14369" s="47"/>
      <c r="I14369" s="120">
        <v>0</v>
      </c>
      <c r="J14369" s="120">
        <v>0</v>
      </c>
    </row>
    <row r="14370" spans="1:10" ht="15" customHeight="1">
      <c r="A14370" s="46" t="s">
        <v>35568</v>
      </c>
      <c r="B14370" s="46" t="s">
        <v>35780</v>
      </c>
      <c r="C14370" s="47">
        <v>159.21600000000001</v>
      </c>
      <c r="D14370" s="119" t="s">
        <v>19434</v>
      </c>
      <c r="E14370" s="46" t="s">
        <v>19436</v>
      </c>
      <c r="F14370" s="121">
        <v>122.3818</v>
      </c>
      <c r="G14370" s="87"/>
      <c r="H14370" s="47"/>
      <c r="I14370" s="120">
        <v>10</v>
      </c>
      <c r="J14370" s="120">
        <v>0</v>
      </c>
    </row>
    <row r="14371" spans="1:10" ht="15" customHeight="1">
      <c r="A14371" s="46" t="s">
        <v>25973</v>
      </c>
      <c r="B14371" s="46" t="s">
        <v>33827</v>
      </c>
      <c r="C14371" s="47">
        <v>102.6818</v>
      </c>
      <c r="D14371" s="119" t="s">
        <v>19432</v>
      </c>
      <c r="E14371" s="46" t="s">
        <v>19434</v>
      </c>
      <c r="F14371" s="121">
        <v>237.98759999999999</v>
      </c>
      <c r="G14371" s="87"/>
      <c r="H14371" s="47"/>
      <c r="I14371" s="120">
        <v>22</v>
      </c>
      <c r="J14371" s="120">
        <v>0</v>
      </c>
    </row>
    <row r="14372" spans="1:10" ht="15" customHeight="1">
      <c r="A14372" s="46" t="s">
        <v>25971</v>
      </c>
      <c r="B14372" s="46" t="s">
        <v>25972</v>
      </c>
      <c r="C14372" s="47">
        <v>79.352400000000003</v>
      </c>
      <c r="D14372" s="119" t="s">
        <v>19430</v>
      </c>
      <c r="E14372" s="46" t="s">
        <v>19432</v>
      </c>
      <c r="F14372" s="121">
        <v>328.8492</v>
      </c>
      <c r="G14372" s="87"/>
      <c r="H14372" s="47"/>
      <c r="I14372" s="120">
        <v>2</v>
      </c>
      <c r="J14372" s="120">
        <v>0</v>
      </c>
    </row>
    <row r="14373" spans="1:10" ht="15" customHeight="1">
      <c r="A14373" s="46" t="s">
        <v>25969</v>
      </c>
      <c r="B14373" s="46" t="s">
        <v>25970</v>
      </c>
      <c r="C14373" s="47">
        <v>90.162999999999997</v>
      </c>
      <c r="D14373" s="119" t="s">
        <v>19513</v>
      </c>
      <c r="E14373" s="46" t="s">
        <v>19430</v>
      </c>
      <c r="F14373" s="121">
        <v>148.01599999999999</v>
      </c>
      <c r="G14373" s="87"/>
      <c r="H14373" s="47"/>
      <c r="I14373" s="120">
        <v>1</v>
      </c>
      <c r="J14373" s="120">
        <v>0</v>
      </c>
    </row>
    <row r="14374" spans="1:10" ht="15" customHeight="1">
      <c r="A14374" s="46" t="s">
        <v>25967</v>
      </c>
      <c r="B14374" s="46" t="s">
        <v>25968</v>
      </c>
      <c r="C14374" s="47">
        <v>185.65899999999999</v>
      </c>
      <c r="D14374" s="119" t="s">
        <v>19512</v>
      </c>
      <c r="E14374" s="46" t="s">
        <v>19513</v>
      </c>
      <c r="F14374" s="121">
        <v>188.21520000000001</v>
      </c>
      <c r="G14374" s="87"/>
      <c r="H14374" s="47"/>
      <c r="I14374" s="120">
        <v>2</v>
      </c>
      <c r="J14374" s="120">
        <v>0</v>
      </c>
    </row>
    <row r="14375" spans="1:10" ht="15" customHeight="1">
      <c r="A14375" s="46" t="s">
        <v>25965</v>
      </c>
      <c r="B14375" s="46" t="s">
        <v>25966</v>
      </c>
      <c r="C14375" s="47">
        <v>107.70740000000001</v>
      </c>
      <c r="D14375" s="119" t="s">
        <v>19510</v>
      </c>
      <c r="E14375" s="46" t="s">
        <v>19512</v>
      </c>
      <c r="F14375" s="121">
        <v>188.21520000000001</v>
      </c>
      <c r="G14375" s="87"/>
      <c r="H14375" s="47"/>
      <c r="I14375" s="120">
        <v>4</v>
      </c>
      <c r="J14375" s="120">
        <v>0</v>
      </c>
    </row>
    <row r="14376" spans="1:10" ht="15" customHeight="1">
      <c r="A14376" s="46" t="s">
        <v>25963</v>
      </c>
      <c r="B14376" s="46" t="s">
        <v>25964</v>
      </c>
      <c r="C14376" s="47">
        <v>219.30539999999999</v>
      </c>
      <c r="D14376" s="119" t="s">
        <v>19508</v>
      </c>
      <c r="E14376" s="46" t="s">
        <v>19510</v>
      </c>
      <c r="F14376" s="121">
        <v>159.40180000000001</v>
      </c>
      <c r="G14376" s="87"/>
      <c r="H14376" s="47"/>
      <c r="I14376" s="120">
        <v>5</v>
      </c>
      <c r="J14376" s="120">
        <v>0</v>
      </c>
    </row>
    <row r="14377" spans="1:10" ht="15" customHeight="1">
      <c r="A14377" s="46" t="s">
        <v>25962</v>
      </c>
      <c r="B14377" s="46" t="s">
        <v>33829</v>
      </c>
      <c r="C14377" s="47">
        <v>56.040799999999997</v>
      </c>
      <c r="D14377" s="119" t="s">
        <v>19506</v>
      </c>
      <c r="E14377" s="46" t="s">
        <v>19508</v>
      </c>
      <c r="F14377" s="121">
        <v>146.3896</v>
      </c>
      <c r="G14377" s="87"/>
      <c r="H14377" s="47"/>
      <c r="I14377" s="120">
        <v>22</v>
      </c>
      <c r="J14377" s="120">
        <v>0</v>
      </c>
    </row>
    <row r="14378" spans="1:10" ht="15" customHeight="1">
      <c r="A14378" s="46" t="s">
        <v>25960</v>
      </c>
      <c r="B14378" s="46" t="s">
        <v>25961</v>
      </c>
      <c r="C14378" s="47">
        <v>105.261</v>
      </c>
      <c r="D14378" s="119" t="s">
        <v>19428</v>
      </c>
      <c r="E14378" s="46" t="s">
        <v>19506</v>
      </c>
      <c r="F14378" s="121">
        <v>219.7004</v>
      </c>
      <c r="G14378" s="87"/>
      <c r="H14378" s="47"/>
      <c r="I14378" s="120">
        <v>10</v>
      </c>
      <c r="J14378" s="120">
        <v>0</v>
      </c>
    </row>
    <row r="14379" spans="1:10" ht="15" customHeight="1">
      <c r="A14379" s="46" t="s">
        <v>33823</v>
      </c>
      <c r="B14379" s="46" t="s">
        <v>33824</v>
      </c>
      <c r="C14379" s="47">
        <v>47.2164</v>
      </c>
      <c r="D14379" s="119" t="s">
        <v>19427</v>
      </c>
      <c r="E14379" s="46" t="s">
        <v>19428</v>
      </c>
      <c r="F14379" s="121">
        <v>220.68</v>
      </c>
      <c r="G14379" s="87"/>
      <c r="H14379" s="47">
        <v>0</v>
      </c>
      <c r="I14379" s="120">
        <v>5</v>
      </c>
      <c r="J14379" s="120">
        <v>0</v>
      </c>
    </row>
    <row r="14380" spans="1:10" ht="15" customHeight="1">
      <c r="A14380" s="46" t="s">
        <v>33815</v>
      </c>
      <c r="B14380" s="46" t="s">
        <v>33816</v>
      </c>
      <c r="C14380" s="47">
        <v>62.900399999999998</v>
      </c>
      <c r="D14380" s="119" t="s">
        <v>19425</v>
      </c>
      <c r="E14380" s="46" t="s">
        <v>19427</v>
      </c>
      <c r="F14380" s="121">
        <v>104.471</v>
      </c>
      <c r="G14380" s="87"/>
      <c r="H14380" s="47">
        <v>0</v>
      </c>
      <c r="I14380" s="120">
        <v>2</v>
      </c>
      <c r="J14380" s="120">
        <v>0</v>
      </c>
    </row>
    <row r="14381" spans="1:10" ht="15" customHeight="1">
      <c r="A14381" s="46" t="s">
        <v>33809</v>
      </c>
      <c r="B14381" s="46" t="s">
        <v>33810</v>
      </c>
      <c r="C14381" s="47">
        <v>103.831</v>
      </c>
      <c r="D14381" s="119" t="s">
        <v>19423</v>
      </c>
      <c r="E14381" s="46" t="s">
        <v>19425</v>
      </c>
      <c r="F14381" s="121">
        <v>220.68</v>
      </c>
      <c r="G14381" s="87"/>
      <c r="H14381" s="47">
        <v>0</v>
      </c>
      <c r="I14381" s="120">
        <v>1</v>
      </c>
      <c r="J14381" s="120">
        <v>0</v>
      </c>
    </row>
    <row r="14382" spans="1:10" ht="15" customHeight="1">
      <c r="A14382" s="46" t="s">
        <v>25958</v>
      </c>
      <c r="B14382" s="46" t="s">
        <v>25959</v>
      </c>
      <c r="C14382" s="47">
        <v>71.830200000000005</v>
      </c>
      <c r="D14382" s="119" t="s">
        <v>19550</v>
      </c>
      <c r="E14382" s="46" t="s">
        <v>19423</v>
      </c>
      <c r="F14382" s="121">
        <v>162.28319999999999</v>
      </c>
      <c r="G14382" s="87"/>
      <c r="H14382" s="47"/>
      <c r="I14382" s="120">
        <v>4</v>
      </c>
      <c r="J14382" s="120">
        <v>0</v>
      </c>
    </row>
    <row r="14383" spans="1:10" ht="15" customHeight="1">
      <c r="A14383" s="46" t="s">
        <v>25956</v>
      </c>
      <c r="B14383" s="46" t="s">
        <v>25957</v>
      </c>
      <c r="C14383" s="47">
        <v>110.3266</v>
      </c>
      <c r="D14383" s="119" t="s">
        <v>19548</v>
      </c>
      <c r="E14383" s="46" t="s">
        <v>19550</v>
      </c>
      <c r="F14383" s="121">
        <v>191.58439999999999</v>
      </c>
      <c r="G14383" s="87"/>
      <c r="H14383" s="47"/>
      <c r="I14383" s="120">
        <v>7</v>
      </c>
      <c r="J14383" s="120">
        <v>0</v>
      </c>
    </row>
    <row r="14384" spans="1:10" ht="15" customHeight="1">
      <c r="A14384" s="46" t="s">
        <v>35571</v>
      </c>
      <c r="B14384" s="46" t="s">
        <v>35781</v>
      </c>
      <c r="C14384" s="47">
        <v>110.3266</v>
      </c>
      <c r="D14384" s="119" t="s">
        <v>19546</v>
      </c>
      <c r="E14384" s="46" t="s">
        <v>19548</v>
      </c>
      <c r="F14384" s="121">
        <v>211.8698</v>
      </c>
      <c r="G14384" s="87"/>
      <c r="H14384" s="47"/>
      <c r="I14384" s="120">
        <v>10</v>
      </c>
      <c r="J14384" s="120">
        <v>0</v>
      </c>
    </row>
    <row r="14385" spans="1:10" ht="15" customHeight="1">
      <c r="A14385" s="46" t="s">
        <v>35575</v>
      </c>
      <c r="B14385" s="46" t="s">
        <v>35782</v>
      </c>
      <c r="C14385" s="47">
        <v>61.855400000000003</v>
      </c>
      <c r="D14385" s="119" t="s">
        <v>19544</v>
      </c>
      <c r="E14385" s="46" t="s">
        <v>19546</v>
      </c>
      <c r="F14385" s="121">
        <v>219.97460000000001</v>
      </c>
      <c r="G14385" s="87"/>
      <c r="H14385" s="47"/>
      <c r="I14385" s="120">
        <v>10</v>
      </c>
      <c r="J14385" s="120">
        <v>0</v>
      </c>
    </row>
    <row r="14386" spans="1:10" ht="15" customHeight="1">
      <c r="A14386" s="46" t="s">
        <v>25955</v>
      </c>
      <c r="B14386" s="46" t="s">
        <v>33830</v>
      </c>
      <c r="C14386" s="47">
        <v>72.618399999999994</v>
      </c>
      <c r="D14386" s="119" t="s">
        <v>19840</v>
      </c>
      <c r="E14386" s="46" t="s">
        <v>19544</v>
      </c>
      <c r="F14386" s="121">
        <v>301.2604</v>
      </c>
      <c r="G14386" s="87"/>
      <c r="H14386" s="47"/>
      <c r="I14386" s="120">
        <v>27</v>
      </c>
      <c r="J14386" s="120">
        <v>0</v>
      </c>
    </row>
    <row r="14387" spans="1:10" ht="15" customHeight="1">
      <c r="A14387" s="46" t="s">
        <v>25953</v>
      </c>
      <c r="B14387" s="46" t="s">
        <v>25954</v>
      </c>
      <c r="C14387" s="47">
        <v>134.7714</v>
      </c>
      <c r="D14387" s="119" t="s">
        <v>19542</v>
      </c>
      <c r="E14387" s="46" t="s">
        <v>19840</v>
      </c>
      <c r="F14387" s="121">
        <v>150.29320000000001</v>
      </c>
      <c r="G14387" s="87"/>
      <c r="H14387" s="47"/>
      <c r="I14387" s="120">
        <v>7</v>
      </c>
      <c r="J14387" s="120">
        <v>0</v>
      </c>
    </row>
    <row r="14388" spans="1:10" ht="15" customHeight="1">
      <c r="A14388" s="46" t="s">
        <v>33820</v>
      </c>
      <c r="B14388" s="46" t="s">
        <v>33821</v>
      </c>
      <c r="C14388" s="47">
        <v>61.121000000000002</v>
      </c>
      <c r="D14388" s="119" t="s">
        <v>19540</v>
      </c>
      <c r="E14388" s="46" t="s">
        <v>19542</v>
      </c>
      <c r="F14388" s="121">
        <v>77.4238</v>
      </c>
      <c r="G14388" s="87"/>
      <c r="H14388" s="47">
        <v>0</v>
      </c>
      <c r="I14388" s="120">
        <v>4</v>
      </c>
      <c r="J14388" s="120">
        <v>0</v>
      </c>
    </row>
    <row r="14389" spans="1:10" ht="15" customHeight="1">
      <c r="A14389" s="46" t="s">
        <v>25951</v>
      </c>
      <c r="B14389" s="46" t="s">
        <v>25952</v>
      </c>
      <c r="C14389" s="47">
        <v>95.315399999999997</v>
      </c>
      <c r="D14389" s="119" t="s">
        <v>19538</v>
      </c>
      <c r="E14389" s="46" t="s">
        <v>19540</v>
      </c>
      <c r="F14389" s="121">
        <v>236.82560000000001</v>
      </c>
      <c r="G14389" s="87"/>
      <c r="H14389" s="47"/>
      <c r="I14389" s="120">
        <v>11</v>
      </c>
      <c r="J14389" s="120">
        <v>0</v>
      </c>
    </row>
    <row r="14390" spans="1:10" ht="15" customHeight="1">
      <c r="A14390" s="46" t="s">
        <v>25949</v>
      </c>
      <c r="B14390" s="46" t="s">
        <v>25950</v>
      </c>
      <c r="C14390" s="47">
        <v>71.1036</v>
      </c>
      <c r="D14390" s="119" t="s">
        <v>19536</v>
      </c>
      <c r="E14390" s="46" t="s">
        <v>19538</v>
      </c>
      <c r="F14390" s="121">
        <v>273.2604</v>
      </c>
      <c r="G14390" s="87"/>
      <c r="H14390" s="47"/>
      <c r="I14390" s="120">
        <v>15</v>
      </c>
      <c r="J14390" s="120">
        <v>0</v>
      </c>
    </row>
    <row r="14391" spans="1:10" ht="15" customHeight="1">
      <c r="A14391" s="46" t="s">
        <v>33805</v>
      </c>
      <c r="B14391" s="46" t="s">
        <v>33806</v>
      </c>
      <c r="C14391" s="47">
        <v>63.203000000000003</v>
      </c>
      <c r="D14391" s="119" t="s">
        <v>19534</v>
      </c>
      <c r="E14391" s="46" t="s">
        <v>19536</v>
      </c>
      <c r="F14391" s="121">
        <v>76.680199999999999</v>
      </c>
      <c r="G14391" s="87"/>
      <c r="H14391" s="47">
        <v>0</v>
      </c>
      <c r="I14391" s="120">
        <v>1</v>
      </c>
      <c r="J14391" s="120">
        <v>0</v>
      </c>
    </row>
    <row r="14392" spans="1:10" ht="15" customHeight="1">
      <c r="A14392" s="46" t="s">
        <v>25947</v>
      </c>
      <c r="B14392" s="46" t="s">
        <v>25948</v>
      </c>
      <c r="C14392" s="47">
        <v>73.194800000000001</v>
      </c>
      <c r="D14392" s="119" t="s">
        <v>19533</v>
      </c>
      <c r="E14392" s="46" t="s">
        <v>19534</v>
      </c>
      <c r="F14392" s="121">
        <v>271.86619999999999</v>
      </c>
      <c r="G14392" s="87"/>
      <c r="H14392" s="47"/>
      <c r="I14392" s="120">
        <v>4</v>
      </c>
      <c r="J14392" s="120">
        <v>0</v>
      </c>
    </row>
    <row r="14393" spans="1:10" ht="15" customHeight="1">
      <c r="A14393" s="46" t="s">
        <v>25945</v>
      </c>
      <c r="B14393" s="46" t="s">
        <v>25946</v>
      </c>
      <c r="C14393" s="47">
        <v>114.03879999999999</v>
      </c>
      <c r="D14393" s="119" t="s">
        <v>19531</v>
      </c>
      <c r="E14393" s="46" t="s">
        <v>19533</v>
      </c>
      <c r="F14393" s="121">
        <v>303.23540000000003</v>
      </c>
      <c r="G14393" s="87"/>
      <c r="H14393" s="47"/>
      <c r="I14393" s="120">
        <v>2</v>
      </c>
      <c r="J14393" s="120">
        <v>0</v>
      </c>
    </row>
    <row r="14394" spans="1:10" ht="15" customHeight="1">
      <c r="A14394" s="46" t="s">
        <v>25943</v>
      </c>
      <c r="B14394" s="46" t="s">
        <v>25944</v>
      </c>
      <c r="C14394" s="47">
        <v>233.9256</v>
      </c>
      <c r="D14394" s="119" t="s">
        <v>19529</v>
      </c>
      <c r="E14394" s="46" t="s">
        <v>19531</v>
      </c>
      <c r="F14394" s="121">
        <v>334.6046</v>
      </c>
      <c r="G14394" s="87"/>
      <c r="H14394" s="47"/>
      <c r="I14394" s="120">
        <v>8</v>
      </c>
      <c r="J14394" s="120">
        <v>0</v>
      </c>
    </row>
    <row r="14395" spans="1:10" ht="15" customHeight="1">
      <c r="A14395" s="46" t="s">
        <v>25941</v>
      </c>
      <c r="B14395" s="46" t="s">
        <v>25942</v>
      </c>
      <c r="C14395" s="47">
        <v>57.998199999999997</v>
      </c>
      <c r="D14395" s="119" t="s">
        <v>19527</v>
      </c>
      <c r="E14395" s="46" t="s">
        <v>19529</v>
      </c>
      <c r="F14395" s="121">
        <v>125.4768</v>
      </c>
      <c r="G14395" s="87"/>
      <c r="H14395" s="47"/>
      <c r="I14395" s="120">
        <v>27</v>
      </c>
      <c r="J14395" s="120">
        <v>0</v>
      </c>
    </row>
    <row r="14396" spans="1:10" ht="15" customHeight="1">
      <c r="A14396" s="46" t="s">
        <v>33825</v>
      </c>
      <c r="B14396" s="46" t="s">
        <v>33826</v>
      </c>
      <c r="C14396" s="47">
        <v>54.191000000000003</v>
      </c>
      <c r="D14396" s="119" t="s">
        <v>19525</v>
      </c>
      <c r="E14396" s="46" t="s">
        <v>19527</v>
      </c>
      <c r="F14396" s="121">
        <v>154.8476</v>
      </c>
      <c r="G14396" s="87"/>
      <c r="H14396" s="47">
        <v>0</v>
      </c>
      <c r="I14396" s="120">
        <v>5</v>
      </c>
      <c r="J14396" s="120">
        <v>0</v>
      </c>
    </row>
    <row r="14397" spans="1:10" ht="15" customHeight="1">
      <c r="A14397" s="46" t="s">
        <v>33811</v>
      </c>
      <c r="B14397" s="46" t="s">
        <v>33812</v>
      </c>
      <c r="C14397" s="47">
        <v>64.690200000000004</v>
      </c>
      <c r="D14397" s="119" t="s">
        <v>19523</v>
      </c>
      <c r="E14397" s="46" t="s">
        <v>19525</v>
      </c>
      <c r="F14397" s="121">
        <v>96.198800000000006</v>
      </c>
      <c r="G14397" s="87"/>
      <c r="H14397" s="47">
        <v>0</v>
      </c>
      <c r="I14397" s="120">
        <v>1</v>
      </c>
      <c r="J14397" s="120">
        <v>0</v>
      </c>
    </row>
    <row r="14398" spans="1:10" ht="15" customHeight="1">
      <c r="A14398" s="46" t="s">
        <v>25937</v>
      </c>
      <c r="B14398" s="46" t="s">
        <v>25938</v>
      </c>
      <c r="C14398" s="47">
        <v>80.165599999999998</v>
      </c>
      <c r="D14398" s="119" t="s">
        <v>19521</v>
      </c>
      <c r="E14398" s="46" t="s">
        <v>19523</v>
      </c>
      <c r="F14398" s="121">
        <v>75.286000000000001</v>
      </c>
      <c r="G14398" s="87"/>
      <c r="H14398" s="47"/>
      <c r="I14398" s="120">
        <v>1</v>
      </c>
      <c r="J14398" s="120">
        <v>0</v>
      </c>
    </row>
    <row r="14399" spans="1:10" ht="15" customHeight="1">
      <c r="A14399" s="46" t="s">
        <v>25935</v>
      </c>
      <c r="B14399" s="46" t="s">
        <v>25936</v>
      </c>
      <c r="C14399" s="47">
        <v>97.360600000000005</v>
      </c>
      <c r="D14399" s="119" t="s">
        <v>19519</v>
      </c>
      <c r="E14399" s="46" t="s">
        <v>19521</v>
      </c>
      <c r="F14399" s="121">
        <v>6.5061999999999998</v>
      </c>
      <c r="G14399" s="87"/>
      <c r="H14399" s="47"/>
      <c r="I14399" s="120">
        <v>0</v>
      </c>
      <c r="J14399" s="120">
        <v>0</v>
      </c>
    </row>
    <row r="14400" spans="1:10" ht="15" customHeight="1">
      <c r="A14400" s="46" t="s">
        <v>25933</v>
      </c>
      <c r="B14400" s="46" t="s">
        <v>25934</v>
      </c>
      <c r="C14400" s="47">
        <v>131.1</v>
      </c>
      <c r="D14400" s="119" t="s">
        <v>19517</v>
      </c>
      <c r="E14400" s="46" t="s">
        <v>19519</v>
      </c>
      <c r="F14400" s="121">
        <v>153.709</v>
      </c>
      <c r="G14400" s="87"/>
      <c r="H14400" s="47"/>
      <c r="I14400" s="120">
        <v>9</v>
      </c>
      <c r="J14400" s="120">
        <v>0</v>
      </c>
    </row>
    <row r="14401" spans="1:10" ht="15" customHeight="1">
      <c r="A14401" s="46" t="s">
        <v>25931</v>
      </c>
      <c r="B14401" s="46" t="s">
        <v>25932</v>
      </c>
      <c r="C14401" s="47">
        <v>232.82900000000001</v>
      </c>
      <c r="D14401" s="119" t="s">
        <v>19515</v>
      </c>
      <c r="E14401" s="46" t="s">
        <v>19517</v>
      </c>
      <c r="F14401" s="121">
        <v>210.80080000000001</v>
      </c>
      <c r="G14401" s="87"/>
      <c r="H14401" s="47"/>
      <c r="I14401" s="120">
        <v>0</v>
      </c>
      <c r="J14401" s="120">
        <v>0</v>
      </c>
    </row>
    <row r="14402" spans="1:10" ht="15" customHeight="1">
      <c r="A14402" s="46" t="s">
        <v>25929</v>
      </c>
      <c r="B14402" s="46" t="s">
        <v>25930</v>
      </c>
      <c r="C14402" s="47">
        <v>62.738399999999999</v>
      </c>
      <c r="D14402" s="119" t="s">
        <v>19826</v>
      </c>
      <c r="E14402" s="46" t="s">
        <v>19515</v>
      </c>
      <c r="F14402" s="121">
        <v>4.2759999999999998</v>
      </c>
      <c r="G14402" s="87"/>
      <c r="H14402" s="47"/>
      <c r="I14402" s="120">
        <v>2</v>
      </c>
      <c r="J14402" s="120">
        <v>0</v>
      </c>
    </row>
    <row r="14403" spans="1:10" ht="15" customHeight="1">
      <c r="A14403" s="46" t="s">
        <v>25927</v>
      </c>
      <c r="B14403" s="46" t="s">
        <v>25928</v>
      </c>
      <c r="C14403" s="47">
        <v>118.2734</v>
      </c>
      <c r="D14403" s="119" t="s">
        <v>19824</v>
      </c>
      <c r="E14403" s="46" t="s">
        <v>19826</v>
      </c>
      <c r="F14403" s="121">
        <v>4.6555999999999997</v>
      </c>
      <c r="G14403" s="87"/>
      <c r="H14403" s="47"/>
      <c r="I14403" s="120">
        <v>1</v>
      </c>
      <c r="J14403" s="120">
        <v>0</v>
      </c>
    </row>
    <row r="14404" spans="1:10" ht="15" customHeight="1">
      <c r="A14404" s="46" t="s">
        <v>35449</v>
      </c>
      <c r="B14404" s="46" t="s">
        <v>35450</v>
      </c>
      <c r="C14404" s="47">
        <v>121.3638</v>
      </c>
      <c r="D14404" s="119" t="s">
        <v>19822</v>
      </c>
      <c r="E14404" s="46" t="s">
        <v>19824</v>
      </c>
      <c r="F14404" s="121">
        <v>4.5289999999999999</v>
      </c>
      <c r="G14404" s="87"/>
      <c r="H14404" s="47"/>
      <c r="I14404" s="120">
        <v>0</v>
      </c>
      <c r="J14404" s="120">
        <v>0</v>
      </c>
    </row>
    <row r="14405" spans="1:10" ht="15" customHeight="1">
      <c r="A14405" s="46" t="s">
        <v>25925</v>
      </c>
      <c r="B14405" s="46" t="s">
        <v>25926</v>
      </c>
      <c r="C14405" s="47">
        <v>72.2654</v>
      </c>
      <c r="D14405" s="119" t="s">
        <v>19820</v>
      </c>
      <c r="E14405" s="46" t="s">
        <v>19822</v>
      </c>
      <c r="F14405" s="121">
        <v>5.4146000000000001</v>
      </c>
      <c r="G14405" s="87"/>
      <c r="H14405" s="47"/>
      <c r="I14405" s="120">
        <v>1</v>
      </c>
      <c r="J14405" s="120">
        <v>0</v>
      </c>
    </row>
    <row r="14406" spans="1:10" ht="15" customHeight="1">
      <c r="A14406" s="46" t="s">
        <v>25923</v>
      </c>
      <c r="B14406" s="46" t="s">
        <v>25924</v>
      </c>
      <c r="C14406" s="47">
        <v>173.83179999999999</v>
      </c>
      <c r="D14406" s="119" t="s">
        <v>19818</v>
      </c>
      <c r="E14406" s="46" t="s">
        <v>19820</v>
      </c>
      <c r="F14406" s="121">
        <v>0.96140000000000003</v>
      </c>
      <c r="G14406" s="87"/>
      <c r="H14406" s="47"/>
      <c r="I14406" s="120">
        <v>2</v>
      </c>
      <c r="J14406" s="120">
        <v>0</v>
      </c>
    </row>
    <row r="14407" spans="1:10" ht="15" customHeight="1">
      <c r="A14407" s="46" t="s">
        <v>25921</v>
      </c>
      <c r="B14407" s="46" t="s">
        <v>25922</v>
      </c>
      <c r="C14407" s="47">
        <v>85.51</v>
      </c>
      <c r="D14407" s="119" t="s">
        <v>19816</v>
      </c>
      <c r="E14407" s="46" t="s">
        <v>19818</v>
      </c>
      <c r="F14407" s="121">
        <v>2.3277999999999999</v>
      </c>
      <c r="G14407" s="87"/>
      <c r="H14407" s="47"/>
      <c r="I14407" s="120">
        <v>2</v>
      </c>
      <c r="J14407" s="120">
        <v>0</v>
      </c>
    </row>
    <row r="14408" spans="1:10" ht="15" customHeight="1">
      <c r="A14408" s="46" t="s">
        <v>25919</v>
      </c>
      <c r="B14408" s="46" t="s">
        <v>25920</v>
      </c>
      <c r="C14408" s="47">
        <v>183.33539999999999</v>
      </c>
      <c r="D14408" s="119" t="s">
        <v>19814</v>
      </c>
      <c r="E14408" s="46" t="s">
        <v>19816</v>
      </c>
      <c r="F14408" s="121">
        <v>0.43020000000000003</v>
      </c>
      <c r="G14408" s="87"/>
      <c r="H14408" s="47"/>
      <c r="I14408" s="120">
        <v>0</v>
      </c>
      <c r="J14408" s="120">
        <v>0</v>
      </c>
    </row>
    <row r="14409" spans="1:10" ht="15" customHeight="1">
      <c r="A14409" s="46" t="s">
        <v>25917</v>
      </c>
      <c r="B14409" s="46" t="s">
        <v>25918</v>
      </c>
      <c r="C14409" s="47">
        <v>45.543399999999998</v>
      </c>
      <c r="D14409" s="119" t="s">
        <v>19812</v>
      </c>
      <c r="E14409" s="46" t="s">
        <v>19814</v>
      </c>
      <c r="F14409" s="121">
        <v>2.2772000000000001</v>
      </c>
      <c r="G14409" s="87"/>
      <c r="H14409" s="47"/>
      <c r="I14409" s="120">
        <v>46</v>
      </c>
      <c r="J14409" s="120">
        <v>0</v>
      </c>
    </row>
    <row r="14410" spans="1:10" ht="15" customHeight="1">
      <c r="A14410" s="46" t="s">
        <v>25915</v>
      </c>
      <c r="B14410" s="46" t="s">
        <v>25916</v>
      </c>
      <c r="C14410" s="47">
        <v>84.115799999999993</v>
      </c>
      <c r="D14410" s="119" t="s">
        <v>19810</v>
      </c>
      <c r="E14410" s="46" t="s">
        <v>19812</v>
      </c>
      <c r="F14410" s="121">
        <v>4.3517999999999999</v>
      </c>
      <c r="G14410" s="87"/>
      <c r="H14410" s="47"/>
      <c r="I14410" s="120">
        <v>0</v>
      </c>
      <c r="J14410" s="120">
        <v>0</v>
      </c>
    </row>
    <row r="14411" spans="1:10" ht="15" customHeight="1">
      <c r="A14411" s="46" t="s">
        <v>25913</v>
      </c>
      <c r="B14411" s="46" t="s">
        <v>25914</v>
      </c>
      <c r="C14411" s="47">
        <v>65.294399999999996</v>
      </c>
      <c r="D14411" s="119" t="s">
        <v>19808</v>
      </c>
      <c r="E14411" s="46" t="s">
        <v>19810</v>
      </c>
      <c r="F14411" s="121">
        <v>7.3121999999999998</v>
      </c>
      <c r="G14411" s="87"/>
      <c r="H14411" s="47"/>
      <c r="I14411" s="120">
        <v>0</v>
      </c>
      <c r="J14411" s="120">
        <v>0</v>
      </c>
    </row>
    <row r="14412" spans="1:10" ht="15" customHeight="1">
      <c r="A14412" s="46" t="s">
        <v>25911</v>
      </c>
      <c r="B14412" s="46" t="s">
        <v>25912</v>
      </c>
      <c r="C14412" s="47">
        <v>124.5472</v>
      </c>
      <c r="D14412" s="119" t="s">
        <v>19806</v>
      </c>
      <c r="E14412" s="46" t="s">
        <v>19808</v>
      </c>
      <c r="F14412" s="121">
        <v>10.8292</v>
      </c>
      <c r="G14412" s="87"/>
      <c r="H14412" s="47"/>
      <c r="I14412" s="120">
        <v>0</v>
      </c>
      <c r="J14412" s="120">
        <v>0</v>
      </c>
    </row>
    <row r="14413" spans="1:10" ht="15" customHeight="1">
      <c r="A14413" s="46" t="s">
        <v>35445</v>
      </c>
      <c r="B14413" s="46" t="s">
        <v>35446</v>
      </c>
      <c r="C14413" s="47">
        <v>159.21600000000001</v>
      </c>
      <c r="D14413" s="119" t="s">
        <v>19804</v>
      </c>
      <c r="E14413" s="46" t="s">
        <v>19806</v>
      </c>
      <c r="F14413" s="121">
        <v>10.4496</v>
      </c>
      <c r="G14413" s="87"/>
      <c r="H14413" s="47"/>
      <c r="I14413" s="120">
        <v>0</v>
      </c>
      <c r="J14413" s="120">
        <v>0</v>
      </c>
    </row>
    <row r="14414" spans="1:10" ht="15" customHeight="1">
      <c r="A14414" s="46" t="s">
        <v>25909</v>
      </c>
      <c r="B14414" s="46" t="s">
        <v>25910</v>
      </c>
      <c r="C14414" s="47">
        <v>75.983199999999997</v>
      </c>
      <c r="D14414" s="119" t="s">
        <v>19802</v>
      </c>
      <c r="E14414" s="46" t="s">
        <v>19804</v>
      </c>
      <c r="F14414" s="121">
        <v>10.981</v>
      </c>
      <c r="G14414" s="87"/>
      <c r="H14414" s="47"/>
      <c r="I14414" s="120">
        <v>0</v>
      </c>
      <c r="J14414" s="120">
        <v>0</v>
      </c>
    </row>
    <row r="14415" spans="1:10" ht="15" customHeight="1">
      <c r="A14415" s="46" t="s">
        <v>25907</v>
      </c>
      <c r="B14415" s="46" t="s">
        <v>25908</v>
      </c>
      <c r="C14415" s="47">
        <v>182.3596</v>
      </c>
      <c r="D14415" s="119" t="s">
        <v>19800</v>
      </c>
      <c r="E14415" s="46" t="s">
        <v>19802</v>
      </c>
      <c r="F14415" s="121">
        <v>7.7675999999999998</v>
      </c>
      <c r="G14415" s="87"/>
      <c r="H14415" s="47"/>
      <c r="I14415" s="120">
        <v>1</v>
      </c>
      <c r="J14415" s="120">
        <v>0</v>
      </c>
    </row>
    <row r="14416" spans="1:10" ht="15" customHeight="1">
      <c r="A14416" s="46" t="s">
        <v>25905</v>
      </c>
      <c r="B14416" s="46" t="s">
        <v>25906</v>
      </c>
      <c r="C14416" s="47">
        <v>90.854399999999998</v>
      </c>
      <c r="D14416" s="119" t="s">
        <v>19798</v>
      </c>
      <c r="E14416" s="46" t="s">
        <v>19800</v>
      </c>
      <c r="F14416" s="121">
        <v>7.9954000000000001</v>
      </c>
      <c r="G14416" s="87"/>
      <c r="H14416" s="47"/>
      <c r="I14416" s="120">
        <v>0</v>
      </c>
      <c r="J14416" s="120">
        <v>0</v>
      </c>
    </row>
    <row r="14417" spans="1:10" ht="15" customHeight="1">
      <c r="A14417" s="46" t="s">
        <v>25903</v>
      </c>
      <c r="B14417" s="46" t="s">
        <v>25904</v>
      </c>
      <c r="C14417" s="47">
        <v>187.0532</v>
      </c>
      <c r="D14417" s="119" t="s">
        <v>19796</v>
      </c>
      <c r="E14417" s="46" t="s">
        <v>19798</v>
      </c>
      <c r="F14417" s="121">
        <v>13.2582</v>
      </c>
      <c r="G14417" s="87"/>
      <c r="H14417" s="47"/>
      <c r="I14417" s="120">
        <v>1</v>
      </c>
      <c r="J14417" s="120">
        <v>0</v>
      </c>
    </row>
    <row r="14418" spans="1:10" ht="15" customHeight="1">
      <c r="A14418" s="46" t="s">
        <v>25901</v>
      </c>
      <c r="B14418" s="46" t="s">
        <v>25902</v>
      </c>
      <c r="C14418" s="47">
        <v>47.634599999999999</v>
      </c>
      <c r="D14418" s="119" t="s">
        <v>19794</v>
      </c>
      <c r="E14418" s="46" t="s">
        <v>19796</v>
      </c>
      <c r="F14418" s="121">
        <v>0.15179999999999999</v>
      </c>
      <c r="G14418" s="87"/>
      <c r="H14418" s="47"/>
      <c r="I14418" s="120">
        <v>2</v>
      </c>
      <c r="J14418" s="120">
        <v>0</v>
      </c>
    </row>
    <row r="14419" spans="1:10" ht="15" customHeight="1">
      <c r="A14419" s="46" t="s">
        <v>25899</v>
      </c>
      <c r="B14419" s="46" t="s">
        <v>25900</v>
      </c>
      <c r="C14419" s="47">
        <v>88.298400000000001</v>
      </c>
      <c r="D14419" s="119" t="s">
        <v>19792</v>
      </c>
      <c r="E14419" s="46" t="s">
        <v>19794</v>
      </c>
      <c r="F14419" s="121">
        <v>0.2278</v>
      </c>
      <c r="G14419" s="87"/>
      <c r="H14419" s="47"/>
      <c r="I14419" s="120">
        <v>4</v>
      </c>
      <c r="J14419" s="120">
        <v>0</v>
      </c>
    </row>
    <row r="14420" spans="1:10" ht="15" customHeight="1">
      <c r="A14420" s="46" t="s">
        <v>35447</v>
      </c>
      <c r="B14420" s="46" t="s">
        <v>35448</v>
      </c>
      <c r="C14420" s="47">
        <v>110.3266</v>
      </c>
      <c r="D14420" s="119" t="s">
        <v>19790</v>
      </c>
      <c r="E14420" s="46" t="s">
        <v>19792</v>
      </c>
      <c r="F14420" s="121">
        <v>0.43020000000000003</v>
      </c>
      <c r="G14420" s="87"/>
      <c r="H14420" s="47"/>
      <c r="I14420" s="120">
        <v>0</v>
      </c>
      <c r="J14420" s="120">
        <v>0</v>
      </c>
    </row>
    <row r="14421" spans="1:10" ht="15" customHeight="1">
      <c r="A14421" s="46" t="s">
        <v>25897</v>
      </c>
      <c r="B14421" s="46" t="s">
        <v>25898</v>
      </c>
      <c r="C14421" s="47">
        <v>69.012200000000007</v>
      </c>
      <c r="D14421" s="119" t="s">
        <v>19788</v>
      </c>
      <c r="E14421" s="46" t="s">
        <v>19790</v>
      </c>
      <c r="F14421" s="121">
        <v>3.4409999999999998</v>
      </c>
      <c r="G14421" s="87"/>
      <c r="H14421" s="47"/>
      <c r="I14421" s="120">
        <v>0</v>
      </c>
      <c r="J14421" s="120">
        <v>0</v>
      </c>
    </row>
    <row r="14422" spans="1:10" ht="15" customHeight="1">
      <c r="A14422" s="46" t="s">
        <v>25895</v>
      </c>
      <c r="B14422" s="46" t="s">
        <v>25896</v>
      </c>
      <c r="C14422" s="47">
        <v>131.51820000000001</v>
      </c>
      <c r="D14422" s="119" t="s">
        <v>19786</v>
      </c>
      <c r="E14422" s="46" t="s">
        <v>19788</v>
      </c>
      <c r="F14422" s="121">
        <v>0.75900000000000001</v>
      </c>
      <c r="G14422" s="87"/>
      <c r="H14422" s="47"/>
      <c r="I14422" s="120">
        <v>0</v>
      </c>
      <c r="J14422" s="120">
        <v>0</v>
      </c>
    </row>
    <row r="14423" spans="1:10" ht="15" customHeight="1">
      <c r="A14423" s="46" t="s">
        <v>25893</v>
      </c>
      <c r="B14423" s="46" t="s">
        <v>25894</v>
      </c>
      <c r="C14423" s="47">
        <v>80.862799999999993</v>
      </c>
      <c r="D14423" s="119" t="s">
        <v>19784</v>
      </c>
      <c r="E14423" s="46" t="s">
        <v>19786</v>
      </c>
      <c r="F14423" s="121">
        <v>0.83499999999999996</v>
      </c>
      <c r="G14423" s="87"/>
      <c r="H14423" s="47"/>
      <c r="I14423" s="120">
        <v>0</v>
      </c>
      <c r="J14423" s="120">
        <v>0</v>
      </c>
    </row>
    <row r="14424" spans="1:10" ht="15" customHeight="1">
      <c r="A14424" s="46" t="s">
        <v>25891</v>
      </c>
      <c r="B14424" s="46" t="s">
        <v>25892</v>
      </c>
      <c r="C14424" s="47">
        <v>165.6756</v>
      </c>
      <c r="D14424" s="119" t="s">
        <v>19782</v>
      </c>
      <c r="E14424" s="46" t="s">
        <v>19784</v>
      </c>
      <c r="F14424" s="121">
        <v>1.5940000000000001</v>
      </c>
      <c r="G14424" s="87"/>
      <c r="H14424" s="47"/>
      <c r="I14424" s="120">
        <v>0</v>
      </c>
      <c r="J14424" s="120">
        <v>0</v>
      </c>
    </row>
    <row r="14425" spans="1:10" ht="15" customHeight="1">
      <c r="A14425" s="46" t="s">
        <v>25889</v>
      </c>
      <c r="B14425" s="46" t="s">
        <v>25890</v>
      </c>
      <c r="C14425" s="47">
        <v>96.198800000000006</v>
      </c>
      <c r="D14425" s="119" t="s">
        <v>19780</v>
      </c>
      <c r="E14425" s="46" t="s">
        <v>19782</v>
      </c>
      <c r="F14425" s="121">
        <v>7.5999999999999998E-2</v>
      </c>
      <c r="G14425" s="87"/>
      <c r="H14425" s="47"/>
      <c r="I14425" s="120">
        <v>0</v>
      </c>
      <c r="J14425" s="120">
        <v>0</v>
      </c>
    </row>
    <row r="14426" spans="1:10" ht="15" customHeight="1">
      <c r="A14426" s="46" t="s">
        <v>25887</v>
      </c>
      <c r="B14426" s="46" t="s">
        <v>25888</v>
      </c>
      <c r="C14426" s="47">
        <v>196.58019999999999</v>
      </c>
      <c r="D14426" s="119" t="s">
        <v>19778</v>
      </c>
      <c r="E14426" s="46" t="s">
        <v>19780</v>
      </c>
      <c r="F14426" s="121">
        <v>1.341</v>
      </c>
      <c r="G14426" s="87"/>
      <c r="H14426" s="47"/>
      <c r="I14426" s="120">
        <v>0</v>
      </c>
      <c r="J14426" s="120">
        <v>0</v>
      </c>
    </row>
    <row r="14427" spans="1:10" ht="15" customHeight="1">
      <c r="A14427" s="46" t="s">
        <v>25885</v>
      </c>
      <c r="B14427" s="46" t="s">
        <v>25886</v>
      </c>
      <c r="C14427" s="47">
        <v>49.725999999999999</v>
      </c>
      <c r="D14427" s="119" t="s">
        <v>19776</v>
      </c>
      <c r="E14427" s="46" t="s">
        <v>19778</v>
      </c>
      <c r="F14427" s="121">
        <v>0.2278</v>
      </c>
      <c r="G14427" s="87"/>
      <c r="H14427" s="47"/>
      <c r="I14427" s="120">
        <v>0</v>
      </c>
      <c r="J14427" s="120">
        <v>0</v>
      </c>
    </row>
    <row r="14428" spans="1:10" ht="15" customHeight="1">
      <c r="A14428" s="46" t="s">
        <v>25883</v>
      </c>
      <c r="B14428" s="46" t="s">
        <v>25884</v>
      </c>
      <c r="C14428" s="47">
        <v>93.642799999999994</v>
      </c>
      <c r="D14428" s="119" t="s">
        <v>19774</v>
      </c>
      <c r="E14428" s="46" t="s">
        <v>19776</v>
      </c>
      <c r="F14428" s="121">
        <v>0.17699999999999999</v>
      </c>
      <c r="G14428" s="87"/>
      <c r="H14428" s="47"/>
      <c r="I14428" s="120">
        <v>0</v>
      </c>
      <c r="J14428" s="120">
        <v>0</v>
      </c>
    </row>
    <row r="14429" spans="1:10" ht="15" customHeight="1">
      <c r="A14429" s="46" t="s">
        <v>25881</v>
      </c>
      <c r="B14429" s="46" t="s">
        <v>25882</v>
      </c>
      <c r="C14429" s="47">
        <v>72.2654</v>
      </c>
      <c r="D14429" s="119" t="s">
        <v>19772</v>
      </c>
      <c r="E14429" s="46" t="s">
        <v>19774</v>
      </c>
      <c r="F14429" s="121">
        <v>2.5047999999999999</v>
      </c>
      <c r="G14429" s="87"/>
      <c r="H14429" s="47"/>
      <c r="I14429" s="120">
        <v>0</v>
      </c>
      <c r="J14429" s="120">
        <v>0</v>
      </c>
    </row>
    <row r="14430" spans="1:10" ht="15" customHeight="1">
      <c r="A14430" s="46" t="s">
        <v>25879</v>
      </c>
      <c r="B14430" s="46" t="s">
        <v>25880</v>
      </c>
      <c r="C14430" s="47">
        <v>141.50980000000001</v>
      </c>
      <c r="D14430" s="119" t="s">
        <v>19770</v>
      </c>
      <c r="E14430" s="46" t="s">
        <v>19772</v>
      </c>
      <c r="F14430" s="121">
        <v>4.5796000000000001</v>
      </c>
      <c r="G14430" s="87"/>
      <c r="H14430" s="47"/>
      <c r="I14430" s="120">
        <v>0</v>
      </c>
      <c r="J14430" s="120">
        <v>0</v>
      </c>
    </row>
    <row r="14431" spans="1:10" ht="15" customHeight="1">
      <c r="A14431" s="46" t="s">
        <v>25877</v>
      </c>
      <c r="B14431" s="46" t="s">
        <v>25878</v>
      </c>
      <c r="C14431" s="47">
        <v>101.5432</v>
      </c>
      <c r="D14431" s="119" t="s">
        <v>19768</v>
      </c>
      <c r="E14431" s="46" t="s">
        <v>19770</v>
      </c>
      <c r="F14431" s="121">
        <v>6.8314000000000004</v>
      </c>
      <c r="G14431" s="87"/>
      <c r="H14431" s="47"/>
      <c r="I14431" s="120">
        <v>0</v>
      </c>
      <c r="J14431" s="120">
        <v>0</v>
      </c>
    </row>
    <row r="14432" spans="1:10" ht="15" customHeight="1">
      <c r="A14432" s="46" t="s">
        <v>25875</v>
      </c>
      <c r="B14432" s="46" t="s">
        <v>25876</v>
      </c>
      <c r="C14432" s="47">
        <v>215.8664</v>
      </c>
      <c r="D14432" s="119" t="s">
        <v>19766</v>
      </c>
      <c r="E14432" s="46" t="s">
        <v>19768</v>
      </c>
      <c r="F14432" s="121">
        <v>48.023000000000003</v>
      </c>
      <c r="G14432" s="87"/>
      <c r="H14432" s="47"/>
      <c r="I14432" s="120">
        <v>0</v>
      </c>
      <c r="J14432" s="120">
        <v>0</v>
      </c>
    </row>
    <row r="14433" spans="1:10" ht="15" customHeight="1">
      <c r="A14433" s="46" t="s">
        <v>25873</v>
      </c>
      <c r="B14433" s="46" t="s">
        <v>25874</v>
      </c>
      <c r="C14433" s="47">
        <v>51.352400000000003</v>
      </c>
      <c r="D14433" s="119" t="s">
        <v>19764</v>
      </c>
      <c r="E14433" s="46" t="s">
        <v>19766</v>
      </c>
      <c r="F14433" s="121">
        <v>5.5411999999999999</v>
      </c>
      <c r="G14433" s="87"/>
      <c r="H14433" s="47"/>
      <c r="I14433" s="120">
        <v>0</v>
      </c>
      <c r="J14433" s="120">
        <v>0</v>
      </c>
    </row>
    <row r="14434" spans="1:10" ht="15" customHeight="1">
      <c r="A14434" s="46" t="s">
        <v>25871</v>
      </c>
      <c r="B14434" s="46" t="s">
        <v>25872</v>
      </c>
      <c r="C14434" s="47">
        <v>98.987200000000001</v>
      </c>
      <c r="D14434" s="119" t="s">
        <v>19762</v>
      </c>
      <c r="E14434" s="46" t="s">
        <v>19764</v>
      </c>
      <c r="F14434" s="121">
        <v>40.0276</v>
      </c>
      <c r="G14434" s="87"/>
      <c r="H14434" s="47"/>
      <c r="I14434" s="120">
        <v>0</v>
      </c>
      <c r="J14434" s="120">
        <v>0</v>
      </c>
    </row>
    <row r="14435" spans="1:10" ht="15" customHeight="1">
      <c r="A14435" s="46" t="s">
        <v>25869</v>
      </c>
      <c r="B14435" s="46" t="s">
        <v>25870</v>
      </c>
      <c r="C14435" s="47">
        <v>554.51419999999996</v>
      </c>
      <c r="D14435" s="119" t="s">
        <v>19760</v>
      </c>
      <c r="E14435" s="46" t="s">
        <v>19762</v>
      </c>
      <c r="F14435" s="121">
        <v>11.891999999999999</v>
      </c>
      <c r="G14435" s="87"/>
      <c r="H14435" s="47"/>
      <c r="I14435" s="120">
        <v>0</v>
      </c>
      <c r="J14435" s="120">
        <v>0</v>
      </c>
    </row>
    <row r="14436" spans="1:10" ht="15" customHeight="1">
      <c r="A14436" s="46" t="s">
        <v>25867</v>
      </c>
      <c r="B14436" s="46" t="s">
        <v>25868</v>
      </c>
      <c r="C14436" s="47">
        <v>316.10840000000002</v>
      </c>
      <c r="D14436" s="119" t="s">
        <v>19758</v>
      </c>
      <c r="E14436" s="46" t="s">
        <v>19760</v>
      </c>
      <c r="F14436" s="121">
        <v>15.1052</v>
      </c>
      <c r="G14436" s="87"/>
      <c r="H14436" s="47"/>
      <c r="I14436" s="120">
        <v>0</v>
      </c>
      <c r="J14436" s="120">
        <v>0</v>
      </c>
    </row>
    <row r="14437" spans="1:10" ht="15" customHeight="1">
      <c r="A14437" s="46" t="s">
        <v>26065</v>
      </c>
      <c r="B14437" s="46" t="s">
        <v>26066</v>
      </c>
      <c r="C14437" s="47">
        <v>1167.0496000000001</v>
      </c>
      <c r="D14437" s="119" t="s">
        <v>19756</v>
      </c>
      <c r="E14437" s="46" t="s">
        <v>19758</v>
      </c>
      <c r="F14437" s="121">
        <v>15.788399999999999</v>
      </c>
      <c r="G14437" s="87"/>
      <c r="H14437" s="47"/>
      <c r="I14437" s="120">
        <v>0</v>
      </c>
      <c r="J14437" s="120">
        <v>0</v>
      </c>
    </row>
    <row r="14438" spans="1:10" ht="15" customHeight="1">
      <c r="A14438" s="46" t="s">
        <v>26063</v>
      </c>
      <c r="B14438" s="46" t="s">
        <v>26064</v>
      </c>
      <c r="C14438" s="47">
        <v>863.303</v>
      </c>
      <c r="D14438" s="119" t="s">
        <v>19754</v>
      </c>
      <c r="E14438" s="46" t="s">
        <v>19756</v>
      </c>
      <c r="F14438" s="121">
        <v>346.45519999999999</v>
      </c>
      <c r="G14438" s="87"/>
      <c r="H14438" s="47"/>
      <c r="I14438" s="120">
        <v>0</v>
      </c>
      <c r="J14438" s="120">
        <v>0</v>
      </c>
    </row>
    <row r="14439" spans="1:10" ht="15" customHeight="1">
      <c r="A14439" s="46" t="s">
        <v>26062</v>
      </c>
      <c r="B14439" s="46" t="s">
        <v>33836</v>
      </c>
      <c r="C14439" s="47">
        <v>260.74979999999999</v>
      </c>
      <c r="D14439" s="119" t="s">
        <v>19752</v>
      </c>
      <c r="E14439" s="46" t="s">
        <v>19754</v>
      </c>
      <c r="F14439" s="121">
        <v>395.2516</v>
      </c>
      <c r="G14439" s="87"/>
      <c r="H14439" s="47"/>
      <c r="I14439" s="120">
        <v>5</v>
      </c>
      <c r="J14439" s="120">
        <v>0</v>
      </c>
    </row>
    <row r="14440" spans="1:10" ht="15" customHeight="1">
      <c r="A14440" s="46" t="s">
        <v>26061</v>
      </c>
      <c r="B14440" s="46" t="s">
        <v>33832</v>
      </c>
      <c r="C14440" s="47">
        <v>274.81439999999998</v>
      </c>
      <c r="D14440" s="119" t="s">
        <v>19751</v>
      </c>
      <c r="E14440" s="46" t="s">
        <v>19752</v>
      </c>
      <c r="F14440" s="121">
        <v>358.6542</v>
      </c>
      <c r="G14440" s="87"/>
      <c r="H14440" s="47"/>
      <c r="I14440" s="120">
        <v>2</v>
      </c>
      <c r="J14440" s="120">
        <v>0</v>
      </c>
    </row>
    <row r="14441" spans="1:10" ht="15" customHeight="1">
      <c r="A14441" s="46" t="s">
        <v>26060</v>
      </c>
      <c r="B14441" s="46" t="s">
        <v>33834</v>
      </c>
      <c r="C14441" s="47">
        <v>294.92059999999998</v>
      </c>
      <c r="D14441" s="119" t="s">
        <v>19749</v>
      </c>
      <c r="E14441" s="46" t="s">
        <v>19751</v>
      </c>
      <c r="F14441" s="121">
        <v>407.45080000000002</v>
      </c>
      <c r="G14441" s="87"/>
      <c r="H14441" s="47"/>
      <c r="I14441" s="120">
        <v>2</v>
      </c>
      <c r="J14441" s="120">
        <v>0</v>
      </c>
    </row>
    <row r="14442" spans="1:10" ht="15" customHeight="1">
      <c r="A14442" s="46" t="s">
        <v>26059</v>
      </c>
      <c r="B14442" s="46" t="s">
        <v>33831</v>
      </c>
      <c r="C14442" s="47">
        <v>242.16640000000001</v>
      </c>
      <c r="D14442" s="119" t="s">
        <v>19747</v>
      </c>
      <c r="E14442" s="46" t="s">
        <v>19749</v>
      </c>
      <c r="F14442" s="121">
        <v>385.49239999999998</v>
      </c>
      <c r="G14442" s="87"/>
      <c r="H14442" s="47"/>
      <c r="I14442" s="120">
        <v>1</v>
      </c>
      <c r="J14442" s="120">
        <v>0</v>
      </c>
    </row>
    <row r="14443" spans="1:10" ht="15" customHeight="1">
      <c r="A14443" s="46" t="s">
        <v>26058</v>
      </c>
      <c r="B14443" s="46" t="s">
        <v>33837</v>
      </c>
      <c r="C14443" s="47">
        <v>271.79360000000003</v>
      </c>
      <c r="D14443" s="119" t="s">
        <v>19745</v>
      </c>
      <c r="E14443" s="46" t="s">
        <v>19747</v>
      </c>
      <c r="F14443" s="121">
        <v>68.213800000000006</v>
      </c>
      <c r="G14443" s="87"/>
      <c r="H14443" s="47"/>
      <c r="I14443" s="120">
        <v>6</v>
      </c>
      <c r="J14443" s="120">
        <v>0</v>
      </c>
    </row>
    <row r="14444" spans="1:10" ht="15" customHeight="1">
      <c r="A14444" s="46" t="s">
        <v>26057</v>
      </c>
      <c r="B14444" s="46" t="s">
        <v>33833</v>
      </c>
      <c r="C14444" s="47">
        <v>290.40140000000002</v>
      </c>
      <c r="D14444" s="119" t="s">
        <v>19744</v>
      </c>
      <c r="E14444" s="46" t="s">
        <v>19745</v>
      </c>
      <c r="F14444" s="121">
        <v>113.78879999999999</v>
      </c>
      <c r="G14444" s="87"/>
      <c r="H14444" s="47"/>
      <c r="I14444" s="120">
        <v>2</v>
      </c>
      <c r="J14444" s="120">
        <v>0</v>
      </c>
    </row>
    <row r="14445" spans="1:10" ht="15" customHeight="1">
      <c r="A14445" s="46" t="s">
        <v>26056</v>
      </c>
      <c r="B14445" s="46" t="s">
        <v>33835</v>
      </c>
      <c r="C14445" s="47">
        <v>328.07600000000002</v>
      </c>
      <c r="D14445" s="119" t="s">
        <v>19743</v>
      </c>
      <c r="E14445" s="46" t="s">
        <v>19744</v>
      </c>
      <c r="F14445" s="121">
        <v>119.3656</v>
      </c>
      <c r="G14445" s="87"/>
      <c r="H14445" s="47"/>
      <c r="I14445" s="120">
        <v>2</v>
      </c>
      <c r="J14445" s="120">
        <v>0</v>
      </c>
    </row>
    <row r="14446" spans="1:10" ht="15" customHeight="1">
      <c r="A14446" s="46" t="s">
        <v>26071</v>
      </c>
      <c r="B14446" s="46" t="s">
        <v>26072</v>
      </c>
      <c r="C14446" s="47">
        <v>165.3272</v>
      </c>
      <c r="D14446" s="119" t="s">
        <v>19741</v>
      </c>
      <c r="E14446" s="46" t="s">
        <v>19743</v>
      </c>
      <c r="F14446" s="121">
        <v>133.1216</v>
      </c>
      <c r="G14446" s="87"/>
      <c r="H14446" s="47"/>
      <c r="I14446" s="120">
        <v>0</v>
      </c>
      <c r="J14446" s="120">
        <v>0</v>
      </c>
    </row>
    <row r="14447" spans="1:10" ht="15" customHeight="1">
      <c r="A14447" s="46" t="s">
        <v>26069</v>
      </c>
      <c r="B14447" s="46" t="s">
        <v>26070</v>
      </c>
      <c r="C14447" s="47">
        <v>598.10559999999998</v>
      </c>
      <c r="D14447" s="119" t="s">
        <v>19739</v>
      </c>
      <c r="E14447" s="46" t="s">
        <v>19741</v>
      </c>
      <c r="F14447" s="121">
        <v>342.80700000000002</v>
      </c>
      <c r="G14447" s="87"/>
      <c r="H14447" s="47"/>
      <c r="I14447" s="120">
        <v>0</v>
      </c>
      <c r="J14447" s="120">
        <v>0</v>
      </c>
    </row>
    <row r="14448" spans="1:10" ht="15" customHeight="1">
      <c r="A14448" s="46" t="s">
        <v>26067</v>
      </c>
      <c r="B14448" s="46" t="s">
        <v>26068</v>
      </c>
      <c r="C14448" s="47">
        <v>340.52980000000002</v>
      </c>
      <c r="D14448" s="119" t="s">
        <v>19737</v>
      </c>
      <c r="E14448" s="46" t="s">
        <v>19739</v>
      </c>
      <c r="F14448" s="121">
        <v>354.26260000000002</v>
      </c>
      <c r="G14448" s="87"/>
      <c r="H14448" s="47"/>
      <c r="I14448" s="120">
        <v>0</v>
      </c>
      <c r="J14448" s="120">
        <v>0</v>
      </c>
    </row>
    <row r="14449" spans="1:10" ht="15" customHeight="1">
      <c r="A14449" s="46" t="s">
        <v>26171</v>
      </c>
      <c r="B14449" s="46" t="s">
        <v>26172</v>
      </c>
      <c r="C14449" s="47">
        <v>75.402199999999993</v>
      </c>
      <c r="D14449" s="119" t="s">
        <v>19735</v>
      </c>
      <c r="E14449" s="46" t="s">
        <v>19737</v>
      </c>
      <c r="F14449" s="121">
        <v>379.40440000000001</v>
      </c>
      <c r="G14449" s="87"/>
      <c r="H14449" s="47"/>
      <c r="I14449" s="120">
        <v>0</v>
      </c>
      <c r="J14449" s="120">
        <v>0</v>
      </c>
    </row>
    <row r="14450" spans="1:10" ht="15" customHeight="1">
      <c r="A14450" s="46" t="s">
        <v>26169</v>
      </c>
      <c r="B14450" s="46" t="s">
        <v>26170</v>
      </c>
      <c r="C14450" s="47">
        <v>296.21800000000002</v>
      </c>
      <c r="D14450" s="119" t="s">
        <v>19733</v>
      </c>
      <c r="E14450" s="46" t="s">
        <v>19735</v>
      </c>
      <c r="F14450" s="121">
        <v>199.34540000000001</v>
      </c>
      <c r="G14450" s="87"/>
      <c r="H14450" s="47"/>
      <c r="I14450" s="120">
        <v>0</v>
      </c>
      <c r="J14450" s="120">
        <v>0</v>
      </c>
    </row>
    <row r="14451" spans="1:10" ht="15" customHeight="1">
      <c r="A14451" s="46" t="s">
        <v>26167</v>
      </c>
      <c r="B14451" s="46" t="s">
        <v>26168</v>
      </c>
      <c r="C14451" s="47">
        <v>112.78959999999999</v>
      </c>
      <c r="D14451" s="119" t="s">
        <v>19731</v>
      </c>
      <c r="E14451" s="46" t="s">
        <v>19733</v>
      </c>
      <c r="F14451" s="121">
        <v>188.12219999999999</v>
      </c>
      <c r="G14451" s="87"/>
      <c r="H14451" s="47"/>
      <c r="I14451" s="120">
        <v>0</v>
      </c>
      <c r="J14451" s="120">
        <v>0</v>
      </c>
    </row>
    <row r="14452" spans="1:10" ht="15" customHeight="1">
      <c r="A14452" s="46" t="s">
        <v>26165</v>
      </c>
      <c r="B14452" s="46" t="s">
        <v>26166</v>
      </c>
      <c r="C14452" s="47">
        <v>181.24420000000001</v>
      </c>
      <c r="D14452" s="119" t="s">
        <v>19729</v>
      </c>
      <c r="E14452" s="46" t="s">
        <v>19731</v>
      </c>
      <c r="F14452" s="121">
        <v>198.69479999999999</v>
      </c>
      <c r="G14452" s="87"/>
      <c r="H14452" s="47"/>
      <c r="I14452" s="120">
        <v>0</v>
      </c>
      <c r="J14452" s="120">
        <v>0</v>
      </c>
    </row>
    <row r="14453" spans="1:10" ht="15" customHeight="1">
      <c r="A14453" s="46" t="s">
        <v>26163</v>
      </c>
      <c r="B14453" s="46" t="s">
        <v>26164</v>
      </c>
      <c r="C14453" s="47">
        <v>259.41160000000002</v>
      </c>
      <c r="D14453" s="119" t="s">
        <v>19727</v>
      </c>
      <c r="E14453" s="46" t="s">
        <v>19729</v>
      </c>
      <c r="F14453" s="121">
        <v>205.13120000000001</v>
      </c>
      <c r="G14453" s="87"/>
      <c r="H14453" s="47"/>
      <c r="I14453" s="120">
        <v>0</v>
      </c>
      <c r="J14453" s="120">
        <v>0</v>
      </c>
    </row>
    <row r="14454" spans="1:10" ht="15" customHeight="1">
      <c r="A14454" s="46" t="s">
        <v>26161</v>
      </c>
      <c r="B14454" s="46" t="s">
        <v>26162</v>
      </c>
      <c r="C14454" s="47">
        <v>322.24279999999999</v>
      </c>
      <c r="D14454" s="119" t="s">
        <v>19726</v>
      </c>
      <c r="E14454" s="46" t="s">
        <v>19727</v>
      </c>
      <c r="F14454" s="121">
        <v>292.59300000000002</v>
      </c>
      <c r="G14454" s="87"/>
      <c r="H14454" s="47"/>
      <c r="I14454" s="120">
        <v>0</v>
      </c>
      <c r="J14454" s="120">
        <v>0</v>
      </c>
    </row>
    <row r="14455" spans="1:10" ht="15" customHeight="1">
      <c r="A14455" s="46" t="s">
        <v>26159</v>
      </c>
      <c r="B14455" s="46" t="s">
        <v>26160</v>
      </c>
      <c r="C14455" s="47">
        <v>388.54180000000002</v>
      </c>
      <c r="D14455" s="119" t="s">
        <v>19725</v>
      </c>
      <c r="E14455" s="46" t="s">
        <v>19726</v>
      </c>
      <c r="F14455" s="121">
        <v>324.68259999999998</v>
      </c>
      <c r="G14455" s="87"/>
      <c r="H14455" s="47"/>
      <c r="I14455" s="120">
        <v>1</v>
      </c>
      <c r="J14455" s="120">
        <v>0</v>
      </c>
    </row>
    <row r="14456" spans="1:10" ht="15" customHeight="1">
      <c r="A14456" s="46" t="s">
        <v>26157</v>
      </c>
      <c r="B14456" s="46" t="s">
        <v>26158</v>
      </c>
      <c r="C14456" s="47">
        <v>463.21820000000002</v>
      </c>
      <c r="D14456" s="119" t="s">
        <v>19723</v>
      </c>
      <c r="E14456" s="46" t="s">
        <v>19725</v>
      </c>
      <c r="F14456" s="121">
        <v>333.18720000000002</v>
      </c>
      <c r="G14456" s="87"/>
      <c r="H14456" s="47"/>
      <c r="I14456" s="120">
        <v>0</v>
      </c>
      <c r="J14456" s="120">
        <v>0</v>
      </c>
    </row>
    <row r="14457" spans="1:10" ht="15" customHeight="1">
      <c r="A14457" s="46" t="s">
        <v>26155</v>
      </c>
      <c r="B14457" s="46" t="s">
        <v>26156</v>
      </c>
      <c r="C14457" s="47">
        <v>451.1352</v>
      </c>
      <c r="D14457" s="119" t="s">
        <v>19721</v>
      </c>
      <c r="E14457" s="46" t="s">
        <v>19723</v>
      </c>
      <c r="F14457" s="121">
        <v>367.34480000000002</v>
      </c>
      <c r="G14457" s="87"/>
      <c r="H14457" s="47"/>
      <c r="I14457" s="120">
        <v>0</v>
      </c>
      <c r="J14457" s="120">
        <v>0</v>
      </c>
    </row>
    <row r="14458" spans="1:10" ht="15" customHeight="1">
      <c r="A14458" s="46" t="s">
        <v>26153</v>
      </c>
      <c r="B14458" s="46" t="s">
        <v>26154</v>
      </c>
      <c r="C14458" s="47">
        <v>537.3424</v>
      </c>
      <c r="D14458" s="119" t="s">
        <v>19720</v>
      </c>
      <c r="E14458" s="46" t="s">
        <v>19721</v>
      </c>
      <c r="F14458" s="121">
        <v>512.45619999999997</v>
      </c>
      <c r="G14458" s="87"/>
      <c r="H14458" s="47"/>
      <c r="I14458" s="120">
        <v>0</v>
      </c>
      <c r="J14458" s="120">
        <v>0</v>
      </c>
    </row>
    <row r="14459" spans="1:10" ht="15" customHeight="1">
      <c r="A14459" s="46" t="s">
        <v>26151</v>
      </c>
      <c r="B14459" s="46" t="s">
        <v>26152</v>
      </c>
      <c r="C14459" s="47">
        <v>499.49020000000002</v>
      </c>
      <c r="D14459" s="119" t="s">
        <v>19718</v>
      </c>
      <c r="E14459" s="46" t="s">
        <v>19720</v>
      </c>
      <c r="F14459" s="121">
        <v>629.86980000000005</v>
      </c>
      <c r="G14459" s="87"/>
      <c r="H14459" s="47"/>
      <c r="I14459" s="120">
        <v>0</v>
      </c>
      <c r="J14459" s="120">
        <v>0</v>
      </c>
    </row>
    <row r="14460" spans="1:10" ht="15" customHeight="1">
      <c r="A14460" s="46" t="s">
        <v>26149</v>
      </c>
      <c r="B14460" s="46" t="s">
        <v>26150</v>
      </c>
      <c r="C14460" s="47">
        <v>644.47979999999995</v>
      </c>
      <c r="D14460" s="119" t="s">
        <v>19717</v>
      </c>
      <c r="E14460" s="46" t="s">
        <v>19718</v>
      </c>
      <c r="F14460" s="121">
        <v>144.34479999999999</v>
      </c>
      <c r="G14460" s="87"/>
      <c r="H14460" s="47"/>
      <c r="I14460" s="120">
        <v>0</v>
      </c>
      <c r="J14460" s="120">
        <v>0</v>
      </c>
    </row>
    <row r="14461" spans="1:10" ht="15" customHeight="1">
      <c r="A14461" s="46" t="s">
        <v>26147</v>
      </c>
      <c r="B14461" s="46" t="s">
        <v>26148</v>
      </c>
      <c r="C14461" s="47">
        <v>145.46</v>
      </c>
      <c r="D14461" s="119" t="s">
        <v>19716</v>
      </c>
      <c r="E14461" s="46" t="s">
        <v>19717</v>
      </c>
      <c r="F14461" s="121">
        <v>169.13800000000001</v>
      </c>
      <c r="G14461" s="87"/>
      <c r="H14461" s="47"/>
      <c r="I14461" s="120">
        <v>0</v>
      </c>
      <c r="J14461" s="120">
        <v>0</v>
      </c>
    </row>
    <row r="14462" spans="1:10" ht="15" customHeight="1">
      <c r="A14462" s="46" t="s">
        <v>26145</v>
      </c>
      <c r="B14462" s="46" t="s">
        <v>26146</v>
      </c>
      <c r="C14462" s="47">
        <v>190.45740000000001</v>
      </c>
      <c r="D14462" s="119" t="s">
        <v>19715</v>
      </c>
      <c r="E14462" s="46" t="s">
        <v>19716</v>
      </c>
      <c r="F14462" s="121">
        <v>178.8972</v>
      </c>
      <c r="G14462" s="87"/>
      <c r="H14462" s="47"/>
      <c r="I14462" s="120">
        <v>0</v>
      </c>
      <c r="J14462" s="120">
        <v>0</v>
      </c>
    </row>
    <row r="14463" spans="1:10" ht="15" customHeight="1">
      <c r="A14463" s="46" t="s">
        <v>26143</v>
      </c>
      <c r="B14463" s="46" t="s">
        <v>26144</v>
      </c>
      <c r="C14463" s="47">
        <v>290.87360000000001</v>
      </c>
      <c r="D14463" s="119" t="s">
        <v>19714</v>
      </c>
      <c r="E14463" s="46" t="s">
        <v>19715</v>
      </c>
      <c r="F14463" s="121">
        <v>207.96600000000001</v>
      </c>
      <c r="G14463" s="87"/>
      <c r="H14463" s="47"/>
      <c r="I14463" s="120">
        <v>0</v>
      </c>
      <c r="J14463" s="120">
        <v>0</v>
      </c>
    </row>
    <row r="14464" spans="1:10" ht="15" customHeight="1">
      <c r="A14464" s="46" t="s">
        <v>26141</v>
      </c>
      <c r="B14464" s="46" t="s">
        <v>26142</v>
      </c>
      <c r="C14464" s="47">
        <v>81.685400000000001</v>
      </c>
      <c r="D14464" s="119" t="s">
        <v>19713</v>
      </c>
      <c r="E14464" s="46" t="s">
        <v>19714</v>
      </c>
      <c r="F14464" s="121">
        <v>132.05260000000001</v>
      </c>
      <c r="G14464" s="87"/>
      <c r="H14464" s="47"/>
      <c r="I14464" s="120">
        <v>1</v>
      </c>
      <c r="J14464" s="120">
        <v>0</v>
      </c>
    </row>
    <row r="14465" spans="1:10" ht="15" customHeight="1">
      <c r="A14465" s="46" t="s">
        <v>26139</v>
      </c>
      <c r="B14465" s="46" t="s">
        <v>26140</v>
      </c>
      <c r="C14465" s="47">
        <v>148.15539999999999</v>
      </c>
      <c r="D14465" s="119" t="s">
        <v>19712</v>
      </c>
      <c r="E14465" s="46" t="s">
        <v>19713</v>
      </c>
      <c r="F14465" s="121">
        <v>374.36219999999997</v>
      </c>
      <c r="G14465" s="87"/>
      <c r="H14465" s="47"/>
      <c r="I14465" s="120">
        <v>0</v>
      </c>
      <c r="J14465" s="120">
        <v>0</v>
      </c>
    </row>
    <row r="14466" spans="1:10" ht="15" customHeight="1">
      <c r="A14466" s="46" t="s">
        <v>26137</v>
      </c>
      <c r="B14466" s="46" t="s">
        <v>26138</v>
      </c>
      <c r="C14466" s="47">
        <v>190.4922</v>
      </c>
      <c r="D14466" s="119" t="s">
        <v>19711</v>
      </c>
      <c r="E14466" s="46" t="s">
        <v>19712</v>
      </c>
      <c r="F14466" s="121">
        <v>444.83819999999997</v>
      </c>
      <c r="G14466" s="87"/>
      <c r="H14466" s="47"/>
      <c r="I14466" s="120">
        <v>0</v>
      </c>
      <c r="J14466" s="120">
        <v>0</v>
      </c>
    </row>
    <row r="14467" spans="1:10" ht="15" customHeight="1">
      <c r="A14467" s="46" t="s">
        <v>26135</v>
      </c>
      <c r="B14467" s="46" t="s">
        <v>26136</v>
      </c>
      <c r="C14467" s="47">
        <v>232.8058</v>
      </c>
      <c r="D14467" s="119" t="s">
        <v>19710</v>
      </c>
      <c r="E14467" s="46" t="s">
        <v>19711</v>
      </c>
      <c r="F14467" s="121">
        <v>508.8546</v>
      </c>
      <c r="G14467" s="87"/>
      <c r="H14467" s="47"/>
      <c r="I14467" s="120">
        <v>0</v>
      </c>
      <c r="J14467" s="120">
        <v>0</v>
      </c>
    </row>
    <row r="14468" spans="1:10" ht="15" customHeight="1">
      <c r="A14468" s="46" t="s">
        <v>26133</v>
      </c>
      <c r="B14468" s="46" t="s">
        <v>26134</v>
      </c>
      <c r="C14468" s="47">
        <v>224.6962</v>
      </c>
      <c r="D14468" s="119" t="s">
        <v>19709</v>
      </c>
      <c r="E14468" s="46" t="s">
        <v>19710</v>
      </c>
      <c r="F14468" s="121">
        <v>1151.2023999999999</v>
      </c>
      <c r="G14468" s="87"/>
      <c r="H14468" s="47"/>
      <c r="I14468" s="120">
        <v>0</v>
      </c>
      <c r="J14468" s="120">
        <v>0</v>
      </c>
    </row>
    <row r="14469" spans="1:10" ht="15" customHeight="1">
      <c r="A14469" s="46" t="s">
        <v>26131</v>
      </c>
      <c r="B14469" s="46" t="s">
        <v>26132</v>
      </c>
      <c r="C14469" s="47">
        <v>280.88200000000001</v>
      </c>
      <c r="D14469" s="119" t="s">
        <v>19708</v>
      </c>
      <c r="E14469" s="46" t="s">
        <v>19709</v>
      </c>
      <c r="F14469" s="121">
        <v>336.3938</v>
      </c>
      <c r="G14469" s="87"/>
      <c r="H14469" s="47"/>
      <c r="I14469" s="120">
        <v>0</v>
      </c>
      <c r="J14469" s="120">
        <v>0</v>
      </c>
    </row>
    <row r="14470" spans="1:10" ht="15" customHeight="1">
      <c r="A14470" s="46" t="s">
        <v>26129</v>
      </c>
      <c r="B14470" s="46" t="s">
        <v>26130</v>
      </c>
      <c r="C14470" s="47">
        <v>402.10640000000001</v>
      </c>
      <c r="D14470" s="119" t="s">
        <v>19707</v>
      </c>
      <c r="E14470" s="46" t="s">
        <v>19708</v>
      </c>
      <c r="F14470" s="121">
        <v>374.26920000000001</v>
      </c>
      <c r="G14470" s="87"/>
      <c r="H14470" s="47"/>
      <c r="I14470" s="120">
        <v>0</v>
      </c>
      <c r="J14470" s="120">
        <v>0</v>
      </c>
    </row>
    <row r="14471" spans="1:10" ht="15" customHeight="1">
      <c r="A14471" s="46" t="s">
        <v>26127</v>
      </c>
      <c r="B14471" s="46" t="s">
        <v>26128</v>
      </c>
      <c r="C14471" s="47">
        <v>280.44040000000001</v>
      </c>
      <c r="D14471" s="119" t="s">
        <v>19706</v>
      </c>
      <c r="E14471" s="46" t="s">
        <v>19707</v>
      </c>
      <c r="F14471" s="121">
        <v>412.3304</v>
      </c>
      <c r="G14471" s="87"/>
      <c r="H14471" s="47"/>
      <c r="I14471" s="120">
        <v>0</v>
      </c>
      <c r="J14471" s="120">
        <v>0</v>
      </c>
    </row>
    <row r="14472" spans="1:10" ht="15" customHeight="1">
      <c r="A14472" s="46" t="s">
        <v>26125</v>
      </c>
      <c r="B14472" s="46" t="s">
        <v>26126</v>
      </c>
      <c r="C14472" s="47">
        <v>452.66879999999998</v>
      </c>
      <c r="D14472" s="119" t="s">
        <v>19705</v>
      </c>
      <c r="E14472" s="46" t="s">
        <v>19706</v>
      </c>
      <c r="F14472" s="121">
        <v>489.52179999999998</v>
      </c>
      <c r="G14472" s="87"/>
      <c r="H14472" s="47"/>
      <c r="I14472" s="120">
        <v>1</v>
      </c>
      <c r="J14472" s="120">
        <v>0</v>
      </c>
    </row>
    <row r="14473" spans="1:10" ht="15" customHeight="1">
      <c r="A14473" s="46" t="s">
        <v>26123</v>
      </c>
      <c r="B14473" s="46" t="s">
        <v>26124</v>
      </c>
      <c r="C14473" s="47">
        <v>582.00279999999998</v>
      </c>
      <c r="D14473" s="119" t="s">
        <v>19704</v>
      </c>
      <c r="E14473" s="46" t="s">
        <v>19705</v>
      </c>
      <c r="F14473" s="121">
        <v>623.61919999999998</v>
      </c>
      <c r="G14473" s="87"/>
      <c r="H14473" s="47"/>
      <c r="I14473" s="120">
        <v>1</v>
      </c>
      <c r="J14473" s="120">
        <v>0</v>
      </c>
    </row>
    <row r="14474" spans="1:10" ht="15" customHeight="1">
      <c r="A14474" s="46" t="s">
        <v>26121</v>
      </c>
      <c r="B14474" s="46" t="s">
        <v>26122</v>
      </c>
      <c r="C14474" s="47">
        <v>849.21720000000005</v>
      </c>
      <c r="D14474" s="119" t="s">
        <v>19703</v>
      </c>
      <c r="E14474" s="46" t="s">
        <v>19704</v>
      </c>
      <c r="F14474" s="121">
        <v>777.32820000000004</v>
      </c>
      <c r="G14474" s="87"/>
      <c r="H14474" s="47"/>
      <c r="I14474" s="120">
        <v>2</v>
      </c>
      <c r="J14474" s="120">
        <v>0</v>
      </c>
    </row>
    <row r="14475" spans="1:10" ht="15" customHeight="1">
      <c r="A14475" s="46" t="s">
        <v>26119</v>
      </c>
      <c r="B14475" s="46" t="s">
        <v>26120</v>
      </c>
      <c r="C14475" s="47">
        <v>184.79939999999999</v>
      </c>
      <c r="D14475" s="119" t="s">
        <v>19701</v>
      </c>
      <c r="E14475" s="46" t="s">
        <v>19703</v>
      </c>
      <c r="F14475" s="121">
        <v>397.11059999999998</v>
      </c>
      <c r="G14475" s="87"/>
      <c r="H14475" s="47"/>
      <c r="I14475" s="120">
        <v>0</v>
      </c>
      <c r="J14475" s="120">
        <v>0</v>
      </c>
    </row>
    <row r="14476" spans="1:10" ht="15" customHeight="1">
      <c r="A14476" s="46" t="s">
        <v>26117</v>
      </c>
      <c r="B14476" s="46" t="s">
        <v>26118</v>
      </c>
      <c r="C14476" s="47">
        <v>334.7672</v>
      </c>
      <c r="D14476" s="119" t="s">
        <v>19699</v>
      </c>
      <c r="E14476" s="46" t="s">
        <v>19701</v>
      </c>
      <c r="F14476" s="121">
        <v>450.4846</v>
      </c>
      <c r="G14476" s="87"/>
      <c r="H14476" s="47"/>
      <c r="I14476" s="120">
        <v>0</v>
      </c>
      <c r="J14476" s="120">
        <v>0</v>
      </c>
    </row>
    <row r="14477" spans="1:10" ht="15" customHeight="1">
      <c r="A14477" s="46" t="s">
        <v>26115</v>
      </c>
      <c r="B14477" s="46" t="s">
        <v>26116</v>
      </c>
      <c r="C14477" s="47">
        <v>311.29840000000002</v>
      </c>
      <c r="D14477" s="119" t="s">
        <v>19697</v>
      </c>
      <c r="E14477" s="46" t="s">
        <v>19699</v>
      </c>
      <c r="F14477" s="121">
        <v>536.85440000000006</v>
      </c>
      <c r="G14477" s="87"/>
      <c r="H14477" s="47"/>
      <c r="I14477" s="120">
        <v>0</v>
      </c>
      <c r="J14477" s="120">
        <v>0</v>
      </c>
    </row>
    <row r="14478" spans="1:10" ht="15" customHeight="1">
      <c r="A14478" s="46" t="s">
        <v>26113</v>
      </c>
      <c r="B14478" s="46" t="s">
        <v>26114</v>
      </c>
      <c r="C14478" s="47">
        <v>415.09559999999999</v>
      </c>
      <c r="D14478" s="119" t="s">
        <v>19695</v>
      </c>
      <c r="E14478" s="46" t="s">
        <v>19697</v>
      </c>
      <c r="F14478" s="121">
        <v>696.024</v>
      </c>
      <c r="G14478" s="87"/>
      <c r="H14478" s="47"/>
      <c r="I14478" s="120">
        <v>0</v>
      </c>
      <c r="J14478" s="120">
        <v>0</v>
      </c>
    </row>
    <row r="14479" spans="1:10" ht="15" customHeight="1">
      <c r="A14479" s="46" t="s">
        <v>26111</v>
      </c>
      <c r="B14479" s="46" t="s">
        <v>26112</v>
      </c>
      <c r="C14479" s="47">
        <v>567.39340000000004</v>
      </c>
      <c r="D14479" s="119" t="s">
        <v>19693</v>
      </c>
      <c r="E14479" s="46" t="s">
        <v>19695</v>
      </c>
      <c r="F14479" s="121">
        <v>819.78120000000001</v>
      </c>
      <c r="G14479" s="87"/>
      <c r="H14479" s="47"/>
      <c r="I14479" s="120">
        <v>0</v>
      </c>
      <c r="J14479" s="120">
        <v>0</v>
      </c>
    </row>
    <row r="14480" spans="1:10" ht="15" customHeight="1">
      <c r="A14480" s="46" t="s">
        <v>26109</v>
      </c>
      <c r="B14480" s="46" t="s">
        <v>26110</v>
      </c>
      <c r="C14480" s="47">
        <v>518.86940000000004</v>
      </c>
      <c r="D14480" s="119" t="s">
        <v>19691</v>
      </c>
      <c r="E14480" s="46" t="s">
        <v>19693</v>
      </c>
      <c r="F14480" s="121">
        <v>322.93979999999999</v>
      </c>
      <c r="G14480" s="87"/>
      <c r="H14480" s="47"/>
      <c r="I14480" s="120">
        <v>0</v>
      </c>
      <c r="J14480" s="120">
        <v>0</v>
      </c>
    </row>
    <row r="14481" spans="1:10" ht="15" customHeight="1">
      <c r="A14481" s="46" t="s">
        <v>26107</v>
      </c>
      <c r="B14481" s="46" t="s">
        <v>26108</v>
      </c>
      <c r="C14481" s="47">
        <v>693.46799999999996</v>
      </c>
      <c r="D14481" s="119" t="s">
        <v>19689</v>
      </c>
      <c r="E14481" s="46" t="s">
        <v>19691</v>
      </c>
      <c r="F14481" s="121">
        <v>1019.173</v>
      </c>
      <c r="G14481" s="87"/>
      <c r="H14481" s="47"/>
      <c r="I14481" s="120">
        <v>0</v>
      </c>
      <c r="J14481" s="120">
        <v>0</v>
      </c>
    </row>
    <row r="14482" spans="1:10" ht="15" customHeight="1">
      <c r="A14482" s="46" t="s">
        <v>26105</v>
      </c>
      <c r="B14482" s="46" t="s">
        <v>26106</v>
      </c>
      <c r="C14482" s="47">
        <v>345.2004</v>
      </c>
      <c r="D14482" s="119" t="s">
        <v>19687</v>
      </c>
      <c r="E14482" s="46" t="s">
        <v>19689</v>
      </c>
      <c r="F14482" s="121">
        <v>355.81939999999997</v>
      </c>
      <c r="G14482" s="87"/>
      <c r="H14482" s="47"/>
      <c r="I14482" s="120">
        <v>0</v>
      </c>
      <c r="J14482" s="120">
        <v>0</v>
      </c>
    </row>
    <row r="14483" spans="1:10" ht="15" customHeight="1">
      <c r="A14483" s="46" t="s">
        <v>26103</v>
      </c>
      <c r="B14483" s="46" t="s">
        <v>26104</v>
      </c>
      <c r="C14483" s="47">
        <v>444.327</v>
      </c>
      <c r="D14483" s="119" t="s">
        <v>19685</v>
      </c>
      <c r="E14483" s="46" t="s">
        <v>19687</v>
      </c>
      <c r="F14483" s="121">
        <v>173.22739999999999</v>
      </c>
      <c r="G14483" s="87"/>
      <c r="H14483" s="47"/>
      <c r="I14483" s="120">
        <v>0</v>
      </c>
      <c r="J14483" s="120">
        <v>0</v>
      </c>
    </row>
    <row r="14484" spans="1:10" ht="15" customHeight="1">
      <c r="A14484" s="46" t="s">
        <v>26101</v>
      </c>
      <c r="B14484" s="46" t="s">
        <v>26102</v>
      </c>
      <c r="C14484" s="47">
        <v>480.76179999999999</v>
      </c>
      <c r="D14484" s="119" t="s">
        <v>19683</v>
      </c>
      <c r="E14484" s="46" t="s">
        <v>19685</v>
      </c>
      <c r="F14484" s="121">
        <v>187.86660000000001</v>
      </c>
      <c r="G14484" s="87"/>
      <c r="H14484" s="47"/>
      <c r="I14484" s="120">
        <v>1</v>
      </c>
      <c r="J14484" s="120">
        <v>0</v>
      </c>
    </row>
    <row r="14485" spans="1:10" ht="15" customHeight="1">
      <c r="A14485" s="46" t="s">
        <v>26099</v>
      </c>
      <c r="B14485" s="46" t="s">
        <v>26100</v>
      </c>
      <c r="C14485" s="47">
        <v>826.22220000000004</v>
      </c>
      <c r="D14485" s="119" t="s">
        <v>19681</v>
      </c>
      <c r="E14485" s="46" t="s">
        <v>19683</v>
      </c>
      <c r="F14485" s="121">
        <v>165.90799999999999</v>
      </c>
      <c r="G14485" s="87"/>
      <c r="H14485" s="47"/>
      <c r="I14485" s="120">
        <v>0</v>
      </c>
      <c r="J14485" s="120">
        <v>0</v>
      </c>
    </row>
    <row r="14486" spans="1:10" ht="15" customHeight="1">
      <c r="A14486" s="46" t="s">
        <v>26097</v>
      </c>
      <c r="B14486" s="46" t="s">
        <v>26098</v>
      </c>
      <c r="C14486" s="47">
        <v>345.82060000000001</v>
      </c>
      <c r="D14486" s="119" t="s">
        <v>19680</v>
      </c>
      <c r="E14486" s="46" t="s">
        <v>19681</v>
      </c>
      <c r="F14486" s="121">
        <v>176.5504</v>
      </c>
      <c r="G14486" s="87"/>
      <c r="H14486" s="47"/>
      <c r="I14486" s="120">
        <v>0</v>
      </c>
      <c r="J14486" s="120">
        <v>0</v>
      </c>
    </row>
    <row r="14487" spans="1:10" ht="15" customHeight="1">
      <c r="A14487" s="46" t="s">
        <v>26095</v>
      </c>
      <c r="B14487" s="46" t="s">
        <v>26096</v>
      </c>
      <c r="C14487" s="47">
        <v>576.35640000000001</v>
      </c>
      <c r="D14487" s="119" t="s">
        <v>19678</v>
      </c>
      <c r="E14487" s="46" t="s">
        <v>19680</v>
      </c>
      <c r="F14487" s="121">
        <v>210.01079999999999</v>
      </c>
      <c r="G14487" s="87"/>
      <c r="H14487" s="47"/>
      <c r="I14487" s="120">
        <v>0</v>
      </c>
      <c r="J14487" s="120">
        <v>0</v>
      </c>
    </row>
    <row r="14488" spans="1:10" ht="15" customHeight="1">
      <c r="A14488" s="46" t="s">
        <v>26093</v>
      </c>
      <c r="B14488" s="46" t="s">
        <v>26094</v>
      </c>
      <c r="C14488" s="47">
        <v>1369.6479999999999</v>
      </c>
      <c r="D14488" s="119" t="s">
        <v>19677</v>
      </c>
      <c r="E14488" s="46" t="s">
        <v>19678</v>
      </c>
      <c r="F14488" s="121">
        <v>169.71879999999999</v>
      </c>
      <c r="G14488" s="87"/>
      <c r="H14488" s="47"/>
      <c r="I14488" s="120">
        <v>0</v>
      </c>
      <c r="J14488" s="120">
        <v>0</v>
      </c>
    </row>
    <row r="14489" spans="1:10" ht="15" customHeight="1">
      <c r="A14489" s="46" t="s">
        <v>26091</v>
      </c>
      <c r="B14489" s="46" t="s">
        <v>26092</v>
      </c>
      <c r="C14489" s="47">
        <v>427.21339999999998</v>
      </c>
      <c r="D14489" s="119" t="s">
        <v>19675</v>
      </c>
      <c r="E14489" s="46" t="s">
        <v>19677</v>
      </c>
      <c r="F14489" s="121">
        <v>158.58860000000001</v>
      </c>
      <c r="G14489" s="87"/>
      <c r="H14489" s="47"/>
      <c r="I14489" s="120">
        <v>0</v>
      </c>
      <c r="J14489" s="120">
        <v>0</v>
      </c>
    </row>
    <row r="14490" spans="1:10" ht="15" customHeight="1">
      <c r="A14490" s="46" t="s">
        <v>26089</v>
      </c>
      <c r="B14490" s="46" t="s">
        <v>26090</v>
      </c>
      <c r="C14490" s="47">
        <v>486.64060000000001</v>
      </c>
      <c r="D14490" s="119" t="s">
        <v>19673</v>
      </c>
      <c r="E14490" s="46" t="s">
        <v>19675</v>
      </c>
      <c r="F14490" s="121">
        <v>175.66739999999999</v>
      </c>
      <c r="G14490" s="87"/>
      <c r="H14490" s="47"/>
      <c r="I14490" s="120">
        <v>0</v>
      </c>
      <c r="J14490" s="120">
        <v>0</v>
      </c>
    </row>
    <row r="14491" spans="1:10" ht="15" customHeight="1">
      <c r="A14491" s="46" t="s">
        <v>26087</v>
      </c>
      <c r="B14491" s="46" t="s">
        <v>26088</v>
      </c>
      <c r="C14491" s="47">
        <v>552.60879999999997</v>
      </c>
      <c r="D14491" s="119" t="s">
        <v>19671</v>
      </c>
      <c r="E14491" s="46" t="s">
        <v>19673</v>
      </c>
      <c r="F14491" s="121">
        <v>148.82939999999999</v>
      </c>
      <c r="G14491" s="87"/>
      <c r="H14491" s="47"/>
      <c r="I14491" s="120">
        <v>0</v>
      </c>
      <c r="J14491" s="120">
        <v>0</v>
      </c>
    </row>
    <row r="14492" spans="1:10" ht="15" customHeight="1">
      <c r="A14492" s="46" t="s">
        <v>26085</v>
      </c>
      <c r="B14492" s="46" t="s">
        <v>26086</v>
      </c>
      <c r="C14492" s="47">
        <v>767.49919999999997</v>
      </c>
      <c r="D14492" s="119" t="s">
        <v>3899</v>
      </c>
      <c r="E14492" s="46" t="s">
        <v>19671</v>
      </c>
      <c r="F14492" s="121">
        <v>287.93540000000002</v>
      </c>
      <c r="G14492" s="87"/>
      <c r="H14492" s="47"/>
      <c r="I14492" s="120">
        <v>0</v>
      </c>
      <c r="J14492" s="120">
        <v>0</v>
      </c>
    </row>
    <row r="14493" spans="1:10" ht="15" customHeight="1">
      <c r="A14493" s="46" t="s">
        <v>26083</v>
      </c>
      <c r="B14493" s="46" t="s">
        <v>26084</v>
      </c>
      <c r="C14493" s="47">
        <v>736.80399999999997</v>
      </c>
      <c r="D14493" s="119" t="s">
        <v>19669</v>
      </c>
      <c r="E14493" s="46" t="s">
        <v>3899</v>
      </c>
      <c r="F14493" s="121">
        <v>315.51459999999997</v>
      </c>
      <c r="G14493" s="87"/>
      <c r="H14493" s="47"/>
      <c r="I14493" s="120">
        <v>0</v>
      </c>
      <c r="J14493" s="120">
        <v>0</v>
      </c>
    </row>
    <row r="14494" spans="1:10" ht="15" customHeight="1">
      <c r="A14494" s="46" t="s">
        <v>26081</v>
      </c>
      <c r="B14494" s="46" t="s">
        <v>26082</v>
      </c>
      <c r="C14494" s="47">
        <v>920.99900000000002</v>
      </c>
      <c r="D14494" s="119" t="s">
        <v>3910</v>
      </c>
      <c r="E14494" s="46" t="s">
        <v>19669</v>
      </c>
      <c r="F14494" s="121">
        <v>272.2484</v>
      </c>
      <c r="G14494" s="87"/>
      <c r="H14494" s="47"/>
      <c r="I14494" s="120">
        <v>0</v>
      </c>
      <c r="J14494" s="120">
        <v>0</v>
      </c>
    </row>
    <row r="14495" spans="1:10" ht="15" customHeight="1">
      <c r="A14495" s="46" t="s">
        <v>26079</v>
      </c>
      <c r="B14495" s="46" t="s">
        <v>26080</v>
      </c>
      <c r="C14495" s="47">
        <v>798.18880000000001</v>
      </c>
      <c r="D14495" s="119" t="s">
        <v>19666</v>
      </c>
      <c r="E14495" s="46" t="s">
        <v>3910</v>
      </c>
      <c r="F14495" s="121">
        <v>270.75080000000003</v>
      </c>
      <c r="G14495" s="87"/>
      <c r="H14495" s="47"/>
      <c r="I14495" s="120">
        <v>0</v>
      </c>
      <c r="J14495" s="120">
        <v>0</v>
      </c>
    </row>
    <row r="14496" spans="1:10" ht="15" customHeight="1">
      <c r="A14496" s="46" t="s">
        <v>26077</v>
      </c>
      <c r="B14496" s="46" t="s">
        <v>26078</v>
      </c>
      <c r="C14496" s="47">
        <v>915.17840000000001</v>
      </c>
      <c r="D14496" s="119" t="s">
        <v>19664</v>
      </c>
      <c r="E14496" s="46" t="s">
        <v>19666</v>
      </c>
      <c r="F14496" s="121">
        <v>206.8972</v>
      </c>
      <c r="G14496" s="87"/>
      <c r="H14496" s="47"/>
      <c r="I14496" s="120">
        <v>0</v>
      </c>
      <c r="J14496" s="120">
        <v>0</v>
      </c>
    </row>
    <row r="14497" spans="1:10" ht="15" customHeight="1">
      <c r="A14497" s="46" t="s">
        <v>26075</v>
      </c>
      <c r="B14497" s="46" t="s">
        <v>26076</v>
      </c>
      <c r="C14497" s="47">
        <v>985.57299999999998</v>
      </c>
      <c r="D14497" s="119" t="s">
        <v>19662</v>
      </c>
      <c r="E14497" s="46" t="s">
        <v>19664</v>
      </c>
      <c r="F14497" s="121">
        <v>251.06960000000001</v>
      </c>
      <c r="G14497" s="87"/>
      <c r="H14497" s="47"/>
      <c r="I14497" s="120">
        <v>0</v>
      </c>
      <c r="J14497" s="120">
        <v>0</v>
      </c>
    </row>
    <row r="14498" spans="1:10" ht="15" customHeight="1">
      <c r="A14498" s="46" t="s">
        <v>26073</v>
      </c>
      <c r="B14498" s="46" t="s">
        <v>26074</v>
      </c>
      <c r="C14498" s="47">
        <v>1114.7793999999999</v>
      </c>
      <c r="D14498" s="119" t="s">
        <v>19660</v>
      </c>
      <c r="E14498" s="46" t="s">
        <v>19662</v>
      </c>
      <c r="F14498" s="121">
        <v>299.86619999999999</v>
      </c>
      <c r="G14498" s="87"/>
      <c r="H14498" s="47"/>
      <c r="I14498" s="120">
        <v>0</v>
      </c>
      <c r="J14498" s="120">
        <v>0</v>
      </c>
    </row>
    <row r="14499" spans="1:10" ht="15" customHeight="1">
      <c r="A14499" s="46" t="s">
        <v>26191</v>
      </c>
      <c r="B14499" s="46" t="s">
        <v>26192</v>
      </c>
      <c r="C14499" s="47">
        <v>335.83600000000001</v>
      </c>
      <c r="D14499" s="119" t="s">
        <v>19658</v>
      </c>
      <c r="E14499" s="46" t="s">
        <v>19660</v>
      </c>
      <c r="F14499" s="121">
        <v>325.24020000000002</v>
      </c>
      <c r="G14499" s="87"/>
      <c r="H14499" s="47"/>
      <c r="I14499" s="120">
        <v>0</v>
      </c>
      <c r="J14499" s="120">
        <v>0</v>
      </c>
    </row>
    <row r="14500" spans="1:10" ht="15" customHeight="1">
      <c r="A14500" s="46" t="s">
        <v>26189</v>
      </c>
      <c r="B14500" s="46" t="s">
        <v>26190</v>
      </c>
      <c r="C14500" s="47">
        <v>311.78640000000001</v>
      </c>
      <c r="D14500" s="119" t="s">
        <v>19656</v>
      </c>
      <c r="E14500" s="46" t="s">
        <v>19658</v>
      </c>
      <c r="F14500" s="121">
        <v>363.3014</v>
      </c>
      <c r="G14500" s="87"/>
      <c r="H14500" s="47"/>
      <c r="I14500" s="120">
        <v>0</v>
      </c>
      <c r="J14500" s="120">
        <v>0</v>
      </c>
    </row>
    <row r="14501" spans="1:10" ht="15" customHeight="1">
      <c r="A14501" s="46" t="s">
        <v>26187</v>
      </c>
      <c r="B14501" s="46" t="s">
        <v>26188</v>
      </c>
      <c r="C14501" s="47">
        <v>784.34559999999999</v>
      </c>
      <c r="D14501" s="119" t="s">
        <v>19654</v>
      </c>
      <c r="E14501" s="46" t="s">
        <v>19656</v>
      </c>
      <c r="F14501" s="121">
        <v>202.01759999999999</v>
      </c>
      <c r="G14501" s="87"/>
      <c r="H14501" s="47"/>
      <c r="I14501" s="120">
        <v>0</v>
      </c>
      <c r="J14501" s="120">
        <v>0</v>
      </c>
    </row>
    <row r="14502" spans="1:10" ht="15" customHeight="1">
      <c r="A14502" s="46" t="s">
        <v>26185</v>
      </c>
      <c r="B14502" s="46" t="s">
        <v>26186</v>
      </c>
      <c r="C14502" s="47">
        <v>297.89100000000002</v>
      </c>
      <c r="D14502" s="119" t="s">
        <v>19652</v>
      </c>
      <c r="E14502" s="46" t="s">
        <v>19654</v>
      </c>
      <c r="F14502" s="121">
        <v>345.90199999999999</v>
      </c>
      <c r="G14502" s="87"/>
      <c r="H14502" s="47"/>
      <c r="I14502" s="120">
        <v>0</v>
      </c>
      <c r="J14502" s="120">
        <v>0</v>
      </c>
    </row>
    <row r="14503" spans="1:10" ht="15" customHeight="1">
      <c r="A14503" s="46" t="s">
        <v>26183</v>
      </c>
      <c r="B14503" s="46" t="s">
        <v>26184</v>
      </c>
      <c r="C14503" s="47">
        <v>298.98320000000001</v>
      </c>
      <c r="D14503" s="119" t="s">
        <v>19650</v>
      </c>
      <c r="E14503" s="46" t="s">
        <v>19652</v>
      </c>
      <c r="F14503" s="121">
        <v>289.94420000000002</v>
      </c>
      <c r="G14503" s="87"/>
      <c r="H14503" s="47"/>
      <c r="I14503" s="120">
        <v>0</v>
      </c>
      <c r="J14503" s="120">
        <v>0</v>
      </c>
    </row>
    <row r="14504" spans="1:10" ht="15" customHeight="1">
      <c r="A14504" s="46" t="s">
        <v>26181</v>
      </c>
      <c r="B14504" s="46" t="s">
        <v>26182</v>
      </c>
      <c r="C14504" s="47">
        <v>548.10080000000005</v>
      </c>
      <c r="D14504" s="119" t="s">
        <v>19648</v>
      </c>
      <c r="E14504" s="46" t="s">
        <v>19650</v>
      </c>
      <c r="F14504" s="121">
        <v>289.94420000000002</v>
      </c>
      <c r="G14504" s="87"/>
      <c r="H14504" s="47"/>
      <c r="I14504" s="120">
        <v>0</v>
      </c>
      <c r="J14504" s="120">
        <v>0</v>
      </c>
    </row>
    <row r="14505" spans="1:10" ht="15" customHeight="1">
      <c r="A14505" s="46" t="s">
        <v>26179</v>
      </c>
      <c r="B14505" s="46" t="s">
        <v>26180</v>
      </c>
      <c r="C14505" s="47">
        <v>595.75879999999995</v>
      </c>
      <c r="D14505" s="119" t="s">
        <v>19646</v>
      </c>
      <c r="E14505" s="46" t="s">
        <v>19648</v>
      </c>
      <c r="F14505" s="121">
        <v>89.366200000000006</v>
      </c>
      <c r="G14505" s="87"/>
      <c r="H14505" s="47"/>
      <c r="I14505" s="120">
        <v>0</v>
      </c>
      <c r="J14505" s="120">
        <v>0</v>
      </c>
    </row>
    <row r="14506" spans="1:10" ht="15" customHeight="1">
      <c r="A14506" s="46" t="s">
        <v>26177</v>
      </c>
      <c r="B14506" s="46" t="s">
        <v>26178</v>
      </c>
      <c r="C14506" s="47">
        <v>672.67139999999995</v>
      </c>
      <c r="D14506" s="119" t="s">
        <v>19644</v>
      </c>
      <c r="E14506" s="46" t="s">
        <v>19646</v>
      </c>
      <c r="F14506" s="121">
        <v>136.6302</v>
      </c>
      <c r="G14506" s="87"/>
      <c r="H14506" s="47"/>
      <c r="I14506" s="120">
        <v>0</v>
      </c>
      <c r="J14506" s="120">
        <v>0</v>
      </c>
    </row>
    <row r="14507" spans="1:10" ht="15" customHeight="1">
      <c r="A14507" s="46" t="s">
        <v>26175</v>
      </c>
      <c r="B14507" s="46" t="s">
        <v>26176</v>
      </c>
      <c r="C14507" s="47">
        <v>362.30239999999998</v>
      </c>
      <c r="D14507" s="119" t="s">
        <v>19642</v>
      </c>
      <c r="E14507" s="46" t="s">
        <v>19644</v>
      </c>
      <c r="F14507" s="121">
        <v>131.75059999999999</v>
      </c>
      <c r="G14507" s="87"/>
      <c r="H14507" s="47"/>
      <c r="I14507" s="120">
        <v>0</v>
      </c>
      <c r="J14507" s="120">
        <v>0</v>
      </c>
    </row>
    <row r="14508" spans="1:10" ht="15" customHeight="1">
      <c r="A14508" s="46" t="s">
        <v>26173</v>
      </c>
      <c r="B14508" s="46" t="s">
        <v>26174</v>
      </c>
      <c r="C14508" s="47">
        <v>558.20759999999996</v>
      </c>
      <c r="D14508" s="119" t="s">
        <v>19640</v>
      </c>
      <c r="E14508" s="46" t="s">
        <v>19642</v>
      </c>
      <c r="F14508" s="121">
        <v>147.85339999999999</v>
      </c>
      <c r="G14508" s="87"/>
      <c r="H14508" s="47"/>
      <c r="I14508" s="120">
        <v>1</v>
      </c>
      <c r="J14508" s="120">
        <v>0</v>
      </c>
    </row>
    <row r="14509" spans="1:10" ht="15" customHeight="1">
      <c r="A14509" s="46" t="s">
        <v>25939</v>
      </c>
      <c r="B14509" s="46" t="s">
        <v>25940</v>
      </c>
      <c r="C14509" s="47">
        <v>110.63160000000001</v>
      </c>
      <c r="D14509" s="119" t="s">
        <v>19638</v>
      </c>
      <c r="E14509" s="46" t="s">
        <v>19640</v>
      </c>
      <c r="F14509" s="121">
        <v>140.6268</v>
      </c>
      <c r="G14509" s="87"/>
      <c r="H14509" s="47"/>
      <c r="I14509" s="120">
        <v>9</v>
      </c>
      <c r="J14509" s="120">
        <v>0</v>
      </c>
    </row>
    <row r="14510" spans="1:10" ht="15" customHeight="1">
      <c r="A14510" s="46" t="s">
        <v>26245</v>
      </c>
      <c r="B14510" s="46" t="s">
        <v>33842</v>
      </c>
      <c r="C14510" s="47">
        <v>0.65059999999999996</v>
      </c>
      <c r="D14510" s="119" t="s">
        <v>19636</v>
      </c>
      <c r="E14510" s="46" t="s">
        <v>19638</v>
      </c>
      <c r="F14510" s="121">
        <v>172.15860000000001</v>
      </c>
      <c r="G14510" s="87"/>
      <c r="H14510" s="47"/>
      <c r="I14510" s="120">
        <v>0</v>
      </c>
      <c r="J14510" s="120">
        <v>0</v>
      </c>
    </row>
    <row r="14511" spans="1:10" ht="15" customHeight="1">
      <c r="A14511" s="46" t="s">
        <v>26244</v>
      </c>
      <c r="B14511" s="46" t="s">
        <v>33859</v>
      </c>
      <c r="C14511" s="47">
        <v>0.9294</v>
      </c>
      <c r="D14511" s="119" t="s">
        <v>19634</v>
      </c>
      <c r="E14511" s="46" t="s">
        <v>19636</v>
      </c>
      <c r="F14511" s="121">
        <v>168.65</v>
      </c>
      <c r="G14511" s="87"/>
      <c r="H14511" s="47"/>
      <c r="I14511" s="120">
        <v>189</v>
      </c>
      <c r="J14511" s="120">
        <v>0</v>
      </c>
    </row>
    <row r="14512" spans="1:10" ht="15" customHeight="1">
      <c r="A14512" s="46" t="s">
        <v>26243</v>
      </c>
      <c r="B14512" s="46" t="s">
        <v>33854</v>
      </c>
      <c r="C14512" s="47">
        <v>1.6266</v>
      </c>
      <c r="D14512" s="119" t="s">
        <v>19632</v>
      </c>
      <c r="E14512" s="46" t="s">
        <v>19634</v>
      </c>
      <c r="F14512" s="121">
        <v>180.45419999999999</v>
      </c>
      <c r="G14512" s="87"/>
      <c r="H14512" s="47"/>
      <c r="I14512" s="120">
        <v>61</v>
      </c>
      <c r="J14512" s="120">
        <v>0</v>
      </c>
    </row>
    <row r="14513" spans="1:10" ht="15" customHeight="1">
      <c r="A14513" s="46" t="s">
        <v>26242</v>
      </c>
      <c r="B14513" s="46" t="s">
        <v>33856</v>
      </c>
      <c r="C14513" s="47">
        <v>1.1617999999999999</v>
      </c>
      <c r="D14513" s="119" t="s">
        <v>19630</v>
      </c>
      <c r="E14513" s="46" t="s">
        <v>19632</v>
      </c>
      <c r="F14513" s="121">
        <v>124.617</v>
      </c>
      <c r="G14513" s="87"/>
      <c r="H14513" s="47"/>
      <c r="I14513" s="120">
        <v>101</v>
      </c>
      <c r="J14513" s="120">
        <v>0</v>
      </c>
    </row>
    <row r="14514" spans="1:10" ht="15" customHeight="1">
      <c r="A14514" s="46" t="s">
        <v>26241</v>
      </c>
      <c r="B14514" s="46" t="s">
        <v>33838</v>
      </c>
      <c r="C14514" s="47">
        <v>1.6266</v>
      </c>
      <c r="D14514" s="119" t="s">
        <v>19628</v>
      </c>
      <c r="E14514" s="46" t="s">
        <v>19630</v>
      </c>
      <c r="F14514" s="121">
        <v>168.65</v>
      </c>
      <c r="G14514" s="87"/>
      <c r="H14514" s="47"/>
      <c r="I14514" s="120">
        <v>0</v>
      </c>
      <c r="J14514" s="120">
        <v>0</v>
      </c>
    </row>
    <row r="14515" spans="1:10" ht="15" customHeight="1">
      <c r="A14515" s="46" t="s">
        <v>26240</v>
      </c>
      <c r="B14515" s="46" t="s">
        <v>33865</v>
      </c>
      <c r="C14515" s="47">
        <v>0.9526</v>
      </c>
      <c r="D14515" s="119" t="s">
        <v>19626</v>
      </c>
      <c r="E14515" s="46" t="s">
        <v>19628</v>
      </c>
      <c r="F14515" s="121">
        <v>180.45419999999999</v>
      </c>
      <c r="G14515" s="87"/>
      <c r="H14515" s="47"/>
      <c r="I14515" s="120">
        <v>480</v>
      </c>
      <c r="J14515" s="120">
        <v>0</v>
      </c>
    </row>
    <row r="14516" spans="1:10" ht="15" customHeight="1">
      <c r="A14516" s="46" t="s">
        <v>26239</v>
      </c>
      <c r="B14516" s="46" t="s">
        <v>33851</v>
      </c>
      <c r="C14516" s="47">
        <v>1.1617999999999999</v>
      </c>
      <c r="D14516" s="119" t="s">
        <v>19624</v>
      </c>
      <c r="E14516" s="46" t="s">
        <v>19626</v>
      </c>
      <c r="F14516" s="121">
        <v>199.0898</v>
      </c>
      <c r="G14516" s="87"/>
      <c r="H14516" s="47"/>
      <c r="I14516" s="120">
        <v>27</v>
      </c>
      <c r="J14516" s="120">
        <v>0</v>
      </c>
    </row>
    <row r="14517" spans="1:10" ht="15" customHeight="1">
      <c r="A14517" s="46" t="s">
        <v>26238</v>
      </c>
      <c r="B14517" s="46" t="s">
        <v>33838</v>
      </c>
      <c r="C14517" s="47">
        <v>1.7008000000000001</v>
      </c>
      <c r="D14517" s="119" t="s">
        <v>19622</v>
      </c>
      <c r="E14517" s="46" t="s">
        <v>19624</v>
      </c>
      <c r="F14517" s="121">
        <v>204.85239999999999</v>
      </c>
      <c r="G14517" s="87"/>
      <c r="H14517" s="47"/>
      <c r="I14517" s="120">
        <v>38</v>
      </c>
      <c r="J14517" s="120">
        <v>0</v>
      </c>
    </row>
    <row r="14518" spans="1:10" ht="15" customHeight="1">
      <c r="A14518" s="46" t="s">
        <v>26237</v>
      </c>
      <c r="B14518" s="46" t="s">
        <v>33863</v>
      </c>
      <c r="C14518" s="47">
        <v>0.79</v>
      </c>
      <c r="D14518" s="119" t="s">
        <v>19620</v>
      </c>
      <c r="E14518" s="46" t="s">
        <v>19622</v>
      </c>
      <c r="F14518" s="121">
        <v>302.05040000000002</v>
      </c>
      <c r="G14518" s="87"/>
      <c r="H14518" s="47"/>
      <c r="I14518" s="120">
        <v>383</v>
      </c>
      <c r="J14518" s="120">
        <v>0</v>
      </c>
    </row>
    <row r="14519" spans="1:10" ht="15" customHeight="1">
      <c r="A14519" s="46" t="s">
        <v>26236</v>
      </c>
      <c r="B14519" s="46" t="s">
        <v>33861</v>
      </c>
      <c r="C14519" s="47">
        <v>2.161</v>
      </c>
      <c r="D14519" s="119" t="s">
        <v>19618</v>
      </c>
      <c r="E14519" s="46" t="s">
        <v>19620</v>
      </c>
      <c r="F14519" s="121">
        <v>335.62700000000001</v>
      </c>
      <c r="G14519" s="87"/>
      <c r="H14519" s="47"/>
      <c r="I14519" s="120">
        <v>214</v>
      </c>
      <c r="J14519" s="120">
        <v>0</v>
      </c>
    </row>
    <row r="14520" spans="1:10" ht="15" customHeight="1">
      <c r="A14520" s="46" t="s">
        <v>26235</v>
      </c>
      <c r="B14520" s="46" t="s">
        <v>33848</v>
      </c>
      <c r="C14520" s="47">
        <v>1.7938000000000001</v>
      </c>
      <c r="D14520" s="119" t="s">
        <v>19616</v>
      </c>
      <c r="E14520" s="46" t="s">
        <v>19618</v>
      </c>
      <c r="F14520" s="121">
        <v>129.3108</v>
      </c>
      <c r="G14520" s="87"/>
      <c r="H14520" s="47"/>
      <c r="I14520" s="120">
        <v>20</v>
      </c>
      <c r="J14520" s="120">
        <v>0</v>
      </c>
    </row>
    <row r="14521" spans="1:10" ht="15" customHeight="1">
      <c r="A14521" s="46" t="s">
        <v>26234</v>
      </c>
      <c r="B14521" s="46" t="s">
        <v>33864</v>
      </c>
      <c r="C14521" s="47">
        <v>6.3109999999999999</v>
      </c>
      <c r="D14521" s="119" t="s">
        <v>19614</v>
      </c>
      <c r="E14521" s="46" t="s">
        <v>19616</v>
      </c>
      <c r="F14521" s="121">
        <v>80.281800000000004</v>
      </c>
      <c r="G14521" s="87"/>
      <c r="H14521" s="47"/>
      <c r="I14521" s="120">
        <v>389</v>
      </c>
      <c r="J14521" s="120">
        <v>0</v>
      </c>
    </row>
    <row r="14522" spans="1:10" ht="15" customHeight="1">
      <c r="A14522" s="46" t="s">
        <v>26233</v>
      </c>
      <c r="B14522" s="46" t="s">
        <v>33850</v>
      </c>
      <c r="C14522" s="47">
        <v>0.83660000000000001</v>
      </c>
      <c r="D14522" s="119" t="s">
        <v>19612</v>
      </c>
      <c r="E14522" s="46" t="s">
        <v>19614</v>
      </c>
      <c r="F14522" s="121">
        <v>126.383</v>
      </c>
      <c r="G14522" s="87"/>
      <c r="H14522" s="47"/>
      <c r="I14522" s="120">
        <v>22</v>
      </c>
      <c r="J14522" s="120">
        <v>0</v>
      </c>
    </row>
    <row r="14523" spans="1:10" ht="15" customHeight="1">
      <c r="A14523" s="46" t="s">
        <v>26232</v>
      </c>
      <c r="B14523" s="46" t="s">
        <v>33862</v>
      </c>
      <c r="C14523" s="47">
        <v>2.198</v>
      </c>
      <c r="D14523" s="119" t="s">
        <v>19610</v>
      </c>
      <c r="E14523" s="46" t="s">
        <v>19612</v>
      </c>
      <c r="F14523" s="121">
        <v>148.43440000000001</v>
      </c>
      <c r="G14523" s="87"/>
      <c r="H14523" s="47"/>
      <c r="I14523" s="120">
        <v>288</v>
      </c>
      <c r="J14523" s="120">
        <v>0</v>
      </c>
    </row>
    <row r="14524" spans="1:10" ht="15" customHeight="1">
      <c r="A14524" s="46" t="s">
        <v>26231</v>
      </c>
      <c r="B14524" s="46" t="s">
        <v>33849</v>
      </c>
      <c r="C14524" s="47">
        <v>2.1006</v>
      </c>
      <c r="D14524" s="119" t="s">
        <v>19608</v>
      </c>
      <c r="E14524" s="46" t="s">
        <v>19610</v>
      </c>
      <c r="F14524" s="121">
        <v>174.78440000000001</v>
      </c>
      <c r="G14524" s="87"/>
      <c r="H14524" s="47"/>
      <c r="I14524" s="120">
        <v>20</v>
      </c>
      <c r="J14524" s="120">
        <v>0</v>
      </c>
    </row>
    <row r="14525" spans="1:10" ht="15" customHeight="1">
      <c r="A14525" s="46" t="s">
        <v>26230</v>
      </c>
      <c r="B14525" s="46" t="s">
        <v>33860</v>
      </c>
      <c r="C14525" s="47">
        <v>7.0637999999999996</v>
      </c>
      <c r="D14525" s="119" t="s">
        <v>19606</v>
      </c>
      <c r="E14525" s="46" t="s">
        <v>19608</v>
      </c>
      <c r="F14525" s="121">
        <v>185.72880000000001</v>
      </c>
      <c r="G14525" s="87"/>
      <c r="H14525" s="47"/>
      <c r="I14525" s="120">
        <v>162</v>
      </c>
      <c r="J14525" s="120">
        <v>0</v>
      </c>
    </row>
    <row r="14526" spans="1:10" ht="15" customHeight="1">
      <c r="A14526" s="46" t="s">
        <v>26229</v>
      </c>
      <c r="B14526" s="46" t="s">
        <v>33843</v>
      </c>
      <c r="C14526" s="47">
        <v>1.1386000000000001</v>
      </c>
      <c r="D14526" s="119" t="s">
        <v>19604</v>
      </c>
      <c r="E14526" s="46" t="s">
        <v>19606</v>
      </c>
      <c r="F14526" s="121">
        <v>216.26140000000001</v>
      </c>
      <c r="G14526" s="87"/>
      <c r="H14526" s="47"/>
      <c r="I14526" s="120">
        <v>0</v>
      </c>
      <c r="J14526" s="120">
        <v>0</v>
      </c>
    </row>
    <row r="14527" spans="1:10" ht="15" customHeight="1">
      <c r="A14527" s="46" t="s">
        <v>26228</v>
      </c>
      <c r="B14527" s="46" t="s">
        <v>33858</v>
      </c>
      <c r="C14527" s="47">
        <v>3.0626000000000002</v>
      </c>
      <c r="D14527" s="119" t="s">
        <v>19602</v>
      </c>
      <c r="E14527" s="46" t="s">
        <v>19604</v>
      </c>
      <c r="F14527" s="121">
        <v>261.85140000000001</v>
      </c>
      <c r="G14527" s="87"/>
      <c r="H14527" s="47"/>
      <c r="I14527" s="120">
        <v>143</v>
      </c>
      <c r="J14527" s="120">
        <v>0</v>
      </c>
    </row>
    <row r="14528" spans="1:10" ht="15" customHeight="1">
      <c r="A14528" s="46" t="s">
        <v>26227</v>
      </c>
      <c r="B14528" s="46" t="s">
        <v>33847</v>
      </c>
      <c r="C14528" s="47">
        <v>2.3508</v>
      </c>
      <c r="D14528" s="119" t="s">
        <v>19600</v>
      </c>
      <c r="E14528" s="46" t="s">
        <v>19602</v>
      </c>
      <c r="F14528" s="121">
        <v>132.05260000000001</v>
      </c>
      <c r="G14528" s="87"/>
      <c r="H14528" s="47"/>
      <c r="I14528" s="120">
        <v>11</v>
      </c>
      <c r="J14528" s="120">
        <v>0</v>
      </c>
    </row>
    <row r="14529" spans="1:10" ht="15" customHeight="1">
      <c r="A14529" s="46" t="s">
        <v>26226</v>
      </c>
      <c r="B14529" s="46" t="s">
        <v>33839</v>
      </c>
      <c r="C14529" s="47">
        <v>2.5373999999999999</v>
      </c>
      <c r="D14529" s="119" t="s">
        <v>19598</v>
      </c>
      <c r="E14529" s="46" t="s">
        <v>19600</v>
      </c>
      <c r="F14529" s="121">
        <v>137.304</v>
      </c>
      <c r="G14529" s="87"/>
      <c r="H14529" s="47"/>
      <c r="I14529" s="120">
        <v>0</v>
      </c>
      <c r="J14529" s="120">
        <v>0</v>
      </c>
    </row>
    <row r="14530" spans="1:10" ht="15" customHeight="1">
      <c r="A14530" s="46" t="s">
        <v>26225</v>
      </c>
      <c r="B14530" s="46" t="s">
        <v>33857</v>
      </c>
      <c r="C14530" s="47">
        <v>8.3347999999999995</v>
      </c>
      <c r="D14530" s="119" t="s">
        <v>19596</v>
      </c>
      <c r="E14530" s="46" t="s">
        <v>19598</v>
      </c>
      <c r="F14530" s="121">
        <v>264.38400000000001</v>
      </c>
      <c r="G14530" s="87"/>
      <c r="H14530" s="47"/>
      <c r="I14530" s="120">
        <v>108</v>
      </c>
      <c r="J14530" s="120">
        <v>0</v>
      </c>
    </row>
    <row r="14531" spans="1:10" ht="15" customHeight="1">
      <c r="A14531" s="46" t="s">
        <v>26224</v>
      </c>
      <c r="B14531" s="46" t="s">
        <v>33845</v>
      </c>
      <c r="C14531" s="47">
        <v>1.1617999999999999</v>
      </c>
      <c r="D14531" s="119" t="s">
        <v>19594</v>
      </c>
      <c r="E14531" s="46" t="s">
        <v>19596</v>
      </c>
      <c r="F14531" s="121">
        <v>219.1892</v>
      </c>
      <c r="G14531" s="87"/>
      <c r="H14531" s="47"/>
      <c r="I14531" s="120">
        <v>2</v>
      </c>
      <c r="J14531" s="120">
        <v>0</v>
      </c>
    </row>
    <row r="14532" spans="1:10" ht="15" customHeight="1">
      <c r="A14532" s="46" t="s">
        <v>26223</v>
      </c>
      <c r="B14532" s="46" t="s">
        <v>33855</v>
      </c>
      <c r="C14532" s="47">
        <v>3.2858000000000001</v>
      </c>
      <c r="D14532" s="119" t="s">
        <v>19592</v>
      </c>
      <c r="E14532" s="46" t="s">
        <v>19594</v>
      </c>
      <c r="F14532" s="121">
        <v>241.2406</v>
      </c>
      <c r="G14532" s="87"/>
      <c r="H14532" s="47"/>
      <c r="I14532" s="120">
        <v>2</v>
      </c>
      <c r="J14532" s="120">
        <v>0</v>
      </c>
    </row>
    <row r="14533" spans="1:10" ht="15" customHeight="1">
      <c r="A14533" s="46" t="s">
        <v>26222</v>
      </c>
      <c r="B14533" s="46" t="s">
        <v>33840</v>
      </c>
      <c r="C14533" s="47">
        <v>2.8715999999999999</v>
      </c>
      <c r="D14533" s="119" t="s">
        <v>19590</v>
      </c>
      <c r="E14533" s="46" t="s">
        <v>19592</v>
      </c>
      <c r="F14533" s="121">
        <v>249.3502</v>
      </c>
      <c r="G14533" s="87"/>
      <c r="H14533" s="47"/>
      <c r="I14533" s="120">
        <v>0</v>
      </c>
      <c r="J14533" s="120">
        <v>0</v>
      </c>
    </row>
    <row r="14534" spans="1:10" ht="15" customHeight="1">
      <c r="A14534" s="46" t="s">
        <v>26221</v>
      </c>
      <c r="B14534" s="46" t="s">
        <v>33841</v>
      </c>
      <c r="C14534" s="47">
        <v>3.0019999999999998</v>
      </c>
      <c r="D14534" s="119" t="s">
        <v>19588</v>
      </c>
      <c r="E14534" s="46" t="s">
        <v>19590</v>
      </c>
      <c r="F14534" s="121">
        <v>261.36340000000001</v>
      </c>
      <c r="G14534" s="87"/>
      <c r="H14534" s="47"/>
      <c r="I14534" s="120">
        <v>0</v>
      </c>
      <c r="J14534" s="120">
        <v>0</v>
      </c>
    </row>
    <row r="14535" spans="1:10" ht="15" customHeight="1">
      <c r="A14535" s="46" t="s">
        <v>26219</v>
      </c>
      <c r="B14535" s="46" t="s">
        <v>26220</v>
      </c>
      <c r="C14535" s="47">
        <v>10.6562</v>
      </c>
      <c r="D14535" s="119" t="s">
        <v>19586</v>
      </c>
      <c r="E14535" s="46" t="s">
        <v>19588</v>
      </c>
      <c r="F14535" s="121">
        <v>216.16839999999999</v>
      </c>
      <c r="G14535" s="87"/>
      <c r="H14535" s="47"/>
      <c r="I14535" s="120">
        <v>84</v>
      </c>
      <c r="J14535" s="120">
        <v>0</v>
      </c>
    </row>
    <row r="14536" spans="1:10" ht="15" customHeight="1">
      <c r="A14536" s="46" t="s">
        <v>26218</v>
      </c>
      <c r="B14536" s="46" t="s">
        <v>33844</v>
      </c>
      <c r="C14536" s="47">
        <v>1.5104</v>
      </c>
      <c r="D14536" s="119" t="s">
        <v>19584</v>
      </c>
      <c r="E14536" s="46" t="s">
        <v>19586</v>
      </c>
      <c r="F14536" s="121">
        <v>238.31280000000001</v>
      </c>
      <c r="G14536" s="87"/>
      <c r="H14536" s="47"/>
      <c r="I14536" s="120">
        <v>0</v>
      </c>
      <c r="J14536" s="120">
        <v>0</v>
      </c>
    </row>
    <row r="14537" spans="1:10" ht="15" customHeight="1">
      <c r="A14537" s="46" t="s">
        <v>26217</v>
      </c>
      <c r="B14537" s="46" t="s">
        <v>33852</v>
      </c>
      <c r="C14537" s="47">
        <v>3.8016000000000001</v>
      </c>
      <c r="D14537" s="119" t="s">
        <v>19582</v>
      </c>
      <c r="E14537" s="46" t="s">
        <v>19584</v>
      </c>
      <c r="F14537" s="121">
        <v>246.32939999999999</v>
      </c>
      <c r="G14537" s="87"/>
      <c r="H14537" s="47"/>
      <c r="I14537" s="120">
        <v>31</v>
      </c>
      <c r="J14537" s="120">
        <v>0</v>
      </c>
    </row>
    <row r="14538" spans="1:10" ht="15" customHeight="1">
      <c r="A14538" s="46" t="s">
        <v>26215</v>
      </c>
      <c r="B14538" s="46" t="s">
        <v>26216</v>
      </c>
      <c r="C14538" s="47">
        <v>3.0019999999999998</v>
      </c>
      <c r="D14538" s="119" t="s">
        <v>19580</v>
      </c>
      <c r="E14538" s="46" t="s">
        <v>19582</v>
      </c>
      <c r="F14538" s="121">
        <v>255.87960000000001</v>
      </c>
      <c r="G14538" s="87"/>
      <c r="H14538" s="47"/>
      <c r="I14538" s="120">
        <v>5</v>
      </c>
      <c r="J14538" s="120">
        <v>0</v>
      </c>
    </row>
    <row r="14539" spans="1:10" ht="15" customHeight="1">
      <c r="A14539" s="46" t="s">
        <v>26214</v>
      </c>
      <c r="B14539" s="46" t="s">
        <v>33846</v>
      </c>
      <c r="C14539" s="47">
        <v>4.0060000000000002</v>
      </c>
      <c r="D14539" s="119" t="s">
        <v>19578</v>
      </c>
      <c r="E14539" s="46" t="s">
        <v>19580</v>
      </c>
      <c r="F14539" s="121">
        <v>355.93560000000002</v>
      </c>
      <c r="G14539" s="87"/>
      <c r="H14539" s="47"/>
      <c r="I14539" s="120">
        <v>3</v>
      </c>
      <c r="J14539" s="120">
        <v>0</v>
      </c>
    </row>
    <row r="14540" spans="1:10" ht="15" customHeight="1">
      <c r="A14540" s="46" t="s">
        <v>26213</v>
      </c>
      <c r="B14540" s="46" t="s">
        <v>33853</v>
      </c>
      <c r="C14540" s="47">
        <v>4.8795999999999999</v>
      </c>
      <c r="D14540" s="119" t="s">
        <v>19576</v>
      </c>
      <c r="E14540" s="46" t="s">
        <v>19578</v>
      </c>
      <c r="F14540" s="121">
        <v>367.18200000000002</v>
      </c>
      <c r="G14540" s="87"/>
      <c r="H14540" s="47"/>
      <c r="I14540" s="120">
        <v>58</v>
      </c>
      <c r="J14540" s="120">
        <v>0</v>
      </c>
    </row>
    <row r="14541" spans="1:10" ht="15" customHeight="1">
      <c r="A14541" s="46" t="s">
        <v>26211</v>
      </c>
      <c r="B14541" s="46" t="s">
        <v>26212</v>
      </c>
      <c r="C14541" s="47">
        <v>6.6836000000000002</v>
      </c>
      <c r="D14541" s="119" t="s">
        <v>19574</v>
      </c>
      <c r="E14541" s="46" t="s">
        <v>19576</v>
      </c>
      <c r="F14541" s="121">
        <v>367.18200000000002</v>
      </c>
      <c r="G14541" s="87"/>
      <c r="H14541" s="47"/>
      <c r="I14541" s="120">
        <v>7860</v>
      </c>
      <c r="J14541" s="120">
        <v>0</v>
      </c>
    </row>
    <row r="14542" spans="1:10" ht="15" customHeight="1">
      <c r="A14542" s="46" t="s">
        <v>26209</v>
      </c>
      <c r="B14542" s="46" t="s">
        <v>26210</v>
      </c>
      <c r="C14542" s="47">
        <v>4.6357999999999997</v>
      </c>
      <c r="D14542" s="119" t="s">
        <v>19572</v>
      </c>
      <c r="E14542" s="46" t="s">
        <v>19574</v>
      </c>
      <c r="F14542" s="121">
        <v>400.45659999999998</v>
      </c>
      <c r="G14542" s="87"/>
      <c r="H14542" s="47"/>
      <c r="I14542" s="120">
        <v>200</v>
      </c>
      <c r="J14542" s="120">
        <v>0</v>
      </c>
    </row>
    <row r="14543" spans="1:10" ht="15" customHeight="1">
      <c r="A14543" s="46" t="s">
        <v>26207</v>
      </c>
      <c r="B14543" s="46" t="s">
        <v>26208</v>
      </c>
      <c r="C14543" s="47">
        <v>8.7455999999999996</v>
      </c>
      <c r="D14543" s="119" t="s">
        <v>19570</v>
      </c>
      <c r="E14543" s="46" t="s">
        <v>19572</v>
      </c>
      <c r="F14543" s="121">
        <v>662.65639999999996</v>
      </c>
      <c r="G14543" s="87"/>
      <c r="H14543" s="47"/>
      <c r="I14543" s="120">
        <v>3532</v>
      </c>
      <c r="J14543" s="120">
        <v>0</v>
      </c>
    </row>
    <row r="14544" spans="1:10" ht="15" customHeight="1">
      <c r="A14544" s="46" t="s">
        <v>26205</v>
      </c>
      <c r="B14544" s="46" t="s">
        <v>26206</v>
      </c>
      <c r="C14544" s="47">
        <v>3.2233999999999998</v>
      </c>
      <c r="D14544" s="119" t="s">
        <v>19568</v>
      </c>
      <c r="E14544" s="46" t="s">
        <v>19570</v>
      </c>
      <c r="F14544" s="121">
        <v>734.27120000000002</v>
      </c>
      <c r="G14544" s="87"/>
      <c r="H14544" s="47"/>
      <c r="I14544" s="120">
        <v>3316</v>
      </c>
      <c r="J14544" s="120">
        <v>4800</v>
      </c>
    </row>
    <row r="14545" spans="1:10" ht="15" customHeight="1">
      <c r="A14545" s="46" t="s">
        <v>26203</v>
      </c>
      <c r="B14545" s="46" t="s">
        <v>26204</v>
      </c>
      <c r="C14545" s="47">
        <v>4.0053999999999998</v>
      </c>
      <c r="D14545" s="119" t="s">
        <v>19566</v>
      </c>
      <c r="E14545" s="46" t="s">
        <v>19568</v>
      </c>
      <c r="F14545" s="121">
        <v>157.38040000000001</v>
      </c>
      <c r="G14545" s="87"/>
      <c r="H14545" s="47"/>
      <c r="I14545" s="120">
        <v>1750</v>
      </c>
      <c r="J14545" s="120">
        <v>4800</v>
      </c>
    </row>
    <row r="14546" spans="1:10" ht="15" customHeight="1">
      <c r="A14546" s="46" t="s">
        <v>26201</v>
      </c>
      <c r="B14546" s="46" t="s">
        <v>26202</v>
      </c>
      <c r="C14546" s="47">
        <v>14.1416</v>
      </c>
      <c r="D14546" s="119" t="s">
        <v>19565</v>
      </c>
      <c r="E14546" s="46" t="s">
        <v>19566</v>
      </c>
      <c r="F14546" s="121">
        <v>329.37639999999999</v>
      </c>
      <c r="G14546" s="87"/>
      <c r="H14546" s="47"/>
      <c r="I14546" s="120">
        <v>100</v>
      </c>
      <c r="J14546" s="120">
        <v>0</v>
      </c>
    </row>
    <row r="14547" spans="1:10" ht="15" customHeight="1">
      <c r="A14547" s="46" t="s">
        <v>26199</v>
      </c>
      <c r="B14547" s="46" t="s">
        <v>26200</v>
      </c>
      <c r="C14547" s="47">
        <v>5.0906000000000002</v>
      </c>
      <c r="D14547" s="119" t="s">
        <v>19564</v>
      </c>
      <c r="E14547" s="46" t="s">
        <v>19565</v>
      </c>
      <c r="F14547" s="121">
        <v>510.71339999999998</v>
      </c>
      <c r="G14547" s="87"/>
      <c r="H14547" s="47"/>
      <c r="I14547" s="120">
        <v>3246</v>
      </c>
      <c r="J14547" s="120">
        <v>3600</v>
      </c>
    </row>
    <row r="14548" spans="1:10" ht="15" customHeight="1">
      <c r="A14548" s="46" t="s">
        <v>26197</v>
      </c>
      <c r="B14548" s="46" t="s">
        <v>26198</v>
      </c>
      <c r="C14548" s="47">
        <v>6.3756000000000004</v>
      </c>
      <c r="D14548" s="119" t="s">
        <v>19562</v>
      </c>
      <c r="E14548" s="46" t="s">
        <v>19564</v>
      </c>
      <c r="F14548" s="121">
        <v>596.10739999999998</v>
      </c>
      <c r="G14548" s="87"/>
      <c r="H14548" s="47"/>
      <c r="I14548" s="120">
        <v>2300</v>
      </c>
      <c r="J14548" s="120">
        <v>3600</v>
      </c>
    </row>
    <row r="14549" spans="1:10" ht="15" customHeight="1">
      <c r="A14549" s="46" t="s">
        <v>26195</v>
      </c>
      <c r="B14549" s="46" t="s">
        <v>26196</v>
      </c>
      <c r="C14549" s="47">
        <v>10.9024</v>
      </c>
      <c r="D14549" s="119" t="s">
        <v>19560</v>
      </c>
      <c r="E14549" s="46" t="s">
        <v>19562</v>
      </c>
      <c r="F14549" s="121">
        <v>121.75879999999999</v>
      </c>
      <c r="G14549" s="87"/>
      <c r="H14549" s="47"/>
      <c r="I14549" s="120">
        <v>753</v>
      </c>
      <c r="J14549" s="120">
        <v>1300</v>
      </c>
    </row>
    <row r="14550" spans="1:10" ht="15" customHeight="1">
      <c r="A14550" s="46" t="s">
        <v>26193</v>
      </c>
      <c r="B14550" s="46" t="s">
        <v>26194</v>
      </c>
      <c r="C14550" s="47">
        <v>16.0518</v>
      </c>
      <c r="D14550" s="119" t="s">
        <v>19558</v>
      </c>
      <c r="E14550" s="46" t="s">
        <v>19560</v>
      </c>
      <c r="F14550" s="121">
        <v>184.7064</v>
      </c>
      <c r="G14550" s="87"/>
      <c r="H14550" s="47"/>
      <c r="I14550" s="120">
        <v>0</v>
      </c>
      <c r="J14550" s="120">
        <v>0</v>
      </c>
    </row>
    <row r="14551" spans="1:10" ht="15" customHeight="1">
      <c r="A14551" s="46" t="s">
        <v>26278</v>
      </c>
      <c r="B14551" s="46" t="s">
        <v>33868</v>
      </c>
      <c r="C14551" s="47">
        <v>7.0373999999999999</v>
      </c>
      <c r="D14551" s="119" t="s">
        <v>19556</v>
      </c>
      <c r="E14551" s="46" t="s">
        <v>19558</v>
      </c>
      <c r="F14551" s="121">
        <v>308.39400000000001</v>
      </c>
      <c r="G14551" s="87"/>
      <c r="H14551" s="47"/>
      <c r="I14551" s="120">
        <v>2000</v>
      </c>
      <c r="J14551" s="120">
        <v>0</v>
      </c>
    </row>
    <row r="14552" spans="1:10" ht="15" customHeight="1">
      <c r="A14552" s="46" t="s">
        <v>26275</v>
      </c>
      <c r="B14552" s="46" t="s">
        <v>33867</v>
      </c>
      <c r="C14552" s="47">
        <v>3.3915999999999999</v>
      </c>
      <c r="D14552" s="119" t="s">
        <v>19554</v>
      </c>
      <c r="E14552" s="46" t="s">
        <v>19556</v>
      </c>
      <c r="F14552" s="121">
        <v>310.3458</v>
      </c>
      <c r="G14552" s="87"/>
      <c r="H14552" s="47"/>
      <c r="I14552" s="120">
        <v>611</v>
      </c>
      <c r="J14552" s="120">
        <v>0</v>
      </c>
    </row>
    <row r="14553" spans="1:10" ht="15" customHeight="1">
      <c r="A14553" s="46" t="s">
        <v>26271</v>
      </c>
      <c r="B14553" s="46" t="s">
        <v>33866</v>
      </c>
      <c r="C14553" s="47">
        <v>5.1289999999999996</v>
      </c>
      <c r="D14553" s="119" t="s">
        <v>19552</v>
      </c>
      <c r="E14553" s="46" t="s">
        <v>19554</v>
      </c>
      <c r="F14553" s="121">
        <v>344.75880000000001</v>
      </c>
      <c r="G14553" s="87"/>
      <c r="H14553" s="47"/>
      <c r="I14553" s="120">
        <v>540</v>
      </c>
      <c r="J14553" s="120">
        <v>0</v>
      </c>
    </row>
    <row r="14554" spans="1:10" ht="15" customHeight="1">
      <c r="A14554" s="46" t="s">
        <v>26372</v>
      </c>
      <c r="B14554" s="46" t="s">
        <v>26373</v>
      </c>
      <c r="C14554" s="47">
        <v>5.7671999999999999</v>
      </c>
      <c r="D14554" s="119" t="s">
        <v>19834</v>
      </c>
      <c r="E14554" s="46" t="s">
        <v>19552</v>
      </c>
      <c r="F14554" s="121">
        <v>162.655</v>
      </c>
      <c r="G14554" s="87"/>
      <c r="H14554" s="47"/>
      <c r="I14554" s="120">
        <v>0</v>
      </c>
      <c r="J14554" s="120">
        <v>0</v>
      </c>
    </row>
    <row r="14555" spans="1:10" ht="15" customHeight="1">
      <c r="A14555" s="46" t="s">
        <v>26370</v>
      </c>
      <c r="B14555" s="46" t="s">
        <v>26371</v>
      </c>
      <c r="C14555" s="47">
        <v>6.734</v>
      </c>
      <c r="D14555" s="119" t="s">
        <v>19832</v>
      </c>
      <c r="E14555" s="46" t="s">
        <v>19834</v>
      </c>
      <c r="F14555" s="121">
        <v>216.09880000000001</v>
      </c>
      <c r="G14555" s="87"/>
      <c r="H14555" s="47"/>
      <c r="I14555" s="120">
        <v>0</v>
      </c>
      <c r="J14555" s="120">
        <v>0</v>
      </c>
    </row>
    <row r="14556" spans="1:10" ht="15" customHeight="1">
      <c r="A14556" s="46" t="s">
        <v>26368</v>
      </c>
      <c r="B14556" s="46" t="s">
        <v>26369</v>
      </c>
      <c r="C14556" s="47">
        <v>7.9236000000000004</v>
      </c>
      <c r="D14556" s="119" t="s">
        <v>19830</v>
      </c>
      <c r="E14556" s="46" t="s">
        <v>19832</v>
      </c>
      <c r="F14556" s="121">
        <v>181.24420000000001</v>
      </c>
      <c r="G14556" s="87"/>
      <c r="H14556" s="47"/>
      <c r="I14556" s="120">
        <v>0</v>
      </c>
      <c r="J14556" s="120">
        <v>0</v>
      </c>
    </row>
    <row r="14557" spans="1:10" ht="15" customHeight="1">
      <c r="A14557" s="46" t="s">
        <v>26362</v>
      </c>
      <c r="B14557" s="46" t="s">
        <v>26363</v>
      </c>
      <c r="C14557" s="47">
        <v>13.2448</v>
      </c>
      <c r="D14557" s="119" t="s">
        <v>19828</v>
      </c>
      <c r="E14557" s="46" t="s">
        <v>19830</v>
      </c>
      <c r="F14557" s="121">
        <v>148.54079999999999</v>
      </c>
      <c r="G14557" s="87"/>
      <c r="H14557" s="47"/>
      <c r="I14557" s="120">
        <v>0</v>
      </c>
      <c r="J14557" s="120">
        <v>0</v>
      </c>
    </row>
    <row r="14558" spans="1:10" ht="15" customHeight="1">
      <c r="A14558" s="46" t="s">
        <v>26360</v>
      </c>
      <c r="B14558" s="46" t="s">
        <v>26361</v>
      </c>
      <c r="C14558" s="47">
        <v>3.4249999999999998</v>
      </c>
      <c r="D14558" s="119" t="s">
        <v>19845</v>
      </c>
      <c r="E14558" s="46" t="s">
        <v>19828</v>
      </c>
      <c r="F14558" s="121">
        <v>244.5634</v>
      </c>
      <c r="G14558" s="87"/>
      <c r="H14558" s="47"/>
      <c r="I14558" s="120">
        <v>0</v>
      </c>
      <c r="J14558" s="120">
        <v>0</v>
      </c>
    </row>
    <row r="14559" spans="1:10" ht="15" customHeight="1">
      <c r="A14559" s="46" t="s">
        <v>26358</v>
      </c>
      <c r="B14559" s="46" t="s">
        <v>26359</v>
      </c>
      <c r="C14559" s="47">
        <v>4.7148000000000003</v>
      </c>
      <c r="D14559" s="119" t="s">
        <v>19843</v>
      </c>
      <c r="E14559" s="46" t="s">
        <v>19845</v>
      </c>
      <c r="F14559" s="121">
        <v>260.82900000000001</v>
      </c>
      <c r="G14559" s="87"/>
      <c r="H14559" s="47"/>
      <c r="I14559" s="120">
        <v>0</v>
      </c>
      <c r="J14559" s="120">
        <v>0</v>
      </c>
    </row>
    <row r="14560" spans="1:10" ht="15" customHeight="1">
      <c r="A14560" s="46" t="s">
        <v>26356</v>
      </c>
      <c r="B14560" s="46" t="s">
        <v>26357</v>
      </c>
      <c r="C14560" s="47">
        <v>6.3970000000000002</v>
      </c>
      <c r="D14560" s="119" t="s">
        <v>19841</v>
      </c>
      <c r="E14560" s="46" t="s">
        <v>19843</v>
      </c>
      <c r="F14560" s="121">
        <v>320.59300000000002</v>
      </c>
      <c r="G14560" s="87"/>
      <c r="H14560" s="47"/>
      <c r="I14560" s="120">
        <v>0</v>
      </c>
      <c r="J14560" s="120">
        <v>0</v>
      </c>
    </row>
    <row r="14561" spans="1:10" ht="15" customHeight="1">
      <c r="A14561" s="46" t="s">
        <v>26354</v>
      </c>
      <c r="B14561" s="46" t="s">
        <v>26355</v>
      </c>
      <c r="C14561" s="47">
        <v>7.2683999999999997</v>
      </c>
      <c r="D14561" s="119" t="s">
        <v>19839</v>
      </c>
      <c r="E14561" s="46" t="s">
        <v>19841</v>
      </c>
      <c r="F14561" s="121">
        <v>461.1268</v>
      </c>
      <c r="G14561" s="87"/>
      <c r="H14561" s="47"/>
      <c r="I14561" s="120">
        <v>0</v>
      </c>
      <c r="J14561" s="120">
        <v>0</v>
      </c>
    </row>
    <row r="14562" spans="1:10" ht="15" customHeight="1">
      <c r="A14562" s="46" t="s">
        <v>26352</v>
      </c>
      <c r="B14562" s="46" t="s">
        <v>26353</v>
      </c>
      <c r="C14562" s="47">
        <v>3.1160000000000001</v>
      </c>
      <c r="D14562" s="119" t="s">
        <v>19838</v>
      </c>
      <c r="E14562" s="46" t="s">
        <v>19839</v>
      </c>
      <c r="F14562" s="121">
        <v>491.86880000000002</v>
      </c>
      <c r="G14562" s="87"/>
      <c r="H14562" s="47"/>
      <c r="I14562" s="120">
        <v>0</v>
      </c>
      <c r="J14562" s="120">
        <v>0</v>
      </c>
    </row>
    <row r="14563" spans="1:10" ht="15" customHeight="1">
      <c r="A14563" s="46" t="s">
        <v>26350</v>
      </c>
      <c r="B14563" s="46" t="s">
        <v>26351</v>
      </c>
      <c r="C14563" s="47">
        <v>3.5064000000000002</v>
      </c>
      <c r="D14563" s="119" t="s">
        <v>19836</v>
      </c>
      <c r="E14563" s="46" t="s">
        <v>19838</v>
      </c>
      <c r="F14563" s="121">
        <v>510.3184</v>
      </c>
      <c r="G14563" s="87"/>
      <c r="H14563" s="47"/>
      <c r="I14563" s="120">
        <v>0</v>
      </c>
      <c r="J14563" s="120">
        <v>0</v>
      </c>
    </row>
    <row r="14564" spans="1:10" ht="15" customHeight="1">
      <c r="A14564" s="46" t="s">
        <v>26348</v>
      </c>
      <c r="B14564" s="46" t="s">
        <v>26349</v>
      </c>
      <c r="C14564" s="47">
        <v>6.1322000000000001</v>
      </c>
      <c r="D14564" s="119" t="s">
        <v>19275</v>
      </c>
      <c r="E14564" s="46" t="s">
        <v>19836</v>
      </c>
      <c r="F14564" s="121">
        <v>415.93200000000002</v>
      </c>
      <c r="G14564" s="87"/>
      <c r="H14564" s="47"/>
      <c r="I14564" s="120">
        <v>0</v>
      </c>
      <c r="J14564" s="120">
        <v>0</v>
      </c>
    </row>
    <row r="14565" spans="1:10" ht="15" customHeight="1">
      <c r="A14565" s="46" t="s">
        <v>26346</v>
      </c>
      <c r="B14565" s="46" t="s">
        <v>26347</v>
      </c>
      <c r="C14565" s="47">
        <v>6.8292000000000002</v>
      </c>
      <c r="D14565" s="119" t="s">
        <v>19273</v>
      </c>
      <c r="E14565" s="46" t="s">
        <v>19275</v>
      </c>
      <c r="F14565" s="121">
        <v>538.41139999999996</v>
      </c>
      <c r="G14565" s="87"/>
      <c r="H14565" s="47"/>
      <c r="I14565" s="120">
        <v>0</v>
      </c>
      <c r="J14565" s="120">
        <v>0</v>
      </c>
    </row>
    <row r="14566" spans="1:10" ht="15" customHeight="1">
      <c r="A14566" s="46" t="s">
        <v>26344</v>
      </c>
      <c r="B14566" s="46" t="s">
        <v>26345</v>
      </c>
      <c r="C14566" s="47">
        <v>6.8920000000000003</v>
      </c>
      <c r="D14566" s="119" t="s">
        <v>19870</v>
      </c>
      <c r="E14566" s="46" t="s">
        <v>19273</v>
      </c>
      <c r="F14566" s="121">
        <v>368.3956</v>
      </c>
      <c r="G14566" s="87"/>
      <c r="H14566" s="47"/>
      <c r="I14566" s="120">
        <v>0</v>
      </c>
      <c r="J14566" s="120">
        <v>0</v>
      </c>
    </row>
    <row r="14567" spans="1:10" ht="15" customHeight="1">
      <c r="A14567" s="46" t="s">
        <v>26342</v>
      </c>
      <c r="B14567" s="46" t="s">
        <v>26343</v>
      </c>
      <c r="C14567" s="47">
        <v>7.6634000000000002</v>
      </c>
      <c r="D14567" s="119" t="s">
        <v>19868</v>
      </c>
      <c r="E14567" s="46" t="s">
        <v>19870</v>
      </c>
      <c r="F14567" s="121">
        <v>557.85599999999999</v>
      </c>
      <c r="G14567" s="87"/>
      <c r="H14567" s="47"/>
      <c r="I14567" s="120">
        <v>0</v>
      </c>
      <c r="J14567" s="120">
        <v>0</v>
      </c>
    </row>
    <row r="14568" spans="1:10" ht="15" customHeight="1">
      <c r="A14568" s="46" t="s">
        <v>26340</v>
      </c>
      <c r="B14568" s="46" t="s">
        <v>26341</v>
      </c>
      <c r="C14568" s="47">
        <v>8.2861999999999991</v>
      </c>
      <c r="D14568" s="119" t="s">
        <v>19866</v>
      </c>
      <c r="E14568" s="46" t="s">
        <v>19868</v>
      </c>
      <c r="F14568" s="121">
        <v>55.689399999999999</v>
      </c>
      <c r="G14568" s="87"/>
      <c r="H14568" s="47"/>
      <c r="I14568" s="120">
        <v>50</v>
      </c>
      <c r="J14568" s="120">
        <v>0</v>
      </c>
    </row>
    <row r="14569" spans="1:10" ht="15" customHeight="1">
      <c r="A14569" s="46" t="s">
        <v>26338</v>
      </c>
      <c r="B14569" s="46" t="s">
        <v>26339</v>
      </c>
      <c r="C14569" s="47">
        <v>9.2504000000000008</v>
      </c>
      <c r="D14569" s="119" t="s">
        <v>19864</v>
      </c>
      <c r="E14569" s="46" t="s">
        <v>19866</v>
      </c>
      <c r="F14569" s="121">
        <v>87.772199999999998</v>
      </c>
      <c r="G14569" s="87"/>
      <c r="H14569" s="47"/>
      <c r="I14569" s="120">
        <v>0</v>
      </c>
      <c r="J14569" s="120">
        <v>0</v>
      </c>
    </row>
    <row r="14570" spans="1:10" ht="15" customHeight="1">
      <c r="A14570" s="46" t="s">
        <v>26336</v>
      </c>
      <c r="B14570" s="46" t="s">
        <v>26337</v>
      </c>
      <c r="C14570" s="47">
        <v>9.7081999999999997</v>
      </c>
      <c r="D14570" s="119" t="s">
        <v>19862</v>
      </c>
      <c r="E14570" s="46" t="s">
        <v>19864</v>
      </c>
      <c r="F14570" s="121">
        <v>50.6798</v>
      </c>
      <c r="G14570" s="87"/>
      <c r="H14570" s="47"/>
      <c r="I14570" s="120">
        <v>0</v>
      </c>
      <c r="J14570" s="120">
        <v>0</v>
      </c>
    </row>
    <row r="14571" spans="1:10" ht="15" customHeight="1">
      <c r="A14571" s="46" t="s">
        <v>26334</v>
      </c>
      <c r="B14571" s="46" t="s">
        <v>26335</v>
      </c>
      <c r="C14571" s="47">
        <v>10.754</v>
      </c>
      <c r="D14571" s="119" t="s">
        <v>19860</v>
      </c>
      <c r="E14571" s="46" t="s">
        <v>19862</v>
      </c>
      <c r="F14571" s="121">
        <v>52.400199999999998</v>
      </c>
      <c r="G14571" s="87"/>
      <c r="H14571" s="47"/>
      <c r="I14571" s="120">
        <v>500</v>
      </c>
      <c r="J14571" s="120">
        <v>0</v>
      </c>
    </row>
    <row r="14572" spans="1:10" ht="15" customHeight="1">
      <c r="A14572" s="46" t="s">
        <v>26332</v>
      </c>
      <c r="B14572" s="46" t="s">
        <v>26333</v>
      </c>
      <c r="C14572" s="47">
        <v>11.116400000000001</v>
      </c>
      <c r="D14572" s="119" t="s">
        <v>19858</v>
      </c>
      <c r="E14572" s="46" t="s">
        <v>19860</v>
      </c>
      <c r="F14572" s="121">
        <v>55.689399999999999</v>
      </c>
      <c r="G14572" s="87"/>
      <c r="H14572" s="47"/>
      <c r="I14572" s="120">
        <v>97</v>
      </c>
      <c r="J14572" s="120">
        <v>0</v>
      </c>
    </row>
    <row r="14573" spans="1:10" ht="15" customHeight="1">
      <c r="A14573" s="46" t="s">
        <v>26330</v>
      </c>
      <c r="B14573" s="46" t="s">
        <v>26331</v>
      </c>
      <c r="C14573" s="47">
        <v>12.168799999999999</v>
      </c>
      <c r="D14573" s="119" t="s">
        <v>19857</v>
      </c>
      <c r="E14573" s="46" t="s">
        <v>19858</v>
      </c>
      <c r="F14573" s="121">
        <v>287.42180000000002</v>
      </c>
      <c r="G14573" s="87"/>
      <c r="H14573" s="47"/>
      <c r="I14573" s="120">
        <v>0</v>
      </c>
      <c r="J14573" s="120">
        <v>0</v>
      </c>
    </row>
    <row r="14574" spans="1:10" ht="15" customHeight="1">
      <c r="A14574" s="46" t="s">
        <v>26328</v>
      </c>
      <c r="B14574" s="46" t="s">
        <v>26329</v>
      </c>
      <c r="C14574" s="47">
        <v>14.467000000000001</v>
      </c>
      <c r="D14574" s="119" t="s">
        <v>19855</v>
      </c>
      <c r="E14574" s="46" t="s">
        <v>19857</v>
      </c>
      <c r="F14574" s="121">
        <v>96.147199999999998</v>
      </c>
      <c r="G14574" s="87"/>
      <c r="H14574" s="47"/>
      <c r="I14574" s="120">
        <v>0</v>
      </c>
      <c r="J14574" s="120">
        <v>0</v>
      </c>
    </row>
    <row r="14575" spans="1:10" ht="15" customHeight="1">
      <c r="A14575" s="46" t="s">
        <v>26326</v>
      </c>
      <c r="B14575" s="46" t="s">
        <v>26327</v>
      </c>
      <c r="C14575" s="47">
        <v>16.316600000000001</v>
      </c>
      <c r="D14575" s="119" t="s">
        <v>19853</v>
      </c>
      <c r="E14575" s="46" t="s">
        <v>19855</v>
      </c>
      <c r="F14575" s="121">
        <v>139.16040000000001</v>
      </c>
      <c r="G14575" s="87"/>
      <c r="H14575" s="47"/>
      <c r="I14575" s="120">
        <v>0</v>
      </c>
      <c r="J14575" s="120">
        <v>0</v>
      </c>
    </row>
    <row r="14576" spans="1:10" ht="15" customHeight="1">
      <c r="A14576" s="46" t="s">
        <v>26324</v>
      </c>
      <c r="B14576" s="46" t="s">
        <v>26325</v>
      </c>
      <c r="C14576" s="47">
        <v>12.378</v>
      </c>
      <c r="D14576" s="119" t="s">
        <v>19851</v>
      </c>
      <c r="E14576" s="46" t="s">
        <v>19853</v>
      </c>
      <c r="F14576" s="121">
        <v>399.56740000000002</v>
      </c>
      <c r="G14576" s="87"/>
      <c r="H14576" s="47"/>
      <c r="I14576" s="120">
        <v>0</v>
      </c>
      <c r="J14576" s="120">
        <v>0</v>
      </c>
    </row>
    <row r="14577" spans="1:10" ht="15" customHeight="1">
      <c r="A14577" s="46" t="s">
        <v>26322</v>
      </c>
      <c r="B14577" s="46" t="s">
        <v>26323</v>
      </c>
      <c r="C14577" s="47">
        <v>4.6357999999999997</v>
      </c>
      <c r="D14577" s="119" t="s">
        <v>19849</v>
      </c>
      <c r="E14577" s="46" t="s">
        <v>19851</v>
      </c>
      <c r="F14577" s="121">
        <v>355.66860000000003</v>
      </c>
      <c r="G14577" s="87"/>
      <c r="H14577" s="47"/>
      <c r="I14577" s="120">
        <v>0</v>
      </c>
      <c r="J14577" s="120">
        <v>0</v>
      </c>
    </row>
    <row r="14578" spans="1:10" ht="15" customHeight="1">
      <c r="A14578" s="46" t="s">
        <v>26320</v>
      </c>
      <c r="B14578" s="46" t="s">
        <v>26321</v>
      </c>
      <c r="C14578" s="47">
        <v>5.2560000000000002</v>
      </c>
      <c r="D14578" s="119" t="s">
        <v>19847</v>
      </c>
      <c r="E14578" s="46" t="s">
        <v>19849</v>
      </c>
      <c r="F14578" s="121">
        <v>368.21839999999997</v>
      </c>
      <c r="G14578" s="87"/>
      <c r="H14578" s="47"/>
      <c r="I14578" s="120">
        <v>0</v>
      </c>
      <c r="J14578" s="120">
        <v>0</v>
      </c>
    </row>
    <row r="14579" spans="1:10" ht="15" customHeight="1">
      <c r="A14579" s="46" t="s">
        <v>26318</v>
      </c>
      <c r="B14579" s="46" t="s">
        <v>26319</v>
      </c>
      <c r="C14579" s="47">
        <v>9.8987999999999996</v>
      </c>
      <c r="D14579" s="119" t="s">
        <v>19872</v>
      </c>
      <c r="E14579" s="46" t="s">
        <v>19847</v>
      </c>
      <c r="F14579" s="121">
        <v>2624.9728</v>
      </c>
      <c r="G14579" s="87"/>
      <c r="H14579" s="47"/>
      <c r="I14579" s="120">
        <v>0</v>
      </c>
      <c r="J14579" s="120">
        <v>0</v>
      </c>
    </row>
    <row r="14580" spans="1:10" ht="15" customHeight="1">
      <c r="A14580" s="46" t="s">
        <v>26316</v>
      </c>
      <c r="B14580" s="46" t="s">
        <v>26317</v>
      </c>
      <c r="C14580" s="47">
        <v>16.1098</v>
      </c>
      <c r="D14580" s="119" t="s">
        <v>19960</v>
      </c>
      <c r="E14580" s="46" t="s">
        <v>19872</v>
      </c>
      <c r="F14580" s="121">
        <v>304.3972</v>
      </c>
      <c r="G14580" s="87"/>
      <c r="H14580" s="47"/>
      <c r="I14580" s="120">
        <v>0</v>
      </c>
      <c r="J14580" s="120">
        <v>0</v>
      </c>
    </row>
    <row r="14581" spans="1:10" ht="15" customHeight="1">
      <c r="A14581" s="46" t="s">
        <v>26314</v>
      </c>
      <c r="B14581" s="46" t="s">
        <v>26315</v>
      </c>
      <c r="C14581" s="47">
        <v>9.7360000000000007</v>
      </c>
      <c r="D14581" s="119" t="s">
        <v>19958</v>
      </c>
      <c r="E14581" s="46" t="s">
        <v>19960</v>
      </c>
      <c r="F14581" s="121">
        <v>2.1164000000000001</v>
      </c>
      <c r="G14581" s="87"/>
      <c r="H14581" s="47"/>
      <c r="I14581" s="120">
        <v>0</v>
      </c>
      <c r="J14581" s="120">
        <v>0</v>
      </c>
    </row>
    <row r="14582" spans="1:10" ht="15" customHeight="1">
      <c r="A14582" s="46" t="s">
        <v>26312</v>
      </c>
      <c r="B14582" s="46" t="s">
        <v>26313</v>
      </c>
      <c r="C14582" s="47">
        <v>10.837400000000001</v>
      </c>
      <c r="D14582" s="119" t="s">
        <v>19956</v>
      </c>
      <c r="E14582" s="46" t="s">
        <v>19958</v>
      </c>
      <c r="F14582" s="121">
        <v>23.773800000000001</v>
      </c>
      <c r="G14582" s="87"/>
      <c r="H14582" s="47"/>
      <c r="I14582" s="120">
        <v>0</v>
      </c>
      <c r="J14582" s="120">
        <v>0</v>
      </c>
    </row>
    <row r="14583" spans="1:10" ht="15" customHeight="1">
      <c r="A14583" s="46" t="s">
        <v>26310</v>
      </c>
      <c r="B14583" s="46" t="s">
        <v>26311</v>
      </c>
      <c r="C14583" s="47">
        <v>12.412800000000001</v>
      </c>
      <c r="D14583" s="119" t="s">
        <v>19954</v>
      </c>
      <c r="E14583" s="46" t="s">
        <v>19956</v>
      </c>
      <c r="F14583" s="121">
        <v>11.5884</v>
      </c>
      <c r="G14583" s="87"/>
      <c r="H14583" s="47"/>
      <c r="I14583" s="120">
        <v>0</v>
      </c>
      <c r="J14583" s="120">
        <v>0</v>
      </c>
    </row>
    <row r="14584" spans="1:10" ht="15" customHeight="1">
      <c r="A14584" s="46" t="s">
        <v>26308</v>
      </c>
      <c r="B14584" s="46" t="s">
        <v>26309</v>
      </c>
      <c r="C14584" s="47">
        <v>14.220800000000001</v>
      </c>
      <c r="D14584" s="119" t="s">
        <v>19952</v>
      </c>
      <c r="E14584" s="46" t="s">
        <v>19954</v>
      </c>
      <c r="F14584" s="121">
        <v>15.5304</v>
      </c>
      <c r="G14584" s="87"/>
      <c r="H14584" s="47"/>
      <c r="I14584" s="120">
        <v>0</v>
      </c>
      <c r="J14584" s="120">
        <v>0</v>
      </c>
    </row>
    <row r="14585" spans="1:10" ht="15" customHeight="1">
      <c r="A14585" s="46" t="s">
        <v>26306</v>
      </c>
      <c r="B14585" s="46" t="s">
        <v>26307</v>
      </c>
      <c r="C14585" s="47">
        <v>18.895800000000001</v>
      </c>
      <c r="D14585" s="119" t="s">
        <v>19950</v>
      </c>
      <c r="E14585" s="46" t="s">
        <v>19952</v>
      </c>
      <c r="F14585" s="121">
        <v>116.18219999999999</v>
      </c>
      <c r="G14585" s="87"/>
      <c r="H14585" s="47"/>
      <c r="I14585" s="120">
        <v>0</v>
      </c>
      <c r="J14585" s="120">
        <v>0</v>
      </c>
    </row>
    <row r="14586" spans="1:10" ht="15" customHeight="1">
      <c r="A14586" s="46" t="s">
        <v>26386</v>
      </c>
      <c r="B14586" s="46" t="s">
        <v>26387</v>
      </c>
      <c r="C14586" s="47">
        <v>3.9834000000000001</v>
      </c>
      <c r="D14586" s="119" t="s">
        <v>19948</v>
      </c>
      <c r="E14586" s="46" t="s">
        <v>19950</v>
      </c>
      <c r="F14586" s="121">
        <v>134.07419999999999</v>
      </c>
      <c r="G14586" s="87"/>
      <c r="H14586" s="47"/>
      <c r="I14586" s="120">
        <v>0</v>
      </c>
      <c r="J14586" s="120">
        <v>0</v>
      </c>
    </row>
    <row r="14587" spans="1:10" ht="15" customHeight="1">
      <c r="A14587" s="46" t="s">
        <v>26384</v>
      </c>
      <c r="B14587" s="46" t="s">
        <v>26385</v>
      </c>
      <c r="C14587" s="47">
        <v>5.3872</v>
      </c>
      <c r="D14587" s="119" t="s">
        <v>19946</v>
      </c>
      <c r="E14587" s="46" t="s">
        <v>19948</v>
      </c>
      <c r="F14587" s="121">
        <v>178.92060000000001</v>
      </c>
      <c r="G14587" s="87"/>
      <c r="H14587" s="47"/>
      <c r="I14587" s="120">
        <v>0</v>
      </c>
      <c r="J14587" s="120">
        <v>0</v>
      </c>
    </row>
    <row r="14588" spans="1:10" ht="15" customHeight="1">
      <c r="A14588" s="46" t="s">
        <v>26382</v>
      </c>
      <c r="B14588" s="46" t="s">
        <v>26383</v>
      </c>
      <c r="C14588" s="47">
        <v>5.5293999999999999</v>
      </c>
      <c r="D14588" s="119" t="s">
        <v>19944</v>
      </c>
      <c r="E14588" s="46" t="s">
        <v>19946</v>
      </c>
      <c r="F14588" s="121">
        <v>276.51339999999999</v>
      </c>
      <c r="G14588" s="87"/>
      <c r="H14588" s="47"/>
      <c r="I14588" s="120">
        <v>0</v>
      </c>
      <c r="J14588" s="120">
        <v>0</v>
      </c>
    </row>
    <row r="14589" spans="1:10" ht="15" customHeight="1">
      <c r="A14589" s="46" t="s">
        <v>26380</v>
      </c>
      <c r="B14589" s="46" t="s">
        <v>26381</v>
      </c>
      <c r="C14589" s="47">
        <v>8.6245999999999992</v>
      </c>
      <c r="D14589" s="119" t="s">
        <v>19942</v>
      </c>
      <c r="E14589" s="46" t="s">
        <v>19944</v>
      </c>
      <c r="F14589" s="121">
        <v>90.622</v>
      </c>
      <c r="G14589" s="87"/>
      <c r="H14589" s="47"/>
      <c r="I14589" s="120">
        <v>750</v>
      </c>
      <c r="J14589" s="120">
        <v>0</v>
      </c>
    </row>
    <row r="14590" spans="1:10" ht="15" customHeight="1">
      <c r="A14590" s="46" t="s">
        <v>26378</v>
      </c>
      <c r="B14590" s="46" t="s">
        <v>26379</v>
      </c>
      <c r="C14590" s="47">
        <v>9.6199999999999992</v>
      </c>
      <c r="D14590" s="119" t="s">
        <v>19940</v>
      </c>
      <c r="E14590" s="46" t="s">
        <v>19942</v>
      </c>
      <c r="F14590" s="121">
        <v>187.5292</v>
      </c>
      <c r="G14590" s="87"/>
      <c r="H14590" s="47"/>
      <c r="I14590" s="120">
        <v>0</v>
      </c>
      <c r="J14590" s="120">
        <v>0</v>
      </c>
    </row>
    <row r="14591" spans="1:10" ht="15" customHeight="1">
      <c r="A14591" s="46" t="s">
        <v>26376</v>
      </c>
      <c r="B14591" s="46" t="s">
        <v>26377</v>
      </c>
      <c r="C14591" s="47">
        <v>6.0881999999999996</v>
      </c>
      <c r="D14591" s="119" t="s">
        <v>19938</v>
      </c>
      <c r="E14591" s="46" t="s">
        <v>19940</v>
      </c>
      <c r="F14591" s="121">
        <v>1.3216000000000001</v>
      </c>
      <c r="G14591" s="87"/>
      <c r="H14591" s="47"/>
      <c r="I14591" s="120">
        <v>0</v>
      </c>
      <c r="J14591" s="120">
        <v>0</v>
      </c>
    </row>
    <row r="14592" spans="1:10" ht="15" customHeight="1">
      <c r="A14592" s="46" t="s">
        <v>26374</v>
      </c>
      <c r="B14592" s="46" t="s">
        <v>26375</v>
      </c>
      <c r="C14592" s="47">
        <v>7.2325999999999997</v>
      </c>
      <c r="D14592" s="119" t="s">
        <v>19936</v>
      </c>
      <c r="E14592" s="46" t="s">
        <v>19938</v>
      </c>
      <c r="F14592" s="121">
        <v>187.5292</v>
      </c>
      <c r="G14592" s="87"/>
      <c r="H14592" s="47"/>
      <c r="I14592" s="120">
        <v>0</v>
      </c>
      <c r="J14592" s="120">
        <v>0</v>
      </c>
    </row>
    <row r="14593" spans="1:10" ht="15" customHeight="1">
      <c r="A14593" s="46" t="s">
        <v>26396</v>
      </c>
      <c r="B14593" s="46" t="s">
        <v>26397</v>
      </c>
      <c r="C14593" s="47">
        <v>2.3468</v>
      </c>
      <c r="D14593" s="119" t="s">
        <v>19934</v>
      </c>
      <c r="E14593" s="46" t="s">
        <v>19936</v>
      </c>
      <c r="F14593" s="121">
        <v>203.37260000000001</v>
      </c>
      <c r="G14593" s="87"/>
      <c r="H14593" s="47"/>
      <c r="I14593" s="120">
        <v>50</v>
      </c>
      <c r="J14593" s="120">
        <v>0</v>
      </c>
    </row>
    <row r="14594" spans="1:10" ht="15" customHeight="1">
      <c r="A14594" s="46" t="s">
        <v>26394</v>
      </c>
      <c r="B14594" s="46" t="s">
        <v>26395</v>
      </c>
      <c r="C14594" s="47">
        <v>4.0591999999999997</v>
      </c>
      <c r="D14594" s="119" t="s">
        <v>19932</v>
      </c>
      <c r="E14594" s="46" t="s">
        <v>19934</v>
      </c>
      <c r="F14594" s="121">
        <v>43.916800000000002</v>
      </c>
      <c r="G14594" s="87"/>
      <c r="H14594" s="47"/>
      <c r="I14594" s="120">
        <v>300</v>
      </c>
      <c r="J14594" s="120">
        <v>0</v>
      </c>
    </row>
    <row r="14595" spans="1:10" ht="15" customHeight="1">
      <c r="A14595" s="46" t="s">
        <v>26392</v>
      </c>
      <c r="B14595" s="46" t="s">
        <v>26393</v>
      </c>
      <c r="C14595" s="47">
        <v>4.2914000000000003</v>
      </c>
      <c r="D14595" s="119" t="s">
        <v>19931</v>
      </c>
      <c r="E14595" s="46" t="s">
        <v>19932</v>
      </c>
      <c r="F14595" s="121">
        <v>108.79819999999999</v>
      </c>
      <c r="G14595" s="87"/>
      <c r="H14595" s="47"/>
      <c r="I14595" s="120">
        <v>50</v>
      </c>
      <c r="J14595" s="120">
        <v>0</v>
      </c>
    </row>
    <row r="14596" spans="1:10" ht="15" customHeight="1">
      <c r="A14596" s="46" t="s">
        <v>26390</v>
      </c>
      <c r="B14596" s="46" t="s">
        <v>26391</v>
      </c>
      <c r="C14596" s="47">
        <v>1.9902</v>
      </c>
      <c r="D14596" s="119" t="s">
        <v>19929</v>
      </c>
      <c r="E14596" s="46" t="s">
        <v>19931</v>
      </c>
      <c r="F14596" s="121">
        <v>65.784999999999997</v>
      </c>
      <c r="G14596" s="87"/>
      <c r="H14596" s="47"/>
      <c r="I14596" s="120">
        <v>50</v>
      </c>
      <c r="J14596" s="120">
        <v>0</v>
      </c>
    </row>
    <row r="14597" spans="1:10" ht="15" customHeight="1">
      <c r="A14597" s="46" t="s">
        <v>26388</v>
      </c>
      <c r="B14597" s="46" t="s">
        <v>26389</v>
      </c>
      <c r="C14597" s="47">
        <v>2.2307999999999999</v>
      </c>
      <c r="D14597" s="119" t="s">
        <v>19927</v>
      </c>
      <c r="E14597" s="46" t="s">
        <v>19929</v>
      </c>
      <c r="F14597" s="121">
        <v>114.3232</v>
      </c>
      <c r="G14597" s="87"/>
      <c r="H14597" s="47"/>
      <c r="I14597" s="120">
        <v>100</v>
      </c>
      <c r="J14597" s="120">
        <v>0</v>
      </c>
    </row>
    <row r="14598" spans="1:10" ht="15" customHeight="1">
      <c r="A14598" s="46" t="s">
        <v>26366</v>
      </c>
      <c r="B14598" s="46" t="s">
        <v>26367</v>
      </c>
      <c r="C14598" s="47">
        <v>9.2319999999999993</v>
      </c>
      <c r="D14598" s="119" t="s">
        <v>19925</v>
      </c>
      <c r="E14598" s="46" t="s">
        <v>19927</v>
      </c>
      <c r="F14598" s="121">
        <v>169.626</v>
      </c>
      <c r="G14598" s="87"/>
      <c r="H14598" s="47"/>
      <c r="I14598" s="120">
        <v>35</v>
      </c>
      <c r="J14598" s="120">
        <v>0</v>
      </c>
    </row>
    <row r="14599" spans="1:10" ht="15" customHeight="1">
      <c r="A14599" s="46" t="s">
        <v>26364</v>
      </c>
      <c r="B14599" s="46" t="s">
        <v>26365</v>
      </c>
      <c r="C14599" s="47">
        <v>10.428599999999999</v>
      </c>
      <c r="D14599" s="119" t="s">
        <v>19923</v>
      </c>
      <c r="E14599" s="46" t="s">
        <v>19925</v>
      </c>
      <c r="F14599" s="121">
        <v>118.50579999999999</v>
      </c>
      <c r="G14599" s="87"/>
      <c r="H14599" s="47"/>
      <c r="I14599" s="120">
        <v>200</v>
      </c>
      <c r="J14599" s="120">
        <v>0</v>
      </c>
    </row>
    <row r="14600" spans="1:10" ht="15" customHeight="1">
      <c r="A14600" s="46" t="s">
        <v>26304</v>
      </c>
      <c r="B14600" s="46" t="s">
        <v>26305</v>
      </c>
      <c r="C14600" s="47">
        <v>7.4029999999999996</v>
      </c>
      <c r="D14600" s="119" t="s">
        <v>19921</v>
      </c>
      <c r="E14600" s="46" t="s">
        <v>19923</v>
      </c>
      <c r="F14600" s="121">
        <v>167.3022</v>
      </c>
      <c r="G14600" s="87"/>
      <c r="H14600" s="47"/>
      <c r="I14600" s="120">
        <v>0</v>
      </c>
      <c r="J14600" s="120">
        <v>0</v>
      </c>
    </row>
    <row r="14601" spans="1:10" ht="15" customHeight="1">
      <c r="A14601" s="46" t="s">
        <v>26302</v>
      </c>
      <c r="B14601" s="46" t="s">
        <v>26303</v>
      </c>
      <c r="C14601" s="47">
        <v>3.6644000000000001</v>
      </c>
      <c r="D14601" s="119" t="s">
        <v>19919</v>
      </c>
      <c r="E14601" s="46" t="s">
        <v>19921</v>
      </c>
      <c r="F14601" s="121">
        <v>240.35480000000001</v>
      </c>
      <c r="G14601" s="87"/>
      <c r="H14601" s="47"/>
      <c r="I14601" s="120">
        <v>0</v>
      </c>
      <c r="J14601" s="120">
        <v>0</v>
      </c>
    </row>
    <row r="14602" spans="1:10" ht="15" customHeight="1">
      <c r="A14602" s="46" t="s">
        <v>26300</v>
      </c>
      <c r="B14602" s="46" t="s">
        <v>26301</v>
      </c>
      <c r="C14602" s="47">
        <v>8.9039999999999999</v>
      </c>
      <c r="D14602" s="119" t="s">
        <v>19917</v>
      </c>
      <c r="E14602" s="46" t="s">
        <v>19919</v>
      </c>
      <c r="F14602" s="121">
        <v>169.626</v>
      </c>
      <c r="G14602" s="87"/>
      <c r="H14602" s="47"/>
      <c r="I14602" s="120">
        <v>0</v>
      </c>
      <c r="J14602" s="120">
        <v>0</v>
      </c>
    </row>
    <row r="14603" spans="1:10" ht="15" customHeight="1">
      <c r="A14603" s="46" t="s">
        <v>26298</v>
      </c>
      <c r="B14603" s="46" t="s">
        <v>26299</v>
      </c>
      <c r="C14603" s="47">
        <v>10.2844</v>
      </c>
      <c r="D14603" s="119" t="s">
        <v>19915</v>
      </c>
      <c r="E14603" s="46" t="s">
        <v>19917</v>
      </c>
      <c r="F14603" s="121">
        <v>181.24420000000001</v>
      </c>
      <c r="G14603" s="87"/>
      <c r="H14603" s="47"/>
      <c r="I14603" s="120">
        <v>259</v>
      </c>
      <c r="J14603" s="120">
        <v>0</v>
      </c>
    </row>
    <row r="14604" spans="1:10" ht="15" customHeight="1">
      <c r="A14604" s="46" t="s">
        <v>26296</v>
      </c>
      <c r="B14604" s="46" t="s">
        <v>26297</v>
      </c>
      <c r="C14604" s="47">
        <v>12.148199999999999</v>
      </c>
      <c r="D14604" s="119" t="s">
        <v>19913</v>
      </c>
      <c r="E14604" s="46" t="s">
        <v>19915</v>
      </c>
      <c r="F14604" s="121">
        <v>216.79580000000001</v>
      </c>
      <c r="G14604" s="87"/>
      <c r="H14604" s="47"/>
      <c r="I14604" s="120">
        <v>0</v>
      </c>
      <c r="J14604" s="120">
        <v>0</v>
      </c>
    </row>
    <row r="14605" spans="1:10" ht="15" customHeight="1">
      <c r="A14605" s="46" t="s">
        <v>26294</v>
      </c>
      <c r="B14605" s="46" t="s">
        <v>26295</v>
      </c>
      <c r="C14605" s="47">
        <v>14.1952</v>
      </c>
      <c r="D14605" s="119" t="s">
        <v>19911</v>
      </c>
      <c r="E14605" s="46" t="s">
        <v>19913</v>
      </c>
      <c r="F14605" s="121">
        <v>47.866999999999997</v>
      </c>
      <c r="G14605" s="87"/>
      <c r="H14605" s="47"/>
      <c r="I14605" s="120">
        <v>617</v>
      </c>
      <c r="J14605" s="120">
        <v>0</v>
      </c>
    </row>
    <row r="14606" spans="1:10" ht="15" customHeight="1">
      <c r="A14606" s="46" t="s">
        <v>26292</v>
      </c>
      <c r="B14606" s="46" t="s">
        <v>26293</v>
      </c>
      <c r="C14606" s="47">
        <v>16.156400000000001</v>
      </c>
      <c r="D14606" s="119" t="s">
        <v>19909</v>
      </c>
      <c r="E14606" s="46" t="s">
        <v>19911</v>
      </c>
      <c r="F14606" s="121">
        <v>108.514</v>
      </c>
      <c r="G14606" s="87"/>
      <c r="H14606" s="47"/>
      <c r="I14606" s="120">
        <v>599</v>
      </c>
      <c r="J14606" s="120">
        <v>0</v>
      </c>
    </row>
    <row r="14607" spans="1:10" ht="15" customHeight="1">
      <c r="A14607" s="46" t="s">
        <v>26290</v>
      </c>
      <c r="B14607" s="46" t="s">
        <v>26291</v>
      </c>
      <c r="C14607" s="47">
        <v>20.6874</v>
      </c>
      <c r="D14607" s="119" t="s">
        <v>19907</v>
      </c>
      <c r="E14607" s="46" t="s">
        <v>19909</v>
      </c>
      <c r="F14607" s="121">
        <v>78.306799999999996</v>
      </c>
      <c r="G14607" s="87"/>
      <c r="H14607" s="47"/>
      <c r="I14607" s="120">
        <v>0</v>
      </c>
      <c r="J14607" s="120">
        <v>0</v>
      </c>
    </row>
    <row r="14608" spans="1:10" ht="15" customHeight="1">
      <c r="A14608" s="46" t="s">
        <v>26288</v>
      </c>
      <c r="B14608" s="46" t="s">
        <v>26289</v>
      </c>
      <c r="C14608" s="47">
        <v>5.5208000000000004</v>
      </c>
      <c r="D14608" s="119" t="s">
        <v>19905</v>
      </c>
      <c r="E14608" s="46" t="s">
        <v>19907</v>
      </c>
      <c r="F14608" s="121">
        <v>98.522400000000005</v>
      </c>
      <c r="G14608" s="87"/>
      <c r="H14608" s="47"/>
      <c r="I14608" s="120">
        <v>0</v>
      </c>
      <c r="J14608" s="120">
        <v>0</v>
      </c>
    </row>
    <row r="14609" spans="1:10" ht="15" customHeight="1">
      <c r="A14609" s="46" t="s">
        <v>26286</v>
      </c>
      <c r="B14609" s="46" t="s">
        <v>26287</v>
      </c>
      <c r="C14609" s="47">
        <v>7.9189999999999996</v>
      </c>
      <c r="D14609" s="119" t="s">
        <v>19903</v>
      </c>
      <c r="E14609" s="46" t="s">
        <v>19905</v>
      </c>
      <c r="F14609" s="121">
        <v>184.88579999999999</v>
      </c>
      <c r="G14609" s="87"/>
      <c r="H14609" s="47"/>
      <c r="I14609" s="120">
        <v>50</v>
      </c>
      <c r="J14609" s="120">
        <v>0</v>
      </c>
    </row>
    <row r="14610" spans="1:10" ht="15" customHeight="1">
      <c r="A14610" s="46" t="s">
        <v>26284</v>
      </c>
      <c r="B14610" s="46" t="s">
        <v>26285</v>
      </c>
      <c r="C14610" s="47">
        <v>9.3922000000000008</v>
      </c>
      <c r="D14610" s="119" t="s">
        <v>19901</v>
      </c>
      <c r="E14610" s="46" t="s">
        <v>19903</v>
      </c>
      <c r="F14610" s="121">
        <v>155.684</v>
      </c>
      <c r="G14610" s="87"/>
      <c r="H14610" s="47"/>
      <c r="I14610" s="120">
        <v>0</v>
      </c>
      <c r="J14610" s="120">
        <v>0</v>
      </c>
    </row>
    <row r="14611" spans="1:10" ht="15" customHeight="1">
      <c r="A14611" s="46" t="s">
        <v>26282</v>
      </c>
      <c r="B14611" s="46" t="s">
        <v>26283</v>
      </c>
      <c r="C14611" s="47">
        <v>10.811999999999999</v>
      </c>
      <c r="D14611" s="119" t="s">
        <v>19899</v>
      </c>
      <c r="E14611" s="46" t="s">
        <v>19901</v>
      </c>
      <c r="F14611" s="121">
        <v>314.31079999999997</v>
      </c>
      <c r="G14611" s="87"/>
      <c r="H14611" s="47"/>
      <c r="I14611" s="120">
        <v>0</v>
      </c>
      <c r="J14611" s="120">
        <v>0</v>
      </c>
    </row>
    <row r="14612" spans="1:10" ht="15" customHeight="1">
      <c r="A14612" s="46" t="s">
        <v>26280</v>
      </c>
      <c r="B14612" s="46" t="s">
        <v>26281</v>
      </c>
      <c r="C14612" s="47">
        <v>12.4664</v>
      </c>
      <c r="D14612" s="119" t="s">
        <v>19897</v>
      </c>
      <c r="E14612" s="46" t="s">
        <v>19899</v>
      </c>
      <c r="F14612" s="121">
        <v>130.124</v>
      </c>
      <c r="G14612" s="87"/>
      <c r="H14612" s="47"/>
      <c r="I14612" s="120">
        <v>0</v>
      </c>
      <c r="J14612" s="120">
        <v>0</v>
      </c>
    </row>
    <row r="14613" spans="1:10" ht="15" customHeight="1">
      <c r="A14613" s="46" t="s">
        <v>26279</v>
      </c>
      <c r="B14613" s="46" t="s">
        <v>33869</v>
      </c>
      <c r="C14613" s="47">
        <v>7.4029999999999996</v>
      </c>
      <c r="D14613" s="119" t="s">
        <v>19895</v>
      </c>
      <c r="E14613" s="46" t="s">
        <v>19897</v>
      </c>
      <c r="F14613" s="121">
        <v>148.01599999999999</v>
      </c>
      <c r="G14613" s="87"/>
      <c r="H14613" s="47"/>
      <c r="I14613" s="120">
        <v>0</v>
      </c>
      <c r="J14613" s="120">
        <v>0</v>
      </c>
    </row>
    <row r="14614" spans="1:10" ht="15" customHeight="1">
      <c r="A14614" s="46" t="s">
        <v>26277</v>
      </c>
      <c r="B14614" s="46" t="s">
        <v>33870</v>
      </c>
      <c r="C14614" s="47">
        <v>9.3569999999999993</v>
      </c>
      <c r="D14614" s="119" t="s">
        <v>19893</v>
      </c>
      <c r="E14614" s="46" t="s">
        <v>19895</v>
      </c>
      <c r="F14614" s="121">
        <v>103.008</v>
      </c>
      <c r="G14614" s="87"/>
      <c r="H14614" s="47"/>
      <c r="I14614" s="120">
        <v>0</v>
      </c>
      <c r="J14614" s="120">
        <v>0</v>
      </c>
    </row>
    <row r="14615" spans="1:10" ht="15" customHeight="1">
      <c r="A14615" s="46" t="s">
        <v>26276</v>
      </c>
      <c r="B14615" s="46" t="s">
        <v>33871</v>
      </c>
      <c r="C14615" s="47">
        <v>3.6644000000000001</v>
      </c>
      <c r="D14615" s="119" t="s">
        <v>19891</v>
      </c>
      <c r="E14615" s="46" t="s">
        <v>19893</v>
      </c>
      <c r="F14615" s="121">
        <v>81.792199999999994</v>
      </c>
      <c r="G14615" s="87"/>
      <c r="H14615" s="47"/>
      <c r="I14615" s="120">
        <v>0</v>
      </c>
      <c r="J14615" s="120">
        <v>0</v>
      </c>
    </row>
    <row r="14616" spans="1:10" ht="15" customHeight="1">
      <c r="A14616" s="46" t="s">
        <v>26274</v>
      </c>
      <c r="B14616" s="46" t="s">
        <v>33872</v>
      </c>
      <c r="C14616" s="47">
        <v>4.4832000000000001</v>
      </c>
      <c r="D14616" s="119" t="s">
        <v>19889</v>
      </c>
      <c r="E14616" s="46" t="s">
        <v>19891</v>
      </c>
      <c r="F14616" s="121">
        <v>112.232</v>
      </c>
      <c r="G14616" s="87"/>
      <c r="H14616" s="47"/>
      <c r="I14616" s="120">
        <v>0</v>
      </c>
      <c r="J14616" s="120">
        <v>0</v>
      </c>
    </row>
    <row r="14617" spans="1:10" ht="15" customHeight="1">
      <c r="A14617" s="46" t="s">
        <v>26273</v>
      </c>
      <c r="B14617" s="46" t="s">
        <v>33873</v>
      </c>
      <c r="C14617" s="47">
        <v>14.77</v>
      </c>
      <c r="D14617" s="119" t="s">
        <v>19962</v>
      </c>
      <c r="E14617" s="46" t="s">
        <v>19889</v>
      </c>
      <c r="F14617" s="121">
        <v>478.4846</v>
      </c>
      <c r="G14617" s="87"/>
      <c r="H14617" s="47"/>
      <c r="I14617" s="120">
        <v>0</v>
      </c>
      <c r="J14617" s="120">
        <v>0</v>
      </c>
    </row>
    <row r="14618" spans="1:10" ht="15" customHeight="1">
      <c r="A14618" s="46" t="s">
        <v>26272</v>
      </c>
      <c r="B14618" s="46" t="s">
        <v>33874</v>
      </c>
      <c r="C14618" s="47">
        <v>5.5206</v>
      </c>
      <c r="D14618" s="119" t="s">
        <v>33611</v>
      </c>
      <c r="E14618" s="46" t="s">
        <v>19962</v>
      </c>
      <c r="F14618" s="120"/>
      <c r="G14618" s="87"/>
      <c r="H14618" s="47"/>
      <c r="I14618" s="120">
        <v>0</v>
      </c>
      <c r="J14618" s="120">
        <v>0</v>
      </c>
    </row>
    <row r="14619" spans="1:10" ht="15" customHeight="1">
      <c r="A14619" s="46" t="s">
        <v>26270</v>
      </c>
      <c r="B14619" s="46" t="s">
        <v>33875</v>
      </c>
      <c r="C14619" s="47">
        <v>6.7577999999999996</v>
      </c>
      <c r="D14619" s="119" t="s">
        <v>33613</v>
      </c>
      <c r="E14619" s="46" t="s">
        <v>33611</v>
      </c>
      <c r="F14619" s="121">
        <v>118.73820000000001</v>
      </c>
      <c r="G14619" s="87"/>
      <c r="H14619" s="47"/>
      <c r="I14619" s="120">
        <v>0</v>
      </c>
      <c r="J14619" s="120">
        <v>0</v>
      </c>
    </row>
    <row r="14620" spans="1:10" ht="15" customHeight="1">
      <c r="A14620" s="46" t="s">
        <v>26269</v>
      </c>
      <c r="B14620" s="46" t="s">
        <v>33876</v>
      </c>
      <c r="C14620" s="47">
        <v>11.8752</v>
      </c>
      <c r="D14620" s="119" t="s">
        <v>20034</v>
      </c>
      <c r="E14620" s="46" t="s">
        <v>33613</v>
      </c>
      <c r="F14620" s="121">
        <v>51.097200000000001</v>
      </c>
      <c r="G14620" s="87"/>
      <c r="H14620" s="47"/>
      <c r="I14620" s="120">
        <v>0</v>
      </c>
      <c r="J14620" s="120">
        <v>0</v>
      </c>
    </row>
    <row r="14621" spans="1:10" ht="15" customHeight="1">
      <c r="A14621" s="46" t="s">
        <v>26268</v>
      </c>
      <c r="B14621" s="46" t="s">
        <v>33877</v>
      </c>
      <c r="C14621" s="47">
        <v>18.272400000000001</v>
      </c>
      <c r="D14621" s="119" t="s">
        <v>20032</v>
      </c>
      <c r="E14621" s="46" t="s">
        <v>20034</v>
      </c>
      <c r="F14621" s="121">
        <v>52.9114</v>
      </c>
      <c r="G14621" s="87"/>
      <c r="H14621" s="47"/>
      <c r="I14621" s="120">
        <v>0</v>
      </c>
      <c r="J14621" s="120">
        <v>0</v>
      </c>
    </row>
    <row r="14622" spans="1:10" ht="15" customHeight="1">
      <c r="A14622" s="46" t="s">
        <v>26266</v>
      </c>
      <c r="B14622" s="46" t="s">
        <v>26267</v>
      </c>
      <c r="C14622" s="47">
        <v>7.9794</v>
      </c>
      <c r="D14622" s="119" t="s">
        <v>20030</v>
      </c>
      <c r="E14622" s="46" t="s">
        <v>20032</v>
      </c>
      <c r="F14622" s="121">
        <v>45.605600000000003</v>
      </c>
      <c r="G14622" s="87"/>
      <c r="H14622" s="47"/>
      <c r="I14622" s="120">
        <v>0</v>
      </c>
      <c r="J14622" s="120">
        <v>0</v>
      </c>
    </row>
    <row r="14623" spans="1:10" ht="15" customHeight="1">
      <c r="A14623" s="46" t="s">
        <v>26264</v>
      </c>
      <c r="B14623" s="46" t="s">
        <v>26265</v>
      </c>
      <c r="C14623" s="47">
        <v>9.2132000000000005</v>
      </c>
      <c r="D14623" s="119" t="s">
        <v>20028</v>
      </c>
      <c r="E14623" s="46" t="s">
        <v>20030</v>
      </c>
      <c r="F14623" s="121">
        <v>49.3384</v>
      </c>
      <c r="G14623" s="87"/>
      <c r="H14623" s="47"/>
      <c r="I14623" s="120">
        <v>100</v>
      </c>
      <c r="J14623" s="120">
        <v>0</v>
      </c>
    </row>
    <row r="14624" spans="1:10" ht="15" customHeight="1">
      <c r="A14624" s="46" t="s">
        <v>26262</v>
      </c>
      <c r="B14624" s="46" t="s">
        <v>26263</v>
      </c>
      <c r="C14624" s="47">
        <v>10.914</v>
      </c>
      <c r="D14624" s="119" t="s">
        <v>20026</v>
      </c>
      <c r="E14624" s="46" t="s">
        <v>20028</v>
      </c>
      <c r="F14624" s="121">
        <v>44.646599999999999</v>
      </c>
      <c r="G14624" s="87"/>
      <c r="H14624" s="47"/>
      <c r="I14624" s="120">
        <v>0</v>
      </c>
      <c r="J14624" s="120">
        <v>0</v>
      </c>
    </row>
    <row r="14625" spans="1:10" ht="15" customHeight="1">
      <c r="A14625" s="46" t="s">
        <v>26260</v>
      </c>
      <c r="B14625" s="46" t="s">
        <v>26261</v>
      </c>
      <c r="C14625" s="47">
        <v>12.6684</v>
      </c>
      <c r="D14625" s="119" t="s">
        <v>20024</v>
      </c>
      <c r="E14625" s="46" t="s">
        <v>20026</v>
      </c>
      <c r="F14625" s="121">
        <v>53.719200000000001</v>
      </c>
      <c r="G14625" s="87"/>
      <c r="H14625" s="47"/>
      <c r="I14625" s="120">
        <v>543</v>
      </c>
      <c r="J14625" s="120">
        <v>0</v>
      </c>
    </row>
    <row r="14626" spans="1:10" ht="15" customHeight="1">
      <c r="A14626" s="46" t="s">
        <v>26258</v>
      </c>
      <c r="B14626" s="46" t="s">
        <v>26259</v>
      </c>
      <c r="C14626" s="47">
        <v>14.281000000000001</v>
      </c>
      <c r="D14626" s="119" t="s">
        <v>5872</v>
      </c>
      <c r="E14626" s="46" t="s">
        <v>20024</v>
      </c>
      <c r="F14626" s="121">
        <v>89.041600000000003</v>
      </c>
      <c r="G14626" s="87"/>
      <c r="H14626" s="47"/>
      <c r="I14626" s="120">
        <v>0</v>
      </c>
      <c r="J14626" s="120">
        <v>0</v>
      </c>
    </row>
    <row r="14627" spans="1:10" ht="15" customHeight="1">
      <c r="A14627" s="46" t="s">
        <v>26256</v>
      </c>
      <c r="B14627" s="46" t="s">
        <v>26257</v>
      </c>
      <c r="C14627" s="47">
        <v>18.7912</v>
      </c>
      <c r="D14627" s="119" t="s">
        <v>20037</v>
      </c>
      <c r="E14627" s="46" t="s">
        <v>5872</v>
      </c>
      <c r="F14627" s="121">
        <v>52.358600000000003</v>
      </c>
      <c r="G14627" s="87"/>
      <c r="H14627" s="47"/>
      <c r="I14627" s="120">
        <v>0</v>
      </c>
      <c r="J14627" s="120">
        <v>0</v>
      </c>
    </row>
    <row r="14628" spans="1:10" ht="15" customHeight="1">
      <c r="A14628" s="46" t="s">
        <v>26254</v>
      </c>
      <c r="B14628" s="46" t="s">
        <v>26255</v>
      </c>
      <c r="C14628" s="47">
        <v>10.3192</v>
      </c>
      <c r="D14628" s="119" t="s">
        <v>20073</v>
      </c>
      <c r="E14628" s="46" t="s">
        <v>20037</v>
      </c>
      <c r="F14628" s="121">
        <v>209.0838</v>
      </c>
      <c r="G14628" s="87"/>
      <c r="H14628" s="47"/>
      <c r="I14628" s="120">
        <v>430</v>
      </c>
      <c r="J14628" s="120">
        <v>0</v>
      </c>
    </row>
    <row r="14629" spans="1:10" ht="15" customHeight="1">
      <c r="A14629" s="46" t="s">
        <v>26252</v>
      </c>
      <c r="B14629" s="46" t="s">
        <v>26253</v>
      </c>
      <c r="C14629" s="47">
        <v>12.2966</v>
      </c>
      <c r="D14629" s="119" t="s">
        <v>20072</v>
      </c>
      <c r="E14629" s="46" t="s">
        <v>20073</v>
      </c>
      <c r="F14629" s="121">
        <v>118.777</v>
      </c>
      <c r="G14629" s="87"/>
      <c r="H14629" s="47"/>
      <c r="I14629" s="120">
        <v>358</v>
      </c>
      <c r="J14629" s="120">
        <v>0</v>
      </c>
    </row>
    <row r="14630" spans="1:10" ht="15" customHeight="1">
      <c r="A14630" s="46" t="s">
        <v>26250</v>
      </c>
      <c r="B14630" s="46" t="s">
        <v>26251</v>
      </c>
      <c r="C14630" s="47">
        <v>14.262600000000001</v>
      </c>
      <c r="D14630" s="119" t="s">
        <v>20071</v>
      </c>
      <c r="E14630" s="46" t="s">
        <v>20072</v>
      </c>
      <c r="F14630" s="121">
        <v>133.3672</v>
      </c>
      <c r="G14630" s="87"/>
      <c r="H14630" s="47"/>
      <c r="I14630" s="120">
        <v>76</v>
      </c>
      <c r="J14630" s="120">
        <v>0</v>
      </c>
    </row>
    <row r="14631" spans="1:10" ht="15" customHeight="1">
      <c r="A14631" s="46" t="s">
        <v>26248</v>
      </c>
      <c r="B14631" s="46" t="s">
        <v>26249</v>
      </c>
      <c r="C14631" s="47">
        <v>16.1052</v>
      </c>
      <c r="D14631" s="119" t="s">
        <v>20069</v>
      </c>
      <c r="E14631" s="46" t="s">
        <v>20071</v>
      </c>
      <c r="F14631" s="121">
        <v>118.777</v>
      </c>
      <c r="G14631" s="87"/>
      <c r="H14631" s="47"/>
      <c r="I14631" s="120">
        <v>520</v>
      </c>
      <c r="J14631" s="120">
        <v>0</v>
      </c>
    </row>
    <row r="14632" spans="1:10" ht="15" customHeight="1">
      <c r="A14632" s="46" t="s">
        <v>26246</v>
      </c>
      <c r="B14632" s="46" t="s">
        <v>26247</v>
      </c>
      <c r="C14632" s="47">
        <v>21.096399999999999</v>
      </c>
      <c r="D14632" s="119" t="s">
        <v>20067</v>
      </c>
      <c r="E14632" s="46" t="s">
        <v>20069</v>
      </c>
      <c r="F14632" s="121">
        <v>115.94580000000001</v>
      </c>
      <c r="G14632" s="87"/>
      <c r="H14632" s="47"/>
      <c r="I14632" s="120">
        <v>57</v>
      </c>
      <c r="J14632" s="120">
        <v>0</v>
      </c>
    </row>
    <row r="14633" spans="1:10" ht="15" customHeight="1">
      <c r="A14633" s="46" t="s">
        <v>26413</v>
      </c>
      <c r="B14633" s="46" t="s">
        <v>33880</v>
      </c>
      <c r="C14633" s="47">
        <v>35.481999999999999</v>
      </c>
      <c r="D14633" s="119" t="s">
        <v>20065</v>
      </c>
      <c r="E14633" s="46" t="s">
        <v>20067</v>
      </c>
      <c r="F14633" s="121">
        <v>133.3672</v>
      </c>
      <c r="G14633" s="87"/>
      <c r="H14633" s="47"/>
      <c r="I14633" s="120">
        <v>0</v>
      </c>
      <c r="J14633" s="120">
        <v>0</v>
      </c>
    </row>
    <row r="14634" spans="1:10" ht="15" customHeight="1">
      <c r="A14634" s="46" t="s">
        <v>26412</v>
      </c>
      <c r="B14634" s="46" t="s">
        <v>33881</v>
      </c>
      <c r="C14634" s="47">
        <v>42.173999999999999</v>
      </c>
      <c r="D14634" s="119" t="s">
        <v>20063</v>
      </c>
      <c r="E14634" s="46" t="s">
        <v>20065</v>
      </c>
      <c r="F14634" s="121">
        <v>197.43600000000001</v>
      </c>
      <c r="G14634" s="87"/>
      <c r="H14634" s="47"/>
      <c r="I14634" s="120">
        <v>0</v>
      </c>
      <c r="J14634" s="120">
        <v>0</v>
      </c>
    </row>
    <row r="14635" spans="1:10" ht="15" customHeight="1">
      <c r="A14635" s="46" t="s">
        <v>26411</v>
      </c>
      <c r="B14635" s="46" t="s">
        <v>33882</v>
      </c>
      <c r="C14635" s="47">
        <v>49.7956</v>
      </c>
      <c r="D14635" s="119" t="s">
        <v>20061</v>
      </c>
      <c r="E14635" s="46" t="s">
        <v>20063</v>
      </c>
      <c r="F14635" s="121">
        <v>212.42240000000001</v>
      </c>
      <c r="G14635" s="87"/>
      <c r="H14635" s="47"/>
      <c r="I14635" s="120">
        <v>0</v>
      </c>
      <c r="J14635" s="120">
        <v>0</v>
      </c>
    </row>
    <row r="14636" spans="1:10" ht="15" customHeight="1">
      <c r="A14636" s="46" t="s">
        <v>26410</v>
      </c>
      <c r="B14636" s="46" t="s">
        <v>33888</v>
      </c>
      <c r="C14636" s="47">
        <v>57.579799999999999</v>
      </c>
      <c r="D14636" s="119" t="s">
        <v>20059</v>
      </c>
      <c r="E14636" s="46" t="s">
        <v>20061</v>
      </c>
      <c r="F14636" s="121">
        <v>197.43600000000001</v>
      </c>
      <c r="G14636" s="87"/>
      <c r="H14636" s="47"/>
      <c r="I14636" s="120">
        <v>57</v>
      </c>
      <c r="J14636" s="120">
        <v>0</v>
      </c>
    </row>
    <row r="14637" spans="1:10" ht="15" customHeight="1">
      <c r="A14637" s="46" t="s">
        <v>26409</v>
      </c>
      <c r="B14637" s="46" t="s">
        <v>33886</v>
      </c>
      <c r="C14637" s="47">
        <v>64.825000000000003</v>
      </c>
      <c r="D14637" s="119" t="s">
        <v>20057</v>
      </c>
      <c r="E14637" s="46" t="s">
        <v>20059</v>
      </c>
      <c r="F14637" s="121">
        <v>212.42240000000001</v>
      </c>
      <c r="G14637" s="87"/>
      <c r="H14637" s="47"/>
      <c r="I14637" s="120">
        <v>15</v>
      </c>
      <c r="J14637" s="120">
        <v>0</v>
      </c>
    </row>
    <row r="14638" spans="1:10" ht="15" customHeight="1">
      <c r="A14638" s="46" t="s">
        <v>26408</v>
      </c>
      <c r="B14638" s="46" t="s">
        <v>33889</v>
      </c>
      <c r="C14638" s="47">
        <v>80.723399999999998</v>
      </c>
      <c r="D14638" s="119" t="s">
        <v>20055</v>
      </c>
      <c r="E14638" s="46" t="s">
        <v>20057</v>
      </c>
      <c r="F14638" s="121">
        <v>204.9614</v>
      </c>
      <c r="G14638" s="87"/>
      <c r="H14638" s="47"/>
      <c r="I14638" s="120">
        <v>152</v>
      </c>
      <c r="J14638" s="120">
        <v>0</v>
      </c>
    </row>
    <row r="14639" spans="1:10" ht="15" customHeight="1">
      <c r="A14639" s="46" t="s">
        <v>26407</v>
      </c>
      <c r="B14639" s="46" t="s">
        <v>33887</v>
      </c>
      <c r="C14639" s="47">
        <v>103.2162</v>
      </c>
      <c r="D14639" s="119" t="s">
        <v>20053</v>
      </c>
      <c r="E14639" s="46" t="s">
        <v>20055</v>
      </c>
      <c r="F14639" s="121">
        <v>219.94839999999999</v>
      </c>
      <c r="G14639" s="87"/>
      <c r="H14639" s="47"/>
      <c r="I14639" s="120">
        <v>31</v>
      </c>
      <c r="J14639" s="120">
        <v>0</v>
      </c>
    </row>
    <row r="14640" spans="1:10" ht="15" customHeight="1">
      <c r="A14640" s="46" t="s">
        <v>26406</v>
      </c>
      <c r="B14640" s="46" t="s">
        <v>33885</v>
      </c>
      <c r="C14640" s="47">
        <v>136.86259999999999</v>
      </c>
      <c r="D14640" s="119" t="s">
        <v>20051</v>
      </c>
      <c r="E14640" s="46" t="s">
        <v>20053</v>
      </c>
      <c r="F14640" s="121">
        <v>90.666799999999995</v>
      </c>
      <c r="G14640" s="87"/>
      <c r="H14640" s="47"/>
      <c r="I14640" s="120">
        <v>5</v>
      </c>
      <c r="J14640" s="120">
        <v>0</v>
      </c>
    </row>
    <row r="14641" spans="1:10" ht="15" customHeight="1">
      <c r="A14641" s="46" t="s">
        <v>26405</v>
      </c>
      <c r="B14641" s="46" t="s">
        <v>33878</v>
      </c>
      <c r="C14641" s="47">
        <v>199.22919999999999</v>
      </c>
      <c r="D14641" s="119" t="s">
        <v>20049</v>
      </c>
      <c r="E14641" s="46" t="s">
        <v>20051</v>
      </c>
      <c r="F14641" s="121">
        <v>74.259799999999998</v>
      </c>
      <c r="G14641" s="87"/>
      <c r="H14641" s="47"/>
      <c r="I14641" s="120">
        <v>0</v>
      </c>
      <c r="J14641" s="120">
        <v>0</v>
      </c>
    </row>
    <row r="14642" spans="1:10" ht="15" customHeight="1">
      <c r="A14642" s="46" t="s">
        <v>26403</v>
      </c>
      <c r="B14642" s="46" t="s">
        <v>26404</v>
      </c>
      <c r="C14642" s="47">
        <v>105.3306</v>
      </c>
      <c r="D14642" s="119" t="s">
        <v>20047</v>
      </c>
      <c r="E14642" s="46" t="s">
        <v>20049</v>
      </c>
      <c r="F14642" s="121">
        <v>917.69780000000003</v>
      </c>
      <c r="G14642" s="87"/>
      <c r="H14642" s="47"/>
      <c r="I14642" s="120">
        <v>0</v>
      </c>
      <c r="J14642" s="120">
        <v>0</v>
      </c>
    </row>
    <row r="14643" spans="1:10" ht="15" customHeight="1">
      <c r="A14643" s="46" t="s">
        <v>26402</v>
      </c>
      <c r="B14643" s="46" t="s">
        <v>33884</v>
      </c>
      <c r="C14643" s="47">
        <v>164.328</v>
      </c>
      <c r="D14643" s="119" t="s">
        <v>20045</v>
      </c>
      <c r="E14643" s="46" t="s">
        <v>20047</v>
      </c>
      <c r="F14643" s="121">
        <v>118.777</v>
      </c>
      <c r="G14643" s="87"/>
      <c r="H14643" s="47"/>
      <c r="I14643" s="120">
        <v>3</v>
      </c>
      <c r="J14643" s="120">
        <v>0</v>
      </c>
    </row>
    <row r="14644" spans="1:10" ht="15" customHeight="1">
      <c r="A14644" s="46" t="s">
        <v>26401</v>
      </c>
      <c r="B14644" s="46" t="s">
        <v>33879</v>
      </c>
      <c r="C14644" s="47">
        <v>239.21899999999999</v>
      </c>
      <c r="D14644" s="119" t="s">
        <v>20043</v>
      </c>
      <c r="E14644" s="46" t="s">
        <v>20045</v>
      </c>
      <c r="F14644" s="121">
        <v>133.3672</v>
      </c>
      <c r="G14644" s="87"/>
      <c r="H14644" s="47"/>
      <c r="I14644" s="120">
        <v>0</v>
      </c>
      <c r="J14644" s="120">
        <v>0</v>
      </c>
    </row>
    <row r="14645" spans="1:10" ht="15" customHeight="1">
      <c r="A14645" s="46" t="s">
        <v>26399</v>
      </c>
      <c r="B14645" s="46" t="s">
        <v>26400</v>
      </c>
      <c r="C14645" s="47">
        <v>126.685</v>
      </c>
      <c r="D14645" s="119" t="s">
        <v>20041</v>
      </c>
      <c r="E14645" s="46" t="s">
        <v>20043</v>
      </c>
      <c r="F14645" s="121">
        <v>177.6876</v>
      </c>
      <c r="G14645" s="87"/>
      <c r="H14645" s="47"/>
      <c r="I14645" s="120">
        <v>0</v>
      </c>
      <c r="J14645" s="120">
        <v>0</v>
      </c>
    </row>
    <row r="14646" spans="1:10" ht="15" customHeight="1">
      <c r="A14646" s="46" t="s">
        <v>26398</v>
      </c>
      <c r="B14646" s="46" t="s">
        <v>33883</v>
      </c>
      <c r="C14646" s="47">
        <v>311.6934</v>
      </c>
      <c r="D14646" s="119" t="s">
        <v>20039</v>
      </c>
      <c r="E14646" s="46" t="s">
        <v>20041</v>
      </c>
      <c r="F14646" s="121">
        <v>185.22540000000001</v>
      </c>
      <c r="G14646" s="87"/>
      <c r="H14646" s="47"/>
      <c r="I14646" s="120">
        <v>0</v>
      </c>
      <c r="J14646" s="120">
        <v>0</v>
      </c>
    </row>
    <row r="14647" spans="1:10" ht="15" customHeight="1">
      <c r="A14647" s="46" t="s">
        <v>26422</v>
      </c>
      <c r="B14647" s="46" t="s">
        <v>26423</v>
      </c>
      <c r="C14647" s="47">
        <v>6.0111999999999997</v>
      </c>
      <c r="D14647" s="119" t="s">
        <v>5930</v>
      </c>
      <c r="E14647" s="46" t="s">
        <v>20039</v>
      </c>
      <c r="F14647" s="121">
        <v>142.9102</v>
      </c>
      <c r="G14647" s="87"/>
      <c r="H14647" s="47"/>
      <c r="I14647" s="120">
        <v>0</v>
      </c>
      <c r="J14647" s="120">
        <v>0</v>
      </c>
    </row>
    <row r="14648" spans="1:10" ht="15" customHeight="1">
      <c r="A14648" s="46" t="s">
        <v>26420</v>
      </c>
      <c r="B14648" s="46" t="s">
        <v>26421</v>
      </c>
      <c r="C14648" s="47">
        <v>5.9020000000000001</v>
      </c>
      <c r="D14648" s="119" t="s">
        <v>20560</v>
      </c>
      <c r="E14648" s="46" t="s">
        <v>5930</v>
      </c>
      <c r="F14648" s="121">
        <v>24.2532</v>
      </c>
      <c r="G14648" s="87"/>
      <c r="H14648" s="47"/>
      <c r="I14648" s="120">
        <v>0</v>
      </c>
      <c r="J14648" s="120">
        <v>0</v>
      </c>
    </row>
    <row r="14649" spans="1:10" ht="15" customHeight="1">
      <c r="A14649" s="46" t="s">
        <v>26418</v>
      </c>
      <c r="B14649" s="46" t="s">
        <v>26419</v>
      </c>
      <c r="C14649" s="47">
        <v>7.1158000000000001</v>
      </c>
      <c r="D14649" s="119" t="s">
        <v>20558</v>
      </c>
      <c r="E14649" s="46" t="s">
        <v>20560</v>
      </c>
      <c r="F14649" s="121">
        <v>16.355599999999999</v>
      </c>
      <c r="G14649" s="87"/>
      <c r="H14649" s="47"/>
      <c r="I14649" s="120">
        <v>480</v>
      </c>
      <c r="J14649" s="120">
        <v>0</v>
      </c>
    </row>
    <row r="14650" spans="1:10" ht="15" customHeight="1">
      <c r="A14650" s="46" t="s">
        <v>26416</v>
      </c>
      <c r="B14650" s="46" t="s">
        <v>26417</v>
      </c>
      <c r="C14650" s="47">
        <v>9.2796000000000003</v>
      </c>
      <c r="D14650" s="119" t="s">
        <v>20090</v>
      </c>
      <c r="E14650" s="46" t="s">
        <v>20558</v>
      </c>
      <c r="F14650" s="121">
        <v>138.965</v>
      </c>
      <c r="G14650" s="87"/>
      <c r="H14650" s="47"/>
      <c r="I14650" s="120">
        <v>0</v>
      </c>
      <c r="J14650" s="120">
        <v>0</v>
      </c>
    </row>
    <row r="14651" spans="1:10" ht="15" customHeight="1">
      <c r="A14651" s="46" t="s">
        <v>26414</v>
      </c>
      <c r="B14651" s="46" t="s">
        <v>26415</v>
      </c>
      <c r="C14651" s="47">
        <v>13.31</v>
      </c>
      <c r="D14651" s="119" t="s">
        <v>20088</v>
      </c>
      <c r="E14651" s="46" t="s">
        <v>20090</v>
      </c>
      <c r="F14651" s="121">
        <v>181.6754</v>
      </c>
      <c r="G14651" s="87"/>
      <c r="H14651" s="47"/>
      <c r="I14651" s="120">
        <v>0</v>
      </c>
      <c r="J14651" s="120">
        <v>0</v>
      </c>
    </row>
    <row r="14652" spans="1:10" ht="15" customHeight="1">
      <c r="A14652" s="46" t="s">
        <v>26481</v>
      </c>
      <c r="B14652" s="46" t="s">
        <v>26482</v>
      </c>
      <c r="C14652" s="47">
        <v>1.6446000000000001</v>
      </c>
      <c r="D14652" s="119" t="s">
        <v>20086</v>
      </c>
      <c r="E14652" s="46" t="s">
        <v>20088</v>
      </c>
      <c r="F14652" s="121">
        <v>137.2312</v>
      </c>
      <c r="G14652" s="87"/>
      <c r="H14652" s="47"/>
      <c r="I14652" s="120">
        <v>11</v>
      </c>
      <c r="J14652" s="120">
        <v>0</v>
      </c>
    </row>
    <row r="14653" spans="1:10" ht="15" customHeight="1">
      <c r="A14653" s="46" t="s">
        <v>33892</v>
      </c>
      <c r="B14653" s="46" t="s">
        <v>33893</v>
      </c>
      <c r="C14653" s="47">
        <v>1.8976</v>
      </c>
      <c r="D14653" s="119" t="s">
        <v>20084</v>
      </c>
      <c r="E14653" s="46" t="s">
        <v>20086</v>
      </c>
      <c r="F14653" s="121">
        <v>91.1</v>
      </c>
      <c r="G14653" s="87"/>
      <c r="H14653" s="47"/>
      <c r="I14653" s="120">
        <v>2</v>
      </c>
      <c r="J14653" s="120">
        <v>0</v>
      </c>
    </row>
    <row r="14654" spans="1:10" ht="15" customHeight="1">
      <c r="A14654" s="46" t="s">
        <v>26480</v>
      </c>
      <c r="B14654" s="46" t="s">
        <v>26479</v>
      </c>
      <c r="C14654" s="47">
        <v>1.8976</v>
      </c>
      <c r="D14654" s="119" t="s">
        <v>20082</v>
      </c>
      <c r="E14654" s="46" t="s">
        <v>20084</v>
      </c>
      <c r="F14654" s="121">
        <v>93.110600000000005</v>
      </c>
      <c r="G14654" s="87"/>
      <c r="H14654" s="47"/>
      <c r="I14654" s="120">
        <v>7</v>
      </c>
      <c r="J14654" s="120">
        <v>0</v>
      </c>
    </row>
    <row r="14655" spans="1:10" ht="15" customHeight="1">
      <c r="A14655" s="46" t="s">
        <v>26478</v>
      </c>
      <c r="B14655" s="46" t="s">
        <v>26479</v>
      </c>
      <c r="C14655" s="47">
        <v>2.0242</v>
      </c>
      <c r="D14655" s="119" t="s">
        <v>20080</v>
      </c>
      <c r="E14655" s="46" t="s">
        <v>20082</v>
      </c>
      <c r="F14655" s="121">
        <v>96.034199999999998</v>
      </c>
      <c r="G14655" s="87"/>
      <c r="H14655" s="47"/>
      <c r="I14655" s="120">
        <v>2</v>
      </c>
      <c r="J14655" s="120">
        <v>0</v>
      </c>
    </row>
    <row r="14656" spans="1:10" ht="15" customHeight="1">
      <c r="A14656" s="46" t="s">
        <v>35074</v>
      </c>
      <c r="B14656" s="46" t="s">
        <v>35075</v>
      </c>
      <c r="C14656" s="47">
        <v>3.7951999999999999</v>
      </c>
      <c r="D14656" s="119" t="s">
        <v>20556</v>
      </c>
      <c r="E14656" s="46" t="s">
        <v>20080</v>
      </c>
      <c r="F14656" s="121">
        <v>22.5228</v>
      </c>
      <c r="G14656" s="87"/>
      <c r="H14656" s="47"/>
      <c r="I14656" s="120">
        <v>3</v>
      </c>
      <c r="J14656" s="120">
        <v>0</v>
      </c>
    </row>
    <row r="14657" spans="1:10" ht="15" customHeight="1">
      <c r="A14657" s="46" t="s">
        <v>26476</v>
      </c>
      <c r="B14657" s="46" t="s">
        <v>26477</v>
      </c>
      <c r="C14657" s="47">
        <v>1.5182</v>
      </c>
      <c r="D14657" s="119" t="s">
        <v>20554</v>
      </c>
      <c r="E14657" s="46" t="s">
        <v>20556</v>
      </c>
      <c r="F14657" s="121">
        <v>34.045200000000001</v>
      </c>
      <c r="G14657" s="87"/>
      <c r="H14657" s="47"/>
      <c r="I14657" s="120">
        <v>12</v>
      </c>
      <c r="J14657" s="120">
        <v>0</v>
      </c>
    </row>
    <row r="14658" spans="1:10" ht="15" customHeight="1">
      <c r="A14658" s="46" t="s">
        <v>26475</v>
      </c>
      <c r="B14658" s="46" t="s">
        <v>26468</v>
      </c>
      <c r="C14658" s="47">
        <v>1.0047999999999999</v>
      </c>
      <c r="D14658" s="119" t="s">
        <v>20552</v>
      </c>
      <c r="E14658" s="46" t="s">
        <v>20554</v>
      </c>
      <c r="F14658" s="121">
        <v>19.878599999999999</v>
      </c>
      <c r="G14658" s="87"/>
      <c r="H14658" s="47"/>
      <c r="I14658" s="120">
        <v>10</v>
      </c>
      <c r="J14658" s="120">
        <v>0</v>
      </c>
    </row>
    <row r="14659" spans="1:10" ht="15" customHeight="1">
      <c r="A14659" s="46" t="s">
        <v>26473</v>
      </c>
      <c r="B14659" s="46" t="s">
        <v>26474</v>
      </c>
      <c r="C14659" s="47">
        <v>0.64680000000000004</v>
      </c>
      <c r="D14659" s="119" t="s">
        <v>20550</v>
      </c>
      <c r="E14659" s="46" t="s">
        <v>20552</v>
      </c>
      <c r="F14659" s="121">
        <v>6.76</v>
      </c>
      <c r="G14659" s="87"/>
      <c r="H14659" s="47"/>
      <c r="I14659" s="120">
        <v>0</v>
      </c>
      <c r="J14659" s="120">
        <v>0</v>
      </c>
    </row>
    <row r="14660" spans="1:10" ht="15" customHeight="1">
      <c r="A14660" s="46" t="s">
        <v>26471</v>
      </c>
      <c r="B14660" s="46" t="s">
        <v>26472</v>
      </c>
      <c r="C14660" s="47">
        <v>0.57379999999999998</v>
      </c>
      <c r="D14660" s="119" t="s">
        <v>20548</v>
      </c>
      <c r="E14660" s="46" t="s">
        <v>20550</v>
      </c>
      <c r="F14660" s="121">
        <v>20.141400000000001</v>
      </c>
      <c r="G14660" s="87"/>
      <c r="H14660" s="47"/>
      <c r="I14660" s="120">
        <v>0</v>
      </c>
      <c r="J14660" s="120">
        <v>0</v>
      </c>
    </row>
    <row r="14661" spans="1:10" ht="15" customHeight="1">
      <c r="A14661" s="46" t="s">
        <v>26469</v>
      </c>
      <c r="B14661" s="46" t="s">
        <v>26470</v>
      </c>
      <c r="C14661" s="47">
        <v>3.8281999999999998</v>
      </c>
      <c r="D14661" s="119" t="s">
        <v>20546</v>
      </c>
      <c r="E14661" s="46" t="s">
        <v>20548</v>
      </c>
      <c r="F14661" s="121">
        <v>8.5838000000000001</v>
      </c>
      <c r="G14661" s="87"/>
      <c r="H14661" s="47"/>
      <c r="I14661" s="120">
        <v>0</v>
      </c>
      <c r="J14661" s="120">
        <v>0</v>
      </c>
    </row>
    <row r="14662" spans="1:10" ht="15" customHeight="1">
      <c r="A14662" s="46" t="s">
        <v>26467</v>
      </c>
      <c r="B14662" s="46" t="s">
        <v>26468</v>
      </c>
      <c r="C14662" s="47">
        <v>0.37940000000000002</v>
      </c>
      <c r="D14662" s="119" t="s">
        <v>20545</v>
      </c>
      <c r="E14662" s="46" t="s">
        <v>20546</v>
      </c>
      <c r="F14662" s="121">
        <v>2.7031999999999998</v>
      </c>
      <c r="G14662" s="87"/>
      <c r="H14662" s="47"/>
      <c r="I14662" s="120">
        <v>833</v>
      </c>
      <c r="J14662" s="120">
        <v>0</v>
      </c>
    </row>
    <row r="14663" spans="1:10" ht="15" customHeight="1">
      <c r="A14663" s="46" t="s">
        <v>26465</v>
      </c>
      <c r="B14663" s="46" t="s">
        <v>26466</v>
      </c>
      <c r="C14663" s="47">
        <v>0.30359999999999998</v>
      </c>
      <c r="D14663" s="119" t="s">
        <v>20543</v>
      </c>
      <c r="E14663" s="46" t="s">
        <v>20545</v>
      </c>
      <c r="F14663" s="121">
        <v>8.34</v>
      </c>
      <c r="G14663" s="87"/>
      <c r="H14663" s="47"/>
      <c r="I14663" s="120">
        <v>280</v>
      </c>
      <c r="J14663" s="120">
        <v>0</v>
      </c>
    </row>
    <row r="14664" spans="1:10" ht="15" customHeight="1">
      <c r="A14664" s="46" t="s">
        <v>26464</v>
      </c>
      <c r="B14664" s="46" t="s">
        <v>33898</v>
      </c>
      <c r="C14664" s="47">
        <v>0.45540000000000003</v>
      </c>
      <c r="D14664" s="119" t="s">
        <v>20541</v>
      </c>
      <c r="E14664" s="46" t="s">
        <v>20543</v>
      </c>
      <c r="F14664" s="121">
        <v>3.6821999999999999</v>
      </c>
      <c r="G14664" s="87"/>
      <c r="H14664" s="47"/>
      <c r="I14664" s="120">
        <v>884</v>
      </c>
      <c r="J14664" s="120">
        <v>0</v>
      </c>
    </row>
    <row r="14665" spans="1:10" ht="15" customHeight="1">
      <c r="A14665" s="46" t="s">
        <v>26462</v>
      </c>
      <c r="B14665" s="46" t="s">
        <v>26463</v>
      </c>
      <c r="C14665" s="47">
        <v>0.69679999999999997</v>
      </c>
      <c r="D14665" s="119" t="s">
        <v>20078</v>
      </c>
      <c r="E14665" s="46" t="s">
        <v>20541</v>
      </c>
      <c r="F14665" s="121">
        <v>29.1938</v>
      </c>
      <c r="G14665" s="87"/>
      <c r="H14665" s="47"/>
      <c r="I14665" s="120">
        <v>207</v>
      </c>
      <c r="J14665" s="120">
        <v>0</v>
      </c>
    </row>
    <row r="14666" spans="1:10" ht="15" customHeight="1">
      <c r="A14666" s="46" t="s">
        <v>26460</v>
      </c>
      <c r="B14666" s="46" t="s">
        <v>26461</v>
      </c>
      <c r="C14666" s="47">
        <v>0.81699999999999995</v>
      </c>
      <c r="D14666" s="119" t="s">
        <v>20537</v>
      </c>
      <c r="E14666" s="46" t="s">
        <v>20078</v>
      </c>
      <c r="F14666" s="121">
        <v>49.575000000000003</v>
      </c>
      <c r="G14666" s="87"/>
      <c r="H14666" s="47"/>
      <c r="I14666" s="120">
        <v>0</v>
      </c>
      <c r="J14666" s="120">
        <v>0</v>
      </c>
    </row>
    <row r="14667" spans="1:10" ht="15" customHeight="1">
      <c r="A14667" s="46" t="s">
        <v>26458</v>
      </c>
      <c r="B14667" s="46" t="s">
        <v>26459</v>
      </c>
      <c r="C14667" s="47">
        <v>0.81699999999999995</v>
      </c>
      <c r="D14667" s="119" t="s">
        <v>20535</v>
      </c>
      <c r="E14667" s="46" t="s">
        <v>20537</v>
      </c>
      <c r="F14667" s="121">
        <v>49.575000000000003</v>
      </c>
      <c r="G14667" s="87"/>
      <c r="H14667" s="47"/>
      <c r="I14667" s="120">
        <v>0</v>
      </c>
      <c r="J14667" s="120">
        <v>0</v>
      </c>
    </row>
    <row r="14668" spans="1:10" ht="15" customHeight="1">
      <c r="A14668" s="46" t="s">
        <v>26456</v>
      </c>
      <c r="B14668" s="46" t="s">
        <v>26457</v>
      </c>
      <c r="C14668" s="47">
        <v>1.5680000000000001</v>
      </c>
      <c r="D14668" s="119" t="s">
        <v>20533</v>
      </c>
      <c r="E14668" s="46" t="s">
        <v>20535</v>
      </c>
      <c r="F14668" s="121">
        <v>49.575000000000003</v>
      </c>
      <c r="G14668" s="87"/>
      <c r="H14668" s="47"/>
      <c r="I14668" s="120">
        <v>0</v>
      </c>
      <c r="J14668" s="120">
        <v>0</v>
      </c>
    </row>
    <row r="14669" spans="1:10" ht="15" customHeight="1">
      <c r="A14669" s="46" t="s">
        <v>26454</v>
      </c>
      <c r="B14669" s="46" t="s">
        <v>26455</v>
      </c>
      <c r="C14669" s="47">
        <v>2.9003999999999999</v>
      </c>
      <c r="D14669" s="119" t="s">
        <v>20468</v>
      </c>
      <c r="E14669" s="46" t="s">
        <v>20533</v>
      </c>
      <c r="F14669" s="121">
        <v>3.8330000000000002</v>
      </c>
      <c r="G14669" s="87"/>
      <c r="H14669" s="47"/>
      <c r="I14669" s="120">
        <v>0</v>
      </c>
      <c r="J14669" s="120">
        <v>0</v>
      </c>
    </row>
    <row r="14670" spans="1:10" ht="15" customHeight="1">
      <c r="A14670" s="46" t="s">
        <v>26452</v>
      </c>
      <c r="B14670" s="46" t="s">
        <v>26453</v>
      </c>
      <c r="C14670" s="47">
        <v>2.9003999999999999</v>
      </c>
      <c r="D14670" s="119" t="s">
        <v>20075</v>
      </c>
      <c r="E14670" s="46" t="s">
        <v>20468</v>
      </c>
      <c r="F14670" s="121">
        <v>164.37440000000001</v>
      </c>
      <c r="G14670" s="87"/>
      <c r="H14670" s="47"/>
      <c r="I14670" s="120">
        <v>0</v>
      </c>
      <c r="J14670" s="120">
        <v>0</v>
      </c>
    </row>
    <row r="14671" spans="1:10" ht="15" customHeight="1">
      <c r="A14671" s="46" t="s">
        <v>26450</v>
      </c>
      <c r="B14671" s="46" t="s">
        <v>26451</v>
      </c>
      <c r="C14671" s="47">
        <v>4.2355999999999998</v>
      </c>
      <c r="D14671" s="119" t="s">
        <v>5966</v>
      </c>
      <c r="E14671" s="46" t="s">
        <v>20075</v>
      </c>
      <c r="F14671" s="121">
        <v>177.7072</v>
      </c>
      <c r="G14671" s="87"/>
      <c r="H14671" s="47"/>
      <c r="I14671" s="120">
        <v>0</v>
      </c>
      <c r="J14671" s="120">
        <v>0</v>
      </c>
    </row>
    <row r="14672" spans="1:10" ht="15" customHeight="1">
      <c r="A14672" s="46" t="s">
        <v>26448</v>
      </c>
      <c r="B14672" s="46" t="s">
        <v>26449</v>
      </c>
      <c r="C14672" s="47">
        <v>4.2355999999999998</v>
      </c>
      <c r="D14672" s="119" t="s">
        <v>20113</v>
      </c>
      <c r="E14672" s="46" t="s">
        <v>5966</v>
      </c>
      <c r="F14672" s="121">
        <v>84.302999999999997</v>
      </c>
      <c r="G14672" s="87"/>
      <c r="H14672" s="47"/>
      <c r="I14672" s="120">
        <v>0</v>
      </c>
      <c r="J14672" s="120">
        <v>0</v>
      </c>
    </row>
    <row r="14673" spans="1:10" ht="15" customHeight="1">
      <c r="A14673" s="46" t="s">
        <v>26446</v>
      </c>
      <c r="B14673" s="46" t="s">
        <v>26447</v>
      </c>
      <c r="C14673" s="47">
        <v>4.2355999999999998</v>
      </c>
      <c r="D14673" s="119" t="s">
        <v>20111</v>
      </c>
      <c r="E14673" s="46" t="s">
        <v>20113</v>
      </c>
      <c r="F14673" s="121">
        <v>99.317400000000006</v>
      </c>
      <c r="G14673" s="87"/>
      <c r="H14673" s="47"/>
      <c r="I14673" s="120">
        <v>0</v>
      </c>
      <c r="J14673" s="120">
        <v>0</v>
      </c>
    </row>
    <row r="14674" spans="1:10" ht="15" customHeight="1">
      <c r="A14674" s="46" t="s">
        <v>26444</v>
      </c>
      <c r="B14674" s="46" t="s">
        <v>26445</v>
      </c>
      <c r="C14674" s="47">
        <v>1.8218000000000001</v>
      </c>
      <c r="D14674" s="119" t="s">
        <v>20109</v>
      </c>
      <c r="E14674" s="46" t="s">
        <v>20111</v>
      </c>
      <c r="F14674" s="121">
        <v>91.754999999999995</v>
      </c>
      <c r="G14674" s="87"/>
      <c r="H14674" s="47"/>
      <c r="I14674" s="120">
        <v>0</v>
      </c>
      <c r="J14674" s="120">
        <v>0</v>
      </c>
    </row>
    <row r="14675" spans="1:10" ht="15" customHeight="1">
      <c r="A14675" s="46" t="s">
        <v>26442</v>
      </c>
      <c r="B14675" s="46" t="s">
        <v>26443</v>
      </c>
      <c r="C14675" s="47">
        <v>1.002</v>
      </c>
      <c r="D14675" s="119" t="s">
        <v>20107</v>
      </c>
      <c r="E14675" s="46" t="s">
        <v>20109</v>
      </c>
      <c r="F14675" s="121">
        <v>84.302999999999997</v>
      </c>
      <c r="G14675" s="87"/>
      <c r="H14675" s="47"/>
      <c r="I14675" s="120">
        <v>0</v>
      </c>
      <c r="J14675" s="120">
        <v>0</v>
      </c>
    </row>
    <row r="14676" spans="1:10" ht="15" customHeight="1">
      <c r="A14676" s="46" t="s">
        <v>26440</v>
      </c>
      <c r="B14676" s="46" t="s">
        <v>26441</v>
      </c>
      <c r="C14676" s="47">
        <v>2.0038</v>
      </c>
      <c r="D14676" s="119" t="s">
        <v>20105</v>
      </c>
      <c r="E14676" s="46" t="s">
        <v>20107</v>
      </c>
      <c r="F14676" s="121">
        <v>99.317400000000006</v>
      </c>
      <c r="G14676" s="87"/>
      <c r="H14676" s="47"/>
      <c r="I14676" s="120">
        <v>0</v>
      </c>
      <c r="J14676" s="120">
        <v>0</v>
      </c>
    </row>
    <row r="14677" spans="1:10" ht="15" customHeight="1">
      <c r="A14677" s="46" t="s">
        <v>26438</v>
      </c>
      <c r="B14677" s="46" t="s">
        <v>26439</v>
      </c>
      <c r="C14677" s="47">
        <v>1.3664000000000001</v>
      </c>
      <c r="D14677" s="119" t="s">
        <v>20103</v>
      </c>
      <c r="E14677" s="46" t="s">
        <v>20105</v>
      </c>
      <c r="F14677" s="121">
        <v>165.09280000000001</v>
      </c>
      <c r="G14677" s="87"/>
      <c r="H14677" s="47"/>
      <c r="I14677" s="120">
        <v>0</v>
      </c>
      <c r="J14677" s="120">
        <v>0</v>
      </c>
    </row>
    <row r="14678" spans="1:10" ht="15" customHeight="1">
      <c r="A14678" s="46" t="s">
        <v>26437</v>
      </c>
      <c r="B14678" s="46" t="s">
        <v>33897</v>
      </c>
      <c r="C14678" s="47">
        <v>1.9987999999999999</v>
      </c>
      <c r="D14678" s="119" t="s">
        <v>20101</v>
      </c>
      <c r="E14678" s="46" t="s">
        <v>20103</v>
      </c>
      <c r="F14678" s="121">
        <v>180.07919999999999</v>
      </c>
      <c r="G14678" s="87"/>
      <c r="H14678" s="47"/>
      <c r="I14678" s="120">
        <v>811</v>
      </c>
      <c r="J14678" s="120">
        <v>0</v>
      </c>
    </row>
    <row r="14679" spans="1:10" ht="15" customHeight="1">
      <c r="A14679" s="46" t="s">
        <v>26436</v>
      </c>
      <c r="B14679" s="46" t="s">
        <v>33896</v>
      </c>
      <c r="C14679" s="47">
        <v>3.9876</v>
      </c>
      <c r="D14679" s="119" t="s">
        <v>20099</v>
      </c>
      <c r="E14679" s="46" t="s">
        <v>20101</v>
      </c>
      <c r="F14679" s="121">
        <v>165.09280000000001</v>
      </c>
      <c r="G14679" s="87"/>
      <c r="H14679" s="47"/>
      <c r="I14679" s="120">
        <v>236</v>
      </c>
      <c r="J14679" s="120">
        <v>0</v>
      </c>
    </row>
    <row r="14680" spans="1:10" ht="15" customHeight="1">
      <c r="A14680" s="46" t="s">
        <v>33890</v>
      </c>
      <c r="B14680" s="46" t="s">
        <v>33891</v>
      </c>
      <c r="C14680" s="47">
        <v>5.6180000000000003</v>
      </c>
      <c r="D14680" s="119" t="s">
        <v>20097</v>
      </c>
      <c r="E14680" s="46" t="s">
        <v>20099</v>
      </c>
      <c r="F14680" s="121">
        <v>180.07919999999999</v>
      </c>
      <c r="G14680" s="87"/>
      <c r="H14680" s="47"/>
      <c r="I14680" s="120">
        <v>5</v>
      </c>
      <c r="J14680" s="120">
        <v>0</v>
      </c>
    </row>
    <row r="14681" spans="1:10" ht="15" customHeight="1">
      <c r="A14681" s="46" t="s">
        <v>26434</v>
      </c>
      <c r="B14681" s="46" t="s">
        <v>26435</v>
      </c>
      <c r="C14681" s="47">
        <v>1.3664000000000001</v>
      </c>
      <c r="D14681" s="119" t="s">
        <v>20095</v>
      </c>
      <c r="E14681" s="46" t="s">
        <v>20097</v>
      </c>
      <c r="F14681" s="121">
        <v>172.62739999999999</v>
      </c>
      <c r="G14681" s="87"/>
      <c r="H14681" s="47"/>
      <c r="I14681" s="120">
        <v>572</v>
      </c>
      <c r="J14681" s="120">
        <v>0</v>
      </c>
    </row>
    <row r="14682" spans="1:10" ht="15" customHeight="1">
      <c r="A14682" s="46" t="s">
        <v>26432</v>
      </c>
      <c r="B14682" s="46" t="s">
        <v>26433</v>
      </c>
      <c r="C14682" s="47">
        <v>3.8256000000000001</v>
      </c>
      <c r="D14682" s="119" t="s">
        <v>20093</v>
      </c>
      <c r="E14682" s="46" t="s">
        <v>20095</v>
      </c>
      <c r="F14682" s="121">
        <v>187.614</v>
      </c>
      <c r="G14682" s="87"/>
      <c r="H14682" s="47"/>
      <c r="I14682" s="120">
        <v>46</v>
      </c>
      <c r="J14682" s="120">
        <v>0</v>
      </c>
    </row>
    <row r="14683" spans="1:10" ht="15" customHeight="1">
      <c r="A14683" s="46" t="s">
        <v>26430</v>
      </c>
      <c r="B14683" s="46" t="s">
        <v>26431</v>
      </c>
      <c r="C14683" s="47">
        <v>2.8338000000000001</v>
      </c>
      <c r="D14683" s="119" t="s">
        <v>6002</v>
      </c>
      <c r="E14683" s="46" t="s">
        <v>20093</v>
      </c>
      <c r="F14683" s="121">
        <v>96.876400000000004</v>
      </c>
      <c r="G14683" s="87"/>
      <c r="H14683" s="47"/>
      <c r="I14683" s="120">
        <v>45</v>
      </c>
      <c r="J14683" s="120">
        <v>0</v>
      </c>
    </row>
    <row r="14684" spans="1:10" ht="15" customHeight="1">
      <c r="A14684" s="46" t="s">
        <v>26428</v>
      </c>
      <c r="B14684" s="46" t="s">
        <v>26429</v>
      </c>
      <c r="C14684" s="47">
        <v>3.6434000000000002</v>
      </c>
      <c r="D14684" s="119" t="s">
        <v>20405</v>
      </c>
      <c r="E14684" s="46" t="s">
        <v>6002</v>
      </c>
      <c r="F14684" s="121">
        <v>243.3972</v>
      </c>
      <c r="G14684" s="87"/>
      <c r="H14684" s="47"/>
      <c r="I14684" s="120">
        <v>0</v>
      </c>
      <c r="J14684" s="120">
        <v>0</v>
      </c>
    </row>
    <row r="14685" spans="1:10" ht="15" customHeight="1">
      <c r="A14685" s="46" t="s">
        <v>33894</v>
      </c>
      <c r="B14685" s="46" t="s">
        <v>33895</v>
      </c>
      <c r="C14685" s="47">
        <v>17.453199999999999</v>
      </c>
      <c r="D14685" s="119" t="s">
        <v>20022</v>
      </c>
      <c r="E14685" s="46" t="s">
        <v>20405</v>
      </c>
      <c r="F14685" s="121">
        <v>36.205599999999997</v>
      </c>
      <c r="G14685" s="87"/>
      <c r="H14685" s="47"/>
      <c r="I14685" s="120">
        <v>5</v>
      </c>
      <c r="J14685" s="120">
        <v>0</v>
      </c>
    </row>
    <row r="14686" spans="1:10" ht="15" customHeight="1">
      <c r="A14686" s="46" t="s">
        <v>26426</v>
      </c>
      <c r="B14686" s="46" t="s">
        <v>26427</v>
      </c>
      <c r="C14686" s="47">
        <v>2.1951999999999998</v>
      </c>
      <c r="D14686" s="119" t="s">
        <v>20020</v>
      </c>
      <c r="E14686" s="46" t="s">
        <v>20022</v>
      </c>
      <c r="F14686" s="121">
        <v>38.97</v>
      </c>
      <c r="G14686" s="87"/>
      <c r="H14686" s="47"/>
      <c r="I14686" s="120">
        <v>0</v>
      </c>
      <c r="J14686" s="120">
        <v>0</v>
      </c>
    </row>
    <row r="14687" spans="1:10" ht="15" customHeight="1">
      <c r="A14687" s="46" t="s">
        <v>26553</v>
      </c>
      <c r="B14687" s="46" t="s">
        <v>33903</v>
      </c>
      <c r="C14687" s="47">
        <v>7.5906000000000002</v>
      </c>
      <c r="D14687" s="119" t="s">
        <v>20018</v>
      </c>
      <c r="E14687" s="46" t="s">
        <v>20020</v>
      </c>
      <c r="F14687" s="121">
        <v>72.771199999999993</v>
      </c>
      <c r="G14687" s="87"/>
      <c r="H14687" s="47"/>
      <c r="I14687" s="120">
        <v>5</v>
      </c>
      <c r="J14687" s="120">
        <v>0</v>
      </c>
    </row>
    <row r="14688" spans="1:10" ht="15" customHeight="1">
      <c r="A14688" s="46" t="s">
        <v>33902</v>
      </c>
      <c r="B14688" s="46" t="s">
        <v>26501</v>
      </c>
      <c r="C14688" s="47">
        <v>6.3255999999999997</v>
      </c>
      <c r="D14688" s="119" t="s">
        <v>20016</v>
      </c>
      <c r="E14688" s="46" t="s">
        <v>20018</v>
      </c>
      <c r="F14688" s="121">
        <v>52.734000000000002</v>
      </c>
      <c r="G14688" s="87"/>
      <c r="H14688" s="47"/>
      <c r="I14688" s="120">
        <v>0</v>
      </c>
      <c r="J14688" s="120">
        <v>0</v>
      </c>
    </row>
    <row r="14689" spans="1:10" ht="15" customHeight="1">
      <c r="A14689" s="46" t="s">
        <v>33899</v>
      </c>
      <c r="B14689" s="46" t="s">
        <v>33900</v>
      </c>
      <c r="C14689" s="47">
        <v>7.5906000000000002</v>
      </c>
      <c r="D14689" s="119" t="s">
        <v>20014</v>
      </c>
      <c r="E14689" s="46" t="s">
        <v>20016</v>
      </c>
      <c r="F14689" s="121">
        <v>43.720799999999997</v>
      </c>
      <c r="G14689" s="87"/>
      <c r="H14689" s="47"/>
      <c r="I14689" s="120">
        <v>0</v>
      </c>
      <c r="J14689" s="120">
        <v>0</v>
      </c>
    </row>
    <row r="14690" spans="1:10" ht="15" customHeight="1">
      <c r="A14690" s="46" t="s">
        <v>26551</v>
      </c>
      <c r="B14690" s="46" t="s">
        <v>26552</v>
      </c>
      <c r="C14690" s="47">
        <v>10.930400000000001</v>
      </c>
      <c r="D14690" s="119" t="s">
        <v>20012</v>
      </c>
      <c r="E14690" s="46" t="s">
        <v>20014</v>
      </c>
      <c r="F14690" s="121">
        <v>46.345799999999997</v>
      </c>
      <c r="G14690" s="87"/>
      <c r="H14690" s="47"/>
      <c r="I14690" s="120">
        <v>0</v>
      </c>
      <c r="J14690" s="120">
        <v>0</v>
      </c>
    </row>
    <row r="14691" spans="1:10" ht="15" customHeight="1">
      <c r="A14691" s="46" t="s">
        <v>26549</v>
      </c>
      <c r="B14691" s="46" t="s">
        <v>26550</v>
      </c>
      <c r="C14691" s="47">
        <v>23.682600000000001</v>
      </c>
      <c r="D14691" s="119" t="s">
        <v>20010</v>
      </c>
      <c r="E14691" s="46" t="s">
        <v>20012</v>
      </c>
      <c r="F14691" s="121">
        <v>36.205599999999997</v>
      </c>
      <c r="G14691" s="87"/>
      <c r="H14691" s="47"/>
      <c r="I14691" s="120">
        <v>0</v>
      </c>
      <c r="J14691" s="120">
        <v>0</v>
      </c>
    </row>
    <row r="14692" spans="1:10" ht="15" customHeight="1">
      <c r="A14692" s="46" t="s">
        <v>26547</v>
      </c>
      <c r="B14692" s="46" t="s">
        <v>26548</v>
      </c>
      <c r="C14692" s="47">
        <v>40.078200000000002</v>
      </c>
      <c r="D14692" s="119" t="s">
        <v>20008</v>
      </c>
      <c r="E14692" s="46" t="s">
        <v>20010</v>
      </c>
      <c r="F14692" s="121">
        <v>38.97</v>
      </c>
      <c r="G14692" s="87"/>
      <c r="H14692" s="47"/>
      <c r="I14692" s="120">
        <v>0</v>
      </c>
      <c r="J14692" s="120">
        <v>0</v>
      </c>
    </row>
    <row r="14693" spans="1:10" ht="15" customHeight="1">
      <c r="A14693" s="46" t="s">
        <v>26546</v>
      </c>
      <c r="B14693" s="46" t="s">
        <v>33904</v>
      </c>
      <c r="C14693" s="47">
        <v>15.940200000000001</v>
      </c>
      <c r="D14693" s="119" t="s">
        <v>20006</v>
      </c>
      <c r="E14693" s="46" t="s">
        <v>20008</v>
      </c>
      <c r="F14693" s="121">
        <v>72.771199999999993</v>
      </c>
      <c r="G14693" s="87"/>
      <c r="H14693" s="47"/>
      <c r="I14693" s="120">
        <v>9</v>
      </c>
      <c r="J14693" s="120">
        <v>0</v>
      </c>
    </row>
    <row r="14694" spans="1:10" ht="15" customHeight="1">
      <c r="A14694" s="46" t="s">
        <v>26545</v>
      </c>
      <c r="B14694" s="46" t="s">
        <v>33905</v>
      </c>
      <c r="C14694" s="47">
        <v>7.8941999999999997</v>
      </c>
      <c r="D14694" s="119" t="s">
        <v>20004</v>
      </c>
      <c r="E14694" s="46" t="s">
        <v>20006</v>
      </c>
      <c r="F14694" s="121">
        <v>52.734000000000002</v>
      </c>
      <c r="G14694" s="87"/>
      <c r="H14694" s="47"/>
      <c r="I14694" s="120">
        <v>67</v>
      </c>
      <c r="J14694" s="120">
        <v>0</v>
      </c>
    </row>
    <row r="14695" spans="1:10" ht="15" customHeight="1">
      <c r="A14695" s="46" t="s">
        <v>26544</v>
      </c>
      <c r="B14695" s="46" t="s">
        <v>33901</v>
      </c>
      <c r="C14695" s="47">
        <v>16.395600000000002</v>
      </c>
      <c r="D14695" s="119" t="s">
        <v>20002</v>
      </c>
      <c r="E14695" s="46" t="s">
        <v>20004</v>
      </c>
      <c r="F14695" s="121">
        <v>43.720799999999997</v>
      </c>
      <c r="G14695" s="87"/>
      <c r="H14695" s="47"/>
      <c r="I14695" s="120">
        <v>0</v>
      </c>
      <c r="J14695" s="120">
        <v>0</v>
      </c>
    </row>
    <row r="14696" spans="1:10" ht="15" customHeight="1">
      <c r="A14696" s="46" t="s">
        <v>26542</v>
      </c>
      <c r="B14696" s="46" t="s">
        <v>26543</v>
      </c>
      <c r="C14696" s="47">
        <v>14.0274</v>
      </c>
      <c r="D14696" s="119" t="s">
        <v>20000</v>
      </c>
      <c r="E14696" s="46" t="s">
        <v>20002</v>
      </c>
      <c r="F14696" s="121">
        <v>46.345799999999997</v>
      </c>
      <c r="G14696" s="87"/>
      <c r="H14696" s="47"/>
      <c r="I14696" s="120">
        <v>0</v>
      </c>
      <c r="J14696" s="120">
        <v>0</v>
      </c>
    </row>
    <row r="14697" spans="1:10" ht="15" customHeight="1">
      <c r="A14697" s="46" t="s">
        <v>26540</v>
      </c>
      <c r="B14697" s="46" t="s">
        <v>26541</v>
      </c>
      <c r="C14697" s="47">
        <v>16.9422</v>
      </c>
      <c r="D14697" s="119" t="s">
        <v>19998</v>
      </c>
      <c r="E14697" s="46" t="s">
        <v>20000</v>
      </c>
      <c r="F14697" s="121">
        <v>29.747199999999999</v>
      </c>
      <c r="G14697" s="87"/>
      <c r="H14697" s="47"/>
      <c r="I14697" s="120">
        <v>132</v>
      </c>
      <c r="J14697" s="120">
        <v>0</v>
      </c>
    </row>
    <row r="14698" spans="1:10" ht="15" customHeight="1">
      <c r="A14698" s="46" t="s">
        <v>26538</v>
      </c>
      <c r="B14698" s="46" t="s">
        <v>26539</v>
      </c>
      <c r="C14698" s="47">
        <v>17.124400000000001</v>
      </c>
      <c r="D14698" s="119" t="s">
        <v>19996</v>
      </c>
      <c r="E14698" s="46" t="s">
        <v>19998</v>
      </c>
      <c r="F14698" s="121">
        <v>32.453800000000001</v>
      </c>
      <c r="G14698" s="87"/>
      <c r="H14698" s="47"/>
      <c r="I14698" s="120">
        <v>44</v>
      </c>
      <c r="J14698" s="120">
        <v>0</v>
      </c>
    </row>
    <row r="14699" spans="1:10" ht="15" customHeight="1">
      <c r="A14699" s="46" t="s">
        <v>26536</v>
      </c>
      <c r="B14699" s="46" t="s">
        <v>26537</v>
      </c>
      <c r="C14699" s="47">
        <v>18.217400000000001</v>
      </c>
      <c r="D14699" s="119" t="s">
        <v>19994</v>
      </c>
      <c r="E14699" s="46" t="s">
        <v>19996</v>
      </c>
      <c r="F14699" s="121">
        <v>22.011600000000001</v>
      </c>
      <c r="G14699" s="87"/>
      <c r="H14699" s="47"/>
      <c r="I14699" s="120">
        <v>0</v>
      </c>
      <c r="J14699" s="120">
        <v>0</v>
      </c>
    </row>
    <row r="14700" spans="1:10" ht="15" customHeight="1">
      <c r="A14700" s="46" t="s">
        <v>26535</v>
      </c>
      <c r="B14700" s="46" t="s">
        <v>26532</v>
      </c>
      <c r="C14700" s="47">
        <v>18.217400000000001</v>
      </c>
      <c r="D14700" s="119" t="s">
        <v>19992</v>
      </c>
      <c r="E14700" s="46" t="s">
        <v>19994</v>
      </c>
      <c r="F14700" s="121">
        <v>24.718</v>
      </c>
      <c r="G14700" s="87"/>
      <c r="H14700" s="47"/>
      <c r="I14700" s="120">
        <v>0</v>
      </c>
      <c r="J14700" s="120">
        <v>0</v>
      </c>
    </row>
    <row r="14701" spans="1:10" ht="15" customHeight="1">
      <c r="A14701" s="46" t="s">
        <v>26533</v>
      </c>
      <c r="B14701" s="46" t="s">
        <v>26534</v>
      </c>
      <c r="C14701" s="47">
        <v>14.5738</v>
      </c>
      <c r="D14701" s="119" t="s">
        <v>19990</v>
      </c>
      <c r="E14701" s="46" t="s">
        <v>19992</v>
      </c>
      <c r="F14701" s="121">
        <v>53.791600000000003</v>
      </c>
      <c r="G14701" s="87"/>
      <c r="H14701" s="47"/>
      <c r="I14701" s="120">
        <v>26</v>
      </c>
      <c r="J14701" s="120">
        <v>0</v>
      </c>
    </row>
    <row r="14702" spans="1:10" ht="15" customHeight="1">
      <c r="A14702" s="46" t="s">
        <v>26531</v>
      </c>
      <c r="B14702" s="46" t="s">
        <v>26532</v>
      </c>
      <c r="C14702" s="47">
        <v>20.039200000000001</v>
      </c>
      <c r="D14702" s="119" t="s">
        <v>19988</v>
      </c>
      <c r="E14702" s="46" t="s">
        <v>19990</v>
      </c>
      <c r="F14702" s="121">
        <v>38.6098</v>
      </c>
      <c r="G14702" s="87"/>
      <c r="H14702" s="47"/>
      <c r="I14702" s="120">
        <v>193</v>
      </c>
      <c r="J14702" s="120">
        <v>0</v>
      </c>
    </row>
    <row r="14703" spans="1:10" ht="15" customHeight="1">
      <c r="A14703" s="46" t="s">
        <v>26529</v>
      </c>
      <c r="B14703" s="46" t="s">
        <v>26530</v>
      </c>
      <c r="C14703" s="47">
        <v>10.930400000000001</v>
      </c>
      <c r="D14703" s="119" t="s">
        <v>19986</v>
      </c>
      <c r="E14703" s="46" t="s">
        <v>19988</v>
      </c>
      <c r="F14703" s="121">
        <v>6.9923999999999999</v>
      </c>
      <c r="G14703" s="87"/>
      <c r="H14703" s="47"/>
      <c r="I14703" s="120">
        <v>0</v>
      </c>
      <c r="J14703" s="120">
        <v>0</v>
      </c>
    </row>
    <row r="14704" spans="1:10" ht="15" customHeight="1">
      <c r="A14704" s="46" t="s">
        <v>2073</v>
      </c>
      <c r="B14704" s="46" t="s">
        <v>26528</v>
      </c>
      <c r="C14704" s="47">
        <v>5.3639999999999999</v>
      </c>
      <c r="D14704" s="119" t="s">
        <v>19984</v>
      </c>
      <c r="E14704" s="46" t="s">
        <v>19986</v>
      </c>
      <c r="F14704" s="121">
        <v>54.662599999999998</v>
      </c>
      <c r="G14704" s="87"/>
      <c r="H14704" s="47"/>
      <c r="I14704" s="120">
        <v>27</v>
      </c>
      <c r="J14704" s="120">
        <v>0</v>
      </c>
    </row>
    <row r="14705" spans="1:10" ht="15" customHeight="1">
      <c r="A14705" s="46" t="s">
        <v>2233</v>
      </c>
      <c r="B14705" s="46" t="s">
        <v>26527</v>
      </c>
      <c r="C14705" s="47">
        <v>6.2393999999999998</v>
      </c>
      <c r="D14705" s="119" t="s">
        <v>19982</v>
      </c>
      <c r="E14705" s="46" t="s">
        <v>19984</v>
      </c>
      <c r="F14705" s="121">
        <v>57.601199999999999</v>
      </c>
      <c r="G14705" s="87"/>
      <c r="H14705" s="47"/>
      <c r="I14705" s="120">
        <v>0</v>
      </c>
      <c r="J14705" s="120">
        <v>0</v>
      </c>
    </row>
    <row r="14706" spans="1:10" ht="15" customHeight="1">
      <c r="A14706" s="46" t="s">
        <v>26525</v>
      </c>
      <c r="B14706" s="46" t="s">
        <v>26526</v>
      </c>
      <c r="C14706" s="47">
        <v>4.5544000000000002</v>
      </c>
      <c r="D14706" s="119" t="s">
        <v>19980</v>
      </c>
      <c r="E14706" s="46" t="s">
        <v>19982</v>
      </c>
      <c r="F14706" s="121">
        <v>86.605199999999996</v>
      </c>
      <c r="G14706" s="87"/>
      <c r="H14706" s="47"/>
      <c r="I14706" s="120">
        <v>87</v>
      </c>
      <c r="J14706" s="120">
        <v>0</v>
      </c>
    </row>
    <row r="14707" spans="1:10" ht="15" customHeight="1">
      <c r="A14707" s="46" t="s">
        <v>26523</v>
      </c>
      <c r="B14707" s="46" t="s">
        <v>26524</v>
      </c>
      <c r="C14707" s="47">
        <v>4.5544000000000002</v>
      </c>
      <c r="D14707" s="119" t="s">
        <v>19978</v>
      </c>
      <c r="E14707" s="46" t="s">
        <v>19980</v>
      </c>
      <c r="F14707" s="121">
        <v>71.435000000000002</v>
      </c>
      <c r="G14707" s="87"/>
      <c r="H14707" s="47"/>
      <c r="I14707" s="120">
        <v>0</v>
      </c>
      <c r="J14707" s="120">
        <v>0</v>
      </c>
    </row>
    <row r="14708" spans="1:10" ht="15" customHeight="1">
      <c r="A14708" s="46" t="s">
        <v>26521</v>
      </c>
      <c r="B14708" s="46" t="s">
        <v>26522</v>
      </c>
      <c r="C14708" s="47">
        <v>4.8276000000000003</v>
      </c>
      <c r="D14708" s="119" t="s">
        <v>19976</v>
      </c>
      <c r="E14708" s="46" t="s">
        <v>19978</v>
      </c>
      <c r="F14708" s="121">
        <v>62.491599999999998</v>
      </c>
      <c r="G14708" s="87"/>
      <c r="H14708" s="47"/>
      <c r="I14708" s="120">
        <v>0</v>
      </c>
      <c r="J14708" s="120">
        <v>0</v>
      </c>
    </row>
    <row r="14709" spans="1:10" ht="15" customHeight="1">
      <c r="A14709" s="46" t="s">
        <v>2557</v>
      </c>
      <c r="B14709" s="46" t="s">
        <v>33906</v>
      </c>
      <c r="C14709" s="47">
        <v>5.8498000000000001</v>
      </c>
      <c r="D14709" s="119" t="s">
        <v>19974</v>
      </c>
      <c r="E14709" s="46" t="s">
        <v>19976</v>
      </c>
      <c r="F14709" s="121">
        <v>65.058599999999998</v>
      </c>
      <c r="G14709" s="87"/>
      <c r="H14709" s="47"/>
      <c r="I14709" s="120">
        <v>402</v>
      </c>
      <c r="J14709" s="120">
        <v>0</v>
      </c>
    </row>
    <row r="14710" spans="1:10" ht="15" customHeight="1">
      <c r="A14710" s="46" t="s">
        <v>26519</v>
      </c>
      <c r="B14710" s="46" t="s">
        <v>26520</v>
      </c>
      <c r="C14710" s="47">
        <v>7.9244000000000003</v>
      </c>
      <c r="D14710" s="119" t="s">
        <v>20136</v>
      </c>
      <c r="E14710" s="46" t="s">
        <v>19974</v>
      </c>
      <c r="F14710" s="121">
        <v>78.263199999999998</v>
      </c>
      <c r="G14710" s="87"/>
      <c r="H14710" s="47"/>
      <c r="I14710" s="120">
        <v>0</v>
      </c>
      <c r="J14710" s="120">
        <v>0</v>
      </c>
    </row>
    <row r="14711" spans="1:10" ht="15" customHeight="1">
      <c r="A14711" s="46" t="s">
        <v>26517</v>
      </c>
      <c r="B14711" s="46" t="s">
        <v>26518</v>
      </c>
      <c r="C14711" s="47">
        <v>8.8810000000000002</v>
      </c>
      <c r="D14711" s="119" t="s">
        <v>20134</v>
      </c>
      <c r="E14711" s="46" t="s">
        <v>20136</v>
      </c>
      <c r="F14711" s="121">
        <v>15.8706</v>
      </c>
      <c r="G14711" s="87"/>
      <c r="H14711" s="47"/>
      <c r="I14711" s="120">
        <v>0</v>
      </c>
      <c r="J14711" s="120">
        <v>0</v>
      </c>
    </row>
    <row r="14712" spans="1:10" ht="15" customHeight="1">
      <c r="A14712" s="46" t="s">
        <v>26515</v>
      </c>
      <c r="B14712" s="46" t="s">
        <v>26516</v>
      </c>
      <c r="C14712" s="47">
        <v>6.1532</v>
      </c>
      <c r="D14712" s="119" t="s">
        <v>20132</v>
      </c>
      <c r="E14712" s="46" t="s">
        <v>20134</v>
      </c>
      <c r="F14712" s="121">
        <v>82.412199999999999</v>
      </c>
      <c r="G14712" s="87"/>
      <c r="H14712" s="47"/>
      <c r="I14712" s="120">
        <v>52</v>
      </c>
      <c r="J14712" s="120">
        <v>0</v>
      </c>
    </row>
    <row r="14713" spans="1:10" ht="15" customHeight="1">
      <c r="A14713" s="46" t="s">
        <v>36078</v>
      </c>
      <c r="B14713" s="46" t="s">
        <v>36079</v>
      </c>
      <c r="C14713" s="47">
        <v>8.9315999999999995</v>
      </c>
      <c r="D14713" s="119" t="s">
        <v>20240</v>
      </c>
      <c r="E14713" s="46" t="s">
        <v>20132</v>
      </c>
      <c r="F14713" s="121">
        <v>31.8706</v>
      </c>
      <c r="G14713" s="87"/>
      <c r="H14713" s="47">
        <v>0</v>
      </c>
      <c r="I14713" s="120">
        <v>0</v>
      </c>
      <c r="J14713" s="120">
        <v>0</v>
      </c>
    </row>
    <row r="14714" spans="1:10" ht="15" customHeight="1">
      <c r="A14714" s="46" t="s">
        <v>26513</v>
      </c>
      <c r="B14714" s="46" t="s">
        <v>26514</v>
      </c>
      <c r="C14714" s="47">
        <v>7.1959999999999997</v>
      </c>
      <c r="D14714" s="119" t="s">
        <v>20239</v>
      </c>
      <c r="E14714" s="46" t="s">
        <v>20240</v>
      </c>
      <c r="F14714" s="121">
        <v>29.038799999999998</v>
      </c>
      <c r="G14714" s="87"/>
      <c r="H14714" s="47"/>
      <c r="I14714" s="120">
        <v>20</v>
      </c>
      <c r="J14714" s="120">
        <v>0</v>
      </c>
    </row>
    <row r="14715" spans="1:10" ht="15" customHeight="1">
      <c r="A14715" s="46" t="s">
        <v>2568</v>
      </c>
      <c r="B14715" s="46" t="s">
        <v>26512</v>
      </c>
      <c r="C14715" s="47">
        <v>6.4391999999999996</v>
      </c>
      <c r="D14715" s="119" t="s">
        <v>20238</v>
      </c>
      <c r="E14715" s="46" t="s">
        <v>20239</v>
      </c>
      <c r="F14715" s="121">
        <v>49.935400000000001</v>
      </c>
      <c r="G14715" s="87"/>
      <c r="H14715" s="47"/>
      <c r="I14715" s="120">
        <v>98</v>
      </c>
      <c r="J14715" s="120">
        <v>0</v>
      </c>
    </row>
    <row r="14716" spans="1:10" ht="15" customHeight="1">
      <c r="A14716" s="46" t="s">
        <v>26510</v>
      </c>
      <c r="B14716" s="46" t="s">
        <v>26511</v>
      </c>
      <c r="C14716" s="47">
        <v>8.9266000000000005</v>
      </c>
      <c r="D14716" s="119" t="s">
        <v>20236</v>
      </c>
      <c r="E14716" s="46" t="s">
        <v>20238</v>
      </c>
      <c r="F14716" s="121">
        <v>70.736800000000002</v>
      </c>
      <c r="G14716" s="87"/>
      <c r="H14716" s="47"/>
      <c r="I14716" s="120">
        <v>0</v>
      </c>
      <c r="J14716" s="120">
        <v>0</v>
      </c>
    </row>
    <row r="14717" spans="1:10" ht="15" customHeight="1">
      <c r="A14717" s="46" t="s">
        <v>26508</v>
      </c>
      <c r="B14717" s="46" t="s">
        <v>26509</v>
      </c>
      <c r="C14717" s="47">
        <v>5.7839999999999998</v>
      </c>
      <c r="D14717" s="119" t="s">
        <v>20235</v>
      </c>
      <c r="E14717" s="46" t="s">
        <v>20236</v>
      </c>
      <c r="F14717" s="121">
        <v>49.935400000000001</v>
      </c>
      <c r="G14717" s="87"/>
      <c r="H14717" s="47"/>
      <c r="I14717" s="120">
        <v>0</v>
      </c>
      <c r="J14717" s="120">
        <v>0</v>
      </c>
    </row>
    <row r="14718" spans="1:10" ht="15" customHeight="1">
      <c r="A14718" s="46" t="s">
        <v>26506</v>
      </c>
      <c r="B14718" s="46" t="s">
        <v>26507</v>
      </c>
      <c r="C14718" s="47">
        <v>16.395600000000002</v>
      </c>
      <c r="D14718" s="119" t="s">
        <v>20233</v>
      </c>
      <c r="E14718" s="46" t="s">
        <v>20235</v>
      </c>
      <c r="F14718" s="121">
        <v>29.038799999999998</v>
      </c>
      <c r="G14718" s="87"/>
      <c r="H14718" s="47"/>
      <c r="I14718" s="120">
        <v>0</v>
      </c>
      <c r="J14718" s="120">
        <v>0</v>
      </c>
    </row>
    <row r="14719" spans="1:10" ht="15" customHeight="1">
      <c r="A14719" s="46" t="s">
        <v>26504</v>
      </c>
      <c r="B14719" s="46" t="s">
        <v>26505</v>
      </c>
      <c r="C14719" s="47">
        <v>25.5044</v>
      </c>
      <c r="D14719" s="119" t="s">
        <v>20231</v>
      </c>
      <c r="E14719" s="46" t="s">
        <v>20233</v>
      </c>
      <c r="F14719" s="121">
        <v>49.935400000000001</v>
      </c>
      <c r="G14719" s="87"/>
      <c r="H14719" s="47"/>
      <c r="I14719" s="120">
        <v>0</v>
      </c>
      <c r="J14719" s="120">
        <v>0</v>
      </c>
    </row>
    <row r="14720" spans="1:10" ht="15" customHeight="1">
      <c r="A14720" s="46" t="s">
        <v>26502</v>
      </c>
      <c r="B14720" s="46" t="s">
        <v>26503</v>
      </c>
      <c r="C14720" s="47">
        <v>16.395600000000002</v>
      </c>
      <c r="D14720" s="119" t="s">
        <v>20229</v>
      </c>
      <c r="E14720" s="46" t="s">
        <v>20231</v>
      </c>
      <c r="F14720" s="121">
        <v>49.935400000000001</v>
      </c>
      <c r="G14720" s="87"/>
      <c r="H14720" s="47"/>
      <c r="I14720" s="120">
        <v>0</v>
      </c>
      <c r="J14720" s="120">
        <v>0</v>
      </c>
    </row>
    <row r="14721" spans="1:10" ht="15" customHeight="1">
      <c r="A14721" s="46" t="s">
        <v>26500</v>
      </c>
      <c r="B14721" s="46" t="s">
        <v>26501</v>
      </c>
      <c r="C14721" s="47">
        <v>7.5906000000000002</v>
      </c>
      <c r="D14721" s="119" t="s">
        <v>5571</v>
      </c>
      <c r="E14721" s="46" t="s">
        <v>20229</v>
      </c>
      <c r="F14721" s="121">
        <v>24.952000000000002</v>
      </c>
      <c r="G14721" s="87"/>
      <c r="H14721" s="47"/>
      <c r="I14721" s="120">
        <v>4</v>
      </c>
      <c r="J14721" s="120">
        <v>0</v>
      </c>
    </row>
    <row r="14722" spans="1:10" ht="15" customHeight="1">
      <c r="A14722" s="46" t="s">
        <v>26498</v>
      </c>
      <c r="B14722" s="46" t="s">
        <v>26499</v>
      </c>
      <c r="C14722" s="47">
        <v>18.217400000000001</v>
      </c>
      <c r="D14722" s="119" t="s">
        <v>5580</v>
      </c>
      <c r="E14722" s="46" t="s">
        <v>5571</v>
      </c>
      <c r="F14722" s="121">
        <v>47.324399999999997</v>
      </c>
      <c r="G14722" s="87"/>
      <c r="H14722" s="47"/>
      <c r="I14722" s="120">
        <v>3</v>
      </c>
      <c r="J14722" s="120">
        <v>0</v>
      </c>
    </row>
    <row r="14723" spans="1:10" ht="15" customHeight="1">
      <c r="A14723" s="46" t="s">
        <v>26496</v>
      </c>
      <c r="B14723" s="46" t="s">
        <v>26497</v>
      </c>
      <c r="C14723" s="47">
        <v>23.682600000000001</v>
      </c>
      <c r="D14723" s="119" t="s">
        <v>20225</v>
      </c>
      <c r="E14723" s="46" t="s">
        <v>5580</v>
      </c>
      <c r="F14723" s="121">
        <v>49.814799999999998</v>
      </c>
      <c r="G14723" s="87"/>
      <c r="H14723" s="47"/>
      <c r="I14723" s="120">
        <v>1</v>
      </c>
      <c r="J14723" s="120">
        <v>0</v>
      </c>
    </row>
    <row r="14724" spans="1:10" ht="15" customHeight="1">
      <c r="A14724" s="46" t="s">
        <v>26494</v>
      </c>
      <c r="B14724" s="46" t="s">
        <v>26495</v>
      </c>
      <c r="C14724" s="47">
        <v>30.741800000000001</v>
      </c>
      <c r="D14724" s="119" t="s">
        <v>5589</v>
      </c>
      <c r="E14724" s="46" t="s">
        <v>20225</v>
      </c>
      <c r="F14724" s="121">
        <v>24.957000000000001</v>
      </c>
      <c r="G14724" s="87"/>
      <c r="H14724" s="47"/>
      <c r="I14724" s="120">
        <v>0</v>
      </c>
      <c r="J14724" s="120">
        <v>0</v>
      </c>
    </row>
    <row r="14725" spans="1:10" ht="15" customHeight="1">
      <c r="A14725" s="46" t="s">
        <v>26493</v>
      </c>
      <c r="B14725" s="46" t="s">
        <v>26492</v>
      </c>
      <c r="C14725" s="47">
        <v>13.071</v>
      </c>
      <c r="D14725" s="119" t="s">
        <v>36373</v>
      </c>
      <c r="E14725" s="46" t="s">
        <v>5589</v>
      </c>
      <c r="F14725" s="121">
        <v>124.6866</v>
      </c>
      <c r="G14725" s="87"/>
      <c r="H14725" s="47"/>
      <c r="I14725" s="120">
        <v>62</v>
      </c>
      <c r="J14725" s="120">
        <v>0</v>
      </c>
    </row>
    <row r="14726" spans="1:10" ht="15" customHeight="1">
      <c r="A14726" s="46" t="s">
        <v>26491</v>
      </c>
      <c r="B14726" s="46" t="s">
        <v>26492</v>
      </c>
      <c r="C14726" s="47">
        <v>9.7918000000000003</v>
      </c>
      <c r="D14726" s="119" t="s">
        <v>20222</v>
      </c>
      <c r="E14726" s="46" t="s">
        <v>36373</v>
      </c>
      <c r="F14726" s="121">
        <v>107.67319999999999</v>
      </c>
      <c r="G14726" s="87"/>
      <c r="H14726" s="47"/>
      <c r="I14726" s="120">
        <v>43</v>
      </c>
      <c r="J14726" s="120">
        <v>0</v>
      </c>
    </row>
    <row r="14727" spans="1:10" ht="15" customHeight="1">
      <c r="A14727" s="46" t="s">
        <v>26489</v>
      </c>
      <c r="B14727" s="46" t="s">
        <v>26490</v>
      </c>
      <c r="C14727" s="47">
        <v>13.071</v>
      </c>
      <c r="D14727" s="119" t="s">
        <v>20221</v>
      </c>
      <c r="E14727" s="46" t="s">
        <v>20222</v>
      </c>
      <c r="F14727" s="121">
        <v>107.67319999999999</v>
      </c>
      <c r="G14727" s="87"/>
      <c r="H14727" s="47"/>
      <c r="I14727" s="120">
        <v>127</v>
      </c>
      <c r="J14727" s="120">
        <v>0</v>
      </c>
    </row>
    <row r="14728" spans="1:10" ht="15" customHeight="1">
      <c r="A14728" s="46" t="s">
        <v>26487</v>
      </c>
      <c r="B14728" s="46" t="s">
        <v>26488</v>
      </c>
      <c r="C14728" s="47">
        <v>8.3496000000000006</v>
      </c>
      <c r="D14728" s="119" t="s">
        <v>20219</v>
      </c>
      <c r="E14728" s="46" t="s">
        <v>20221</v>
      </c>
      <c r="F14728" s="121">
        <v>124.6866</v>
      </c>
      <c r="G14728" s="87"/>
      <c r="H14728" s="47"/>
      <c r="I14728" s="120">
        <v>0</v>
      </c>
      <c r="J14728" s="120">
        <v>0</v>
      </c>
    </row>
    <row r="14729" spans="1:10" ht="15" customHeight="1">
      <c r="A14729" s="46" t="s">
        <v>3841</v>
      </c>
      <c r="B14729" s="46" t="s">
        <v>26486</v>
      </c>
      <c r="C14729" s="47">
        <v>11.7654</v>
      </c>
      <c r="D14729" s="119" t="s">
        <v>33616</v>
      </c>
      <c r="E14729" s="46" t="s">
        <v>20219</v>
      </c>
      <c r="F14729" s="121">
        <v>97.662599999999998</v>
      </c>
      <c r="G14729" s="87"/>
      <c r="H14729" s="47"/>
      <c r="I14729" s="120">
        <v>14</v>
      </c>
      <c r="J14729" s="120">
        <v>0</v>
      </c>
    </row>
    <row r="14730" spans="1:10" ht="15" customHeight="1">
      <c r="A14730" s="46" t="s">
        <v>26484</v>
      </c>
      <c r="B14730" s="46" t="s">
        <v>26485</v>
      </c>
      <c r="C14730" s="47">
        <v>10.7026</v>
      </c>
      <c r="D14730" s="119" t="s">
        <v>20217</v>
      </c>
      <c r="E14730" s="46" t="s">
        <v>33616</v>
      </c>
      <c r="F14730" s="121">
        <v>24.957000000000001</v>
      </c>
      <c r="G14730" s="87"/>
      <c r="H14730" s="47"/>
      <c r="I14730" s="120">
        <v>29</v>
      </c>
      <c r="J14730" s="120">
        <v>0</v>
      </c>
    </row>
    <row r="14731" spans="1:10" ht="15" customHeight="1">
      <c r="A14731" s="46" t="s">
        <v>3851</v>
      </c>
      <c r="B14731" s="46" t="s">
        <v>26483</v>
      </c>
      <c r="C14731" s="47">
        <v>8.5014000000000003</v>
      </c>
      <c r="D14731" s="119" t="s">
        <v>36375</v>
      </c>
      <c r="E14731" s="46" t="s">
        <v>20217</v>
      </c>
      <c r="F14731" s="121">
        <v>84.280799999999999</v>
      </c>
      <c r="G14731" s="87"/>
      <c r="H14731" s="47"/>
      <c r="I14731" s="120">
        <v>80</v>
      </c>
      <c r="J14731" s="120">
        <v>0</v>
      </c>
    </row>
    <row r="14732" spans="1:10" ht="15" customHeight="1">
      <c r="A14732" s="46" t="s">
        <v>26573</v>
      </c>
      <c r="B14732" s="46" t="s">
        <v>26566</v>
      </c>
      <c r="C14732" s="47">
        <v>2.6334</v>
      </c>
      <c r="D14732" s="119" t="s">
        <v>5601</v>
      </c>
      <c r="E14732" s="46" t="s">
        <v>36375</v>
      </c>
      <c r="F14732" s="121">
        <v>47.595999999999997</v>
      </c>
      <c r="G14732" s="87"/>
      <c r="H14732" s="47"/>
      <c r="I14732" s="120">
        <v>6</v>
      </c>
      <c r="J14732" s="120">
        <v>0</v>
      </c>
    </row>
    <row r="14733" spans="1:10" ht="15" customHeight="1">
      <c r="A14733" s="46" t="s">
        <v>26571</v>
      </c>
      <c r="B14733" s="46" t="s">
        <v>26572</v>
      </c>
      <c r="C14733" s="47">
        <v>2.6334</v>
      </c>
      <c r="D14733" s="119" t="s">
        <v>36376</v>
      </c>
      <c r="E14733" s="46" t="s">
        <v>5601</v>
      </c>
      <c r="F14733" s="121">
        <v>84.280799999999999</v>
      </c>
      <c r="G14733" s="87"/>
      <c r="H14733" s="47"/>
      <c r="I14733" s="120">
        <v>20</v>
      </c>
      <c r="J14733" s="120">
        <v>0</v>
      </c>
    </row>
    <row r="14734" spans="1:10" ht="15" customHeight="1">
      <c r="A14734" s="46" t="s">
        <v>1873</v>
      </c>
      <c r="B14734" s="46" t="s">
        <v>26569</v>
      </c>
      <c r="C14734" s="47">
        <v>63.254600000000003</v>
      </c>
      <c r="D14734" s="119" t="s">
        <v>36378</v>
      </c>
      <c r="E14734" s="46" t="s">
        <v>36376</v>
      </c>
      <c r="F14734" s="121">
        <v>84.280799999999999</v>
      </c>
      <c r="G14734" s="87"/>
      <c r="H14734" s="47"/>
      <c r="I14734" s="120">
        <v>27</v>
      </c>
      <c r="J14734" s="120">
        <v>0</v>
      </c>
    </row>
    <row r="14735" spans="1:10" ht="15" customHeight="1">
      <c r="A14735" s="46" t="s">
        <v>1885</v>
      </c>
      <c r="B14735" s="46" t="s">
        <v>33909</v>
      </c>
      <c r="C14735" s="47">
        <v>3.3904000000000001</v>
      </c>
      <c r="D14735" s="119" t="s">
        <v>20214</v>
      </c>
      <c r="E14735" s="46" t="s">
        <v>36378</v>
      </c>
      <c r="F14735" s="121">
        <v>164.13560000000001</v>
      </c>
      <c r="G14735" s="87"/>
      <c r="H14735" s="47"/>
      <c r="I14735" s="120">
        <v>97</v>
      </c>
      <c r="J14735" s="120">
        <v>0</v>
      </c>
    </row>
    <row r="14736" spans="1:10" ht="15" customHeight="1">
      <c r="A14736" s="46" t="s">
        <v>26567</v>
      </c>
      <c r="B14736" s="46" t="s">
        <v>26568</v>
      </c>
      <c r="C14736" s="47">
        <v>7.7423999999999999</v>
      </c>
      <c r="D14736" s="119" t="s">
        <v>20212</v>
      </c>
      <c r="E14736" s="46" t="s">
        <v>20214</v>
      </c>
      <c r="F14736" s="121">
        <v>49.935400000000001</v>
      </c>
      <c r="G14736" s="87"/>
      <c r="H14736" s="47"/>
      <c r="I14736" s="120">
        <v>0</v>
      </c>
      <c r="J14736" s="120">
        <v>0</v>
      </c>
    </row>
    <row r="14737" spans="1:10" ht="15" customHeight="1">
      <c r="A14737" s="46" t="s">
        <v>1888</v>
      </c>
      <c r="B14737" s="46" t="s">
        <v>26566</v>
      </c>
      <c r="C14737" s="47">
        <v>3.3904000000000001</v>
      </c>
      <c r="D14737" s="119" t="s">
        <v>20210</v>
      </c>
      <c r="E14737" s="46" t="s">
        <v>20212</v>
      </c>
      <c r="F14737" s="121">
        <v>26.284199999999998</v>
      </c>
      <c r="G14737" s="87"/>
      <c r="H14737" s="47"/>
      <c r="I14737" s="120">
        <v>52</v>
      </c>
      <c r="J14737" s="120">
        <v>0</v>
      </c>
    </row>
    <row r="14738" spans="1:10" ht="15" customHeight="1">
      <c r="A14738" s="46" t="s">
        <v>26564</v>
      </c>
      <c r="B14738" s="46" t="s">
        <v>26565</v>
      </c>
      <c r="C14738" s="47">
        <v>7.7423999999999999</v>
      </c>
      <c r="D14738" s="119" t="s">
        <v>20208</v>
      </c>
      <c r="E14738" s="46" t="s">
        <v>20210</v>
      </c>
      <c r="F14738" s="121">
        <v>49.8018</v>
      </c>
      <c r="G14738" s="87"/>
      <c r="H14738" s="47"/>
      <c r="I14738" s="120">
        <v>0</v>
      </c>
      <c r="J14738" s="120">
        <v>0</v>
      </c>
    </row>
    <row r="14739" spans="1:10" ht="15" customHeight="1">
      <c r="A14739" s="46" t="s">
        <v>1896</v>
      </c>
      <c r="B14739" s="46" t="s">
        <v>26563</v>
      </c>
      <c r="C14739" s="47">
        <v>3.3904000000000001</v>
      </c>
      <c r="D14739" s="119" t="s">
        <v>20206</v>
      </c>
      <c r="E14739" s="46" t="s">
        <v>20208</v>
      </c>
      <c r="F14739" s="121">
        <v>49.8018</v>
      </c>
      <c r="G14739" s="87"/>
      <c r="H14739" s="47"/>
      <c r="I14739" s="120">
        <v>1346</v>
      </c>
      <c r="J14739" s="120">
        <v>0</v>
      </c>
    </row>
    <row r="14740" spans="1:10" ht="15" customHeight="1">
      <c r="A14740" s="46" t="s">
        <v>26561</v>
      </c>
      <c r="B14740" s="46" t="s">
        <v>26562</v>
      </c>
      <c r="C14740" s="47">
        <v>7.7423999999999999</v>
      </c>
      <c r="D14740" s="119" t="s">
        <v>20204</v>
      </c>
      <c r="E14740" s="46" t="s">
        <v>20206</v>
      </c>
      <c r="F14740" s="121">
        <v>22.533999999999999</v>
      </c>
      <c r="G14740" s="87"/>
      <c r="H14740" s="47"/>
      <c r="I14740" s="120">
        <v>0</v>
      </c>
      <c r="J14740" s="120">
        <v>0</v>
      </c>
    </row>
    <row r="14741" spans="1:10" ht="15" customHeight="1">
      <c r="A14741" s="46" t="s">
        <v>1899</v>
      </c>
      <c r="B14741" s="46" t="s">
        <v>26560</v>
      </c>
      <c r="C14741" s="47">
        <v>3.3904000000000001</v>
      </c>
      <c r="D14741" s="119" t="s">
        <v>20202</v>
      </c>
      <c r="E14741" s="46" t="s">
        <v>20204</v>
      </c>
      <c r="F14741" s="121">
        <v>28.962</v>
      </c>
      <c r="G14741" s="87"/>
      <c r="H14741" s="47"/>
      <c r="I14741" s="120">
        <v>198</v>
      </c>
      <c r="J14741" s="120">
        <v>0</v>
      </c>
    </row>
    <row r="14742" spans="1:10" ht="15" customHeight="1">
      <c r="A14742" s="46" t="s">
        <v>26558</v>
      </c>
      <c r="B14742" s="46" t="s">
        <v>26559</v>
      </c>
      <c r="C14742" s="47">
        <v>7.7423999999999999</v>
      </c>
      <c r="D14742" s="119" t="s">
        <v>20200</v>
      </c>
      <c r="E14742" s="46" t="s">
        <v>20202</v>
      </c>
      <c r="F14742" s="121">
        <v>49.935400000000001</v>
      </c>
      <c r="G14742" s="87"/>
      <c r="H14742" s="47"/>
      <c r="I14742" s="120">
        <v>0</v>
      </c>
      <c r="J14742" s="120">
        <v>0</v>
      </c>
    </row>
    <row r="14743" spans="1:10" ht="15" customHeight="1">
      <c r="A14743" s="46" t="s">
        <v>26557</v>
      </c>
      <c r="B14743" s="46" t="s">
        <v>33907</v>
      </c>
      <c r="C14743" s="47">
        <v>3.5615999999999999</v>
      </c>
      <c r="D14743" s="119" t="s">
        <v>20198</v>
      </c>
      <c r="E14743" s="46" t="s">
        <v>20200</v>
      </c>
      <c r="F14743" s="121">
        <v>60.702800000000003</v>
      </c>
      <c r="G14743" s="87"/>
      <c r="H14743" s="47"/>
      <c r="I14743" s="120">
        <v>0</v>
      </c>
      <c r="J14743" s="120">
        <v>0</v>
      </c>
    </row>
    <row r="14744" spans="1:10" ht="15" customHeight="1">
      <c r="A14744" s="46" t="s">
        <v>26556</v>
      </c>
      <c r="B14744" s="46" t="s">
        <v>33908</v>
      </c>
      <c r="C14744" s="47">
        <v>3.5615999999999999</v>
      </c>
      <c r="D14744" s="119" t="s">
        <v>20196</v>
      </c>
      <c r="E14744" s="46" t="s">
        <v>20198</v>
      </c>
      <c r="F14744" s="121">
        <v>66.383600000000001</v>
      </c>
      <c r="G14744" s="87"/>
      <c r="H14744" s="47"/>
      <c r="I14744" s="120">
        <v>0</v>
      </c>
      <c r="J14744" s="120">
        <v>0</v>
      </c>
    </row>
    <row r="14745" spans="1:10" ht="15" customHeight="1">
      <c r="A14745" s="46" t="s">
        <v>34360</v>
      </c>
      <c r="B14745" s="46" t="s">
        <v>34361</v>
      </c>
      <c r="C14745" s="47">
        <v>6.8086000000000002</v>
      </c>
      <c r="D14745" s="119" t="s">
        <v>20194</v>
      </c>
      <c r="E14745" s="46" t="s">
        <v>20196</v>
      </c>
      <c r="F14745" s="121">
        <v>66.383600000000001</v>
      </c>
      <c r="G14745" s="87"/>
      <c r="H14745" s="47"/>
      <c r="I14745" s="120">
        <v>0</v>
      </c>
      <c r="J14745" s="120">
        <v>0</v>
      </c>
    </row>
    <row r="14746" spans="1:10" ht="15" customHeight="1">
      <c r="A14746" s="46" t="s">
        <v>26554</v>
      </c>
      <c r="B14746" s="46" t="s">
        <v>26555</v>
      </c>
      <c r="C14746" s="47">
        <v>3.2385999999999999</v>
      </c>
      <c r="D14746" s="119" t="s">
        <v>20192</v>
      </c>
      <c r="E14746" s="46" t="s">
        <v>20194</v>
      </c>
      <c r="F14746" s="121">
        <v>34.086599999999997</v>
      </c>
      <c r="G14746" s="87"/>
      <c r="H14746" s="47"/>
      <c r="I14746" s="120">
        <v>84</v>
      </c>
      <c r="J14746" s="120">
        <v>0</v>
      </c>
    </row>
    <row r="14747" spans="1:10" ht="15" customHeight="1">
      <c r="A14747" s="46" t="s">
        <v>34358</v>
      </c>
      <c r="B14747" s="46" t="s">
        <v>34359</v>
      </c>
      <c r="C14747" s="47">
        <v>5.2375999999999996</v>
      </c>
      <c r="D14747" s="119" t="s">
        <v>20190</v>
      </c>
      <c r="E14747" s="46" t="s">
        <v>20192</v>
      </c>
      <c r="F14747" s="121">
        <v>137.5266</v>
      </c>
      <c r="G14747" s="87"/>
      <c r="H14747" s="47"/>
      <c r="I14747" s="120">
        <v>0</v>
      </c>
      <c r="J14747" s="120">
        <v>0</v>
      </c>
    </row>
    <row r="14748" spans="1:10" ht="15" customHeight="1">
      <c r="A14748" s="46" t="s">
        <v>26594</v>
      </c>
      <c r="B14748" s="46" t="s">
        <v>26595</v>
      </c>
      <c r="C14748" s="47">
        <v>5.6929999999999996</v>
      </c>
      <c r="D14748" s="119" t="s">
        <v>20188</v>
      </c>
      <c r="E14748" s="46" t="s">
        <v>20190</v>
      </c>
      <c r="F14748" s="121">
        <v>37.932400000000001</v>
      </c>
      <c r="G14748" s="87"/>
      <c r="H14748" s="47"/>
      <c r="I14748" s="120">
        <v>0</v>
      </c>
      <c r="J14748" s="120">
        <v>0</v>
      </c>
    </row>
    <row r="14749" spans="1:10" ht="15" customHeight="1">
      <c r="A14749" s="46" t="s">
        <v>26592</v>
      </c>
      <c r="B14749" s="46" t="s">
        <v>26593</v>
      </c>
      <c r="C14749" s="47">
        <v>4.782</v>
      </c>
      <c r="D14749" s="119" t="s">
        <v>20186</v>
      </c>
      <c r="E14749" s="46" t="s">
        <v>20188</v>
      </c>
      <c r="F14749" s="121">
        <v>64.695800000000006</v>
      </c>
      <c r="G14749" s="87"/>
      <c r="H14749" s="47"/>
      <c r="I14749" s="120">
        <v>0</v>
      </c>
      <c r="J14749" s="120">
        <v>0</v>
      </c>
    </row>
    <row r="14750" spans="1:10" ht="15" customHeight="1">
      <c r="A14750" s="46" t="s">
        <v>26590</v>
      </c>
      <c r="B14750" s="46" t="s">
        <v>26591</v>
      </c>
      <c r="C14750" s="47">
        <v>4.782</v>
      </c>
      <c r="D14750" s="119" t="s">
        <v>20184</v>
      </c>
      <c r="E14750" s="46" t="s">
        <v>20186</v>
      </c>
      <c r="F14750" s="121">
        <v>67.804199999999994</v>
      </c>
      <c r="G14750" s="87"/>
      <c r="H14750" s="47"/>
      <c r="I14750" s="120">
        <v>0</v>
      </c>
      <c r="J14750" s="120">
        <v>0</v>
      </c>
    </row>
    <row r="14751" spans="1:10" ht="15" customHeight="1">
      <c r="A14751" s="46" t="s">
        <v>26588</v>
      </c>
      <c r="B14751" s="46" t="s">
        <v>26589</v>
      </c>
      <c r="C14751" s="47">
        <v>2.2772000000000001</v>
      </c>
      <c r="D14751" s="119" t="s">
        <v>20182</v>
      </c>
      <c r="E14751" s="46" t="s">
        <v>20184</v>
      </c>
      <c r="F14751" s="121">
        <v>28.962</v>
      </c>
      <c r="G14751" s="87"/>
      <c r="H14751" s="47"/>
      <c r="I14751" s="120">
        <v>36</v>
      </c>
      <c r="J14751" s="120">
        <v>0</v>
      </c>
    </row>
    <row r="14752" spans="1:10" ht="15" customHeight="1">
      <c r="A14752" s="46" t="s">
        <v>26586</v>
      </c>
      <c r="B14752" s="46" t="s">
        <v>26587</v>
      </c>
      <c r="C14752" s="47">
        <v>3.6434000000000002</v>
      </c>
      <c r="D14752" s="119" t="s">
        <v>20180</v>
      </c>
      <c r="E14752" s="46" t="s">
        <v>20182</v>
      </c>
      <c r="F14752" s="121">
        <v>49.935400000000001</v>
      </c>
      <c r="G14752" s="87"/>
      <c r="H14752" s="47"/>
      <c r="I14752" s="120">
        <v>0</v>
      </c>
      <c r="J14752" s="120">
        <v>0</v>
      </c>
    </row>
    <row r="14753" spans="1:10" ht="15" customHeight="1">
      <c r="A14753" s="46" t="s">
        <v>26584</v>
      </c>
      <c r="B14753" s="46" t="s">
        <v>26585</v>
      </c>
      <c r="C14753" s="47">
        <v>7.9518000000000004</v>
      </c>
      <c r="D14753" s="119" t="s">
        <v>20178</v>
      </c>
      <c r="E14753" s="46" t="s">
        <v>20180</v>
      </c>
      <c r="F14753" s="121">
        <v>60.702800000000003</v>
      </c>
      <c r="G14753" s="87"/>
      <c r="H14753" s="47"/>
      <c r="I14753" s="120">
        <v>0</v>
      </c>
      <c r="J14753" s="120">
        <v>0</v>
      </c>
    </row>
    <row r="14754" spans="1:10" ht="15" customHeight="1">
      <c r="A14754" s="46" t="s">
        <v>26582</v>
      </c>
      <c r="B14754" s="46" t="s">
        <v>26583</v>
      </c>
      <c r="C14754" s="47">
        <v>5.4652000000000003</v>
      </c>
      <c r="D14754" s="119" t="s">
        <v>20176</v>
      </c>
      <c r="E14754" s="46" t="s">
        <v>20178</v>
      </c>
      <c r="F14754" s="121">
        <v>66.383600000000001</v>
      </c>
      <c r="G14754" s="87"/>
      <c r="H14754" s="47"/>
      <c r="I14754" s="120">
        <v>0</v>
      </c>
      <c r="J14754" s="120">
        <v>0</v>
      </c>
    </row>
    <row r="14755" spans="1:10" ht="15" customHeight="1">
      <c r="A14755" s="46" t="s">
        <v>26580</v>
      </c>
      <c r="B14755" s="46" t="s">
        <v>26581</v>
      </c>
      <c r="C14755" s="47">
        <v>4.5544000000000002</v>
      </c>
      <c r="D14755" s="119" t="s">
        <v>20174</v>
      </c>
      <c r="E14755" s="46" t="s">
        <v>20176</v>
      </c>
      <c r="F14755" s="121">
        <v>66.383600000000001</v>
      </c>
      <c r="G14755" s="87"/>
      <c r="H14755" s="47"/>
      <c r="I14755" s="120">
        <v>0</v>
      </c>
      <c r="J14755" s="120">
        <v>0</v>
      </c>
    </row>
    <row r="14756" spans="1:10" ht="15" customHeight="1">
      <c r="A14756" s="46" t="s">
        <v>26578</v>
      </c>
      <c r="B14756" s="46" t="s">
        <v>26579</v>
      </c>
      <c r="C14756" s="47">
        <v>0.63739999999999997</v>
      </c>
      <c r="D14756" s="119" t="s">
        <v>20172</v>
      </c>
      <c r="E14756" s="46" t="s">
        <v>20174</v>
      </c>
      <c r="F14756" s="121">
        <v>34.086599999999997</v>
      </c>
      <c r="G14756" s="87"/>
      <c r="H14756" s="47"/>
      <c r="I14756" s="120">
        <v>0</v>
      </c>
      <c r="J14756" s="120">
        <v>0</v>
      </c>
    </row>
    <row r="14757" spans="1:10" ht="15" customHeight="1">
      <c r="A14757" s="46" t="s">
        <v>26576</v>
      </c>
      <c r="B14757" s="46" t="s">
        <v>26577</v>
      </c>
      <c r="C14757" s="47">
        <v>2.2772000000000001</v>
      </c>
      <c r="D14757" s="119" t="s">
        <v>20170</v>
      </c>
      <c r="E14757" s="46" t="s">
        <v>20172</v>
      </c>
      <c r="F14757" s="121">
        <v>137.5266</v>
      </c>
      <c r="G14757" s="87"/>
      <c r="H14757" s="47"/>
      <c r="I14757" s="120">
        <v>0</v>
      </c>
      <c r="J14757" s="120">
        <v>0</v>
      </c>
    </row>
    <row r="14758" spans="1:10" ht="15" customHeight="1">
      <c r="A14758" s="46" t="s">
        <v>26574</v>
      </c>
      <c r="B14758" s="46" t="s">
        <v>26575</v>
      </c>
      <c r="C14758" s="47">
        <v>6.5326000000000004</v>
      </c>
      <c r="D14758" s="119" t="s">
        <v>20168</v>
      </c>
      <c r="E14758" s="46" t="s">
        <v>20170</v>
      </c>
      <c r="F14758" s="121">
        <v>37.932400000000001</v>
      </c>
      <c r="G14758" s="87"/>
      <c r="H14758" s="47"/>
      <c r="I14758" s="120">
        <v>0</v>
      </c>
      <c r="J14758" s="120">
        <v>0</v>
      </c>
    </row>
    <row r="14759" spans="1:10" ht="15" customHeight="1">
      <c r="A14759" s="46" t="s">
        <v>26612</v>
      </c>
      <c r="B14759" s="46" t="s">
        <v>26613</v>
      </c>
      <c r="C14759" s="47">
        <v>0.75900000000000001</v>
      </c>
      <c r="D14759" s="119" t="s">
        <v>20167</v>
      </c>
      <c r="E14759" s="46" t="s">
        <v>20168</v>
      </c>
      <c r="F14759" s="121">
        <v>64.691999999999993</v>
      </c>
      <c r="G14759" s="87"/>
      <c r="H14759" s="47"/>
      <c r="I14759" s="120">
        <v>40</v>
      </c>
      <c r="J14759" s="120">
        <v>0</v>
      </c>
    </row>
    <row r="14760" spans="1:10" ht="15" customHeight="1">
      <c r="A14760" s="46" t="s">
        <v>26610</v>
      </c>
      <c r="B14760" s="46" t="s">
        <v>26611</v>
      </c>
      <c r="C14760" s="47">
        <v>1.6648000000000001</v>
      </c>
      <c r="D14760" s="119" t="s">
        <v>20165</v>
      </c>
      <c r="E14760" s="46" t="s">
        <v>20167</v>
      </c>
      <c r="F14760" s="121">
        <v>67.804199999999994</v>
      </c>
      <c r="G14760" s="87"/>
      <c r="H14760" s="47"/>
      <c r="I14760" s="120">
        <v>764</v>
      </c>
      <c r="J14760" s="120">
        <v>0</v>
      </c>
    </row>
    <row r="14761" spans="1:10" ht="15" customHeight="1">
      <c r="A14761" s="46" t="s">
        <v>26608</v>
      </c>
      <c r="B14761" s="46" t="s">
        <v>26609</v>
      </c>
      <c r="C14761" s="47">
        <v>1.9332</v>
      </c>
      <c r="D14761" s="119" t="s">
        <v>20163</v>
      </c>
      <c r="E14761" s="46" t="s">
        <v>20165</v>
      </c>
      <c r="F14761" s="121">
        <v>28.961200000000002</v>
      </c>
      <c r="G14761" s="87"/>
      <c r="H14761" s="47"/>
      <c r="I14761" s="120">
        <v>563</v>
      </c>
      <c r="J14761" s="120">
        <v>0</v>
      </c>
    </row>
    <row r="14762" spans="1:10" ht="15" customHeight="1">
      <c r="A14762" s="46" t="s">
        <v>26624</v>
      </c>
      <c r="B14762" s="46" t="s">
        <v>26625</v>
      </c>
      <c r="C14762" s="47">
        <v>9.1088000000000005</v>
      </c>
      <c r="D14762" s="119" t="s">
        <v>20161</v>
      </c>
      <c r="E14762" s="46" t="s">
        <v>20163</v>
      </c>
      <c r="F14762" s="121">
        <v>49.935400000000001</v>
      </c>
      <c r="G14762" s="87"/>
      <c r="H14762" s="47"/>
      <c r="I14762" s="120">
        <v>0</v>
      </c>
      <c r="J14762" s="120">
        <v>0</v>
      </c>
    </row>
    <row r="14763" spans="1:10" ht="15" customHeight="1">
      <c r="A14763" s="46" t="s">
        <v>4147</v>
      </c>
      <c r="B14763" s="46" t="s">
        <v>26616</v>
      </c>
      <c r="C14763" s="47">
        <v>13.8634</v>
      </c>
      <c r="D14763" s="119" t="s">
        <v>20159</v>
      </c>
      <c r="E14763" s="46" t="s">
        <v>20161</v>
      </c>
      <c r="F14763" s="121">
        <v>60.702800000000003</v>
      </c>
      <c r="G14763" s="87"/>
      <c r="H14763" s="47"/>
      <c r="I14763" s="120">
        <v>155</v>
      </c>
      <c r="J14763" s="120">
        <v>0</v>
      </c>
    </row>
    <row r="14764" spans="1:10" ht="15" customHeight="1">
      <c r="A14764" s="46" t="s">
        <v>4159</v>
      </c>
      <c r="B14764" s="46" t="s">
        <v>26623</v>
      </c>
      <c r="C14764" s="47">
        <v>9.1088000000000005</v>
      </c>
      <c r="D14764" s="119" t="s">
        <v>20157</v>
      </c>
      <c r="E14764" s="46" t="s">
        <v>20159</v>
      </c>
      <c r="F14764" s="121">
        <v>66.4024</v>
      </c>
      <c r="G14764" s="87"/>
      <c r="H14764" s="47"/>
      <c r="I14764" s="120">
        <v>3</v>
      </c>
      <c r="J14764" s="120">
        <v>0</v>
      </c>
    </row>
    <row r="14765" spans="1:10" ht="15" customHeight="1">
      <c r="A14765" s="46" t="s">
        <v>26621</v>
      </c>
      <c r="B14765" s="46" t="s">
        <v>26622</v>
      </c>
      <c r="C14765" s="47">
        <v>9.1088000000000005</v>
      </c>
      <c r="D14765" s="119" t="s">
        <v>20155</v>
      </c>
      <c r="E14765" s="46" t="s">
        <v>20157</v>
      </c>
      <c r="F14765" s="121">
        <v>66.4024</v>
      </c>
      <c r="G14765" s="87"/>
      <c r="H14765" s="47"/>
      <c r="I14765" s="120">
        <v>0</v>
      </c>
      <c r="J14765" s="120">
        <v>0</v>
      </c>
    </row>
    <row r="14766" spans="1:10" ht="15" customHeight="1">
      <c r="A14766" s="46" t="s">
        <v>26619</v>
      </c>
      <c r="B14766" s="46" t="s">
        <v>26620</v>
      </c>
      <c r="C14766" s="47">
        <v>9.1088000000000005</v>
      </c>
      <c r="D14766" s="119" t="s">
        <v>20153</v>
      </c>
      <c r="E14766" s="46" t="s">
        <v>20155</v>
      </c>
      <c r="F14766" s="121">
        <v>34.086599999999997</v>
      </c>
      <c r="G14766" s="87"/>
      <c r="H14766" s="47"/>
      <c r="I14766" s="120">
        <v>0</v>
      </c>
      <c r="J14766" s="120">
        <v>0</v>
      </c>
    </row>
    <row r="14767" spans="1:10" ht="15" customHeight="1">
      <c r="A14767" s="46" t="s">
        <v>26614</v>
      </c>
      <c r="B14767" s="46" t="s">
        <v>26615</v>
      </c>
      <c r="C14767" s="47">
        <v>13.8634</v>
      </c>
      <c r="D14767" s="119" t="s">
        <v>20151</v>
      </c>
      <c r="E14767" s="46" t="s">
        <v>20153</v>
      </c>
      <c r="F14767" s="121">
        <v>144.3974</v>
      </c>
      <c r="G14767" s="87"/>
      <c r="H14767" s="47"/>
      <c r="I14767" s="120">
        <v>0</v>
      </c>
      <c r="J14767" s="120">
        <v>0</v>
      </c>
    </row>
    <row r="14768" spans="1:10" ht="15" customHeight="1">
      <c r="A14768" s="46" t="s">
        <v>26617</v>
      </c>
      <c r="B14768" s="46" t="s">
        <v>26618</v>
      </c>
      <c r="C14768" s="47">
        <v>9.1088000000000005</v>
      </c>
      <c r="D14768" s="119" t="s">
        <v>20149</v>
      </c>
      <c r="E14768" s="46" t="s">
        <v>20151</v>
      </c>
      <c r="F14768" s="121">
        <v>37.925800000000002</v>
      </c>
      <c r="G14768" s="87"/>
      <c r="H14768" s="47"/>
      <c r="I14768" s="120">
        <v>0</v>
      </c>
      <c r="J14768" s="120">
        <v>0</v>
      </c>
    </row>
    <row r="14769" spans="1:10" ht="15" customHeight="1">
      <c r="A14769" s="46" t="s">
        <v>26647</v>
      </c>
      <c r="B14769" s="46" t="s">
        <v>26648</v>
      </c>
      <c r="C14769" s="47">
        <v>7.1630000000000003</v>
      </c>
      <c r="D14769" s="119" t="s">
        <v>20147</v>
      </c>
      <c r="E14769" s="46" t="s">
        <v>20149</v>
      </c>
      <c r="F14769" s="121">
        <v>64.691999999999993</v>
      </c>
      <c r="G14769" s="87"/>
      <c r="H14769" s="47"/>
      <c r="I14769" s="120">
        <v>0</v>
      </c>
      <c r="J14769" s="120">
        <v>0</v>
      </c>
    </row>
    <row r="14770" spans="1:10" ht="15" customHeight="1">
      <c r="A14770" s="46" t="s">
        <v>26645</v>
      </c>
      <c r="B14770" s="46" t="s">
        <v>26646</v>
      </c>
      <c r="C14770" s="47">
        <v>7.1630000000000003</v>
      </c>
      <c r="D14770" s="119" t="s">
        <v>20145</v>
      </c>
      <c r="E14770" s="46" t="s">
        <v>20147</v>
      </c>
      <c r="F14770" s="121">
        <v>67.802199999999999</v>
      </c>
      <c r="G14770" s="87"/>
      <c r="H14770" s="47"/>
      <c r="I14770" s="120">
        <v>0</v>
      </c>
      <c r="J14770" s="120">
        <v>0</v>
      </c>
    </row>
    <row r="14771" spans="1:10" ht="15" customHeight="1">
      <c r="A14771" s="46" t="s">
        <v>26643</v>
      </c>
      <c r="B14771" s="46" t="s">
        <v>26644</v>
      </c>
      <c r="C14771" s="47">
        <v>1.3126</v>
      </c>
      <c r="D14771" s="119" t="s">
        <v>20143</v>
      </c>
      <c r="E14771" s="46" t="s">
        <v>20145</v>
      </c>
      <c r="F14771" s="121">
        <v>60.694600000000001</v>
      </c>
      <c r="G14771" s="87"/>
      <c r="H14771" s="47"/>
      <c r="I14771" s="120">
        <v>45</v>
      </c>
      <c r="J14771" s="120">
        <v>0</v>
      </c>
    </row>
    <row r="14772" spans="1:10" ht="15" customHeight="1">
      <c r="A14772" s="46" t="s">
        <v>26641</v>
      </c>
      <c r="B14772" s="46" t="s">
        <v>26642</v>
      </c>
      <c r="C14772" s="47">
        <v>3.6158000000000001</v>
      </c>
      <c r="D14772" s="119" t="s">
        <v>20142</v>
      </c>
      <c r="E14772" s="46" t="s">
        <v>20143</v>
      </c>
      <c r="F14772" s="121">
        <v>51.545400000000001</v>
      </c>
      <c r="G14772" s="87"/>
      <c r="H14772" s="47"/>
      <c r="I14772" s="120">
        <v>0</v>
      </c>
      <c r="J14772" s="120">
        <v>0</v>
      </c>
    </row>
    <row r="14773" spans="1:10" ht="15" customHeight="1">
      <c r="A14773" s="46" t="s">
        <v>26639</v>
      </c>
      <c r="B14773" s="46" t="s">
        <v>26640</v>
      </c>
      <c r="C14773" s="47">
        <v>0.9204</v>
      </c>
      <c r="D14773" s="119" t="s">
        <v>20140</v>
      </c>
      <c r="E14773" s="46" t="s">
        <v>20142</v>
      </c>
      <c r="F14773" s="121">
        <v>69.809399999999997</v>
      </c>
      <c r="G14773" s="87"/>
      <c r="H14773" s="47"/>
      <c r="I14773" s="120">
        <v>130</v>
      </c>
      <c r="J14773" s="120">
        <v>0</v>
      </c>
    </row>
    <row r="14774" spans="1:10" ht="15" customHeight="1">
      <c r="A14774" s="46" t="s">
        <v>26637</v>
      </c>
      <c r="B14774" s="46" t="s">
        <v>26638</v>
      </c>
      <c r="C14774" s="47">
        <v>0.88039999999999996</v>
      </c>
      <c r="D14774" s="119" t="s">
        <v>20138</v>
      </c>
      <c r="E14774" s="46" t="s">
        <v>20140</v>
      </c>
      <c r="F14774" s="121">
        <v>56.696800000000003</v>
      </c>
      <c r="G14774" s="87"/>
      <c r="H14774" s="47"/>
      <c r="I14774" s="120">
        <v>8</v>
      </c>
      <c r="J14774" s="120">
        <v>0</v>
      </c>
    </row>
    <row r="14775" spans="1:10" ht="15" customHeight="1">
      <c r="A14775" s="46" t="s">
        <v>26606</v>
      </c>
      <c r="B14775" s="46" t="s">
        <v>26607</v>
      </c>
      <c r="C14775" s="47">
        <v>74.326800000000006</v>
      </c>
      <c r="D14775" s="119" t="s">
        <v>20326</v>
      </c>
      <c r="E14775" s="46" t="s">
        <v>20138</v>
      </c>
      <c r="F14775" s="121">
        <v>30.101400000000002</v>
      </c>
      <c r="G14775" s="87"/>
      <c r="H14775" s="47"/>
      <c r="I14775" s="120">
        <v>0</v>
      </c>
      <c r="J14775" s="120">
        <v>0</v>
      </c>
    </row>
    <row r="14776" spans="1:10" ht="15" customHeight="1">
      <c r="A14776" s="46" t="s">
        <v>26635</v>
      </c>
      <c r="B14776" s="46" t="s">
        <v>26636</v>
      </c>
      <c r="C14776" s="47">
        <v>2.6314000000000002</v>
      </c>
      <c r="D14776" s="119" t="s">
        <v>20121</v>
      </c>
      <c r="E14776" s="46" t="s">
        <v>20326</v>
      </c>
      <c r="F14776" s="121">
        <v>102.1058</v>
      </c>
      <c r="G14776" s="87"/>
      <c r="H14776" s="47"/>
      <c r="I14776" s="120">
        <v>0</v>
      </c>
      <c r="J14776" s="120">
        <v>0</v>
      </c>
    </row>
    <row r="14777" spans="1:10" ht="15" customHeight="1">
      <c r="A14777" s="46" t="s">
        <v>26634</v>
      </c>
      <c r="B14777" s="46" t="s">
        <v>26633</v>
      </c>
      <c r="C14777" s="47">
        <v>2.6314000000000002</v>
      </c>
      <c r="D14777" s="119" t="s">
        <v>20324</v>
      </c>
      <c r="E14777" s="46" t="s">
        <v>20121</v>
      </c>
      <c r="F14777" s="121">
        <v>19.484200000000001</v>
      </c>
      <c r="G14777" s="87"/>
      <c r="H14777" s="47"/>
      <c r="I14777" s="120">
        <v>0</v>
      </c>
      <c r="J14777" s="120">
        <v>0</v>
      </c>
    </row>
    <row r="14778" spans="1:10" ht="15" customHeight="1">
      <c r="A14778" s="46" t="s">
        <v>26632</v>
      </c>
      <c r="B14778" s="46" t="s">
        <v>26633</v>
      </c>
      <c r="C14778" s="47">
        <v>2.6314000000000002</v>
      </c>
      <c r="D14778" s="119" t="s">
        <v>20322</v>
      </c>
      <c r="E14778" s="46" t="s">
        <v>20324</v>
      </c>
      <c r="F14778" s="121">
        <v>37.113999999999997</v>
      </c>
      <c r="G14778" s="87"/>
      <c r="H14778" s="47"/>
      <c r="I14778" s="120">
        <v>0</v>
      </c>
      <c r="J14778" s="120">
        <v>0</v>
      </c>
    </row>
    <row r="14779" spans="1:10" ht="15" customHeight="1">
      <c r="A14779" s="46" t="s">
        <v>26630</v>
      </c>
      <c r="B14779" s="46" t="s">
        <v>26631</v>
      </c>
      <c r="C14779" s="47">
        <v>2.6314000000000002</v>
      </c>
      <c r="D14779" s="119" t="s">
        <v>20320</v>
      </c>
      <c r="E14779" s="46" t="s">
        <v>20322</v>
      </c>
      <c r="F14779" s="121">
        <v>43.467599999999997</v>
      </c>
      <c r="G14779" s="87"/>
      <c r="H14779" s="47"/>
      <c r="I14779" s="120">
        <v>0</v>
      </c>
      <c r="J14779" s="120">
        <v>0</v>
      </c>
    </row>
    <row r="14780" spans="1:10" ht="15" customHeight="1">
      <c r="A14780" s="46" t="s">
        <v>26604</v>
      </c>
      <c r="B14780" s="46" t="s">
        <v>26605</v>
      </c>
      <c r="C14780" s="47">
        <v>4.0481999999999996</v>
      </c>
      <c r="D14780" s="119" t="s">
        <v>20318</v>
      </c>
      <c r="E14780" s="46" t="s">
        <v>20320</v>
      </c>
      <c r="F14780" s="121">
        <v>48.910600000000002</v>
      </c>
      <c r="G14780" s="87"/>
      <c r="H14780" s="47"/>
      <c r="I14780" s="120">
        <v>640</v>
      </c>
      <c r="J14780" s="120">
        <v>0</v>
      </c>
    </row>
    <row r="14781" spans="1:10" ht="15" customHeight="1">
      <c r="A14781" s="46" t="s">
        <v>26602</v>
      </c>
      <c r="B14781" s="46" t="s">
        <v>26603</v>
      </c>
      <c r="C14781" s="47">
        <v>4.0481999999999996</v>
      </c>
      <c r="D14781" s="119" t="s">
        <v>20316</v>
      </c>
      <c r="E14781" s="46" t="s">
        <v>20318</v>
      </c>
      <c r="F14781" s="121">
        <v>48.910600000000002</v>
      </c>
      <c r="G14781" s="87"/>
      <c r="H14781" s="47"/>
      <c r="I14781" s="120">
        <v>333</v>
      </c>
      <c r="J14781" s="120">
        <v>0</v>
      </c>
    </row>
    <row r="14782" spans="1:10" ht="15" customHeight="1">
      <c r="A14782" s="46" t="s">
        <v>26628</v>
      </c>
      <c r="B14782" s="46" t="s">
        <v>26629</v>
      </c>
      <c r="C14782" s="47">
        <v>0.69259999999999999</v>
      </c>
      <c r="D14782" s="119" t="s">
        <v>20314</v>
      </c>
      <c r="E14782" s="46" t="s">
        <v>20316</v>
      </c>
      <c r="F14782" s="121">
        <v>24.039000000000001</v>
      </c>
      <c r="G14782" s="87"/>
      <c r="H14782" s="47"/>
      <c r="I14782" s="120">
        <v>175</v>
      </c>
      <c r="J14782" s="120">
        <v>0</v>
      </c>
    </row>
    <row r="14783" spans="1:10" ht="15" customHeight="1">
      <c r="A14783" s="46" t="s">
        <v>26626</v>
      </c>
      <c r="B14783" s="46" t="s">
        <v>26627</v>
      </c>
      <c r="C14783" s="47">
        <v>1.0958000000000001</v>
      </c>
      <c r="D14783" s="119" t="s">
        <v>20312</v>
      </c>
      <c r="E14783" s="46" t="s">
        <v>20314</v>
      </c>
      <c r="F14783" s="121">
        <v>124.3792</v>
      </c>
      <c r="G14783" s="87"/>
      <c r="H14783" s="47"/>
      <c r="I14783" s="120">
        <v>195</v>
      </c>
      <c r="J14783" s="120">
        <v>0</v>
      </c>
    </row>
    <row r="14784" spans="1:10" ht="15" customHeight="1">
      <c r="A14784" s="46" t="s">
        <v>26600</v>
      </c>
      <c r="B14784" s="46" t="s">
        <v>26601</v>
      </c>
      <c r="C14784" s="47">
        <v>18.217400000000001</v>
      </c>
      <c r="D14784" s="119" t="s">
        <v>20310</v>
      </c>
      <c r="E14784" s="46" t="s">
        <v>20312</v>
      </c>
      <c r="F14784" s="121">
        <v>26.371600000000001</v>
      </c>
      <c r="G14784" s="87"/>
      <c r="H14784" s="47"/>
      <c r="I14784" s="120">
        <v>0</v>
      </c>
      <c r="J14784" s="120">
        <v>0</v>
      </c>
    </row>
    <row r="14785" spans="1:10" ht="15" customHeight="1">
      <c r="A14785" s="46" t="s">
        <v>26598</v>
      </c>
      <c r="B14785" s="46" t="s">
        <v>26599</v>
      </c>
      <c r="C14785" s="47">
        <v>20.241599999999998</v>
      </c>
      <c r="D14785" s="119" t="s">
        <v>20308</v>
      </c>
      <c r="E14785" s="46" t="s">
        <v>20310</v>
      </c>
      <c r="F14785" s="121">
        <v>47.465000000000003</v>
      </c>
      <c r="G14785" s="87"/>
      <c r="H14785" s="47"/>
      <c r="I14785" s="120">
        <v>116</v>
      </c>
      <c r="J14785" s="120">
        <v>0</v>
      </c>
    </row>
    <row r="14786" spans="1:10" ht="15" customHeight="1">
      <c r="A14786" s="46" t="s">
        <v>26596</v>
      </c>
      <c r="B14786" s="46" t="s">
        <v>26597</v>
      </c>
      <c r="C14786" s="47">
        <v>10.525600000000001</v>
      </c>
      <c r="D14786" s="119" t="s">
        <v>20306</v>
      </c>
      <c r="E14786" s="46" t="s">
        <v>20308</v>
      </c>
      <c r="F14786" s="121">
        <v>52.7</v>
      </c>
      <c r="G14786" s="87"/>
      <c r="H14786" s="47"/>
      <c r="I14786" s="120">
        <v>16</v>
      </c>
      <c r="J14786" s="120">
        <v>0</v>
      </c>
    </row>
    <row r="14787" spans="1:10" ht="15" customHeight="1">
      <c r="A14787" s="46" t="s">
        <v>26655</v>
      </c>
      <c r="B14787" s="46" t="s">
        <v>26656</v>
      </c>
      <c r="C14787" s="47">
        <v>7.1002000000000001</v>
      </c>
      <c r="D14787" s="119" t="s">
        <v>5726</v>
      </c>
      <c r="E14787" s="46" t="s">
        <v>20306</v>
      </c>
      <c r="F14787" s="121">
        <v>18.825800000000001</v>
      </c>
      <c r="G14787" s="87"/>
      <c r="H14787" s="47"/>
      <c r="I14787" s="120">
        <v>0</v>
      </c>
      <c r="J14787" s="120">
        <v>0</v>
      </c>
    </row>
    <row r="14788" spans="1:10" ht="15" customHeight="1">
      <c r="A14788" s="46" t="s">
        <v>26653</v>
      </c>
      <c r="B14788" s="46" t="s">
        <v>26654</v>
      </c>
      <c r="C14788" s="47">
        <v>4.0990000000000002</v>
      </c>
      <c r="D14788" s="119" t="s">
        <v>5736</v>
      </c>
      <c r="E14788" s="46" t="s">
        <v>5726</v>
      </c>
      <c r="F14788" s="121">
        <v>38.837200000000003</v>
      </c>
      <c r="G14788" s="87"/>
      <c r="H14788" s="47"/>
      <c r="I14788" s="120">
        <v>0</v>
      </c>
      <c r="J14788" s="120">
        <v>0</v>
      </c>
    </row>
    <row r="14789" spans="1:10" ht="15" customHeight="1">
      <c r="A14789" s="46" t="s">
        <v>26651</v>
      </c>
      <c r="B14789" s="46" t="s">
        <v>26652</v>
      </c>
      <c r="C14789" s="47">
        <v>8.7441999999999993</v>
      </c>
      <c r="D14789" s="119" t="s">
        <v>20302</v>
      </c>
      <c r="E14789" s="46" t="s">
        <v>5736</v>
      </c>
      <c r="F14789" s="121">
        <v>60.7166</v>
      </c>
      <c r="G14789" s="87"/>
      <c r="H14789" s="47"/>
      <c r="I14789" s="120">
        <v>777</v>
      </c>
      <c r="J14789" s="120">
        <v>0</v>
      </c>
    </row>
    <row r="14790" spans="1:10" ht="15" customHeight="1">
      <c r="A14790" s="46" t="s">
        <v>26649</v>
      </c>
      <c r="B14790" s="46" t="s">
        <v>26650</v>
      </c>
      <c r="C14790" s="47">
        <v>9.5641999999999996</v>
      </c>
      <c r="D14790" s="119" t="s">
        <v>20300</v>
      </c>
      <c r="E14790" s="46" t="s">
        <v>20302</v>
      </c>
      <c r="F14790" s="121">
        <v>81.055800000000005</v>
      </c>
      <c r="G14790" s="87"/>
      <c r="H14790" s="47"/>
      <c r="I14790" s="120">
        <v>474</v>
      </c>
      <c r="J14790" s="120">
        <v>0</v>
      </c>
    </row>
    <row r="14791" spans="1:10" ht="15" customHeight="1">
      <c r="A14791" s="46" t="s">
        <v>26661</v>
      </c>
      <c r="B14791" s="46" t="s">
        <v>26662</v>
      </c>
      <c r="C14791" s="47">
        <v>7.2869999999999999</v>
      </c>
      <c r="D14791" s="119" t="s">
        <v>20298</v>
      </c>
      <c r="E14791" s="46" t="s">
        <v>20300</v>
      </c>
      <c r="F14791" s="121">
        <v>66.159599999999998</v>
      </c>
      <c r="G14791" s="87"/>
      <c r="H14791" s="47"/>
      <c r="I14791" s="120">
        <v>2129</v>
      </c>
      <c r="J14791" s="120">
        <v>0</v>
      </c>
    </row>
    <row r="14792" spans="1:10" ht="15" customHeight="1">
      <c r="A14792" s="46" t="s">
        <v>26659</v>
      </c>
      <c r="B14792" s="46" t="s">
        <v>26660</v>
      </c>
      <c r="C14792" s="47">
        <v>10.930400000000001</v>
      </c>
      <c r="D14792" s="119" t="s">
        <v>20296</v>
      </c>
      <c r="E14792" s="46" t="s">
        <v>20298</v>
      </c>
      <c r="F14792" s="121">
        <v>25.517399999999999</v>
      </c>
      <c r="G14792" s="87"/>
      <c r="H14792" s="47"/>
      <c r="I14792" s="120">
        <v>27</v>
      </c>
      <c r="J14792" s="120">
        <v>0</v>
      </c>
    </row>
    <row r="14793" spans="1:10" ht="15" customHeight="1">
      <c r="A14793" s="46" t="s">
        <v>26657</v>
      </c>
      <c r="B14793" s="46" t="s">
        <v>26658</v>
      </c>
      <c r="C14793" s="47">
        <v>16.395600000000002</v>
      </c>
      <c r="D14793" s="119" t="s">
        <v>20294</v>
      </c>
      <c r="E14793" s="46" t="s">
        <v>20296</v>
      </c>
      <c r="F14793" s="121">
        <v>126.4492</v>
      </c>
      <c r="G14793" s="87"/>
      <c r="H14793" s="47"/>
      <c r="I14793" s="120">
        <v>0</v>
      </c>
      <c r="J14793" s="120">
        <v>0</v>
      </c>
    </row>
    <row r="14794" spans="1:10" ht="15" customHeight="1">
      <c r="A14794" s="46" t="s">
        <v>17254</v>
      </c>
      <c r="B14794" s="46" t="s">
        <v>17255</v>
      </c>
      <c r="C14794" s="47">
        <v>8.0885999999999996</v>
      </c>
      <c r="D14794" s="119" t="s">
        <v>20292</v>
      </c>
      <c r="E14794" s="46" t="s">
        <v>20294</v>
      </c>
      <c r="F14794" s="121">
        <v>28.0916</v>
      </c>
      <c r="G14794" s="87"/>
      <c r="H14794" s="47"/>
      <c r="I14794" s="120">
        <v>0</v>
      </c>
      <c r="J14794" s="120">
        <v>0</v>
      </c>
    </row>
    <row r="14795" spans="1:10" ht="15" customHeight="1">
      <c r="A14795" s="46" t="s">
        <v>17252</v>
      </c>
      <c r="B14795" s="46" t="s">
        <v>17253</v>
      </c>
      <c r="C14795" s="47">
        <v>8.0885999999999996</v>
      </c>
      <c r="D14795" s="119" t="s">
        <v>20290</v>
      </c>
      <c r="E14795" s="46" t="s">
        <v>20292</v>
      </c>
      <c r="F14795" s="121">
        <v>64.725200000000001</v>
      </c>
      <c r="G14795" s="87"/>
      <c r="H14795" s="47"/>
      <c r="I14795" s="120">
        <v>0</v>
      </c>
      <c r="J14795" s="120">
        <v>0</v>
      </c>
    </row>
    <row r="14796" spans="1:10" ht="15" customHeight="1">
      <c r="A14796" s="46" t="s">
        <v>17251</v>
      </c>
      <c r="B14796" s="46" t="s">
        <v>17248</v>
      </c>
      <c r="C14796" s="47">
        <v>11.677199999999999</v>
      </c>
      <c r="D14796" s="119" t="s">
        <v>20288</v>
      </c>
      <c r="E14796" s="46" t="s">
        <v>20290</v>
      </c>
      <c r="F14796" s="121">
        <v>69.959599999999995</v>
      </c>
      <c r="G14796" s="87"/>
      <c r="H14796" s="47"/>
      <c r="I14796" s="120">
        <v>0</v>
      </c>
      <c r="J14796" s="120">
        <v>0</v>
      </c>
    </row>
    <row r="14797" spans="1:10" ht="15" customHeight="1">
      <c r="A14797" s="46" t="s">
        <v>17249</v>
      </c>
      <c r="B14797" s="46" t="s">
        <v>17250</v>
      </c>
      <c r="C14797" s="47">
        <v>0.7288</v>
      </c>
      <c r="D14797" s="119" t="s">
        <v>20286</v>
      </c>
      <c r="E14797" s="46" t="s">
        <v>20288</v>
      </c>
      <c r="F14797" s="121">
        <v>41.2074</v>
      </c>
      <c r="G14797" s="87"/>
      <c r="H14797" s="47"/>
      <c r="I14797" s="120">
        <v>0</v>
      </c>
      <c r="J14797" s="120">
        <v>0</v>
      </c>
    </row>
    <row r="14798" spans="1:10" ht="15" customHeight="1">
      <c r="A14798" s="46" t="s">
        <v>26672</v>
      </c>
      <c r="B14798" s="46" t="s">
        <v>26673</v>
      </c>
      <c r="C14798" s="47">
        <v>1.8976</v>
      </c>
      <c r="D14798" s="119" t="s">
        <v>20284</v>
      </c>
      <c r="E14798" s="46" t="s">
        <v>20286</v>
      </c>
      <c r="F14798" s="121">
        <v>71.566800000000001</v>
      </c>
      <c r="G14798" s="87"/>
      <c r="H14798" s="47"/>
      <c r="I14798" s="120">
        <v>0</v>
      </c>
      <c r="J14798" s="120">
        <v>0</v>
      </c>
    </row>
    <row r="14799" spans="1:10" ht="15" customHeight="1">
      <c r="A14799" s="46" t="s">
        <v>17247</v>
      </c>
      <c r="B14799" s="46" t="s">
        <v>17248</v>
      </c>
      <c r="C14799" s="47">
        <v>11.677199999999999</v>
      </c>
      <c r="D14799" s="119" t="s">
        <v>20282</v>
      </c>
      <c r="E14799" s="46" t="s">
        <v>20284</v>
      </c>
      <c r="F14799" s="121">
        <v>76.611599999999996</v>
      </c>
      <c r="G14799" s="87"/>
      <c r="H14799" s="47"/>
      <c r="I14799" s="120">
        <v>0</v>
      </c>
      <c r="J14799" s="120">
        <v>0</v>
      </c>
    </row>
    <row r="14800" spans="1:10" ht="15" customHeight="1">
      <c r="A14800" s="46" t="s">
        <v>26670</v>
      </c>
      <c r="B14800" s="46" t="s">
        <v>26671</v>
      </c>
      <c r="C14800" s="47">
        <v>1.5182</v>
      </c>
      <c r="D14800" s="119" t="s">
        <v>20280</v>
      </c>
      <c r="E14800" s="46" t="s">
        <v>20282</v>
      </c>
      <c r="F14800" s="121">
        <v>76.611599999999996</v>
      </c>
      <c r="G14800" s="87"/>
      <c r="H14800" s="47"/>
      <c r="I14800" s="120">
        <v>166</v>
      </c>
      <c r="J14800" s="120">
        <v>0</v>
      </c>
    </row>
    <row r="14801" spans="1:10" ht="15" customHeight="1">
      <c r="A14801" s="46" t="s">
        <v>8109</v>
      </c>
      <c r="B14801" s="46" t="s">
        <v>26669</v>
      </c>
      <c r="C14801" s="47">
        <v>13.663</v>
      </c>
      <c r="D14801" s="119" t="s">
        <v>20278</v>
      </c>
      <c r="E14801" s="46" t="s">
        <v>20280</v>
      </c>
      <c r="F14801" s="121">
        <v>77.406999999999996</v>
      </c>
      <c r="G14801" s="87"/>
      <c r="H14801" s="47"/>
      <c r="I14801" s="120">
        <v>80</v>
      </c>
      <c r="J14801" s="120">
        <v>0</v>
      </c>
    </row>
    <row r="14802" spans="1:10" ht="15" customHeight="1">
      <c r="A14802" s="46" t="s">
        <v>8118</v>
      </c>
      <c r="B14802" s="46" t="s">
        <v>26668</v>
      </c>
      <c r="C14802" s="47">
        <v>1.9481999999999999</v>
      </c>
      <c r="D14802" s="119" t="s">
        <v>20276</v>
      </c>
      <c r="E14802" s="46" t="s">
        <v>20278</v>
      </c>
      <c r="F14802" s="121">
        <v>82.861199999999997</v>
      </c>
      <c r="G14802" s="87"/>
      <c r="H14802" s="47"/>
      <c r="I14802" s="120">
        <v>36</v>
      </c>
      <c r="J14802" s="120">
        <v>0</v>
      </c>
    </row>
    <row r="14803" spans="1:10" ht="15" customHeight="1">
      <c r="A14803" s="46" t="s">
        <v>8126</v>
      </c>
      <c r="B14803" s="46" t="s">
        <v>26667</v>
      </c>
      <c r="C14803" s="47">
        <v>9.4822000000000006</v>
      </c>
      <c r="D14803" s="119" t="s">
        <v>20274</v>
      </c>
      <c r="E14803" s="46" t="s">
        <v>20276</v>
      </c>
      <c r="F14803" s="121">
        <v>82.861199999999997</v>
      </c>
      <c r="G14803" s="87"/>
      <c r="H14803" s="47"/>
      <c r="I14803" s="120">
        <v>99</v>
      </c>
      <c r="J14803" s="120">
        <v>0</v>
      </c>
    </row>
    <row r="14804" spans="1:10" ht="15" customHeight="1">
      <c r="A14804" s="46" t="s">
        <v>8135</v>
      </c>
      <c r="B14804" s="46" t="s">
        <v>26666</v>
      </c>
      <c r="C14804" s="47">
        <v>9.4822000000000006</v>
      </c>
      <c r="D14804" s="119" t="s">
        <v>20272</v>
      </c>
      <c r="E14804" s="46" t="s">
        <v>20274</v>
      </c>
      <c r="F14804" s="121">
        <v>27.225999999999999</v>
      </c>
      <c r="G14804" s="87"/>
      <c r="H14804" s="47"/>
      <c r="I14804" s="120">
        <v>120</v>
      </c>
      <c r="J14804" s="120">
        <v>0</v>
      </c>
    </row>
    <row r="14805" spans="1:10" ht="15" customHeight="1">
      <c r="A14805" s="46" t="s">
        <v>26665</v>
      </c>
      <c r="B14805" s="46" t="s">
        <v>26664</v>
      </c>
      <c r="C14805" s="47">
        <v>9.4822000000000006</v>
      </c>
      <c r="D14805" s="119" t="s">
        <v>20270</v>
      </c>
      <c r="E14805" s="46" t="s">
        <v>20272</v>
      </c>
      <c r="F14805" s="121">
        <v>128.34360000000001</v>
      </c>
      <c r="G14805" s="87"/>
      <c r="H14805" s="47"/>
      <c r="I14805" s="120">
        <v>0</v>
      </c>
      <c r="J14805" s="120">
        <v>0</v>
      </c>
    </row>
    <row r="14806" spans="1:10" ht="15" customHeight="1">
      <c r="A14806" s="46" t="s">
        <v>26663</v>
      </c>
      <c r="B14806" s="46" t="s">
        <v>26664</v>
      </c>
      <c r="C14806" s="47">
        <v>9.4822000000000006</v>
      </c>
      <c r="D14806" s="119" t="s">
        <v>20268</v>
      </c>
      <c r="E14806" s="46" t="s">
        <v>20270</v>
      </c>
      <c r="F14806" s="121">
        <v>29.854600000000001</v>
      </c>
      <c r="G14806" s="87"/>
      <c r="H14806" s="47"/>
      <c r="I14806" s="120">
        <v>0</v>
      </c>
      <c r="J14806" s="120">
        <v>0</v>
      </c>
    </row>
    <row r="14807" spans="1:10" ht="15" customHeight="1">
      <c r="A14807" s="46" t="s">
        <v>86</v>
      </c>
      <c r="B14807" s="46" t="s">
        <v>26695</v>
      </c>
      <c r="C14807" s="47">
        <v>26.1874</v>
      </c>
      <c r="D14807" s="119" t="s">
        <v>20266</v>
      </c>
      <c r="E14807" s="46" t="s">
        <v>20268</v>
      </c>
      <c r="F14807" s="121">
        <v>81.415599999999998</v>
      </c>
      <c r="G14807" s="87"/>
      <c r="H14807" s="47"/>
      <c r="I14807" s="120">
        <v>86</v>
      </c>
      <c r="J14807" s="120">
        <v>0</v>
      </c>
    </row>
    <row r="14808" spans="1:10" ht="15" customHeight="1">
      <c r="A14808" s="46" t="s">
        <v>33910</v>
      </c>
      <c r="B14808" s="46" t="s">
        <v>33911</v>
      </c>
      <c r="C14808" s="47">
        <v>20.494599999999998</v>
      </c>
      <c r="D14808" s="119" t="s">
        <v>20264</v>
      </c>
      <c r="E14808" s="46" t="s">
        <v>20266</v>
      </c>
      <c r="F14808" s="121">
        <v>86.650599999999997</v>
      </c>
      <c r="G14808" s="87"/>
      <c r="H14808" s="47"/>
      <c r="I14808" s="120">
        <v>0</v>
      </c>
      <c r="J14808" s="120">
        <v>0</v>
      </c>
    </row>
    <row r="14809" spans="1:10" ht="15" customHeight="1">
      <c r="A14809" s="46" t="s">
        <v>8719</v>
      </c>
      <c r="B14809" s="46" t="s">
        <v>26694</v>
      </c>
      <c r="C14809" s="47">
        <v>22.873000000000001</v>
      </c>
      <c r="D14809" s="119" t="s">
        <v>20262</v>
      </c>
      <c r="E14809" s="46" t="s">
        <v>20264</v>
      </c>
      <c r="F14809" s="121">
        <v>11.007</v>
      </c>
      <c r="G14809" s="87"/>
      <c r="H14809" s="47"/>
      <c r="I14809" s="120">
        <v>177</v>
      </c>
      <c r="J14809" s="120">
        <v>0</v>
      </c>
    </row>
    <row r="14810" spans="1:10" ht="15" customHeight="1">
      <c r="A14810" s="46" t="s">
        <v>8724</v>
      </c>
      <c r="B14810" s="46" t="s">
        <v>26693</v>
      </c>
      <c r="C14810" s="47">
        <v>21.202999999999999</v>
      </c>
      <c r="D14810" s="119" t="s">
        <v>20260</v>
      </c>
      <c r="E14810" s="46" t="s">
        <v>20262</v>
      </c>
      <c r="F14810" s="121">
        <v>23.4254</v>
      </c>
      <c r="G14810" s="87"/>
      <c r="H14810" s="47"/>
      <c r="I14810" s="120">
        <v>387</v>
      </c>
      <c r="J14810" s="120">
        <v>0</v>
      </c>
    </row>
    <row r="14811" spans="1:10" ht="15" customHeight="1">
      <c r="A14811" s="46" t="s">
        <v>26691</v>
      </c>
      <c r="B14811" s="46" t="s">
        <v>26692</v>
      </c>
      <c r="C14811" s="47">
        <v>21.202999999999999</v>
      </c>
      <c r="D14811" s="119" t="s">
        <v>20258</v>
      </c>
      <c r="E14811" s="46" t="s">
        <v>20260</v>
      </c>
      <c r="F14811" s="121">
        <v>15.6532</v>
      </c>
      <c r="G14811" s="87"/>
      <c r="H14811" s="47"/>
      <c r="I14811" s="120">
        <v>0</v>
      </c>
      <c r="J14811" s="120">
        <v>0</v>
      </c>
    </row>
    <row r="14812" spans="1:10" ht="15" customHeight="1">
      <c r="A14812" s="46" t="s">
        <v>8735</v>
      </c>
      <c r="B14812" s="46" t="s">
        <v>26690</v>
      </c>
      <c r="C14812" s="47">
        <v>22.873000000000001</v>
      </c>
      <c r="D14812" s="119" t="s">
        <v>20256</v>
      </c>
      <c r="E14812" s="46" t="s">
        <v>20258</v>
      </c>
      <c r="F14812" s="121">
        <v>13.5954</v>
      </c>
      <c r="G14812" s="87"/>
      <c r="H14812" s="47"/>
      <c r="I14812" s="120">
        <v>14</v>
      </c>
      <c r="J14812" s="120">
        <v>0</v>
      </c>
    </row>
    <row r="14813" spans="1:10" ht="15" customHeight="1">
      <c r="A14813" s="46" t="s">
        <v>26688</v>
      </c>
      <c r="B14813" s="46" t="s">
        <v>26689</v>
      </c>
      <c r="C14813" s="47">
        <v>21.632999999999999</v>
      </c>
      <c r="D14813" s="119" t="s">
        <v>20254</v>
      </c>
      <c r="E14813" s="46" t="s">
        <v>20256</v>
      </c>
      <c r="F14813" s="121">
        <v>19.735199999999999</v>
      </c>
      <c r="G14813" s="87"/>
      <c r="H14813" s="47"/>
      <c r="I14813" s="120">
        <v>0</v>
      </c>
      <c r="J14813" s="120">
        <v>0</v>
      </c>
    </row>
    <row r="14814" spans="1:10" ht="15" customHeight="1">
      <c r="A14814" s="46" t="s">
        <v>8740</v>
      </c>
      <c r="B14814" s="46" t="s">
        <v>26687</v>
      </c>
      <c r="C14814" s="47">
        <v>21.202999999999999</v>
      </c>
      <c r="D14814" s="119" t="s">
        <v>20252</v>
      </c>
      <c r="E14814" s="46" t="s">
        <v>20254</v>
      </c>
      <c r="F14814" s="121">
        <v>12.842599999999999</v>
      </c>
      <c r="G14814" s="87"/>
      <c r="H14814" s="47"/>
      <c r="I14814" s="120">
        <v>95</v>
      </c>
      <c r="J14814" s="120">
        <v>0</v>
      </c>
    </row>
    <row r="14815" spans="1:10" ht="15" customHeight="1">
      <c r="A14815" s="46" t="s">
        <v>8745</v>
      </c>
      <c r="B14815" s="46" t="s">
        <v>26686</v>
      </c>
      <c r="C14815" s="47">
        <v>21.632999999999999</v>
      </c>
      <c r="D14815" s="119" t="s">
        <v>20250</v>
      </c>
      <c r="E14815" s="46" t="s">
        <v>20252</v>
      </c>
      <c r="F14815" s="121">
        <v>10.785600000000001</v>
      </c>
      <c r="G14815" s="87"/>
      <c r="H14815" s="47"/>
      <c r="I14815" s="120">
        <v>164</v>
      </c>
      <c r="J14815" s="120">
        <v>0</v>
      </c>
    </row>
    <row r="14816" spans="1:10" ht="15" customHeight="1">
      <c r="A14816" s="46" t="s">
        <v>8756</v>
      </c>
      <c r="B14816" s="46" t="s">
        <v>26685</v>
      </c>
      <c r="C14816" s="47">
        <v>21.632999999999999</v>
      </c>
      <c r="D14816" s="119" t="s">
        <v>20248</v>
      </c>
      <c r="E14816" s="46" t="s">
        <v>20250</v>
      </c>
      <c r="F14816" s="121">
        <v>16.267600000000002</v>
      </c>
      <c r="G14816" s="87"/>
      <c r="H14816" s="47"/>
      <c r="I14816" s="120">
        <v>69</v>
      </c>
      <c r="J14816" s="120">
        <v>0</v>
      </c>
    </row>
    <row r="14817" spans="1:10" ht="15" customHeight="1">
      <c r="A14817" s="46" t="s">
        <v>26683</v>
      </c>
      <c r="B14817" s="46" t="s">
        <v>26684</v>
      </c>
      <c r="C14817" s="47">
        <v>1.7490000000000001</v>
      </c>
      <c r="D14817" s="119" t="s">
        <v>20246</v>
      </c>
      <c r="E14817" s="46" t="s">
        <v>20248</v>
      </c>
      <c r="F14817" s="121">
        <v>21.029599999999999</v>
      </c>
      <c r="G14817" s="87"/>
      <c r="H14817" s="47"/>
      <c r="I14817" s="120">
        <v>0</v>
      </c>
      <c r="J14817" s="120">
        <v>0</v>
      </c>
    </row>
    <row r="14818" spans="1:10" ht="15" customHeight="1">
      <c r="A14818" s="46" t="s">
        <v>26681</v>
      </c>
      <c r="B14818" s="46" t="s">
        <v>26682</v>
      </c>
      <c r="C14818" s="47">
        <v>2.758</v>
      </c>
      <c r="D14818" s="119" t="s">
        <v>20244</v>
      </c>
      <c r="E14818" s="46" t="s">
        <v>20246</v>
      </c>
      <c r="F14818" s="121">
        <v>93.728399999999993</v>
      </c>
      <c r="G14818" s="87"/>
      <c r="H14818" s="47"/>
      <c r="I14818" s="120">
        <v>0</v>
      </c>
      <c r="J14818" s="120">
        <v>0</v>
      </c>
    </row>
    <row r="14819" spans="1:10" ht="15" customHeight="1">
      <c r="A14819" s="46" t="s">
        <v>26679</v>
      </c>
      <c r="B14819" s="46" t="s">
        <v>26680</v>
      </c>
      <c r="C14819" s="47">
        <v>2.758</v>
      </c>
      <c r="D14819" s="119" t="s">
        <v>20242</v>
      </c>
      <c r="E14819" s="46" t="s">
        <v>20244</v>
      </c>
      <c r="F14819" s="121">
        <v>14.424200000000001</v>
      </c>
      <c r="G14819" s="87"/>
      <c r="H14819" s="47"/>
      <c r="I14819" s="120">
        <v>0</v>
      </c>
      <c r="J14819" s="120">
        <v>0</v>
      </c>
    </row>
    <row r="14820" spans="1:10" ht="15" customHeight="1">
      <c r="A14820" s="46" t="s">
        <v>26677</v>
      </c>
      <c r="B14820" s="46" t="s">
        <v>26678</v>
      </c>
      <c r="C14820" s="47">
        <v>1.7490000000000001</v>
      </c>
      <c r="D14820" s="119" t="s">
        <v>20115</v>
      </c>
      <c r="E14820" s="46" t="s">
        <v>20242</v>
      </c>
      <c r="F14820" s="121">
        <v>118.88760000000001</v>
      </c>
      <c r="G14820" s="87"/>
      <c r="H14820" s="47"/>
      <c r="I14820" s="120">
        <v>0</v>
      </c>
      <c r="J14820" s="120">
        <v>0</v>
      </c>
    </row>
    <row r="14821" spans="1:10" ht="15" customHeight="1">
      <c r="A14821" s="46" t="s">
        <v>26676</v>
      </c>
      <c r="B14821" s="46" t="s">
        <v>33912</v>
      </c>
      <c r="C14821" s="47">
        <v>2.758</v>
      </c>
      <c r="D14821" s="119" t="s">
        <v>20403</v>
      </c>
      <c r="E14821" s="46" t="s">
        <v>20115</v>
      </c>
      <c r="F14821" s="121">
        <v>10.3544</v>
      </c>
      <c r="G14821" s="87"/>
      <c r="H14821" s="47"/>
      <c r="I14821" s="120">
        <v>0</v>
      </c>
      <c r="J14821" s="120">
        <v>0</v>
      </c>
    </row>
    <row r="14822" spans="1:10" ht="15" customHeight="1">
      <c r="A14822" s="46" t="s">
        <v>26674</v>
      </c>
      <c r="B14822" s="46" t="s">
        <v>26675</v>
      </c>
      <c r="C14822" s="47">
        <v>2.758</v>
      </c>
      <c r="D14822" s="119" t="s">
        <v>20402</v>
      </c>
      <c r="E14822" s="46" t="s">
        <v>20403</v>
      </c>
      <c r="F14822" s="121">
        <v>21.317399999999999</v>
      </c>
      <c r="G14822" s="87"/>
      <c r="H14822" s="47"/>
      <c r="I14822" s="120">
        <v>0</v>
      </c>
      <c r="J14822" s="120">
        <v>0</v>
      </c>
    </row>
    <row r="14823" spans="1:10" ht="15" customHeight="1">
      <c r="A14823" s="46" t="s">
        <v>73</v>
      </c>
      <c r="B14823" s="46" t="s">
        <v>26714</v>
      </c>
      <c r="C14823" s="47">
        <v>7.8436000000000003</v>
      </c>
      <c r="D14823" s="119" t="s">
        <v>20401</v>
      </c>
      <c r="E14823" s="46" t="s">
        <v>20402</v>
      </c>
      <c r="F14823" s="121">
        <v>40.267000000000003</v>
      </c>
      <c r="G14823" s="87"/>
      <c r="H14823" s="47"/>
      <c r="I14823" s="120">
        <v>46</v>
      </c>
      <c r="J14823" s="120">
        <v>0</v>
      </c>
    </row>
    <row r="14824" spans="1:10" ht="15" customHeight="1">
      <c r="A14824" s="46" t="s">
        <v>8617</v>
      </c>
      <c r="B14824" s="46" t="s">
        <v>26713</v>
      </c>
      <c r="C14824" s="47">
        <v>2.8592</v>
      </c>
      <c r="D14824" s="119" t="s">
        <v>20399</v>
      </c>
      <c r="E14824" s="46" t="s">
        <v>20401</v>
      </c>
      <c r="F14824" s="121">
        <v>65.8386</v>
      </c>
      <c r="G14824" s="87"/>
      <c r="H14824" s="47"/>
      <c r="I14824" s="120">
        <v>749</v>
      </c>
      <c r="J14824" s="120">
        <v>0</v>
      </c>
    </row>
    <row r="14825" spans="1:10" ht="15" customHeight="1">
      <c r="A14825" s="46" t="s">
        <v>26711</v>
      </c>
      <c r="B14825" s="46" t="s">
        <v>26712</v>
      </c>
      <c r="C14825" s="47">
        <v>6.8314000000000004</v>
      </c>
      <c r="D14825" s="119" t="s">
        <v>20398</v>
      </c>
      <c r="E14825" s="46" t="s">
        <v>20399</v>
      </c>
      <c r="F14825" s="121">
        <v>40.267000000000003</v>
      </c>
      <c r="G14825" s="87"/>
      <c r="H14825" s="47"/>
      <c r="I14825" s="120">
        <v>5</v>
      </c>
      <c r="J14825" s="120">
        <v>0</v>
      </c>
    </row>
    <row r="14826" spans="1:10" ht="15" customHeight="1">
      <c r="A14826" s="46" t="s">
        <v>26709</v>
      </c>
      <c r="B14826" s="46" t="s">
        <v>26710</v>
      </c>
      <c r="C14826" s="47">
        <v>6.8314000000000004</v>
      </c>
      <c r="D14826" s="119" t="s">
        <v>20396</v>
      </c>
      <c r="E14826" s="46" t="s">
        <v>20398</v>
      </c>
      <c r="F14826" s="121">
        <v>21.317399999999999</v>
      </c>
      <c r="G14826" s="87"/>
      <c r="H14826" s="47"/>
      <c r="I14826" s="120">
        <v>2</v>
      </c>
      <c r="J14826" s="120">
        <v>0</v>
      </c>
    </row>
    <row r="14827" spans="1:10" ht="15" customHeight="1">
      <c r="A14827" s="46" t="s">
        <v>8620</v>
      </c>
      <c r="B14827" s="46" t="s">
        <v>26708</v>
      </c>
      <c r="C14827" s="47">
        <v>3.4156</v>
      </c>
      <c r="D14827" s="119" t="s">
        <v>20394</v>
      </c>
      <c r="E14827" s="46" t="s">
        <v>20396</v>
      </c>
      <c r="F14827" s="121">
        <v>40.267000000000003</v>
      </c>
      <c r="G14827" s="87"/>
      <c r="H14827" s="47"/>
      <c r="I14827" s="120">
        <v>293</v>
      </c>
      <c r="J14827" s="120">
        <v>0</v>
      </c>
    </row>
    <row r="14828" spans="1:10" ht="15" customHeight="1">
      <c r="A14828" s="46" t="s">
        <v>26706</v>
      </c>
      <c r="B14828" s="46" t="s">
        <v>26707</v>
      </c>
      <c r="C14828" s="47">
        <v>2.4594</v>
      </c>
      <c r="D14828" s="119" t="s">
        <v>20392</v>
      </c>
      <c r="E14828" s="46" t="s">
        <v>20394</v>
      </c>
      <c r="F14828" s="121">
        <v>40.267000000000003</v>
      </c>
      <c r="G14828" s="87"/>
      <c r="H14828" s="47"/>
      <c r="I14828" s="120">
        <v>0</v>
      </c>
      <c r="J14828" s="120">
        <v>0</v>
      </c>
    </row>
    <row r="14829" spans="1:10" ht="15" customHeight="1">
      <c r="A14829" s="46" t="s">
        <v>26704</v>
      </c>
      <c r="B14829" s="46" t="s">
        <v>26705</v>
      </c>
      <c r="C14829" s="47">
        <v>6.7603999999999997</v>
      </c>
      <c r="D14829" s="119" t="s">
        <v>5612</v>
      </c>
      <c r="E14829" s="46" t="s">
        <v>20392</v>
      </c>
      <c r="F14829" s="121">
        <v>18.317</v>
      </c>
      <c r="G14829" s="87"/>
      <c r="H14829" s="47"/>
      <c r="I14829" s="120">
        <v>0</v>
      </c>
      <c r="J14829" s="120">
        <v>0</v>
      </c>
    </row>
    <row r="14830" spans="1:10" ht="15" customHeight="1">
      <c r="A14830" s="46" t="s">
        <v>26702</v>
      </c>
      <c r="B14830" s="46" t="s">
        <v>26703</v>
      </c>
      <c r="C14830" s="47">
        <v>5.875</v>
      </c>
      <c r="D14830" s="119" t="s">
        <v>5623</v>
      </c>
      <c r="E14830" s="46" t="s">
        <v>5612</v>
      </c>
      <c r="F14830" s="121">
        <v>38.145400000000002</v>
      </c>
      <c r="G14830" s="87"/>
      <c r="H14830" s="47"/>
      <c r="I14830" s="120">
        <v>0</v>
      </c>
      <c r="J14830" s="120">
        <v>0</v>
      </c>
    </row>
    <row r="14831" spans="1:10" ht="15" customHeight="1">
      <c r="A14831" s="46" t="s">
        <v>26700</v>
      </c>
      <c r="B14831" s="46" t="s">
        <v>26701</v>
      </c>
      <c r="C14831" s="47">
        <v>5.875</v>
      </c>
      <c r="D14831" s="119" t="s">
        <v>20388</v>
      </c>
      <c r="E14831" s="46" t="s">
        <v>5623</v>
      </c>
      <c r="F14831" s="121">
        <v>149.61000000000001</v>
      </c>
      <c r="G14831" s="87"/>
      <c r="H14831" s="47"/>
      <c r="I14831" s="120">
        <v>0</v>
      </c>
      <c r="J14831" s="120">
        <v>0</v>
      </c>
    </row>
    <row r="14832" spans="1:10" ht="15" customHeight="1">
      <c r="A14832" s="46" t="s">
        <v>26698</v>
      </c>
      <c r="B14832" s="46" t="s">
        <v>26699</v>
      </c>
      <c r="C14832" s="47">
        <v>4.8832000000000004</v>
      </c>
      <c r="D14832" s="119" t="s">
        <v>20386</v>
      </c>
      <c r="E14832" s="46" t="s">
        <v>20388</v>
      </c>
      <c r="F14832" s="121">
        <v>40.267000000000003</v>
      </c>
      <c r="G14832" s="87"/>
      <c r="H14832" s="47"/>
      <c r="I14832" s="120">
        <v>0</v>
      </c>
      <c r="J14832" s="120">
        <v>0</v>
      </c>
    </row>
    <row r="14833" spans="1:10" ht="15" customHeight="1">
      <c r="A14833" s="46" t="s">
        <v>8639</v>
      </c>
      <c r="B14833" s="46" t="s">
        <v>26697</v>
      </c>
      <c r="C14833" s="47">
        <v>6.3255999999999997</v>
      </c>
      <c r="D14833" s="119" t="s">
        <v>20384</v>
      </c>
      <c r="E14833" s="46" t="s">
        <v>20386</v>
      </c>
      <c r="F14833" s="121">
        <v>19.336600000000001</v>
      </c>
      <c r="G14833" s="87"/>
      <c r="H14833" s="47"/>
      <c r="I14833" s="120">
        <v>5</v>
      </c>
      <c r="J14833" s="120">
        <v>0</v>
      </c>
    </row>
    <row r="14834" spans="1:10" ht="15" customHeight="1">
      <c r="A14834" s="46" t="s">
        <v>8660</v>
      </c>
      <c r="B14834" s="46" t="s">
        <v>26696</v>
      </c>
      <c r="C14834" s="47">
        <v>1.6446000000000001</v>
      </c>
      <c r="D14834" s="119" t="s">
        <v>20382</v>
      </c>
      <c r="E14834" s="46" t="s">
        <v>20384</v>
      </c>
      <c r="F14834" s="121">
        <v>40.266599999999997</v>
      </c>
      <c r="G14834" s="87"/>
      <c r="H14834" s="47"/>
      <c r="I14834" s="120">
        <v>11</v>
      </c>
      <c r="J14834" s="120">
        <v>0</v>
      </c>
    </row>
    <row r="14835" spans="1:10" ht="15" customHeight="1">
      <c r="A14835" s="46" t="s">
        <v>6838</v>
      </c>
      <c r="B14835" s="46" t="s">
        <v>26825</v>
      </c>
      <c r="C14835" s="47">
        <v>1.0202</v>
      </c>
      <c r="D14835" s="119" t="s">
        <v>20380</v>
      </c>
      <c r="E14835" s="46" t="s">
        <v>20382</v>
      </c>
      <c r="F14835" s="121">
        <v>40.266599999999997</v>
      </c>
      <c r="G14835" s="87"/>
      <c r="H14835" s="47"/>
      <c r="I14835" s="120">
        <v>0</v>
      </c>
      <c r="J14835" s="120">
        <v>0</v>
      </c>
    </row>
    <row r="14836" spans="1:10" ht="15" customHeight="1">
      <c r="A14836" s="46" t="s">
        <v>26823</v>
      </c>
      <c r="B14836" s="46" t="s">
        <v>26824</v>
      </c>
      <c r="C14836" s="47">
        <v>4.8368000000000002</v>
      </c>
      <c r="D14836" s="119" t="s">
        <v>20378</v>
      </c>
      <c r="E14836" s="46" t="s">
        <v>20380</v>
      </c>
      <c r="F14836" s="121">
        <v>10.487</v>
      </c>
      <c r="G14836" s="87"/>
      <c r="H14836" s="47"/>
      <c r="I14836" s="120">
        <v>0</v>
      </c>
      <c r="J14836" s="120">
        <v>0</v>
      </c>
    </row>
    <row r="14837" spans="1:10" ht="15" customHeight="1">
      <c r="A14837" s="46" t="s">
        <v>6841</v>
      </c>
      <c r="B14837" s="46" t="s">
        <v>26822</v>
      </c>
      <c r="C14837" s="47">
        <v>0.87660000000000005</v>
      </c>
      <c r="D14837" s="119" t="s">
        <v>20376</v>
      </c>
      <c r="E14837" s="46" t="s">
        <v>20378</v>
      </c>
      <c r="F14837" s="121">
        <v>27.3858</v>
      </c>
      <c r="G14837" s="87"/>
      <c r="H14837" s="47"/>
      <c r="I14837" s="120">
        <v>40</v>
      </c>
      <c r="J14837" s="120">
        <v>0</v>
      </c>
    </row>
    <row r="14838" spans="1:10" ht="15" customHeight="1">
      <c r="A14838" s="46" t="s">
        <v>6844</v>
      </c>
      <c r="B14838" s="46" t="s">
        <v>26821</v>
      </c>
      <c r="C14838" s="47">
        <v>0.87660000000000005</v>
      </c>
      <c r="D14838" s="119" t="s">
        <v>20374</v>
      </c>
      <c r="E14838" s="46" t="s">
        <v>20376</v>
      </c>
      <c r="F14838" s="121">
        <v>20.1114</v>
      </c>
      <c r="G14838" s="87"/>
      <c r="H14838" s="47"/>
      <c r="I14838" s="120">
        <v>0</v>
      </c>
      <c r="J14838" s="120">
        <v>0</v>
      </c>
    </row>
    <row r="14839" spans="1:10" ht="15" customHeight="1">
      <c r="A14839" s="46" t="s">
        <v>26863</v>
      </c>
      <c r="B14839" s="46" t="s">
        <v>26864</v>
      </c>
      <c r="C14839" s="47">
        <v>0.76580000000000004</v>
      </c>
      <c r="D14839" s="119" t="s">
        <v>20372</v>
      </c>
      <c r="E14839" s="46" t="s">
        <v>20374</v>
      </c>
      <c r="F14839" s="121">
        <v>20.263999999999999</v>
      </c>
      <c r="G14839" s="87"/>
      <c r="H14839" s="47"/>
      <c r="I14839" s="120">
        <v>0</v>
      </c>
      <c r="J14839" s="120">
        <v>0</v>
      </c>
    </row>
    <row r="14840" spans="1:10" ht="15" customHeight="1">
      <c r="A14840" s="46" t="s">
        <v>26861</v>
      </c>
      <c r="B14840" s="46" t="s">
        <v>26862</v>
      </c>
      <c r="C14840" s="47">
        <v>0.76580000000000004</v>
      </c>
      <c r="D14840" s="119" t="s">
        <v>20370</v>
      </c>
      <c r="E14840" s="46" t="s">
        <v>20372</v>
      </c>
      <c r="F14840" s="121">
        <v>40.267000000000003</v>
      </c>
      <c r="G14840" s="87"/>
      <c r="H14840" s="47"/>
      <c r="I14840" s="120">
        <v>0</v>
      </c>
      <c r="J14840" s="120">
        <v>0</v>
      </c>
    </row>
    <row r="14841" spans="1:10" ht="15" customHeight="1">
      <c r="A14841" s="46" t="s">
        <v>26859</v>
      </c>
      <c r="B14841" s="46" t="s">
        <v>26860</v>
      </c>
      <c r="C14841" s="47">
        <v>0.76580000000000004</v>
      </c>
      <c r="D14841" s="119" t="s">
        <v>20369</v>
      </c>
      <c r="E14841" s="46" t="s">
        <v>20370</v>
      </c>
      <c r="F14841" s="121">
        <v>57.047800000000002</v>
      </c>
      <c r="G14841" s="87"/>
      <c r="H14841" s="47"/>
      <c r="I14841" s="120">
        <v>0</v>
      </c>
      <c r="J14841" s="120">
        <v>0</v>
      </c>
    </row>
    <row r="14842" spans="1:10" ht="15" customHeight="1">
      <c r="A14842" s="46" t="s">
        <v>26857</v>
      </c>
      <c r="B14842" s="46" t="s">
        <v>26858</v>
      </c>
      <c r="C14842" s="47">
        <v>0.76580000000000004</v>
      </c>
      <c r="D14842" s="119" t="s">
        <v>20367</v>
      </c>
      <c r="E14842" s="46" t="s">
        <v>20369</v>
      </c>
      <c r="F14842" s="121">
        <v>62.260800000000003</v>
      </c>
      <c r="G14842" s="87"/>
      <c r="H14842" s="47"/>
      <c r="I14842" s="120">
        <v>0</v>
      </c>
      <c r="J14842" s="120">
        <v>0</v>
      </c>
    </row>
    <row r="14843" spans="1:10" ht="15" customHeight="1">
      <c r="A14843" s="46" t="s">
        <v>26855</v>
      </c>
      <c r="B14843" s="46" t="s">
        <v>26856</v>
      </c>
      <c r="C14843" s="47">
        <v>0.70740000000000003</v>
      </c>
      <c r="D14843" s="119" t="s">
        <v>20365</v>
      </c>
      <c r="E14843" s="46" t="s">
        <v>20367</v>
      </c>
      <c r="F14843" s="121">
        <v>62.260800000000003</v>
      </c>
      <c r="G14843" s="87"/>
      <c r="H14843" s="47"/>
      <c r="I14843" s="120">
        <v>0</v>
      </c>
      <c r="J14843" s="120">
        <v>0</v>
      </c>
    </row>
    <row r="14844" spans="1:10" ht="15" customHeight="1">
      <c r="A14844" s="46" t="s">
        <v>26853</v>
      </c>
      <c r="B14844" s="46" t="s">
        <v>26854</v>
      </c>
      <c r="C14844" s="47">
        <v>0.92800000000000005</v>
      </c>
      <c r="D14844" s="119" t="s">
        <v>20363</v>
      </c>
      <c r="E14844" s="46" t="s">
        <v>20365</v>
      </c>
      <c r="F14844" s="121">
        <v>26.613</v>
      </c>
      <c r="G14844" s="87"/>
      <c r="H14844" s="47"/>
      <c r="I14844" s="120">
        <v>0</v>
      </c>
      <c r="J14844" s="120">
        <v>0</v>
      </c>
    </row>
    <row r="14845" spans="1:10" ht="15" customHeight="1">
      <c r="A14845" s="46" t="s">
        <v>26851</v>
      </c>
      <c r="B14845" s="46" t="s">
        <v>26852</v>
      </c>
      <c r="C14845" s="47">
        <v>0.92800000000000005</v>
      </c>
      <c r="D14845" s="119" t="s">
        <v>20361</v>
      </c>
      <c r="E14845" s="46" t="s">
        <v>20363</v>
      </c>
      <c r="F14845" s="121">
        <v>133.43600000000001</v>
      </c>
      <c r="G14845" s="87"/>
      <c r="H14845" s="47"/>
      <c r="I14845" s="120">
        <v>0</v>
      </c>
      <c r="J14845" s="120">
        <v>0</v>
      </c>
    </row>
    <row r="14846" spans="1:10" ht="15" customHeight="1">
      <c r="A14846" s="46" t="s">
        <v>26849</v>
      </c>
      <c r="B14846" s="46" t="s">
        <v>26850</v>
      </c>
      <c r="C14846" s="47">
        <v>1.1488</v>
      </c>
      <c r="D14846" s="119" t="s">
        <v>20359</v>
      </c>
      <c r="E14846" s="46" t="s">
        <v>20361</v>
      </c>
      <c r="F14846" s="121">
        <v>29.0002</v>
      </c>
      <c r="G14846" s="87"/>
      <c r="H14846" s="47"/>
      <c r="I14846" s="120">
        <v>0</v>
      </c>
      <c r="J14846" s="120">
        <v>0</v>
      </c>
    </row>
    <row r="14847" spans="1:10" ht="15" customHeight="1">
      <c r="A14847" s="46" t="s">
        <v>6446</v>
      </c>
      <c r="B14847" s="46" t="s">
        <v>26848</v>
      </c>
      <c r="C14847" s="47">
        <v>0.49</v>
      </c>
      <c r="D14847" s="119" t="s">
        <v>20357</v>
      </c>
      <c r="E14847" s="46" t="s">
        <v>20359</v>
      </c>
      <c r="F14847" s="121">
        <v>61.045200000000001</v>
      </c>
      <c r="G14847" s="87"/>
      <c r="H14847" s="47"/>
      <c r="I14847" s="120">
        <v>3638</v>
      </c>
      <c r="J14847" s="120">
        <v>0</v>
      </c>
    </row>
    <row r="14848" spans="1:10" ht="15" customHeight="1">
      <c r="A14848" s="46" t="s">
        <v>6449</v>
      </c>
      <c r="B14848" s="46" t="s">
        <v>26847</v>
      </c>
      <c r="C14848" s="47">
        <v>8.4255999999999993</v>
      </c>
      <c r="D14848" s="119" t="s">
        <v>20355</v>
      </c>
      <c r="E14848" s="46" t="s">
        <v>20357</v>
      </c>
      <c r="F14848" s="121">
        <v>66.05</v>
      </c>
      <c r="G14848" s="87"/>
      <c r="H14848" s="47"/>
      <c r="I14848" s="120">
        <v>150</v>
      </c>
      <c r="J14848" s="120">
        <v>0</v>
      </c>
    </row>
    <row r="14849" spans="1:10" ht="15" customHeight="1">
      <c r="A14849" s="46" t="s">
        <v>6452</v>
      </c>
      <c r="B14849" s="46" t="s">
        <v>26846</v>
      </c>
      <c r="C14849" s="47">
        <v>0.4844</v>
      </c>
      <c r="D14849" s="119" t="s">
        <v>20353</v>
      </c>
      <c r="E14849" s="46" t="s">
        <v>20355</v>
      </c>
      <c r="F14849" s="121">
        <v>47.800600000000003</v>
      </c>
      <c r="G14849" s="87"/>
      <c r="H14849" s="47"/>
      <c r="I14849" s="120">
        <v>1312</v>
      </c>
      <c r="J14849" s="120">
        <v>0</v>
      </c>
    </row>
    <row r="14850" spans="1:10" ht="15" customHeight="1">
      <c r="A14850" s="46" t="s">
        <v>6455</v>
      </c>
      <c r="B14850" s="46" t="s">
        <v>26845</v>
      </c>
      <c r="C14850" s="47">
        <v>8.4255999999999993</v>
      </c>
      <c r="D14850" s="119" t="s">
        <v>20351</v>
      </c>
      <c r="E14850" s="46" t="s">
        <v>20353</v>
      </c>
      <c r="F14850" s="121">
        <v>64.527199999999993</v>
      </c>
      <c r="G14850" s="87"/>
      <c r="H14850" s="47"/>
      <c r="I14850" s="120">
        <v>0</v>
      </c>
      <c r="J14850" s="120">
        <v>0</v>
      </c>
    </row>
    <row r="14851" spans="1:10" ht="15" customHeight="1">
      <c r="A14851" s="46" t="s">
        <v>6458</v>
      </c>
      <c r="B14851" s="46" t="s">
        <v>26844</v>
      </c>
      <c r="C14851" s="47">
        <v>0.47120000000000001</v>
      </c>
      <c r="D14851" s="119" t="s">
        <v>20349</v>
      </c>
      <c r="E14851" s="46" t="s">
        <v>20351</v>
      </c>
      <c r="F14851" s="121">
        <v>21.2606</v>
      </c>
      <c r="G14851" s="87"/>
      <c r="H14851" s="47"/>
      <c r="I14851" s="120">
        <v>4648</v>
      </c>
      <c r="J14851" s="120">
        <v>0</v>
      </c>
    </row>
    <row r="14852" spans="1:10" ht="15" customHeight="1">
      <c r="A14852" s="46" t="s">
        <v>6461</v>
      </c>
      <c r="B14852" s="46" t="s">
        <v>26843</v>
      </c>
      <c r="C14852" s="47">
        <v>8.4255999999999993</v>
      </c>
      <c r="D14852" s="119" t="s">
        <v>20347</v>
      </c>
      <c r="E14852" s="46" t="s">
        <v>20349</v>
      </c>
      <c r="F14852" s="121">
        <v>40.267000000000003</v>
      </c>
      <c r="G14852" s="87"/>
      <c r="H14852" s="47"/>
      <c r="I14852" s="120">
        <v>100</v>
      </c>
      <c r="J14852" s="120">
        <v>0</v>
      </c>
    </row>
    <row r="14853" spans="1:10" ht="15" customHeight="1">
      <c r="A14853" s="46" t="s">
        <v>6504</v>
      </c>
      <c r="B14853" s="46" t="s">
        <v>26842</v>
      </c>
      <c r="C14853" s="47">
        <v>0.82899999999999996</v>
      </c>
      <c r="D14853" s="119" t="s">
        <v>20345</v>
      </c>
      <c r="E14853" s="46" t="s">
        <v>20347</v>
      </c>
      <c r="F14853" s="121">
        <v>57.047800000000002</v>
      </c>
      <c r="G14853" s="87"/>
      <c r="H14853" s="47"/>
      <c r="I14853" s="120">
        <v>0</v>
      </c>
      <c r="J14853" s="120">
        <v>0</v>
      </c>
    </row>
    <row r="14854" spans="1:10" ht="15" customHeight="1">
      <c r="A14854" s="46" t="s">
        <v>26840</v>
      </c>
      <c r="B14854" s="46" t="s">
        <v>26841</v>
      </c>
      <c r="C14854" s="47">
        <v>8.4255999999999993</v>
      </c>
      <c r="D14854" s="119" t="s">
        <v>20343</v>
      </c>
      <c r="E14854" s="46" t="s">
        <v>20345</v>
      </c>
      <c r="F14854" s="121">
        <v>62.260800000000003</v>
      </c>
      <c r="G14854" s="87"/>
      <c r="H14854" s="47"/>
      <c r="I14854" s="120">
        <v>0</v>
      </c>
      <c r="J14854" s="120">
        <v>0</v>
      </c>
    </row>
    <row r="14855" spans="1:10" ht="15" customHeight="1">
      <c r="A14855" s="46" t="s">
        <v>26838</v>
      </c>
      <c r="B14855" s="46" t="s">
        <v>26839</v>
      </c>
      <c r="C14855" s="47">
        <v>1.421</v>
      </c>
      <c r="D14855" s="119" t="s">
        <v>20341</v>
      </c>
      <c r="E14855" s="46" t="s">
        <v>20343</v>
      </c>
      <c r="F14855" s="121">
        <v>62.260800000000003</v>
      </c>
      <c r="G14855" s="87"/>
      <c r="H14855" s="47"/>
      <c r="I14855" s="120">
        <v>0</v>
      </c>
      <c r="J14855" s="120">
        <v>0</v>
      </c>
    </row>
    <row r="14856" spans="1:10" ht="15" customHeight="1">
      <c r="A14856" s="46" t="s">
        <v>26836</v>
      </c>
      <c r="B14856" s="46" t="s">
        <v>26837</v>
      </c>
      <c r="C14856" s="47">
        <v>1.421</v>
      </c>
      <c r="D14856" s="119" t="s">
        <v>20339</v>
      </c>
      <c r="E14856" s="46" t="s">
        <v>20341</v>
      </c>
      <c r="F14856" s="121">
        <v>26.613</v>
      </c>
      <c r="G14856" s="87"/>
      <c r="H14856" s="47"/>
      <c r="I14856" s="120">
        <v>0</v>
      </c>
      <c r="J14856" s="120">
        <v>0</v>
      </c>
    </row>
    <row r="14857" spans="1:10" ht="15" customHeight="1">
      <c r="A14857" s="46" t="s">
        <v>26834</v>
      </c>
      <c r="B14857" s="46" t="s">
        <v>26835</v>
      </c>
      <c r="C14857" s="47">
        <v>1.421</v>
      </c>
      <c r="D14857" s="119" t="s">
        <v>20337</v>
      </c>
      <c r="E14857" s="46" t="s">
        <v>20339</v>
      </c>
      <c r="F14857" s="121">
        <v>133.43600000000001</v>
      </c>
      <c r="G14857" s="87"/>
      <c r="H14857" s="47"/>
      <c r="I14857" s="120">
        <v>0</v>
      </c>
      <c r="J14857" s="120">
        <v>0</v>
      </c>
    </row>
    <row r="14858" spans="1:10" ht="15" customHeight="1">
      <c r="A14858" s="46" t="s">
        <v>26832</v>
      </c>
      <c r="B14858" s="46" t="s">
        <v>26833</v>
      </c>
      <c r="C14858" s="47">
        <v>1.421</v>
      </c>
      <c r="D14858" s="119" t="s">
        <v>20336</v>
      </c>
      <c r="E14858" s="46" t="s">
        <v>20337</v>
      </c>
      <c r="F14858" s="121">
        <v>29.0002</v>
      </c>
      <c r="G14858" s="87"/>
      <c r="H14858" s="47"/>
      <c r="I14858" s="120">
        <v>0</v>
      </c>
      <c r="J14858" s="120">
        <v>0</v>
      </c>
    </row>
    <row r="14859" spans="1:10" ht="15" customHeight="1">
      <c r="A14859" s="46" t="s">
        <v>26830</v>
      </c>
      <c r="B14859" s="46" t="s">
        <v>26831</v>
      </c>
      <c r="C14859" s="47">
        <v>0.88680000000000003</v>
      </c>
      <c r="D14859" s="119" t="s">
        <v>20334</v>
      </c>
      <c r="E14859" s="46" t="s">
        <v>20336</v>
      </c>
      <c r="F14859" s="121">
        <v>61.045200000000001</v>
      </c>
      <c r="G14859" s="87"/>
      <c r="H14859" s="47"/>
      <c r="I14859" s="120">
        <v>0</v>
      </c>
      <c r="J14859" s="120">
        <v>0</v>
      </c>
    </row>
    <row r="14860" spans="1:10" ht="15" customHeight="1">
      <c r="A14860" s="46" t="s">
        <v>26828</v>
      </c>
      <c r="B14860" s="46" t="s">
        <v>26829</v>
      </c>
      <c r="C14860" s="47">
        <v>0.1036</v>
      </c>
      <c r="D14860" s="119" t="s">
        <v>20332</v>
      </c>
      <c r="E14860" s="46" t="s">
        <v>20334</v>
      </c>
      <c r="F14860" s="121">
        <v>66.05</v>
      </c>
      <c r="G14860" s="87"/>
      <c r="H14860" s="47"/>
      <c r="I14860" s="120">
        <v>0</v>
      </c>
      <c r="J14860" s="120">
        <v>0</v>
      </c>
    </row>
    <row r="14861" spans="1:10" ht="15" customHeight="1">
      <c r="A14861" s="46" t="s">
        <v>21342</v>
      </c>
      <c r="B14861" s="46" t="s">
        <v>21343</v>
      </c>
      <c r="C14861" s="47">
        <v>0.12659999999999999</v>
      </c>
      <c r="D14861" s="119" t="s">
        <v>20330</v>
      </c>
      <c r="E14861" s="46" t="s">
        <v>20332</v>
      </c>
      <c r="F14861" s="121">
        <v>45.055399999999999</v>
      </c>
      <c r="G14861" s="87"/>
      <c r="H14861" s="47"/>
      <c r="I14861" s="120">
        <v>60</v>
      </c>
      <c r="J14861" s="120">
        <v>0</v>
      </c>
    </row>
    <row r="14862" spans="1:10" ht="15" customHeight="1">
      <c r="A14862" s="46" t="s">
        <v>26826</v>
      </c>
      <c r="B14862" s="46" t="s">
        <v>26827</v>
      </c>
      <c r="C14862" s="47">
        <v>0.12659999999999999</v>
      </c>
      <c r="D14862" s="119" t="s">
        <v>20328</v>
      </c>
      <c r="E14862" s="46" t="s">
        <v>20330</v>
      </c>
      <c r="F14862" s="121">
        <v>62.815600000000003</v>
      </c>
      <c r="G14862" s="87"/>
      <c r="H14862" s="47"/>
      <c r="I14862" s="120">
        <v>0</v>
      </c>
      <c r="J14862" s="120">
        <v>0</v>
      </c>
    </row>
    <row r="14863" spans="1:10" ht="15" customHeight="1">
      <c r="A14863" s="46" t="s">
        <v>26915</v>
      </c>
      <c r="B14863" s="46" t="s">
        <v>26916</v>
      </c>
      <c r="C14863" s="47">
        <v>4.5544000000000002</v>
      </c>
      <c r="D14863" s="119" t="s">
        <v>20131</v>
      </c>
      <c r="E14863" s="46" t="s">
        <v>20328</v>
      </c>
      <c r="F14863" s="121">
        <v>336.26479999999998</v>
      </c>
      <c r="G14863" s="87"/>
      <c r="H14863" s="47"/>
      <c r="I14863" s="120">
        <v>0</v>
      </c>
      <c r="J14863" s="120">
        <v>0</v>
      </c>
    </row>
    <row r="14864" spans="1:10" ht="15" customHeight="1">
      <c r="A14864" s="46" t="s">
        <v>26913</v>
      </c>
      <c r="B14864" s="46" t="s">
        <v>26914</v>
      </c>
      <c r="C14864" s="47">
        <v>4.5086000000000004</v>
      </c>
      <c r="D14864" s="119" t="s">
        <v>20130</v>
      </c>
      <c r="E14864" s="46" t="s">
        <v>20131</v>
      </c>
      <c r="F14864" s="121">
        <v>353.0772</v>
      </c>
      <c r="G14864" s="87"/>
      <c r="H14864" s="47"/>
      <c r="I14864" s="120">
        <v>75</v>
      </c>
      <c r="J14864" s="120">
        <v>0</v>
      </c>
    </row>
    <row r="14865" spans="1:10" ht="15" customHeight="1">
      <c r="A14865" s="46" t="s">
        <v>26912</v>
      </c>
      <c r="B14865" s="46" t="s">
        <v>33914</v>
      </c>
      <c r="C14865" s="47">
        <v>3.0059999999999998</v>
      </c>
      <c r="D14865" s="119" t="s">
        <v>20129</v>
      </c>
      <c r="E14865" s="46" t="s">
        <v>20130</v>
      </c>
      <c r="F14865" s="121">
        <v>353.0772</v>
      </c>
      <c r="G14865" s="87"/>
      <c r="H14865" s="47"/>
      <c r="I14865" s="120">
        <v>472</v>
      </c>
      <c r="J14865" s="120">
        <v>0</v>
      </c>
    </row>
    <row r="14866" spans="1:10" ht="15" customHeight="1">
      <c r="A14866" s="46" t="s">
        <v>26910</v>
      </c>
      <c r="B14866" s="46" t="s">
        <v>26911</v>
      </c>
      <c r="C14866" s="47">
        <v>3.0059999999999998</v>
      </c>
      <c r="D14866" s="119" t="s">
        <v>20127</v>
      </c>
      <c r="E14866" s="46" t="s">
        <v>20129</v>
      </c>
      <c r="F14866" s="121">
        <v>517.39400000000001</v>
      </c>
      <c r="G14866" s="87"/>
      <c r="H14866" s="47"/>
      <c r="I14866" s="120">
        <v>0</v>
      </c>
      <c r="J14866" s="120">
        <v>0</v>
      </c>
    </row>
    <row r="14867" spans="1:10" ht="15" customHeight="1">
      <c r="A14867" s="46" t="s">
        <v>26909</v>
      </c>
      <c r="B14867" s="46" t="s">
        <v>33915</v>
      </c>
      <c r="C14867" s="47">
        <v>3.1332</v>
      </c>
      <c r="D14867" s="119" t="s">
        <v>20125</v>
      </c>
      <c r="E14867" s="46" t="s">
        <v>20127</v>
      </c>
      <c r="F14867" s="121">
        <v>517.39400000000001</v>
      </c>
      <c r="G14867" s="87"/>
      <c r="H14867" s="47"/>
      <c r="I14867" s="120">
        <v>558</v>
      </c>
      <c r="J14867" s="120">
        <v>0</v>
      </c>
    </row>
    <row r="14868" spans="1:10" ht="15" customHeight="1">
      <c r="A14868" s="46" t="s">
        <v>432</v>
      </c>
      <c r="B14868" s="46" t="s">
        <v>33913</v>
      </c>
      <c r="C14868" s="47">
        <v>3.1332</v>
      </c>
      <c r="D14868" s="119" t="s">
        <v>20123</v>
      </c>
      <c r="E14868" s="46" t="s">
        <v>20125</v>
      </c>
      <c r="F14868" s="121">
        <v>517.39400000000001</v>
      </c>
      <c r="G14868" s="87"/>
      <c r="H14868" s="47"/>
      <c r="I14868" s="120">
        <v>336</v>
      </c>
      <c r="J14868" s="120">
        <v>0</v>
      </c>
    </row>
    <row r="14869" spans="1:10" ht="15" customHeight="1">
      <c r="A14869" s="46" t="s">
        <v>26903</v>
      </c>
      <c r="B14869" s="46" t="s">
        <v>33916</v>
      </c>
      <c r="C14869" s="47">
        <v>3.5068000000000001</v>
      </c>
      <c r="D14869" s="119" t="s">
        <v>20453</v>
      </c>
      <c r="E14869" s="46" t="s">
        <v>20123</v>
      </c>
      <c r="F14869" s="121">
        <v>6.0633999999999997</v>
      </c>
      <c r="G14869" s="87"/>
      <c r="H14869" s="47"/>
      <c r="I14869" s="120">
        <v>690</v>
      </c>
      <c r="J14869" s="120">
        <v>0</v>
      </c>
    </row>
    <row r="14870" spans="1:10" ht="15" customHeight="1">
      <c r="A14870" s="46" t="s">
        <v>26901</v>
      </c>
      <c r="B14870" s="46" t="s">
        <v>26902</v>
      </c>
      <c r="C14870" s="47">
        <v>3.5068000000000001</v>
      </c>
      <c r="D14870" s="119" t="s">
        <v>20451</v>
      </c>
      <c r="E14870" s="46" t="s">
        <v>20453</v>
      </c>
      <c r="F14870" s="121">
        <v>19.9482</v>
      </c>
      <c r="G14870" s="87"/>
      <c r="H14870" s="47"/>
      <c r="I14870" s="120">
        <v>0</v>
      </c>
      <c r="J14870" s="120">
        <v>0</v>
      </c>
    </row>
    <row r="14871" spans="1:10" ht="15" customHeight="1">
      <c r="A14871" s="46" t="s">
        <v>436</v>
      </c>
      <c r="B14871" s="46" t="s">
        <v>26908</v>
      </c>
      <c r="C14871" s="47">
        <v>3.8256000000000001</v>
      </c>
      <c r="D14871" s="119" t="s">
        <v>20449</v>
      </c>
      <c r="E14871" s="46" t="s">
        <v>20451</v>
      </c>
      <c r="F14871" s="121">
        <v>18.234400000000001</v>
      </c>
      <c r="G14871" s="87"/>
      <c r="H14871" s="47"/>
      <c r="I14871" s="120">
        <v>518</v>
      </c>
      <c r="J14871" s="120">
        <v>0</v>
      </c>
    </row>
    <row r="14872" spans="1:10" ht="15" customHeight="1">
      <c r="A14872" s="46" t="s">
        <v>26906</v>
      </c>
      <c r="B14872" s="46" t="s">
        <v>26907</v>
      </c>
      <c r="C14872" s="47">
        <v>3.8256000000000001</v>
      </c>
      <c r="D14872" s="119" t="s">
        <v>20860</v>
      </c>
      <c r="E14872" s="46" t="s">
        <v>20449</v>
      </c>
      <c r="F14872" s="121">
        <v>18.317599999999999</v>
      </c>
      <c r="G14872" s="87"/>
      <c r="H14872" s="47"/>
      <c r="I14872" s="120">
        <v>0</v>
      </c>
      <c r="J14872" s="120">
        <v>0</v>
      </c>
    </row>
    <row r="14873" spans="1:10" ht="15" customHeight="1">
      <c r="A14873" s="46" t="s">
        <v>26904</v>
      </c>
      <c r="B14873" s="46" t="s">
        <v>26905</v>
      </c>
      <c r="C14873" s="47">
        <v>0.7742</v>
      </c>
      <c r="D14873" s="119" t="s">
        <v>20447</v>
      </c>
      <c r="E14873" s="46" t="s">
        <v>20860</v>
      </c>
      <c r="F14873" s="121">
        <v>25.6008</v>
      </c>
      <c r="G14873" s="87"/>
      <c r="H14873" s="47"/>
      <c r="I14873" s="120">
        <v>0</v>
      </c>
      <c r="J14873" s="120">
        <v>0</v>
      </c>
    </row>
    <row r="14874" spans="1:10" ht="15" customHeight="1">
      <c r="A14874" s="46" t="s">
        <v>6176</v>
      </c>
      <c r="B14874" s="46" t="s">
        <v>26900</v>
      </c>
      <c r="C14874" s="47">
        <v>0.7742</v>
      </c>
      <c r="D14874" s="119" t="s">
        <v>5658</v>
      </c>
      <c r="E14874" s="46" t="s">
        <v>20447</v>
      </c>
      <c r="F14874" s="121">
        <v>1.0569999999999999</v>
      </c>
      <c r="G14874" s="87"/>
      <c r="H14874" s="47"/>
      <c r="I14874" s="120">
        <v>3034</v>
      </c>
      <c r="J14874" s="120">
        <v>0</v>
      </c>
    </row>
    <row r="14875" spans="1:10" ht="15" customHeight="1">
      <c r="A14875" s="46" t="s">
        <v>26898</v>
      </c>
      <c r="B14875" s="46" t="s">
        <v>26899</v>
      </c>
      <c r="C14875" s="47">
        <v>4.2901999999999996</v>
      </c>
      <c r="D14875" s="119" t="s">
        <v>20445</v>
      </c>
      <c r="E14875" s="46" t="s">
        <v>5658</v>
      </c>
      <c r="F14875" s="121">
        <v>3.4731999999999998</v>
      </c>
      <c r="G14875" s="87"/>
      <c r="H14875" s="47"/>
      <c r="I14875" s="120">
        <v>0</v>
      </c>
      <c r="J14875" s="120">
        <v>0</v>
      </c>
    </row>
    <row r="14876" spans="1:10" ht="15" customHeight="1">
      <c r="A14876" s="46" t="s">
        <v>26896</v>
      </c>
      <c r="B14876" s="46" t="s">
        <v>26897</v>
      </c>
      <c r="C14876" s="47">
        <v>4.2901999999999996</v>
      </c>
      <c r="D14876" s="119" t="s">
        <v>20443</v>
      </c>
      <c r="E14876" s="46" t="s">
        <v>20445</v>
      </c>
      <c r="F14876" s="121">
        <v>1.179</v>
      </c>
      <c r="G14876" s="87"/>
      <c r="H14876" s="47"/>
      <c r="I14876" s="120">
        <v>0</v>
      </c>
      <c r="J14876" s="120">
        <v>0</v>
      </c>
    </row>
    <row r="14877" spans="1:10" ht="15" customHeight="1">
      <c r="A14877" s="46" t="s">
        <v>16937</v>
      </c>
      <c r="B14877" s="46" t="s">
        <v>16938</v>
      </c>
      <c r="C14877" s="47">
        <v>2.2679999999999998</v>
      </c>
      <c r="D14877" s="119" t="s">
        <v>20441</v>
      </c>
      <c r="E14877" s="46" t="s">
        <v>20443</v>
      </c>
      <c r="F14877" s="121">
        <v>8.1888000000000005</v>
      </c>
      <c r="G14877" s="87"/>
      <c r="H14877" s="47"/>
      <c r="I14877" s="120">
        <v>630</v>
      </c>
      <c r="J14877" s="120">
        <v>0</v>
      </c>
    </row>
    <row r="14878" spans="1:10" ht="15" customHeight="1">
      <c r="A14878" s="46" t="s">
        <v>26894</v>
      </c>
      <c r="B14878" s="46" t="s">
        <v>26895</v>
      </c>
      <c r="C14878" s="47">
        <v>0.27560000000000001</v>
      </c>
      <c r="D14878" s="119" t="s">
        <v>5670</v>
      </c>
      <c r="E14878" s="46" t="s">
        <v>20441</v>
      </c>
      <c r="F14878" s="121">
        <v>10.755599999999999</v>
      </c>
      <c r="G14878" s="87"/>
      <c r="H14878" s="47"/>
      <c r="I14878" s="120">
        <v>0</v>
      </c>
      <c r="J14878" s="120">
        <v>0</v>
      </c>
    </row>
    <row r="14879" spans="1:10" ht="15" customHeight="1">
      <c r="A14879" s="46" t="s">
        <v>26892</v>
      </c>
      <c r="B14879" s="46" t="s">
        <v>26893</v>
      </c>
      <c r="C14879" s="47">
        <v>0.34620000000000001</v>
      </c>
      <c r="D14879" s="119" t="s">
        <v>20438</v>
      </c>
      <c r="E14879" s="46" t="s">
        <v>5670</v>
      </c>
      <c r="F14879" s="121">
        <v>16.8306</v>
      </c>
      <c r="G14879" s="87"/>
      <c r="H14879" s="47"/>
      <c r="I14879" s="120">
        <v>0</v>
      </c>
      <c r="J14879" s="120">
        <v>0</v>
      </c>
    </row>
    <row r="14880" spans="1:10" ht="15" customHeight="1">
      <c r="A14880" s="46" t="s">
        <v>26890</v>
      </c>
      <c r="B14880" s="46" t="s">
        <v>26891</v>
      </c>
      <c r="C14880" s="47">
        <v>6.0600000000000001E-2</v>
      </c>
      <c r="D14880" s="119" t="s">
        <v>20436</v>
      </c>
      <c r="E14880" s="46" t="s">
        <v>20438</v>
      </c>
      <c r="F14880" s="121">
        <v>7.1433999999999997</v>
      </c>
      <c r="G14880" s="87"/>
      <c r="H14880" s="47"/>
      <c r="I14880" s="120">
        <v>0</v>
      </c>
      <c r="J14880" s="120">
        <v>0</v>
      </c>
    </row>
    <row r="14881" spans="1:10" ht="15" customHeight="1">
      <c r="A14881" s="46" t="s">
        <v>26888</v>
      </c>
      <c r="B14881" s="46" t="s">
        <v>26889</v>
      </c>
      <c r="C14881" s="47">
        <v>0.2278</v>
      </c>
      <c r="D14881" s="119" t="s">
        <v>20434</v>
      </c>
      <c r="E14881" s="46" t="s">
        <v>20436</v>
      </c>
      <c r="F14881" s="121">
        <v>3.2012</v>
      </c>
      <c r="G14881" s="87"/>
      <c r="H14881" s="47"/>
      <c r="I14881" s="120">
        <v>15308</v>
      </c>
      <c r="J14881" s="120">
        <v>0</v>
      </c>
    </row>
    <row r="14882" spans="1:10" ht="15" customHeight="1">
      <c r="A14882" s="46" t="s">
        <v>26886</v>
      </c>
      <c r="B14882" s="46" t="s">
        <v>26887</v>
      </c>
      <c r="C14882" s="47">
        <v>0.48520000000000002</v>
      </c>
      <c r="D14882" s="119" t="s">
        <v>20432</v>
      </c>
      <c r="E14882" s="46" t="s">
        <v>20434</v>
      </c>
      <c r="F14882" s="121">
        <v>8.1888000000000005</v>
      </c>
      <c r="G14882" s="87"/>
      <c r="H14882" s="47"/>
      <c r="I14882" s="120">
        <v>0</v>
      </c>
      <c r="J14882" s="120">
        <v>0</v>
      </c>
    </row>
    <row r="14883" spans="1:10" ht="15" customHeight="1">
      <c r="A14883" s="46" t="s">
        <v>26884</v>
      </c>
      <c r="B14883" s="46" t="s">
        <v>26885</v>
      </c>
      <c r="C14883" s="47">
        <v>0.48520000000000002</v>
      </c>
      <c r="D14883" s="119" t="s">
        <v>20430</v>
      </c>
      <c r="E14883" s="46" t="s">
        <v>20432</v>
      </c>
      <c r="F14883" s="121">
        <v>9.0253999999999994</v>
      </c>
      <c r="G14883" s="87"/>
      <c r="H14883" s="47"/>
      <c r="I14883" s="120">
        <v>0</v>
      </c>
      <c r="J14883" s="120">
        <v>0</v>
      </c>
    </row>
    <row r="14884" spans="1:10" ht="15" customHeight="1">
      <c r="A14884" s="46" t="s">
        <v>26882</v>
      </c>
      <c r="B14884" s="46" t="s">
        <v>26883</v>
      </c>
      <c r="C14884" s="47">
        <v>4850.3720000000003</v>
      </c>
      <c r="D14884" s="119" t="s">
        <v>20428</v>
      </c>
      <c r="E14884" s="46" t="s">
        <v>20430</v>
      </c>
      <c r="F14884" s="121">
        <v>11.209199999999999</v>
      </c>
      <c r="G14884" s="87"/>
      <c r="H14884" s="47"/>
      <c r="I14884" s="120">
        <v>0</v>
      </c>
      <c r="J14884" s="120">
        <v>0</v>
      </c>
    </row>
    <row r="14885" spans="1:10" ht="15" customHeight="1">
      <c r="A14885" s="46" t="s">
        <v>26880</v>
      </c>
      <c r="B14885" s="46" t="s">
        <v>26881</v>
      </c>
      <c r="C14885" s="47">
        <v>0.48520000000000002</v>
      </c>
      <c r="D14885" s="119" t="s">
        <v>20426</v>
      </c>
      <c r="E14885" s="46" t="s">
        <v>20428</v>
      </c>
      <c r="F14885" s="121">
        <v>25.6008</v>
      </c>
      <c r="G14885" s="87"/>
      <c r="H14885" s="47"/>
      <c r="I14885" s="120">
        <v>0</v>
      </c>
      <c r="J14885" s="120">
        <v>0</v>
      </c>
    </row>
    <row r="14886" spans="1:10" ht="15" customHeight="1">
      <c r="A14886" s="46" t="s">
        <v>26878</v>
      </c>
      <c r="B14886" s="46" t="s">
        <v>26879</v>
      </c>
      <c r="C14886" s="47">
        <v>0.25740000000000002</v>
      </c>
      <c r="D14886" s="119" t="s">
        <v>20424</v>
      </c>
      <c r="E14886" s="46" t="s">
        <v>20426</v>
      </c>
      <c r="F14886" s="121">
        <v>1.2778</v>
      </c>
      <c r="G14886" s="87"/>
      <c r="H14886" s="47"/>
      <c r="I14886" s="120">
        <v>0</v>
      </c>
      <c r="J14886" s="120">
        <v>0</v>
      </c>
    </row>
    <row r="14887" spans="1:10" ht="15" customHeight="1">
      <c r="A14887" s="46" t="s">
        <v>26876</v>
      </c>
      <c r="B14887" s="46" t="s">
        <v>26877</v>
      </c>
      <c r="C14887" s="47">
        <v>0.28239999999999998</v>
      </c>
      <c r="D14887" s="119" t="s">
        <v>20792</v>
      </c>
      <c r="E14887" s="46" t="s">
        <v>20424</v>
      </c>
      <c r="F14887" s="121">
        <v>1.2534000000000001</v>
      </c>
      <c r="G14887" s="87"/>
      <c r="H14887" s="47"/>
      <c r="I14887" s="120">
        <v>0</v>
      </c>
      <c r="J14887" s="120">
        <v>0</v>
      </c>
    </row>
    <row r="14888" spans="1:10" ht="15" customHeight="1">
      <c r="A14888" s="46" t="s">
        <v>431</v>
      </c>
      <c r="B14888" s="46" t="s">
        <v>26875</v>
      </c>
      <c r="C14888" s="47">
        <v>0.2278</v>
      </c>
      <c r="D14888" s="119" t="s">
        <v>20422</v>
      </c>
      <c r="E14888" s="46" t="s">
        <v>20792</v>
      </c>
      <c r="F14888" s="121">
        <v>1.728</v>
      </c>
      <c r="G14888" s="87"/>
      <c r="H14888" s="47"/>
      <c r="I14888" s="120">
        <v>4170</v>
      </c>
      <c r="J14888" s="120">
        <v>0</v>
      </c>
    </row>
    <row r="14889" spans="1:10" ht="15" customHeight="1">
      <c r="A14889" s="46" t="s">
        <v>6414</v>
      </c>
      <c r="B14889" s="46" t="s">
        <v>26874</v>
      </c>
      <c r="C14889" s="47">
        <v>0.43020000000000003</v>
      </c>
      <c r="D14889" s="119" t="s">
        <v>5693</v>
      </c>
      <c r="E14889" s="46" t="s">
        <v>20422</v>
      </c>
      <c r="F14889" s="121">
        <v>23.591000000000001</v>
      </c>
      <c r="G14889" s="87"/>
      <c r="H14889" s="47"/>
      <c r="I14889" s="120">
        <v>4642</v>
      </c>
      <c r="J14889" s="120">
        <v>0</v>
      </c>
    </row>
    <row r="14890" spans="1:10" ht="15" customHeight="1">
      <c r="A14890" s="46" t="s">
        <v>26872</v>
      </c>
      <c r="B14890" s="46" t="s">
        <v>26873</v>
      </c>
      <c r="C14890" s="47">
        <v>3.6434000000000002</v>
      </c>
      <c r="D14890" s="119" t="s">
        <v>20775</v>
      </c>
      <c r="E14890" s="46" t="s">
        <v>5693</v>
      </c>
      <c r="F14890" s="121">
        <v>9.1530000000000005</v>
      </c>
      <c r="G14890" s="87"/>
      <c r="H14890" s="47"/>
      <c r="I14890" s="120">
        <v>0</v>
      </c>
      <c r="J14890" s="120">
        <v>0</v>
      </c>
    </row>
    <row r="14891" spans="1:10" ht="15" customHeight="1">
      <c r="A14891" s="46" t="s">
        <v>26870</v>
      </c>
      <c r="B14891" s="46" t="s">
        <v>26871</v>
      </c>
      <c r="C14891" s="47">
        <v>4.4134000000000002</v>
      </c>
      <c r="D14891" s="119" t="s">
        <v>20420</v>
      </c>
      <c r="E14891" s="46" t="s">
        <v>20775</v>
      </c>
      <c r="F14891" s="121">
        <v>8.8512000000000004</v>
      </c>
      <c r="G14891" s="87"/>
      <c r="H14891" s="47"/>
      <c r="I14891" s="120">
        <v>93</v>
      </c>
      <c r="J14891" s="120">
        <v>0</v>
      </c>
    </row>
    <row r="14892" spans="1:10" ht="15" customHeight="1">
      <c r="A14892" s="46" t="s">
        <v>26869</v>
      </c>
      <c r="B14892" s="46" t="s">
        <v>33917</v>
      </c>
      <c r="C14892" s="47">
        <v>0.49519999999999997</v>
      </c>
      <c r="D14892" s="119" t="s">
        <v>20418</v>
      </c>
      <c r="E14892" s="46" t="s">
        <v>20420</v>
      </c>
      <c r="F14892" s="121">
        <v>7.2915999999999999</v>
      </c>
      <c r="G14892" s="87"/>
      <c r="H14892" s="47"/>
      <c r="I14892" s="120">
        <v>36</v>
      </c>
      <c r="J14892" s="120">
        <v>0</v>
      </c>
    </row>
    <row r="14893" spans="1:10" ht="15" customHeight="1">
      <c r="A14893" s="46" t="s">
        <v>26867</v>
      </c>
      <c r="B14893" s="46" t="s">
        <v>26868</v>
      </c>
      <c r="C14893" s="47">
        <v>0.49519999999999997</v>
      </c>
      <c r="D14893" s="119" t="s">
        <v>20416</v>
      </c>
      <c r="E14893" s="46" t="s">
        <v>20418</v>
      </c>
      <c r="F14893" s="121">
        <v>30.432600000000001</v>
      </c>
      <c r="G14893" s="87"/>
      <c r="H14893" s="47"/>
      <c r="I14893" s="120">
        <v>0</v>
      </c>
      <c r="J14893" s="120">
        <v>0</v>
      </c>
    </row>
    <row r="14894" spans="1:10" ht="15" customHeight="1">
      <c r="A14894" s="46" t="s">
        <v>26865</v>
      </c>
      <c r="B14894" s="46" t="s">
        <v>26866</v>
      </c>
      <c r="C14894" s="47">
        <v>0.43020000000000003</v>
      </c>
      <c r="D14894" s="119" t="s">
        <v>20414</v>
      </c>
      <c r="E14894" s="46" t="s">
        <v>20416</v>
      </c>
      <c r="F14894" s="121">
        <v>30.432600000000001</v>
      </c>
      <c r="G14894" s="87"/>
      <c r="H14894" s="47"/>
      <c r="I14894" s="120">
        <v>80</v>
      </c>
      <c r="J14894" s="120">
        <v>0</v>
      </c>
    </row>
    <row r="14895" spans="1:10" ht="15" customHeight="1">
      <c r="A14895" s="46" t="s">
        <v>27053</v>
      </c>
      <c r="B14895" s="46" t="s">
        <v>27054</v>
      </c>
      <c r="C14895" s="47">
        <v>0.3004</v>
      </c>
      <c r="D14895" s="119" t="s">
        <v>20562</v>
      </c>
      <c r="E14895" s="46" t="s">
        <v>20414</v>
      </c>
      <c r="F14895" s="121">
        <v>3.4853999999999998</v>
      </c>
      <c r="G14895" s="87"/>
      <c r="H14895" s="47"/>
      <c r="I14895" s="120">
        <v>0</v>
      </c>
      <c r="J14895" s="120">
        <v>0</v>
      </c>
    </row>
    <row r="14896" spans="1:10" ht="15" customHeight="1">
      <c r="A14896" s="46" t="s">
        <v>6522</v>
      </c>
      <c r="B14896" s="46" t="s">
        <v>27052</v>
      </c>
      <c r="C14896" s="47">
        <v>24.2898</v>
      </c>
      <c r="D14896" s="119" t="s">
        <v>20952</v>
      </c>
      <c r="E14896" s="46" t="s">
        <v>20562</v>
      </c>
      <c r="F14896" s="121">
        <v>8.5806000000000004</v>
      </c>
      <c r="G14896" s="87"/>
      <c r="H14896" s="47"/>
      <c r="I14896" s="120">
        <v>33</v>
      </c>
      <c r="J14896" s="120">
        <v>0</v>
      </c>
    </row>
    <row r="14897" spans="1:10" ht="15" customHeight="1">
      <c r="A14897" s="46" t="s">
        <v>6531</v>
      </c>
      <c r="B14897" s="46" t="s">
        <v>27051</v>
      </c>
      <c r="C14897" s="47">
        <v>21.470400000000001</v>
      </c>
      <c r="D14897" s="119" t="s">
        <v>20950</v>
      </c>
      <c r="E14897" s="46" t="s">
        <v>20952</v>
      </c>
      <c r="F14897" s="121">
        <v>2.9630000000000001</v>
      </c>
      <c r="G14897" s="87"/>
      <c r="H14897" s="47"/>
      <c r="I14897" s="120">
        <v>78</v>
      </c>
      <c r="J14897" s="120">
        <v>0</v>
      </c>
    </row>
    <row r="14898" spans="1:10" ht="15" customHeight="1">
      <c r="A14898" s="46" t="s">
        <v>27049</v>
      </c>
      <c r="B14898" s="46" t="s">
        <v>27050</v>
      </c>
      <c r="C14898" s="47">
        <v>14.801600000000001</v>
      </c>
      <c r="D14898" s="119" t="s">
        <v>20948</v>
      </c>
      <c r="E14898" s="46" t="s">
        <v>20950</v>
      </c>
      <c r="F14898" s="121">
        <v>3.8448000000000002</v>
      </c>
      <c r="G14898" s="87"/>
      <c r="H14898" s="47"/>
      <c r="I14898" s="120">
        <v>0</v>
      </c>
      <c r="J14898" s="120">
        <v>0</v>
      </c>
    </row>
    <row r="14899" spans="1:10" ht="15" customHeight="1">
      <c r="A14899" s="46" t="s">
        <v>27048</v>
      </c>
      <c r="B14899" s="46" t="s">
        <v>27042</v>
      </c>
      <c r="C14899" s="47">
        <v>12.114599999999999</v>
      </c>
      <c r="D14899" s="119" t="s">
        <v>20947</v>
      </c>
      <c r="E14899" s="46" t="s">
        <v>20948</v>
      </c>
      <c r="F14899" s="121">
        <v>3.0634000000000001</v>
      </c>
      <c r="G14899" s="87"/>
      <c r="H14899" s="47"/>
      <c r="I14899" s="120">
        <v>5</v>
      </c>
      <c r="J14899" s="120">
        <v>0</v>
      </c>
    </row>
    <row r="14900" spans="1:10" ht="15" customHeight="1">
      <c r="A14900" s="46" t="s">
        <v>27046</v>
      </c>
      <c r="B14900" s="46" t="s">
        <v>27047</v>
      </c>
      <c r="C14900" s="47">
        <v>7.2141999999999999</v>
      </c>
      <c r="D14900" s="119" t="s">
        <v>20945</v>
      </c>
      <c r="E14900" s="46" t="s">
        <v>20947</v>
      </c>
      <c r="F14900" s="121">
        <v>3.0556000000000001</v>
      </c>
      <c r="G14900" s="87"/>
      <c r="H14900" s="47"/>
      <c r="I14900" s="120">
        <v>0</v>
      </c>
      <c r="J14900" s="120">
        <v>0</v>
      </c>
    </row>
    <row r="14901" spans="1:10" ht="15" customHeight="1">
      <c r="A14901" s="46" t="s">
        <v>6811</v>
      </c>
      <c r="B14901" s="46" t="s">
        <v>27045</v>
      </c>
      <c r="C14901" s="47">
        <v>8.8992000000000004</v>
      </c>
      <c r="D14901" s="119" t="s">
        <v>20943</v>
      </c>
      <c r="E14901" s="46" t="s">
        <v>20945</v>
      </c>
      <c r="F14901" s="121">
        <v>5.7031999999999998</v>
      </c>
      <c r="G14901" s="87"/>
      <c r="H14901" s="47"/>
      <c r="I14901" s="120">
        <v>64</v>
      </c>
      <c r="J14901" s="120">
        <v>0</v>
      </c>
    </row>
    <row r="14902" spans="1:10" ht="15" customHeight="1">
      <c r="A14902" s="46" t="s">
        <v>27043</v>
      </c>
      <c r="B14902" s="46" t="s">
        <v>27044</v>
      </c>
      <c r="C14902" s="47">
        <v>14.6196</v>
      </c>
      <c r="D14902" s="119" t="s">
        <v>20941</v>
      </c>
      <c r="E14902" s="46" t="s">
        <v>20943</v>
      </c>
      <c r="F14902" s="121">
        <v>6.8414000000000001</v>
      </c>
      <c r="G14902" s="87"/>
      <c r="H14902" s="47"/>
      <c r="I14902" s="120">
        <v>0</v>
      </c>
      <c r="J14902" s="120">
        <v>0</v>
      </c>
    </row>
    <row r="14903" spans="1:10" ht="15" customHeight="1">
      <c r="A14903" s="46" t="s">
        <v>6814</v>
      </c>
      <c r="B14903" s="46" t="s">
        <v>27042</v>
      </c>
      <c r="C14903" s="47">
        <v>14.8474</v>
      </c>
      <c r="D14903" s="119" t="s">
        <v>20939</v>
      </c>
      <c r="E14903" s="46" t="s">
        <v>20941</v>
      </c>
      <c r="F14903" s="121">
        <v>2.1787999999999998</v>
      </c>
      <c r="G14903" s="87"/>
      <c r="H14903" s="47"/>
      <c r="I14903" s="120">
        <v>51</v>
      </c>
      <c r="J14903" s="120">
        <v>0</v>
      </c>
    </row>
    <row r="14904" spans="1:10" ht="15" customHeight="1">
      <c r="A14904" s="46" t="s">
        <v>27040</v>
      </c>
      <c r="B14904" s="46" t="s">
        <v>27041</v>
      </c>
      <c r="C14904" s="47">
        <v>10.6572</v>
      </c>
      <c r="D14904" s="119" t="s">
        <v>20937</v>
      </c>
      <c r="E14904" s="46" t="s">
        <v>20939</v>
      </c>
      <c r="F14904" s="121">
        <v>5.6218000000000004</v>
      </c>
      <c r="G14904" s="87"/>
      <c r="H14904" s="47"/>
      <c r="I14904" s="120">
        <v>0</v>
      </c>
      <c r="J14904" s="120">
        <v>0</v>
      </c>
    </row>
    <row r="14905" spans="1:10" ht="15" customHeight="1">
      <c r="A14905" s="46" t="s">
        <v>6868</v>
      </c>
      <c r="B14905" s="46" t="s">
        <v>27039</v>
      </c>
      <c r="C14905" s="47">
        <v>21.442</v>
      </c>
      <c r="D14905" s="119" t="s">
        <v>20935</v>
      </c>
      <c r="E14905" s="46" t="s">
        <v>20937</v>
      </c>
      <c r="F14905" s="121">
        <v>11.0852</v>
      </c>
      <c r="G14905" s="87"/>
      <c r="H14905" s="47"/>
      <c r="I14905" s="120">
        <v>22</v>
      </c>
      <c r="J14905" s="120">
        <v>0</v>
      </c>
    </row>
    <row r="14906" spans="1:10" ht="15" customHeight="1">
      <c r="A14906" s="46" t="s">
        <v>4268</v>
      </c>
      <c r="B14906" s="46" t="s">
        <v>27061</v>
      </c>
      <c r="C14906" s="47">
        <v>14.801600000000001</v>
      </c>
      <c r="D14906" s="119" t="s">
        <v>20933</v>
      </c>
      <c r="E14906" s="46" t="s">
        <v>20935</v>
      </c>
      <c r="F14906" s="121">
        <v>6.0861999999999998</v>
      </c>
      <c r="G14906" s="87"/>
      <c r="H14906" s="47"/>
      <c r="I14906" s="120">
        <v>218</v>
      </c>
      <c r="J14906" s="120">
        <v>0</v>
      </c>
    </row>
    <row r="14907" spans="1:10" ht="15" customHeight="1">
      <c r="A14907" s="46" t="s">
        <v>27059</v>
      </c>
      <c r="B14907" s="46" t="s">
        <v>27060</v>
      </c>
      <c r="C14907" s="47">
        <v>14.801600000000001</v>
      </c>
      <c r="D14907" s="119" t="s">
        <v>20931</v>
      </c>
      <c r="E14907" s="46" t="s">
        <v>20933</v>
      </c>
      <c r="F14907" s="121">
        <v>13.6714</v>
      </c>
      <c r="G14907" s="87"/>
      <c r="H14907" s="47"/>
      <c r="I14907" s="120">
        <v>0</v>
      </c>
      <c r="J14907" s="120">
        <v>0</v>
      </c>
    </row>
    <row r="14908" spans="1:10" ht="15" customHeight="1">
      <c r="A14908" s="46" t="s">
        <v>27057</v>
      </c>
      <c r="B14908" s="46" t="s">
        <v>27058</v>
      </c>
      <c r="C14908" s="47">
        <v>25.0488</v>
      </c>
      <c r="D14908" s="119" t="s">
        <v>20929</v>
      </c>
      <c r="E14908" s="46" t="s">
        <v>20931</v>
      </c>
      <c r="F14908" s="121">
        <v>12.776999999999999</v>
      </c>
      <c r="G14908" s="87"/>
      <c r="H14908" s="47"/>
      <c r="I14908" s="120">
        <v>0</v>
      </c>
      <c r="J14908" s="120">
        <v>0</v>
      </c>
    </row>
    <row r="14909" spans="1:10" ht="15" customHeight="1">
      <c r="A14909" s="46" t="s">
        <v>27688</v>
      </c>
      <c r="B14909" s="46" t="s">
        <v>33930</v>
      </c>
      <c r="C14909" s="47">
        <v>54.373199999999997</v>
      </c>
      <c r="D14909" s="119" t="s">
        <v>20927</v>
      </c>
      <c r="E14909" s="46" t="s">
        <v>20929</v>
      </c>
      <c r="F14909" s="121">
        <v>2.1627999999999998</v>
      </c>
      <c r="G14909" s="87"/>
      <c r="H14909" s="47"/>
      <c r="I14909" s="120">
        <v>20</v>
      </c>
      <c r="J14909" s="120">
        <v>0</v>
      </c>
    </row>
    <row r="14910" spans="1:10" ht="15" customHeight="1">
      <c r="A14910" s="46" t="s">
        <v>4542</v>
      </c>
      <c r="B14910" s="46" t="s">
        <v>33927</v>
      </c>
      <c r="C14910" s="47">
        <v>80.514200000000002</v>
      </c>
      <c r="D14910" s="119" t="s">
        <v>20925</v>
      </c>
      <c r="E14910" s="46" t="s">
        <v>20927</v>
      </c>
      <c r="F14910" s="121">
        <v>2.1627999999999998</v>
      </c>
      <c r="G14910" s="87"/>
      <c r="H14910" s="47"/>
      <c r="I14910" s="120">
        <v>15</v>
      </c>
      <c r="J14910" s="120">
        <v>0</v>
      </c>
    </row>
    <row r="14911" spans="1:10" ht="15" customHeight="1">
      <c r="A14911" s="46" t="s">
        <v>27687</v>
      </c>
      <c r="B14911" s="46" t="s">
        <v>33929</v>
      </c>
      <c r="C14911" s="47">
        <v>58.555799999999998</v>
      </c>
      <c r="D14911" s="119" t="s">
        <v>20923</v>
      </c>
      <c r="E14911" s="46" t="s">
        <v>20925</v>
      </c>
      <c r="F14911" s="121">
        <v>3.6821999999999999</v>
      </c>
      <c r="G14911" s="87"/>
      <c r="H14911" s="47"/>
      <c r="I14911" s="120">
        <v>17</v>
      </c>
      <c r="J14911" s="120">
        <v>0</v>
      </c>
    </row>
    <row r="14912" spans="1:10" ht="15" customHeight="1">
      <c r="A14912" s="46" t="s">
        <v>4561</v>
      </c>
      <c r="B14912" s="46" t="s">
        <v>33925</v>
      </c>
      <c r="C14912" s="47">
        <v>29.277999999999999</v>
      </c>
      <c r="D14912" s="119" t="s">
        <v>20921</v>
      </c>
      <c r="E14912" s="46" t="s">
        <v>20923</v>
      </c>
      <c r="F14912" s="121">
        <v>10.64</v>
      </c>
      <c r="G14912" s="87"/>
      <c r="H14912" s="47"/>
      <c r="I14912" s="120">
        <v>0</v>
      </c>
      <c r="J14912" s="120">
        <v>0</v>
      </c>
    </row>
    <row r="14913" spans="1:10" ht="15" customHeight="1">
      <c r="A14913" s="46" t="s">
        <v>4573</v>
      </c>
      <c r="B14913" s="46" t="s">
        <v>33921</v>
      </c>
      <c r="C14913" s="47">
        <v>40.78</v>
      </c>
      <c r="D14913" s="119" t="s">
        <v>20919</v>
      </c>
      <c r="E14913" s="46" t="s">
        <v>20921</v>
      </c>
      <c r="F14913" s="121">
        <v>3.7517999999999998</v>
      </c>
      <c r="G14913" s="87"/>
      <c r="H14913" s="47"/>
      <c r="I14913" s="120">
        <v>5</v>
      </c>
      <c r="J14913" s="120">
        <v>0</v>
      </c>
    </row>
    <row r="14914" spans="1:10" ht="15" customHeight="1">
      <c r="A14914" s="46" t="s">
        <v>4583</v>
      </c>
      <c r="B14914" s="46" t="s">
        <v>33926</v>
      </c>
      <c r="C14914" s="47">
        <v>72.149199999999993</v>
      </c>
      <c r="D14914" s="119" t="s">
        <v>20917</v>
      </c>
      <c r="E14914" s="46" t="s">
        <v>20919</v>
      </c>
      <c r="F14914" s="121">
        <v>6.8967999999999998</v>
      </c>
      <c r="G14914" s="87"/>
      <c r="H14914" s="47"/>
      <c r="I14914" s="120">
        <v>1</v>
      </c>
      <c r="J14914" s="120">
        <v>0</v>
      </c>
    </row>
    <row r="14915" spans="1:10" ht="15" customHeight="1">
      <c r="A14915" s="46" t="s">
        <v>4595</v>
      </c>
      <c r="B14915" s="46" t="s">
        <v>33923</v>
      </c>
      <c r="C14915" s="47">
        <v>35.5518</v>
      </c>
      <c r="D14915" s="119" t="s">
        <v>20915</v>
      </c>
      <c r="E14915" s="46" t="s">
        <v>20917</v>
      </c>
      <c r="F14915" s="121">
        <v>6.9112</v>
      </c>
      <c r="G14915" s="87"/>
      <c r="H14915" s="47"/>
      <c r="I14915" s="120">
        <v>9</v>
      </c>
      <c r="J14915" s="120">
        <v>0</v>
      </c>
    </row>
    <row r="14916" spans="1:10" ht="15" customHeight="1">
      <c r="A14916" s="46" t="s">
        <v>4605</v>
      </c>
      <c r="B14916" s="46" t="s">
        <v>33928</v>
      </c>
      <c r="C14916" s="47">
        <v>48.099400000000003</v>
      </c>
      <c r="D14916" s="119" t="s">
        <v>20914</v>
      </c>
      <c r="E14916" s="46" t="s">
        <v>20915</v>
      </c>
      <c r="F14916" s="121">
        <v>4.2382</v>
      </c>
      <c r="G14916" s="87"/>
      <c r="H14916" s="47"/>
      <c r="I14916" s="120">
        <v>17</v>
      </c>
      <c r="J14916" s="120">
        <v>0</v>
      </c>
    </row>
    <row r="14917" spans="1:10" ht="15" customHeight="1">
      <c r="A14917" s="46" t="s">
        <v>4617</v>
      </c>
      <c r="B14917" s="46" t="s">
        <v>33932</v>
      </c>
      <c r="C14917" s="47">
        <v>47.053800000000003</v>
      </c>
      <c r="D14917" s="119" t="s">
        <v>20912</v>
      </c>
      <c r="E14917" s="46" t="s">
        <v>20914</v>
      </c>
      <c r="F14917" s="121">
        <v>46.810600000000001</v>
      </c>
      <c r="G14917" s="87"/>
      <c r="H14917" s="47"/>
      <c r="I14917" s="120">
        <v>65</v>
      </c>
      <c r="J14917" s="120">
        <v>0</v>
      </c>
    </row>
    <row r="14918" spans="1:10" ht="15" customHeight="1">
      <c r="A14918" s="46" t="s">
        <v>4627</v>
      </c>
      <c r="B14918" s="46" t="s">
        <v>33920</v>
      </c>
      <c r="C14918" s="47">
        <v>35.5518</v>
      </c>
      <c r="D14918" s="119" t="s">
        <v>20910</v>
      </c>
      <c r="E14918" s="46" t="s">
        <v>20912</v>
      </c>
      <c r="F14918" s="121">
        <v>5.1806000000000001</v>
      </c>
      <c r="G14918" s="87"/>
      <c r="H14918" s="47"/>
      <c r="I14918" s="120">
        <v>1</v>
      </c>
      <c r="J14918" s="120">
        <v>0</v>
      </c>
    </row>
    <row r="14919" spans="1:10" ht="15" customHeight="1">
      <c r="A14919" s="46" t="s">
        <v>4639</v>
      </c>
      <c r="B14919" s="46" t="s">
        <v>33922</v>
      </c>
      <c r="C14919" s="47">
        <v>52.281999999999996</v>
      </c>
      <c r="D14919" s="119" t="s">
        <v>20908</v>
      </c>
      <c r="E14919" s="46" t="s">
        <v>20910</v>
      </c>
      <c r="F14919" s="121">
        <v>53.245399999999997</v>
      </c>
      <c r="G14919" s="87"/>
      <c r="H14919" s="47"/>
      <c r="I14919" s="120">
        <v>5</v>
      </c>
      <c r="J14919" s="120">
        <v>0</v>
      </c>
    </row>
    <row r="14920" spans="1:10" ht="15" customHeight="1">
      <c r="A14920" s="46" t="s">
        <v>4648</v>
      </c>
      <c r="B14920" s="46" t="s">
        <v>33931</v>
      </c>
      <c r="C14920" s="47">
        <v>47.053800000000003</v>
      </c>
      <c r="D14920" s="119" t="s">
        <v>20906</v>
      </c>
      <c r="E14920" s="46" t="s">
        <v>20908</v>
      </c>
      <c r="F14920" s="121">
        <v>22.905999999999999</v>
      </c>
      <c r="G14920" s="87"/>
      <c r="H14920" s="47"/>
      <c r="I14920" s="120">
        <v>52</v>
      </c>
      <c r="J14920" s="120">
        <v>0</v>
      </c>
    </row>
    <row r="14921" spans="1:10" ht="15" customHeight="1">
      <c r="A14921" s="46" t="s">
        <v>4722</v>
      </c>
      <c r="B14921" s="46" t="s">
        <v>33924</v>
      </c>
      <c r="C14921" s="47">
        <v>31.369199999999999</v>
      </c>
      <c r="D14921" s="119" t="s">
        <v>20904</v>
      </c>
      <c r="E14921" s="46" t="s">
        <v>20906</v>
      </c>
      <c r="F14921" s="121">
        <v>23.881599999999999</v>
      </c>
      <c r="G14921" s="87"/>
      <c r="H14921" s="47"/>
      <c r="I14921" s="120">
        <v>9</v>
      </c>
      <c r="J14921" s="120">
        <v>0</v>
      </c>
    </row>
    <row r="14922" spans="1:10" ht="15" customHeight="1">
      <c r="A14922" s="46" t="s">
        <v>27072</v>
      </c>
      <c r="B14922" s="46" t="s">
        <v>33933</v>
      </c>
      <c r="C14922" s="47">
        <v>68.059600000000003</v>
      </c>
      <c r="D14922" s="119" t="s">
        <v>20902</v>
      </c>
      <c r="E14922" s="46" t="s">
        <v>20904</v>
      </c>
      <c r="F14922" s="121">
        <v>49.493600000000001</v>
      </c>
      <c r="G14922" s="87"/>
      <c r="H14922" s="47"/>
      <c r="I14922" s="120">
        <v>29</v>
      </c>
      <c r="J14922" s="120">
        <v>0</v>
      </c>
    </row>
    <row r="14923" spans="1:10" ht="15" customHeight="1">
      <c r="A14923" s="46" t="s">
        <v>27070</v>
      </c>
      <c r="B14923" s="46" t="s">
        <v>27071</v>
      </c>
      <c r="C14923" s="47">
        <v>68.059600000000003</v>
      </c>
      <c r="D14923" s="119" t="s">
        <v>20900</v>
      </c>
      <c r="E14923" s="46" t="s">
        <v>20902</v>
      </c>
      <c r="F14923" s="121">
        <v>5.0410000000000004</v>
      </c>
      <c r="G14923" s="87"/>
      <c r="H14923" s="47"/>
      <c r="I14923" s="120">
        <v>10</v>
      </c>
      <c r="J14923" s="120">
        <v>0</v>
      </c>
    </row>
    <row r="14924" spans="1:10" ht="15" customHeight="1">
      <c r="A14924" s="46" t="s">
        <v>27068</v>
      </c>
      <c r="B14924" s="46" t="s">
        <v>27069</v>
      </c>
      <c r="C14924" s="47">
        <v>82.140799999999999</v>
      </c>
      <c r="D14924" s="119" t="s">
        <v>20898</v>
      </c>
      <c r="E14924" s="46" t="s">
        <v>20900</v>
      </c>
      <c r="F14924" s="121">
        <v>9.4667999999999992</v>
      </c>
      <c r="G14924" s="87"/>
      <c r="H14924" s="47"/>
      <c r="I14924" s="120">
        <v>10</v>
      </c>
      <c r="J14924" s="120">
        <v>0</v>
      </c>
    </row>
    <row r="14925" spans="1:10" ht="15" customHeight="1">
      <c r="A14925" s="46" t="s">
        <v>27066</v>
      </c>
      <c r="B14925" s="46" t="s">
        <v>27067</v>
      </c>
      <c r="C14925" s="47">
        <v>91.528199999999998</v>
      </c>
      <c r="D14925" s="119" t="s">
        <v>20896</v>
      </c>
      <c r="E14925" s="46" t="s">
        <v>20898</v>
      </c>
      <c r="F14925" s="121">
        <v>6.0053999999999998</v>
      </c>
      <c r="G14925" s="87"/>
      <c r="H14925" s="47"/>
      <c r="I14925" s="120">
        <v>0</v>
      </c>
      <c r="J14925" s="120">
        <v>0</v>
      </c>
    </row>
    <row r="14926" spans="1:10" ht="15" customHeight="1">
      <c r="A14926" s="46" t="s">
        <v>27064</v>
      </c>
      <c r="B14926" s="46" t="s">
        <v>27065</v>
      </c>
      <c r="C14926" s="47">
        <v>131.42519999999999</v>
      </c>
      <c r="D14926" s="119" t="s">
        <v>20894</v>
      </c>
      <c r="E14926" s="46" t="s">
        <v>20896</v>
      </c>
      <c r="F14926" s="121">
        <v>11.6386</v>
      </c>
      <c r="G14926" s="87"/>
      <c r="H14926" s="47"/>
      <c r="I14926" s="120">
        <v>6</v>
      </c>
      <c r="J14926" s="120">
        <v>0</v>
      </c>
    </row>
    <row r="14927" spans="1:10" ht="15" customHeight="1">
      <c r="A14927" s="46" t="s">
        <v>27089</v>
      </c>
      <c r="B14927" s="46" t="s">
        <v>27090</v>
      </c>
      <c r="C14927" s="47">
        <v>32.791200000000003</v>
      </c>
      <c r="D14927" s="119" t="s">
        <v>20892</v>
      </c>
      <c r="E14927" s="46" t="s">
        <v>20894</v>
      </c>
      <c r="F14927" s="121">
        <v>18.701000000000001</v>
      </c>
      <c r="G14927" s="87"/>
      <c r="H14927" s="47"/>
      <c r="I14927" s="120">
        <v>4</v>
      </c>
      <c r="J14927" s="120">
        <v>0</v>
      </c>
    </row>
    <row r="14928" spans="1:10" ht="15" customHeight="1">
      <c r="A14928" s="46" t="s">
        <v>27087</v>
      </c>
      <c r="B14928" s="46" t="s">
        <v>27088</v>
      </c>
      <c r="C14928" s="47">
        <v>32.791200000000003</v>
      </c>
      <c r="D14928" s="119" t="s">
        <v>20890</v>
      </c>
      <c r="E14928" s="46" t="s">
        <v>20892</v>
      </c>
      <c r="F14928" s="121">
        <v>5.7031999999999998</v>
      </c>
      <c r="G14928" s="87"/>
      <c r="H14928" s="47"/>
      <c r="I14928" s="120">
        <v>3</v>
      </c>
      <c r="J14928" s="120">
        <v>0</v>
      </c>
    </row>
    <row r="14929" spans="1:10" ht="15" customHeight="1">
      <c r="A14929" s="46" t="s">
        <v>27085</v>
      </c>
      <c r="B14929" s="46" t="s">
        <v>27086</v>
      </c>
      <c r="C14929" s="47">
        <v>32.791200000000003</v>
      </c>
      <c r="D14929" s="119" t="s">
        <v>20888</v>
      </c>
      <c r="E14929" s="46" t="s">
        <v>20890</v>
      </c>
      <c r="F14929" s="121">
        <v>10.8142</v>
      </c>
      <c r="G14929" s="87"/>
      <c r="H14929" s="47"/>
      <c r="I14929" s="120">
        <v>1</v>
      </c>
      <c r="J14929" s="120">
        <v>0</v>
      </c>
    </row>
    <row r="14930" spans="1:10" ht="15" customHeight="1">
      <c r="A14930" s="46" t="s">
        <v>27083</v>
      </c>
      <c r="B14930" s="46" t="s">
        <v>27084</v>
      </c>
      <c r="C14930" s="47">
        <v>20.95</v>
      </c>
      <c r="D14930" s="119" t="s">
        <v>20886</v>
      </c>
      <c r="E14930" s="46" t="s">
        <v>20888</v>
      </c>
      <c r="F14930" s="121">
        <v>18.190000000000001</v>
      </c>
      <c r="G14930" s="87"/>
      <c r="H14930" s="47"/>
      <c r="I14930" s="120">
        <v>3</v>
      </c>
      <c r="J14930" s="120">
        <v>0</v>
      </c>
    </row>
    <row r="14931" spans="1:10" ht="15" customHeight="1">
      <c r="A14931" s="46" t="s">
        <v>27081</v>
      </c>
      <c r="B14931" s="46" t="s">
        <v>27082</v>
      </c>
      <c r="C14931" s="47">
        <v>20.95</v>
      </c>
      <c r="D14931" s="119" t="s">
        <v>20884</v>
      </c>
      <c r="E14931" s="46" t="s">
        <v>20886</v>
      </c>
      <c r="F14931" s="121">
        <v>2.9630000000000001</v>
      </c>
      <c r="G14931" s="87"/>
      <c r="H14931" s="47"/>
      <c r="I14931" s="120">
        <v>1</v>
      </c>
      <c r="J14931" s="120">
        <v>0</v>
      </c>
    </row>
    <row r="14932" spans="1:10" ht="15" customHeight="1">
      <c r="A14932" s="46" t="s">
        <v>27079</v>
      </c>
      <c r="B14932" s="46" t="s">
        <v>27080</v>
      </c>
      <c r="C14932" s="47">
        <v>29.1478</v>
      </c>
      <c r="D14932" s="119" t="s">
        <v>20882</v>
      </c>
      <c r="E14932" s="46" t="s">
        <v>20884</v>
      </c>
      <c r="F14932" s="121">
        <v>44.9056</v>
      </c>
      <c r="G14932" s="87"/>
      <c r="H14932" s="47"/>
      <c r="I14932" s="120">
        <v>3</v>
      </c>
      <c r="J14932" s="120">
        <v>0</v>
      </c>
    </row>
    <row r="14933" spans="1:10" ht="15" customHeight="1">
      <c r="A14933" s="46" t="s">
        <v>27077</v>
      </c>
      <c r="B14933" s="46" t="s">
        <v>27078</v>
      </c>
      <c r="C14933" s="47">
        <v>29.1478</v>
      </c>
      <c r="D14933" s="119" t="s">
        <v>20880</v>
      </c>
      <c r="E14933" s="46" t="s">
        <v>20882</v>
      </c>
      <c r="F14933" s="121">
        <v>44.9056</v>
      </c>
      <c r="G14933" s="87"/>
      <c r="H14933" s="47"/>
      <c r="I14933" s="120">
        <v>4</v>
      </c>
      <c r="J14933" s="120">
        <v>0</v>
      </c>
    </row>
    <row r="14934" spans="1:10" ht="15" customHeight="1">
      <c r="A14934" s="46" t="s">
        <v>27075</v>
      </c>
      <c r="B14934" s="46" t="s">
        <v>27076</v>
      </c>
      <c r="C14934" s="47">
        <v>40.988999999999997</v>
      </c>
      <c r="D14934" s="119" t="s">
        <v>20878</v>
      </c>
      <c r="E14934" s="46" t="s">
        <v>20880</v>
      </c>
      <c r="F14934" s="121">
        <v>40.108400000000003</v>
      </c>
      <c r="G14934" s="87"/>
      <c r="H14934" s="47"/>
      <c r="I14934" s="120">
        <v>1</v>
      </c>
      <c r="J14934" s="120">
        <v>0</v>
      </c>
    </row>
    <row r="14935" spans="1:10" ht="15" customHeight="1">
      <c r="A14935" s="46" t="s">
        <v>27073</v>
      </c>
      <c r="B14935" s="46" t="s">
        <v>27074</v>
      </c>
      <c r="C14935" s="47">
        <v>0</v>
      </c>
      <c r="D14935" s="119" t="s">
        <v>20876</v>
      </c>
      <c r="E14935" s="46" t="s">
        <v>20878</v>
      </c>
      <c r="F14935" s="121">
        <v>13.421799999999999</v>
      </c>
      <c r="G14935" s="87"/>
      <c r="H14935" s="47"/>
      <c r="I14935" s="120">
        <v>0</v>
      </c>
      <c r="J14935" s="120">
        <v>0</v>
      </c>
    </row>
    <row r="14936" spans="1:10" ht="15" customHeight="1">
      <c r="A14936" s="46" t="s">
        <v>27115</v>
      </c>
      <c r="B14936" s="46" t="s">
        <v>27116</v>
      </c>
      <c r="C14936" s="47">
        <v>44.531199999999998</v>
      </c>
      <c r="D14936" s="119" t="s">
        <v>20874</v>
      </c>
      <c r="E14936" s="46" t="s">
        <v>20876</v>
      </c>
      <c r="F14936" s="121">
        <v>13.005000000000001</v>
      </c>
      <c r="G14936" s="87"/>
      <c r="H14936" s="47"/>
      <c r="I14936" s="120">
        <v>26</v>
      </c>
      <c r="J14936" s="120">
        <v>0</v>
      </c>
    </row>
    <row r="14937" spans="1:10" ht="15" customHeight="1">
      <c r="A14937" s="46" t="s">
        <v>27113</v>
      </c>
      <c r="B14937" s="46" t="s">
        <v>27114</v>
      </c>
      <c r="C14937" s="47">
        <v>82.990200000000002</v>
      </c>
      <c r="D14937" s="119" t="s">
        <v>20872</v>
      </c>
      <c r="E14937" s="46" t="s">
        <v>20874</v>
      </c>
      <c r="F14937" s="121">
        <v>2.7406000000000001</v>
      </c>
      <c r="G14937" s="87"/>
      <c r="H14937" s="47"/>
      <c r="I14937" s="120">
        <v>4</v>
      </c>
      <c r="J14937" s="120">
        <v>0</v>
      </c>
    </row>
    <row r="14938" spans="1:10" ht="15" customHeight="1">
      <c r="A14938" s="46" t="s">
        <v>27111</v>
      </c>
      <c r="B14938" s="46" t="s">
        <v>27112</v>
      </c>
      <c r="C14938" s="47">
        <v>124.52460000000001</v>
      </c>
      <c r="D14938" s="119" t="s">
        <v>20870</v>
      </c>
      <c r="E14938" s="46" t="s">
        <v>20872</v>
      </c>
      <c r="F14938" s="121">
        <v>14.844799999999999</v>
      </c>
      <c r="G14938" s="87"/>
      <c r="H14938" s="47"/>
      <c r="I14938" s="120">
        <v>0</v>
      </c>
      <c r="J14938" s="120">
        <v>0</v>
      </c>
    </row>
    <row r="14939" spans="1:10" ht="15" customHeight="1">
      <c r="A14939" s="46" t="s">
        <v>27109</v>
      </c>
      <c r="B14939" s="46" t="s">
        <v>27110</v>
      </c>
      <c r="C14939" s="47">
        <v>133.08799999999999</v>
      </c>
      <c r="D14939" s="119" t="s">
        <v>20868</v>
      </c>
      <c r="E14939" s="46" t="s">
        <v>20870</v>
      </c>
      <c r="F14939" s="121">
        <v>12.382400000000001</v>
      </c>
      <c r="G14939" s="87"/>
      <c r="H14939" s="47"/>
      <c r="I14939" s="120">
        <v>5</v>
      </c>
      <c r="J14939" s="120">
        <v>0</v>
      </c>
    </row>
    <row r="14940" spans="1:10" ht="15" customHeight="1">
      <c r="A14940" s="46" t="s">
        <v>27107</v>
      </c>
      <c r="B14940" s="46" t="s">
        <v>27108</v>
      </c>
      <c r="C14940" s="47">
        <v>71.604399999999998</v>
      </c>
      <c r="D14940" s="119" t="s">
        <v>20866</v>
      </c>
      <c r="E14940" s="46" t="s">
        <v>20868</v>
      </c>
      <c r="F14940" s="121">
        <v>84.793000000000006</v>
      </c>
      <c r="G14940" s="87"/>
      <c r="H14940" s="47"/>
      <c r="I14940" s="120">
        <v>0</v>
      </c>
      <c r="J14940" s="120">
        <v>0</v>
      </c>
    </row>
    <row r="14941" spans="1:10" ht="15" customHeight="1">
      <c r="A14941" s="46" t="s">
        <v>27105</v>
      </c>
      <c r="B14941" s="46" t="s">
        <v>27106</v>
      </c>
      <c r="C14941" s="47">
        <v>101.2076</v>
      </c>
      <c r="D14941" s="119" t="s">
        <v>20864</v>
      </c>
      <c r="E14941" s="46" t="s">
        <v>20866</v>
      </c>
      <c r="F14941" s="121">
        <v>75.048000000000002</v>
      </c>
      <c r="G14941" s="87"/>
      <c r="H14941" s="47"/>
      <c r="I14941" s="120">
        <v>0</v>
      </c>
      <c r="J14941" s="120">
        <v>0</v>
      </c>
    </row>
    <row r="14942" spans="1:10" ht="15" customHeight="1">
      <c r="A14942" s="46" t="s">
        <v>27103</v>
      </c>
      <c r="B14942" s="46" t="s">
        <v>27104</v>
      </c>
      <c r="C14942" s="47">
        <v>156.87180000000001</v>
      </c>
      <c r="D14942" s="119" t="s">
        <v>20862</v>
      </c>
      <c r="E14942" s="46" t="s">
        <v>20864</v>
      </c>
      <c r="F14942" s="121">
        <v>12.452</v>
      </c>
      <c r="G14942" s="87"/>
      <c r="H14942" s="47"/>
      <c r="I14942" s="120">
        <v>0</v>
      </c>
      <c r="J14942" s="120">
        <v>0</v>
      </c>
    </row>
    <row r="14943" spans="1:10" ht="15" customHeight="1">
      <c r="A14943" s="46" t="s">
        <v>27101</v>
      </c>
      <c r="B14943" s="46" t="s">
        <v>27102</v>
      </c>
      <c r="C14943" s="47">
        <v>71.351399999999998</v>
      </c>
      <c r="D14943" s="119" t="s">
        <v>20857</v>
      </c>
      <c r="E14943" s="46" t="s">
        <v>20862</v>
      </c>
      <c r="F14943" s="121">
        <v>18.2484</v>
      </c>
      <c r="G14943" s="87"/>
      <c r="H14943" s="47"/>
      <c r="I14943" s="120">
        <v>15</v>
      </c>
      <c r="J14943" s="120">
        <v>0</v>
      </c>
    </row>
    <row r="14944" spans="1:10" ht="15" customHeight="1">
      <c r="A14944" s="46" t="s">
        <v>27099</v>
      </c>
      <c r="B14944" s="46" t="s">
        <v>27100</v>
      </c>
      <c r="C14944" s="47">
        <v>85.520399999999995</v>
      </c>
      <c r="D14944" s="119" t="s">
        <v>20855</v>
      </c>
      <c r="E14944" s="46" t="s">
        <v>20857</v>
      </c>
      <c r="F14944" s="121">
        <v>2030.8797999999999</v>
      </c>
      <c r="G14944" s="87"/>
      <c r="H14944" s="47"/>
      <c r="I14944" s="120">
        <v>2</v>
      </c>
      <c r="J14944" s="120">
        <v>0</v>
      </c>
    </row>
    <row r="14945" spans="1:10" ht="15" customHeight="1">
      <c r="A14945" s="46" t="s">
        <v>27097</v>
      </c>
      <c r="B14945" s="46" t="s">
        <v>27098</v>
      </c>
      <c r="C14945" s="47">
        <v>133.08799999999999</v>
      </c>
      <c r="D14945" s="119" t="s">
        <v>20853</v>
      </c>
      <c r="E14945" s="46" t="s">
        <v>20855</v>
      </c>
      <c r="F14945" s="121">
        <v>1.8004</v>
      </c>
      <c r="G14945" s="87"/>
      <c r="H14945" s="47"/>
      <c r="I14945" s="120">
        <v>20</v>
      </c>
      <c r="J14945" s="120">
        <v>0</v>
      </c>
    </row>
    <row r="14946" spans="1:10" ht="15" customHeight="1">
      <c r="A14946" s="46" t="s">
        <v>27095</v>
      </c>
      <c r="B14946" s="46" t="s">
        <v>27096</v>
      </c>
      <c r="C14946" s="47">
        <v>122.20820000000001</v>
      </c>
      <c r="D14946" s="119" t="s">
        <v>20851</v>
      </c>
      <c r="E14946" s="46" t="s">
        <v>20853</v>
      </c>
      <c r="F14946" s="121">
        <v>4.4370000000000003</v>
      </c>
      <c r="G14946" s="87"/>
      <c r="H14946" s="47"/>
      <c r="I14946" s="120">
        <v>2</v>
      </c>
      <c r="J14946" s="120">
        <v>0</v>
      </c>
    </row>
    <row r="14947" spans="1:10" ht="15" customHeight="1">
      <c r="A14947" s="46" t="s">
        <v>27093</v>
      </c>
      <c r="B14947" s="46" t="s">
        <v>27094</v>
      </c>
      <c r="C14947" s="47">
        <v>71.351399999999998</v>
      </c>
      <c r="D14947" s="119" t="s">
        <v>20849</v>
      </c>
      <c r="E14947" s="46" t="s">
        <v>20851</v>
      </c>
      <c r="F14947" s="121">
        <v>4.4370000000000003</v>
      </c>
      <c r="G14947" s="87"/>
      <c r="H14947" s="47"/>
      <c r="I14947" s="120">
        <v>16</v>
      </c>
      <c r="J14947" s="120">
        <v>0</v>
      </c>
    </row>
    <row r="14948" spans="1:10" ht="15" customHeight="1">
      <c r="A14948" s="46" t="s">
        <v>27091</v>
      </c>
      <c r="B14948" s="46" t="s">
        <v>27092</v>
      </c>
      <c r="C14948" s="47">
        <v>85.520399999999995</v>
      </c>
      <c r="D14948" s="119" t="s">
        <v>20847</v>
      </c>
      <c r="E14948" s="46" t="s">
        <v>20849</v>
      </c>
      <c r="F14948" s="121">
        <v>12.382400000000001</v>
      </c>
      <c r="G14948" s="87"/>
      <c r="H14948" s="47"/>
      <c r="I14948" s="120">
        <v>1</v>
      </c>
      <c r="J14948" s="120">
        <v>0</v>
      </c>
    </row>
    <row r="14949" spans="1:10" ht="15" customHeight="1">
      <c r="A14949" s="46" t="s">
        <v>2392</v>
      </c>
      <c r="B14949" s="46" t="s">
        <v>27130</v>
      </c>
      <c r="C14949" s="47">
        <v>63.760800000000003</v>
      </c>
      <c r="D14949" s="119" t="s">
        <v>20845</v>
      </c>
      <c r="E14949" s="46" t="s">
        <v>20847</v>
      </c>
      <c r="F14949" s="121">
        <v>22.383199999999999</v>
      </c>
      <c r="G14949" s="87"/>
      <c r="H14949" s="47"/>
      <c r="I14949" s="120">
        <v>72</v>
      </c>
      <c r="J14949" s="120">
        <v>0</v>
      </c>
    </row>
    <row r="14950" spans="1:10" ht="15" customHeight="1">
      <c r="A14950" s="46" t="s">
        <v>27128</v>
      </c>
      <c r="B14950" s="46" t="s">
        <v>27129</v>
      </c>
      <c r="C14950" s="47">
        <v>45.543399999999998</v>
      </c>
      <c r="D14950" s="119" t="s">
        <v>20843</v>
      </c>
      <c r="E14950" s="46" t="s">
        <v>20845</v>
      </c>
      <c r="F14950" s="121">
        <v>16.679600000000001</v>
      </c>
      <c r="G14950" s="87"/>
      <c r="H14950" s="47"/>
      <c r="I14950" s="120">
        <v>0</v>
      </c>
      <c r="J14950" s="120">
        <v>0</v>
      </c>
    </row>
    <row r="14951" spans="1:10" ht="15" customHeight="1">
      <c r="A14951" s="46" t="s">
        <v>4280</v>
      </c>
      <c r="B14951" s="46" t="s">
        <v>27127</v>
      </c>
      <c r="C14951" s="47">
        <v>36.409399999999998</v>
      </c>
      <c r="D14951" s="119" t="s">
        <v>20841</v>
      </c>
      <c r="E14951" s="46" t="s">
        <v>20843</v>
      </c>
      <c r="F14951" s="121">
        <v>2.8576000000000001</v>
      </c>
      <c r="G14951" s="87"/>
      <c r="H14951" s="47"/>
      <c r="I14951" s="120">
        <v>374</v>
      </c>
      <c r="J14951" s="120">
        <v>0</v>
      </c>
    </row>
    <row r="14952" spans="1:10" ht="15" customHeight="1">
      <c r="A14952" s="46" t="s">
        <v>27125</v>
      </c>
      <c r="B14952" s="46" t="s">
        <v>27126</v>
      </c>
      <c r="C14952" s="47">
        <v>32.892400000000002</v>
      </c>
      <c r="D14952" s="119" t="s">
        <v>20839</v>
      </c>
      <c r="E14952" s="46" t="s">
        <v>20841</v>
      </c>
      <c r="F14952" s="121">
        <v>30.27</v>
      </c>
      <c r="G14952" s="87"/>
      <c r="H14952" s="47"/>
      <c r="I14952" s="120">
        <v>306</v>
      </c>
      <c r="J14952" s="120">
        <v>0</v>
      </c>
    </row>
    <row r="14953" spans="1:10" ht="15" customHeight="1">
      <c r="A14953" s="46" t="s">
        <v>27123</v>
      </c>
      <c r="B14953" s="46" t="s">
        <v>27124</v>
      </c>
      <c r="C14953" s="47">
        <v>25.302</v>
      </c>
      <c r="D14953" s="119" t="s">
        <v>20837</v>
      </c>
      <c r="E14953" s="46" t="s">
        <v>20839</v>
      </c>
      <c r="F14953" s="121">
        <v>31.175999999999998</v>
      </c>
      <c r="G14953" s="87"/>
      <c r="H14953" s="47"/>
      <c r="I14953" s="120">
        <v>0</v>
      </c>
      <c r="J14953" s="120">
        <v>0</v>
      </c>
    </row>
    <row r="14954" spans="1:10" ht="15" customHeight="1">
      <c r="A14954" s="46" t="s">
        <v>4345</v>
      </c>
      <c r="B14954" s="46" t="s">
        <v>27122</v>
      </c>
      <c r="C14954" s="47">
        <v>25.580200000000001</v>
      </c>
      <c r="D14954" s="119" t="s">
        <v>20836</v>
      </c>
      <c r="E14954" s="46" t="s">
        <v>20837</v>
      </c>
      <c r="F14954" s="121">
        <v>38.458799999999997</v>
      </c>
      <c r="G14954" s="87"/>
      <c r="H14954" s="47"/>
      <c r="I14954" s="120">
        <v>102</v>
      </c>
      <c r="J14954" s="120">
        <v>0</v>
      </c>
    </row>
    <row r="14955" spans="1:10" ht="15" customHeight="1">
      <c r="A14955" s="46" t="s">
        <v>4860</v>
      </c>
      <c r="B14955" s="46" t="s">
        <v>36015</v>
      </c>
      <c r="C14955" s="47">
        <v>36.409399999999998</v>
      </c>
      <c r="D14955" s="119" t="s">
        <v>20835</v>
      </c>
      <c r="E14955" s="46" t="s">
        <v>20836</v>
      </c>
      <c r="F14955" s="121">
        <v>38.226799999999997</v>
      </c>
      <c r="G14955" s="87"/>
      <c r="H14955" s="47"/>
      <c r="I14955" s="120">
        <v>289</v>
      </c>
      <c r="J14955" s="120">
        <v>0</v>
      </c>
    </row>
    <row r="14956" spans="1:10" ht="15" customHeight="1">
      <c r="A14956" s="46" t="s">
        <v>27120</v>
      </c>
      <c r="B14956" s="46" t="s">
        <v>27121</v>
      </c>
      <c r="C14956" s="47">
        <v>50.0976</v>
      </c>
      <c r="D14956" s="119" t="s">
        <v>20834</v>
      </c>
      <c r="E14956" s="46" t="s">
        <v>20835</v>
      </c>
      <c r="F14956" s="121">
        <v>26.529800000000002</v>
      </c>
      <c r="G14956" s="87"/>
      <c r="H14956" s="47"/>
      <c r="I14956" s="120">
        <v>0</v>
      </c>
      <c r="J14956" s="120">
        <v>0</v>
      </c>
    </row>
    <row r="14957" spans="1:10" ht="15" customHeight="1">
      <c r="A14957" s="46" t="s">
        <v>5060</v>
      </c>
      <c r="B14957" s="46" t="s">
        <v>27119</v>
      </c>
      <c r="C14957" s="47">
        <v>47.77</v>
      </c>
      <c r="D14957" s="119" t="s">
        <v>20832</v>
      </c>
      <c r="E14957" s="46" t="s">
        <v>20834</v>
      </c>
      <c r="F14957" s="121">
        <v>26.3672</v>
      </c>
      <c r="G14957" s="87"/>
      <c r="H14957" s="47"/>
      <c r="I14957" s="120">
        <v>258</v>
      </c>
      <c r="J14957" s="120">
        <v>0</v>
      </c>
    </row>
    <row r="14958" spans="1:10" ht="15" customHeight="1">
      <c r="A14958" s="46" t="s">
        <v>27117</v>
      </c>
      <c r="B14958" s="46" t="s">
        <v>27118</v>
      </c>
      <c r="C14958" s="47">
        <v>100.19540000000001</v>
      </c>
      <c r="D14958" s="119" t="s">
        <v>20831</v>
      </c>
      <c r="E14958" s="46" t="s">
        <v>20832</v>
      </c>
      <c r="F14958" s="121">
        <v>16.017800000000001</v>
      </c>
      <c r="G14958" s="87"/>
      <c r="H14958" s="47"/>
      <c r="I14958" s="120">
        <v>0</v>
      </c>
      <c r="J14958" s="120">
        <v>0</v>
      </c>
    </row>
    <row r="14959" spans="1:10" ht="15" customHeight="1">
      <c r="A14959" s="46" t="s">
        <v>27149</v>
      </c>
      <c r="B14959" s="46" t="s">
        <v>27150</v>
      </c>
      <c r="C14959" s="47">
        <v>44.025399999999998</v>
      </c>
      <c r="D14959" s="119" t="s">
        <v>20829</v>
      </c>
      <c r="E14959" s="46" t="s">
        <v>20831</v>
      </c>
      <c r="F14959" s="121">
        <v>1.5938000000000001</v>
      </c>
      <c r="G14959" s="87"/>
      <c r="H14959" s="47"/>
      <c r="I14959" s="120">
        <v>0</v>
      </c>
      <c r="J14959" s="120">
        <v>0</v>
      </c>
    </row>
    <row r="14960" spans="1:10" ht="15" customHeight="1">
      <c r="A14960" s="46" t="s">
        <v>27147</v>
      </c>
      <c r="B14960" s="46" t="s">
        <v>27148</v>
      </c>
      <c r="C14960" s="47">
        <v>91.086799999999997</v>
      </c>
      <c r="D14960" s="119" t="s">
        <v>20827</v>
      </c>
      <c r="E14960" s="46" t="s">
        <v>20829</v>
      </c>
      <c r="F14960" s="121">
        <v>3.9218000000000002</v>
      </c>
      <c r="G14960" s="87"/>
      <c r="H14960" s="47"/>
      <c r="I14960" s="120">
        <v>7</v>
      </c>
      <c r="J14960" s="120">
        <v>0</v>
      </c>
    </row>
    <row r="14961" spans="1:10" ht="15" customHeight="1">
      <c r="A14961" s="46" t="s">
        <v>27145</v>
      </c>
      <c r="B14961" s="46" t="s">
        <v>27146</v>
      </c>
      <c r="C14961" s="47">
        <v>94.882199999999997</v>
      </c>
      <c r="D14961" s="119" t="s">
        <v>20825</v>
      </c>
      <c r="E14961" s="46" t="s">
        <v>20827</v>
      </c>
      <c r="F14961" s="121">
        <v>14.1866</v>
      </c>
      <c r="G14961" s="87"/>
      <c r="H14961" s="47"/>
      <c r="I14961" s="120">
        <v>5</v>
      </c>
      <c r="J14961" s="120">
        <v>0</v>
      </c>
    </row>
    <row r="14962" spans="1:10" ht="15" customHeight="1">
      <c r="A14962" s="46" t="s">
        <v>27143</v>
      </c>
      <c r="B14962" s="46" t="s">
        <v>27144</v>
      </c>
      <c r="C14962" s="47">
        <v>88.556600000000003</v>
      </c>
      <c r="D14962" s="119" t="s">
        <v>20823</v>
      </c>
      <c r="E14962" s="46" t="s">
        <v>20825</v>
      </c>
      <c r="F14962" s="121">
        <v>13.5206</v>
      </c>
      <c r="G14962" s="87"/>
      <c r="H14962" s="47"/>
      <c r="I14962" s="120">
        <v>2</v>
      </c>
      <c r="J14962" s="120">
        <v>0</v>
      </c>
    </row>
    <row r="14963" spans="1:10" ht="15" customHeight="1">
      <c r="A14963" s="46" t="s">
        <v>27141</v>
      </c>
      <c r="B14963" s="46" t="s">
        <v>27142</v>
      </c>
      <c r="C14963" s="47">
        <v>59.459400000000002</v>
      </c>
      <c r="D14963" s="119" t="s">
        <v>20821</v>
      </c>
      <c r="E14963" s="46" t="s">
        <v>20823</v>
      </c>
      <c r="F14963" s="121">
        <v>0.55420000000000003</v>
      </c>
      <c r="G14963" s="87"/>
      <c r="H14963" s="47"/>
      <c r="I14963" s="120">
        <v>0</v>
      </c>
      <c r="J14963" s="120">
        <v>0</v>
      </c>
    </row>
    <row r="14964" spans="1:10" ht="15" customHeight="1">
      <c r="A14964" s="46" t="s">
        <v>27139</v>
      </c>
      <c r="B14964" s="46" t="s">
        <v>27140</v>
      </c>
      <c r="C14964" s="47">
        <v>65.025800000000004</v>
      </c>
      <c r="D14964" s="119" t="s">
        <v>20819</v>
      </c>
      <c r="E14964" s="46" t="s">
        <v>20821</v>
      </c>
      <c r="F14964" s="121">
        <v>7.2827999999999999</v>
      </c>
      <c r="G14964" s="87"/>
      <c r="H14964" s="47"/>
      <c r="I14964" s="120">
        <v>34</v>
      </c>
      <c r="J14964" s="120">
        <v>0</v>
      </c>
    </row>
    <row r="14965" spans="1:10" ht="15" customHeight="1">
      <c r="A14965" s="46" t="s">
        <v>27137</v>
      </c>
      <c r="B14965" s="46" t="s">
        <v>27138</v>
      </c>
      <c r="C14965" s="47">
        <v>82.990200000000002</v>
      </c>
      <c r="D14965" s="119" t="s">
        <v>20817</v>
      </c>
      <c r="E14965" s="46" t="s">
        <v>20819</v>
      </c>
      <c r="F14965" s="121">
        <v>5.0570000000000004</v>
      </c>
      <c r="G14965" s="87"/>
      <c r="H14965" s="47"/>
      <c r="I14965" s="120">
        <v>0</v>
      </c>
      <c r="J14965" s="120">
        <v>0</v>
      </c>
    </row>
    <row r="14966" spans="1:10" ht="15" customHeight="1">
      <c r="A14966" s="46" t="s">
        <v>27135</v>
      </c>
      <c r="B14966" s="46" t="s">
        <v>27136</v>
      </c>
      <c r="C14966" s="47">
        <v>94.882199999999997</v>
      </c>
      <c r="D14966" s="119" t="s">
        <v>20815</v>
      </c>
      <c r="E14966" s="46" t="s">
        <v>20817</v>
      </c>
      <c r="F14966" s="121">
        <v>10.5444</v>
      </c>
      <c r="G14966" s="87"/>
      <c r="H14966" s="47"/>
      <c r="I14966" s="120">
        <v>11</v>
      </c>
      <c r="J14966" s="120">
        <v>0</v>
      </c>
    </row>
    <row r="14967" spans="1:10" ht="15" customHeight="1">
      <c r="A14967" s="46" t="s">
        <v>27133</v>
      </c>
      <c r="B14967" s="46" t="s">
        <v>27134</v>
      </c>
      <c r="C14967" s="47">
        <v>122.20820000000001</v>
      </c>
      <c r="D14967" s="119" t="s">
        <v>20813</v>
      </c>
      <c r="E14967" s="46" t="s">
        <v>20815</v>
      </c>
      <c r="F14967" s="121">
        <v>12.324</v>
      </c>
      <c r="G14967" s="87"/>
      <c r="H14967" s="47"/>
      <c r="I14967" s="120">
        <v>6</v>
      </c>
      <c r="J14967" s="120">
        <v>0</v>
      </c>
    </row>
    <row r="14968" spans="1:10" ht="15" customHeight="1">
      <c r="A14968" s="46" t="s">
        <v>27131</v>
      </c>
      <c r="B14968" s="46" t="s">
        <v>27132</v>
      </c>
      <c r="C14968" s="47">
        <v>65.025800000000004</v>
      </c>
      <c r="D14968" s="119" t="s">
        <v>20811</v>
      </c>
      <c r="E14968" s="46" t="s">
        <v>20813</v>
      </c>
      <c r="F14968" s="121">
        <v>0.75960000000000005</v>
      </c>
      <c r="G14968" s="87"/>
      <c r="H14968" s="47"/>
      <c r="I14968" s="120">
        <v>12</v>
      </c>
      <c r="J14968" s="120">
        <v>0</v>
      </c>
    </row>
    <row r="14969" spans="1:10" ht="15" customHeight="1">
      <c r="A14969" s="46" t="s">
        <v>27161</v>
      </c>
      <c r="B14969" s="46" t="s">
        <v>27162</v>
      </c>
      <c r="C14969" s="47">
        <v>114.7694</v>
      </c>
      <c r="D14969" s="119" t="s">
        <v>20809</v>
      </c>
      <c r="E14969" s="46" t="s">
        <v>20811</v>
      </c>
      <c r="F14969" s="121">
        <v>0.75960000000000005</v>
      </c>
      <c r="G14969" s="87"/>
      <c r="H14969" s="47"/>
      <c r="I14969" s="120">
        <v>0</v>
      </c>
      <c r="J14969" s="120">
        <v>0</v>
      </c>
    </row>
    <row r="14970" spans="1:10" ht="15" customHeight="1">
      <c r="A14970" s="46" t="s">
        <v>27159</v>
      </c>
      <c r="B14970" s="46" t="s">
        <v>27160</v>
      </c>
      <c r="C14970" s="47">
        <v>68.315200000000004</v>
      </c>
      <c r="D14970" s="119" t="s">
        <v>20807</v>
      </c>
      <c r="E14970" s="46" t="s">
        <v>20809</v>
      </c>
      <c r="F14970" s="121">
        <v>7.1433999999999997</v>
      </c>
      <c r="G14970" s="87"/>
      <c r="H14970" s="47"/>
      <c r="I14970" s="120">
        <v>0</v>
      </c>
      <c r="J14970" s="120">
        <v>0</v>
      </c>
    </row>
    <row r="14971" spans="1:10" ht="15" customHeight="1">
      <c r="A14971" s="46" t="s">
        <v>27157</v>
      </c>
      <c r="B14971" s="46" t="s">
        <v>27158</v>
      </c>
      <c r="C14971" s="47">
        <v>70.136799999999994</v>
      </c>
      <c r="D14971" s="119" t="s">
        <v>20805</v>
      </c>
      <c r="E14971" s="46" t="s">
        <v>20807</v>
      </c>
      <c r="F14971" s="121">
        <v>24.858000000000001</v>
      </c>
      <c r="G14971" s="87"/>
      <c r="H14971" s="47"/>
      <c r="I14971" s="120">
        <v>0</v>
      </c>
      <c r="J14971" s="120">
        <v>0</v>
      </c>
    </row>
    <row r="14972" spans="1:10" ht="15" customHeight="1">
      <c r="A14972" s="46" t="s">
        <v>27155</v>
      </c>
      <c r="B14972" s="46" t="s">
        <v>27156</v>
      </c>
      <c r="C14972" s="47">
        <v>44.632599999999996</v>
      </c>
      <c r="D14972" s="119" t="s">
        <v>20803</v>
      </c>
      <c r="E14972" s="46" t="s">
        <v>20805</v>
      </c>
      <c r="F14972" s="121">
        <v>17.1328</v>
      </c>
      <c r="G14972" s="87"/>
      <c r="H14972" s="47"/>
      <c r="I14972" s="120">
        <v>0</v>
      </c>
      <c r="J14972" s="120">
        <v>0</v>
      </c>
    </row>
    <row r="14973" spans="1:10" ht="15" customHeight="1">
      <c r="A14973" s="46" t="s">
        <v>27153</v>
      </c>
      <c r="B14973" s="46" t="s">
        <v>27154</v>
      </c>
      <c r="C14973" s="47">
        <v>79.245599999999996</v>
      </c>
      <c r="D14973" s="119" t="s">
        <v>20801</v>
      </c>
      <c r="E14973" s="46" t="s">
        <v>20803</v>
      </c>
      <c r="F14973" s="121">
        <v>12.382400000000001</v>
      </c>
      <c r="G14973" s="87"/>
      <c r="H14973" s="47"/>
      <c r="I14973" s="120">
        <v>0</v>
      </c>
      <c r="J14973" s="120">
        <v>0</v>
      </c>
    </row>
    <row r="14974" spans="1:10" ht="15" customHeight="1">
      <c r="A14974" s="46" t="s">
        <v>27151</v>
      </c>
      <c r="B14974" s="46" t="s">
        <v>27152</v>
      </c>
      <c r="C14974" s="47">
        <v>95.641199999999998</v>
      </c>
      <c r="D14974" s="119" t="s">
        <v>20799</v>
      </c>
      <c r="E14974" s="46" t="s">
        <v>20801</v>
      </c>
      <c r="F14974" s="121">
        <v>22.383199999999999</v>
      </c>
      <c r="G14974" s="87"/>
      <c r="H14974" s="47"/>
      <c r="I14974" s="120">
        <v>0</v>
      </c>
      <c r="J14974" s="120">
        <v>0</v>
      </c>
    </row>
    <row r="14975" spans="1:10" ht="15" customHeight="1">
      <c r="A14975" s="46" t="s">
        <v>27201</v>
      </c>
      <c r="B14975" s="46" t="s">
        <v>27202</v>
      </c>
      <c r="C14975" s="47">
        <v>50.0976</v>
      </c>
      <c r="D14975" s="119" t="s">
        <v>5681</v>
      </c>
      <c r="E14975" s="46" t="s">
        <v>20799</v>
      </c>
      <c r="F14975" s="121">
        <v>16.017800000000001</v>
      </c>
      <c r="G14975" s="87"/>
      <c r="H14975" s="47"/>
      <c r="I14975" s="120">
        <v>28</v>
      </c>
      <c r="J14975" s="120">
        <v>0</v>
      </c>
    </row>
    <row r="14976" spans="1:10" ht="15" customHeight="1">
      <c r="A14976" s="46" t="s">
        <v>27199</v>
      </c>
      <c r="B14976" s="46" t="s">
        <v>27200</v>
      </c>
      <c r="C14976" s="47">
        <v>31.880400000000002</v>
      </c>
      <c r="D14976" s="119" t="s">
        <v>20796</v>
      </c>
      <c r="E14976" s="46" t="s">
        <v>5681</v>
      </c>
      <c r="F14976" s="121">
        <v>6.1562000000000001</v>
      </c>
      <c r="G14976" s="87"/>
      <c r="H14976" s="47"/>
      <c r="I14976" s="120">
        <v>5</v>
      </c>
      <c r="J14976" s="120">
        <v>0</v>
      </c>
    </row>
    <row r="14977" spans="1:10" ht="15" customHeight="1">
      <c r="A14977" s="46" t="s">
        <v>27197</v>
      </c>
      <c r="B14977" s="46" t="s">
        <v>27198</v>
      </c>
      <c r="C14977" s="47">
        <v>50.0976</v>
      </c>
      <c r="D14977" s="119" t="s">
        <v>20794</v>
      </c>
      <c r="E14977" s="46" t="s">
        <v>20796</v>
      </c>
      <c r="F14977" s="121">
        <v>4.4370000000000003</v>
      </c>
      <c r="G14977" s="87"/>
      <c r="H14977" s="47"/>
      <c r="I14977" s="120">
        <v>2</v>
      </c>
      <c r="J14977" s="120">
        <v>0</v>
      </c>
    </row>
    <row r="14978" spans="1:10" ht="15" customHeight="1">
      <c r="A14978" s="46" t="s">
        <v>27195</v>
      </c>
      <c r="B14978" s="46" t="s">
        <v>27196</v>
      </c>
      <c r="C14978" s="47">
        <v>31.880400000000002</v>
      </c>
      <c r="D14978" s="119" t="s">
        <v>20790</v>
      </c>
      <c r="E14978" s="46" t="s">
        <v>20794</v>
      </c>
      <c r="F14978" s="121">
        <v>1.3680000000000001</v>
      </c>
      <c r="G14978" s="87"/>
      <c r="H14978" s="47"/>
      <c r="I14978" s="120">
        <v>3</v>
      </c>
      <c r="J14978" s="120">
        <v>0</v>
      </c>
    </row>
    <row r="14979" spans="1:10" ht="15" customHeight="1">
      <c r="A14979" s="46" t="s">
        <v>27193</v>
      </c>
      <c r="B14979" s="46" t="s">
        <v>27194</v>
      </c>
      <c r="C14979" s="47">
        <v>41.899799999999999</v>
      </c>
      <c r="D14979" s="119" t="s">
        <v>20788</v>
      </c>
      <c r="E14979" s="46" t="s">
        <v>20790</v>
      </c>
      <c r="F14979" s="121">
        <v>1.883</v>
      </c>
      <c r="G14979" s="87"/>
      <c r="H14979" s="47"/>
      <c r="I14979" s="120">
        <v>0</v>
      </c>
      <c r="J14979" s="120">
        <v>0</v>
      </c>
    </row>
    <row r="14980" spans="1:10" ht="15" customHeight="1">
      <c r="A14980" s="46" t="s">
        <v>27191</v>
      </c>
      <c r="B14980" s="46" t="s">
        <v>27192</v>
      </c>
      <c r="C14980" s="47">
        <v>41.899799999999999</v>
      </c>
      <c r="D14980" s="119" t="s">
        <v>20786</v>
      </c>
      <c r="E14980" s="46" t="s">
        <v>20788</v>
      </c>
      <c r="F14980" s="121">
        <v>16.4358</v>
      </c>
      <c r="G14980" s="87"/>
      <c r="H14980" s="47"/>
      <c r="I14980" s="120">
        <v>12</v>
      </c>
      <c r="J14980" s="120">
        <v>0</v>
      </c>
    </row>
    <row r="14981" spans="1:10" ht="15" customHeight="1">
      <c r="A14981" s="46" t="s">
        <v>27189</v>
      </c>
      <c r="B14981" s="46" t="s">
        <v>27190</v>
      </c>
      <c r="C14981" s="47">
        <v>50.0976</v>
      </c>
      <c r="D14981" s="119" t="s">
        <v>20784</v>
      </c>
      <c r="E14981" s="46" t="s">
        <v>20786</v>
      </c>
      <c r="F14981" s="121">
        <v>23.660799999999998</v>
      </c>
      <c r="G14981" s="87"/>
      <c r="H14981" s="47"/>
      <c r="I14981" s="120">
        <v>2</v>
      </c>
      <c r="J14981" s="120">
        <v>0</v>
      </c>
    </row>
    <row r="14982" spans="1:10" ht="15" customHeight="1">
      <c r="A14982" s="46" t="s">
        <v>27187</v>
      </c>
      <c r="B14982" s="46" t="s">
        <v>27188</v>
      </c>
      <c r="C14982" s="47">
        <v>31.880400000000002</v>
      </c>
      <c r="D14982" s="119" t="s">
        <v>20782</v>
      </c>
      <c r="E14982" s="46" t="s">
        <v>20784</v>
      </c>
      <c r="F14982" s="121">
        <v>31.478200000000001</v>
      </c>
      <c r="G14982" s="87"/>
      <c r="H14982" s="47"/>
      <c r="I14982" s="120">
        <v>0</v>
      </c>
      <c r="J14982" s="120">
        <v>0</v>
      </c>
    </row>
    <row r="14983" spans="1:10" ht="15" customHeight="1">
      <c r="A14983" s="46" t="s">
        <v>27185</v>
      </c>
      <c r="B14983" s="46" t="s">
        <v>27186</v>
      </c>
      <c r="C14983" s="47">
        <v>41.899799999999999</v>
      </c>
      <c r="D14983" s="119" t="s">
        <v>20779</v>
      </c>
      <c r="E14983" s="46" t="s">
        <v>20782</v>
      </c>
      <c r="F14983" s="121">
        <v>3.5659999999999998</v>
      </c>
      <c r="G14983" s="87"/>
      <c r="H14983" s="47"/>
      <c r="I14983" s="120">
        <v>0</v>
      </c>
      <c r="J14983" s="120">
        <v>0</v>
      </c>
    </row>
    <row r="14984" spans="1:10" ht="15" customHeight="1">
      <c r="A14984" s="46" t="s">
        <v>27183</v>
      </c>
      <c r="B14984" s="46" t="s">
        <v>27184</v>
      </c>
      <c r="C14984" s="47">
        <v>41.899799999999999</v>
      </c>
      <c r="D14984" s="119" t="s">
        <v>20777</v>
      </c>
      <c r="E14984" s="46" t="s">
        <v>20779</v>
      </c>
      <c r="F14984" s="121">
        <v>16.4358</v>
      </c>
      <c r="G14984" s="87"/>
      <c r="H14984" s="47"/>
      <c r="I14984" s="120">
        <v>0</v>
      </c>
      <c r="J14984" s="120">
        <v>0</v>
      </c>
    </row>
    <row r="14985" spans="1:10" ht="15" customHeight="1">
      <c r="A14985" s="46" t="s">
        <v>27181</v>
      </c>
      <c r="B14985" s="46" t="s">
        <v>27182</v>
      </c>
      <c r="C14985" s="47">
        <v>50.0976</v>
      </c>
      <c r="D14985" s="119" t="s">
        <v>20773</v>
      </c>
      <c r="E14985" s="46" t="s">
        <v>20777</v>
      </c>
      <c r="F14985" s="121">
        <v>1.883</v>
      </c>
      <c r="G14985" s="87"/>
      <c r="H14985" s="47"/>
      <c r="I14985" s="120">
        <v>0</v>
      </c>
      <c r="J14985" s="120">
        <v>0</v>
      </c>
    </row>
    <row r="14986" spans="1:10" ht="15" customHeight="1">
      <c r="A14986" s="46" t="s">
        <v>27179</v>
      </c>
      <c r="B14986" s="46" t="s">
        <v>27180</v>
      </c>
      <c r="C14986" s="47">
        <v>31.880400000000002</v>
      </c>
      <c r="D14986" s="119" t="s">
        <v>20771</v>
      </c>
      <c r="E14986" s="46" t="s">
        <v>20773</v>
      </c>
      <c r="F14986" s="121">
        <v>9.4952000000000005</v>
      </c>
      <c r="G14986" s="87"/>
      <c r="H14986" s="47"/>
      <c r="I14986" s="120">
        <v>0</v>
      </c>
      <c r="J14986" s="120">
        <v>0</v>
      </c>
    </row>
    <row r="14987" spans="1:10" ht="15" customHeight="1">
      <c r="A14987" s="46" t="s">
        <v>27177</v>
      </c>
      <c r="B14987" s="46" t="s">
        <v>27178</v>
      </c>
      <c r="C14987" s="47">
        <v>40.988999999999997</v>
      </c>
      <c r="D14987" s="119" t="s">
        <v>20769</v>
      </c>
      <c r="E14987" s="46" t="s">
        <v>20771</v>
      </c>
      <c r="F14987" s="121">
        <v>9.5245999999999995</v>
      </c>
      <c r="G14987" s="87"/>
      <c r="H14987" s="47"/>
      <c r="I14987" s="120">
        <v>5</v>
      </c>
      <c r="J14987" s="120">
        <v>0</v>
      </c>
    </row>
    <row r="14988" spans="1:10" ht="15" customHeight="1">
      <c r="A14988" s="46" t="s">
        <v>27175</v>
      </c>
      <c r="B14988" s="46" t="s">
        <v>27176</v>
      </c>
      <c r="C14988" s="47">
        <v>50.0976</v>
      </c>
      <c r="D14988" s="119" t="s">
        <v>20767</v>
      </c>
      <c r="E14988" s="46" t="s">
        <v>20769</v>
      </c>
      <c r="F14988" s="121">
        <v>2.0415999999999999</v>
      </c>
      <c r="G14988" s="87"/>
      <c r="H14988" s="47"/>
      <c r="I14988" s="120">
        <v>5</v>
      </c>
      <c r="J14988" s="120">
        <v>0</v>
      </c>
    </row>
    <row r="14989" spans="1:10" ht="15" customHeight="1">
      <c r="A14989" s="46" t="s">
        <v>27173</v>
      </c>
      <c r="B14989" s="46" t="s">
        <v>27174</v>
      </c>
      <c r="C14989" s="47">
        <v>31.880400000000002</v>
      </c>
      <c r="D14989" s="119" t="s">
        <v>20765</v>
      </c>
      <c r="E14989" s="46" t="s">
        <v>20767</v>
      </c>
      <c r="F14989" s="121">
        <v>2.448</v>
      </c>
      <c r="G14989" s="87"/>
      <c r="H14989" s="47"/>
      <c r="I14989" s="120">
        <v>9</v>
      </c>
      <c r="J14989" s="120">
        <v>0</v>
      </c>
    </row>
    <row r="14990" spans="1:10" ht="15" customHeight="1">
      <c r="A14990" s="46" t="s">
        <v>27171</v>
      </c>
      <c r="B14990" s="46" t="s">
        <v>27172</v>
      </c>
      <c r="C14990" s="47">
        <v>40.988999999999997</v>
      </c>
      <c r="D14990" s="119" t="s">
        <v>20761</v>
      </c>
      <c r="E14990" s="46" t="s">
        <v>20765</v>
      </c>
      <c r="F14990" s="121">
        <v>41.424399999999999</v>
      </c>
      <c r="G14990" s="87"/>
      <c r="H14990" s="47"/>
      <c r="I14990" s="120">
        <v>4</v>
      </c>
      <c r="J14990" s="120">
        <v>0</v>
      </c>
    </row>
    <row r="14991" spans="1:10" ht="15" customHeight="1">
      <c r="A14991" s="46" t="s">
        <v>27169</v>
      </c>
      <c r="B14991" s="46" t="s">
        <v>27170</v>
      </c>
      <c r="C14991" s="47">
        <v>40.988999999999997</v>
      </c>
      <c r="D14991" s="119" t="s">
        <v>20759</v>
      </c>
      <c r="E14991" s="46" t="s">
        <v>20761</v>
      </c>
      <c r="F14991" s="121">
        <v>7.0506000000000002</v>
      </c>
      <c r="G14991" s="87"/>
      <c r="H14991" s="47"/>
      <c r="I14991" s="120">
        <v>13</v>
      </c>
      <c r="J14991" s="120">
        <v>0</v>
      </c>
    </row>
    <row r="14992" spans="1:10" ht="15" customHeight="1">
      <c r="A14992" s="46" t="s">
        <v>27167</v>
      </c>
      <c r="B14992" s="46" t="s">
        <v>27168</v>
      </c>
      <c r="C14992" s="47">
        <v>72.869399999999999</v>
      </c>
      <c r="D14992" s="119" t="s">
        <v>20755</v>
      </c>
      <c r="E14992" s="46" t="s">
        <v>20759</v>
      </c>
      <c r="F14992" s="121">
        <v>31.4084</v>
      </c>
      <c r="G14992" s="87"/>
      <c r="H14992" s="47"/>
      <c r="I14992" s="120">
        <v>2</v>
      </c>
      <c r="J14992" s="120">
        <v>0</v>
      </c>
    </row>
    <row r="14993" spans="1:10" ht="15" customHeight="1">
      <c r="A14993" s="46" t="s">
        <v>27165</v>
      </c>
      <c r="B14993" s="46" t="s">
        <v>27166</v>
      </c>
      <c r="C14993" s="47">
        <v>54.652000000000001</v>
      </c>
      <c r="D14993" s="119" t="s">
        <v>20754</v>
      </c>
      <c r="E14993" s="46" t="s">
        <v>20755</v>
      </c>
      <c r="F14993" s="121">
        <v>1.0544</v>
      </c>
      <c r="G14993" s="87"/>
      <c r="H14993" s="47"/>
      <c r="I14993" s="120">
        <v>2</v>
      </c>
      <c r="J14993" s="120">
        <v>0</v>
      </c>
    </row>
    <row r="14994" spans="1:10" ht="15" customHeight="1">
      <c r="A14994" s="46" t="s">
        <v>27163</v>
      </c>
      <c r="B14994" s="46" t="s">
        <v>27164</v>
      </c>
      <c r="C14994" s="47">
        <v>54.652000000000001</v>
      </c>
      <c r="D14994" s="119" t="s">
        <v>20752</v>
      </c>
      <c r="E14994" s="46" t="s">
        <v>20754</v>
      </c>
      <c r="F14994" s="121">
        <v>21.453800000000001</v>
      </c>
      <c r="G14994" s="87"/>
      <c r="H14994" s="47"/>
      <c r="I14994" s="120">
        <v>1</v>
      </c>
      <c r="J14994" s="120">
        <v>0</v>
      </c>
    </row>
    <row r="14995" spans="1:10" ht="15" customHeight="1">
      <c r="A14995" s="46" t="s">
        <v>27221</v>
      </c>
      <c r="B14995" s="46" t="s">
        <v>27222</v>
      </c>
      <c r="C14995" s="47">
        <v>92.908600000000007</v>
      </c>
      <c r="D14995" s="119" t="s">
        <v>20750</v>
      </c>
      <c r="E14995" s="46" t="s">
        <v>20752</v>
      </c>
      <c r="F14995" s="121">
        <v>25.461400000000001</v>
      </c>
      <c r="G14995" s="87"/>
      <c r="H14995" s="47"/>
      <c r="I14995" s="120">
        <v>1</v>
      </c>
      <c r="J14995" s="120">
        <v>0</v>
      </c>
    </row>
    <row r="14996" spans="1:10" ht="15" customHeight="1">
      <c r="A14996" s="46" t="s">
        <v>27219</v>
      </c>
      <c r="B14996" s="46" t="s">
        <v>27220</v>
      </c>
      <c r="C14996" s="47">
        <v>100.19540000000001</v>
      </c>
      <c r="D14996" s="119" t="s">
        <v>20748</v>
      </c>
      <c r="E14996" s="46" t="s">
        <v>20750</v>
      </c>
      <c r="F14996" s="121">
        <v>3.4731999999999998</v>
      </c>
      <c r="G14996" s="87"/>
      <c r="H14996" s="47"/>
      <c r="I14996" s="120">
        <v>0</v>
      </c>
      <c r="J14996" s="120">
        <v>0</v>
      </c>
    </row>
    <row r="14997" spans="1:10" ht="15" customHeight="1">
      <c r="A14997" s="46" t="s">
        <v>27217</v>
      </c>
      <c r="B14997" s="46" t="s">
        <v>27218</v>
      </c>
      <c r="C14997" s="47">
        <v>68.861599999999996</v>
      </c>
      <c r="D14997" s="119" t="s">
        <v>20746</v>
      </c>
      <c r="E14997" s="46" t="s">
        <v>20748</v>
      </c>
      <c r="F14997" s="121">
        <v>9.4667999999999992</v>
      </c>
      <c r="G14997" s="87"/>
      <c r="H14997" s="47"/>
      <c r="I14997" s="120">
        <v>0</v>
      </c>
      <c r="J14997" s="120">
        <v>0</v>
      </c>
    </row>
    <row r="14998" spans="1:10" ht="15" customHeight="1">
      <c r="A14998" s="46" t="s">
        <v>27215</v>
      </c>
      <c r="B14998" s="46" t="s">
        <v>27216</v>
      </c>
      <c r="C14998" s="47">
        <v>79.792000000000002</v>
      </c>
      <c r="D14998" s="119" t="s">
        <v>20744</v>
      </c>
      <c r="E14998" s="46" t="s">
        <v>20746</v>
      </c>
      <c r="F14998" s="121">
        <v>1.9097999999999999</v>
      </c>
      <c r="G14998" s="87"/>
      <c r="H14998" s="47"/>
      <c r="I14998" s="120">
        <v>0</v>
      </c>
      <c r="J14998" s="120">
        <v>0</v>
      </c>
    </row>
    <row r="14999" spans="1:10" ht="15" customHeight="1">
      <c r="A14999" s="46" t="s">
        <v>27213</v>
      </c>
      <c r="B14999" s="46" t="s">
        <v>27214</v>
      </c>
      <c r="C14999" s="47">
        <v>71.001999999999995</v>
      </c>
      <c r="D14999" s="119" t="s">
        <v>20742</v>
      </c>
      <c r="E14999" s="46" t="s">
        <v>20744</v>
      </c>
      <c r="F14999" s="121">
        <v>8.0380000000000003</v>
      </c>
      <c r="G14999" s="87"/>
      <c r="H14999" s="47"/>
      <c r="I14999" s="120">
        <v>0</v>
      </c>
      <c r="J14999" s="120">
        <v>0</v>
      </c>
    </row>
    <row r="15000" spans="1:10" ht="15" customHeight="1">
      <c r="A15000" s="46" t="s">
        <v>27211</v>
      </c>
      <c r="B15000" s="46" t="s">
        <v>27212</v>
      </c>
      <c r="C15000" s="47">
        <v>71.366399999999999</v>
      </c>
      <c r="D15000" s="119" t="s">
        <v>20740</v>
      </c>
      <c r="E15000" s="46" t="s">
        <v>20742</v>
      </c>
      <c r="F15000" s="121">
        <v>2.4506000000000001</v>
      </c>
      <c r="G15000" s="87"/>
      <c r="H15000" s="47"/>
      <c r="I15000" s="120">
        <v>0</v>
      </c>
      <c r="J15000" s="120">
        <v>0</v>
      </c>
    </row>
    <row r="15001" spans="1:10" ht="15" customHeight="1">
      <c r="A15001" s="46" t="s">
        <v>27209</v>
      </c>
      <c r="B15001" s="46" t="s">
        <v>27210</v>
      </c>
      <c r="C15001" s="47">
        <v>47.365200000000002</v>
      </c>
      <c r="D15001" s="119" t="s">
        <v>20738</v>
      </c>
      <c r="E15001" s="46" t="s">
        <v>20740</v>
      </c>
      <c r="F15001" s="121">
        <v>12.051</v>
      </c>
      <c r="G15001" s="87"/>
      <c r="H15001" s="47"/>
      <c r="I15001" s="120">
        <v>0</v>
      </c>
      <c r="J15001" s="120">
        <v>0</v>
      </c>
    </row>
    <row r="15002" spans="1:10" ht="15" customHeight="1">
      <c r="A15002" s="46" t="s">
        <v>27207</v>
      </c>
      <c r="B15002" s="46" t="s">
        <v>27208</v>
      </c>
      <c r="C15002" s="47">
        <v>7.2869999999999999</v>
      </c>
      <c r="D15002" s="119" t="s">
        <v>20736</v>
      </c>
      <c r="E15002" s="46" t="s">
        <v>20738</v>
      </c>
      <c r="F15002" s="121">
        <v>7.6661999999999999</v>
      </c>
      <c r="G15002" s="87"/>
      <c r="H15002" s="47"/>
      <c r="I15002" s="120">
        <v>0</v>
      </c>
      <c r="J15002" s="120">
        <v>0</v>
      </c>
    </row>
    <row r="15003" spans="1:10" ht="15" customHeight="1">
      <c r="A15003" s="46" t="s">
        <v>27205</v>
      </c>
      <c r="B15003" s="46" t="s">
        <v>27206</v>
      </c>
      <c r="C15003" s="47">
        <v>71.412000000000006</v>
      </c>
      <c r="D15003" s="119" t="s">
        <v>20735</v>
      </c>
      <c r="E15003" s="46" t="s">
        <v>20736</v>
      </c>
      <c r="F15003" s="121">
        <v>10.5122</v>
      </c>
      <c r="G15003" s="87"/>
      <c r="H15003" s="47"/>
      <c r="I15003" s="120">
        <v>0</v>
      </c>
      <c r="J15003" s="120">
        <v>0</v>
      </c>
    </row>
    <row r="15004" spans="1:10" ht="15" customHeight="1">
      <c r="A15004" s="46" t="s">
        <v>27203</v>
      </c>
      <c r="B15004" s="46" t="s">
        <v>27204</v>
      </c>
      <c r="C15004" s="47">
        <v>211.77680000000001</v>
      </c>
      <c r="D15004" s="119" t="s">
        <v>20733</v>
      </c>
      <c r="E15004" s="46" t="s">
        <v>20735</v>
      </c>
      <c r="F15004" s="121">
        <v>12.408200000000001</v>
      </c>
      <c r="G15004" s="87"/>
      <c r="H15004" s="47"/>
      <c r="I15004" s="120">
        <v>0</v>
      </c>
      <c r="J15004" s="120">
        <v>0</v>
      </c>
    </row>
    <row r="15005" spans="1:10" ht="15" customHeight="1">
      <c r="A15005" s="46" t="s">
        <v>27239</v>
      </c>
      <c r="B15005" s="46" t="s">
        <v>27238</v>
      </c>
      <c r="C15005" s="47">
        <v>75.399600000000007</v>
      </c>
      <c r="D15005" s="119" t="s">
        <v>20731</v>
      </c>
      <c r="E15005" s="46" t="s">
        <v>20733</v>
      </c>
      <c r="F15005" s="121">
        <v>0.45900000000000002</v>
      </c>
      <c r="G15005" s="87"/>
      <c r="H15005" s="47"/>
      <c r="I15005" s="120">
        <v>9</v>
      </c>
      <c r="J15005" s="120">
        <v>0</v>
      </c>
    </row>
    <row r="15006" spans="1:10" ht="15" customHeight="1">
      <c r="A15006" s="46" t="s">
        <v>27237</v>
      </c>
      <c r="B15006" s="46" t="s">
        <v>27238</v>
      </c>
      <c r="C15006" s="47">
        <v>48.073599999999999</v>
      </c>
      <c r="D15006" s="119" t="s">
        <v>20729</v>
      </c>
      <c r="E15006" s="46" t="s">
        <v>20731</v>
      </c>
      <c r="F15006" s="121">
        <v>13.3634</v>
      </c>
      <c r="G15006" s="87"/>
      <c r="H15006" s="47"/>
      <c r="I15006" s="120">
        <v>0</v>
      </c>
      <c r="J15006" s="120">
        <v>0</v>
      </c>
    </row>
    <row r="15007" spans="1:10" ht="15" customHeight="1">
      <c r="A15007" s="46" t="s">
        <v>27235</v>
      </c>
      <c r="B15007" s="46" t="s">
        <v>27236</v>
      </c>
      <c r="C15007" s="47">
        <v>68.315200000000004</v>
      </c>
      <c r="D15007" s="119" t="s">
        <v>20727</v>
      </c>
      <c r="E15007" s="46" t="s">
        <v>20729</v>
      </c>
      <c r="F15007" s="121">
        <v>15.623200000000001</v>
      </c>
      <c r="G15007" s="87"/>
      <c r="H15007" s="47"/>
      <c r="I15007" s="120">
        <v>0</v>
      </c>
      <c r="J15007" s="120">
        <v>0</v>
      </c>
    </row>
    <row r="15008" spans="1:10" ht="15" customHeight="1">
      <c r="A15008" s="46" t="s">
        <v>27233</v>
      </c>
      <c r="B15008" s="46" t="s">
        <v>27234</v>
      </c>
      <c r="C15008" s="47">
        <v>152.47919999999999</v>
      </c>
      <c r="D15008" s="119" t="s">
        <v>20725</v>
      </c>
      <c r="E15008" s="46" t="s">
        <v>20727</v>
      </c>
      <c r="F15008" s="121">
        <v>10.907</v>
      </c>
      <c r="G15008" s="87"/>
      <c r="H15008" s="47"/>
      <c r="I15008" s="120">
        <v>5</v>
      </c>
      <c r="J15008" s="120">
        <v>0</v>
      </c>
    </row>
    <row r="15009" spans="1:10" ht="15" customHeight="1">
      <c r="A15009" s="46" t="s">
        <v>27231</v>
      </c>
      <c r="B15009" s="46" t="s">
        <v>27232</v>
      </c>
      <c r="C15009" s="47">
        <v>129.03960000000001</v>
      </c>
      <c r="D15009" s="119" t="s">
        <v>20723</v>
      </c>
      <c r="E15009" s="46" t="s">
        <v>20725</v>
      </c>
      <c r="F15009" s="121">
        <v>27.261600000000001</v>
      </c>
      <c r="G15009" s="87"/>
      <c r="H15009" s="47"/>
      <c r="I15009" s="120">
        <v>2</v>
      </c>
      <c r="J15009" s="120">
        <v>0</v>
      </c>
    </row>
    <row r="15010" spans="1:10" ht="15" customHeight="1">
      <c r="A15010" s="46" t="s">
        <v>27229</v>
      </c>
      <c r="B15010" s="46" t="s">
        <v>27230</v>
      </c>
      <c r="C15010" s="47">
        <v>95.388199999999998</v>
      </c>
      <c r="D15010" s="119" t="s">
        <v>20721</v>
      </c>
      <c r="E15010" s="46" t="s">
        <v>20723</v>
      </c>
      <c r="F15010" s="121">
        <v>27.261600000000001</v>
      </c>
      <c r="G15010" s="87"/>
      <c r="H15010" s="47"/>
      <c r="I15010" s="120">
        <v>1</v>
      </c>
      <c r="J15010" s="120">
        <v>0</v>
      </c>
    </row>
    <row r="15011" spans="1:10" ht="15" customHeight="1">
      <c r="A15011" s="46" t="s">
        <v>27227</v>
      </c>
      <c r="B15011" s="46" t="s">
        <v>27228</v>
      </c>
      <c r="C15011" s="47">
        <v>91.592799999999997</v>
      </c>
      <c r="D15011" s="119" t="s">
        <v>20719</v>
      </c>
      <c r="E15011" s="46" t="s">
        <v>20721</v>
      </c>
      <c r="F15011" s="121">
        <v>2.1787999999999998</v>
      </c>
      <c r="G15011" s="87"/>
      <c r="H15011" s="47"/>
      <c r="I15011" s="120">
        <v>7</v>
      </c>
      <c r="J15011" s="120">
        <v>0</v>
      </c>
    </row>
    <row r="15012" spans="1:10" ht="15" customHeight="1">
      <c r="A15012" s="46" t="s">
        <v>27225</v>
      </c>
      <c r="B15012" s="46" t="s">
        <v>27226</v>
      </c>
      <c r="C15012" s="47">
        <v>95.388199999999998</v>
      </c>
      <c r="D15012" s="119" t="s">
        <v>20717</v>
      </c>
      <c r="E15012" s="46" t="s">
        <v>20719</v>
      </c>
      <c r="F15012" s="121">
        <v>8.1888000000000005</v>
      </c>
      <c r="G15012" s="87"/>
      <c r="H15012" s="47"/>
      <c r="I15012" s="120">
        <v>0</v>
      </c>
      <c r="J15012" s="120">
        <v>0</v>
      </c>
    </row>
    <row r="15013" spans="1:10" ht="15" customHeight="1">
      <c r="A15013" s="46" t="s">
        <v>27223</v>
      </c>
      <c r="B15013" s="46" t="s">
        <v>27224</v>
      </c>
      <c r="C15013" s="47">
        <v>78.781000000000006</v>
      </c>
      <c r="D15013" s="119" t="s">
        <v>20715</v>
      </c>
      <c r="E15013" s="46" t="s">
        <v>20717</v>
      </c>
      <c r="F15013" s="121">
        <v>8.1888000000000005</v>
      </c>
      <c r="G15013" s="87"/>
      <c r="H15013" s="47"/>
      <c r="I15013" s="120">
        <v>3</v>
      </c>
      <c r="J15013" s="120">
        <v>0</v>
      </c>
    </row>
    <row r="15014" spans="1:10" ht="15" customHeight="1">
      <c r="A15014" s="46" t="s">
        <v>27244</v>
      </c>
      <c r="B15014" s="46" t="s">
        <v>27245</v>
      </c>
      <c r="C15014" s="47">
        <v>25.302</v>
      </c>
      <c r="D15014" s="119" t="s">
        <v>20713</v>
      </c>
      <c r="E15014" s="46" t="s">
        <v>20715</v>
      </c>
      <c r="F15014" s="121">
        <v>3.2988</v>
      </c>
      <c r="G15014" s="87"/>
      <c r="H15014" s="47"/>
      <c r="I15014" s="120">
        <v>14</v>
      </c>
      <c r="J15014" s="120">
        <v>0</v>
      </c>
    </row>
    <row r="15015" spans="1:10" ht="15" customHeight="1">
      <c r="A15015" s="46" t="s">
        <v>27242</v>
      </c>
      <c r="B15015" s="46" t="s">
        <v>27243</v>
      </c>
      <c r="C15015" s="47">
        <v>32.892400000000002</v>
      </c>
      <c r="D15015" s="119" t="s">
        <v>20711</v>
      </c>
      <c r="E15015" s="46" t="s">
        <v>20713</v>
      </c>
      <c r="F15015" s="121">
        <v>872.31320000000005</v>
      </c>
      <c r="G15015" s="87"/>
      <c r="H15015" s="47"/>
      <c r="I15015" s="120">
        <v>0</v>
      </c>
      <c r="J15015" s="120">
        <v>0</v>
      </c>
    </row>
    <row r="15016" spans="1:10" ht="15" customHeight="1">
      <c r="A15016" s="46" t="s">
        <v>27240</v>
      </c>
      <c r="B15016" s="46" t="s">
        <v>27241</v>
      </c>
      <c r="C15016" s="47">
        <v>32.892400000000002</v>
      </c>
      <c r="D15016" s="119" t="s">
        <v>20709</v>
      </c>
      <c r="E15016" s="46" t="s">
        <v>20711</v>
      </c>
      <c r="F15016" s="121">
        <v>9.4667999999999992</v>
      </c>
      <c r="G15016" s="87"/>
      <c r="H15016" s="47"/>
      <c r="I15016" s="120">
        <v>23</v>
      </c>
      <c r="J15016" s="120">
        <v>0</v>
      </c>
    </row>
    <row r="15017" spans="1:10" ht="15" customHeight="1">
      <c r="A15017" s="46" t="s">
        <v>3808</v>
      </c>
      <c r="B15017" s="46" t="s">
        <v>27250</v>
      </c>
      <c r="C15017" s="47">
        <v>37.178400000000003</v>
      </c>
      <c r="D15017" s="119" t="s">
        <v>20707</v>
      </c>
      <c r="E15017" s="46" t="s">
        <v>20709</v>
      </c>
      <c r="F15017" s="121">
        <v>2.2942</v>
      </c>
      <c r="G15017" s="87"/>
      <c r="H15017" s="47"/>
      <c r="I15017" s="120">
        <v>158</v>
      </c>
      <c r="J15017" s="120">
        <v>0</v>
      </c>
    </row>
    <row r="15018" spans="1:10" ht="15" customHeight="1">
      <c r="A15018" s="46" t="s">
        <v>27248</v>
      </c>
      <c r="B15018" s="46" t="s">
        <v>27249</v>
      </c>
      <c r="C15018" s="47">
        <v>64.442400000000006</v>
      </c>
      <c r="D15018" s="119" t="s">
        <v>20706</v>
      </c>
      <c r="E15018" s="46" t="s">
        <v>20707</v>
      </c>
      <c r="F15018" s="121">
        <v>11.0016</v>
      </c>
      <c r="G15018" s="87"/>
      <c r="H15018" s="47"/>
      <c r="I15018" s="120">
        <v>11</v>
      </c>
      <c r="J15018" s="120">
        <v>0</v>
      </c>
    </row>
    <row r="15019" spans="1:10" ht="15" customHeight="1">
      <c r="A15019" s="46" t="s">
        <v>3811</v>
      </c>
      <c r="B15019" s="46" t="s">
        <v>27247</v>
      </c>
      <c r="C15019" s="47">
        <v>47.092599999999997</v>
      </c>
      <c r="D15019" s="119" t="s">
        <v>20704</v>
      </c>
      <c r="E15019" s="46" t="s">
        <v>20706</v>
      </c>
      <c r="F15019" s="121">
        <v>16.133800000000001</v>
      </c>
      <c r="G15019" s="87"/>
      <c r="H15019" s="47"/>
      <c r="I15019" s="120">
        <v>136</v>
      </c>
      <c r="J15019" s="120">
        <v>0</v>
      </c>
    </row>
    <row r="15020" spans="1:10" ht="15" customHeight="1">
      <c r="A15020" s="46" t="s">
        <v>3814</v>
      </c>
      <c r="B15020" s="46" t="s">
        <v>27246</v>
      </c>
      <c r="C15020" s="47">
        <v>47.092599999999997</v>
      </c>
      <c r="D15020" s="119" t="s">
        <v>20702</v>
      </c>
      <c r="E15020" s="46" t="s">
        <v>20704</v>
      </c>
      <c r="F15020" s="121">
        <v>24.715399999999999</v>
      </c>
      <c r="G15020" s="87"/>
      <c r="H15020" s="47"/>
      <c r="I15020" s="120">
        <v>114</v>
      </c>
      <c r="J15020" s="120">
        <v>0</v>
      </c>
    </row>
    <row r="15021" spans="1:10" ht="15" customHeight="1">
      <c r="A15021" s="46" t="s">
        <v>27260</v>
      </c>
      <c r="B15021" s="46" t="s">
        <v>27261</v>
      </c>
      <c r="C15021" s="47">
        <v>189.76419999999999</v>
      </c>
      <c r="D15021" s="119" t="s">
        <v>20700</v>
      </c>
      <c r="E15021" s="46" t="s">
        <v>20702</v>
      </c>
      <c r="F15021" s="121">
        <v>1.3286</v>
      </c>
      <c r="G15021" s="87"/>
      <c r="H15021" s="47"/>
      <c r="I15021" s="120">
        <v>0</v>
      </c>
      <c r="J15021" s="120">
        <v>0</v>
      </c>
    </row>
    <row r="15022" spans="1:10" ht="15" customHeight="1">
      <c r="A15022" s="46" t="s">
        <v>27258</v>
      </c>
      <c r="B15022" s="46" t="s">
        <v>27259</v>
      </c>
      <c r="C15022" s="47">
        <v>177.11320000000001</v>
      </c>
      <c r="D15022" s="119" t="s">
        <v>20698</v>
      </c>
      <c r="E15022" s="46" t="s">
        <v>20700</v>
      </c>
      <c r="F15022" s="121">
        <v>3.8330000000000002</v>
      </c>
      <c r="G15022" s="87"/>
      <c r="H15022" s="47"/>
      <c r="I15022" s="120">
        <v>1</v>
      </c>
      <c r="J15022" s="120">
        <v>0</v>
      </c>
    </row>
    <row r="15023" spans="1:10" ht="15" customHeight="1">
      <c r="A15023" s="46" t="s">
        <v>27256</v>
      </c>
      <c r="B15023" s="46" t="s">
        <v>27257</v>
      </c>
      <c r="C15023" s="47">
        <v>202.41499999999999</v>
      </c>
      <c r="D15023" s="119" t="s">
        <v>5716</v>
      </c>
      <c r="E15023" s="46" t="s">
        <v>20698</v>
      </c>
      <c r="F15023" s="121">
        <v>16.505199999999999</v>
      </c>
      <c r="G15023" s="87"/>
      <c r="H15023" s="47"/>
      <c r="I15023" s="120">
        <v>1</v>
      </c>
      <c r="J15023" s="120">
        <v>0</v>
      </c>
    </row>
    <row r="15024" spans="1:10" ht="15" customHeight="1">
      <c r="A15024" s="46" t="s">
        <v>27255</v>
      </c>
      <c r="B15024" s="46" t="s">
        <v>33934</v>
      </c>
      <c r="C15024" s="47">
        <v>177.11320000000001</v>
      </c>
      <c r="D15024" s="119" t="s">
        <v>20695</v>
      </c>
      <c r="E15024" s="46" t="s">
        <v>5716</v>
      </c>
      <c r="F15024" s="121">
        <v>16.505199999999999</v>
      </c>
      <c r="G15024" s="87"/>
      <c r="H15024" s="47"/>
      <c r="I15024" s="120">
        <v>1</v>
      </c>
      <c r="J15024" s="120">
        <v>0</v>
      </c>
    </row>
    <row r="15025" spans="1:10" ht="15" customHeight="1">
      <c r="A15025" s="46" t="s">
        <v>27253</v>
      </c>
      <c r="B15025" s="46" t="s">
        <v>27254</v>
      </c>
      <c r="C15025" s="47">
        <v>125.2444</v>
      </c>
      <c r="D15025" s="119" t="s">
        <v>20693</v>
      </c>
      <c r="E15025" s="46" t="s">
        <v>20695</v>
      </c>
      <c r="F15025" s="121">
        <v>8.6417999999999999</v>
      </c>
      <c r="G15025" s="87"/>
      <c r="H15025" s="47"/>
      <c r="I15025" s="120">
        <v>0</v>
      </c>
      <c r="J15025" s="120">
        <v>0</v>
      </c>
    </row>
    <row r="15026" spans="1:10" ht="15" customHeight="1">
      <c r="A15026" s="46" t="s">
        <v>27251</v>
      </c>
      <c r="B15026" s="46" t="s">
        <v>27252</v>
      </c>
      <c r="C15026" s="47">
        <v>161.679</v>
      </c>
      <c r="D15026" s="119" t="s">
        <v>20691</v>
      </c>
      <c r="E15026" s="46" t="s">
        <v>20693</v>
      </c>
      <c r="F15026" s="121">
        <v>10.5122</v>
      </c>
      <c r="G15026" s="87"/>
      <c r="H15026" s="47"/>
      <c r="I15026" s="120">
        <v>0</v>
      </c>
      <c r="J15026" s="120">
        <v>0</v>
      </c>
    </row>
    <row r="15027" spans="1:10" ht="15" customHeight="1">
      <c r="A15027" s="46" t="s">
        <v>27268</v>
      </c>
      <c r="B15027" s="46" t="s">
        <v>27269</v>
      </c>
      <c r="C15027" s="47">
        <v>34.567399999999999</v>
      </c>
      <c r="D15027" s="119" t="s">
        <v>20689</v>
      </c>
      <c r="E15027" s="46" t="s">
        <v>20691</v>
      </c>
      <c r="F15027" s="121">
        <v>34.114400000000003</v>
      </c>
      <c r="G15027" s="87"/>
      <c r="H15027" s="47"/>
      <c r="I15027" s="120">
        <v>0</v>
      </c>
      <c r="J15027" s="120">
        <v>0</v>
      </c>
    </row>
    <row r="15028" spans="1:10" ht="15" customHeight="1">
      <c r="A15028" s="46" t="s">
        <v>27266</v>
      </c>
      <c r="B15028" s="46" t="s">
        <v>27267</v>
      </c>
      <c r="C15028" s="47">
        <v>80.065399999999997</v>
      </c>
      <c r="D15028" s="119" t="s">
        <v>20687</v>
      </c>
      <c r="E15028" s="46" t="s">
        <v>20689</v>
      </c>
      <c r="F15028" s="121">
        <v>10.907</v>
      </c>
      <c r="G15028" s="87"/>
      <c r="H15028" s="47"/>
      <c r="I15028" s="120">
        <v>1</v>
      </c>
      <c r="J15028" s="120">
        <v>0</v>
      </c>
    </row>
    <row r="15029" spans="1:10" ht="15" customHeight="1">
      <c r="A15029" s="46" t="s">
        <v>27264</v>
      </c>
      <c r="B15029" s="46" t="s">
        <v>27265</v>
      </c>
      <c r="C15029" s="47">
        <v>53.877800000000001</v>
      </c>
      <c r="D15029" s="119" t="s">
        <v>20685</v>
      </c>
      <c r="E15029" s="46" t="s">
        <v>20687</v>
      </c>
      <c r="F15029" s="121">
        <v>8.6183999999999994</v>
      </c>
      <c r="G15029" s="87"/>
      <c r="H15029" s="47"/>
      <c r="I15029" s="120">
        <v>1</v>
      </c>
      <c r="J15029" s="120">
        <v>0</v>
      </c>
    </row>
    <row r="15030" spans="1:10" ht="15" customHeight="1">
      <c r="A15030" s="46" t="s">
        <v>27262</v>
      </c>
      <c r="B15030" s="46" t="s">
        <v>27263</v>
      </c>
      <c r="C15030" s="47">
        <v>53.877800000000001</v>
      </c>
      <c r="D15030" s="119" t="s">
        <v>20683</v>
      </c>
      <c r="E15030" s="46" t="s">
        <v>20685</v>
      </c>
      <c r="F15030" s="121">
        <v>8.6183999999999994</v>
      </c>
      <c r="G15030" s="87"/>
      <c r="H15030" s="47"/>
      <c r="I15030" s="120">
        <v>0</v>
      </c>
      <c r="J15030" s="120">
        <v>0</v>
      </c>
    </row>
    <row r="15031" spans="1:10" ht="15" customHeight="1">
      <c r="A15031" s="46" t="s">
        <v>27276</v>
      </c>
      <c r="B15031" s="46" t="s">
        <v>27277</v>
      </c>
      <c r="C15031" s="47">
        <v>21.506599999999999</v>
      </c>
      <c r="D15031" s="119" t="s">
        <v>20681</v>
      </c>
      <c r="E15031" s="46" t="s">
        <v>20683</v>
      </c>
      <c r="F15031" s="121">
        <v>0.63239999999999996</v>
      </c>
      <c r="G15031" s="87"/>
      <c r="H15031" s="47"/>
      <c r="I15031" s="120">
        <v>0</v>
      </c>
      <c r="J15031" s="120">
        <v>0</v>
      </c>
    </row>
    <row r="15032" spans="1:10" ht="15" customHeight="1">
      <c r="A15032" s="46" t="s">
        <v>27274</v>
      </c>
      <c r="B15032" s="46" t="s">
        <v>27275</v>
      </c>
      <c r="C15032" s="47">
        <v>21.506599999999999</v>
      </c>
      <c r="D15032" s="119" t="s">
        <v>20679</v>
      </c>
      <c r="E15032" s="46" t="s">
        <v>20681</v>
      </c>
      <c r="F15032" s="121">
        <v>1.2612000000000001</v>
      </c>
      <c r="G15032" s="87"/>
      <c r="H15032" s="47"/>
      <c r="I15032" s="120">
        <v>3</v>
      </c>
      <c r="J15032" s="120">
        <v>0</v>
      </c>
    </row>
    <row r="15033" spans="1:10" ht="15" customHeight="1">
      <c r="A15033" s="46" t="s">
        <v>3936</v>
      </c>
      <c r="B15033" s="46" t="s">
        <v>27272</v>
      </c>
      <c r="C15033" s="47">
        <v>35.5</v>
      </c>
      <c r="D15033" s="119" t="s">
        <v>20677</v>
      </c>
      <c r="E15033" s="46" t="s">
        <v>20679</v>
      </c>
      <c r="F15033" s="121">
        <v>1.9905999999999999</v>
      </c>
      <c r="G15033" s="87"/>
      <c r="H15033" s="47"/>
      <c r="I15033" s="120">
        <v>18</v>
      </c>
      <c r="J15033" s="120">
        <v>0</v>
      </c>
    </row>
    <row r="15034" spans="1:10" ht="15" customHeight="1">
      <c r="A15034" s="46" t="s">
        <v>27270</v>
      </c>
      <c r="B15034" s="46" t="s">
        <v>33935</v>
      </c>
      <c r="C15034" s="47">
        <v>55.664200000000001</v>
      </c>
      <c r="D15034" s="119" t="s">
        <v>20675</v>
      </c>
      <c r="E15034" s="46" t="s">
        <v>20677</v>
      </c>
      <c r="F15034" s="121">
        <v>4.4135999999999997</v>
      </c>
      <c r="G15034" s="87"/>
      <c r="H15034" s="47"/>
      <c r="I15034" s="120">
        <v>5</v>
      </c>
      <c r="J15034" s="120">
        <v>0</v>
      </c>
    </row>
    <row r="15035" spans="1:10" ht="15" customHeight="1">
      <c r="A15035" s="46" t="s">
        <v>4292</v>
      </c>
      <c r="B15035" s="46" t="s">
        <v>27292</v>
      </c>
      <c r="C15035" s="47">
        <v>44.278199999999998</v>
      </c>
      <c r="D15035" s="119" t="s">
        <v>20673</v>
      </c>
      <c r="E15035" s="46" t="s">
        <v>20675</v>
      </c>
      <c r="F15035" s="121">
        <v>25.0318</v>
      </c>
      <c r="G15035" s="87"/>
      <c r="H15035" s="47"/>
      <c r="I15035" s="120">
        <v>56</v>
      </c>
      <c r="J15035" s="120">
        <v>0</v>
      </c>
    </row>
    <row r="15036" spans="1:10" ht="15" customHeight="1">
      <c r="A15036" s="46" t="s">
        <v>4304</v>
      </c>
      <c r="B15036" s="46" t="s">
        <v>27291</v>
      </c>
      <c r="C15036" s="47">
        <v>54.399000000000001</v>
      </c>
      <c r="D15036" s="119" t="s">
        <v>20671</v>
      </c>
      <c r="E15036" s="46" t="s">
        <v>20673</v>
      </c>
      <c r="F15036" s="121">
        <v>28.111799999999999</v>
      </c>
      <c r="G15036" s="87"/>
      <c r="H15036" s="47"/>
      <c r="I15036" s="120">
        <v>2</v>
      </c>
      <c r="J15036" s="120">
        <v>0</v>
      </c>
    </row>
    <row r="15037" spans="1:10" ht="15" customHeight="1">
      <c r="A15037" s="46" t="s">
        <v>4333</v>
      </c>
      <c r="B15037" s="46" t="s">
        <v>27290</v>
      </c>
      <c r="C15037" s="47">
        <v>70.845200000000006</v>
      </c>
      <c r="D15037" s="119" t="s">
        <v>20669</v>
      </c>
      <c r="E15037" s="46" t="s">
        <v>20671</v>
      </c>
      <c r="F15037" s="121">
        <v>4.5186000000000002</v>
      </c>
      <c r="G15037" s="87"/>
      <c r="H15037" s="47"/>
      <c r="I15037" s="120">
        <v>16</v>
      </c>
      <c r="J15037" s="120">
        <v>0</v>
      </c>
    </row>
    <row r="15038" spans="1:10" ht="15" customHeight="1">
      <c r="A15038" s="46" t="s">
        <v>27288</v>
      </c>
      <c r="B15038" s="46" t="s">
        <v>27289</v>
      </c>
      <c r="C15038" s="47">
        <v>56.473799999999997</v>
      </c>
      <c r="D15038" s="119" t="s">
        <v>20667</v>
      </c>
      <c r="E15038" s="46" t="s">
        <v>20669</v>
      </c>
      <c r="F15038" s="121">
        <v>34.475000000000001</v>
      </c>
      <c r="G15038" s="87"/>
      <c r="H15038" s="47"/>
      <c r="I15038" s="120">
        <v>0</v>
      </c>
      <c r="J15038" s="120">
        <v>0</v>
      </c>
    </row>
    <row r="15039" spans="1:10" ht="15" customHeight="1">
      <c r="A15039" s="46" t="s">
        <v>27286</v>
      </c>
      <c r="B15039" s="46" t="s">
        <v>27287</v>
      </c>
      <c r="C15039" s="47">
        <v>23.9102</v>
      </c>
      <c r="D15039" s="119" t="s">
        <v>20665</v>
      </c>
      <c r="E15039" s="46" t="s">
        <v>20667</v>
      </c>
      <c r="F15039" s="121">
        <v>15.6808</v>
      </c>
      <c r="G15039" s="87"/>
      <c r="H15039" s="47"/>
      <c r="I15039" s="120">
        <v>13</v>
      </c>
      <c r="J15039" s="120">
        <v>0</v>
      </c>
    </row>
    <row r="15040" spans="1:10" ht="15" customHeight="1">
      <c r="A15040" s="46" t="s">
        <v>4357</v>
      </c>
      <c r="B15040" s="46" t="s">
        <v>27285</v>
      </c>
      <c r="C15040" s="47">
        <v>40.482999999999997</v>
      </c>
      <c r="D15040" s="119" t="s">
        <v>20663</v>
      </c>
      <c r="E15040" s="46" t="s">
        <v>20665</v>
      </c>
      <c r="F15040" s="121">
        <v>3.4967999999999999</v>
      </c>
      <c r="G15040" s="87"/>
      <c r="H15040" s="47"/>
      <c r="I15040" s="120">
        <v>26</v>
      </c>
      <c r="J15040" s="120">
        <v>0</v>
      </c>
    </row>
    <row r="15041" spans="1:10" ht="15" customHeight="1">
      <c r="A15041" s="46" t="s">
        <v>4872</v>
      </c>
      <c r="B15041" s="46" t="s">
        <v>27284</v>
      </c>
      <c r="C15041" s="47">
        <v>44.278199999999998</v>
      </c>
      <c r="D15041" s="119" t="s">
        <v>20661</v>
      </c>
      <c r="E15041" s="46" t="s">
        <v>20663</v>
      </c>
      <c r="F15041" s="121">
        <v>4.8784000000000001</v>
      </c>
      <c r="G15041" s="87"/>
      <c r="H15041" s="47"/>
      <c r="I15041" s="120">
        <v>1</v>
      </c>
      <c r="J15041" s="120">
        <v>0</v>
      </c>
    </row>
    <row r="15042" spans="1:10" ht="15" customHeight="1">
      <c r="A15042" s="46" t="s">
        <v>4880</v>
      </c>
      <c r="B15042" s="46" t="s">
        <v>27283</v>
      </c>
      <c r="C15042" s="47">
        <v>54.399000000000001</v>
      </c>
      <c r="D15042" s="119" t="s">
        <v>20659</v>
      </c>
      <c r="E15042" s="46" t="s">
        <v>20661</v>
      </c>
      <c r="F15042" s="121">
        <v>4.5186000000000002</v>
      </c>
      <c r="G15042" s="87"/>
      <c r="H15042" s="47"/>
      <c r="I15042" s="120">
        <v>7</v>
      </c>
      <c r="J15042" s="120">
        <v>0</v>
      </c>
    </row>
    <row r="15043" spans="1:10" ht="15" customHeight="1">
      <c r="A15043" s="46" t="s">
        <v>27281</v>
      </c>
      <c r="B15043" s="46" t="s">
        <v>27282</v>
      </c>
      <c r="C15043" s="47">
        <v>109.30419999999999</v>
      </c>
      <c r="D15043" s="119" t="s">
        <v>20657</v>
      </c>
      <c r="E15043" s="46" t="s">
        <v>20659</v>
      </c>
      <c r="F15043" s="121">
        <v>0.60880000000000001</v>
      </c>
      <c r="G15043" s="87"/>
      <c r="H15043" s="47"/>
      <c r="I15043" s="120">
        <v>0</v>
      </c>
      <c r="J15043" s="120">
        <v>0</v>
      </c>
    </row>
    <row r="15044" spans="1:10" ht="15" customHeight="1">
      <c r="A15044" s="46" t="s">
        <v>27279</v>
      </c>
      <c r="B15044" s="46" t="s">
        <v>27280</v>
      </c>
      <c r="C15044" s="47">
        <v>45.543399999999998</v>
      </c>
      <c r="D15044" s="119" t="s">
        <v>20655</v>
      </c>
      <c r="E15044" s="46" t="s">
        <v>20657</v>
      </c>
      <c r="F15044" s="121">
        <v>0.63160000000000005</v>
      </c>
      <c r="G15044" s="87"/>
      <c r="H15044" s="47"/>
      <c r="I15044" s="120">
        <v>55</v>
      </c>
      <c r="J15044" s="120">
        <v>0</v>
      </c>
    </row>
    <row r="15045" spans="1:10" ht="15" customHeight="1">
      <c r="A15045" s="46" t="s">
        <v>5069</v>
      </c>
      <c r="B15045" s="46" t="s">
        <v>27278</v>
      </c>
      <c r="C15045" s="47">
        <v>70.845200000000006</v>
      </c>
      <c r="D15045" s="119" t="s">
        <v>5748</v>
      </c>
      <c r="E15045" s="46" t="s">
        <v>20655</v>
      </c>
      <c r="F15045" s="121">
        <v>6.4516</v>
      </c>
      <c r="G15045" s="87"/>
      <c r="H15045" s="47"/>
      <c r="I15045" s="120">
        <v>26</v>
      </c>
      <c r="J15045" s="120">
        <v>0</v>
      </c>
    </row>
    <row r="15046" spans="1:10" ht="15" customHeight="1">
      <c r="A15046" s="46" t="s">
        <v>27293</v>
      </c>
      <c r="B15046" s="46" t="s">
        <v>27294</v>
      </c>
      <c r="C15046" s="47">
        <v>215.54679999999999</v>
      </c>
      <c r="D15046" s="119" t="s">
        <v>5772</v>
      </c>
      <c r="E15046" s="46" t="s">
        <v>5748</v>
      </c>
      <c r="F15046" s="121">
        <v>1.6828000000000001</v>
      </c>
      <c r="G15046" s="87"/>
      <c r="H15046" s="47"/>
      <c r="I15046" s="120">
        <v>0</v>
      </c>
      <c r="J15046" s="120">
        <v>0</v>
      </c>
    </row>
    <row r="15047" spans="1:10" ht="15" customHeight="1">
      <c r="A15047" s="46" t="s">
        <v>4085</v>
      </c>
      <c r="B15047" s="46" t="s">
        <v>27306</v>
      </c>
      <c r="C15047" s="47">
        <v>32.639400000000002</v>
      </c>
      <c r="D15047" s="119" t="s">
        <v>5784</v>
      </c>
      <c r="E15047" s="46" t="s">
        <v>5772</v>
      </c>
      <c r="F15047" s="121">
        <v>6.3071999999999999</v>
      </c>
      <c r="G15047" s="87"/>
      <c r="H15047" s="47"/>
      <c r="I15047" s="120">
        <v>150</v>
      </c>
      <c r="J15047" s="120">
        <v>0</v>
      </c>
    </row>
    <row r="15048" spans="1:10" ht="15" customHeight="1">
      <c r="A15048" s="46" t="s">
        <v>27304</v>
      </c>
      <c r="B15048" s="46" t="s">
        <v>27305</v>
      </c>
      <c r="C15048" s="47">
        <v>86.026399999999995</v>
      </c>
      <c r="D15048" s="119" t="s">
        <v>20651</v>
      </c>
      <c r="E15048" s="46" t="s">
        <v>5784</v>
      </c>
      <c r="F15048" s="121">
        <v>9.4667999999999992</v>
      </c>
      <c r="G15048" s="87"/>
      <c r="H15048" s="47"/>
      <c r="I15048" s="120">
        <v>0</v>
      </c>
      <c r="J15048" s="120">
        <v>0</v>
      </c>
    </row>
    <row r="15049" spans="1:10" ht="15" customHeight="1">
      <c r="A15049" s="46" t="s">
        <v>4096</v>
      </c>
      <c r="B15049" s="46" t="s">
        <v>27303</v>
      </c>
      <c r="C15049" s="47">
        <v>69.580200000000005</v>
      </c>
      <c r="D15049" s="119" t="s">
        <v>20649</v>
      </c>
      <c r="E15049" s="46" t="s">
        <v>20651</v>
      </c>
      <c r="F15049" s="121">
        <v>9.5245999999999995</v>
      </c>
      <c r="G15049" s="87"/>
      <c r="H15049" s="47"/>
      <c r="I15049" s="120">
        <v>5</v>
      </c>
      <c r="J15049" s="120">
        <v>0</v>
      </c>
    </row>
    <row r="15050" spans="1:10" ht="15" customHeight="1">
      <c r="A15050" s="46" t="s">
        <v>27301</v>
      </c>
      <c r="B15050" s="46" t="s">
        <v>27302</v>
      </c>
      <c r="C15050" s="47">
        <v>48.832599999999999</v>
      </c>
      <c r="D15050" s="119" t="s">
        <v>20647</v>
      </c>
      <c r="E15050" s="46" t="s">
        <v>20649</v>
      </c>
      <c r="F15050" s="121">
        <v>4.9763999999999999</v>
      </c>
      <c r="G15050" s="87"/>
      <c r="H15050" s="47"/>
      <c r="I15050" s="120">
        <v>0</v>
      </c>
      <c r="J15050" s="120">
        <v>0</v>
      </c>
    </row>
    <row r="15051" spans="1:10" ht="15" customHeight="1">
      <c r="A15051" s="46" t="s">
        <v>27299</v>
      </c>
      <c r="B15051" s="46" t="s">
        <v>27300</v>
      </c>
      <c r="C15051" s="47">
        <v>46.808599999999998</v>
      </c>
      <c r="D15051" s="119" t="s">
        <v>20645</v>
      </c>
      <c r="E15051" s="46" t="s">
        <v>20647</v>
      </c>
      <c r="F15051" s="121">
        <v>40.108400000000003</v>
      </c>
      <c r="G15051" s="87"/>
      <c r="H15051" s="47"/>
      <c r="I15051" s="120">
        <v>0</v>
      </c>
      <c r="J15051" s="120">
        <v>0</v>
      </c>
    </row>
    <row r="15052" spans="1:10" ht="15" customHeight="1">
      <c r="A15052" s="46" t="s">
        <v>4108</v>
      </c>
      <c r="B15052" s="46" t="s">
        <v>27298</v>
      </c>
      <c r="C15052" s="47">
        <v>41.494999999999997</v>
      </c>
      <c r="D15052" s="119" t="s">
        <v>20643</v>
      </c>
      <c r="E15052" s="46" t="s">
        <v>20645</v>
      </c>
      <c r="F15052" s="121">
        <v>16.679600000000001</v>
      </c>
      <c r="G15052" s="87"/>
      <c r="H15052" s="47"/>
      <c r="I15052" s="120">
        <v>223</v>
      </c>
      <c r="J15052" s="120">
        <v>0</v>
      </c>
    </row>
    <row r="15053" spans="1:10" ht="15" customHeight="1">
      <c r="A15053" s="46" t="s">
        <v>4120</v>
      </c>
      <c r="B15053" s="46" t="s">
        <v>27297</v>
      </c>
      <c r="C15053" s="47">
        <v>41.494999999999997</v>
      </c>
      <c r="D15053" s="119" t="s">
        <v>20641</v>
      </c>
      <c r="E15053" s="46" t="s">
        <v>20643</v>
      </c>
      <c r="F15053" s="121">
        <v>1.0544</v>
      </c>
      <c r="G15053" s="87"/>
      <c r="H15053" s="47"/>
      <c r="I15053" s="120">
        <v>209</v>
      </c>
      <c r="J15053" s="120">
        <v>0</v>
      </c>
    </row>
    <row r="15054" spans="1:10" ht="15" customHeight="1">
      <c r="A15054" s="46" t="s">
        <v>27295</v>
      </c>
      <c r="B15054" s="46" t="s">
        <v>27296</v>
      </c>
      <c r="C15054" s="47">
        <v>34.308</v>
      </c>
      <c r="D15054" s="119" t="s">
        <v>20639</v>
      </c>
      <c r="E15054" s="46" t="s">
        <v>20641</v>
      </c>
      <c r="F15054" s="121">
        <v>5.6218000000000004</v>
      </c>
      <c r="G15054" s="87"/>
      <c r="H15054" s="47"/>
      <c r="I15054" s="120">
        <v>0</v>
      </c>
      <c r="J15054" s="120">
        <v>0</v>
      </c>
    </row>
    <row r="15055" spans="1:10" ht="15" customHeight="1">
      <c r="A15055" s="46" t="s">
        <v>27327</v>
      </c>
      <c r="B15055" s="46" t="s">
        <v>27328</v>
      </c>
      <c r="C15055" s="47">
        <v>183.25659999999999</v>
      </c>
      <c r="D15055" s="119" t="s">
        <v>20638</v>
      </c>
      <c r="E15055" s="46" t="s">
        <v>20639</v>
      </c>
      <c r="F15055" s="121">
        <v>2.2593999999999999</v>
      </c>
      <c r="G15055" s="87"/>
      <c r="H15055" s="47"/>
      <c r="I15055" s="120">
        <v>1</v>
      </c>
      <c r="J15055" s="120">
        <v>0</v>
      </c>
    </row>
    <row r="15056" spans="1:10" ht="15" customHeight="1">
      <c r="A15056" s="46" t="s">
        <v>27325</v>
      </c>
      <c r="B15056" s="46" t="s">
        <v>27326</v>
      </c>
      <c r="C15056" s="47">
        <v>218.33099999999999</v>
      </c>
      <c r="D15056" s="119" t="s">
        <v>20636</v>
      </c>
      <c r="E15056" s="46" t="s">
        <v>20638</v>
      </c>
      <c r="F15056" s="121">
        <v>1.1941999999999999</v>
      </c>
      <c r="G15056" s="87"/>
      <c r="H15056" s="47"/>
      <c r="I15056" s="120">
        <v>0</v>
      </c>
      <c r="J15056" s="120">
        <v>0</v>
      </c>
    </row>
    <row r="15057" spans="1:10" ht="15" customHeight="1">
      <c r="A15057" s="46" t="s">
        <v>27323</v>
      </c>
      <c r="B15057" s="46" t="s">
        <v>27324</v>
      </c>
      <c r="C15057" s="47">
        <v>289.59519999999998</v>
      </c>
      <c r="D15057" s="119" t="s">
        <v>20634</v>
      </c>
      <c r="E15057" s="46" t="s">
        <v>20636</v>
      </c>
      <c r="F15057" s="121">
        <v>19.599799999999998</v>
      </c>
      <c r="G15057" s="87"/>
      <c r="H15057" s="47"/>
      <c r="I15057" s="120">
        <v>0</v>
      </c>
      <c r="J15057" s="120">
        <v>0</v>
      </c>
    </row>
    <row r="15058" spans="1:10" ht="15" customHeight="1">
      <c r="A15058" s="46" t="s">
        <v>27321</v>
      </c>
      <c r="B15058" s="46" t="s">
        <v>27322</v>
      </c>
      <c r="C15058" s="47">
        <v>289.59519999999998</v>
      </c>
      <c r="D15058" s="119" t="s">
        <v>20632</v>
      </c>
      <c r="E15058" s="46" t="s">
        <v>20634</v>
      </c>
      <c r="F15058" s="121">
        <v>0.76400000000000001</v>
      </c>
      <c r="G15058" s="87"/>
      <c r="H15058" s="47"/>
      <c r="I15058" s="120">
        <v>0</v>
      </c>
      <c r="J15058" s="120">
        <v>0</v>
      </c>
    </row>
    <row r="15059" spans="1:10" ht="15" customHeight="1">
      <c r="A15059" s="46" t="s">
        <v>27319</v>
      </c>
      <c r="B15059" s="46" t="s">
        <v>27320</v>
      </c>
      <c r="C15059" s="47">
        <v>289.59519999999998</v>
      </c>
      <c r="D15059" s="119" t="s">
        <v>20630</v>
      </c>
      <c r="E15059" s="46" t="s">
        <v>20632</v>
      </c>
      <c r="F15059" s="121">
        <v>59.099400000000003</v>
      </c>
      <c r="G15059" s="87"/>
      <c r="H15059" s="47"/>
      <c r="I15059" s="120">
        <v>1</v>
      </c>
      <c r="J15059" s="120">
        <v>0</v>
      </c>
    </row>
    <row r="15060" spans="1:10" ht="15" customHeight="1">
      <c r="A15060" s="46" t="s">
        <v>27317</v>
      </c>
      <c r="B15060" s="46" t="s">
        <v>27318</v>
      </c>
      <c r="C15060" s="47">
        <v>135.75960000000001</v>
      </c>
      <c r="D15060" s="119" t="s">
        <v>20628</v>
      </c>
      <c r="E15060" s="46" t="s">
        <v>20630</v>
      </c>
      <c r="F15060" s="121">
        <v>6.8414000000000001</v>
      </c>
      <c r="G15060" s="87"/>
      <c r="H15060" s="47"/>
      <c r="I15060" s="120">
        <v>0</v>
      </c>
      <c r="J15060" s="120">
        <v>0</v>
      </c>
    </row>
    <row r="15061" spans="1:10" ht="15" customHeight="1">
      <c r="A15061" s="46" t="s">
        <v>27315</v>
      </c>
      <c r="B15061" s="46" t="s">
        <v>27316</v>
      </c>
      <c r="C15061" s="47">
        <v>161.71960000000001</v>
      </c>
      <c r="D15061" s="119" t="s">
        <v>20626</v>
      </c>
      <c r="E15061" s="46" t="s">
        <v>20628</v>
      </c>
      <c r="F15061" s="121">
        <v>0.87160000000000004</v>
      </c>
      <c r="G15061" s="87"/>
      <c r="H15061" s="47"/>
      <c r="I15061" s="120">
        <v>0</v>
      </c>
      <c r="J15061" s="120">
        <v>0</v>
      </c>
    </row>
    <row r="15062" spans="1:10" ht="15" customHeight="1">
      <c r="A15062" s="46" t="s">
        <v>27313</v>
      </c>
      <c r="B15062" s="46" t="s">
        <v>27314</v>
      </c>
      <c r="C15062" s="47">
        <v>213.63900000000001</v>
      </c>
      <c r="D15062" s="119" t="s">
        <v>20624</v>
      </c>
      <c r="E15062" s="46" t="s">
        <v>20626</v>
      </c>
      <c r="F15062" s="121">
        <v>21.476800000000001</v>
      </c>
      <c r="G15062" s="87"/>
      <c r="H15062" s="47"/>
      <c r="I15062" s="120">
        <v>0</v>
      </c>
      <c r="J15062" s="120">
        <v>0</v>
      </c>
    </row>
    <row r="15063" spans="1:10" ht="15" customHeight="1">
      <c r="A15063" s="46" t="s">
        <v>27311</v>
      </c>
      <c r="B15063" s="46" t="s">
        <v>27312</v>
      </c>
      <c r="C15063" s="47">
        <v>213.63900000000001</v>
      </c>
      <c r="D15063" s="119" t="s">
        <v>20622</v>
      </c>
      <c r="E15063" s="46" t="s">
        <v>20624</v>
      </c>
      <c r="F15063" s="121">
        <v>22.5046</v>
      </c>
      <c r="G15063" s="87"/>
      <c r="H15063" s="47"/>
      <c r="I15063" s="120">
        <v>0</v>
      </c>
      <c r="J15063" s="120">
        <v>0</v>
      </c>
    </row>
    <row r="15064" spans="1:10" ht="15" customHeight="1">
      <c r="A15064" s="46" t="s">
        <v>27309</v>
      </c>
      <c r="B15064" s="46" t="s">
        <v>27310</v>
      </c>
      <c r="C15064" s="47">
        <v>213.63900000000001</v>
      </c>
      <c r="D15064" s="119" t="s">
        <v>20620</v>
      </c>
      <c r="E15064" s="46" t="s">
        <v>20622</v>
      </c>
      <c r="F15064" s="121">
        <v>14.124599999999999</v>
      </c>
      <c r="G15064" s="87"/>
      <c r="H15064" s="47"/>
      <c r="I15064" s="120">
        <v>0</v>
      </c>
      <c r="J15064" s="120">
        <v>0</v>
      </c>
    </row>
    <row r="15065" spans="1:10" ht="15" customHeight="1">
      <c r="A15065" s="46" t="s">
        <v>27307</v>
      </c>
      <c r="B15065" s="46" t="s">
        <v>27308</v>
      </c>
      <c r="C15065" s="47">
        <v>127.1066</v>
      </c>
      <c r="D15065" s="119" t="s">
        <v>20618</v>
      </c>
      <c r="E15065" s="46" t="s">
        <v>20620</v>
      </c>
      <c r="F15065" s="121">
        <v>1.3424</v>
      </c>
      <c r="G15065" s="87"/>
      <c r="H15065" s="47"/>
      <c r="I15065" s="120">
        <v>0</v>
      </c>
      <c r="J15065" s="120">
        <v>0</v>
      </c>
    </row>
    <row r="15066" spans="1:10" ht="15" customHeight="1">
      <c r="A15066" s="46" t="s">
        <v>27402</v>
      </c>
      <c r="B15066" s="46" t="s">
        <v>27403</v>
      </c>
      <c r="C15066" s="47">
        <v>321.334</v>
      </c>
      <c r="D15066" s="119" t="s">
        <v>20616</v>
      </c>
      <c r="E15066" s="46" t="s">
        <v>20618</v>
      </c>
      <c r="F15066" s="121">
        <v>5.6218000000000004</v>
      </c>
      <c r="G15066" s="87"/>
      <c r="H15066" s="47"/>
      <c r="I15066" s="120">
        <v>1</v>
      </c>
      <c r="J15066" s="120">
        <v>0</v>
      </c>
    </row>
    <row r="15067" spans="1:10" ht="15" customHeight="1">
      <c r="A15067" s="46" t="s">
        <v>27401</v>
      </c>
      <c r="B15067" s="46" t="s">
        <v>33936</v>
      </c>
      <c r="C15067" s="47">
        <v>202.41499999999999</v>
      </c>
      <c r="D15067" s="119" t="s">
        <v>20614</v>
      </c>
      <c r="E15067" s="46" t="s">
        <v>20616</v>
      </c>
      <c r="F15067" s="121">
        <v>15.924799999999999</v>
      </c>
      <c r="G15067" s="87"/>
      <c r="H15067" s="47"/>
      <c r="I15067" s="120">
        <v>1</v>
      </c>
      <c r="J15067" s="120">
        <v>0</v>
      </c>
    </row>
    <row r="15068" spans="1:10" ht="15" customHeight="1">
      <c r="A15068" s="46" t="s">
        <v>27399</v>
      </c>
      <c r="B15068" s="46" t="s">
        <v>27400</v>
      </c>
      <c r="C15068" s="47">
        <v>172.05279999999999</v>
      </c>
      <c r="D15068" s="119" t="s">
        <v>20612</v>
      </c>
      <c r="E15068" s="46" t="s">
        <v>20614</v>
      </c>
      <c r="F15068" s="121">
        <v>17.492999999999999</v>
      </c>
      <c r="G15068" s="87"/>
      <c r="H15068" s="47"/>
      <c r="I15068" s="120">
        <v>0</v>
      </c>
      <c r="J15068" s="120">
        <v>0</v>
      </c>
    </row>
    <row r="15069" spans="1:10" ht="15" customHeight="1">
      <c r="A15069" s="46" t="s">
        <v>27055</v>
      </c>
      <c r="B15069" s="46" t="s">
        <v>27056</v>
      </c>
      <c r="C15069" s="47">
        <v>125.2444</v>
      </c>
      <c r="D15069" s="119" t="s">
        <v>20610</v>
      </c>
      <c r="E15069" s="46" t="s">
        <v>20612</v>
      </c>
      <c r="F15069" s="121">
        <v>7.1550000000000002</v>
      </c>
      <c r="G15069" s="87"/>
      <c r="H15069" s="47"/>
      <c r="I15069" s="120">
        <v>0</v>
      </c>
      <c r="J15069" s="120">
        <v>0</v>
      </c>
    </row>
    <row r="15070" spans="1:10" ht="15" customHeight="1">
      <c r="A15070" s="46" t="s">
        <v>392</v>
      </c>
      <c r="B15070" s="46" t="s">
        <v>27332</v>
      </c>
      <c r="C15070" s="47">
        <v>44.278199999999998</v>
      </c>
      <c r="D15070" s="119" t="s">
        <v>20608</v>
      </c>
      <c r="E15070" s="46" t="s">
        <v>20610</v>
      </c>
      <c r="F15070" s="121">
        <v>4.3558000000000003</v>
      </c>
      <c r="G15070" s="87"/>
      <c r="H15070" s="47"/>
      <c r="I15070" s="120">
        <v>0</v>
      </c>
      <c r="J15070" s="120">
        <v>0</v>
      </c>
    </row>
    <row r="15071" spans="1:10" ht="15" customHeight="1">
      <c r="A15071" s="46" t="s">
        <v>395</v>
      </c>
      <c r="B15071" s="46" t="s">
        <v>27331</v>
      </c>
      <c r="C15071" s="47">
        <v>29.097200000000001</v>
      </c>
      <c r="D15071" s="119" t="s">
        <v>20606</v>
      </c>
      <c r="E15071" s="46" t="s">
        <v>20608</v>
      </c>
      <c r="F15071" s="121">
        <v>13.741199999999999</v>
      </c>
      <c r="G15071" s="87"/>
      <c r="H15071" s="47"/>
      <c r="I15071" s="120">
        <v>1</v>
      </c>
      <c r="J15071" s="120">
        <v>0</v>
      </c>
    </row>
    <row r="15072" spans="1:10" ht="15" customHeight="1">
      <c r="A15072" s="46" t="s">
        <v>396</v>
      </c>
      <c r="B15072" s="46" t="s">
        <v>27330</v>
      </c>
      <c r="C15072" s="47">
        <v>29.097200000000001</v>
      </c>
      <c r="D15072" s="119" t="s">
        <v>20604</v>
      </c>
      <c r="E15072" s="46" t="s">
        <v>20606</v>
      </c>
      <c r="F15072" s="121">
        <v>4.8204000000000002</v>
      </c>
      <c r="G15072" s="87"/>
      <c r="H15072" s="47"/>
      <c r="I15072" s="120">
        <v>245</v>
      </c>
      <c r="J15072" s="120">
        <v>0</v>
      </c>
    </row>
    <row r="15073" spans="1:10" ht="15" customHeight="1">
      <c r="A15073" s="46" t="s">
        <v>397</v>
      </c>
      <c r="B15073" s="46" t="s">
        <v>27329</v>
      </c>
      <c r="C15073" s="47">
        <v>29.097200000000001</v>
      </c>
      <c r="D15073" s="119" t="s">
        <v>20602</v>
      </c>
      <c r="E15073" s="46" t="s">
        <v>20604</v>
      </c>
      <c r="F15073" s="121">
        <v>1.6140000000000001</v>
      </c>
      <c r="G15073" s="87"/>
      <c r="H15073" s="47"/>
      <c r="I15073" s="120">
        <v>9</v>
      </c>
      <c r="J15073" s="120">
        <v>0</v>
      </c>
    </row>
    <row r="15074" spans="1:10" ht="15" customHeight="1">
      <c r="A15074" s="46" t="s">
        <v>27355</v>
      </c>
      <c r="B15074" s="46" t="s">
        <v>27356</v>
      </c>
      <c r="C15074" s="47">
        <v>50.3508</v>
      </c>
      <c r="D15074" s="119" t="s">
        <v>20600</v>
      </c>
      <c r="E15074" s="46" t="s">
        <v>20602</v>
      </c>
      <c r="F15074" s="121">
        <v>8.9925999999999995</v>
      </c>
      <c r="G15074" s="87"/>
      <c r="H15074" s="47"/>
      <c r="I15074" s="120">
        <v>0</v>
      </c>
      <c r="J15074" s="120">
        <v>0</v>
      </c>
    </row>
    <row r="15075" spans="1:10" ht="15" customHeight="1">
      <c r="A15075" s="46" t="s">
        <v>3105</v>
      </c>
      <c r="B15075" s="46" t="s">
        <v>27354</v>
      </c>
      <c r="C15075" s="47">
        <v>53.893000000000001</v>
      </c>
      <c r="D15075" s="119" t="s">
        <v>20598</v>
      </c>
      <c r="E15075" s="46" t="s">
        <v>20600</v>
      </c>
      <c r="F15075" s="121">
        <v>7.1322000000000001</v>
      </c>
      <c r="G15075" s="87"/>
      <c r="H15075" s="47"/>
      <c r="I15075" s="120">
        <v>7</v>
      </c>
      <c r="J15075" s="120">
        <v>0</v>
      </c>
    </row>
    <row r="15076" spans="1:10" ht="15" customHeight="1">
      <c r="A15076" s="46" t="s">
        <v>27352</v>
      </c>
      <c r="B15076" s="46" t="s">
        <v>27353</v>
      </c>
      <c r="C15076" s="47">
        <v>91.086799999999997</v>
      </c>
      <c r="D15076" s="119" t="s">
        <v>20596</v>
      </c>
      <c r="E15076" s="46" t="s">
        <v>20598</v>
      </c>
      <c r="F15076" s="121">
        <v>143.88120000000001</v>
      </c>
      <c r="G15076" s="87"/>
      <c r="H15076" s="47"/>
      <c r="I15076" s="120">
        <v>0</v>
      </c>
      <c r="J15076" s="120">
        <v>0</v>
      </c>
    </row>
    <row r="15077" spans="1:10" ht="15" customHeight="1">
      <c r="A15077" s="46" t="s">
        <v>27350</v>
      </c>
      <c r="B15077" s="46" t="s">
        <v>27351</v>
      </c>
      <c r="C15077" s="47">
        <v>80.965999999999994</v>
      </c>
      <c r="D15077" s="119" t="s">
        <v>20594</v>
      </c>
      <c r="E15077" s="46" t="s">
        <v>20596</v>
      </c>
      <c r="F15077" s="121">
        <v>200.83240000000001</v>
      </c>
      <c r="G15077" s="87"/>
      <c r="H15077" s="47"/>
      <c r="I15077" s="120">
        <v>0</v>
      </c>
      <c r="J15077" s="120">
        <v>0</v>
      </c>
    </row>
    <row r="15078" spans="1:10" ht="15" customHeight="1">
      <c r="A15078" s="46" t="s">
        <v>27348</v>
      </c>
      <c r="B15078" s="46" t="s">
        <v>27349</v>
      </c>
      <c r="C15078" s="47">
        <v>126.5094</v>
      </c>
      <c r="D15078" s="119" t="s">
        <v>20592</v>
      </c>
      <c r="E15078" s="46" t="s">
        <v>20594</v>
      </c>
      <c r="F15078" s="121">
        <v>4.8688000000000002</v>
      </c>
      <c r="G15078" s="87"/>
      <c r="H15078" s="47"/>
      <c r="I15078" s="120">
        <v>4</v>
      </c>
      <c r="J15078" s="120">
        <v>0</v>
      </c>
    </row>
    <row r="15079" spans="1:10" ht="15" customHeight="1">
      <c r="A15079" s="46" t="s">
        <v>27346</v>
      </c>
      <c r="B15079" s="46" t="s">
        <v>27347</v>
      </c>
      <c r="C15079" s="47">
        <v>113.8584</v>
      </c>
      <c r="D15079" s="119" t="s">
        <v>20590</v>
      </c>
      <c r="E15079" s="46" t="s">
        <v>20592</v>
      </c>
      <c r="F15079" s="121">
        <v>6.3696000000000002</v>
      </c>
      <c r="G15079" s="87"/>
      <c r="H15079" s="47"/>
      <c r="I15079" s="120">
        <v>5</v>
      </c>
      <c r="J15079" s="120">
        <v>0</v>
      </c>
    </row>
    <row r="15080" spans="1:10" ht="15" customHeight="1">
      <c r="A15080" s="46" t="s">
        <v>27345</v>
      </c>
      <c r="B15080" s="46" t="s">
        <v>27344</v>
      </c>
      <c r="C15080" s="47">
        <v>75.905799999999999</v>
      </c>
      <c r="D15080" s="119" t="s">
        <v>20588</v>
      </c>
      <c r="E15080" s="46" t="s">
        <v>20590</v>
      </c>
      <c r="F15080" s="121">
        <v>6.7245999999999997</v>
      </c>
      <c r="G15080" s="87"/>
      <c r="H15080" s="47"/>
      <c r="I15080" s="120">
        <v>0</v>
      </c>
      <c r="J15080" s="120">
        <v>0</v>
      </c>
    </row>
    <row r="15081" spans="1:10" ht="15" customHeight="1">
      <c r="A15081" s="46" t="s">
        <v>27343</v>
      </c>
      <c r="B15081" s="46" t="s">
        <v>27344</v>
      </c>
      <c r="C15081" s="47">
        <v>68.315200000000004</v>
      </c>
      <c r="D15081" s="119" t="s">
        <v>20586</v>
      </c>
      <c r="E15081" s="46" t="s">
        <v>20588</v>
      </c>
      <c r="F15081" s="121">
        <v>4.5186000000000002</v>
      </c>
      <c r="G15081" s="87"/>
      <c r="H15081" s="47"/>
      <c r="I15081" s="120">
        <v>0</v>
      </c>
      <c r="J15081" s="120">
        <v>0</v>
      </c>
    </row>
    <row r="15082" spans="1:10" ht="15" customHeight="1">
      <c r="A15082" s="46" t="s">
        <v>27341</v>
      </c>
      <c r="B15082" s="46" t="s">
        <v>27342</v>
      </c>
      <c r="C15082" s="47">
        <v>75.905799999999999</v>
      </c>
      <c r="D15082" s="119" t="s">
        <v>20582</v>
      </c>
      <c r="E15082" s="46" t="s">
        <v>20586</v>
      </c>
      <c r="F15082" s="121">
        <v>113.34399999999999</v>
      </c>
      <c r="G15082" s="87"/>
      <c r="H15082" s="47"/>
      <c r="I15082" s="120">
        <v>2</v>
      </c>
      <c r="J15082" s="120">
        <v>0</v>
      </c>
    </row>
    <row r="15083" spans="1:10" ht="15" customHeight="1">
      <c r="A15083" s="46" t="s">
        <v>3121</v>
      </c>
      <c r="B15083" s="46" t="s">
        <v>27340</v>
      </c>
      <c r="C15083" s="47">
        <v>189.76419999999999</v>
      </c>
      <c r="D15083" s="119" t="s">
        <v>20580</v>
      </c>
      <c r="E15083" s="46" t="s">
        <v>20582</v>
      </c>
      <c r="F15083" s="121">
        <v>155.24119999999999</v>
      </c>
      <c r="G15083" s="87"/>
      <c r="H15083" s="47"/>
      <c r="I15083" s="120">
        <v>5</v>
      </c>
      <c r="J15083" s="120">
        <v>0</v>
      </c>
    </row>
    <row r="15084" spans="1:10" ht="15" customHeight="1">
      <c r="A15084" s="46" t="s">
        <v>27338</v>
      </c>
      <c r="B15084" s="46" t="s">
        <v>27339</v>
      </c>
      <c r="C15084" s="47">
        <v>121.9836</v>
      </c>
      <c r="D15084" s="119" t="s">
        <v>20578</v>
      </c>
      <c r="E15084" s="46" t="s">
        <v>20580</v>
      </c>
      <c r="F15084" s="121">
        <v>481.99720000000002</v>
      </c>
      <c r="G15084" s="87"/>
      <c r="H15084" s="47"/>
      <c r="I15084" s="120">
        <v>0</v>
      </c>
      <c r="J15084" s="120">
        <v>0</v>
      </c>
    </row>
    <row r="15085" spans="1:10" ht="15" customHeight="1">
      <c r="A15085" s="46" t="s">
        <v>3123</v>
      </c>
      <c r="B15085" s="46" t="s">
        <v>27337</v>
      </c>
      <c r="C15085" s="47">
        <v>86.785399999999996</v>
      </c>
      <c r="D15085" s="119" t="s">
        <v>20576</v>
      </c>
      <c r="E15085" s="46" t="s">
        <v>20578</v>
      </c>
      <c r="F15085" s="121">
        <v>531.18880000000001</v>
      </c>
      <c r="G15085" s="87"/>
      <c r="H15085" s="47"/>
      <c r="I15085" s="120">
        <v>40</v>
      </c>
      <c r="J15085" s="120">
        <v>0</v>
      </c>
    </row>
    <row r="15086" spans="1:10" ht="15" customHeight="1">
      <c r="A15086" s="46" t="s">
        <v>3126</v>
      </c>
      <c r="B15086" s="46" t="s">
        <v>27336</v>
      </c>
      <c r="C15086" s="47">
        <v>140.9316</v>
      </c>
      <c r="D15086" s="119" t="s">
        <v>20574</v>
      </c>
      <c r="E15086" s="46" t="s">
        <v>20576</v>
      </c>
      <c r="F15086" s="121">
        <v>481.99720000000002</v>
      </c>
      <c r="G15086" s="87"/>
      <c r="H15086" s="47"/>
      <c r="I15086" s="120">
        <v>10</v>
      </c>
      <c r="J15086" s="120">
        <v>0</v>
      </c>
    </row>
    <row r="15087" spans="1:10" ht="15" customHeight="1">
      <c r="A15087" s="46" t="s">
        <v>27334</v>
      </c>
      <c r="B15087" s="46" t="s">
        <v>27335</v>
      </c>
      <c r="C15087" s="47">
        <v>76.239599999999996</v>
      </c>
      <c r="D15087" s="119" t="s">
        <v>20572</v>
      </c>
      <c r="E15087" s="46" t="s">
        <v>20574</v>
      </c>
      <c r="F15087" s="121">
        <v>531.18880000000001</v>
      </c>
      <c r="G15087" s="87"/>
      <c r="H15087" s="47"/>
      <c r="I15087" s="120">
        <v>0</v>
      </c>
      <c r="J15087" s="120">
        <v>0</v>
      </c>
    </row>
    <row r="15088" spans="1:10" ht="15" customHeight="1">
      <c r="A15088" s="46" t="s">
        <v>3128</v>
      </c>
      <c r="B15088" s="46" t="s">
        <v>27333</v>
      </c>
      <c r="C15088" s="47">
        <v>86.785399999999996</v>
      </c>
      <c r="D15088" s="119" t="s">
        <v>20570</v>
      </c>
      <c r="E15088" s="46" t="s">
        <v>20572</v>
      </c>
      <c r="F15088" s="121">
        <v>134.10120000000001</v>
      </c>
      <c r="G15088" s="87"/>
      <c r="H15088" s="47"/>
      <c r="I15088" s="120">
        <v>21</v>
      </c>
      <c r="J15088" s="120">
        <v>0</v>
      </c>
    </row>
    <row r="15089" spans="1:10" ht="15" customHeight="1">
      <c r="A15089" s="46" t="s">
        <v>27374</v>
      </c>
      <c r="B15089" s="46" t="s">
        <v>27375</v>
      </c>
      <c r="C15089" s="47">
        <v>106.73560000000001</v>
      </c>
      <c r="D15089" s="119" t="s">
        <v>20568</v>
      </c>
      <c r="E15089" s="46" t="s">
        <v>20570</v>
      </c>
      <c r="F15089" s="121">
        <v>53.791600000000003</v>
      </c>
      <c r="G15089" s="87"/>
      <c r="H15089" s="47"/>
      <c r="I15089" s="120">
        <v>0</v>
      </c>
      <c r="J15089" s="120">
        <v>0</v>
      </c>
    </row>
    <row r="15090" spans="1:10" ht="15" customHeight="1">
      <c r="A15090" s="46" t="s">
        <v>27372</v>
      </c>
      <c r="B15090" s="46" t="s">
        <v>27373</v>
      </c>
      <c r="C15090" s="47">
        <v>39.3904</v>
      </c>
      <c r="D15090" s="119" t="s">
        <v>20566</v>
      </c>
      <c r="E15090" s="46" t="s">
        <v>20568</v>
      </c>
      <c r="F15090" s="121">
        <v>29.456800000000001</v>
      </c>
      <c r="G15090" s="87"/>
      <c r="H15090" s="47"/>
      <c r="I15090" s="120">
        <v>0</v>
      </c>
      <c r="J15090" s="120">
        <v>0</v>
      </c>
    </row>
    <row r="15091" spans="1:10" ht="15" customHeight="1">
      <c r="A15091" s="46" t="s">
        <v>27370</v>
      </c>
      <c r="B15091" s="46" t="s">
        <v>27371</v>
      </c>
      <c r="C15091" s="47">
        <v>121.9836</v>
      </c>
      <c r="D15091" s="119" t="s">
        <v>20564</v>
      </c>
      <c r="E15091" s="46" t="s">
        <v>20566</v>
      </c>
      <c r="F15091" s="121">
        <v>1.2103999999999999</v>
      </c>
      <c r="G15091" s="87"/>
      <c r="H15091" s="47"/>
      <c r="I15091" s="120">
        <v>0</v>
      </c>
      <c r="J15091" s="120">
        <v>0</v>
      </c>
    </row>
    <row r="15092" spans="1:10" ht="15" customHeight="1">
      <c r="A15092" s="46" t="s">
        <v>27368</v>
      </c>
      <c r="B15092" s="46" t="s">
        <v>27369</v>
      </c>
      <c r="C15092" s="47">
        <v>134.69</v>
      </c>
      <c r="D15092" s="119" t="s">
        <v>20464</v>
      </c>
      <c r="E15092" s="46" t="s">
        <v>20564</v>
      </c>
      <c r="F15092" s="121">
        <v>25.715399999999999</v>
      </c>
      <c r="G15092" s="87"/>
      <c r="H15092" s="47"/>
      <c r="I15092" s="120">
        <v>0</v>
      </c>
      <c r="J15092" s="120">
        <v>0</v>
      </c>
    </row>
    <row r="15093" spans="1:10" ht="15" customHeight="1">
      <c r="A15093" s="46" t="s">
        <v>27366</v>
      </c>
      <c r="B15093" s="46" t="s">
        <v>27367</v>
      </c>
      <c r="C15093" s="47">
        <v>97.665400000000005</v>
      </c>
      <c r="D15093" s="119" t="s">
        <v>20462</v>
      </c>
      <c r="E15093" s="46" t="s">
        <v>20464</v>
      </c>
      <c r="F15093" s="121">
        <v>16.354600000000001</v>
      </c>
      <c r="G15093" s="87"/>
      <c r="H15093" s="47"/>
      <c r="I15093" s="120">
        <v>0</v>
      </c>
      <c r="J15093" s="120">
        <v>0</v>
      </c>
    </row>
    <row r="15094" spans="1:10" ht="15" customHeight="1">
      <c r="A15094" s="46" t="s">
        <v>27364</v>
      </c>
      <c r="B15094" s="46" t="s">
        <v>27365</v>
      </c>
      <c r="C15094" s="47">
        <v>94.028800000000004</v>
      </c>
      <c r="D15094" s="119" t="s">
        <v>20763</v>
      </c>
      <c r="E15094" s="46" t="s">
        <v>20462</v>
      </c>
      <c r="F15094" s="121">
        <v>41.525599999999997</v>
      </c>
      <c r="G15094" s="87"/>
      <c r="H15094" s="47"/>
      <c r="I15094" s="120">
        <v>0</v>
      </c>
      <c r="J15094" s="120">
        <v>0</v>
      </c>
    </row>
    <row r="15095" spans="1:10" ht="15" customHeight="1">
      <c r="A15095" s="46" t="s">
        <v>27363</v>
      </c>
      <c r="B15095" s="46" t="s">
        <v>27362</v>
      </c>
      <c r="C15095" s="47">
        <v>82.990200000000002</v>
      </c>
      <c r="D15095" s="119" t="s">
        <v>20757</v>
      </c>
      <c r="E15095" s="46" t="s">
        <v>20763</v>
      </c>
      <c r="F15095" s="121">
        <v>31.4084</v>
      </c>
      <c r="G15095" s="87"/>
      <c r="H15095" s="47"/>
      <c r="I15095" s="120">
        <v>0</v>
      </c>
      <c r="J15095" s="120">
        <v>0</v>
      </c>
    </row>
    <row r="15096" spans="1:10" ht="15" customHeight="1">
      <c r="A15096" s="46" t="s">
        <v>27361</v>
      </c>
      <c r="B15096" s="46" t="s">
        <v>27362</v>
      </c>
      <c r="C15096" s="47">
        <v>142.31399999999999</v>
      </c>
      <c r="D15096" s="119" t="s">
        <v>20460</v>
      </c>
      <c r="E15096" s="46" t="s">
        <v>20757</v>
      </c>
      <c r="F15096" s="121">
        <v>27.401</v>
      </c>
      <c r="G15096" s="87"/>
      <c r="H15096" s="47"/>
      <c r="I15096" s="120">
        <v>0</v>
      </c>
      <c r="J15096" s="120">
        <v>0</v>
      </c>
    </row>
    <row r="15097" spans="1:10" ht="15" customHeight="1">
      <c r="A15097" s="46" t="s">
        <v>27359</v>
      </c>
      <c r="B15097" s="46" t="s">
        <v>27360</v>
      </c>
      <c r="C15097" s="47">
        <v>91.487399999999994</v>
      </c>
      <c r="D15097" s="119" t="s">
        <v>20459</v>
      </c>
      <c r="E15097" s="46" t="s">
        <v>20460</v>
      </c>
      <c r="F15097" s="121">
        <v>0.56499999999999995</v>
      </c>
      <c r="G15097" s="87"/>
      <c r="H15097" s="47"/>
      <c r="I15097" s="120">
        <v>0</v>
      </c>
      <c r="J15097" s="120">
        <v>0</v>
      </c>
    </row>
    <row r="15098" spans="1:10" ht="15" customHeight="1">
      <c r="A15098" s="46" t="s">
        <v>27357</v>
      </c>
      <c r="B15098" s="46" t="s">
        <v>27358</v>
      </c>
      <c r="C15098" s="47">
        <v>109.55719999999999</v>
      </c>
      <c r="D15098" s="119" t="s">
        <v>20455</v>
      </c>
      <c r="E15098" s="46" t="s">
        <v>20459</v>
      </c>
      <c r="F15098" s="121">
        <v>1.2176</v>
      </c>
      <c r="G15098" s="87"/>
      <c r="H15098" s="47"/>
      <c r="I15098" s="120">
        <v>0</v>
      </c>
      <c r="J15098" s="120">
        <v>0</v>
      </c>
    </row>
    <row r="15099" spans="1:10" ht="15" customHeight="1">
      <c r="A15099" s="46" t="s">
        <v>27390</v>
      </c>
      <c r="B15099" s="46" t="s">
        <v>27391</v>
      </c>
      <c r="C15099" s="47">
        <v>32.791200000000003</v>
      </c>
      <c r="D15099" s="119" t="s">
        <v>20119</v>
      </c>
      <c r="E15099" s="46" t="s">
        <v>20455</v>
      </c>
      <c r="F15099" s="121">
        <v>118.88760000000001</v>
      </c>
      <c r="G15099" s="87"/>
      <c r="H15099" s="47"/>
      <c r="I15099" s="120">
        <v>0</v>
      </c>
      <c r="J15099" s="120">
        <v>0</v>
      </c>
    </row>
    <row r="15100" spans="1:10" ht="15" customHeight="1">
      <c r="A15100" s="46" t="s">
        <v>27388</v>
      </c>
      <c r="B15100" s="46" t="s">
        <v>27389</v>
      </c>
      <c r="C15100" s="47">
        <v>44.278199999999998</v>
      </c>
      <c r="D15100" s="119" t="s">
        <v>20457</v>
      </c>
      <c r="E15100" s="46" t="s">
        <v>20119</v>
      </c>
      <c r="F15100" s="121">
        <v>16.987200000000001</v>
      </c>
      <c r="G15100" s="87"/>
      <c r="H15100" s="47"/>
      <c r="I15100" s="120">
        <v>18</v>
      </c>
      <c r="J15100" s="120">
        <v>0</v>
      </c>
    </row>
    <row r="15101" spans="1:10" ht="15" customHeight="1">
      <c r="A15101" s="46" t="s">
        <v>27384</v>
      </c>
      <c r="B15101" s="46" t="s">
        <v>27385</v>
      </c>
      <c r="C15101" s="47">
        <v>60.724600000000002</v>
      </c>
      <c r="D15101" s="119" t="s">
        <v>20539</v>
      </c>
      <c r="E15101" s="46" t="s">
        <v>20457</v>
      </c>
      <c r="F15101" s="121">
        <v>49.575000000000003</v>
      </c>
      <c r="G15101" s="87"/>
      <c r="H15101" s="47"/>
      <c r="I15101" s="120">
        <v>5</v>
      </c>
      <c r="J15101" s="120">
        <v>0</v>
      </c>
    </row>
    <row r="15102" spans="1:10" ht="15" customHeight="1">
      <c r="A15102" s="46" t="s">
        <v>27382</v>
      </c>
      <c r="B15102" s="46" t="s">
        <v>27383</v>
      </c>
      <c r="C15102" s="47">
        <v>34.916600000000003</v>
      </c>
      <c r="D15102" s="119" t="s">
        <v>20532</v>
      </c>
      <c r="E15102" s="46" t="s">
        <v>20539</v>
      </c>
      <c r="F15102" s="121">
        <v>0.33019999999999999</v>
      </c>
      <c r="G15102" s="87"/>
      <c r="H15102" s="47"/>
      <c r="I15102" s="120">
        <v>11</v>
      </c>
      <c r="J15102" s="120">
        <v>0</v>
      </c>
    </row>
    <row r="15103" spans="1:10" ht="15" customHeight="1">
      <c r="A15103" s="46" t="s">
        <v>27380</v>
      </c>
      <c r="B15103" s="46" t="s">
        <v>27381</v>
      </c>
      <c r="C15103" s="47">
        <v>44.278199999999998</v>
      </c>
      <c r="D15103" s="119" t="s">
        <v>20530</v>
      </c>
      <c r="E15103" s="46" t="s">
        <v>20532</v>
      </c>
      <c r="F15103" s="121">
        <v>1.2644</v>
      </c>
      <c r="G15103" s="87"/>
      <c r="H15103" s="47"/>
      <c r="I15103" s="120">
        <v>16</v>
      </c>
      <c r="J15103" s="120">
        <v>0</v>
      </c>
    </row>
    <row r="15104" spans="1:10" ht="15" customHeight="1">
      <c r="A15104" s="46" t="s">
        <v>27376</v>
      </c>
      <c r="B15104" s="46" t="s">
        <v>27377</v>
      </c>
      <c r="C15104" s="47">
        <v>63.254600000000003</v>
      </c>
      <c r="D15104" s="119" t="s">
        <v>20529</v>
      </c>
      <c r="E15104" s="46" t="s">
        <v>20530</v>
      </c>
      <c r="F15104" s="121">
        <v>0.63200000000000001</v>
      </c>
      <c r="G15104" s="87"/>
      <c r="H15104" s="47"/>
      <c r="I15104" s="120">
        <v>9</v>
      </c>
      <c r="J15104" s="120">
        <v>0</v>
      </c>
    </row>
    <row r="15105" spans="1:10" ht="15" customHeight="1">
      <c r="A15105" s="46" t="s">
        <v>27397</v>
      </c>
      <c r="B15105" s="46" t="s">
        <v>27398</v>
      </c>
      <c r="C15105" s="47">
        <v>30.741800000000001</v>
      </c>
      <c r="D15105" s="119" t="s">
        <v>20527</v>
      </c>
      <c r="E15105" s="46" t="s">
        <v>20529</v>
      </c>
      <c r="F15105" s="121">
        <v>2.1787999999999998</v>
      </c>
      <c r="G15105" s="87"/>
      <c r="H15105" s="47"/>
      <c r="I15105" s="120">
        <v>19</v>
      </c>
      <c r="J15105" s="120">
        <v>0</v>
      </c>
    </row>
    <row r="15106" spans="1:10" ht="15" customHeight="1">
      <c r="A15106" s="46" t="s">
        <v>27395</v>
      </c>
      <c r="B15106" s="46" t="s">
        <v>27396</v>
      </c>
      <c r="C15106" s="47">
        <v>35.523800000000001</v>
      </c>
      <c r="D15106" s="119" t="s">
        <v>20525</v>
      </c>
      <c r="E15106" s="46" t="s">
        <v>20527</v>
      </c>
      <c r="F15106" s="121">
        <v>5.6218000000000004</v>
      </c>
      <c r="G15106" s="87"/>
      <c r="H15106" s="47"/>
      <c r="I15106" s="120">
        <v>0</v>
      </c>
      <c r="J15106" s="120">
        <v>0</v>
      </c>
    </row>
    <row r="15107" spans="1:10" ht="15" customHeight="1">
      <c r="A15107" s="46" t="s">
        <v>27394</v>
      </c>
      <c r="B15107" s="46" t="s">
        <v>27278</v>
      </c>
      <c r="C15107" s="47">
        <v>71.958600000000004</v>
      </c>
      <c r="D15107" s="119" t="s">
        <v>20523</v>
      </c>
      <c r="E15107" s="46" t="s">
        <v>20525</v>
      </c>
      <c r="F15107" s="121">
        <v>0.72240000000000004</v>
      </c>
      <c r="G15107" s="87"/>
      <c r="H15107" s="47"/>
      <c r="I15107" s="120">
        <v>0</v>
      </c>
      <c r="J15107" s="120">
        <v>0</v>
      </c>
    </row>
    <row r="15108" spans="1:10" ht="15" customHeight="1">
      <c r="A15108" s="46" t="s">
        <v>27392</v>
      </c>
      <c r="B15108" s="46" t="s">
        <v>27393</v>
      </c>
      <c r="C15108" s="47">
        <v>45.543399999999998</v>
      </c>
      <c r="D15108" s="119" t="s">
        <v>20521</v>
      </c>
      <c r="E15108" s="46" t="s">
        <v>20523</v>
      </c>
      <c r="F15108" s="121">
        <v>11.79</v>
      </c>
      <c r="G15108" s="87"/>
      <c r="H15108" s="47"/>
      <c r="I15108" s="120">
        <v>66</v>
      </c>
      <c r="J15108" s="120">
        <v>0</v>
      </c>
    </row>
    <row r="15109" spans="1:10" ht="15" customHeight="1">
      <c r="A15109" s="46" t="s">
        <v>27425</v>
      </c>
      <c r="B15109" s="46" t="s">
        <v>27426</v>
      </c>
      <c r="C15109" s="47">
        <v>48.073599999999999</v>
      </c>
      <c r="D15109" s="119" t="s">
        <v>20519</v>
      </c>
      <c r="E15109" s="46" t="s">
        <v>20521</v>
      </c>
      <c r="F15109" s="121">
        <v>1.6726000000000001</v>
      </c>
      <c r="G15109" s="87"/>
      <c r="H15109" s="47"/>
      <c r="I15109" s="120">
        <v>7</v>
      </c>
      <c r="J15109" s="120">
        <v>0</v>
      </c>
    </row>
    <row r="15110" spans="1:10" ht="15" customHeight="1">
      <c r="A15110" s="46" t="s">
        <v>27423</v>
      </c>
      <c r="B15110" s="46" t="s">
        <v>27424</v>
      </c>
      <c r="C15110" s="47">
        <v>53.134</v>
      </c>
      <c r="D15110" s="119" t="s">
        <v>20518</v>
      </c>
      <c r="E15110" s="46" t="s">
        <v>20519</v>
      </c>
      <c r="F15110" s="121">
        <v>1.2478</v>
      </c>
      <c r="G15110" s="87"/>
      <c r="H15110" s="47"/>
      <c r="I15110" s="120">
        <v>2</v>
      </c>
      <c r="J15110" s="120">
        <v>0</v>
      </c>
    </row>
    <row r="15111" spans="1:10" ht="15" customHeight="1">
      <c r="A15111" s="46" t="s">
        <v>27421</v>
      </c>
      <c r="B15111" s="46" t="s">
        <v>27422</v>
      </c>
      <c r="C15111" s="47">
        <v>84.761200000000002</v>
      </c>
      <c r="D15111" s="119" t="s">
        <v>20516</v>
      </c>
      <c r="E15111" s="46" t="s">
        <v>20518</v>
      </c>
      <c r="F15111" s="121">
        <v>2.5474000000000001</v>
      </c>
      <c r="G15111" s="87"/>
      <c r="H15111" s="47"/>
      <c r="I15111" s="120">
        <v>2</v>
      </c>
      <c r="J15111" s="120">
        <v>0</v>
      </c>
    </row>
    <row r="15112" spans="1:10" ht="15" customHeight="1">
      <c r="A15112" s="46" t="s">
        <v>27420</v>
      </c>
      <c r="B15112" s="46" t="s">
        <v>27409</v>
      </c>
      <c r="C15112" s="47">
        <v>101.2076</v>
      </c>
      <c r="D15112" s="119" t="s">
        <v>20514</v>
      </c>
      <c r="E15112" s="46" t="s">
        <v>20516</v>
      </c>
      <c r="F15112" s="121">
        <v>6.1622000000000003</v>
      </c>
      <c r="G15112" s="87"/>
      <c r="H15112" s="47"/>
      <c r="I15112" s="120">
        <v>0</v>
      </c>
      <c r="J15112" s="120">
        <v>0</v>
      </c>
    </row>
    <row r="15113" spans="1:10" ht="15" customHeight="1">
      <c r="A15113" s="46" t="s">
        <v>27418</v>
      </c>
      <c r="B15113" s="46" t="s">
        <v>27419</v>
      </c>
      <c r="C15113" s="47">
        <v>111.3282</v>
      </c>
      <c r="D15113" s="119" t="s">
        <v>20512</v>
      </c>
      <c r="E15113" s="46" t="s">
        <v>20514</v>
      </c>
      <c r="F15113" s="121">
        <v>1.5331999999999999</v>
      </c>
      <c r="G15113" s="87"/>
      <c r="H15113" s="47"/>
      <c r="I15113" s="120">
        <v>0</v>
      </c>
      <c r="J15113" s="120">
        <v>0</v>
      </c>
    </row>
    <row r="15114" spans="1:10" ht="15" customHeight="1">
      <c r="A15114" s="46" t="s">
        <v>27416</v>
      </c>
      <c r="B15114" s="46" t="s">
        <v>27417</v>
      </c>
      <c r="C15114" s="47">
        <v>86.026399999999995</v>
      </c>
      <c r="D15114" s="119" t="s">
        <v>5760</v>
      </c>
      <c r="E15114" s="46" t="s">
        <v>20512</v>
      </c>
      <c r="F15114" s="121">
        <v>27.651399999999999</v>
      </c>
      <c r="G15114" s="87"/>
      <c r="H15114" s="47"/>
      <c r="I15114" s="120">
        <v>0</v>
      </c>
      <c r="J15114" s="120">
        <v>0</v>
      </c>
    </row>
    <row r="15115" spans="1:10" ht="15" customHeight="1">
      <c r="A15115" s="46" t="s">
        <v>27414</v>
      </c>
      <c r="B15115" s="46" t="s">
        <v>27415</v>
      </c>
      <c r="C15115" s="47">
        <v>50.6038</v>
      </c>
      <c r="D15115" s="119" t="s">
        <v>20510</v>
      </c>
      <c r="E15115" s="46" t="s">
        <v>5760</v>
      </c>
      <c r="F15115" s="121">
        <v>18.1814</v>
      </c>
      <c r="G15115" s="87"/>
      <c r="H15115" s="47"/>
      <c r="I15115" s="120">
        <v>0</v>
      </c>
      <c r="J15115" s="120">
        <v>0</v>
      </c>
    </row>
    <row r="15116" spans="1:10" ht="15" customHeight="1">
      <c r="A15116" s="46" t="s">
        <v>27412</v>
      </c>
      <c r="B15116" s="46" t="s">
        <v>27413</v>
      </c>
      <c r="C15116" s="47">
        <v>98.677400000000006</v>
      </c>
      <c r="D15116" s="119" t="s">
        <v>20508</v>
      </c>
      <c r="E15116" s="46" t="s">
        <v>20510</v>
      </c>
      <c r="F15116" s="121">
        <v>12.010199999999999</v>
      </c>
      <c r="G15116" s="87"/>
      <c r="H15116" s="47"/>
      <c r="I15116" s="120">
        <v>0</v>
      </c>
      <c r="J15116" s="120">
        <v>0</v>
      </c>
    </row>
    <row r="15117" spans="1:10" ht="15" customHeight="1">
      <c r="A15117" s="46" t="s">
        <v>27410</v>
      </c>
      <c r="B15117" s="46" t="s">
        <v>27411</v>
      </c>
      <c r="C15117" s="47">
        <v>68.315200000000004</v>
      </c>
      <c r="D15117" s="119" t="s">
        <v>20506</v>
      </c>
      <c r="E15117" s="46" t="s">
        <v>20508</v>
      </c>
      <c r="F15117" s="121">
        <v>14.338200000000001</v>
      </c>
      <c r="G15117" s="87"/>
      <c r="H15117" s="47"/>
      <c r="I15117" s="120">
        <v>2</v>
      </c>
      <c r="J15117" s="120">
        <v>0</v>
      </c>
    </row>
    <row r="15118" spans="1:10" ht="15" customHeight="1">
      <c r="A15118" s="46" t="s">
        <v>27408</v>
      </c>
      <c r="B15118" s="46" t="s">
        <v>27409</v>
      </c>
      <c r="C15118" s="47">
        <v>59.712400000000002</v>
      </c>
      <c r="D15118" s="119" t="s">
        <v>20504</v>
      </c>
      <c r="E15118" s="46" t="s">
        <v>20506</v>
      </c>
      <c r="F15118" s="121">
        <v>15.0306</v>
      </c>
      <c r="G15118" s="87"/>
      <c r="H15118" s="47"/>
      <c r="I15118" s="120">
        <v>1</v>
      </c>
      <c r="J15118" s="120">
        <v>0</v>
      </c>
    </row>
    <row r="15119" spans="1:10" ht="15" customHeight="1">
      <c r="A15119" s="46" t="s">
        <v>27406</v>
      </c>
      <c r="B15119" s="46" t="s">
        <v>27407</v>
      </c>
      <c r="C15119" s="47">
        <v>68.315200000000004</v>
      </c>
      <c r="D15119" s="119" t="s">
        <v>20502</v>
      </c>
      <c r="E15119" s="46" t="s">
        <v>20504</v>
      </c>
      <c r="F15119" s="121">
        <v>15.924799999999999</v>
      </c>
      <c r="G15119" s="87"/>
      <c r="H15119" s="47"/>
      <c r="I15119" s="120">
        <v>0</v>
      </c>
      <c r="J15119" s="120">
        <v>0</v>
      </c>
    </row>
    <row r="15120" spans="1:10" ht="15" customHeight="1">
      <c r="A15120" s="46" t="s">
        <v>27404</v>
      </c>
      <c r="B15120" s="46" t="s">
        <v>27405</v>
      </c>
      <c r="C15120" s="47">
        <v>59.712400000000002</v>
      </c>
      <c r="D15120" s="119" t="s">
        <v>20500</v>
      </c>
      <c r="E15120" s="46" t="s">
        <v>20502</v>
      </c>
      <c r="F15120" s="121">
        <v>16.4358</v>
      </c>
      <c r="G15120" s="87"/>
      <c r="H15120" s="47"/>
      <c r="I15120" s="120">
        <v>1</v>
      </c>
      <c r="J15120" s="120">
        <v>0</v>
      </c>
    </row>
    <row r="15121" spans="1:10" ht="15" customHeight="1">
      <c r="A15121" s="46" t="s">
        <v>6286</v>
      </c>
      <c r="B15121" s="46" t="s">
        <v>27435</v>
      </c>
      <c r="C15121" s="47">
        <v>38.119799999999998</v>
      </c>
      <c r="D15121" s="119" t="s">
        <v>20498</v>
      </c>
      <c r="E15121" s="46" t="s">
        <v>20500</v>
      </c>
      <c r="F15121" s="121">
        <v>3.1941999999999999</v>
      </c>
      <c r="G15121" s="87"/>
      <c r="H15121" s="47"/>
      <c r="I15121" s="120">
        <v>71</v>
      </c>
      <c r="J15121" s="120">
        <v>0</v>
      </c>
    </row>
    <row r="15122" spans="1:10" ht="15" customHeight="1">
      <c r="A15122" s="46" t="s">
        <v>27433</v>
      </c>
      <c r="B15122" s="46" t="s">
        <v>27434</v>
      </c>
      <c r="C15122" s="47">
        <v>63.533000000000001</v>
      </c>
      <c r="D15122" s="119" t="s">
        <v>20496</v>
      </c>
      <c r="E15122" s="46" t="s">
        <v>20498</v>
      </c>
      <c r="F15122" s="121">
        <v>3.3894000000000002</v>
      </c>
      <c r="G15122" s="87"/>
      <c r="H15122" s="47"/>
      <c r="I15122" s="120">
        <v>0</v>
      </c>
      <c r="J15122" s="120">
        <v>0</v>
      </c>
    </row>
    <row r="15123" spans="1:10" ht="15" customHeight="1">
      <c r="A15123" s="46" t="s">
        <v>27431</v>
      </c>
      <c r="B15123" s="46" t="s">
        <v>27432</v>
      </c>
      <c r="C15123" s="47">
        <v>50.826599999999999</v>
      </c>
      <c r="D15123" s="119" t="s">
        <v>20495</v>
      </c>
      <c r="E15123" s="46" t="s">
        <v>20496</v>
      </c>
      <c r="F15123" s="121">
        <v>3.9081999999999999</v>
      </c>
      <c r="G15123" s="87"/>
      <c r="H15123" s="47"/>
      <c r="I15123" s="120">
        <v>0</v>
      </c>
      <c r="J15123" s="120">
        <v>0</v>
      </c>
    </row>
    <row r="15124" spans="1:10" ht="15" customHeight="1">
      <c r="A15124" s="46" t="s">
        <v>27429</v>
      </c>
      <c r="B15124" s="46" t="s">
        <v>27430</v>
      </c>
      <c r="C15124" s="47">
        <v>63.533000000000001</v>
      </c>
      <c r="D15124" s="119" t="s">
        <v>20493</v>
      </c>
      <c r="E15124" s="46" t="s">
        <v>20495</v>
      </c>
      <c r="F15124" s="121">
        <v>3.3010000000000002</v>
      </c>
      <c r="G15124" s="87"/>
      <c r="H15124" s="47"/>
      <c r="I15124" s="120">
        <v>2</v>
      </c>
      <c r="J15124" s="120">
        <v>0</v>
      </c>
    </row>
    <row r="15125" spans="1:10" ht="15" customHeight="1">
      <c r="A15125" s="46" t="s">
        <v>27427</v>
      </c>
      <c r="B15125" s="46" t="s">
        <v>27428</v>
      </c>
      <c r="C15125" s="47">
        <v>50.826599999999999</v>
      </c>
      <c r="D15125" s="119" t="s">
        <v>20491</v>
      </c>
      <c r="E15125" s="46" t="s">
        <v>20493</v>
      </c>
      <c r="F15125" s="121">
        <v>5.1108000000000002</v>
      </c>
      <c r="G15125" s="87"/>
      <c r="H15125" s="47"/>
      <c r="I15125" s="120">
        <v>0</v>
      </c>
      <c r="J15125" s="120">
        <v>0</v>
      </c>
    </row>
    <row r="15126" spans="1:10" ht="15" customHeight="1">
      <c r="A15126" s="46" t="s">
        <v>27446</v>
      </c>
      <c r="B15126" s="46" t="s">
        <v>27447</v>
      </c>
      <c r="C15126" s="47">
        <v>55.908999999999999</v>
      </c>
      <c r="D15126" s="119" t="s">
        <v>20489</v>
      </c>
      <c r="E15126" s="46" t="s">
        <v>20491</v>
      </c>
      <c r="F15126" s="121">
        <v>1.3666</v>
      </c>
      <c r="G15126" s="87"/>
      <c r="H15126" s="47"/>
      <c r="I15126" s="120">
        <v>0</v>
      </c>
      <c r="J15126" s="120">
        <v>0</v>
      </c>
    </row>
    <row r="15127" spans="1:10" ht="15" customHeight="1">
      <c r="A15127" s="46" t="s">
        <v>27444</v>
      </c>
      <c r="B15127" s="46" t="s">
        <v>27445</v>
      </c>
      <c r="C15127" s="47">
        <v>142.19659999999999</v>
      </c>
      <c r="D15127" s="119" t="s">
        <v>20487</v>
      </c>
      <c r="E15127" s="46" t="s">
        <v>20489</v>
      </c>
      <c r="F15127" s="121">
        <v>1.2644</v>
      </c>
      <c r="G15127" s="87"/>
      <c r="H15127" s="47"/>
      <c r="I15127" s="120">
        <v>0</v>
      </c>
      <c r="J15127" s="120">
        <v>0</v>
      </c>
    </row>
    <row r="15128" spans="1:10" ht="15" customHeight="1">
      <c r="A15128" s="46" t="s">
        <v>27442</v>
      </c>
      <c r="B15128" s="46" t="s">
        <v>27443</v>
      </c>
      <c r="C15128" s="47">
        <v>124.52460000000001</v>
      </c>
      <c r="D15128" s="119" t="s">
        <v>20485</v>
      </c>
      <c r="E15128" s="46" t="s">
        <v>20487</v>
      </c>
      <c r="F15128" s="121">
        <v>3.8330000000000002</v>
      </c>
      <c r="G15128" s="87"/>
      <c r="H15128" s="47"/>
      <c r="I15128" s="120">
        <v>0</v>
      </c>
      <c r="J15128" s="120">
        <v>0</v>
      </c>
    </row>
    <row r="15129" spans="1:10" ht="15" customHeight="1">
      <c r="A15129" s="46" t="s">
        <v>27440</v>
      </c>
      <c r="B15129" s="46" t="s">
        <v>27441</v>
      </c>
      <c r="C15129" s="47">
        <v>71.156999999999996</v>
      </c>
      <c r="D15129" s="119" t="s">
        <v>20483</v>
      </c>
      <c r="E15129" s="46" t="s">
        <v>20485</v>
      </c>
      <c r="F15129" s="121">
        <v>9.4085999999999999</v>
      </c>
      <c r="G15129" s="87"/>
      <c r="H15129" s="47"/>
      <c r="I15129" s="120">
        <v>0</v>
      </c>
      <c r="J15129" s="120">
        <v>0</v>
      </c>
    </row>
    <row r="15130" spans="1:10" ht="15" customHeight="1">
      <c r="A15130" s="46" t="s">
        <v>27438</v>
      </c>
      <c r="B15130" s="46" t="s">
        <v>27439</v>
      </c>
      <c r="C15130" s="47">
        <v>112.5934</v>
      </c>
      <c r="D15130" s="119" t="s">
        <v>20481</v>
      </c>
      <c r="E15130" s="46" t="s">
        <v>20483</v>
      </c>
      <c r="F15130" s="121">
        <v>13.6714</v>
      </c>
      <c r="G15130" s="87"/>
      <c r="H15130" s="47"/>
      <c r="I15130" s="120">
        <v>0</v>
      </c>
      <c r="J15130" s="120">
        <v>0</v>
      </c>
    </row>
    <row r="15131" spans="1:10" ht="15" customHeight="1">
      <c r="A15131" s="46" t="s">
        <v>27436</v>
      </c>
      <c r="B15131" s="46" t="s">
        <v>27437</v>
      </c>
      <c r="C15131" s="47">
        <v>94.028800000000004</v>
      </c>
      <c r="D15131" s="119" t="s">
        <v>5796</v>
      </c>
      <c r="E15131" s="46" t="s">
        <v>20481</v>
      </c>
      <c r="F15131" s="121">
        <v>22.914999999999999</v>
      </c>
      <c r="G15131" s="87"/>
      <c r="H15131" s="47"/>
      <c r="I15131" s="120">
        <v>0</v>
      </c>
      <c r="J15131" s="120">
        <v>0</v>
      </c>
    </row>
    <row r="15132" spans="1:10" ht="15" customHeight="1">
      <c r="A15132" s="46" t="s">
        <v>27452</v>
      </c>
      <c r="B15132" s="46" t="s">
        <v>27453</v>
      </c>
      <c r="C15132" s="47">
        <v>32.386400000000002</v>
      </c>
      <c r="D15132" s="119" t="s">
        <v>20478</v>
      </c>
      <c r="E15132" s="46" t="s">
        <v>5796</v>
      </c>
      <c r="F15132" s="121">
        <v>26.639800000000001</v>
      </c>
      <c r="G15132" s="87"/>
      <c r="H15132" s="47"/>
      <c r="I15132" s="120">
        <v>0</v>
      </c>
      <c r="J15132" s="120">
        <v>0</v>
      </c>
    </row>
    <row r="15133" spans="1:10" ht="15" customHeight="1">
      <c r="A15133" s="46" t="s">
        <v>27450</v>
      </c>
      <c r="B15133" s="46" t="s">
        <v>27451</v>
      </c>
      <c r="C15133" s="47">
        <v>32.386400000000002</v>
      </c>
      <c r="D15133" s="119" t="s">
        <v>20117</v>
      </c>
      <c r="E15133" s="46" t="s">
        <v>20478</v>
      </c>
      <c r="F15133" s="121">
        <v>102.1058</v>
      </c>
      <c r="G15133" s="87"/>
      <c r="H15133" s="47"/>
      <c r="I15133" s="120">
        <v>0</v>
      </c>
      <c r="J15133" s="120">
        <v>0</v>
      </c>
    </row>
    <row r="15134" spans="1:10" ht="15" customHeight="1">
      <c r="A15134" s="46" t="s">
        <v>27448</v>
      </c>
      <c r="B15134" s="46" t="s">
        <v>27449</v>
      </c>
      <c r="C15134" s="47">
        <v>42.507199999999997</v>
      </c>
      <c r="D15134" s="119" t="s">
        <v>20476</v>
      </c>
      <c r="E15134" s="46" t="s">
        <v>20117</v>
      </c>
      <c r="F15134" s="121">
        <v>13.358599999999999</v>
      </c>
      <c r="G15134" s="87"/>
      <c r="H15134" s="47"/>
      <c r="I15134" s="120">
        <v>0</v>
      </c>
      <c r="J15134" s="120">
        <v>0</v>
      </c>
    </row>
    <row r="15135" spans="1:10" ht="15" customHeight="1">
      <c r="A15135" s="46" t="s">
        <v>27538</v>
      </c>
      <c r="B15135" s="46" t="s">
        <v>27539</v>
      </c>
      <c r="C15135" s="47">
        <v>270.52780000000001</v>
      </c>
      <c r="D15135" s="119" t="s">
        <v>20474</v>
      </c>
      <c r="E15135" s="46" t="s">
        <v>20476</v>
      </c>
      <c r="F15135" s="121">
        <v>15.623200000000001</v>
      </c>
      <c r="G15135" s="87"/>
      <c r="H15135" s="47"/>
      <c r="I15135" s="120">
        <v>0</v>
      </c>
      <c r="J15135" s="120">
        <v>0</v>
      </c>
    </row>
    <row r="15136" spans="1:10" ht="15" customHeight="1">
      <c r="A15136" s="46" t="s">
        <v>27536</v>
      </c>
      <c r="B15136" s="46" t="s">
        <v>27537</v>
      </c>
      <c r="C15136" s="47">
        <v>6.3255999999999997</v>
      </c>
      <c r="D15136" s="119" t="s">
        <v>20472</v>
      </c>
      <c r="E15136" s="46" t="s">
        <v>20474</v>
      </c>
      <c r="F15136" s="121">
        <v>25.464400000000001</v>
      </c>
      <c r="G15136" s="87"/>
      <c r="H15136" s="47"/>
      <c r="I15136" s="120">
        <v>0</v>
      </c>
      <c r="J15136" s="120">
        <v>0</v>
      </c>
    </row>
    <row r="15137" spans="1:10" ht="15" customHeight="1">
      <c r="A15137" s="46" t="s">
        <v>34362</v>
      </c>
      <c r="B15137" s="46" t="s">
        <v>34363</v>
      </c>
      <c r="C15137" s="47">
        <v>9.4276</v>
      </c>
      <c r="D15137" s="119" t="s">
        <v>20470</v>
      </c>
      <c r="E15137" s="46" t="s">
        <v>20472</v>
      </c>
      <c r="F15137" s="121">
        <v>25.461400000000001</v>
      </c>
      <c r="G15137" s="87"/>
      <c r="H15137" s="47"/>
      <c r="I15137" s="120">
        <v>0</v>
      </c>
      <c r="J15137" s="120">
        <v>0</v>
      </c>
    </row>
    <row r="15138" spans="1:10" ht="15" customHeight="1">
      <c r="A15138" s="46" t="s">
        <v>27386</v>
      </c>
      <c r="B15138" s="46" t="s">
        <v>27387</v>
      </c>
      <c r="C15138" s="47">
        <v>44.278199999999998</v>
      </c>
      <c r="D15138" s="119" t="s">
        <v>20466</v>
      </c>
      <c r="E15138" s="46" t="s">
        <v>20470</v>
      </c>
      <c r="F15138" s="121">
        <v>5.2615999999999996</v>
      </c>
      <c r="G15138" s="87"/>
      <c r="H15138" s="47"/>
      <c r="I15138" s="120">
        <v>103</v>
      </c>
      <c r="J15138" s="120">
        <v>0</v>
      </c>
    </row>
    <row r="15139" spans="1:10" ht="15" customHeight="1">
      <c r="A15139" s="46" t="s">
        <v>33937</v>
      </c>
      <c r="B15139" s="46" t="s">
        <v>33938</v>
      </c>
      <c r="C15139" s="47">
        <v>79.169600000000003</v>
      </c>
      <c r="D15139" s="119" t="s">
        <v>20584</v>
      </c>
      <c r="E15139" s="46" t="s">
        <v>20466</v>
      </c>
      <c r="F15139" s="121">
        <v>34.027200000000001</v>
      </c>
      <c r="G15139" s="87"/>
      <c r="H15139" s="47"/>
      <c r="I15139" s="120">
        <v>4</v>
      </c>
      <c r="J15139" s="120">
        <v>0</v>
      </c>
    </row>
    <row r="15140" spans="1:10" ht="15" customHeight="1">
      <c r="A15140" s="46" t="s">
        <v>27524</v>
      </c>
      <c r="B15140" s="46" t="s">
        <v>33938</v>
      </c>
      <c r="C15140" s="47">
        <v>96.197800000000001</v>
      </c>
      <c r="D15140" s="119" t="s">
        <v>20410</v>
      </c>
      <c r="E15140" s="46" t="s">
        <v>20584</v>
      </c>
      <c r="F15140" s="121">
        <v>18.271000000000001</v>
      </c>
      <c r="G15140" s="87"/>
      <c r="H15140" s="47"/>
      <c r="I15140" s="120">
        <v>0</v>
      </c>
      <c r="J15140" s="120">
        <v>0</v>
      </c>
    </row>
    <row r="15141" spans="1:10" ht="15" customHeight="1">
      <c r="A15141" s="46" t="s">
        <v>27522</v>
      </c>
      <c r="B15141" s="46" t="s">
        <v>27523</v>
      </c>
      <c r="C15141" s="47">
        <v>85.166200000000003</v>
      </c>
      <c r="D15141" s="119" t="s">
        <v>20408</v>
      </c>
      <c r="E15141" s="46" t="s">
        <v>20410</v>
      </c>
      <c r="F15141" s="121">
        <v>177.0264</v>
      </c>
      <c r="G15141" s="87"/>
      <c r="H15141" s="47"/>
      <c r="I15141" s="120">
        <v>3</v>
      </c>
      <c r="J15141" s="120">
        <v>0</v>
      </c>
    </row>
    <row r="15142" spans="1:10" ht="15" customHeight="1">
      <c r="A15142" s="46" t="s">
        <v>34364</v>
      </c>
      <c r="B15142" s="46" t="s">
        <v>34365</v>
      </c>
      <c r="C15142" s="47">
        <v>89.037400000000005</v>
      </c>
      <c r="D15142" s="119" t="s">
        <v>20407</v>
      </c>
      <c r="E15142" s="46" t="s">
        <v>20408</v>
      </c>
      <c r="F15142" s="121">
        <v>78.911000000000001</v>
      </c>
      <c r="G15142" s="87"/>
      <c r="H15142" s="47"/>
      <c r="I15142" s="120">
        <v>0</v>
      </c>
      <c r="J15142" s="120">
        <v>0</v>
      </c>
    </row>
    <row r="15143" spans="1:10" ht="15" customHeight="1">
      <c r="A15143" s="46" t="s">
        <v>27520</v>
      </c>
      <c r="B15143" s="46" t="s">
        <v>27521</v>
      </c>
      <c r="C15143" s="47">
        <v>68.315200000000004</v>
      </c>
      <c r="D15143" s="119" t="s">
        <v>20412</v>
      </c>
      <c r="E15143" s="46" t="s">
        <v>20407</v>
      </c>
      <c r="F15143" s="121">
        <v>177.02279999999999</v>
      </c>
      <c r="G15143" s="87"/>
      <c r="H15143" s="47"/>
      <c r="I15143" s="120">
        <v>2</v>
      </c>
      <c r="J15143" s="120">
        <v>0</v>
      </c>
    </row>
    <row r="15144" spans="1:10" ht="15" customHeight="1">
      <c r="A15144" s="46" t="s">
        <v>33939</v>
      </c>
      <c r="B15144" s="46" t="s">
        <v>33940</v>
      </c>
      <c r="C15144" s="47">
        <v>46.089799999999997</v>
      </c>
      <c r="D15144" s="119" t="s">
        <v>21052</v>
      </c>
      <c r="E15144" s="46" t="s">
        <v>20412</v>
      </c>
      <c r="F15144" s="121">
        <v>9.4276</v>
      </c>
      <c r="G15144" s="87"/>
      <c r="H15144" s="47"/>
      <c r="I15144" s="120">
        <v>18</v>
      </c>
      <c r="J15144" s="120">
        <v>0</v>
      </c>
    </row>
    <row r="15145" spans="1:10" ht="15" customHeight="1">
      <c r="A15145" s="46" t="s">
        <v>34368</v>
      </c>
      <c r="B15145" s="46" t="s">
        <v>34369</v>
      </c>
      <c r="C15145" s="47">
        <v>73.324799999999996</v>
      </c>
      <c r="D15145" s="119" t="s">
        <v>21050</v>
      </c>
      <c r="E15145" s="46" t="s">
        <v>21052</v>
      </c>
      <c r="F15145" s="121">
        <v>6.7039999999999997</v>
      </c>
      <c r="G15145" s="87"/>
      <c r="H15145" s="47"/>
      <c r="I15145" s="120">
        <v>0</v>
      </c>
      <c r="J15145" s="120">
        <v>0</v>
      </c>
    </row>
    <row r="15146" spans="1:10" ht="15" customHeight="1">
      <c r="A15146" s="46" t="s">
        <v>34366</v>
      </c>
      <c r="B15146" s="46" t="s">
        <v>34367</v>
      </c>
      <c r="C15146" s="47">
        <v>50.279800000000002</v>
      </c>
      <c r="D15146" s="119" t="s">
        <v>21095</v>
      </c>
      <c r="E15146" s="46" t="s">
        <v>21050</v>
      </c>
      <c r="F15146" s="121">
        <v>9.4276</v>
      </c>
      <c r="G15146" s="87"/>
      <c r="H15146" s="47"/>
      <c r="I15146" s="120">
        <v>0</v>
      </c>
      <c r="J15146" s="120">
        <v>0</v>
      </c>
    </row>
    <row r="15147" spans="1:10" ht="15" customHeight="1">
      <c r="A15147" s="46" t="s">
        <v>27378</v>
      </c>
      <c r="B15147" s="46" t="s">
        <v>27379</v>
      </c>
      <c r="C15147" s="47">
        <v>44.278199999999998</v>
      </c>
      <c r="D15147" s="119" t="s">
        <v>21093</v>
      </c>
      <c r="E15147" s="46" t="s">
        <v>21095</v>
      </c>
      <c r="F15147" s="121">
        <v>10.475</v>
      </c>
      <c r="G15147" s="87"/>
      <c r="H15147" s="47"/>
      <c r="I15147" s="120">
        <v>90</v>
      </c>
      <c r="J15147" s="120">
        <v>0</v>
      </c>
    </row>
    <row r="15148" spans="1:10" ht="15" customHeight="1">
      <c r="A15148" s="46" t="s">
        <v>33941</v>
      </c>
      <c r="B15148" s="46" t="s">
        <v>33942</v>
      </c>
      <c r="C15148" s="47">
        <v>79.169600000000003</v>
      </c>
      <c r="D15148" s="119" t="s">
        <v>21091</v>
      </c>
      <c r="E15148" s="46" t="s">
        <v>21093</v>
      </c>
      <c r="F15148" s="121">
        <v>6.7039999999999997</v>
      </c>
      <c r="G15148" s="87"/>
      <c r="H15148" s="47"/>
      <c r="I15148" s="120">
        <v>4</v>
      </c>
      <c r="J15148" s="120">
        <v>0</v>
      </c>
    </row>
    <row r="15149" spans="1:10" ht="15" customHeight="1">
      <c r="A15149" s="46" t="s">
        <v>27492</v>
      </c>
      <c r="B15149" s="46" t="s">
        <v>27493</v>
      </c>
      <c r="C15149" s="47">
        <v>96.653199999999998</v>
      </c>
      <c r="D15149" s="119" t="s">
        <v>21089</v>
      </c>
      <c r="E15149" s="46" t="s">
        <v>21091</v>
      </c>
      <c r="F15149" s="121">
        <v>9.2964000000000002</v>
      </c>
      <c r="G15149" s="87"/>
      <c r="H15149" s="47"/>
      <c r="I15149" s="120">
        <v>42</v>
      </c>
      <c r="J15149" s="120">
        <v>0</v>
      </c>
    </row>
    <row r="15150" spans="1:10" ht="15" customHeight="1">
      <c r="A15150" s="46" t="s">
        <v>34370</v>
      </c>
      <c r="B15150" s="46" t="s">
        <v>34371</v>
      </c>
      <c r="C15150" s="47">
        <v>188.5496</v>
      </c>
      <c r="D15150" s="119" t="s">
        <v>35989</v>
      </c>
      <c r="E15150" s="46" t="s">
        <v>21089</v>
      </c>
      <c r="F15150" s="121">
        <v>27.234999999999999</v>
      </c>
      <c r="G15150" s="87"/>
      <c r="H15150" s="47"/>
      <c r="I15150" s="120">
        <v>0</v>
      </c>
      <c r="J15150" s="120">
        <v>0</v>
      </c>
    </row>
    <row r="15151" spans="1:10" ht="15" customHeight="1">
      <c r="A15151" s="46" t="s">
        <v>27481</v>
      </c>
      <c r="B15151" s="46" t="s">
        <v>34372</v>
      </c>
      <c r="C15151" s="47">
        <v>250.48859999999999</v>
      </c>
      <c r="D15151" s="119" t="s">
        <v>35990</v>
      </c>
      <c r="E15151" s="46" t="s">
        <v>35989</v>
      </c>
      <c r="F15151" s="121">
        <v>27.234999999999999</v>
      </c>
      <c r="G15151" s="87"/>
      <c r="H15151" s="47"/>
      <c r="I15151" s="120">
        <v>0</v>
      </c>
      <c r="J15151" s="120">
        <v>0</v>
      </c>
    </row>
    <row r="15152" spans="1:10" ht="15" customHeight="1">
      <c r="A15152" s="46" t="s">
        <v>34373</v>
      </c>
      <c r="B15152" s="46" t="s">
        <v>34374</v>
      </c>
      <c r="C15152" s="47">
        <v>104.74979999999999</v>
      </c>
      <c r="D15152" s="119" t="s">
        <v>21179</v>
      </c>
      <c r="E15152" s="46" t="s">
        <v>35990</v>
      </c>
      <c r="F15152" s="121">
        <v>3.8256000000000001</v>
      </c>
      <c r="G15152" s="87"/>
      <c r="H15152" s="47"/>
      <c r="I15152" s="120">
        <v>0</v>
      </c>
      <c r="J15152" s="120">
        <v>0</v>
      </c>
    </row>
    <row r="15153" spans="1:10" ht="15" customHeight="1">
      <c r="A15153" s="46" t="s">
        <v>34375</v>
      </c>
      <c r="B15153" s="46" t="s">
        <v>34376</v>
      </c>
      <c r="C15153" s="47">
        <v>157.12479999999999</v>
      </c>
      <c r="D15153" s="119" t="s">
        <v>21177</v>
      </c>
      <c r="E15153" s="46" t="s">
        <v>21179</v>
      </c>
      <c r="F15153" s="121">
        <v>4.4278000000000004</v>
      </c>
      <c r="G15153" s="87"/>
      <c r="H15153" s="47"/>
      <c r="I15153" s="120">
        <v>0</v>
      </c>
      <c r="J15153" s="120">
        <v>0</v>
      </c>
    </row>
    <row r="15154" spans="1:10" ht="15" customHeight="1">
      <c r="A15154" s="46" t="s">
        <v>34377</v>
      </c>
      <c r="B15154" s="46" t="s">
        <v>34378</v>
      </c>
      <c r="C15154" s="47">
        <v>109.9872</v>
      </c>
      <c r="D15154" s="119" t="s">
        <v>21175</v>
      </c>
      <c r="E15154" s="46" t="s">
        <v>21177</v>
      </c>
      <c r="F15154" s="121">
        <v>3.8256000000000001</v>
      </c>
      <c r="G15154" s="87"/>
      <c r="H15154" s="47"/>
      <c r="I15154" s="120">
        <v>0</v>
      </c>
      <c r="J15154" s="120">
        <v>0</v>
      </c>
    </row>
    <row r="15155" spans="1:10" ht="15" customHeight="1">
      <c r="A15155" s="46" t="s">
        <v>34379</v>
      </c>
      <c r="B15155" s="46" t="s">
        <v>34380</v>
      </c>
      <c r="C15155" s="47">
        <v>72.2774</v>
      </c>
      <c r="D15155" s="119" t="s">
        <v>21173</v>
      </c>
      <c r="E15155" s="46" t="s">
        <v>21175</v>
      </c>
      <c r="F15155" s="121">
        <v>3.8256000000000001</v>
      </c>
      <c r="G15155" s="87"/>
      <c r="H15155" s="47"/>
      <c r="I15155" s="120">
        <v>0</v>
      </c>
      <c r="J15155" s="120">
        <v>0</v>
      </c>
    </row>
    <row r="15156" spans="1:10" ht="15" customHeight="1">
      <c r="A15156" s="46" t="s">
        <v>34381</v>
      </c>
      <c r="B15156" s="46" t="s">
        <v>34382</v>
      </c>
      <c r="C15156" s="47">
        <v>123.6048</v>
      </c>
      <c r="D15156" s="119" t="s">
        <v>35991</v>
      </c>
      <c r="E15156" s="46" t="s">
        <v>21173</v>
      </c>
      <c r="F15156" s="121">
        <v>11.841200000000001</v>
      </c>
      <c r="G15156" s="87"/>
      <c r="H15156" s="47"/>
      <c r="I15156" s="120">
        <v>0</v>
      </c>
      <c r="J15156" s="120">
        <v>0</v>
      </c>
    </row>
    <row r="15157" spans="1:10" ht="15" customHeight="1">
      <c r="A15157" s="46" t="s">
        <v>27534</v>
      </c>
      <c r="B15157" s="46" t="s">
        <v>27535</v>
      </c>
      <c r="C15157" s="47">
        <v>94.274799999999999</v>
      </c>
      <c r="D15157" s="119" t="s">
        <v>35992</v>
      </c>
      <c r="E15157" s="46" t="s">
        <v>35991</v>
      </c>
      <c r="F15157" s="121">
        <v>8.8353999999999999</v>
      </c>
      <c r="G15157" s="87"/>
      <c r="H15157" s="47"/>
      <c r="I15157" s="120">
        <v>0</v>
      </c>
      <c r="J15157" s="120">
        <v>0</v>
      </c>
    </row>
    <row r="15158" spans="1:10" ht="15" customHeight="1">
      <c r="A15158" s="46" t="s">
        <v>27532</v>
      </c>
      <c r="B15158" s="46" t="s">
        <v>27533</v>
      </c>
      <c r="C15158" s="47">
        <v>65.992400000000004</v>
      </c>
      <c r="D15158" s="119" t="s">
        <v>21204</v>
      </c>
      <c r="E15158" s="46" t="s">
        <v>35992</v>
      </c>
      <c r="F15158" s="121">
        <v>3.8256000000000001</v>
      </c>
      <c r="G15158" s="87"/>
      <c r="H15158" s="47"/>
      <c r="I15158" s="120">
        <v>28</v>
      </c>
      <c r="J15158" s="120">
        <v>0</v>
      </c>
    </row>
    <row r="15159" spans="1:10" ht="15" customHeight="1">
      <c r="A15159" s="46" t="s">
        <v>27530</v>
      </c>
      <c r="B15159" s="46" t="s">
        <v>27531</v>
      </c>
      <c r="C15159" s="47">
        <v>94.274799999999999</v>
      </c>
      <c r="D15159" s="119" t="s">
        <v>21202</v>
      </c>
      <c r="E15159" s="46" t="s">
        <v>21204</v>
      </c>
      <c r="F15159" s="121">
        <v>5.3133999999999997</v>
      </c>
      <c r="G15159" s="87"/>
      <c r="H15159" s="47"/>
      <c r="I15159" s="120">
        <v>0</v>
      </c>
      <c r="J15159" s="120">
        <v>0</v>
      </c>
    </row>
    <row r="15160" spans="1:10" ht="15" customHeight="1">
      <c r="A15160" s="46" t="s">
        <v>27528</v>
      </c>
      <c r="B15160" s="46" t="s">
        <v>27529</v>
      </c>
      <c r="C15160" s="47">
        <v>138.2698</v>
      </c>
      <c r="D15160" s="119" t="s">
        <v>21200</v>
      </c>
      <c r="E15160" s="46" t="s">
        <v>21202</v>
      </c>
      <c r="F15160" s="121">
        <v>3.8256000000000001</v>
      </c>
      <c r="G15160" s="87"/>
      <c r="H15160" s="47"/>
      <c r="I15160" s="120">
        <v>0</v>
      </c>
      <c r="J15160" s="120">
        <v>0</v>
      </c>
    </row>
    <row r="15161" spans="1:10" ht="15" customHeight="1">
      <c r="A15161" s="46" t="s">
        <v>27526</v>
      </c>
      <c r="B15161" s="46" t="s">
        <v>27527</v>
      </c>
      <c r="C15161" s="47">
        <v>190.37139999999999</v>
      </c>
      <c r="D15161" s="119" t="s">
        <v>21198</v>
      </c>
      <c r="E15161" s="46" t="s">
        <v>21200</v>
      </c>
      <c r="F15161" s="121">
        <v>3.8256000000000001</v>
      </c>
      <c r="G15161" s="87"/>
      <c r="H15161" s="47"/>
      <c r="I15161" s="120">
        <v>0</v>
      </c>
      <c r="J15161" s="120">
        <v>0</v>
      </c>
    </row>
    <row r="15162" spans="1:10" ht="15" customHeight="1">
      <c r="A15162" s="46" t="s">
        <v>27519</v>
      </c>
      <c r="B15162" s="46" t="s">
        <v>33945</v>
      </c>
      <c r="C15162" s="47">
        <v>97.417199999999994</v>
      </c>
      <c r="D15162" s="119" t="s">
        <v>35993</v>
      </c>
      <c r="E15162" s="46" t="s">
        <v>21198</v>
      </c>
      <c r="F15162" s="121">
        <v>13.8452</v>
      </c>
      <c r="G15162" s="87"/>
      <c r="H15162" s="47"/>
      <c r="I15162" s="120">
        <v>0</v>
      </c>
      <c r="J15162" s="120">
        <v>0</v>
      </c>
    </row>
    <row r="15163" spans="1:10" ht="15" customHeight="1">
      <c r="A15163" s="46" t="s">
        <v>27517</v>
      </c>
      <c r="B15163" s="46" t="s">
        <v>27518</v>
      </c>
      <c r="C15163" s="47">
        <v>64.944999999999993</v>
      </c>
      <c r="D15163" s="119" t="s">
        <v>35994</v>
      </c>
      <c r="E15163" s="46" t="s">
        <v>35993</v>
      </c>
      <c r="F15163" s="121">
        <v>10.1106</v>
      </c>
      <c r="G15163" s="87"/>
      <c r="H15163" s="47"/>
      <c r="I15163" s="120">
        <v>15</v>
      </c>
      <c r="J15163" s="120">
        <v>0</v>
      </c>
    </row>
    <row r="15164" spans="1:10" ht="15" customHeight="1">
      <c r="A15164" s="46" t="s">
        <v>27516</v>
      </c>
      <c r="B15164" s="46" t="s">
        <v>33946</v>
      </c>
      <c r="C15164" s="47">
        <v>97.417199999999994</v>
      </c>
      <c r="D15164" s="119" t="s">
        <v>35995</v>
      </c>
      <c r="E15164" s="46" t="s">
        <v>35994</v>
      </c>
      <c r="F15164" s="121">
        <v>12.2714</v>
      </c>
      <c r="G15164" s="87"/>
      <c r="H15164" s="47"/>
      <c r="I15164" s="120">
        <v>0</v>
      </c>
      <c r="J15164" s="120">
        <v>0</v>
      </c>
    </row>
    <row r="15165" spans="1:10" ht="15" customHeight="1">
      <c r="A15165" s="46" t="s">
        <v>27515</v>
      </c>
      <c r="B15165" s="46" t="s">
        <v>33947</v>
      </c>
      <c r="C15165" s="47">
        <v>134.0796</v>
      </c>
      <c r="D15165" s="119" t="s">
        <v>1045</v>
      </c>
      <c r="E15165" s="46" t="s">
        <v>35995</v>
      </c>
      <c r="F15165" s="121">
        <v>2.2233999999999998</v>
      </c>
      <c r="G15165" s="87"/>
      <c r="H15165" s="47"/>
      <c r="I15165" s="120">
        <v>0</v>
      </c>
      <c r="J15165" s="120">
        <v>0</v>
      </c>
    </row>
    <row r="15166" spans="1:10" ht="15" customHeight="1">
      <c r="A15166" s="46" t="s">
        <v>27514</v>
      </c>
      <c r="B15166" s="46" t="s">
        <v>33944</v>
      </c>
      <c r="C15166" s="47">
        <v>190.37139999999999</v>
      </c>
      <c r="D15166" s="119" t="s">
        <v>1048</v>
      </c>
      <c r="E15166" s="46" t="s">
        <v>1045</v>
      </c>
      <c r="F15166" s="121">
        <v>3.1126</v>
      </c>
      <c r="G15166" s="87"/>
      <c r="H15166" s="47"/>
      <c r="I15166" s="120">
        <v>0</v>
      </c>
      <c r="J15166" s="120">
        <v>0</v>
      </c>
    </row>
    <row r="15167" spans="1:10" ht="15" customHeight="1">
      <c r="A15167" s="46" t="s">
        <v>27511</v>
      </c>
      <c r="B15167" s="46" t="s">
        <v>27512</v>
      </c>
      <c r="C15167" s="47">
        <v>73.324799999999996</v>
      </c>
      <c r="D15167" s="119" t="s">
        <v>20993</v>
      </c>
      <c r="E15167" s="46" t="s">
        <v>1048</v>
      </c>
      <c r="F15167" s="121">
        <v>4.0019999999999998</v>
      </c>
      <c r="G15167" s="87"/>
      <c r="H15167" s="47"/>
      <c r="I15167" s="120">
        <v>0</v>
      </c>
      <c r="J15167" s="120">
        <v>0</v>
      </c>
    </row>
    <row r="15168" spans="1:10" ht="15" customHeight="1">
      <c r="A15168" s="46" t="s">
        <v>27509</v>
      </c>
      <c r="B15168" s="46" t="s">
        <v>27510</v>
      </c>
      <c r="C15168" s="47">
        <v>51.327399999999997</v>
      </c>
      <c r="D15168" s="119" t="s">
        <v>20991</v>
      </c>
      <c r="E15168" s="46" t="s">
        <v>20993</v>
      </c>
      <c r="F15168" s="121">
        <v>6.2256</v>
      </c>
      <c r="G15168" s="87"/>
      <c r="H15168" s="47"/>
      <c r="I15168" s="120">
        <v>20</v>
      </c>
      <c r="J15168" s="120">
        <v>0</v>
      </c>
    </row>
    <row r="15169" spans="1:10" ht="15" customHeight="1">
      <c r="A15169" s="46" t="s">
        <v>27507</v>
      </c>
      <c r="B15169" s="46" t="s">
        <v>27508</v>
      </c>
      <c r="C15169" s="47">
        <v>73.324799999999996</v>
      </c>
      <c r="D15169" s="119" t="s">
        <v>1065</v>
      </c>
      <c r="E15169" s="46" t="s">
        <v>20991</v>
      </c>
      <c r="F15169" s="121">
        <v>3.1126</v>
      </c>
      <c r="G15169" s="87"/>
      <c r="H15169" s="47"/>
      <c r="I15169" s="120">
        <v>0</v>
      </c>
      <c r="J15169" s="120">
        <v>0</v>
      </c>
    </row>
    <row r="15170" spans="1:10" ht="15" customHeight="1">
      <c r="A15170" s="46" t="s">
        <v>27505</v>
      </c>
      <c r="B15170" s="46" t="s">
        <v>27506</v>
      </c>
      <c r="C15170" s="47">
        <v>97.417199999999994</v>
      </c>
      <c r="D15170" s="119" t="s">
        <v>20988</v>
      </c>
      <c r="E15170" s="46" t="s">
        <v>1065</v>
      </c>
      <c r="F15170" s="121">
        <v>4.0019999999999998</v>
      </c>
      <c r="G15170" s="87"/>
      <c r="H15170" s="47"/>
      <c r="I15170" s="120">
        <v>0</v>
      </c>
      <c r="J15170" s="120">
        <v>0</v>
      </c>
    </row>
    <row r="15171" spans="1:10" ht="15" customHeight="1">
      <c r="A15171" s="46" t="s">
        <v>27503</v>
      </c>
      <c r="B15171" s="46" t="s">
        <v>27504</v>
      </c>
      <c r="C15171" s="47">
        <v>106.84480000000001</v>
      </c>
      <c r="D15171" s="119" t="s">
        <v>20986</v>
      </c>
      <c r="E15171" s="46" t="s">
        <v>20988</v>
      </c>
      <c r="F15171" s="121">
        <v>6.2256</v>
      </c>
      <c r="G15171" s="87"/>
      <c r="H15171" s="47"/>
      <c r="I15171" s="120">
        <v>0</v>
      </c>
      <c r="J15171" s="120">
        <v>0</v>
      </c>
    </row>
    <row r="15172" spans="1:10" ht="15" customHeight="1">
      <c r="A15172" s="46" t="s">
        <v>27501</v>
      </c>
      <c r="B15172" s="46" t="s">
        <v>27502</v>
      </c>
      <c r="C15172" s="47">
        <v>94.274799999999999</v>
      </c>
      <c r="D15172" s="119" t="s">
        <v>1088</v>
      </c>
      <c r="E15172" s="46" t="s">
        <v>20986</v>
      </c>
      <c r="F15172" s="121">
        <v>4.0019999999999998</v>
      </c>
      <c r="G15172" s="87"/>
      <c r="H15172" s="47"/>
      <c r="I15172" s="120">
        <v>0</v>
      </c>
      <c r="J15172" s="120">
        <v>0</v>
      </c>
    </row>
    <row r="15173" spans="1:10" ht="15" customHeight="1">
      <c r="A15173" s="46" t="s">
        <v>33943</v>
      </c>
      <c r="B15173" s="46" t="s">
        <v>27500</v>
      </c>
      <c r="C15173" s="47">
        <v>65.992400000000004</v>
      </c>
      <c r="D15173" s="119" t="s">
        <v>1090</v>
      </c>
      <c r="E15173" s="46" t="s">
        <v>1088</v>
      </c>
      <c r="F15173" s="121">
        <v>6.2256</v>
      </c>
      <c r="G15173" s="87"/>
      <c r="H15173" s="47"/>
      <c r="I15173" s="120">
        <v>0</v>
      </c>
      <c r="J15173" s="120">
        <v>0</v>
      </c>
    </row>
    <row r="15174" spans="1:10" ht="15" customHeight="1">
      <c r="A15174" s="46" t="s">
        <v>27498</v>
      </c>
      <c r="B15174" s="46" t="s">
        <v>27499</v>
      </c>
      <c r="C15174" s="47">
        <v>94.274799999999999</v>
      </c>
      <c r="D15174" s="119" t="s">
        <v>1123</v>
      </c>
      <c r="E15174" s="46" t="s">
        <v>1090</v>
      </c>
      <c r="F15174" s="121">
        <v>0.44479999999999997</v>
      </c>
      <c r="G15174" s="87"/>
      <c r="H15174" s="47"/>
      <c r="I15174" s="120">
        <v>0</v>
      </c>
      <c r="J15174" s="120">
        <v>0</v>
      </c>
    </row>
    <row r="15175" spans="1:10" ht="15" customHeight="1">
      <c r="A15175" s="46" t="s">
        <v>27496</v>
      </c>
      <c r="B15175" s="46" t="s">
        <v>27497</v>
      </c>
      <c r="C15175" s="47">
        <v>138.2698</v>
      </c>
      <c r="D15175" s="119" t="s">
        <v>1126</v>
      </c>
      <c r="E15175" s="46" t="s">
        <v>1123</v>
      </c>
      <c r="F15175" s="121">
        <v>1.3340000000000001</v>
      </c>
      <c r="G15175" s="87"/>
      <c r="H15175" s="47"/>
      <c r="I15175" s="120">
        <v>0</v>
      </c>
      <c r="J15175" s="120">
        <v>0</v>
      </c>
    </row>
    <row r="15176" spans="1:10" ht="15" customHeight="1">
      <c r="A15176" s="46" t="s">
        <v>27495</v>
      </c>
      <c r="B15176" s="46" t="s">
        <v>27497</v>
      </c>
      <c r="C15176" s="47">
        <v>148.7448</v>
      </c>
      <c r="D15176" s="119" t="s">
        <v>1129</v>
      </c>
      <c r="E15176" s="46" t="s">
        <v>1126</v>
      </c>
      <c r="F15176" s="121">
        <v>0.71160000000000001</v>
      </c>
      <c r="G15176" s="87"/>
      <c r="H15176" s="47"/>
      <c r="I15176" s="120">
        <v>0</v>
      </c>
      <c r="J15176" s="120">
        <v>0</v>
      </c>
    </row>
    <row r="15177" spans="1:10" ht="15" customHeight="1">
      <c r="A15177" s="46" t="s">
        <v>27490</v>
      </c>
      <c r="B15177" s="46" t="s">
        <v>27491</v>
      </c>
      <c r="C15177" s="47">
        <v>148.7448</v>
      </c>
      <c r="D15177" s="119" t="s">
        <v>1132</v>
      </c>
      <c r="E15177" s="46" t="s">
        <v>1129</v>
      </c>
      <c r="F15177" s="121">
        <v>0.75600000000000001</v>
      </c>
      <c r="G15177" s="87"/>
      <c r="H15177" s="47"/>
      <c r="I15177" s="120">
        <v>0</v>
      </c>
      <c r="J15177" s="120">
        <v>0</v>
      </c>
    </row>
    <row r="15178" spans="1:10" ht="15" customHeight="1">
      <c r="A15178" s="46" t="s">
        <v>27488</v>
      </c>
      <c r="B15178" s="46" t="s">
        <v>27489</v>
      </c>
      <c r="C15178" s="47">
        <v>89.037400000000005</v>
      </c>
      <c r="D15178" s="119" t="s">
        <v>1135</v>
      </c>
      <c r="E15178" s="46" t="s">
        <v>1132</v>
      </c>
      <c r="F15178" s="121">
        <v>1.0671999999999999</v>
      </c>
      <c r="G15178" s="87"/>
      <c r="H15178" s="47"/>
      <c r="I15178" s="120">
        <v>14</v>
      </c>
      <c r="J15178" s="120">
        <v>0</v>
      </c>
    </row>
    <row r="15179" spans="1:10" ht="15" customHeight="1">
      <c r="A15179" s="46" t="s">
        <v>27486</v>
      </c>
      <c r="B15179" s="46" t="s">
        <v>27487</v>
      </c>
      <c r="C15179" s="47">
        <v>136.1748</v>
      </c>
      <c r="D15179" s="119" t="s">
        <v>20977</v>
      </c>
      <c r="E15179" s="46" t="s">
        <v>1135</v>
      </c>
      <c r="F15179" s="121">
        <v>1.3340000000000001</v>
      </c>
      <c r="G15179" s="87"/>
      <c r="H15179" s="47"/>
      <c r="I15179" s="120">
        <v>0</v>
      </c>
      <c r="J15179" s="120">
        <v>0</v>
      </c>
    </row>
    <row r="15180" spans="1:10" ht="15" customHeight="1">
      <c r="A15180" s="46" t="s">
        <v>27484</v>
      </c>
      <c r="B15180" s="46" t="s">
        <v>27485</v>
      </c>
      <c r="C15180" s="47">
        <v>172.8372</v>
      </c>
      <c r="D15180" s="119" t="s">
        <v>20975</v>
      </c>
      <c r="E15180" s="46" t="s">
        <v>20977</v>
      </c>
      <c r="F15180" s="121">
        <v>0.8004</v>
      </c>
      <c r="G15180" s="87"/>
      <c r="H15180" s="47"/>
      <c r="I15180" s="120">
        <v>0</v>
      </c>
      <c r="J15180" s="120">
        <v>0</v>
      </c>
    </row>
    <row r="15181" spans="1:10" ht="15" customHeight="1">
      <c r="A15181" s="46" t="s">
        <v>27482</v>
      </c>
      <c r="B15181" s="46" t="s">
        <v>27483</v>
      </c>
      <c r="C15181" s="47">
        <v>230.4496</v>
      </c>
      <c r="D15181" s="119" t="s">
        <v>20973</v>
      </c>
      <c r="E15181" s="46" t="s">
        <v>20975</v>
      </c>
      <c r="F15181" s="121">
        <v>1.0691999999999999</v>
      </c>
      <c r="G15181" s="87"/>
      <c r="H15181" s="47"/>
      <c r="I15181" s="120">
        <v>0</v>
      </c>
      <c r="J15181" s="120">
        <v>0</v>
      </c>
    </row>
    <row r="15182" spans="1:10" ht="15" customHeight="1">
      <c r="A15182" s="46" t="s">
        <v>27479</v>
      </c>
      <c r="B15182" s="46" t="s">
        <v>27480</v>
      </c>
      <c r="C15182" s="47">
        <v>157.12479999999999</v>
      </c>
      <c r="D15182" s="119" t="s">
        <v>1138</v>
      </c>
      <c r="E15182" s="46" t="s">
        <v>20973</v>
      </c>
      <c r="F15182" s="121">
        <v>1.3340000000000001</v>
      </c>
      <c r="G15182" s="87"/>
      <c r="H15182" s="47"/>
      <c r="I15182" s="120">
        <v>0</v>
      </c>
      <c r="J15182" s="120">
        <v>0</v>
      </c>
    </row>
    <row r="15183" spans="1:10" ht="15" customHeight="1">
      <c r="A15183" s="46" t="s">
        <v>27477</v>
      </c>
      <c r="B15183" s="46" t="s">
        <v>27478</v>
      </c>
      <c r="C15183" s="47">
        <v>104.74979999999999</v>
      </c>
      <c r="D15183" s="119" t="s">
        <v>1141</v>
      </c>
      <c r="E15183" s="46" t="s">
        <v>1138</v>
      </c>
      <c r="F15183" s="121">
        <v>1.0671999999999999</v>
      </c>
      <c r="G15183" s="87"/>
      <c r="H15183" s="47"/>
      <c r="I15183" s="120">
        <v>0</v>
      </c>
      <c r="J15183" s="120">
        <v>0</v>
      </c>
    </row>
    <row r="15184" spans="1:10" ht="15" customHeight="1">
      <c r="A15184" s="46" t="s">
        <v>27475</v>
      </c>
      <c r="B15184" s="46" t="s">
        <v>27476</v>
      </c>
      <c r="C15184" s="47">
        <v>148.7448</v>
      </c>
      <c r="D15184" s="119" t="s">
        <v>1150</v>
      </c>
      <c r="E15184" s="46" t="s">
        <v>1141</v>
      </c>
      <c r="F15184" s="121">
        <v>1.3342000000000001</v>
      </c>
      <c r="G15184" s="87"/>
      <c r="H15184" s="47"/>
      <c r="I15184" s="120">
        <v>0</v>
      </c>
      <c r="J15184" s="120">
        <v>0</v>
      </c>
    </row>
    <row r="15185" spans="1:10" ht="15" customHeight="1">
      <c r="A15185" s="46" t="s">
        <v>27473</v>
      </c>
      <c r="B15185" s="46" t="s">
        <v>27474</v>
      </c>
      <c r="C15185" s="47">
        <v>183.31219999999999</v>
      </c>
      <c r="D15185" s="119" t="s">
        <v>20968</v>
      </c>
      <c r="E15185" s="46" t="s">
        <v>1150</v>
      </c>
      <c r="F15185" s="121">
        <v>3.4043999999999999</v>
      </c>
      <c r="G15185" s="87"/>
      <c r="H15185" s="47"/>
      <c r="I15185" s="120">
        <v>0</v>
      </c>
      <c r="J15185" s="120">
        <v>0</v>
      </c>
    </row>
    <row r="15186" spans="1:10" ht="15" customHeight="1">
      <c r="A15186" s="46" t="s">
        <v>27471</v>
      </c>
      <c r="B15186" s="46" t="s">
        <v>27472</v>
      </c>
      <c r="C15186" s="47">
        <v>193.78720000000001</v>
      </c>
      <c r="D15186" s="119" t="s">
        <v>20966</v>
      </c>
      <c r="E15186" s="46" t="s">
        <v>20968</v>
      </c>
      <c r="F15186" s="121">
        <v>3.4043999999999999</v>
      </c>
      <c r="G15186" s="87"/>
      <c r="H15186" s="47"/>
      <c r="I15186" s="120">
        <v>0</v>
      </c>
      <c r="J15186" s="120">
        <v>0</v>
      </c>
    </row>
    <row r="15187" spans="1:10" ht="15" customHeight="1">
      <c r="A15187" s="46" t="s">
        <v>27469</v>
      </c>
      <c r="B15187" s="46" t="s">
        <v>27470</v>
      </c>
      <c r="C15187" s="47">
        <v>122.76479999999999</v>
      </c>
      <c r="D15187" s="119" t="s">
        <v>20964</v>
      </c>
      <c r="E15187" s="46" t="s">
        <v>20966</v>
      </c>
      <c r="F15187" s="121">
        <v>1.7168000000000001</v>
      </c>
      <c r="G15187" s="87"/>
      <c r="H15187" s="47"/>
      <c r="I15187" s="120">
        <v>0</v>
      </c>
      <c r="J15187" s="120">
        <v>0</v>
      </c>
    </row>
    <row r="15188" spans="1:10" ht="15" customHeight="1">
      <c r="A15188" s="46" t="s">
        <v>27467</v>
      </c>
      <c r="B15188" s="46" t="s">
        <v>27468</v>
      </c>
      <c r="C15188" s="47">
        <v>71.544200000000004</v>
      </c>
      <c r="D15188" s="119" t="s">
        <v>20962</v>
      </c>
      <c r="E15188" s="46" t="s">
        <v>20964</v>
      </c>
      <c r="F15188" s="121">
        <v>2.0078</v>
      </c>
      <c r="G15188" s="87"/>
      <c r="H15188" s="47"/>
      <c r="I15188" s="120">
        <v>0</v>
      </c>
      <c r="J15188" s="120">
        <v>0</v>
      </c>
    </row>
    <row r="15189" spans="1:10" ht="15" customHeight="1">
      <c r="A15189" s="46" t="s">
        <v>27465</v>
      </c>
      <c r="B15189" s="46" t="s">
        <v>27466</v>
      </c>
      <c r="C15189" s="47">
        <v>122.76479999999999</v>
      </c>
      <c r="D15189" s="119" t="s">
        <v>21014</v>
      </c>
      <c r="E15189" s="46" t="s">
        <v>20962</v>
      </c>
      <c r="F15189" s="121">
        <v>13.4254</v>
      </c>
      <c r="G15189" s="87"/>
      <c r="H15189" s="47"/>
      <c r="I15189" s="120">
        <v>0</v>
      </c>
      <c r="J15189" s="120">
        <v>0</v>
      </c>
    </row>
    <row r="15190" spans="1:10" ht="15" customHeight="1">
      <c r="A15190" s="46" t="s">
        <v>27463</v>
      </c>
      <c r="B15190" s="46" t="s">
        <v>27464</v>
      </c>
      <c r="C15190" s="47">
        <v>165.50460000000001</v>
      </c>
      <c r="D15190" s="119" t="s">
        <v>21013</v>
      </c>
      <c r="E15190" s="46" t="s">
        <v>21014</v>
      </c>
      <c r="F15190" s="121">
        <v>13.4254</v>
      </c>
      <c r="G15190" s="87"/>
      <c r="H15190" s="47"/>
      <c r="I15190" s="120">
        <v>0</v>
      </c>
      <c r="J15190" s="120">
        <v>0</v>
      </c>
    </row>
    <row r="15191" spans="1:10" ht="15" customHeight="1">
      <c r="A15191" s="46" t="s">
        <v>27461</v>
      </c>
      <c r="B15191" s="46" t="s">
        <v>27462</v>
      </c>
      <c r="C15191" s="47">
        <v>175.9796</v>
      </c>
      <c r="D15191" s="119" t="s">
        <v>21011</v>
      </c>
      <c r="E15191" s="46" t="s">
        <v>21013</v>
      </c>
      <c r="F15191" s="121">
        <v>14.141400000000001</v>
      </c>
      <c r="G15191" s="87"/>
      <c r="H15191" s="47"/>
      <c r="I15191" s="120">
        <v>0</v>
      </c>
      <c r="J15191" s="120">
        <v>0</v>
      </c>
    </row>
    <row r="15192" spans="1:10" ht="15" customHeight="1">
      <c r="A15192" s="46" t="s">
        <v>5136</v>
      </c>
      <c r="B15192" s="46" t="s">
        <v>27525</v>
      </c>
      <c r="C15192" s="47">
        <v>68.213800000000006</v>
      </c>
      <c r="D15192" s="119" t="s">
        <v>21009</v>
      </c>
      <c r="E15192" s="46" t="s">
        <v>21011</v>
      </c>
      <c r="F15192" s="121">
        <v>13.3558</v>
      </c>
      <c r="G15192" s="87"/>
      <c r="H15192" s="47"/>
      <c r="I15192" s="120">
        <v>22</v>
      </c>
      <c r="J15192" s="120">
        <v>0</v>
      </c>
    </row>
    <row r="15193" spans="1:10" ht="15" customHeight="1">
      <c r="A15193" s="46" t="s">
        <v>5139</v>
      </c>
      <c r="B15193" s="46" t="s">
        <v>27513</v>
      </c>
      <c r="C15193" s="47">
        <v>79.599800000000002</v>
      </c>
      <c r="D15193" s="119" t="s">
        <v>1497</v>
      </c>
      <c r="E15193" s="46" t="s">
        <v>21009</v>
      </c>
      <c r="F15193" s="121">
        <v>8.8181999999999992</v>
      </c>
      <c r="G15193" s="87"/>
      <c r="H15193" s="47"/>
      <c r="I15193" s="120">
        <v>0</v>
      </c>
      <c r="J15193" s="120">
        <v>0</v>
      </c>
    </row>
    <row r="15194" spans="1:10" ht="15" customHeight="1">
      <c r="A15194" s="46" t="s">
        <v>34383</v>
      </c>
      <c r="B15194" s="46" t="s">
        <v>34384</v>
      </c>
      <c r="C15194" s="47">
        <v>103.7022</v>
      </c>
      <c r="D15194" s="119" t="s">
        <v>1502</v>
      </c>
      <c r="E15194" s="46" t="s">
        <v>1497</v>
      </c>
      <c r="F15194" s="121">
        <v>9.798</v>
      </c>
      <c r="G15194" s="87"/>
      <c r="H15194" s="47"/>
      <c r="I15194" s="120">
        <v>0</v>
      </c>
      <c r="J15194" s="120">
        <v>0</v>
      </c>
    </row>
    <row r="15195" spans="1:10" ht="15" customHeight="1">
      <c r="A15195" s="46" t="s">
        <v>33948</v>
      </c>
      <c r="B15195" s="46" t="s">
        <v>33949</v>
      </c>
      <c r="C15195" s="47">
        <v>54.47</v>
      </c>
      <c r="D15195" s="119" t="s">
        <v>21005</v>
      </c>
      <c r="E15195" s="46" t="s">
        <v>1502</v>
      </c>
      <c r="F15195" s="121">
        <v>8.8181999999999992</v>
      </c>
      <c r="G15195" s="87"/>
      <c r="H15195" s="47"/>
      <c r="I15195" s="120">
        <v>10</v>
      </c>
      <c r="J15195" s="120">
        <v>0</v>
      </c>
    </row>
    <row r="15196" spans="1:10" ht="15" customHeight="1">
      <c r="A15196" s="46" t="s">
        <v>5142</v>
      </c>
      <c r="B15196" s="46" t="s">
        <v>27494</v>
      </c>
      <c r="C15196" s="47">
        <v>68.213800000000006</v>
      </c>
      <c r="D15196" s="119" t="s">
        <v>1507</v>
      </c>
      <c r="E15196" s="46" t="s">
        <v>21005</v>
      </c>
      <c r="F15196" s="121">
        <v>8.8181999999999992</v>
      </c>
      <c r="G15196" s="87"/>
      <c r="H15196" s="47"/>
      <c r="I15196" s="120">
        <v>29</v>
      </c>
      <c r="J15196" s="120">
        <v>0</v>
      </c>
    </row>
    <row r="15197" spans="1:10" ht="15" customHeight="1">
      <c r="A15197" s="46" t="s">
        <v>34385</v>
      </c>
      <c r="B15197" s="46" t="s">
        <v>34386</v>
      </c>
      <c r="C15197" s="47">
        <v>100.5598</v>
      </c>
      <c r="D15197" s="119" t="s">
        <v>1512</v>
      </c>
      <c r="E15197" s="46" t="s">
        <v>1507</v>
      </c>
      <c r="F15197" s="121">
        <v>18.277799999999999</v>
      </c>
      <c r="G15197" s="87"/>
      <c r="H15197" s="47"/>
      <c r="I15197" s="120">
        <v>0</v>
      </c>
      <c r="J15197" s="120">
        <v>0</v>
      </c>
    </row>
    <row r="15198" spans="1:10" ht="15" customHeight="1">
      <c r="A15198" s="46" t="s">
        <v>5160</v>
      </c>
      <c r="B15198" s="46" t="s">
        <v>27460</v>
      </c>
      <c r="C15198" s="47">
        <v>80.965999999999994</v>
      </c>
      <c r="D15198" s="119" t="s">
        <v>21001</v>
      </c>
      <c r="E15198" s="46" t="s">
        <v>1512</v>
      </c>
      <c r="F15198" s="121">
        <v>7.8562000000000003</v>
      </c>
      <c r="G15198" s="87"/>
      <c r="H15198" s="47"/>
      <c r="I15198" s="120">
        <v>3</v>
      </c>
      <c r="J15198" s="120">
        <v>0</v>
      </c>
    </row>
    <row r="15199" spans="1:10" ht="15" customHeight="1">
      <c r="A15199" s="46" t="s">
        <v>34387</v>
      </c>
      <c r="B15199" s="46" t="s">
        <v>34388</v>
      </c>
      <c r="C15199" s="47">
        <v>151.88720000000001</v>
      </c>
      <c r="D15199" s="119" t="s">
        <v>20999</v>
      </c>
      <c r="E15199" s="46" t="s">
        <v>21001</v>
      </c>
      <c r="F15199" s="121">
        <v>4.8708</v>
      </c>
      <c r="G15199" s="87"/>
      <c r="H15199" s="47"/>
      <c r="I15199" s="120">
        <v>0</v>
      </c>
      <c r="J15199" s="120">
        <v>0</v>
      </c>
    </row>
    <row r="15200" spans="1:10" ht="15" customHeight="1">
      <c r="A15200" s="46" t="s">
        <v>27458</v>
      </c>
      <c r="B15200" s="46" t="s">
        <v>27459</v>
      </c>
      <c r="C15200" s="47">
        <v>27.832000000000001</v>
      </c>
      <c r="D15200" s="119" t="s">
        <v>20997</v>
      </c>
      <c r="E15200" s="46" t="s">
        <v>20999</v>
      </c>
      <c r="F15200" s="121">
        <v>4.7450000000000001</v>
      </c>
      <c r="G15200" s="87"/>
      <c r="H15200" s="47"/>
      <c r="I15200" s="120">
        <v>1</v>
      </c>
      <c r="J15200" s="120">
        <v>0</v>
      </c>
    </row>
    <row r="15201" spans="1:10" ht="15" customHeight="1">
      <c r="A15201" s="46" t="s">
        <v>27456</v>
      </c>
      <c r="B15201" s="46" t="s">
        <v>27457</v>
      </c>
      <c r="C15201" s="47">
        <v>27.832000000000001</v>
      </c>
      <c r="D15201" s="119" t="s">
        <v>21138</v>
      </c>
      <c r="E15201" s="46" t="s">
        <v>20997</v>
      </c>
      <c r="F15201" s="121">
        <v>6.2393999999999998</v>
      </c>
      <c r="G15201" s="87"/>
      <c r="H15201" s="47"/>
      <c r="I15201" s="120">
        <v>96</v>
      </c>
      <c r="J15201" s="120">
        <v>0</v>
      </c>
    </row>
    <row r="15202" spans="1:10" ht="15" customHeight="1">
      <c r="A15202" s="46" t="s">
        <v>27454</v>
      </c>
      <c r="B15202" s="46" t="s">
        <v>27455</v>
      </c>
      <c r="C15202" s="47">
        <v>6.3255999999999997</v>
      </c>
      <c r="D15202" s="119" t="s">
        <v>1681</v>
      </c>
      <c r="E15202" s="46" t="s">
        <v>21138</v>
      </c>
      <c r="F15202" s="121">
        <v>18.308399999999999</v>
      </c>
      <c r="G15202" s="87"/>
      <c r="H15202" s="47"/>
      <c r="I15202" s="120">
        <v>0</v>
      </c>
      <c r="J15202" s="120">
        <v>0</v>
      </c>
    </row>
    <row r="15203" spans="1:10" ht="15" customHeight="1">
      <c r="A15203" s="46" t="s">
        <v>33950</v>
      </c>
      <c r="B15203" s="46" t="s">
        <v>33951</v>
      </c>
      <c r="C15203" s="47">
        <v>69.134799999999998</v>
      </c>
      <c r="D15203" s="119" t="s">
        <v>1683</v>
      </c>
      <c r="E15203" s="46" t="s">
        <v>1681</v>
      </c>
      <c r="F15203" s="121">
        <v>27.326000000000001</v>
      </c>
      <c r="G15203" s="87"/>
      <c r="H15203" s="47"/>
      <c r="I15203" s="120">
        <v>6</v>
      </c>
      <c r="J15203" s="120">
        <v>0</v>
      </c>
    </row>
    <row r="15204" spans="1:10" ht="15" customHeight="1">
      <c r="A15204" s="46" t="s">
        <v>33952</v>
      </c>
      <c r="B15204" s="46" t="s">
        <v>33940</v>
      </c>
      <c r="C15204" s="47">
        <v>51.327399999999997</v>
      </c>
      <c r="D15204" s="119" t="s">
        <v>1565</v>
      </c>
      <c r="E15204" s="46" t="s">
        <v>1683</v>
      </c>
      <c r="F15204" s="121">
        <v>3.5573999999999999</v>
      </c>
      <c r="G15204" s="87"/>
      <c r="H15204" s="47"/>
      <c r="I15204" s="120">
        <v>16</v>
      </c>
      <c r="J15204" s="120">
        <v>0</v>
      </c>
    </row>
    <row r="15205" spans="1:10" ht="15" customHeight="1">
      <c r="A15205" s="46" t="s">
        <v>27569</v>
      </c>
      <c r="B15205" s="46" t="s">
        <v>27570</v>
      </c>
      <c r="C15205" s="47">
        <v>30.362200000000001</v>
      </c>
      <c r="D15205" s="119" t="s">
        <v>1568</v>
      </c>
      <c r="E15205" s="46" t="s">
        <v>1565</v>
      </c>
      <c r="F15205" s="121">
        <v>6.2256</v>
      </c>
      <c r="G15205" s="87"/>
      <c r="H15205" s="47"/>
      <c r="I15205" s="120">
        <v>49</v>
      </c>
      <c r="J15205" s="120">
        <v>0</v>
      </c>
    </row>
    <row r="15206" spans="1:10" ht="15" customHeight="1">
      <c r="A15206" s="46" t="s">
        <v>27567</v>
      </c>
      <c r="B15206" s="46" t="s">
        <v>27568</v>
      </c>
      <c r="C15206" s="47">
        <v>37.952800000000003</v>
      </c>
      <c r="D15206" s="119" t="s">
        <v>1571</v>
      </c>
      <c r="E15206" s="46" t="s">
        <v>1568</v>
      </c>
      <c r="F15206" s="121">
        <v>8.4488000000000003</v>
      </c>
      <c r="G15206" s="87"/>
      <c r="H15206" s="47"/>
      <c r="I15206" s="120">
        <v>0</v>
      </c>
      <c r="J15206" s="120">
        <v>0</v>
      </c>
    </row>
    <row r="15207" spans="1:10" ht="15" customHeight="1">
      <c r="A15207" s="46" t="s">
        <v>27565</v>
      </c>
      <c r="B15207" s="46" t="s">
        <v>27566</v>
      </c>
      <c r="C15207" s="47">
        <v>37.952800000000003</v>
      </c>
      <c r="D15207" s="119" t="s">
        <v>1574</v>
      </c>
      <c r="E15207" s="46" t="s">
        <v>1571</v>
      </c>
      <c r="F15207" s="121">
        <v>10.6724</v>
      </c>
      <c r="G15207" s="87"/>
      <c r="H15207" s="47"/>
      <c r="I15207" s="120">
        <v>0</v>
      </c>
      <c r="J15207" s="120">
        <v>0</v>
      </c>
    </row>
    <row r="15208" spans="1:10" ht="15" customHeight="1">
      <c r="A15208" s="46" t="s">
        <v>27563</v>
      </c>
      <c r="B15208" s="46" t="s">
        <v>27564</v>
      </c>
      <c r="C15208" s="47">
        <v>37.952800000000003</v>
      </c>
      <c r="D15208" s="119" t="s">
        <v>1577</v>
      </c>
      <c r="E15208" s="46" t="s">
        <v>1574</v>
      </c>
      <c r="F15208" s="121">
        <v>21.3446</v>
      </c>
      <c r="G15208" s="87"/>
      <c r="H15208" s="47"/>
      <c r="I15208" s="120">
        <v>0</v>
      </c>
      <c r="J15208" s="120">
        <v>0</v>
      </c>
    </row>
    <row r="15209" spans="1:10" ht="15" customHeight="1">
      <c r="A15209" s="46" t="s">
        <v>27561</v>
      </c>
      <c r="B15209" s="46" t="s">
        <v>27562</v>
      </c>
      <c r="C15209" s="47">
        <v>37.952800000000003</v>
      </c>
      <c r="D15209" s="119" t="s">
        <v>1580</v>
      </c>
      <c r="E15209" s="46" t="s">
        <v>1577</v>
      </c>
      <c r="F15209" s="121">
        <v>0.8004</v>
      </c>
      <c r="G15209" s="87"/>
      <c r="H15209" s="47"/>
      <c r="I15209" s="120">
        <v>0</v>
      </c>
      <c r="J15209" s="120">
        <v>0</v>
      </c>
    </row>
    <row r="15210" spans="1:10" ht="15" customHeight="1">
      <c r="A15210" s="46" t="s">
        <v>27560</v>
      </c>
      <c r="B15210" s="46" t="s">
        <v>27559</v>
      </c>
      <c r="C15210" s="47">
        <v>42.507199999999997</v>
      </c>
      <c r="D15210" s="119" t="s">
        <v>1583</v>
      </c>
      <c r="E15210" s="46" t="s">
        <v>1580</v>
      </c>
      <c r="F15210" s="121">
        <v>0.88919999999999999</v>
      </c>
      <c r="G15210" s="87"/>
      <c r="H15210" s="47"/>
      <c r="I15210" s="120">
        <v>5</v>
      </c>
      <c r="J15210" s="120">
        <v>0</v>
      </c>
    </row>
    <row r="15211" spans="1:10" ht="15" customHeight="1">
      <c r="A15211" s="46" t="s">
        <v>27558</v>
      </c>
      <c r="B15211" s="46" t="s">
        <v>27559</v>
      </c>
      <c r="C15211" s="47">
        <v>84.761200000000002</v>
      </c>
      <c r="D15211" s="119" t="s">
        <v>1586</v>
      </c>
      <c r="E15211" s="46" t="s">
        <v>1583</v>
      </c>
      <c r="F15211" s="121">
        <v>1.1559999999999999</v>
      </c>
      <c r="G15211" s="87"/>
      <c r="H15211" s="47"/>
      <c r="I15211" s="120">
        <v>2</v>
      </c>
      <c r="J15211" s="120">
        <v>0</v>
      </c>
    </row>
    <row r="15212" spans="1:10" ht="15" customHeight="1">
      <c r="A15212" s="46" t="s">
        <v>27556</v>
      </c>
      <c r="B15212" s="46" t="s">
        <v>27557</v>
      </c>
      <c r="C15212" s="47">
        <v>81.218999999999994</v>
      </c>
      <c r="D15212" s="119" t="s">
        <v>1595</v>
      </c>
      <c r="E15212" s="46" t="s">
        <v>1586</v>
      </c>
      <c r="F15212" s="121">
        <v>2.2233999999999998</v>
      </c>
      <c r="G15212" s="87"/>
      <c r="H15212" s="47"/>
      <c r="I15212" s="120">
        <v>4</v>
      </c>
      <c r="J15212" s="120">
        <v>0</v>
      </c>
    </row>
    <row r="15213" spans="1:10" ht="15" customHeight="1">
      <c r="A15213" s="46" t="s">
        <v>27554</v>
      </c>
      <c r="B15213" s="46" t="s">
        <v>27555</v>
      </c>
      <c r="C15213" s="47">
        <v>65.025800000000004</v>
      </c>
      <c r="D15213" s="119" t="s">
        <v>1598</v>
      </c>
      <c r="E15213" s="46" t="s">
        <v>1595</v>
      </c>
      <c r="F15213" s="121">
        <v>3.2018</v>
      </c>
      <c r="G15213" s="87"/>
      <c r="H15213" s="47"/>
      <c r="I15213" s="120">
        <v>10</v>
      </c>
      <c r="J15213" s="120">
        <v>0</v>
      </c>
    </row>
    <row r="15214" spans="1:10" ht="15" customHeight="1">
      <c r="A15214" s="46" t="s">
        <v>27552</v>
      </c>
      <c r="B15214" s="46" t="s">
        <v>27553</v>
      </c>
      <c r="C15214" s="47">
        <v>138.14840000000001</v>
      </c>
      <c r="D15214" s="119" t="s">
        <v>21048</v>
      </c>
      <c r="E15214" s="46" t="s">
        <v>1598</v>
      </c>
      <c r="F15214" s="121">
        <v>10.475</v>
      </c>
      <c r="G15214" s="87"/>
      <c r="H15214" s="47"/>
      <c r="I15214" s="120">
        <v>5</v>
      </c>
      <c r="J15214" s="120">
        <v>0</v>
      </c>
    </row>
    <row r="15215" spans="1:10" ht="15" customHeight="1">
      <c r="A15215" s="46" t="s">
        <v>27550</v>
      </c>
      <c r="B15215" s="46" t="s">
        <v>27551</v>
      </c>
      <c r="C15215" s="47">
        <v>85.520399999999995</v>
      </c>
      <c r="D15215" s="119" t="s">
        <v>21046</v>
      </c>
      <c r="E15215" s="46" t="s">
        <v>21048</v>
      </c>
      <c r="F15215" s="121">
        <v>20.8766</v>
      </c>
      <c r="G15215" s="87"/>
      <c r="H15215" s="47"/>
      <c r="I15215" s="120">
        <v>3</v>
      </c>
      <c r="J15215" s="120">
        <v>0</v>
      </c>
    </row>
    <row r="15216" spans="1:10" ht="15" customHeight="1">
      <c r="A15216" s="46" t="s">
        <v>27548</v>
      </c>
      <c r="B15216" s="46" t="s">
        <v>27549</v>
      </c>
      <c r="C15216" s="47">
        <v>75.905799999999999</v>
      </c>
      <c r="D15216" s="119" t="s">
        <v>21044</v>
      </c>
      <c r="E15216" s="46" t="s">
        <v>21046</v>
      </c>
      <c r="F15216" s="121">
        <v>17.378</v>
      </c>
      <c r="G15216" s="87"/>
      <c r="H15216" s="47"/>
      <c r="I15216" s="120">
        <v>10</v>
      </c>
      <c r="J15216" s="120">
        <v>0</v>
      </c>
    </row>
    <row r="15217" spans="1:10" ht="15" customHeight="1">
      <c r="A15217" s="46" t="s">
        <v>2085</v>
      </c>
      <c r="B15217" s="46" t="s">
        <v>27589</v>
      </c>
      <c r="C15217" s="47">
        <v>37.952800000000003</v>
      </c>
      <c r="D15217" s="119" t="s">
        <v>21042</v>
      </c>
      <c r="E15217" s="46" t="s">
        <v>21044</v>
      </c>
      <c r="F15217" s="121">
        <v>20.8766</v>
      </c>
      <c r="G15217" s="87"/>
      <c r="H15217" s="47"/>
      <c r="I15217" s="120">
        <v>36</v>
      </c>
      <c r="J15217" s="120">
        <v>0</v>
      </c>
    </row>
    <row r="15218" spans="1:10" ht="15" customHeight="1">
      <c r="A15218" s="46" t="s">
        <v>27587</v>
      </c>
      <c r="B15218" s="46" t="s">
        <v>27588</v>
      </c>
      <c r="C15218" s="47">
        <v>204.94540000000001</v>
      </c>
      <c r="D15218" s="119" t="s">
        <v>21040</v>
      </c>
      <c r="E15218" s="46" t="s">
        <v>21042</v>
      </c>
      <c r="F15218" s="121">
        <v>5.6929999999999996</v>
      </c>
      <c r="G15218" s="87"/>
      <c r="H15218" s="47"/>
      <c r="I15218" s="120">
        <v>0</v>
      </c>
      <c r="J15218" s="120">
        <v>0</v>
      </c>
    </row>
    <row r="15219" spans="1:10" ht="15" customHeight="1">
      <c r="A15219" s="46" t="s">
        <v>27585</v>
      </c>
      <c r="B15219" s="46" t="s">
        <v>27586</v>
      </c>
      <c r="C15219" s="47">
        <v>43.266199999999998</v>
      </c>
      <c r="D15219" s="119" t="s">
        <v>21038</v>
      </c>
      <c r="E15219" s="46" t="s">
        <v>21040</v>
      </c>
      <c r="F15219" s="121">
        <v>8.7170000000000005</v>
      </c>
      <c r="G15219" s="87"/>
      <c r="H15219" s="47"/>
      <c r="I15219" s="120">
        <v>30</v>
      </c>
      <c r="J15219" s="120">
        <v>0</v>
      </c>
    </row>
    <row r="15220" spans="1:10" ht="15" customHeight="1">
      <c r="A15220" s="46" t="s">
        <v>27583</v>
      </c>
      <c r="B15220" s="46" t="s">
        <v>27584</v>
      </c>
      <c r="C15220" s="47">
        <v>93.617000000000004</v>
      </c>
      <c r="D15220" s="119" t="s">
        <v>21036</v>
      </c>
      <c r="E15220" s="46" t="s">
        <v>21038</v>
      </c>
      <c r="F15220" s="121">
        <v>10.593400000000001</v>
      </c>
      <c r="G15220" s="87"/>
      <c r="H15220" s="47"/>
      <c r="I15220" s="120">
        <v>0</v>
      </c>
      <c r="J15220" s="120">
        <v>0</v>
      </c>
    </row>
    <row r="15221" spans="1:10" ht="15" customHeight="1">
      <c r="A15221" s="46" t="s">
        <v>27581</v>
      </c>
      <c r="B15221" s="46" t="s">
        <v>27582</v>
      </c>
      <c r="C15221" s="47">
        <v>70.136799999999994</v>
      </c>
      <c r="D15221" s="119" t="s">
        <v>21034</v>
      </c>
      <c r="E15221" s="46" t="s">
        <v>21036</v>
      </c>
      <c r="F15221" s="121">
        <v>17.661799999999999</v>
      </c>
      <c r="G15221" s="87"/>
      <c r="H15221" s="47"/>
      <c r="I15221" s="120">
        <v>0</v>
      </c>
      <c r="J15221" s="120">
        <v>0</v>
      </c>
    </row>
    <row r="15222" spans="1:10" ht="15" customHeight="1">
      <c r="A15222" s="46" t="s">
        <v>3556</v>
      </c>
      <c r="B15222" s="46" t="s">
        <v>27580</v>
      </c>
      <c r="C15222" s="47">
        <v>31.106200000000001</v>
      </c>
      <c r="D15222" s="119" t="s">
        <v>21033</v>
      </c>
      <c r="E15222" s="46" t="s">
        <v>21034</v>
      </c>
      <c r="F15222" s="121">
        <v>27.098199999999999</v>
      </c>
      <c r="G15222" s="87"/>
      <c r="H15222" s="47"/>
      <c r="I15222" s="120">
        <v>95</v>
      </c>
      <c r="J15222" s="120">
        <v>0</v>
      </c>
    </row>
    <row r="15223" spans="1:10" ht="15" customHeight="1">
      <c r="A15223" s="46" t="s">
        <v>3589</v>
      </c>
      <c r="B15223" s="46" t="s">
        <v>27579</v>
      </c>
      <c r="C15223" s="47">
        <v>62.212400000000002</v>
      </c>
      <c r="D15223" s="119" t="s">
        <v>21031</v>
      </c>
      <c r="E15223" s="46" t="s">
        <v>21033</v>
      </c>
      <c r="F15223" s="121">
        <v>1.8218000000000001</v>
      </c>
      <c r="G15223" s="87"/>
      <c r="H15223" s="47"/>
      <c r="I15223" s="120">
        <v>138</v>
      </c>
      <c r="J15223" s="120">
        <v>0</v>
      </c>
    </row>
    <row r="15224" spans="1:10" ht="15" customHeight="1">
      <c r="A15224" s="46" t="s">
        <v>27577</v>
      </c>
      <c r="B15224" s="46" t="s">
        <v>27578</v>
      </c>
      <c r="C15224" s="47">
        <v>43.266199999999998</v>
      </c>
      <c r="D15224" s="119" t="s">
        <v>21029</v>
      </c>
      <c r="E15224" s="46" t="s">
        <v>21031</v>
      </c>
      <c r="F15224" s="121">
        <v>2.1496</v>
      </c>
      <c r="G15224" s="87"/>
      <c r="H15224" s="47"/>
      <c r="I15224" s="120">
        <v>0</v>
      </c>
      <c r="J15224" s="120">
        <v>0</v>
      </c>
    </row>
    <row r="15225" spans="1:10" ht="15" customHeight="1">
      <c r="A15225" s="46" t="s">
        <v>27575</v>
      </c>
      <c r="B15225" s="46" t="s">
        <v>27576</v>
      </c>
      <c r="C15225" s="47">
        <v>40.988999999999997</v>
      </c>
      <c r="D15225" s="119" t="s">
        <v>21027</v>
      </c>
      <c r="E15225" s="46" t="s">
        <v>21029</v>
      </c>
      <c r="F15225" s="121">
        <v>3.1423999999999999</v>
      </c>
      <c r="G15225" s="87"/>
      <c r="H15225" s="47"/>
      <c r="I15225" s="120">
        <v>0</v>
      </c>
      <c r="J15225" s="120">
        <v>0</v>
      </c>
    </row>
    <row r="15226" spans="1:10" ht="15" customHeight="1">
      <c r="A15226" s="46" t="s">
        <v>27573</v>
      </c>
      <c r="B15226" s="46" t="s">
        <v>27574</v>
      </c>
      <c r="C15226" s="47">
        <v>56.423200000000001</v>
      </c>
      <c r="D15226" s="119" t="s">
        <v>21025</v>
      </c>
      <c r="E15226" s="46" t="s">
        <v>21027</v>
      </c>
      <c r="F15226" s="121">
        <v>3.9167999999999998</v>
      </c>
      <c r="G15226" s="87"/>
      <c r="H15226" s="47"/>
      <c r="I15226" s="120">
        <v>10</v>
      </c>
      <c r="J15226" s="120">
        <v>0</v>
      </c>
    </row>
    <row r="15227" spans="1:10" ht="15" customHeight="1">
      <c r="A15227" s="46" t="s">
        <v>27571</v>
      </c>
      <c r="B15227" s="46" t="s">
        <v>27572</v>
      </c>
      <c r="C15227" s="47">
        <v>15.1812</v>
      </c>
      <c r="D15227" s="119" t="s">
        <v>1601</v>
      </c>
      <c r="E15227" s="46" t="s">
        <v>21025</v>
      </c>
      <c r="F15227" s="121">
        <v>3.1126</v>
      </c>
      <c r="G15227" s="87"/>
      <c r="H15227" s="47"/>
      <c r="I15227" s="120">
        <v>100</v>
      </c>
      <c r="J15227" s="120">
        <v>0</v>
      </c>
    </row>
    <row r="15228" spans="1:10" ht="15" customHeight="1">
      <c r="A15228" s="46" t="s">
        <v>33956</v>
      </c>
      <c r="B15228" s="46" t="s">
        <v>33957</v>
      </c>
      <c r="C15228" s="47">
        <v>42.507199999999997</v>
      </c>
      <c r="D15228" s="119" t="s">
        <v>1604</v>
      </c>
      <c r="E15228" s="46" t="s">
        <v>1601</v>
      </c>
      <c r="F15228" s="121">
        <v>3.1126</v>
      </c>
      <c r="G15228" s="87"/>
      <c r="H15228" s="47"/>
      <c r="I15228" s="120">
        <v>1</v>
      </c>
      <c r="J15228" s="120">
        <v>0</v>
      </c>
    </row>
    <row r="15229" spans="1:10" ht="15" customHeight="1">
      <c r="A15229" s="46" t="s">
        <v>33954</v>
      </c>
      <c r="B15229" s="46" t="s">
        <v>33955</v>
      </c>
      <c r="C15229" s="47">
        <v>22.771599999999999</v>
      </c>
      <c r="D15229" s="119" t="s">
        <v>1605</v>
      </c>
      <c r="E15229" s="46" t="s">
        <v>1604</v>
      </c>
      <c r="F15229" s="121">
        <v>3.1126</v>
      </c>
      <c r="G15229" s="87"/>
      <c r="H15229" s="47"/>
      <c r="I15229" s="120">
        <v>0</v>
      </c>
      <c r="J15229" s="120">
        <v>0</v>
      </c>
    </row>
    <row r="15230" spans="1:10" ht="15" customHeight="1">
      <c r="A15230" s="46" t="s">
        <v>27591</v>
      </c>
      <c r="B15230" s="46" t="s">
        <v>33953</v>
      </c>
      <c r="C15230" s="47">
        <v>32.386400000000002</v>
      </c>
      <c r="D15230" s="119" t="s">
        <v>1608</v>
      </c>
      <c r="E15230" s="46" t="s">
        <v>1605</v>
      </c>
      <c r="F15230" s="121">
        <v>3.1126</v>
      </c>
      <c r="G15230" s="87"/>
      <c r="H15230" s="47"/>
      <c r="I15230" s="120">
        <v>0</v>
      </c>
      <c r="J15230" s="120">
        <v>0</v>
      </c>
    </row>
    <row r="15231" spans="1:10" ht="15" customHeight="1">
      <c r="A15231" s="46" t="s">
        <v>27590</v>
      </c>
      <c r="B15231" s="46" t="s">
        <v>27389</v>
      </c>
      <c r="C15231" s="47">
        <v>37.674599999999998</v>
      </c>
      <c r="D15231" s="119" t="s">
        <v>1611</v>
      </c>
      <c r="E15231" s="46" t="s">
        <v>1608</v>
      </c>
      <c r="F15231" s="121">
        <v>7.1147999999999998</v>
      </c>
      <c r="G15231" s="87"/>
      <c r="H15231" s="47"/>
      <c r="I15231" s="120">
        <v>150</v>
      </c>
      <c r="J15231" s="120">
        <v>0</v>
      </c>
    </row>
    <row r="15232" spans="1:10" ht="15" customHeight="1">
      <c r="A15232" s="46" t="s">
        <v>27600</v>
      </c>
      <c r="B15232" s="46" t="s">
        <v>27601</v>
      </c>
      <c r="C15232" s="47">
        <v>39.723999999999997</v>
      </c>
      <c r="D15232" s="119" t="s">
        <v>1614</v>
      </c>
      <c r="E15232" s="46" t="s">
        <v>1611</v>
      </c>
      <c r="F15232" s="121">
        <v>7.1147999999999998</v>
      </c>
      <c r="G15232" s="87"/>
      <c r="H15232" s="47"/>
      <c r="I15232" s="120">
        <v>0</v>
      </c>
      <c r="J15232" s="120">
        <v>0</v>
      </c>
    </row>
    <row r="15233" spans="1:10" ht="15" customHeight="1">
      <c r="A15233" s="46" t="s">
        <v>27599</v>
      </c>
      <c r="B15233" s="46" t="s">
        <v>27598</v>
      </c>
      <c r="C15233" s="47">
        <v>82.231200000000001</v>
      </c>
      <c r="D15233" s="119" t="s">
        <v>1617</v>
      </c>
      <c r="E15233" s="46" t="s">
        <v>1614</v>
      </c>
      <c r="F15233" s="121">
        <v>7.1147999999999998</v>
      </c>
      <c r="G15233" s="87"/>
      <c r="H15233" s="47"/>
      <c r="I15233" s="120">
        <v>0</v>
      </c>
      <c r="J15233" s="120">
        <v>0</v>
      </c>
    </row>
    <row r="15234" spans="1:10" ht="15" customHeight="1">
      <c r="A15234" s="46" t="s">
        <v>27597</v>
      </c>
      <c r="B15234" s="46" t="s">
        <v>27598</v>
      </c>
      <c r="C15234" s="47">
        <v>97.665400000000005</v>
      </c>
      <c r="D15234" s="119" t="s">
        <v>1618</v>
      </c>
      <c r="E15234" s="46" t="s">
        <v>1617</v>
      </c>
      <c r="F15234" s="121">
        <v>7.1147999999999998</v>
      </c>
      <c r="G15234" s="87"/>
      <c r="H15234" s="47"/>
      <c r="I15234" s="120">
        <v>5</v>
      </c>
      <c r="J15234" s="120">
        <v>0</v>
      </c>
    </row>
    <row r="15235" spans="1:10" ht="15" customHeight="1">
      <c r="A15235" s="46" t="s">
        <v>27596</v>
      </c>
      <c r="B15235" s="46" t="s">
        <v>27595</v>
      </c>
      <c r="C15235" s="47">
        <v>63.760800000000003</v>
      </c>
      <c r="D15235" s="119" t="s">
        <v>1619</v>
      </c>
      <c r="E15235" s="46" t="s">
        <v>1618</v>
      </c>
      <c r="F15235" s="121">
        <v>7.1147999999999998</v>
      </c>
      <c r="G15235" s="87"/>
      <c r="H15235" s="47"/>
      <c r="I15235" s="120">
        <v>9</v>
      </c>
      <c r="J15235" s="120">
        <v>0</v>
      </c>
    </row>
    <row r="15236" spans="1:10" ht="15" customHeight="1">
      <c r="A15236" s="46" t="s">
        <v>27594</v>
      </c>
      <c r="B15236" s="46" t="s">
        <v>27595</v>
      </c>
      <c r="C15236" s="47">
        <v>70.592200000000005</v>
      </c>
      <c r="D15236" s="119" t="s">
        <v>21063</v>
      </c>
      <c r="E15236" s="46" t="s">
        <v>1619</v>
      </c>
      <c r="F15236" s="121">
        <v>2.0950000000000002</v>
      </c>
      <c r="G15236" s="87"/>
      <c r="H15236" s="47"/>
      <c r="I15236" s="120">
        <v>5</v>
      </c>
      <c r="J15236" s="120">
        <v>0</v>
      </c>
    </row>
    <row r="15237" spans="1:10" ht="15" customHeight="1">
      <c r="A15237" s="46" t="s">
        <v>27592</v>
      </c>
      <c r="B15237" s="46" t="s">
        <v>27593</v>
      </c>
      <c r="C15237" s="47">
        <v>63.760800000000003</v>
      </c>
      <c r="D15237" s="119" t="s">
        <v>21062</v>
      </c>
      <c r="E15237" s="46" t="s">
        <v>21063</v>
      </c>
      <c r="F15237" s="121">
        <v>5.1327999999999996</v>
      </c>
      <c r="G15237" s="87"/>
      <c r="H15237" s="47"/>
      <c r="I15237" s="120">
        <v>10</v>
      </c>
      <c r="J15237" s="120">
        <v>0</v>
      </c>
    </row>
    <row r="15238" spans="1:10" ht="15" customHeight="1">
      <c r="A15238" s="46" t="s">
        <v>36127</v>
      </c>
      <c r="B15238" s="46" t="s">
        <v>27500</v>
      </c>
      <c r="C15238" s="47">
        <v>65.992400000000004</v>
      </c>
      <c r="D15238" s="119" t="s">
        <v>33622</v>
      </c>
      <c r="E15238" s="46" t="s">
        <v>21062</v>
      </c>
      <c r="F15238" s="121">
        <v>5.1327999999999996</v>
      </c>
      <c r="G15238" s="87"/>
      <c r="H15238" s="47"/>
      <c r="I15238" s="120">
        <v>38</v>
      </c>
      <c r="J15238" s="120">
        <v>0</v>
      </c>
    </row>
    <row r="15239" spans="1:10" ht="15" customHeight="1">
      <c r="A15239" s="46" t="s">
        <v>27546</v>
      </c>
      <c r="B15239" s="46" t="s">
        <v>27547</v>
      </c>
      <c r="C15239" s="47">
        <v>236.82579999999999</v>
      </c>
      <c r="D15239" s="119" t="s">
        <v>21060</v>
      </c>
      <c r="E15239" s="46" t="s">
        <v>33622</v>
      </c>
      <c r="F15239" s="121">
        <v>5.1327999999999996</v>
      </c>
      <c r="G15239" s="87"/>
      <c r="H15239" s="47"/>
      <c r="I15239" s="120">
        <v>0</v>
      </c>
      <c r="J15239" s="120">
        <v>0</v>
      </c>
    </row>
    <row r="15240" spans="1:10" ht="15" customHeight="1">
      <c r="A15240" s="46" t="s">
        <v>27544</v>
      </c>
      <c r="B15240" s="46" t="s">
        <v>27545</v>
      </c>
      <c r="C15240" s="47">
        <v>218.60839999999999</v>
      </c>
      <c r="D15240" s="119" t="s">
        <v>21058</v>
      </c>
      <c r="E15240" s="46" t="s">
        <v>21060</v>
      </c>
      <c r="F15240" s="121">
        <v>6.5468000000000002</v>
      </c>
      <c r="G15240" s="87"/>
      <c r="H15240" s="47"/>
      <c r="I15240" s="120">
        <v>0</v>
      </c>
      <c r="J15240" s="120">
        <v>0</v>
      </c>
    </row>
    <row r="15241" spans="1:10" ht="15" customHeight="1">
      <c r="A15241" s="46" t="s">
        <v>27542</v>
      </c>
      <c r="B15241" s="46" t="s">
        <v>27543</v>
      </c>
      <c r="C15241" s="47">
        <v>127.52160000000001</v>
      </c>
      <c r="D15241" s="119" t="s">
        <v>21056</v>
      </c>
      <c r="E15241" s="46" t="s">
        <v>21058</v>
      </c>
      <c r="F15241" s="121">
        <v>9.1654</v>
      </c>
      <c r="G15241" s="87"/>
      <c r="H15241" s="47"/>
      <c r="I15241" s="120">
        <v>0</v>
      </c>
      <c r="J15241" s="120">
        <v>0</v>
      </c>
    </row>
    <row r="15242" spans="1:10" ht="15" customHeight="1">
      <c r="A15242" s="46" t="s">
        <v>27540</v>
      </c>
      <c r="B15242" s="46" t="s">
        <v>27541</v>
      </c>
      <c r="C15242" s="47">
        <v>94.730199999999996</v>
      </c>
      <c r="D15242" s="119" t="s">
        <v>21054</v>
      </c>
      <c r="E15242" s="46" t="s">
        <v>21056</v>
      </c>
      <c r="F15242" s="121">
        <v>9.1654</v>
      </c>
      <c r="G15242" s="87"/>
      <c r="H15242" s="47"/>
      <c r="I15242" s="120">
        <v>0</v>
      </c>
      <c r="J15242" s="120">
        <v>0</v>
      </c>
    </row>
    <row r="15243" spans="1:10" ht="15" customHeight="1">
      <c r="A15243" s="46" t="s">
        <v>27606</v>
      </c>
      <c r="B15243" s="46" t="s">
        <v>27607</v>
      </c>
      <c r="C15243" s="47">
        <v>173.22</v>
      </c>
      <c r="D15243" s="119" t="s">
        <v>1624</v>
      </c>
      <c r="E15243" s="46" t="s">
        <v>21054</v>
      </c>
      <c r="F15243" s="121">
        <v>3.5573999999999999</v>
      </c>
      <c r="G15243" s="87"/>
      <c r="H15243" s="47"/>
      <c r="I15243" s="120">
        <v>0</v>
      </c>
      <c r="J15243" s="120">
        <v>0</v>
      </c>
    </row>
    <row r="15244" spans="1:10" ht="15" customHeight="1">
      <c r="A15244" s="46" t="s">
        <v>27604</v>
      </c>
      <c r="B15244" s="46" t="s">
        <v>27605</v>
      </c>
      <c r="C15244" s="47">
        <v>30.9694</v>
      </c>
      <c r="D15244" s="119" t="s">
        <v>1627</v>
      </c>
      <c r="E15244" s="46" t="s">
        <v>1624</v>
      </c>
      <c r="F15244" s="121">
        <v>6.2256</v>
      </c>
      <c r="G15244" s="87"/>
      <c r="H15244" s="47"/>
      <c r="I15244" s="120">
        <v>0</v>
      </c>
      <c r="J15244" s="120">
        <v>0</v>
      </c>
    </row>
    <row r="15245" spans="1:10" ht="15" customHeight="1">
      <c r="A15245" s="46" t="s">
        <v>27602</v>
      </c>
      <c r="B15245" s="46" t="s">
        <v>27603</v>
      </c>
      <c r="C15245" s="47">
        <v>177.12719999999999</v>
      </c>
      <c r="D15245" s="119" t="s">
        <v>1628</v>
      </c>
      <c r="E15245" s="46" t="s">
        <v>1627</v>
      </c>
      <c r="F15245" s="121">
        <v>8.4488000000000003</v>
      </c>
      <c r="G15245" s="87"/>
      <c r="H15245" s="47"/>
      <c r="I15245" s="120">
        <v>1</v>
      </c>
      <c r="J15245" s="120">
        <v>0</v>
      </c>
    </row>
    <row r="15246" spans="1:10" ht="15" customHeight="1">
      <c r="A15246" s="46" t="s">
        <v>27706</v>
      </c>
      <c r="B15246" s="46" t="s">
        <v>27707</v>
      </c>
      <c r="C15246" s="47">
        <v>281.87520000000001</v>
      </c>
      <c r="D15246" s="119" t="s">
        <v>1630</v>
      </c>
      <c r="E15246" s="46" t="s">
        <v>1628</v>
      </c>
      <c r="F15246" s="121">
        <v>10.6724</v>
      </c>
      <c r="G15246" s="87"/>
      <c r="H15246" s="47"/>
      <c r="I15246" s="120">
        <v>0</v>
      </c>
      <c r="J15246" s="120">
        <v>0</v>
      </c>
    </row>
    <row r="15247" spans="1:10" ht="15" customHeight="1">
      <c r="A15247" s="46" t="s">
        <v>27748</v>
      </c>
      <c r="B15247" s="46" t="s">
        <v>27749</v>
      </c>
      <c r="C15247" s="47">
        <v>94.028800000000004</v>
      </c>
      <c r="D15247" s="119" t="s">
        <v>1632</v>
      </c>
      <c r="E15247" s="46" t="s">
        <v>1630</v>
      </c>
      <c r="F15247" s="121">
        <v>21.3446</v>
      </c>
      <c r="G15247" s="87"/>
      <c r="H15247" s="47"/>
      <c r="I15247" s="120">
        <v>0</v>
      </c>
      <c r="J15247" s="120">
        <v>0</v>
      </c>
    </row>
    <row r="15248" spans="1:10" ht="15" customHeight="1">
      <c r="A15248" s="46" t="s">
        <v>27746</v>
      </c>
      <c r="B15248" s="46" t="s">
        <v>27747</v>
      </c>
      <c r="C15248" s="47">
        <v>71.156999999999996</v>
      </c>
      <c r="D15248" s="119" t="s">
        <v>21075</v>
      </c>
      <c r="E15248" s="46" t="s">
        <v>1632</v>
      </c>
      <c r="F15248" s="121">
        <v>64.132599999999996</v>
      </c>
      <c r="G15248" s="87"/>
      <c r="H15248" s="47"/>
      <c r="I15248" s="120">
        <v>0</v>
      </c>
      <c r="J15248" s="120">
        <v>0</v>
      </c>
    </row>
    <row r="15249" spans="1:10" ht="15" customHeight="1">
      <c r="A15249" s="46" t="s">
        <v>27744</v>
      </c>
      <c r="B15249" s="46" t="s">
        <v>27745</v>
      </c>
      <c r="C15249" s="47">
        <v>91.487399999999994</v>
      </c>
      <c r="D15249" s="119" t="s">
        <v>1635</v>
      </c>
      <c r="E15249" s="46" t="s">
        <v>21075</v>
      </c>
      <c r="F15249" s="121">
        <v>0.8004</v>
      </c>
      <c r="G15249" s="87"/>
      <c r="H15249" s="47"/>
      <c r="I15249" s="120">
        <v>0</v>
      </c>
      <c r="J15249" s="120">
        <v>0</v>
      </c>
    </row>
    <row r="15250" spans="1:10" ht="15" customHeight="1">
      <c r="A15250" s="46" t="s">
        <v>27818</v>
      </c>
      <c r="B15250" s="46" t="s">
        <v>27819</v>
      </c>
      <c r="C15250" s="47">
        <v>70.0458</v>
      </c>
      <c r="D15250" s="119" t="s">
        <v>1649</v>
      </c>
      <c r="E15250" s="46" t="s">
        <v>1635</v>
      </c>
      <c r="F15250" s="121">
        <v>10.6724</v>
      </c>
      <c r="G15250" s="87"/>
      <c r="H15250" s="47"/>
      <c r="I15250" s="120">
        <v>0</v>
      </c>
      <c r="J15250" s="120">
        <v>0</v>
      </c>
    </row>
    <row r="15251" spans="1:10" ht="15" customHeight="1">
      <c r="A15251" s="46" t="s">
        <v>27922</v>
      </c>
      <c r="B15251" s="46" t="s">
        <v>27923</v>
      </c>
      <c r="C15251" s="47">
        <v>55.908999999999999</v>
      </c>
      <c r="D15251" s="119" t="s">
        <v>1652</v>
      </c>
      <c r="E15251" s="46" t="s">
        <v>1649</v>
      </c>
      <c r="F15251" s="121">
        <v>16.008400000000002</v>
      </c>
      <c r="G15251" s="87"/>
      <c r="H15251" s="47"/>
      <c r="I15251" s="120">
        <v>0</v>
      </c>
      <c r="J15251" s="120">
        <v>0</v>
      </c>
    </row>
    <row r="15252" spans="1:10" ht="15" customHeight="1">
      <c r="A15252" s="46" t="s">
        <v>27959</v>
      </c>
      <c r="B15252" s="46" t="s">
        <v>27960</v>
      </c>
      <c r="C15252" s="47">
        <v>111.01560000000001</v>
      </c>
      <c r="D15252" s="119" t="s">
        <v>36234</v>
      </c>
      <c r="E15252" s="46" t="s">
        <v>1652</v>
      </c>
      <c r="F15252" s="121">
        <v>7.0846</v>
      </c>
      <c r="G15252" s="87"/>
      <c r="H15252" s="47"/>
      <c r="I15252" s="120">
        <v>0</v>
      </c>
      <c r="J15252" s="120">
        <v>0</v>
      </c>
    </row>
    <row r="15253" spans="1:10" ht="15" customHeight="1">
      <c r="A15253" s="46" t="s">
        <v>27957</v>
      </c>
      <c r="B15253" s="46" t="s">
        <v>27958</v>
      </c>
      <c r="C15253" s="47">
        <v>111.01560000000001</v>
      </c>
      <c r="D15253" s="119" t="s">
        <v>21087</v>
      </c>
      <c r="E15253" s="46" t="s">
        <v>36234</v>
      </c>
      <c r="F15253" s="121">
        <v>10.475</v>
      </c>
      <c r="G15253" s="87"/>
      <c r="H15253" s="47"/>
      <c r="I15253" s="120">
        <v>0</v>
      </c>
      <c r="J15253" s="120">
        <v>0</v>
      </c>
    </row>
    <row r="15254" spans="1:10" ht="15" customHeight="1">
      <c r="A15254" s="46" t="s">
        <v>27966</v>
      </c>
      <c r="B15254" s="46" t="s">
        <v>27967</v>
      </c>
      <c r="C15254" s="47">
        <v>136.6302</v>
      </c>
      <c r="D15254" s="119" t="s">
        <v>21085</v>
      </c>
      <c r="E15254" s="46" t="s">
        <v>21087</v>
      </c>
      <c r="F15254" s="121">
        <v>20.5624</v>
      </c>
      <c r="G15254" s="87"/>
      <c r="H15254" s="47"/>
      <c r="I15254" s="120">
        <v>0</v>
      </c>
      <c r="J15254" s="120">
        <v>0</v>
      </c>
    </row>
    <row r="15255" spans="1:10" ht="15" customHeight="1">
      <c r="A15255" s="46" t="s">
        <v>27990</v>
      </c>
      <c r="B15255" s="46" t="s">
        <v>27991</v>
      </c>
      <c r="C15255" s="47">
        <v>164.4622</v>
      </c>
      <c r="D15255" s="119" t="s">
        <v>21084</v>
      </c>
      <c r="E15255" s="46" t="s">
        <v>21085</v>
      </c>
      <c r="F15255" s="121">
        <v>17.378</v>
      </c>
      <c r="G15255" s="87"/>
      <c r="H15255" s="47"/>
      <c r="I15255" s="120">
        <v>0</v>
      </c>
      <c r="J15255" s="120">
        <v>0</v>
      </c>
    </row>
    <row r="15256" spans="1:10" ht="15" customHeight="1">
      <c r="A15256" s="46" t="s">
        <v>27988</v>
      </c>
      <c r="B15256" s="46" t="s">
        <v>27989</v>
      </c>
      <c r="C15256" s="47">
        <v>177.11320000000001</v>
      </c>
      <c r="D15256" s="119" t="s">
        <v>21082</v>
      </c>
      <c r="E15256" s="46" t="s">
        <v>21084</v>
      </c>
      <c r="F15256" s="121">
        <v>20.8766</v>
      </c>
      <c r="G15256" s="87"/>
      <c r="H15256" s="47"/>
      <c r="I15256" s="120">
        <v>0</v>
      </c>
      <c r="J15256" s="120">
        <v>0</v>
      </c>
    </row>
    <row r="15257" spans="1:10" ht="15" customHeight="1">
      <c r="A15257" s="46" t="s">
        <v>27986</v>
      </c>
      <c r="B15257" s="46" t="s">
        <v>27987</v>
      </c>
      <c r="C15257" s="47">
        <v>177.11320000000001</v>
      </c>
      <c r="D15257" s="119" t="s">
        <v>1638</v>
      </c>
      <c r="E15257" s="46" t="s">
        <v>21082</v>
      </c>
      <c r="F15257" s="121">
        <v>0.88919999999999999</v>
      </c>
      <c r="G15257" s="87"/>
      <c r="H15257" s="47"/>
      <c r="I15257" s="120">
        <v>0</v>
      </c>
      <c r="J15257" s="120">
        <v>0</v>
      </c>
    </row>
    <row r="15258" spans="1:10" ht="15" customHeight="1">
      <c r="A15258" s="46" t="s">
        <v>27994</v>
      </c>
      <c r="B15258" s="46" t="s">
        <v>27995</v>
      </c>
      <c r="C15258" s="47">
        <v>53.134</v>
      </c>
      <c r="D15258" s="119" t="s">
        <v>1641</v>
      </c>
      <c r="E15258" s="46" t="s">
        <v>1638</v>
      </c>
      <c r="F15258" s="121">
        <v>1.1559999999999999</v>
      </c>
      <c r="G15258" s="87"/>
      <c r="H15258" s="47"/>
      <c r="I15258" s="120">
        <v>0</v>
      </c>
      <c r="J15258" s="120">
        <v>0</v>
      </c>
    </row>
    <row r="15259" spans="1:10" ht="15" customHeight="1">
      <c r="A15259" s="46" t="s">
        <v>27992</v>
      </c>
      <c r="B15259" s="46" t="s">
        <v>27993</v>
      </c>
      <c r="C15259" s="47">
        <v>61.989600000000003</v>
      </c>
      <c r="D15259" s="119" t="s">
        <v>1644</v>
      </c>
      <c r="E15259" s="46" t="s">
        <v>1641</v>
      </c>
      <c r="F15259" s="121">
        <v>2.2233999999999998</v>
      </c>
      <c r="G15259" s="87"/>
      <c r="H15259" s="47"/>
      <c r="I15259" s="120">
        <v>0</v>
      </c>
      <c r="J15259" s="120">
        <v>0</v>
      </c>
    </row>
    <row r="15260" spans="1:10" ht="15" customHeight="1">
      <c r="A15260" s="46" t="s">
        <v>27996</v>
      </c>
      <c r="B15260" s="46" t="s">
        <v>27997</v>
      </c>
      <c r="C15260" s="47">
        <v>254.12139999999999</v>
      </c>
      <c r="D15260" s="119" t="s">
        <v>1647</v>
      </c>
      <c r="E15260" s="46" t="s">
        <v>1644</v>
      </c>
      <c r="F15260" s="121">
        <v>3.2018</v>
      </c>
      <c r="G15260" s="87"/>
      <c r="H15260" s="47"/>
      <c r="I15260" s="120">
        <v>0</v>
      </c>
      <c r="J15260" s="120">
        <v>0</v>
      </c>
    </row>
    <row r="15261" spans="1:10" ht="15" customHeight="1">
      <c r="A15261" s="46" t="s">
        <v>4891</v>
      </c>
      <c r="B15261" s="46" t="s">
        <v>27615</v>
      </c>
      <c r="C15261" s="47">
        <v>18.693200000000001</v>
      </c>
      <c r="D15261" s="119" t="s">
        <v>1655</v>
      </c>
      <c r="E15261" s="46" t="s">
        <v>1647</v>
      </c>
      <c r="F15261" s="121">
        <v>3.1126</v>
      </c>
      <c r="G15261" s="87"/>
      <c r="H15261" s="47"/>
      <c r="I15261" s="120">
        <v>870</v>
      </c>
      <c r="J15261" s="120">
        <v>0</v>
      </c>
    </row>
    <row r="15262" spans="1:10" ht="15" customHeight="1">
      <c r="A15262" s="46" t="s">
        <v>27613</v>
      </c>
      <c r="B15262" s="46" t="s">
        <v>27614</v>
      </c>
      <c r="C15262" s="47">
        <v>20.2668</v>
      </c>
      <c r="D15262" s="119" t="s">
        <v>21128</v>
      </c>
      <c r="E15262" s="46" t="s">
        <v>1655</v>
      </c>
      <c r="F15262" s="121">
        <v>5.1210000000000004</v>
      </c>
      <c r="G15262" s="87"/>
      <c r="H15262" s="47"/>
      <c r="I15262" s="120">
        <v>0</v>
      </c>
      <c r="J15262" s="120">
        <v>0</v>
      </c>
    </row>
    <row r="15263" spans="1:10" ht="15" customHeight="1">
      <c r="A15263" s="46" t="s">
        <v>27611</v>
      </c>
      <c r="B15263" s="46" t="s">
        <v>27612</v>
      </c>
      <c r="C15263" s="47">
        <v>27.326000000000001</v>
      </c>
      <c r="D15263" s="119" t="s">
        <v>1658</v>
      </c>
      <c r="E15263" s="46" t="s">
        <v>21128</v>
      </c>
      <c r="F15263" s="121">
        <v>3.1126</v>
      </c>
      <c r="G15263" s="87"/>
      <c r="H15263" s="47"/>
      <c r="I15263" s="120">
        <v>13</v>
      </c>
      <c r="J15263" s="120">
        <v>0</v>
      </c>
    </row>
    <row r="15264" spans="1:10" ht="15" customHeight="1">
      <c r="A15264" s="46" t="s">
        <v>27609</v>
      </c>
      <c r="B15264" s="46" t="s">
        <v>27610</v>
      </c>
      <c r="C15264" s="47">
        <v>15.940200000000001</v>
      </c>
      <c r="D15264" s="119" t="s">
        <v>21125</v>
      </c>
      <c r="E15264" s="46" t="s">
        <v>1658</v>
      </c>
      <c r="F15264" s="121">
        <v>5.4993999999999996</v>
      </c>
      <c r="G15264" s="87"/>
      <c r="H15264" s="47"/>
      <c r="I15264" s="120">
        <v>0</v>
      </c>
      <c r="J15264" s="120">
        <v>0</v>
      </c>
    </row>
    <row r="15265" spans="1:10" ht="15" customHeight="1">
      <c r="A15265" s="46" t="s">
        <v>27774</v>
      </c>
      <c r="B15265" s="46" t="s">
        <v>27775</v>
      </c>
      <c r="C15265" s="47">
        <v>27.326000000000001</v>
      </c>
      <c r="D15265" s="119" t="s">
        <v>1661</v>
      </c>
      <c r="E15265" s="46" t="s">
        <v>21125</v>
      </c>
      <c r="F15265" s="121">
        <v>3.1126</v>
      </c>
      <c r="G15265" s="87"/>
      <c r="H15265" s="47"/>
      <c r="I15265" s="120">
        <v>0</v>
      </c>
      <c r="J15265" s="120">
        <v>0</v>
      </c>
    </row>
    <row r="15266" spans="1:10" ht="15" customHeight="1">
      <c r="A15266" s="46" t="s">
        <v>27620</v>
      </c>
      <c r="B15266" s="46" t="s">
        <v>27621</v>
      </c>
      <c r="C15266" s="47">
        <v>136.47839999999999</v>
      </c>
      <c r="D15266" s="119" t="s">
        <v>1664</v>
      </c>
      <c r="E15266" s="46" t="s">
        <v>1661</v>
      </c>
      <c r="F15266" s="121">
        <v>3.1126</v>
      </c>
      <c r="G15266" s="87"/>
      <c r="H15266" s="47"/>
      <c r="I15266" s="120">
        <v>0</v>
      </c>
      <c r="J15266" s="120">
        <v>0</v>
      </c>
    </row>
    <row r="15267" spans="1:10" ht="15" customHeight="1">
      <c r="A15267" s="46" t="s">
        <v>27618</v>
      </c>
      <c r="B15267" s="46" t="s">
        <v>27619</v>
      </c>
      <c r="C15267" s="47">
        <v>91.542199999999994</v>
      </c>
      <c r="D15267" s="119" t="s">
        <v>1667</v>
      </c>
      <c r="E15267" s="46" t="s">
        <v>1664</v>
      </c>
      <c r="F15267" s="121">
        <v>7.1147999999999998</v>
      </c>
      <c r="G15267" s="87"/>
      <c r="H15267" s="47"/>
      <c r="I15267" s="120">
        <v>0</v>
      </c>
      <c r="J15267" s="120">
        <v>0</v>
      </c>
    </row>
    <row r="15268" spans="1:10" ht="15" customHeight="1">
      <c r="A15268" s="46" t="s">
        <v>27616</v>
      </c>
      <c r="B15268" s="46" t="s">
        <v>27617</v>
      </c>
      <c r="C15268" s="47">
        <v>117.8308</v>
      </c>
      <c r="D15268" s="119" t="s">
        <v>1670</v>
      </c>
      <c r="E15268" s="46" t="s">
        <v>1667</v>
      </c>
      <c r="F15268" s="121">
        <v>7.1147999999999998</v>
      </c>
      <c r="G15268" s="87"/>
      <c r="H15268" s="47"/>
      <c r="I15268" s="120">
        <v>0</v>
      </c>
      <c r="J15268" s="120">
        <v>0</v>
      </c>
    </row>
    <row r="15269" spans="1:10" ht="15" customHeight="1">
      <c r="A15269" s="46" t="s">
        <v>27640</v>
      </c>
      <c r="B15269" s="46" t="s">
        <v>27641</v>
      </c>
      <c r="C15269" s="47">
        <v>197.5318</v>
      </c>
      <c r="D15269" s="119" t="s">
        <v>1673</v>
      </c>
      <c r="E15269" s="46" t="s">
        <v>1670</v>
      </c>
      <c r="F15269" s="121">
        <v>7.1147999999999998</v>
      </c>
      <c r="G15269" s="87"/>
      <c r="H15269" s="47"/>
      <c r="I15269" s="120">
        <v>2</v>
      </c>
      <c r="J15269" s="120">
        <v>0</v>
      </c>
    </row>
    <row r="15270" spans="1:10" ht="15" customHeight="1">
      <c r="A15270" s="46" t="s">
        <v>27638</v>
      </c>
      <c r="B15270" s="46" t="s">
        <v>27639</v>
      </c>
      <c r="C15270" s="47">
        <v>197.5318</v>
      </c>
      <c r="D15270" s="119" t="s">
        <v>1676</v>
      </c>
      <c r="E15270" s="46" t="s">
        <v>1673</v>
      </c>
      <c r="F15270" s="121">
        <v>7.1147999999999998</v>
      </c>
      <c r="G15270" s="87"/>
      <c r="H15270" s="47"/>
      <c r="I15270" s="120">
        <v>0</v>
      </c>
      <c r="J15270" s="120">
        <v>0</v>
      </c>
    </row>
    <row r="15271" spans="1:10" ht="15" customHeight="1">
      <c r="A15271" s="46" t="s">
        <v>27636</v>
      </c>
      <c r="B15271" s="46" t="s">
        <v>27637</v>
      </c>
      <c r="C15271" s="47">
        <v>162.59</v>
      </c>
      <c r="D15271" s="119" t="s">
        <v>1679</v>
      </c>
      <c r="E15271" s="46" t="s">
        <v>1676</v>
      </c>
      <c r="F15271" s="121">
        <v>7.1147999999999998</v>
      </c>
      <c r="G15271" s="87"/>
      <c r="H15271" s="47"/>
      <c r="I15271" s="120">
        <v>7</v>
      </c>
      <c r="J15271" s="120">
        <v>0</v>
      </c>
    </row>
    <row r="15272" spans="1:10" ht="15" customHeight="1">
      <c r="A15272" s="46" t="s">
        <v>27634</v>
      </c>
      <c r="B15272" s="46" t="s">
        <v>27635</v>
      </c>
      <c r="C15272" s="47">
        <v>133.7458</v>
      </c>
      <c r="D15272" s="119" t="s">
        <v>21116</v>
      </c>
      <c r="E15272" s="46" t="s">
        <v>1679</v>
      </c>
      <c r="F15272" s="121">
        <v>7.5595999999999997</v>
      </c>
      <c r="G15272" s="87"/>
      <c r="H15272" s="47"/>
      <c r="I15272" s="120">
        <v>0</v>
      </c>
      <c r="J15272" s="120">
        <v>0</v>
      </c>
    </row>
    <row r="15273" spans="1:10" ht="15" customHeight="1">
      <c r="A15273" s="46" t="s">
        <v>27632</v>
      </c>
      <c r="B15273" s="46" t="s">
        <v>27633</v>
      </c>
      <c r="C15273" s="47">
        <v>171.31899999999999</v>
      </c>
      <c r="D15273" s="119" t="s">
        <v>21114</v>
      </c>
      <c r="E15273" s="46" t="s">
        <v>21116</v>
      </c>
      <c r="F15273" s="121">
        <v>9.1654</v>
      </c>
      <c r="G15273" s="87"/>
      <c r="H15273" s="47"/>
      <c r="I15273" s="120">
        <v>3</v>
      </c>
      <c r="J15273" s="120">
        <v>0</v>
      </c>
    </row>
    <row r="15274" spans="1:10" ht="15" customHeight="1">
      <c r="A15274" s="46" t="s">
        <v>27630</v>
      </c>
      <c r="B15274" s="46" t="s">
        <v>27631</v>
      </c>
      <c r="C15274" s="47">
        <v>171.31899999999999</v>
      </c>
      <c r="D15274" s="119" t="s">
        <v>21112</v>
      </c>
      <c r="E15274" s="46" t="s">
        <v>21114</v>
      </c>
      <c r="F15274" s="121">
        <v>8.0044000000000004</v>
      </c>
      <c r="G15274" s="87"/>
      <c r="H15274" s="47"/>
      <c r="I15274" s="120">
        <v>0</v>
      </c>
      <c r="J15274" s="120">
        <v>0</v>
      </c>
    </row>
    <row r="15275" spans="1:10" ht="15" customHeight="1">
      <c r="A15275" s="46" t="s">
        <v>27628</v>
      </c>
      <c r="B15275" s="46" t="s">
        <v>27629</v>
      </c>
      <c r="C15275" s="47">
        <v>171.31899999999999</v>
      </c>
      <c r="D15275" s="119" t="s">
        <v>21110</v>
      </c>
      <c r="E15275" s="46" t="s">
        <v>21112</v>
      </c>
      <c r="F15275" s="121">
        <v>3.1126</v>
      </c>
      <c r="G15275" s="87"/>
      <c r="H15275" s="47"/>
      <c r="I15275" s="120">
        <v>0</v>
      </c>
      <c r="J15275" s="120">
        <v>0</v>
      </c>
    </row>
    <row r="15276" spans="1:10" ht="15" customHeight="1">
      <c r="A15276" s="46" t="s">
        <v>27626</v>
      </c>
      <c r="B15276" s="46" t="s">
        <v>27627</v>
      </c>
      <c r="C15276" s="47">
        <v>171.31899999999999</v>
      </c>
      <c r="D15276" s="119" t="s">
        <v>21108</v>
      </c>
      <c r="E15276" s="46" t="s">
        <v>21110</v>
      </c>
      <c r="F15276" s="121">
        <v>2.0950000000000002</v>
      </c>
      <c r="G15276" s="87"/>
      <c r="H15276" s="47"/>
      <c r="I15276" s="120">
        <v>0</v>
      </c>
      <c r="J15276" s="120">
        <v>0</v>
      </c>
    </row>
    <row r="15277" spans="1:10" ht="15" customHeight="1">
      <c r="A15277" s="46" t="s">
        <v>27624</v>
      </c>
      <c r="B15277" s="46" t="s">
        <v>27625</v>
      </c>
      <c r="C15277" s="47">
        <v>171.31899999999999</v>
      </c>
      <c r="D15277" s="119" t="s">
        <v>21106</v>
      </c>
      <c r="E15277" s="46" t="s">
        <v>21108</v>
      </c>
      <c r="F15277" s="121">
        <v>5.1327999999999996</v>
      </c>
      <c r="G15277" s="87"/>
      <c r="H15277" s="47"/>
      <c r="I15277" s="120">
        <v>1</v>
      </c>
      <c r="J15277" s="120">
        <v>0</v>
      </c>
    </row>
    <row r="15278" spans="1:10" ht="15" customHeight="1">
      <c r="A15278" s="46" t="s">
        <v>27622</v>
      </c>
      <c r="B15278" s="46" t="s">
        <v>27623</v>
      </c>
      <c r="C15278" s="47">
        <v>133.7458</v>
      </c>
      <c r="D15278" s="119" t="s">
        <v>21104</v>
      </c>
      <c r="E15278" s="46" t="s">
        <v>21106</v>
      </c>
      <c r="F15278" s="121">
        <v>5.1327999999999996</v>
      </c>
      <c r="G15278" s="87"/>
      <c r="H15278" s="47"/>
      <c r="I15278" s="120">
        <v>10</v>
      </c>
      <c r="J15278" s="120">
        <v>0</v>
      </c>
    </row>
    <row r="15279" spans="1:10" ht="15" customHeight="1">
      <c r="A15279" s="46" t="s">
        <v>27648</v>
      </c>
      <c r="B15279" s="46" t="s">
        <v>27649</v>
      </c>
      <c r="C15279" s="47">
        <v>190.54859999999999</v>
      </c>
      <c r="D15279" s="119" t="s">
        <v>21102</v>
      </c>
      <c r="E15279" s="46" t="s">
        <v>21104</v>
      </c>
      <c r="F15279" s="121">
        <v>9.1654</v>
      </c>
      <c r="G15279" s="87"/>
      <c r="H15279" s="47"/>
      <c r="I15279" s="120">
        <v>15</v>
      </c>
      <c r="J15279" s="120">
        <v>0</v>
      </c>
    </row>
    <row r="15280" spans="1:10" ht="15" customHeight="1">
      <c r="A15280" s="46" t="s">
        <v>27646</v>
      </c>
      <c r="B15280" s="46" t="s">
        <v>27647</v>
      </c>
      <c r="C15280" s="47">
        <v>190.54859999999999</v>
      </c>
      <c r="D15280" s="119" t="s">
        <v>21100</v>
      </c>
      <c r="E15280" s="46" t="s">
        <v>21102</v>
      </c>
      <c r="F15280" s="121">
        <v>10.475</v>
      </c>
      <c r="G15280" s="87"/>
      <c r="H15280" s="47"/>
      <c r="I15280" s="120">
        <v>0</v>
      </c>
      <c r="J15280" s="120">
        <v>0</v>
      </c>
    </row>
    <row r="15281" spans="1:10" ht="15" customHeight="1">
      <c r="A15281" s="46" t="s">
        <v>27644</v>
      </c>
      <c r="B15281" s="46" t="s">
        <v>27645</v>
      </c>
      <c r="C15281" s="47">
        <v>189.15700000000001</v>
      </c>
      <c r="D15281" s="119" t="s">
        <v>1943</v>
      </c>
      <c r="E15281" s="46" t="s">
        <v>21100</v>
      </c>
      <c r="F15281" s="121">
        <v>1.6898</v>
      </c>
      <c r="G15281" s="87"/>
      <c r="H15281" s="47"/>
      <c r="I15281" s="120">
        <v>5</v>
      </c>
      <c r="J15281" s="120">
        <v>0</v>
      </c>
    </row>
    <row r="15282" spans="1:10" ht="15" customHeight="1">
      <c r="A15282" s="46" t="s">
        <v>27642</v>
      </c>
      <c r="B15282" s="46" t="s">
        <v>27643</v>
      </c>
      <c r="C15282" s="47">
        <v>189.15700000000001</v>
      </c>
      <c r="D15282" s="119" t="s">
        <v>1946</v>
      </c>
      <c r="E15282" s="46" t="s">
        <v>1943</v>
      </c>
      <c r="F15282" s="121">
        <v>2.6682000000000001</v>
      </c>
      <c r="G15282" s="87"/>
      <c r="H15282" s="47"/>
      <c r="I15282" s="120">
        <v>7</v>
      </c>
      <c r="J15282" s="120">
        <v>0</v>
      </c>
    </row>
    <row r="15283" spans="1:10" ht="15" customHeight="1">
      <c r="A15283" s="46" t="s">
        <v>27652</v>
      </c>
      <c r="B15283" s="46" t="s">
        <v>27653</v>
      </c>
      <c r="C15283" s="47">
        <v>113.8584</v>
      </c>
      <c r="D15283" s="119" t="s">
        <v>1948</v>
      </c>
      <c r="E15283" s="46" t="s">
        <v>1946</v>
      </c>
      <c r="F15283" s="121">
        <v>4.0019999999999998</v>
      </c>
      <c r="G15283" s="87"/>
      <c r="H15283" s="47"/>
      <c r="I15283" s="120">
        <v>2</v>
      </c>
      <c r="J15283" s="120">
        <v>0</v>
      </c>
    </row>
    <row r="15284" spans="1:10" ht="15" customHeight="1">
      <c r="A15284" s="46" t="s">
        <v>27650</v>
      </c>
      <c r="B15284" s="46" t="s">
        <v>27651</v>
      </c>
      <c r="C15284" s="47">
        <v>101.2076</v>
      </c>
      <c r="D15284" s="119" t="s">
        <v>1951</v>
      </c>
      <c r="E15284" s="46" t="s">
        <v>1948</v>
      </c>
      <c r="F15284" s="121">
        <v>5.3361999999999998</v>
      </c>
      <c r="G15284" s="87"/>
      <c r="H15284" s="47"/>
      <c r="I15284" s="120">
        <v>1</v>
      </c>
      <c r="J15284" s="120">
        <v>0</v>
      </c>
    </row>
    <row r="15285" spans="1:10" ht="15" customHeight="1">
      <c r="A15285" s="46" t="s">
        <v>27685</v>
      </c>
      <c r="B15285" s="46" t="s">
        <v>27686</v>
      </c>
      <c r="C15285" s="47">
        <v>58.450400000000002</v>
      </c>
      <c r="D15285" s="119" t="s">
        <v>1953</v>
      </c>
      <c r="E15285" s="46" t="s">
        <v>1951</v>
      </c>
      <c r="F15285" s="121">
        <v>8.8935999999999993</v>
      </c>
      <c r="G15285" s="87"/>
      <c r="H15285" s="47"/>
      <c r="I15285" s="120">
        <v>0</v>
      </c>
      <c r="J15285" s="120">
        <v>0</v>
      </c>
    </row>
    <row r="15286" spans="1:10" ht="15" customHeight="1">
      <c r="A15286" s="46" t="s">
        <v>27683</v>
      </c>
      <c r="B15286" s="46" t="s">
        <v>27684</v>
      </c>
      <c r="C15286" s="47">
        <v>48.832599999999999</v>
      </c>
      <c r="D15286" s="119" t="s">
        <v>1956</v>
      </c>
      <c r="E15286" s="46" t="s">
        <v>1953</v>
      </c>
      <c r="F15286" s="121">
        <v>0.4446</v>
      </c>
      <c r="G15286" s="87"/>
      <c r="H15286" s="47"/>
      <c r="I15286" s="120">
        <v>0</v>
      </c>
      <c r="J15286" s="120">
        <v>0</v>
      </c>
    </row>
    <row r="15287" spans="1:10" ht="15" customHeight="1">
      <c r="A15287" s="46" t="s">
        <v>27682</v>
      </c>
      <c r="B15287" s="46" t="s">
        <v>27673</v>
      </c>
      <c r="C15287" s="47">
        <v>66.074399999999997</v>
      </c>
      <c r="D15287" s="119" t="s">
        <v>1959</v>
      </c>
      <c r="E15287" s="46" t="s">
        <v>1956</v>
      </c>
      <c r="F15287" s="121">
        <v>0.53359999999999996</v>
      </c>
      <c r="G15287" s="87"/>
      <c r="H15287" s="47"/>
      <c r="I15287" s="120">
        <v>0</v>
      </c>
      <c r="J15287" s="120">
        <v>0</v>
      </c>
    </row>
    <row r="15288" spans="1:10" ht="15" customHeight="1">
      <c r="A15288" s="46" t="s">
        <v>27680</v>
      </c>
      <c r="B15288" s="46" t="s">
        <v>27681</v>
      </c>
      <c r="C15288" s="47">
        <v>60.724600000000002</v>
      </c>
      <c r="D15288" s="119" t="s">
        <v>1962</v>
      </c>
      <c r="E15288" s="46" t="s">
        <v>1959</v>
      </c>
      <c r="F15288" s="121">
        <v>0.8004</v>
      </c>
      <c r="G15288" s="87"/>
      <c r="H15288" s="47"/>
      <c r="I15288" s="120">
        <v>0</v>
      </c>
      <c r="J15288" s="120">
        <v>0</v>
      </c>
    </row>
    <row r="15289" spans="1:10" ht="15" customHeight="1">
      <c r="A15289" s="46" t="s">
        <v>1159</v>
      </c>
      <c r="B15289" s="46" t="s">
        <v>27669</v>
      </c>
      <c r="C15289" s="47">
        <v>77.1708</v>
      </c>
      <c r="D15289" s="119" t="s">
        <v>1965</v>
      </c>
      <c r="E15289" s="46" t="s">
        <v>1962</v>
      </c>
      <c r="F15289" s="121">
        <v>1.2452000000000001</v>
      </c>
      <c r="G15289" s="87"/>
      <c r="H15289" s="47"/>
      <c r="I15289" s="120">
        <v>112</v>
      </c>
      <c r="J15289" s="120">
        <v>0</v>
      </c>
    </row>
    <row r="15290" spans="1:10" ht="15" customHeight="1">
      <c r="A15290" s="46" t="s">
        <v>27679</v>
      </c>
      <c r="B15290" s="46" t="s">
        <v>27667</v>
      </c>
      <c r="C15290" s="47">
        <v>66.074399999999997</v>
      </c>
      <c r="D15290" s="119" t="s">
        <v>1968</v>
      </c>
      <c r="E15290" s="46" t="s">
        <v>1965</v>
      </c>
      <c r="F15290" s="121">
        <v>1.512</v>
      </c>
      <c r="G15290" s="87"/>
      <c r="H15290" s="47"/>
      <c r="I15290" s="120">
        <v>0</v>
      </c>
      <c r="J15290" s="120">
        <v>0</v>
      </c>
    </row>
    <row r="15291" spans="1:10" ht="15" customHeight="1">
      <c r="A15291" s="46" t="s">
        <v>27678</v>
      </c>
      <c r="B15291" s="46" t="s">
        <v>27665</v>
      </c>
      <c r="C15291" s="47">
        <v>66.074399999999997</v>
      </c>
      <c r="D15291" s="119" t="s">
        <v>21171</v>
      </c>
      <c r="E15291" s="46" t="s">
        <v>1968</v>
      </c>
      <c r="F15291" s="121">
        <v>6.3760000000000003</v>
      </c>
      <c r="G15291" s="87"/>
      <c r="H15291" s="47"/>
      <c r="I15291" s="120">
        <v>0</v>
      </c>
      <c r="J15291" s="120">
        <v>0</v>
      </c>
    </row>
    <row r="15292" spans="1:10" ht="15" customHeight="1">
      <c r="A15292" s="46" t="s">
        <v>27677</v>
      </c>
      <c r="B15292" s="46" t="s">
        <v>27663</v>
      </c>
      <c r="C15292" s="47">
        <v>66.074399999999997</v>
      </c>
      <c r="D15292" s="119" t="s">
        <v>21169</v>
      </c>
      <c r="E15292" s="46" t="s">
        <v>21171</v>
      </c>
      <c r="F15292" s="121">
        <v>13.244</v>
      </c>
      <c r="G15292" s="87"/>
      <c r="H15292" s="47"/>
      <c r="I15292" s="120">
        <v>0</v>
      </c>
      <c r="J15292" s="120">
        <v>0</v>
      </c>
    </row>
    <row r="15293" spans="1:10" ht="15" customHeight="1">
      <c r="A15293" s="46" t="s">
        <v>27676</v>
      </c>
      <c r="B15293" s="46" t="s">
        <v>27661</v>
      </c>
      <c r="C15293" s="47">
        <v>66.074399999999997</v>
      </c>
      <c r="D15293" s="119" t="s">
        <v>21167</v>
      </c>
      <c r="E15293" s="46" t="s">
        <v>21169</v>
      </c>
      <c r="F15293" s="121">
        <v>20.139199999999999</v>
      </c>
      <c r="G15293" s="87"/>
      <c r="H15293" s="47"/>
      <c r="I15293" s="120">
        <v>0</v>
      </c>
      <c r="J15293" s="120">
        <v>0</v>
      </c>
    </row>
    <row r="15294" spans="1:10" ht="15" customHeight="1">
      <c r="A15294" s="46" t="s">
        <v>27675</v>
      </c>
      <c r="B15294" s="46" t="s">
        <v>27659</v>
      </c>
      <c r="C15294" s="47">
        <v>66.074399999999997</v>
      </c>
      <c r="D15294" s="119" t="s">
        <v>21165</v>
      </c>
      <c r="E15294" s="46" t="s">
        <v>21167</v>
      </c>
      <c r="F15294" s="121">
        <v>12.369400000000001</v>
      </c>
      <c r="G15294" s="87"/>
      <c r="H15294" s="47"/>
      <c r="I15294" s="120">
        <v>0</v>
      </c>
      <c r="J15294" s="120">
        <v>0</v>
      </c>
    </row>
    <row r="15295" spans="1:10" ht="15" customHeight="1">
      <c r="A15295" s="46" t="s">
        <v>27674</v>
      </c>
      <c r="B15295" s="46" t="s">
        <v>27657</v>
      </c>
      <c r="C15295" s="47">
        <v>66.074399999999997</v>
      </c>
      <c r="D15295" s="119" t="s">
        <v>21163</v>
      </c>
      <c r="E15295" s="46" t="s">
        <v>21165</v>
      </c>
      <c r="F15295" s="121">
        <v>13.244</v>
      </c>
      <c r="G15295" s="87"/>
      <c r="H15295" s="47"/>
      <c r="I15295" s="120">
        <v>0</v>
      </c>
      <c r="J15295" s="120">
        <v>0</v>
      </c>
    </row>
    <row r="15296" spans="1:10" ht="15" customHeight="1">
      <c r="A15296" s="46" t="s">
        <v>27672</v>
      </c>
      <c r="B15296" s="46" t="s">
        <v>27673</v>
      </c>
      <c r="C15296" s="47">
        <v>66.074399999999997</v>
      </c>
      <c r="D15296" s="119" t="s">
        <v>21161</v>
      </c>
      <c r="E15296" s="46" t="s">
        <v>21163</v>
      </c>
      <c r="F15296" s="121">
        <v>20.139199999999999</v>
      </c>
      <c r="G15296" s="87"/>
      <c r="H15296" s="47"/>
      <c r="I15296" s="120">
        <v>0</v>
      </c>
      <c r="J15296" s="120">
        <v>0</v>
      </c>
    </row>
    <row r="15297" spans="1:10" ht="15" customHeight="1">
      <c r="A15297" s="46" t="s">
        <v>27670</v>
      </c>
      <c r="B15297" s="46" t="s">
        <v>27671</v>
      </c>
      <c r="C15297" s="47">
        <v>59.206400000000002</v>
      </c>
      <c r="D15297" s="119" t="s">
        <v>2088</v>
      </c>
      <c r="E15297" s="46" t="s">
        <v>21161</v>
      </c>
      <c r="F15297" s="121">
        <v>1.9563999999999999</v>
      </c>
      <c r="G15297" s="87"/>
      <c r="H15297" s="47"/>
      <c r="I15297" s="120">
        <v>0</v>
      </c>
      <c r="J15297" s="120">
        <v>0</v>
      </c>
    </row>
    <row r="15298" spans="1:10" ht="15" customHeight="1">
      <c r="A15298" s="46" t="s">
        <v>27668</v>
      </c>
      <c r="B15298" s="46" t="s">
        <v>27669</v>
      </c>
      <c r="C15298" s="47">
        <v>66.074399999999997</v>
      </c>
      <c r="D15298" s="119" t="s">
        <v>2091</v>
      </c>
      <c r="E15298" s="46" t="s">
        <v>2088</v>
      </c>
      <c r="F15298" s="121">
        <v>3.1126</v>
      </c>
      <c r="G15298" s="87"/>
      <c r="H15298" s="47"/>
      <c r="I15298" s="120">
        <v>0</v>
      </c>
      <c r="J15298" s="120">
        <v>0</v>
      </c>
    </row>
    <row r="15299" spans="1:10" ht="15" customHeight="1">
      <c r="A15299" s="46" t="s">
        <v>27666</v>
      </c>
      <c r="B15299" s="46" t="s">
        <v>27667</v>
      </c>
      <c r="C15299" s="47">
        <v>66.074399999999997</v>
      </c>
      <c r="D15299" s="119" t="s">
        <v>2094</v>
      </c>
      <c r="E15299" s="46" t="s">
        <v>2091</v>
      </c>
      <c r="F15299" s="121">
        <v>4.8916000000000004</v>
      </c>
      <c r="G15299" s="87"/>
      <c r="H15299" s="47"/>
      <c r="I15299" s="120">
        <v>0</v>
      </c>
      <c r="J15299" s="120">
        <v>0</v>
      </c>
    </row>
    <row r="15300" spans="1:10" ht="15" customHeight="1">
      <c r="A15300" s="46" t="s">
        <v>27664</v>
      </c>
      <c r="B15300" s="46" t="s">
        <v>27665</v>
      </c>
      <c r="C15300" s="47">
        <v>66.074399999999997</v>
      </c>
      <c r="D15300" s="119" t="s">
        <v>2097</v>
      </c>
      <c r="E15300" s="46" t="s">
        <v>2094</v>
      </c>
      <c r="F15300" s="121">
        <v>5.7809999999999997</v>
      </c>
      <c r="G15300" s="87"/>
      <c r="H15300" s="47"/>
      <c r="I15300" s="120">
        <v>0</v>
      </c>
      <c r="J15300" s="120">
        <v>0</v>
      </c>
    </row>
    <row r="15301" spans="1:10" ht="15" customHeight="1">
      <c r="A15301" s="46" t="s">
        <v>27662</v>
      </c>
      <c r="B15301" s="46" t="s">
        <v>27663</v>
      </c>
      <c r="C15301" s="47">
        <v>66.074399999999997</v>
      </c>
      <c r="D15301" s="119" t="s">
        <v>2100</v>
      </c>
      <c r="E15301" s="46" t="s">
        <v>2097</v>
      </c>
      <c r="F15301" s="121">
        <v>10.6724</v>
      </c>
      <c r="G15301" s="87"/>
      <c r="H15301" s="47"/>
      <c r="I15301" s="120">
        <v>0</v>
      </c>
      <c r="J15301" s="120">
        <v>0</v>
      </c>
    </row>
    <row r="15302" spans="1:10" ht="15" customHeight="1">
      <c r="A15302" s="46" t="s">
        <v>27660</v>
      </c>
      <c r="B15302" s="46" t="s">
        <v>27661</v>
      </c>
      <c r="C15302" s="47">
        <v>66.074399999999997</v>
      </c>
      <c r="D15302" s="119" t="s">
        <v>2103</v>
      </c>
      <c r="E15302" s="46" t="s">
        <v>2100</v>
      </c>
      <c r="F15302" s="121">
        <v>0.53359999999999996</v>
      </c>
      <c r="G15302" s="87"/>
      <c r="H15302" s="47"/>
      <c r="I15302" s="120">
        <v>0</v>
      </c>
      <c r="J15302" s="120">
        <v>0</v>
      </c>
    </row>
    <row r="15303" spans="1:10" ht="15" customHeight="1">
      <c r="A15303" s="46" t="s">
        <v>27658</v>
      </c>
      <c r="B15303" s="46" t="s">
        <v>27659</v>
      </c>
      <c r="C15303" s="47">
        <v>66.074399999999997</v>
      </c>
      <c r="D15303" s="119" t="s">
        <v>2106</v>
      </c>
      <c r="E15303" s="46" t="s">
        <v>2103</v>
      </c>
      <c r="F15303" s="121">
        <v>0.62260000000000004</v>
      </c>
      <c r="G15303" s="87"/>
      <c r="H15303" s="47"/>
      <c r="I15303" s="120">
        <v>0</v>
      </c>
      <c r="J15303" s="120">
        <v>0</v>
      </c>
    </row>
    <row r="15304" spans="1:10" ht="15" customHeight="1">
      <c r="A15304" s="46" t="s">
        <v>27656</v>
      </c>
      <c r="B15304" s="46" t="s">
        <v>27657</v>
      </c>
      <c r="C15304" s="47">
        <v>66.074399999999997</v>
      </c>
      <c r="D15304" s="119" t="s">
        <v>2109</v>
      </c>
      <c r="E15304" s="46" t="s">
        <v>2106</v>
      </c>
      <c r="F15304" s="121">
        <v>0.88919999999999999</v>
      </c>
      <c r="G15304" s="87"/>
      <c r="H15304" s="47"/>
      <c r="I15304" s="120">
        <v>0</v>
      </c>
      <c r="J15304" s="120">
        <v>0</v>
      </c>
    </row>
    <row r="15305" spans="1:10" ht="15" customHeight="1">
      <c r="A15305" s="46" t="s">
        <v>1170</v>
      </c>
      <c r="B15305" s="46" t="s">
        <v>27655</v>
      </c>
      <c r="C15305" s="47">
        <v>60.724600000000002</v>
      </c>
      <c r="D15305" s="119" t="s">
        <v>2112</v>
      </c>
      <c r="E15305" s="46" t="s">
        <v>2109</v>
      </c>
      <c r="F15305" s="121">
        <v>1.3340000000000001</v>
      </c>
      <c r="G15305" s="87"/>
      <c r="H15305" s="47"/>
      <c r="I15305" s="120">
        <v>88</v>
      </c>
      <c r="J15305" s="120">
        <v>0</v>
      </c>
    </row>
    <row r="15306" spans="1:10" ht="15" customHeight="1">
      <c r="A15306" s="46" t="s">
        <v>1179</v>
      </c>
      <c r="B15306" s="46" t="s">
        <v>27654</v>
      </c>
      <c r="C15306" s="47">
        <v>81.218999999999994</v>
      </c>
      <c r="D15306" s="119" t="s">
        <v>2114</v>
      </c>
      <c r="E15306" s="46" t="s">
        <v>2112</v>
      </c>
      <c r="F15306" s="121">
        <v>1.6898</v>
      </c>
      <c r="G15306" s="87"/>
      <c r="H15306" s="47"/>
      <c r="I15306" s="120">
        <v>80</v>
      </c>
      <c r="J15306" s="120">
        <v>0</v>
      </c>
    </row>
    <row r="15307" spans="1:10" ht="15" customHeight="1">
      <c r="A15307" s="46" t="s">
        <v>27062</v>
      </c>
      <c r="B15307" s="46" t="s">
        <v>27063</v>
      </c>
      <c r="C15307" s="47">
        <v>73.881600000000006</v>
      </c>
      <c r="D15307" s="119" t="s">
        <v>21196</v>
      </c>
      <c r="E15307" s="46" t="s">
        <v>2114</v>
      </c>
      <c r="F15307" s="121">
        <v>7.2869999999999999</v>
      </c>
      <c r="G15307" s="87"/>
      <c r="H15307" s="47"/>
      <c r="I15307" s="120">
        <v>0</v>
      </c>
      <c r="J15307" s="120">
        <v>0</v>
      </c>
    </row>
    <row r="15308" spans="1:10" ht="15" customHeight="1">
      <c r="A15308" s="46" t="s">
        <v>4656</v>
      </c>
      <c r="B15308" s="46" t="s">
        <v>33959</v>
      </c>
      <c r="C15308" s="47">
        <v>35.5518</v>
      </c>
      <c r="D15308" s="119" t="s">
        <v>21194</v>
      </c>
      <c r="E15308" s="46" t="s">
        <v>21196</v>
      </c>
      <c r="F15308" s="121">
        <v>7.2869999999999999</v>
      </c>
      <c r="G15308" s="87"/>
      <c r="H15308" s="47"/>
      <c r="I15308" s="120">
        <v>2</v>
      </c>
      <c r="J15308" s="120">
        <v>0</v>
      </c>
    </row>
    <row r="15309" spans="1:10" ht="15" customHeight="1">
      <c r="A15309" s="46" t="s">
        <v>4664</v>
      </c>
      <c r="B15309" s="46" t="s">
        <v>33961</v>
      </c>
      <c r="C15309" s="47">
        <v>54.373199999999997</v>
      </c>
      <c r="D15309" s="119" t="s">
        <v>21192</v>
      </c>
      <c r="E15309" s="46" t="s">
        <v>21194</v>
      </c>
      <c r="F15309" s="121">
        <v>13.244</v>
      </c>
      <c r="G15309" s="87"/>
      <c r="H15309" s="47"/>
      <c r="I15309" s="120">
        <v>1</v>
      </c>
      <c r="J15309" s="120">
        <v>0</v>
      </c>
    </row>
    <row r="15310" spans="1:10" ht="15" customHeight="1">
      <c r="A15310" s="46" t="s">
        <v>4676</v>
      </c>
      <c r="B15310" s="46" t="s">
        <v>33963</v>
      </c>
      <c r="C15310" s="47">
        <v>38.688600000000001</v>
      </c>
      <c r="D15310" s="119" t="s">
        <v>21190</v>
      </c>
      <c r="E15310" s="46" t="s">
        <v>21192</v>
      </c>
      <c r="F15310" s="121">
        <v>20.139199999999999</v>
      </c>
      <c r="G15310" s="87"/>
      <c r="H15310" s="47"/>
      <c r="I15310" s="120">
        <v>4</v>
      </c>
      <c r="J15310" s="120">
        <v>0</v>
      </c>
    </row>
    <row r="15311" spans="1:10" ht="15" customHeight="1">
      <c r="A15311" s="46" t="s">
        <v>4688</v>
      </c>
      <c r="B15311" s="46" t="s">
        <v>33960</v>
      </c>
      <c r="C15311" s="47">
        <v>39.734200000000001</v>
      </c>
      <c r="D15311" s="119" t="s">
        <v>21188</v>
      </c>
      <c r="E15311" s="46" t="s">
        <v>21190</v>
      </c>
      <c r="F15311" s="121">
        <v>12.369400000000001</v>
      </c>
      <c r="G15311" s="87"/>
      <c r="H15311" s="47"/>
      <c r="I15311" s="120">
        <v>6</v>
      </c>
      <c r="J15311" s="120">
        <v>0</v>
      </c>
    </row>
    <row r="15312" spans="1:10" ht="15" customHeight="1">
      <c r="A15312" s="46" t="s">
        <v>4699</v>
      </c>
      <c r="B15312" s="46" t="s">
        <v>33962</v>
      </c>
      <c r="C15312" s="47">
        <v>52.281999999999996</v>
      </c>
      <c r="D15312" s="119" t="s">
        <v>21186</v>
      </c>
      <c r="E15312" s="46" t="s">
        <v>21188</v>
      </c>
      <c r="F15312" s="121">
        <v>13.244</v>
      </c>
      <c r="G15312" s="87"/>
      <c r="H15312" s="47"/>
      <c r="I15312" s="120">
        <v>14</v>
      </c>
      <c r="J15312" s="120">
        <v>0</v>
      </c>
    </row>
    <row r="15313" spans="1:10" ht="15" customHeight="1">
      <c r="A15313" s="46" t="s">
        <v>4710</v>
      </c>
      <c r="B15313" s="46" t="s">
        <v>33958</v>
      </c>
      <c r="C15313" s="47">
        <v>46.008000000000003</v>
      </c>
      <c r="D15313" s="119" t="s">
        <v>21184</v>
      </c>
      <c r="E15313" s="46" t="s">
        <v>21186</v>
      </c>
      <c r="F15313" s="121">
        <v>20.139199999999999</v>
      </c>
      <c r="G15313" s="87"/>
      <c r="H15313" s="47"/>
      <c r="I15313" s="120">
        <v>1</v>
      </c>
      <c r="J15313" s="120">
        <v>0</v>
      </c>
    </row>
    <row r="15314" spans="1:10" ht="15" customHeight="1">
      <c r="A15314" s="46" t="s">
        <v>4794</v>
      </c>
      <c r="B15314" s="46" t="s">
        <v>33964</v>
      </c>
      <c r="C15314" s="47">
        <v>161.0284</v>
      </c>
      <c r="D15314" s="119" t="s">
        <v>21290</v>
      </c>
      <c r="E15314" s="46" t="s">
        <v>21184</v>
      </c>
      <c r="F15314" s="121">
        <v>4.8731999999999998</v>
      </c>
      <c r="G15314" s="87"/>
      <c r="H15314" s="47"/>
      <c r="I15314" s="120">
        <v>16</v>
      </c>
      <c r="J15314" s="120">
        <v>0</v>
      </c>
    </row>
    <row r="15315" spans="1:10" ht="15" customHeight="1">
      <c r="A15315" s="46" t="s">
        <v>27689</v>
      </c>
      <c r="B15315" s="46" t="s">
        <v>27654</v>
      </c>
      <c r="C15315" s="47">
        <v>69.580200000000005</v>
      </c>
      <c r="D15315" s="119" t="s">
        <v>21288</v>
      </c>
      <c r="E15315" s="46" t="s">
        <v>21290</v>
      </c>
      <c r="F15315" s="121">
        <v>4.8731999999999998</v>
      </c>
      <c r="G15315" s="87"/>
      <c r="H15315" s="47"/>
      <c r="I15315" s="120">
        <v>0</v>
      </c>
      <c r="J15315" s="120">
        <v>0</v>
      </c>
    </row>
    <row r="15316" spans="1:10" ht="15" customHeight="1">
      <c r="A15316" s="46" t="s">
        <v>27700</v>
      </c>
      <c r="B15316" s="46" t="s">
        <v>27701</v>
      </c>
      <c r="C15316" s="47">
        <v>225.5</v>
      </c>
      <c r="D15316" s="119" t="s">
        <v>21286</v>
      </c>
      <c r="E15316" s="46" t="s">
        <v>21288</v>
      </c>
      <c r="F15316" s="121">
        <v>4.8731999999999998</v>
      </c>
      <c r="G15316" s="87"/>
      <c r="H15316" s="47"/>
      <c r="I15316" s="120">
        <v>0</v>
      </c>
      <c r="J15316" s="120">
        <v>0</v>
      </c>
    </row>
    <row r="15317" spans="1:10" ht="15" customHeight="1">
      <c r="A15317" s="46" t="s">
        <v>27694</v>
      </c>
      <c r="B15317" s="46" t="s">
        <v>27695</v>
      </c>
      <c r="C15317" s="47">
        <v>211.4478</v>
      </c>
      <c r="D15317" s="119" t="s">
        <v>21284</v>
      </c>
      <c r="E15317" s="46" t="s">
        <v>21286</v>
      </c>
      <c r="F15317" s="121">
        <v>4.8731999999999998</v>
      </c>
      <c r="G15317" s="87"/>
      <c r="H15317" s="47"/>
      <c r="I15317" s="120">
        <v>0</v>
      </c>
      <c r="J15317" s="120">
        <v>0</v>
      </c>
    </row>
    <row r="15318" spans="1:10" ht="15" customHeight="1">
      <c r="A15318" s="46" t="s">
        <v>27698</v>
      </c>
      <c r="B15318" s="46" t="s">
        <v>27699</v>
      </c>
      <c r="C15318" s="47">
        <v>187.33860000000001</v>
      </c>
      <c r="D15318" s="119" t="s">
        <v>21282</v>
      </c>
      <c r="E15318" s="46" t="s">
        <v>21284</v>
      </c>
      <c r="F15318" s="121">
        <v>3.1126</v>
      </c>
      <c r="G15318" s="87"/>
      <c r="H15318" s="47"/>
      <c r="I15318" s="120">
        <v>0</v>
      </c>
      <c r="J15318" s="120">
        <v>0</v>
      </c>
    </row>
    <row r="15319" spans="1:10" ht="15" customHeight="1">
      <c r="A15319" s="46" t="s">
        <v>27696</v>
      </c>
      <c r="B15319" s="46" t="s">
        <v>27697</v>
      </c>
      <c r="C15319" s="47">
        <v>211.4478</v>
      </c>
      <c r="D15319" s="119" t="s">
        <v>21280</v>
      </c>
      <c r="E15319" s="46" t="s">
        <v>21282</v>
      </c>
      <c r="F15319" s="121">
        <v>4.6050000000000004</v>
      </c>
      <c r="G15319" s="87"/>
      <c r="H15319" s="47"/>
      <c r="I15319" s="120">
        <v>0</v>
      </c>
      <c r="J15319" s="120">
        <v>0</v>
      </c>
    </row>
    <row r="15320" spans="1:10" ht="15" customHeight="1">
      <c r="A15320" s="46" t="s">
        <v>27690</v>
      </c>
      <c r="B15320" s="46" t="s">
        <v>27691</v>
      </c>
      <c r="C15320" s="47">
        <v>211.4478</v>
      </c>
      <c r="D15320" s="119" t="s">
        <v>21278</v>
      </c>
      <c r="E15320" s="46" t="s">
        <v>21280</v>
      </c>
      <c r="F15320" s="121">
        <v>4.4176000000000002</v>
      </c>
      <c r="G15320" s="87"/>
      <c r="H15320" s="47"/>
      <c r="I15320" s="120">
        <v>0</v>
      </c>
      <c r="J15320" s="120">
        <v>0</v>
      </c>
    </row>
    <row r="15321" spans="1:10" ht="15" customHeight="1">
      <c r="A15321" s="46" t="s">
        <v>27703</v>
      </c>
      <c r="B15321" s="46" t="s">
        <v>27704</v>
      </c>
      <c r="C15321" s="47">
        <v>92.351799999999997</v>
      </c>
      <c r="D15321" s="119" t="s">
        <v>21276</v>
      </c>
      <c r="E15321" s="46" t="s">
        <v>21278</v>
      </c>
      <c r="F15321" s="121">
        <v>4.0019999999999998</v>
      </c>
      <c r="G15321" s="87"/>
      <c r="H15321" s="47"/>
      <c r="I15321" s="120">
        <v>1</v>
      </c>
      <c r="J15321" s="120">
        <v>0</v>
      </c>
    </row>
    <row r="15322" spans="1:10" ht="15" customHeight="1">
      <c r="A15322" s="46" t="s">
        <v>4416</v>
      </c>
      <c r="B15322" s="46" t="s">
        <v>36169</v>
      </c>
      <c r="C15322" s="47">
        <v>92.351799999999997</v>
      </c>
      <c r="D15322" s="119" t="s">
        <v>21274</v>
      </c>
      <c r="E15322" s="46" t="s">
        <v>21276</v>
      </c>
      <c r="F15322" s="121">
        <v>7.1097999999999999</v>
      </c>
      <c r="G15322" s="87"/>
      <c r="H15322" s="47"/>
      <c r="I15322" s="120">
        <v>13</v>
      </c>
      <c r="J15322" s="120">
        <v>0</v>
      </c>
    </row>
    <row r="15323" spans="1:10" ht="15" customHeight="1">
      <c r="A15323" s="46" t="s">
        <v>27702</v>
      </c>
      <c r="B15323" s="46" t="s">
        <v>36170</v>
      </c>
      <c r="C15323" s="47">
        <v>92.351799999999997</v>
      </c>
      <c r="D15323" s="119" t="s">
        <v>21273</v>
      </c>
      <c r="E15323" s="46" t="s">
        <v>21274</v>
      </c>
      <c r="F15323" s="121">
        <v>7.8436000000000003</v>
      </c>
      <c r="G15323" s="87"/>
      <c r="H15323" s="47"/>
      <c r="I15323" s="120">
        <v>6</v>
      </c>
      <c r="J15323" s="120">
        <v>0</v>
      </c>
    </row>
    <row r="15324" spans="1:10" ht="15" customHeight="1">
      <c r="A15324" s="46" t="s">
        <v>4506</v>
      </c>
      <c r="B15324" s="46" t="s">
        <v>36171</v>
      </c>
      <c r="C15324" s="47">
        <v>89.821799999999996</v>
      </c>
      <c r="D15324" s="119" t="s">
        <v>21271</v>
      </c>
      <c r="E15324" s="46" t="s">
        <v>21273</v>
      </c>
      <c r="F15324" s="121">
        <v>4.8916000000000004</v>
      </c>
      <c r="G15324" s="87"/>
      <c r="H15324" s="47"/>
      <c r="I15324" s="120">
        <v>3</v>
      </c>
      <c r="J15324" s="120">
        <v>0</v>
      </c>
    </row>
    <row r="15325" spans="1:10" ht="15" customHeight="1">
      <c r="A15325" s="46" t="s">
        <v>4421</v>
      </c>
      <c r="B15325" s="46" t="s">
        <v>33967</v>
      </c>
      <c r="C15325" s="47">
        <v>118.9188</v>
      </c>
      <c r="D15325" s="119" t="s">
        <v>33628</v>
      </c>
      <c r="E15325" s="46" t="s">
        <v>21271</v>
      </c>
      <c r="F15325" s="121">
        <v>4.8916000000000004</v>
      </c>
      <c r="G15325" s="87"/>
      <c r="H15325" s="47"/>
      <c r="I15325" s="120">
        <v>4</v>
      </c>
      <c r="J15325" s="120">
        <v>0</v>
      </c>
    </row>
    <row r="15326" spans="1:10" ht="15" customHeight="1">
      <c r="A15326" s="46" t="s">
        <v>4426</v>
      </c>
      <c r="B15326" s="46" t="s">
        <v>33965</v>
      </c>
      <c r="C15326" s="47">
        <v>118.9188</v>
      </c>
      <c r="D15326" s="119" t="s">
        <v>21269</v>
      </c>
      <c r="E15326" s="46" t="s">
        <v>33628</v>
      </c>
      <c r="F15326" s="121">
        <v>4.8916000000000004</v>
      </c>
      <c r="G15326" s="87"/>
      <c r="H15326" s="47"/>
      <c r="I15326" s="120">
        <v>16</v>
      </c>
      <c r="J15326" s="120">
        <v>0</v>
      </c>
    </row>
    <row r="15327" spans="1:10" ht="15" customHeight="1">
      <c r="A15327" s="46" t="s">
        <v>27705</v>
      </c>
      <c r="B15327" s="46" t="s">
        <v>33968</v>
      </c>
      <c r="C15327" s="47">
        <v>118.9188</v>
      </c>
      <c r="D15327" s="119" t="s">
        <v>21267</v>
      </c>
      <c r="E15327" s="46" t="s">
        <v>21269</v>
      </c>
      <c r="F15327" s="121">
        <v>4.0019999999999998</v>
      </c>
      <c r="G15327" s="87"/>
      <c r="H15327" s="47"/>
      <c r="I15327" s="120">
        <v>9</v>
      </c>
      <c r="J15327" s="120">
        <v>0</v>
      </c>
    </row>
    <row r="15328" spans="1:10" ht="15" customHeight="1">
      <c r="A15328" s="46" t="s">
        <v>4516</v>
      </c>
      <c r="B15328" s="46" t="s">
        <v>33966</v>
      </c>
      <c r="C15328" s="47">
        <v>113.8584</v>
      </c>
      <c r="D15328" s="119" t="s">
        <v>21265</v>
      </c>
      <c r="E15328" s="46" t="s">
        <v>21267</v>
      </c>
      <c r="F15328" s="121">
        <v>4.0019999999999998</v>
      </c>
      <c r="G15328" s="87"/>
      <c r="H15328" s="47"/>
      <c r="I15328" s="120">
        <v>5</v>
      </c>
      <c r="J15328" s="120">
        <v>0</v>
      </c>
    </row>
    <row r="15329" spans="1:10" ht="15" customHeight="1">
      <c r="A15329" s="46" t="s">
        <v>33971</v>
      </c>
      <c r="B15329" s="46" t="s">
        <v>33972</v>
      </c>
      <c r="C15329" s="47">
        <v>81.704800000000006</v>
      </c>
      <c r="D15329" s="119" t="s">
        <v>33624</v>
      </c>
      <c r="E15329" s="46" t="s">
        <v>21265</v>
      </c>
      <c r="F15329" s="121">
        <v>4.0019999999999998</v>
      </c>
      <c r="G15329" s="87"/>
      <c r="H15329" s="47"/>
      <c r="I15329" s="120">
        <v>0</v>
      </c>
      <c r="J15329" s="120">
        <v>0</v>
      </c>
    </row>
    <row r="15330" spans="1:10" ht="15" customHeight="1">
      <c r="A15330" s="46" t="s">
        <v>33969</v>
      </c>
      <c r="B15330" s="46" t="s">
        <v>33970</v>
      </c>
      <c r="C15330" s="47">
        <v>78.562399999999997</v>
      </c>
      <c r="D15330" s="119" t="s">
        <v>33626</v>
      </c>
      <c r="E15330" s="46" t="s">
        <v>33624</v>
      </c>
      <c r="F15330" s="121">
        <v>4.0019999999999998</v>
      </c>
      <c r="G15330" s="87"/>
      <c r="H15330" s="47"/>
      <c r="I15330" s="120">
        <v>0</v>
      </c>
      <c r="J15330" s="120">
        <v>0</v>
      </c>
    </row>
    <row r="15331" spans="1:10" ht="15" customHeight="1">
      <c r="A15331" s="46" t="s">
        <v>27740</v>
      </c>
      <c r="B15331" s="46" t="s">
        <v>27741</v>
      </c>
      <c r="C15331" s="47">
        <v>0</v>
      </c>
      <c r="D15331" s="119" t="s">
        <v>21263</v>
      </c>
      <c r="E15331" s="46" t="s">
        <v>33626</v>
      </c>
      <c r="F15331" s="121">
        <v>4.7439999999999998</v>
      </c>
      <c r="G15331" s="87"/>
      <c r="H15331" s="47"/>
      <c r="I15331" s="120">
        <v>0</v>
      </c>
      <c r="J15331" s="120">
        <v>0</v>
      </c>
    </row>
    <row r="15332" spans="1:10" ht="15" customHeight="1">
      <c r="A15332" s="46" t="s">
        <v>27738</v>
      </c>
      <c r="B15332" s="46" t="s">
        <v>27739</v>
      </c>
      <c r="C15332" s="47">
        <v>37.5732</v>
      </c>
      <c r="D15332" s="119" t="s">
        <v>21261</v>
      </c>
      <c r="E15332" s="46" t="s">
        <v>21263</v>
      </c>
      <c r="F15332" s="121">
        <v>4.0019999999999998</v>
      </c>
      <c r="G15332" s="87"/>
      <c r="H15332" s="47"/>
      <c r="I15332" s="120">
        <v>3</v>
      </c>
      <c r="J15332" s="120">
        <v>0</v>
      </c>
    </row>
    <row r="15333" spans="1:10" ht="15" customHeight="1">
      <c r="A15333" s="46" t="s">
        <v>27736</v>
      </c>
      <c r="B15333" s="46" t="s">
        <v>27737</v>
      </c>
      <c r="C15333" s="47">
        <v>0</v>
      </c>
      <c r="D15333" s="119" t="s">
        <v>21259</v>
      </c>
      <c r="E15333" s="46" t="s">
        <v>21261</v>
      </c>
      <c r="F15333" s="121">
        <v>2.391</v>
      </c>
      <c r="G15333" s="87"/>
      <c r="H15333" s="47"/>
      <c r="I15333" s="120">
        <v>0</v>
      </c>
      <c r="J15333" s="120">
        <v>0</v>
      </c>
    </row>
    <row r="15334" spans="1:10" ht="15" customHeight="1">
      <c r="A15334" s="46" t="s">
        <v>27734</v>
      </c>
      <c r="B15334" s="46" t="s">
        <v>27735</v>
      </c>
      <c r="C15334" s="47">
        <v>34.613</v>
      </c>
      <c r="D15334" s="119" t="s">
        <v>21257</v>
      </c>
      <c r="E15334" s="46" t="s">
        <v>21259</v>
      </c>
      <c r="F15334" s="121">
        <v>3.0868000000000002</v>
      </c>
      <c r="G15334" s="87"/>
      <c r="H15334" s="47"/>
      <c r="I15334" s="120">
        <v>1</v>
      </c>
      <c r="J15334" s="120">
        <v>0</v>
      </c>
    </row>
    <row r="15335" spans="1:10" ht="15" customHeight="1">
      <c r="A15335" s="46" t="s">
        <v>27732</v>
      </c>
      <c r="B15335" s="46" t="s">
        <v>27733</v>
      </c>
      <c r="C15335" s="47">
        <v>34.613</v>
      </c>
      <c r="D15335" s="119" t="s">
        <v>21255</v>
      </c>
      <c r="E15335" s="46" t="s">
        <v>21257</v>
      </c>
      <c r="F15335" s="121">
        <v>3.0868000000000002</v>
      </c>
      <c r="G15335" s="87"/>
      <c r="H15335" s="47"/>
      <c r="I15335" s="120">
        <v>0</v>
      </c>
      <c r="J15335" s="120">
        <v>0</v>
      </c>
    </row>
    <row r="15336" spans="1:10" ht="15" customHeight="1">
      <c r="A15336" s="46" t="s">
        <v>27730</v>
      </c>
      <c r="B15336" s="46" t="s">
        <v>27731</v>
      </c>
      <c r="C15336" s="47">
        <v>39.167400000000001</v>
      </c>
      <c r="D15336" s="119" t="s">
        <v>21254</v>
      </c>
      <c r="E15336" s="46" t="s">
        <v>21255</v>
      </c>
      <c r="F15336" s="121">
        <v>5.6929999999999996</v>
      </c>
      <c r="G15336" s="87"/>
      <c r="H15336" s="47"/>
      <c r="I15336" s="120">
        <v>5</v>
      </c>
      <c r="J15336" s="120">
        <v>0</v>
      </c>
    </row>
    <row r="15337" spans="1:10" ht="15" customHeight="1">
      <c r="A15337" s="46" t="s">
        <v>27728</v>
      </c>
      <c r="B15337" s="46" t="s">
        <v>27729</v>
      </c>
      <c r="C15337" s="47">
        <v>39.167400000000001</v>
      </c>
      <c r="D15337" s="119" t="s">
        <v>21252</v>
      </c>
      <c r="E15337" s="46" t="s">
        <v>21254</v>
      </c>
      <c r="F15337" s="121">
        <v>3.5424000000000002</v>
      </c>
      <c r="G15337" s="87"/>
      <c r="H15337" s="47"/>
      <c r="I15337" s="120">
        <v>0</v>
      </c>
      <c r="J15337" s="120">
        <v>0</v>
      </c>
    </row>
    <row r="15338" spans="1:10" ht="15" customHeight="1">
      <c r="A15338" s="46" t="s">
        <v>27726</v>
      </c>
      <c r="B15338" s="46" t="s">
        <v>27727</v>
      </c>
      <c r="C15338" s="47">
        <v>25.4132</v>
      </c>
      <c r="D15338" s="119" t="s">
        <v>21250</v>
      </c>
      <c r="E15338" s="46" t="s">
        <v>21252</v>
      </c>
      <c r="F15338" s="121">
        <v>5.6929999999999996</v>
      </c>
      <c r="G15338" s="87"/>
      <c r="H15338" s="47"/>
      <c r="I15338" s="120">
        <v>0</v>
      </c>
      <c r="J15338" s="120">
        <v>0</v>
      </c>
    </row>
    <row r="15339" spans="1:10" ht="15" customHeight="1">
      <c r="A15339" s="46" t="s">
        <v>27724</v>
      </c>
      <c r="B15339" s="46" t="s">
        <v>27725</v>
      </c>
      <c r="C15339" s="47">
        <v>25.4132</v>
      </c>
      <c r="D15339" s="119" t="s">
        <v>21248</v>
      </c>
      <c r="E15339" s="46" t="s">
        <v>21250</v>
      </c>
      <c r="F15339" s="121">
        <v>3.5424000000000002</v>
      </c>
      <c r="G15339" s="87"/>
      <c r="H15339" s="47"/>
      <c r="I15339" s="120">
        <v>0</v>
      </c>
      <c r="J15339" s="120">
        <v>0</v>
      </c>
    </row>
    <row r="15340" spans="1:10" ht="15" customHeight="1">
      <c r="A15340" s="46" t="s">
        <v>27722</v>
      </c>
      <c r="B15340" s="46" t="s">
        <v>27723</v>
      </c>
      <c r="C15340" s="47">
        <v>40.988999999999997</v>
      </c>
      <c r="D15340" s="119" t="s">
        <v>21246</v>
      </c>
      <c r="E15340" s="46" t="s">
        <v>21248</v>
      </c>
      <c r="F15340" s="121">
        <v>5.6929999999999996</v>
      </c>
      <c r="G15340" s="87"/>
      <c r="H15340" s="47"/>
      <c r="I15340" s="120">
        <v>2</v>
      </c>
      <c r="J15340" s="120">
        <v>0</v>
      </c>
    </row>
    <row r="15341" spans="1:10" ht="15" customHeight="1">
      <c r="A15341" s="46" t="s">
        <v>27720</v>
      </c>
      <c r="B15341" s="46" t="s">
        <v>27721</v>
      </c>
      <c r="C15341" s="47">
        <v>40.988999999999997</v>
      </c>
      <c r="D15341" s="119" t="s">
        <v>21244</v>
      </c>
      <c r="E15341" s="46" t="s">
        <v>21246</v>
      </c>
      <c r="F15341" s="121">
        <v>5.6929999999999996</v>
      </c>
      <c r="G15341" s="87"/>
      <c r="H15341" s="47"/>
      <c r="I15341" s="120">
        <v>0</v>
      </c>
      <c r="J15341" s="120">
        <v>0</v>
      </c>
    </row>
    <row r="15342" spans="1:10" ht="15" customHeight="1">
      <c r="A15342" s="46" t="s">
        <v>27718</v>
      </c>
      <c r="B15342" s="46" t="s">
        <v>27719</v>
      </c>
      <c r="C15342" s="47">
        <v>36.434800000000003</v>
      </c>
      <c r="D15342" s="119" t="s">
        <v>21243</v>
      </c>
      <c r="E15342" s="46" t="s">
        <v>21244</v>
      </c>
      <c r="F15342" s="121">
        <v>3.0996000000000001</v>
      </c>
      <c r="G15342" s="87"/>
      <c r="H15342" s="47"/>
      <c r="I15342" s="120">
        <v>1</v>
      </c>
      <c r="J15342" s="120">
        <v>0</v>
      </c>
    </row>
    <row r="15343" spans="1:10" ht="15" customHeight="1">
      <c r="A15343" s="46" t="s">
        <v>27716</v>
      </c>
      <c r="B15343" s="46" t="s">
        <v>27717</v>
      </c>
      <c r="C15343" s="47">
        <v>25.4132</v>
      </c>
      <c r="D15343" s="119" t="s">
        <v>21241</v>
      </c>
      <c r="E15343" s="46" t="s">
        <v>21243</v>
      </c>
      <c r="F15343" s="121">
        <v>2.4036</v>
      </c>
      <c r="G15343" s="87"/>
      <c r="H15343" s="47"/>
      <c r="I15343" s="120">
        <v>0</v>
      </c>
      <c r="J15343" s="120">
        <v>0</v>
      </c>
    </row>
    <row r="15344" spans="1:10" ht="15" customHeight="1">
      <c r="A15344" s="46" t="s">
        <v>27714</v>
      </c>
      <c r="B15344" s="46" t="s">
        <v>27715</v>
      </c>
      <c r="C15344" s="47">
        <v>40.078200000000002</v>
      </c>
      <c r="D15344" s="119" t="s">
        <v>21240</v>
      </c>
      <c r="E15344" s="46" t="s">
        <v>21241</v>
      </c>
      <c r="F15344" s="121">
        <v>3.0996000000000001</v>
      </c>
      <c r="G15344" s="87"/>
      <c r="H15344" s="47"/>
      <c r="I15344" s="120">
        <v>1</v>
      </c>
      <c r="J15344" s="120">
        <v>0</v>
      </c>
    </row>
    <row r="15345" spans="1:10" ht="15" customHeight="1">
      <c r="A15345" s="46" t="s">
        <v>27712</v>
      </c>
      <c r="B15345" s="46" t="s">
        <v>27713</v>
      </c>
      <c r="C15345" s="47">
        <v>37.983199999999997</v>
      </c>
      <c r="D15345" s="119" t="s">
        <v>21239</v>
      </c>
      <c r="E15345" s="46" t="s">
        <v>21240</v>
      </c>
      <c r="F15345" s="121">
        <v>3.0996000000000001</v>
      </c>
      <c r="G15345" s="87"/>
      <c r="H15345" s="47"/>
      <c r="I15345" s="120">
        <v>3</v>
      </c>
      <c r="J15345" s="120">
        <v>0</v>
      </c>
    </row>
    <row r="15346" spans="1:10" ht="15" customHeight="1">
      <c r="A15346" s="46" t="s">
        <v>27710</v>
      </c>
      <c r="B15346" s="46" t="s">
        <v>27711</v>
      </c>
      <c r="C15346" s="47">
        <v>40.078200000000002</v>
      </c>
      <c r="D15346" s="119" t="s">
        <v>21237</v>
      </c>
      <c r="E15346" s="46" t="s">
        <v>21239</v>
      </c>
      <c r="F15346" s="121">
        <v>7.7423999999999999</v>
      </c>
      <c r="G15346" s="87"/>
      <c r="H15346" s="47"/>
      <c r="I15346" s="120">
        <v>0</v>
      </c>
      <c r="J15346" s="120">
        <v>0</v>
      </c>
    </row>
    <row r="15347" spans="1:10" ht="15" customHeight="1">
      <c r="A15347" s="46" t="s">
        <v>27708</v>
      </c>
      <c r="B15347" s="46" t="s">
        <v>27709</v>
      </c>
      <c r="C15347" s="47">
        <v>36.434800000000003</v>
      </c>
      <c r="D15347" s="119" t="s">
        <v>21235</v>
      </c>
      <c r="E15347" s="46" t="s">
        <v>21237</v>
      </c>
      <c r="F15347" s="121">
        <v>14.9282</v>
      </c>
      <c r="G15347" s="87"/>
      <c r="H15347" s="47"/>
      <c r="I15347" s="120">
        <v>0</v>
      </c>
      <c r="J15347" s="120">
        <v>0</v>
      </c>
    </row>
    <row r="15348" spans="1:10" ht="15" customHeight="1">
      <c r="A15348" s="46" t="s">
        <v>27742</v>
      </c>
      <c r="B15348" s="46" t="s">
        <v>27743</v>
      </c>
      <c r="C15348" s="47">
        <v>189.4606</v>
      </c>
      <c r="D15348" s="119" t="s">
        <v>21233</v>
      </c>
      <c r="E15348" s="46" t="s">
        <v>21235</v>
      </c>
      <c r="F15348" s="121">
        <v>3.0996000000000001</v>
      </c>
      <c r="G15348" s="87"/>
      <c r="H15348" s="47"/>
      <c r="I15348" s="120">
        <v>0</v>
      </c>
      <c r="J15348" s="120">
        <v>0</v>
      </c>
    </row>
    <row r="15349" spans="1:10" ht="15" customHeight="1">
      <c r="A15349" s="46" t="s">
        <v>1153</v>
      </c>
      <c r="B15349" s="46" t="s">
        <v>27813</v>
      </c>
      <c r="C15349" s="47">
        <v>72.921000000000006</v>
      </c>
      <c r="D15349" s="119" t="s">
        <v>3727</v>
      </c>
      <c r="E15349" s="46" t="s">
        <v>21233</v>
      </c>
      <c r="F15349" s="121">
        <v>7.1147999999999998</v>
      </c>
      <c r="G15349" s="87"/>
      <c r="H15349" s="47"/>
      <c r="I15349" s="120">
        <v>24</v>
      </c>
      <c r="J15349" s="120">
        <v>0</v>
      </c>
    </row>
    <row r="15350" spans="1:10" ht="15" customHeight="1">
      <c r="A15350" s="46" t="s">
        <v>4758</v>
      </c>
      <c r="B15350" s="46" t="s">
        <v>27812</v>
      </c>
      <c r="C15350" s="47">
        <v>96.147199999999998</v>
      </c>
      <c r="D15350" s="119" t="s">
        <v>3730</v>
      </c>
      <c r="E15350" s="46" t="s">
        <v>3727</v>
      </c>
      <c r="F15350" s="121">
        <v>10.6724</v>
      </c>
      <c r="G15350" s="87"/>
      <c r="H15350" s="47"/>
      <c r="I15350" s="120">
        <v>14</v>
      </c>
      <c r="J15350" s="120">
        <v>0</v>
      </c>
    </row>
    <row r="15351" spans="1:10" ht="15" customHeight="1">
      <c r="A15351" s="46" t="s">
        <v>4901</v>
      </c>
      <c r="B15351" s="46" t="s">
        <v>27811</v>
      </c>
      <c r="C15351" s="47">
        <v>83.134799999999998</v>
      </c>
      <c r="D15351" s="119" t="s">
        <v>21296</v>
      </c>
      <c r="E15351" s="46" t="s">
        <v>3730</v>
      </c>
      <c r="F15351" s="121">
        <v>22.234200000000001</v>
      </c>
      <c r="G15351" s="87"/>
      <c r="H15351" s="47"/>
      <c r="I15351" s="120">
        <v>72</v>
      </c>
      <c r="J15351" s="120">
        <v>0</v>
      </c>
    </row>
    <row r="15352" spans="1:10" ht="15" customHeight="1">
      <c r="A15352" s="46" t="s">
        <v>4912</v>
      </c>
      <c r="B15352" s="46" t="s">
        <v>27810</v>
      </c>
      <c r="C15352" s="47">
        <v>29.742599999999999</v>
      </c>
      <c r="D15352" s="119" t="s">
        <v>21294</v>
      </c>
      <c r="E15352" s="46" t="s">
        <v>21296</v>
      </c>
      <c r="F15352" s="121">
        <v>3.4156</v>
      </c>
      <c r="G15352" s="87"/>
      <c r="H15352" s="47"/>
      <c r="I15352" s="120">
        <v>172</v>
      </c>
      <c r="J15352" s="120">
        <v>0</v>
      </c>
    </row>
    <row r="15353" spans="1:10" ht="15" customHeight="1">
      <c r="A15353" s="46" t="s">
        <v>27808</v>
      </c>
      <c r="B15353" s="46" t="s">
        <v>27809</v>
      </c>
      <c r="C15353" s="47">
        <v>25.0488</v>
      </c>
      <c r="D15353" s="119" t="s">
        <v>21292</v>
      </c>
      <c r="E15353" s="46" t="s">
        <v>21294</v>
      </c>
      <c r="F15353" s="121">
        <v>6.2256</v>
      </c>
      <c r="G15353" s="87"/>
      <c r="H15353" s="47"/>
      <c r="I15353" s="120">
        <v>0</v>
      </c>
      <c r="J15353" s="120">
        <v>0</v>
      </c>
    </row>
    <row r="15354" spans="1:10" ht="15" customHeight="1">
      <c r="A15354" s="46" t="s">
        <v>27806</v>
      </c>
      <c r="B15354" s="46" t="s">
        <v>27807</v>
      </c>
      <c r="C15354" s="47">
        <v>50.6038</v>
      </c>
      <c r="D15354" s="119" t="s">
        <v>3753</v>
      </c>
      <c r="E15354" s="46" t="s">
        <v>21292</v>
      </c>
      <c r="F15354" s="121">
        <v>7.1147999999999998</v>
      </c>
      <c r="G15354" s="87"/>
      <c r="H15354" s="47"/>
      <c r="I15354" s="120">
        <v>0</v>
      </c>
      <c r="J15354" s="120">
        <v>0</v>
      </c>
    </row>
    <row r="15355" spans="1:10" ht="15" customHeight="1">
      <c r="A15355" s="46" t="s">
        <v>4917</v>
      </c>
      <c r="B15355" s="46" t="s">
        <v>27805</v>
      </c>
      <c r="C15355" s="47">
        <v>56.929200000000002</v>
      </c>
      <c r="D15355" s="119" t="s">
        <v>3755</v>
      </c>
      <c r="E15355" s="46" t="s">
        <v>3753</v>
      </c>
      <c r="F15355" s="121">
        <v>10.6724</v>
      </c>
      <c r="G15355" s="87"/>
      <c r="H15355" s="47"/>
      <c r="I15355" s="120">
        <v>6</v>
      </c>
      <c r="J15355" s="120">
        <v>0</v>
      </c>
    </row>
    <row r="15356" spans="1:10" ht="15" customHeight="1">
      <c r="A15356" s="46" t="s">
        <v>27803</v>
      </c>
      <c r="B15356" s="46" t="s">
        <v>27804</v>
      </c>
      <c r="C15356" s="47">
        <v>56.929200000000002</v>
      </c>
      <c r="D15356" s="119" t="s">
        <v>21303</v>
      </c>
      <c r="E15356" s="46" t="s">
        <v>3755</v>
      </c>
      <c r="F15356" s="121">
        <v>22.234200000000001</v>
      </c>
      <c r="G15356" s="87"/>
      <c r="H15356" s="47"/>
      <c r="I15356" s="120">
        <v>0</v>
      </c>
      <c r="J15356" s="120">
        <v>0</v>
      </c>
    </row>
    <row r="15357" spans="1:10" ht="15" customHeight="1">
      <c r="A15357" s="46" t="s">
        <v>4926</v>
      </c>
      <c r="B15357" s="46" t="s">
        <v>27802</v>
      </c>
      <c r="C15357" s="47">
        <v>56.929200000000002</v>
      </c>
      <c r="D15357" s="119" t="s">
        <v>21301</v>
      </c>
      <c r="E15357" s="46" t="s">
        <v>21303</v>
      </c>
      <c r="F15357" s="121">
        <v>2.7326000000000001</v>
      </c>
      <c r="G15357" s="87"/>
      <c r="H15357" s="47"/>
      <c r="I15357" s="120">
        <v>4</v>
      </c>
      <c r="J15357" s="120">
        <v>0</v>
      </c>
    </row>
    <row r="15358" spans="1:10" ht="15" customHeight="1">
      <c r="A15358" s="46" t="s">
        <v>27800</v>
      </c>
      <c r="B15358" s="46" t="s">
        <v>27801</v>
      </c>
      <c r="C15358" s="47">
        <v>56.929200000000002</v>
      </c>
      <c r="D15358" s="119" t="s">
        <v>3757</v>
      </c>
      <c r="E15358" s="46" t="s">
        <v>21301</v>
      </c>
      <c r="F15358" s="121">
        <v>6.2256</v>
      </c>
      <c r="G15358" s="87"/>
      <c r="H15358" s="47"/>
      <c r="I15358" s="120">
        <v>0</v>
      </c>
      <c r="J15358" s="120">
        <v>0</v>
      </c>
    </row>
    <row r="15359" spans="1:10" ht="15" customHeight="1">
      <c r="A15359" s="46" t="s">
        <v>27798</v>
      </c>
      <c r="B15359" s="46" t="s">
        <v>27799</v>
      </c>
      <c r="C15359" s="47">
        <v>56.929200000000002</v>
      </c>
      <c r="D15359" s="119" t="s">
        <v>21315</v>
      </c>
      <c r="E15359" s="46" t="s">
        <v>3757</v>
      </c>
      <c r="F15359" s="121">
        <v>1.6022000000000001</v>
      </c>
      <c r="G15359" s="87"/>
      <c r="H15359" s="47"/>
      <c r="I15359" s="120">
        <v>0</v>
      </c>
      <c r="J15359" s="120">
        <v>0</v>
      </c>
    </row>
    <row r="15360" spans="1:10" ht="15" customHeight="1">
      <c r="A15360" s="46" t="s">
        <v>4934</v>
      </c>
      <c r="B15360" s="46" t="s">
        <v>27797</v>
      </c>
      <c r="C15360" s="47">
        <v>56.929200000000002</v>
      </c>
      <c r="D15360" s="119" t="s">
        <v>21313</v>
      </c>
      <c r="E15360" s="46" t="s">
        <v>21315</v>
      </c>
      <c r="F15360" s="121">
        <v>3.5573999999999999</v>
      </c>
      <c r="G15360" s="87"/>
      <c r="H15360" s="47"/>
      <c r="I15360" s="120">
        <v>8</v>
      </c>
      <c r="J15360" s="120">
        <v>0</v>
      </c>
    </row>
    <row r="15361" spans="1:10" ht="15" customHeight="1">
      <c r="A15361" s="46" t="s">
        <v>27795</v>
      </c>
      <c r="B15361" s="46" t="s">
        <v>27796</v>
      </c>
      <c r="C15361" s="47">
        <v>97.593000000000004</v>
      </c>
      <c r="D15361" s="119" t="s">
        <v>21311</v>
      </c>
      <c r="E15361" s="46" t="s">
        <v>21313</v>
      </c>
      <c r="F15361" s="121">
        <v>4.4467999999999996</v>
      </c>
      <c r="G15361" s="87"/>
      <c r="H15361" s="47"/>
      <c r="I15361" s="120">
        <v>104</v>
      </c>
      <c r="J15361" s="120">
        <v>0</v>
      </c>
    </row>
    <row r="15362" spans="1:10" ht="15" customHeight="1">
      <c r="A15362" s="46" t="s">
        <v>27793</v>
      </c>
      <c r="B15362" s="46" t="s">
        <v>27794</v>
      </c>
      <c r="C15362" s="47">
        <v>76.239599999999996</v>
      </c>
      <c r="D15362" s="119" t="s">
        <v>21309</v>
      </c>
      <c r="E15362" s="46" t="s">
        <v>21311</v>
      </c>
      <c r="F15362" s="121">
        <v>5.3361999999999998</v>
      </c>
      <c r="G15362" s="87"/>
      <c r="H15362" s="47"/>
      <c r="I15362" s="120">
        <v>0</v>
      </c>
      <c r="J15362" s="120">
        <v>0</v>
      </c>
    </row>
    <row r="15363" spans="1:10" ht="15" customHeight="1">
      <c r="A15363" s="46" t="s">
        <v>4965</v>
      </c>
      <c r="B15363" s="46" t="s">
        <v>27792</v>
      </c>
      <c r="C15363" s="47">
        <v>40.482999999999997</v>
      </c>
      <c r="D15363" s="119" t="s">
        <v>21307</v>
      </c>
      <c r="E15363" s="46" t="s">
        <v>21309</v>
      </c>
      <c r="F15363" s="121">
        <v>4.0910000000000002</v>
      </c>
      <c r="G15363" s="87"/>
      <c r="H15363" s="47"/>
      <c r="I15363" s="120">
        <v>468</v>
      </c>
      <c r="J15363" s="120">
        <v>0</v>
      </c>
    </row>
    <row r="15364" spans="1:10" ht="15" customHeight="1">
      <c r="A15364" s="46" t="s">
        <v>27790</v>
      </c>
      <c r="B15364" s="46" t="s">
        <v>27791</v>
      </c>
      <c r="C15364" s="47">
        <v>41.8874</v>
      </c>
      <c r="D15364" s="119" t="s">
        <v>6417</v>
      </c>
      <c r="E15364" s="46" t="s">
        <v>21307</v>
      </c>
      <c r="F15364" s="121">
        <v>1.4044000000000001</v>
      </c>
      <c r="G15364" s="87"/>
      <c r="H15364" s="47"/>
      <c r="I15364" s="120">
        <v>28</v>
      </c>
      <c r="J15364" s="120">
        <v>0</v>
      </c>
    </row>
    <row r="15365" spans="1:10" ht="15" customHeight="1">
      <c r="A15365" s="46" t="s">
        <v>27788</v>
      </c>
      <c r="B15365" s="46" t="s">
        <v>27789</v>
      </c>
      <c r="C15365" s="47">
        <v>70.845200000000006</v>
      </c>
      <c r="D15365" s="119" t="s">
        <v>21397</v>
      </c>
      <c r="E15365" s="46" t="s">
        <v>6417</v>
      </c>
      <c r="F15365" s="121">
        <v>1.3340000000000001</v>
      </c>
      <c r="G15365" s="87"/>
      <c r="H15365" s="47"/>
      <c r="I15365" s="120">
        <v>11</v>
      </c>
      <c r="J15365" s="120">
        <v>0</v>
      </c>
    </row>
    <row r="15366" spans="1:10" ht="15" customHeight="1">
      <c r="A15366" s="46" t="s">
        <v>27786</v>
      </c>
      <c r="B15366" s="46" t="s">
        <v>27787</v>
      </c>
      <c r="C15366" s="47">
        <v>53.134</v>
      </c>
      <c r="D15366" s="119" t="s">
        <v>6419</v>
      </c>
      <c r="E15366" s="46" t="s">
        <v>21397</v>
      </c>
      <c r="F15366" s="121">
        <v>1.3340000000000001</v>
      </c>
      <c r="G15366" s="87"/>
      <c r="H15366" s="47"/>
      <c r="I15366" s="120">
        <v>0</v>
      </c>
      <c r="J15366" s="120">
        <v>0</v>
      </c>
    </row>
    <row r="15367" spans="1:10" ht="15" customHeight="1">
      <c r="A15367" s="46" t="s">
        <v>4977</v>
      </c>
      <c r="B15367" s="46" t="s">
        <v>27785</v>
      </c>
      <c r="C15367" s="47">
        <v>53.134</v>
      </c>
      <c r="D15367" s="119" t="s">
        <v>6422</v>
      </c>
      <c r="E15367" s="46" t="s">
        <v>6419</v>
      </c>
      <c r="F15367" s="121">
        <v>1.3342000000000001</v>
      </c>
      <c r="G15367" s="87"/>
      <c r="H15367" s="47"/>
      <c r="I15367" s="120">
        <v>2</v>
      </c>
      <c r="J15367" s="120">
        <v>0</v>
      </c>
    </row>
    <row r="15368" spans="1:10" ht="15" customHeight="1">
      <c r="A15368" s="46" t="s">
        <v>4985</v>
      </c>
      <c r="B15368" s="46" t="s">
        <v>27784</v>
      </c>
      <c r="C15368" s="47">
        <v>71.184399999999997</v>
      </c>
      <c r="D15368" s="119" t="s">
        <v>6425</v>
      </c>
      <c r="E15368" s="46" t="s">
        <v>6422</v>
      </c>
      <c r="F15368" s="121">
        <v>2.2233999999999998</v>
      </c>
      <c r="G15368" s="87"/>
      <c r="H15368" s="47"/>
      <c r="I15368" s="120">
        <v>82</v>
      </c>
      <c r="J15368" s="120">
        <v>0</v>
      </c>
    </row>
    <row r="15369" spans="1:10" ht="15" customHeight="1">
      <c r="A15369" s="46" t="s">
        <v>27782</v>
      </c>
      <c r="B15369" s="46" t="s">
        <v>27783</v>
      </c>
      <c r="C15369" s="47">
        <v>71.184399999999997</v>
      </c>
      <c r="D15369" s="119" t="s">
        <v>6428</v>
      </c>
      <c r="E15369" s="46" t="s">
        <v>6425</v>
      </c>
      <c r="F15369" s="121">
        <v>2.3026</v>
      </c>
      <c r="G15369" s="87"/>
      <c r="H15369" s="47"/>
      <c r="I15369" s="120">
        <v>1</v>
      </c>
      <c r="J15369" s="120">
        <v>0</v>
      </c>
    </row>
    <row r="15370" spans="1:10" ht="15" customHeight="1">
      <c r="A15370" s="46" t="s">
        <v>27780</v>
      </c>
      <c r="B15370" s="46" t="s">
        <v>27781</v>
      </c>
      <c r="C15370" s="47">
        <v>71.184399999999997</v>
      </c>
      <c r="D15370" s="119" t="s">
        <v>6431</v>
      </c>
      <c r="E15370" s="46" t="s">
        <v>6428</v>
      </c>
      <c r="F15370" s="121">
        <v>3.113</v>
      </c>
      <c r="G15370" s="87"/>
      <c r="H15370" s="47"/>
      <c r="I15370" s="120">
        <v>3</v>
      </c>
      <c r="J15370" s="120">
        <v>0</v>
      </c>
    </row>
    <row r="15371" spans="1:10" ht="15" customHeight="1">
      <c r="A15371" s="46" t="s">
        <v>27778</v>
      </c>
      <c r="B15371" s="46" t="s">
        <v>27779</v>
      </c>
      <c r="C15371" s="47">
        <v>44.613999999999997</v>
      </c>
      <c r="D15371" s="119" t="s">
        <v>21390</v>
      </c>
      <c r="E15371" s="46" t="s">
        <v>6431</v>
      </c>
      <c r="F15371" s="121">
        <v>3.1880000000000002</v>
      </c>
      <c r="G15371" s="87"/>
      <c r="H15371" s="47"/>
      <c r="I15371" s="120">
        <v>107</v>
      </c>
      <c r="J15371" s="120">
        <v>0</v>
      </c>
    </row>
    <row r="15372" spans="1:10" ht="15" customHeight="1">
      <c r="A15372" s="46" t="s">
        <v>27776</v>
      </c>
      <c r="B15372" s="46" t="s">
        <v>27777</v>
      </c>
      <c r="C15372" s="47">
        <v>127.52160000000001</v>
      </c>
      <c r="D15372" s="119" t="s">
        <v>21388</v>
      </c>
      <c r="E15372" s="46" t="s">
        <v>21390</v>
      </c>
      <c r="F15372" s="121">
        <v>4.0019999999999998</v>
      </c>
      <c r="G15372" s="87"/>
      <c r="H15372" s="47"/>
      <c r="I15372" s="120">
        <v>0</v>
      </c>
      <c r="J15372" s="120">
        <v>0</v>
      </c>
    </row>
    <row r="15373" spans="1:10" ht="15" customHeight="1">
      <c r="A15373" s="46" t="s">
        <v>4997</v>
      </c>
      <c r="B15373" s="46" t="s">
        <v>27773</v>
      </c>
      <c r="C15373" s="47">
        <v>98.373800000000003</v>
      </c>
      <c r="D15373" s="119" t="s">
        <v>6434</v>
      </c>
      <c r="E15373" s="46" t="s">
        <v>21388</v>
      </c>
      <c r="F15373" s="121">
        <v>4.0019999999999998</v>
      </c>
      <c r="G15373" s="87"/>
      <c r="H15373" s="47"/>
      <c r="I15373" s="120">
        <v>137</v>
      </c>
      <c r="J15373" s="120">
        <v>0</v>
      </c>
    </row>
    <row r="15374" spans="1:10" ht="15" customHeight="1">
      <c r="A15374" s="46" t="s">
        <v>27771</v>
      </c>
      <c r="B15374" s="46" t="s">
        <v>27772</v>
      </c>
      <c r="C15374" s="47">
        <v>100.7118</v>
      </c>
      <c r="D15374" s="119" t="s">
        <v>6443</v>
      </c>
      <c r="E15374" s="46" t="s">
        <v>6434</v>
      </c>
      <c r="F15374" s="121">
        <v>6.2256</v>
      </c>
      <c r="G15374" s="87"/>
      <c r="H15374" s="47"/>
      <c r="I15374" s="120">
        <v>67</v>
      </c>
      <c r="J15374" s="120">
        <v>0</v>
      </c>
    </row>
    <row r="15375" spans="1:10" ht="15" customHeight="1">
      <c r="A15375" s="46" t="s">
        <v>27769</v>
      </c>
      <c r="B15375" s="46" t="s">
        <v>27770</v>
      </c>
      <c r="C15375" s="47">
        <v>74.893600000000006</v>
      </c>
      <c r="D15375" s="119" t="s">
        <v>21384</v>
      </c>
      <c r="E15375" s="46" t="s">
        <v>6443</v>
      </c>
      <c r="F15375" s="121">
        <v>22.139199999999999</v>
      </c>
      <c r="G15375" s="87"/>
      <c r="H15375" s="47"/>
      <c r="I15375" s="120">
        <v>0</v>
      </c>
      <c r="J15375" s="120">
        <v>0</v>
      </c>
    </row>
    <row r="15376" spans="1:10" ht="15" customHeight="1">
      <c r="A15376" s="46" t="s">
        <v>27767</v>
      </c>
      <c r="B15376" s="46" t="s">
        <v>27768</v>
      </c>
      <c r="C15376" s="47">
        <v>63.760800000000003</v>
      </c>
      <c r="D15376" s="119" t="s">
        <v>21382</v>
      </c>
      <c r="E15376" s="46" t="s">
        <v>21384</v>
      </c>
      <c r="F15376" s="121">
        <v>48.706000000000003</v>
      </c>
      <c r="G15376" s="87"/>
      <c r="H15376" s="47"/>
      <c r="I15376" s="120">
        <v>0</v>
      </c>
      <c r="J15376" s="120">
        <v>0</v>
      </c>
    </row>
    <row r="15377" spans="1:10" ht="15" customHeight="1">
      <c r="A15377" s="46" t="s">
        <v>27766</v>
      </c>
      <c r="B15377" s="46" t="s">
        <v>33979</v>
      </c>
      <c r="C15377" s="47">
        <v>75.905799999999999</v>
      </c>
      <c r="D15377" s="119" t="s">
        <v>6507</v>
      </c>
      <c r="E15377" s="46" t="s">
        <v>21382</v>
      </c>
      <c r="F15377" s="121">
        <v>0.53359999999999996</v>
      </c>
      <c r="G15377" s="87"/>
      <c r="H15377" s="47"/>
      <c r="I15377" s="120">
        <v>22</v>
      </c>
      <c r="J15377" s="120">
        <v>0</v>
      </c>
    </row>
    <row r="15378" spans="1:10" ht="15" customHeight="1">
      <c r="A15378" s="46" t="s">
        <v>27764</v>
      </c>
      <c r="B15378" s="46" t="s">
        <v>27765</v>
      </c>
      <c r="C15378" s="47">
        <v>116.18219999999999</v>
      </c>
      <c r="D15378" s="119" t="s">
        <v>6510</v>
      </c>
      <c r="E15378" s="46" t="s">
        <v>6507</v>
      </c>
      <c r="F15378" s="121">
        <v>0.71160000000000001</v>
      </c>
      <c r="G15378" s="87"/>
      <c r="H15378" s="47"/>
      <c r="I15378" s="120">
        <v>95</v>
      </c>
      <c r="J15378" s="120">
        <v>0</v>
      </c>
    </row>
    <row r="15379" spans="1:10" ht="15" customHeight="1">
      <c r="A15379" s="46" t="s">
        <v>5006</v>
      </c>
      <c r="B15379" s="46" t="s">
        <v>27763</v>
      </c>
      <c r="C15379" s="47">
        <v>61.5672</v>
      </c>
      <c r="D15379" s="119" t="s">
        <v>6513</v>
      </c>
      <c r="E15379" s="46" t="s">
        <v>6510</v>
      </c>
      <c r="F15379" s="121">
        <v>0.75600000000000001</v>
      </c>
      <c r="G15379" s="87"/>
      <c r="H15379" s="47"/>
      <c r="I15379" s="120">
        <v>48</v>
      </c>
      <c r="J15379" s="120">
        <v>0</v>
      </c>
    </row>
    <row r="15380" spans="1:10" ht="15" customHeight="1">
      <c r="A15380" s="46" t="s">
        <v>33977</v>
      </c>
      <c r="B15380" s="46" t="s">
        <v>27770</v>
      </c>
      <c r="C15380" s="47">
        <v>74.893600000000006</v>
      </c>
      <c r="D15380" s="119" t="s">
        <v>21373</v>
      </c>
      <c r="E15380" s="46" t="s">
        <v>6513</v>
      </c>
      <c r="F15380" s="121">
        <v>0.8004</v>
      </c>
      <c r="G15380" s="87"/>
      <c r="H15380" s="47"/>
      <c r="I15380" s="120">
        <v>0</v>
      </c>
      <c r="J15380" s="120">
        <v>0</v>
      </c>
    </row>
    <row r="15381" spans="1:10" ht="15" customHeight="1">
      <c r="A15381" s="46" t="s">
        <v>27761</v>
      </c>
      <c r="B15381" s="46" t="s">
        <v>27762</v>
      </c>
      <c r="C15381" s="47">
        <v>120.69</v>
      </c>
      <c r="D15381" s="119" t="s">
        <v>6516</v>
      </c>
      <c r="E15381" s="46" t="s">
        <v>21373</v>
      </c>
      <c r="F15381" s="121">
        <v>1.0671999999999999</v>
      </c>
      <c r="G15381" s="87"/>
      <c r="H15381" s="47"/>
      <c r="I15381" s="120">
        <v>0</v>
      </c>
      <c r="J15381" s="120">
        <v>0</v>
      </c>
    </row>
    <row r="15382" spans="1:10" ht="15" customHeight="1">
      <c r="A15382" s="46" t="s">
        <v>27759</v>
      </c>
      <c r="B15382" s="46" t="s">
        <v>27760</v>
      </c>
      <c r="C15382" s="47">
        <v>109.30419999999999</v>
      </c>
      <c r="D15382" s="119" t="s">
        <v>21370</v>
      </c>
      <c r="E15382" s="46" t="s">
        <v>6516</v>
      </c>
      <c r="F15382" s="121">
        <v>1.0671999999999999</v>
      </c>
      <c r="G15382" s="87"/>
      <c r="H15382" s="47"/>
      <c r="I15382" s="120">
        <v>0</v>
      </c>
      <c r="J15382" s="120">
        <v>0</v>
      </c>
    </row>
    <row r="15383" spans="1:10" ht="15" customHeight="1">
      <c r="A15383" s="46" t="s">
        <v>27757</v>
      </c>
      <c r="B15383" s="46" t="s">
        <v>27758</v>
      </c>
      <c r="C15383" s="47">
        <v>42.507199999999997</v>
      </c>
      <c r="D15383" s="119" t="s">
        <v>6519</v>
      </c>
      <c r="E15383" s="46" t="s">
        <v>21370</v>
      </c>
      <c r="F15383" s="121">
        <v>1.0671999999999999</v>
      </c>
      <c r="G15383" s="87"/>
      <c r="H15383" s="47"/>
      <c r="I15383" s="120">
        <v>285</v>
      </c>
      <c r="J15383" s="120">
        <v>0</v>
      </c>
    </row>
    <row r="15384" spans="1:10" ht="15" customHeight="1">
      <c r="A15384" s="46" t="s">
        <v>5017</v>
      </c>
      <c r="B15384" s="46" t="s">
        <v>27756</v>
      </c>
      <c r="C15384" s="47">
        <v>112.0732</v>
      </c>
      <c r="D15384" s="119" t="s">
        <v>7719</v>
      </c>
      <c r="E15384" s="46" t="s">
        <v>6519</v>
      </c>
      <c r="F15384" s="121">
        <v>13.3406</v>
      </c>
      <c r="G15384" s="87"/>
      <c r="H15384" s="47"/>
      <c r="I15384" s="120">
        <v>82</v>
      </c>
      <c r="J15384" s="120">
        <v>0</v>
      </c>
    </row>
    <row r="15385" spans="1:10" ht="15" customHeight="1">
      <c r="A15385" s="46" t="s">
        <v>27754</v>
      </c>
      <c r="B15385" s="46" t="s">
        <v>27755</v>
      </c>
      <c r="C15385" s="47">
        <v>94.730199999999996</v>
      </c>
      <c r="D15385" s="119" t="s">
        <v>7722</v>
      </c>
      <c r="E15385" s="46" t="s">
        <v>7719</v>
      </c>
      <c r="F15385" s="121">
        <v>17.787199999999999</v>
      </c>
      <c r="G15385" s="87"/>
      <c r="H15385" s="47"/>
      <c r="I15385" s="120">
        <v>0</v>
      </c>
      <c r="J15385" s="120">
        <v>0</v>
      </c>
    </row>
    <row r="15386" spans="1:10" ht="15" customHeight="1">
      <c r="A15386" s="46" t="s">
        <v>27752</v>
      </c>
      <c r="B15386" s="46" t="s">
        <v>27753</v>
      </c>
      <c r="C15386" s="47">
        <v>72.869399999999999</v>
      </c>
      <c r="D15386" s="119" t="s">
        <v>21414</v>
      </c>
      <c r="E15386" s="46" t="s">
        <v>7722</v>
      </c>
      <c r="F15386" s="121">
        <v>33.018999999999998</v>
      </c>
      <c r="G15386" s="87"/>
      <c r="H15386" s="47"/>
      <c r="I15386" s="120">
        <v>0</v>
      </c>
      <c r="J15386" s="120">
        <v>0</v>
      </c>
    </row>
    <row r="15387" spans="1:10" ht="15" customHeight="1">
      <c r="A15387" s="46" t="s">
        <v>27750</v>
      </c>
      <c r="B15387" s="46" t="s">
        <v>27751</v>
      </c>
      <c r="C15387" s="47">
        <v>65.582400000000007</v>
      </c>
      <c r="D15387" s="119" t="s">
        <v>21412</v>
      </c>
      <c r="E15387" s="46" t="s">
        <v>21414</v>
      </c>
      <c r="F15387" s="121">
        <v>30.058599999999998</v>
      </c>
      <c r="G15387" s="87"/>
      <c r="H15387" s="47"/>
      <c r="I15387" s="120">
        <v>0</v>
      </c>
      <c r="J15387" s="120">
        <v>0</v>
      </c>
    </row>
    <row r="15388" spans="1:10" ht="15" customHeight="1">
      <c r="A15388" s="46" t="s">
        <v>28123</v>
      </c>
      <c r="B15388" s="46" t="s">
        <v>33978</v>
      </c>
      <c r="C15388" s="47">
        <v>35.422600000000003</v>
      </c>
      <c r="D15388" s="119" t="s">
        <v>7758</v>
      </c>
      <c r="E15388" s="46" t="s">
        <v>21412</v>
      </c>
      <c r="F15388" s="121">
        <v>27.5702</v>
      </c>
      <c r="G15388" s="87"/>
      <c r="H15388" s="47"/>
      <c r="I15388" s="120">
        <v>2</v>
      </c>
      <c r="J15388" s="120">
        <v>0</v>
      </c>
    </row>
    <row r="15389" spans="1:10" ht="15" customHeight="1">
      <c r="A15389" s="46" t="s">
        <v>33973</v>
      </c>
      <c r="B15389" s="46" t="s">
        <v>33974</v>
      </c>
      <c r="C15389" s="47">
        <v>68.087400000000002</v>
      </c>
      <c r="D15389" s="119" t="s">
        <v>7761</v>
      </c>
      <c r="E15389" s="46" t="s">
        <v>7758</v>
      </c>
      <c r="F15389" s="121">
        <v>27.214600000000001</v>
      </c>
      <c r="G15389" s="87"/>
      <c r="H15389" s="47"/>
      <c r="I15389" s="120">
        <v>0</v>
      </c>
      <c r="J15389" s="120">
        <v>0</v>
      </c>
    </row>
    <row r="15390" spans="1:10" ht="15" customHeight="1">
      <c r="A15390" s="46" t="s">
        <v>33975</v>
      </c>
      <c r="B15390" s="46" t="s">
        <v>33976</v>
      </c>
      <c r="C15390" s="47">
        <v>68.087400000000002</v>
      </c>
      <c r="D15390" s="119" t="s">
        <v>7836</v>
      </c>
      <c r="E15390" s="46" t="s">
        <v>7761</v>
      </c>
      <c r="F15390" s="121">
        <v>22.7212</v>
      </c>
      <c r="G15390" s="87"/>
      <c r="H15390" s="47"/>
      <c r="I15390" s="120">
        <v>0</v>
      </c>
      <c r="J15390" s="120">
        <v>0</v>
      </c>
    </row>
    <row r="15391" spans="1:10" ht="15" customHeight="1">
      <c r="A15391" s="46" t="s">
        <v>27814</v>
      </c>
      <c r="B15391" s="46" t="s">
        <v>27815</v>
      </c>
      <c r="C15391" s="47">
        <v>35.422600000000003</v>
      </c>
      <c r="D15391" s="119" t="s">
        <v>35997</v>
      </c>
      <c r="E15391" s="46" t="s">
        <v>7836</v>
      </c>
      <c r="F15391" s="121">
        <v>31.627400000000002</v>
      </c>
      <c r="G15391" s="87"/>
      <c r="H15391" s="47"/>
      <c r="I15391" s="120">
        <v>0</v>
      </c>
      <c r="J15391" s="120">
        <v>0</v>
      </c>
    </row>
    <row r="15392" spans="1:10" ht="15" customHeight="1">
      <c r="A15392" s="46" t="s">
        <v>27816</v>
      </c>
      <c r="B15392" s="46" t="s">
        <v>27817</v>
      </c>
      <c r="C15392" s="47">
        <v>38.889000000000003</v>
      </c>
      <c r="D15392" s="119" t="s">
        <v>21407</v>
      </c>
      <c r="E15392" s="46" t="s">
        <v>35997</v>
      </c>
      <c r="F15392" s="121">
        <v>38.0794</v>
      </c>
      <c r="G15392" s="87"/>
      <c r="H15392" s="47"/>
      <c r="I15392" s="120">
        <v>1</v>
      </c>
      <c r="J15392" s="120">
        <v>0</v>
      </c>
    </row>
    <row r="15393" spans="1:10" ht="15" customHeight="1">
      <c r="A15393" s="46" t="s">
        <v>33988</v>
      </c>
      <c r="B15393" s="46" t="s">
        <v>33989</v>
      </c>
      <c r="C15393" s="47">
        <v>79.61</v>
      </c>
      <c r="D15393" s="119" t="s">
        <v>7839</v>
      </c>
      <c r="E15393" s="46" t="s">
        <v>21407</v>
      </c>
      <c r="F15393" s="121">
        <v>18.723400000000002</v>
      </c>
      <c r="G15393" s="87"/>
      <c r="H15393" s="47"/>
      <c r="I15393" s="120">
        <v>0</v>
      </c>
      <c r="J15393" s="120">
        <v>0</v>
      </c>
    </row>
    <row r="15394" spans="1:10" ht="15" customHeight="1">
      <c r="A15394" s="46" t="s">
        <v>33980</v>
      </c>
      <c r="B15394" s="46" t="s">
        <v>33981</v>
      </c>
      <c r="C15394" s="47">
        <v>79.61</v>
      </c>
      <c r="D15394" s="119" t="s">
        <v>21404</v>
      </c>
      <c r="E15394" s="46" t="s">
        <v>7839</v>
      </c>
      <c r="F15394" s="121">
        <v>17.787199999999999</v>
      </c>
      <c r="G15394" s="87"/>
      <c r="H15394" s="47"/>
      <c r="I15394" s="120">
        <v>0</v>
      </c>
      <c r="J15394" s="120">
        <v>0</v>
      </c>
    </row>
    <row r="15395" spans="1:10" ht="15" customHeight="1">
      <c r="A15395" s="46" t="s">
        <v>33982</v>
      </c>
      <c r="B15395" s="46" t="s">
        <v>33983</v>
      </c>
      <c r="C15395" s="47">
        <v>79.61</v>
      </c>
      <c r="D15395" s="119" t="s">
        <v>21402</v>
      </c>
      <c r="E15395" s="46" t="s">
        <v>21404</v>
      </c>
      <c r="F15395" s="121">
        <v>22.234200000000001</v>
      </c>
      <c r="G15395" s="87"/>
      <c r="H15395" s="47"/>
      <c r="I15395" s="120">
        <v>0</v>
      </c>
      <c r="J15395" s="120">
        <v>0</v>
      </c>
    </row>
    <row r="15396" spans="1:10" ht="15" customHeight="1">
      <c r="A15396" s="46" t="s">
        <v>33984</v>
      </c>
      <c r="B15396" s="46" t="s">
        <v>33985</v>
      </c>
      <c r="C15396" s="47">
        <v>79.61</v>
      </c>
      <c r="D15396" s="119" t="s">
        <v>21400</v>
      </c>
      <c r="E15396" s="46" t="s">
        <v>21402</v>
      </c>
      <c r="F15396" s="121">
        <v>23.1234</v>
      </c>
      <c r="G15396" s="87"/>
      <c r="H15396" s="47"/>
      <c r="I15396" s="120">
        <v>0</v>
      </c>
      <c r="J15396" s="120">
        <v>0</v>
      </c>
    </row>
    <row r="15397" spans="1:10" ht="15" customHeight="1">
      <c r="A15397" s="46" t="s">
        <v>33986</v>
      </c>
      <c r="B15397" s="46" t="s">
        <v>33987</v>
      </c>
      <c r="C15397" s="47">
        <v>79.61</v>
      </c>
      <c r="D15397" s="119" t="s">
        <v>21433</v>
      </c>
      <c r="E15397" s="46" t="s">
        <v>21400</v>
      </c>
      <c r="F15397" s="121">
        <v>2.3277999999999999</v>
      </c>
      <c r="G15397" s="87"/>
      <c r="H15397" s="47"/>
      <c r="I15397" s="120">
        <v>0</v>
      </c>
      <c r="J15397" s="120">
        <v>0</v>
      </c>
    </row>
    <row r="15398" spans="1:10" ht="15" customHeight="1">
      <c r="A15398" s="46" t="s">
        <v>33990</v>
      </c>
      <c r="B15398" s="46" t="s">
        <v>33991</v>
      </c>
      <c r="C15398" s="47">
        <v>79.61</v>
      </c>
      <c r="D15398" s="119" t="s">
        <v>21431</v>
      </c>
      <c r="E15398" s="46" t="s">
        <v>21433</v>
      </c>
      <c r="F15398" s="121">
        <v>1.7787999999999999</v>
      </c>
      <c r="G15398" s="87"/>
      <c r="H15398" s="47"/>
      <c r="I15398" s="120">
        <v>0</v>
      </c>
      <c r="J15398" s="120">
        <v>0</v>
      </c>
    </row>
    <row r="15399" spans="1:10" ht="15" customHeight="1">
      <c r="A15399" s="46" t="s">
        <v>33992</v>
      </c>
      <c r="B15399" s="46" t="s">
        <v>33993</v>
      </c>
      <c r="C15399" s="47">
        <v>79.61</v>
      </c>
      <c r="D15399" s="119" t="s">
        <v>21429</v>
      </c>
      <c r="E15399" s="46" t="s">
        <v>21431</v>
      </c>
      <c r="F15399" s="121">
        <v>2.3277999999999999</v>
      </c>
      <c r="G15399" s="87"/>
      <c r="H15399" s="47"/>
      <c r="I15399" s="120">
        <v>0</v>
      </c>
      <c r="J15399" s="120">
        <v>0</v>
      </c>
    </row>
    <row r="15400" spans="1:10" ht="15" customHeight="1">
      <c r="A15400" s="46" t="s">
        <v>33994</v>
      </c>
      <c r="B15400" s="46" t="s">
        <v>33995</v>
      </c>
      <c r="C15400" s="47">
        <v>79.61</v>
      </c>
      <c r="D15400" s="119" t="s">
        <v>21427</v>
      </c>
      <c r="E15400" s="46" t="s">
        <v>21429</v>
      </c>
      <c r="F15400" s="121">
        <v>3.5539999999999998</v>
      </c>
      <c r="G15400" s="87"/>
      <c r="H15400" s="47"/>
      <c r="I15400" s="120">
        <v>0</v>
      </c>
      <c r="J15400" s="120">
        <v>0</v>
      </c>
    </row>
    <row r="15401" spans="1:10" ht="15" customHeight="1">
      <c r="A15401" s="46" t="s">
        <v>27853</v>
      </c>
      <c r="B15401" s="46" t="s">
        <v>27854</v>
      </c>
      <c r="C15401" s="47">
        <v>136.8852</v>
      </c>
      <c r="D15401" s="119" t="s">
        <v>21425</v>
      </c>
      <c r="E15401" s="46" t="s">
        <v>21427</v>
      </c>
      <c r="F15401" s="121">
        <v>1.7787999999999999</v>
      </c>
      <c r="G15401" s="87"/>
      <c r="H15401" s="47"/>
      <c r="I15401" s="120">
        <v>0</v>
      </c>
      <c r="J15401" s="120">
        <v>0</v>
      </c>
    </row>
    <row r="15402" spans="1:10" ht="15" customHeight="1">
      <c r="A15402" s="46" t="s">
        <v>27851</v>
      </c>
      <c r="B15402" s="46" t="s">
        <v>27852</v>
      </c>
      <c r="C15402" s="47">
        <v>152.0966</v>
      </c>
      <c r="D15402" s="119" t="s">
        <v>21423</v>
      </c>
      <c r="E15402" s="46" t="s">
        <v>21425</v>
      </c>
      <c r="F15402" s="121">
        <v>3.5424000000000002</v>
      </c>
      <c r="G15402" s="87"/>
      <c r="H15402" s="47"/>
      <c r="I15402" s="120">
        <v>0</v>
      </c>
      <c r="J15402" s="120">
        <v>0</v>
      </c>
    </row>
    <row r="15403" spans="1:10" ht="15" customHeight="1">
      <c r="A15403" s="46" t="s">
        <v>3527</v>
      </c>
      <c r="B15403" s="46" t="s">
        <v>27850</v>
      </c>
      <c r="C15403" s="47">
        <v>166.5822</v>
      </c>
      <c r="D15403" s="119" t="s">
        <v>21421</v>
      </c>
      <c r="E15403" s="46" t="s">
        <v>21423</v>
      </c>
      <c r="F15403" s="121">
        <v>1.7787999999999999</v>
      </c>
      <c r="G15403" s="87"/>
      <c r="H15403" s="47"/>
      <c r="I15403" s="120">
        <v>4</v>
      </c>
      <c r="J15403" s="120">
        <v>0</v>
      </c>
    </row>
    <row r="15404" spans="1:10" ht="15" customHeight="1">
      <c r="A15404" s="46" t="s">
        <v>27848</v>
      </c>
      <c r="B15404" s="46" t="s">
        <v>27849</v>
      </c>
      <c r="C15404" s="47">
        <v>177.44640000000001</v>
      </c>
      <c r="D15404" s="119" t="s">
        <v>21419</v>
      </c>
      <c r="E15404" s="46" t="s">
        <v>21421</v>
      </c>
      <c r="F15404" s="121">
        <v>1.2904</v>
      </c>
      <c r="G15404" s="87"/>
      <c r="H15404" s="47"/>
      <c r="I15404" s="120">
        <v>0</v>
      </c>
      <c r="J15404" s="120">
        <v>0</v>
      </c>
    </row>
    <row r="15405" spans="1:10" ht="15" customHeight="1">
      <c r="A15405" s="46" t="s">
        <v>3530</v>
      </c>
      <c r="B15405" s="46" t="s">
        <v>36236</v>
      </c>
      <c r="C15405" s="47">
        <v>157.065</v>
      </c>
      <c r="D15405" s="119" t="s">
        <v>7968</v>
      </c>
      <c r="E15405" s="46" t="s">
        <v>21419</v>
      </c>
      <c r="F15405" s="121">
        <v>3.5424000000000002</v>
      </c>
      <c r="G15405" s="87"/>
      <c r="H15405" s="47"/>
      <c r="I15405" s="120">
        <v>47</v>
      </c>
      <c r="J15405" s="120">
        <v>0</v>
      </c>
    </row>
    <row r="15406" spans="1:10" ht="15" customHeight="1">
      <c r="A15406" s="46" t="s">
        <v>3533</v>
      </c>
      <c r="B15406" s="46" t="s">
        <v>36237</v>
      </c>
      <c r="C15406" s="47">
        <v>206.25020000000001</v>
      </c>
      <c r="D15406" s="119" t="s">
        <v>8256</v>
      </c>
      <c r="E15406" s="46" t="s">
        <v>7968</v>
      </c>
      <c r="F15406" s="121">
        <v>0.55659999999999998</v>
      </c>
      <c r="G15406" s="87"/>
      <c r="H15406" s="47"/>
      <c r="I15406" s="120">
        <v>26</v>
      </c>
      <c r="J15406" s="120">
        <v>0</v>
      </c>
    </row>
    <row r="15407" spans="1:10" ht="15" customHeight="1">
      <c r="A15407" s="46" t="s">
        <v>27846</v>
      </c>
      <c r="B15407" s="46" t="s">
        <v>27847</v>
      </c>
      <c r="C15407" s="47">
        <v>219.7012</v>
      </c>
      <c r="D15407" s="119" t="s">
        <v>8259</v>
      </c>
      <c r="E15407" s="46" t="s">
        <v>8256</v>
      </c>
      <c r="F15407" s="121">
        <v>0.2666</v>
      </c>
      <c r="G15407" s="87"/>
      <c r="H15407" s="47"/>
      <c r="I15407" s="120">
        <v>0</v>
      </c>
      <c r="J15407" s="120">
        <v>0</v>
      </c>
    </row>
    <row r="15408" spans="1:10" ht="15" customHeight="1">
      <c r="A15408" s="46" t="s">
        <v>3536</v>
      </c>
      <c r="B15408" s="46" t="s">
        <v>27845</v>
      </c>
      <c r="C15408" s="47">
        <v>103.092</v>
      </c>
      <c r="D15408" s="119" t="s">
        <v>8262</v>
      </c>
      <c r="E15408" s="46" t="s">
        <v>8259</v>
      </c>
      <c r="F15408" s="121">
        <v>0.35560000000000003</v>
      </c>
      <c r="G15408" s="87"/>
      <c r="H15408" s="47"/>
      <c r="I15408" s="120">
        <v>108</v>
      </c>
      <c r="J15408" s="120">
        <v>0</v>
      </c>
    </row>
    <row r="15409" spans="1:10" ht="15" customHeight="1">
      <c r="A15409" s="46" t="s">
        <v>27843</v>
      </c>
      <c r="B15409" s="46" t="s">
        <v>27844</v>
      </c>
      <c r="C15409" s="47">
        <v>143.6438</v>
      </c>
      <c r="D15409" s="119" t="s">
        <v>8521</v>
      </c>
      <c r="E15409" s="46" t="s">
        <v>8262</v>
      </c>
      <c r="F15409" s="121">
        <v>2.6682000000000001</v>
      </c>
      <c r="G15409" s="87"/>
      <c r="H15409" s="47"/>
      <c r="I15409" s="120">
        <v>0</v>
      </c>
      <c r="J15409" s="120">
        <v>0</v>
      </c>
    </row>
    <row r="15410" spans="1:10" ht="15" customHeight="1">
      <c r="A15410" s="46" t="s">
        <v>27841</v>
      </c>
      <c r="B15410" s="46" t="s">
        <v>27842</v>
      </c>
      <c r="C15410" s="47">
        <v>143.6438</v>
      </c>
      <c r="D15410" s="119" t="s">
        <v>8524</v>
      </c>
      <c r="E15410" s="46" t="s">
        <v>8521</v>
      </c>
      <c r="F15410" s="121">
        <v>3.5573999999999999</v>
      </c>
      <c r="G15410" s="87"/>
      <c r="H15410" s="47"/>
      <c r="I15410" s="120">
        <v>0</v>
      </c>
      <c r="J15410" s="120">
        <v>0</v>
      </c>
    </row>
    <row r="15411" spans="1:10" ht="15" customHeight="1">
      <c r="A15411" s="46" t="s">
        <v>3539</v>
      </c>
      <c r="B15411" s="46" t="s">
        <v>36238</v>
      </c>
      <c r="C15411" s="47">
        <v>143.6438</v>
      </c>
      <c r="D15411" s="119" t="s">
        <v>8527</v>
      </c>
      <c r="E15411" s="46" t="s">
        <v>8524</v>
      </c>
      <c r="F15411" s="121">
        <v>5.7816000000000001</v>
      </c>
      <c r="G15411" s="87"/>
      <c r="H15411" s="47"/>
      <c r="I15411" s="120">
        <v>6</v>
      </c>
      <c r="J15411" s="120">
        <v>0</v>
      </c>
    </row>
    <row r="15412" spans="1:10" ht="15" customHeight="1">
      <c r="A15412" s="46" t="s">
        <v>27839</v>
      </c>
      <c r="B15412" s="46" t="s">
        <v>27840</v>
      </c>
      <c r="C15412" s="47">
        <v>50.0976</v>
      </c>
      <c r="D15412" s="119" t="s">
        <v>8530</v>
      </c>
      <c r="E15412" s="46" t="s">
        <v>8527</v>
      </c>
      <c r="F15412" s="121">
        <v>7.7374000000000001</v>
      </c>
      <c r="G15412" s="87"/>
      <c r="H15412" s="47"/>
      <c r="I15412" s="120">
        <v>0</v>
      </c>
      <c r="J15412" s="120">
        <v>0</v>
      </c>
    </row>
    <row r="15413" spans="1:10" ht="15" customHeight="1">
      <c r="A15413" s="46" t="s">
        <v>27837</v>
      </c>
      <c r="B15413" s="46" t="s">
        <v>27838</v>
      </c>
      <c r="C15413" s="47">
        <v>66.037800000000004</v>
      </c>
      <c r="D15413" s="119" t="s">
        <v>8533</v>
      </c>
      <c r="E15413" s="46" t="s">
        <v>8530</v>
      </c>
      <c r="F15413" s="121">
        <v>10.222</v>
      </c>
      <c r="G15413" s="87"/>
      <c r="H15413" s="47"/>
      <c r="I15413" s="120">
        <v>0</v>
      </c>
      <c r="J15413" s="120">
        <v>0</v>
      </c>
    </row>
    <row r="15414" spans="1:10" ht="15" customHeight="1">
      <c r="A15414" s="46" t="s">
        <v>27835</v>
      </c>
      <c r="B15414" s="46" t="s">
        <v>27836</v>
      </c>
      <c r="C15414" s="47">
        <v>66.037800000000004</v>
      </c>
      <c r="D15414" s="119" t="s">
        <v>8536</v>
      </c>
      <c r="E15414" s="46" t="s">
        <v>8533</v>
      </c>
      <c r="F15414" s="121">
        <v>2.5352000000000001</v>
      </c>
      <c r="G15414" s="87"/>
      <c r="H15414" s="47"/>
      <c r="I15414" s="120">
        <v>0</v>
      </c>
      <c r="J15414" s="120">
        <v>0</v>
      </c>
    </row>
    <row r="15415" spans="1:10" ht="15" customHeight="1">
      <c r="A15415" s="46" t="s">
        <v>3542</v>
      </c>
      <c r="B15415" s="46" t="s">
        <v>27834</v>
      </c>
      <c r="C15415" s="47">
        <v>107.0928</v>
      </c>
      <c r="D15415" s="119" t="s">
        <v>8539</v>
      </c>
      <c r="E15415" s="46" t="s">
        <v>8536</v>
      </c>
      <c r="F15415" s="121">
        <v>0.80959999999999999</v>
      </c>
      <c r="G15415" s="87"/>
      <c r="H15415" s="47"/>
      <c r="I15415" s="120">
        <v>0</v>
      </c>
      <c r="J15415" s="120">
        <v>0</v>
      </c>
    </row>
    <row r="15416" spans="1:10" ht="15" customHeight="1">
      <c r="A15416" s="46" t="s">
        <v>3545</v>
      </c>
      <c r="B15416" s="46" t="s">
        <v>27833</v>
      </c>
      <c r="C15416" s="47">
        <v>71.821799999999996</v>
      </c>
      <c r="D15416" s="119" t="s">
        <v>8542</v>
      </c>
      <c r="E15416" s="46" t="s">
        <v>8539</v>
      </c>
      <c r="F15416" s="121">
        <v>1.6008</v>
      </c>
      <c r="G15416" s="87"/>
      <c r="H15416" s="47"/>
      <c r="I15416" s="120">
        <v>0</v>
      </c>
      <c r="J15416" s="120">
        <v>0</v>
      </c>
    </row>
    <row r="15417" spans="1:10" ht="15" customHeight="1">
      <c r="A15417" s="46" t="s">
        <v>27831</v>
      </c>
      <c r="B15417" s="46" t="s">
        <v>27832</v>
      </c>
      <c r="C15417" s="47">
        <v>76.513000000000005</v>
      </c>
      <c r="D15417" s="119" t="s">
        <v>8545</v>
      </c>
      <c r="E15417" s="46" t="s">
        <v>8542</v>
      </c>
      <c r="F15417" s="121">
        <v>2.0444</v>
      </c>
      <c r="G15417" s="87"/>
      <c r="H15417" s="47"/>
      <c r="I15417" s="120">
        <v>0</v>
      </c>
      <c r="J15417" s="120">
        <v>0</v>
      </c>
    </row>
    <row r="15418" spans="1:10" ht="15" customHeight="1">
      <c r="A15418" s="46" t="s">
        <v>27829</v>
      </c>
      <c r="B15418" s="46" t="s">
        <v>27830</v>
      </c>
      <c r="C15418" s="47">
        <v>88.727800000000002</v>
      </c>
      <c r="D15418" s="119" t="s">
        <v>8548</v>
      </c>
      <c r="E15418" s="46" t="s">
        <v>8545</v>
      </c>
      <c r="F15418" s="121">
        <v>2.2233999999999998</v>
      </c>
      <c r="G15418" s="87"/>
      <c r="H15418" s="47"/>
      <c r="I15418" s="120">
        <v>0</v>
      </c>
      <c r="J15418" s="120">
        <v>0</v>
      </c>
    </row>
    <row r="15419" spans="1:10" ht="15" customHeight="1">
      <c r="A15419" s="46" t="s">
        <v>3548</v>
      </c>
      <c r="B15419" s="46" t="s">
        <v>36239</v>
      </c>
      <c r="C15419" s="47">
        <v>107.0928</v>
      </c>
      <c r="D15419" s="119" t="s">
        <v>7844</v>
      </c>
      <c r="E15419" s="46" t="s">
        <v>8548</v>
      </c>
      <c r="F15419" s="121">
        <v>5.1352000000000002</v>
      </c>
      <c r="G15419" s="87"/>
      <c r="H15419" s="47"/>
      <c r="I15419" s="120">
        <v>38</v>
      </c>
      <c r="J15419" s="120">
        <v>0</v>
      </c>
    </row>
    <row r="15420" spans="1:10" ht="15" customHeight="1">
      <c r="A15420" s="46" t="s">
        <v>27827</v>
      </c>
      <c r="B15420" s="46" t="s">
        <v>27828</v>
      </c>
      <c r="C15420" s="47">
        <v>114.077</v>
      </c>
      <c r="D15420" s="119" t="s">
        <v>7847</v>
      </c>
      <c r="E15420" s="46" t="s">
        <v>7844</v>
      </c>
      <c r="F15420" s="121">
        <v>9.8057999999999996</v>
      </c>
      <c r="G15420" s="87"/>
      <c r="H15420" s="47"/>
      <c r="I15420" s="120">
        <v>0</v>
      </c>
      <c r="J15420" s="120">
        <v>0</v>
      </c>
    </row>
    <row r="15421" spans="1:10" ht="15" customHeight="1">
      <c r="A15421" s="46" t="s">
        <v>27825</v>
      </c>
      <c r="B15421" s="46" t="s">
        <v>27826</v>
      </c>
      <c r="C15421" s="47">
        <v>35.068399999999997</v>
      </c>
      <c r="D15421" s="119" t="s">
        <v>7849</v>
      </c>
      <c r="E15421" s="46" t="s">
        <v>7847</v>
      </c>
      <c r="F15421" s="121">
        <v>13.8024</v>
      </c>
      <c r="G15421" s="87"/>
      <c r="H15421" s="47"/>
      <c r="I15421" s="120">
        <v>0</v>
      </c>
      <c r="J15421" s="120">
        <v>0</v>
      </c>
    </row>
    <row r="15422" spans="1:10" ht="15" customHeight="1">
      <c r="A15422" s="46" t="s">
        <v>27823</v>
      </c>
      <c r="B15422" s="46" t="s">
        <v>27824</v>
      </c>
      <c r="C15422" s="47">
        <v>122.52079999999999</v>
      </c>
      <c r="D15422" s="119" t="s">
        <v>7851</v>
      </c>
      <c r="E15422" s="46" t="s">
        <v>7849</v>
      </c>
      <c r="F15422" s="121">
        <v>6.4829999999999997</v>
      </c>
      <c r="G15422" s="87"/>
      <c r="H15422" s="47"/>
      <c r="I15422" s="120">
        <v>0</v>
      </c>
      <c r="J15422" s="120">
        <v>0</v>
      </c>
    </row>
    <row r="15423" spans="1:10" ht="15" customHeight="1">
      <c r="A15423" s="46" t="s">
        <v>3568</v>
      </c>
      <c r="B15423" s="46" t="s">
        <v>36240</v>
      </c>
      <c r="C15423" s="47">
        <v>166.2696</v>
      </c>
      <c r="D15423" s="119" t="s">
        <v>7854</v>
      </c>
      <c r="E15423" s="46" t="s">
        <v>7851</v>
      </c>
      <c r="F15423" s="121">
        <v>12.361800000000001</v>
      </c>
      <c r="G15423" s="87"/>
      <c r="H15423" s="47"/>
      <c r="I15423" s="120">
        <v>20</v>
      </c>
      <c r="J15423" s="120">
        <v>0</v>
      </c>
    </row>
    <row r="15424" spans="1:10" ht="15" customHeight="1">
      <c r="A15424" s="46" t="s">
        <v>3571</v>
      </c>
      <c r="B15424" s="46" t="s">
        <v>27822</v>
      </c>
      <c r="C15424" s="47">
        <v>113.8584</v>
      </c>
      <c r="D15424" s="119" t="s">
        <v>7857</v>
      </c>
      <c r="E15424" s="46" t="s">
        <v>7854</v>
      </c>
      <c r="F15424" s="121">
        <v>17.357600000000001</v>
      </c>
      <c r="G15424" s="87"/>
      <c r="H15424" s="47"/>
      <c r="I15424" s="120">
        <v>0</v>
      </c>
      <c r="J15424" s="120">
        <v>0</v>
      </c>
    </row>
    <row r="15425" spans="1:10" ht="15" customHeight="1">
      <c r="A15425" s="46" t="s">
        <v>3577</v>
      </c>
      <c r="B15425" s="46" t="s">
        <v>36241</v>
      </c>
      <c r="C15425" s="47">
        <v>95.189800000000005</v>
      </c>
      <c r="D15425" s="119" t="s">
        <v>7860</v>
      </c>
      <c r="E15425" s="46" t="s">
        <v>7857</v>
      </c>
      <c r="F15425" s="121">
        <v>7.5983999999999998</v>
      </c>
      <c r="G15425" s="87"/>
      <c r="H15425" s="47"/>
      <c r="I15425" s="120">
        <v>38</v>
      </c>
      <c r="J15425" s="120">
        <v>0</v>
      </c>
    </row>
    <row r="15426" spans="1:10" ht="15" customHeight="1">
      <c r="A15426" s="46" t="s">
        <v>3580</v>
      </c>
      <c r="B15426" s="46" t="s">
        <v>36242</v>
      </c>
      <c r="C15426" s="47">
        <v>95.189800000000005</v>
      </c>
      <c r="D15426" s="119" t="s">
        <v>7863</v>
      </c>
      <c r="E15426" s="46" t="s">
        <v>7860</v>
      </c>
      <c r="F15426" s="121">
        <v>14.545999999999999</v>
      </c>
      <c r="G15426" s="87"/>
      <c r="H15426" s="47"/>
      <c r="I15426" s="120">
        <v>34</v>
      </c>
      <c r="J15426" s="120">
        <v>0</v>
      </c>
    </row>
    <row r="15427" spans="1:10" ht="15" customHeight="1">
      <c r="A15427" s="46" t="s">
        <v>27820</v>
      </c>
      <c r="B15427" s="46" t="s">
        <v>27821</v>
      </c>
      <c r="C15427" s="47">
        <v>101.6528</v>
      </c>
      <c r="D15427" s="119" t="s">
        <v>7866</v>
      </c>
      <c r="E15427" s="46" t="s">
        <v>7863</v>
      </c>
      <c r="F15427" s="121">
        <v>20.424800000000001</v>
      </c>
      <c r="G15427" s="87"/>
      <c r="H15427" s="47"/>
      <c r="I15427" s="120">
        <v>0</v>
      </c>
      <c r="J15427" s="120">
        <v>0</v>
      </c>
    </row>
    <row r="15428" spans="1:10" ht="15" customHeight="1">
      <c r="A15428" s="46" t="s">
        <v>27861</v>
      </c>
      <c r="B15428" s="46" t="s">
        <v>27860</v>
      </c>
      <c r="C15428" s="47">
        <v>295.52600000000001</v>
      </c>
      <c r="D15428" s="119" t="s">
        <v>7868</v>
      </c>
      <c r="E15428" s="46" t="s">
        <v>7866</v>
      </c>
      <c r="F15428" s="121">
        <v>9.2946000000000009</v>
      </c>
      <c r="G15428" s="87"/>
      <c r="H15428" s="47"/>
      <c r="I15428" s="120">
        <v>1</v>
      </c>
      <c r="J15428" s="120">
        <v>0</v>
      </c>
    </row>
    <row r="15429" spans="1:10" ht="15" customHeight="1">
      <c r="A15429" s="46" t="s">
        <v>27859</v>
      </c>
      <c r="B15429" s="46" t="s">
        <v>27860</v>
      </c>
      <c r="C15429" s="47">
        <v>575.02539999999999</v>
      </c>
      <c r="D15429" s="119" t="s">
        <v>7871</v>
      </c>
      <c r="E15429" s="46" t="s">
        <v>7868</v>
      </c>
      <c r="F15429" s="121">
        <v>17.799199999999999</v>
      </c>
      <c r="G15429" s="87"/>
      <c r="H15429" s="47"/>
      <c r="I15429" s="120">
        <v>0</v>
      </c>
      <c r="J15429" s="120">
        <v>0</v>
      </c>
    </row>
    <row r="15430" spans="1:10" ht="15" customHeight="1">
      <c r="A15430" s="46" t="s">
        <v>27857</v>
      </c>
      <c r="B15430" s="46" t="s">
        <v>27858</v>
      </c>
      <c r="C15430" s="47">
        <v>303.62259999999998</v>
      </c>
      <c r="D15430" s="119" t="s">
        <v>7874</v>
      </c>
      <c r="E15430" s="46" t="s">
        <v>7871</v>
      </c>
      <c r="F15430" s="121">
        <v>25.629799999999999</v>
      </c>
      <c r="G15430" s="87"/>
      <c r="H15430" s="47"/>
      <c r="I15430" s="120">
        <v>0</v>
      </c>
      <c r="J15430" s="120">
        <v>0</v>
      </c>
    </row>
    <row r="15431" spans="1:10" ht="15" customHeight="1">
      <c r="A15431" s="46" t="s">
        <v>27855</v>
      </c>
      <c r="B15431" s="46" t="s">
        <v>27856</v>
      </c>
      <c r="C15431" s="47">
        <v>303.62259999999998</v>
      </c>
      <c r="D15431" s="119" t="s">
        <v>7883</v>
      </c>
      <c r="E15431" s="46" t="s">
        <v>7874</v>
      </c>
      <c r="F15431" s="121">
        <v>14.6158</v>
      </c>
      <c r="G15431" s="87"/>
      <c r="H15431" s="47"/>
      <c r="I15431" s="120">
        <v>1</v>
      </c>
      <c r="J15431" s="120">
        <v>0</v>
      </c>
    </row>
    <row r="15432" spans="1:10" ht="15" customHeight="1">
      <c r="A15432" s="46" t="s">
        <v>27866</v>
      </c>
      <c r="B15432" s="46" t="s">
        <v>27867</v>
      </c>
      <c r="C15432" s="47">
        <v>137.23740000000001</v>
      </c>
      <c r="D15432" s="119" t="s">
        <v>7886</v>
      </c>
      <c r="E15432" s="46" t="s">
        <v>7883</v>
      </c>
      <c r="F15432" s="121">
        <v>27.976600000000001</v>
      </c>
      <c r="G15432" s="87"/>
      <c r="H15432" s="47"/>
      <c r="I15432" s="120">
        <v>0</v>
      </c>
      <c r="J15432" s="120">
        <v>0</v>
      </c>
    </row>
    <row r="15433" spans="1:10" ht="15" customHeight="1">
      <c r="A15433" s="46" t="s">
        <v>27864</v>
      </c>
      <c r="B15433" s="46" t="s">
        <v>27865</v>
      </c>
      <c r="C15433" s="47">
        <v>237.863</v>
      </c>
      <c r="D15433" s="119" t="s">
        <v>7889</v>
      </c>
      <c r="E15433" s="46" t="s">
        <v>7886</v>
      </c>
      <c r="F15433" s="121">
        <v>40.315199999999997</v>
      </c>
      <c r="G15433" s="87"/>
      <c r="H15433" s="47"/>
      <c r="I15433" s="120">
        <v>8</v>
      </c>
      <c r="J15433" s="120">
        <v>0</v>
      </c>
    </row>
    <row r="15434" spans="1:10" ht="15" customHeight="1">
      <c r="A15434" s="46" t="s">
        <v>27862</v>
      </c>
      <c r="B15434" s="46" t="s">
        <v>27863</v>
      </c>
      <c r="C15434" s="47">
        <v>395.21539999999999</v>
      </c>
      <c r="D15434" s="119" t="s">
        <v>7919</v>
      </c>
      <c r="E15434" s="46" t="s">
        <v>7889</v>
      </c>
      <c r="F15434" s="121">
        <v>2.0912000000000002</v>
      </c>
      <c r="G15434" s="87"/>
      <c r="H15434" s="47"/>
      <c r="I15434" s="120">
        <v>0</v>
      </c>
      <c r="J15434" s="120">
        <v>0</v>
      </c>
    </row>
    <row r="15435" spans="1:10" ht="15" customHeight="1">
      <c r="A15435" s="46" t="s">
        <v>27878</v>
      </c>
      <c r="B15435" s="46" t="s">
        <v>27879</v>
      </c>
      <c r="C15435" s="47">
        <v>136.04820000000001</v>
      </c>
      <c r="D15435" s="119" t="s">
        <v>7922</v>
      </c>
      <c r="E15435" s="46" t="s">
        <v>7919</v>
      </c>
      <c r="F15435" s="121">
        <v>3.9502000000000002</v>
      </c>
      <c r="G15435" s="87"/>
      <c r="H15435" s="47"/>
      <c r="I15435" s="120">
        <v>0</v>
      </c>
      <c r="J15435" s="120">
        <v>0</v>
      </c>
    </row>
    <row r="15436" spans="1:10" ht="15" customHeight="1">
      <c r="A15436" s="46" t="s">
        <v>27876</v>
      </c>
      <c r="B15436" s="46" t="s">
        <v>27877</v>
      </c>
      <c r="C15436" s="47">
        <v>203.3006</v>
      </c>
      <c r="D15436" s="119" t="s">
        <v>7925</v>
      </c>
      <c r="E15436" s="46" t="s">
        <v>7922</v>
      </c>
      <c r="F15436" s="121">
        <v>5.5301999999999998</v>
      </c>
      <c r="G15436" s="87"/>
      <c r="H15436" s="47"/>
      <c r="I15436" s="120">
        <v>0</v>
      </c>
      <c r="J15436" s="120">
        <v>0</v>
      </c>
    </row>
    <row r="15437" spans="1:10" ht="15" customHeight="1">
      <c r="A15437" s="46" t="s">
        <v>27874</v>
      </c>
      <c r="B15437" s="46" t="s">
        <v>27875</v>
      </c>
      <c r="C15437" s="47">
        <v>178.30240000000001</v>
      </c>
      <c r="D15437" s="119" t="s">
        <v>7930</v>
      </c>
      <c r="E15437" s="46" t="s">
        <v>7925</v>
      </c>
      <c r="F15437" s="121">
        <v>2.649</v>
      </c>
      <c r="G15437" s="87"/>
      <c r="H15437" s="47"/>
      <c r="I15437" s="120">
        <v>0</v>
      </c>
      <c r="J15437" s="120">
        <v>0</v>
      </c>
    </row>
    <row r="15438" spans="1:10" ht="15" customHeight="1">
      <c r="A15438" s="46" t="s">
        <v>27872</v>
      </c>
      <c r="B15438" s="46" t="s">
        <v>27873</v>
      </c>
      <c r="C15438" s="47">
        <v>179.13740000000001</v>
      </c>
      <c r="D15438" s="119" t="s">
        <v>7933</v>
      </c>
      <c r="E15438" s="46" t="s">
        <v>7930</v>
      </c>
      <c r="F15438" s="121">
        <v>5.0423999999999998</v>
      </c>
      <c r="G15438" s="87"/>
      <c r="H15438" s="47"/>
      <c r="I15438" s="120">
        <v>0</v>
      </c>
      <c r="J15438" s="120">
        <v>0</v>
      </c>
    </row>
    <row r="15439" spans="1:10" ht="15" customHeight="1">
      <c r="A15439" s="46" t="s">
        <v>27870</v>
      </c>
      <c r="B15439" s="46" t="s">
        <v>27871</v>
      </c>
      <c r="C15439" s="47">
        <v>252.63939999999999</v>
      </c>
      <c r="D15439" s="119" t="s">
        <v>7936</v>
      </c>
      <c r="E15439" s="46" t="s">
        <v>7933</v>
      </c>
      <c r="F15439" s="121">
        <v>7.0637999999999996</v>
      </c>
      <c r="G15439" s="87"/>
      <c r="H15439" s="47"/>
      <c r="I15439" s="120">
        <v>0</v>
      </c>
      <c r="J15439" s="120">
        <v>0</v>
      </c>
    </row>
    <row r="15440" spans="1:10" ht="15" customHeight="1">
      <c r="A15440" s="46" t="s">
        <v>27868</v>
      </c>
      <c r="B15440" s="46" t="s">
        <v>27869</v>
      </c>
      <c r="C15440" s="47">
        <v>252.63939999999999</v>
      </c>
      <c r="D15440" s="119" t="s">
        <v>7939</v>
      </c>
      <c r="E15440" s="46" t="s">
        <v>7936</v>
      </c>
      <c r="F15440" s="121">
        <v>3.3692000000000002</v>
      </c>
      <c r="G15440" s="87"/>
      <c r="H15440" s="47"/>
      <c r="I15440" s="120">
        <v>0</v>
      </c>
      <c r="J15440" s="120">
        <v>0</v>
      </c>
    </row>
    <row r="15441" spans="1:10" ht="15" customHeight="1">
      <c r="A15441" s="46" t="s">
        <v>35311</v>
      </c>
      <c r="B15441" s="46" t="s">
        <v>35451</v>
      </c>
      <c r="C15441" s="47">
        <v>94.185000000000002</v>
      </c>
      <c r="D15441" s="119" t="s">
        <v>7942</v>
      </c>
      <c r="E15441" s="46" t="s">
        <v>7939</v>
      </c>
      <c r="F15441" s="121">
        <v>6.4131999999999998</v>
      </c>
      <c r="G15441" s="87"/>
      <c r="H15441" s="47"/>
      <c r="I15441" s="120">
        <v>21</v>
      </c>
      <c r="J15441" s="120">
        <v>0</v>
      </c>
    </row>
    <row r="15442" spans="1:10" ht="15" customHeight="1">
      <c r="A15442" s="46" t="s">
        <v>34977</v>
      </c>
      <c r="B15442" s="46" t="s">
        <v>35083</v>
      </c>
      <c r="C15442" s="47">
        <v>41.619</v>
      </c>
      <c r="D15442" s="119" t="s">
        <v>7945</v>
      </c>
      <c r="E15442" s="46" t="s">
        <v>7942</v>
      </c>
      <c r="F15442" s="121">
        <v>8.9692000000000007</v>
      </c>
      <c r="G15442" s="87"/>
      <c r="H15442" s="47"/>
      <c r="I15442" s="120">
        <v>1</v>
      </c>
      <c r="J15442" s="120">
        <v>0</v>
      </c>
    </row>
    <row r="15443" spans="1:10" ht="15" customHeight="1">
      <c r="A15443" s="46" t="s">
        <v>34978</v>
      </c>
      <c r="B15443" s="46" t="s">
        <v>35078</v>
      </c>
      <c r="C15443" s="47">
        <v>49.674399999999999</v>
      </c>
      <c r="D15443" s="119" t="s">
        <v>7947</v>
      </c>
      <c r="E15443" s="46" t="s">
        <v>7945</v>
      </c>
      <c r="F15443" s="121">
        <v>4.3452000000000002</v>
      </c>
      <c r="G15443" s="87"/>
      <c r="H15443" s="47"/>
      <c r="I15443" s="120">
        <v>6</v>
      </c>
      <c r="J15443" s="120">
        <v>0</v>
      </c>
    </row>
    <row r="15444" spans="1:10" ht="15" customHeight="1">
      <c r="A15444" s="46" t="s">
        <v>33999</v>
      </c>
      <c r="B15444" s="46" t="s">
        <v>35082</v>
      </c>
      <c r="C15444" s="47">
        <v>48.331800000000001</v>
      </c>
      <c r="D15444" s="119" t="s">
        <v>7950</v>
      </c>
      <c r="E15444" s="46" t="s">
        <v>7947</v>
      </c>
      <c r="F15444" s="121">
        <v>8.3651999999999997</v>
      </c>
      <c r="G15444" s="87"/>
      <c r="H15444" s="47"/>
      <c r="I15444" s="120">
        <v>6</v>
      </c>
      <c r="J15444" s="120">
        <v>0</v>
      </c>
    </row>
    <row r="15445" spans="1:10" ht="15" customHeight="1">
      <c r="A15445" s="46" t="s">
        <v>35079</v>
      </c>
      <c r="B15445" s="46" t="s">
        <v>35080</v>
      </c>
      <c r="C15445" s="47">
        <v>44.304200000000002</v>
      </c>
      <c r="D15445" s="119" t="s">
        <v>7953</v>
      </c>
      <c r="E15445" s="46" t="s">
        <v>7950</v>
      </c>
      <c r="F15445" s="121">
        <v>11.014200000000001</v>
      </c>
      <c r="G15445" s="87"/>
      <c r="H15445" s="47"/>
      <c r="I15445" s="120">
        <v>0</v>
      </c>
      <c r="J15445" s="120">
        <v>0</v>
      </c>
    </row>
    <row r="15446" spans="1:10" ht="15" customHeight="1">
      <c r="A15446" s="46" t="s">
        <v>34979</v>
      </c>
      <c r="B15446" s="46" t="s">
        <v>35081</v>
      </c>
      <c r="C15446" s="47">
        <v>44.304200000000002</v>
      </c>
      <c r="D15446" s="119" t="s">
        <v>7956</v>
      </c>
      <c r="E15446" s="46" t="s">
        <v>7953</v>
      </c>
      <c r="F15446" s="121">
        <v>4.1128</v>
      </c>
      <c r="G15446" s="87"/>
      <c r="H15446" s="47"/>
      <c r="I15446" s="120">
        <v>1</v>
      </c>
      <c r="J15446" s="120">
        <v>0</v>
      </c>
    </row>
    <row r="15447" spans="1:10" ht="15" customHeight="1">
      <c r="A15447" s="46" t="s">
        <v>34980</v>
      </c>
      <c r="B15447" s="46" t="s">
        <v>35076</v>
      </c>
      <c r="C15447" s="47">
        <v>75.1828</v>
      </c>
      <c r="D15447" s="119" t="s">
        <v>7959</v>
      </c>
      <c r="E15447" s="46" t="s">
        <v>7956</v>
      </c>
      <c r="F15447" s="121">
        <v>7.8074000000000003</v>
      </c>
      <c r="G15447" s="87"/>
      <c r="H15447" s="47"/>
      <c r="I15447" s="120">
        <v>25</v>
      </c>
      <c r="J15447" s="120">
        <v>0</v>
      </c>
    </row>
    <row r="15448" spans="1:10" ht="15" customHeight="1">
      <c r="A15448" s="46" t="s">
        <v>34981</v>
      </c>
      <c r="B15448" s="46" t="s">
        <v>35077</v>
      </c>
      <c r="C15448" s="47">
        <v>51.016800000000003</v>
      </c>
      <c r="D15448" s="119" t="s">
        <v>7962</v>
      </c>
      <c r="E15448" s="46" t="s">
        <v>7959</v>
      </c>
      <c r="F15448" s="121">
        <v>10.9908</v>
      </c>
      <c r="G15448" s="87"/>
      <c r="H15448" s="47"/>
      <c r="I15448" s="120">
        <v>7</v>
      </c>
      <c r="J15448" s="120">
        <v>0</v>
      </c>
    </row>
    <row r="15449" spans="1:10" ht="15" customHeight="1">
      <c r="A15449" s="46" t="s">
        <v>27910</v>
      </c>
      <c r="B15449" s="46" t="s">
        <v>27886</v>
      </c>
      <c r="C15449" s="47">
        <v>70.845200000000006</v>
      </c>
      <c r="D15449" s="119" t="s">
        <v>71</v>
      </c>
      <c r="E15449" s="46" t="s">
        <v>7962</v>
      </c>
      <c r="F15449" s="121">
        <v>12.954599999999999</v>
      </c>
      <c r="G15449" s="87"/>
      <c r="H15449" s="47"/>
      <c r="I15449" s="120">
        <v>18</v>
      </c>
      <c r="J15449" s="120">
        <v>0</v>
      </c>
    </row>
    <row r="15450" spans="1:10" ht="15" customHeight="1">
      <c r="A15450" s="46" t="s">
        <v>959</v>
      </c>
      <c r="B15450" s="46" t="s">
        <v>27909</v>
      </c>
      <c r="C15450" s="47">
        <v>38.340000000000003</v>
      </c>
      <c r="D15450" s="119" t="s">
        <v>72</v>
      </c>
      <c r="E15450" s="46" t="s">
        <v>71</v>
      </c>
      <c r="F15450" s="121">
        <v>12.069000000000001</v>
      </c>
      <c r="G15450" s="87"/>
      <c r="H15450" s="47"/>
      <c r="I15450" s="120">
        <v>17</v>
      </c>
      <c r="J15450" s="120">
        <v>0</v>
      </c>
    </row>
    <row r="15451" spans="1:10" ht="15" customHeight="1">
      <c r="A15451" s="46" t="s">
        <v>962</v>
      </c>
      <c r="B15451" s="46" t="s">
        <v>27908</v>
      </c>
      <c r="C15451" s="47">
        <v>38.340000000000003</v>
      </c>
      <c r="D15451" s="119" t="s">
        <v>8669</v>
      </c>
      <c r="E15451" s="46" t="s">
        <v>72</v>
      </c>
      <c r="F15451" s="121">
        <v>66.701800000000006</v>
      </c>
      <c r="G15451" s="87"/>
      <c r="H15451" s="47"/>
      <c r="I15451" s="120">
        <v>1</v>
      </c>
      <c r="J15451" s="120">
        <v>0</v>
      </c>
    </row>
    <row r="15452" spans="1:10" ht="15" customHeight="1">
      <c r="A15452" s="46" t="s">
        <v>965</v>
      </c>
      <c r="B15452" s="46" t="s">
        <v>27907</v>
      </c>
      <c r="C15452" s="47">
        <v>38.340000000000003</v>
      </c>
      <c r="D15452" s="119" t="s">
        <v>8672</v>
      </c>
      <c r="E15452" s="46" t="s">
        <v>8669</v>
      </c>
      <c r="F15452" s="121">
        <v>75.595799999999997</v>
      </c>
      <c r="G15452" s="87"/>
      <c r="H15452" s="47"/>
      <c r="I15452" s="120">
        <v>3</v>
      </c>
      <c r="J15452" s="120">
        <v>0</v>
      </c>
    </row>
    <row r="15453" spans="1:10" ht="15" customHeight="1">
      <c r="A15453" s="46" t="s">
        <v>968</v>
      </c>
      <c r="B15453" s="46" t="s">
        <v>27906</v>
      </c>
      <c r="C15453" s="47">
        <v>38.340000000000003</v>
      </c>
      <c r="D15453" s="119" t="s">
        <v>8675</v>
      </c>
      <c r="E15453" s="46" t="s">
        <v>8672</v>
      </c>
      <c r="F15453" s="121">
        <v>80.042400000000001</v>
      </c>
      <c r="G15453" s="87"/>
      <c r="H15453" s="47"/>
      <c r="I15453" s="120">
        <v>0</v>
      </c>
      <c r="J15453" s="120">
        <v>0</v>
      </c>
    </row>
    <row r="15454" spans="1:10" ht="15" customHeight="1">
      <c r="A15454" s="46" t="s">
        <v>970</v>
      </c>
      <c r="B15454" s="46" t="s">
        <v>27905</v>
      </c>
      <c r="C15454" s="47">
        <v>38.340000000000003</v>
      </c>
      <c r="D15454" s="119" t="s">
        <v>8678</v>
      </c>
      <c r="E15454" s="46" t="s">
        <v>8675</v>
      </c>
      <c r="F15454" s="121">
        <v>124.5106</v>
      </c>
      <c r="G15454" s="87"/>
      <c r="H15454" s="47"/>
      <c r="I15454" s="120">
        <v>3</v>
      </c>
      <c r="J15454" s="120">
        <v>0</v>
      </c>
    </row>
    <row r="15455" spans="1:10" ht="15" customHeight="1">
      <c r="A15455" s="46" t="s">
        <v>973</v>
      </c>
      <c r="B15455" s="46" t="s">
        <v>27904</v>
      </c>
      <c r="C15455" s="47">
        <v>38.340000000000003</v>
      </c>
      <c r="D15455" s="119" t="s">
        <v>8681</v>
      </c>
      <c r="E15455" s="46" t="s">
        <v>8678</v>
      </c>
      <c r="F15455" s="121">
        <v>142.2978</v>
      </c>
      <c r="G15455" s="87"/>
      <c r="H15455" s="47"/>
      <c r="I15455" s="120">
        <v>0</v>
      </c>
      <c r="J15455" s="120">
        <v>0</v>
      </c>
    </row>
    <row r="15456" spans="1:10" ht="15" customHeight="1">
      <c r="A15456" s="46" t="s">
        <v>27902</v>
      </c>
      <c r="B15456" s="46" t="s">
        <v>27903</v>
      </c>
      <c r="C15456" s="47">
        <v>21.506599999999999</v>
      </c>
      <c r="D15456" s="119" t="s">
        <v>21159</v>
      </c>
      <c r="E15456" s="46" t="s">
        <v>8681</v>
      </c>
      <c r="F15456" s="121">
        <v>12.385400000000001</v>
      </c>
      <c r="G15456" s="87"/>
      <c r="H15456" s="47"/>
      <c r="I15456" s="120">
        <v>56</v>
      </c>
      <c r="J15456" s="120">
        <v>0</v>
      </c>
    </row>
    <row r="15457" spans="1:10" ht="15" customHeight="1">
      <c r="A15457" s="46" t="s">
        <v>27900</v>
      </c>
      <c r="B15457" s="46" t="s">
        <v>27901</v>
      </c>
      <c r="C15457" s="47">
        <v>36.687800000000003</v>
      </c>
      <c r="D15457" s="119" t="s">
        <v>1309</v>
      </c>
      <c r="E15457" s="46" t="s">
        <v>21159</v>
      </c>
      <c r="F15457" s="121">
        <v>8.9238</v>
      </c>
      <c r="G15457" s="87"/>
      <c r="H15457" s="47"/>
      <c r="I15457" s="120">
        <v>4</v>
      </c>
      <c r="J15457" s="120">
        <v>0</v>
      </c>
    </row>
    <row r="15458" spans="1:10" ht="15" customHeight="1">
      <c r="A15458" s="46" t="s">
        <v>27899</v>
      </c>
      <c r="B15458" s="46" t="s">
        <v>27886</v>
      </c>
      <c r="C15458" s="47">
        <v>17.711400000000001</v>
      </c>
      <c r="D15458" s="119" t="s">
        <v>1312</v>
      </c>
      <c r="E15458" s="46" t="s">
        <v>1309</v>
      </c>
      <c r="F15458" s="121">
        <v>12.9558</v>
      </c>
      <c r="G15458" s="87"/>
      <c r="H15458" s="47"/>
      <c r="I15458" s="120">
        <v>0</v>
      </c>
      <c r="J15458" s="120">
        <v>0</v>
      </c>
    </row>
    <row r="15459" spans="1:10" ht="15" customHeight="1">
      <c r="A15459" s="46" t="s">
        <v>27897</v>
      </c>
      <c r="B15459" s="46" t="s">
        <v>27898</v>
      </c>
      <c r="C15459" s="47">
        <v>18.976400000000002</v>
      </c>
      <c r="D15459" s="119" t="s">
        <v>21155</v>
      </c>
      <c r="E15459" s="46" t="s">
        <v>1312</v>
      </c>
      <c r="F15459" s="121">
        <v>4.4278000000000004</v>
      </c>
      <c r="G15459" s="87"/>
      <c r="H15459" s="47"/>
      <c r="I15459" s="120">
        <v>8</v>
      </c>
      <c r="J15459" s="120">
        <v>0</v>
      </c>
    </row>
    <row r="15460" spans="1:10" ht="15" customHeight="1">
      <c r="A15460" s="46" t="s">
        <v>3922</v>
      </c>
      <c r="B15460" s="46" t="s">
        <v>34000</v>
      </c>
      <c r="C15460" s="47">
        <v>42.600200000000001</v>
      </c>
      <c r="D15460" s="119" t="s">
        <v>21153</v>
      </c>
      <c r="E15460" s="46" t="s">
        <v>21155</v>
      </c>
      <c r="F15460" s="121">
        <v>7.9194000000000004</v>
      </c>
      <c r="G15460" s="87"/>
      <c r="H15460" s="47"/>
      <c r="I15460" s="120">
        <v>3</v>
      </c>
      <c r="J15460" s="120">
        <v>0</v>
      </c>
    </row>
    <row r="15461" spans="1:10" ht="15" customHeight="1">
      <c r="A15461" s="46" t="s">
        <v>3925</v>
      </c>
      <c r="B15461" s="46" t="s">
        <v>27886</v>
      </c>
      <c r="C15461" s="47">
        <v>26.98</v>
      </c>
      <c r="D15461" s="119" t="s">
        <v>7089</v>
      </c>
      <c r="E15461" s="46" t="s">
        <v>21153</v>
      </c>
      <c r="F15461" s="121">
        <v>1.847</v>
      </c>
      <c r="G15461" s="87"/>
      <c r="H15461" s="47"/>
      <c r="I15461" s="120">
        <v>42</v>
      </c>
      <c r="J15461" s="120">
        <v>0</v>
      </c>
    </row>
    <row r="15462" spans="1:10" ht="15" customHeight="1">
      <c r="A15462" s="46" t="s">
        <v>27896</v>
      </c>
      <c r="B15462" s="46" t="s">
        <v>27889</v>
      </c>
      <c r="C15462" s="47">
        <v>22.771599999999999</v>
      </c>
      <c r="D15462" s="119" t="s">
        <v>7114</v>
      </c>
      <c r="E15462" s="46" t="s">
        <v>7089</v>
      </c>
      <c r="F15462" s="121">
        <v>1.9987999999999999</v>
      </c>
      <c r="G15462" s="87"/>
      <c r="H15462" s="47"/>
      <c r="I15462" s="120">
        <v>4</v>
      </c>
      <c r="J15462" s="120">
        <v>0</v>
      </c>
    </row>
    <row r="15463" spans="1:10" ht="15" customHeight="1">
      <c r="A15463" s="46" t="s">
        <v>27895</v>
      </c>
      <c r="B15463" s="46" t="s">
        <v>27890</v>
      </c>
      <c r="C15463" s="47">
        <v>27.832000000000001</v>
      </c>
      <c r="D15463" s="119" t="s">
        <v>8144</v>
      </c>
      <c r="E15463" s="46" t="s">
        <v>7114</v>
      </c>
      <c r="F15463" s="121">
        <v>3.1019999999999999</v>
      </c>
      <c r="G15463" s="87"/>
      <c r="H15463" s="47"/>
      <c r="I15463" s="120">
        <v>19</v>
      </c>
      <c r="J15463" s="120">
        <v>0</v>
      </c>
    </row>
    <row r="15464" spans="1:10" ht="15" customHeight="1">
      <c r="A15464" s="46" t="s">
        <v>27894</v>
      </c>
      <c r="B15464" s="46" t="s">
        <v>33998</v>
      </c>
      <c r="C15464" s="47">
        <v>121.449</v>
      </c>
      <c r="D15464" s="119" t="s">
        <v>21148</v>
      </c>
      <c r="E15464" s="46" t="s">
        <v>8144</v>
      </c>
      <c r="F15464" s="121">
        <v>2.0084</v>
      </c>
      <c r="G15464" s="87"/>
      <c r="H15464" s="47"/>
      <c r="I15464" s="120">
        <v>1</v>
      </c>
      <c r="J15464" s="120">
        <v>0</v>
      </c>
    </row>
    <row r="15465" spans="1:10" ht="15" customHeight="1">
      <c r="A15465" s="46" t="s">
        <v>27893</v>
      </c>
      <c r="B15465" s="46" t="s">
        <v>27892</v>
      </c>
      <c r="C15465" s="47">
        <v>25.302</v>
      </c>
      <c r="D15465" s="119" t="s">
        <v>21146</v>
      </c>
      <c r="E15465" s="46" t="s">
        <v>21148</v>
      </c>
      <c r="F15465" s="121">
        <v>1.9987999999999999</v>
      </c>
      <c r="G15465" s="87"/>
      <c r="H15465" s="47"/>
      <c r="I15465" s="120">
        <v>11</v>
      </c>
      <c r="J15465" s="120">
        <v>0</v>
      </c>
    </row>
    <row r="15466" spans="1:10" ht="15" customHeight="1">
      <c r="A15466" s="46" t="s">
        <v>27891</v>
      </c>
      <c r="B15466" s="46" t="s">
        <v>27892</v>
      </c>
      <c r="C15466" s="47">
        <v>20.241599999999998</v>
      </c>
      <c r="D15466" s="119" t="s">
        <v>21144</v>
      </c>
      <c r="E15466" s="46" t="s">
        <v>21146</v>
      </c>
      <c r="F15466" s="121">
        <v>2.4289999999999998</v>
      </c>
      <c r="G15466" s="87"/>
      <c r="H15466" s="47"/>
      <c r="I15466" s="120">
        <v>5</v>
      </c>
      <c r="J15466" s="120">
        <v>0</v>
      </c>
    </row>
    <row r="15467" spans="1:10" ht="15" customHeight="1">
      <c r="A15467" s="46" t="s">
        <v>3927</v>
      </c>
      <c r="B15467" s="46" t="s">
        <v>27890</v>
      </c>
      <c r="C15467" s="47">
        <v>34.08</v>
      </c>
      <c r="D15467" s="119" t="s">
        <v>21142</v>
      </c>
      <c r="E15467" s="46" t="s">
        <v>21144</v>
      </c>
      <c r="F15467" s="121">
        <v>5.2224000000000004</v>
      </c>
      <c r="G15467" s="87"/>
      <c r="H15467" s="47"/>
      <c r="I15467" s="120">
        <v>21</v>
      </c>
      <c r="J15467" s="120">
        <v>0</v>
      </c>
    </row>
    <row r="15468" spans="1:10" ht="15" customHeight="1">
      <c r="A15468" s="46" t="s">
        <v>3930</v>
      </c>
      <c r="B15468" s="46" t="s">
        <v>27889</v>
      </c>
      <c r="C15468" s="47">
        <v>24.14</v>
      </c>
      <c r="D15468" s="119" t="s">
        <v>21140</v>
      </c>
      <c r="E15468" s="46" t="s">
        <v>21142</v>
      </c>
      <c r="F15468" s="121">
        <v>3.7446000000000002</v>
      </c>
      <c r="G15468" s="87"/>
      <c r="H15468" s="47"/>
      <c r="I15468" s="120">
        <v>119</v>
      </c>
      <c r="J15468" s="120">
        <v>0</v>
      </c>
    </row>
    <row r="15469" spans="1:10" ht="15" customHeight="1">
      <c r="A15469" s="46" t="s">
        <v>27887</v>
      </c>
      <c r="B15469" s="46" t="s">
        <v>27888</v>
      </c>
      <c r="C15469" s="47">
        <v>21.506599999999999</v>
      </c>
      <c r="D15469" s="119" t="s">
        <v>33636</v>
      </c>
      <c r="E15469" s="46" t="s">
        <v>21140</v>
      </c>
      <c r="F15469" s="120"/>
      <c r="G15469" s="87"/>
      <c r="H15469" s="47"/>
      <c r="I15469" s="120">
        <v>15</v>
      </c>
      <c r="J15469" s="120">
        <v>0</v>
      </c>
    </row>
    <row r="15470" spans="1:10" ht="15" customHeight="1">
      <c r="A15470" s="46" t="s">
        <v>3939</v>
      </c>
      <c r="B15470" s="46" t="s">
        <v>34001</v>
      </c>
      <c r="C15470" s="47">
        <v>36.92</v>
      </c>
      <c r="D15470" s="119" t="s">
        <v>21339</v>
      </c>
      <c r="E15470" s="46" t="s">
        <v>33636</v>
      </c>
      <c r="F15470" s="121">
        <v>1.7458</v>
      </c>
      <c r="G15470" s="87"/>
      <c r="H15470" s="47"/>
      <c r="I15470" s="120">
        <v>140</v>
      </c>
      <c r="J15470" s="120">
        <v>0</v>
      </c>
    </row>
    <row r="15471" spans="1:10" ht="15" customHeight="1">
      <c r="A15471" s="46" t="s">
        <v>3941</v>
      </c>
      <c r="B15471" s="46" t="s">
        <v>27886</v>
      </c>
      <c r="C15471" s="47">
        <v>34.08</v>
      </c>
      <c r="D15471" s="119" t="s">
        <v>21338</v>
      </c>
      <c r="E15471" s="46" t="s">
        <v>21339</v>
      </c>
      <c r="F15471" s="121">
        <v>3.9216000000000002</v>
      </c>
      <c r="G15471" s="87"/>
      <c r="H15471" s="47"/>
      <c r="I15471" s="120">
        <v>57</v>
      </c>
      <c r="J15471" s="120">
        <v>0</v>
      </c>
    </row>
    <row r="15472" spans="1:10" ht="15" customHeight="1">
      <c r="A15472" s="46" t="s">
        <v>33996</v>
      </c>
      <c r="B15472" s="46" t="s">
        <v>33997</v>
      </c>
      <c r="C15472" s="47">
        <v>96.147199999999998</v>
      </c>
      <c r="D15472" s="119" t="s">
        <v>21337</v>
      </c>
      <c r="E15472" s="46" t="s">
        <v>21338</v>
      </c>
      <c r="F15472" s="121">
        <v>9.3618000000000006</v>
      </c>
      <c r="G15472" s="87"/>
      <c r="H15472" s="47"/>
      <c r="I15472" s="120">
        <v>0</v>
      </c>
      <c r="J15472" s="120">
        <v>0</v>
      </c>
    </row>
    <row r="15473" spans="1:10" ht="15" customHeight="1">
      <c r="A15473" s="46" t="s">
        <v>3947</v>
      </c>
      <c r="B15473" s="46" t="s">
        <v>27885</v>
      </c>
      <c r="C15473" s="47">
        <v>36.92</v>
      </c>
      <c r="D15473" s="119" t="s">
        <v>21336</v>
      </c>
      <c r="E15473" s="46" t="s">
        <v>21337</v>
      </c>
      <c r="F15473" s="121">
        <v>32.639400000000002</v>
      </c>
      <c r="G15473" s="87"/>
      <c r="H15473" s="47"/>
      <c r="I15473" s="120">
        <v>9</v>
      </c>
      <c r="J15473" s="120">
        <v>0</v>
      </c>
    </row>
    <row r="15474" spans="1:10" ht="15" customHeight="1">
      <c r="A15474" s="46" t="s">
        <v>3950</v>
      </c>
      <c r="B15474" s="46" t="s">
        <v>27884</v>
      </c>
      <c r="C15474" s="47">
        <v>42.600200000000001</v>
      </c>
      <c r="D15474" s="119" t="s">
        <v>21472</v>
      </c>
      <c r="E15474" s="46" t="s">
        <v>21336</v>
      </c>
      <c r="F15474" s="121">
        <v>1.7458</v>
      </c>
      <c r="G15474" s="87"/>
      <c r="H15474" s="47"/>
      <c r="I15474" s="120">
        <v>0</v>
      </c>
      <c r="J15474" s="120">
        <v>0</v>
      </c>
    </row>
    <row r="15475" spans="1:10" ht="15" customHeight="1">
      <c r="A15475" s="46" t="s">
        <v>27883</v>
      </c>
      <c r="B15475" s="46" t="s">
        <v>27881</v>
      </c>
      <c r="C15475" s="47">
        <v>65.784999999999997</v>
      </c>
      <c r="D15475" s="119" t="s">
        <v>21470</v>
      </c>
      <c r="E15475" s="46" t="s">
        <v>21472</v>
      </c>
      <c r="F15475" s="121">
        <v>3.9216000000000002</v>
      </c>
      <c r="G15475" s="87"/>
      <c r="H15475" s="47"/>
      <c r="I15475" s="120">
        <v>0</v>
      </c>
      <c r="J15475" s="120">
        <v>0</v>
      </c>
    </row>
    <row r="15476" spans="1:10" ht="15" customHeight="1">
      <c r="A15476" s="46" t="s">
        <v>7165</v>
      </c>
      <c r="B15476" s="46" t="s">
        <v>27881</v>
      </c>
      <c r="C15476" s="47">
        <v>42.600200000000001</v>
      </c>
      <c r="D15476" s="119" t="s">
        <v>21468</v>
      </c>
      <c r="E15476" s="46" t="s">
        <v>21470</v>
      </c>
      <c r="F15476" s="121">
        <v>9.3618000000000006</v>
      </c>
      <c r="G15476" s="87"/>
      <c r="H15476" s="47"/>
      <c r="I15476" s="120">
        <v>20</v>
      </c>
      <c r="J15476" s="120">
        <v>0</v>
      </c>
    </row>
    <row r="15477" spans="1:10" ht="15" customHeight="1">
      <c r="A15477" s="46" t="s">
        <v>27882</v>
      </c>
      <c r="B15477" s="46" t="s">
        <v>27881</v>
      </c>
      <c r="C15477" s="47">
        <v>43.013199999999998</v>
      </c>
      <c r="D15477" s="119" t="s">
        <v>21466</v>
      </c>
      <c r="E15477" s="46" t="s">
        <v>21468</v>
      </c>
      <c r="F15477" s="121">
        <v>32.639400000000002</v>
      </c>
      <c r="G15477" s="87"/>
      <c r="H15477" s="47"/>
      <c r="I15477" s="120">
        <v>0</v>
      </c>
      <c r="J15477" s="120">
        <v>0</v>
      </c>
    </row>
    <row r="15478" spans="1:10" ht="15" customHeight="1">
      <c r="A15478" s="46" t="s">
        <v>27880</v>
      </c>
      <c r="B15478" s="46" t="s">
        <v>27881</v>
      </c>
      <c r="C15478" s="47">
        <v>88.556600000000003</v>
      </c>
      <c r="D15478" s="119" t="s">
        <v>21334</v>
      </c>
      <c r="E15478" s="46" t="s">
        <v>21466</v>
      </c>
      <c r="F15478" s="121">
        <v>2.6440000000000001</v>
      </c>
      <c r="G15478" s="87"/>
      <c r="H15478" s="47"/>
      <c r="I15478" s="120">
        <v>0</v>
      </c>
      <c r="J15478" s="120">
        <v>0</v>
      </c>
    </row>
    <row r="15479" spans="1:10" ht="15" customHeight="1">
      <c r="A15479" s="46" t="s">
        <v>3953</v>
      </c>
      <c r="B15479" s="46" t="s">
        <v>35783</v>
      </c>
      <c r="C15479" s="47">
        <v>71.156999999999996</v>
      </c>
      <c r="D15479" s="119" t="s">
        <v>21332</v>
      </c>
      <c r="E15479" s="46" t="s">
        <v>21334</v>
      </c>
      <c r="F15479" s="121">
        <v>6.7050000000000001</v>
      </c>
      <c r="G15479" s="87"/>
      <c r="H15479" s="47"/>
      <c r="I15479" s="120">
        <v>51</v>
      </c>
      <c r="J15479" s="120">
        <v>0</v>
      </c>
    </row>
    <row r="15480" spans="1:10" ht="15" customHeight="1">
      <c r="A15480" s="46" t="s">
        <v>27920</v>
      </c>
      <c r="B15480" s="46" t="s">
        <v>27921</v>
      </c>
      <c r="C15480" s="47">
        <v>77.4238</v>
      </c>
      <c r="D15480" s="119" t="s">
        <v>21330</v>
      </c>
      <c r="E15480" s="46" t="s">
        <v>21332</v>
      </c>
      <c r="F15480" s="121">
        <v>12.3978</v>
      </c>
      <c r="G15480" s="87"/>
      <c r="H15480" s="47"/>
      <c r="I15480" s="120">
        <v>0</v>
      </c>
      <c r="J15480" s="120">
        <v>0</v>
      </c>
    </row>
    <row r="15481" spans="1:10" ht="15" customHeight="1">
      <c r="A15481" s="46" t="s">
        <v>27918</v>
      </c>
      <c r="B15481" s="46" t="s">
        <v>27919</v>
      </c>
      <c r="C15481" s="47">
        <v>81.322400000000002</v>
      </c>
      <c r="D15481" s="119" t="s">
        <v>21328</v>
      </c>
      <c r="E15481" s="46" t="s">
        <v>21330</v>
      </c>
      <c r="F15481" s="121">
        <v>32.892400000000002</v>
      </c>
      <c r="G15481" s="87"/>
      <c r="H15481" s="47"/>
      <c r="I15481" s="120">
        <v>0</v>
      </c>
      <c r="J15481" s="120">
        <v>0</v>
      </c>
    </row>
    <row r="15482" spans="1:10" ht="15" customHeight="1">
      <c r="A15482" s="46" t="s">
        <v>27917</v>
      </c>
      <c r="B15482" s="46" t="s">
        <v>34002</v>
      </c>
      <c r="C15482" s="47">
        <v>86.405000000000001</v>
      </c>
      <c r="D15482" s="119" t="s">
        <v>21326</v>
      </c>
      <c r="E15482" s="46" t="s">
        <v>21328</v>
      </c>
      <c r="F15482" s="121">
        <v>5.6471999999999998</v>
      </c>
      <c r="G15482" s="87"/>
      <c r="H15482" s="47"/>
      <c r="I15482" s="120">
        <v>1</v>
      </c>
      <c r="J15482" s="120">
        <v>0</v>
      </c>
    </row>
    <row r="15483" spans="1:10" ht="15" customHeight="1">
      <c r="A15483" s="46" t="s">
        <v>27915</v>
      </c>
      <c r="B15483" s="46" t="s">
        <v>27916</v>
      </c>
      <c r="C15483" s="47">
        <v>137.23140000000001</v>
      </c>
      <c r="D15483" s="119" t="s">
        <v>6397</v>
      </c>
      <c r="E15483" s="46" t="s">
        <v>21326</v>
      </c>
      <c r="F15483" s="121">
        <v>4.3898000000000001</v>
      </c>
      <c r="G15483" s="87"/>
      <c r="H15483" s="47"/>
      <c r="I15483" s="120">
        <v>0</v>
      </c>
      <c r="J15483" s="120">
        <v>0</v>
      </c>
    </row>
    <row r="15484" spans="1:10" ht="15" customHeight="1">
      <c r="A15484" s="46" t="s">
        <v>27913</v>
      </c>
      <c r="B15484" s="46" t="s">
        <v>27914</v>
      </c>
      <c r="C15484" s="47">
        <v>159.40180000000001</v>
      </c>
      <c r="D15484" s="119" t="s">
        <v>6400</v>
      </c>
      <c r="E15484" s="46" t="s">
        <v>6397</v>
      </c>
      <c r="F15484" s="121">
        <v>10.626799999999999</v>
      </c>
      <c r="G15484" s="87"/>
      <c r="H15484" s="47"/>
      <c r="I15484" s="120">
        <v>0</v>
      </c>
      <c r="J15484" s="120">
        <v>0</v>
      </c>
    </row>
    <row r="15485" spans="1:10" ht="15" customHeight="1">
      <c r="A15485" s="46" t="s">
        <v>27911</v>
      </c>
      <c r="B15485" s="46" t="s">
        <v>27912</v>
      </c>
      <c r="C15485" s="47">
        <v>203.3056</v>
      </c>
      <c r="D15485" s="119" t="s">
        <v>6403</v>
      </c>
      <c r="E15485" s="46" t="s">
        <v>6400</v>
      </c>
      <c r="F15485" s="121">
        <v>21.759599999999999</v>
      </c>
      <c r="G15485" s="87"/>
      <c r="H15485" s="47"/>
      <c r="I15485" s="120">
        <v>0</v>
      </c>
      <c r="J15485" s="120">
        <v>0</v>
      </c>
    </row>
    <row r="15486" spans="1:10" ht="15" customHeight="1">
      <c r="A15486" s="46" t="s">
        <v>27931</v>
      </c>
      <c r="B15486" s="46" t="s">
        <v>27932</v>
      </c>
      <c r="C15486" s="47">
        <v>72.869399999999999</v>
      </c>
      <c r="D15486" s="119" t="s">
        <v>21321</v>
      </c>
      <c r="E15486" s="46" t="s">
        <v>6403</v>
      </c>
      <c r="F15486" s="121">
        <v>65.531999999999996</v>
      </c>
      <c r="G15486" s="87"/>
      <c r="H15486" s="47"/>
      <c r="I15486" s="120">
        <v>6</v>
      </c>
      <c r="J15486" s="120">
        <v>0</v>
      </c>
    </row>
    <row r="15487" spans="1:10" ht="15" customHeight="1">
      <c r="A15487" s="46" t="s">
        <v>4942</v>
      </c>
      <c r="B15487" s="46" t="s">
        <v>27930</v>
      </c>
      <c r="C15487" s="47">
        <v>49.186799999999998</v>
      </c>
      <c r="D15487" s="119" t="s">
        <v>33645</v>
      </c>
      <c r="E15487" s="46" t="s">
        <v>21321</v>
      </c>
      <c r="F15487" s="121">
        <v>13.764200000000001</v>
      </c>
      <c r="G15487" s="87"/>
      <c r="H15487" s="47"/>
      <c r="I15487" s="120">
        <v>2</v>
      </c>
      <c r="J15487" s="120">
        <v>0</v>
      </c>
    </row>
    <row r="15488" spans="1:10" ht="15" customHeight="1">
      <c r="A15488" s="46" t="s">
        <v>27928</v>
      </c>
      <c r="B15488" s="46" t="s">
        <v>27929</v>
      </c>
      <c r="C15488" s="47">
        <v>29.603200000000001</v>
      </c>
      <c r="D15488" s="119" t="s">
        <v>33647</v>
      </c>
      <c r="E15488" s="46" t="s">
        <v>33645</v>
      </c>
      <c r="F15488" s="121">
        <v>21.506599999999999</v>
      </c>
      <c r="G15488" s="87"/>
      <c r="H15488" s="47"/>
      <c r="I15488" s="120">
        <v>0</v>
      </c>
      <c r="J15488" s="120">
        <v>0</v>
      </c>
    </row>
    <row r="15489" spans="1:10" ht="15" customHeight="1">
      <c r="A15489" s="46" t="s">
        <v>27926</v>
      </c>
      <c r="B15489" s="46" t="s">
        <v>27927</v>
      </c>
      <c r="C15489" s="47">
        <v>25.0488</v>
      </c>
      <c r="D15489" s="119" t="s">
        <v>33649</v>
      </c>
      <c r="E15489" s="46" t="s">
        <v>33647</v>
      </c>
      <c r="F15489" s="121">
        <v>77.4238</v>
      </c>
      <c r="G15489" s="87"/>
      <c r="H15489" s="47"/>
      <c r="I15489" s="120">
        <v>2</v>
      </c>
      <c r="J15489" s="120">
        <v>0</v>
      </c>
    </row>
    <row r="15490" spans="1:10" ht="15" customHeight="1">
      <c r="A15490" s="46" t="s">
        <v>27924</v>
      </c>
      <c r="B15490" s="46" t="s">
        <v>27925</v>
      </c>
      <c r="C15490" s="47">
        <v>31.880400000000002</v>
      </c>
      <c r="D15490" s="119" t="s">
        <v>33643</v>
      </c>
      <c r="E15490" s="46" t="s">
        <v>33649</v>
      </c>
      <c r="F15490" s="121">
        <v>114.1168</v>
      </c>
      <c r="G15490" s="87"/>
      <c r="H15490" s="47"/>
      <c r="I15490" s="120">
        <v>0</v>
      </c>
      <c r="J15490" s="120">
        <v>0</v>
      </c>
    </row>
    <row r="15491" spans="1:10" ht="15" customHeight="1">
      <c r="A15491" s="46" t="s">
        <v>27935</v>
      </c>
      <c r="B15491" s="46" t="s">
        <v>27936</v>
      </c>
      <c r="C15491" s="47">
        <v>51.8688</v>
      </c>
      <c r="D15491" s="119" t="s">
        <v>21465</v>
      </c>
      <c r="E15491" s="46" t="s">
        <v>33643</v>
      </c>
      <c r="F15491" s="121">
        <v>1.7078</v>
      </c>
      <c r="G15491" s="87"/>
      <c r="H15491" s="47"/>
      <c r="I15491" s="120">
        <v>0</v>
      </c>
      <c r="J15491" s="120">
        <v>0</v>
      </c>
    </row>
    <row r="15492" spans="1:10" ht="15" customHeight="1">
      <c r="A15492" s="46" t="s">
        <v>27933</v>
      </c>
      <c r="B15492" s="46" t="s">
        <v>27934</v>
      </c>
      <c r="C15492" s="47">
        <v>47.061599999999999</v>
      </c>
      <c r="D15492" s="119" t="s">
        <v>21464</v>
      </c>
      <c r="E15492" s="46" t="s">
        <v>21465</v>
      </c>
      <c r="F15492" s="121">
        <v>3.5169999999999999</v>
      </c>
      <c r="G15492" s="87"/>
      <c r="H15492" s="47"/>
      <c r="I15492" s="120">
        <v>0</v>
      </c>
      <c r="J15492" s="120">
        <v>0</v>
      </c>
    </row>
    <row r="15493" spans="1:10" ht="15" customHeight="1">
      <c r="A15493" s="46" t="s">
        <v>36</v>
      </c>
      <c r="B15493" s="46" t="s">
        <v>27937</v>
      </c>
      <c r="C15493" s="47">
        <v>169.24860000000001</v>
      </c>
      <c r="D15493" s="119" t="s">
        <v>21463</v>
      </c>
      <c r="E15493" s="46" t="s">
        <v>21464</v>
      </c>
      <c r="F15493" s="121">
        <v>5.7942</v>
      </c>
      <c r="G15493" s="87"/>
      <c r="H15493" s="47"/>
      <c r="I15493" s="120">
        <v>3</v>
      </c>
      <c r="J15493" s="120">
        <v>0</v>
      </c>
    </row>
    <row r="15494" spans="1:10" ht="15" customHeight="1">
      <c r="A15494" s="46" t="s">
        <v>821</v>
      </c>
      <c r="B15494" s="46" t="s">
        <v>27939</v>
      </c>
      <c r="C15494" s="47">
        <v>89.644599999999997</v>
      </c>
      <c r="D15494" s="119" t="s">
        <v>21462</v>
      </c>
      <c r="E15494" s="46" t="s">
        <v>21463</v>
      </c>
      <c r="F15494" s="121">
        <v>9.9941999999999993</v>
      </c>
      <c r="G15494" s="87"/>
      <c r="H15494" s="47"/>
      <c r="I15494" s="120">
        <v>76</v>
      </c>
      <c r="J15494" s="120">
        <v>0</v>
      </c>
    </row>
    <row r="15495" spans="1:10" ht="15" customHeight="1">
      <c r="A15495" s="46" t="s">
        <v>829</v>
      </c>
      <c r="B15495" s="46" t="s">
        <v>27938</v>
      </c>
      <c r="C15495" s="47">
        <v>139.03380000000001</v>
      </c>
      <c r="D15495" s="119" t="s">
        <v>21460</v>
      </c>
      <c r="E15495" s="46" t="s">
        <v>21462</v>
      </c>
      <c r="F15495" s="121">
        <v>3.4409999999999998</v>
      </c>
      <c r="G15495" s="87"/>
      <c r="H15495" s="47"/>
      <c r="I15495" s="120">
        <v>10</v>
      </c>
      <c r="J15495" s="120">
        <v>0</v>
      </c>
    </row>
    <row r="15496" spans="1:10" ht="15" customHeight="1">
      <c r="A15496" s="46" t="s">
        <v>399</v>
      </c>
      <c r="B15496" s="46" t="s">
        <v>28084</v>
      </c>
      <c r="C15496" s="47">
        <v>32.639400000000002</v>
      </c>
      <c r="D15496" s="119" t="s">
        <v>21458</v>
      </c>
      <c r="E15496" s="46" t="s">
        <v>21460</v>
      </c>
      <c r="F15496" s="121">
        <v>6.8822000000000001</v>
      </c>
      <c r="G15496" s="87"/>
      <c r="H15496" s="47"/>
      <c r="I15496" s="120">
        <v>0</v>
      </c>
      <c r="J15496" s="120">
        <v>0</v>
      </c>
    </row>
    <row r="15497" spans="1:10" ht="15" customHeight="1">
      <c r="A15497" s="46" t="s">
        <v>402</v>
      </c>
      <c r="B15497" s="46" t="s">
        <v>28083</v>
      </c>
      <c r="C15497" s="47">
        <v>30.109200000000001</v>
      </c>
      <c r="D15497" s="119" t="s">
        <v>21456</v>
      </c>
      <c r="E15497" s="46" t="s">
        <v>21458</v>
      </c>
      <c r="F15497" s="121">
        <v>13.764200000000001</v>
      </c>
      <c r="G15497" s="87"/>
      <c r="H15497" s="47"/>
      <c r="I15497" s="120">
        <v>16</v>
      </c>
      <c r="J15497" s="120">
        <v>0</v>
      </c>
    </row>
    <row r="15498" spans="1:10" ht="15" customHeight="1">
      <c r="A15498" s="46" t="s">
        <v>30</v>
      </c>
      <c r="B15498" s="46" t="s">
        <v>27940</v>
      </c>
      <c r="C15498" s="47">
        <v>265.31760000000003</v>
      </c>
      <c r="D15498" s="119" t="s">
        <v>21454</v>
      </c>
      <c r="E15498" s="46" t="s">
        <v>21456</v>
      </c>
      <c r="F15498" s="121">
        <v>32.69</v>
      </c>
      <c r="G15498" s="87"/>
      <c r="H15498" s="47"/>
      <c r="I15498" s="120">
        <v>5</v>
      </c>
      <c r="J15498" s="120">
        <v>0</v>
      </c>
    </row>
    <row r="15499" spans="1:10" ht="15" customHeight="1">
      <c r="A15499" s="46" t="s">
        <v>4244</v>
      </c>
      <c r="B15499" s="46" t="s">
        <v>27950</v>
      </c>
      <c r="C15499" s="47">
        <v>35.422600000000003</v>
      </c>
      <c r="D15499" s="119" t="s">
        <v>21452</v>
      </c>
      <c r="E15499" s="46" t="s">
        <v>21454</v>
      </c>
      <c r="F15499" s="121">
        <v>3.4409999999999998</v>
      </c>
      <c r="G15499" s="87"/>
      <c r="H15499" s="47"/>
      <c r="I15499" s="120">
        <v>145</v>
      </c>
      <c r="J15499" s="120">
        <v>0</v>
      </c>
    </row>
    <row r="15500" spans="1:10" ht="15" customHeight="1">
      <c r="A15500" s="46" t="s">
        <v>27948</v>
      </c>
      <c r="B15500" s="46" t="s">
        <v>27949</v>
      </c>
      <c r="C15500" s="47">
        <v>71.148799999999994</v>
      </c>
      <c r="D15500" s="119" t="s">
        <v>21450</v>
      </c>
      <c r="E15500" s="46" t="s">
        <v>21452</v>
      </c>
      <c r="F15500" s="121">
        <v>6.8822000000000001</v>
      </c>
      <c r="G15500" s="87"/>
      <c r="H15500" s="47"/>
      <c r="I15500" s="120">
        <v>1</v>
      </c>
      <c r="J15500" s="120">
        <v>0</v>
      </c>
    </row>
    <row r="15501" spans="1:10" ht="15" customHeight="1">
      <c r="A15501" s="46" t="s">
        <v>4256</v>
      </c>
      <c r="B15501" s="46" t="s">
        <v>27947</v>
      </c>
      <c r="C15501" s="47">
        <v>35.422600000000003</v>
      </c>
      <c r="D15501" s="119" t="s">
        <v>21448</v>
      </c>
      <c r="E15501" s="46" t="s">
        <v>21450</v>
      </c>
      <c r="F15501" s="121">
        <v>13.764200000000001</v>
      </c>
      <c r="G15501" s="87"/>
      <c r="H15501" s="47"/>
      <c r="I15501" s="120">
        <v>184</v>
      </c>
      <c r="J15501" s="120">
        <v>0</v>
      </c>
    </row>
    <row r="15502" spans="1:10" ht="15" customHeight="1">
      <c r="A15502" s="46" t="s">
        <v>27945</v>
      </c>
      <c r="B15502" s="46" t="s">
        <v>27946</v>
      </c>
      <c r="C15502" s="47">
        <v>35.422600000000003</v>
      </c>
      <c r="D15502" s="119" t="s">
        <v>21446</v>
      </c>
      <c r="E15502" s="46" t="s">
        <v>21448</v>
      </c>
      <c r="F15502" s="121">
        <v>32.69</v>
      </c>
      <c r="G15502" s="87"/>
      <c r="H15502" s="47"/>
      <c r="I15502" s="120">
        <v>8</v>
      </c>
      <c r="J15502" s="120">
        <v>0</v>
      </c>
    </row>
    <row r="15503" spans="1:10" ht="15" customHeight="1">
      <c r="A15503" s="46" t="s">
        <v>27943</v>
      </c>
      <c r="B15503" s="46" t="s">
        <v>27944</v>
      </c>
      <c r="C15503" s="47">
        <v>35.422600000000003</v>
      </c>
      <c r="D15503" s="119" t="s">
        <v>20960</v>
      </c>
      <c r="E15503" s="46" t="s">
        <v>21446</v>
      </c>
      <c r="F15503" s="121">
        <v>9.3109999999999999</v>
      </c>
      <c r="G15503" s="87"/>
      <c r="H15503" s="47"/>
      <c r="I15503" s="120">
        <v>14</v>
      </c>
      <c r="J15503" s="120">
        <v>0</v>
      </c>
    </row>
    <row r="15504" spans="1:10" ht="15" customHeight="1">
      <c r="A15504" s="46" t="s">
        <v>27941</v>
      </c>
      <c r="B15504" s="46" t="s">
        <v>27942</v>
      </c>
      <c r="C15504" s="47">
        <v>35.422600000000003</v>
      </c>
      <c r="D15504" s="119" t="s">
        <v>20958</v>
      </c>
      <c r="E15504" s="46" t="s">
        <v>20960</v>
      </c>
      <c r="F15504" s="121">
        <v>10.120799999999999</v>
      </c>
      <c r="G15504" s="87"/>
      <c r="H15504" s="47"/>
      <c r="I15504" s="120">
        <v>0</v>
      </c>
      <c r="J15504" s="120">
        <v>0</v>
      </c>
    </row>
    <row r="15505" spans="1:10" ht="15" customHeight="1">
      <c r="A15505" s="46" t="s">
        <v>27955</v>
      </c>
      <c r="B15505" s="46" t="s">
        <v>27956</v>
      </c>
      <c r="C15505" s="47">
        <v>143.46180000000001</v>
      </c>
      <c r="D15505" s="119" t="s">
        <v>20956</v>
      </c>
      <c r="E15505" s="46" t="s">
        <v>20958</v>
      </c>
      <c r="F15505" s="121">
        <v>20.190999999999999</v>
      </c>
      <c r="G15505" s="87"/>
      <c r="H15505" s="47"/>
      <c r="I15505" s="120">
        <v>0</v>
      </c>
      <c r="J15505" s="120">
        <v>0</v>
      </c>
    </row>
    <row r="15506" spans="1:10" ht="15" customHeight="1">
      <c r="A15506" s="46" t="s">
        <v>27953</v>
      </c>
      <c r="B15506" s="46" t="s">
        <v>27954</v>
      </c>
      <c r="C15506" s="47">
        <v>170.7878</v>
      </c>
      <c r="D15506" s="119" t="s">
        <v>20954</v>
      </c>
      <c r="E15506" s="46" t="s">
        <v>20956</v>
      </c>
      <c r="F15506" s="121">
        <v>21.549600000000002</v>
      </c>
      <c r="G15506" s="87"/>
      <c r="H15506" s="47"/>
      <c r="I15506" s="120">
        <v>0</v>
      </c>
      <c r="J15506" s="120">
        <v>0</v>
      </c>
    </row>
    <row r="15507" spans="1:10" ht="15" customHeight="1">
      <c r="A15507" s="46" t="s">
        <v>27951</v>
      </c>
      <c r="B15507" s="46" t="s">
        <v>27952</v>
      </c>
      <c r="C15507" s="47">
        <v>182.17359999999999</v>
      </c>
      <c r="D15507" s="119" t="s">
        <v>33654</v>
      </c>
      <c r="E15507" s="46" t="s">
        <v>20954</v>
      </c>
      <c r="F15507" s="121">
        <v>7.5906000000000002</v>
      </c>
      <c r="G15507" s="87"/>
      <c r="H15507" s="47"/>
      <c r="I15507" s="120">
        <v>1</v>
      </c>
      <c r="J15507" s="120">
        <v>0</v>
      </c>
    </row>
    <row r="15508" spans="1:10" ht="15" customHeight="1">
      <c r="A15508" s="46" t="s">
        <v>27964</v>
      </c>
      <c r="B15508" s="46" t="s">
        <v>27965</v>
      </c>
      <c r="C15508" s="47">
        <v>139.76759999999999</v>
      </c>
      <c r="D15508" s="119" t="s">
        <v>21367</v>
      </c>
      <c r="E15508" s="46" t="s">
        <v>33654</v>
      </c>
      <c r="F15508" s="121">
        <v>1.8582000000000001</v>
      </c>
      <c r="G15508" s="87"/>
      <c r="H15508" s="47"/>
      <c r="I15508" s="120">
        <v>0</v>
      </c>
      <c r="J15508" s="120">
        <v>0</v>
      </c>
    </row>
    <row r="15509" spans="1:10" ht="15" customHeight="1">
      <c r="A15509" s="46" t="s">
        <v>4734</v>
      </c>
      <c r="B15509" s="46" t="s">
        <v>27963</v>
      </c>
      <c r="C15509" s="47">
        <v>190.5992</v>
      </c>
      <c r="D15509" s="119" t="s">
        <v>21362</v>
      </c>
      <c r="E15509" s="46" t="s">
        <v>21367</v>
      </c>
      <c r="F15509" s="121">
        <v>1.5182</v>
      </c>
      <c r="G15509" s="87"/>
      <c r="H15509" s="47"/>
      <c r="I15509" s="120">
        <v>32</v>
      </c>
      <c r="J15509" s="120">
        <v>0</v>
      </c>
    </row>
    <row r="15510" spans="1:10" ht="15" customHeight="1">
      <c r="A15510" s="46" t="s">
        <v>27961</v>
      </c>
      <c r="B15510" s="46" t="s">
        <v>27962</v>
      </c>
      <c r="C15510" s="47">
        <v>190.5992</v>
      </c>
      <c r="D15510" s="119" t="s">
        <v>21360</v>
      </c>
      <c r="E15510" s="46" t="s">
        <v>21362</v>
      </c>
      <c r="F15510" s="121">
        <v>2.2625999999999999</v>
      </c>
      <c r="G15510" s="87"/>
      <c r="H15510" s="47"/>
      <c r="I15510" s="120">
        <v>2</v>
      </c>
      <c r="J15510" s="120">
        <v>0</v>
      </c>
    </row>
    <row r="15511" spans="1:10" ht="15" customHeight="1">
      <c r="A15511" s="46" t="s">
        <v>27970</v>
      </c>
      <c r="B15511" s="46" t="s">
        <v>27971</v>
      </c>
      <c r="C15511" s="47">
        <v>114.3646</v>
      </c>
      <c r="D15511" s="119" t="s">
        <v>21358</v>
      </c>
      <c r="E15511" s="46" t="s">
        <v>21360</v>
      </c>
      <c r="F15511" s="121">
        <v>1.7685999999999999</v>
      </c>
      <c r="G15511" s="87"/>
      <c r="H15511" s="47"/>
      <c r="I15511" s="120">
        <v>1</v>
      </c>
      <c r="J15511" s="120">
        <v>0</v>
      </c>
    </row>
    <row r="15512" spans="1:10" ht="15" customHeight="1">
      <c r="A15512" s="46" t="s">
        <v>27968</v>
      </c>
      <c r="B15512" s="46" t="s">
        <v>27969</v>
      </c>
      <c r="C15512" s="47">
        <v>125.2444</v>
      </c>
      <c r="D15512" s="119" t="s">
        <v>21350</v>
      </c>
      <c r="E15512" s="46" t="s">
        <v>21358</v>
      </c>
      <c r="F15512" s="121">
        <v>0.2392</v>
      </c>
      <c r="G15512" s="87"/>
      <c r="H15512" s="47"/>
      <c r="I15512" s="120">
        <v>18</v>
      </c>
      <c r="J15512" s="120">
        <v>0</v>
      </c>
    </row>
    <row r="15513" spans="1:10" ht="15" customHeight="1">
      <c r="A15513" s="46" t="s">
        <v>27972</v>
      </c>
      <c r="B15513" s="46" t="s">
        <v>27973</v>
      </c>
      <c r="C15513" s="47">
        <v>71.148799999999994</v>
      </c>
      <c r="D15513" s="119" t="s">
        <v>21348</v>
      </c>
      <c r="E15513" s="46" t="s">
        <v>21350</v>
      </c>
      <c r="F15513" s="121">
        <v>0.2392</v>
      </c>
      <c r="G15513" s="87"/>
      <c r="H15513" s="47"/>
      <c r="I15513" s="120">
        <v>1</v>
      </c>
      <c r="J15513" s="120">
        <v>0</v>
      </c>
    </row>
    <row r="15514" spans="1:10" ht="15" customHeight="1">
      <c r="A15514" s="46" t="s">
        <v>4746</v>
      </c>
      <c r="B15514" s="46" t="s">
        <v>27978</v>
      </c>
      <c r="C15514" s="47">
        <v>86.026399999999995</v>
      </c>
      <c r="D15514" s="119" t="s">
        <v>21346</v>
      </c>
      <c r="E15514" s="46" t="s">
        <v>21348</v>
      </c>
      <c r="F15514" s="121">
        <v>0.30740000000000001</v>
      </c>
      <c r="G15514" s="87"/>
      <c r="H15514" s="47"/>
      <c r="I15514" s="120">
        <v>9</v>
      </c>
      <c r="J15514" s="120">
        <v>0</v>
      </c>
    </row>
    <row r="15515" spans="1:10" ht="15" customHeight="1">
      <c r="A15515" s="46" t="s">
        <v>27976</v>
      </c>
      <c r="B15515" s="46" t="s">
        <v>27977</v>
      </c>
      <c r="C15515" s="47">
        <v>106.268</v>
      </c>
      <c r="D15515" s="119" t="s">
        <v>21344</v>
      </c>
      <c r="E15515" s="46" t="s">
        <v>21346</v>
      </c>
      <c r="F15515" s="121">
        <v>1.3331999999999999</v>
      </c>
      <c r="G15515" s="87"/>
      <c r="H15515" s="47"/>
      <c r="I15515" s="120">
        <v>3</v>
      </c>
      <c r="J15515" s="120">
        <v>0</v>
      </c>
    </row>
    <row r="15516" spans="1:10" ht="15" customHeight="1">
      <c r="A15516" s="46" t="s">
        <v>27974</v>
      </c>
      <c r="B15516" s="46" t="s">
        <v>27975</v>
      </c>
      <c r="C15516" s="47">
        <v>121.9804</v>
      </c>
      <c r="D15516" s="119" t="s">
        <v>21319</v>
      </c>
      <c r="E15516" s="46" t="s">
        <v>21344</v>
      </c>
      <c r="F15516" s="121">
        <v>0.96140000000000003</v>
      </c>
      <c r="G15516" s="87"/>
      <c r="H15516" s="47"/>
      <c r="I15516" s="120">
        <v>3</v>
      </c>
      <c r="J15516" s="120">
        <v>0</v>
      </c>
    </row>
    <row r="15517" spans="1:10" ht="15" customHeight="1">
      <c r="A15517" s="46" t="s">
        <v>27981</v>
      </c>
      <c r="B15517" s="46" t="s">
        <v>27982</v>
      </c>
      <c r="C15517" s="47">
        <v>141.69059999999999</v>
      </c>
      <c r="D15517" s="119" t="s">
        <v>21317</v>
      </c>
      <c r="E15517" s="46" t="s">
        <v>21319</v>
      </c>
      <c r="F15517" s="121">
        <v>0.52880000000000005</v>
      </c>
      <c r="G15517" s="87"/>
      <c r="H15517" s="47"/>
      <c r="I15517" s="120">
        <v>9</v>
      </c>
      <c r="J15517" s="120">
        <v>0</v>
      </c>
    </row>
    <row r="15518" spans="1:10" ht="15" customHeight="1">
      <c r="A15518" s="46" t="s">
        <v>27979</v>
      </c>
      <c r="B15518" s="46" t="s">
        <v>27980</v>
      </c>
      <c r="C15518" s="47">
        <v>141.69059999999999</v>
      </c>
      <c r="D15518" s="119" t="s">
        <v>21379</v>
      </c>
      <c r="E15518" s="46" t="s">
        <v>21317</v>
      </c>
      <c r="F15518" s="121">
        <v>1.7662</v>
      </c>
      <c r="G15518" s="87"/>
      <c r="H15518" s="47"/>
      <c r="I15518" s="120">
        <v>10</v>
      </c>
      <c r="J15518" s="120">
        <v>0</v>
      </c>
    </row>
    <row r="15519" spans="1:10" ht="15" customHeight="1">
      <c r="A15519" s="46" t="s">
        <v>27983</v>
      </c>
      <c r="B15519" s="46" t="s">
        <v>27984</v>
      </c>
      <c r="C15519" s="47">
        <v>111.818</v>
      </c>
      <c r="D15519" s="119" t="s">
        <v>21376</v>
      </c>
      <c r="E15519" s="46" t="s">
        <v>21379</v>
      </c>
      <c r="F15519" s="121">
        <v>1.8024</v>
      </c>
      <c r="G15519" s="87"/>
      <c r="H15519" s="47"/>
      <c r="I15519" s="120">
        <v>7</v>
      </c>
      <c r="J15519" s="120">
        <v>0</v>
      </c>
    </row>
    <row r="15520" spans="1:10" ht="15" customHeight="1">
      <c r="A15520" s="46" t="s">
        <v>4770</v>
      </c>
      <c r="B15520" s="46" t="s">
        <v>34003</v>
      </c>
      <c r="C15520" s="47">
        <v>95.641199999999998</v>
      </c>
      <c r="D15520" s="119" t="s">
        <v>21355</v>
      </c>
      <c r="E15520" s="46" t="s">
        <v>21376</v>
      </c>
      <c r="F15520" s="121">
        <v>4.782</v>
      </c>
      <c r="G15520" s="87"/>
      <c r="H15520" s="47"/>
      <c r="I15520" s="120">
        <v>73</v>
      </c>
      <c r="J15520" s="120">
        <v>0</v>
      </c>
    </row>
    <row r="15521" spans="1:10" ht="15" customHeight="1">
      <c r="A15521" s="46" t="s">
        <v>4782</v>
      </c>
      <c r="B15521" s="46" t="s">
        <v>27985</v>
      </c>
      <c r="C15521" s="47">
        <v>137.23740000000001</v>
      </c>
      <c r="D15521" s="119" t="s">
        <v>21340</v>
      </c>
      <c r="E15521" s="46" t="s">
        <v>21355</v>
      </c>
      <c r="F15521" s="121">
        <v>4.9592000000000001</v>
      </c>
      <c r="G15521" s="87"/>
      <c r="H15521" s="47"/>
      <c r="I15521" s="120">
        <v>65</v>
      </c>
      <c r="J15521" s="120">
        <v>0</v>
      </c>
    </row>
    <row r="15522" spans="1:10" ht="15" customHeight="1">
      <c r="A15522" s="46" t="s">
        <v>28023</v>
      </c>
      <c r="B15522" s="46" t="s">
        <v>28024</v>
      </c>
      <c r="C15522" s="47">
        <v>266.83879999999999</v>
      </c>
      <c r="D15522" s="119" t="s">
        <v>21353</v>
      </c>
      <c r="E15522" s="46" t="s">
        <v>21340</v>
      </c>
      <c r="F15522" s="121">
        <v>5.4092000000000002</v>
      </c>
      <c r="G15522" s="87"/>
      <c r="H15522" s="47"/>
      <c r="I15522" s="120">
        <v>26</v>
      </c>
      <c r="J15522" s="120">
        <v>0</v>
      </c>
    </row>
    <row r="15523" spans="1:10" ht="15" customHeight="1">
      <c r="A15523" s="46" t="s">
        <v>28021</v>
      </c>
      <c r="B15523" s="46" t="s">
        <v>28022</v>
      </c>
      <c r="C15523" s="47">
        <v>330.37180000000001</v>
      </c>
      <c r="D15523" s="119" t="s">
        <v>21351</v>
      </c>
      <c r="E15523" s="46" t="s">
        <v>21353</v>
      </c>
      <c r="F15523" s="121">
        <v>5.4092000000000002</v>
      </c>
      <c r="G15523" s="87"/>
      <c r="H15523" s="47"/>
      <c r="I15523" s="120">
        <v>0</v>
      </c>
      <c r="J15523" s="120">
        <v>0</v>
      </c>
    </row>
    <row r="15524" spans="1:10" ht="15" customHeight="1">
      <c r="A15524" s="46" t="s">
        <v>28019</v>
      </c>
      <c r="B15524" s="46" t="s">
        <v>28020</v>
      </c>
      <c r="C15524" s="47">
        <v>330.36680000000001</v>
      </c>
      <c r="D15524" s="119" t="s">
        <v>35999</v>
      </c>
      <c r="E15524" s="46" t="s">
        <v>21351</v>
      </c>
      <c r="F15524" s="121">
        <v>5.3388</v>
      </c>
      <c r="G15524" s="87"/>
      <c r="H15524" s="47"/>
      <c r="I15524" s="120">
        <v>0</v>
      </c>
      <c r="J15524" s="120">
        <v>0</v>
      </c>
    </row>
    <row r="15525" spans="1:10" ht="15" customHeight="1">
      <c r="A15525" s="46" t="s">
        <v>4953</v>
      </c>
      <c r="B15525" s="46" t="s">
        <v>28018</v>
      </c>
      <c r="C15525" s="47">
        <v>83.496200000000002</v>
      </c>
      <c r="D15525" s="119" t="s">
        <v>36001</v>
      </c>
      <c r="E15525" s="46" t="s">
        <v>35999</v>
      </c>
      <c r="F15525" s="121">
        <v>4.4836</v>
      </c>
      <c r="G15525" s="87"/>
      <c r="H15525" s="47"/>
      <c r="I15525" s="120">
        <v>25</v>
      </c>
      <c r="J15525" s="120">
        <v>0</v>
      </c>
    </row>
    <row r="15526" spans="1:10" ht="15" customHeight="1">
      <c r="A15526" s="46" t="s">
        <v>28016</v>
      </c>
      <c r="B15526" s="46" t="s">
        <v>28017</v>
      </c>
      <c r="C15526" s="47">
        <v>159.40180000000001</v>
      </c>
      <c r="D15526" s="119" t="s">
        <v>21098</v>
      </c>
      <c r="E15526" s="46" t="s">
        <v>36001</v>
      </c>
      <c r="F15526" s="121">
        <v>4.4836</v>
      </c>
      <c r="G15526" s="87"/>
      <c r="H15526" s="47"/>
      <c r="I15526" s="120">
        <v>17</v>
      </c>
      <c r="J15526" s="120">
        <v>0</v>
      </c>
    </row>
    <row r="15527" spans="1:10" ht="15" customHeight="1">
      <c r="A15527" s="46" t="s">
        <v>28014</v>
      </c>
      <c r="B15527" s="46" t="s">
        <v>28015</v>
      </c>
      <c r="C15527" s="47">
        <v>132.07579999999999</v>
      </c>
      <c r="D15527" s="119" t="s">
        <v>21182</v>
      </c>
      <c r="E15527" s="46" t="s">
        <v>21098</v>
      </c>
      <c r="F15527" s="121">
        <v>2.1</v>
      </c>
      <c r="G15527" s="87"/>
      <c r="H15527" s="47"/>
      <c r="I15527" s="120">
        <v>2</v>
      </c>
      <c r="J15527" s="120">
        <v>0</v>
      </c>
    </row>
    <row r="15528" spans="1:10" ht="15" customHeight="1">
      <c r="A15528" s="46" t="s">
        <v>28012</v>
      </c>
      <c r="B15528" s="46" t="s">
        <v>28013</v>
      </c>
      <c r="C15528" s="47">
        <v>152.47919999999999</v>
      </c>
      <c r="D15528" s="119" t="s">
        <v>21365</v>
      </c>
      <c r="E15528" s="46" t="s">
        <v>21182</v>
      </c>
      <c r="F15528" s="121">
        <v>1.1386000000000001</v>
      </c>
      <c r="G15528" s="87"/>
      <c r="H15528" s="47"/>
      <c r="I15528" s="120">
        <v>1</v>
      </c>
      <c r="J15528" s="120">
        <v>0</v>
      </c>
    </row>
    <row r="15529" spans="1:10" ht="15" customHeight="1">
      <c r="A15529" s="46" t="s">
        <v>28010</v>
      </c>
      <c r="B15529" s="46" t="s">
        <v>28011</v>
      </c>
      <c r="C15529" s="47">
        <v>203.3056</v>
      </c>
      <c r="D15529" s="119" t="s">
        <v>21364</v>
      </c>
      <c r="E15529" s="46" t="s">
        <v>21365</v>
      </c>
      <c r="F15529" s="121">
        <v>0.83899999999999997</v>
      </c>
      <c r="G15529" s="87"/>
      <c r="H15529" s="47"/>
      <c r="I15529" s="120">
        <v>1</v>
      </c>
      <c r="J15529" s="120">
        <v>0</v>
      </c>
    </row>
    <row r="15530" spans="1:10" ht="15" customHeight="1">
      <c r="A15530" s="46" t="s">
        <v>28008</v>
      </c>
      <c r="B15530" s="46" t="s">
        <v>28009</v>
      </c>
      <c r="C15530" s="47">
        <v>203.3056</v>
      </c>
      <c r="D15530" s="119" t="s">
        <v>21207</v>
      </c>
      <c r="E15530" s="46" t="s">
        <v>21364</v>
      </c>
      <c r="F15530" s="121">
        <v>2.4161999999999999</v>
      </c>
      <c r="G15530" s="87"/>
      <c r="H15530" s="47"/>
      <c r="I15530" s="120">
        <v>1</v>
      </c>
      <c r="J15530" s="120">
        <v>0</v>
      </c>
    </row>
    <row r="15531" spans="1:10" ht="15" customHeight="1">
      <c r="A15531" s="46" t="s">
        <v>28006</v>
      </c>
      <c r="B15531" s="46" t="s">
        <v>28007</v>
      </c>
      <c r="C15531" s="47">
        <v>30.741800000000001</v>
      </c>
      <c r="D15531" s="119" t="s">
        <v>21225</v>
      </c>
      <c r="E15531" s="46" t="s">
        <v>21207</v>
      </c>
      <c r="F15531" s="121">
        <v>1.0374000000000001</v>
      </c>
      <c r="G15531" s="87"/>
      <c r="H15531" s="47"/>
      <c r="I15531" s="120">
        <v>0</v>
      </c>
      <c r="J15531" s="120">
        <v>0</v>
      </c>
    </row>
    <row r="15532" spans="1:10" ht="15" customHeight="1">
      <c r="A15532" s="46" t="s">
        <v>28004</v>
      </c>
      <c r="B15532" s="46" t="s">
        <v>28005</v>
      </c>
      <c r="C15532" s="47">
        <v>95.641199999999998</v>
      </c>
      <c r="D15532" s="119" t="s">
        <v>21222</v>
      </c>
      <c r="E15532" s="46" t="s">
        <v>21225</v>
      </c>
      <c r="F15532" s="121">
        <v>0.7742</v>
      </c>
      <c r="G15532" s="87"/>
      <c r="H15532" s="47"/>
      <c r="I15532" s="120">
        <v>13</v>
      </c>
      <c r="J15532" s="120">
        <v>0</v>
      </c>
    </row>
    <row r="15533" spans="1:10" ht="15" customHeight="1">
      <c r="A15533" s="46" t="s">
        <v>28002</v>
      </c>
      <c r="B15533" s="46" t="s">
        <v>28003</v>
      </c>
      <c r="C15533" s="47">
        <v>134.35300000000001</v>
      </c>
      <c r="D15533" s="119" t="s">
        <v>36007</v>
      </c>
      <c r="E15533" s="46" t="s">
        <v>21222</v>
      </c>
      <c r="F15533" s="121">
        <v>3.5169999999999999</v>
      </c>
      <c r="G15533" s="87"/>
      <c r="H15533" s="47"/>
      <c r="I15533" s="120">
        <v>0</v>
      </c>
      <c r="J15533" s="120">
        <v>0</v>
      </c>
    </row>
    <row r="15534" spans="1:10" ht="15" customHeight="1">
      <c r="A15534" s="46" t="s">
        <v>28000</v>
      </c>
      <c r="B15534" s="46" t="s">
        <v>28001</v>
      </c>
      <c r="C15534" s="47">
        <v>105.6606</v>
      </c>
      <c r="D15534" s="119" t="s">
        <v>7636</v>
      </c>
      <c r="E15534" s="46" t="s">
        <v>36007</v>
      </c>
      <c r="F15534" s="121">
        <v>5.5465999999999998</v>
      </c>
      <c r="G15534" s="87"/>
      <c r="H15534" s="47"/>
      <c r="I15534" s="120">
        <v>0</v>
      </c>
      <c r="J15534" s="120">
        <v>0</v>
      </c>
    </row>
    <row r="15535" spans="1:10" ht="15" customHeight="1">
      <c r="A15535" s="46" t="s">
        <v>27998</v>
      </c>
      <c r="B15535" s="46" t="s">
        <v>27999</v>
      </c>
      <c r="C15535" s="47">
        <v>26.1874</v>
      </c>
      <c r="D15535" s="119" t="s">
        <v>36009</v>
      </c>
      <c r="E15535" s="46" t="s">
        <v>7636</v>
      </c>
      <c r="F15535" s="121">
        <v>26.718800000000002</v>
      </c>
      <c r="G15535" s="87"/>
      <c r="H15535" s="47"/>
      <c r="I15535" s="120">
        <v>0</v>
      </c>
      <c r="J15535" s="120">
        <v>0</v>
      </c>
    </row>
    <row r="15536" spans="1:10" ht="15" customHeight="1">
      <c r="A15536" s="46" t="s">
        <v>28029</v>
      </c>
      <c r="B15536" s="46" t="s">
        <v>28030</v>
      </c>
      <c r="C15536" s="47">
        <v>63.254600000000003</v>
      </c>
      <c r="D15536" s="119" t="s">
        <v>36011</v>
      </c>
      <c r="E15536" s="46" t="s">
        <v>36009</v>
      </c>
      <c r="F15536" s="121">
        <v>2.5352000000000001</v>
      </c>
      <c r="G15536" s="87"/>
      <c r="H15536" s="47"/>
      <c r="I15536" s="120">
        <v>0</v>
      </c>
      <c r="J15536" s="120">
        <v>0</v>
      </c>
    </row>
    <row r="15537" spans="1:10" ht="15" customHeight="1">
      <c r="A15537" s="46" t="s">
        <v>28027</v>
      </c>
      <c r="B15537" s="46" t="s">
        <v>28028</v>
      </c>
      <c r="C15537" s="47">
        <v>88.556600000000003</v>
      </c>
      <c r="D15537" s="119" t="s">
        <v>36013</v>
      </c>
      <c r="E15537" s="46" t="s">
        <v>36011</v>
      </c>
      <c r="F15537" s="121">
        <v>2.5352000000000001</v>
      </c>
      <c r="G15537" s="87"/>
      <c r="H15537" s="47"/>
      <c r="I15537" s="120">
        <v>8</v>
      </c>
      <c r="J15537" s="120">
        <v>0</v>
      </c>
    </row>
    <row r="15538" spans="1:10" ht="15" customHeight="1">
      <c r="A15538" s="46" t="s">
        <v>28025</v>
      </c>
      <c r="B15538" s="46" t="s">
        <v>28026</v>
      </c>
      <c r="C15538" s="47">
        <v>88.556600000000003</v>
      </c>
      <c r="D15538" s="119" t="s">
        <v>21525</v>
      </c>
      <c r="E15538" s="46" t="s">
        <v>36013</v>
      </c>
      <c r="F15538" s="121">
        <v>4.4631999999999996</v>
      </c>
      <c r="G15538" s="87"/>
      <c r="H15538" s="47"/>
      <c r="I15538" s="120">
        <v>29</v>
      </c>
      <c r="J15538" s="120">
        <v>0</v>
      </c>
    </row>
    <row r="15539" spans="1:10" ht="15" customHeight="1">
      <c r="A15539" s="46" t="s">
        <v>28033</v>
      </c>
      <c r="B15539" s="46" t="s">
        <v>28034</v>
      </c>
      <c r="C15539" s="47">
        <v>114.3596</v>
      </c>
      <c r="D15539" s="119" t="s">
        <v>21524</v>
      </c>
      <c r="E15539" s="46" t="s">
        <v>21525</v>
      </c>
      <c r="F15539" s="121">
        <v>7.8334000000000001</v>
      </c>
      <c r="G15539" s="87"/>
      <c r="H15539" s="47"/>
      <c r="I15539" s="120">
        <v>3</v>
      </c>
      <c r="J15539" s="120">
        <v>0</v>
      </c>
    </row>
    <row r="15540" spans="1:10" ht="15" customHeight="1">
      <c r="A15540" s="46" t="s">
        <v>28031</v>
      </c>
      <c r="B15540" s="46" t="s">
        <v>28032</v>
      </c>
      <c r="C15540" s="47">
        <v>152.47919999999999</v>
      </c>
      <c r="D15540" s="119" t="s">
        <v>21522</v>
      </c>
      <c r="E15540" s="46" t="s">
        <v>21524</v>
      </c>
      <c r="F15540" s="121">
        <v>7.9244000000000003</v>
      </c>
      <c r="G15540" s="87"/>
      <c r="H15540" s="47"/>
      <c r="I15540" s="120">
        <v>2</v>
      </c>
      <c r="J15540" s="120">
        <v>0</v>
      </c>
    </row>
    <row r="15541" spans="1:10" ht="15" customHeight="1">
      <c r="A15541" s="46" t="s">
        <v>28053</v>
      </c>
      <c r="B15541" s="46" t="s">
        <v>28054</v>
      </c>
      <c r="C15541" s="47">
        <v>152.62100000000001</v>
      </c>
      <c r="D15541" s="119" t="s">
        <v>21520</v>
      </c>
      <c r="E15541" s="46" t="s">
        <v>21522</v>
      </c>
      <c r="F15541" s="121">
        <v>15.6668</v>
      </c>
      <c r="G15541" s="87"/>
      <c r="H15541" s="47"/>
      <c r="I15541" s="120">
        <v>0</v>
      </c>
      <c r="J15541" s="120">
        <v>0</v>
      </c>
    </row>
    <row r="15542" spans="1:10" ht="15" customHeight="1">
      <c r="A15542" s="46" t="s">
        <v>28051</v>
      </c>
      <c r="B15542" s="46" t="s">
        <v>28052</v>
      </c>
      <c r="C15542" s="47">
        <v>152.62100000000001</v>
      </c>
      <c r="D15542" s="119" t="s">
        <v>21518</v>
      </c>
      <c r="E15542" s="46" t="s">
        <v>21520</v>
      </c>
      <c r="F15542" s="121">
        <v>11.7956</v>
      </c>
      <c r="G15542" s="87"/>
      <c r="H15542" s="47"/>
      <c r="I15542" s="120">
        <v>2</v>
      </c>
      <c r="J15542" s="120">
        <v>0</v>
      </c>
    </row>
    <row r="15543" spans="1:10" ht="15" customHeight="1">
      <c r="A15543" s="46" t="s">
        <v>28049</v>
      </c>
      <c r="B15543" s="46" t="s">
        <v>28050</v>
      </c>
      <c r="C15543" s="47">
        <v>152.62100000000001</v>
      </c>
      <c r="D15543" s="119" t="s">
        <v>21516</v>
      </c>
      <c r="E15543" s="46" t="s">
        <v>21518</v>
      </c>
      <c r="F15543" s="121">
        <v>23.500399999999999</v>
      </c>
      <c r="G15543" s="87"/>
      <c r="H15543" s="47"/>
      <c r="I15543" s="120">
        <v>3</v>
      </c>
      <c r="J15543" s="120">
        <v>0</v>
      </c>
    </row>
    <row r="15544" spans="1:10" ht="15" customHeight="1">
      <c r="A15544" s="46" t="s">
        <v>28047</v>
      </c>
      <c r="B15544" s="46" t="s">
        <v>28048</v>
      </c>
      <c r="C15544" s="47">
        <v>152.62100000000001</v>
      </c>
      <c r="D15544" s="119" t="s">
        <v>21514</v>
      </c>
      <c r="E15544" s="46" t="s">
        <v>21516</v>
      </c>
      <c r="F15544" s="121">
        <v>3.5295999999999998</v>
      </c>
      <c r="G15544" s="87"/>
      <c r="H15544" s="47"/>
      <c r="I15544" s="120">
        <v>1</v>
      </c>
      <c r="J15544" s="120">
        <v>0</v>
      </c>
    </row>
    <row r="15545" spans="1:10" ht="15" customHeight="1">
      <c r="A15545" s="46" t="s">
        <v>28045</v>
      </c>
      <c r="B15545" s="46" t="s">
        <v>28046</v>
      </c>
      <c r="C15545" s="47">
        <v>152.62100000000001</v>
      </c>
      <c r="D15545" s="119" t="s">
        <v>21512</v>
      </c>
      <c r="E15545" s="46" t="s">
        <v>21514</v>
      </c>
      <c r="F15545" s="121">
        <v>5.6471999999999998</v>
      </c>
      <c r="G15545" s="87"/>
      <c r="H15545" s="47"/>
      <c r="I15545" s="120">
        <v>2</v>
      </c>
      <c r="J15545" s="120">
        <v>0</v>
      </c>
    </row>
    <row r="15546" spans="1:10" ht="15" customHeight="1">
      <c r="A15546" s="46" t="s">
        <v>28043</v>
      </c>
      <c r="B15546" s="46" t="s">
        <v>28044</v>
      </c>
      <c r="C15546" s="47">
        <v>152.62100000000001</v>
      </c>
      <c r="D15546" s="119" t="s">
        <v>21510</v>
      </c>
      <c r="E15546" s="46" t="s">
        <v>21512</v>
      </c>
      <c r="F15546" s="121">
        <v>5.7385999999999999</v>
      </c>
      <c r="G15546" s="87"/>
      <c r="H15546" s="47"/>
      <c r="I15546" s="120">
        <v>2</v>
      </c>
      <c r="J15546" s="120">
        <v>0</v>
      </c>
    </row>
    <row r="15547" spans="1:10" ht="15" customHeight="1">
      <c r="A15547" s="46" t="s">
        <v>28041</v>
      </c>
      <c r="B15547" s="46" t="s">
        <v>28042</v>
      </c>
      <c r="C15547" s="47">
        <v>152.62100000000001</v>
      </c>
      <c r="D15547" s="119" t="s">
        <v>21508</v>
      </c>
      <c r="E15547" s="46" t="s">
        <v>21510</v>
      </c>
      <c r="F15547" s="121">
        <v>11.2584</v>
      </c>
      <c r="G15547" s="87"/>
      <c r="H15547" s="47"/>
      <c r="I15547" s="120">
        <v>2</v>
      </c>
      <c r="J15547" s="120">
        <v>0</v>
      </c>
    </row>
    <row r="15548" spans="1:10" ht="15" customHeight="1">
      <c r="A15548" s="46" t="s">
        <v>28039</v>
      </c>
      <c r="B15548" s="46" t="s">
        <v>28040</v>
      </c>
      <c r="C15548" s="47">
        <v>152.62100000000001</v>
      </c>
      <c r="D15548" s="119" t="s">
        <v>21506</v>
      </c>
      <c r="E15548" s="46" t="s">
        <v>21508</v>
      </c>
      <c r="F15548" s="121">
        <v>7.8334000000000001</v>
      </c>
      <c r="G15548" s="87"/>
      <c r="H15548" s="47"/>
      <c r="I15548" s="120">
        <v>0</v>
      </c>
      <c r="J15548" s="120">
        <v>0</v>
      </c>
    </row>
    <row r="15549" spans="1:10" ht="15" customHeight="1">
      <c r="A15549" s="46" t="s">
        <v>28037</v>
      </c>
      <c r="B15549" s="46" t="s">
        <v>28038</v>
      </c>
      <c r="C15549" s="47">
        <v>152.62100000000001</v>
      </c>
      <c r="D15549" s="119" t="s">
        <v>21504</v>
      </c>
      <c r="E15549" s="46" t="s">
        <v>21506</v>
      </c>
      <c r="F15549" s="121">
        <v>16.887599999999999</v>
      </c>
      <c r="G15549" s="87"/>
      <c r="H15549" s="47"/>
      <c r="I15549" s="120">
        <v>0</v>
      </c>
      <c r="J15549" s="120">
        <v>0</v>
      </c>
    </row>
    <row r="15550" spans="1:10" ht="15" customHeight="1">
      <c r="A15550" s="46" t="s">
        <v>28035</v>
      </c>
      <c r="B15550" s="46" t="s">
        <v>28036</v>
      </c>
      <c r="C15550" s="47">
        <v>152.62100000000001</v>
      </c>
      <c r="D15550" s="119" t="s">
        <v>21537</v>
      </c>
      <c r="E15550" s="46" t="s">
        <v>21504</v>
      </c>
      <c r="F15550" s="121">
        <v>7.3326000000000002</v>
      </c>
      <c r="G15550" s="87"/>
      <c r="H15550" s="47"/>
      <c r="I15550" s="120">
        <v>0</v>
      </c>
      <c r="J15550" s="120">
        <v>0</v>
      </c>
    </row>
    <row r="15551" spans="1:10" ht="15" customHeight="1">
      <c r="A15551" s="46" t="s">
        <v>28055</v>
      </c>
      <c r="B15551" s="46" t="s">
        <v>28056</v>
      </c>
      <c r="C15551" s="47">
        <v>63.760800000000003</v>
      </c>
      <c r="D15551" s="119" t="s">
        <v>21535</v>
      </c>
      <c r="E15551" s="46" t="s">
        <v>21537</v>
      </c>
      <c r="F15551" s="121">
        <v>14.664999999999999</v>
      </c>
      <c r="G15551" s="87"/>
      <c r="H15551" s="47"/>
      <c r="I15551" s="120">
        <v>0</v>
      </c>
      <c r="J15551" s="120">
        <v>0</v>
      </c>
    </row>
    <row r="15552" spans="1:10" ht="15" customHeight="1">
      <c r="A15552" s="46" t="s">
        <v>28058</v>
      </c>
      <c r="B15552" s="46" t="s">
        <v>28057</v>
      </c>
      <c r="C15552" s="47">
        <v>176</v>
      </c>
      <c r="D15552" s="119" t="s">
        <v>21533</v>
      </c>
      <c r="E15552" s="46" t="s">
        <v>21535</v>
      </c>
      <c r="F15552" s="121">
        <v>22.042999999999999</v>
      </c>
      <c r="G15552" s="87"/>
      <c r="H15552" s="47"/>
      <c r="I15552" s="120">
        <v>0</v>
      </c>
      <c r="J15552" s="120">
        <v>0</v>
      </c>
    </row>
    <row r="15553" spans="1:10" ht="15" customHeight="1">
      <c r="A15553" s="46" t="s">
        <v>388</v>
      </c>
      <c r="B15553" s="46" t="s">
        <v>28057</v>
      </c>
      <c r="C15553" s="47">
        <v>178.40360000000001</v>
      </c>
      <c r="D15553" s="119" t="s">
        <v>21531</v>
      </c>
      <c r="E15553" s="46" t="s">
        <v>21533</v>
      </c>
      <c r="F15553" s="121">
        <v>5.8978000000000002</v>
      </c>
      <c r="G15553" s="87"/>
      <c r="H15553" s="47"/>
      <c r="I15553" s="120">
        <v>66</v>
      </c>
      <c r="J15553" s="120">
        <v>0</v>
      </c>
    </row>
    <row r="15554" spans="1:10" ht="15" customHeight="1">
      <c r="A15554" s="46" t="s">
        <v>28059</v>
      </c>
      <c r="B15554" s="46" t="s">
        <v>28060</v>
      </c>
      <c r="C15554" s="47">
        <v>326.108</v>
      </c>
      <c r="D15554" s="119" t="s">
        <v>21529</v>
      </c>
      <c r="E15554" s="46" t="s">
        <v>21531</v>
      </c>
      <c r="F15554" s="121">
        <v>11.841200000000001</v>
      </c>
      <c r="G15554" s="87"/>
      <c r="H15554" s="47"/>
      <c r="I15554" s="120">
        <v>0</v>
      </c>
      <c r="J15554" s="120">
        <v>0</v>
      </c>
    </row>
    <row r="15555" spans="1:10" ht="15" customHeight="1">
      <c r="A15555" s="46" t="s">
        <v>28075</v>
      </c>
      <c r="B15555" s="46" t="s">
        <v>28076</v>
      </c>
      <c r="C15555" s="47">
        <v>234.1944</v>
      </c>
      <c r="D15555" s="119" t="s">
        <v>21527</v>
      </c>
      <c r="E15555" s="46" t="s">
        <v>21529</v>
      </c>
      <c r="F15555" s="121">
        <v>17.762</v>
      </c>
      <c r="G15555" s="87"/>
      <c r="H15555" s="47"/>
      <c r="I15555" s="120">
        <v>0</v>
      </c>
      <c r="J15555" s="120">
        <v>0</v>
      </c>
    </row>
    <row r="15556" spans="1:10" ht="15" customHeight="1">
      <c r="A15556" s="46" t="s">
        <v>28073</v>
      </c>
      <c r="B15556" s="46" t="s">
        <v>28074</v>
      </c>
      <c r="C15556" s="47">
        <v>234.1944</v>
      </c>
      <c r="D15556" s="119" t="s">
        <v>21666</v>
      </c>
      <c r="E15556" s="46" t="s">
        <v>21527</v>
      </c>
      <c r="F15556" s="121">
        <v>3.9167999999999998</v>
      </c>
      <c r="G15556" s="87"/>
      <c r="H15556" s="47"/>
      <c r="I15556" s="120">
        <v>0</v>
      </c>
      <c r="J15556" s="120">
        <v>0</v>
      </c>
    </row>
    <row r="15557" spans="1:10" ht="15" customHeight="1">
      <c r="A15557" s="46" t="s">
        <v>28071</v>
      </c>
      <c r="B15557" s="46" t="s">
        <v>28072</v>
      </c>
      <c r="C15557" s="47">
        <v>234.1944</v>
      </c>
      <c r="D15557" s="119" t="s">
        <v>21664</v>
      </c>
      <c r="E15557" s="46" t="s">
        <v>21666</v>
      </c>
      <c r="F15557" s="121">
        <v>4.2809999999999997</v>
      </c>
      <c r="G15557" s="87"/>
      <c r="H15557" s="47"/>
      <c r="I15557" s="120">
        <v>0</v>
      </c>
      <c r="J15557" s="120">
        <v>0</v>
      </c>
    </row>
    <row r="15558" spans="1:10" ht="15" customHeight="1">
      <c r="A15558" s="46" t="s">
        <v>28069</v>
      </c>
      <c r="B15558" s="46" t="s">
        <v>28070</v>
      </c>
      <c r="C15558" s="47">
        <v>234.1944</v>
      </c>
      <c r="D15558" s="119" t="s">
        <v>21662</v>
      </c>
      <c r="E15558" s="46" t="s">
        <v>21664</v>
      </c>
      <c r="F15558" s="121">
        <v>4.8368000000000002</v>
      </c>
      <c r="G15558" s="87"/>
      <c r="H15558" s="47"/>
      <c r="I15558" s="120">
        <v>0</v>
      </c>
      <c r="J15558" s="120">
        <v>0</v>
      </c>
    </row>
    <row r="15559" spans="1:10" ht="15" customHeight="1">
      <c r="A15559" s="46" t="s">
        <v>28067</v>
      </c>
      <c r="B15559" s="46" t="s">
        <v>28068</v>
      </c>
      <c r="C15559" s="47">
        <v>234.1944</v>
      </c>
      <c r="D15559" s="119" t="s">
        <v>21660</v>
      </c>
      <c r="E15559" s="46" t="s">
        <v>21662</v>
      </c>
      <c r="F15559" s="121">
        <v>5.8478000000000003</v>
      </c>
      <c r="G15559" s="87"/>
      <c r="H15559" s="47"/>
      <c r="I15559" s="120">
        <v>0</v>
      </c>
      <c r="J15559" s="120">
        <v>0</v>
      </c>
    </row>
    <row r="15560" spans="1:10" ht="15" customHeight="1">
      <c r="A15560" s="46" t="s">
        <v>28065</v>
      </c>
      <c r="B15560" s="46" t="s">
        <v>28066</v>
      </c>
      <c r="C15560" s="47">
        <v>234.1944</v>
      </c>
      <c r="D15560" s="119" t="s">
        <v>21658</v>
      </c>
      <c r="E15560" s="46" t="s">
        <v>21660</v>
      </c>
      <c r="F15560" s="121">
        <v>7.0591999999999997</v>
      </c>
      <c r="G15560" s="87"/>
      <c r="H15560" s="47"/>
      <c r="I15560" s="120">
        <v>0</v>
      </c>
      <c r="J15560" s="120">
        <v>0</v>
      </c>
    </row>
    <row r="15561" spans="1:10" ht="15" customHeight="1">
      <c r="A15561" s="46" t="s">
        <v>28063</v>
      </c>
      <c r="B15561" s="46" t="s">
        <v>28064</v>
      </c>
      <c r="C15561" s="47">
        <v>254.77180000000001</v>
      </c>
      <c r="D15561" s="119" t="s">
        <v>21656</v>
      </c>
      <c r="E15561" s="46" t="s">
        <v>21658</v>
      </c>
      <c r="F15561" s="121">
        <v>10.6572</v>
      </c>
      <c r="G15561" s="87"/>
      <c r="H15561" s="47"/>
      <c r="I15561" s="120">
        <v>0</v>
      </c>
      <c r="J15561" s="120">
        <v>0</v>
      </c>
    </row>
    <row r="15562" spans="1:10" ht="15" customHeight="1">
      <c r="A15562" s="46" t="s">
        <v>28061</v>
      </c>
      <c r="B15562" s="46" t="s">
        <v>28062</v>
      </c>
      <c r="C15562" s="47">
        <v>262.7944</v>
      </c>
      <c r="D15562" s="119" t="s">
        <v>21654</v>
      </c>
      <c r="E15562" s="46" t="s">
        <v>21656</v>
      </c>
      <c r="F15562" s="121">
        <v>16.031199999999998</v>
      </c>
      <c r="G15562" s="87"/>
      <c r="H15562" s="47"/>
      <c r="I15562" s="120">
        <v>0</v>
      </c>
      <c r="J15562" s="120">
        <v>0</v>
      </c>
    </row>
    <row r="15563" spans="1:10" ht="15" customHeight="1">
      <c r="A15563" s="46" t="s">
        <v>28081</v>
      </c>
      <c r="B15563" s="46" t="s">
        <v>28082</v>
      </c>
      <c r="C15563" s="47">
        <v>167.72720000000001</v>
      </c>
      <c r="D15563" s="119" t="s">
        <v>21807</v>
      </c>
      <c r="E15563" s="46" t="s">
        <v>21654</v>
      </c>
      <c r="F15563" s="121">
        <v>8.6532</v>
      </c>
      <c r="G15563" s="87"/>
      <c r="H15563" s="47"/>
      <c r="I15563" s="120">
        <v>0</v>
      </c>
      <c r="J15563" s="120">
        <v>0</v>
      </c>
    </row>
    <row r="15564" spans="1:10" ht="15" customHeight="1">
      <c r="A15564" s="46" t="s">
        <v>28079</v>
      </c>
      <c r="B15564" s="46" t="s">
        <v>28080</v>
      </c>
      <c r="C15564" s="47">
        <v>251.59059999999999</v>
      </c>
      <c r="D15564" s="119" t="s">
        <v>21806</v>
      </c>
      <c r="E15564" s="46" t="s">
        <v>21807</v>
      </c>
      <c r="F15564" s="121">
        <v>8.6532</v>
      </c>
      <c r="G15564" s="87"/>
      <c r="H15564" s="47"/>
      <c r="I15564" s="120">
        <v>0</v>
      </c>
      <c r="J15564" s="120">
        <v>0</v>
      </c>
    </row>
    <row r="15565" spans="1:10" ht="15" customHeight="1">
      <c r="A15565" s="46" t="s">
        <v>28077</v>
      </c>
      <c r="B15565" s="46" t="s">
        <v>28078</v>
      </c>
      <c r="C15565" s="47">
        <v>251.59059999999999</v>
      </c>
      <c r="D15565" s="119" t="s">
        <v>21603</v>
      </c>
      <c r="E15565" s="46" t="s">
        <v>21806</v>
      </c>
      <c r="F15565" s="121">
        <v>5.0603999999999996</v>
      </c>
      <c r="G15565" s="87"/>
      <c r="H15565" s="47"/>
      <c r="I15565" s="120">
        <v>0</v>
      </c>
      <c r="J15565" s="120">
        <v>0</v>
      </c>
    </row>
    <row r="15566" spans="1:10" ht="15" customHeight="1">
      <c r="A15566" s="46" t="s">
        <v>27692</v>
      </c>
      <c r="B15566" s="46" t="s">
        <v>27693</v>
      </c>
      <c r="C15566" s="47">
        <v>257.59039999999999</v>
      </c>
      <c r="D15566" s="119" t="s">
        <v>21597</v>
      </c>
      <c r="E15566" s="46" t="s">
        <v>21603</v>
      </c>
      <c r="F15566" s="121">
        <v>8.1067999999999998</v>
      </c>
      <c r="G15566" s="87"/>
      <c r="H15566" s="47"/>
      <c r="I15566" s="120">
        <v>1</v>
      </c>
      <c r="J15566" s="120">
        <v>0</v>
      </c>
    </row>
    <row r="15567" spans="1:10" ht="15" customHeight="1">
      <c r="A15567" s="46" t="s">
        <v>28094</v>
      </c>
      <c r="B15567" s="46" t="s">
        <v>28095</v>
      </c>
      <c r="C15567" s="47">
        <v>91.086799999999997</v>
      </c>
      <c r="D15567" s="119" t="s">
        <v>21624</v>
      </c>
      <c r="E15567" s="46" t="s">
        <v>21597</v>
      </c>
      <c r="F15567" s="121">
        <v>3.6434000000000002</v>
      </c>
      <c r="G15567" s="87"/>
      <c r="H15567" s="47"/>
      <c r="I15567" s="120">
        <v>0</v>
      </c>
      <c r="J15567" s="120">
        <v>0</v>
      </c>
    </row>
    <row r="15568" spans="1:10" ht="15" customHeight="1">
      <c r="A15568" s="46" t="s">
        <v>6847</v>
      </c>
      <c r="B15568" s="46" t="s">
        <v>28093</v>
      </c>
      <c r="C15568" s="47">
        <v>95.641199999999998</v>
      </c>
      <c r="D15568" s="119" t="s">
        <v>21623</v>
      </c>
      <c r="E15568" s="46" t="s">
        <v>21624</v>
      </c>
      <c r="F15568" s="121">
        <v>3.6434000000000002</v>
      </c>
      <c r="G15568" s="87"/>
      <c r="H15568" s="47"/>
      <c r="I15568" s="120">
        <v>199</v>
      </c>
      <c r="J15568" s="120">
        <v>0</v>
      </c>
    </row>
    <row r="15569" spans="1:10" ht="15" customHeight="1">
      <c r="A15569" s="46" t="s">
        <v>28091</v>
      </c>
      <c r="B15569" s="46" t="s">
        <v>28092</v>
      </c>
      <c r="C15569" s="47">
        <v>241.4256</v>
      </c>
      <c r="D15569" s="119" t="s">
        <v>21622</v>
      </c>
      <c r="E15569" s="46" t="s">
        <v>21623</v>
      </c>
      <c r="F15569" s="121">
        <v>3.6080000000000001</v>
      </c>
      <c r="G15569" s="87"/>
      <c r="H15569" s="47"/>
      <c r="I15569" s="120">
        <v>0</v>
      </c>
      <c r="J15569" s="120">
        <v>0</v>
      </c>
    </row>
    <row r="15570" spans="1:10" ht="15" customHeight="1">
      <c r="A15570" s="46" t="s">
        <v>28089</v>
      </c>
      <c r="B15570" s="46" t="s">
        <v>28090</v>
      </c>
      <c r="C15570" s="47">
        <v>165.1858</v>
      </c>
      <c r="D15570" s="119" t="s">
        <v>21621</v>
      </c>
      <c r="E15570" s="46" t="s">
        <v>21622</v>
      </c>
      <c r="F15570" s="121">
        <v>4.5086000000000004</v>
      </c>
      <c r="G15570" s="87"/>
      <c r="H15570" s="47"/>
      <c r="I15570" s="120">
        <v>0</v>
      </c>
      <c r="J15570" s="120">
        <v>0</v>
      </c>
    </row>
    <row r="15571" spans="1:10" ht="15" customHeight="1">
      <c r="A15571" s="46" t="s">
        <v>28087</v>
      </c>
      <c r="B15571" s="46" t="s">
        <v>28088</v>
      </c>
      <c r="C15571" s="47">
        <v>68.315200000000004</v>
      </c>
      <c r="D15571" s="119" t="s">
        <v>21620</v>
      </c>
      <c r="E15571" s="46" t="s">
        <v>21621</v>
      </c>
      <c r="F15571" s="121">
        <v>6.3760000000000003</v>
      </c>
      <c r="G15571" s="87"/>
      <c r="H15571" s="47"/>
      <c r="I15571" s="120">
        <v>0</v>
      </c>
      <c r="J15571" s="120">
        <v>0</v>
      </c>
    </row>
    <row r="15572" spans="1:10" ht="15" customHeight="1">
      <c r="A15572" s="46" t="s">
        <v>28085</v>
      </c>
      <c r="B15572" s="46" t="s">
        <v>28086</v>
      </c>
      <c r="C15572" s="47">
        <v>203.3056</v>
      </c>
      <c r="D15572" s="119" t="s">
        <v>21618</v>
      </c>
      <c r="E15572" s="46" t="s">
        <v>21620</v>
      </c>
      <c r="F15572" s="121">
        <v>9.1088000000000005</v>
      </c>
      <c r="G15572" s="87"/>
      <c r="H15572" s="47"/>
      <c r="I15572" s="120">
        <v>0</v>
      </c>
      <c r="J15572" s="120">
        <v>0</v>
      </c>
    </row>
    <row r="15573" spans="1:10" ht="15" customHeight="1">
      <c r="A15573" s="46" t="s">
        <v>28099</v>
      </c>
      <c r="B15573" s="46" t="s">
        <v>28100</v>
      </c>
      <c r="C15573" s="47">
        <v>92.351799999999997</v>
      </c>
      <c r="D15573" s="119" t="s">
        <v>21616</v>
      </c>
      <c r="E15573" s="46" t="s">
        <v>21618</v>
      </c>
      <c r="F15573" s="121">
        <v>5.7839999999999998</v>
      </c>
      <c r="G15573" s="87"/>
      <c r="H15573" s="47"/>
      <c r="I15573" s="120">
        <v>2</v>
      </c>
      <c r="J15573" s="120">
        <v>0</v>
      </c>
    </row>
    <row r="15574" spans="1:10" ht="15" customHeight="1">
      <c r="A15574" s="46" t="s">
        <v>4435</v>
      </c>
      <c r="B15574" s="46" t="s">
        <v>36172</v>
      </c>
      <c r="C15574" s="47">
        <v>92.351799999999997</v>
      </c>
      <c r="D15574" s="119" t="s">
        <v>21614</v>
      </c>
      <c r="E15574" s="46" t="s">
        <v>21616</v>
      </c>
      <c r="F15574" s="121">
        <v>5.7839999999999998</v>
      </c>
      <c r="G15574" s="87"/>
      <c r="H15574" s="47"/>
      <c r="I15574" s="120">
        <v>0</v>
      </c>
      <c r="J15574" s="120">
        <v>0</v>
      </c>
    </row>
    <row r="15575" spans="1:10" ht="15" customHeight="1">
      <c r="A15575" s="46" t="s">
        <v>28097</v>
      </c>
      <c r="B15575" s="46" t="s">
        <v>28098</v>
      </c>
      <c r="C15575" s="47">
        <v>92.351799999999997</v>
      </c>
      <c r="D15575" s="119" t="s">
        <v>21612</v>
      </c>
      <c r="E15575" s="46" t="s">
        <v>21614</v>
      </c>
      <c r="F15575" s="121">
        <v>6.194</v>
      </c>
      <c r="G15575" s="87"/>
      <c r="H15575" s="47"/>
      <c r="I15575" s="120">
        <v>10</v>
      </c>
      <c r="J15575" s="120">
        <v>0</v>
      </c>
    </row>
    <row r="15576" spans="1:10" ht="15" customHeight="1">
      <c r="A15576" s="46" t="s">
        <v>28096</v>
      </c>
      <c r="B15576" s="46" t="s">
        <v>36173</v>
      </c>
      <c r="C15576" s="47">
        <v>87.291600000000003</v>
      </c>
      <c r="D15576" s="119" t="s">
        <v>21610</v>
      </c>
      <c r="E15576" s="46" t="s">
        <v>21612</v>
      </c>
      <c r="F15576" s="121">
        <v>5.2122000000000002</v>
      </c>
      <c r="G15576" s="87"/>
      <c r="H15576" s="47"/>
      <c r="I15576" s="120">
        <v>23</v>
      </c>
      <c r="J15576" s="120">
        <v>0</v>
      </c>
    </row>
    <row r="15577" spans="1:10" ht="15" customHeight="1">
      <c r="A15577" s="46" t="s">
        <v>28105</v>
      </c>
      <c r="B15577" s="46" t="s">
        <v>28106</v>
      </c>
      <c r="C15577" s="47">
        <v>158.6934</v>
      </c>
      <c r="D15577" s="119" t="s">
        <v>21608</v>
      </c>
      <c r="E15577" s="46" t="s">
        <v>21610</v>
      </c>
      <c r="F15577" s="121">
        <v>8.7748000000000008</v>
      </c>
      <c r="G15577" s="87"/>
      <c r="H15577" s="47"/>
      <c r="I15577" s="120">
        <v>0</v>
      </c>
      <c r="J15577" s="120">
        <v>0</v>
      </c>
    </row>
    <row r="15578" spans="1:10" ht="15" customHeight="1">
      <c r="A15578" s="46" t="s">
        <v>28103</v>
      </c>
      <c r="B15578" s="46" t="s">
        <v>28104</v>
      </c>
      <c r="C15578" s="47">
        <v>159.40180000000001</v>
      </c>
      <c r="D15578" s="119" t="s">
        <v>21607</v>
      </c>
      <c r="E15578" s="46" t="s">
        <v>21608</v>
      </c>
      <c r="F15578" s="121">
        <v>11.6592</v>
      </c>
      <c r="G15578" s="87"/>
      <c r="H15578" s="47"/>
      <c r="I15578" s="120">
        <v>0</v>
      </c>
      <c r="J15578" s="120">
        <v>0</v>
      </c>
    </row>
    <row r="15579" spans="1:10" ht="15" customHeight="1">
      <c r="A15579" s="46" t="s">
        <v>28101</v>
      </c>
      <c r="B15579" s="46" t="s">
        <v>28102</v>
      </c>
      <c r="C15579" s="47">
        <v>169.99260000000001</v>
      </c>
      <c r="D15579" s="119" t="s">
        <v>21605</v>
      </c>
      <c r="E15579" s="46" t="s">
        <v>21607</v>
      </c>
      <c r="F15579" s="121">
        <v>15.211399999999999</v>
      </c>
      <c r="G15579" s="87"/>
      <c r="H15579" s="47"/>
      <c r="I15579" s="120">
        <v>1</v>
      </c>
      <c r="J15579" s="120">
        <v>0</v>
      </c>
    </row>
    <row r="15580" spans="1:10" ht="15" customHeight="1">
      <c r="A15580" s="46" t="s">
        <v>28107</v>
      </c>
      <c r="B15580" s="46" t="s">
        <v>28108</v>
      </c>
      <c r="C15580" s="47">
        <v>170.7878</v>
      </c>
      <c r="D15580" s="119" t="s">
        <v>21601</v>
      </c>
      <c r="E15580" s="46" t="s">
        <v>21605</v>
      </c>
      <c r="F15580" s="121">
        <v>5.8954000000000004</v>
      </c>
      <c r="G15580" s="87"/>
      <c r="H15580" s="47"/>
      <c r="I15580" s="120">
        <v>0</v>
      </c>
      <c r="J15580" s="120">
        <v>0</v>
      </c>
    </row>
    <row r="15581" spans="1:10" ht="15" customHeight="1">
      <c r="A15581" s="46" t="s">
        <v>5122</v>
      </c>
      <c r="B15581" s="46" t="s">
        <v>28125</v>
      </c>
      <c r="C15581" s="47">
        <v>45.543399999999998</v>
      </c>
      <c r="D15581" s="119" t="s">
        <v>21599</v>
      </c>
      <c r="E15581" s="46" t="s">
        <v>21601</v>
      </c>
      <c r="F15581" s="121">
        <v>6.4672000000000001</v>
      </c>
      <c r="G15581" s="87"/>
      <c r="H15581" s="47"/>
      <c r="I15581" s="120">
        <v>0</v>
      </c>
      <c r="J15581" s="120">
        <v>0</v>
      </c>
    </row>
    <row r="15582" spans="1:10" ht="15" customHeight="1">
      <c r="A15582" s="46" t="s">
        <v>5125</v>
      </c>
      <c r="B15582" s="46" t="s">
        <v>28124</v>
      </c>
      <c r="C15582" s="47">
        <v>32.386400000000002</v>
      </c>
      <c r="D15582" s="119" t="s">
        <v>21652</v>
      </c>
      <c r="E15582" s="46" t="s">
        <v>21599</v>
      </c>
      <c r="F15582" s="121">
        <v>4.0814000000000004</v>
      </c>
      <c r="G15582" s="87"/>
      <c r="H15582" s="47"/>
      <c r="I15582" s="120">
        <v>0</v>
      </c>
      <c r="J15582" s="120">
        <v>0</v>
      </c>
    </row>
    <row r="15583" spans="1:10" ht="15" customHeight="1">
      <c r="A15583" s="46" t="s">
        <v>34393</v>
      </c>
      <c r="B15583" s="46" t="s">
        <v>34394</v>
      </c>
      <c r="C15583" s="47">
        <v>57.612400000000001</v>
      </c>
      <c r="D15583" s="119" t="s">
        <v>21650</v>
      </c>
      <c r="E15583" s="46" t="s">
        <v>21652</v>
      </c>
      <c r="F15583" s="121">
        <v>3.2974000000000001</v>
      </c>
      <c r="G15583" s="87"/>
      <c r="H15583" s="47"/>
      <c r="I15583" s="120">
        <v>0</v>
      </c>
      <c r="J15583" s="120">
        <v>0</v>
      </c>
    </row>
    <row r="15584" spans="1:10" ht="15" customHeight="1">
      <c r="A15584" s="46" t="s">
        <v>34006</v>
      </c>
      <c r="B15584" s="46" t="s">
        <v>34005</v>
      </c>
      <c r="C15584" s="47">
        <v>303.77460000000002</v>
      </c>
      <c r="D15584" s="119" t="s">
        <v>21648</v>
      </c>
      <c r="E15584" s="46" t="s">
        <v>21650</v>
      </c>
      <c r="F15584" s="121">
        <v>3.2974000000000001</v>
      </c>
      <c r="G15584" s="87"/>
      <c r="H15584" s="47"/>
      <c r="I15584" s="120">
        <v>0</v>
      </c>
      <c r="J15584" s="120">
        <v>0</v>
      </c>
    </row>
    <row r="15585" spans="1:10" ht="15" customHeight="1">
      <c r="A15585" s="46" t="s">
        <v>34004</v>
      </c>
      <c r="B15585" s="46" t="s">
        <v>34005</v>
      </c>
      <c r="C15585" s="47">
        <v>167.59960000000001</v>
      </c>
      <c r="D15585" s="119" t="s">
        <v>21646</v>
      </c>
      <c r="E15585" s="46" t="s">
        <v>21648</v>
      </c>
      <c r="F15585" s="121">
        <v>3.4613999999999998</v>
      </c>
      <c r="G15585" s="87"/>
      <c r="H15585" s="47"/>
      <c r="I15585" s="120">
        <v>0</v>
      </c>
      <c r="J15585" s="120">
        <v>0</v>
      </c>
    </row>
    <row r="15586" spans="1:10" ht="15" customHeight="1">
      <c r="A15586" s="46" t="s">
        <v>28122</v>
      </c>
      <c r="B15586" s="46" t="s">
        <v>28121</v>
      </c>
      <c r="C15586" s="47">
        <v>52.830399999999997</v>
      </c>
      <c r="D15586" s="119" t="s">
        <v>21644</v>
      </c>
      <c r="E15586" s="46" t="s">
        <v>21646</v>
      </c>
      <c r="F15586" s="121">
        <v>4.1898</v>
      </c>
      <c r="G15586" s="87"/>
      <c r="H15586" s="47"/>
      <c r="I15586" s="120">
        <v>0</v>
      </c>
      <c r="J15586" s="120">
        <v>0</v>
      </c>
    </row>
    <row r="15587" spans="1:10" ht="15" customHeight="1">
      <c r="A15587" s="46" t="s">
        <v>34389</v>
      </c>
      <c r="B15587" s="46" t="s">
        <v>34390</v>
      </c>
      <c r="C15587" s="47">
        <v>91.132400000000004</v>
      </c>
      <c r="D15587" s="119" t="s">
        <v>21642</v>
      </c>
      <c r="E15587" s="46" t="s">
        <v>21644</v>
      </c>
      <c r="F15587" s="121">
        <v>5.702</v>
      </c>
      <c r="G15587" s="87"/>
      <c r="H15587" s="47"/>
      <c r="I15587" s="120">
        <v>0</v>
      </c>
      <c r="J15587" s="120">
        <v>0</v>
      </c>
    </row>
    <row r="15588" spans="1:10" ht="15" customHeight="1">
      <c r="A15588" s="46" t="s">
        <v>28120</v>
      </c>
      <c r="B15588" s="46" t="s">
        <v>28121</v>
      </c>
      <c r="C15588" s="47">
        <v>52.830399999999997</v>
      </c>
      <c r="D15588" s="119" t="s">
        <v>21640</v>
      </c>
      <c r="E15588" s="46" t="s">
        <v>21642</v>
      </c>
      <c r="F15588" s="121">
        <v>8.9537999999999993</v>
      </c>
      <c r="G15588" s="87"/>
      <c r="H15588" s="47"/>
      <c r="I15588" s="120">
        <v>0</v>
      </c>
      <c r="J15588" s="120">
        <v>0</v>
      </c>
    </row>
    <row r="15589" spans="1:10" ht="15" customHeight="1">
      <c r="A15589" s="46" t="s">
        <v>28118</v>
      </c>
      <c r="B15589" s="46" t="s">
        <v>28119</v>
      </c>
      <c r="C15589" s="47">
        <v>61.802399999999999</v>
      </c>
      <c r="D15589" s="119" t="s">
        <v>21638</v>
      </c>
      <c r="E15589" s="46" t="s">
        <v>21640</v>
      </c>
      <c r="F15589" s="121">
        <v>5.1917999999999997</v>
      </c>
      <c r="G15589" s="87"/>
      <c r="H15589" s="47"/>
      <c r="I15589" s="120">
        <v>46</v>
      </c>
      <c r="J15589" s="120">
        <v>0</v>
      </c>
    </row>
    <row r="15590" spans="1:10" ht="15" customHeight="1">
      <c r="A15590" s="46" t="s">
        <v>28116</v>
      </c>
      <c r="B15590" s="46" t="s">
        <v>28117</v>
      </c>
      <c r="C15590" s="47">
        <v>105.76179999999999</v>
      </c>
      <c r="D15590" s="119" t="s">
        <v>21636</v>
      </c>
      <c r="E15590" s="46" t="s">
        <v>21638</v>
      </c>
      <c r="F15590" s="121">
        <v>5.4652000000000003</v>
      </c>
      <c r="G15590" s="87"/>
      <c r="H15590" s="47"/>
      <c r="I15590" s="120">
        <v>0</v>
      </c>
      <c r="J15590" s="120">
        <v>0</v>
      </c>
    </row>
    <row r="15591" spans="1:10" ht="15" customHeight="1">
      <c r="A15591" s="46" t="s">
        <v>34391</v>
      </c>
      <c r="B15591" s="46" t="s">
        <v>34392</v>
      </c>
      <c r="C15591" s="47">
        <v>178.07480000000001</v>
      </c>
      <c r="D15591" s="119" t="s">
        <v>21634</v>
      </c>
      <c r="E15591" s="46" t="s">
        <v>21636</v>
      </c>
      <c r="F15591" s="121">
        <v>5.3742000000000001</v>
      </c>
      <c r="G15591" s="87"/>
      <c r="H15591" s="47"/>
      <c r="I15591" s="120">
        <v>0</v>
      </c>
      <c r="J15591" s="120">
        <v>0</v>
      </c>
    </row>
    <row r="15592" spans="1:10" ht="15" customHeight="1">
      <c r="A15592" s="46" t="s">
        <v>7026</v>
      </c>
      <c r="B15592" s="46" t="s">
        <v>28115</v>
      </c>
      <c r="C15592" s="47">
        <v>191.28219999999999</v>
      </c>
      <c r="D15592" s="119" t="s">
        <v>21632</v>
      </c>
      <c r="E15592" s="46" t="s">
        <v>21634</v>
      </c>
      <c r="F15592" s="121">
        <v>8.9537999999999993</v>
      </c>
      <c r="G15592" s="87"/>
      <c r="H15592" s="47"/>
      <c r="I15592" s="120">
        <v>62</v>
      </c>
      <c r="J15592" s="120">
        <v>0</v>
      </c>
    </row>
    <row r="15593" spans="1:10" ht="15" customHeight="1">
      <c r="A15593" s="46" t="s">
        <v>28113</v>
      </c>
      <c r="B15593" s="46" t="s">
        <v>28114</v>
      </c>
      <c r="C15593" s="47">
        <v>191.28219999999999</v>
      </c>
      <c r="D15593" s="119" t="s">
        <v>21630</v>
      </c>
      <c r="E15593" s="46" t="s">
        <v>21632</v>
      </c>
      <c r="F15593" s="121">
        <v>12.023400000000001</v>
      </c>
      <c r="G15593" s="87"/>
      <c r="H15593" s="47"/>
      <c r="I15593" s="120">
        <v>0</v>
      </c>
      <c r="J15593" s="120">
        <v>0</v>
      </c>
    </row>
    <row r="15594" spans="1:10" ht="15" customHeight="1">
      <c r="A15594" s="46" t="s">
        <v>28111</v>
      </c>
      <c r="B15594" s="46" t="s">
        <v>28112</v>
      </c>
      <c r="C15594" s="47">
        <v>177.11320000000001</v>
      </c>
      <c r="D15594" s="119" t="s">
        <v>21628</v>
      </c>
      <c r="E15594" s="46" t="s">
        <v>21630</v>
      </c>
      <c r="F15594" s="121">
        <v>15.211399999999999</v>
      </c>
      <c r="G15594" s="87"/>
      <c r="H15594" s="47"/>
      <c r="I15594" s="120">
        <v>0</v>
      </c>
      <c r="J15594" s="120">
        <v>0</v>
      </c>
    </row>
    <row r="15595" spans="1:10" ht="15" customHeight="1">
      <c r="A15595" s="46" t="s">
        <v>28109</v>
      </c>
      <c r="B15595" s="46" t="s">
        <v>28110</v>
      </c>
      <c r="C15595" s="47">
        <v>191.28219999999999</v>
      </c>
      <c r="D15595" s="119" t="s">
        <v>21626</v>
      </c>
      <c r="E15595" s="46" t="s">
        <v>21628</v>
      </c>
      <c r="F15595" s="121">
        <v>4.0990000000000002</v>
      </c>
      <c r="G15595" s="87"/>
      <c r="H15595" s="47"/>
      <c r="I15595" s="120">
        <v>0</v>
      </c>
      <c r="J15595" s="120">
        <v>0</v>
      </c>
    </row>
    <row r="15596" spans="1:10" ht="15" customHeight="1">
      <c r="A15596" s="46" t="s">
        <v>28128</v>
      </c>
      <c r="B15596" s="46" t="s">
        <v>28129</v>
      </c>
      <c r="C15596" s="47">
        <v>329.577</v>
      </c>
      <c r="D15596" s="119" t="s">
        <v>21742</v>
      </c>
      <c r="E15596" s="46" t="s">
        <v>21626</v>
      </c>
      <c r="F15596" s="121">
        <v>2.6778</v>
      </c>
      <c r="G15596" s="87"/>
      <c r="H15596" s="47"/>
      <c r="I15596" s="120">
        <v>0</v>
      </c>
      <c r="J15596" s="120">
        <v>0</v>
      </c>
    </row>
    <row r="15597" spans="1:10" ht="15" customHeight="1">
      <c r="A15597" s="46" t="s">
        <v>28126</v>
      </c>
      <c r="B15597" s="46" t="s">
        <v>28127</v>
      </c>
      <c r="C15597" s="47">
        <v>329.577</v>
      </c>
      <c r="D15597" s="119" t="s">
        <v>21740</v>
      </c>
      <c r="E15597" s="46" t="s">
        <v>21742</v>
      </c>
      <c r="F15597" s="121">
        <v>3.2789999999999999</v>
      </c>
      <c r="G15597" s="87"/>
      <c r="H15597" s="47"/>
      <c r="I15597" s="120">
        <v>0</v>
      </c>
      <c r="J15597" s="120">
        <v>0</v>
      </c>
    </row>
    <row r="15598" spans="1:10" ht="15" customHeight="1">
      <c r="A15598" s="46" t="s">
        <v>28147</v>
      </c>
      <c r="B15598" s="46" t="s">
        <v>28148</v>
      </c>
      <c r="C15598" s="47">
        <v>32.927999999999997</v>
      </c>
      <c r="D15598" s="119" t="s">
        <v>21738</v>
      </c>
      <c r="E15598" s="46" t="s">
        <v>21740</v>
      </c>
      <c r="F15598" s="121">
        <v>3.68</v>
      </c>
      <c r="G15598" s="87"/>
      <c r="H15598" s="47"/>
      <c r="I15598" s="120">
        <v>0</v>
      </c>
      <c r="J15598" s="120">
        <v>0</v>
      </c>
    </row>
    <row r="15599" spans="1:10" ht="15" customHeight="1">
      <c r="A15599" s="46" t="s">
        <v>28145</v>
      </c>
      <c r="B15599" s="46" t="s">
        <v>28146</v>
      </c>
      <c r="C15599" s="47">
        <v>71.821799999999996</v>
      </c>
      <c r="D15599" s="119" t="s">
        <v>21736</v>
      </c>
      <c r="E15599" s="46" t="s">
        <v>21738</v>
      </c>
      <c r="F15599" s="121">
        <v>4.4085999999999999</v>
      </c>
      <c r="G15599" s="87"/>
      <c r="H15599" s="47"/>
      <c r="I15599" s="120">
        <v>0</v>
      </c>
      <c r="J15599" s="120">
        <v>0</v>
      </c>
    </row>
    <row r="15600" spans="1:10" ht="15" customHeight="1">
      <c r="A15600" s="46" t="s">
        <v>28143</v>
      </c>
      <c r="B15600" s="46" t="s">
        <v>28144</v>
      </c>
      <c r="C15600" s="47">
        <v>46.4816</v>
      </c>
      <c r="D15600" s="119" t="s">
        <v>21734</v>
      </c>
      <c r="E15600" s="46" t="s">
        <v>21736</v>
      </c>
      <c r="F15600" s="121">
        <v>5.1100000000000003</v>
      </c>
      <c r="G15600" s="87"/>
      <c r="H15600" s="47"/>
      <c r="I15600" s="120">
        <v>0</v>
      </c>
      <c r="J15600" s="120">
        <v>0</v>
      </c>
    </row>
    <row r="15601" spans="1:10" ht="15" customHeight="1">
      <c r="A15601" s="46" t="s">
        <v>3551</v>
      </c>
      <c r="B15601" s="46" t="s">
        <v>28142</v>
      </c>
      <c r="C15601" s="47">
        <v>39.14</v>
      </c>
      <c r="D15601" s="119" t="s">
        <v>21732</v>
      </c>
      <c r="E15601" s="46" t="s">
        <v>21734</v>
      </c>
      <c r="F15601" s="121">
        <v>8.1978000000000009</v>
      </c>
      <c r="G15601" s="87"/>
      <c r="H15601" s="47"/>
      <c r="I15601" s="120">
        <v>439</v>
      </c>
      <c r="J15601" s="120">
        <v>0</v>
      </c>
    </row>
    <row r="15602" spans="1:10" ht="15" customHeight="1">
      <c r="A15602" s="46" t="s">
        <v>3554</v>
      </c>
      <c r="B15602" s="46" t="s">
        <v>28141</v>
      </c>
      <c r="C15602" s="47">
        <v>58.3048</v>
      </c>
      <c r="D15602" s="119" t="s">
        <v>21730</v>
      </c>
      <c r="E15602" s="46" t="s">
        <v>21732</v>
      </c>
      <c r="F15602" s="121">
        <v>10.6572</v>
      </c>
      <c r="G15602" s="87"/>
      <c r="H15602" s="47"/>
      <c r="I15602" s="120">
        <v>464</v>
      </c>
      <c r="J15602" s="120">
        <v>0</v>
      </c>
    </row>
    <row r="15603" spans="1:10" ht="15" customHeight="1">
      <c r="A15603" s="46" t="s">
        <v>28139</v>
      </c>
      <c r="B15603" s="46" t="s">
        <v>28140</v>
      </c>
      <c r="C15603" s="47">
        <v>48.777000000000001</v>
      </c>
      <c r="D15603" s="119" t="s">
        <v>21694</v>
      </c>
      <c r="E15603" s="46" t="s">
        <v>21730</v>
      </c>
      <c r="F15603" s="121">
        <v>2.7856000000000001</v>
      </c>
      <c r="G15603" s="87"/>
      <c r="H15603" s="47"/>
      <c r="I15603" s="120">
        <v>112</v>
      </c>
      <c r="J15603" s="120">
        <v>0</v>
      </c>
    </row>
    <row r="15604" spans="1:10" ht="15" customHeight="1">
      <c r="A15604" s="46" t="s">
        <v>28137</v>
      </c>
      <c r="B15604" s="46" t="s">
        <v>28138</v>
      </c>
      <c r="C15604" s="47">
        <v>41.316800000000001</v>
      </c>
      <c r="D15604" s="119" t="s">
        <v>21692</v>
      </c>
      <c r="E15604" s="46" t="s">
        <v>21694</v>
      </c>
      <c r="F15604" s="121">
        <v>3.1880000000000002</v>
      </c>
      <c r="G15604" s="87"/>
      <c r="H15604" s="47"/>
      <c r="I15604" s="120">
        <v>0</v>
      </c>
      <c r="J15604" s="120">
        <v>0</v>
      </c>
    </row>
    <row r="15605" spans="1:10" ht="15" customHeight="1">
      <c r="A15605" s="46" t="s">
        <v>3574</v>
      </c>
      <c r="B15605" s="46" t="s">
        <v>28136</v>
      </c>
      <c r="C15605" s="47">
        <v>76.239599999999996</v>
      </c>
      <c r="D15605" s="119" t="s">
        <v>21690</v>
      </c>
      <c r="E15605" s="46" t="s">
        <v>21692</v>
      </c>
      <c r="F15605" s="121">
        <v>2.2953999999999999</v>
      </c>
      <c r="G15605" s="87"/>
      <c r="H15605" s="47"/>
      <c r="I15605" s="120">
        <v>4</v>
      </c>
      <c r="J15605" s="120">
        <v>0</v>
      </c>
    </row>
    <row r="15606" spans="1:10" ht="15" customHeight="1">
      <c r="A15606" s="46" t="s">
        <v>3581</v>
      </c>
      <c r="B15606" s="46" t="s">
        <v>28135</v>
      </c>
      <c r="C15606" s="47">
        <v>101.6528</v>
      </c>
      <c r="D15606" s="119" t="s">
        <v>21688</v>
      </c>
      <c r="E15606" s="46" t="s">
        <v>21690</v>
      </c>
      <c r="F15606" s="121">
        <v>2.3864000000000001</v>
      </c>
      <c r="G15606" s="87"/>
      <c r="H15606" s="47"/>
      <c r="I15606" s="120">
        <v>2</v>
      </c>
      <c r="J15606" s="120">
        <v>0</v>
      </c>
    </row>
    <row r="15607" spans="1:10" ht="15" customHeight="1">
      <c r="A15607" s="46" t="s">
        <v>3583</v>
      </c>
      <c r="B15607" s="46" t="s">
        <v>28134</v>
      </c>
      <c r="C15607" s="47">
        <v>63.254600000000003</v>
      </c>
      <c r="D15607" s="119" t="s">
        <v>21686</v>
      </c>
      <c r="E15607" s="46" t="s">
        <v>21688</v>
      </c>
      <c r="F15607" s="121">
        <v>3.1880000000000002</v>
      </c>
      <c r="G15607" s="87"/>
      <c r="H15607" s="47"/>
      <c r="I15607" s="120">
        <v>23</v>
      </c>
      <c r="J15607" s="120">
        <v>0</v>
      </c>
    </row>
    <row r="15608" spans="1:10" ht="15" customHeight="1">
      <c r="A15608" s="46" t="s">
        <v>3585</v>
      </c>
      <c r="B15608" s="46" t="s">
        <v>28133</v>
      </c>
      <c r="C15608" s="47">
        <v>63.254600000000003</v>
      </c>
      <c r="D15608" s="119" t="s">
        <v>21684</v>
      </c>
      <c r="E15608" s="46" t="s">
        <v>21686</v>
      </c>
      <c r="F15608" s="121">
        <v>3.5524</v>
      </c>
      <c r="G15608" s="87"/>
      <c r="H15608" s="47"/>
      <c r="I15608" s="120">
        <v>15</v>
      </c>
      <c r="J15608" s="120">
        <v>0</v>
      </c>
    </row>
    <row r="15609" spans="1:10" ht="15" customHeight="1">
      <c r="A15609" s="46" t="s">
        <v>3587</v>
      </c>
      <c r="B15609" s="46" t="s">
        <v>28132</v>
      </c>
      <c r="C15609" s="47">
        <v>40.482999999999997</v>
      </c>
      <c r="D15609" s="119" t="s">
        <v>33659</v>
      </c>
      <c r="E15609" s="46" t="s">
        <v>21684</v>
      </c>
      <c r="F15609" s="121">
        <v>4.2412000000000001</v>
      </c>
      <c r="G15609" s="87"/>
      <c r="H15609" s="47"/>
      <c r="I15609" s="120">
        <v>49</v>
      </c>
      <c r="J15609" s="120">
        <v>0</v>
      </c>
    </row>
    <row r="15610" spans="1:10" ht="15" customHeight="1">
      <c r="A15610" s="46" t="s">
        <v>28130</v>
      </c>
      <c r="B15610" s="46" t="s">
        <v>28131</v>
      </c>
      <c r="C15610" s="47">
        <v>40.482999999999997</v>
      </c>
      <c r="D15610" s="119" t="s">
        <v>21682</v>
      </c>
      <c r="E15610" s="46" t="s">
        <v>33659</v>
      </c>
      <c r="F15610" s="121">
        <v>3.78</v>
      </c>
      <c r="G15610" s="87"/>
      <c r="H15610" s="47"/>
      <c r="I15610" s="120">
        <v>50</v>
      </c>
      <c r="J15610" s="120">
        <v>0</v>
      </c>
    </row>
    <row r="15611" spans="1:10" ht="15" customHeight="1">
      <c r="A15611" s="46" t="s">
        <v>28175</v>
      </c>
      <c r="B15611" s="46" t="s">
        <v>28176</v>
      </c>
      <c r="C15611" s="47">
        <v>111.01560000000001</v>
      </c>
      <c r="D15611" s="119" t="s">
        <v>21680</v>
      </c>
      <c r="E15611" s="46" t="s">
        <v>21682</v>
      </c>
      <c r="F15611" s="121">
        <v>4.0351999999999997</v>
      </c>
      <c r="G15611" s="87"/>
      <c r="H15611" s="47"/>
      <c r="I15611" s="120">
        <v>0</v>
      </c>
      <c r="J15611" s="120">
        <v>0</v>
      </c>
    </row>
    <row r="15612" spans="1:10" ht="15" customHeight="1">
      <c r="A15612" s="46" t="s">
        <v>28173</v>
      </c>
      <c r="B15612" s="46" t="s">
        <v>28174</v>
      </c>
      <c r="C15612" s="47">
        <v>146.751</v>
      </c>
      <c r="D15612" s="119" t="s">
        <v>21678</v>
      </c>
      <c r="E15612" s="46" t="s">
        <v>21680</v>
      </c>
      <c r="F15612" s="121">
        <v>4.0351999999999997</v>
      </c>
      <c r="G15612" s="87"/>
      <c r="H15612" s="47"/>
      <c r="I15612" s="120">
        <v>4</v>
      </c>
      <c r="J15612" s="120">
        <v>0</v>
      </c>
    </row>
    <row r="15613" spans="1:10" ht="15" customHeight="1">
      <c r="A15613" s="46" t="s">
        <v>28171</v>
      </c>
      <c r="B15613" s="46" t="s">
        <v>28172</v>
      </c>
      <c r="C15613" s="47">
        <v>142.09540000000001</v>
      </c>
      <c r="D15613" s="119" t="s">
        <v>21676</v>
      </c>
      <c r="E15613" s="46" t="s">
        <v>21678</v>
      </c>
      <c r="F15613" s="121">
        <v>5.1917999999999997</v>
      </c>
      <c r="G15613" s="87"/>
      <c r="H15613" s="47"/>
      <c r="I15613" s="120">
        <v>2</v>
      </c>
      <c r="J15613" s="120">
        <v>0</v>
      </c>
    </row>
    <row r="15614" spans="1:10" ht="15" customHeight="1">
      <c r="A15614" s="46" t="s">
        <v>28169</v>
      </c>
      <c r="B15614" s="46" t="s">
        <v>28170</v>
      </c>
      <c r="C15614" s="47">
        <v>142.09540000000001</v>
      </c>
      <c r="D15614" s="119" t="s">
        <v>21674</v>
      </c>
      <c r="E15614" s="46" t="s">
        <v>21676</v>
      </c>
      <c r="F15614" s="121">
        <v>8.9266000000000005</v>
      </c>
      <c r="G15614" s="87"/>
      <c r="H15614" s="47"/>
      <c r="I15614" s="120">
        <v>0</v>
      </c>
      <c r="J15614" s="120">
        <v>0</v>
      </c>
    </row>
    <row r="15615" spans="1:10" ht="15" customHeight="1">
      <c r="A15615" s="46" t="s">
        <v>28167</v>
      </c>
      <c r="B15615" s="46" t="s">
        <v>28168</v>
      </c>
      <c r="C15615" s="47">
        <v>142.09540000000001</v>
      </c>
      <c r="D15615" s="119" t="s">
        <v>21672</v>
      </c>
      <c r="E15615" s="46" t="s">
        <v>21674</v>
      </c>
      <c r="F15615" s="121">
        <v>8.7170000000000005</v>
      </c>
      <c r="G15615" s="87"/>
      <c r="H15615" s="47"/>
      <c r="I15615" s="120">
        <v>2</v>
      </c>
      <c r="J15615" s="120">
        <v>0</v>
      </c>
    </row>
    <row r="15616" spans="1:10" ht="15" customHeight="1">
      <c r="A15616" s="46" t="s">
        <v>28165</v>
      </c>
      <c r="B15616" s="46" t="s">
        <v>28166</v>
      </c>
      <c r="C15616" s="47">
        <v>142.09540000000001</v>
      </c>
      <c r="D15616" s="119" t="s">
        <v>21670</v>
      </c>
      <c r="E15616" s="46" t="s">
        <v>21672</v>
      </c>
      <c r="F15616" s="121">
        <v>7.1959999999999997</v>
      </c>
      <c r="G15616" s="87"/>
      <c r="H15616" s="47"/>
      <c r="I15616" s="120">
        <v>2</v>
      </c>
      <c r="J15616" s="120">
        <v>0</v>
      </c>
    </row>
    <row r="15617" spans="1:10" ht="15" customHeight="1">
      <c r="A15617" s="46" t="s">
        <v>28163</v>
      </c>
      <c r="B15617" s="46" t="s">
        <v>28164</v>
      </c>
      <c r="C15617" s="47">
        <v>142.09540000000001</v>
      </c>
      <c r="D15617" s="119" t="s">
        <v>21668</v>
      </c>
      <c r="E15617" s="46" t="s">
        <v>21670</v>
      </c>
      <c r="F15617" s="121">
        <v>8.9266000000000005</v>
      </c>
      <c r="G15617" s="87"/>
      <c r="H15617" s="47"/>
      <c r="I15617" s="120">
        <v>2</v>
      </c>
      <c r="J15617" s="120">
        <v>0</v>
      </c>
    </row>
    <row r="15618" spans="1:10" ht="15" customHeight="1">
      <c r="A15618" s="46" t="s">
        <v>28161</v>
      </c>
      <c r="B15618" s="46" t="s">
        <v>28162</v>
      </c>
      <c r="C15618" s="47">
        <v>140.9374</v>
      </c>
      <c r="D15618" s="119" t="s">
        <v>21728</v>
      </c>
      <c r="E15618" s="46" t="s">
        <v>21668</v>
      </c>
      <c r="F15618" s="121">
        <v>1.9128000000000001</v>
      </c>
      <c r="G15618" s="87"/>
      <c r="H15618" s="47"/>
      <c r="I15618" s="120">
        <v>0</v>
      </c>
      <c r="J15618" s="120">
        <v>0</v>
      </c>
    </row>
    <row r="15619" spans="1:10" ht="15" customHeight="1">
      <c r="A15619" s="46" t="s">
        <v>28159</v>
      </c>
      <c r="B15619" s="46" t="s">
        <v>28160</v>
      </c>
      <c r="C15619" s="47">
        <v>132.1772</v>
      </c>
      <c r="D15619" s="119" t="s">
        <v>21726</v>
      </c>
      <c r="E15619" s="46" t="s">
        <v>21728</v>
      </c>
      <c r="F15619" s="121">
        <v>1.9128000000000001</v>
      </c>
      <c r="G15619" s="87"/>
      <c r="H15619" s="47"/>
      <c r="I15619" s="120">
        <v>0</v>
      </c>
      <c r="J15619" s="120">
        <v>0</v>
      </c>
    </row>
    <row r="15620" spans="1:10" ht="15" customHeight="1">
      <c r="A15620" s="46" t="s">
        <v>28157</v>
      </c>
      <c r="B15620" s="46" t="s">
        <v>28158</v>
      </c>
      <c r="C15620" s="47">
        <v>142.09540000000001</v>
      </c>
      <c r="D15620" s="119" t="s">
        <v>21724</v>
      </c>
      <c r="E15620" s="46" t="s">
        <v>21726</v>
      </c>
      <c r="F15620" s="121">
        <v>1.9128000000000001</v>
      </c>
      <c r="G15620" s="87"/>
      <c r="H15620" s="47"/>
      <c r="I15620" s="120">
        <v>0</v>
      </c>
      <c r="J15620" s="120">
        <v>0</v>
      </c>
    </row>
    <row r="15621" spans="1:10" ht="15" customHeight="1">
      <c r="A15621" s="46" t="s">
        <v>28155</v>
      </c>
      <c r="B15621" s="46" t="s">
        <v>28156</v>
      </c>
      <c r="C15621" s="47">
        <v>142.09540000000001</v>
      </c>
      <c r="D15621" s="119" t="s">
        <v>21722</v>
      </c>
      <c r="E15621" s="46" t="s">
        <v>21724</v>
      </c>
      <c r="F15621" s="121">
        <v>1.899</v>
      </c>
      <c r="G15621" s="87"/>
      <c r="H15621" s="47"/>
      <c r="I15621" s="120">
        <v>0</v>
      </c>
      <c r="J15621" s="120">
        <v>0</v>
      </c>
    </row>
    <row r="15622" spans="1:10" ht="15" customHeight="1">
      <c r="A15622" s="46" t="s">
        <v>28181</v>
      </c>
      <c r="B15622" s="46" t="s">
        <v>28182</v>
      </c>
      <c r="C15622" s="47">
        <v>152.47919999999999</v>
      </c>
      <c r="D15622" s="119" t="s">
        <v>21720</v>
      </c>
      <c r="E15622" s="46" t="s">
        <v>21722</v>
      </c>
      <c r="F15622" s="121">
        <v>2.17</v>
      </c>
      <c r="G15622" s="87"/>
      <c r="H15622" s="47"/>
      <c r="I15622" s="120">
        <v>4</v>
      </c>
      <c r="J15622" s="120">
        <v>0</v>
      </c>
    </row>
    <row r="15623" spans="1:10" ht="15" customHeight="1">
      <c r="A15623" s="46" t="s">
        <v>28179</v>
      </c>
      <c r="B15623" s="46" t="s">
        <v>28180</v>
      </c>
      <c r="C15623" s="47">
        <v>190.5992</v>
      </c>
      <c r="D15623" s="119" t="s">
        <v>21718</v>
      </c>
      <c r="E15623" s="46" t="s">
        <v>21720</v>
      </c>
      <c r="F15623" s="121">
        <v>2.3214000000000001</v>
      </c>
      <c r="G15623" s="87"/>
      <c r="H15623" s="47"/>
      <c r="I15623" s="120">
        <v>5</v>
      </c>
      <c r="J15623" s="120">
        <v>0</v>
      </c>
    </row>
    <row r="15624" spans="1:10" ht="15" customHeight="1">
      <c r="A15624" s="46" t="s">
        <v>28177</v>
      </c>
      <c r="B15624" s="46" t="s">
        <v>28178</v>
      </c>
      <c r="C15624" s="47">
        <v>190.5992</v>
      </c>
      <c r="D15624" s="119" t="s">
        <v>21716</v>
      </c>
      <c r="E15624" s="46" t="s">
        <v>21718</v>
      </c>
      <c r="F15624" s="121">
        <v>3.2974000000000001</v>
      </c>
      <c r="G15624" s="87"/>
      <c r="H15624" s="47"/>
      <c r="I15624" s="120">
        <v>0</v>
      </c>
      <c r="J15624" s="120">
        <v>0</v>
      </c>
    </row>
    <row r="15625" spans="1:10" ht="15" customHeight="1">
      <c r="A15625" s="46" t="s">
        <v>28202</v>
      </c>
      <c r="B15625" s="46" t="s">
        <v>28203</v>
      </c>
      <c r="C15625" s="47">
        <v>210.92959999999999</v>
      </c>
      <c r="D15625" s="119" t="s">
        <v>21714</v>
      </c>
      <c r="E15625" s="46" t="s">
        <v>21716</v>
      </c>
      <c r="F15625" s="121">
        <v>5.2830000000000004</v>
      </c>
      <c r="G15625" s="87"/>
      <c r="H15625" s="47"/>
      <c r="I15625" s="120">
        <v>0</v>
      </c>
      <c r="J15625" s="120">
        <v>0</v>
      </c>
    </row>
    <row r="15626" spans="1:10" ht="15" customHeight="1">
      <c r="A15626" s="46" t="s">
        <v>28200</v>
      </c>
      <c r="B15626" s="46" t="s">
        <v>28201</v>
      </c>
      <c r="C15626" s="47">
        <v>221.09479999999999</v>
      </c>
      <c r="D15626" s="119" t="s">
        <v>21712</v>
      </c>
      <c r="E15626" s="46" t="s">
        <v>21714</v>
      </c>
      <c r="F15626" s="121">
        <v>3.2338</v>
      </c>
      <c r="G15626" s="87"/>
      <c r="H15626" s="47"/>
      <c r="I15626" s="120">
        <v>0</v>
      </c>
      <c r="J15626" s="120">
        <v>0</v>
      </c>
    </row>
    <row r="15627" spans="1:10" ht="15" customHeight="1">
      <c r="A15627" s="46" t="s">
        <v>28198</v>
      </c>
      <c r="B15627" s="46" t="s">
        <v>28199</v>
      </c>
      <c r="C15627" s="47">
        <v>184.2458</v>
      </c>
      <c r="D15627" s="119" t="s">
        <v>21710</v>
      </c>
      <c r="E15627" s="46" t="s">
        <v>21712</v>
      </c>
      <c r="F15627" s="121">
        <v>3.2338</v>
      </c>
      <c r="G15627" s="87"/>
      <c r="H15627" s="47"/>
      <c r="I15627" s="120">
        <v>0</v>
      </c>
      <c r="J15627" s="120">
        <v>0</v>
      </c>
    </row>
    <row r="15628" spans="1:10" ht="15" customHeight="1">
      <c r="A15628" s="46" t="s">
        <v>28196</v>
      </c>
      <c r="B15628" s="46" t="s">
        <v>28197</v>
      </c>
      <c r="C15628" s="47">
        <v>195.6816</v>
      </c>
      <c r="D15628" s="119" t="s">
        <v>21708</v>
      </c>
      <c r="E15628" s="46" t="s">
        <v>21710</v>
      </c>
      <c r="F15628" s="121">
        <v>3.78</v>
      </c>
      <c r="G15628" s="87"/>
      <c r="H15628" s="47"/>
      <c r="I15628" s="120">
        <v>0</v>
      </c>
      <c r="J15628" s="120">
        <v>0</v>
      </c>
    </row>
    <row r="15629" spans="1:10" ht="15" customHeight="1">
      <c r="A15629" s="46" t="s">
        <v>28194</v>
      </c>
      <c r="B15629" s="46" t="s">
        <v>28195</v>
      </c>
      <c r="C15629" s="47">
        <v>221.09479999999999</v>
      </c>
      <c r="D15629" s="119" t="s">
        <v>21706</v>
      </c>
      <c r="E15629" s="46" t="s">
        <v>21708</v>
      </c>
      <c r="F15629" s="121">
        <v>3.4664000000000001</v>
      </c>
      <c r="G15629" s="87"/>
      <c r="H15629" s="47"/>
      <c r="I15629" s="120">
        <v>0</v>
      </c>
      <c r="J15629" s="120">
        <v>0</v>
      </c>
    </row>
    <row r="15630" spans="1:10" ht="15" customHeight="1">
      <c r="A15630" s="46" t="s">
        <v>28192</v>
      </c>
      <c r="B15630" s="46" t="s">
        <v>28193</v>
      </c>
      <c r="C15630" s="47">
        <v>94.882199999999997</v>
      </c>
      <c r="D15630" s="119" t="s">
        <v>21704</v>
      </c>
      <c r="E15630" s="46" t="s">
        <v>21706</v>
      </c>
      <c r="F15630" s="121">
        <v>5.0808</v>
      </c>
      <c r="G15630" s="87"/>
      <c r="H15630" s="47"/>
      <c r="I15630" s="120">
        <v>0</v>
      </c>
      <c r="J15630" s="120">
        <v>0</v>
      </c>
    </row>
    <row r="15631" spans="1:10" ht="15" customHeight="1">
      <c r="A15631" s="46" t="s">
        <v>2534</v>
      </c>
      <c r="B15631" s="46" t="s">
        <v>27608</v>
      </c>
      <c r="C15631" s="47">
        <v>80.965999999999994</v>
      </c>
      <c r="D15631" s="119" t="s">
        <v>21702</v>
      </c>
      <c r="E15631" s="46" t="s">
        <v>21704</v>
      </c>
      <c r="F15631" s="121">
        <v>8.1067999999999998</v>
      </c>
      <c r="G15631" s="87"/>
      <c r="H15631" s="47"/>
      <c r="I15631" s="120">
        <v>23</v>
      </c>
      <c r="J15631" s="120">
        <v>0</v>
      </c>
    </row>
    <row r="15632" spans="1:10" ht="15" customHeight="1">
      <c r="A15632" s="46" t="s">
        <v>28190</v>
      </c>
      <c r="B15632" s="46" t="s">
        <v>28191</v>
      </c>
      <c r="C15632" s="47">
        <v>227.97</v>
      </c>
      <c r="D15632" s="119" t="s">
        <v>21700</v>
      </c>
      <c r="E15632" s="46" t="s">
        <v>21702</v>
      </c>
      <c r="F15632" s="121">
        <v>7.7880000000000003</v>
      </c>
      <c r="G15632" s="87"/>
      <c r="H15632" s="47"/>
      <c r="I15632" s="120">
        <v>0</v>
      </c>
      <c r="J15632" s="120">
        <v>0</v>
      </c>
    </row>
    <row r="15633" spans="1:10" ht="15" customHeight="1">
      <c r="A15633" s="46" t="s">
        <v>28188</v>
      </c>
      <c r="B15633" s="46" t="s">
        <v>28189</v>
      </c>
      <c r="C15633" s="47">
        <v>257.57319999999999</v>
      </c>
      <c r="D15633" s="119" t="s">
        <v>21698</v>
      </c>
      <c r="E15633" s="46" t="s">
        <v>21700</v>
      </c>
      <c r="F15633" s="121">
        <v>6.6795999999999998</v>
      </c>
      <c r="G15633" s="87"/>
      <c r="H15633" s="47"/>
      <c r="I15633" s="120">
        <v>0</v>
      </c>
      <c r="J15633" s="120">
        <v>0</v>
      </c>
    </row>
    <row r="15634" spans="1:10" ht="15" customHeight="1">
      <c r="A15634" s="46" t="s">
        <v>28186</v>
      </c>
      <c r="B15634" s="46" t="s">
        <v>28187</v>
      </c>
      <c r="C15634" s="47">
        <v>214.81299999999999</v>
      </c>
      <c r="D15634" s="119" t="s">
        <v>21696</v>
      </c>
      <c r="E15634" s="46" t="s">
        <v>21698</v>
      </c>
      <c r="F15634" s="121">
        <v>8.1067999999999998</v>
      </c>
      <c r="G15634" s="87"/>
      <c r="H15634" s="47"/>
      <c r="I15634" s="120">
        <v>0</v>
      </c>
      <c r="J15634" s="120">
        <v>0</v>
      </c>
    </row>
    <row r="15635" spans="1:10" ht="15" customHeight="1">
      <c r="A15635" s="46" t="s">
        <v>4049</v>
      </c>
      <c r="B15635" s="46" t="s">
        <v>28185</v>
      </c>
      <c r="C15635" s="47">
        <v>227.97</v>
      </c>
      <c r="D15635" s="119" t="s">
        <v>35934</v>
      </c>
      <c r="E15635" s="46" t="s">
        <v>21696</v>
      </c>
      <c r="F15635" s="121">
        <v>0.37340000000000001</v>
      </c>
      <c r="G15635" s="87"/>
      <c r="H15635" s="47"/>
      <c r="I15635" s="120">
        <v>9</v>
      </c>
      <c r="J15635" s="120">
        <v>0</v>
      </c>
    </row>
    <row r="15636" spans="1:10" ht="15" customHeight="1">
      <c r="A15636" s="46" t="s">
        <v>28183</v>
      </c>
      <c r="B15636" s="46" t="s">
        <v>28184</v>
      </c>
      <c r="C15636" s="47">
        <v>257.57319999999999</v>
      </c>
      <c r="D15636" s="119" t="s">
        <v>21562</v>
      </c>
      <c r="E15636" s="46" t="s">
        <v>35934</v>
      </c>
      <c r="F15636" s="121">
        <v>0.73319999999999996</v>
      </c>
      <c r="G15636" s="87"/>
      <c r="H15636" s="47"/>
      <c r="I15636" s="120">
        <v>0</v>
      </c>
      <c r="J15636" s="120">
        <v>0</v>
      </c>
    </row>
    <row r="15637" spans="1:10" ht="15" customHeight="1">
      <c r="A15637" s="46" t="s">
        <v>34009</v>
      </c>
      <c r="B15637" s="46" t="s">
        <v>34010</v>
      </c>
      <c r="C15637" s="47">
        <v>115.2248</v>
      </c>
      <c r="D15637" s="119" t="s">
        <v>21560</v>
      </c>
      <c r="E15637" s="46" t="s">
        <v>21562</v>
      </c>
      <c r="F15637" s="121">
        <v>1.0406</v>
      </c>
      <c r="G15637" s="87"/>
      <c r="H15637" s="47"/>
      <c r="I15637" s="120">
        <v>0</v>
      </c>
      <c r="J15637" s="120">
        <v>0</v>
      </c>
    </row>
    <row r="15638" spans="1:10" ht="15" customHeight="1">
      <c r="A15638" s="46" t="s">
        <v>34007</v>
      </c>
      <c r="B15638" s="46" t="s">
        <v>34008</v>
      </c>
      <c r="C15638" s="47">
        <v>144.5548</v>
      </c>
      <c r="D15638" s="119" t="s">
        <v>21558</v>
      </c>
      <c r="E15638" s="46" t="s">
        <v>21560</v>
      </c>
      <c r="F15638" s="121">
        <v>1.8595999999999999</v>
      </c>
      <c r="G15638" s="87"/>
      <c r="H15638" s="47"/>
      <c r="I15638" s="120">
        <v>0</v>
      </c>
      <c r="J15638" s="120">
        <v>0</v>
      </c>
    </row>
    <row r="15639" spans="1:10" ht="15" customHeight="1">
      <c r="A15639" s="46" t="s">
        <v>34011</v>
      </c>
      <c r="B15639" s="46" t="s">
        <v>34012</v>
      </c>
      <c r="C15639" s="47">
        <v>165.50460000000001</v>
      </c>
      <c r="D15639" s="119" t="s">
        <v>21556</v>
      </c>
      <c r="E15639" s="46" t="s">
        <v>21558</v>
      </c>
      <c r="F15639" s="121">
        <v>0.49180000000000001</v>
      </c>
      <c r="G15639" s="87"/>
      <c r="H15639" s="47"/>
      <c r="I15639" s="120">
        <v>0</v>
      </c>
      <c r="J15639" s="120">
        <v>0</v>
      </c>
    </row>
    <row r="15640" spans="1:10" ht="15" customHeight="1">
      <c r="A15640" s="46" t="s">
        <v>28153</v>
      </c>
      <c r="B15640" s="46" t="s">
        <v>28154</v>
      </c>
      <c r="C15640" s="47">
        <v>190.80799999999999</v>
      </c>
      <c r="D15640" s="119" t="s">
        <v>21554</v>
      </c>
      <c r="E15640" s="46" t="s">
        <v>21556</v>
      </c>
      <c r="F15640" s="121">
        <v>0.60119999999999996</v>
      </c>
      <c r="G15640" s="87"/>
      <c r="H15640" s="47"/>
      <c r="I15640" s="120">
        <v>0</v>
      </c>
      <c r="J15640" s="120">
        <v>0</v>
      </c>
    </row>
    <row r="15641" spans="1:10" ht="15" customHeight="1">
      <c r="A15641" s="46" t="s">
        <v>28151</v>
      </c>
      <c r="B15641" s="46" t="s">
        <v>28152</v>
      </c>
      <c r="C15641" s="47">
        <v>190.80799999999999</v>
      </c>
      <c r="D15641" s="119" t="s">
        <v>21552</v>
      </c>
      <c r="E15641" s="46" t="s">
        <v>21554</v>
      </c>
      <c r="F15641" s="121">
        <v>0.60119999999999996</v>
      </c>
      <c r="G15641" s="87"/>
      <c r="H15641" s="47"/>
      <c r="I15641" s="120">
        <v>0</v>
      </c>
      <c r="J15641" s="120">
        <v>0</v>
      </c>
    </row>
    <row r="15642" spans="1:10" ht="15" customHeight="1">
      <c r="A15642" s="46" t="s">
        <v>28149</v>
      </c>
      <c r="B15642" s="46" t="s">
        <v>28150</v>
      </c>
      <c r="C15642" s="47">
        <v>190.80799999999999</v>
      </c>
      <c r="D15642" s="119" t="s">
        <v>21550</v>
      </c>
      <c r="E15642" s="46" t="s">
        <v>21552</v>
      </c>
      <c r="F15642" s="121">
        <v>0.60119999999999996</v>
      </c>
      <c r="G15642" s="87"/>
      <c r="H15642" s="47"/>
      <c r="I15642" s="120">
        <v>0</v>
      </c>
      <c r="J15642" s="120">
        <v>0</v>
      </c>
    </row>
    <row r="15643" spans="1:10" ht="15" customHeight="1">
      <c r="A15643" s="46" t="s">
        <v>28223</v>
      </c>
      <c r="B15643" s="46" t="s">
        <v>28224</v>
      </c>
      <c r="C15643" s="47">
        <v>242.51859999999999</v>
      </c>
      <c r="D15643" s="119" t="s">
        <v>21548</v>
      </c>
      <c r="E15643" s="46" t="s">
        <v>21550</v>
      </c>
      <c r="F15643" s="121">
        <v>0.70140000000000002</v>
      </c>
      <c r="G15643" s="87"/>
      <c r="H15643" s="47"/>
      <c r="I15643" s="120">
        <v>1</v>
      </c>
      <c r="J15643" s="120">
        <v>0</v>
      </c>
    </row>
    <row r="15644" spans="1:10" ht="15" customHeight="1">
      <c r="A15644" s="46" t="s">
        <v>28221</v>
      </c>
      <c r="B15644" s="46" t="s">
        <v>28222</v>
      </c>
      <c r="C15644" s="47">
        <v>332.16320000000002</v>
      </c>
      <c r="D15644" s="119" t="s">
        <v>21546</v>
      </c>
      <c r="E15644" s="46" t="s">
        <v>21548</v>
      </c>
      <c r="F15644" s="121">
        <v>0.78339999999999999</v>
      </c>
      <c r="G15644" s="87"/>
      <c r="H15644" s="47"/>
      <c r="I15644" s="120">
        <v>0</v>
      </c>
      <c r="J15644" s="120">
        <v>0</v>
      </c>
    </row>
    <row r="15645" spans="1:10" ht="15" customHeight="1">
      <c r="A15645" s="46" t="s">
        <v>28219</v>
      </c>
      <c r="B15645" s="46" t="s">
        <v>28220</v>
      </c>
      <c r="C15645" s="47">
        <v>256.8648</v>
      </c>
      <c r="D15645" s="119" t="s">
        <v>21582</v>
      </c>
      <c r="E15645" s="46" t="s">
        <v>21546</v>
      </c>
      <c r="F15645" s="121">
        <v>8.1978000000000009</v>
      </c>
      <c r="G15645" s="87"/>
      <c r="H15645" s="47"/>
      <c r="I15645" s="120">
        <v>0</v>
      </c>
      <c r="J15645" s="120">
        <v>0</v>
      </c>
    </row>
    <row r="15646" spans="1:10" ht="15" customHeight="1">
      <c r="A15646" s="46" t="s">
        <v>28217</v>
      </c>
      <c r="B15646" s="46" t="s">
        <v>28218</v>
      </c>
      <c r="C15646" s="47">
        <v>296.03219999999999</v>
      </c>
      <c r="D15646" s="119" t="s">
        <v>33661</v>
      </c>
      <c r="E15646" s="46" t="s">
        <v>21582</v>
      </c>
      <c r="F15646" s="121">
        <v>7.4661999999999997</v>
      </c>
      <c r="G15646" s="87"/>
      <c r="H15646" s="47"/>
      <c r="I15646" s="120">
        <v>0</v>
      </c>
      <c r="J15646" s="120">
        <v>0</v>
      </c>
    </row>
    <row r="15647" spans="1:10" ht="15" customHeight="1">
      <c r="A15647" s="46" t="s">
        <v>28215</v>
      </c>
      <c r="B15647" s="46" t="s">
        <v>28216</v>
      </c>
      <c r="C15647" s="47">
        <v>323.68700000000001</v>
      </c>
      <c r="D15647" s="119" t="s">
        <v>21576</v>
      </c>
      <c r="E15647" s="46" t="s">
        <v>33661</v>
      </c>
      <c r="F15647" s="121">
        <v>6.1028000000000002</v>
      </c>
      <c r="G15647" s="87"/>
      <c r="H15647" s="47"/>
      <c r="I15647" s="120">
        <v>0</v>
      </c>
      <c r="J15647" s="120">
        <v>0</v>
      </c>
    </row>
    <row r="15648" spans="1:10" ht="15" customHeight="1">
      <c r="A15648" s="46" t="s">
        <v>28213</v>
      </c>
      <c r="B15648" s="46" t="s">
        <v>28214</v>
      </c>
      <c r="C15648" s="47">
        <v>340.25979999999998</v>
      </c>
      <c r="D15648" s="119" t="s">
        <v>21574</v>
      </c>
      <c r="E15648" s="46" t="s">
        <v>21576</v>
      </c>
      <c r="F15648" s="121">
        <v>6.6494</v>
      </c>
      <c r="G15648" s="87"/>
      <c r="H15648" s="47"/>
      <c r="I15648" s="120">
        <v>0</v>
      </c>
      <c r="J15648" s="120">
        <v>0</v>
      </c>
    </row>
    <row r="15649" spans="1:10" ht="15" customHeight="1">
      <c r="A15649" s="46" t="s">
        <v>28211</v>
      </c>
      <c r="B15649" s="46" t="s">
        <v>28212</v>
      </c>
      <c r="C15649" s="47">
        <v>285.28379999999999</v>
      </c>
      <c r="D15649" s="119" t="s">
        <v>21572</v>
      </c>
      <c r="E15649" s="46" t="s">
        <v>21574</v>
      </c>
      <c r="F15649" s="121">
        <v>7.5286</v>
      </c>
      <c r="G15649" s="87"/>
      <c r="H15649" s="47"/>
      <c r="I15649" s="120">
        <v>6</v>
      </c>
      <c r="J15649" s="120">
        <v>0</v>
      </c>
    </row>
    <row r="15650" spans="1:10" ht="15" customHeight="1">
      <c r="A15650" s="46" t="s">
        <v>28210</v>
      </c>
      <c r="B15650" s="46" t="s">
        <v>34013</v>
      </c>
      <c r="C15650" s="47">
        <v>185.81720000000001</v>
      </c>
      <c r="D15650" s="119" t="s">
        <v>21570</v>
      </c>
      <c r="E15650" s="46" t="s">
        <v>21572</v>
      </c>
      <c r="F15650" s="121">
        <v>9.1088000000000005</v>
      </c>
      <c r="G15650" s="87"/>
      <c r="H15650" s="47"/>
      <c r="I15650" s="120">
        <v>1</v>
      </c>
      <c r="J15650" s="120">
        <v>0</v>
      </c>
    </row>
    <row r="15651" spans="1:10" ht="15" customHeight="1">
      <c r="A15651" s="46" t="s">
        <v>28208</v>
      </c>
      <c r="B15651" s="46" t="s">
        <v>28209</v>
      </c>
      <c r="C15651" s="47">
        <v>322.44720000000001</v>
      </c>
      <c r="D15651" s="119" t="s">
        <v>21568</v>
      </c>
      <c r="E15651" s="46" t="s">
        <v>21570</v>
      </c>
      <c r="F15651" s="121">
        <v>11.203799999999999</v>
      </c>
      <c r="G15651" s="87"/>
      <c r="H15651" s="47"/>
      <c r="I15651" s="120">
        <v>0</v>
      </c>
      <c r="J15651" s="120">
        <v>0</v>
      </c>
    </row>
    <row r="15652" spans="1:10" ht="15" customHeight="1">
      <c r="A15652" s="46" t="s">
        <v>28206</v>
      </c>
      <c r="B15652" s="46" t="s">
        <v>28207</v>
      </c>
      <c r="C15652" s="47">
        <v>273.2604</v>
      </c>
      <c r="D15652" s="119" t="s">
        <v>21566</v>
      </c>
      <c r="E15652" s="46" t="s">
        <v>21568</v>
      </c>
      <c r="F15652" s="121">
        <v>13.936400000000001</v>
      </c>
      <c r="G15652" s="87"/>
      <c r="H15652" s="47"/>
      <c r="I15652" s="120">
        <v>0</v>
      </c>
      <c r="J15652" s="120">
        <v>0</v>
      </c>
    </row>
    <row r="15653" spans="1:10" ht="15" customHeight="1">
      <c r="A15653" s="46" t="s">
        <v>28204</v>
      </c>
      <c r="B15653" s="46" t="s">
        <v>28205</v>
      </c>
      <c r="C15653" s="47">
        <v>367.76280000000003</v>
      </c>
      <c r="D15653" s="119" t="s">
        <v>21564</v>
      </c>
      <c r="E15653" s="46" t="s">
        <v>21566</v>
      </c>
      <c r="F15653" s="121">
        <v>13.936400000000001</v>
      </c>
      <c r="G15653" s="87"/>
      <c r="H15653" s="47"/>
      <c r="I15653" s="120">
        <v>0</v>
      </c>
      <c r="J15653" s="120">
        <v>0</v>
      </c>
    </row>
    <row r="15654" spans="1:10" ht="15" customHeight="1">
      <c r="A15654" s="46" t="s">
        <v>28225</v>
      </c>
      <c r="B15654" s="46" t="s">
        <v>28226</v>
      </c>
      <c r="C15654" s="47">
        <v>296.03219999999999</v>
      </c>
      <c r="D15654" s="119" t="s">
        <v>21581</v>
      </c>
      <c r="E15654" s="46" t="s">
        <v>21564</v>
      </c>
      <c r="F15654" s="121">
        <v>6.1028000000000002</v>
      </c>
      <c r="G15654" s="87"/>
      <c r="H15654" s="47"/>
      <c r="I15654" s="120">
        <v>0</v>
      </c>
      <c r="J15654" s="120">
        <v>0</v>
      </c>
    </row>
    <row r="15655" spans="1:10" ht="15" customHeight="1">
      <c r="A15655" s="46" t="s">
        <v>28235</v>
      </c>
      <c r="B15655" s="46" t="s">
        <v>28236</v>
      </c>
      <c r="C15655" s="47">
        <v>26.688600000000001</v>
      </c>
      <c r="D15655" s="119" t="s">
        <v>21580</v>
      </c>
      <c r="E15655" s="46" t="s">
        <v>21581</v>
      </c>
      <c r="F15655" s="121">
        <v>6.5582000000000003</v>
      </c>
      <c r="G15655" s="87"/>
      <c r="H15655" s="47"/>
      <c r="I15655" s="120">
        <v>0</v>
      </c>
      <c r="J15655" s="120">
        <v>0</v>
      </c>
    </row>
    <row r="15656" spans="1:10" ht="15" customHeight="1">
      <c r="A15656" s="46" t="s">
        <v>28229</v>
      </c>
      <c r="B15656" s="46" t="s">
        <v>28230</v>
      </c>
      <c r="C15656" s="47">
        <v>21.642199999999999</v>
      </c>
      <c r="D15656" s="119" t="s">
        <v>21579</v>
      </c>
      <c r="E15656" s="46" t="s">
        <v>21580</v>
      </c>
      <c r="F15656" s="121">
        <v>8.1978000000000009</v>
      </c>
      <c r="G15656" s="87"/>
      <c r="H15656" s="47"/>
      <c r="I15656" s="120">
        <v>5</v>
      </c>
      <c r="J15656" s="120">
        <v>0</v>
      </c>
    </row>
    <row r="15657" spans="1:10" ht="15" customHeight="1">
      <c r="A15657" s="46" t="s">
        <v>28231</v>
      </c>
      <c r="B15657" s="46" t="s">
        <v>28232</v>
      </c>
      <c r="C15657" s="47">
        <v>21.642199999999999</v>
      </c>
      <c r="D15657" s="119" t="s">
        <v>21578</v>
      </c>
      <c r="E15657" s="46" t="s">
        <v>21579</v>
      </c>
      <c r="F15657" s="121">
        <v>10.383800000000001</v>
      </c>
      <c r="G15657" s="87"/>
      <c r="H15657" s="47"/>
      <c r="I15657" s="120">
        <v>0</v>
      </c>
      <c r="J15657" s="120">
        <v>0</v>
      </c>
    </row>
    <row r="15658" spans="1:10" ht="15" customHeight="1">
      <c r="A15658" s="46" t="s">
        <v>28233</v>
      </c>
      <c r="B15658" s="46" t="s">
        <v>28234</v>
      </c>
      <c r="C15658" s="47">
        <v>14.776400000000001</v>
      </c>
      <c r="D15658" s="119" t="s">
        <v>21804</v>
      </c>
      <c r="E15658" s="46" t="s">
        <v>21578</v>
      </c>
      <c r="F15658" s="121">
        <v>6.1757999999999997</v>
      </c>
      <c r="G15658" s="87"/>
      <c r="H15658" s="47"/>
      <c r="I15658" s="120">
        <v>13</v>
      </c>
      <c r="J15658" s="120">
        <v>0</v>
      </c>
    </row>
    <row r="15659" spans="1:10" ht="15" customHeight="1">
      <c r="A15659" s="46" t="s">
        <v>28239</v>
      </c>
      <c r="B15659" s="46" t="s">
        <v>28240</v>
      </c>
      <c r="C15659" s="47">
        <v>52.805</v>
      </c>
      <c r="D15659" s="119" t="s">
        <v>21802</v>
      </c>
      <c r="E15659" s="46" t="s">
        <v>21804</v>
      </c>
      <c r="F15659" s="121">
        <v>6.3760000000000003</v>
      </c>
      <c r="G15659" s="87"/>
      <c r="H15659" s="47"/>
      <c r="I15659" s="120">
        <v>10</v>
      </c>
      <c r="J15659" s="120">
        <v>0</v>
      </c>
    </row>
    <row r="15660" spans="1:10" ht="15" customHeight="1">
      <c r="A15660" s="46" t="s">
        <v>28237</v>
      </c>
      <c r="B15660" s="46" t="s">
        <v>28238</v>
      </c>
      <c r="C15660" s="47">
        <v>22.771599999999999</v>
      </c>
      <c r="D15660" s="119" t="s">
        <v>21800</v>
      </c>
      <c r="E15660" s="46" t="s">
        <v>21802</v>
      </c>
      <c r="F15660" s="121">
        <v>6.5582000000000003</v>
      </c>
      <c r="G15660" s="87"/>
      <c r="H15660" s="47"/>
      <c r="I15660" s="120">
        <v>0</v>
      </c>
      <c r="J15660" s="120">
        <v>0</v>
      </c>
    </row>
    <row r="15661" spans="1:10" ht="15" customHeight="1">
      <c r="A15661" s="46" t="s">
        <v>4209</v>
      </c>
      <c r="B15661" s="46" t="s">
        <v>34016</v>
      </c>
      <c r="C15661" s="47">
        <v>112.71980000000001</v>
      </c>
      <c r="D15661" s="119" t="s">
        <v>21798</v>
      </c>
      <c r="E15661" s="46" t="s">
        <v>21800</v>
      </c>
      <c r="F15661" s="121">
        <v>8.0609999999999999</v>
      </c>
      <c r="G15661" s="87"/>
      <c r="H15661" s="47"/>
      <c r="I15661" s="120">
        <v>0</v>
      </c>
      <c r="J15661" s="120">
        <v>0</v>
      </c>
    </row>
    <row r="15662" spans="1:10" ht="15" customHeight="1">
      <c r="A15662" s="46" t="s">
        <v>5029</v>
      </c>
      <c r="B15662" s="46" t="s">
        <v>34015</v>
      </c>
      <c r="C15662" s="47">
        <v>111.8596</v>
      </c>
      <c r="D15662" s="119" t="s">
        <v>21796</v>
      </c>
      <c r="E15662" s="46" t="s">
        <v>21798</v>
      </c>
      <c r="F15662" s="121">
        <v>9.7462</v>
      </c>
      <c r="G15662" s="87"/>
      <c r="H15662" s="47"/>
      <c r="I15662" s="120">
        <v>10</v>
      </c>
      <c r="J15662" s="120">
        <v>0</v>
      </c>
    </row>
    <row r="15663" spans="1:10" ht="15" customHeight="1">
      <c r="A15663" s="46" t="s">
        <v>6880</v>
      </c>
      <c r="B15663" s="46" t="s">
        <v>34014</v>
      </c>
      <c r="C15663" s="47">
        <v>74.716399999999993</v>
      </c>
      <c r="D15663" s="119" t="s">
        <v>21794</v>
      </c>
      <c r="E15663" s="46" t="s">
        <v>21796</v>
      </c>
      <c r="F15663" s="121">
        <v>10.930400000000001</v>
      </c>
      <c r="G15663" s="87"/>
      <c r="H15663" s="47"/>
      <c r="I15663" s="120">
        <v>1</v>
      </c>
      <c r="J15663" s="120">
        <v>0</v>
      </c>
    </row>
    <row r="15664" spans="1:10" ht="15" customHeight="1">
      <c r="A15664" s="46" t="s">
        <v>28289</v>
      </c>
      <c r="B15664" s="46" t="s">
        <v>28290</v>
      </c>
      <c r="C15664" s="47">
        <v>19.583600000000001</v>
      </c>
      <c r="D15664" s="119" t="s">
        <v>21792</v>
      </c>
      <c r="E15664" s="46" t="s">
        <v>21794</v>
      </c>
      <c r="F15664" s="121">
        <v>17.488600000000002</v>
      </c>
      <c r="G15664" s="87"/>
      <c r="H15664" s="47"/>
      <c r="I15664" s="120">
        <v>0</v>
      </c>
      <c r="J15664" s="120">
        <v>0</v>
      </c>
    </row>
    <row r="15665" spans="1:10" ht="15" customHeight="1">
      <c r="A15665" s="46" t="s">
        <v>28287</v>
      </c>
      <c r="B15665" s="46" t="s">
        <v>28288</v>
      </c>
      <c r="C15665" s="47">
        <v>23.151199999999999</v>
      </c>
      <c r="D15665" s="119" t="s">
        <v>21790</v>
      </c>
      <c r="E15665" s="46" t="s">
        <v>21792</v>
      </c>
      <c r="F15665" s="121">
        <v>32.517800000000001</v>
      </c>
      <c r="G15665" s="87"/>
      <c r="H15665" s="47"/>
      <c r="I15665" s="120">
        <v>0</v>
      </c>
      <c r="J15665" s="120">
        <v>0</v>
      </c>
    </row>
    <row r="15666" spans="1:10" ht="15" customHeight="1">
      <c r="A15666" s="46" t="s">
        <v>28285</v>
      </c>
      <c r="B15666" s="46" t="s">
        <v>28286</v>
      </c>
      <c r="C15666" s="47">
        <v>23.151199999999999</v>
      </c>
      <c r="D15666" s="119" t="s">
        <v>21788</v>
      </c>
      <c r="E15666" s="46" t="s">
        <v>21790</v>
      </c>
      <c r="F15666" s="121">
        <v>38.256399999999999</v>
      </c>
      <c r="G15666" s="87"/>
      <c r="H15666" s="47"/>
      <c r="I15666" s="120">
        <v>0</v>
      </c>
      <c r="J15666" s="120">
        <v>0</v>
      </c>
    </row>
    <row r="15667" spans="1:10" ht="15" customHeight="1">
      <c r="A15667" s="46" t="s">
        <v>28283</v>
      </c>
      <c r="B15667" s="46" t="s">
        <v>28284</v>
      </c>
      <c r="C15667" s="47">
        <v>45.138599999999997</v>
      </c>
      <c r="D15667" s="119" t="s">
        <v>21786</v>
      </c>
      <c r="E15667" s="46" t="s">
        <v>21788</v>
      </c>
      <c r="F15667" s="121">
        <v>69.225999999999999</v>
      </c>
      <c r="G15667" s="87"/>
      <c r="H15667" s="47"/>
      <c r="I15667" s="120">
        <v>0</v>
      </c>
      <c r="J15667" s="120">
        <v>0</v>
      </c>
    </row>
    <row r="15668" spans="1:10" ht="15" customHeight="1">
      <c r="A15668" s="46" t="s">
        <v>28281</v>
      </c>
      <c r="B15668" s="46" t="s">
        <v>28282</v>
      </c>
      <c r="C15668" s="47">
        <v>45.138599999999997</v>
      </c>
      <c r="D15668" s="119" t="s">
        <v>21784</v>
      </c>
      <c r="E15668" s="46" t="s">
        <v>21786</v>
      </c>
      <c r="F15668" s="121">
        <v>4.0442</v>
      </c>
      <c r="G15668" s="87"/>
      <c r="H15668" s="47"/>
      <c r="I15668" s="120">
        <v>0</v>
      </c>
      <c r="J15668" s="120">
        <v>0</v>
      </c>
    </row>
    <row r="15669" spans="1:10" ht="15" customHeight="1">
      <c r="A15669" s="46" t="s">
        <v>28279</v>
      </c>
      <c r="B15669" s="46" t="s">
        <v>28280</v>
      </c>
      <c r="C15669" s="47">
        <v>113.4284</v>
      </c>
      <c r="D15669" s="119" t="s">
        <v>21782</v>
      </c>
      <c r="E15669" s="46" t="s">
        <v>21784</v>
      </c>
      <c r="F15669" s="121">
        <v>3.6434000000000002</v>
      </c>
      <c r="G15669" s="87"/>
      <c r="H15669" s="47"/>
      <c r="I15669" s="120">
        <v>0</v>
      </c>
      <c r="J15669" s="120">
        <v>0</v>
      </c>
    </row>
    <row r="15670" spans="1:10" ht="15" customHeight="1">
      <c r="A15670" s="46" t="s">
        <v>28277</v>
      </c>
      <c r="B15670" s="46" t="s">
        <v>28278</v>
      </c>
      <c r="C15670" s="47">
        <v>7.5145999999999997</v>
      </c>
      <c r="D15670" s="119" t="s">
        <v>21595</v>
      </c>
      <c r="E15670" s="46" t="s">
        <v>21782</v>
      </c>
      <c r="F15670" s="121">
        <v>6.5582000000000003</v>
      </c>
      <c r="G15670" s="87"/>
      <c r="H15670" s="47"/>
      <c r="I15670" s="120">
        <v>0</v>
      </c>
      <c r="J15670" s="120">
        <v>0</v>
      </c>
    </row>
    <row r="15671" spans="1:10" ht="15" customHeight="1">
      <c r="A15671" s="46" t="s">
        <v>28275</v>
      </c>
      <c r="B15671" s="46" t="s">
        <v>28276</v>
      </c>
      <c r="C15671" s="47">
        <v>14.1944</v>
      </c>
      <c r="D15671" s="119" t="s">
        <v>21593</v>
      </c>
      <c r="E15671" s="46" t="s">
        <v>21595</v>
      </c>
      <c r="F15671" s="121">
        <v>5.8296000000000001</v>
      </c>
      <c r="G15671" s="87"/>
      <c r="H15671" s="47"/>
      <c r="I15671" s="120">
        <v>16</v>
      </c>
      <c r="J15671" s="120">
        <v>0</v>
      </c>
    </row>
    <row r="15672" spans="1:10" ht="15" customHeight="1">
      <c r="A15672" s="46" t="s">
        <v>28273</v>
      </c>
      <c r="B15672" s="46" t="s">
        <v>28274</v>
      </c>
      <c r="C15672" s="47">
        <v>11.942399999999999</v>
      </c>
      <c r="D15672" s="119" t="s">
        <v>21591</v>
      </c>
      <c r="E15672" s="46" t="s">
        <v>21593</v>
      </c>
      <c r="F15672" s="121">
        <v>6.5582000000000003</v>
      </c>
      <c r="G15672" s="87"/>
      <c r="H15672" s="47"/>
      <c r="I15672" s="120">
        <v>17</v>
      </c>
      <c r="J15672" s="120">
        <v>0</v>
      </c>
    </row>
    <row r="15673" spans="1:10" ht="15" customHeight="1">
      <c r="A15673" s="46" t="s">
        <v>28271</v>
      </c>
      <c r="B15673" s="46" t="s">
        <v>28272</v>
      </c>
      <c r="C15673" s="47">
        <v>6.3658000000000001</v>
      </c>
      <c r="D15673" s="119" t="s">
        <v>21589</v>
      </c>
      <c r="E15673" s="46" t="s">
        <v>21591</v>
      </c>
      <c r="F15673" s="121">
        <v>8.1067999999999998</v>
      </c>
      <c r="G15673" s="87"/>
      <c r="H15673" s="47"/>
      <c r="I15673" s="120">
        <v>0</v>
      </c>
      <c r="J15673" s="120">
        <v>0</v>
      </c>
    </row>
    <row r="15674" spans="1:10" ht="15" customHeight="1">
      <c r="A15674" s="46" t="s">
        <v>28269</v>
      </c>
      <c r="B15674" s="46" t="s">
        <v>28270</v>
      </c>
      <c r="C15674" s="47">
        <v>3.9849999999999999</v>
      </c>
      <c r="D15674" s="119" t="s">
        <v>21587</v>
      </c>
      <c r="E15674" s="46" t="s">
        <v>21589</v>
      </c>
      <c r="F15674" s="121">
        <v>10.383800000000001</v>
      </c>
      <c r="G15674" s="87"/>
      <c r="H15674" s="47"/>
      <c r="I15674" s="120">
        <v>10</v>
      </c>
      <c r="J15674" s="120">
        <v>0</v>
      </c>
    </row>
    <row r="15675" spans="1:10" ht="15" customHeight="1">
      <c r="A15675" s="46" t="s">
        <v>28267</v>
      </c>
      <c r="B15675" s="46" t="s">
        <v>28268</v>
      </c>
      <c r="C15675" s="47">
        <v>9.8374000000000006</v>
      </c>
      <c r="D15675" s="119" t="s">
        <v>21585</v>
      </c>
      <c r="E15675" s="46" t="s">
        <v>21587</v>
      </c>
      <c r="F15675" s="121">
        <v>15.6668</v>
      </c>
      <c r="G15675" s="87"/>
      <c r="H15675" s="47"/>
      <c r="I15675" s="120">
        <v>0</v>
      </c>
      <c r="J15675" s="120">
        <v>0</v>
      </c>
    </row>
    <row r="15676" spans="1:10" ht="15" customHeight="1">
      <c r="A15676" s="46" t="s">
        <v>28265</v>
      </c>
      <c r="B15676" s="46" t="s">
        <v>28266</v>
      </c>
      <c r="C15676" s="47">
        <v>9.8374000000000006</v>
      </c>
      <c r="D15676" s="119" t="s">
        <v>21583</v>
      </c>
      <c r="E15676" s="46" t="s">
        <v>21585</v>
      </c>
      <c r="F15676" s="121">
        <v>18.217400000000001</v>
      </c>
      <c r="G15676" s="87"/>
      <c r="H15676" s="47"/>
      <c r="I15676" s="120">
        <v>0</v>
      </c>
      <c r="J15676" s="120">
        <v>0</v>
      </c>
    </row>
    <row r="15677" spans="1:10" ht="15" customHeight="1">
      <c r="A15677" s="46" t="s">
        <v>28263</v>
      </c>
      <c r="B15677" s="46" t="s">
        <v>28264</v>
      </c>
      <c r="C15677" s="47">
        <v>10.778600000000001</v>
      </c>
      <c r="D15677" s="119" t="s">
        <v>21868</v>
      </c>
      <c r="E15677" s="46" t="s">
        <v>21583</v>
      </c>
      <c r="F15677" s="121">
        <v>8.5351999999999997</v>
      </c>
      <c r="G15677" s="87"/>
      <c r="H15677" s="47"/>
      <c r="I15677" s="120">
        <v>20</v>
      </c>
      <c r="J15677" s="120">
        <v>0</v>
      </c>
    </row>
    <row r="15678" spans="1:10" ht="15" customHeight="1">
      <c r="A15678" s="46" t="s">
        <v>28261</v>
      </c>
      <c r="B15678" s="46" t="s">
        <v>28262</v>
      </c>
      <c r="C15678" s="47">
        <v>8.5267999999999997</v>
      </c>
      <c r="D15678" s="119" t="s">
        <v>21866</v>
      </c>
      <c r="E15678" s="46" t="s">
        <v>21868</v>
      </c>
      <c r="F15678" s="121">
        <v>8.8026</v>
      </c>
      <c r="G15678" s="87"/>
      <c r="H15678" s="47"/>
      <c r="I15678" s="120">
        <v>5</v>
      </c>
      <c r="J15678" s="120">
        <v>0</v>
      </c>
    </row>
    <row r="15679" spans="1:10" ht="15" customHeight="1">
      <c r="A15679" s="46" t="s">
        <v>28259</v>
      </c>
      <c r="B15679" s="46" t="s">
        <v>28260</v>
      </c>
      <c r="C15679" s="47">
        <v>8.0966000000000005</v>
      </c>
      <c r="D15679" s="119" t="s">
        <v>22100</v>
      </c>
      <c r="E15679" s="46" t="s">
        <v>21866</v>
      </c>
      <c r="F15679" s="121">
        <v>3.3702000000000001</v>
      </c>
      <c r="G15679" s="87"/>
      <c r="H15679" s="47"/>
      <c r="I15679" s="120">
        <v>0</v>
      </c>
      <c r="J15679" s="120">
        <v>0</v>
      </c>
    </row>
    <row r="15680" spans="1:10" ht="15" customHeight="1">
      <c r="A15680" s="46" t="s">
        <v>28257</v>
      </c>
      <c r="B15680" s="46" t="s">
        <v>28258</v>
      </c>
      <c r="C15680" s="47">
        <v>3.3904000000000001</v>
      </c>
      <c r="D15680" s="119" t="s">
        <v>22098</v>
      </c>
      <c r="E15680" s="46" t="s">
        <v>22100</v>
      </c>
      <c r="F15680" s="121">
        <v>4.4101999999999997</v>
      </c>
      <c r="G15680" s="87"/>
      <c r="H15680" s="47"/>
      <c r="I15680" s="120">
        <v>10</v>
      </c>
      <c r="J15680" s="120">
        <v>0</v>
      </c>
    </row>
    <row r="15681" spans="1:10" ht="15" customHeight="1">
      <c r="A15681" s="46" t="s">
        <v>28255</v>
      </c>
      <c r="B15681" s="46" t="s">
        <v>28256</v>
      </c>
      <c r="C15681" s="47">
        <v>4.2759999999999998</v>
      </c>
      <c r="D15681" s="119" t="s">
        <v>22096</v>
      </c>
      <c r="E15681" s="46" t="s">
        <v>22098</v>
      </c>
      <c r="F15681" s="121">
        <v>4.8630000000000004</v>
      </c>
      <c r="G15681" s="87"/>
      <c r="H15681" s="47"/>
      <c r="I15681" s="120">
        <v>0</v>
      </c>
      <c r="J15681" s="120">
        <v>0</v>
      </c>
    </row>
    <row r="15682" spans="1:10" ht="15" customHeight="1">
      <c r="A15682" s="46" t="s">
        <v>28253</v>
      </c>
      <c r="B15682" s="46" t="s">
        <v>28254</v>
      </c>
      <c r="C15682" s="47">
        <v>4.2759999999999998</v>
      </c>
      <c r="D15682" s="119" t="s">
        <v>22094</v>
      </c>
      <c r="E15682" s="46" t="s">
        <v>22096</v>
      </c>
      <c r="F15682" s="121">
        <v>5.2628000000000004</v>
      </c>
      <c r="G15682" s="87"/>
      <c r="H15682" s="47"/>
      <c r="I15682" s="120">
        <v>0</v>
      </c>
      <c r="J15682" s="120">
        <v>0</v>
      </c>
    </row>
    <row r="15683" spans="1:10" ht="15" customHeight="1">
      <c r="A15683" s="46" t="s">
        <v>28251</v>
      </c>
      <c r="B15683" s="46" t="s">
        <v>28252</v>
      </c>
      <c r="C15683" s="47">
        <v>4.2759999999999998</v>
      </c>
      <c r="D15683" s="119" t="s">
        <v>22092</v>
      </c>
      <c r="E15683" s="46" t="s">
        <v>22094</v>
      </c>
      <c r="F15683" s="121">
        <v>8.4887999999999995</v>
      </c>
      <c r="G15683" s="87"/>
      <c r="H15683" s="47"/>
      <c r="I15683" s="120">
        <v>0</v>
      </c>
      <c r="J15683" s="120">
        <v>0</v>
      </c>
    </row>
    <row r="15684" spans="1:10" ht="15" customHeight="1">
      <c r="A15684" s="46" t="s">
        <v>28249</v>
      </c>
      <c r="B15684" s="46" t="s">
        <v>28250</v>
      </c>
      <c r="C15684" s="47">
        <v>3.4664000000000001</v>
      </c>
      <c r="D15684" s="119" t="s">
        <v>21838</v>
      </c>
      <c r="E15684" s="46" t="s">
        <v>22092</v>
      </c>
      <c r="F15684" s="121">
        <v>3.7343999999999999</v>
      </c>
      <c r="G15684" s="87"/>
      <c r="H15684" s="47"/>
      <c r="I15684" s="120">
        <v>0</v>
      </c>
      <c r="J15684" s="120">
        <v>0</v>
      </c>
    </row>
    <row r="15685" spans="1:10" ht="15" customHeight="1">
      <c r="A15685" s="46" t="s">
        <v>28247</v>
      </c>
      <c r="B15685" s="46" t="s">
        <v>28248</v>
      </c>
      <c r="C15685" s="47">
        <v>35.650399999999998</v>
      </c>
      <c r="D15685" s="119" t="s">
        <v>21836</v>
      </c>
      <c r="E15685" s="46" t="s">
        <v>21838</v>
      </c>
      <c r="F15685" s="121">
        <v>4.4459999999999997</v>
      </c>
      <c r="G15685" s="87"/>
      <c r="H15685" s="47"/>
      <c r="I15685" s="120">
        <v>19.7</v>
      </c>
      <c r="J15685" s="120">
        <v>0</v>
      </c>
    </row>
    <row r="15686" spans="1:10" ht="15" customHeight="1">
      <c r="A15686" s="46" t="s">
        <v>28245</v>
      </c>
      <c r="B15686" s="46" t="s">
        <v>28246</v>
      </c>
      <c r="C15686" s="47">
        <v>50.317799999999998</v>
      </c>
      <c r="D15686" s="119" t="s">
        <v>21834</v>
      </c>
      <c r="E15686" s="46" t="s">
        <v>21836</v>
      </c>
      <c r="F15686" s="121">
        <v>4.4459999999999997</v>
      </c>
      <c r="G15686" s="87"/>
      <c r="H15686" s="47"/>
      <c r="I15686" s="120">
        <v>20</v>
      </c>
      <c r="J15686" s="120">
        <v>0</v>
      </c>
    </row>
    <row r="15687" spans="1:10" ht="15" customHeight="1">
      <c r="A15687" s="46" t="s">
        <v>28243</v>
      </c>
      <c r="B15687" s="46" t="s">
        <v>28244</v>
      </c>
      <c r="C15687" s="47">
        <v>1.9676</v>
      </c>
      <c r="D15687" s="119" t="s">
        <v>21832</v>
      </c>
      <c r="E15687" s="46" t="s">
        <v>21834</v>
      </c>
      <c r="F15687" s="121">
        <v>4.774</v>
      </c>
      <c r="G15687" s="87"/>
      <c r="H15687" s="47"/>
      <c r="I15687" s="120">
        <v>0</v>
      </c>
      <c r="J15687" s="120">
        <v>0</v>
      </c>
    </row>
    <row r="15688" spans="1:10" ht="15" customHeight="1">
      <c r="A15688" s="46" t="s">
        <v>28241</v>
      </c>
      <c r="B15688" s="46" t="s">
        <v>28242</v>
      </c>
      <c r="C15688" s="47">
        <v>2.8843999999999999</v>
      </c>
      <c r="D15688" s="119" t="s">
        <v>21830</v>
      </c>
      <c r="E15688" s="46" t="s">
        <v>21832</v>
      </c>
      <c r="F15688" s="121">
        <v>5.0052000000000003</v>
      </c>
      <c r="G15688" s="87"/>
      <c r="H15688" s="47"/>
      <c r="I15688" s="120">
        <v>0</v>
      </c>
      <c r="J15688" s="120">
        <v>0</v>
      </c>
    </row>
    <row r="15689" spans="1:10" ht="15" customHeight="1">
      <c r="A15689" s="46" t="s">
        <v>26919</v>
      </c>
      <c r="B15689" s="46" t="s">
        <v>26920</v>
      </c>
      <c r="C15689" s="47">
        <v>20.494599999999998</v>
      </c>
      <c r="D15689" s="119" t="s">
        <v>21828</v>
      </c>
      <c r="E15689" s="46" t="s">
        <v>21830</v>
      </c>
      <c r="F15689" s="121">
        <v>6.7695999999999996</v>
      </c>
      <c r="G15689" s="87"/>
      <c r="H15689" s="47"/>
      <c r="I15689" s="120">
        <v>0</v>
      </c>
      <c r="J15689" s="120">
        <v>0</v>
      </c>
    </row>
    <row r="15690" spans="1:10" ht="15" customHeight="1">
      <c r="A15690" s="46" t="s">
        <v>26917</v>
      </c>
      <c r="B15690" s="46" t="s">
        <v>26918</v>
      </c>
      <c r="C15690" s="47">
        <v>14.422000000000001</v>
      </c>
      <c r="D15690" s="119" t="s">
        <v>21826</v>
      </c>
      <c r="E15690" s="46" t="s">
        <v>21828</v>
      </c>
      <c r="F15690" s="121">
        <v>6.6858000000000004</v>
      </c>
      <c r="G15690" s="87"/>
      <c r="H15690" s="47"/>
      <c r="I15690" s="120">
        <v>0</v>
      </c>
      <c r="J15690" s="120">
        <v>0</v>
      </c>
    </row>
    <row r="15691" spans="1:10" ht="15" customHeight="1">
      <c r="A15691" s="46" t="s">
        <v>26952</v>
      </c>
      <c r="B15691" s="46" t="s">
        <v>26953</v>
      </c>
      <c r="C15691" s="47">
        <v>21.506599999999999</v>
      </c>
      <c r="D15691" s="119" t="s">
        <v>21824</v>
      </c>
      <c r="E15691" s="46" t="s">
        <v>21826</v>
      </c>
      <c r="F15691" s="121">
        <v>4.4459999999999997</v>
      </c>
      <c r="G15691" s="87"/>
      <c r="H15691" s="47"/>
      <c r="I15691" s="120">
        <v>91</v>
      </c>
      <c r="J15691" s="120">
        <v>0</v>
      </c>
    </row>
    <row r="15692" spans="1:10" ht="15" customHeight="1">
      <c r="A15692" s="46" t="s">
        <v>26950</v>
      </c>
      <c r="B15692" s="46" t="s">
        <v>26951</v>
      </c>
      <c r="C15692" s="47">
        <v>27.326000000000001</v>
      </c>
      <c r="D15692" s="119" t="s">
        <v>21822</v>
      </c>
      <c r="E15692" s="46" t="s">
        <v>21824</v>
      </c>
      <c r="F15692" s="121">
        <v>12.0564</v>
      </c>
      <c r="G15692" s="87"/>
      <c r="H15692" s="47"/>
      <c r="I15692" s="120">
        <v>0</v>
      </c>
      <c r="J15692" s="120">
        <v>0</v>
      </c>
    </row>
    <row r="15693" spans="1:10" ht="15" customHeight="1">
      <c r="A15693" s="46" t="s">
        <v>2947</v>
      </c>
      <c r="B15693" s="46" t="s">
        <v>26979</v>
      </c>
      <c r="C15693" s="47">
        <v>44.455399999999997</v>
      </c>
      <c r="D15693" s="119" t="s">
        <v>21820</v>
      </c>
      <c r="E15693" s="46" t="s">
        <v>21822</v>
      </c>
      <c r="F15693" s="121">
        <v>7.3525999999999998</v>
      </c>
      <c r="G15693" s="87"/>
      <c r="H15693" s="47"/>
      <c r="I15693" s="120">
        <v>141</v>
      </c>
      <c r="J15693" s="120">
        <v>0</v>
      </c>
    </row>
    <row r="15694" spans="1:10" ht="15" customHeight="1">
      <c r="A15694" s="46" t="s">
        <v>2950</v>
      </c>
      <c r="B15694" s="46" t="s">
        <v>26978</v>
      </c>
      <c r="C15694" s="47">
        <v>39.926400000000001</v>
      </c>
      <c r="D15694" s="119" t="s">
        <v>21818</v>
      </c>
      <c r="E15694" s="46" t="s">
        <v>21820</v>
      </c>
      <c r="F15694" s="121">
        <v>8.5942000000000007</v>
      </c>
      <c r="G15694" s="87"/>
      <c r="H15694" s="47"/>
      <c r="I15694" s="120">
        <v>192</v>
      </c>
      <c r="J15694" s="120">
        <v>0</v>
      </c>
    </row>
    <row r="15695" spans="1:10" ht="15" customHeight="1">
      <c r="A15695" s="46" t="s">
        <v>26976</v>
      </c>
      <c r="B15695" s="46" t="s">
        <v>26977</v>
      </c>
      <c r="C15695" s="47">
        <v>31.880400000000002</v>
      </c>
      <c r="D15695" s="119" t="s">
        <v>21816</v>
      </c>
      <c r="E15695" s="46" t="s">
        <v>21818</v>
      </c>
      <c r="F15695" s="121">
        <v>11.2948</v>
      </c>
      <c r="G15695" s="87"/>
      <c r="H15695" s="47"/>
      <c r="I15695" s="120">
        <v>0</v>
      </c>
      <c r="J15695" s="120">
        <v>0</v>
      </c>
    </row>
    <row r="15696" spans="1:10" ht="15" customHeight="1">
      <c r="A15696" s="46" t="s">
        <v>3039</v>
      </c>
      <c r="B15696" s="46" t="s">
        <v>26975</v>
      </c>
      <c r="C15696" s="47">
        <v>41.368600000000001</v>
      </c>
      <c r="D15696" s="119" t="s">
        <v>21814</v>
      </c>
      <c r="E15696" s="46" t="s">
        <v>21816</v>
      </c>
      <c r="F15696" s="121">
        <v>12.661199999999999</v>
      </c>
      <c r="G15696" s="87"/>
      <c r="H15696" s="47"/>
      <c r="I15696" s="120">
        <v>1</v>
      </c>
      <c r="J15696" s="120">
        <v>0</v>
      </c>
    </row>
    <row r="15697" spans="1:10" ht="15" customHeight="1">
      <c r="A15697" s="46" t="s">
        <v>3042</v>
      </c>
      <c r="B15697" s="46" t="s">
        <v>26974</v>
      </c>
      <c r="C15697" s="47">
        <v>39.546799999999998</v>
      </c>
      <c r="D15697" s="119" t="s">
        <v>21812</v>
      </c>
      <c r="E15697" s="46" t="s">
        <v>21814</v>
      </c>
      <c r="F15697" s="121">
        <v>22.589600000000001</v>
      </c>
      <c r="G15697" s="87"/>
      <c r="H15697" s="47"/>
      <c r="I15697" s="120">
        <v>129</v>
      </c>
      <c r="J15697" s="120">
        <v>0</v>
      </c>
    </row>
    <row r="15698" spans="1:10" ht="15" customHeight="1">
      <c r="A15698" s="46" t="s">
        <v>26972</v>
      </c>
      <c r="B15698" s="46" t="s">
        <v>26973</v>
      </c>
      <c r="C15698" s="47">
        <v>8.5367999999999995</v>
      </c>
      <c r="D15698" s="119" t="s">
        <v>21810</v>
      </c>
      <c r="E15698" s="46" t="s">
        <v>21812</v>
      </c>
      <c r="F15698" s="121">
        <v>28.236999999999998</v>
      </c>
      <c r="G15698" s="87"/>
      <c r="H15698" s="47"/>
      <c r="I15698" s="120">
        <v>12</v>
      </c>
      <c r="J15698" s="120">
        <v>0</v>
      </c>
    </row>
    <row r="15699" spans="1:10" ht="15" customHeight="1">
      <c r="A15699" s="46" t="s">
        <v>8513</v>
      </c>
      <c r="B15699" s="46" t="s">
        <v>26971</v>
      </c>
      <c r="C15699" s="47">
        <v>20.545200000000001</v>
      </c>
      <c r="D15699" s="119" t="s">
        <v>21808</v>
      </c>
      <c r="E15699" s="46" t="s">
        <v>21810</v>
      </c>
      <c r="F15699" s="121">
        <v>61.028199999999998</v>
      </c>
      <c r="G15699" s="87"/>
      <c r="H15699" s="47"/>
      <c r="I15699" s="120">
        <v>0</v>
      </c>
      <c r="J15699" s="120">
        <v>0</v>
      </c>
    </row>
    <row r="15700" spans="1:10" ht="15" customHeight="1">
      <c r="A15700" s="46" t="s">
        <v>8516</v>
      </c>
      <c r="B15700" s="46" t="s">
        <v>26970</v>
      </c>
      <c r="C15700" s="47">
        <v>16.395600000000002</v>
      </c>
      <c r="D15700" s="119" t="s">
        <v>22086</v>
      </c>
      <c r="E15700" s="46" t="s">
        <v>21808</v>
      </c>
      <c r="F15700" s="121">
        <v>3.0868000000000002</v>
      </c>
      <c r="G15700" s="87"/>
      <c r="H15700" s="47"/>
      <c r="I15700" s="120">
        <v>18</v>
      </c>
      <c r="J15700" s="120">
        <v>0</v>
      </c>
    </row>
    <row r="15701" spans="1:10" ht="15" customHeight="1">
      <c r="A15701" s="46" t="s">
        <v>26968</v>
      </c>
      <c r="B15701" s="46" t="s">
        <v>26969</v>
      </c>
      <c r="C15701" s="47">
        <v>18.217400000000001</v>
      </c>
      <c r="D15701" s="119" t="s">
        <v>22080</v>
      </c>
      <c r="E15701" s="46" t="s">
        <v>22086</v>
      </c>
      <c r="F15701" s="121">
        <v>4.7796000000000003</v>
      </c>
      <c r="G15701" s="87"/>
      <c r="H15701" s="47"/>
      <c r="I15701" s="120">
        <v>0</v>
      </c>
      <c r="J15701" s="120">
        <v>0</v>
      </c>
    </row>
    <row r="15702" spans="1:10" ht="15" customHeight="1">
      <c r="A15702" s="46" t="s">
        <v>6653</v>
      </c>
      <c r="B15702" s="46" t="s">
        <v>26954</v>
      </c>
      <c r="C15702" s="47">
        <v>23.040199999999999</v>
      </c>
      <c r="D15702" s="119" t="s">
        <v>22076</v>
      </c>
      <c r="E15702" s="46" t="s">
        <v>22080</v>
      </c>
      <c r="F15702" s="121">
        <v>4.5324</v>
      </c>
      <c r="G15702" s="87"/>
      <c r="H15702" s="47"/>
      <c r="I15702" s="120">
        <v>100</v>
      </c>
      <c r="J15702" s="120">
        <v>0</v>
      </c>
    </row>
    <row r="15703" spans="1:10" ht="15" customHeight="1">
      <c r="A15703" s="46" t="s">
        <v>26925</v>
      </c>
      <c r="B15703" s="46" t="s">
        <v>26926</v>
      </c>
      <c r="C15703" s="47">
        <v>7.4893999999999998</v>
      </c>
      <c r="D15703" s="119" t="s">
        <v>22068</v>
      </c>
      <c r="E15703" s="46" t="s">
        <v>22076</v>
      </c>
      <c r="F15703" s="121">
        <v>9.3109999999999999</v>
      </c>
      <c r="G15703" s="87"/>
      <c r="H15703" s="47"/>
      <c r="I15703" s="120">
        <v>0</v>
      </c>
      <c r="J15703" s="120">
        <v>0</v>
      </c>
    </row>
    <row r="15704" spans="1:10" ht="15" customHeight="1">
      <c r="A15704" s="46" t="s">
        <v>26923</v>
      </c>
      <c r="B15704" s="46" t="s">
        <v>26924</v>
      </c>
      <c r="C15704" s="47">
        <v>9.0074000000000005</v>
      </c>
      <c r="D15704" s="119" t="s">
        <v>22057</v>
      </c>
      <c r="E15704" s="46" t="s">
        <v>22068</v>
      </c>
      <c r="F15704" s="121">
        <v>5.1917999999999997</v>
      </c>
      <c r="G15704" s="87"/>
      <c r="H15704" s="47"/>
      <c r="I15704" s="120">
        <v>0</v>
      </c>
      <c r="J15704" s="120">
        <v>0</v>
      </c>
    </row>
    <row r="15705" spans="1:10" ht="15" customHeight="1">
      <c r="A15705" s="46" t="s">
        <v>26921</v>
      </c>
      <c r="B15705" s="46" t="s">
        <v>26922</v>
      </c>
      <c r="C15705" s="47">
        <v>143.7148</v>
      </c>
      <c r="D15705" s="119" t="s">
        <v>22051</v>
      </c>
      <c r="E15705" s="46" t="s">
        <v>22057</v>
      </c>
      <c r="F15705" s="121">
        <v>2.758</v>
      </c>
      <c r="G15705" s="87"/>
      <c r="H15705" s="47"/>
      <c r="I15705" s="120">
        <v>0</v>
      </c>
      <c r="J15705" s="120">
        <v>0</v>
      </c>
    </row>
    <row r="15706" spans="1:10" ht="15" customHeight="1">
      <c r="A15706" s="46" t="s">
        <v>26958</v>
      </c>
      <c r="B15706" s="46" t="s">
        <v>26959</v>
      </c>
      <c r="C15706" s="47">
        <v>101.2884</v>
      </c>
      <c r="D15706" s="119" t="s">
        <v>21864</v>
      </c>
      <c r="E15706" s="46" t="s">
        <v>22051</v>
      </c>
      <c r="F15706" s="121">
        <v>3.4156</v>
      </c>
      <c r="G15706" s="87"/>
      <c r="H15706" s="47"/>
      <c r="I15706" s="120">
        <v>0</v>
      </c>
      <c r="J15706" s="120">
        <v>0</v>
      </c>
    </row>
    <row r="15707" spans="1:10" ht="15" customHeight="1">
      <c r="A15707" s="46" t="s">
        <v>26956</v>
      </c>
      <c r="B15707" s="46" t="s">
        <v>26957</v>
      </c>
      <c r="C15707" s="47">
        <v>18.976400000000002</v>
      </c>
      <c r="D15707" s="119" t="s">
        <v>21862</v>
      </c>
      <c r="E15707" s="46" t="s">
        <v>21864</v>
      </c>
      <c r="F15707" s="121">
        <v>3.4156</v>
      </c>
      <c r="G15707" s="87"/>
      <c r="H15707" s="47"/>
      <c r="I15707" s="120">
        <v>3</v>
      </c>
      <c r="J15707" s="120">
        <v>0</v>
      </c>
    </row>
    <row r="15708" spans="1:10" ht="15" customHeight="1">
      <c r="A15708" s="46" t="s">
        <v>27037</v>
      </c>
      <c r="B15708" s="46" t="s">
        <v>27038</v>
      </c>
      <c r="C15708" s="47">
        <v>36.986600000000003</v>
      </c>
      <c r="D15708" s="119" t="s">
        <v>21860</v>
      </c>
      <c r="E15708" s="46" t="s">
        <v>21862</v>
      </c>
      <c r="F15708" s="121">
        <v>6.7222</v>
      </c>
      <c r="G15708" s="87"/>
      <c r="H15708" s="47"/>
      <c r="I15708" s="120">
        <v>0</v>
      </c>
      <c r="J15708" s="120">
        <v>0</v>
      </c>
    </row>
    <row r="15709" spans="1:10" ht="15" customHeight="1">
      <c r="A15709" s="46" t="s">
        <v>27035</v>
      </c>
      <c r="B15709" s="46" t="s">
        <v>27036</v>
      </c>
      <c r="C15709" s="47">
        <v>43.746600000000001</v>
      </c>
      <c r="D15709" s="119" t="s">
        <v>21858</v>
      </c>
      <c r="E15709" s="46" t="s">
        <v>21860</v>
      </c>
      <c r="F15709" s="121">
        <v>7.05</v>
      </c>
      <c r="G15709" s="87"/>
      <c r="H15709" s="47"/>
      <c r="I15709" s="120">
        <v>0</v>
      </c>
      <c r="J15709" s="120">
        <v>0</v>
      </c>
    </row>
    <row r="15710" spans="1:10" ht="15" customHeight="1">
      <c r="A15710" s="46" t="s">
        <v>27033</v>
      </c>
      <c r="B15710" s="46" t="s">
        <v>27034</v>
      </c>
      <c r="C15710" s="47">
        <v>57.073</v>
      </c>
      <c r="D15710" s="119" t="s">
        <v>21856</v>
      </c>
      <c r="E15710" s="46" t="s">
        <v>21858</v>
      </c>
      <c r="F15710" s="121">
        <v>6.3578000000000001</v>
      </c>
      <c r="G15710" s="87"/>
      <c r="H15710" s="47"/>
      <c r="I15710" s="120">
        <v>0</v>
      </c>
      <c r="J15710" s="120">
        <v>0</v>
      </c>
    </row>
    <row r="15711" spans="1:10" ht="15" customHeight="1">
      <c r="A15711" s="46" t="s">
        <v>27031</v>
      </c>
      <c r="B15711" s="46" t="s">
        <v>27032</v>
      </c>
      <c r="C15711" s="47">
        <v>57.073</v>
      </c>
      <c r="D15711" s="119" t="s">
        <v>21854</v>
      </c>
      <c r="E15711" s="46" t="s">
        <v>21856</v>
      </c>
      <c r="F15711" s="121">
        <v>7.7423999999999999</v>
      </c>
      <c r="G15711" s="87"/>
      <c r="H15711" s="47"/>
      <c r="I15711" s="120">
        <v>0</v>
      </c>
      <c r="J15711" s="120">
        <v>0</v>
      </c>
    </row>
    <row r="15712" spans="1:10" ht="15" customHeight="1">
      <c r="A15712" s="46" t="s">
        <v>27029</v>
      </c>
      <c r="B15712" s="46" t="s">
        <v>27030</v>
      </c>
      <c r="C15712" s="47">
        <v>57.073</v>
      </c>
      <c r="D15712" s="119" t="s">
        <v>21852</v>
      </c>
      <c r="E15712" s="46" t="s">
        <v>21854</v>
      </c>
      <c r="F15712" s="121">
        <v>13.3896</v>
      </c>
      <c r="G15712" s="87"/>
      <c r="H15712" s="47"/>
      <c r="I15712" s="120">
        <v>0</v>
      </c>
      <c r="J15712" s="120">
        <v>0</v>
      </c>
    </row>
    <row r="15713" spans="1:10" ht="15" customHeight="1">
      <c r="A15713" s="46" t="s">
        <v>27027</v>
      </c>
      <c r="B15713" s="46" t="s">
        <v>27028</v>
      </c>
      <c r="C15713" s="47">
        <v>36.986600000000003</v>
      </c>
      <c r="D15713" s="119" t="s">
        <v>21850</v>
      </c>
      <c r="E15713" s="46" t="s">
        <v>21852</v>
      </c>
      <c r="F15713" s="121">
        <v>13.4808</v>
      </c>
      <c r="G15713" s="87"/>
      <c r="H15713" s="47"/>
      <c r="I15713" s="120">
        <v>0</v>
      </c>
      <c r="J15713" s="120">
        <v>0</v>
      </c>
    </row>
    <row r="15714" spans="1:10" ht="15" customHeight="1">
      <c r="A15714" s="46" t="s">
        <v>27025</v>
      </c>
      <c r="B15714" s="46" t="s">
        <v>27026</v>
      </c>
      <c r="C15714" s="47">
        <v>43.746600000000001</v>
      </c>
      <c r="D15714" s="119" t="s">
        <v>21848</v>
      </c>
      <c r="E15714" s="46" t="s">
        <v>21850</v>
      </c>
      <c r="F15714" s="121">
        <v>21.7698</v>
      </c>
      <c r="G15714" s="87"/>
      <c r="H15714" s="47"/>
      <c r="I15714" s="120">
        <v>0</v>
      </c>
      <c r="J15714" s="120">
        <v>0</v>
      </c>
    </row>
    <row r="15715" spans="1:10" ht="15" customHeight="1">
      <c r="A15715" s="46" t="s">
        <v>27023</v>
      </c>
      <c r="B15715" s="46" t="s">
        <v>27024</v>
      </c>
      <c r="C15715" s="47">
        <v>57.073</v>
      </c>
      <c r="D15715" s="119" t="s">
        <v>21846</v>
      </c>
      <c r="E15715" s="46" t="s">
        <v>21848</v>
      </c>
      <c r="F15715" s="121">
        <v>26.597200000000001</v>
      </c>
      <c r="G15715" s="87"/>
      <c r="H15715" s="47"/>
      <c r="I15715" s="120">
        <v>0</v>
      </c>
      <c r="J15715" s="120">
        <v>0</v>
      </c>
    </row>
    <row r="15716" spans="1:10" ht="15" customHeight="1">
      <c r="A15716" s="46" t="s">
        <v>27021</v>
      </c>
      <c r="B15716" s="46" t="s">
        <v>27022</v>
      </c>
      <c r="C15716" s="47">
        <v>57.073</v>
      </c>
      <c r="D15716" s="119" t="s">
        <v>21844</v>
      </c>
      <c r="E15716" s="46" t="s">
        <v>21846</v>
      </c>
      <c r="F15716" s="121">
        <v>36.1614</v>
      </c>
      <c r="G15716" s="87"/>
      <c r="H15716" s="47"/>
      <c r="I15716" s="120">
        <v>0</v>
      </c>
      <c r="J15716" s="120">
        <v>0</v>
      </c>
    </row>
    <row r="15717" spans="1:10" ht="15" customHeight="1">
      <c r="A15717" s="46" t="s">
        <v>27019</v>
      </c>
      <c r="B15717" s="46" t="s">
        <v>27020</v>
      </c>
      <c r="C15717" s="47">
        <v>57.073</v>
      </c>
      <c r="D15717" s="119" t="s">
        <v>21842</v>
      </c>
      <c r="E15717" s="46" t="s">
        <v>21844</v>
      </c>
      <c r="F15717" s="121">
        <v>4.7363999999999997</v>
      </c>
      <c r="G15717" s="87"/>
      <c r="H15717" s="47"/>
      <c r="I15717" s="120">
        <v>0</v>
      </c>
      <c r="J15717" s="120">
        <v>0</v>
      </c>
    </row>
    <row r="15718" spans="1:10" ht="15" customHeight="1">
      <c r="A15718" s="46" t="s">
        <v>27018</v>
      </c>
      <c r="B15718" s="46" t="s">
        <v>27012</v>
      </c>
      <c r="C15718" s="47">
        <v>27.136199999999999</v>
      </c>
      <c r="D15718" s="119" t="s">
        <v>21840</v>
      </c>
      <c r="E15718" s="46" t="s">
        <v>21842</v>
      </c>
      <c r="F15718" s="121">
        <v>4.9641999999999999</v>
      </c>
      <c r="G15718" s="87"/>
      <c r="H15718" s="47"/>
      <c r="I15718" s="120">
        <v>0</v>
      </c>
      <c r="J15718" s="120">
        <v>0</v>
      </c>
    </row>
    <row r="15719" spans="1:10" ht="15" customHeight="1">
      <c r="A15719" s="46" t="s">
        <v>27016</v>
      </c>
      <c r="B15719" s="46" t="s">
        <v>27017</v>
      </c>
      <c r="C15719" s="47">
        <v>31.964600000000001</v>
      </c>
      <c r="D15719" s="119" t="s">
        <v>22041</v>
      </c>
      <c r="E15719" s="46" t="s">
        <v>21840</v>
      </c>
      <c r="F15719" s="121">
        <v>9.2292000000000005</v>
      </c>
      <c r="G15719" s="87"/>
      <c r="H15719" s="47"/>
      <c r="I15719" s="120">
        <v>0</v>
      </c>
      <c r="J15719" s="120">
        <v>0</v>
      </c>
    </row>
    <row r="15720" spans="1:10" ht="15" customHeight="1">
      <c r="A15720" s="46" t="s">
        <v>27015</v>
      </c>
      <c r="B15720" s="46" t="s">
        <v>27009</v>
      </c>
      <c r="C15720" s="47">
        <v>41.6218</v>
      </c>
      <c r="D15720" s="119" t="s">
        <v>22031</v>
      </c>
      <c r="E15720" s="46" t="s">
        <v>22041</v>
      </c>
      <c r="F15720" s="121">
        <v>5.1867999999999999</v>
      </c>
      <c r="G15720" s="87"/>
      <c r="H15720" s="47"/>
      <c r="I15720" s="120">
        <v>0</v>
      </c>
      <c r="J15720" s="120">
        <v>0</v>
      </c>
    </row>
    <row r="15721" spans="1:10" ht="15" customHeight="1">
      <c r="A15721" s="46" t="s">
        <v>27014</v>
      </c>
      <c r="B15721" s="46" t="s">
        <v>27007</v>
      </c>
      <c r="C15721" s="47">
        <v>41.6218</v>
      </c>
      <c r="D15721" s="119" t="s">
        <v>21967</v>
      </c>
      <c r="E15721" s="46" t="s">
        <v>22031</v>
      </c>
      <c r="F15721" s="121">
        <v>3.097</v>
      </c>
      <c r="G15721" s="87"/>
      <c r="H15721" s="47"/>
      <c r="I15721" s="120">
        <v>0</v>
      </c>
      <c r="J15721" s="120">
        <v>0</v>
      </c>
    </row>
    <row r="15722" spans="1:10" ht="15" customHeight="1">
      <c r="A15722" s="46" t="s">
        <v>27013</v>
      </c>
      <c r="B15722" s="46" t="s">
        <v>27005</v>
      </c>
      <c r="C15722" s="47">
        <v>41.6218</v>
      </c>
      <c r="D15722" s="119" t="s">
        <v>21965</v>
      </c>
      <c r="E15722" s="46" t="s">
        <v>21967</v>
      </c>
      <c r="F15722" s="121">
        <v>3.6536</v>
      </c>
      <c r="G15722" s="87"/>
      <c r="H15722" s="47"/>
      <c r="I15722" s="120">
        <v>0</v>
      </c>
      <c r="J15722" s="120">
        <v>0</v>
      </c>
    </row>
    <row r="15723" spans="1:10" ht="15" customHeight="1">
      <c r="A15723" s="46" t="s">
        <v>27011</v>
      </c>
      <c r="B15723" s="46" t="s">
        <v>27012</v>
      </c>
      <c r="C15723" s="47">
        <v>27.136199999999999</v>
      </c>
      <c r="D15723" s="119" t="s">
        <v>21963</v>
      </c>
      <c r="E15723" s="46" t="s">
        <v>21965</v>
      </c>
      <c r="F15723" s="121">
        <v>4.3403999999999998</v>
      </c>
      <c r="G15723" s="87"/>
      <c r="H15723" s="47"/>
      <c r="I15723" s="120">
        <v>0</v>
      </c>
      <c r="J15723" s="120">
        <v>0</v>
      </c>
    </row>
    <row r="15724" spans="1:10" ht="15" customHeight="1">
      <c r="A15724" s="46" t="s">
        <v>27010</v>
      </c>
      <c r="B15724" s="46" t="s">
        <v>27007</v>
      </c>
      <c r="C15724" s="47">
        <v>31.964600000000001</v>
      </c>
      <c r="D15724" s="119" t="s">
        <v>21961</v>
      </c>
      <c r="E15724" s="46" t="s">
        <v>21963</v>
      </c>
      <c r="F15724" s="121">
        <v>4.3921999999999999</v>
      </c>
      <c r="G15724" s="87"/>
      <c r="H15724" s="47"/>
      <c r="I15724" s="120">
        <v>0</v>
      </c>
      <c r="J15724" s="120">
        <v>0</v>
      </c>
    </row>
    <row r="15725" spans="1:10" ht="15" customHeight="1">
      <c r="A15725" s="46" t="s">
        <v>27008</v>
      </c>
      <c r="B15725" s="46" t="s">
        <v>27009</v>
      </c>
      <c r="C15725" s="47">
        <v>41.6218</v>
      </c>
      <c r="D15725" s="119" t="s">
        <v>21959</v>
      </c>
      <c r="E15725" s="46" t="s">
        <v>21961</v>
      </c>
      <c r="F15725" s="121">
        <v>5.4398</v>
      </c>
      <c r="G15725" s="87"/>
      <c r="H15725" s="47"/>
      <c r="I15725" s="120">
        <v>0</v>
      </c>
      <c r="J15725" s="120">
        <v>0</v>
      </c>
    </row>
    <row r="15726" spans="1:10" ht="15" customHeight="1">
      <c r="A15726" s="46" t="s">
        <v>27006</v>
      </c>
      <c r="B15726" s="46" t="s">
        <v>27007</v>
      </c>
      <c r="C15726" s="47">
        <v>41.6218</v>
      </c>
      <c r="D15726" s="119" t="s">
        <v>21957</v>
      </c>
      <c r="E15726" s="46" t="s">
        <v>21959</v>
      </c>
      <c r="F15726" s="121">
        <v>6.6256000000000004</v>
      </c>
      <c r="G15726" s="87"/>
      <c r="H15726" s="47"/>
      <c r="I15726" s="120">
        <v>0</v>
      </c>
      <c r="J15726" s="120">
        <v>0</v>
      </c>
    </row>
    <row r="15727" spans="1:10" ht="15" customHeight="1">
      <c r="A15727" s="46" t="s">
        <v>27004</v>
      </c>
      <c r="B15727" s="46" t="s">
        <v>27005</v>
      </c>
      <c r="C15727" s="47">
        <v>41.6218</v>
      </c>
      <c r="D15727" s="119" t="s">
        <v>21955</v>
      </c>
      <c r="E15727" s="46" t="s">
        <v>21957</v>
      </c>
      <c r="F15727" s="121">
        <v>10.019600000000001</v>
      </c>
      <c r="G15727" s="87"/>
      <c r="H15727" s="47"/>
      <c r="I15727" s="120">
        <v>0</v>
      </c>
      <c r="J15727" s="120">
        <v>0</v>
      </c>
    </row>
    <row r="15728" spans="1:10" ht="15" customHeight="1">
      <c r="A15728" s="46" t="s">
        <v>711</v>
      </c>
      <c r="B15728" s="46" t="s">
        <v>26955</v>
      </c>
      <c r="C15728" s="47">
        <v>11.1328</v>
      </c>
      <c r="D15728" s="119" t="s">
        <v>21953</v>
      </c>
      <c r="E15728" s="46" t="s">
        <v>21955</v>
      </c>
      <c r="F15728" s="121">
        <v>18.0352</v>
      </c>
      <c r="G15728" s="87"/>
      <c r="H15728" s="47"/>
      <c r="I15728" s="120">
        <v>6</v>
      </c>
      <c r="J15728" s="120">
        <v>0</v>
      </c>
    </row>
    <row r="15729" spans="1:10" ht="15" customHeight="1">
      <c r="A15729" s="46" t="s">
        <v>721</v>
      </c>
      <c r="B15729" s="46" t="s">
        <v>34017</v>
      </c>
      <c r="C15729" s="47">
        <v>10.879799999999999</v>
      </c>
      <c r="D15729" s="119" t="s">
        <v>21951</v>
      </c>
      <c r="E15729" s="46" t="s">
        <v>21953</v>
      </c>
      <c r="F15729" s="121">
        <v>21.678799999999999</v>
      </c>
      <c r="G15729" s="87"/>
      <c r="H15729" s="47"/>
      <c r="I15729" s="120">
        <v>27</v>
      </c>
      <c r="J15729" s="120">
        <v>0</v>
      </c>
    </row>
    <row r="15730" spans="1:10" ht="15" customHeight="1">
      <c r="A15730" s="46" t="s">
        <v>27003</v>
      </c>
      <c r="B15730" s="46" t="s">
        <v>34018</v>
      </c>
      <c r="C15730" s="47">
        <v>6.3255999999999997</v>
      </c>
      <c r="D15730" s="119" t="s">
        <v>21949</v>
      </c>
      <c r="E15730" s="46" t="s">
        <v>21951</v>
      </c>
      <c r="F15730" s="121">
        <v>35.104799999999997</v>
      </c>
      <c r="G15730" s="87"/>
      <c r="H15730" s="47"/>
      <c r="I15730" s="120">
        <v>249</v>
      </c>
      <c r="J15730" s="120">
        <v>0</v>
      </c>
    </row>
    <row r="15731" spans="1:10" ht="15" customHeight="1">
      <c r="A15731" s="46" t="s">
        <v>28361</v>
      </c>
      <c r="B15731" s="46" t="s">
        <v>28362</v>
      </c>
      <c r="C15731" s="47">
        <v>17.634399999999999</v>
      </c>
      <c r="D15731" s="119" t="s">
        <v>21947</v>
      </c>
      <c r="E15731" s="46" t="s">
        <v>21949</v>
      </c>
      <c r="F15731" s="121">
        <v>3.6434000000000002</v>
      </c>
      <c r="G15731" s="87"/>
      <c r="H15731" s="47"/>
      <c r="I15731" s="120">
        <v>0</v>
      </c>
      <c r="J15731" s="120">
        <v>0</v>
      </c>
    </row>
    <row r="15732" spans="1:10" ht="15" customHeight="1">
      <c r="A15732" s="46" t="s">
        <v>6569</v>
      </c>
      <c r="B15732" s="46" t="s">
        <v>27002</v>
      </c>
      <c r="C15732" s="47">
        <v>20.241599999999998</v>
      </c>
      <c r="D15732" s="119" t="s">
        <v>21945</v>
      </c>
      <c r="E15732" s="46" t="s">
        <v>21947</v>
      </c>
      <c r="F15732" s="121">
        <v>3.7343999999999999</v>
      </c>
      <c r="G15732" s="87"/>
      <c r="H15732" s="47"/>
      <c r="I15732" s="120">
        <v>253</v>
      </c>
      <c r="J15732" s="120">
        <v>0</v>
      </c>
    </row>
    <row r="15733" spans="1:10" ht="15" customHeight="1">
      <c r="A15733" s="46" t="s">
        <v>27000</v>
      </c>
      <c r="B15733" s="46" t="s">
        <v>27001</v>
      </c>
      <c r="C15733" s="47">
        <v>12.023400000000001</v>
      </c>
      <c r="D15733" s="119" t="s">
        <v>22194</v>
      </c>
      <c r="E15733" s="46" t="s">
        <v>21945</v>
      </c>
      <c r="F15733" s="121">
        <v>2.2242000000000002</v>
      </c>
      <c r="G15733" s="87"/>
      <c r="H15733" s="47"/>
      <c r="I15733" s="120">
        <v>0</v>
      </c>
      <c r="J15733" s="120">
        <v>0</v>
      </c>
    </row>
    <row r="15734" spans="1:10" ht="15" customHeight="1">
      <c r="A15734" s="46" t="s">
        <v>26998</v>
      </c>
      <c r="B15734" s="46" t="s">
        <v>26999</v>
      </c>
      <c r="C15734" s="47">
        <v>14.300599999999999</v>
      </c>
      <c r="D15734" s="119" t="s">
        <v>22192</v>
      </c>
      <c r="E15734" s="46" t="s">
        <v>22194</v>
      </c>
      <c r="F15734" s="121">
        <v>4.2023999999999999</v>
      </c>
      <c r="G15734" s="87"/>
      <c r="H15734" s="47"/>
      <c r="I15734" s="120">
        <v>0</v>
      </c>
      <c r="J15734" s="120">
        <v>0</v>
      </c>
    </row>
    <row r="15735" spans="1:10" ht="15" customHeight="1">
      <c r="A15735" s="46" t="s">
        <v>26996</v>
      </c>
      <c r="B15735" s="46" t="s">
        <v>26997</v>
      </c>
      <c r="C15735" s="47">
        <v>22.7212</v>
      </c>
      <c r="D15735" s="119" t="s">
        <v>22190</v>
      </c>
      <c r="E15735" s="46" t="s">
        <v>22192</v>
      </c>
      <c r="F15735" s="121">
        <v>4.6970000000000001</v>
      </c>
      <c r="G15735" s="87"/>
      <c r="H15735" s="47"/>
      <c r="I15735" s="120">
        <v>0</v>
      </c>
      <c r="J15735" s="120">
        <v>0</v>
      </c>
    </row>
    <row r="15736" spans="1:10" ht="15" customHeight="1">
      <c r="A15736" s="46" t="s">
        <v>6585</v>
      </c>
      <c r="B15736" s="46" t="s">
        <v>26995</v>
      </c>
      <c r="C15736" s="47">
        <v>24.8718</v>
      </c>
      <c r="D15736" s="119" t="s">
        <v>22188</v>
      </c>
      <c r="E15736" s="46" t="s">
        <v>22190</v>
      </c>
      <c r="F15736" s="121">
        <v>4.4909999999999997</v>
      </c>
      <c r="G15736" s="87"/>
      <c r="H15736" s="47"/>
      <c r="I15736" s="120">
        <v>30</v>
      </c>
      <c r="J15736" s="120">
        <v>0</v>
      </c>
    </row>
    <row r="15737" spans="1:10" ht="15" customHeight="1">
      <c r="A15737" s="46" t="s">
        <v>6598</v>
      </c>
      <c r="B15737" s="46" t="s">
        <v>26994</v>
      </c>
      <c r="C15737" s="47">
        <v>19.558399999999999</v>
      </c>
      <c r="D15737" s="119" t="s">
        <v>22186</v>
      </c>
      <c r="E15737" s="46" t="s">
        <v>22188</v>
      </c>
      <c r="F15737" s="121">
        <v>7.0465999999999998</v>
      </c>
      <c r="G15737" s="87"/>
      <c r="H15737" s="47"/>
      <c r="I15737" s="120">
        <v>281</v>
      </c>
      <c r="J15737" s="120">
        <v>0</v>
      </c>
    </row>
    <row r="15738" spans="1:10" ht="15" customHeight="1">
      <c r="A15738" s="46" t="s">
        <v>6620</v>
      </c>
      <c r="B15738" s="46" t="s">
        <v>26993</v>
      </c>
      <c r="C15738" s="47">
        <v>11.5932</v>
      </c>
      <c r="D15738" s="119" t="s">
        <v>21896</v>
      </c>
      <c r="E15738" s="46" t="s">
        <v>22186</v>
      </c>
      <c r="F15738" s="121">
        <v>2.9350000000000001</v>
      </c>
      <c r="G15738" s="87"/>
      <c r="H15738" s="47"/>
      <c r="I15738" s="120">
        <v>1368</v>
      </c>
      <c r="J15738" s="120">
        <v>0</v>
      </c>
    </row>
    <row r="15739" spans="1:10" ht="15" customHeight="1">
      <c r="A15739" s="46" t="s">
        <v>6694</v>
      </c>
      <c r="B15739" s="46" t="s">
        <v>26992</v>
      </c>
      <c r="C15739" s="47">
        <v>9.8827999999999996</v>
      </c>
      <c r="D15739" s="119" t="s">
        <v>21894</v>
      </c>
      <c r="E15739" s="46" t="s">
        <v>21896</v>
      </c>
      <c r="F15739" s="121">
        <v>3.4977999999999998</v>
      </c>
      <c r="G15739" s="87"/>
      <c r="H15739" s="47"/>
      <c r="I15739" s="120">
        <v>152</v>
      </c>
      <c r="J15739" s="120">
        <v>0</v>
      </c>
    </row>
    <row r="15740" spans="1:10" ht="15" customHeight="1">
      <c r="A15740" s="46" t="s">
        <v>6696</v>
      </c>
      <c r="B15740" s="46" t="s">
        <v>26991</v>
      </c>
      <c r="C15740" s="47">
        <v>12.327</v>
      </c>
      <c r="D15740" s="119" t="s">
        <v>21892</v>
      </c>
      <c r="E15740" s="46" t="s">
        <v>21894</v>
      </c>
      <c r="F15740" s="121">
        <v>3.8136000000000001</v>
      </c>
      <c r="G15740" s="87"/>
      <c r="H15740" s="47"/>
      <c r="I15740" s="120">
        <v>185</v>
      </c>
      <c r="J15740" s="120">
        <v>0</v>
      </c>
    </row>
    <row r="15741" spans="1:10" ht="15" customHeight="1">
      <c r="A15741" s="46" t="s">
        <v>33918</v>
      </c>
      <c r="B15741" s="46" t="s">
        <v>33919</v>
      </c>
      <c r="C15741" s="47">
        <v>5.6512000000000002</v>
      </c>
      <c r="D15741" s="119" t="s">
        <v>21890</v>
      </c>
      <c r="E15741" s="46" t="s">
        <v>21892</v>
      </c>
      <c r="F15741" s="121">
        <v>6.5856000000000003</v>
      </c>
      <c r="G15741" s="87"/>
      <c r="H15741" s="47">
        <v>0</v>
      </c>
      <c r="I15741" s="120">
        <v>1</v>
      </c>
      <c r="J15741" s="120">
        <v>0</v>
      </c>
    </row>
    <row r="15742" spans="1:10" ht="15" customHeight="1">
      <c r="A15742" s="46" t="s">
        <v>26989</v>
      </c>
      <c r="B15742" s="46" t="s">
        <v>26990</v>
      </c>
      <c r="C15742" s="47">
        <v>15.1752</v>
      </c>
      <c r="D15742" s="119" t="s">
        <v>21888</v>
      </c>
      <c r="E15742" s="46" t="s">
        <v>21890</v>
      </c>
      <c r="F15742" s="121">
        <v>6.4672000000000001</v>
      </c>
      <c r="G15742" s="87"/>
      <c r="H15742" s="47"/>
      <c r="I15742" s="120">
        <v>0</v>
      </c>
      <c r="J15742" s="120">
        <v>0</v>
      </c>
    </row>
    <row r="15743" spans="1:10" ht="15" customHeight="1">
      <c r="A15743" s="46" t="s">
        <v>26987</v>
      </c>
      <c r="B15743" s="46" t="s">
        <v>26988</v>
      </c>
      <c r="C15743" s="47">
        <v>21.506599999999999</v>
      </c>
      <c r="D15743" s="119" t="s">
        <v>21886</v>
      </c>
      <c r="E15743" s="46" t="s">
        <v>21888</v>
      </c>
      <c r="F15743" s="121">
        <v>5.6125999999999996</v>
      </c>
      <c r="G15743" s="87"/>
      <c r="H15743" s="47"/>
      <c r="I15743" s="120">
        <v>94</v>
      </c>
      <c r="J15743" s="120">
        <v>0</v>
      </c>
    </row>
    <row r="15744" spans="1:10" ht="15" customHeight="1">
      <c r="A15744" s="46" t="s">
        <v>26985</v>
      </c>
      <c r="B15744" s="46" t="s">
        <v>26986</v>
      </c>
      <c r="C15744" s="47">
        <v>18.976400000000002</v>
      </c>
      <c r="D15744" s="119" t="s">
        <v>21884</v>
      </c>
      <c r="E15744" s="46" t="s">
        <v>21886</v>
      </c>
      <c r="F15744" s="121">
        <v>4.9151999999999996</v>
      </c>
      <c r="G15744" s="87"/>
      <c r="H15744" s="47"/>
      <c r="I15744" s="120">
        <v>1997</v>
      </c>
      <c r="J15744" s="120">
        <v>0</v>
      </c>
    </row>
    <row r="15745" spans="1:10" ht="15" customHeight="1">
      <c r="A15745" s="46" t="s">
        <v>26984</v>
      </c>
      <c r="B15745" s="46" t="s">
        <v>34019</v>
      </c>
      <c r="C15745" s="47">
        <v>14.169</v>
      </c>
      <c r="D15745" s="119" t="s">
        <v>21882</v>
      </c>
      <c r="E15745" s="46" t="s">
        <v>21884</v>
      </c>
      <c r="F15745" s="121">
        <v>6.4382000000000001</v>
      </c>
      <c r="G15745" s="87"/>
      <c r="H15745" s="47"/>
      <c r="I15745" s="120">
        <v>276</v>
      </c>
      <c r="J15745" s="120">
        <v>0</v>
      </c>
    </row>
    <row r="15746" spans="1:10" ht="15" customHeight="1">
      <c r="A15746" s="46" t="s">
        <v>6894</v>
      </c>
      <c r="B15746" s="46" t="s">
        <v>26983</v>
      </c>
      <c r="C15746" s="47">
        <v>24.7742</v>
      </c>
      <c r="D15746" s="119" t="s">
        <v>21880</v>
      </c>
      <c r="E15746" s="46" t="s">
        <v>21882</v>
      </c>
      <c r="F15746" s="121">
        <v>9.8374000000000006</v>
      </c>
      <c r="G15746" s="87"/>
      <c r="H15746" s="47"/>
      <c r="I15746" s="120">
        <v>20</v>
      </c>
      <c r="J15746" s="120">
        <v>0</v>
      </c>
    </row>
    <row r="15747" spans="1:10" ht="15" customHeight="1">
      <c r="A15747" s="46" t="s">
        <v>6913</v>
      </c>
      <c r="B15747" s="46" t="s">
        <v>26982</v>
      </c>
      <c r="C15747" s="47">
        <v>24.036799999999999</v>
      </c>
      <c r="D15747" s="119" t="s">
        <v>21878</v>
      </c>
      <c r="E15747" s="46" t="s">
        <v>21880</v>
      </c>
      <c r="F15747" s="121">
        <v>7.1959999999999997</v>
      </c>
      <c r="G15747" s="87"/>
      <c r="H15747" s="47"/>
      <c r="I15747" s="120">
        <v>67</v>
      </c>
      <c r="J15747" s="120">
        <v>0</v>
      </c>
    </row>
    <row r="15748" spans="1:10" ht="15" customHeight="1">
      <c r="A15748" s="46" t="s">
        <v>6921</v>
      </c>
      <c r="B15748" s="46" t="s">
        <v>26981</v>
      </c>
      <c r="C15748" s="47">
        <v>24.036799999999999</v>
      </c>
      <c r="D15748" s="119" t="s">
        <v>21876</v>
      </c>
      <c r="E15748" s="46" t="s">
        <v>21878</v>
      </c>
      <c r="F15748" s="121">
        <v>9.1088000000000005</v>
      </c>
      <c r="G15748" s="87"/>
      <c r="H15748" s="47"/>
      <c r="I15748" s="120">
        <v>168</v>
      </c>
      <c r="J15748" s="120">
        <v>0</v>
      </c>
    </row>
    <row r="15749" spans="1:10" ht="15" customHeight="1">
      <c r="A15749" s="46" t="s">
        <v>6983</v>
      </c>
      <c r="B15749" s="46" t="s">
        <v>26980</v>
      </c>
      <c r="C15749" s="47">
        <v>18.010000000000002</v>
      </c>
      <c r="D15749" s="119" t="s">
        <v>21874</v>
      </c>
      <c r="E15749" s="46" t="s">
        <v>21876</v>
      </c>
      <c r="F15749" s="121">
        <v>20.403400000000001</v>
      </c>
      <c r="G15749" s="87"/>
      <c r="H15749" s="47"/>
      <c r="I15749" s="120">
        <v>407</v>
      </c>
      <c r="J15749" s="120">
        <v>0</v>
      </c>
    </row>
    <row r="15750" spans="1:10" ht="15" customHeight="1">
      <c r="A15750" s="46" t="s">
        <v>7035</v>
      </c>
      <c r="B15750" s="46" t="s">
        <v>34020</v>
      </c>
      <c r="C15750" s="47">
        <v>14.801600000000001</v>
      </c>
      <c r="D15750" s="119" t="s">
        <v>21872</v>
      </c>
      <c r="E15750" s="46" t="s">
        <v>21874</v>
      </c>
      <c r="F15750" s="121">
        <v>22.407399999999999</v>
      </c>
      <c r="G15750" s="87"/>
      <c r="H15750" s="47"/>
      <c r="I15750" s="120">
        <v>429</v>
      </c>
      <c r="J15750" s="120">
        <v>0</v>
      </c>
    </row>
    <row r="15751" spans="1:10" ht="15" customHeight="1">
      <c r="A15751" s="46" t="s">
        <v>4005</v>
      </c>
      <c r="B15751" s="46" t="s">
        <v>26949</v>
      </c>
      <c r="C15751" s="47">
        <v>34.613</v>
      </c>
      <c r="D15751" s="119" t="s">
        <v>21870</v>
      </c>
      <c r="E15751" s="46" t="s">
        <v>21872</v>
      </c>
      <c r="F15751" s="121">
        <v>28.236999999999998</v>
      </c>
      <c r="G15751" s="87"/>
      <c r="H15751" s="47"/>
      <c r="I15751" s="120">
        <v>130</v>
      </c>
      <c r="J15751" s="120">
        <v>0</v>
      </c>
    </row>
    <row r="15752" spans="1:10" ht="15" customHeight="1">
      <c r="A15752" s="46" t="s">
        <v>26947</v>
      </c>
      <c r="B15752" s="46" t="s">
        <v>26948</v>
      </c>
      <c r="C15752" s="47">
        <v>11.3858</v>
      </c>
      <c r="D15752" s="119" t="s">
        <v>22180</v>
      </c>
      <c r="E15752" s="46" t="s">
        <v>21870</v>
      </c>
      <c r="F15752" s="121">
        <v>3.1316000000000002</v>
      </c>
      <c r="G15752" s="87"/>
      <c r="H15752" s="47"/>
      <c r="I15752" s="120">
        <v>0</v>
      </c>
      <c r="J15752" s="120">
        <v>0</v>
      </c>
    </row>
    <row r="15753" spans="1:10" ht="15" customHeight="1">
      <c r="A15753" s="46" t="s">
        <v>26945</v>
      </c>
      <c r="B15753" s="46" t="s">
        <v>26946</v>
      </c>
      <c r="C15753" s="47">
        <v>9.5641999999999996</v>
      </c>
      <c r="D15753" s="119" t="s">
        <v>22174</v>
      </c>
      <c r="E15753" s="46" t="s">
        <v>22180</v>
      </c>
      <c r="F15753" s="121">
        <v>3.9546000000000001</v>
      </c>
      <c r="G15753" s="87"/>
      <c r="H15753" s="47"/>
      <c r="I15753" s="120">
        <v>0</v>
      </c>
      <c r="J15753" s="120">
        <v>0</v>
      </c>
    </row>
    <row r="15754" spans="1:10" ht="15" customHeight="1">
      <c r="A15754" s="46" t="s">
        <v>26943</v>
      </c>
      <c r="B15754" s="46" t="s">
        <v>26944</v>
      </c>
      <c r="C15754" s="47">
        <v>7.2549999999999999</v>
      </c>
      <c r="D15754" s="119" t="s">
        <v>22170</v>
      </c>
      <c r="E15754" s="46" t="s">
        <v>22174</v>
      </c>
      <c r="F15754" s="121">
        <v>3.7082000000000002</v>
      </c>
      <c r="G15754" s="87"/>
      <c r="H15754" s="47"/>
      <c r="I15754" s="120">
        <v>0</v>
      </c>
      <c r="J15754" s="120">
        <v>0</v>
      </c>
    </row>
    <row r="15755" spans="1:10" ht="15" customHeight="1">
      <c r="A15755" s="46" t="s">
        <v>4014</v>
      </c>
      <c r="B15755" s="46" t="s">
        <v>26942</v>
      </c>
      <c r="C15755" s="47">
        <v>9.0175999999999998</v>
      </c>
      <c r="D15755" s="119" t="s">
        <v>22166</v>
      </c>
      <c r="E15755" s="46" t="s">
        <v>22170</v>
      </c>
      <c r="F15755" s="121">
        <v>5.2729999999999997</v>
      </c>
      <c r="G15755" s="87"/>
      <c r="H15755" s="47"/>
      <c r="I15755" s="120">
        <v>0</v>
      </c>
      <c r="J15755" s="120">
        <v>0</v>
      </c>
    </row>
    <row r="15756" spans="1:10" ht="15" customHeight="1">
      <c r="A15756" s="46" t="s">
        <v>26940</v>
      </c>
      <c r="B15756" s="46" t="s">
        <v>26941</v>
      </c>
      <c r="C15756" s="47">
        <v>10.019600000000001</v>
      </c>
      <c r="D15756" s="119" t="s">
        <v>22158</v>
      </c>
      <c r="E15756" s="46" t="s">
        <v>22166</v>
      </c>
      <c r="F15756" s="121">
        <v>6.2622</v>
      </c>
      <c r="G15756" s="87"/>
      <c r="H15756" s="47"/>
      <c r="I15756" s="120">
        <v>0</v>
      </c>
      <c r="J15756" s="120">
        <v>0</v>
      </c>
    </row>
    <row r="15757" spans="1:10" ht="15" customHeight="1">
      <c r="A15757" s="46" t="s">
        <v>26938</v>
      </c>
      <c r="B15757" s="46" t="s">
        <v>26939</v>
      </c>
      <c r="C15757" s="47">
        <v>51.281999999999996</v>
      </c>
      <c r="D15757" s="119" t="s">
        <v>22154</v>
      </c>
      <c r="E15757" s="46" t="s">
        <v>22158</v>
      </c>
      <c r="F15757" s="121">
        <v>7.2106000000000003</v>
      </c>
      <c r="G15757" s="87"/>
      <c r="H15757" s="47"/>
      <c r="I15757" s="120">
        <v>4</v>
      </c>
      <c r="J15757" s="120">
        <v>0</v>
      </c>
    </row>
    <row r="15758" spans="1:10" ht="15" customHeight="1">
      <c r="A15758" s="46" t="s">
        <v>26936</v>
      </c>
      <c r="B15758" s="46" t="s">
        <v>26937</v>
      </c>
      <c r="C15758" s="47">
        <v>8.1978000000000009</v>
      </c>
      <c r="D15758" s="119" t="s">
        <v>22142</v>
      </c>
      <c r="E15758" s="46" t="s">
        <v>22154</v>
      </c>
      <c r="F15758" s="121">
        <v>5.1083999999999996</v>
      </c>
      <c r="G15758" s="87"/>
      <c r="H15758" s="47"/>
      <c r="I15758" s="120">
        <v>0</v>
      </c>
      <c r="J15758" s="120">
        <v>0</v>
      </c>
    </row>
    <row r="15759" spans="1:10" ht="15" customHeight="1">
      <c r="A15759" s="46" t="s">
        <v>26934</v>
      </c>
      <c r="B15759" s="46" t="s">
        <v>26935</v>
      </c>
      <c r="C15759" s="47">
        <v>8.6440000000000001</v>
      </c>
      <c r="D15759" s="119" t="s">
        <v>22138</v>
      </c>
      <c r="E15759" s="46" t="s">
        <v>22142</v>
      </c>
      <c r="F15759" s="121">
        <v>4.3415999999999997</v>
      </c>
      <c r="G15759" s="87"/>
      <c r="H15759" s="47"/>
      <c r="I15759" s="120">
        <v>220</v>
      </c>
      <c r="J15759" s="120">
        <v>0</v>
      </c>
    </row>
    <row r="15760" spans="1:10" ht="15" customHeight="1">
      <c r="A15760" s="46" t="s">
        <v>26932</v>
      </c>
      <c r="B15760" s="46" t="s">
        <v>26933</v>
      </c>
      <c r="C15760" s="47">
        <v>0</v>
      </c>
      <c r="D15760" s="119" t="s">
        <v>22134</v>
      </c>
      <c r="E15760" s="46" t="s">
        <v>22138</v>
      </c>
      <c r="F15760" s="121">
        <v>1.8952</v>
      </c>
      <c r="G15760" s="87"/>
      <c r="H15760" s="47"/>
      <c r="I15760" s="120">
        <v>0</v>
      </c>
      <c r="J15760" s="120">
        <v>0</v>
      </c>
    </row>
    <row r="15761" spans="1:10" ht="15" customHeight="1">
      <c r="A15761" s="46" t="s">
        <v>6958</v>
      </c>
      <c r="B15761" s="46" t="s">
        <v>26931</v>
      </c>
      <c r="C15761" s="47">
        <v>5.9916</v>
      </c>
      <c r="D15761" s="119" t="s">
        <v>22130</v>
      </c>
      <c r="E15761" s="46" t="s">
        <v>22134</v>
      </c>
      <c r="F15761" s="121">
        <v>1.9785999999999999</v>
      </c>
      <c r="G15761" s="87"/>
      <c r="H15761" s="47"/>
      <c r="I15761" s="120">
        <v>100</v>
      </c>
      <c r="J15761" s="120">
        <v>0</v>
      </c>
    </row>
    <row r="15762" spans="1:10" ht="15" customHeight="1">
      <c r="A15762" s="46" t="s">
        <v>26929</v>
      </c>
      <c r="B15762" s="46" t="s">
        <v>26930</v>
      </c>
      <c r="C15762" s="47">
        <v>3.4156</v>
      </c>
      <c r="D15762" s="119" t="s">
        <v>21943</v>
      </c>
      <c r="E15762" s="46" t="s">
        <v>22130</v>
      </c>
      <c r="F15762" s="121">
        <v>5.7385999999999999</v>
      </c>
      <c r="G15762" s="87"/>
      <c r="H15762" s="47"/>
      <c r="I15762" s="120">
        <v>0</v>
      </c>
      <c r="J15762" s="120">
        <v>0</v>
      </c>
    </row>
    <row r="15763" spans="1:10" ht="15" customHeight="1">
      <c r="A15763" s="46" t="s">
        <v>26927</v>
      </c>
      <c r="B15763" s="46" t="s">
        <v>26928</v>
      </c>
      <c r="C15763" s="47">
        <v>8.6440000000000001</v>
      </c>
      <c r="D15763" s="119" t="s">
        <v>21941</v>
      </c>
      <c r="E15763" s="46" t="s">
        <v>21943</v>
      </c>
      <c r="F15763" s="121">
        <v>5.7385999999999999</v>
      </c>
      <c r="G15763" s="87"/>
      <c r="H15763" s="47"/>
      <c r="I15763" s="120">
        <v>0</v>
      </c>
      <c r="J15763" s="120">
        <v>0</v>
      </c>
    </row>
    <row r="15764" spans="1:10" ht="15" customHeight="1">
      <c r="A15764" s="46" t="s">
        <v>26966</v>
      </c>
      <c r="B15764" s="46" t="s">
        <v>26967</v>
      </c>
      <c r="C15764" s="47">
        <v>4.5544000000000002</v>
      </c>
      <c r="D15764" s="119" t="s">
        <v>21939</v>
      </c>
      <c r="E15764" s="46" t="s">
        <v>21941</v>
      </c>
      <c r="F15764" s="121">
        <v>3.0059999999999998</v>
      </c>
      <c r="G15764" s="87"/>
      <c r="H15764" s="47"/>
      <c r="I15764" s="120">
        <v>0</v>
      </c>
      <c r="J15764" s="120">
        <v>0</v>
      </c>
    </row>
    <row r="15765" spans="1:10" ht="15" customHeight="1">
      <c r="A15765" s="46" t="s">
        <v>26964</v>
      </c>
      <c r="B15765" s="46" t="s">
        <v>26965</v>
      </c>
      <c r="C15765" s="47">
        <v>6.2442000000000002</v>
      </c>
      <c r="D15765" s="119" t="s">
        <v>21937</v>
      </c>
      <c r="E15765" s="46" t="s">
        <v>21939</v>
      </c>
      <c r="F15765" s="121">
        <v>2.2406000000000001</v>
      </c>
      <c r="G15765" s="87"/>
      <c r="H15765" s="47"/>
      <c r="I15765" s="120">
        <v>196</v>
      </c>
      <c r="J15765" s="120">
        <v>0</v>
      </c>
    </row>
    <row r="15766" spans="1:10" ht="15" customHeight="1">
      <c r="A15766" s="46" t="s">
        <v>26962</v>
      </c>
      <c r="B15766" s="46" t="s">
        <v>26963</v>
      </c>
      <c r="C15766" s="47">
        <v>3.8712</v>
      </c>
      <c r="D15766" s="119" t="s">
        <v>21935</v>
      </c>
      <c r="E15766" s="46" t="s">
        <v>21937</v>
      </c>
      <c r="F15766" s="121">
        <v>2.2406000000000001</v>
      </c>
      <c r="G15766" s="87"/>
      <c r="H15766" s="47"/>
      <c r="I15766" s="120">
        <v>0</v>
      </c>
      <c r="J15766" s="120">
        <v>0</v>
      </c>
    </row>
    <row r="15767" spans="1:10" ht="15" customHeight="1">
      <c r="A15767" s="46" t="s">
        <v>26960</v>
      </c>
      <c r="B15767" s="46" t="s">
        <v>26961</v>
      </c>
      <c r="C15767" s="47">
        <v>3.5977999999999999</v>
      </c>
      <c r="D15767" s="119" t="s">
        <v>21934</v>
      </c>
      <c r="E15767" s="46" t="s">
        <v>21935</v>
      </c>
      <c r="F15767" s="121">
        <v>3.7035999999999998</v>
      </c>
      <c r="G15767" s="87"/>
      <c r="H15767" s="47"/>
      <c r="I15767" s="120">
        <v>207</v>
      </c>
      <c r="J15767" s="120">
        <v>0</v>
      </c>
    </row>
    <row r="15768" spans="1:10" ht="15" customHeight="1">
      <c r="A15768" s="46" t="s">
        <v>28320</v>
      </c>
      <c r="B15768" s="46" t="s">
        <v>28321</v>
      </c>
      <c r="C15768" s="47">
        <v>34.613</v>
      </c>
      <c r="D15768" s="119" t="s">
        <v>21932</v>
      </c>
      <c r="E15768" s="46" t="s">
        <v>21934</v>
      </c>
      <c r="F15768" s="121">
        <v>3.5977999999999999</v>
      </c>
      <c r="G15768" s="87"/>
      <c r="H15768" s="47"/>
      <c r="I15768" s="120">
        <v>29</v>
      </c>
      <c r="J15768" s="120">
        <v>0</v>
      </c>
    </row>
    <row r="15769" spans="1:10" ht="15" customHeight="1">
      <c r="A15769" s="46" t="s">
        <v>47</v>
      </c>
      <c r="B15769" s="46" t="s">
        <v>28319</v>
      </c>
      <c r="C15769" s="47">
        <v>29.238800000000001</v>
      </c>
      <c r="D15769" s="119" t="s">
        <v>21930</v>
      </c>
      <c r="E15769" s="46" t="s">
        <v>21932</v>
      </c>
      <c r="F15769" s="121">
        <v>2.4775999999999998</v>
      </c>
      <c r="G15769" s="87"/>
      <c r="H15769" s="47"/>
      <c r="I15769" s="120">
        <v>97</v>
      </c>
      <c r="J15769" s="120">
        <v>0</v>
      </c>
    </row>
    <row r="15770" spans="1:10" ht="15" customHeight="1">
      <c r="A15770" s="46" t="s">
        <v>28317</v>
      </c>
      <c r="B15770" s="46" t="s">
        <v>28318</v>
      </c>
      <c r="C15770" s="47">
        <v>23.864599999999999</v>
      </c>
      <c r="D15770" s="119" t="s">
        <v>21928</v>
      </c>
      <c r="E15770" s="46" t="s">
        <v>21930</v>
      </c>
      <c r="F15770" s="121">
        <v>2.5806</v>
      </c>
      <c r="G15770" s="87"/>
      <c r="H15770" s="47"/>
      <c r="I15770" s="120">
        <v>5</v>
      </c>
      <c r="J15770" s="120">
        <v>0</v>
      </c>
    </row>
    <row r="15771" spans="1:10" ht="15" customHeight="1">
      <c r="A15771" s="46" t="s">
        <v>28315</v>
      </c>
      <c r="B15771" s="46" t="s">
        <v>28316</v>
      </c>
      <c r="C15771" s="47">
        <v>22.270600000000002</v>
      </c>
      <c r="D15771" s="119" t="s">
        <v>21926</v>
      </c>
      <c r="E15771" s="46" t="s">
        <v>21928</v>
      </c>
      <c r="F15771" s="121">
        <v>3.3170000000000002</v>
      </c>
      <c r="G15771" s="87"/>
      <c r="H15771" s="47"/>
      <c r="I15771" s="120">
        <v>0</v>
      </c>
      <c r="J15771" s="120">
        <v>0</v>
      </c>
    </row>
    <row r="15772" spans="1:10" ht="15" customHeight="1">
      <c r="A15772" s="46" t="s">
        <v>28313</v>
      </c>
      <c r="B15772" s="46" t="s">
        <v>28314</v>
      </c>
      <c r="C15772" s="47">
        <v>31.602</v>
      </c>
      <c r="D15772" s="119" t="s">
        <v>33667</v>
      </c>
      <c r="E15772" s="46" t="s">
        <v>21926</v>
      </c>
      <c r="F15772" s="121">
        <v>3.2974000000000001</v>
      </c>
      <c r="G15772" s="87"/>
      <c r="H15772" s="47"/>
      <c r="I15772" s="120">
        <v>10</v>
      </c>
      <c r="J15772" s="120">
        <v>0</v>
      </c>
    </row>
    <row r="15773" spans="1:10" ht="15" customHeight="1">
      <c r="A15773" s="46" t="s">
        <v>34021</v>
      </c>
      <c r="B15773" s="46" t="s">
        <v>34022</v>
      </c>
      <c r="C15773" s="47">
        <v>68.315200000000004</v>
      </c>
      <c r="D15773" s="119" t="s">
        <v>21924</v>
      </c>
      <c r="E15773" s="46" t="s">
        <v>33667</v>
      </c>
      <c r="F15773" s="121">
        <v>5.1007999999999996</v>
      </c>
      <c r="G15773" s="87"/>
      <c r="H15773" s="47"/>
      <c r="I15773" s="120">
        <v>0</v>
      </c>
      <c r="J15773" s="120">
        <v>0</v>
      </c>
    </row>
    <row r="15774" spans="1:10" ht="15" customHeight="1">
      <c r="A15774" s="46" t="s">
        <v>28357</v>
      </c>
      <c r="B15774" s="46" t="s">
        <v>28358</v>
      </c>
      <c r="C15774" s="47">
        <v>283.93779999999998</v>
      </c>
      <c r="D15774" s="119" t="s">
        <v>21922</v>
      </c>
      <c r="E15774" s="46" t="s">
        <v>21924</v>
      </c>
      <c r="F15774" s="121">
        <v>4.6853999999999996</v>
      </c>
      <c r="G15774" s="87"/>
      <c r="H15774" s="47"/>
      <c r="I15774" s="120">
        <v>0</v>
      </c>
      <c r="J15774" s="120">
        <v>0</v>
      </c>
    </row>
    <row r="15775" spans="1:10" ht="15" customHeight="1">
      <c r="A15775" s="46" t="s">
        <v>28311</v>
      </c>
      <c r="B15775" s="46" t="s">
        <v>28312</v>
      </c>
      <c r="C15775" s="47">
        <v>21.632999999999999</v>
      </c>
      <c r="D15775" s="119" t="s">
        <v>33666</v>
      </c>
      <c r="E15775" s="46" t="s">
        <v>21922</v>
      </c>
      <c r="F15775" s="121">
        <v>3.78</v>
      </c>
      <c r="G15775" s="87"/>
      <c r="H15775" s="47"/>
      <c r="I15775" s="120">
        <v>14</v>
      </c>
      <c r="J15775" s="120">
        <v>0</v>
      </c>
    </row>
    <row r="15776" spans="1:10" ht="15" customHeight="1">
      <c r="A15776" s="46" t="s">
        <v>28309</v>
      </c>
      <c r="B15776" s="46" t="s">
        <v>28310</v>
      </c>
      <c r="C15776" s="47">
        <v>51.236400000000003</v>
      </c>
      <c r="D15776" s="119" t="s">
        <v>21920</v>
      </c>
      <c r="E15776" s="46" t="s">
        <v>33666</v>
      </c>
      <c r="F15776" s="121">
        <v>4.3373999999999997</v>
      </c>
      <c r="G15776" s="87"/>
      <c r="H15776" s="47"/>
      <c r="I15776" s="120">
        <v>5</v>
      </c>
      <c r="J15776" s="120">
        <v>0</v>
      </c>
    </row>
    <row r="15777" spans="1:10" ht="15" customHeight="1">
      <c r="A15777" s="46" t="s">
        <v>28307</v>
      </c>
      <c r="B15777" s="46" t="s">
        <v>28308</v>
      </c>
      <c r="C15777" s="47">
        <v>62.212400000000002</v>
      </c>
      <c r="D15777" s="119" t="s">
        <v>21918</v>
      </c>
      <c r="E15777" s="46" t="s">
        <v>21920</v>
      </c>
      <c r="F15777" s="121">
        <v>5.0857999999999999</v>
      </c>
      <c r="G15777" s="87"/>
      <c r="H15777" s="47"/>
      <c r="I15777" s="120">
        <v>0</v>
      </c>
      <c r="J15777" s="120">
        <v>0</v>
      </c>
    </row>
    <row r="15778" spans="1:10" ht="15" customHeight="1">
      <c r="A15778" s="46" t="s">
        <v>35084</v>
      </c>
      <c r="B15778" s="46" t="s">
        <v>34962</v>
      </c>
      <c r="C15778" s="47">
        <v>33.999000000000002</v>
      </c>
      <c r="D15778" s="119" t="s">
        <v>21916</v>
      </c>
      <c r="E15778" s="46" t="s">
        <v>21918</v>
      </c>
      <c r="F15778" s="121">
        <v>10.2928</v>
      </c>
      <c r="G15778" s="87"/>
      <c r="H15778" s="47"/>
      <c r="I15778" s="120">
        <v>20</v>
      </c>
      <c r="J15778" s="120">
        <v>0</v>
      </c>
    </row>
    <row r="15779" spans="1:10" ht="15" customHeight="1">
      <c r="A15779" s="46" t="s">
        <v>35231</v>
      </c>
      <c r="B15779" s="46" t="s">
        <v>35232</v>
      </c>
      <c r="C15779" s="47">
        <v>49.18</v>
      </c>
      <c r="D15779" s="119" t="s">
        <v>21914</v>
      </c>
      <c r="E15779" s="46" t="s">
        <v>21916</v>
      </c>
      <c r="F15779" s="121">
        <v>5.9206000000000003</v>
      </c>
      <c r="G15779" s="87"/>
      <c r="H15779" s="47"/>
      <c r="I15779" s="120">
        <v>10</v>
      </c>
      <c r="J15779" s="120">
        <v>0</v>
      </c>
    </row>
    <row r="15780" spans="1:10" ht="15" customHeight="1">
      <c r="A15780" s="46" t="s">
        <v>35086</v>
      </c>
      <c r="B15780" s="46" t="s">
        <v>34963</v>
      </c>
      <c r="C15780" s="47">
        <v>39.521000000000001</v>
      </c>
      <c r="D15780" s="119" t="s">
        <v>21912</v>
      </c>
      <c r="E15780" s="46" t="s">
        <v>21914</v>
      </c>
      <c r="F15780" s="121">
        <v>8.0158000000000005</v>
      </c>
      <c r="G15780" s="87"/>
      <c r="H15780" s="47"/>
      <c r="I15780" s="120">
        <v>0</v>
      </c>
      <c r="J15780" s="120">
        <v>0</v>
      </c>
    </row>
    <row r="15781" spans="1:10" ht="15" customHeight="1">
      <c r="A15781" s="46" t="s">
        <v>35085</v>
      </c>
      <c r="B15781" s="46" t="s">
        <v>34964</v>
      </c>
      <c r="C15781" s="47">
        <v>65.730999999999995</v>
      </c>
      <c r="D15781" s="119" t="s">
        <v>21910</v>
      </c>
      <c r="E15781" s="46" t="s">
        <v>21912</v>
      </c>
      <c r="F15781" s="121">
        <v>14.118399999999999</v>
      </c>
      <c r="G15781" s="87"/>
      <c r="H15781" s="47"/>
      <c r="I15781" s="120">
        <v>0</v>
      </c>
      <c r="J15781" s="120">
        <v>0</v>
      </c>
    </row>
    <row r="15782" spans="1:10" ht="15" customHeight="1">
      <c r="A15782" s="46" t="s">
        <v>35088</v>
      </c>
      <c r="B15782" s="46" t="s">
        <v>34965</v>
      </c>
      <c r="C15782" s="47">
        <v>37.707999999999998</v>
      </c>
      <c r="D15782" s="119" t="s">
        <v>21908</v>
      </c>
      <c r="E15782" s="46" t="s">
        <v>21910</v>
      </c>
      <c r="F15782" s="121">
        <v>15.393800000000001</v>
      </c>
      <c r="G15782" s="87"/>
      <c r="H15782" s="47"/>
      <c r="I15782" s="120">
        <v>0</v>
      </c>
      <c r="J15782" s="120">
        <v>0</v>
      </c>
    </row>
    <row r="15783" spans="1:10" ht="15" customHeight="1">
      <c r="A15783" s="46" t="s">
        <v>34966</v>
      </c>
      <c r="B15783" s="46" t="s">
        <v>34967</v>
      </c>
      <c r="C15783" s="47">
        <v>36.759799999999998</v>
      </c>
      <c r="D15783" s="119" t="s">
        <v>21906</v>
      </c>
      <c r="E15783" s="46" t="s">
        <v>21908</v>
      </c>
      <c r="F15783" s="121">
        <v>19.492599999999999</v>
      </c>
      <c r="G15783" s="87"/>
      <c r="H15783" s="47"/>
      <c r="I15783" s="120">
        <v>0</v>
      </c>
      <c r="J15783" s="120">
        <v>0</v>
      </c>
    </row>
    <row r="15784" spans="1:10" ht="15" customHeight="1">
      <c r="A15784" s="46" t="s">
        <v>35089</v>
      </c>
      <c r="B15784" s="46" t="s">
        <v>34968</v>
      </c>
      <c r="C15784" s="47">
        <v>14.835800000000001</v>
      </c>
      <c r="D15784" s="119" t="s">
        <v>21904</v>
      </c>
      <c r="E15784" s="46" t="s">
        <v>21906</v>
      </c>
      <c r="F15784" s="121">
        <v>31.880400000000002</v>
      </c>
      <c r="G15784" s="87"/>
      <c r="H15784" s="47"/>
      <c r="I15784" s="120">
        <v>0</v>
      </c>
      <c r="J15784" s="120">
        <v>0</v>
      </c>
    </row>
    <row r="15785" spans="1:10" ht="15" customHeight="1">
      <c r="A15785" s="46" t="s">
        <v>35087</v>
      </c>
      <c r="B15785" s="46" t="s">
        <v>34969</v>
      </c>
      <c r="C15785" s="47">
        <v>70.016999999999996</v>
      </c>
      <c r="D15785" s="119" t="s">
        <v>21902</v>
      </c>
      <c r="E15785" s="46" t="s">
        <v>21904</v>
      </c>
      <c r="F15785" s="121">
        <v>3.5270000000000001</v>
      </c>
      <c r="G15785" s="87"/>
      <c r="H15785" s="47"/>
      <c r="I15785" s="120">
        <v>0</v>
      </c>
      <c r="J15785" s="120">
        <v>0</v>
      </c>
    </row>
    <row r="15786" spans="1:10" ht="15" customHeight="1">
      <c r="A15786" s="46" t="s">
        <v>1340</v>
      </c>
      <c r="B15786" s="46" t="s">
        <v>28306</v>
      </c>
      <c r="C15786" s="47">
        <v>86.228800000000007</v>
      </c>
      <c r="D15786" s="119" t="s">
        <v>21900</v>
      </c>
      <c r="E15786" s="46" t="s">
        <v>21902</v>
      </c>
      <c r="F15786" s="121">
        <v>4.16</v>
      </c>
      <c r="G15786" s="87"/>
      <c r="H15786" s="47"/>
      <c r="I15786" s="120">
        <v>6</v>
      </c>
      <c r="J15786" s="120">
        <v>0</v>
      </c>
    </row>
    <row r="15787" spans="1:10" ht="15" customHeight="1">
      <c r="A15787" s="46" t="s">
        <v>1348</v>
      </c>
      <c r="B15787" s="46" t="s">
        <v>28305</v>
      </c>
      <c r="C15787" s="47">
        <v>29.0718</v>
      </c>
      <c r="D15787" s="119" t="s">
        <v>21898</v>
      </c>
      <c r="E15787" s="46" t="s">
        <v>21900</v>
      </c>
      <c r="F15787" s="121">
        <v>9.0465999999999998</v>
      </c>
      <c r="G15787" s="87"/>
      <c r="H15787" s="47"/>
      <c r="I15787" s="120">
        <v>105</v>
      </c>
      <c r="J15787" s="120">
        <v>0</v>
      </c>
    </row>
    <row r="15788" spans="1:10" ht="15" customHeight="1">
      <c r="A15788" s="46" t="s">
        <v>28303</v>
      </c>
      <c r="B15788" s="46" t="s">
        <v>28304</v>
      </c>
      <c r="C15788" s="47">
        <v>36.586599999999997</v>
      </c>
      <c r="D15788" s="119" t="s">
        <v>22266</v>
      </c>
      <c r="E15788" s="46" t="s">
        <v>21898</v>
      </c>
      <c r="F15788" s="121">
        <v>2.2242000000000002</v>
      </c>
      <c r="G15788" s="87"/>
      <c r="H15788" s="47"/>
      <c r="I15788" s="120">
        <v>0</v>
      </c>
      <c r="J15788" s="120">
        <v>0</v>
      </c>
    </row>
    <row r="15789" spans="1:10" ht="15" customHeight="1">
      <c r="A15789" s="46" t="s">
        <v>28301</v>
      </c>
      <c r="B15789" s="46" t="s">
        <v>28302</v>
      </c>
      <c r="C15789" s="47">
        <v>29.1478</v>
      </c>
      <c r="D15789" s="119" t="s">
        <v>22260</v>
      </c>
      <c r="E15789" s="46" t="s">
        <v>22266</v>
      </c>
      <c r="F15789" s="121">
        <v>3.8256000000000001</v>
      </c>
      <c r="G15789" s="87"/>
      <c r="H15789" s="47"/>
      <c r="I15789" s="120">
        <v>0</v>
      </c>
      <c r="J15789" s="120">
        <v>0</v>
      </c>
    </row>
    <row r="15790" spans="1:10" ht="15" customHeight="1">
      <c r="A15790" s="46" t="s">
        <v>1354</v>
      </c>
      <c r="B15790" s="46" t="s">
        <v>28300</v>
      </c>
      <c r="C15790" s="47">
        <v>72.869399999999999</v>
      </c>
      <c r="D15790" s="119" t="s">
        <v>22256</v>
      </c>
      <c r="E15790" s="46" t="s">
        <v>22260</v>
      </c>
      <c r="F15790" s="121">
        <v>3.4607999999999999</v>
      </c>
      <c r="G15790" s="87"/>
      <c r="H15790" s="47"/>
      <c r="I15790" s="120">
        <v>49</v>
      </c>
      <c r="J15790" s="120">
        <v>0</v>
      </c>
    </row>
    <row r="15791" spans="1:10" ht="15" customHeight="1">
      <c r="A15791" s="46" t="s">
        <v>1364</v>
      </c>
      <c r="B15791" s="46" t="s">
        <v>28299</v>
      </c>
      <c r="C15791" s="47">
        <v>54.652000000000001</v>
      </c>
      <c r="D15791" s="119" t="s">
        <v>22252</v>
      </c>
      <c r="E15791" s="46" t="s">
        <v>22256</v>
      </c>
      <c r="F15791" s="121">
        <v>4.5735999999999999</v>
      </c>
      <c r="G15791" s="87"/>
      <c r="H15791" s="47"/>
      <c r="I15791" s="120">
        <v>49</v>
      </c>
      <c r="J15791" s="120">
        <v>0</v>
      </c>
    </row>
    <row r="15792" spans="1:10" ht="15" customHeight="1">
      <c r="A15792" s="46" t="s">
        <v>28297</v>
      </c>
      <c r="B15792" s="46" t="s">
        <v>28298</v>
      </c>
      <c r="C15792" s="47">
        <v>20.039200000000001</v>
      </c>
      <c r="D15792" s="119" t="s">
        <v>22242</v>
      </c>
      <c r="E15792" s="46" t="s">
        <v>22252</v>
      </c>
      <c r="F15792" s="121">
        <v>4.5735999999999999</v>
      </c>
      <c r="G15792" s="87"/>
      <c r="H15792" s="47"/>
      <c r="I15792" s="120">
        <v>0</v>
      </c>
      <c r="J15792" s="120">
        <v>0</v>
      </c>
    </row>
    <row r="15793" spans="1:10" ht="15" customHeight="1">
      <c r="A15793" s="46" t="s">
        <v>28295</v>
      </c>
      <c r="B15793" s="46" t="s">
        <v>28296</v>
      </c>
      <c r="C15793" s="47">
        <v>23.682600000000001</v>
      </c>
      <c r="D15793" s="119" t="s">
        <v>22238</v>
      </c>
      <c r="E15793" s="46" t="s">
        <v>22242</v>
      </c>
      <c r="F15793" s="121">
        <v>5.6445999999999996</v>
      </c>
      <c r="G15793" s="87"/>
      <c r="H15793" s="47"/>
      <c r="I15793" s="120">
        <v>0</v>
      </c>
      <c r="J15793" s="120">
        <v>0</v>
      </c>
    </row>
    <row r="15794" spans="1:10" ht="15" customHeight="1">
      <c r="A15794" s="46" t="s">
        <v>28293</v>
      </c>
      <c r="B15794" s="46" t="s">
        <v>28294</v>
      </c>
      <c r="C15794" s="47">
        <v>8.5622000000000007</v>
      </c>
      <c r="D15794" s="119" t="s">
        <v>22226</v>
      </c>
      <c r="E15794" s="46" t="s">
        <v>22238</v>
      </c>
      <c r="F15794" s="121">
        <v>3.7082000000000002</v>
      </c>
      <c r="G15794" s="87"/>
      <c r="H15794" s="47"/>
      <c r="I15794" s="120">
        <v>0</v>
      </c>
      <c r="J15794" s="120">
        <v>0</v>
      </c>
    </row>
    <row r="15795" spans="1:10" ht="15" customHeight="1">
      <c r="A15795" s="46" t="s">
        <v>28291</v>
      </c>
      <c r="B15795" s="46" t="s">
        <v>28292</v>
      </c>
      <c r="C15795" s="47">
        <v>30.9694</v>
      </c>
      <c r="D15795" s="119" t="s">
        <v>22223</v>
      </c>
      <c r="E15795" s="46" t="s">
        <v>22226</v>
      </c>
      <c r="F15795" s="121">
        <v>3.6661999999999999</v>
      </c>
      <c r="G15795" s="87"/>
      <c r="H15795" s="47"/>
      <c r="I15795" s="120">
        <v>0</v>
      </c>
      <c r="J15795" s="120">
        <v>0</v>
      </c>
    </row>
    <row r="15796" spans="1:10" ht="15" customHeight="1">
      <c r="A15796" s="46" t="s">
        <v>3876</v>
      </c>
      <c r="B15796" s="46" t="s">
        <v>28356</v>
      </c>
      <c r="C15796" s="47">
        <v>25.367599999999999</v>
      </c>
      <c r="D15796" s="119" t="s">
        <v>22221</v>
      </c>
      <c r="E15796" s="46" t="s">
        <v>22223</v>
      </c>
      <c r="F15796" s="121">
        <v>1.6477999999999999</v>
      </c>
      <c r="G15796" s="87"/>
      <c r="H15796" s="47"/>
      <c r="I15796" s="120">
        <v>36</v>
      </c>
      <c r="J15796" s="120">
        <v>0</v>
      </c>
    </row>
    <row r="15797" spans="1:10" ht="15" customHeight="1">
      <c r="A15797" s="46" t="s">
        <v>28322</v>
      </c>
      <c r="B15797" s="46" t="s">
        <v>28323</v>
      </c>
      <c r="C15797" s="47">
        <v>47.365200000000002</v>
      </c>
      <c r="D15797" s="119" t="s">
        <v>22218</v>
      </c>
      <c r="E15797" s="46" t="s">
        <v>22221</v>
      </c>
      <c r="F15797" s="121">
        <v>1.6477999999999999</v>
      </c>
      <c r="G15797" s="87"/>
      <c r="H15797" s="47"/>
      <c r="I15797" s="120">
        <v>0</v>
      </c>
      <c r="J15797" s="120">
        <v>0</v>
      </c>
    </row>
    <row r="15798" spans="1:10" ht="15" customHeight="1">
      <c r="A15798" s="46" t="s">
        <v>28354</v>
      </c>
      <c r="B15798" s="46" t="s">
        <v>28355</v>
      </c>
      <c r="C15798" s="47">
        <v>69.858599999999996</v>
      </c>
      <c r="D15798" s="119" t="s">
        <v>21994</v>
      </c>
      <c r="E15798" s="46" t="s">
        <v>22218</v>
      </c>
      <c r="F15798" s="121">
        <v>0.30359999999999998</v>
      </c>
      <c r="G15798" s="87"/>
      <c r="H15798" s="47"/>
      <c r="I15798" s="120">
        <v>0</v>
      </c>
      <c r="J15798" s="120">
        <v>0</v>
      </c>
    </row>
    <row r="15799" spans="1:10" ht="15" customHeight="1">
      <c r="A15799" s="46" t="s">
        <v>28353</v>
      </c>
      <c r="B15799" s="46" t="s">
        <v>34023</v>
      </c>
      <c r="C15799" s="47">
        <v>69.858599999999996</v>
      </c>
      <c r="D15799" s="119" t="s">
        <v>21992</v>
      </c>
      <c r="E15799" s="46" t="s">
        <v>21994</v>
      </c>
      <c r="F15799" s="121">
        <v>0.45540000000000003</v>
      </c>
      <c r="G15799" s="87"/>
      <c r="H15799" s="47"/>
      <c r="I15799" s="120">
        <v>4</v>
      </c>
      <c r="J15799" s="120">
        <v>0</v>
      </c>
    </row>
    <row r="15800" spans="1:10" ht="15" customHeight="1">
      <c r="A15800" s="46" t="s">
        <v>28351</v>
      </c>
      <c r="B15800" s="46" t="s">
        <v>28352</v>
      </c>
      <c r="C15800" s="47">
        <v>33.524999999999999</v>
      </c>
      <c r="D15800" s="119" t="s">
        <v>21990</v>
      </c>
      <c r="E15800" s="46" t="s">
        <v>21992</v>
      </c>
      <c r="F15800" s="121">
        <v>0.60719999999999996</v>
      </c>
      <c r="G15800" s="87"/>
      <c r="H15800" s="47"/>
      <c r="I15800" s="120">
        <v>0</v>
      </c>
      <c r="J15800" s="120">
        <v>0</v>
      </c>
    </row>
    <row r="15801" spans="1:10" ht="15" customHeight="1">
      <c r="A15801" s="46" t="s">
        <v>28349</v>
      </c>
      <c r="B15801" s="46" t="s">
        <v>28350</v>
      </c>
      <c r="C15801" s="47">
        <v>104.92700000000001</v>
      </c>
      <c r="D15801" s="119" t="s">
        <v>21988</v>
      </c>
      <c r="E15801" s="46" t="s">
        <v>21990</v>
      </c>
      <c r="F15801" s="121">
        <v>0.75900000000000001</v>
      </c>
      <c r="G15801" s="87"/>
      <c r="H15801" s="47"/>
      <c r="I15801" s="120">
        <v>0</v>
      </c>
      <c r="J15801" s="120">
        <v>0</v>
      </c>
    </row>
    <row r="15802" spans="1:10" ht="15" customHeight="1">
      <c r="A15802" s="46" t="s">
        <v>28347</v>
      </c>
      <c r="B15802" s="46" t="s">
        <v>28348</v>
      </c>
      <c r="C15802" s="47">
        <v>58.914999999999999</v>
      </c>
      <c r="D15802" s="119" t="s">
        <v>21986</v>
      </c>
      <c r="E15802" s="46" t="s">
        <v>21988</v>
      </c>
      <c r="F15802" s="121">
        <v>0.98680000000000001</v>
      </c>
      <c r="G15802" s="87"/>
      <c r="H15802" s="47"/>
      <c r="I15802" s="120">
        <v>0</v>
      </c>
      <c r="J15802" s="120">
        <v>0</v>
      </c>
    </row>
    <row r="15803" spans="1:10" ht="15" customHeight="1">
      <c r="A15803" s="46" t="s">
        <v>28345</v>
      </c>
      <c r="B15803" s="46" t="s">
        <v>28346</v>
      </c>
      <c r="C15803" s="47">
        <v>38.256399999999999</v>
      </c>
      <c r="D15803" s="119" t="s">
        <v>21984</v>
      </c>
      <c r="E15803" s="46" t="s">
        <v>21986</v>
      </c>
      <c r="F15803" s="121">
        <v>1.4421999999999999</v>
      </c>
      <c r="G15803" s="87"/>
      <c r="H15803" s="47"/>
      <c r="I15803" s="120">
        <v>0</v>
      </c>
      <c r="J15803" s="120">
        <v>0</v>
      </c>
    </row>
    <row r="15804" spans="1:10" ht="15" customHeight="1">
      <c r="A15804" s="46" t="s">
        <v>28343</v>
      </c>
      <c r="B15804" s="46" t="s">
        <v>28344</v>
      </c>
      <c r="C15804" s="47">
        <v>38.256399999999999</v>
      </c>
      <c r="D15804" s="119" t="s">
        <v>22003</v>
      </c>
      <c r="E15804" s="46" t="s">
        <v>21984</v>
      </c>
      <c r="F15804" s="121">
        <v>2.9096000000000002</v>
      </c>
      <c r="G15804" s="87"/>
      <c r="H15804" s="47"/>
      <c r="I15804" s="120">
        <v>0</v>
      </c>
      <c r="J15804" s="120">
        <v>0</v>
      </c>
    </row>
    <row r="15805" spans="1:10" ht="15" customHeight="1">
      <c r="A15805" s="46" t="s">
        <v>28341</v>
      </c>
      <c r="B15805" s="46" t="s">
        <v>28342</v>
      </c>
      <c r="C15805" s="47">
        <v>40.078200000000002</v>
      </c>
      <c r="D15805" s="119" t="s">
        <v>22001</v>
      </c>
      <c r="E15805" s="46" t="s">
        <v>22003</v>
      </c>
      <c r="F15805" s="121">
        <v>2.8338000000000001</v>
      </c>
      <c r="G15805" s="87"/>
      <c r="H15805" s="47"/>
      <c r="I15805" s="120">
        <v>0</v>
      </c>
      <c r="J15805" s="120">
        <v>0</v>
      </c>
    </row>
    <row r="15806" spans="1:10" ht="15" customHeight="1">
      <c r="A15806" s="46" t="s">
        <v>28359</v>
      </c>
      <c r="B15806" s="46" t="s">
        <v>28360</v>
      </c>
      <c r="C15806" s="47">
        <v>14.7004</v>
      </c>
      <c r="D15806" s="119" t="s">
        <v>21999</v>
      </c>
      <c r="E15806" s="46" t="s">
        <v>22001</v>
      </c>
      <c r="F15806" s="121">
        <v>2.8338000000000001</v>
      </c>
      <c r="G15806" s="87"/>
      <c r="H15806" s="47"/>
      <c r="I15806" s="120">
        <v>0</v>
      </c>
      <c r="J15806" s="120">
        <v>0</v>
      </c>
    </row>
    <row r="15807" spans="1:10" ht="15" customHeight="1">
      <c r="A15807" s="46" t="s">
        <v>28227</v>
      </c>
      <c r="B15807" s="46" t="s">
        <v>28228</v>
      </c>
      <c r="C15807" s="47">
        <v>228.17240000000001</v>
      </c>
      <c r="D15807" s="119" t="s">
        <v>22019</v>
      </c>
      <c r="E15807" s="46" t="s">
        <v>21999</v>
      </c>
      <c r="F15807" s="121">
        <v>0.749</v>
      </c>
      <c r="G15807" s="87"/>
      <c r="H15807" s="47"/>
      <c r="I15807" s="120">
        <v>0</v>
      </c>
      <c r="J15807" s="120">
        <v>0</v>
      </c>
    </row>
    <row r="15808" spans="1:10" ht="15" customHeight="1">
      <c r="A15808" s="46" t="s">
        <v>9623</v>
      </c>
      <c r="B15808" s="46" t="s">
        <v>34024</v>
      </c>
      <c r="C15808" s="47">
        <v>23.277799999999999</v>
      </c>
      <c r="D15808" s="119" t="s">
        <v>22017</v>
      </c>
      <c r="E15808" s="46" t="s">
        <v>22019</v>
      </c>
      <c r="F15808" s="121">
        <v>1.2145999999999999</v>
      </c>
      <c r="G15808" s="87"/>
      <c r="H15808" s="47"/>
      <c r="I15808" s="120">
        <v>8</v>
      </c>
      <c r="J15808" s="120">
        <v>0</v>
      </c>
    </row>
    <row r="15809" spans="1:10" ht="15" customHeight="1">
      <c r="A15809" s="46" t="s">
        <v>28340</v>
      </c>
      <c r="B15809" s="46" t="s">
        <v>34025</v>
      </c>
      <c r="C15809" s="47">
        <v>40.442599999999999</v>
      </c>
      <c r="D15809" s="119" t="s">
        <v>22015</v>
      </c>
      <c r="E15809" s="46" t="s">
        <v>22017</v>
      </c>
      <c r="F15809" s="121">
        <v>0.749</v>
      </c>
      <c r="G15809" s="87"/>
      <c r="H15809" s="47"/>
      <c r="I15809" s="120">
        <v>2</v>
      </c>
      <c r="J15809" s="120">
        <v>0</v>
      </c>
    </row>
    <row r="15810" spans="1:10" ht="15" customHeight="1">
      <c r="A15810" s="46" t="s">
        <v>28338</v>
      </c>
      <c r="B15810" s="46" t="s">
        <v>28339</v>
      </c>
      <c r="C15810" s="47">
        <v>45.142600000000002</v>
      </c>
      <c r="D15810" s="119" t="s">
        <v>22013</v>
      </c>
      <c r="E15810" s="46" t="s">
        <v>22015</v>
      </c>
      <c r="F15810" s="121">
        <v>1.1386000000000001</v>
      </c>
      <c r="G15810" s="87"/>
      <c r="H15810" s="47"/>
      <c r="I15810" s="120">
        <v>0</v>
      </c>
      <c r="J15810" s="120">
        <v>0</v>
      </c>
    </row>
    <row r="15811" spans="1:10" ht="15" customHeight="1">
      <c r="A15811" s="46" t="s">
        <v>28336</v>
      </c>
      <c r="B15811" s="46" t="s">
        <v>28337</v>
      </c>
      <c r="C15811" s="47">
        <v>104.4948</v>
      </c>
      <c r="D15811" s="119" t="s">
        <v>22011</v>
      </c>
      <c r="E15811" s="46" t="s">
        <v>22013</v>
      </c>
      <c r="F15811" s="121">
        <v>0.749</v>
      </c>
      <c r="G15811" s="87"/>
      <c r="H15811" s="47"/>
      <c r="I15811" s="120">
        <v>0</v>
      </c>
      <c r="J15811" s="120">
        <v>0</v>
      </c>
    </row>
    <row r="15812" spans="1:10" ht="15" customHeight="1">
      <c r="A15812" s="46" t="s">
        <v>28334</v>
      </c>
      <c r="B15812" s="46" t="s">
        <v>28335</v>
      </c>
      <c r="C15812" s="47">
        <v>41.535600000000002</v>
      </c>
      <c r="D15812" s="119" t="s">
        <v>22009</v>
      </c>
      <c r="E15812" s="46" t="s">
        <v>22011</v>
      </c>
      <c r="F15812" s="121">
        <v>0.73719999999999997</v>
      </c>
      <c r="G15812" s="87"/>
      <c r="H15812" s="47"/>
      <c r="I15812" s="120">
        <v>2</v>
      </c>
      <c r="J15812" s="120">
        <v>0</v>
      </c>
    </row>
    <row r="15813" spans="1:10" ht="15" customHeight="1">
      <c r="A15813" s="46" t="s">
        <v>28332</v>
      </c>
      <c r="B15813" s="46" t="s">
        <v>28333</v>
      </c>
      <c r="C15813" s="47">
        <v>47.365200000000002</v>
      </c>
      <c r="D15813" s="119" t="s">
        <v>22007</v>
      </c>
      <c r="E15813" s="46" t="s">
        <v>22009</v>
      </c>
      <c r="F15813" s="121">
        <v>1.1177999999999999</v>
      </c>
      <c r="G15813" s="87"/>
      <c r="H15813" s="47"/>
      <c r="I15813" s="120">
        <v>2</v>
      </c>
      <c r="J15813" s="120">
        <v>0</v>
      </c>
    </row>
    <row r="15814" spans="1:10" ht="15" customHeight="1">
      <c r="A15814" s="46" t="s">
        <v>28330</v>
      </c>
      <c r="B15814" s="46" t="s">
        <v>28331</v>
      </c>
      <c r="C15814" s="47">
        <v>47.365200000000002</v>
      </c>
      <c r="D15814" s="119" t="s">
        <v>22005</v>
      </c>
      <c r="E15814" s="46" t="s">
        <v>22007</v>
      </c>
      <c r="F15814" s="121">
        <v>1.546</v>
      </c>
      <c r="G15814" s="87"/>
      <c r="H15814" s="47"/>
      <c r="I15814" s="120">
        <v>0</v>
      </c>
      <c r="J15814" s="120">
        <v>0</v>
      </c>
    </row>
    <row r="15815" spans="1:10" ht="15" customHeight="1">
      <c r="A15815" s="46" t="s">
        <v>28328</v>
      </c>
      <c r="B15815" s="46" t="s">
        <v>28329</v>
      </c>
      <c r="C15815" s="47">
        <v>22.771599999999999</v>
      </c>
      <c r="D15815" s="119" t="s">
        <v>22115</v>
      </c>
      <c r="E15815" s="46" t="s">
        <v>22005</v>
      </c>
      <c r="F15815" s="121">
        <v>1.5686</v>
      </c>
      <c r="G15815" s="87"/>
      <c r="H15815" s="47"/>
      <c r="I15815" s="120">
        <v>0</v>
      </c>
      <c r="J15815" s="120">
        <v>0</v>
      </c>
    </row>
    <row r="15816" spans="1:10" ht="15" customHeight="1">
      <c r="A15816" s="46" t="s">
        <v>28326</v>
      </c>
      <c r="B15816" s="46" t="s">
        <v>28327</v>
      </c>
      <c r="C15816" s="47">
        <v>45.543399999999998</v>
      </c>
      <c r="D15816" s="119" t="s">
        <v>22113</v>
      </c>
      <c r="E15816" s="46" t="s">
        <v>22115</v>
      </c>
      <c r="F15816" s="121">
        <v>2.0493999999999999</v>
      </c>
      <c r="G15816" s="87"/>
      <c r="H15816" s="47"/>
      <c r="I15816" s="120">
        <v>0</v>
      </c>
      <c r="J15816" s="120">
        <v>0</v>
      </c>
    </row>
    <row r="15817" spans="1:10" ht="15" customHeight="1">
      <c r="A15817" s="46" t="s">
        <v>28324</v>
      </c>
      <c r="B15817" s="46" t="s">
        <v>28325</v>
      </c>
      <c r="C15817" s="47">
        <v>26.588000000000001</v>
      </c>
      <c r="D15817" s="119" t="s">
        <v>22111</v>
      </c>
      <c r="E15817" s="46" t="s">
        <v>22113</v>
      </c>
      <c r="F15817" s="121">
        <v>1.5686</v>
      </c>
      <c r="G15817" s="87"/>
      <c r="H15817" s="47"/>
      <c r="I15817" s="120">
        <v>0</v>
      </c>
      <c r="J15817" s="120">
        <v>0</v>
      </c>
    </row>
    <row r="15818" spans="1:10" ht="15" customHeight="1">
      <c r="A15818" s="46" t="s">
        <v>28371</v>
      </c>
      <c r="B15818" s="46" t="s">
        <v>34026</v>
      </c>
      <c r="C15818" s="47">
        <v>79.802199999999999</v>
      </c>
      <c r="D15818" s="119" t="s">
        <v>22109</v>
      </c>
      <c r="E15818" s="46" t="s">
        <v>22111</v>
      </c>
      <c r="F15818" s="121">
        <v>4.5035999999999996</v>
      </c>
      <c r="G15818" s="87"/>
      <c r="H15818" s="47"/>
      <c r="I15818" s="120">
        <v>4</v>
      </c>
      <c r="J15818" s="120">
        <v>0</v>
      </c>
    </row>
    <row r="15819" spans="1:10" ht="15" customHeight="1">
      <c r="A15819" s="46" t="s">
        <v>28391</v>
      </c>
      <c r="B15819" s="46" t="s">
        <v>28392</v>
      </c>
      <c r="C15819" s="47">
        <v>60.117400000000004</v>
      </c>
      <c r="D15819" s="119" t="s">
        <v>22107</v>
      </c>
      <c r="E15819" s="46" t="s">
        <v>22109</v>
      </c>
      <c r="F15819" s="121">
        <v>2.1507999999999998</v>
      </c>
      <c r="G15819" s="87"/>
      <c r="H15819" s="47"/>
      <c r="I15819" s="120">
        <v>6</v>
      </c>
      <c r="J15819" s="120">
        <v>0</v>
      </c>
    </row>
    <row r="15820" spans="1:10" ht="15" customHeight="1">
      <c r="A15820" s="46" t="s">
        <v>28366</v>
      </c>
      <c r="B15820" s="46" t="s">
        <v>34029</v>
      </c>
      <c r="C15820" s="47">
        <v>47.7194</v>
      </c>
      <c r="D15820" s="119" t="s">
        <v>22105</v>
      </c>
      <c r="E15820" s="46" t="s">
        <v>22107</v>
      </c>
      <c r="F15820" s="121">
        <v>2.1254</v>
      </c>
      <c r="G15820" s="87"/>
      <c r="H15820" s="47"/>
      <c r="I15820" s="120">
        <v>5</v>
      </c>
      <c r="J15820" s="120">
        <v>0</v>
      </c>
    </row>
    <row r="15821" spans="1:10" ht="15" customHeight="1">
      <c r="A15821" s="46" t="s">
        <v>28365</v>
      </c>
      <c r="B15821" s="46" t="s">
        <v>34027</v>
      </c>
      <c r="C15821" s="47">
        <v>87.999600000000001</v>
      </c>
      <c r="D15821" s="119" t="s">
        <v>22104</v>
      </c>
      <c r="E15821" s="46" t="s">
        <v>22105</v>
      </c>
      <c r="F15821" s="121">
        <v>3.1627999999999998</v>
      </c>
      <c r="G15821" s="87"/>
      <c r="H15821" s="47"/>
      <c r="I15821" s="120">
        <v>0</v>
      </c>
      <c r="J15821" s="120">
        <v>0</v>
      </c>
    </row>
    <row r="15822" spans="1:10" ht="15" customHeight="1">
      <c r="A15822" s="46" t="s">
        <v>28364</v>
      </c>
      <c r="B15822" s="46" t="s">
        <v>34028</v>
      </c>
      <c r="C15822" s="47">
        <v>56.473799999999997</v>
      </c>
      <c r="D15822" s="119" t="s">
        <v>22102</v>
      </c>
      <c r="E15822" s="46" t="s">
        <v>22104</v>
      </c>
      <c r="F15822" s="121">
        <v>4.3772000000000002</v>
      </c>
      <c r="G15822" s="87"/>
      <c r="H15822" s="47"/>
      <c r="I15822" s="120">
        <v>0</v>
      </c>
      <c r="J15822" s="120">
        <v>0</v>
      </c>
    </row>
    <row r="15823" spans="1:10" ht="15" customHeight="1">
      <c r="A15823" s="46" t="s">
        <v>28373</v>
      </c>
      <c r="B15823" s="46" t="s">
        <v>34030</v>
      </c>
      <c r="C15823" s="47">
        <v>39.744199999999999</v>
      </c>
      <c r="D15823" s="119" t="s">
        <v>22090</v>
      </c>
      <c r="E15823" s="46" t="s">
        <v>22102</v>
      </c>
      <c r="F15823" s="121">
        <v>1.8218000000000001</v>
      </c>
      <c r="G15823" s="87"/>
      <c r="H15823" s="47"/>
      <c r="I15823" s="120">
        <v>14</v>
      </c>
      <c r="J15823" s="120">
        <v>0</v>
      </c>
    </row>
    <row r="15824" spans="1:10" ht="15" customHeight="1">
      <c r="A15824" s="46" t="s">
        <v>28369</v>
      </c>
      <c r="B15824" s="46" t="s">
        <v>28370</v>
      </c>
      <c r="C15824" s="47">
        <v>40.251199999999997</v>
      </c>
      <c r="D15824" s="119" t="s">
        <v>22088</v>
      </c>
      <c r="E15824" s="46" t="s">
        <v>22090</v>
      </c>
      <c r="F15824" s="121">
        <v>3.2892000000000001</v>
      </c>
      <c r="G15824" s="87"/>
      <c r="H15824" s="47"/>
      <c r="I15824" s="120">
        <v>0</v>
      </c>
      <c r="J15824" s="120">
        <v>0</v>
      </c>
    </row>
    <row r="15825" spans="1:10" ht="15" customHeight="1">
      <c r="A15825" s="46" t="s">
        <v>28372</v>
      </c>
      <c r="B15825" s="46" t="s">
        <v>34031</v>
      </c>
      <c r="C15825" s="47">
        <v>76.538200000000003</v>
      </c>
      <c r="D15825" s="119" t="s">
        <v>22084</v>
      </c>
      <c r="E15825" s="46" t="s">
        <v>22088</v>
      </c>
      <c r="F15825" s="121">
        <v>3.2385999999999999</v>
      </c>
      <c r="G15825" s="87"/>
      <c r="H15825" s="47"/>
      <c r="I15825" s="120">
        <v>0</v>
      </c>
      <c r="J15825" s="120">
        <v>0</v>
      </c>
    </row>
    <row r="15826" spans="1:10" ht="15" customHeight="1">
      <c r="A15826" s="46" t="s">
        <v>28390</v>
      </c>
      <c r="B15826" s="46" t="s">
        <v>28389</v>
      </c>
      <c r="C15826" s="47">
        <v>174.88659999999999</v>
      </c>
      <c r="D15826" s="119" t="s">
        <v>22082</v>
      </c>
      <c r="E15826" s="46" t="s">
        <v>22084</v>
      </c>
      <c r="F15826" s="121">
        <v>3.1880000000000002</v>
      </c>
      <c r="G15826" s="87"/>
      <c r="H15826" s="47"/>
      <c r="I15826" s="120">
        <v>0</v>
      </c>
      <c r="J15826" s="120">
        <v>0</v>
      </c>
    </row>
    <row r="15827" spans="1:10" ht="15" customHeight="1">
      <c r="A15827" s="46" t="s">
        <v>28388</v>
      </c>
      <c r="B15827" s="46" t="s">
        <v>28389</v>
      </c>
      <c r="C15827" s="47">
        <v>174.88659999999999</v>
      </c>
      <c r="D15827" s="119" t="s">
        <v>22078</v>
      </c>
      <c r="E15827" s="46" t="s">
        <v>22082</v>
      </c>
      <c r="F15827" s="121">
        <v>2.1760000000000002</v>
      </c>
      <c r="G15827" s="87"/>
      <c r="H15827" s="47"/>
      <c r="I15827" s="120">
        <v>0</v>
      </c>
      <c r="J15827" s="120">
        <v>0</v>
      </c>
    </row>
    <row r="15828" spans="1:10" ht="15" customHeight="1">
      <c r="A15828" s="46" t="s">
        <v>28386</v>
      </c>
      <c r="B15828" s="46" t="s">
        <v>28387</v>
      </c>
      <c r="C15828" s="47">
        <v>612.10320000000002</v>
      </c>
      <c r="D15828" s="119" t="s">
        <v>22074</v>
      </c>
      <c r="E15828" s="46" t="s">
        <v>22078</v>
      </c>
      <c r="F15828" s="121">
        <v>2.1</v>
      </c>
      <c r="G15828" s="87"/>
      <c r="H15828" s="47"/>
      <c r="I15828" s="120">
        <v>0</v>
      </c>
      <c r="J15828" s="120">
        <v>0</v>
      </c>
    </row>
    <row r="15829" spans="1:10" ht="15" customHeight="1">
      <c r="A15829" s="46" t="s">
        <v>28367</v>
      </c>
      <c r="B15829" s="46" t="s">
        <v>28368</v>
      </c>
      <c r="C15829" s="47">
        <v>32.381399999999999</v>
      </c>
      <c r="D15829" s="119" t="s">
        <v>22072</v>
      </c>
      <c r="E15829" s="46" t="s">
        <v>22074</v>
      </c>
      <c r="F15829" s="121">
        <v>2.0242</v>
      </c>
      <c r="G15829" s="87"/>
      <c r="H15829" s="47"/>
      <c r="I15829" s="120">
        <v>0</v>
      </c>
      <c r="J15829" s="120">
        <v>0</v>
      </c>
    </row>
    <row r="15830" spans="1:10" ht="15" customHeight="1">
      <c r="A15830" s="46" t="s">
        <v>28384</v>
      </c>
      <c r="B15830" s="46" t="s">
        <v>28385</v>
      </c>
      <c r="C15830" s="47">
        <v>174.88659999999999</v>
      </c>
      <c r="D15830" s="119" t="s">
        <v>22070</v>
      </c>
      <c r="E15830" s="46" t="s">
        <v>22072</v>
      </c>
      <c r="F15830" s="121">
        <v>3.9977999999999998</v>
      </c>
      <c r="G15830" s="87"/>
      <c r="H15830" s="47"/>
      <c r="I15830" s="120">
        <v>0</v>
      </c>
      <c r="J15830" s="120">
        <v>0</v>
      </c>
    </row>
    <row r="15831" spans="1:10" ht="15" customHeight="1">
      <c r="A15831" s="46" t="s">
        <v>28377</v>
      </c>
      <c r="B15831" s="46" t="s">
        <v>28376</v>
      </c>
      <c r="C15831" s="47">
        <v>26.415199999999999</v>
      </c>
      <c r="D15831" s="119" t="s">
        <v>22067</v>
      </c>
      <c r="E15831" s="46" t="s">
        <v>22070</v>
      </c>
      <c r="F15831" s="121">
        <v>1.4927999999999999</v>
      </c>
      <c r="G15831" s="87"/>
      <c r="H15831" s="47"/>
      <c r="I15831" s="120">
        <v>0</v>
      </c>
      <c r="J15831" s="120">
        <v>0</v>
      </c>
    </row>
    <row r="15832" spans="1:10" ht="15" customHeight="1">
      <c r="A15832" s="46" t="s">
        <v>28375</v>
      </c>
      <c r="B15832" s="46" t="s">
        <v>28376</v>
      </c>
      <c r="C15832" s="47">
        <v>22.771599999999999</v>
      </c>
      <c r="D15832" s="119" t="s">
        <v>22065</v>
      </c>
      <c r="E15832" s="46" t="s">
        <v>22067</v>
      </c>
      <c r="F15832" s="121">
        <v>1.4927999999999999</v>
      </c>
      <c r="G15832" s="87"/>
      <c r="H15832" s="47"/>
      <c r="I15832" s="120">
        <v>9</v>
      </c>
      <c r="J15832" s="120">
        <v>0</v>
      </c>
    </row>
    <row r="15833" spans="1:10" ht="15" customHeight="1">
      <c r="A15833" s="46" t="s">
        <v>28382</v>
      </c>
      <c r="B15833" s="46" t="s">
        <v>28383</v>
      </c>
      <c r="C15833" s="47">
        <v>89.629400000000004</v>
      </c>
      <c r="D15833" s="119" t="s">
        <v>22063</v>
      </c>
      <c r="E15833" s="46" t="s">
        <v>22065</v>
      </c>
      <c r="F15833" s="121">
        <v>2.4036</v>
      </c>
      <c r="G15833" s="87"/>
      <c r="H15833" s="47"/>
      <c r="I15833" s="120">
        <v>0</v>
      </c>
      <c r="J15833" s="120">
        <v>0</v>
      </c>
    </row>
    <row r="15834" spans="1:10" ht="15" customHeight="1">
      <c r="A15834" s="46" t="s">
        <v>28380</v>
      </c>
      <c r="B15834" s="46" t="s">
        <v>28381</v>
      </c>
      <c r="C15834" s="47">
        <v>63.760800000000003</v>
      </c>
      <c r="D15834" s="119" t="s">
        <v>22061</v>
      </c>
      <c r="E15834" s="46" t="s">
        <v>22063</v>
      </c>
      <c r="F15834" s="121">
        <v>6.6795999999999998</v>
      </c>
      <c r="G15834" s="87"/>
      <c r="H15834" s="47"/>
      <c r="I15834" s="120">
        <v>0</v>
      </c>
      <c r="J15834" s="120">
        <v>0</v>
      </c>
    </row>
    <row r="15835" spans="1:10" ht="15" customHeight="1">
      <c r="A15835" s="46" t="s">
        <v>28378</v>
      </c>
      <c r="B15835" s="46" t="s">
        <v>28379</v>
      </c>
      <c r="C15835" s="47">
        <v>70.592200000000005</v>
      </c>
      <c r="D15835" s="119" t="s">
        <v>22059</v>
      </c>
      <c r="E15835" s="46" t="s">
        <v>22061</v>
      </c>
      <c r="F15835" s="121">
        <v>4.2253999999999996</v>
      </c>
      <c r="G15835" s="87"/>
      <c r="H15835" s="47"/>
      <c r="I15835" s="120">
        <v>0</v>
      </c>
      <c r="J15835" s="120">
        <v>0</v>
      </c>
    </row>
    <row r="15836" spans="1:10" ht="15" customHeight="1">
      <c r="A15836" s="46" t="s">
        <v>28374</v>
      </c>
      <c r="B15836" s="46" t="s">
        <v>34032</v>
      </c>
      <c r="C15836" s="47">
        <v>338.84300000000002</v>
      </c>
      <c r="D15836" s="119" t="s">
        <v>22055</v>
      </c>
      <c r="E15836" s="46" t="s">
        <v>22059</v>
      </c>
      <c r="F15836" s="121">
        <v>1.3915999999999999</v>
      </c>
      <c r="G15836" s="87"/>
      <c r="H15836" s="47"/>
      <c r="I15836" s="120">
        <v>1</v>
      </c>
      <c r="J15836" s="120">
        <v>0</v>
      </c>
    </row>
    <row r="15837" spans="1:10" ht="15" customHeight="1">
      <c r="A15837" s="46" t="s">
        <v>36174</v>
      </c>
      <c r="B15837" s="46" t="s">
        <v>36175</v>
      </c>
      <c r="C15837" s="47">
        <v>65.784999999999997</v>
      </c>
      <c r="D15837" s="119" t="s">
        <v>22053</v>
      </c>
      <c r="E15837" s="46" t="s">
        <v>22055</v>
      </c>
      <c r="F15837" s="121">
        <v>1.3915999999999999</v>
      </c>
      <c r="G15837" s="87"/>
      <c r="H15837" s="47"/>
      <c r="I15837" s="120">
        <v>20</v>
      </c>
      <c r="J15837" s="120">
        <v>0</v>
      </c>
    </row>
    <row r="15838" spans="1:10" ht="15" customHeight="1">
      <c r="A15838" s="46" t="s">
        <v>28363</v>
      </c>
      <c r="B15838" s="46" t="s">
        <v>34033</v>
      </c>
      <c r="C15838" s="47">
        <v>102.2196</v>
      </c>
      <c r="D15838" s="119" t="s">
        <v>22049</v>
      </c>
      <c r="E15838" s="46" t="s">
        <v>22053</v>
      </c>
      <c r="F15838" s="121">
        <v>0.93620000000000003</v>
      </c>
      <c r="G15838" s="87"/>
      <c r="H15838" s="47"/>
      <c r="I15838" s="120">
        <v>2</v>
      </c>
      <c r="J15838" s="120">
        <v>0</v>
      </c>
    </row>
    <row r="15839" spans="1:10" ht="15" customHeight="1">
      <c r="A15839" s="46" t="s">
        <v>36016</v>
      </c>
      <c r="B15839" s="46" t="s">
        <v>36017</v>
      </c>
      <c r="C15839" s="47">
        <v>130.65719999999999</v>
      </c>
      <c r="D15839" s="119" t="s">
        <v>22047</v>
      </c>
      <c r="E15839" s="46" t="s">
        <v>22049</v>
      </c>
      <c r="F15839" s="121">
        <v>2.1760000000000002</v>
      </c>
      <c r="G15839" s="87"/>
      <c r="H15839" s="47"/>
      <c r="I15839" s="120">
        <v>8</v>
      </c>
      <c r="J15839" s="120">
        <v>0</v>
      </c>
    </row>
    <row r="15840" spans="1:10" ht="15" customHeight="1">
      <c r="A15840" s="46" t="s">
        <v>28395</v>
      </c>
      <c r="B15840" s="46" t="s">
        <v>28396</v>
      </c>
      <c r="C15840" s="47">
        <v>128.46299999999999</v>
      </c>
      <c r="D15840" s="119" t="s">
        <v>22045</v>
      </c>
      <c r="E15840" s="46" t="s">
        <v>22047</v>
      </c>
      <c r="F15840" s="121">
        <v>2.4544000000000001</v>
      </c>
      <c r="G15840" s="87"/>
      <c r="H15840" s="47"/>
      <c r="I15840" s="120">
        <v>0</v>
      </c>
      <c r="J15840" s="120">
        <v>0</v>
      </c>
    </row>
    <row r="15841" spans="1:10" ht="15" customHeight="1">
      <c r="A15841" s="46" t="s">
        <v>28393</v>
      </c>
      <c r="B15841" s="46" t="s">
        <v>28394</v>
      </c>
      <c r="C15841" s="47">
        <v>128.46299999999999</v>
      </c>
      <c r="D15841" s="119" t="s">
        <v>22043</v>
      </c>
      <c r="E15841" s="46" t="s">
        <v>22045</v>
      </c>
      <c r="F15841" s="121">
        <v>2.0493999999999999</v>
      </c>
      <c r="G15841" s="87"/>
      <c r="H15841" s="47"/>
      <c r="I15841" s="120">
        <v>0</v>
      </c>
      <c r="J15841" s="120">
        <v>0</v>
      </c>
    </row>
    <row r="15842" spans="1:10" ht="15" customHeight="1">
      <c r="A15842" s="46" t="s">
        <v>28399</v>
      </c>
      <c r="B15842" s="46" t="s">
        <v>28400</v>
      </c>
      <c r="C15842" s="47">
        <v>175.66739999999999</v>
      </c>
      <c r="D15842" s="119" t="s">
        <v>22039</v>
      </c>
      <c r="E15842" s="46" t="s">
        <v>22043</v>
      </c>
      <c r="F15842" s="121">
        <v>3.0362</v>
      </c>
      <c r="G15842" s="87"/>
      <c r="H15842" s="47"/>
      <c r="I15842" s="120">
        <v>0</v>
      </c>
      <c r="J15842" s="120">
        <v>0</v>
      </c>
    </row>
    <row r="15843" spans="1:10" ht="15" customHeight="1">
      <c r="A15843" s="46" t="s">
        <v>28397</v>
      </c>
      <c r="B15843" s="46" t="s">
        <v>28398</v>
      </c>
      <c r="C15843" s="47">
        <v>175.66739999999999</v>
      </c>
      <c r="D15843" s="119" t="s">
        <v>22037</v>
      </c>
      <c r="E15843" s="46" t="s">
        <v>22039</v>
      </c>
      <c r="F15843" s="121">
        <v>3.0362</v>
      </c>
      <c r="G15843" s="87"/>
      <c r="H15843" s="47"/>
      <c r="I15843" s="120">
        <v>0</v>
      </c>
      <c r="J15843" s="120">
        <v>0</v>
      </c>
    </row>
    <row r="15844" spans="1:10" ht="15" customHeight="1">
      <c r="A15844" s="46" t="s">
        <v>28417</v>
      </c>
      <c r="B15844" s="46" t="s">
        <v>28418</v>
      </c>
      <c r="C15844" s="47">
        <v>99.400199999999998</v>
      </c>
      <c r="D15844" s="119" t="s">
        <v>22035</v>
      </c>
      <c r="E15844" s="46" t="s">
        <v>22037</v>
      </c>
      <c r="F15844" s="121">
        <v>2.5554000000000001</v>
      </c>
      <c r="G15844" s="87"/>
      <c r="H15844" s="47"/>
      <c r="I15844" s="120">
        <v>3</v>
      </c>
      <c r="J15844" s="120">
        <v>0</v>
      </c>
    </row>
    <row r="15845" spans="1:10" ht="15" customHeight="1">
      <c r="A15845" s="46" t="s">
        <v>28591</v>
      </c>
      <c r="B15845" s="46" t="s">
        <v>28592</v>
      </c>
      <c r="C15845" s="47">
        <v>39.935200000000002</v>
      </c>
      <c r="D15845" s="119" t="s">
        <v>22033</v>
      </c>
      <c r="E15845" s="46" t="s">
        <v>22035</v>
      </c>
      <c r="F15845" s="121">
        <v>2.9096000000000002</v>
      </c>
      <c r="G15845" s="87"/>
      <c r="H15845" s="47"/>
      <c r="I15845" s="120">
        <v>0</v>
      </c>
      <c r="J15845" s="120">
        <v>0</v>
      </c>
    </row>
    <row r="15846" spans="1:10" ht="15" customHeight="1">
      <c r="A15846" s="46" t="s">
        <v>35588</v>
      </c>
      <c r="B15846" s="46" t="s">
        <v>35784</v>
      </c>
      <c r="C15846" s="47">
        <v>56.800199999999997</v>
      </c>
      <c r="D15846" s="119" t="s">
        <v>22126</v>
      </c>
      <c r="E15846" s="46" t="s">
        <v>22033</v>
      </c>
      <c r="F15846" s="121">
        <v>2.0836000000000001</v>
      </c>
      <c r="G15846" s="87"/>
      <c r="H15846" s="47"/>
      <c r="I15846" s="120">
        <v>0</v>
      </c>
      <c r="J15846" s="120">
        <v>0</v>
      </c>
    </row>
    <row r="15847" spans="1:10" ht="15" customHeight="1">
      <c r="A15847" s="46" t="s">
        <v>35589</v>
      </c>
      <c r="B15847" s="46" t="s">
        <v>35785</v>
      </c>
      <c r="C15847" s="47">
        <v>42.600200000000001</v>
      </c>
      <c r="D15847" s="119" t="s">
        <v>22125</v>
      </c>
      <c r="E15847" s="46" t="s">
        <v>22126</v>
      </c>
      <c r="F15847" s="121">
        <v>2.0836000000000001</v>
      </c>
      <c r="G15847" s="87"/>
      <c r="H15847" s="47"/>
      <c r="I15847" s="120">
        <v>15</v>
      </c>
      <c r="J15847" s="120">
        <v>0</v>
      </c>
    </row>
    <row r="15848" spans="1:10" ht="15" customHeight="1">
      <c r="A15848" s="46" t="s">
        <v>35593</v>
      </c>
      <c r="B15848" s="46" t="s">
        <v>35786</v>
      </c>
      <c r="C15848" s="47">
        <v>56.800199999999997</v>
      </c>
      <c r="D15848" s="119" t="s">
        <v>22123</v>
      </c>
      <c r="E15848" s="46" t="s">
        <v>22125</v>
      </c>
      <c r="F15848" s="121">
        <v>2.0836000000000001</v>
      </c>
      <c r="G15848" s="87"/>
      <c r="H15848" s="47"/>
      <c r="I15848" s="120">
        <v>0</v>
      </c>
      <c r="J15848" s="120">
        <v>0</v>
      </c>
    </row>
    <row r="15849" spans="1:10" ht="15" customHeight="1">
      <c r="A15849" s="46" t="s">
        <v>35601</v>
      </c>
      <c r="B15849" s="46" t="s">
        <v>35787</v>
      </c>
      <c r="C15849" s="47">
        <v>56.800199999999997</v>
      </c>
      <c r="D15849" s="119" t="s">
        <v>22121</v>
      </c>
      <c r="E15849" s="46" t="s">
        <v>22123</v>
      </c>
      <c r="F15849" s="121">
        <v>1.9583999999999999</v>
      </c>
      <c r="G15849" s="87"/>
      <c r="H15849" s="47"/>
      <c r="I15849" s="120">
        <v>0</v>
      </c>
      <c r="J15849" s="120">
        <v>0</v>
      </c>
    </row>
    <row r="15850" spans="1:10" ht="15" customHeight="1">
      <c r="A15850" s="46" t="s">
        <v>35602</v>
      </c>
      <c r="B15850" s="46" t="s">
        <v>35788</v>
      </c>
      <c r="C15850" s="47">
        <v>56.800199999999997</v>
      </c>
      <c r="D15850" s="119" t="s">
        <v>22119</v>
      </c>
      <c r="E15850" s="46" t="s">
        <v>22121</v>
      </c>
      <c r="F15850" s="121">
        <v>7.2869999999999999</v>
      </c>
      <c r="G15850" s="87"/>
      <c r="H15850" s="47"/>
      <c r="I15850" s="120">
        <v>0</v>
      </c>
      <c r="J15850" s="120">
        <v>0</v>
      </c>
    </row>
    <row r="15851" spans="1:10" ht="15" customHeight="1">
      <c r="A15851" s="46" t="s">
        <v>35613</v>
      </c>
      <c r="B15851" s="46" t="s">
        <v>35786</v>
      </c>
      <c r="C15851" s="47">
        <v>56.800199999999997</v>
      </c>
      <c r="D15851" s="119" t="s">
        <v>22117</v>
      </c>
      <c r="E15851" s="46" t="s">
        <v>22119</v>
      </c>
      <c r="F15851" s="121">
        <v>9.1088000000000005</v>
      </c>
      <c r="G15851" s="87"/>
      <c r="H15851" s="47"/>
      <c r="I15851" s="120">
        <v>56</v>
      </c>
      <c r="J15851" s="120">
        <v>0</v>
      </c>
    </row>
    <row r="15852" spans="1:10" ht="15" customHeight="1">
      <c r="A15852" s="46" t="s">
        <v>35614</v>
      </c>
      <c r="B15852" s="46" t="s">
        <v>35789</v>
      </c>
      <c r="C15852" s="47">
        <v>56.800199999999997</v>
      </c>
      <c r="D15852" s="119" t="s">
        <v>22211</v>
      </c>
      <c r="E15852" s="46" t="s">
        <v>22117</v>
      </c>
      <c r="F15852" s="121">
        <v>1.2904</v>
      </c>
      <c r="G15852" s="87"/>
      <c r="H15852" s="47"/>
      <c r="I15852" s="120">
        <v>30</v>
      </c>
      <c r="J15852" s="120">
        <v>0</v>
      </c>
    </row>
    <row r="15853" spans="1:10" ht="15" customHeight="1">
      <c r="A15853" s="46" t="s">
        <v>28403</v>
      </c>
      <c r="B15853" s="46" t="s">
        <v>28404</v>
      </c>
      <c r="C15853" s="47">
        <v>163.3708</v>
      </c>
      <c r="D15853" s="119" t="s">
        <v>22209</v>
      </c>
      <c r="E15853" s="46" t="s">
        <v>22211</v>
      </c>
      <c r="F15853" s="121">
        <v>1.7203999999999999</v>
      </c>
      <c r="G15853" s="87"/>
      <c r="H15853" s="47"/>
      <c r="I15853" s="120">
        <v>0</v>
      </c>
      <c r="J15853" s="120">
        <v>0</v>
      </c>
    </row>
    <row r="15854" spans="1:10" ht="15" customHeight="1">
      <c r="A15854" s="46" t="s">
        <v>28401</v>
      </c>
      <c r="B15854" s="46" t="s">
        <v>28402</v>
      </c>
      <c r="C15854" s="47">
        <v>163.3708</v>
      </c>
      <c r="D15854" s="119" t="s">
        <v>22207</v>
      </c>
      <c r="E15854" s="46" t="s">
        <v>22209</v>
      </c>
      <c r="F15854" s="121">
        <v>1.1892</v>
      </c>
      <c r="G15854" s="87"/>
      <c r="H15854" s="47"/>
      <c r="I15854" s="120">
        <v>0</v>
      </c>
      <c r="J15854" s="120">
        <v>0</v>
      </c>
    </row>
    <row r="15855" spans="1:10" ht="15" customHeight="1">
      <c r="A15855" s="46" t="s">
        <v>28407</v>
      </c>
      <c r="B15855" s="46" t="s">
        <v>28406</v>
      </c>
      <c r="C15855" s="47">
        <v>207.69759999999999</v>
      </c>
      <c r="D15855" s="119" t="s">
        <v>22205</v>
      </c>
      <c r="E15855" s="46" t="s">
        <v>22207</v>
      </c>
      <c r="F15855" s="121">
        <v>4.7313999999999998</v>
      </c>
      <c r="G15855" s="87"/>
      <c r="H15855" s="47"/>
      <c r="I15855" s="120">
        <v>0</v>
      </c>
      <c r="J15855" s="120">
        <v>0</v>
      </c>
    </row>
    <row r="15856" spans="1:10" ht="15" customHeight="1">
      <c r="A15856" s="46" t="s">
        <v>28405</v>
      </c>
      <c r="B15856" s="46" t="s">
        <v>28406</v>
      </c>
      <c r="C15856" s="47">
        <v>207.69759999999999</v>
      </c>
      <c r="D15856" s="119" t="s">
        <v>22203</v>
      </c>
      <c r="E15856" s="46" t="s">
        <v>22205</v>
      </c>
      <c r="F15856" s="121">
        <v>3.4156</v>
      </c>
      <c r="G15856" s="87"/>
      <c r="H15856" s="47"/>
      <c r="I15856" s="120">
        <v>0</v>
      </c>
      <c r="J15856" s="120">
        <v>0</v>
      </c>
    </row>
    <row r="15857" spans="1:10" ht="15" customHeight="1">
      <c r="A15857" s="46" t="s">
        <v>2321</v>
      </c>
      <c r="B15857" s="46" t="s">
        <v>28420</v>
      </c>
      <c r="C15857" s="47">
        <v>102.0172</v>
      </c>
      <c r="D15857" s="119" t="s">
        <v>22201</v>
      </c>
      <c r="E15857" s="46" t="s">
        <v>22203</v>
      </c>
      <c r="F15857" s="121">
        <v>3.3397999999999999</v>
      </c>
      <c r="G15857" s="87"/>
      <c r="H15857" s="47"/>
      <c r="I15857" s="120">
        <v>18</v>
      </c>
      <c r="J15857" s="120">
        <v>0</v>
      </c>
    </row>
    <row r="15858" spans="1:10" ht="15" customHeight="1">
      <c r="A15858" s="46" t="s">
        <v>2324</v>
      </c>
      <c r="B15858" s="46" t="s">
        <v>28419</v>
      </c>
      <c r="C15858" s="47">
        <v>102.0172</v>
      </c>
      <c r="D15858" s="119" t="s">
        <v>22200</v>
      </c>
      <c r="E15858" s="46" t="s">
        <v>22201</v>
      </c>
      <c r="F15858" s="121">
        <v>2.5047999999999999</v>
      </c>
      <c r="G15858" s="87"/>
      <c r="H15858" s="47"/>
      <c r="I15858" s="120">
        <v>40</v>
      </c>
      <c r="J15858" s="120">
        <v>0</v>
      </c>
    </row>
    <row r="15859" spans="1:10" ht="15" customHeight="1">
      <c r="A15859" s="46" t="s">
        <v>28448</v>
      </c>
      <c r="B15859" s="46" t="s">
        <v>28449</v>
      </c>
      <c r="C15859" s="47">
        <v>81.978200000000001</v>
      </c>
      <c r="D15859" s="119" t="s">
        <v>22198</v>
      </c>
      <c r="E15859" s="46" t="s">
        <v>22200</v>
      </c>
      <c r="F15859" s="121">
        <v>3.0615999999999999</v>
      </c>
      <c r="G15859" s="87"/>
      <c r="H15859" s="47"/>
      <c r="I15859" s="120">
        <v>0</v>
      </c>
      <c r="J15859" s="120">
        <v>0</v>
      </c>
    </row>
    <row r="15860" spans="1:10" ht="15" customHeight="1">
      <c r="A15860" s="46" t="s">
        <v>28446</v>
      </c>
      <c r="B15860" s="46" t="s">
        <v>28447</v>
      </c>
      <c r="C15860" s="47">
        <v>82.3964</v>
      </c>
      <c r="D15860" s="119" t="s">
        <v>22196</v>
      </c>
      <c r="E15860" s="46" t="s">
        <v>22198</v>
      </c>
      <c r="F15860" s="121">
        <v>7.2869999999999999</v>
      </c>
      <c r="G15860" s="87"/>
      <c r="H15860" s="47"/>
      <c r="I15860" s="120">
        <v>0</v>
      </c>
      <c r="J15860" s="120">
        <v>0</v>
      </c>
    </row>
    <row r="15861" spans="1:10" ht="15" customHeight="1">
      <c r="A15861" s="46" t="s">
        <v>28444</v>
      </c>
      <c r="B15861" s="46" t="s">
        <v>28445</v>
      </c>
      <c r="C15861" s="47">
        <v>52.281999999999996</v>
      </c>
      <c r="D15861" s="119" t="s">
        <v>22184</v>
      </c>
      <c r="E15861" s="46" t="s">
        <v>22196</v>
      </c>
      <c r="F15861" s="121">
        <v>0.98680000000000001</v>
      </c>
      <c r="G15861" s="87"/>
      <c r="H15861" s="47"/>
      <c r="I15861" s="120">
        <v>0</v>
      </c>
      <c r="J15861" s="120">
        <v>0</v>
      </c>
    </row>
    <row r="15862" spans="1:10" ht="15" customHeight="1">
      <c r="A15862" s="46" t="s">
        <v>28442</v>
      </c>
      <c r="B15862" s="46" t="s">
        <v>28443</v>
      </c>
      <c r="C15862" s="47">
        <v>81.978200000000001</v>
      </c>
      <c r="D15862" s="119" t="s">
        <v>22182</v>
      </c>
      <c r="E15862" s="46" t="s">
        <v>22184</v>
      </c>
      <c r="F15862" s="121">
        <v>3.0362</v>
      </c>
      <c r="G15862" s="87"/>
      <c r="H15862" s="47"/>
      <c r="I15862" s="120">
        <v>0</v>
      </c>
      <c r="J15862" s="120">
        <v>0</v>
      </c>
    </row>
    <row r="15863" spans="1:10" ht="15" customHeight="1">
      <c r="A15863" s="46" t="s">
        <v>28466</v>
      </c>
      <c r="B15863" s="46" t="s">
        <v>28467</v>
      </c>
      <c r="C15863" s="47">
        <v>44.753</v>
      </c>
      <c r="D15863" s="119" t="s">
        <v>22178</v>
      </c>
      <c r="E15863" s="46" t="s">
        <v>22182</v>
      </c>
      <c r="F15863" s="121">
        <v>3.0362</v>
      </c>
      <c r="G15863" s="87"/>
      <c r="H15863" s="47"/>
      <c r="I15863" s="120">
        <v>0</v>
      </c>
      <c r="J15863" s="120">
        <v>0</v>
      </c>
    </row>
    <row r="15864" spans="1:10" ht="15" customHeight="1">
      <c r="A15864" s="46" t="s">
        <v>28464</v>
      </c>
      <c r="B15864" s="46" t="s">
        <v>28465</v>
      </c>
      <c r="C15864" s="47">
        <v>50.023400000000002</v>
      </c>
      <c r="D15864" s="119" t="s">
        <v>22176</v>
      </c>
      <c r="E15864" s="46" t="s">
        <v>22178</v>
      </c>
      <c r="F15864" s="121">
        <v>2.3530000000000002</v>
      </c>
      <c r="G15864" s="87"/>
      <c r="H15864" s="47"/>
      <c r="I15864" s="120">
        <v>54</v>
      </c>
      <c r="J15864" s="120">
        <v>0</v>
      </c>
    </row>
    <row r="15865" spans="1:10" ht="15" customHeight="1">
      <c r="A15865" s="46" t="s">
        <v>2357</v>
      </c>
      <c r="B15865" s="46" t="s">
        <v>28463</v>
      </c>
      <c r="C15865" s="47">
        <v>54.838000000000001</v>
      </c>
      <c r="D15865" s="119" t="s">
        <v>22172</v>
      </c>
      <c r="E15865" s="46" t="s">
        <v>22176</v>
      </c>
      <c r="F15865" s="121">
        <v>1.67</v>
      </c>
      <c r="G15865" s="87"/>
      <c r="H15865" s="47"/>
      <c r="I15865" s="120">
        <v>69</v>
      </c>
      <c r="J15865" s="120">
        <v>0</v>
      </c>
    </row>
    <row r="15866" spans="1:10" ht="15" customHeight="1">
      <c r="A15866" s="46" t="s">
        <v>28461</v>
      </c>
      <c r="B15866" s="46" t="s">
        <v>28462</v>
      </c>
      <c r="C15866" s="47">
        <v>24.677199999999999</v>
      </c>
      <c r="D15866" s="119" t="s">
        <v>22168</v>
      </c>
      <c r="E15866" s="46" t="s">
        <v>22172</v>
      </c>
      <c r="F15866" s="121">
        <v>1.2904</v>
      </c>
      <c r="G15866" s="87"/>
      <c r="H15866" s="47"/>
      <c r="I15866" s="120">
        <v>95</v>
      </c>
      <c r="J15866" s="120">
        <v>0</v>
      </c>
    </row>
    <row r="15867" spans="1:10" ht="15" customHeight="1">
      <c r="A15867" s="46" t="s">
        <v>28459</v>
      </c>
      <c r="B15867" s="46" t="s">
        <v>28460</v>
      </c>
      <c r="C15867" s="47">
        <v>68.229200000000006</v>
      </c>
      <c r="D15867" s="119" t="s">
        <v>22164</v>
      </c>
      <c r="E15867" s="46" t="s">
        <v>22168</v>
      </c>
      <c r="F15867" s="121">
        <v>22.746400000000001</v>
      </c>
      <c r="G15867" s="87"/>
      <c r="H15867" s="47"/>
      <c r="I15867" s="120">
        <v>2</v>
      </c>
      <c r="J15867" s="120">
        <v>0</v>
      </c>
    </row>
    <row r="15868" spans="1:10" ht="15" customHeight="1">
      <c r="A15868" s="46" t="s">
        <v>2360</v>
      </c>
      <c r="B15868" s="46" t="s">
        <v>28458</v>
      </c>
      <c r="C15868" s="47">
        <v>65.222399999999993</v>
      </c>
      <c r="D15868" s="119" t="s">
        <v>22162</v>
      </c>
      <c r="E15868" s="46" t="s">
        <v>22164</v>
      </c>
      <c r="F15868" s="121">
        <v>20.722200000000001</v>
      </c>
      <c r="G15868" s="87"/>
      <c r="H15868" s="47"/>
      <c r="I15868" s="120">
        <v>206</v>
      </c>
      <c r="J15868" s="120">
        <v>0</v>
      </c>
    </row>
    <row r="15869" spans="1:10" ht="15" customHeight="1">
      <c r="A15869" s="46" t="s">
        <v>2977</v>
      </c>
      <c r="B15869" s="46" t="s">
        <v>28469</v>
      </c>
      <c r="C15869" s="47">
        <v>97.589399999999998</v>
      </c>
      <c r="D15869" s="119" t="s">
        <v>22160</v>
      </c>
      <c r="E15869" s="46" t="s">
        <v>22162</v>
      </c>
      <c r="F15869" s="121">
        <v>2.0493999999999999</v>
      </c>
      <c r="G15869" s="87"/>
      <c r="H15869" s="47"/>
      <c r="I15869" s="120">
        <v>13</v>
      </c>
      <c r="J15869" s="120">
        <v>0</v>
      </c>
    </row>
    <row r="15870" spans="1:10" ht="15" customHeight="1">
      <c r="A15870" s="46" t="s">
        <v>2983</v>
      </c>
      <c r="B15870" s="46" t="s">
        <v>28468</v>
      </c>
      <c r="C15870" s="47">
        <v>97.589399999999998</v>
      </c>
      <c r="D15870" s="119" t="s">
        <v>22156</v>
      </c>
      <c r="E15870" s="46" t="s">
        <v>22160</v>
      </c>
      <c r="F15870" s="121">
        <v>1.6446000000000001</v>
      </c>
      <c r="G15870" s="87"/>
      <c r="H15870" s="47"/>
      <c r="I15870" s="120">
        <v>6</v>
      </c>
      <c r="J15870" s="120">
        <v>0</v>
      </c>
    </row>
    <row r="15871" spans="1:10" ht="15" customHeight="1">
      <c r="A15871" s="46" t="s">
        <v>28482</v>
      </c>
      <c r="B15871" s="46" t="s">
        <v>28483</v>
      </c>
      <c r="C15871" s="47">
        <v>109.583</v>
      </c>
      <c r="D15871" s="119" t="s">
        <v>22152</v>
      </c>
      <c r="E15871" s="46" t="s">
        <v>22156</v>
      </c>
      <c r="F15871" s="121">
        <v>28.970600000000001</v>
      </c>
      <c r="G15871" s="87"/>
      <c r="H15871" s="47"/>
      <c r="I15871" s="120">
        <v>0</v>
      </c>
      <c r="J15871" s="120">
        <v>0</v>
      </c>
    </row>
    <row r="15872" spans="1:10" ht="15" customHeight="1">
      <c r="A15872" s="46" t="s">
        <v>28480</v>
      </c>
      <c r="B15872" s="46" t="s">
        <v>28481</v>
      </c>
      <c r="C15872" s="47">
        <v>88.670199999999994</v>
      </c>
      <c r="D15872" s="119" t="s">
        <v>22150</v>
      </c>
      <c r="E15872" s="46" t="s">
        <v>22152</v>
      </c>
      <c r="F15872" s="121">
        <v>1.6446000000000001</v>
      </c>
      <c r="G15872" s="87"/>
      <c r="H15872" s="47"/>
      <c r="I15872" s="120">
        <v>0</v>
      </c>
      <c r="J15872" s="120">
        <v>0</v>
      </c>
    </row>
    <row r="15873" spans="1:10" ht="15" customHeight="1">
      <c r="A15873" s="46" t="s">
        <v>28478</v>
      </c>
      <c r="B15873" s="46" t="s">
        <v>28479</v>
      </c>
      <c r="C15873" s="47">
        <v>81.978200000000001</v>
      </c>
      <c r="D15873" s="119" t="s">
        <v>22148</v>
      </c>
      <c r="E15873" s="46" t="s">
        <v>22150</v>
      </c>
      <c r="F15873" s="121">
        <v>1.6446000000000001</v>
      </c>
      <c r="G15873" s="87"/>
      <c r="H15873" s="47"/>
      <c r="I15873" s="120">
        <v>0</v>
      </c>
      <c r="J15873" s="120">
        <v>0</v>
      </c>
    </row>
    <row r="15874" spans="1:10" ht="15" customHeight="1">
      <c r="A15874" s="46" t="s">
        <v>28476</v>
      </c>
      <c r="B15874" s="46" t="s">
        <v>28477</v>
      </c>
      <c r="C15874" s="47">
        <v>109.583</v>
      </c>
      <c r="D15874" s="119" t="s">
        <v>22146</v>
      </c>
      <c r="E15874" s="46" t="s">
        <v>22148</v>
      </c>
      <c r="F15874" s="121">
        <v>1.5686</v>
      </c>
      <c r="G15874" s="87"/>
      <c r="H15874" s="47"/>
      <c r="I15874" s="120">
        <v>0</v>
      </c>
      <c r="J15874" s="120">
        <v>0</v>
      </c>
    </row>
    <row r="15875" spans="1:10" ht="15" customHeight="1">
      <c r="A15875" s="46" t="s">
        <v>28474</v>
      </c>
      <c r="B15875" s="46" t="s">
        <v>28475</v>
      </c>
      <c r="C15875" s="47">
        <v>88.670199999999994</v>
      </c>
      <c r="D15875" s="119" t="s">
        <v>22144</v>
      </c>
      <c r="E15875" s="46" t="s">
        <v>22146</v>
      </c>
      <c r="F15875" s="121">
        <v>1.9481999999999999</v>
      </c>
      <c r="G15875" s="87"/>
      <c r="H15875" s="47"/>
      <c r="I15875" s="120">
        <v>0</v>
      </c>
      <c r="J15875" s="120">
        <v>0</v>
      </c>
    </row>
    <row r="15876" spans="1:10" ht="15" customHeight="1">
      <c r="A15876" s="46" t="s">
        <v>28472</v>
      </c>
      <c r="B15876" s="46" t="s">
        <v>28473</v>
      </c>
      <c r="C15876" s="47">
        <v>81.978200000000001</v>
      </c>
      <c r="D15876" s="119" t="s">
        <v>22140</v>
      </c>
      <c r="E15876" s="46" t="s">
        <v>22144</v>
      </c>
      <c r="F15876" s="121">
        <v>1.8976</v>
      </c>
      <c r="G15876" s="87"/>
      <c r="H15876" s="47"/>
      <c r="I15876" s="120">
        <v>0</v>
      </c>
      <c r="J15876" s="120">
        <v>0</v>
      </c>
    </row>
    <row r="15877" spans="1:10" ht="15" customHeight="1">
      <c r="A15877" s="46" t="s">
        <v>28470</v>
      </c>
      <c r="B15877" s="46" t="s">
        <v>28471</v>
      </c>
      <c r="C15877" s="47">
        <v>72.776600000000002</v>
      </c>
      <c r="D15877" s="119" t="s">
        <v>22136</v>
      </c>
      <c r="E15877" s="46" t="s">
        <v>22140</v>
      </c>
      <c r="F15877" s="121">
        <v>1.0374000000000001</v>
      </c>
      <c r="G15877" s="87"/>
      <c r="H15877" s="47"/>
      <c r="I15877" s="120">
        <v>0</v>
      </c>
      <c r="J15877" s="120">
        <v>0</v>
      </c>
    </row>
    <row r="15878" spans="1:10" ht="15" customHeight="1">
      <c r="A15878" s="46" t="s">
        <v>28490</v>
      </c>
      <c r="B15878" s="46" t="s">
        <v>28489</v>
      </c>
      <c r="C15878" s="47">
        <v>197.41679999999999</v>
      </c>
      <c r="D15878" s="119" t="s">
        <v>22132</v>
      </c>
      <c r="E15878" s="46" t="s">
        <v>22136</v>
      </c>
      <c r="F15878" s="121">
        <v>1.0374000000000001</v>
      </c>
      <c r="G15878" s="87"/>
      <c r="H15878" s="47"/>
      <c r="I15878" s="120">
        <v>0</v>
      </c>
      <c r="J15878" s="120">
        <v>0</v>
      </c>
    </row>
    <row r="15879" spans="1:10" ht="15" customHeight="1">
      <c r="A15879" s="46" t="s">
        <v>28488</v>
      </c>
      <c r="B15879" s="46" t="s">
        <v>28489</v>
      </c>
      <c r="C15879" s="47">
        <v>110.4194</v>
      </c>
      <c r="D15879" s="119" t="s">
        <v>22128</v>
      </c>
      <c r="E15879" s="46" t="s">
        <v>22132</v>
      </c>
      <c r="F15879" s="121">
        <v>1.2649999999999999</v>
      </c>
      <c r="G15879" s="87"/>
      <c r="H15879" s="47"/>
      <c r="I15879" s="120">
        <v>0</v>
      </c>
      <c r="J15879" s="120">
        <v>0</v>
      </c>
    </row>
    <row r="15880" spans="1:10" ht="15" customHeight="1">
      <c r="A15880" s="46" t="s">
        <v>28486</v>
      </c>
      <c r="B15880" s="46" t="s">
        <v>28487</v>
      </c>
      <c r="C15880" s="47">
        <v>197.41679999999999</v>
      </c>
      <c r="D15880" s="119" t="s">
        <v>22270</v>
      </c>
      <c r="E15880" s="46" t="s">
        <v>22128</v>
      </c>
      <c r="F15880" s="121">
        <v>1.2649999999999999</v>
      </c>
      <c r="G15880" s="87"/>
      <c r="H15880" s="47"/>
      <c r="I15880" s="120">
        <v>0</v>
      </c>
      <c r="J15880" s="120">
        <v>0</v>
      </c>
    </row>
    <row r="15881" spans="1:10" ht="15" customHeight="1">
      <c r="A15881" s="46" t="s">
        <v>28484</v>
      </c>
      <c r="B15881" s="46" t="s">
        <v>28485</v>
      </c>
      <c r="C15881" s="47">
        <v>110.4194</v>
      </c>
      <c r="D15881" s="119" t="s">
        <v>22268</v>
      </c>
      <c r="E15881" s="46" t="s">
        <v>22270</v>
      </c>
      <c r="F15881" s="121">
        <v>2.7831999999999999</v>
      </c>
      <c r="G15881" s="87"/>
      <c r="H15881" s="47"/>
      <c r="I15881" s="120">
        <v>0</v>
      </c>
      <c r="J15881" s="120">
        <v>0</v>
      </c>
    </row>
    <row r="15882" spans="1:10" ht="15" customHeight="1">
      <c r="A15882" s="46" t="s">
        <v>28495</v>
      </c>
      <c r="B15882" s="46" t="s">
        <v>28496</v>
      </c>
      <c r="C15882" s="47">
        <v>53.536799999999999</v>
      </c>
      <c r="D15882" s="119" t="s">
        <v>22264</v>
      </c>
      <c r="E15882" s="46" t="s">
        <v>22268</v>
      </c>
      <c r="F15882" s="121">
        <v>2.7831999999999999</v>
      </c>
      <c r="G15882" s="87"/>
      <c r="H15882" s="47"/>
      <c r="I15882" s="120">
        <v>0</v>
      </c>
      <c r="J15882" s="120">
        <v>0</v>
      </c>
    </row>
    <row r="15883" spans="1:10" ht="15" customHeight="1">
      <c r="A15883" s="46" t="s">
        <v>28493</v>
      </c>
      <c r="B15883" s="46" t="s">
        <v>28494</v>
      </c>
      <c r="C15883" s="47">
        <v>104.5638</v>
      </c>
      <c r="D15883" s="119" t="s">
        <v>22262</v>
      </c>
      <c r="E15883" s="46" t="s">
        <v>22264</v>
      </c>
      <c r="F15883" s="121">
        <v>2.2772000000000001</v>
      </c>
      <c r="G15883" s="87"/>
      <c r="H15883" s="47"/>
      <c r="I15883" s="120">
        <v>0</v>
      </c>
      <c r="J15883" s="120">
        <v>0</v>
      </c>
    </row>
    <row r="15884" spans="1:10" ht="15" customHeight="1">
      <c r="A15884" s="46" t="s">
        <v>28491</v>
      </c>
      <c r="B15884" s="46" t="s">
        <v>28492</v>
      </c>
      <c r="C15884" s="47">
        <v>56.882800000000003</v>
      </c>
      <c r="D15884" s="119" t="s">
        <v>22258</v>
      </c>
      <c r="E15884" s="46" t="s">
        <v>22262</v>
      </c>
      <c r="F15884" s="121">
        <v>1.923</v>
      </c>
      <c r="G15884" s="87"/>
      <c r="H15884" s="47"/>
      <c r="I15884" s="120">
        <v>0</v>
      </c>
      <c r="J15884" s="120">
        <v>0</v>
      </c>
    </row>
    <row r="15885" spans="1:10" ht="15" customHeight="1">
      <c r="A15885" s="46" t="s">
        <v>28505</v>
      </c>
      <c r="B15885" s="46" t="s">
        <v>28506</v>
      </c>
      <c r="C15885" s="47">
        <v>91.504999999999995</v>
      </c>
      <c r="D15885" s="119" t="s">
        <v>22254</v>
      </c>
      <c r="E15885" s="46" t="s">
        <v>22258</v>
      </c>
      <c r="F15885" s="121">
        <v>1.2398</v>
      </c>
      <c r="G15885" s="87"/>
      <c r="H15885" s="47"/>
      <c r="I15885" s="120">
        <v>2</v>
      </c>
      <c r="J15885" s="120">
        <v>0</v>
      </c>
    </row>
    <row r="15886" spans="1:10" ht="15" customHeight="1">
      <c r="A15886" s="46" t="s">
        <v>28503</v>
      </c>
      <c r="B15886" s="46" t="s">
        <v>28504</v>
      </c>
      <c r="C15886" s="47">
        <v>64.5852</v>
      </c>
      <c r="D15886" s="119" t="s">
        <v>22250</v>
      </c>
      <c r="E15886" s="46" t="s">
        <v>22254</v>
      </c>
      <c r="F15886" s="121">
        <v>0.83499999999999996</v>
      </c>
      <c r="G15886" s="87"/>
      <c r="H15886" s="47"/>
      <c r="I15886" s="120">
        <v>2</v>
      </c>
      <c r="J15886" s="120">
        <v>0</v>
      </c>
    </row>
    <row r="15887" spans="1:10" ht="15" customHeight="1">
      <c r="A15887" s="46" t="s">
        <v>28501</v>
      </c>
      <c r="B15887" s="46" t="s">
        <v>28502</v>
      </c>
      <c r="C15887" s="47">
        <v>106.9126</v>
      </c>
      <c r="D15887" s="119" t="s">
        <v>22249</v>
      </c>
      <c r="E15887" s="46" t="s">
        <v>22250</v>
      </c>
      <c r="F15887" s="121">
        <v>0.83499999999999996</v>
      </c>
      <c r="G15887" s="87"/>
      <c r="H15887" s="47"/>
      <c r="I15887" s="120">
        <v>1</v>
      </c>
      <c r="J15887" s="120">
        <v>0</v>
      </c>
    </row>
    <row r="15888" spans="1:10" ht="15" customHeight="1">
      <c r="A15888" s="46" t="s">
        <v>28499</v>
      </c>
      <c r="B15888" s="46" t="s">
        <v>28500</v>
      </c>
      <c r="C15888" s="47">
        <v>106.9126</v>
      </c>
      <c r="D15888" s="119" t="s">
        <v>22248</v>
      </c>
      <c r="E15888" s="46" t="s">
        <v>22249</v>
      </c>
      <c r="F15888" s="121">
        <v>19.735399999999998</v>
      </c>
      <c r="G15888" s="87"/>
      <c r="H15888" s="47"/>
      <c r="I15888" s="120">
        <v>3</v>
      </c>
      <c r="J15888" s="120">
        <v>0</v>
      </c>
    </row>
    <row r="15889" spans="1:10" ht="15" customHeight="1">
      <c r="A15889" s="46" t="s">
        <v>28497</v>
      </c>
      <c r="B15889" s="46" t="s">
        <v>28498</v>
      </c>
      <c r="C15889" s="47">
        <v>98.0792</v>
      </c>
      <c r="D15889" s="119" t="s">
        <v>22247</v>
      </c>
      <c r="E15889" s="46" t="s">
        <v>22248</v>
      </c>
      <c r="F15889" s="121">
        <v>15.6366</v>
      </c>
      <c r="G15889" s="87"/>
      <c r="H15889" s="47"/>
      <c r="I15889" s="120">
        <v>0</v>
      </c>
      <c r="J15889" s="120">
        <v>0</v>
      </c>
    </row>
    <row r="15890" spans="1:10" ht="15" customHeight="1">
      <c r="A15890" s="46" t="s">
        <v>3591</v>
      </c>
      <c r="B15890" s="46" t="s">
        <v>28508</v>
      </c>
      <c r="C15890" s="47">
        <v>166.9418</v>
      </c>
      <c r="D15890" s="119" t="s">
        <v>22246</v>
      </c>
      <c r="E15890" s="46" t="s">
        <v>22247</v>
      </c>
      <c r="F15890" s="121">
        <v>1.5434000000000001</v>
      </c>
      <c r="G15890" s="87"/>
      <c r="H15890" s="47"/>
      <c r="I15890" s="120">
        <v>9</v>
      </c>
      <c r="J15890" s="120">
        <v>0</v>
      </c>
    </row>
    <row r="15891" spans="1:10" ht="15" customHeight="1">
      <c r="A15891" s="46" t="s">
        <v>3594</v>
      </c>
      <c r="B15891" s="46" t="s">
        <v>28507</v>
      </c>
      <c r="C15891" s="47">
        <v>166.92920000000001</v>
      </c>
      <c r="D15891" s="119" t="s">
        <v>22244</v>
      </c>
      <c r="E15891" s="46" t="s">
        <v>22246</v>
      </c>
      <c r="F15891" s="121">
        <v>2.3530000000000002</v>
      </c>
      <c r="G15891" s="87"/>
      <c r="H15891" s="47"/>
      <c r="I15891" s="120">
        <v>9</v>
      </c>
      <c r="J15891" s="120">
        <v>0</v>
      </c>
    </row>
    <row r="15892" spans="1:10" ht="15" customHeight="1">
      <c r="A15892" s="46" t="s">
        <v>28541</v>
      </c>
      <c r="B15892" s="46" t="s">
        <v>28542</v>
      </c>
      <c r="C15892" s="47">
        <v>256.80900000000003</v>
      </c>
      <c r="D15892" s="119" t="s">
        <v>22240</v>
      </c>
      <c r="E15892" s="46" t="s">
        <v>22244</v>
      </c>
      <c r="F15892" s="121">
        <v>8.1219999999999999</v>
      </c>
      <c r="G15892" s="87"/>
      <c r="H15892" s="47"/>
      <c r="I15892" s="120">
        <v>0</v>
      </c>
      <c r="J15892" s="120">
        <v>0</v>
      </c>
    </row>
    <row r="15893" spans="1:10" ht="15" customHeight="1">
      <c r="A15893" s="46" t="s">
        <v>28539</v>
      </c>
      <c r="B15893" s="46" t="s">
        <v>28540</v>
      </c>
      <c r="C15893" s="47">
        <v>274.37580000000003</v>
      </c>
      <c r="D15893" s="119" t="s">
        <v>22236</v>
      </c>
      <c r="E15893" s="46" t="s">
        <v>22240</v>
      </c>
      <c r="F15893" s="121">
        <v>32.209200000000003</v>
      </c>
      <c r="G15893" s="87"/>
      <c r="H15893" s="47"/>
      <c r="I15893" s="120">
        <v>0</v>
      </c>
      <c r="J15893" s="120">
        <v>0</v>
      </c>
    </row>
    <row r="15894" spans="1:10" ht="15" customHeight="1">
      <c r="A15894" s="46" t="s">
        <v>3977</v>
      </c>
      <c r="B15894" s="46" t="s">
        <v>28538</v>
      </c>
      <c r="C15894" s="47">
        <v>202.41499999999999</v>
      </c>
      <c r="D15894" s="119" t="s">
        <v>22234</v>
      </c>
      <c r="E15894" s="46" t="s">
        <v>22236</v>
      </c>
      <c r="F15894" s="121">
        <v>1.8218000000000001</v>
      </c>
      <c r="G15894" s="87"/>
      <c r="H15894" s="47"/>
      <c r="I15894" s="120">
        <v>7</v>
      </c>
      <c r="J15894" s="120">
        <v>0</v>
      </c>
    </row>
    <row r="15895" spans="1:10" ht="15" customHeight="1">
      <c r="A15895" s="46" t="s">
        <v>28536</v>
      </c>
      <c r="B15895" s="46" t="s">
        <v>28537</v>
      </c>
      <c r="C15895" s="47">
        <v>280.00540000000001</v>
      </c>
      <c r="D15895" s="119" t="s">
        <v>22232</v>
      </c>
      <c r="E15895" s="46" t="s">
        <v>22234</v>
      </c>
      <c r="F15895" s="121">
        <v>1.4676</v>
      </c>
      <c r="G15895" s="87"/>
      <c r="H15895" s="47"/>
      <c r="I15895" s="120">
        <v>0</v>
      </c>
      <c r="J15895" s="120">
        <v>0</v>
      </c>
    </row>
    <row r="15896" spans="1:10" ht="15" customHeight="1">
      <c r="A15896" s="46" t="s">
        <v>28534</v>
      </c>
      <c r="B15896" s="46" t="s">
        <v>28535</v>
      </c>
      <c r="C15896" s="47">
        <v>0</v>
      </c>
      <c r="D15896" s="119" t="s">
        <v>22230</v>
      </c>
      <c r="E15896" s="46" t="s">
        <v>22232</v>
      </c>
      <c r="F15896" s="121">
        <v>2.7073999999999998</v>
      </c>
      <c r="G15896" s="87"/>
      <c r="H15896" s="47"/>
      <c r="I15896" s="120">
        <v>0</v>
      </c>
      <c r="J15896" s="120">
        <v>0</v>
      </c>
    </row>
    <row r="15897" spans="1:10" ht="15" customHeight="1">
      <c r="A15897" s="46" t="s">
        <v>28532</v>
      </c>
      <c r="B15897" s="46" t="s">
        <v>28533</v>
      </c>
      <c r="C15897" s="47">
        <v>0</v>
      </c>
      <c r="D15897" s="119" t="s">
        <v>22228</v>
      </c>
      <c r="E15897" s="46" t="s">
        <v>22230</v>
      </c>
      <c r="F15897" s="121">
        <v>2.4036</v>
      </c>
      <c r="G15897" s="87"/>
      <c r="H15897" s="47"/>
      <c r="I15897" s="120">
        <v>0</v>
      </c>
      <c r="J15897" s="120">
        <v>0</v>
      </c>
    </row>
    <row r="15898" spans="1:10" ht="15" customHeight="1">
      <c r="A15898" s="46" t="s">
        <v>28530</v>
      </c>
      <c r="B15898" s="46" t="s">
        <v>28531</v>
      </c>
      <c r="C15898" s="47">
        <v>0</v>
      </c>
      <c r="D15898" s="119" t="s">
        <v>22224</v>
      </c>
      <c r="E15898" s="46" t="s">
        <v>22228</v>
      </c>
      <c r="F15898" s="121">
        <v>3.6941999999999999</v>
      </c>
      <c r="G15898" s="87"/>
      <c r="H15898" s="47"/>
      <c r="I15898" s="120">
        <v>0</v>
      </c>
      <c r="J15898" s="120">
        <v>0</v>
      </c>
    </row>
    <row r="15899" spans="1:10" ht="15" customHeight="1">
      <c r="A15899" s="46" t="s">
        <v>28528</v>
      </c>
      <c r="B15899" s="46" t="s">
        <v>28529</v>
      </c>
      <c r="C15899" s="47">
        <v>254.6174</v>
      </c>
      <c r="D15899" s="119" t="s">
        <v>5436</v>
      </c>
      <c r="E15899" s="46" t="s">
        <v>22224</v>
      </c>
      <c r="F15899" s="121">
        <v>0.88560000000000005</v>
      </c>
      <c r="G15899" s="87"/>
      <c r="H15899" s="47"/>
      <c r="I15899" s="120">
        <v>0</v>
      </c>
      <c r="J15899" s="120">
        <v>0</v>
      </c>
    </row>
    <row r="15900" spans="1:10" ht="15" customHeight="1">
      <c r="A15900" s="46" t="s">
        <v>28526</v>
      </c>
      <c r="B15900" s="46" t="s">
        <v>28527</v>
      </c>
      <c r="C15900" s="47">
        <v>254.6174</v>
      </c>
      <c r="D15900" s="119" t="s">
        <v>22220</v>
      </c>
      <c r="E15900" s="46" t="s">
        <v>5436</v>
      </c>
      <c r="F15900" s="121">
        <v>0.88560000000000005</v>
      </c>
      <c r="G15900" s="87"/>
      <c r="H15900" s="47"/>
      <c r="I15900" s="120">
        <v>0</v>
      </c>
      <c r="J15900" s="120">
        <v>0</v>
      </c>
    </row>
    <row r="15901" spans="1:10" ht="15" customHeight="1">
      <c r="A15901" s="46" t="s">
        <v>28524</v>
      </c>
      <c r="B15901" s="46" t="s">
        <v>28525</v>
      </c>
      <c r="C15901" s="47">
        <v>0</v>
      </c>
      <c r="D15901" s="119" t="s">
        <v>22216</v>
      </c>
      <c r="E15901" s="46" t="s">
        <v>22220</v>
      </c>
      <c r="F15901" s="121">
        <v>1.1637999999999999</v>
      </c>
      <c r="G15901" s="87"/>
      <c r="H15901" s="47"/>
      <c r="I15901" s="120">
        <v>0</v>
      </c>
      <c r="J15901" s="120">
        <v>0</v>
      </c>
    </row>
    <row r="15902" spans="1:10" ht="15" customHeight="1">
      <c r="A15902" s="46" t="s">
        <v>28522</v>
      </c>
      <c r="B15902" s="46" t="s">
        <v>28523</v>
      </c>
      <c r="C15902" s="47">
        <v>0</v>
      </c>
      <c r="D15902" s="119" t="s">
        <v>22214</v>
      </c>
      <c r="E15902" s="46" t="s">
        <v>22216</v>
      </c>
      <c r="F15902" s="121">
        <v>1.1637999999999999</v>
      </c>
      <c r="G15902" s="87"/>
      <c r="H15902" s="47"/>
      <c r="I15902" s="120">
        <v>0</v>
      </c>
      <c r="J15902" s="120">
        <v>0</v>
      </c>
    </row>
    <row r="15903" spans="1:10" ht="15" customHeight="1">
      <c r="A15903" s="46" t="s">
        <v>28520</v>
      </c>
      <c r="B15903" s="46" t="s">
        <v>28521</v>
      </c>
      <c r="C15903" s="47">
        <v>280.00540000000001</v>
      </c>
      <c r="D15903" s="119" t="s">
        <v>22213</v>
      </c>
      <c r="E15903" s="46" t="s">
        <v>22214</v>
      </c>
      <c r="F15903" s="121">
        <v>12.7522</v>
      </c>
      <c r="G15903" s="87"/>
      <c r="H15903" s="47"/>
      <c r="I15903" s="120">
        <v>0</v>
      </c>
      <c r="J15903" s="120">
        <v>0</v>
      </c>
    </row>
    <row r="15904" spans="1:10" ht="15" customHeight="1">
      <c r="A15904" s="46" t="s">
        <v>3979</v>
      </c>
      <c r="B15904" s="46" t="s">
        <v>28519</v>
      </c>
      <c r="C15904" s="47">
        <v>202.41499999999999</v>
      </c>
      <c r="D15904" s="119" t="s">
        <v>21762</v>
      </c>
      <c r="E15904" s="46" t="s">
        <v>22213</v>
      </c>
      <c r="F15904" s="121">
        <v>0.28239999999999998</v>
      </c>
      <c r="G15904" s="87"/>
      <c r="H15904" s="47"/>
      <c r="I15904" s="120">
        <v>7</v>
      </c>
      <c r="J15904" s="120">
        <v>0</v>
      </c>
    </row>
    <row r="15905" spans="1:10" ht="15" customHeight="1">
      <c r="A15905" s="46" t="s">
        <v>28549</v>
      </c>
      <c r="B15905" s="46" t="s">
        <v>28550</v>
      </c>
      <c r="C15905" s="47">
        <v>451.70319999999998</v>
      </c>
      <c r="D15905" s="119" t="s">
        <v>21760</v>
      </c>
      <c r="E15905" s="46" t="s">
        <v>21762</v>
      </c>
      <c r="F15905" s="121">
        <v>0.3644</v>
      </c>
      <c r="G15905" s="87"/>
      <c r="H15905" s="47"/>
      <c r="I15905" s="120">
        <v>0</v>
      </c>
      <c r="J15905" s="120">
        <v>0</v>
      </c>
    </row>
    <row r="15906" spans="1:10" ht="15" customHeight="1">
      <c r="A15906" s="46" t="s">
        <v>28415</v>
      </c>
      <c r="B15906" s="46" t="s">
        <v>28416</v>
      </c>
      <c r="C15906" s="47">
        <v>88.427599999999998</v>
      </c>
      <c r="D15906" s="119" t="s">
        <v>21758</v>
      </c>
      <c r="E15906" s="46" t="s">
        <v>21760</v>
      </c>
      <c r="F15906" s="121">
        <v>0.3644</v>
      </c>
      <c r="G15906" s="87"/>
      <c r="H15906" s="47"/>
      <c r="I15906" s="120">
        <v>0</v>
      </c>
      <c r="J15906" s="120">
        <v>0</v>
      </c>
    </row>
    <row r="15907" spans="1:10" ht="15" customHeight="1">
      <c r="A15907" s="46" t="s">
        <v>28547</v>
      </c>
      <c r="B15907" s="46" t="s">
        <v>28548</v>
      </c>
      <c r="C15907" s="47">
        <v>56.232199999999999</v>
      </c>
      <c r="D15907" s="119" t="s">
        <v>21756</v>
      </c>
      <c r="E15907" s="46" t="s">
        <v>21758</v>
      </c>
      <c r="F15907" s="121">
        <v>0.30959999999999999</v>
      </c>
      <c r="G15907" s="87"/>
      <c r="H15907" s="47"/>
      <c r="I15907" s="120">
        <v>0</v>
      </c>
      <c r="J15907" s="120">
        <v>0</v>
      </c>
    </row>
    <row r="15908" spans="1:10" ht="15" customHeight="1">
      <c r="A15908" s="46" t="s">
        <v>1273</v>
      </c>
      <c r="B15908" s="46" t="s">
        <v>28546</v>
      </c>
      <c r="C15908" s="47">
        <v>50.0976</v>
      </c>
      <c r="D15908" s="119" t="s">
        <v>21754</v>
      </c>
      <c r="E15908" s="46" t="s">
        <v>21756</v>
      </c>
      <c r="F15908" s="121">
        <v>0.43719999999999998</v>
      </c>
      <c r="G15908" s="87"/>
      <c r="H15908" s="47"/>
      <c r="I15908" s="120">
        <v>4</v>
      </c>
      <c r="J15908" s="120">
        <v>0</v>
      </c>
    </row>
    <row r="15909" spans="1:10" ht="15" customHeight="1">
      <c r="A15909" s="46" t="s">
        <v>1276</v>
      </c>
      <c r="B15909" s="46" t="s">
        <v>28545</v>
      </c>
      <c r="C15909" s="47">
        <v>50.0976</v>
      </c>
      <c r="D15909" s="119" t="s">
        <v>21752</v>
      </c>
      <c r="E15909" s="46" t="s">
        <v>21754</v>
      </c>
      <c r="F15909" s="121">
        <v>0.4098</v>
      </c>
      <c r="G15909" s="87"/>
      <c r="H15909" s="47"/>
      <c r="I15909" s="120">
        <v>10</v>
      </c>
      <c r="J15909" s="120">
        <v>0</v>
      </c>
    </row>
    <row r="15910" spans="1:10" ht="15" customHeight="1">
      <c r="A15910" s="46" t="s">
        <v>28456</v>
      </c>
      <c r="B15910" s="46" t="s">
        <v>28457</v>
      </c>
      <c r="C15910" s="47">
        <v>49.535400000000003</v>
      </c>
      <c r="D15910" s="119" t="s">
        <v>21750</v>
      </c>
      <c r="E15910" s="46" t="s">
        <v>21752</v>
      </c>
      <c r="F15910" s="121">
        <v>0.70140000000000002</v>
      </c>
      <c r="G15910" s="87"/>
      <c r="H15910" s="47"/>
      <c r="I15910" s="120">
        <v>0</v>
      </c>
      <c r="J15910" s="120">
        <v>0</v>
      </c>
    </row>
    <row r="15911" spans="1:10" ht="15" customHeight="1">
      <c r="A15911" s="46" t="s">
        <v>28454</v>
      </c>
      <c r="B15911" s="46" t="s">
        <v>28455</v>
      </c>
      <c r="C15911" s="47">
        <v>1022.4028</v>
      </c>
      <c r="D15911" s="119" t="s">
        <v>21748</v>
      </c>
      <c r="E15911" s="46" t="s">
        <v>21750</v>
      </c>
      <c r="F15911" s="121">
        <v>1.0566</v>
      </c>
      <c r="G15911" s="87"/>
      <c r="H15911" s="47"/>
      <c r="I15911" s="120">
        <v>0</v>
      </c>
      <c r="J15911" s="120">
        <v>0</v>
      </c>
    </row>
    <row r="15912" spans="1:10" ht="15" customHeight="1">
      <c r="A15912" s="46" t="s">
        <v>28452</v>
      </c>
      <c r="B15912" s="46" t="s">
        <v>28453</v>
      </c>
      <c r="C15912" s="47">
        <v>43.451999999999998</v>
      </c>
      <c r="D15912" s="119" t="s">
        <v>21746</v>
      </c>
      <c r="E15912" s="46" t="s">
        <v>21748</v>
      </c>
      <c r="F15912" s="121">
        <v>1.3298000000000001</v>
      </c>
      <c r="G15912" s="87"/>
      <c r="H15912" s="47"/>
      <c r="I15912" s="120">
        <v>0</v>
      </c>
      <c r="J15912" s="120">
        <v>0</v>
      </c>
    </row>
    <row r="15913" spans="1:10" ht="15" customHeight="1">
      <c r="A15913" s="46" t="s">
        <v>28450</v>
      </c>
      <c r="B15913" s="46" t="s">
        <v>28451</v>
      </c>
      <c r="C15913" s="47">
        <v>63.900199999999998</v>
      </c>
      <c r="D15913" s="119" t="s">
        <v>21744</v>
      </c>
      <c r="E15913" s="46" t="s">
        <v>21746</v>
      </c>
      <c r="F15913" s="121">
        <v>2.7326000000000001</v>
      </c>
      <c r="G15913" s="87"/>
      <c r="H15913" s="47"/>
      <c r="I15913" s="120">
        <v>0</v>
      </c>
      <c r="J15913" s="120">
        <v>0</v>
      </c>
    </row>
    <row r="15914" spans="1:10" ht="15" customHeight="1">
      <c r="A15914" s="46" t="s">
        <v>8028</v>
      </c>
      <c r="B15914" s="46" t="s">
        <v>28544</v>
      </c>
      <c r="C15914" s="47">
        <v>138.452</v>
      </c>
      <c r="D15914" s="119" t="s">
        <v>22283</v>
      </c>
      <c r="E15914" s="46" t="s">
        <v>21744</v>
      </c>
      <c r="F15914" s="121">
        <v>0.35420000000000001</v>
      </c>
      <c r="G15914" s="87"/>
      <c r="H15914" s="47"/>
      <c r="I15914" s="120">
        <v>5</v>
      </c>
      <c r="J15914" s="120">
        <v>0</v>
      </c>
    </row>
    <row r="15915" spans="1:10" ht="15" customHeight="1">
      <c r="A15915" s="46" t="s">
        <v>8031</v>
      </c>
      <c r="B15915" s="46" t="s">
        <v>28543</v>
      </c>
      <c r="C15915" s="47">
        <v>115.6802</v>
      </c>
      <c r="D15915" s="119" t="s">
        <v>22281</v>
      </c>
      <c r="E15915" s="46" t="s">
        <v>22283</v>
      </c>
      <c r="F15915" s="121">
        <v>0.38059999999999999</v>
      </c>
      <c r="G15915" s="87"/>
      <c r="H15915" s="47"/>
      <c r="I15915" s="120">
        <v>11</v>
      </c>
      <c r="J15915" s="120">
        <v>0</v>
      </c>
    </row>
    <row r="15916" spans="1:10" ht="15" customHeight="1">
      <c r="A15916" s="46" t="s">
        <v>28551</v>
      </c>
      <c r="B15916" s="46" t="s">
        <v>28552</v>
      </c>
      <c r="C15916" s="47">
        <v>414.07319999999999</v>
      </c>
      <c r="D15916" s="119" t="s">
        <v>22279</v>
      </c>
      <c r="E15916" s="46" t="s">
        <v>22281</v>
      </c>
      <c r="F15916" s="121">
        <v>0.39240000000000003</v>
      </c>
      <c r="G15916" s="87"/>
      <c r="H15916" s="47"/>
      <c r="I15916" s="120">
        <v>2</v>
      </c>
      <c r="J15916" s="120">
        <v>0</v>
      </c>
    </row>
    <row r="15917" spans="1:10" ht="15" customHeight="1">
      <c r="A15917" s="46" t="s">
        <v>28553</v>
      </c>
      <c r="B15917" s="46" t="s">
        <v>28554</v>
      </c>
      <c r="C15917" s="47">
        <v>129.84520000000001</v>
      </c>
      <c r="D15917" s="119" t="s">
        <v>22277</v>
      </c>
      <c r="E15917" s="46" t="s">
        <v>22279</v>
      </c>
      <c r="F15917" s="121">
        <v>0.48060000000000003</v>
      </c>
      <c r="G15917" s="87"/>
      <c r="H15917" s="47"/>
      <c r="I15917" s="120">
        <v>0</v>
      </c>
      <c r="J15917" s="120">
        <v>0</v>
      </c>
    </row>
    <row r="15918" spans="1:10" ht="15" customHeight="1">
      <c r="A15918" s="46" t="s">
        <v>28565</v>
      </c>
      <c r="B15918" s="46" t="s">
        <v>28566</v>
      </c>
      <c r="C15918" s="47">
        <v>65.607600000000005</v>
      </c>
      <c r="D15918" s="119" t="s">
        <v>22275</v>
      </c>
      <c r="E15918" s="46" t="s">
        <v>22277</v>
      </c>
      <c r="F15918" s="121">
        <v>0.50600000000000001</v>
      </c>
      <c r="G15918" s="87"/>
      <c r="H15918" s="47"/>
      <c r="I15918" s="120">
        <v>0</v>
      </c>
      <c r="J15918" s="120">
        <v>0</v>
      </c>
    </row>
    <row r="15919" spans="1:10" ht="15" customHeight="1">
      <c r="A15919" s="46" t="s">
        <v>28563</v>
      </c>
      <c r="B15919" s="46" t="s">
        <v>28564</v>
      </c>
      <c r="C15919" s="47">
        <v>65.607600000000005</v>
      </c>
      <c r="D15919" s="119" t="s">
        <v>22273</v>
      </c>
      <c r="E15919" s="46" t="s">
        <v>22275</v>
      </c>
      <c r="F15919" s="121">
        <v>0.75900000000000001</v>
      </c>
      <c r="G15919" s="87"/>
      <c r="H15919" s="47"/>
      <c r="I15919" s="120">
        <v>0</v>
      </c>
      <c r="J15919" s="120">
        <v>0</v>
      </c>
    </row>
    <row r="15920" spans="1:10" ht="15" customHeight="1">
      <c r="A15920" s="46" t="s">
        <v>28561</v>
      </c>
      <c r="B15920" s="46" t="s">
        <v>28562</v>
      </c>
      <c r="C15920" s="47">
        <v>28.524999999999999</v>
      </c>
      <c r="D15920" s="119" t="s">
        <v>22271</v>
      </c>
      <c r="E15920" s="46" t="s">
        <v>22273</v>
      </c>
      <c r="F15920" s="121">
        <v>0.65400000000000003</v>
      </c>
      <c r="G15920" s="87"/>
      <c r="H15920" s="47"/>
      <c r="I15920" s="120">
        <v>0</v>
      </c>
      <c r="J15920" s="120">
        <v>0</v>
      </c>
    </row>
    <row r="15921" spans="1:10" ht="15" customHeight="1">
      <c r="A15921" s="46" t="s">
        <v>28559</v>
      </c>
      <c r="B15921" s="46" t="s">
        <v>28560</v>
      </c>
      <c r="C15921" s="47">
        <v>77.017399999999995</v>
      </c>
      <c r="D15921" s="119" t="s">
        <v>22299</v>
      </c>
      <c r="E15921" s="46" t="s">
        <v>22271</v>
      </c>
      <c r="F15921" s="121">
        <v>0.214</v>
      </c>
      <c r="G15921" s="87"/>
      <c r="H15921" s="47"/>
      <c r="I15921" s="120">
        <v>0</v>
      </c>
      <c r="J15921" s="120">
        <v>0</v>
      </c>
    </row>
    <row r="15922" spans="1:10" ht="15" customHeight="1">
      <c r="A15922" s="46" t="s">
        <v>28557</v>
      </c>
      <c r="B15922" s="46" t="s">
        <v>28558</v>
      </c>
      <c r="C15922" s="47">
        <v>77.017399999999995</v>
      </c>
      <c r="D15922" s="119" t="s">
        <v>22297</v>
      </c>
      <c r="E15922" s="46" t="s">
        <v>22299</v>
      </c>
      <c r="F15922" s="121">
        <v>0.214</v>
      </c>
      <c r="G15922" s="87"/>
      <c r="H15922" s="47"/>
      <c r="I15922" s="120">
        <v>0</v>
      </c>
      <c r="J15922" s="120">
        <v>0</v>
      </c>
    </row>
    <row r="15923" spans="1:10" ht="15" customHeight="1">
      <c r="A15923" s="46" t="s">
        <v>28555</v>
      </c>
      <c r="B15923" s="46" t="s">
        <v>28556</v>
      </c>
      <c r="C15923" s="47">
        <v>71.312600000000003</v>
      </c>
      <c r="D15923" s="119" t="s">
        <v>22295</v>
      </c>
      <c r="E15923" s="46" t="s">
        <v>22297</v>
      </c>
      <c r="F15923" s="121">
        <v>0.27839999999999998</v>
      </c>
      <c r="G15923" s="87"/>
      <c r="H15923" s="47"/>
      <c r="I15923" s="120">
        <v>0</v>
      </c>
      <c r="J15923" s="120">
        <v>0</v>
      </c>
    </row>
    <row r="15924" spans="1:10" ht="15" customHeight="1">
      <c r="A15924" s="46" t="s">
        <v>28571</v>
      </c>
      <c r="B15924" s="46" t="s">
        <v>28572</v>
      </c>
      <c r="C15924" s="47">
        <v>117.1116</v>
      </c>
      <c r="D15924" s="119" t="s">
        <v>22293</v>
      </c>
      <c r="E15924" s="46" t="s">
        <v>22295</v>
      </c>
      <c r="F15924" s="121">
        <v>0.24979999999999999</v>
      </c>
      <c r="G15924" s="87"/>
      <c r="H15924" s="47"/>
      <c r="I15924" s="120">
        <v>1</v>
      </c>
      <c r="J15924" s="120">
        <v>0</v>
      </c>
    </row>
    <row r="15925" spans="1:10" ht="15" customHeight="1">
      <c r="A15925" s="46" t="s">
        <v>28569</v>
      </c>
      <c r="B15925" s="46" t="s">
        <v>28570</v>
      </c>
      <c r="C15925" s="47">
        <v>117.1116</v>
      </c>
      <c r="D15925" s="119" t="s">
        <v>22291</v>
      </c>
      <c r="E15925" s="46" t="s">
        <v>22293</v>
      </c>
      <c r="F15925" s="121">
        <v>0.27339999999999998</v>
      </c>
      <c r="G15925" s="87"/>
      <c r="H15925" s="47"/>
      <c r="I15925" s="120">
        <v>1</v>
      </c>
      <c r="J15925" s="120">
        <v>0</v>
      </c>
    </row>
    <row r="15926" spans="1:10" ht="15" customHeight="1">
      <c r="A15926" s="46" t="s">
        <v>28567</v>
      </c>
      <c r="B15926" s="46" t="s">
        <v>28568</v>
      </c>
      <c r="C15926" s="47">
        <v>221.6754</v>
      </c>
      <c r="D15926" s="119" t="s">
        <v>22289</v>
      </c>
      <c r="E15926" s="46" t="s">
        <v>22291</v>
      </c>
      <c r="F15926" s="121">
        <v>0.27339999999999998</v>
      </c>
      <c r="G15926" s="87"/>
      <c r="H15926" s="47"/>
      <c r="I15926" s="120">
        <v>0</v>
      </c>
      <c r="J15926" s="120">
        <v>0</v>
      </c>
    </row>
    <row r="15927" spans="1:10" ht="15" customHeight="1">
      <c r="A15927" s="46" t="s">
        <v>36018</v>
      </c>
      <c r="B15927" s="46" t="s">
        <v>36019</v>
      </c>
      <c r="C15927" s="47">
        <v>99.400199999999998</v>
      </c>
      <c r="D15927" s="119" t="s">
        <v>22287</v>
      </c>
      <c r="E15927" s="46" t="s">
        <v>22289</v>
      </c>
      <c r="F15927" s="121">
        <v>0.3448</v>
      </c>
      <c r="G15927" s="87"/>
      <c r="H15927" s="47"/>
      <c r="I15927" s="120">
        <v>1</v>
      </c>
      <c r="J15927" s="120">
        <v>0</v>
      </c>
    </row>
    <row r="15928" spans="1:10" ht="15" customHeight="1">
      <c r="A15928" s="46" t="s">
        <v>36020</v>
      </c>
      <c r="B15928" s="46" t="s">
        <v>36021</v>
      </c>
      <c r="C15928" s="47">
        <v>99.400199999999998</v>
      </c>
      <c r="D15928" s="119" t="s">
        <v>22285</v>
      </c>
      <c r="E15928" s="46" t="s">
        <v>22287</v>
      </c>
      <c r="F15928" s="121">
        <v>0.78439999999999999</v>
      </c>
      <c r="G15928" s="87"/>
      <c r="H15928" s="47"/>
      <c r="I15928" s="120">
        <v>1</v>
      </c>
      <c r="J15928" s="120">
        <v>0</v>
      </c>
    </row>
    <row r="15929" spans="1:10" ht="15" customHeight="1">
      <c r="A15929" s="46" t="s">
        <v>36022</v>
      </c>
      <c r="B15929" s="46" t="s">
        <v>36023</v>
      </c>
      <c r="C15929" s="47">
        <v>34.08</v>
      </c>
      <c r="D15929" s="119" t="s">
        <v>22312</v>
      </c>
      <c r="E15929" s="46" t="s">
        <v>22285</v>
      </c>
      <c r="F15929" s="121">
        <v>0.53500000000000003</v>
      </c>
      <c r="G15929" s="87"/>
      <c r="H15929" s="47"/>
      <c r="I15929" s="120">
        <v>6</v>
      </c>
      <c r="J15929" s="120">
        <v>0</v>
      </c>
    </row>
    <row r="15930" spans="1:10" ht="15" customHeight="1">
      <c r="A15930" s="46" t="s">
        <v>28573</v>
      </c>
      <c r="B15930" s="46" t="s">
        <v>28574</v>
      </c>
      <c r="C15930" s="47">
        <v>409.89060000000001</v>
      </c>
      <c r="D15930" s="119" t="s">
        <v>22310</v>
      </c>
      <c r="E15930" s="46" t="s">
        <v>22312</v>
      </c>
      <c r="F15930" s="121">
        <v>0.44019999999999998</v>
      </c>
      <c r="G15930" s="87"/>
      <c r="H15930" s="47"/>
      <c r="I15930" s="120">
        <v>0</v>
      </c>
      <c r="J15930" s="120">
        <v>0</v>
      </c>
    </row>
    <row r="15931" spans="1:10" ht="15" customHeight="1">
      <c r="A15931" s="46" t="s">
        <v>28587</v>
      </c>
      <c r="B15931" s="46" t="s">
        <v>28588</v>
      </c>
      <c r="C15931" s="47">
        <v>48.492600000000003</v>
      </c>
      <c r="D15931" s="119" t="s">
        <v>22308</v>
      </c>
      <c r="E15931" s="46" t="s">
        <v>22310</v>
      </c>
      <c r="F15931" s="121">
        <v>0.4758</v>
      </c>
      <c r="G15931" s="87"/>
      <c r="H15931" s="47"/>
      <c r="I15931" s="120">
        <v>0</v>
      </c>
      <c r="J15931" s="120">
        <v>0</v>
      </c>
    </row>
    <row r="15932" spans="1:10" ht="15" customHeight="1">
      <c r="A15932" s="46" t="s">
        <v>28585</v>
      </c>
      <c r="B15932" s="46" t="s">
        <v>28586</v>
      </c>
      <c r="C15932" s="47">
        <v>48.492600000000003</v>
      </c>
      <c r="D15932" s="119" t="s">
        <v>22306</v>
      </c>
      <c r="E15932" s="46" t="s">
        <v>22308</v>
      </c>
      <c r="F15932" s="121">
        <v>0.63</v>
      </c>
      <c r="G15932" s="87"/>
      <c r="H15932" s="47"/>
      <c r="I15932" s="120">
        <v>0</v>
      </c>
      <c r="J15932" s="120">
        <v>0</v>
      </c>
    </row>
    <row r="15933" spans="1:10" ht="15" customHeight="1">
      <c r="A15933" s="46" t="s">
        <v>28583</v>
      </c>
      <c r="B15933" s="46" t="s">
        <v>28584</v>
      </c>
      <c r="C15933" s="47">
        <v>25.6724</v>
      </c>
      <c r="D15933" s="119" t="s">
        <v>22304</v>
      </c>
      <c r="E15933" s="46" t="s">
        <v>22306</v>
      </c>
      <c r="F15933" s="121">
        <v>0.40439999999999998</v>
      </c>
      <c r="G15933" s="87"/>
      <c r="H15933" s="47"/>
      <c r="I15933" s="120">
        <v>0</v>
      </c>
      <c r="J15933" s="120">
        <v>0</v>
      </c>
    </row>
    <row r="15934" spans="1:10" ht="15" customHeight="1">
      <c r="A15934" s="46" t="s">
        <v>28581</v>
      </c>
      <c r="B15934" s="46" t="s">
        <v>28582</v>
      </c>
      <c r="C15934" s="47">
        <v>59.9024</v>
      </c>
      <c r="D15934" s="119" t="s">
        <v>22303</v>
      </c>
      <c r="E15934" s="46" t="s">
        <v>22304</v>
      </c>
      <c r="F15934" s="121">
        <v>0.65400000000000003</v>
      </c>
      <c r="G15934" s="87"/>
      <c r="H15934" s="47"/>
      <c r="I15934" s="120">
        <v>29</v>
      </c>
      <c r="J15934" s="120">
        <v>0</v>
      </c>
    </row>
    <row r="15935" spans="1:10" ht="15" customHeight="1">
      <c r="A15935" s="46" t="s">
        <v>34034</v>
      </c>
      <c r="B15935" s="46" t="s">
        <v>28582</v>
      </c>
      <c r="C15935" s="47">
        <v>59.9024</v>
      </c>
      <c r="D15935" s="119" t="s">
        <v>22302</v>
      </c>
      <c r="E15935" s="46" t="s">
        <v>22303</v>
      </c>
      <c r="F15935" s="121">
        <v>0.63039999999999996</v>
      </c>
      <c r="G15935" s="87"/>
      <c r="H15935" s="47"/>
      <c r="I15935" s="120">
        <v>0</v>
      </c>
      <c r="J15935" s="120">
        <v>0</v>
      </c>
    </row>
    <row r="15936" spans="1:10" ht="15" customHeight="1">
      <c r="A15936" s="46" t="s">
        <v>28579</v>
      </c>
      <c r="B15936" s="46" t="s">
        <v>28580</v>
      </c>
      <c r="C15936" s="47">
        <v>59.9024</v>
      </c>
      <c r="D15936" s="119" t="s">
        <v>22301</v>
      </c>
      <c r="E15936" s="46" t="s">
        <v>22302</v>
      </c>
      <c r="F15936" s="121">
        <v>0.60640000000000005</v>
      </c>
      <c r="G15936" s="87"/>
      <c r="H15936" s="47"/>
      <c r="I15936" s="120">
        <v>0</v>
      </c>
      <c r="J15936" s="120">
        <v>0</v>
      </c>
    </row>
    <row r="15937" spans="1:10" ht="15" customHeight="1">
      <c r="A15937" s="46" t="s">
        <v>28577</v>
      </c>
      <c r="B15937" s="46" t="s">
        <v>28578</v>
      </c>
      <c r="C15937" s="47">
        <v>51.344999999999999</v>
      </c>
      <c r="D15937" s="119" t="s">
        <v>21983</v>
      </c>
      <c r="E15937" s="46" t="s">
        <v>22301</v>
      </c>
      <c r="F15937" s="121">
        <v>2.0242</v>
      </c>
      <c r="G15937" s="87"/>
      <c r="H15937" s="47"/>
      <c r="I15937" s="120">
        <v>0</v>
      </c>
      <c r="J15937" s="120">
        <v>0</v>
      </c>
    </row>
    <row r="15938" spans="1:10" ht="15" customHeight="1">
      <c r="A15938" s="46" t="s">
        <v>28589</v>
      </c>
      <c r="B15938" s="46" t="s">
        <v>28590</v>
      </c>
      <c r="C15938" s="47">
        <v>88.427599999999998</v>
      </c>
      <c r="D15938" s="119" t="s">
        <v>21982</v>
      </c>
      <c r="E15938" s="46" t="s">
        <v>21983</v>
      </c>
      <c r="F15938" s="121">
        <v>2.0242</v>
      </c>
      <c r="G15938" s="87"/>
      <c r="H15938" s="47"/>
      <c r="I15938" s="120">
        <v>0</v>
      </c>
      <c r="J15938" s="120">
        <v>0</v>
      </c>
    </row>
    <row r="15939" spans="1:10" ht="15" customHeight="1">
      <c r="A15939" s="46" t="s">
        <v>28593</v>
      </c>
      <c r="B15939" s="46" t="s">
        <v>28594</v>
      </c>
      <c r="C15939" s="47">
        <v>88.948999999999998</v>
      </c>
      <c r="D15939" s="119" t="s">
        <v>21981</v>
      </c>
      <c r="E15939" s="46" t="s">
        <v>21982</v>
      </c>
      <c r="F15939" s="121">
        <v>3.3397999999999999</v>
      </c>
      <c r="G15939" s="87"/>
      <c r="H15939" s="47"/>
      <c r="I15939" s="120">
        <v>0</v>
      </c>
      <c r="J15939" s="120">
        <v>0</v>
      </c>
    </row>
    <row r="15940" spans="1:10" ht="15" customHeight="1">
      <c r="A15940" s="46" t="s">
        <v>28649</v>
      </c>
      <c r="B15940" s="46" t="s">
        <v>28650</v>
      </c>
      <c r="C15940" s="47">
        <v>171.85140000000001</v>
      </c>
      <c r="D15940" s="119" t="s">
        <v>21980</v>
      </c>
      <c r="E15940" s="46" t="s">
        <v>21981</v>
      </c>
      <c r="F15940" s="121">
        <v>2.5301999999999998</v>
      </c>
      <c r="G15940" s="87"/>
      <c r="H15940" s="47"/>
      <c r="I15940" s="120">
        <v>1</v>
      </c>
      <c r="J15940" s="120">
        <v>0</v>
      </c>
    </row>
    <row r="15941" spans="1:10" ht="15" customHeight="1">
      <c r="A15941" s="46" t="s">
        <v>28647</v>
      </c>
      <c r="B15941" s="46" t="s">
        <v>28648</v>
      </c>
      <c r="C15941" s="47">
        <v>214.749</v>
      </c>
      <c r="D15941" s="119" t="s">
        <v>21979</v>
      </c>
      <c r="E15941" s="46" t="s">
        <v>21980</v>
      </c>
      <c r="F15941" s="121">
        <v>2.4036</v>
      </c>
      <c r="G15941" s="87"/>
      <c r="H15941" s="47"/>
      <c r="I15941" s="120">
        <v>0</v>
      </c>
      <c r="J15941" s="120">
        <v>0</v>
      </c>
    </row>
    <row r="15942" spans="1:10" ht="15" customHeight="1">
      <c r="A15942" s="46" t="s">
        <v>28645</v>
      </c>
      <c r="B15942" s="46" t="s">
        <v>28646</v>
      </c>
      <c r="C15942" s="47">
        <v>249.40440000000001</v>
      </c>
      <c r="D15942" s="119" t="s">
        <v>21978</v>
      </c>
      <c r="E15942" s="46" t="s">
        <v>21979</v>
      </c>
      <c r="F15942" s="121">
        <v>4.7061999999999999</v>
      </c>
      <c r="G15942" s="87"/>
      <c r="H15942" s="47"/>
      <c r="I15942" s="120">
        <v>0</v>
      </c>
      <c r="J15942" s="120">
        <v>0</v>
      </c>
    </row>
    <row r="15943" spans="1:10" ht="15" customHeight="1">
      <c r="A15943" s="46" t="s">
        <v>28643</v>
      </c>
      <c r="B15943" s="46" t="s">
        <v>28644</v>
      </c>
      <c r="C15943" s="47">
        <v>268.40660000000003</v>
      </c>
      <c r="D15943" s="119" t="s">
        <v>21977</v>
      </c>
      <c r="E15943" s="46" t="s">
        <v>21978</v>
      </c>
      <c r="F15943" s="121">
        <v>5.5411999999999999</v>
      </c>
      <c r="G15943" s="87"/>
      <c r="H15943" s="47"/>
      <c r="I15943" s="120">
        <v>0</v>
      </c>
      <c r="J15943" s="120">
        <v>0</v>
      </c>
    </row>
    <row r="15944" spans="1:10" ht="15" customHeight="1">
      <c r="A15944" s="46" t="s">
        <v>28642</v>
      </c>
      <c r="B15944" s="46" t="s">
        <v>34036</v>
      </c>
      <c r="C15944" s="47">
        <v>327.78859999999997</v>
      </c>
      <c r="D15944" s="119" t="s">
        <v>22029</v>
      </c>
      <c r="E15944" s="46" t="s">
        <v>21977</v>
      </c>
      <c r="F15944" s="121">
        <v>3.3786</v>
      </c>
      <c r="G15944" s="87"/>
      <c r="H15944" s="47"/>
      <c r="I15944" s="120">
        <v>3</v>
      </c>
      <c r="J15944" s="120">
        <v>0</v>
      </c>
    </row>
    <row r="15945" spans="1:10" ht="15" customHeight="1">
      <c r="A15945" s="46" t="s">
        <v>28640</v>
      </c>
      <c r="B15945" s="46" t="s">
        <v>28641</v>
      </c>
      <c r="C15945" s="47">
        <v>315.91219999999998</v>
      </c>
      <c r="D15945" s="119" t="s">
        <v>22027</v>
      </c>
      <c r="E15945" s="46" t="s">
        <v>22029</v>
      </c>
      <c r="F15945" s="121">
        <v>6.2622</v>
      </c>
      <c r="G15945" s="87"/>
      <c r="H15945" s="47"/>
      <c r="I15945" s="120">
        <v>1</v>
      </c>
      <c r="J15945" s="120">
        <v>0</v>
      </c>
    </row>
    <row r="15946" spans="1:10" ht="15" customHeight="1">
      <c r="A15946" s="46" t="s">
        <v>28638</v>
      </c>
      <c r="B15946" s="46" t="s">
        <v>28639</v>
      </c>
      <c r="C15946" s="47">
        <v>356.29180000000002</v>
      </c>
      <c r="D15946" s="119" t="s">
        <v>22025</v>
      </c>
      <c r="E15946" s="46" t="s">
        <v>22027</v>
      </c>
      <c r="F15946" s="121">
        <v>6.3449999999999998</v>
      </c>
      <c r="G15946" s="87"/>
      <c r="H15946" s="47"/>
      <c r="I15946" s="120">
        <v>3</v>
      </c>
      <c r="J15946" s="120">
        <v>0</v>
      </c>
    </row>
    <row r="15947" spans="1:10" ht="15" customHeight="1">
      <c r="A15947" s="46" t="s">
        <v>28636</v>
      </c>
      <c r="B15947" s="46" t="s">
        <v>28637</v>
      </c>
      <c r="C15947" s="47">
        <v>363.4178</v>
      </c>
      <c r="D15947" s="119" t="s">
        <v>22023</v>
      </c>
      <c r="E15947" s="46" t="s">
        <v>22025</v>
      </c>
      <c r="F15947" s="121">
        <v>6.5923999999999996</v>
      </c>
      <c r="G15947" s="87"/>
      <c r="H15947" s="47"/>
      <c r="I15947" s="120">
        <v>1</v>
      </c>
      <c r="J15947" s="120">
        <v>0</v>
      </c>
    </row>
    <row r="15948" spans="1:10" ht="15" customHeight="1">
      <c r="A15948" s="46" t="s">
        <v>28634</v>
      </c>
      <c r="B15948" s="46" t="s">
        <v>28635</v>
      </c>
      <c r="C15948" s="47">
        <v>403.79739999999998</v>
      </c>
      <c r="D15948" s="119" t="s">
        <v>22021</v>
      </c>
      <c r="E15948" s="46" t="s">
        <v>22023</v>
      </c>
      <c r="F15948" s="121">
        <v>10.8774</v>
      </c>
      <c r="G15948" s="87"/>
      <c r="H15948" s="47"/>
      <c r="I15948" s="120">
        <v>0</v>
      </c>
      <c r="J15948" s="120">
        <v>0</v>
      </c>
    </row>
    <row r="15949" spans="1:10" ht="15" customHeight="1">
      <c r="A15949" s="46" t="s">
        <v>28632</v>
      </c>
      <c r="B15949" s="46" t="s">
        <v>28633</v>
      </c>
      <c r="C15949" s="47">
        <v>361.94740000000002</v>
      </c>
      <c r="D15949" s="119" t="s">
        <v>21975</v>
      </c>
      <c r="E15949" s="46" t="s">
        <v>22021</v>
      </c>
      <c r="F15949" s="121">
        <v>2.8083999999999998</v>
      </c>
      <c r="G15949" s="87"/>
      <c r="H15949" s="47"/>
      <c r="I15949" s="120">
        <v>0</v>
      </c>
      <c r="J15949" s="120">
        <v>0</v>
      </c>
    </row>
    <row r="15950" spans="1:10" ht="15" customHeight="1">
      <c r="A15950" s="46" t="s">
        <v>28630</v>
      </c>
      <c r="B15950" s="46" t="s">
        <v>28631</v>
      </c>
      <c r="C15950" s="47">
        <v>395.88060000000002</v>
      </c>
      <c r="D15950" s="119" t="s">
        <v>21973</v>
      </c>
      <c r="E15950" s="46" t="s">
        <v>21975</v>
      </c>
      <c r="F15950" s="121">
        <v>2.4796</v>
      </c>
      <c r="G15950" s="87"/>
      <c r="H15950" s="47"/>
      <c r="I15950" s="120">
        <v>0</v>
      </c>
      <c r="J15950" s="120">
        <v>0</v>
      </c>
    </row>
    <row r="15951" spans="1:10" ht="15" customHeight="1">
      <c r="A15951" s="46" t="s">
        <v>28628</v>
      </c>
      <c r="B15951" s="46" t="s">
        <v>28629</v>
      </c>
      <c r="C15951" s="47">
        <v>415.67380000000003</v>
      </c>
      <c r="D15951" s="119" t="s">
        <v>21972</v>
      </c>
      <c r="E15951" s="46" t="s">
        <v>21973</v>
      </c>
      <c r="F15951" s="121">
        <v>2.4036</v>
      </c>
      <c r="G15951" s="87"/>
      <c r="H15951" s="47"/>
      <c r="I15951" s="120">
        <v>0</v>
      </c>
      <c r="J15951" s="120">
        <v>0</v>
      </c>
    </row>
    <row r="15952" spans="1:10" ht="15" customHeight="1">
      <c r="A15952" s="46" t="s">
        <v>28627</v>
      </c>
      <c r="B15952" s="46" t="s">
        <v>34035</v>
      </c>
      <c r="C15952" s="47">
        <v>446.13940000000002</v>
      </c>
      <c r="D15952" s="119" t="s">
        <v>21970</v>
      </c>
      <c r="E15952" s="46" t="s">
        <v>21972</v>
      </c>
      <c r="F15952" s="121">
        <v>4.3772000000000002</v>
      </c>
      <c r="G15952" s="87"/>
      <c r="H15952" s="47"/>
      <c r="I15952" s="120">
        <v>1</v>
      </c>
      <c r="J15952" s="120">
        <v>0</v>
      </c>
    </row>
    <row r="15953" spans="1:10" ht="15" customHeight="1">
      <c r="A15953" s="46" t="s">
        <v>36024</v>
      </c>
      <c r="B15953" s="46" t="s">
        <v>36025</v>
      </c>
      <c r="C15953" s="47">
        <v>17.011600000000001</v>
      </c>
      <c r="D15953" s="119" t="s">
        <v>21969</v>
      </c>
      <c r="E15953" s="46" t="s">
        <v>21970</v>
      </c>
      <c r="F15953" s="121">
        <v>4.8074000000000003</v>
      </c>
      <c r="G15953" s="87"/>
      <c r="H15953" s="47"/>
      <c r="I15953" s="120">
        <v>3</v>
      </c>
      <c r="J15953" s="120">
        <v>0</v>
      </c>
    </row>
    <row r="15954" spans="1:10" ht="15" customHeight="1">
      <c r="A15954" s="46" t="s">
        <v>28625</v>
      </c>
      <c r="B15954" s="46" t="s">
        <v>28626</v>
      </c>
      <c r="C15954" s="47">
        <v>213.00059999999999</v>
      </c>
      <c r="D15954" s="119" t="s">
        <v>21772</v>
      </c>
      <c r="E15954" s="46" t="s">
        <v>21969</v>
      </c>
      <c r="F15954" s="121">
        <v>8.8353999999999999</v>
      </c>
      <c r="G15954" s="87"/>
      <c r="H15954" s="47"/>
      <c r="I15954" s="120">
        <v>0</v>
      </c>
      <c r="J15954" s="120">
        <v>0</v>
      </c>
    </row>
    <row r="15955" spans="1:10" ht="15" customHeight="1">
      <c r="A15955" s="46" t="s">
        <v>28623</v>
      </c>
      <c r="B15955" s="46" t="s">
        <v>28624</v>
      </c>
      <c r="C15955" s="47">
        <v>255.60079999999999</v>
      </c>
      <c r="D15955" s="119" t="s">
        <v>21770</v>
      </c>
      <c r="E15955" s="46" t="s">
        <v>21772</v>
      </c>
      <c r="F15955" s="121">
        <v>9.7462</v>
      </c>
      <c r="G15955" s="87"/>
      <c r="H15955" s="47"/>
      <c r="I15955" s="120">
        <v>0</v>
      </c>
      <c r="J15955" s="120">
        <v>0</v>
      </c>
    </row>
    <row r="15956" spans="1:10" ht="15" customHeight="1">
      <c r="A15956" s="46" t="s">
        <v>28517</v>
      </c>
      <c r="B15956" s="46" t="s">
        <v>28518</v>
      </c>
      <c r="C15956" s="47">
        <v>0</v>
      </c>
      <c r="D15956" s="119" t="s">
        <v>21768</v>
      </c>
      <c r="E15956" s="46" t="s">
        <v>21770</v>
      </c>
      <c r="F15956" s="121">
        <v>10.7484</v>
      </c>
      <c r="G15956" s="87"/>
      <c r="H15956" s="47"/>
      <c r="I15956" s="120">
        <v>1</v>
      </c>
      <c r="J15956" s="120">
        <v>0</v>
      </c>
    </row>
    <row r="15957" spans="1:10" ht="15" customHeight="1">
      <c r="A15957" s="46" t="s">
        <v>28515</v>
      </c>
      <c r="B15957" s="46" t="s">
        <v>28516</v>
      </c>
      <c r="C15957" s="47">
        <v>0</v>
      </c>
      <c r="D15957" s="119" t="s">
        <v>21766</v>
      </c>
      <c r="E15957" s="46" t="s">
        <v>21768</v>
      </c>
      <c r="F15957" s="121">
        <v>13.3896</v>
      </c>
      <c r="G15957" s="87"/>
      <c r="H15957" s="47"/>
      <c r="I15957" s="120">
        <v>0</v>
      </c>
      <c r="J15957" s="120">
        <v>0</v>
      </c>
    </row>
    <row r="15958" spans="1:10" ht="15" customHeight="1">
      <c r="A15958" s="46" t="s">
        <v>28513</v>
      </c>
      <c r="B15958" s="46" t="s">
        <v>28514</v>
      </c>
      <c r="C15958" s="47">
        <v>0</v>
      </c>
      <c r="D15958" s="119" t="s">
        <v>21764</v>
      </c>
      <c r="E15958" s="46" t="s">
        <v>21766</v>
      </c>
      <c r="F15958" s="121">
        <v>13.3896</v>
      </c>
      <c r="G15958" s="87"/>
      <c r="H15958" s="47"/>
      <c r="I15958" s="120">
        <v>0</v>
      </c>
      <c r="J15958" s="120">
        <v>0</v>
      </c>
    </row>
    <row r="15959" spans="1:10" ht="15" customHeight="1">
      <c r="A15959" s="46" t="s">
        <v>28511</v>
      </c>
      <c r="B15959" s="46" t="s">
        <v>28512</v>
      </c>
      <c r="C15959" s="47">
        <v>0</v>
      </c>
      <c r="D15959" s="119" t="s">
        <v>21780</v>
      </c>
      <c r="E15959" s="46" t="s">
        <v>21764</v>
      </c>
      <c r="F15959" s="121">
        <v>6.5582000000000003</v>
      </c>
      <c r="G15959" s="87"/>
      <c r="H15959" s="47"/>
      <c r="I15959" s="120">
        <v>0</v>
      </c>
      <c r="J15959" s="120">
        <v>0</v>
      </c>
    </row>
    <row r="15960" spans="1:10" ht="15" customHeight="1">
      <c r="A15960" s="46" t="s">
        <v>28621</v>
      </c>
      <c r="B15960" s="46" t="s">
        <v>28622</v>
      </c>
      <c r="C15960" s="47">
        <v>116.554</v>
      </c>
      <c r="D15960" s="119" t="s">
        <v>21778</v>
      </c>
      <c r="E15960" s="46" t="s">
        <v>21780</v>
      </c>
      <c r="F15960" s="121">
        <v>6.5582000000000003</v>
      </c>
      <c r="G15960" s="87"/>
      <c r="H15960" s="47"/>
      <c r="I15960" s="120">
        <v>0</v>
      </c>
      <c r="J15960" s="120">
        <v>0</v>
      </c>
    </row>
    <row r="15961" spans="1:10" ht="15" customHeight="1">
      <c r="A15961" s="46" t="s">
        <v>28619</v>
      </c>
      <c r="B15961" s="46" t="s">
        <v>28620</v>
      </c>
      <c r="C15961" s="47">
        <v>143.13640000000001</v>
      </c>
      <c r="D15961" s="119" t="s">
        <v>21776</v>
      </c>
      <c r="E15961" s="46" t="s">
        <v>21778</v>
      </c>
      <c r="F15961" s="121">
        <v>6.5582000000000003</v>
      </c>
      <c r="G15961" s="87"/>
      <c r="H15961" s="47"/>
      <c r="I15961" s="120">
        <v>0</v>
      </c>
      <c r="J15961" s="120">
        <v>0</v>
      </c>
    </row>
    <row r="15962" spans="1:10" ht="15" customHeight="1">
      <c r="A15962" s="46" t="s">
        <v>28509</v>
      </c>
      <c r="B15962" s="46" t="s">
        <v>28510</v>
      </c>
      <c r="C15962" s="47">
        <v>0</v>
      </c>
      <c r="D15962" s="119" t="s">
        <v>21774</v>
      </c>
      <c r="E15962" s="46" t="s">
        <v>21776</v>
      </c>
      <c r="F15962" s="121">
        <v>9.7462</v>
      </c>
      <c r="G15962" s="87"/>
      <c r="H15962" s="47"/>
      <c r="I15962" s="120">
        <v>0</v>
      </c>
      <c r="J15962" s="120">
        <v>0</v>
      </c>
    </row>
    <row r="15963" spans="1:10" ht="15" customHeight="1">
      <c r="A15963" s="46" t="s">
        <v>28617</v>
      </c>
      <c r="B15963" s="46" t="s">
        <v>28618</v>
      </c>
      <c r="C15963" s="47">
        <v>198.8006</v>
      </c>
      <c r="D15963" s="119" t="s">
        <v>22364</v>
      </c>
      <c r="E15963" s="46" t="s">
        <v>21774</v>
      </c>
      <c r="F15963" s="121">
        <v>1.6194</v>
      </c>
      <c r="G15963" s="87"/>
      <c r="H15963" s="47"/>
      <c r="I15963" s="120">
        <v>1</v>
      </c>
      <c r="J15963" s="120">
        <v>0</v>
      </c>
    </row>
    <row r="15964" spans="1:10" ht="15" customHeight="1">
      <c r="A15964" s="46" t="s">
        <v>28615</v>
      </c>
      <c r="B15964" s="46" t="s">
        <v>28616</v>
      </c>
      <c r="C15964" s="47">
        <v>330.18959999999998</v>
      </c>
      <c r="D15964" s="119" t="s">
        <v>22362</v>
      </c>
      <c r="E15964" s="46" t="s">
        <v>22364</v>
      </c>
      <c r="F15964" s="121">
        <v>1.6852</v>
      </c>
      <c r="G15964" s="87"/>
      <c r="H15964" s="47"/>
      <c r="I15964" s="120">
        <v>5</v>
      </c>
      <c r="J15964" s="120">
        <v>0</v>
      </c>
    </row>
    <row r="15965" spans="1:10" ht="15" customHeight="1">
      <c r="A15965" s="46" t="s">
        <v>28613</v>
      </c>
      <c r="B15965" s="46" t="s">
        <v>28614</v>
      </c>
      <c r="C15965" s="47">
        <v>353.77460000000002</v>
      </c>
      <c r="D15965" s="119" t="s">
        <v>22361</v>
      </c>
      <c r="E15965" s="46" t="s">
        <v>22362</v>
      </c>
      <c r="F15965" s="121">
        <v>2.758</v>
      </c>
      <c r="G15965" s="87"/>
      <c r="H15965" s="47"/>
      <c r="I15965" s="120">
        <v>6</v>
      </c>
      <c r="J15965" s="120">
        <v>0</v>
      </c>
    </row>
    <row r="15966" spans="1:10" ht="15" customHeight="1">
      <c r="A15966" s="46" t="s">
        <v>28611</v>
      </c>
      <c r="B15966" s="46" t="s">
        <v>28612</v>
      </c>
      <c r="C15966" s="47">
        <v>125.5102</v>
      </c>
      <c r="D15966" s="119" t="s">
        <v>22359</v>
      </c>
      <c r="E15966" s="46" t="s">
        <v>22361</v>
      </c>
      <c r="F15966" s="121">
        <v>2.4653999999999998</v>
      </c>
      <c r="G15966" s="87"/>
      <c r="H15966" s="47"/>
      <c r="I15966" s="120">
        <v>0</v>
      </c>
      <c r="J15966" s="120">
        <v>0</v>
      </c>
    </row>
    <row r="15967" spans="1:10" ht="15" customHeight="1">
      <c r="A15967" s="46" t="s">
        <v>28609</v>
      </c>
      <c r="B15967" s="46" t="s">
        <v>28610</v>
      </c>
      <c r="C15967" s="47">
        <v>154.03540000000001</v>
      </c>
      <c r="D15967" s="119" t="s">
        <v>22357</v>
      </c>
      <c r="E15967" s="46" t="s">
        <v>22359</v>
      </c>
      <c r="F15967" s="121">
        <v>1.6506000000000001</v>
      </c>
      <c r="G15967" s="87"/>
      <c r="H15967" s="47"/>
      <c r="I15967" s="120">
        <v>0</v>
      </c>
      <c r="J15967" s="120">
        <v>0</v>
      </c>
    </row>
    <row r="15968" spans="1:10" ht="15" customHeight="1">
      <c r="A15968" s="46" t="s">
        <v>28607</v>
      </c>
      <c r="B15968" s="46" t="s">
        <v>28608</v>
      </c>
      <c r="C15968" s="47">
        <v>168.29759999999999</v>
      </c>
      <c r="D15968" s="119" t="s">
        <v>22355</v>
      </c>
      <c r="E15968" s="46" t="s">
        <v>22357</v>
      </c>
      <c r="F15968" s="121">
        <v>1.7851999999999999</v>
      </c>
      <c r="G15968" s="87"/>
      <c r="H15968" s="47"/>
      <c r="I15968" s="120">
        <v>11</v>
      </c>
      <c r="J15968" s="120">
        <v>0</v>
      </c>
    </row>
    <row r="15969" spans="1:10" ht="15" customHeight="1">
      <c r="A15969" s="46" t="s">
        <v>28605</v>
      </c>
      <c r="B15969" s="46" t="s">
        <v>28606</v>
      </c>
      <c r="C15969" s="47">
        <v>183.96279999999999</v>
      </c>
      <c r="D15969" s="119" t="s">
        <v>22353</v>
      </c>
      <c r="E15969" s="46" t="s">
        <v>22355</v>
      </c>
      <c r="F15969" s="121">
        <v>0.99180000000000001</v>
      </c>
      <c r="G15969" s="87"/>
      <c r="H15969" s="47"/>
      <c r="I15969" s="120">
        <v>3</v>
      </c>
      <c r="J15969" s="120">
        <v>0</v>
      </c>
    </row>
    <row r="15970" spans="1:10" ht="15" customHeight="1">
      <c r="A15970" s="46" t="s">
        <v>28603</v>
      </c>
      <c r="B15970" s="46" t="s">
        <v>28604</v>
      </c>
      <c r="C15970" s="47">
        <v>165.09479999999999</v>
      </c>
      <c r="D15970" s="119" t="s">
        <v>22351</v>
      </c>
      <c r="E15970" s="46" t="s">
        <v>22353</v>
      </c>
      <c r="F15970" s="121">
        <v>1.0911999999999999</v>
      </c>
      <c r="G15970" s="87"/>
      <c r="H15970" s="47"/>
      <c r="I15970" s="120">
        <v>8</v>
      </c>
      <c r="J15970" s="120">
        <v>0</v>
      </c>
    </row>
    <row r="15971" spans="1:10" ht="15" customHeight="1">
      <c r="A15971" s="46" t="s">
        <v>28601</v>
      </c>
      <c r="B15971" s="46" t="s">
        <v>28602</v>
      </c>
      <c r="C15971" s="47">
        <v>211.08519999999999</v>
      </c>
      <c r="D15971" s="119" t="s">
        <v>22350</v>
      </c>
      <c r="E15971" s="46" t="s">
        <v>22351</v>
      </c>
      <c r="F15971" s="121">
        <v>1.254</v>
      </c>
      <c r="G15971" s="87"/>
      <c r="H15971" s="47"/>
      <c r="I15971" s="120">
        <v>0</v>
      </c>
      <c r="J15971" s="120">
        <v>0</v>
      </c>
    </row>
    <row r="15972" spans="1:10" ht="15" customHeight="1">
      <c r="A15972" s="46" t="s">
        <v>28599</v>
      </c>
      <c r="B15972" s="46" t="s">
        <v>28600</v>
      </c>
      <c r="C15972" s="47">
        <v>165.09479999999999</v>
      </c>
      <c r="D15972" s="119" t="s">
        <v>22348</v>
      </c>
      <c r="E15972" s="46" t="s">
        <v>22350</v>
      </c>
      <c r="F15972" s="121">
        <v>0.99180000000000001</v>
      </c>
      <c r="G15972" s="87"/>
      <c r="H15972" s="47"/>
      <c r="I15972" s="120">
        <v>0</v>
      </c>
      <c r="J15972" s="120">
        <v>0</v>
      </c>
    </row>
    <row r="15973" spans="1:10" ht="15" customHeight="1">
      <c r="A15973" s="46" t="s">
        <v>28597</v>
      </c>
      <c r="B15973" s="46" t="s">
        <v>28598</v>
      </c>
      <c r="C15973" s="47">
        <v>168.29759999999999</v>
      </c>
      <c r="D15973" s="119" t="s">
        <v>22346</v>
      </c>
      <c r="E15973" s="46" t="s">
        <v>22348</v>
      </c>
      <c r="F15973" s="121">
        <v>1.1335999999999999</v>
      </c>
      <c r="G15973" s="87"/>
      <c r="H15973" s="47"/>
      <c r="I15973" s="120">
        <v>0</v>
      </c>
      <c r="J15973" s="120">
        <v>0</v>
      </c>
    </row>
    <row r="15974" spans="1:10" ht="15" customHeight="1">
      <c r="A15974" s="46" t="s">
        <v>28595</v>
      </c>
      <c r="B15974" s="46" t="s">
        <v>28596</v>
      </c>
      <c r="C15974" s="47">
        <v>117.9248</v>
      </c>
      <c r="D15974" s="119" t="s">
        <v>22344</v>
      </c>
      <c r="E15974" s="46" t="s">
        <v>22346</v>
      </c>
      <c r="F15974" s="121">
        <v>2.3519999999999999</v>
      </c>
      <c r="G15974" s="87"/>
      <c r="H15974" s="47"/>
      <c r="I15974" s="120">
        <v>1</v>
      </c>
      <c r="J15974" s="120">
        <v>0</v>
      </c>
    </row>
    <row r="15975" spans="1:10" ht="15" customHeight="1">
      <c r="A15975" s="46" t="s">
        <v>36026</v>
      </c>
      <c r="B15975" s="46" t="s">
        <v>36027</v>
      </c>
      <c r="C15975" s="47">
        <v>142.00040000000001</v>
      </c>
      <c r="D15975" s="119" t="s">
        <v>22342</v>
      </c>
      <c r="E15975" s="46" t="s">
        <v>22344</v>
      </c>
      <c r="F15975" s="121">
        <v>1.92</v>
      </c>
      <c r="G15975" s="87"/>
      <c r="H15975" s="47"/>
      <c r="I15975" s="120">
        <v>16</v>
      </c>
      <c r="J15975" s="120">
        <v>0</v>
      </c>
    </row>
    <row r="15976" spans="1:10" ht="15" customHeight="1">
      <c r="A15976" s="46" t="s">
        <v>28659</v>
      </c>
      <c r="B15976" s="46" t="s">
        <v>28660</v>
      </c>
      <c r="C15976" s="47">
        <v>111.2478</v>
      </c>
      <c r="D15976" s="119" t="s">
        <v>22340</v>
      </c>
      <c r="E15976" s="46" t="s">
        <v>22342</v>
      </c>
      <c r="F15976" s="121">
        <v>0.88560000000000005</v>
      </c>
      <c r="G15976" s="87"/>
      <c r="H15976" s="47"/>
      <c r="I15976" s="120">
        <v>0</v>
      </c>
      <c r="J15976" s="120">
        <v>0</v>
      </c>
    </row>
    <row r="15977" spans="1:10" ht="15" customHeight="1">
      <c r="A15977" s="46" t="s">
        <v>28657</v>
      </c>
      <c r="B15977" s="46" t="s">
        <v>28658</v>
      </c>
      <c r="C15977" s="47">
        <v>54.197600000000001</v>
      </c>
      <c r="D15977" s="119" t="s">
        <v>22338</v>
      </c>
      <c r="E15977" s="46" t="s">
        <v>22340</v>
      </c>
      <c r="F15977" s="121">
        <v>1.0880000000000001</v>
      </c>
      <c r="G15977" s="87"/>
      <c r="H15977" s="47"/>
      <c r="I15977" s="120">
        <v>0</v>
      </c>
      <c r="J15977" s="120">
        <v>0</v>
      </c>
    </row>
    <row r="15978" spans="1:10" ht="15" customHeight="1">
      <c r="A15978" s="46" t="s">
        <v>28655</v>
      </c>
      <c r="B15978" s="46" t="s">
        <v>28656</v>
      </c>
      <c r="C15978" s="47">
        <v>119.8052</v>
      </c>
      <c r="D15978" s="119" t="s">
        <v>22336</v>
      </c>
      <c r="E15978" s="46" t="s">
        <v>22338</v>
      </c>
      <c r="F15978" s="121">
        <v>1.4676</v>
      </c>
      <c r="G15978" s="87"/>
      <c r="H15978" s="47"/>
      <c r="I15978" s="120">
        <v>0</v>
      </c>
      <c r="J15978" s="120">
        <v>0</v>
      </c>
    </row>
    <row r="15979" spans="1:10" ht="15" customHeight="1">
      <c r="A15979" s="46" t="s">
        <v>28653</v>
      </c>
      <c r="B15979" s="46" t="s">
        <v>28654</v>
      </c>
      <c r="C15979" s="47">
        <v>119.8052</v>
      </c>
      <c r="D15979" s="119" t="s">
        <v>22334</v>
      </c>
      <c r="E15979" s="46" t="s">
        <v>22336</v>
      </c>
      <c r="F15979" s="121">
        <v>0.96140000000000003</v>
      </c>
      <c r="G15979" s="87"/>
      <c r="H15979" s="47"/>
      <c r="I15979" s="120">
        <v>0</v>
      </c>
      <c r="J15979" s="120">
        <v>0</v>
      </c>
    </row>
    <row r="15980" spans="1:10" ht="15" customHeight="1">
      <c r="A15980" s="46" t="s">
        <v>28651</v>
      </c>
      <c r="B15980" s="46" t="s">
        <v>28652</v>
      </c>
      <c r="C15980" s="47">
        <v>114.1</v>
      </c>
      <c r="D15980" s="119" t="s">
        <v>22332</v>
      </c>
      <c r="E15980" s="46" t="s">
        <v>22334</v>
      </c>
      <c r="F15980" s="121">
        <v>0.88560000000000005</v>
      </c>
      <c r="G15980" s="87"/>
      <c r="H15980" s="47"/>
      <c r="I15980" s="120">
        <v>0</v>
      </c>
      <c r="J15980" s="120">
        <v>0</v>
      </c>
    </row>
    <row r="15981" spans="1:10" ht="15" customHeight="1">
      <c r="A15981" s="46" t="s">
        <v>28663</v>
      </c>
      <c r="B15981" s="46" t="s">
        <v>28664</v>
      </c>
      <c r="C15981" s="47">
        <v>128.46299999999999</v>
      </c>
      <c r="D15981" s="119" t="s">
        <v>22330</v>
      </c>
      <c r="E15981" s="46" t="s">
        <v>22332</v>
      </c>
      <c r="F15981" s="121">
        <v>1.6446000000000001</v>
      </c>
      <c r="G15981" s="87"/>
      <c r="H15981" s="47"/>
      <c r="I15981" s="120">
        <v>0</v>
      </c>
      <c r="J15981" s="120">
        <v>0</v>
      </c>
    </row>
    <row r="15982" spans="1:10" ht="15" customHeight="1">
      <c r="A15982" s="46" t="s">
        <v>28661</v>
      </c>
      <c r="B15982" s="46" t="s">
        <v>28662</v>
      </c>
      <c r="C15982" s="47">
        <v>128.46299999999999</v>
      </c>
      <c r="D15982" s="119" t="s">
        <v>22328</v>
      </c>
      <c r="E15982" s="46" t="s">
        <v>22330</v>
      </c>
      <c r="F15982" s="121">
        <v>0.63260000000000005</v>
      </c>
      <c r="G15982" s="87"/>
      <c r="H15982" s="47"/>
      <c r="I15982" s="120">
        <v>0</v>
      </c>
      <c r="J15982" s="120">
        <v>0</v>
      </c>
    </row>
    <row r="15983" spans="1:10" ht="15" customHeight="1">
      <c r="A15983" s="46" t="s">
        <v>28575</v>
      </c>
      <c r="B15983" s="46" t="s">
        <v>28576</v>
      </c>
      <c r="C15983" s="47">
        <v>55.460799999999999</v>
      </c>
      <c r="D15983" s="119" t="s">
        <v>22326</v>
      </c>
      <c r="E15983" s="46" t="s">
        <v>22328</v>
      </c>
      <c r="F15983" s="121">
        <v>0.60719999999999996</v>
      </c>
      <c r="G15983" s="87"/>
      <c r="H15983" s="47"/>
      <c r="I15983" s="120">
        <v>0</v>
      </c>
      <c r="J15983" s="120">
        <v>0</v>
      </c>
    </row>
    <row r="15984" spans="1:10" ht="15" customHeight="1">
      <c r="A15984" s="46" t="s">
        <v>28667</v>
      </c>
      <c r="B15984" s="46" t="s">
        <v>28668</v>
      </c>
      <c r="C15984" s="47">
        <v>244.5248</v>
      </c>
      <c r="D15984" s="119" t="s">
        <v>22324</v>
      </c>
      <c r="E15984" s="46" t="s">
        <v>22326</v>
      </c>
      <c r="F15984" s="121">
        <v>0.93620000000000003</v>
      </c>
      <c r="G15984" s="87"/>
      <c r="H15984" s="47"/>
      <c r="I15984" s="120">
        <v>0</v>
      </c>
      <c r="J15984" s="120">
        <v>0</v>
      </c>
    </row>
    <row r="15985" spans="1:10" ht="15" customHeight="1">
      <c r="A15985" s="46" t="s">
        <v>28665</v>
      </c>
      <c r="B15985" s="46" t="s">
        <v>28666</v>
      </c>
      <c r="C15985" s="47">
        <v>27.974</v>
      </c>
      <c r="D15985" s="119" t="s">
        <v>22322</v>
      </c>
      <c r="E15985" s="46" t="s">
        <v>22324</v>
      </c>
      <c r="F15985" s="121">
        <v>0.53139999999999998</v>
      </c>
      <c r="G15985" s="87"/>
      <c r="H15985" s="47"/>
      <c r="I15985" s="120">
        <v>0</v>
      </c>
      <c r="J15985" s="120">
        <v>0</v>
      </c>
    </row>
    <row r="15986" spans="1:10" ht="15" customHeight="1">
      <c r="A15986" s="46" t="s">
        <v>28680</v>
      </c>
      <c r="B15986" s="46" t="s">
        <v>28681</v>
      </c>
      <c r="C15986" s="47">
        <v>414.07319999999999</v>
      </c>
      <c r="D15986" s="119" t="s">
        <v>22320</v>
      </c>
      <c r="E15986" s="46" t="s">
        <v>22322</v>
      </c>
      <c r="F15986" s="121">
        <v>0.63260000000000005</v>
      </c>
      <c r="G15986" s="87"/>
      <c r="H15986" s="47"/>
      <c r="I15986" s="120">
        <v>2</v>
      </c>
      <c r="J15986" s="120">
        <v>0</v>
      </c>
    </row>
    <row r="15987" spans="1:10" ht="15" customHeight="1">
      <c r="A15987" s="46" t="s">
        <v>28684</v>
      </c>
      <c r="B15987" s="46" t="s">
        <v>28685</v>
      </c>
      <c r="C15987" s="47">
        <v>89.506799999999998</v>
      </c>
      <c r="D15987" s="119" t="s">
        <v>22318</v>
      </c>
      <c r="E15987" s="46" t="s">
        <v>22320</v>
      </c>
      <c r="F15987" s="121">
        <v>0.98680000000000001</v>
      </c>
      <c r="G15987" s="87"/>
      <c r="H15987" s="47"/>
      <c r="I15987" s="120">
        <v>0</v>
      </c>
      <c r="J15987" s="120">
        <v>0</v>
      </c>
    </row>
    <row r="15988" spans="1:10" ht="15" customHeight="1">
      <c r="A15988" s="46" t="s">
        <v>28682</v>
      </c>
      <c r="B15988" s="46" t="s">
        <v>28683</v>
      </c>
      <c r="C15988" s="47">
        <v>89.506799999999998</v>
      </c>
      <c r="D15988" s="119" t="s">
        <v>22316</v>
      </c>
      <c r="E15988" s="46" t="s">
        <v>22318</v>
      </c>
      <c r="F15988" s="121">
        <v>0.63260000000000005</v>
      </c>
      <c r="G15988" s="87"/>
      <c r="H15988" s="47"/>
      <c r="I15988" s="120">
        <v>0</v>
      </c>
      <c r="J15988" s="120">
        <v>0</v>
      </c>
    </row>
    <row r="15989" spans="1:10" ht="15" customHeight="1">
      <c r="A15989" s="46" t="s">
        <v>28691</v>
      </c>
      <c r="B15989" s="46" t="s">
        <v>28692</v>
      </c>
      <c r="C15989" s="47">
        <v>1110.3579999999999</v>
      </c>
      <c r="D15989" s="119" t="s">
        <v>22314</v>
      </c>
      <c r="E15989" s="46" t="s">
        <v>22316</v>
      </c>
      <c r="F15989" s="121">
        <v>1.0628</v>
      </c>
      <c r="G15989" s="87"/>
      <c r="H15989" s="47"/>
      <c r="I15989" s="120">
        <v>1</v>
      </c>
      <c r="J15989" s="120">
        <v>0</v>
      </c>
    </row>
    <row r="15990" spans="1:10" ht="15" customHeight="1">
      <c r="A15990" s="46" t="s">
        <v>28689</v>
      </c>
      <c r="B15990" s="46" t="s">
        <v>28690</v>
      </c>
      <c r="C15990" s="47">
        <v>0</v>
      </c>
      <c r="D15990" s="119" t="s">
        <v>21998</v>
      </c>
      <c r="E15990" s="46" t="s">
        <v>22314</v>
      </c>
      <c r="F15990" s="121">
        <v>1.0628</v>
      </c>
      <c r="G15990" s="87"/>
      <c r="H15990" s="47"/>
      <c r="I15990" s="120">
        <v>1</v>
      </c>
      <c r="J15990" s="120">
        <v>0</v>
      </c>
    </row>
    <row r="15991" spans="1:10" ht="15" customHeight="1">
      <c r="A15991" s="46" t="s">
        <v>28693</v>
      </c>
      <c r="B15991" s="46" t="s">
        <v>28694</v>
      </c>
      <c r="C15991" s="47">
        <v>687.51480000000004</v>
      </c>
      <c r="D15991" s="119" t="s">
        <v>21996</v>
      </c>
      <c r="E15991" s="46" t="s">
        <v>21998</v>
      </c>
      <c r="F15991" s="121">
        <v>1.3664000000000001</v>
      </c>
      <c r="G15991" s="87"/>
      <c r="H15991" s="47"/>
      <c r="I15991" s="120">
        <v>0</v>
      </c>
      <c r="J15991" s="120">
        <v>0</v>
      </c>
    </row>
    <row r="15992" spans="1:10" ht="15" customHeight="1">
      <c r="A15992" s="46" t="s">
        <v>28701</v>
      </c>
      <c r="B15992" s="46" t="s">
        <v>28702</v>
      </c>
      <c r="C15992" s="47">
        <v>114.602</v>
      </c>
      <c r="D15992" s="119" t="s">
        <v>22396</v>
      </c>
      <c r="E15992" s="46" t="s">
        <v>21996</v>
      </c>
      <c r="F15992" s="121">
        <v>5.2628000000000004</v>
      </c>
      <c r="G15992" s="87"/>
      <c r="H15992" s="47"/>
      <c r="I15992" s="120">
        <v>0</v>
      </c>
      <c r="J15992" s="120">
        <v>0</v>
      </c>
    </row>
    <row r="15993" spans="1:10" ht="15" customHeight="1">
      <c r="A15993" s="46" t="s">
        <v>28699</v>
      </c>
      <c r="B15993" s="46" t="s">
        <v>28700</v>
      </c>
      <c r="C15993" s="47">
        <v>114.602</v>
      </c>
      <c r="D15993" s="119" t="s">
        <v>3340</v>
      </c>
      <c r="E15993" s="46" t="s">
        <v>22396</v>
      </c>
      <c r="F15993" s="121">
        <v>3.3439999999999999</v>
      </c>
      <c r="G15993" s="87"/>
      <c r="H15993" s="47"/>
      <c r="I15993" s="120">
        <v>0</v>
      </c>
      <c r="J15993" s="120">
        <v>0</v>
      </c>
    </row>
    <row r="15994" spans="1:10" ht="15" customHeight="1">
      <c r="A15994" s="46" t="s">
        <v>28697</v>
      </c>
      <c r="B15994" s="46" t="s">
        <v>28698</v>
      </c>
      <c r="C15994" s="47">
        <v>114.602</v>
      </c>
      <c r="D15994" s="119" t="s">
        <v>22406</v>
      </c>
      <c r="E15994" s="46" t="s">
        <v>3340</v>
      </c>
      <c r="F15994" s="121">
        <v>3.7208000000000001</v>
      </c>
      <c r="G15994" s="87"/>
      <c r="H15994" s="47"/>
      <c r="I15994" s="120">
        <v>0</v>
      </c>
      <c r="J15994" s="120">
        <v>0</v>
      </c>
    </row>
    <row r="15995" spans="1:10" ht="15" customHeight="1">
      <c r="A15995" s="46" t="s">
        <v>28695</v>
      </c>
      <c r="B15995" s="46" t="s">
        <v>28696</v>
      </c>
      <c r="C15995" s="47">
        <v>114.602</v>
      </c>
      <c r="D15995" s="119" t="s">
        <v>3348</v>
      </c>
      <c r="E15995" s="46" t="s">
        <v>22406</v>
      </c>
      <c r="F15995" s="121">
        <v>5.4260000000000002</v>
      </c>
      <c r="G15995" s="87"/>
      <c r="H15995" s="47"/>
      <c r="I15995" s="120">
        <v>1</v>
      </c>
      <c r="J15995" s="120">
        <v>0</v>
      </c>
    </row>
    <row r="15996" spans="1:10" ht="15" customHeight="1">
      <c r="A15996" s="46" t="s">
        <v>28703</v>
      </c>
      <c r="B15996" s="46" t="s">
        <v>28704</v>
      </c>
      <c r="C15996" s="47">
        <v>62.480200000000004</v>
      </c>
      <c r="D15996" s="119" t="s">
        <v>22403</v>
      </c>
      <c r="E15996" s="46" t="s">
        <v>3348</v>
      </c>
      <c r="F15996" s="121">
        <v>5.8193999999999999</v>
      </c>
      <c r="G15996" s="87"/>
      <c r="H15996" s="47"/>
      <c r="I15996" s="120">
        <v>0</v>
      </c>
      <c r="J15996" s="120">
        <v>0</v>
      </c>
    </row>
    <row r="15997" spans="1:10" ht="15" customHeight="1">
      <c r="A15997" s="46" t="s">
        <v>28762</v>
      </c>
      <c r="B15997" s="46" t="s">
        <v>28763</v>
      </c>
      <c r="C15997" s="47">
        <v>776.58479999999997</v>
      </c>
      <c r="D15997" s="119" t="s">
        <v>3357</v>
      </c>
      <c r="E15997" s="46" t="s">
        <v>22403</v>
      </c>
      <c r="F15997" s="121">
        <v>8.2487999999999992</v>
      </c>
      <c r="G15997" s="87"/>
      <c r="H15997" s="47"/>
      <c r="I15997" s="120">
        <v>0</v>
      </c>
      <c r="J15997" s="120">
        <v>0</v>
      </c>
    </row>
    <row r="15998" spans="1:10" ht="15" customHeight="1">
      <c r="A15998" s="46" t="s">
        <v>28760</v>
      </c>
      <c r="B15998" s="46" t="s">
        <v>28761</v>
      </c>
      <c r="C15998" s="47">
        <v>862.76859999999999</v>
      </c>
      <c r="D15998" s="119" t="s">
        <v>22401</v>
      </c>
      <c r="E15998" s="46" t="s">
        <v>3357</v>
      </c>
      <c r="F15998" s="121">
        <v>12.0816</v>
      </c>
      <c r="G15998" s="87"/>
      <c r="H15998" s="47"/>
      <c r="I15998" s="120">
        <v>0</v>
      </c>
      <c r="J15998" s="120">
        <v>0</v>
      </c>
    </row>
    <row r="15999" spans="1:10" ht="15" customHeight="1">
      <c r="A15999" s="46" t="s">
        <v>28758</v>
      </c>
      <c r="B15999" s="46" t="s">
        <v>28759</v>
      </c>
      <c r="C15999" s="47">
        <v>776.58479999999997</v>
      </c>
      <c r="D15999" s="119" t="s">
        <v>3366</v>
      </c>
      <c r="E15999" s="46" t="s">
        <v>22401</v>
      </c>
      <c r="F15999" s="121">
        <v>14.209</v>
      </c>
      <c r="G15999" s="87"/>
      <c r="H15999" s="47"/>
      <c r="I15999" s="120">
        <v>2</v>
      </c>
      <c r="J15999" s="120">
        <v>0</v>
      </c>
    </row>
    <row r="16000" spans="1:10" ht="15" customHeight="1">
      <c r="A16000" s="46" t="s">
        <v>28756</v>
      </c>
      <c r="B16000" s="46" t="s">
        <v>28757</v>
      </c>
      <c r="C16000" s="47">
        <v>1051.9595999999999</v>
      </c>
      <c r="D16000" s="119" t="s">
        <v>22398</v>
      </c>
      <c r="E16000" s="46" t="s">
        <v>3366</v>
      </c>
      <c r="F16000" s="121">
        <v>18.307600000000001</v>
      </c>
      <c r="G16000" s="87"/>
      <c r="H16000" s="47"/>
      <c r="I16000" s="120">
        <v>2</v>
      </c>
      <c r="J16000" s="120">
        <v>0</v>
      </c>
    </row>
    <row r="16001" spans="1:10" ht="15" customHeight="1">
      <c r="A16001" s="46" t="s">
        <v>28754</v>
      </c>
      <c r="B16001" s="46" t="s">
        <v>28755</v>
      </c>
      <c r="C16001" s="47">
        <v>1262.9464</v>
      </c>
      <c r="D16001" s="119" t="s">
        <v>3387</v>
      </c>
      <c r="E16001" s="46" t="s">
        <v>22398</v>
      </c>
      <c r="F16001" s="121">
        <v>2.6023999999999998</v>
      </c>
      <c r="G16001" s="87"/>
      <c r="H16001" s="47"/>
      <c r="I16001" s="120">
        <v>0</v>
      </c>
      <c r="J16001" s="120">
        <v>0</v>
      </c>
    </row>
    <row r="16002" spans="1:10" ht="15" customHeight="1">
      <c r="A16002" s="46" t="s">
        <v>28752</v>
      </c>
      <c r="B16002" s="46" t="s">
        <v>28753</v>
      </c>
      <c r="C16002" s="47">
        <v>862.76859999999999</v>
      </c>
      <c r="D16002" s="119" t="s">
        <v>22433</v>
      </c>
      <c r="E16002" s="46" t="s">
        <v>3387</v>
      </c>
      <c r="F16002" s="121">
        <v>2.7042000000000002</v>
      </c>
      <c r="G16002" s="87"/>
      <c r="H16002" s="47"/>
      <c r="I16002" s="120">
        <v>1</v>
      </c>
      <c r="J16002" s="120">
        <v>0</v>
      </c>
    </row>
    <row r="16003" spans="1:10" ht="15" customHeight="1">
      <c r="A16003" s="46" t="s">
        <v>28750</v>
      </c>
      <c r="B16003" s="46" t="s">
        <v>28751</v>
      </c>
      <c r="C16003" s="47">
        <v>648.69140000000004</v>
      </c>
      <c r="D16003" s="119" t="s">
        <v>3396</v>
      </c>
      <c r="E16003" s="46" t="s">
        <v>22433</v>
      </c>
      <c r="F16003" s="121">
        <v>4.1193999999999997</v>
      </c>
      <c r="G16003" s="87"/>
      <c r="H16003" s="47"/>
      <c r="I16003" s="120">
        <v>2</v>
      </c>
      <c r="J16003" s="120">
        <v>0</v>
      </c>
    </row>
    <row r="16004" spans="1:10" ht="15" customHeight="1">
      <c r="A16004" s="46" t="s">
        <v>28748</v>
      </c>
      <c r="B16004" s="46" t="s">
        <v>28749</v>
      </c>
      <c r="C16004" s="47">
        <v>648.69140000000004</v>
      </c>
      <c r="D16004" s="119" t="s">
        <v>22430</v>
      </c>
      <c r="E16004" s="46" t="s">
        <v>3396</v>
      </c>
      <c r="F16004" s="121">
        <v>3.8612000000000002</v>
      </c>
      <c r="G16004" s="87"/>
      <c r="H16004" s="47"/>
      <c r="I16004" s="120">
        <v>1</v>
      </c>
      <c r="J16004" s="120">
        <v>0</v>
      </c>
    </row>
    <row r="16005" spans="1:10" ht="15" customHeight="1">
      <c r="A16005" s="46" t="s">
        <v>28746</v>
      </c>
      <c r="B16005" s="46" t="s">
        <v>28747</v>
      </c>
      <c r="C16005" s="47">
        <v>709.19899999999996</v>
      </c>
      <c r="D16005" s="119" t="s">
        <v>22428</v>
      </c>
      <c r="E16005" s="46" t="s">
        <v>22430</v>
      </c>
      <c r="F16005" s="121">
        <v>6.2506000000000004</v>
      </c>
      <c r="G16005" s="87"/>
      <c r="H16005" s="47"/>
      <c r="I16005" s="120">
        <v>0</v>
      </c>
      <c r="J16005" s="120">
        <v>0</v>
      </c>
    </row>
    <row r="16006" spans="1:10" ht="15" customHeight="1">
      <c r="A16006" s="46" t="s">
        <v>28744</v>
      </c>
      <c r="B16006" s="46" t="s">
        <v>28745</v>
      </c>
      <c r="C16006" s="47">
        <v>709.19899999999996</v>
      </c>
      <c r="D16006" s="119" t="s">
        <v>22426</v>
      </c>
      <c r="E16006" s="46" t="s">
        <v>22428</v>
      </c>
      <c r="F16006" s="121">
        <v>8.3396000000000008</v>
      </c>
      <c r="G16006" s="87"/>
      <c r="H16006" s="47"/>
      <c r="I16006" s="120">
        <v>1</v>
      </c>
      <c r="J16006" s="120">
        <v>0</v>
      </c>
    </row>
    <row r="16007" spans="1:10" ht="15" customHeight="1">
      <c r="A16007" s="46" t="s">
        <v>28742</v>
      </c>
      <c r="B16007" s="46" t="s">
        <v>28743</v>
      </c>
      <c r="C16007" s="47">
        <v>231.9924</v>
      </c>
      <c r="D16007" s="119" t="s">
        <v>22424</v>
      </c>
      <c r="E16007" s="46" t="s">
        <v>22426</v>
      </c>
      <c r="F16007" s="121">
        <v>10.2822</v>
      </c>
      <c r="G16007" s="87"/>
      <c r="H16007" s="47"/>
      <c r="I16007" s="120">
        <v>3</v>
      </c>
      <c r="J16007" s="120">
        <v>0</v>
      </c>
    </row>
    <row r="16008" spans="1:10" ht="15" customHeight="1">
      <c r="A16008" s="46" t="s">
        <v>28741</v>
      </c>
      <c r="B16008" s="46" t="s">
        <v>28737</v>
      </c>
      <c r="C16008" s="47">
        <v>231.9924</v>
      </c>
      <c r="D16008" s="119" t="s">
        <v>22422</v>
      </c>
      <c r="E16008" s="46" t="s">
        <v>22424</v>
      </c>
      <c r="F16008" s="121">
        <v>13.219200000000001</v>
      </c>
      <c r="G16008" s="87"/>
      <c r="H16008" s="47"/>
      <c r="I16008" s="120">
        <v>0</v>
      </c>
      <c r="J16008" s="120">
        <v>0</v>
      </c>
    </row>
    <row r="16009" spans="1:10" ht="15" customHeight="1">
      <c r="A16009" s="46" t="s">
        <v>28739</v>
      </c>
      <c r="B16009" s="46" t="s">
        <v>28740</v>
      </c>
      <c r="C16009" s="47">
        <v>281.50920000000002</v>
      </c>
      <c r="D16009" s="119" t="s">
        <v>3410</v>
      </c>
      <c r="E16009" s="46" t="s">
        <v>22422</v>
      </c>
      <c r="F16009" s="121">
        <v>3.5131999999999999</v>
      </c>
      <c r="G16009" s="87"/>
      <c r="H16009" s="47"/>
      <c r="I16009" s="120">
        <v>0</v>
      </c>
      <c r="J16009" s="120">
        <v>0</v>
      </c>
    </row>
    <row r="16010" spans="1:10" ht="15" customHeight="1">
      <c r="A16010" s="46" t="s">
        <v>28738</v>
      </c>
      <c r="B16010" s="46" t="s">
        <v>28736</v>
      </c>
      <c r="C16010" s="47">
        <v>281.50920000000002</v>
      </c>
      <c r="D16010" s="119" t="s">
        <v>33691</v>
      </c>
      <c r="E16010" s="46" t="s">
        <v>3410</v>
      </c>
      <c r="F16010" s="121">
        <v>4.3482000000000003</v>
      </c>
      <c r="G16010" s="87"/>
      <c r="H16010" s="47"/>
      <c r="I16010" s="120">
        <v>0</v>
      </c>
      <c r="J16010" s="120">
        <v>0</v>
      </c>
    </row>
    <row r="16011" spans="1:10" ht="15" customHeight="1">
      <c r="A16011" s="46" t="s">
        <v>584</v>
      </c>
      <c r="B16011" s="46" t="s">
        <v>28737</v>
      </c>
      <c r="C16011" s="47">
        <v>287.30680000000001</v>
      </c>
      <c r="D16011" s="119" t="s">
        <v>3416</v>
      </c>
      <c r="E16011" s="46" t="s">
        <v>33691</v>
      </c>
      <c r="F16011" s="121">
        <v>4.6898</v>
      </c>
      <c r="G16011" s="87"/>
      <c r="H16011" s="47"/>
      <c r="I16011" s="120">
        <v>1</v>
      </c>
      <c r="J16011" s="120">
        <v>0</v>
      </c>
    </row>
    <row r="16012" spans="1:10" ht="15" customHeight="1">
      <c r="A16012" s="46" t="s">
        <v>28735</v>
      </c>
      <c r="B16012" s="46" t="s">
        <v>28736</v>
      </c>
      <c r="C16012" s="47">
        <v>349.54320000000001</v>
      </c>
      <c r="D16012" s="119" t="s">
        <v>22419</v>
      </c>
      <c r="E16012" s="46" t="s">
        <v>3416</v>
      </c>
      <c r="F16012" s="121">
        <v>5.51</v>
      </c>
      <c r="G16012" s="87"/>
      <c r="H16012" s="47"/>
      <c r="I16012" s="120">
        <v>1</v>
      </c>
      <c r="J16012" s="120">
        <v>0</v>
      </c>
    </row>
    <row r="16013" spans="1:10" ht="15" customHeight="1">
      <c r="A16013" s="46" t="s">
        <v>28733</v>
      </c>
      <c r="B16013" s="46" t="s">
        <v>28734</v>
      </c>
      <c r="C16013" s="47">
        <v>687.00819999999999</v>
      </c>
      <c r="D16013" s="119" t="s">
        <v>22417</v>
      </c>
      <c r="E16013" s="46" t="s">
        <v>22419</v>
      </c>
      <c r="F16013" s="121">
        <v>3.5419999999999998</v>
      </c>
      <c r="G16013" s="87"/>
      <c r="H16013" s="47"/>
      <c r="I16013" s="120">
        <v>0</v>
      </c>
      <c r="J16013" s="120">
        <v>0</v>
      </c>
    </row>
    <row r="16014" spans="1:10" ht="15" customHeight="1">
      <c r="A16014" s="46" t="s">
        <v>28731</v>
      </c>
      <c r="B16014" s="46" t="s">
        <v>28732</v>
      </c>
      <c r="C16014" s="47">
        <v>687.00819999999999</v>
      </c>
      <c r="D16014" s="119" t="s">
        <v>22415</v>
      </c>
      <c r="E16014" s="46" t="s">
        <v>22417</v>
      </c>
      <c r="F16014" s="121">
        <v>7.6563999999999997</v>
      </c>
      <c r="G16014" s="87"/>
      <c r="H16014" s="47"/>
      <c r="I16014" s="120">
        <v>0</v>
      </c>
      <c r="J16014" s="120">
        <v>0</v>
      </c>
    </row>
    <row r="16015" spans="1:10" ht="15" customHeight="1">
      <c r="A16015" s="46" t="s">
        <v>28729</v>
      </c>
      <c r="B16015" s="46" t="s">
        <v>28730</v>
      </c>
      <c r="C16015" s="47">
        <v>784.41539999999998</v>
      </c>
      <c r="D16015" s="119" t="s">
        <v>3456</v>
      </c>
      <c r="E16015" s="46" t="s">
        <v>22415</v>
      </c>
      <c r="F16015" s="121">
        <v>3.4222000000000001</v>
      </c>
      <c r="G16015" s="87"/>
      <c r="H16015" s="47"/>
      <c r="I16015" s="120">
        <v>0</v>
      </c>
      <c r="J16015" s="120">
        <v>0</v>
      </c>
    </row>
    <row r="16016" spans="1:10" ht="15" customHeight="1">
      <c r="A16016" s="46" t="s">
        <v>28727</v>
      </c>
      <c r="B16016" s="46" t="s">
        <v>28728</v>
      </c>
      <c r="C16016" s="47">
        <v>784.41539999999998</v>
      </c>
      <c r="D16016" s="119" t="s">
        <v>22412</v>
      </c>
      <c r="E16016" s="46" t="s">
        <v>3456</v>
      </c>
      <c r="F16016" s="121">
        <v>3.7942</v>
      </c>
      <c r="G16016" s="87"/>
      <c r="H16016" s="47"/>
      <c r="I16016" s="120">
        <v>1</v>
      </c>
      <c r="J16016" s="120">
        <v>0</v>
      </c>
    </row>
    <row r="16017" spans="1:10" ht="15" customHeight="1">
      <c r="A16017" s="46" t="s">
        <v>28725</v>
      </c>
      <c r="B16017" s="46" t="s">
        <v>28726</v>
      </c>
      <c r="C16017" s="47">
        <v>597.64099999999996</v>
      </c>
      <c r="D16017" s="119" t="s">
        <v>3463</v>
      </c>
      <c r="E16017" s="46" t="s">
        <v>22412</v>
      </c>
      <c r="F16017" s="121">
        <v>5.3220000000000001</v>
      </c>
      <c r="G16017" s="87"/>
      <c r="H16017" s="47"/>
      <c r="I16017" s="120">
        <v>5</v>
      </c>
      <c r="J16017" s="120">
        <v>0</v>
      </c>
    </row>
    <row r="16018" spans="1:10" ht="15" customHeight="1">
      <c r="A16018" s="46" t="s">
        <v>28723</v>
      </c>
      <c r="B16018" s="46" t="s">
        <v>28724</v>
      </c>
      <c r="C16018" s="47">
        <v>597.64099999999996</v>
      </c>
      <c r="D16018" s="119" t="s">
        <v>22409</v>
      </c>
      <c r="E16018" s="46" t="s">
        <v>3463</v>
      </c>
      <c r="F16018" s="121">
        <v>4.3266</v>
      </c>
      <c r="G16018" s="87"/>
      <c r="H16018" s="47"/>
      <c r="I16018" s="120">
        <v>0</v>
      </c>
      <c r="J16018" s="120">
        <v>0</v>
      </c>
    </row>
    <row r="16019" spans="1:10" ht="15" customHeight="1">
      <c r="A16019" s="46" t="s">
        <v>28721</v>
      </c>
      <c r="B16019" s="46" t="s">
        <v>28722</v>
      </c>
      <c r="C16019" s="47">
        <v>278.51179999999999</v>
      </c>
      <c r="D16019" s="119" t="s">
        <v>3600</v>
      </c>
      <c r="E16019" s="46" t="s">
        <v>22409</v>
      </c>
      <c r="F16019" s="121">
        <v>2.6414</v>
      </c>
      <c r="G16019" s="87"/>
      <c r="H16019" s="47"/>
      <c r="I16019" s="120">
        <v>0</v>
      </c>
      <c r="J16019" s="120">
        <v>0</v>
      </c>
    </row>
    <row r="16020" spans="1:10" ht="15" customHeight="1">
      <c r="A16020" s="46" t="s">
        <v>28719</v>
      </c>
      <c r="B16020" s="46" t="s">
        <v>28720</v>
      </c>
      <c r="C16020" s="47">
        <v>278.51179999999999</v>
      </c>
      <c r="D16020" s="119" t="s">
        <v>22455</v>
      </c>
      <c r="E16020" s="46" t="s">
        <v>3600</v>
      </c>
      <c r="F16020" s="121">
        <v>3.7884000000000002</v>
      </c>
      <c r="G16020" s="87"/>
      <c r="H16020" s="47"/>
      <c r="I16020" s="120">
        <v>0</v>
      </c>
      <c r="J16020" s="120">
        <v>0</v>
      </c>
    </row>
    <row r="16021" spans="1:10" ht="15" customHeight="1">
      <c r="A16021" s="46" t="s">
        <v>28717</v>
      </c>
      <c r="B16021" s="46" t="s">
        <v>28718</v>
      </c>
      <c r="C16021" s="47">
        <v>705.4348</v>
      </c>
      <c r="D16021" s="119" t="s">
        <v>3607</v>
      </c>
      <c r="E16021" s="46" t="s">
        <v>22455</v>
      </c>
      <c r="F16021" s="121">
        <v>4.0338000000000003</v>
      </c>
      <c r="G16021" s="87"/>
      <c r="H16021" s="47"/>
      <c r="I16021" s="120">
        <v>0</v>
      </c>
      <c r="J16021" s="120">
        <v>0</v>
      </c>
    </row>
    <row r="16022" spans="1:10" ht="15" customHeight="1">
      <c r="A16022" s="46" t="s">
        <v>28715</v>
      </c>
      <c r="B16022" s="46" t="s">
        <v>28716</v>
      </c>
      <c r="C16022" s="47">
        <v>338.88</v>
      </c>
      <c r="D16022" s="119" t="s">
        <v>22452</v>
      </c>
      <c r="E16022" s="46" t="s">
        <v>3607</v>
      </c>
      <c r="F16022" s="121">
        <v>4.9454000000000002</v>
      </c>
      <c r="G16022" s="87"/>
      <c r="H16022" s="47"/>
      <c r="I16022" s="120">
        <v>0</v>
      </c>
      <c r="J16022" s="120">
        <v>0</v>
      </c>
    </row>
    <row r="16023" spans="1:10" ht="15" customHeight="1">
      <c r="A16023" s="46" t="s">
        <v>28713</v>
      </c>
      <c r="B16023" s="46" t="s">
        <v>28714</v>
      </c>
      <c r="C16023" s="47">
        <v>338.88</v>
      </c>
      <c r="D16023" s="119" t="s">
        <v>22450</v>
      </c>
      <c r="E16023" s="46" t="s">
        <v>22452</v>
      </c>
      <c r="F16023" s="121">
        <v>6.7153999999999998</v>
      </c>
      <c r="G16023" s="87"/>
      <c r="H16023" s="47"/>
      <c r="I16023" s="120">
        <v>0</v>
      </c>
      <c r="J16023" s="120">
        <v>0</v>
      </c>
    </row>
    <row r="16024" spans="1:10" ht="15" customHeight="1">
      <c r="A16024" s="46" t="s">
        <v>28711</v>
      </c>
      <c r="B16024" s="46" t="s">
        <v>28712</v>
      </c>
      <c r="C16024" s="47">
        <v>712.98659999999995</v>
      </c>
      <c r="D16024" s="119" t="s">
        <v>22448</v>
      </c>
      <c r="E16024" s="46" t="s">
        <v>22450</v>
      </c>
      <c r="F16024" s="121">
        <v>8.9499999999999993</v>
      </c>
      <c r="G16024" s="87"/>
      <c r="H16024" s="47"/>
      <c r="I16024" s="120">
        <v>0</v>
      </c>
      <c r="J16024" s="120">
        <v>0</v>
      </c>
    </row>
    <row r="16025" spans="1:10" ht="15" customHeight="1">
      <c r="A16025" s="46" t="s">
        <v>28709</v>
      </c>
      <c r="B16025" s="46" t="s">
        <v>28710</v>
      </c>
      <c r="C16025" s="47">
        <v>712.98659999999995</v>
      </c>
      <c r="D16025" s="119" t="s">
        <v>22446</v>
      </c>
      <c r="E16025" s="46" t="s">
        <v>22448</v>
      </c>
      <c r="F16025" s="121">
        <v>7.3403999999999998</v>
      </c>
      <c r="G16025" s="87"/>
      <c r="H16025" s="47"/>
      <c r="I16025" s="120">
        <v>1</v>
      </c>
      <c r="J16025" s="120">
        <v>0</v>
      </c>
    </row>
    <row r="16026" spans="1:10" ht="15" customHeight="1">
      <c r="A16026" s="46" t="s">
        <v>28707</v>
      </c>
      <c r="B16026" s="46" t="s">
        <v>28708</v>
      </c>
      <c r="C16026" s="47">
        <v>376.8252</v>
      </c>
      <c r="D16026" s="119" t="s">
        <v>22444</v>
      </c>
      <c r="E16026" s="46" t="s">
        <v>22446</v>
      </c>
      <c r="F16026" s="121">
        <v>12.590400000000001</v>
      </c>
      <c r="G16026" s="87"/>
      <c r="H16026" s="47"/>
      <c r="I16026" s="120">
        <v>0</v>
      </c>
      <c r="J16026" s="120">
        <v>0</v>
      </c>
    </row>
    <row r="16027" spans="1:10" ht="15" customHeight="1">
      <c r="A16027" s="46" t="s">
        <v>28705</v>
      </c>
      <c r="B16027" s="46" t="s">
        <v>28706</v>
      </c>
      <c r="C16027" s="47">
        <v>376.8252</v>
      </c>
      <c r="D16027" s="119" t="s">
        <v>3622</v>
      </c>
      <c r="E16027" s="46" t="s">
        <v>22444</v>
      </c>
      <c r="F16027" s="121">
        <v>2.6128</v>
      </c>
      <c r="G16027" s="87"/>
      <c r="H16027" s="47"/>
      <c r="I16027" s="120">
        <v>4</v>
      </c>
      <c r="J16027" s="120">
        <v>0</v>
      </c>
    </row>
    <row r="16028" spans="1:10" ht="15" customHeight="1">
      <c r="A16028" s="46" t="s">
        <v>28780</v>
      </c>
      <c r="B16028" s="46" t="s">
        <v>28781</v>
      </c>
      <c r="C16028" s="47">
        <v>290.43220000000002</v>
      </c>
      <c r="D16028" s="119" t="s">
        <v>3628</v>
      </c>
      <c r="E16028" s="46" t="s">
        <v>3622</v>
      </c>
      <c r="F16028" s="121">
        <v>4.6196000000000002</v>
      </c>
      <c r="G16028" s="87"/>
      <c r="H16028" s="47"/>
      <c r="I16028" s="120">
        <v>0</v>
      </c>
      <c r="J16028" s="120">
        <v>0</v>
      </c>
    </row>
    <row r="16029" spans="1:10" ht="15" customHeight="1">
      <c r="A16029" s="46" t="s">
        <v>28778</v>
      </c>
      <c r="B16029" s="46" t="s">
        <v>28779</v>
      </c>
      <c r="C16029" s="47">
        <v>344.875</v>
      </c>
      <c r="D16029" s="119" t="s">
        <v>22440</v>
      </c>
      <c r="E16029" s="46" t="s">
        <v>3628</v>
      </c>
      <c r="F16029" s="121">
        <v>5.1562000000000001</v>
      </c>
      <c r="G16029" s="87"/>
      <c r="H16029" s="47"/>
      <c r="I16029" s="120">
        <v>0</v>
      </c>
      <c r="J16029" s="120">
        <v>0</v>
      </c>
    </row>
    <row r="16030" spans="1:10" ht="15" customHeight="1">
      <c r="A16030" s="46" t="s">
        <v>28776</v>
      </c>
      <c r="B16030" s="46" t="s">
        <v>28777</v>
      </c>
      <c r="C16030" s="47">
        <v>290.43220000000002</v>
      </c>
      <c r="D16030" s="119" t="s">
        <v>22438</v>
      </c>
      <c r="E16030" s="46" t="s">
        <v>22440</v>
      </c>
      <c r="F16030" s="121">
        <v>5.4142000000000001</v>
      </c>
      <c r="G16030" s="87"/>
      <c r="H16030" s="47"/>
      <c r="I16030" s="120">
        <v>0</v>
      </c>
      <c r="J16030" s="120">
        <v>0</v>
      </c>
    </row>
    <row r="16031" spans="1:10" ht="15" customHeight="1">
      <c r="A16031" s="46" t="s">
        <v>28774</v>
      </c>
      <c r="B16031" s="46" t="s">
        <v>28775</v>
      </c>
      <c r="C16031" s="47">
        <v>344.875</v>
      </c>
      <c r="D16031" s="119" t="s">
        <v>22436</v>
      </c>
      <c r="E16031" s="46" t="s">
        <v>22438</v>
      </c>
      <c r="F16031" s="121">
        <v>8.0467999999999993</v>
      </c>
      <c r="G16031" s="87"/>
      <c r="H16031" s="47"/>
      <c r="I16031" s="120">
        <v>0</v>
      </c>
      <c r="J16031" s="120">
        <v>0</v>
      </c>
    </row>
    <row r="16032" spans="1:10" ht="15" customHeight="1">
      <c r="A16032" s="46" t="s">
        <v>28772</v>
      </c>
      <c r="B16032" s="46" t="s">
        <v>28773</v>
      </c>
      <c r="C16032" s="47">
        <v>591.59939999999995</v>
      </c>
      <c r="D16032" s="119" t="s">
        <v>22466</v>
      </c>
      <c r="E16032" s="46" t="s">
        <v>22436</v>
      </c>
      <c r="F16032" s="121">
        <v>7.1959999999999997</v>
      </c>
      <c r="G16032" s="87"/>
      <c r="H16032" s="47"/>
      <c r="I16032" s="120">
        <v>0</v>
      </c>
      <c r="J16032" s="120">
        <v>0</v>
      </c>
    </row>
    <row r="16033" spans="1:10" ht="15" customHeight="1">
      <c r="A16033" s="46" t="s">
        <v>28770</v>
      </c>
      <c r="B16033" s="46" t="s">
        <v>28771</v>
      </c>
      <c r="C16033" s="47">
        <v>637.67719999999997</v>
      </c>
      <c r="D16033" s="119" t="s">
        <v>22464</v>
      </c>
      <c r="E16033" s="46" t="s">
        <v>22466</v>
      </c>
      <c r="F16033" s="121">
        <v>3.8826000000000001</v>
      </c>
      <c r="G16033" s="87"/>
      <c r="H16033" s="47"/>
      <c r="I16033" s="120">
        <v>0</v>
      </c>
      <c r="J16033" s="120">
        <v>0</v>
      </c>
    </row>
    <row r="16034" spans="1:10" ht="15" customHeight="1">
      <c r="A16034" s="46" t="s">
        <v>28768</v>
      </c>
      <c r="B16034" s="46" t="s">
        <v>28769</v>
      </c>
      <c r="C16034" s="47">
        <v>591.59939999999995</v>
      </c>
      <c r="D16034" s="119" t="s">
        <v>22462</v>
      </c>
      <c r="E16034" s="46" t="s">
        <v>22464</v>
      </c>
      <c r="F16034" s="121">
        <v>1.7472000000000001</v>
      </c>
      <c r="G16034" s="87"/>
      <c r="H16034" s="47"/>
      <c r="I16034" s="120">
        <v>0</v>
      </c>
      <c r="J16034" s="120">
        <v>0</v>
      </c>
    </row>
    <row r="16035" spans="1:10" ht="15" customHeight="1">
      <c r="A16035" s="46" t="s">
        <v>28766</v>
      </c>
      <c r="B16035" s="46" t="s">
        <v>28767</v>
      </c>
      <c r="C16035" s="47">
        <v>637.67719999999997</v>
      </c>
      <c r="D16035" s="119" t="s">
        <v>22460</v>
      </c>
      <c r="E16035" s="46" t="s">
        <v>22462</v>
      </c>
      <c r="F16035" s="121">
        <v>3.1896</v>
      </c>
      <c r="G16035" s="87"/>
      <c r="H16035" s="47"/>
      <c r="I16035" s="120">
        <v>0</v>
      </c>
      <c r="J16035" s="120">
        <v>0</v>
      </c>
    </row>
    <row r="16036" spans="1:10" ht="15" customHeight="1">
      <c r="A16036" s="46" t="s">
        <v>28782</v>
      </c>
      <c r="B16036" s="46" t="s">
        <v>28783</v>
      </c>
      <c r="C16036" s="47">
        <v>292.779</v>
      </c>
      <c r="D16036" s="119" t="s">
        <v>3886</v>
      </c>
      <c r="E16036" s="46" t="s">
        <v>22460</v>
      </c>
      <c r="F16036" s="121">
        <v>1.4184000000000001</v>
      </c>
      <c r="G16036" s="87"/>
      <c r="H16036" s="47"/>
      <c r="I16036" s="120">
        <v>0</v>
      </c>
      <c r="J16036" s="120">
        <v>0</v>
      </c>
    </row>
    <row r="16037" spans="1:10" ht="15" customHeight="1">
      <c r="A16037" s="46" t="s">
        <v>28800</v>
      </c>
      <c r="B16037" s="46" t="s">
        <v>28801</v>
      </c>
      <c r="C16037" s="47">
        <v>824.89319999999998</v>
      </c>
      <c r="D16037" s="119" t="s">
        <v>22458</v>
      </c>
      <c r="E16037" s="46" t="s">
        <v>3886</v>
      </c>
      <c r="F16037" s="121">
        <v>2.1254</v>
      </c>
      <c r="G16037" s="87"/>
      <c r="H16037" s="47"/>
      <c r="I16037" s="120">
        <v>0</v>
      </c>
      <c r="J16037" s="120">
        <v>0</v>
      </c>
    </row>
    <row r="16038" spans="1:10" ht="15" customHeight="1">
      <c r="A16038" s="46" t="s">
        <v>28798</v>
      </c>
      <c r="B16038" s="46" t="s">
        <v>28799</v>
      </c>
      <c r="C16038" s="47">
        <v>871.36599999999999</v>
      </c>
      <c r="D16038" s="119" t="s">
        <v>33694</v>
      </c>
      <c r="E16038" s="46" t="s">
        <v>22458</v>
      </c>
      <c r="F16038" s="121">
        <v>26.722000000000001</v>
      </c>
      <c r="G16038" s="87"/>
      <c r="H16038" s="47"/>
      <c r="I16038" s="120">
        <v>0</v>
      </c>
      <c r="J16038" s="120">
        <v>0</v>
      </c>
    </row>
    <row r="16039" spans="1:10" ht="15" customHeight="1">
      <c r="A16039" s="46" t="s">
        <v>28796</v>
      </c>
      <c r="B16039" s="46" t="s">
        <v>28797</v>
      </c>
      <c r="C16039" s="47">
        <v>824.89319999999998</v>
      </c>
      <c r="D16039" s="119" t="s">
        <v>5230</v>
      </c>
      <c r="E16039" s="46" t="s">
        <v>33694</v>
      </c>
      <c r="F16039" s="121">
        <v>2.9798</v>
      </c>
      <c r="G16039" s="87"/>
      <c r="H16039" s="47"/>
      <c r="I16039" s="120">
        <v>0</v>
      </c>
      <c r="J16039" s="120">
        <v>0</v>
      </c>
    </row>
    <row r="16040" spans="1:10" ht="15" customHeight="1">
      <c r="A16040" s="46" t="s">
        <v>28794</v>
      </c>
      <c r="B16040" s="46" t="s">
        <v>28795</v>
      </c>
      <c r="C16040" s="47">
        <v>824.89319999999998</v>
      </c>
      <c r="D16040" s="119" t="s">
        <v>22477</v>
      </c>
      <c r="E16040" s="46" t="s">
        <v>5230</v>
      </c>
      <c r="F16040" s="121">
        <v>3.1577999999999999</v>
      </c>
      <c r="G16040" s="87"/>
      <c r="H16040" s="47"/>
      <c r="I16040" s="120">
        <v>0</v>
      </c>
      <c r="J16040" s="120">
        <v>0</v>
      </c>
    </row>
    <row r="16041" spans="1:10" ht="15" customHeight="1">
      <c r="A16041" s="46" t="s">
        <v>28792</v>
      </c>
      <c r="B16041" s="46" t="s">
        <v>28793</v>
      </c>
      <c r="C16041" s="47">
        <v>858.00519999999995</v>
      </c>
      <c r="D16041" s="119" t="s">
        <v>5239</v>
      </c>
      <c r="E16041" s="46" t="s">
        <v>22477</v>
      </c>
      <c r="F16041" s="121">
        <v>4.1429999999999998</v>
      </c>
      <c r="G16041" s="87"/>
      <c r="H16041" s="47"/>
      <c r="I16041" s="120">
        <v>0</v>
      </c>
      <c r="J16041" s="120">
        <v>0</v>
      </c>
    </row>
    <row r="16042" spans="1:10" ht="15" customHeight="1">
      <c r="A16042" s="46" t="s">
        <v>28790</v>
      </c>
      <c r="B16042" s="46" t="s">
        <v>28791</v>
      </c>
      <c r="C16042" s="47">
        <v>278.8372</v>
      </c>
      <c r="D16042" s="119" t="s">
        <v>22474</v>
      </c>
      <c r="E16042" s="46" t="s">
        <v>5239</v>
      </c>
      <c r="F16042" s="121">
        <v>5.0468000000000002</v>
      </c>
      <c r="G16042" s="87"/>
      <c r="H16042" s="47"/>
      <c r="I16042" s="120">
        <v>0</v>
      </c>
      <c r="J16042" s="120">
        <v>0</v>
      </c>
    </row>
    <row r="16043" spans="1:10" ht="15" customHeight="1">
      <c r="A16043" s="46" t="s">
        <v>28788</v>
      </c>
      <c r="B16043" s="46" t="s">
        <v>28789</v>
      </c>
      <c r="C16043" s="47">
        <v>278.8372</v>
      </c>
      <c r="D16043" s="119" t="s">
        <v>5248</v>
      </c>
      <c r="E16043" s="46" t="s">
        <v>22474</v>
      </c>
      <c r="F16043" s="121">
        <v>6.0692000000000004</v>
      </c>
      <c r="G16043" s="87"/>
      <c r="H16043" s="47"/>
      <c r="I16043" s="120">
        <v>0</v>
      </c>
      <c r="J16043" s="120">
        <v>0</v>
      </c>
    </row>
    <row r="16044" spans="1:10" ht="15" customHeight="1">
      <c r="A16044" s="46" t="s">
        <v>28786</v>
      </c>
      <c r="B16044" s="46" t="s">
        <v>28787</v>
      </c>
      <c r="C16044" s="47">
        <v>418.25580000000002</v>
      </c>
      <c r="D16044" s="119" t="s">
        <v>22471</v>
      </c>
      <c r="E16044" s="46" t="s">
        <v>5248</v>
      </c>
      <c r="F16044" s="121">
        <v>11.0974</v>
      </c>
      <c r="G16044" s="87"/>
      <c r="H16044" s="47"/>
      <c r="I16044" s="120">
        <v>2</v>
      </c>
      <c r="J16044" s="120">
        <v>0</v>
      </c>
    </row>
    <row r="16045" spans="1:10" ht="15" customHeight="1">
      <c r="A16045" s="46" t="s">
        <v>28784</v>
      </c>
      <c r="B16045" s="46" t="s">
        <v>28785</v>
      </c>
      <c r="C16045" s="47">
        <v>534.43780000000004</v>
      </c>
      <c r="D16045" s="119" t="s">
        <v>5257</v>
      </c>
      <c r="E16045" s="46" t="s">
        <v>22471</v>
      </c>
      <c r="F16045" s="121">
        <v>15.380599999999999</v>
      </c>
      <c r="G16045" s="87"/>
      <c r="H16045" s="47"/>
      <c r="I16045" s="120">
        <v>0</v>
      </c>
      <c r="J16045" s="120">
        <v>0</v>
      </c>
    </row>
    <row r="16046" spans="1:10" ht="15" customHeight="1">
      <c r="A16046" s="46" t="s">
        <v>28861</v>
      </c>
      <c r="B16046" s="46" t="s">
        <v>28862</v>
      </c>
      <c r="C16046" s="47">
        <v>709.27819999999997</v>
      </c>
      <c r="D16046" s="119" t="s">
        <v>22468</v>
      </c>
      <c r="E16046" s="46" t="s">
        <v>5257</v>
      </c>
      <c r="F16046" s="121">
        <v>16.087599999999998</v>
      </c>
      <c r="G16046" s="87"/>
      <c r="H16046" s="47"/>
      <c r="I16046" s="120">
        <v>0</v>
      </c>
      <c r="J16046" s="120">
        <v>0</v>
      </c>
    </row>
    <row r="16047" spans="1:10" ht="15" customHeight="1">
      <c r="A16047" s="46" t="s">
        <v>28860</v>
      </c>
      <c r="B16047" s="46" t="s">
        <v>28817</v>
      </c>
      <c r="C16047" s="47">
        <v>605.19079999999997</v>
      </c>
      <c r="D16047" s="119" t="s">
        <v>5274</v>
      </c>
      <c r="E16047" s="46" t="s">
        <v>22468</v>
      </c>
      <c r="F16047" s="121">
        <v>2.2625999999999999</v>
      </c>
      <c r="G16047" s="87"/>
      <c r="H16047" s="47"/>
      <c r="I16047" s="120">
        <v>0</v>
      </c>
      <c r="J16047" s="120">
        <v>0</v>
      </c>
    </row>
    <row r="16048" spans="1:10" ht="15" customHeight="1">
      <c r="A16048" s="46" t="s">
        <v>28859</v>
      </c>
      <c r="B16048" s="46" t="s">
        <v>28858</v>
      </c>
      <c r="C16048" s="47">
        <v>709.27819999999997</v>
      </c>
      <c r="D16048" s="119" t="s">
        <v>22499</v>
      </c>
      <c r="E16048" s="46" t="s">
        <v>5274</v>
      </c>
      <c r="F16048" s="121">
        <v>2.0762</v>
      </c>
      <c r="G16048" s="87"/>
      <c r="H16048" s="47"/>
      <c r="I16048" s="120">
        <v>0</v>
      </c>
      <c r="J16048" s="120">
        <v>0</v>
      </c>
    </row>
    <row r="16049" spans="1:10" ht="15" customHeight="1">
      <c r="A16049" s="46" t="s">
        <v>28857</v>
      </c>
      <c r="B16049" s="46" t="s">
        <v>28858</v>
      </c>
      <c r="C16049" s="47">
        <v>709.27819999999997</v>
      </c>
      <c r="D16049" s="119" t="s">
        <v>5283</v>
      </c>
      <c r="E16049" s="46" t="s">
        <v>22499</v>
      </c>
      <c r="F16049" s="121">
        <v>3.3182</v>
      </c>
      <c r="G16049" s="87"/>
      <c r="H16049" s="47"/>
      <c r="I16049" s="120">
        <v>0</v>
      </c>
      <c r="J16049" s="120">
        <v>0</v>
      </c>
    </row>
    <row r="16050" spans="1:10" ht="15" customHeight="1">
      <c r="A16050" s="46" t="s">
        <v>28855</v>
      </c>
      <c r="B16050" s="46" t="s">
        <v>28856</v>
      </c>
      <c r="C16050" s="47">
        <v>338.93819999999999</v>
      </c>
      <c r="D16050" s="119" t="s">
        <v>22496</v>
      </c>
      <c r="E16050" s="46" t="s">
        <v>5283</v>
      </c>
      <c r="F16050" s="121">
        <v>3.4218000000000002</v>
      </c>
      <c r="G16050" s="87"/>
      <c r="H16050" s="47"/>
      <c r="I16050" s="120">
        <v>1</v>
      </c>
      <c r="J16050" s="120">
        <v>0</v>
      </c>
    </row>
    <row r="16051" spans="1:10" ht="15" customHeight="1">
      <c r="A16051" s="46" t="s">
        <v>28853</v>
      </c>
      <c r="B16051" s="46" t="s">
        <v>28854</v>
      </c>
      <c r="C16051" s="47">
        <v>338.93819999999999</v>
      </c>
      <c r="D16051" s="119" t="s">
        <v>22494</v>
      </c>
      <c r="E16051" s="46" t="s">
        <v>22496</v>
      </c>
      <c r="F16051" s="121">
        <v>5.5915999999999997</v>
      </c>
      <c r="G16051" s="87"/>
      <c r="H16051" s="47"/>
      <c r="I16051" s="120">
        <v>0</v>
      </c>
      <c r="J16051" s="120">
        <v>0</v>
      </c>
    </row>
    <row r="16052" spans="1:10" ht="15" customHeight="1">
      <c r="A16052" s="46" t="s">
        <v>28851</v>
      </c>
      <c r="B16052" s="46" t="s">
        <v>28852</v>
      </c>
      <c r="C16052" s="47">
        <v>328.67919999999998</v>
      </c>
      <c r="D16052" s="119" t="s">
        <v>22492</v>
      </c>
      <c r="E16052" s="46" t="s">
        <v>22494</v>
      </c>
      <c r="F16052" s="121">
        <v>6.8314000000000004</v>
      </c>
      <c r="G16052" s="87"/>
      <c r="H16052" s="47"/>
      <c r="I16052" s="120">
        <v>14</v>
      </c>
      <c r="J16052" s="120">
        <v>0</v>
      </c>
    </row>
    <row r="16053" spans="1:10" ht="15" customHeight="1">
      <c r="A16053" s="46" t="s">
        <v>28849</v>
      </c>
      <c r="B16053" s="46" t="s">
        <v>28850</v>
      </c>
      <c r="C16053" s="47">
        <v>328.67919999999998</v>
      </c>
      <c r="D16053" s="119" t="s">
        <v>22490</v>
      </c>
      <c r="E16053" s="46" t="s">
        <v>22492</v>
      </c>
      <c r="F16053" s="121">
        <v>7.7043999999999997</v>
      </c>
      <c r="G16053" s="87"/>
      <c r="H16053" s="47"/>
      <c r="I16053" s="120">
        <v>20</v>
      </c>
      <c r="J16053" s="120">
        <v>0</v>
      </c>
    </row>
    <row r="16054" spans="1:10" ht="15" customHeight="1">
      <c r="A16054" s="46" t="s">
        <v>28847</v>
      </c>
      <c r="B16054" s="46" t="s">
        <v>28848</v>
      </c>
      <c r="C16054" s="47">
        <v>779.02459999999996</v>
      </c>
      <c r="D16054" s="119" t="s">
        <v>22488</v>
      </c>
      <c r="E16054" s="46" t="s">
        <v>22490</v>
      </c>
      <c r="F16054" s="121">
        <v>11.8428</v>
      </c>
      <c r="G16054" s="87"/>
      <c r="H16054" s="47"/>
      <c r="I16054" s="120">
        <v>3</v>
      </c>
      <c r="J16054" s="120">
        <v>0</v>
      </c>
    </row>
    <row r="16055" spans="1:10" ht="15" customHeight="1">
      <c r="A16055" s="46" t="s">
        <v>28845</v>
      </c>
      <c r="B16055" s="46" t="s">
        <v>28846</v>
      </c>
      <c r="C16055" s="47">
        <v>779.02459999999996</v>
      </c>
      <c r="D16055" s="119" t="s">
        <v>5308</v>
      </c>
      <c r="E16055" s="46" t="s">
        <v>22488</v>
      </c>
      <c r="F16055" s="121">
        <v>2.5301999999999998</v>
      </c>
      <c r="G16055" s="87"/>
      <c r="H16055" s="47"/>
      <c r="I16055" s="120">
        <v>4</v>
      </c>
      <c r="J16055" s="120">
        <v>0</v>
      </c>
    </row>
    <row r="16056" spans="1:10" ht="15" customHeight="1">
      <c r="A16056" s="46" t="s">
        <v>28843</v>
      </c>
      <c r="B16056" s="46" t="s">
        <v>28844</v>
      </c>
      <c r="C16056" s="47">
        <v>897.91380000000004</v>
      </c>
      <c r="D16056" s="119" t="s">
        <v>33696</v>
      </c>
      <c r="E16056" s="46" t="s">
        <v>5308</v>
      </c>
      <c r="F16056" s="121">
        <v>4.0666000000000002</v>
      </c>
      <c r="G16056" s="87"/>
      <c r="H16056" s="47"/>
      <c r="I16056" s="120">
        <v>0</v>
      </c>
      <c r="J16056" s="120">
        <v>0</v>
      </c>
    </row>
    <row r="16057" spans="1:10" ht="15" customHeight="1">
      <c r="A16057" s="46" t="s">
        <v>28841</v>
      </c>
      <c r="B16057" s="46" t="s">
        <v>28842</v>
      </c>
      <c r="C16057" s="47">
        <v>897.91380000000004</v>
      </c>
      <c r="D16057" s="119" t="s">
        <v>5314</v>
      </c>
      <c r="E16057" s="46" t="s">
        <v>33696</v>
      </c>
      <c r="F16057" s="121">
        <v>4.0666000000000002</v>
      </c>
      <c r="G16057" s="87"/>
      <c r="H16057" s="47"/>
      <c r="I16057" s="120">
        <v>0</v>
      </c>
      <c r="J16057" s="120">
        <v>0</v>
      </c>
    </row>
    <row r="16058" spans="1:10" ht="15" customHeight="1">
      <c r="A16058" s="46" t="s">
        <v>28840</v>
      </c>
      <c r="B16058" s="46" t="s">
        <v>28839</v>
      </c>
      <c r="C16058" s="47">
        <v>970.27800000000002</v>
      </c>
      <c r="D16058" s="119" t="s">
        <v>22484</v>
      </c>
      <c r="E16058" s="46" t="s">
        <v>5314</v>
      </c>
      <c r="F16058" s="121">
        <v>3.9443999999999999</v>
      </c>
      <c r="G16058" s="87"/>
      <c r="H16058" s="47"/>
      <c r="I16058" s="120">
        <v>0</v>
      </c>
      <c r="J16058" s="120">
        <v>0</v>
      </c>
    </row>
    <row r="16059" spans="1:10" ht="15" customHeight="1">
      <c r="A16059" s="46" t="s">
        <v>28838</v>
      </c>
      <c r="B16059" s="46" t="s">
        <v>28839</v>
      </c>
      <c r="C16059" s="47">
        <v>970.27800000000002</v>
      </c>
      <c r="D16059" s="119" t="s">
        <v>22482</v>
      </c>
      <c r="E16059" s="46" t="s">
        <v>22484</v>
      </c>
      <c r="F16059" s="121">
        <v>5.5259999999999998</v>
      </c>
      <c r="G16059" s="87"/>
      <c r="H16059" s="47"/>
      <c r="I16059" s="120">
        <v>0</v>
      </c>
      <c r="J16059" s="120">
        <v>0</v>
      </c>
    </row>
    <row r="16060" spans="1:10" ht="15" customHeight="1">
      <c r="A16060" s="46" t="s">
        <v>28836</v>
      </c>
      <c r="B16060" s="46" t="s">
        <v>28837</v>
      </c>
      <c r="C16060" s="47">
        <v>808.57180000000005</v>
      </c>
      <c r="D16060" s="119" t="s">
        <v>22480</v>
      </c>
      <c r="E16060" s="46" t="s">
        <v>22482</v>
      </c>
      <c r="F16060" s="121">
        <v>6.6417999999999999</v>
      </c>
      <c r="G16060" s="87"/>
      <c r="H16060" s="47"/>
      <c r="I16060" s="120">
        <v>0</v>
      </c>
      <c r="J16060" s="120">
        <v>0</v>
      </c>
    </row>
    <row r="16061" spans="1:10" ht="15" customHeight="1">
      <c r="A16061" s="46" t="s">
        <v>28834</v>
      </c>
      <c r="B16061" s="46" t="s">
        <v>28835</v>
      </c>
      <c r="C16061" s="47">
        <v>808.57180000000005</v>
      </c>
      <c r="D16061" s="119" t="s">
        <v>5399</v>
      </c>
      <c r="E16061" s="46" t="s">
        <v>22480</v>
      </c>
      <c r="F16061" s="121">
        <v>1.8475999999999999</v>
      </c>
      <c r="G16061" s="87"/>
      <c r="H16061" s="47"/>
      <c r="I16061" s="120">
        <v>0</v>
      </c>
      <c r="J16061" s="120">
        <v>0</v>
      </c>
    </row>
    <row r="16062" spans="1:10" ht="15" customHeight="1">
      <c r="A16062" s="46" t="s">
        <v>28832</v>
      </c>
      <c r="B16062" s="46" t="s">
        <v>28833</v>
      </c>
      <c r="C16062" s="47">
        <v>945.40020000000004</v>
      </c>
      <c r="D16062" s="119" t="s">
        <v>22517</v>
      </c>
      <c r="E16062" s="46" t="s">
        <v>5399</v>
      </c>
      <c r="F16062" s="121">
        <v>1.9867999999999999</v>
      </c>
      <c r="G16062" s="87"/>
      <c r="H16062" s="47"/>
      <c r="I16062" s="120">
        <v>0</v>
      </c>
      <c r="J16062" s="120">
        <v>0</v>
      </c>
    </row>
    <row r="16063" spans="1:10" ht="15" customHeight="1">
      <c r="A16063" s="46" t="s">
        <v>28830</v>
      </c>
      <c r="B16063" s="46" t="s">
        <v>28831</v>
      </c>
      <c r="C16063" s="47">
        <v>945.40020000000004</v>
      </c>
      <c r="D16063" s="119" t="s">
        <v>5407</v>
      </c>
      <c r="E16063" s="46" t="s">
        <v>22517</v>
      </c>
      <c r="F16063" s="121">
        <v>3.3702000000000001</v>
      </c>
      <c r="G16063" s="87"/>
      <c r="H16063" s="47"/>
      <c r="I16063" s="120">
        <v>0</v>
      </c>
      <c r="J16063" s="120">
        <v>0</v>
      </c>
    </row>
    <row r="16064" spans="1:10" ht="15" customHeight="1">
      <c r="A16064" s="46" t="s">
        <v>28828</v>
      </c>
      <c r="B16064" s="46" t="s">
        <v>28829</v>
      </c>
      <c r="C16064" s="47">
        <v>1094.6756</v>
      </c>
      <c r="D16064" s="119" t="s">
        <v>22514</v>
      </c>
      <c r="E16064" s="46" t="s">
        <v>5407</v>
      </c>
      <c r="F16064" s="121">
        <v>3.399</v>
      </c>
      <c r="G16064" s="87"/>
      <c r="H16064" s="47"/>
      <c r="I16064" s="120">
        <v>0</v>
      </c>
      <c r="J16064" s="120">
        <v>0</v>
      </c>
    </row>
    <row r="16065" spans="1:10" ht="15" customHeight="1">
      <c r="A16065" s="46" t="s">
        <v>28826</v>
      </c>
      <c r="B16065" s="46" t="s">
        <v>28827</v>
      </c>
      <c r="C16065" s="47">
        <v>1094.6756</v>
      </c>
      <c r="D16065" s="119" t="s">
        <v>22512</v>
      </c>
      <c r="E16065" s="46" t="s">
        <v>22514</v>
      </c>
      <c r="F16065" s="121">
        <v>5.4905999999999997</v>
      </c>
      <c r="G16065" s="87"/>
      <c r="H16065" s="47"/>
      <c r="I16065" s="120">
        <v>0</v>
      </c>
      <c r="J16065" s="120">
        <v>0</v>
      </c>
    </row>
    <row r="16066" spans="1:10" ht="15" customHeight="1">
      <c r="A16066" s="46" t="s">
        <v>28824</v>
      </c>
      <c r="B16066" s="46" t="s">
        <v>28825</v>
      </c>
      <c r="C16066" s="47">
        <v>319.96559999999999</v>
      </c>
      <c r="D16066" s="119" t="s">
        <v>22510</v>
      </c>
      <c r="E16066" s="46" t="s">
        <v>22512</v>
      </c>
      <c r="F16066" s="121">
        <v>8.0917999999999992</v>
      </c>
      <c r="G16066" s="87"/>
      <c r="H16066" s="47"/>
      <c r="I16066" s="120">
        <v>0</v>
      </c>
      <c r="J16066" s="120">
        <v>0</v>
      </c>
    </row>
    <row r="16067" spans="1:10" ht="15" customHeight="1">
      <c r="A16067" s="46" t="s">
        <v>28822</v>
      </c>
      <c r="B16067" s="46" t="s">
        <v>28823</v>
      </c>
      <c r="C16067" s="47">
        <v>319.96559999999999</v>
      </c>
      <c r="D16067" s="119" t="s">
        <v>22508</v>
      </c>
      <c r="E16067" s="46" t="s">
        <v>22510</v>
      </c>
      <c r="F16067" s="121">
        <v>9.8618000000000006</v>
      </c>
      <c r="G16067" s="87"/>
      <c r="H16067" s="47"/>
      <c r="I16067" s="120">
        <v>0</v>
      </c>
      <c r="J16067" s="120">
        <v>0</v>
      </c>
    </row>
    <row r="16068" spans="1:10" ht="15" customHeight="1">
      <c r="A16068" s="46" t="s">
        <v>28820</v>
      </c>
      <c r="B16068" s="46" t="s">
        <v>28821</v>
      </c>
      <c r="C16068" s="47">
        <v>319.96559999999999</v>
      </c>
      <c r="D16068" s="119" t="s">
        <v>5422</v>
      </c>
      <c r="E16068" s="46" t="s">
        <v>22508</v>
      </c>
      <c r="F16068" s="121">
        <v>3.0746000000000002</v>
      </c>
      <c r="G16068" s="87"/>
      <c r="H16068" s="47"/>
      <c r="I16068" s="120">
        <v>0</v>
      </c>
      <c r="J16068" s="120">
        <v>0</v>
      </c>
    </row>
    <row r="16069" spans="1:10" ht="15" customHeight="1">
      <c r="A16069" s="46" t="s">
        <v>28818</v>
      </c>
      <c r="B16069" s="46" t="s">
        <v>28819</v>
      </c>
      <c r="C16069" s="47">
        <v>605.19079999999997</v>
      </c>
      <c r="D16069" s="119" t="s">
        <v>33698</v>
      </c>
      <c r="E16069" s="46" t="s">
        <v>5422</v>
      </c>
      <c r="F16069" s="121">
        <v>3.6126</v>
      </c>
      <c r="G16069" s="87"/>
      <c r="H16069" s="47"/>
      <c r="I16069" s="120">
        <v>0</v>
      </c>
      <c r="J16069" s="120">
        <v>0</v>
      </c>
    </row>
    <row r="16070" spans="1:10" ht="15" customHeight="1">
      <c r="A16070" s="46" t="s">
        <v>28816</v>
      </c>
      <c r="B16070" s="46" t="s">
        <v>28817</v>
      </c>
      <c r="C16070" s="47">
        <v>605.19079999999997</v>
      </c>
      <c r="D16070" s="119" t="s">
        <v>5428</v>
      </c>
      <c r="E16070" s="46" t="s">
        <v>33698</v>
      </c>
      <c r="F16070" s="121">
        <v>3.3963999999999999</v>
      </c>
      <c r="G16070" s="87"/>
      <c r="H16070" s="47"/>
      <c r="I16070" s="120">
        <v>0</v>
      </c>
      <c r="J16070" s="120">
        <v>0</v>
      </c>
    </row>
    <row r="16071" spans="1:10" ht="15" customHeight="1">
      <c r="A16071" s="46" t="s">
        <v>28814</v>
      </c>
      <c r="B16071" s="46" t="s">
        <v>28815</v>
      </c>
      <c r="C16071" s="47">
        <v>835.34040000000005</v>
      </c>
      <c r="D16071" s="119" t="s">
        <v>22505</v>
      </c>
      <c r="E16071" s="46" t="s">
        <v>5428</v>
      </c>
      <c r="F16071" s="121">
        <v>4.2830000000000004</v>
      </c>
      <c r="G16071" s="87"/>
      <c r="H16071" s="47"/>
      <c r="I16071" s="120">
        <v>0</v>
      </c>
      <c r="J16071" s="120">
        <v>0</v>
      </c>
    </row>
    <row r="16072" spans="1:10" ht="15" customHeight="1">
      <c r="A16072" s="46" t="s">
        <v>28812</v>
      </c>
      <c r="B16072" s="46" t="s">
        <v>28813</v>
      </c>
      <c r="C16072" s="47">
        <v>709.27819999999997</v>
      </c>
      <c r="D16072" s="119" t="s">
        <v>22504</v>
      </c>
      <c r="E16072" s="46" t="s">
        <v>22505</v>
      </c>
      <c r="F16072" s="121">
        <v>5.5259999999999998</v>
      </c>
      <c r="G16072" s="87"/>
      <c r="H16072" s="47"/>
      <c r="I16072" s="120">
        <v>0</v>
      </c>
      <c r="J16072" s="120">
        <v>0</v>
      </c>
    </row>
    <row r="16073" spans="1:10" ht="15" customHeight="1">
      <c r="A16073" s="46" t="s">
        <v>28810</v>
      </c>
      <c r="B16073" s="46" t="s">
        <v>28811</v>
      </c>
      <c r="C16073" s="47">
        <v>709.27819999999997</v>
      </c>
      <c r="D16073" s="119" t="s">
        <v>22502</v>
      </c>
      <c r="E16073" s="46" t="s">
        <v>22504</v>
      </c>
      <c r="F16073" s="121">
        <v>7.6177999999999999</v>
      </c>
      <c r="G16073" s="87"/>
      <c r="H16073" s="47"/>
      <c r="I16073" s="120">
        <v>1</v>
      </c>
      <c r="J16073" s="120">
        <v>0</v>
      </c>
    </row>
    <row r="16074" spans="1:10" ht="15" customHeight="1">
      <c r="A16074" s="46" t="s">
        <v>28808</v>
      </c>
      <c r="B16074" s="46" t="s">
        <v>28809</v>
      </c>
      <c r="C16074" s="47">
        <v>881.85019999999997</v>
      </c>
      <c r="D16074" s="119" t="s">
        <v>7876</v>
      </c>
      <c r="E16074" s="46" t="s">
        <v>22502</v>
      </c>
      <c r="F16074" s="121">
        <v>4.9470000000000001</v>
      </c>
      <c r="G16074" s="87"/>
      <c r="H16074" s="47"/>
      <c r="I16074" s="120">
        <v>0</v>
      </c>
      <c r="J16074" s="120">
        <v>0</v>
      </c>
    </row>
    <row r="16075" spans="1:10" ht="15" customHeight="1">
      <c r="A16075" s="46" t="s">
        <v>28806</v>
      </c>
      <c r="B16075" s="46" t="s">
        <v>28807</v>
      </c>
      <c r="C16075" s="47">
        <v>881.85019999999997</v>
      </c>
      <c r="D16075" s="119" t="s">
        <v>22391</v>
      </c>
      <c r="E16075" s="46" t="s">
        <v>7876</v>
      </c>
      <c r="F16075" s="121">
        <v>4.9958</v>
      </c>
      <c r="G16075" s="87"/>
      <c r="H16075" s="47"/>
      <c r="I16075" s="120">
        <v>0</v>
      </c>
      <c r="J16075" s="120">
        <v>0</v>
      </c>
    </row>
    <row r="16076" spans="1:10" ht="15" customHeight="1">
      <c r="A16076" s="46" t="s">
        <v>28804</v>
      </c>
      <c r="B16076" s="46" t="s">
        <v>28805</v>
      </c>
      <c r="C16076" s="47">
        <v>1011.5346</v>
      </c>
      <c r="D16076" s="119" t="s">
        <v>7890</v>
      </c>
      <c r="E16076" s="46" t="s">
        <v>22391</v>
      </c>
      <c r="F16076" s="121">
        <v>5.8091999999999997</v>
      </c>
      <c r="G16076" s="87"/>
      <c r="H16076" s="47"/>
      <c r="I16076" s="120">
        <v>0</v>
      </c>
      <c r="J16076" s="120">
        <v>0</v>
      </c>
    </row>
    <row r="16077" spans="1:10" ht="15" customHeight="1">
      <c r="A16077" s="46" t="s">
        <v>28802</v>
      </c>
      <c r="B16077" s="46" t="s">
        <v>28803</v>
      </c>
      <c r="C16077" s="47">
        <v>1011.5346</v>
      </c>
      <c r="D16077" s="119" t="s">
        <v>22388</v>
      </c>
      <c r="E16077" s="46" t="s">
        <v>7890</v>
      </c>
      <c r="F16077" s="121">
        <v>7.8470000000000004</v>
      </c>
      <c r="G16077" s="87"/>
      <c r="H16077" s="47"/>
      <c r="I16077" s="120">
        <v>0</v>
      </c>
      <c r="J16077" s="120">
        <v>0</v>
      </c>
    </row>
    <row r="16078" spans="1:10" ht="15" customHeight="1">
      <c r="A16078" s="46" t="s">
        <v>28764</v>
      </c>
      <c r="B16078" s="46" t="s">
        <v>28765</v>
      </c>
      <c r="C16078" s="47">
        <v>490.40480000000002</v>
      </c>
      <c r="D16078" s="119" t="s">
        <v>7901</v>
      </c>
      <c r="E16078" s="46" t="s">
        <v>22388</v>
      </c>
      <c r="F16078" s="121">
        <v>11.873799999999999</v>
      </c>
      <c r="G16078" s="87"/>
      <c r="H16078" s="47"/>
      <c r="I16078" s="120">
        <v>0</v>
      </c>
      <c r="J16078" s="120">
        <v>0</v>
      </c>
    </row>
    <row r="16079" spans="1:10" ht="15" customHeight="1">
      <c r="A16079" s="46" t="s">
        <v>28867</v>
      </c>
      <c r="B16079" s="46" t="s">
        <v>28868</v>
      </c>
      <c r="C16079" s="47">
        <v>203.435</v>
      </c>
      <c r="D16079" s="119" t="s">
        <v>22385</v>
      </c>
      <c r="E16079" s="46" t="s">
        <v>7901</v>
      </c>
      <c r="F16079" s="121">
        <v>17.739000000000001</v>
      </c>
      <c r="G16079" s="87"/>
      <c r="H16079" s="47">
        <v>0.7</v>
      </c>
      <c r="I16079" s="120">
        <v>1</v>
      </c>
      <c r="J16079" s="120">
        <v>0</v>
      </c>
    </row>
    <row r="16080" spans="1:10" ht="15" customHeight="1">
      <c r="A16080" s="46" t="s">
        <v>28865</v>
      </c>
      <c r="B16080" s="46" t="s">
        <v>28866</v>
      </c>
      <c r="C16080" s="47">
        <v>543.46979999999996</v>
      </c>
      <c r="D16080" s="119" t="s">
        <v>7910</v>
      </c>
      <c r="E16080" s="46" t="s">
        <v>22385</v>
      </c>
      <c r="F16080" s="121">
        <v>15.510199999999999</v>
      </c>
      <c r="G16080" s="87"/>
      <c r="H16080" s="47">
        <v>0.7</v>
      </c>
      <c r="I16080" s="120">
        <v>7</v>
      </c>
      <c r="J16080" s="120">
        <v>0</v>
      </c>
    </row>
    <row r="16081" spans="1:10" ht="15" customHeight="1">
      <c r="A16081" s="46" t="s">
        <v>28863</v>
      </c>
      <c r="B16081" s="46" t="s">
        <v>28864</v>
      </c>
      <c r="C16081" s="47">
        <v>543.46979999999996</v>
      </c>
      <c r="D16081" s="119" t="s">
        <v>22382</v>
      </c>
      <c r="E16081" s="46" t="s">
        <v>7910</v>
      </c>
      <c r="F16081" s="121">
        <v>24.4102</v>
      </c>
      <c r="G16081" s="87"/>
      <c r="H16081" s="47">
        <v>0.7</v>
      </c>
      <c r="I16081" s="120">
        <v>2</v>
      </c>
      <c r="J16081" s="120">
        <v>0</v>
      </c>
    </row>
    <row r="16082" spans="1:10" ht="15" customHeight="1">
      <c r="A16082" s="46" t="s">
        <v>34714</v>
      </c>
      <c r="B16082" s="46" t="s">
        <v>35091</v>
      </c>
      <c r="C16082" s="47">
        <v>665.976</v>
      </c>
      <c r="D16082" s="119" t="s">
        <v>8199</v>
      </c>
      <c r="E16082" s="46" t="s">
        <v>22382</v>
      </c>
      <c r="F16082" s="121">
        <v>4.1247999999999996</v>
      </c>
      <c r="G16082" s="87"/>
      <c r="H16082" s="47">
        <v>0.7</v>
      </c>
      <c r="I16082" s="120">
        <v>8</v>
      </c>
      <c r="J16082" s="120">
        <v>0</v>
      </c>
    </row>
    <row r="16083" spans="1:10" ht="15" customHeight="1">
      <c r="A16083" s="46" t="s">
        <v>34715</v>
      </c>
      <c r="B16083" s="46" t="s">
        <v>35090</v>
      </c>
      <c r="C16083" s="47">
        <v>665.976</v>
      </c>
      <c r="D16083" s="119" t="s">
        <v>22381</v>
      </c>
      <c r="E16083" s="46" t="s">
        <v>8199</v>
      </c>
      <c r="F16083" s="121">
        <v>5.7927999999999997</v>
      </c>
      <c r="G16083" s="87"/>
      <c r="H16083" s="47">
        <v>0.7</v>
      </c>
      <c r="I16083" s="120">
        <v>1</v>
      </c>
      <c r="J16083" s="120">
        <v>0</v>
      </c>
    </row>
    <row r="16084" spans="1:10" ht="15" customHeight="1">
      <c r="A16084" s="46" t="s">
        <v>28903</v>
      </c>
      <c r="B16084" s="46" t="s">
        <v>28904</v>
      </c>
      <c r="C16084" s="47">
        <v>389.53539999999998</v>
      </c>
      <c r="D16084" s="119" t="s">
        <v>8208</v>
      </c>
      <c r="E16084" s="46" t="s">
        <v>22381</v>
      </c>
      <c r="F16084" s="121">
        <v>6.2069999999999999</v>
      </c>
      <c r="G16084" s="87"/>
      <c r="H16084" s="47"/>
      <c r="I16084" s="120">
        <v>0</v>
      </c>
      <c r="J16084" s="120">
        <v>0</v>
      </c>
    </row>
    <row r="16085" spans="1:10" ht="15" customHeight="1">
      <c r="A16085" s="46" t="s">
        <v>28902</v>
      </c>
      <c r="B16085" s="46" t="s">
        <v>5282</v>
      </c>
      <c r="C16085" s="47">
        <v>110.623</v>
      </c>
      <c r="D16085" s="119" t="s">
        <v>22379</v>
      </c>
      <c r="E16085" s="46" t="s">
        <v>8208</v>
      </c>
      <c r="F16085" s="121">
        <v>5.6917999999999997</v>
      </c>
      <c r="G16085" s="87"/>
      <c r="H16085" s="47"/>
      <c r="I16085" s="120">
        <v>0</v>
      </c>
      <c r="J16085" s="120">
        <v>0</v>
      </c>
    </row>
    <row r="16086" spans="1:10" ht="15" customHeight="1">
      <c r="A16086" s="46" t="s">
        <v>28900</v>
      </c>
      <c r="B16086" s="46" t="s">
        <v>28901</v>
      </c>
      <c r="C16086" s="47">
        <v>372.2244</v>
      </c>
      <c r="D16086" s="119" t="s">
        <v>22378</v>
      </c>
      <c r="E16086" s="46" t="s">
        <v>22379</v>
      </c>
      <c r="F16086" s="121">
        <v>3.044</v>
      </c>
      <c r="G16086" s="87"/>
      <c r="H16086" s="47"/>
      <c r="I16086" s="120">
        <v>0</v>
      </c>
      <c r="J16086" s="120">
        <v>0</v>
      </c>
    </row>
    <row r="16087" spans="1:10" ht="15" customHeight="1">
      <c r="A16087" s="46" t="s">
        <v>28898</v>
      </c>
      <c r="B16087" s="46" t="s">
        <v>28899</v>
      </c>
      <c r="C16087" s="47">
        <v>372.2244</v>
      </c>
      <c r="D16087" s="119" t="s">
        <v>22377</v>
      </c>
      <c r="E16087" s="46" t="s">
        <v>22378</v>
      </c>
      <c r="F16087" s="121">
        <v>10.956200000000001</v>
      </c>
      <c r="G16087" s="87"/>
      <c r="H16087" s="47"/>
      <c r="I16087" s="120">
        <v>0</v>
      </c>
      <c r="J16087" s="120">
        <v>0</v>
      </c>
    </row>
    <row r="16088" spans="1:10" ht="15" customHeight="1">
      <c r="A16088" s="46" t="s">
        <v>28896</v>
      </c>
      <c r="B16088" s="46" t="s">
        <v>28897</v>
      </c>
      <c r="C16088" s="47">
        <v>507.85539999999997</v>
      </c>
      <c r="D16088" s="119" t="s">
        <v>22375</v>
      </c>
      <c r="E16088" s="46" t="s">
        <v>22377</v>
      </c>
      <c r="F16088" s="121">
        <v>12.471399999999999</v>
      </c>
      <c r="G16088" s="87"/>
      <c r="H16088" s="47"/>
      <c r="I16088" s="120">
        <v>0</v>
      </c>
      <c r="J16088" s="120">
        <v>0</v>
      </c>
    </row>
    <row r="16089" spans="1:10" ht="15" customHeight="1">
      <c r="A16089" s="46" t="s">
        <v>28894</v>
      </c>
      <c r="B16089" s="46" t="s">
        <v>28895</v>
      </c>
      <c r="C16089" s="47">
        <v>507.85539999999997</v>
      </c>
      <c r="D16089" s="119" t="s">
        <v>22374</v>
      </c>
      <c r="E16089" s="46" t="s">
        <v>22375</v>
      </c>
      <c r="F16089" s="121">
        <v>16.733599999999999</v>
      </c>
      <c r="G16089" s="87"/>
      <c r="H16089" s="47"/>
      <c r="I16089" s="120">
        <v>0</v>
      </c>
      <c r="J16089" s="120">
        <v>0</v>
      </c>
    </row>
    <row r="16090" spans="1:10" ht="15" customHeight="1">
      <c r="A16090" s="46" t="s">
        <v>28892</v>
      </c>
      <c r="B16090" s="46" t="s">
        <v>28893</v>
      </c>
      <c r="C16090" s="47">
        <v>350.68419999999998</v>
      </c>
      <c r="D16090" s="119" t="s">
        <v>22394</v>
      </c>
      <c r="E16090" s="46" t="s">
        <v>22374</v>
      </c>
      <c r="F16090" s="121">
        <v>19.344799999999999</v>
      </c>
      <c r="G16090" s="87"/>
      <c r="H16090" s="47"/>
      <c r="I16090" s="120">
        <v>0</v>
      </c>
      <c r="J16090" s="120">
        <v>0</v>
      </c>
    </row>
    <row r="16091" spans="1:10" ht="15" customHeight="1">
      <c r="A16091" s="46" t="s">
        <v>28891</v>
      </c>
      <c r="B16091" s="46" t="s">
        <v>28890</v>
      </c>
      <c r="C16091" s="47">
        <v>615.20759999999996</v>
      </c>
      <c r="D16091" s="119" t="s">
        <v>8221</v>
      </c>
      <c r="E16091" s="46" t="s">
        <v>22394</v>
      </c>
      <c r="F16091" s="121">
        <v>7.0278</v>
      </c>
      <c r="G16091" s="87"/>
      <c r="H16091" s="47"/>
      <c r="I16091" s="120">
        <v>0</v>
      </c>
      <c r="J16091" s="120">
        <v>0</v>
      </c>
    </row>
    <row r="16092" spans="1:10" ht="15" customHeight="1">
      <c r="A16092" s="46" t="s">
        <v>28889</v>
      </c>
      <c r="B16092" s="46" t="s">
        <v>28890</v>
      </c>
      <c r="C16092" s="47">
        <v>615.20759999999996</v>
      </c>
      <c r="D16092" s="119" t="s">
        <v>22372</v>
      </c>
      <c r="E16092" s="46" t="s">
        <v>8221</v>
      </c>
      <c r="F16092" s="121">
        <v>8.1744000000000003</v>
      </c>
      <c r="G16092" s="87"/>
      <c r="H16092" s="47"/>
      <c r="I16092" s="120">
        <v>1</v>
      </c>
      <c r="J16092" s="120">
        <v>0</v>
      </c>
    </row>
    <row r="16093" spans="1:10" ht="15" customHeight="1">
      <c r="A16093" s="46" t="s">
        <v>28888</v>
      </c>
      <c r="B16093" s="46" t="s">
        <v>28887</v>
      </c>
      <c r="C16093" s="47">
        <v>818.29399999999998</v>
      </c>
      <c r="D16093" s="119" t="s">
        <v>8229</v>
      </c>
      <c r="E16093" s="46" t="s">
        <v>22372</v>
      </c>
      <c r="F16093" s="121">
        <v>10.9384</v>
      </c>
      <c r="G16093" s="87"/>
      <c r="H16093" s="47"/>
      <c r="I16093" s="120">
        <v>0</v>
      </c>
      <c r="J16093" s="120">
        <v>0</v>
      </c>
    </row>
    <row r="16094" spans="1:10" ht="15" customHeight="1">
      <c r="A16094" s="46" t="s">
        <v>28886</v>
      </c>
      <c r="B16094" s="46" t="s">
        <v>28887</v>
      </c>
      <c r="C16094" s="47">
        <v>818.29399999999998</v>
      </c>
      <c r="D16094" s="119" t="s">
        <v>22370</v>
      </c>
      <c r="E16094" s="46" t="s">
        <v>8229</v>
      </c>
      <c r="F16094" s="121">
        <v>12.069000000000001</v>
      </c>
      <c r="G16094" s="87"/>
      <c r="H16094" s="47"/>
      <c r="I16094" s="120">
        <v>0</v>
      </c>
      <c r="J16094" s="120">
        <v>0</v>
      </c>
    </row>
    <row r="16095" spans="1:10" ht="15" customHeight="1">
      <c r="A16095" s="46" t="s">
        <v>28885</v>
      </c>
      <c r="B16095" s="46" t="s">
        <v>28884</v>
      </c>
      <c r="C16095" s="47">
        <v>930.47940000000006</v>
      </c>
      <c r="D16095" s="119" t="s">
        <v>22368</v>
      </c>
      <c r="E16095" s="46" t="s">
        <v>22370</v>
      </c>
      <c r="F16095" s="121">
        <v>4.8673999999999999</v>
      </c>
      <c r="G16095" s="87"/>
      <c r="H16095" s="47"/>
      <c r="I16095" s="120">
        <v>0</v>
      </c>
      <c r="J16095" s="120">
        <v>0</v>
      </c>
    </row>
    <row r="16096" spans="1:10" ht="15" customHeight="1">
      <c r="A16096" s="46" t="s">
        <v>28883</v>
      </c>
      <c r="B16096" s="46" t="s">
        <v>28884</v>
      </c>
      <c r="C16096" s="47">
        <v>930.47940000000006</v>
      </c>
      <c r="D16096" s="119" t="s">
        <v>22366</v>
      </c>
      <c r="E16096" s="46" t="s">
        <v>22368</v>
      </c>
      <c r="F16096" s="121">
        <v>5.0603999999999996</v>
      </c>
      <c r="G16096" s="87"/>
      <c r="H16096" s="47"/>
      <c r="I16096" s="120">
        <v>0</v>
      </c>
      <c r="J16096" s="120">
        <v>0</v>
      </c>
    </row>
    <row r="16097" spans="1:10" ht="15" customHeight="1">
      <c r="A16097" s="46" t="s">
        <v>28881</v>
      </c>
      <c r="B16097" s="46" t="s">
        <v>28882</v>
      </c>
      <c r="C16097" s="47">
        <v>739.56899999999996</v>
      </c>
      <c r="D16097" s="119" t="s">
        <v>3342</v>
      </c>
      <c r="E16097" s="46" t="s">
        <v>22366</v>
      </c>
      <c r="F16097" s="121">
        <v>1.7085999999999999</v>
      </c>
      <c r="G16097" s="87"/>
      <c r="H16097" s="47"/>
      <c r="I16097" s="120">
        <v>0</v>
      </c>
      <c r="J16097" s="120">
        <v>0</v>
      </c>
    </row>
    <row r="16098" spans="1:10" ht="15" customHeight="1">
      <c r="A16098" s="46" t="s">
        <v>28879</v>
      </c>
      <c r="B16098" s="46" t="s">
        <v>28880</v>
      </c>
      <c r="C16098" s="47">
        <v>734.24800000000005</v>
      </c>
      <c r="D16098" s="119" t="s">
        <v>22683</v>
      </c>
      <c r="E16098" s="46" t="s">
        <v>3342</v>
      </c>
      <c r="F16098" s="121">
        <v>4.4210000000000003</v>
      </c>
      <c r="G16098" s="87"/>
      <c r="H16098" s="47"/>
      <c r="I16098" s="120">
        <v>0</v>
      </c>
      <c r="J16098" s="120">
        <v>0</v>
      </c>
    </row>
    <row r="16099" spans="1:10" ht="15" customHeight="1">
      <c r="A16099" s="46" t="s">
        <v>28877</v>
      </c>
      <c r="B16099" s="46" t="s">
        <v>28878</v>
      </c>
      <c r="C16099" s="47">
        <v>734.24800000000005</v>
      </c>
      <c r="D16099" s="119" t="s">
        <v>22681</v>
      </c>
      <c r="E16099" s="46" t="s">
        <v>22683</v>
      </c>
      <c r="F16099" s="121">
        <v>4.4210000000000003</v>
      </c>
      <c r="G16099" s="87"/>
      <c r="H16099" s="47"/>
      <c r="I16099" s="120">
        <v>1</v>
      </c>
      <c r="J16099" s="120">
        <v>0</v>
      </c>
    </row>
    <row r="16100" spans="1:10" ht="15" customHeight="1">
      <c r="A16100" s="46" t="s">
        <v>28875</v>
      </c>
      <c r="B16100" s="46" t="s">
        <v>28876</v>
      </c>
      <c r="C16100" s="47">
        <v>846.45659999999998</v>
      </c>
      <c r="D16100" s="119" t="s">
        <v>3351</v>
      </c>
      <c r="E16100" s="46" t="s">
        <v>22681</v>
      </c>
      <c r="F16100" s="121">
        <v>2.9820000000000002</v>
      </c>
      <c r="G16100" s="87"/>
      <c r="H16100" s="47"/>
      <c r="I16100" s="120">
        <v>0</v>
      </c>
      <c r="J16100" s="120">
        <v>0</v>
      </c>
    </row>
    <row r="16101" spans="1:10" ht="15" customHeight="1">
      <c r="A16101" s="46" t="s">
        <v>28874</v>
      </c>
      <c r="B16101" s="46" t="s">
        <v>28873</v>
      </c>
      <c r="C16101" s="47">
        <v>840.50819999999999</v>
      </c>
      <c r="D16101" s="119" t="s">
        <v>22680</v>
      </c>
      <c r="E16101" s="46" t="s">
        <v>3351</v>
      </c>
      <c r="F16101" s="121">
        <v>4.7716000000000003</v>
      </c>
      <c r="G16101" s="87"/>
      <c r="H16101" s="47"/>
      <c r="I16101" s="120">
        <v>0</v>
      </c>
      <c r="J16101" s="120">
        <v>0</v>
      </c>
    </row>
    <row r="16102" spans="1:10" ht="15" customHeight="1">
      <c r="A16102" s="46" t="s">
        <v>28872</v>
      </c>
      <c r="B16102" s="46" t="s">
        <v>28873</v>
      </c>
      <c r="C16102" s="47">
        <v>840.50819999999999</v>
      </c>
      <c r="D16102" s="119" t="s">
        <v>22678</v>
      </c>
      <c r="E16102" s="46" t="s">
        <v>22680</v>
      </c>
      <c r="F16102" s="121">
        <v>4.3983999999999996</v>
      </c>
      <c r="G16102" s="87"/>
      <c r="H16102" s="47"/>
      <c r="I16102" s="120">
        <v>0</v>
      </c>
      <c r="J16102" s="120">
        <v>0</v>
      </c>
    </row>
    <row r="16103" spans="1:10" ht="15" customHeight="1">
      <c r="A16103" s="46" t="s">
        <v>28871</v>
      </c>
      <c r="B16103" s="46" t="s">
        <v>28870</v>
      </c>
      <c r="C16103" s="47">
        <v>907.08040000000005</v>
      </c>
      <c r="D16103" s="119" t="s">
        <v>3360</v>
      </c>
      <c r="E16103" s="46" t="s">
        <v>22678</v>
      </c>
      <c r="F16103" s="121">
        <v>9.5085999999999995</v>
      </c>
      <c r="G16103" s="87"/>
      <c r="H16103" s="47"/>
      <c r="I16103" s="120">
        <v>1</v>
      </c>
      <c r="J16103" s="120">
        <v>0</v>
      </c>
    </row>
    <row r="16104" spans="1:10" ht="15" customHeight="1">
      <c r="A16104" s="46" t="s">
        <v>28869</v>
      </c>
      <c r="B16104" s="46" t="s">
        <v>28870</v>
      </c>
      <c r="C16104" s="47">
        <v>907.08040000000005</v>
      </c>
      <c r="D16104" s="119" t="s">
        <v>22677</v>
      </c>
      <c r="E16104" s="46" t="s">
        <v>3360</v>
      </c>
      <c r="F16104" s="121">
        <v>10.0908</v>
      </c>
      <c r="G16104" s="87"/>
      <c r="H16104" s="47"/>
      <c r="I16104" s="120">
        <v>0</v>
      </c>
      <c r="J16104" s="120">
        <v>0</v>
      </c>
    </row>
    <row r="16105" spans="1:10" ht="15" customHeight="1">
      <c r="A16105" s="46" t="s">
        <v>28931</v>
      </c>
      <c r="B16105" s="46" t="s">
        <v>28932</v>
      </c>
      <c r="C16105" s="47">
        <v>115.6942</v>
      </c>
      <c r="D16105" s="119" t="s">
        <v>22675</v>
      </c>
      <c r="E16105" s="46" t="s">
        <v>22677</v>
      </c>
      <c r="F16105" s="121">
        <v>8.7324000000000002</v>
      </c>
      <c r="G16105" s="87"/>
      <c r="H16105" s="47"/>
      <c r="I16105" s="120">
        <v>0</v>
      </c>
      <c r="J16105" s="120">
        <v>0</v>
      </c>
    </row>
    <row r="16106" spans="1:10" ht="15" customHeight="1">
      <c r="A16106" s="46" t="s">
        <v>28929</v>
      </c>
      <c r="B16106" s="46" t="s">
        <v>28930</v>
      </c>
      <c r="C16106" s="47">
        <v>100.75320000000001</v>
      </c>
      <c r="D16106" s="119" t="s">
        <v>3369</v>
      </c>
      <c r="E16106" s="46" t="s">
        <v>22675</v>
      </c>
      <c r="F16106" s="121">
        <v>11.6388</v>
      </c>
      <c r="G16106" s="87"/>
      <c r="H16106" s="47"/>
      <c r="I16106" s="120">
        <v>0</v>
      </c>
      <c r="J16106" s="120">
        <v>0</v>
      </c>
    </row>
    <row r="16107" spans="1:10" ht="15" customHeight="1">
      <c r="A16107" s="46" t="s">
        <v>28927</v>
      </c>
      <c r="B16107" s="46" t="s">
        <v>28928</v>
      </c>
      <c r="C16107" s="47">
        <v>118.99379999999999</v>
      </c>
      <c r="D16107" s="119" t="s">
        <v>22673</v>
      </c>
      <c r="E16107" s="46" t="s">
        <v>3369</v>
      </c>
      <c r="F16107" s="121">
        <v>12.352600000000001</v>
      </c>
      <c r="G16107" s="87"/>
      <c r="H16107" s="47"/>
      <c r="I16107" s="120">
        <v>0</v>
      </c>
      <c r="J16107" s="120">
        <v>0</v>
      </c>
    </row>
    <row r="16108" spans="1:10" ht="15" customHeight="1">
      <c r="A16108" s="46" t="s">
        <v>28925</v>
      </c>
      <c r="B16108" s="46" t="s">
        <v>28926</v>
      </c>
      <c r="C16108" s="47">
        <v>85.742400000000004</v>
      </c>
      <c r="D16108" s="119" t="s">
        <v>3390</v>
      </c>
      <c r="E16108" s="46" t="s">
        <v>22673</v>
      </c>
      <c r="F16108" s="121">
        <v>2.5893999999999999</v>
      </c>
      <c r="G16108" s="87"/>
      <c r="H16108" s="47"/>
      <c r="I16108" s="120">
        <v>0</v>
      </c>
      <c r="J16108" s="120">
        <v>0</v>
      </c>
    </row>
    <row r="16109" spans="1:10" ht="15" customHeight="1">
      <c r="A16109" s="46" t="s">
        <v>28923</v>
      </c>
      <c r="B16109" s="46" t="s">
        <v>28924</v>
      </c>
      <c r="C16109" s="47">
        <v>163.90979999999999</v>
      </c>
      <c r="D16109" s="119" t="s">
        <v>22696</v>
      </c>
      <c r="E16109" s="46" t="s">
        <v>3390</v>
      </c>
      <c r="F16109" s="121">
        <v>3.0577999999999999</v>
      </c>
      <c r="G16109" s="87"/>
      <c r="H16109" s="47"/>
      <c r="I16109" s="120">
        <v>0</v>
      </c>
      <c r="J16109" s="120">
        <v>0</v>
      </c>
    </row>
    <row r="16110" spans="1:10" ht="15" customHeight="1">
      <c r="A16110" s="46" t="s">
        <v>28921</v>
      </c>
      <c r="B16110" s="46" t="s">
        <v>28922</v>
      </c>
      <c r="C16110" s="47">
        <v>137.1182</v>
      </c>
      <c r="D16110" s="119" t="s">
        <v>3399</v>
      </c>
      <c r="E16110" s="46" t="s">
        <v>22696</v>
      </c>
      <c r="F16110" s="121">
        <v>3.3534000000000002</v>
      </c>
      <c r="G16110" s="87"/>
      <c r="H16110" s="47"/>
      <c r="I16110" s="120">
        <v>0</v>
      </c>
      <c r="J16110" s="120">
        <v>0</v>
      </c>
    </row>
    <row r="16111" spans="1:10" ht="15" customHeight="1">
      <c r="A16111" s="46" t="s">
        <v>28919</v>
      </c>
      <c r="B16111" s="46" t="s">
        <v>28920</v>
      </c>
      <c r="C16111" s="47">
        <v>257.78500000000003</v>
      </c>
      <c r="D16111" s="119" t="s">
        <v>22695</v>
      </c>
      <c r="E16111" s="46" t="s">
        <v>3399</v>
      </c>
      <c r="F16111" s="121">
        <v>3.5575999999999999</v>
      </c>
      <c r="G16111" s="87"/>
      <c r="H16111" s="47"/>
      <c r="I16111" s="120">
        <v>0</v>
      </c>
      <c r="J16111" s="120">
        <v>0</v>
      </c>
    </row>
    <row r="16112" spans="1:10" ht="15" customHeight="1">
      <c r="A16112" s="46" t="s">
        <v>28917</v>
      </c>
      <c r="B16112" s="46" t="s">
        <v>28918</v>
      </c>
      <c r="C16112" s="47">
        <v>198.625</v>
      </c>
      <c r="D16112" s="119" t="s">
        <v>22693</v>
      </c>
      <c r="E16112" s="46" t="s">
        <v>22695</v>
      </c>
      <c r="F16112" s="121">
        <v>4.1112000000000002</v>
      </c>
      <c r="G16112" s="87"/>
      <c r="H16112" s="47"/>
      <c r="I16112" s="120">
        <v>0</v>
      </c>
      <c r="J16112" s="120">
        <v>0</v>
      </c>
    </row>
    <row r="16113" spans="1:10" ht="15" customHeight="1">
      <c r="A16113" s="46" t="s">
        <v>28915</v>
      </c>
      <c r="B16113" s="46" t="s">
        <v>28916</v>
      </c>
      <c r="C16113" s="47">
        <v>121.3638</v>
      </c>
      <c r="D16113" s="119" t="s">
        <v>22663</v>
      </c>
      <c r="E16113" s="46" t="s">
        <v>22693</v>
      </c>
      <c r="F16113" s="121">
        <v>9.0074000000000005</v>
      </c>
      <c r="G16113" s="87"/>
      <c r="H16113" s="47"/>
      <c r="I16113" s="120">
        <v>0</v>
      </c>
      <c r="J16113" s="120">
        <v>0</v>
      </c>
    </row>
    <row r="16114" spans="1:10" ht="15" customHeight="1">
      <c r="A16114" s="46" t="s">
        <v>28913</v>
      </c>
      <c r="B16114" s="46" t="s">
        <v>28914</v>
      </c>
      <c r="C16114" s="47">
        <v>104.7962</v>
      </c>
      <c r="D16114" s="119" t="s">
        <v>22661</v>
      </c>
      <c r="E16114" s="46" t="s">
        <v>22663</v>
      </c>
      <c r="F16114" s="121">
        <v>6.5972</v>
      </c>
      <c r="G16114" s="87"/>
      <c r="H16114" s="47"/>
      <c r="I16114" s="120">
        <v>1</v>
      </c>
      <c r="J16114" s="120">
        <v>0</v>
      </c>
    </row>
    <row r="16115" spans="1:10" ht="15" customHeight="1">
      <c r="A16115" s="46" t="s">
        <v>28911</v>
      </c>
      <c r="B16115" s="46" t="s">
        <v>28912</v>
      </c>
      <c r="C16115" s="47">
        <v>199.92619999999999</v>
      </c>
      <c r="D16115" s="119" t="s">
        <v>22659</v>
      </c>
      <c r="E16115" s="46" t="s">
        <v>22661</v>
      </c>
      <c r="F16115" s="121">
        <v>8.1066000000000003</v>
      </c>
      <c r="G16115" s="87"/>
      <c r="H16115" s="47"/>
      <c r="I16115" s="120">
        <v>0</v>
      </c>
      <c r="J16115" s="120">
        <v>0</v>
      </c>
    </row>
    <row r="16116" spans="1:10" ht="15" customHeight="1">
      <c r="A16116" s="46" t="s">
        <v>28909</v>
      </c>
      <c r="B16116" s="46" t="s">
        <v>28910</v>
      </c>
      <c r="C16116" s="47">
        <v>177.5264</v>
      </c>
      <c r="D16116" s="119" t="s">
        <v>22692</v>
      </c>
      <c r="E16116" s="46" t="s">
        <v>22659</v>
      </c>
      <c r="F16116" s="121">
        <v>16.3474</v>
      </c>
      <c r="G16116" s="87"/>
      <c r="H16116" s="47"/>
      <c r="I16116" s="120">
        <v>0</v>
      </c>
      <c r="J16116" s="120">
        <v>0</v>
      </c>
    </row>
    <row r="16117" spans="1:10" ht="15" customHeight="1">
      <c r="A16117" s="46" t="s">
        <v>28907</v>
      </c>
      <c r="B16117" s="46" t="s">
        <v>28908</v>
      </c>
      <c r="C16117" s="47">
        <v>209.61580000000001</v>
      </c>
      <c r="D16117" s="119" t="s">
        <v>22690</v>
      </c>
      <c r="E16117" s="46" t="s">
        <v>22692</v>
      </c>
      <c r="F16117" s="121">
        <v>16.3474</v>
      </c>
      <c r="G16117" s="87"/>
      <c r="H16117" s="47"/>
      <c r="I16117" s="120">
        <v>0</v>
      </c>
      <c r="J16117" s="120">
        <v>0</v>
      </c>
    </row>
    <row r="16118" spans="1:10" ht="15" customHeight="1">
      <c r="A16118" s="46" t="s">
        <v>28905</v>
      </c>
      <c r="B16118" s="46" t="s">
        <v>28906</v>
      </c>
      <c r="C16118" s="47">
        <v>178.61840000000001</v>
      </c>
      <c r="D16118" s="119" t="s">
        <v>3413</v>
      </c>
      <c r="E16118" s="46" t="s">
        <v>22690</v>
      </c>
      <c r="F16118" s="121">
        <v>3.5169999999999999</v>
      </c>
      <c r="G16118" s="87"/>
      <c r="H16118" s="47"/>
      <c r="I16118" s="120">
        <v>20</v>
      </c>
      <c r="J16118" s="120">
        <v>0</v>
      </c>
    </row>
    <row r="16119" spans="1:10" ht="15" customHeight="1">
      <c r="A16119" s="46" t="s">
        <v>28933</v>
      </c>
      <c r="B16119" s="46" t="s">
        <v>28934</v>
      </c>
      <c r="C16119" s="47">
        <v>816.64419999999996</v>
      </c>
      <c r="D16119" s="119" t="s">
        <v>3419</v>
      </c>
      <c r="E16119" s="46" t="s">
        <v>3413</v>
      </c>
      <c r="F16119" s="121">
        <v>4.4066000000000001</v>
      </c>
      <c r="G16119" s="87"/>
      <c r="H16119" s="47"/>
      <c r="I16119" s="120">
        <v>1</v>
      </c>
      <c r="J16119" s="120">
        <v>0</v>
      </c>
    </row>
    <row r="16120" spans="1:10" ht="15" customHeight="1">
      <c r="A16120" s="46" t="s">
        <v>7638</v>
      </c>
      <c r="B16120" s="46" t="s">
        <v>28935</v>
      </c>
      <c r="C16120" s="47">
        <v>470.69</v>
      </c>
      <c r="D16120" s="119" t="s">
        <v>22689</v>
      </c>
      <c r="E16120" s="46" t="s">
        <v>3419</v>
      </c>
      <c r="F16120" s="121">
        <v>6.2435999999999998</v>
      </c>
      <c r="G16120" s="87"/>
      <c r="H16120" s="47"/>
      <c r="I16120" s="120">
        <v>0</v>
      </c>
      <c r="J16120" s="120">
        <v>0</v>
      </c>
    </row>
    <row r="16121" spans="1:10" ht="15" customHeight="1">
      <c r="A16121" s="46" t="s">
        <v>28942</v>
      </c>
      <c r="B16121" s="46" t="s">
        <v>28943</v>
      </c>
      <c r="C16121" s="47">
        <v>1571.712</v>
      </c>
      <c r="D16121" s="119" t="s">
        <v>22687</v>
      </c>
      <c r="E16121" s="46" t="s">
        <v>22689</v>
      </c>
      <c r="F16121" s="121">
        <v>5.4032</v>
      </c>
      <c r="G16121" s="87"/>
      <c r="H16121" s="47"/>
      <c r="I16121" s="120">
        <v>0</v>
      </c>
      <c r="J16121" s="120">
        <v>0</v>
      </c>
    </row>
    <row r="16122" spans="1:10" ht="15" customHeight="1">
      <c r="A16122" s="46" t="s">
        <v>28940</v>
      </c>
      <c r="B16122" s="46" t="s">
        <v>28941</v>
      </c>
      <c r="C16122" s="47">
        <v>1701.1622</v>
      </c>
      <c r="D16122" s="119" t="s">
        <v>22656</v>
      </c>
      <c r="E16122" s="46" t="s">
        <v>22687</v>
      </c>
      <c r="F16122" s="121">
        <v>5.8148</v>
      </c>
      <c r="G16122" s="87"/>
      <c r="H16122" s="47"/>
      <c r="I16122" s="120">
        <v>0</v>
      </c>
      <c r="J16122" s="120">
        <v>0</v>
      </c>
    </row>
    <row r="16123" spans="1:10" ht="15" customHeight="1">
      <c r="A16123" s="46" t="s">
        <v>28938</v>
      </c>
      <c r="B16123" s="46" t="s">
        <v>28939</v>
      </c>
      <c r="C16123" s="47">
        <v>1455.4136000000001</v>
      </c>
      <c r="D16123" s="119" t="s">
        <v>22686</v>
      </c>
      <c r="E16123" s="46" t="s">
        <v>22656</v>
      </c>
      <c r="F16123" s="121">
        <v>9.2693999999999992</v>
      </c>
      <c r="G16123" s="87"/>
      <c r="H16123" s="47"/>
      <c r="I16123" s="120">
        <v>0</v>
      </c>
      <c r="J16123" s="120">
        <v>0</v>
      </c>
    </row>
    <row r="16124" spans="1:10" ht="15" customHeight="1">
      <c r="A16124" s="46" t="s">
        <v>28936</v>
      </c>
      <c r="B16124" s="46" t="s">
        <v>28937</v>
      </c>
      <c r="C16124" s="47">
        <v>1583.8414</v>
      </c>
      <c r="D16124" s="119" t="s">
        <v>22684</v>
      </c>
      <c r="E16124" s="46" t="s">
        <v>22686</v>
      </c>
      <c r="F16124" s="121">
        <v>9.2693999999999992</v>
      </c>
      <c r="G16124" s="87"/>
      <c r="H16124" s="47"/>
      <c r="I16124" s="120">
        <v>0</v>
      </c>
      <c r="J16124" s="120">
        <v>0</v>
      </c>
    </row>
    <row r="16125" spans="1:10" ht="15" customHeight="1">
      <c r="A16125" s="46" t="s">
        <v>28948</v>
      </c>
      <c r="B16125" s="46" t="s">
        <v>28949</v>
      </c>
      <c r="C16125" s="47">
        <v>489.80079999999998</v>
      </c>
      <c r="D16125" s="119" t="s">
        <v>22640</v>
      </c>
      <c r="E16125" s="46" t="s">
        <v>22684</v>
      </c>
      <c r="F16125" s="121">
        <v>26.516400000000001</v>
      </c>
      <c r="G16125" s="87"/>
      <c r="H16125" s="47"/>
      <c r="I16125" s="120">
        <v>0</v>
      </c>
      <c r="J16125" s="120">
        <v>0</v>
      </c>
    </row>
    <row r="16126" spans="1:10" ht="15" customHeight="1">
      <c r="A16126" s="46" t="s">
        <v>28946</v>
      </c>
      <c r="B16126" s="46" t="s">
        <v>28947</v>
      </c>
      <c r="C16126" s="47">
        <v>354.79700000000003</v>
      </c>
      <c r="D16126" s="119" t="s">
        <v>22638</v>
      </c>
      <c r="E16126" s="46" t="s">
        <v>22640</v>
      </c>
      <c r="F16126" s="121">
        <v>39.020400000000002</v>
      </c>
      <c r="G16126" s="87"/>
      <c r="H16126" s="47"/>
      <c r="I16126" s="120">
        <v>0</v>
      </c>
      <c r="J16126" s="120">
        <v>0</v>
      </c>
    </row>
    <row r="16127" spans="1:10" ht="15" customHeight="1">
      <c r="A16127" s="46" t="s">
        <v>28944</v>
      </c>
      <c r="B16127" s="46" t="s">
        <v>28945</v>
      </c>
      <c r="C16127" s="47">
        <v>354.37880000000001</v>
      </c>
      <c r="D16127" s="119" t="s">
        <v>22636</v>
      </c>
      <c r="E16127" s="46" t="s">
        <v>22638</v>
      </c>
      <c r="F16127" s="121">
        <v>29.831</v>
      </c>
      <c r="G16127" s="87"/>
      <c r="H16127" s="47"/>
      <c r="I16127" s="120">
        <v>0</v>
      </c>
      <c r="J16127" s="120">
        <v>0</v>
      </c>
    </row>
    <row r="16128" spans="1:10" ht="15" customHeight="1">
      <c r="A16128" s="46" t="s">
        <v>5553</v>
      </c>
      <c r="B16128" s="46" t="s">
        <v>29064</v>
      </c>
      <c r="C16128" s="47">
        <v>174.2732</v>
      </c>
      <c r="D16128" s="119" t="s">
        <v>22634</v>
      </c>
      <c r="E16128" s="46" t="s">
        <v>22636</v>
      </c>
      <c r="F16128" s="121">
        <v>40.485399999999998</v>
      </c>
      <c r="G16128" s="87"/>
      <c r="H16128" s="47"/>
      <c r="I16128" s="120">
        <v>0</v>
      </c>
      <c r="J16128" s="120">
        <v>0</v>
      </c>
    </row>
    <row r="16129" spans="1:10" ht="15" customHeight="1">
      <c r="A16129" s="46" t="s">
        <v>8642</v>
      </c>
      <c r="B16129" s="46" t="s">
        <v>29063</v>
      </c>
      <c r="C16129" s="47">
        <v>111.62779999999999</v>
      </c>
      <c r="D16129" s="119" t="s">
        <v>3459</v>
      </c>
      <c r="E16129" s="46" t="s">
        <v>22634</v>
      </c>
      <c r="F16129" s="121">
        <v>3.1230000000000002</v>
      </c>
      <c r="G16129" s="87"/>
      <c r="H16129" s="47"/>
      <c r="I16129" s="120">
        <v>0</v>
      </c>
      <c r="J16129" s="120">
        <v>0</v>
      </c>
    </row>
    <row r="16130" spans="1:10" ht="15" customHeight="1">
      <c r="A16130" s="46" t="s">
        <v>8651</v>
      </c>
      <c r="B16130" s="46" t="s">
        <v>29062</v>
      </c>
      <c r="C16130" s="47">
        <v>114.0908</v>
      </c>
      <c r="D16130" s="119" t="s">
        <v>22700</v>
      </c>
      <c r="E16130" s="46" t="s">
        <v>3459</v>
      </c>
      <c r="F16130" s="121">
        <v>4.3936000000000002</v>
      </c>
      <c r="G16130" s="87"/>
      <c r="H16130" s="47"/>
      <c r="I16130" s="120">
        <v>0</v>
      </c>
      <c r="J16130" s="120">
        <v>0</v>
      </c>
    </row>
    <row r="16131" spans="1:10" ht="15" customHeight="1">
      <c r="A16131" s="46" t="s">
        <v>29071</v>
      </c>
      <c r="B16131" s="46" t="s">
        <v>29072</v>
      </c>
      <c r="C16131" s="47">
        <v>155.56780000000001</v>
      </c>
      <c r="D16131" s="119" t="s">
        <v>3466</v>
      </c>
      <c r="E16131" s="46" t="s">
        <v>22700</v>
      </c>
      <c r="F16131" s="121">
        <v>3.6133999999999999</v>
      </c>
      <c r="G16131" s="87"/>
      <c r="H16131" s="47"/>
      <c r="I16131" s="120">
        <v>0</v>
      </c>
      <c r="J16131" s="120">
        <v>0</v>
      </c>
    </row>
    <row r="16132" spans="1:10" ht="15" customHeight="1">
      <c r="A16132" s="46" t="s">
        <v>29069</v>
      </c>
      <c r="B16132" s="46" t="s">
        <v>29070</v>
      </c>
      <c r="C16132" s="47">
        <v>110.0848</v>
      </c>
      <c r="D16132" s="119" t="s">
        <v>22698</v>
      </c>
      <c r="E16132" s="46" t="s">
        <v>3466</v>
      </c>
      <c r="F16132" s="121">
        <v>5.7308000000000003</v>
      </c>
      <c r="G16132" s="87"/>
      <c r="H16132" s="47"/>
      <c r="I16132" s="120">
        <v>0</v>
      </c>
      <c r="J16132" s="120">
        <v>0</v>
      </c>
    </row>
    <row r="16133" spans="1:10" ht="15" customHeight="1">
      <c r="A16133" s="46" t="s">
        <v>29067</v>
      </c>
      <c r="B16133" s="46" t="s">
        <v>29068</v>
      </c>
      <c r="C16133" s="47">
        <v>124.431</v>
      </c>
      <c r="D16133" s="119" t="s">
        <v>3603</v>
      </c>
      <c r="E16133" s="46" t="s">
        <v>22698</v>
      </c>
      <c r="F16133" s="121">
        <v>3.0817999999999999</v>
      </c>
      <c r="G16133" s="87"/>
      <c r="H16133" s="47"/>
      <c r="I16133" s="120">
        <v>0</v>
      </c>
      <c r="J16133" s="120">
        <v>0</v>
      </c>
    </row>
    <row r="16134" spans="1:10" ht="15" customHeight="1">
      <c r="A16134" s="46" t="s">
        <v>29065</v>
      </c>
      <c r="B16134" s="46" t="s">
        <v>29066</v>
      </c>
      <c r="C16134" s="47">
        <v>131.60419999999999</v>
      </c>
      <c r="D16134" s="119" t="s">
        <v>22716</v>
      </c>
      <c r="E16134" s="46" t="s">
        <v>3603</v>
      </c>
      <c r="F16134" s="121">
        <v>4.5490000000000004</v>
      </c>
      <c r="G16134" s="87"/>
      <c r="H16134" s="47"/>
      <c r="I16134" s="120">
        <v>0</v>
      </c>
      <c r="J16134" s="120">
        <v>0</v>
      </c>
    </row>
    <row r="16135" spans="1:10" ht="15" customHeight="1">
      <c r="A16135" s="46" t="s">
        <v>2953</v>
      </c>
      <c r="B16135" s="46" t="s">
        <v>29093</v>
      </c>
      <c r="C16135" s="47">
        <v>127.1032</v>
      </c>
      <c r="D16135" s="119" t="s">
        <v>22714</v>
      </c>
      <c r="E16135" s="46" t="s">
        <v>22716</v>
      </c>
      <c r="F16135" s="121">
        <v>3.9365999999999999</v>
      </c>
      <c r="G16135" s="87"/>
      <c r="H16135" s="47"/>
      <c r="I16135" s="120">
        <v>0</v>
      </c>
      <c r="J16135" s="120">
        <v>0</v>
      </c>
    </row>
    <row r="16136" spans="1:10" ht="15" customHeight="1">
      <c r="A16136" s="46" t="s">
        <v>29092</v>
      </c>
      <c r="B16136" s="46" t="s">
        <v>29093</v>
      </c>
      <c r="C16136" s="47">
        <v>150.07239999999999</v>
      </c>
      <c r="D16136" s="119" t="s">
        <v>3610</v>
      </c>
      <c r="E16136" s="46" t="s">
        <v>22714</v>
      </c>
      <c r="F16136" s="121">
        <v>3.2921999999999998</v>
      </c>
      <c r="G16136" s="87"/>
      <c r="H16136" s="47"/>
      <c r="I16136" s="120">
        <v>0</v>
      </c>
      <c r="J16136" s="120">
        <v>0</v>
      </c>
    </row>
    <row r="16137" spans="1:10" ht="15" customHeight="1">
      <c r="A16137" s="46" t="s">
        <v>3154</v>
      </c>
      <c r="B16137" s="46" t="s">
        <v>29091</v>
      </c>
      <c r="C16137" s="47">
        <v>99.382199999999997</v>
      </c>
      <c r="D16137" s="119" t="s">
        <v>22713</v>
      </c>
      <c r="E16137" s="46" t="s">
        <v>3610</v>
      </c>
      <c r="F16137" s="121">
        <v>4.7438000000000002</v>
      </c>
      <c r="G16137" s="87"/>
      <c r="H16137" s="47"/>
      <c r="I16137" s="120">
        <v>0</v>
      </c>
      <c r="J16137" s="120">
        <v>0</v>
      </c>
    </row>
    <row r="16138" spans="1:10" ht="15" customHeight="1">
      <c r="A16138" s="46" t="s">
        <v>29089</v>
      </c>
      <c r="B16138" s="46" t="s">
        <v>29090</v>
      </c>
      <c r="C16138" s="47">
        <v>108.89279999999999</v>
      </c>
      <c r="D16138" s="119" t="s">
        <v>22711</v>
      </c>
      <c r="E16138" s="46" t="s">
        <v>22713</v>
      </c>
      <c r="F16138" s="121">
        <v>4.1052</v>
      </c>
      <c r="G16138" s="87"/>
      <c r="H16138" s="47"/>
      <c r="I16138" s="120">
        <v>0</v>
      </c>
      <c r="J16138" s="120">
        <v>0</v>
      </c>
    </row>
    <row r="16139" spans="1:10" ht="15" customHeight="1">
      <c r="A16139" s="46" t="s">
        <v>29088</v>
      </c>
      <c r="B16139" s="46" t="s">
        <v>29091</v>
      </c>
      <c r="C16139" s="47">
        <v>112.8476</v>
      </c>
      <c r="D16139" s="119" t="s">
        <v>22650</v>
      </c>
      <c r="E16139" s="46" t="s">
        <v>22711</v>
      </c>
      <c r="F16139" s="121">
        <v>10.247199999999999</v>
      </c>
      <c r="G16139" s="87"/>
      <c r="H16139" s="47"/>
      <c r="I16139" s="120">
        <v>0</v>
      </c>
      <c r="J16139" s="120">
        <v>0</v>
      </c>
    </row>
    <row r="16140" spans="1:10" ht="15" customHeight="1">
      <c r="A16140" s="46" t="s">
        <v>29087</v>
      </c>
      <c r="B16140" s="46" t="s">
        <v>29075</v>
      </c>
      <c r="C16140" s="47">
        <v>240.34139999999999</v>
      </c>
      <c r="D16140" s="119" t="s">
        <v>22648</v>
      </c>
      <c r="E16140" s="46" t="s">
        <v>22650</v>
      </c>
      <c r="F16140" s="121">
        <v>7.4104000000000001</v>
      </c>
      <c r="G16140" s="87"/>
      <c r="H16140" s="47"/>
      <c r="I16140" s="120">
        <v>2</v>
      </c>
      <c r="J16140" s="120">
        <v>0</v>
      </c>
    </row>
    <row r="16141" spans="1:10" ht="15" customHeight="1">
      <c r="A16141" s="46" t="s">
        <v>29085</v>
      </c>
      <c r="B16141" s="46" t="s">
        <v>29086</v>
      </c>
      <c r="C16141" s="47">
        <v>240.34139999999999</v>
      </c>
      <c r="D16141" s="119" t="s">
        <v>22646</v>
      </c>
      <c r="E16141" s="46" t="s">
        <v>22648</v>
      </c>
      <c r="F16141" s="121">
        <v>8.8271999999999995</v>
      </c>
      <c r="G16141" s="87"/>
      <c r="H16141" s="47"/>
      <c r="I16141" s="120">
        <v>0</v>
      </c>
      <c r="J16141" s="120">
        <v>0</v>
      </c>
    </row>
    <row r="16142" spans="1:10" ht="15" customHeight="1">
      <c r="A16142" s="46" t="s">
        <v>29083</v>
      </c>
      <c r="B16142" s="46" t="s">
        <v>29084</v>
      </c>
      <c r="C16142" s="47">
        <v>195.20920000000001</v>
      </c>
      <c r="D16142" s="119" t="s">
        <v>22710</v>
      </c>
      <c r="E16142" s="46" t="s">
        <v>22646</v>
      </c>
      <c r="F16142" s="121">
        <v>14.8878</v>
      </c>
      <c r="G16142" s="87"/>
      <c r="H16142" s="47"/>
      <c r="I16142" s="120">
        <v>2</v>
      </c>
      <c r="J16142" s="120">
        <v>0</v>
      </c>
    </row>
    <row r="16143" spans="1:10" ht="15" customHeight="1">
      <c r="A16143" s="46" t="s">
        <v>29081</v>
      </c>
      <c r="B16143" s="46" t="s">
        <v>29082</v>
      </c>
      <c r="C16143" s="47">
        <v>106.5112</v>
      </c>
      <c r="D16143" s="119" t="s">
        <v>22708</v>
      </c>
      <c r="E16143" s="46" t="s">
        <v>22710</v>
      </c>
      <c r="F16143" s="121">
        <v>14.8878</v>
      </c>
      <c r="G16143" s="87"/>
      <c r="H16143" s="47"/>
      <c r="I16143" s="120">
        <v>0</v>
      </c>
      <c r="J16143" s="120">
        <v>0</v>
      </c>
    </row>
    <row r="16144" spans="1:10" ht="15" customHeight="1">
      <c r="A16144" s="46" t="s">
        <v>29079</v>
      </c>
      <c r="B16144" s="46" t="s">
        <v>29080</v>
      </c>
      <c r="C16144" s="47">
        <v>130.27959999999999</v>
      </c>
      <c r="D16144" s="119" t="s">
        <v>3625</v>
      </c>
      <c r="E16144" s="46" t="s">
        <v>22708</v>
      </c>
      <c r="F16144" s="121">
        <v>3.4156</v>
      </c>
      <c r="G16144" s="87"/>
      <c r="H16144" s="47"/>
      <c r="I16144" s="120">
        <v>0</v>
      </c>
      <c r="J16144" s="120">
        <v>0</v>
      </c>
    </row>
    <row r="16145" spans="1:10" ht="15" customHeight="1">
      <c r="A16145" s="46" t="s">
        <v>3169</v>
      </c>
      <c r="B16145" s="46" t="s">
        <v>29078</v>
      </c>
      <c r="C16145" s="47">
        <v>135.8064</v>
      </c>
      <c r="D16145" s="119" t="s">
        <v>3631</v>
      </c>
      <c r="E16145" s="46" t="s">
        <v>3625</v>
      </c>
      <c r="F16145" s="121">
        <v>4.3074000000000003</v>
      </c>
      <c r="G16145" s="87"/>
      <c r="H16145" s="47"/>
      <c r="I16145" s="120">
        <v>0</v>
      </c>
      <c r="J16145" s="120">
        <v>0</v>
      </c>
    </row>
    <row r="16146" spans="1:10" ht="15" customHeight="1">
      <c r="A16146" s="46" t="s">
        <v>29076</v>
      </c>
      <c r="B16146" s="46" t="s">
        <v>29077</v>
      </c>
      <c r="C16146" s="47">
        <v>166.69820000000001</v>
      </c>
      <c r="D16146" s="119" t="s">
        <v>22707</v>
      </c>
      <c r="E16146" s="46" t="s">
        <v>3631</v>
      </c>
      <c r="F16146" s="121">
        <v>5.5137999999999998</v>
      </c>
      <c r="G16146" s="87"/>
      <c r="H16146" s="47"/>
      <c r="I16146" s="120">
        <v>0</v>
      </c>
      <c r="J16146" s="120">
        <v>0</v>
      </c>
    </row>
    <row r="16147" spans="1:10" ht="15" customHeight="1">
      <c r="A16147" s="46" t="s">
        <v>3178</v>
      </c>
      <c r="B16147" s="46" t="s">
        <v>29075</v>
      </c>
      <c r="C16147" s="47">
        <v>138.9726</v>
      </c>
      <c r="D16147" s="119" t="s">
        <v>22705</v>
      </c>
      <c r="E16147" s="46" t="s">
        <v>22707</v>
      </c>
      <c r="F16147" s="121">
        <v>4.7716000000000003</v>
      </c>
      <c r="G16147" s="87"/>
      <c r="H16147" s="47"/>
      <c r="I16147" s="120">
        <v>0</v>
      </c>
      <c r="J16147" s="120">
        <v>0</v>
      </c>
    </row>
    <row r="16148" spans="1:10" ht="15" customHeight="1">
      <c r="A16148" s="46" t="s">
        <v>29073</v>
      </c>
      <c r="B16148" s="46" t="s">
        <v>29074</v>
      </c>
      <c r="C16148" s="47">
        <v>169.07980000000001</v>
      </c>
      <c r="D16148" s="119" t="s">
        <v>22642</v>
      </c>
      <c r="E16148" s="46" t="s">
        <v>22705</v>
      </c>
      <c r="F16148" s="121">
        <v>3.9216000000000002</v>
      </c>
      <c r="G16148" s="87"/>
      <c r="H16148" s="47"/>
      <c r="I16148" s="120">
        <v>0</v>
      </c>
      <c r="J16148" s="120">
        <v>0</v>
      </c>
    </row>
    <row r="16149" spans="1:10" ht="15" customHeight="1">
      <c r="A16149" s="46" t="s">
        <v>913</v>
      </c>
      <c r="B16149" s="46" t="s">
        <v>29096</v>
      </c>
      <c r="C16149" s="47">
        <v>152.17080000000001</v>
      </c>
      <c r="D16149" s="119" t="s">
        <v>22704</v>
      </c>
      <c r="E16149" s="46" t="s">
        <v>22642</v>
      </c>
      <c r="F16149" s="121">
        <v>7.3141999999999996</v>
      </c>
      <c r="G16149" s="87"/>
      <c r="H16149" s="47"/>
      <c r="I16149" s="120">
        <v>2</v>
      </c>
      <c r="J16149" s="120">
        <v>0</v>
      </c>
    </row>
    <row r="16150" spans="1:10" ht="15" customHeight="1">
      <c r="A16150" s="46" t="s">
        <v>921</v>
      </c>
      <c r="B16150" s="46" t="s">
        <v>29095</v>
      </c>
      <c r="C16150" s="47">
        <v>171.19200000000001</v>
      </c>
      <c r="D16150" s="119" t="s">
        <v>22702</v>
      </c>
      <c r="E16150" s="46" t="s">
        <v>22704</v>
      </c>
      <c r="F16150" s="121">
        <v>7.3141999999999996</v>
      </c>
      <c r="G16150" s="87"/>
      <c r="H16150" s="47"/>
      <c r="I16150" s="120">
        <v>0</v>
      </c>
      <c r="J16150" s="120">
        <v>0</v>
      </c>
    </row>
    <row r="16151" spans="1:10" ht="15" customHeight="1">
      <c r="A16151" s="46" t="s">
        <v>930</v>
      </c>
      <c r="B16151" s="46" t="s">
        <v>29094</v>
      </c>
      <c r="C16151" s="47">
        <v>180.7004</v>
      </c>
      <c r="D16151" s="119" t="s">
        <v>22775</v>
      </c>
      <c r="E16151" s="46" t="s">
        <v>22702</v>
      </c>
      <c r="F16151" s="121">
        <v>22.873000000000001</v>
      </c>
      <c r="G16151" s="87"/>
      <c r="H16151" s="47"/>
      <c r="I16151" s="120">
        <v>8</v>
      </c>
      <c r="J16151" s="120">
        <v>0</v>
      </c>
    </row>
    <row r="16152" spans="1:10" ht="15" customHeight="1">
      <c r="A16152" s="46" t="s">
        <v>1067</v>
      </c>
      <c r="B16152" s="46" t="s">
        <v>29061</v>
      </c>
      <c r="C16152" s="47">
        <v>105.958</v>
      </c>
      <c r="D16152" s="119" t="s">
        <v>22773</v>
      </c>
      <c r="E16152" s="46" t="s">
        <v>22775</v>
      </c>
      <c r="F16152" s="121">
        <v>29.729600000000001</v>
      </c>
      <c r="G16152" s="87"/>
      <c r="H16152" s="47"/>
      <c r="I16152" s="120">
        <v>35</v>
      </c>
      <c r="J16152" s="120">
        <v>0</v>
      </c>
    </row>
    <row r="16153" spans="1:10" ht="15" customHeight="1">
      <c r="A16153" s="46" t="s">
        <v>29059</v>
      </c>
      <c r="B16153" s="46" t="s">
        <v>29060</v>
      </c>
      <c r="C16153" s="47">
        <v>92.945599999999999</v>
      </c>
      <c r="D16153" s="119" t="s">
        <v>22763</v>
      </c>
      <c r="E16153" s="46" t="s">
        <v>22773</v>
      </c>
      <c r="F16153" s="121">
        <v>7.9093999999999998</v>
      </c>
      <c r="G16153" s="87"/>
      <c r="H16153" s="47">
        <v>0.75</v>
      </c>
      <c r="I16153" s="120">
        <v>5</v>
      </c>
      <c r="J16153" s="120">
        <v>0</v>
      </c>
    </row>
    <row r="16154" spans="1:10" ht="15" customHeight="1">
      <c r="A16154" s="46" t="s">
        <v>29057</v>
      </c>
      <c r="B16154" s="46" t="s">
        <v>29058</v>
      </c>
      <c r="C16154" s="47">
        <v>92.945599999999999</v>
      </c>
      <c r="D16154" s="119" t="s">
        <v>22761</v>
      </c>
      <c r="E16154" s="46" t="s">
        <v>22763</v>
      </c>
      <c r="F16154" s="121">
        <v>19.609000000000002</v>
      </c>
      <c r="G16154" s="87"/>
      <c r="H16154" s="47"/>
      <c r="I16154" s="120">
        <v>2</v>
      </c>
      <c r="J16154" s="120">
        <v>0</v>
      </c>
    </row>
    <row r="16155" spans="1:10" ht="15" customHeight="1">
      <c r="A16155" s="46" t="s">
        <v>1078</v>
      </c>
      <c r="B16155" s="46" t="s">
        <v>29056</v>
      </c>
      <c r="C16155" s="47">
        <v>99.335599999999999</v>
      </c>
      <c r="D16155" s="119" t="s">
        <v>22759</v>
      </c>
      <c r="E16155" s="46" t="s">
        <v>22761</v>
      </c>
      <c r="F16155" s="121">
        <v>30.1952</v>
      </c>
      <c r="G16155" s="87"/>
      <c r="H16155" s="47">
        <v>0.5</v>
      </c>
      <c r="I16155" s="120">
        <v>59</v>
      </c>
      <c r="J16155" s="120">
        <v>0</v>
      </c>
    </row>
    <row r="16156" spans="1:10" ht="15" customHeight="1">
      <c r="A16156" s="46" t="s">
        <v>29054</v>
      </c>
      <c r="B16156" s="46" t="s">
        <v>29055</v>
      </c>
      <c r="C16156" s="47">
        <v>92.945599999999999</v>
      </c>
      <c r="D16156" s="119" t="s">
        <v>22757</v>
      </c>
      <c r="E16156" s="46" t="s">
        <v>22759</v>
      </c>
      <c r="F16156" s="121">
        <v>26.1066</v>
      </c>
      <c r="G16156" s="87"/>
      <c r="H16156" s="47">
        <v>0.75</v>
      </c>
      <c r="I16156" s="120">
        <v>2</v>
      </c>
      <c r="J16156" s="120">
        <v>0</v>
      </c>
    </row>
    <row r="16157" spans="1:10" ht="15" customHeight="1">
      <c r="A16157" s="46" t="s">
        <v>29052</v>
      </c>
      <c r="B16157" s="46" t="s">
        <v>29053</v>
      </c>
      <c r="C16157" s="47">
        <v>92.945599999999999</v>
      </c>
      <c r="D16157" s="119" t="s">
        <v>5233</v>
      </c>
      <c r="E16157" s="46" t="s">
        <v>22757</v>
      </c>
      <c r="F16157" s="121">
        <v>1.8868</v>
      </c>
      <c r="G16157" s="87"/>
      <c r="H16157" s="47"/>
      <c r="I16157" s="120">
        <v>1</v>
      </c>
      <c r="J16157" s="120">
        <v>0</v>
      </c>
    </row>
    <row r="16158" spans="1:10" ht="15" customHeight="1">
      <c r="A16158" s="46" t="s">
        <v>29050</v>
      </c>
      <c r="B16158" s="46" t="s">
        <v>29051</v>
      </c>
      <c r="C16158" s="47">
        <v>96.547399999999996</v>
      </c>
      <c r="D16158" s="119" t="s">
        <v>22788</v>
      </c>
      <c r="E16158" s="46" t="s">
        <v>5233</v>
      </c>
      <c r="F16158" s="121">
        <v>3.6896</v>
      </c>
      <c r="G16158" s="87"/>
      <c r="H16158" s="47"/>
      <c r="I16158" s="120">
        <v>0</v>
      </c>
      <c r="J16158" s="120">
        <v>0</v>
      </c>
    </row>
    <row r="16159" spans="1:10" ht="15" customHeight="1">
      <c r="A16159" s="46" t="s">
        <v>29048</v>
      </c>
      <c r="B16159" s="46" t="s">
        <v>29049</v>
      </c>
      <c r="C16159" s="47">
        <v>124.2684</v>
      </c>
      <c r="D16159" s="119" t="s">
        <v>22786</v>
      </c>
      <c r="E16159" s="46" t="s">
        <v>22788</v>
      </c>
      <c r="F16159" s="121">
        <v>3.6896</v>
      </c>
      <c r="G16159" s="87"/>
      <c r="H16159" s="47"/>
      <c r="I16159" s="120">
        <v>0</v>
      </c>
      <c r="J16159" s="120">
        <v>0</v>
      </c>
    </row>
    <row r="16160" spans="1:10" ht="15" customHeight="1">
      <c r="A16160" s="46" t="s">
        <v>29046</v>
      </c>
      <c r="B16160" s="46" t="s">
        <v>29047</v>
      </c>
      <c r="C16160" s="47">
        <v>96.547399999999996</v>
      </c>
      <c r="D16160" s="119" t="s">
        <v>5242</v>
      </c>
      <c r="E16160" s="46" t="s">
        <v>22786</v>
      </c>
      <c r="F16160" s="121">
        <v>2.2888000000000002</v>
      </c>
      <c r="G16160" s="87"/>
      <c r="H16160" s="47"/>
      <c r="I16160" s="120">
        <v>0</v>
      </c>
      <c r="J16160" s="120">
        <v>0</v>
      </c>
    </row>
    <row r="16161" spans="1:10" ht="15" customHeight="1">
      <c r="A16161" s="46" t="s">
        <v>29044</v>
      </c>
      <c r="B16161" s="46" t="s">
        <v>29045</v>
      </c>
      <c r="C16161" s="47">
        <v>124.2684</v>
      </c>
      <c r="D16161" s="119" t="s">
        <v>22785</v>
      </c>
      <c r="E16161" s="46" t="s">
        <v>5242</v>
      </c>
      <c r="F16161" s="121">
        <v>4.7759999999999998</v>
      </c>
      <c r="G16161" s="87"/>
      <c r="H16161" s="47"/>
      <c r="I16161" s="120">
        <v>0</v>
      </c>
      <c r="J16161" s="120">
        <v>0</v>
      </c>
    </row>
    <row r="16162" spans="1:10" ht="15" customHeight="1">
      <c r="A16162" s="46" t="s">
        <v>29042</v>
      </c>
      <c r="B16162" s="46" t="s">
        <v>29043</v>
      </c>
      <c r="C16162" s="47">
        <v>90.622</v>
      </c>
      <c r="D16162" s="119" t="s">
        <v>22783</v>
      </c>
      <c r="E16162" s="46" t="s">
        <v>22785</v>
      </c>
      <c r="F16162" s="121">
        <v>4.7759999999999998</v>
      </c>
      <c r="G16162" s="87"/>
      <c r="H16162" s="47"/>
      <c r="I16162" s="120">
        <v>2</v>
      </c>
      <c r="J16162" s="120">
        <v>0</v>
      </c>
    </row>
    <row r="16163" spans="1:10" ht="15" customHeight="1">
      <c r="A16163" s="46" t="s">
        <v>29040</v>
      </c>
      <c r="B16163" s="46" t="s">
        <v>29041</v>
      </c>
      <c r="C16163" s="47">
        <v>114.43940000000001</v>
      </c>
      <c r="D16163" s="119" t="s">
        <v>5251</v>
      </c>
      <c r="E16163" s="46" t="s">
        <v>22783</v>
      </c>
      <c r="F16163" s="121">
        <v>3.9390000000000001</v>
      </c>
      <c r="G16163" s="87"/>
      <c r="H16163" s="47"/>
      <c r="I16163" s="120">
        <v>0</v>
      </c>
      <c r="J16163" s="120">
        <v>0</v>
      </c>
    </row>
    <row r="16164" spans="1:10" ht="15" customHeight="1">
      <c r="A16164" s="46" t="s">
        <v>29038</v>
      </c>
      <c r="B16164" s="46" t="s">
        <v>29039</v>
      </c>
      <c r="C16164" s="47">
        <v>90.622</v>
      </c>
      <c r="D16164" s="119" t="s">
        <v>22782</v>
      </c>
      <c r="E16164" s="46" t="s">
        <v>5251</v>
      </c>
      <c r="F16164" s="121">
        <v>6.4222000000000001</v>
      </c>
      <c r="G16164" s="87"/>
      <c r="H16164" s="47"/>
      <c r="I16164" s="120">
        <v>1</v>
      </c>
      <c r="J16164" s="120">
        <v>0</v>
      </c>
    </row>
    <row r="16165" spans="1:10" ht="15" customHeight="1">
      <c r="A16165" s="46" t="s">
        <v>29036</v>
      </c>
      <c r="B16165" s="46" t="s">
        <v>29037</v>
      </c>
      <c r="C16165" s="47">
        <v>114.43940000000001</v>
      </c>
      <c r="D16165" s="119" t="s">
        <v>22780</v>
      </c>
      <c r="E16165" s="46" t="s">
        <v>22782</v>
      </c>
      <c r="F16165" s="121">
        <v>6.4222000000000001</v>
      </c>
      <c r="G16165" s="87"/>
      <c r="H16165" s="47"/>
      <c r="I16165" s="120">
        <v>0</v>
      </c>
      <c r="J16165" s="120">
        <v>0</v>
      </c>
    </row>
    <row r="16166" spans="1:10" ht="15" customHeight="1">
      <c r="A16166" s="46" t="s">
        <v>29034</v>
      </c>
      <c r="B16166" s="46" t="s">
        <v>29035</v>
      </c>
      <c r="C16166" s="47">
        <v>139.4186</v>
      </c>
      <c r="D16166" s="119" t="s">
        <v>5260</v>
      </c>
      <c r="E16166" s="46" t="s">
        <v>22780</v>
      </c>
      <c r="F16166" s="121">
        <v>5.8235999999999999</v>
      </c>
      <c r="G16166" s="87"/>
      <c r="H16166" s="47"/>
      <c r="I16166" s="120">
        <v>2</v>
      </c>
      <c r="J16166" s="120">
        <v>0</v>
      </c>
    </row>
    <row r="16167" spans="1:10" ht="15" customHeight="1">
      <c r="A16167" s="46" t="s">
        <v>29032</v>
      </c>
      <c r="B16167" s="46" t="s">
        <v>29033</v>
      </c>
      <c r="C16167" s="47">
        <v>158.24</v>
      </c>
      <c r="D16167" s="119" t="s">
        <v>22779</v>
      </c>
      <c r="E16167" s="46" t="s">
        <v>5260</v>
      </c>
      <c r="F16167" s="121">
        <v>11.0854</v>
      </c>
      <c r="G16167" s="87"/>
      <c r="H16167" s="47"/>
      <c r="I16167" s="120">
        <v>0</v>
      </c>
      <c r="J16167" s="120">
        <v>0</v>
      </c>
    </row>
    <row r="16168" spans="1:10" ht="15" customHeight="1">
      <c r="A16168" s="46" t="s">
        <v>29030</v>
      </c>
      <c r="B16168" s="46" t="s">
        <v>29031</v>
      </c>
      <c r="C16168" s="47">
        <v>371.78280000000001</v>
      </c>
      <c r="D16168" s="119" t="s">
        <v>22777</v>
      </c>
      <c r="E16168" s="46" t="s">
        <v>22779</v>
      </c>
      <c r="F16168" s="121">
        <v>11.0854</v>
      </c>
      <c r="G16168" s="87"/>
      <c r="H16168" s="47"/>
      <c r="I16168" s="120">
        <v>0</v>
      </c>
      <c r="J16168" s="120">
        <v>0</v>
      </c>
    </row>
    <row r="16169" spans="1:10" ht="15" customHeight="1">
      <c r="A16169" s="46" t="s">
        <v>29028</v>
      </c>
      <c r="B16169" s="46" t="s">
        <v>29029</v>
      </c>
      <c r="C16169" s="47">
        <v>371.78280000000001</v>
      </c>
      <c r="D16169" s="119" t="s">
        <v>22751</v>
      </c>
      <c r="E16169" s="46" t="s">
        <v>22777</v>
      </c>
      <c r="F16169" s="121">
        <v>3.9977999999999998</v>
      </c>
      <c r="G16169" s="87"/>
      <c r="H16169" s="47"/>
      <c r="I16169" s="120">
        <v>0</v>
      </c>
      <c r="J16169" s="120">
        <v>0</v>
      </c>
    </row>
    <row r="16170" spans="1:10" ht="15" customHeight="1">
      <c r="A16170" s="46" t="s">
        <v>29026</v>
      </c>
      <c r="B16170" s="46" t="s">
        <v>29027</v>
      </c>
      <c r="C16170" s="47">
        <v>183.26580000000001</v>
      </c>
      <c r="D16170" s="119" t="s">
        <v>22771</v>
      </c>
      <c r="E16170" s="46" t="s">
        <v>22751</v>
      </c>
      <c r="F16170" s="121">
        <v>16.671399999999998</v>
      </c>
      <c r="G16170" s="87"/>
      <c r="H16170" s="47"/>
      <c r="I16170" s="120">
        <v>0</v>
      </c>
      <c r="J16170" s="120">
        <v>0</v>
      </c>
    </row>
    <row r="16171" spans="1:10" ht="15" customHeight="1">
      <c r="A16171" s="46" t="s">
        <v>29024</v>
      </c>
      <c r="B16171" s="46" t="s">
        <v>29025</v>
      </c>
      <c r="C16171" s="47">
        <v>228.87880000000001</v>
      </c>
      <c r="D16171" s="119" t="s">
        <v>22769</v>
      </c>
      <c r="E16171" s="46" t="s">
        <v>22771</v>
      </c>
      <c r="F16171" s="121">
        <v>23.7332</v>
      </c>
      <c r="G16171" s="87"/>
      <c r="H16171" s="47"/>
      <c r="I16171" s="120">
        <v>0</v>
      </c>
      <c r="J16171" s="120">
        <v>0</v>
      </c>
    </row>
    <row r="16172" spans="1:10" ht="15" customHeight="1">
      <c r="A16172" s="46" t="s">
        <v>29022</v>
      </c>
      <c r="B16172" s="46" t="s">
        <v>29023</v>
      </c>
      <c r="C16172" s="47">
        <v>258.36579999999998</v>
      </c>
      <c r="D16172" s="119" t="s">
        <v>5277</v>
      </c>
      <c r="E16172" s="46" t="s">
        <v>22769</v>
      </c>
      <c r="F16172" s="121">
        <v>2.0670000000000002</v>
      </c>
      <c r="G16172" s="87"/>
      <c r="H16172" s="47"/>
      <c r="I16172" s="120">
        <v>0</v>
      </c>
      <c r="J16172" s="120">
        <v>0</v>
      </c>
    </row>
    <row r="16173" spans="1:10" ht="15" customHeight="1">
      <c r="A16173" s="46" t="s">
        <v>29020</v>
      </c>
      <c r="B16173" s="46" t="s">
        <v>29021</v>
      </c>
      <c r="C16173" s="47">
        <v>311.11259999999999</v>
      </c>
      <c r="D16173" s="119" t="s">
        <v>22803</v>
      </c>
      <c r="E16173" s="46" t="s">
        <v>5277</v>
      </c>
      <c r="F16173" s="121">
        <v>2.7976000000000001</v>
      </c>
      <c r="G16173" s="87"/>
      <c r="H16173" s="47"/>
      <c r="I16173" s="120">
        <v>0</v>
      </c>
      <c r="J16173" s="120">
        <v>0</v>
      </c>
    </row>
    <row r="16174" spans="1:10" ht="15" customHeight="1">
      <c r="A16174" s="46" t="s">
        <v>29018</v>
      </c>
      <c r="B16174" s="46" t="s">
        <v>29019</v>
      </c>
      <c r="C16174" s="47">
        <v>337.0444</v>
      </c>
      <c r="D16174" s="119" t="s">
        <v>22801</v>
      </c>
      <c r="E16174" s="46" t="s">
        <v>22803</v>
      </c>
      <c r="F16174" s="121">
        <v>2.7976000000000001</v>
      </c>
      <c r="G16174" s="87"/>
      <c r="H16174" s="47"/>
      <c r="I16174" s="120">
        <v>0</v>
      </c>
      <c r="J16174" s="120">
        <v>0</v>
      </c>
    </row>
    <row r="16175" spans="1:10" ht="15" customHeight="1">
      <c r="A16175" s="46" t="s">
        <v>29016</v>
      </c>
      <c r="B16175" s="46" t="s">
        <v>29017</v>
      </c>
      <c r="C16175" s="47">
        <v>432.7088</v>
      </c>
      <c r="D16175" s="119" t="s">
        <v>5286</v>
      </c>
      <c r="E16175" s="46" t="s">
        <v>22801</v>
      </c>
      <c r="F16175" s="121">
        <v>1.7085999999999999</v>
      </c>
      <c r="G16175" s="87"/>
      <c r="H16175" s="47"/>
      <c r="I16175" s="120">
        <v>0</v>
      </c>
      <c r="J16175" s="120">
        <v>0</v>
      </c>
    </row>
    <row r="16176" spans="1:10" ht="15" customHeight="1">
      <c r="A16176" s="46" t="s">
        <v>29014</v>
      </c>
      <c r="B16176" s="46" t="s">
        <v>29015</v>
      </c>
      <c r="C16176" s="47">
        <v>360.2808</v>
      </c>
      <c r="D16176" s="119" t="s">
        <v>22800</v>
      </c>
      <c r="E16176" s="46" t="s">
        <v>5286</v>
      </c>
      <c r="F16176" s="121">
        <v>3.8029999999999999</v>
      </c>
      <c r="G16176" s="87"/>
      <c r="H16176" s="47"/>
      <c r="I16176" s="120">
        <v>0</v>
      </c>
      <c r="J16176" s="120">
        <v>0</v>
      </c>
    </row>
    <row r="16177" spans="1:10" ht="15" customHeight="1">
      <c r="A16177" s="46" t="s">
        <v>29012</v>
      </c>
      <c r="B16177" s="46" t="s">
        <v>29013</v>
      </c>
      <c r="C16177" s="47">
        <v>460.4298</v>
      </c>
      <c r="D16177" s="119" t="s">
        <v>22798</v>
      </c>
      <c r="E16177" s="46" t="s">
        <v>22800</v>
      </c>
      <c r="F16177" s="121">
        <v>3.8029999999999999</v>
      </c>
      <c r="G16177" s="87"/>
      <c r="H16177" s="47"/>
      <c r="I16177" s="120">
        <v>0</v>
      </c>
      <c r="J16177" s="120">
        <v>0</v>
      </c>
    </row>
    <row r="16178" spans="1:10" ht="15" customHeight="1">
      <c r="A16178" s="46" t="s">
        <v>7470</v>
      </c>
      <c r="B16178" s="46" t="s">
        <v>29011</v>
      </c>
      <c r="C16178" s="47">
        <v>150.10740000000001</v>
      </c>
      <c r="D16178" s="119" t="s">
        <v>22747</v>
      </c>
      <c r="E16178" s="46" t="s">
        <v>22798</v>
      </c>
      <c r="F16178" s="121">
        <v>6.7304000000000004</v>
      </c>
      <c r="G16178" s="87"/>
      <c r="H16178" s="47">
        <v>0.5</v>
      </c>
      <c r="I16178" s="120">
        <v>11</v>
      </c>
      <c r="J16178" s="120">
        <v>0</v>
      </c>
    </row>
    <row r="16179" spans="1:10" ht="15" customHeight="1">
      <c r="A16179" s="46" t="s">
        <v>29009</v>
      </c>
      <c r="B16179" s="46" t="s">
        <v>29010</v>
      </c>
      <c r="C16179" s="47">
        <v>126.14060000000001</v>
      </c>
      <c r="D16179" s="119" t="s">
        <v>22745</v>
      </c>
      <c r="E16179" s="46" t="s">
        <v>22747</v>
      </c>
      <c r="F16179" s="121">
        <v>15.3118</v>
      </c>
      <c r="G16179" s="87"/>
      <c r="H16179" s="47">
        <v>1</v>
      </c>
      <c r="I16179" s="120">
        <v>2</v>
      </c>
      <c r="J16179" s="120">
        <v>0</v>
      </c>
    </row>
    <row r="16180" spans="1:10" ht="15" customHeight="1">
      <c r="A16180" s="46" t="s">
        <v>7491</v>
      </c>
      <c r="B16180" s="46" t="s">
        <v>29008</v>
      </c>
      <c r="C16180" s="47">
        <v>152.31479999999999</v>
      </c>
      <c r="D16180" s="119" t="s">
        <v>22743</v>
      </c>
      <c r="E16180" s="46" t="s">
        <v>22745</v>
      </c>
      <c r="F16180" s="121">
        <v>5.3273999999999999</v>
      </c>
      <c r="G16180" s="87"/>
      <c r="H16180" s="47">
        <v>1.5</v>
      </c>
      <c r="I16180" s="120">
        <v>32</v>
      </c>
      <c r="J16180" s="120">
        <v>0</v>
      </c>
    </row>
    <row r="16181" spans="1:10" ht="15" customHeight="1">
      <c r="A16181" s="46" t="s">
        <v>29006</v>
      </c>
      <c r="B16181" s="46" t="s">
        <v>29007</v>
      </c>
      <c r="C16181" s="47">
        <v>132.78</v>
      </c>
      <c r="D16181" s="119" t="s">
        <v>22741</v>
      </c>
      <c r="E16181" s="46" t="s">
        <v>22743</v>
      </c>
      <c r="F16181" s="121">
        <v>6.1920000000000002</v>
      </c>
      <c r="G16181" s="87"/>
      <c r="H16181" s="47">
        <v>1</v>
      </c>
      <c r="I16181" s="120">
        <v>0</v>
      </c>
      <c r="J16181" s="120">
        <v>0</v>
      </c>
    </row>
    <row r="16182" spans="1:10" ht="15" customHeight="1">
      <c r="A16182" s="46" t="s">
        <v>29004</v>
      </c>
      <c r="B16182" s="46" t="s">
        <v>29005</v>
      </c>
      <c r="C16182" s="47">
        <v>139.4186</v>
      </c>
      <c r="D16182" s="119" t="s">
        <v>22797</v>
      </c>
      <c r="E16182" s="46" t="s">
        <v>22741</v>
      </c>
      <c r="F16182" s="121">
        <v>9.6262000000000008</v>
      </c>
      <c r="G16182" s="87"/>
      <c r="H16182" s="47"/>
      <c r="I16182" s="120">
        <v>0</v>
      </c>
      <c r="J16182" s="120">
        <v>0</v>
      </c>
    </row>
    <row r="16183" spans="1:10" ht="15" customHeight="1">
      <c r="A16183" s="46" t="s">
        <v>7503</v>
      </c>
      <c r="B16183" s="46" t="s">
        <v>29003</v>
      </c>
      <c r="C16183" s="47">
        <v>176.5968</v>
      </c>
      <c r="D16183" s="119" t="s">
        <v>22795</v>
      </c>
      <c r="E16183" s="46" t="s">
        <v>22797</v>
      </c>
      <c r="F16183" s="121">
        <v>9.6262000000000008</v>
      </c>
      <c r="G16183" s="87"/>
      <c r="H16183" s="47">
        <v>1.5</v>
      </c>
      <c r="I16183" s="120">
        <v>46</v>
      </c>
      <c r="J16183" s="120">
        <v>0</v>
      </c>
    </row>
    <row r="16184" spans="1:10" ht="15" customHeight="1">
      <c r="A16184" s="46" t="s">
        <v>29002</v>
      </c>
      <c r="B16184" s="46" t="s">
        <v>34037</v>
      </c>
      <c r="C16184" s="47">
        <v>140.52459999999999</v>
      </c>
      <c r="D16184" s="119" t="s">
        <v>5302</v>
      </c>
      <c r="E16184" s="46" t="s">
        <v>22795</v>
      </c>
      <c r="F16184" s="121">
        <v>6.0856000000000003</v>
      </c>
      <c r="G16184" s="87"/>
      <c r="H16184" s="47">
        <v>1</v>
      </c>
      <c r="I16184" s="120">
        <v>0</v>
      </c>
      <c r="J16184" s="120">
        <v>0</v>
      </c>
    </row>
    <row r="16185" spans="1:10" ht="15" customHeight="1">
      <c r="A16185" s="46" t="s">
        <v>29000</v>
      </c>
      <c r="B16185" s="46" t="s">
        <v>29001</v>
      </c>
      <c r="C16185" s="47">
        <v>151.0368</v>
      </c>
      <c r="D16185" s="119" t="s">
        <v>5311</v>
      </c>
      <c r="E16185" s="46" t="s">
        <v>5302</v>
      </c>
      <c r="F16185" s="121">
        <v>2.7292000000000001</v>
      </c>
      <c r="G16185" s="87"/>
      <c r="H16185" s="47"/>
      <c r="I16185" s="120">
        <v>0</v>
      </c>
      <c r="J16185" s="120">
        <v>0</v>
      </c>
    </row>
    <row r="16186" spans="1:10" ht="15" customHeight="1">
      <c r="A16186" s="46" t="s">
        <v>28998</v>
      </c>
      <c r="B16186" s="46" t="s">
        <v>28999</v>
      </c>
      <c r="C16186" s="47">
        <v>219.93279999999999</v>
      </c>
      <c r="D16186" s="119" t="s">
        <v>5315</v>
      </c>
      <c r="E16186" s="46" t="s">
        <v>5311</v>
      </c>
      <c r="F16186" s="121">
        <v>3.3014000000000001</v>
      </c>
      <c r="G16186" s="87"/>
      <c r="H16186" s="47"/>
      <c r="I16186" s="120">
        <v>0</v>
      </c>
      <c r="J16186" s="120">
        <v>0</v>
      </c>
    </row>
    <row r="16187" spans="1:10" ht="15" customHeight="1">
      <c r="A16187" s="46" t="s">
        <v>28996</v>
      </c>
      <c r="B16187" s="46" t="s">
        <v>28997</v>
      </c>
      <c r="C16187" s="47">
        <v>219.93279999999999</v>
      </c>
      <c r="D16187" s="119" t="s">
        <v>22794</v>
      </c>
      <c r="E16187" s="46" t="s">
        <v>5315</v>
      </c>
      <c r="F16187" s="121">
        <v>4.5678000000000001</v>
      </c>
      <c r="G16187" s="87"/>
      <c r="H16187" s="47"/>
      <c r="I16187" s="120">
        <v>0</v>
      </c>
      <c r="J16187" s="120">
        <v>0</v>
      </c>
    </row>
    <row r="16188" spans="1:10" ht="15" customHeight="1">
      <c r="A16188" s="46" t="s">
        <v>28994</v>
      </c>
      <c r="B16188" s="46" t="s">
        <v>28995</v>
      </c>
      <c r="C16188" s="47">
        <v>288.75900000000001</v>
      </c>
      <c r="D16188" s="119" t="s">
        <v>22792</v>
      </c>
      <c r="E16188" s="46" t="s">
        <v>22794</v>
      </c>
      <c r="F16188" s="121">
        <v>4.5678000000000001</v>
      </c>
      <c r="G16188" s="87"/>
      <c r="H16188" s="47"/>
      <c r="I16188" s="120">
        <v>0</v>
      </c>
      <c r="J16188" s="120">
        <v>0</v>
      </c>
    </row>
    <row r="16189" spans="1:10" ht="15" customHeight="1">
      <c r="A16189" s="46" t="s">
        <v>28992</v>
      </c>
      <c r="B16189" s="46" t="s">
        <v>28993</v>
      </c>
      <c r="C16189" s="47">
        <v>288.75900000000001</v>
      </c>
      <c r="D16189" s="119" t="s">
        <v>22737</v>
      </c>
      <c r="E16189" s="46" t="s">
        <v>22792</v>
      </c>
      <c r="F16189" s="121">
        <v>4.109</v>
      </c>
      <c r="G16189" s="87"/>
      <c r="H16189" s="47"/>
      <c r="I16189" s="120">
        <v>0</v>
      </c>
      <c r="J16189" s="120">
        <v>0</v>
      </c>
    </row>
    <row r="16190" spans="1:10" ht="15" customHeight="1">
      <c r="A16190" s="46" t="s">
        <v>28990</v>
      </c>
      <c r="B16190" s="46" t="s">
        <v>28991</v>
      </c>
      <c r="C16190" s="47">
        <v>327.21539999999999</v>
      </c>
      <c r="D16190" s="119" t="s">
        <v>22791</v>
      </c>
      <c r="E16190" s="46" t="s">
        <v>22737</v>
      </c>
      <c r="F16190" s="121">
        <v>6.1391999999999998</v>
      </c>
      <c r="G16190" s="87"/>
      <c r="H16190" s="47"/>
      <c r="I16190" s="120">
        <v>0</v>
      </c>
      <c r="J16190" s="120">
        <v>0</v>
      </c>
    </row>
    <row r="16191" spans="1:10" ht="15" customHeight="1">
      <c r="A16191" s="46" t="s">
        <v>28988</v>
      </c>
      <c r="B16191" s="46" t="s">
        <v>28989</v>
      </c>
      <c r="C16191" s="47">
        <v>327.21539999999999</v>
      </c>
      <c r="D16191" s="119" t="s">
        <v>22789</v>
      </c>
      <c r="E16191" s="46" t="s">
        <v>22791</v>
      </c>
      <c r="F16191" s="121">
        <v>5.3128000000000002</v>
      </c>
      <c r="G16191" s="87"/>
      <c r="H16191" s="47"/>
      <c r="I16191" s="120">
        <v>0</v>
      </c>
      <c r="J16191" s="120">
        <v>0</v>
      </c>
    </row>
    <row r="16192" spans="1:10" ht="15" customHeight="1">
      <c r="A16192" s="46" t="s">
        <v>28986</v>
      </c>
      <c r="B16192" s="46" t="s">
        <v>28987</v>
      </c>
      <c r="C16192" s="47">
        <v>342.41199999999998</v>
      </c>
      <c r="D16192" s="119" t="s">
        <v>22735</v>
      </c>
      <c r="E16192" s="46" t="s">
        <v>22789</v>
      </c>
      <c r="F16192" s="121">
        <v>2.7831999999999999</v>
      </c>
      <c r="G16192" s="87"/>
      <c r="H16192" s="47"/>
      <c r="I16192" s="120">
        <v>0</v>
      </c>
      <c r="J16192" s="120">
        <v>0</v>
      </c>
    </row>
    <row r="16193" spans="1:10" ht="15" customHeight="1">
      <c r="A16193" s="46" t="s">
        <v>28984</v>
      </c>
      <c r="B16193" s="46" t="s">
        <v>28985</v>
      </c>
      <c r="C16193" s="47">
        <v>342.41199999999998</v>
      </c>
      <c r="D16193" s="119" t="s">
        <v>22733</v>
      </c>
      <c r="E16193" s="46" t="s">
        <v>22735</v>
      </c>
      <c r="F16193" s="121">
        <v>4.2759999999999998</v>
      </c>
      <c r="G16193" s="87"/>
      <c r="H16193" s="47"/>
      <c r="I16193" s="120">
        <v>0</v>
      </c>
      <c r="J16193" s="120">
        <v>0</v>
      </c>
    </row>
    <row r="16194" spans="1:10" ht="15" customHeight="1">
      <c r="A16194" s="46" t="s">
        <v>28982</v>
      </c>
      <c r="B16194" s="46" t="s">
        <v>28983</v>
      </c>
      <c r="C16194" s="47">
        <v>408.56619999999998</v>
      </c>
      <c r="D16194" s="119" t="s">
        <v>22767</v>
      </c>
      <c r="E16194" s="46" t="s">
        <v>22733</v>
      </c>
      <c r="F16194" s="121">
        <v>16.901599999999998</v>
      </c>
      <c r="G16194" s="87"/>
      <c r="H16194" s="47"/>
      <c r="I16194" s="120">
        <v>0</v>
      </c>
      <c r="J16194" s="120">
        <v>0</v>
      </c>
    </row>
    <row r="16195" spans="1:10" ht="15" customHeight="1">
      <c r="A16195" s="46" t="s">
        <v>28980</v>
      </c>
      <c r="B16195" s="46" t="s">
        <v>28981</v>
      </c>
      <c r="C16195" s="47">
        <v>408.56619999999998</v>
      </c>
      <c r="D16195" s="119" t="s">
        <v>22765</v>
      </c>
      <c r="E16195" s="46" t="s">
        <v>22767</v>
      </c>
      <c r="F16195" s="121">
        <v>27.326000000000001</v>
      </c>
      <c r="G16195" s="87"/>
      <c r="H16195" s="47"/>
      <c r="I16195" s="120">
        <v>0</v>
      </c>
      <c r="J16195" s="120">
        <v>0</v>
      </c>
    </row>
    <row r="16196" spans="1:10" ht="15" customHeight="1">
      <c r="A16196" s="46" t="s">
        <v>28978</v>
      </c>
      <c r="B16196" s="46" t="s">
        <v>28979</v>
      </c>
      <c r="C16196" s="47">
        <v>466.68040000000002</v>
      </c>
      <c r="D16196" s="119" t="s">
        <v>5402</v>
      </c>
      <c r="E16196" s="46" t="s">
        <v>22765</v>
      </c>
      <c r="F16196" s="121">
        <v>2.3298000000000001</v>
      </c>
      <c r="G16196" s="87"/>
      <c r="H16196" s="47"/>
      <c r="I16196" s="120">
        <v>0</v>
      </c>
      <c r="J16196" s="120">
        <v>0</v>
      </c>
    </row>
    <row r="16197" spans="1:10" ht="15" customHeight="1">
      <c r="A16197" s="46" t="s">
        <v>28976</v>
      </c>
      <c r="B16197" s="46" t="s">
        <v>28977</v>
      </c>
      <c r="C16197" s="47">
        <v>466.68040000000002</v>
      </c>
      <c r="D16197" s="119" t="s">
        <v>22814</v>
      </c>
      <c r="E16197" s="46" t="s">
        <v>5402</v>
      </c>
      <c r="F16197" s="121">
        <v>2.2056</v>
      </c>
      <c r="G16197" s="87"/>
      <c r="H16197" s="47"/>
      <c r="I16197" s="120">
        <v>0</v>
      </c>
      <c r="J16197" s="120">
        <v>0</v>
      </c>
    </row>
    <row r="16198" spans="1:10" ht="15" customHeight="1">
      <c r="A16198" s="46" t="s">
        <v>28974</v>
      </c>
      <c r="B16198" s="46" t="s">
        <v>28975</v>
      </c>
      <c r="C16198" s="47">
        <v>443.44400000000002</v>
      </c>
      <c r="D16198" s="119" t="s">
        <v>5410</v>
      </c>
      <c r="E16198" s="46" t="s">
        <v>22814</v>
      </c>
      <c r="F16198" s="121">
        <v>2.9862000000000002</v>
      </c>
      <c r="G16198" s="87"/>
      <c r="H16198" s="47"/>
      <c r="I16198" s="120">
        <v>0</v>
      </c>
      <c r="J16198" s="120">
        <v>0</v>
      </c>
    </row>
    <row r="16199" spans="1:10" ht="15" customHeight="1">
      <c r="A16199" s="46" t="s">
        <v>28972</v>
      </c>
      <c r="B16199" s="46" t="s">
        <v>28973</v>
      </c>
      <c r="C16199" s="47">
        <v>443.44400000000002</v>
      </c>
      <c r="D16199" s="119" t="s">
        <v>22813</v>
      </c>
      <c r="E16199" s="46" t="s">
        <v>5410</v>
      </c>
      <c r="F16199" s="121">
        <v>2.6274000000000002</v>
      </c>
      <c r="G16199" s="87"/>
      <c r="H16199" s="47"/>
      <c r="I16199" s="120">
        <v>0</v>
      </c>
      <c r="J16199" s="120">
        <v>0</v>
      </c>
    </row>
    <row r="16200" spans="1:10" ht="15" customHeight="1">
      <c r="A16200" s="46" t="s">
        <v>28970</v>
      </c>
      <c r="B16200" s="46" t="s">
        <v>28971</v>
      </c>
      <c r="C16200" s="47">
        <v>559.64940000000001</v>
      </c>
      <c r="D16200" s="119" t="s">
        <v>22811</v>
      </c>
      <c r="E16200" s="46" t="s">
        <v>22813</v>
      </c>
      <c r="F16200" s="121">
        <v>2.6274000000000002</v>
      </c>
      <c r="G16200" s="87"/>
      <c r="H16200" s="47"/>
      <c r="I16200" s="120">
        <v>0</v>
      </c>
      <c r="J16200" s="120">
        <v>0</v>
      </c>
    </row>
    <row r="16201" spans="1:10" ht="15" customHeight="1">
      <c r="A16201" s="46" t="s">
        <v>28968</v>
      </c>
      <c r="B16201" s="46" t="s">
        <v>28969</v>
      </c>
      <c r="C16201" s="47">
        <v>559.64940000000001</v>
      </c>
      <c r="D16201" s="119" t="s">
        <v>22729</v>
      </c>
      <c r="E16201" s="46" t="s">
        <v>22811</v>
      </c>
      <c r="F16201" s="121">
        <v>5.0857999999999999</v>
      </c>
      <c r="G16201" s="87"/>
      <c r="H16201" s="47"/>
      <c r="I16201" s="120">
        <v>0</v>
      </c>
      <c r="J16201" s="120">
        <v>0</v>
      </c>
    </row>
    <row r="16202" spans="1:10" ht="15" customHeight="1">
      <c r="A16202" s="46" t="s">
        <v>28967</v>
      </c>
      <c r="B16202" s="46" t="s">
        <v>34038</v>
      </c>
      <c r="C16202" s="47">
        <v>198.67140000000001</v>
      </c>
      <c r="D16202" s="119" t="s">
        <v>22809</v>
      </c>
      <c r="E16202" s="46" t="s">
        <v>22729</v>
      </c>
      <c r="F16202" s="121">
        <v>5.5137999999999998</v>
      </c>
      <c r="G16202" s="87"/>
      <c r="H16202" s="47">
        <v>1.5</v>
      </c>
      <c r="I16202" s="120">
        <v>11</v>
      </c>
      <c r="J16202" s="120">
        <v>0</v>
      </c>
    </row>
    <row r="16203" spans="1:10" ht="15" customHeight="1">
      <c r="A16203" s="46" t="s">
        <v>28965</v>
      </c>
      <c r="B16203" s="46" t="s">
        <v>28966</v>
      </c>
      <c r="C16203" s="47">
        <v>198.67140000000001</v>
      </c>
      <c r="D16203" s="119" t="s">
        <v>22727</v>
      </c>
      <c r="E16203" s="46" t="s">
        <v>22809</v>
      </c>
      <c r="F16203" s="121">
        <v>7.8941999999999997</v>
      </c>
      <c r="G16203" s="87"/>
      <c r="H16203" s="47"/>
      <c r="I16203" s="120">
        <v>0</v>
      </c>
      <c r="J16203" s="120">
        <v>0</v>
      </c>
    </row>
    <row r="16204" spans="1:10" ht="15" customHeight="1">
      <c r="A16204" s="46" t="s">
        <v>28963</v>
      </c>
      <c r="B16204" s="46" t="s">
        <v>28964</v>
      </c>
      <c r="C16204" s="47">
        <v>219.93279999999999</v>
      </c>
      <c r="D16204" s="119" t="s">
        <v>22725</v>
      </c>
      <c r="E16204" s="46" t="s">
        <v>22727</v>
      </c>
      <c r="F16204" s="121">
        <v>15.3118</v>
      </c>
      <c r="G16204" s="87"/>
      <c r="H16204" s="47"/>
      <c r="I16204" s="120">
        <v>0</v>
      </c>
      <c r="J16204" s="120">
        <v>0</v>
      </c>
    </row>
    <row r="16205" spans="1:10" ht="15" customHeight="1">
      <c r="A16205" s="46" t="s">
        <v>28961</v>
      </c>
      <c r="B16205" s="46" t="s">
        <v>28962</v>
      </c>
      <c r="C16205" s="47">
        <v>219.93279999999999</v>
      </c>
      <c r="D16205" s="119" t="s">
        <v>22723</v>
      </c>
      <c r="E16205" s="46" t="s">
        <v>22725</v>
      </c>
      <c r="F16205" s="121">
        <v>6.5259999999999998</v>
      </c>
      <c r="G16205" s="87"/>
      <c r="H16205" s="47"/>
      <c r="I16205" s="120">
        <v>0</v>
      </c>
      <c r="J16205" s="120">
        <v>0</v>
      </c>
    </row>
    <row r="16206" spans="1:10" ht="15" customHeight="1">
      <c r="A16206" s="46" t="s">
        <v>28959</v>
      </c>
      <c r="B16206" s="46" t="s">
        <v>28960</v>
      </c>
      <c r="C16206" s="47">
        <v>211.9162</v>
      </c>
      <c r="D16206" s="119" t="s">
        <v>22721</v>
      </c>
      <c r="E16206" s="46" t="s">
        <v>22723</v>
      </c>
      <c r="F16206" s="121">
        <v>8.0313999999999997</v>
      </c>
      <c r="G16206" s="87"/>
      <c r="H16206" s="47">
        <v>1.5</v>
      </c>
      <c r="I16206" s="120">
        <v>2</v>
      </c>
      <c r="J16206" s="120">
        <v>0</v>
      </c>
    </row>
    <row r="16207" spans="1:10" ht="15" customHeight="1">
      <c r="A16207" s="46" t="s">
        <v>7701</v>
      </c>
      <c r="B16207" s="46" t="s">
        <v>28958</v>
      </c>
      <c r="C16207" s="47">
        <v>211.9162</v>
      </c>
      <c r="D16207" s="119" t="s">
        <v>5425</v>
      </c>
      <c r="E16207" s="46" t="s">
        <v>22721</v>
      </c>
      <c r="F16207" s="121">
        <v>2.8479999999999999</v>
      </c>
      <c r="G16207" s="87"/>
      <c r="H16207" s="47"/>
      <c r="I16207" s="120">
        <v>0</v>
      </c>
      <c r="J16207" s="120">
        <v>0</v>
      </c>
    </row>
    <row r="16208" spans="1:10" ht="15" customHeight="1">
      <c r="A16208" s="46" t="s">
        <v>28956</v>
      </c>
      <c r="B16208" s="46" t="s">
        <v>28957</v>
      </c>
      <c r="C16208" s="47">
        <v>243.16919999999999</v>
      </c>
      <c r="D16208" s="119" t="s">
        <v>5430</v>
      </c>
      <c r="E16208" s="46" t="s">
        <v>5425</v>
      </c>
      <c r="F16208" s="121">
        <v>3.9066000000000001</v>
      </c>
      <c r="G16208" s="87"/>
      <c r="H16208" s="47"/>
      <c r="I16208" s="120">
        <v>0</v>
      </c>
      <c r="J16208" s="120">
        <v>0</v>
      </c>
    </row>
    <row r="16209" spans="1:10" ht="15" customHeight="1">
      <c r="A16209" s="46" t="s">
        <v>28954</v>
      </c>
      <c r="B16209" s="46" t="s">
        <v>28955</v>
      </c>
      <c r="C16209" s="47">
        <v>243.16919999999999</v>
      </c>
      <c r="D16209" s="119" t="s">
        <v>22808</v>
      </c>
      <c r="E16209" s="46" t="s">
        <v>5430</v>
      </c>
      <c r="F16209" s="121">
        <v>3.8128000000000002</v>
      </c>
      <c r="G16209" s="87"/>
      <c r="H16209" s="47"/>
      <c r="I16209" s="120">
        <v>0</v>
      </c>
      <c r="J16209" s="120">
        <v>0</v>
      </c>
    </row>
    <row r="16210" spans="1:10" ht="15" customHeight="1">
      <c r="A16210" s="46" t="s">
        <v>28952</v>
      </c>
      <c r="B16210" s="46" t="s">
        <v>28953</v>
      </c>
      <c r="C16210" s="47">
        <v>275.93259999999998</v>
      </c>
      <c r="D16210" s="119" t="s">
        <v>22806</v>
      </c>
      <c r="E16210" s="46" t="s">
        <v>22808</v>
      </c>
      <c r="F16210" s="121">
        <v>3.8128000000000002</v>
      </c>
      <c r="G16210" s="87"/>
      <c r="H16210" s="47"/>
      <c r="I16210" s="120">
        <v>2</v>
      </c>
      <c r="J16210" s="120">
        <v>0</v>
      </c>
    </row>
    <row r="16211" spans="1:10" ht="15" customHeight="1">
      <c r="A16211" s="46" t="s">
        <v>28950</v>
      </c>
      <c r="B16211" s="46" t="s">
        <v>28951</v>
      </c>
      <c r="C16211" s="47">
        <v>275.93259999999998</v>
      </c>
      <c r="D16211" s="119" t="s">
        <v>22717</v>
      </c>
      <c r="E16211" s="46" t="s">
        <v>22806</v>
      </c>
      <c r="F16211" s="121">
        <v>4.4036</v>
      </c>
      <c r="G16211" s="87"/>
      <c r="H16211" s="47"/>
      <c r="I16211" s="120">
        <v>3</v>
      </c>
      <c r="J16211" s="120">
        <v>0</v>
      </c>
    </row>
    <row r="16212" spans="1:10" ht="15" customHeight="1">
      <c r="A16212" s="46" t="s">
        <v>34519</v>
      </c>
      <c r="B16212" s="46" t="s">
        <v>34673</v>
      </c>
      <c r="C16212" s="47">
        <v>531.99800000000005</v>
      </c>
      <c r="D16212" s="119" t="s">
        <v>22804</v>
      </c>
      <c r="E16212" s="46" t="s">
        <v>22717</v>
      </c>
      <c r="F16212" s="121">
        <v>4.8795999999999999</v>
      </c>
      <c r="G16212" s="87"/>
      <c r="H16212" s="47">
        <v>1.5</v>
      </c>
      <c r="I16212" s="120">
        <v>1</v>
      </c>
      <c r="J16212" s="120">
        <v>0</v>
      </c>
    </row>
    <row r="16213" spans="1:10" ht="15" customHeight="1">
      <c r="A16213" s="46" t="s">
        <v>35374</v>
      </c>
      <c r="B16213" s="46" t="s">
        <v>35467</v>
      </c>
      <c r="C16213" s="47">
        <v>187.566</v>
      </c>
      <c r="D16213" s="119" t="s">
        <v>22535</v>
      </c>
      <c r="E16213" s="46" t="s">
        <v>22804</v>
      </c>
      <c r="F16213" s="121">
        <v>32.386400000000002</v>
      </c>
      <c r="G16213" s="87"/>
      <c r="H16213" s="47">
        <v>0.7</v>
      </c>
      <c r="I16213" s="120">
        <v>5</v>
      </c>
      <c r="J16213" s="120">
        <v>0</v>
      </c>
    </row>
    <row r="16214" spans="1:10" ht="15" customHeight="1">
      <c r="A16214" s="46" t="s">
        <v>35376</v>
      </c>
      <c r="B16214" s="46" t="s">
        <v>35459</v>
      </c>
      <c r="C16214" s="47">
        <v>163.4502</v>
      </c>
      <c r="D16214" s="119" t="s">
        <v>7879</v>
      </c>
      <c r="E16214" s="46" t="s">
        <v>22535</v>
      </c>
      <c r="F16214" s="121">
        <v>3.0788000000000002</v>
      </c>
      <c r="G16214" s="87"/>
      <c r="H16214" s="47">
        <v>0.7</v>
      </c>
      <c r="I16214" s="120">
        <v>10</v>
      </c>
      <c r="J16214" s="120">
        <v>0</v>
      </c>
    </row>
    <row r="16215" spans="1:10" ht="15" customHeight="1">
      <c r="A16215" s="46" t="s">
        <v>36093</v>
      </c>
      <c r="B16215" s="46" t="s">
        <v>36094</v>
      </c>
      <c r="C16215" s="47">
        <v>192.62119999999999</v>
      </c>
      <c r="D16215" s="119" t="s">
        <v>22533</v>
      </c>
      <c r="E16215" s="46" t="s">
        <v>7879</v>
      </c>
      <c r="F16215" s="121">
        <v>5.4302000000000001</v>
      </c>
      <c r="G16215" s="87"/>
      <c r="H16215" s="47">
        <v>0.7</v>
      </c>
      <c r="I16215" s="120">
        <v>1</v>
      </c>
      <c r="J16215" s="120">
        <v>0</v>
      </c>
    </row>
    <row r="16216" spans="1:10" ht="15" customHeight="1">
      <c r="A16216" s="46" t="s">
        <v>35330</v>
      </c>
      <c r="B16216" s="46" t="s">
        <v>35456</v>
      </c>
      <c r="C16216" s="47">
        <v>96.475999999999999</v>
      </c>
      <c r="D16216" s="119" t="s">
        <v>22531</v>
      </c>
      <c r="E16216" s="46" t="s">
        <v>22533</v>
      </c>
      <c r="F16216" s="121">
        <v>4.6992000000000003</v>
      </c>
      <c r="G16216" s="87"/>
      <c r="H16216" s="47">
        <v>0.7</v>
      </c>
      <c r="I16216" s="120">
        <v>1</v>
      </c>
      <c r="J16216" s="120">
        <v>0</v>
      </c>
    </row>
    <row r="16217" spans="1:10" ht="15" customHeight="1">
      <c r="A16217" s="46" t="s">
        <v>35337</v>
      </c>
      <c r="B16217" s="46" t="s">
        <v>35457</v>
      </c>
      <c r="C16217" s="47">
        <v>98.8292</v>
      </c>
      <c r="D16217" s="119" t="s">
        <v>7892</v>
      </c>
      <c r="E16217" s="46" t="s">
        <v>22531</v>
      </c>
      <c r="F16217" s="121">
        <v>4.6938000000000004</v>
      </c>
      <c r="G16217" s="87"/>
      <c r="H16217" s="47">
        <v>0.7</v>
      </c>
      <c r="I16217" s="120">
        <v>21</v>
      </c>
      <c r="J16217" s="120">
        <v>0</v>
      </c>
    </row>
    <row r="16218" spans="1:10" ht="15" customHeight="1">
      <c r="A16218" s="46" t="s">
        <v>35366</v>
      </c>
      <c r="B16218" s="46" t="s">
        <v>35455</v>
      </c>
      <c r="C16218" s="47">
        <v>105.8884</v>
      </c>
      <c r="D16218" s="119" t="s">
        <v>22529</v>
      </c>
      <c r="E16218" s="46" t="s">
        <v>7892</v>
      </c>
      <c r="F16218" s="121">
        <v>6.3193999999999999</v>
      </c>
      <c r="G16218" s="87"/>
      <c r="H16218" s="47">
        <v>0.7</v>
      </c>
      <c r="I16218" s="120">
        <v>86</v>
      </c>
      <c r="J16218" s="120">
        <v>0</v>
      </c>
    </row>
    <row r="16219" spans="1:10" ht="15" customHeight="1">
      <c r="A16219" s="46" t="s">
        <v>35367</v>
      </c>
      <c r="B16219" s="46" t="s">
        <v>35460</v>
      </c>
      <c r="C16219" s="47">
        <v>108.2414</v>
      </c>
      <c r="D16219" s="119" t="s">
        <v>22527</v>
      </c>
      <c r="E16219" s="46" t="s">
        <v>22529</v>
      </c>
      <c r="F16219" s="121">
        <v>5.4687999999999999</v>
      </c>
      <c r="G16219" s="87"/>
      <c r="H16219" s="47">
        <v>0.7</v>
      </c>
      <c r="I16219" s="120">
        <v>0</v>
      </c>
      <c r="J16219" s="120">
        <v>0</v>
      </c>
    </row>
    <row r="16220" spans="1:10" ht="15" customHeight="1">
      <c r="A16220" s="46" t="s">
        <v>35375</v>
      </c>
      <c r="B16220" s="46" t="s">
        <v>35454</v>
      </c>
      <c r="C16220" s="47">
        <v>127.06619999999999</v>
      </c>
      <c r="D16220" s="119" t="s">
        <v>7904</v>
      </c>
      <c r="E16220" s="46" t="s">
        <v>22527</v>
      </c>
      <c r="F16220" s="121">
        <v>8.2322000000000006</v>
      </c>
      <c r="G16220" s="87"/>
      <c r="H16220" s="47">
        <v>0.7</v>
      </c>
      <c r="I16220" s="120">
        <v>16</v>
      </c>
      <c r="J16220" s="120">
        <v>0</v>
      </c>
    </row>
    <row r="16221" spans="1:10" ht="15" customHeight="1">
      <c r="A16221" s="46" t="s">
        <v>35461</v>
      </c>
      <c r="B16221" s="46" t="s">
        <v>35462</v>
      </c>
      <c r="C16221" s="47">
        <v>89.416799999999995</v>
      </c>
      <c r="D16221" s="119" t="s">
        <v>22525</v>
      </c>
      <c r="E16221" s="46" t="s">
        <v>7904</v>
      </c>
      <c r="F16221" s="121">
        <v>13.2822</v>
      </c>
      <c r="G16221" s="87"/>
      <c r="H16221" s="47">
        <v>0.7</v>
      </c>
      <c r="I16221" s="120">
        <v>0</v>
      </c>
      <c r="J16221" s="120">
        <v>0</v>
      </c>
    </row>
    <row r="16222" spans="1:10" ht="15" customHeight="1">
      <c r="A16222" s="46" t="s">
        <v>35463</v>
      </c>
      <c r="B16222" s="46" t="s">
        <v>35464</v>
      </c>
      <c r="C16222" s="47">
        <v>91.77</v>
      </c>
      <c r="D16222" s="119" t="s">
        <v>22523</v>
      </c>
      <c r="E16222" s="46" t="s">
        <v>22525</v>
      </c>
      <c r="F16222" s="121">
        <v>13.2822</v>
      </c>
      <c r="G16222" s="87"/>
      <c r="H16222" s="47">
        <v>0.7</v>
      </c>
      <c r="I16222" s="120">
        <v>0</v>
      </c>
      <c r="J16222" s="120">
        <v>0</v>
      </c>
    </row>
    <row r="16223" spans="1:10" ht="15" customHeight="1">
      <c r="A16223" s="46" t="s">
        <v>35465</v>
      </c>
      <c r="B16223" s="46" t="s">
        <v>35466</v>
      </c>
      <c r="C16223" s="47">
        <v>181.18680000000001</v>
      </c>
      <c r="D16223" s="119" t="s">
        <v>7913</v>
      </c>
      <c r="E16223" s="46" t="s">
        <v>22523</v>
      </c>
      <c r="F16223" s="121">
        <v>9.6484000000000005</v>
      </c>
      <c r="G16223" s="87"/>
      <c r="H16223" s="47">
        <v>0.7</v>
      </c>
      <c r="I16223" s="120">
        <v>0</v>
      </c>
      <c r="J16223" s="120">
        <v>0</v>
      </c>
    </row>
    <row r="16224" spans="1:10" ht="15" customHeight="1">
      <c r="A16224" s="46" t="s">
        <v>35365</v>
      </c>
      <c r="B16224" s="46" t="s">
        <v>35458</v>
      </c>
      <c r="C16224" s="47">
        <v>122.36</v>
      </c>
      <c r="D16224" s="119" t="s">
        <v>22521</v>
      </c>
      <c r="E16224" s="46" t="s">
        <v>7913</v>
      </c>
      <c r="F16224" s="121">
        <v>20.815999999999999</v>
      </c>
      <c r="G16224" s="87"/>
      <c r="H16224" s="47">
        <v>0.7</v>
      </c>
      <c r="I16224" s="120">
        <v>14</v>
      </c>
      <c r="J16224" s="120">
        <v>0</v>
      </c>
    </row>
    <row r="16225" spans="1:10" ht="15" customHeight="1">
      <c r="A16225" s="46" t="s">
        <v>35368</v>
      </c>
      <c r="B16225" s="46" t="s">
        <v>35452</v>
      </c>
      <c r="C16225" s="47">
        <v>141.81700000000001</v>
      </c>
      <c r="D16225" s="119" t="s">
        <v>22519</v>
      </c>
      <c r="E16225" s="46" t="s">
        <v>22521</v>
      </c>
      <c r="F16225" s="121">
        <v>20.815999999999999</v>
      </c>
      <c r="G16225" s="87"/>
      <c r="H16225" s="47">
        <v>0.7</v>
      </c>
      <c r="I16225" s="120">
        <v>149</v>
      </c>
      <c r="J16225" s="120">
        <v>0</v>
      </c>
    </row>
    <row r="16226" spans="1:10" ht="15" customHeight="1">
      <c r="A16226" s="46" t="s">
        <v>35370</v>
      </c>
      <c r="B16226" s="46" t="s">
        <v>35453</v>
      </c>
      <c r="C16226" s="47">
        <v>151.43180000000001</v>
      </c>
      <c r="D16226" s="119" t="s">
        <v>22562</v>
      </c>
      <c r="E16226" s="46" t="s">
        <v>22519</v>
      </c>
      <c r="F16226" s="121">
        <v>4.7401999999999997</v>
      </c>
      <c r="G16226" s="87"/>
      <c r="H16226" s="47">
        <v>0.7</v>
      </c>
      <c r="I16226" s="120">
        <v>12</v>
      </c>
      <c r="J16226" s="120">
        <v>0</v>
      </c>
    </row>
    <row r="16227" spans="1:10" ht="15" customHeight="1">
      <c r="A16227" s="46" t="s">
        <v>29103</v>
      </c>
      <c r="B16227" s="46" t="s">
        <v>29104</v>
      </c>
      <c r="C16227" s="47">
        <v>2805.4965999999999</v>
      </c>
      <c r="D16227" s="119" t="s">
        <v>22560</v>
      </c>
      <c r="E16227" s="46" t="s">
        <v>22562</v>
      </c>
      <c r="F16227" s="121">
        <v>6.4707999999999997</v>
      </c>
      <c r="G16227" s="87"/>
      <c r="H16227" s="47"/>
      <c r="I16227" s="120">
        <v>0</v>
      </c>
      <c r="J16227" s="120">
        <v>0</v>
      </c>
    </row>
    <row r="16228" spans="1:10" ht="15" customHeight="1">
      <c r="A16228" s="46" t="s">
        <v>29101</v>
      </c>
      <c r="B16228" s="46" t="s">
        <v>29102</v>
      </c>
      <c r="C16228" s="47">
        <v>2756.7233999999999</v>
      </c>
      <c r="D16228" s="119" t="s">
        <v>22837</v>
      </c>
      <c r="E16228" s="46" t="s">
        <v>22560</v>
      </c>
      <c r="F16228" s="121">
        <v>7.0731999999999999</v>
      </c>
      <c r="G16228" s="87"/>
      <c r="H16228" s="47"/>
      <c r="I16228" s="120">
        <v>0</v>
      </c>
      <c r="J16228" s="120">
        <v>0</v>
      </c>
    </row>
    <row r="16229" spans="1:10" ht="15" customHeight="1">
      <c r="A16229" s="46" t="s">
        <v>29099</v>
      </c>
      <c r="B16229" s="46" t="s">
        <v>29100</v>
      </c>
      <c r="C16229" s="47">
        <v>5951.3606</v>
      </c>
      <c r="D16229" s="119" t="s">
        <v>8211</v>
      </c>
      <c r="E16229" s="46" t="s">
        <v>22837</v>
      </c>
      <c r="F16229" s="121">
        <v>5.0350000000000001</v>
      </c>
      <c r="G16229" s="87"/>
      <c r="H16229" s="47"/>
      <c r="I16229" s="120">
        <v>0</v>
      </c>
      <c r="J16229" s="120">
        <v>0</v>
      </c>
    </row>
    <row r="16230" spans="1:10" ht="15" customHeight="1">
      <c r="A16230" s="46" t="s">
        <v>29097</v>
      </c>
      <c r="B16230" s="46" t="s">
        <v>29098</v>
      </c>
      <c r="C16230" s="47">
        <v>7020.2825999999995</v>
      </c>
      <c r="D16230" s="119" t="s">
        <v>22557</v>
      </c>
      <c r="E16230" s="46" t="s">
        <v>8211</v>
      </c>
      <c r="F16230" s="121">
        <v>5.1120000000000001</v>
      </c>
      <c r="G16230" s="87"/>
      <c r="H16230" s="47"/>
      <c r="I16230" s="120">
        <v>0</v>
      </c>
      <c r="J16230" s="120">
        <v>0</v>
      </c>
    </row>
    <row r="16231" spans="1:10" ht="15" customHeight="1">
      <c r="A16231" s="46" t="s">
        <v>34716</v>
      </c>
      <c r="B16231" s="46" t="s">
        <v>34970</v>
      </c>
      <c r="C16231" s="47">
        <v>1723.2136</v>
      </c>
      <c r="D16231" s="119" t="s">
        <v>22556</v>
      </c>
      <c r="E16231" s="46" t="s">
        <v>22557</v>
      </c>
      <c r="F16231" s="121">
        <v>14.1152</v>
      </c>
      <c r="G16231" s="87"/>
      <c r="H16231" s="47">
        <v>4</v>
      </c>
      <c r="I16231" s="120">
        <v>0</v>
      </c>
      <c r="J16231" s="120">
        <v>0</v>
      </c>
    </row>
    <row r="16232" spans="1:10" ht="15" customHeight="1">
      <c r="A16232" s="46" t="s">
        <v>34717</v>
      </c>
      <c r="B16232" s="46" t="s">
        <v>34971</v>
      </c>
      <c r="C16232" s="47">
        <v>2465.1525999999999</v>
      </c>
      <c r="D16232" s="119" t="s">
        <v>22554</v>
      </c>
      <c r="E16232" s="46" t="s">
        <v>22556</v>
      </c>
      <c r="F16232" s="121">
        <v>8.2257999999999996</v>
      </c>
      <c r="G16232" s="87"/>
      <c r="H16232" s="47">
        <v>4</v>
      </c>
      <c r="I16232" s="120">
        <v>0</v>
      </c>
      <c r="J16232" s="120">
        <v>0</v>
      </c>
    </row>
    <row r="16233" spans="1:10" ht="15" customHeight="1">
      <c r="A16233" s="46" t="s">
        <v>34718</v>
      </c>
      <c r="B16233" s="46" t="s">
        <v>34972</v>
      </c>
      <c r="C16233" s="47">
        <v>2943.8231999999998</v>
      </c>
      <c r="D16233" s="119" t="s">
        <v>22553</v>
      </c>
      <c r="E16233" s="46" t="s">
        <v>22554</v>
      </c>
      <c r="F16233" s="121">
        <v>23.083200000000001</v>
      </c>
      <c r="G16233" s="87"/>
      <c r="H16233" s="47">
        <v>4</v>
      </c>
      <c r="I16233" s="120">
        <v>4</v>
      </c>
      <c r="J16233" s="120">
        <v>0</v>
      </c>
    </row>
    <row r="16234" spans="1:10" ht="15" customHeight="1">
      <c r="A16234" s="46" t="s">
        <v>29105</v>
      </c>
      <c r="B16234" s="46" t="s">
        <v>29106</v>
      </c>
      <c r="C16234" s="47">
        <v>9.4494000000000007</v>
      </c>
      <c r="D16234" s="119" t="s">
        <v>22551</v>
      </c>
      <c r="E16234" s="46" t="s">
        <v>22553</v>
      </c>
      <c r="F16234" s="121">
        <v>13.5076</v>
      </c>
      <c r="G16234" s="87"/>
      <c r="H16234" s="47"/>
      <c r="I16234" s="120">
        <v>176</v>
      </c>
      <c r="J16234" s="120">
        <v>0</v>
      </c>
    </row>
    <row r="16235" spans="1:10" ht="15" customHeight="1">
      <c r="A16235" s="46" t="s">
        <v>210</v>
      </c>
      <c r="B16235" s="46" t="s">
        <v>34040</v>
      </c>
      <c r="C16235" s="47">
        <v>32.892400000000002</v>
      </c>
      <c r="D16235" s="119" t="s">
        <v>22550</v>
      </c>
      <c r="E16235" s="46" t="s">
        <v>22551</v>
      </c>
      <c r="F16235" s="121">
        <v>21.886399999999998</v>
      </c>
      <c r="G16235" s="87"/>
      <c r="H16235" s="47"/>
      <c r="I16235" s="120">
        <v>1</v>
      </c>
      <c r="J16235" s="120">
        <v>0</v>
      </c>
    </row>
    <row r="16236" spans="1:10" ht="15" customHeight="1">
      <c r="A16236" s="46" t="s">
        <v>28414</v>
      </c>
      <c r="B16236" s="46" t="s">
        <v>34039</v>
      </c>
      <c r="C16236" s="47">
        <v>171.54679999999999</v>
      </c>
      <c r="D16236" s="119" t="s">
        <v>22548</v>
      </c>
      <c r="E16236" s="46" t="s">
        <v>22550</v>
      </c>
      <c r="F16236" s="121">
        <v>21.886399999999998</v>
      </c>
      <c r="G16236" s="87"/>
      <c r="H16236" s="47"/>
      <c r="I16236" s="120">
        <v>0</v>
      </c>
      <c r="J16236" s="120">
        <v>0</v>
      </c>
    </row>
    <row r="16237" spans="1:10" ht="15" customHeight="1">
      <c r="A16237" s="46" t="s">
        <v>233</v>
      </c>
      <c r="B16237" s="46" t="s">
        <v>34041</v>
      </c>
      <c r="C16237" s="47">
        <v>78.4358</v>
      </c>
      <c r="D16237" s="119" t="s">
        <v>22546</v>
      </c>
      <c r="E16237" s="46" t="s">
        <v>22548</v>
      </c>
      <c r="F16237" s="121">
        <v>5.0857999999999999</v>
      </c>
      <c r="G16237" s="87"/>
      <c r="H16237" s="47"/>
      <c r="I16237" s="120">
        <v>48</v>
      </c>
      <c r="J16237" s="120">
        <v>0</v>
      </c>
    </row>
    <row r="16238" spans="1:10" ht="15" customHeight="1">
      <c r="A16238" s="46" t="s">
        <v>28412</v>
      </c>
      <c r="B16238" s="46" t="s">
        <v>28413</v>
      </c>
      <c r="C16238" s="47">
        <v>49.177399999999999</v>
      </c>
      <c r="D16238" s="119" t="s">
        <v>8223</v>
      </c>
      <c r="E16238" s="46" t="s">
        <v>22546</v>
      </c>
      <c r="F16238" s="121">
        <v>6.1210000000000004</v>
      </c>
      <c r="G16238" s="87"/>
      <c r="H16238" s="47"/>
      <c r="I16238" s="120">
        <v>0</v>
      </c>
      <c r="J16238" s="120">
        <v>0</v>
      </c>
    </row>
    <row r="16239" spans="1:10" ht="15" customHeight="1">
      <c r="A16239" s="46" t="s">
        <v>28410</v>
      </c>
      <c r="B16239" s="46" t="s">
        <v>28411</v>
      </c>
      <c r="C16239" s="47">
        <v>178.9204</v>
      </c>
      <c r="D16239" s="119" t="s">
        <v>22543</v>
      </c>
      <c r="E16239" s="46" t="s">
        <v>8223</v>
      </c>
      <c r="F16239" s="121">
        <v>17.731400000000001</v>
      </c>
      <c r="G16239" s="87"/>
      <c r="H16239" s="47"/>
      <c r="I16239" s="120">
        <v>1</v>
      </c>
      <c r="J16239" s="120">
        <v>0</v>
      </c>
    </row>
    <row r="16240" spans="1:10" ht="15" customHeight="1">
      <c r="A16240" s="46" t="s">
        <v>28670</v>
      </c>
      <c r="B16240" s="46" t="s">
        <v>28671</v>
      </c>
      <c r="C16240" s="47">
        <v>42.600200000000001</v>
      </c>
      <c r="D16240" s="119" t="s">
        <v>8232</v>
      </c>
      <c r="E16240" s="46" t="s">
        <v>22543</v>
      </c>
      <c r="F16240" s="121">
        <v>7.9912000000000001</v>
      </c>
      <c r="G16240" s="87"/>
      <c r="H16240" s="47"/>
      <c r="I16240" s="120">
        <v>0</v>
      </c>
      <c r="J16240" s="120">
        <v>0</v>
      </c>
    </row>
    <row r="16241" spans="1:10" ht="15" customHeight="1">
      <c r="A16241" s="46" t="s">
        <v>28408</v>
      </c>
      <c r="B16241" s="46" t="s">
        <v>28409</v>
      </c>
      <c r="C16241" s="47">
        <v>76.411600000000007</v>
      </c>
      <c r="D16241" s="119" t="s">
        <v>22541</v>
      </c>
      <c r="E16241" s="46" t="s">
        <v>8232</v>
      </c>
      <c r="F16241" s="121">
        <v>15.2536</v>
      </c>
      <c r="G16241" s="87"/>
      <c r="H16241" s="47"/>
      <c r="I16241" s="120">
        <v>6</v>
      </c>
      <c r="J16241" s="120">
        <v>0</v>
      </c>
    </row>
    <row r="16242" spans="1:10" ht="15" customHeight="1">
      <c r="A16242" s="46" t="s">
        <v>7232</v>
      </c>
      <c r="B16242" s="46" t="s">
        <v>29261</v>
      </c>
      <c r="C16242" s="47">
        <v>72.110399999999998</v>
      </c>
      <c r="D16242" s="119" t="s">
        <v>22539</v>
      </c>
      <c r="E16242" s="46" t="s">
        <v>22541</v>
      </c>
      <c r="F16242" s="121">
        <v>15.2536</v>
      </c>
      <c r="G16242" s="87"/>
      <c r="H16242" s="47"/>
      <c r="I16242" s="120">
        <v>0</v>
      </c>
      <c r="J16242" s="120">
        <v>0</v>
      </c>
    </row>
    <row r="16243" spans="1:10" ht="15" customHeight="1">
      <c r="A16243" s="46" t="s">
        <v>29282</v>
      </c>
      <c r="B16243" s="46" t="s">
        <v>29283</v>
      </c>
      <c r="C16243" s="47">
        <v>31.425000000000001</v>
      </c>
      <c r="D16243" s="119" t="s">
        <v>22537</v>
      </c>
      <c r="E16243" s="46" t="s">
        <v>22539</v>
      </c>
      <c r="F16243" s="121">
        <v>23.083200000000001</v>
      </c>
      <c r="G16243" s="87"/>
      <c r="H16243" s="47"/>
      <c r="I16243" s="120">
        <v>22</v>
      </c>
      <c r="J16243" s="120">
        <v>0</v>
      </c>
    </row>
    <row r="16244" spans="1:10" ht="15" customHeight="1">
      <c r="A16244" s="46" t="s">
        <v>29280</v>
      </c>
      <c r="B16244" s="46" t="s">
        <v>29281</v>
      </c>
      <c r="C16244" s="47">
        <v>31.425000000000001</v>
      </c>
      <c r="D16244" s="119" t="s">
        <v>22576</v>
      </c>
      <c r="E16244" s="46" t="s">
        <v>22537</v>
      </c>
      <c r="F16244" s="121">
        <v>4.8074000000000003</v>
      </c>
      <c r="G16244" s="87"/>
      <c r="H16244" s="47"/>
      <c r="I16244" s="120">
        <v>20</v>
      </c>
      <c r="J16244" s="120">
        <v>0</v>
      </c>
    </row>
    <row r="16245" spans="1:10" ht="15" customHeight="1">
      <c r="A16245" s="46" t="s">
        <v>29278</v>
      </c>
      <c r="B16245" s="46" t="s">
        <v>29279</v>
      </c>
      <c r="C16245" s="47">
        <v>26.1874</v>
      </c>
      <c r="D16245" s="119" t="s">
        <v>22574</v>
      </c>
      <c r="E16245" s="46" t="s">
        <v>22576</v>
      </c>
      <c r="F16245" s="121">
        <v>3.77</v>
      </c>
      <c r="G16245" s="87"/>
      <c r="H16245" s="47"/>
      <c r="I16245" s="120">
        <v>6</v>
      </c>
      <c r="J16245" s="120">
        <v>0</v>
      </c>
    </row>
    <row r="16246" spans="1:10" ht="15" customHeight="1">
      <c r="A16246" s="46" t="s">
        <v>36128</v>
      </c>
      <c r="B16246" s="46" t="s">
        <v>36129</v>
      </c>
      <c r="C16246" s="47">
        <v>17.711400000000001</v>
      </c>
      <c r="D16246" s="119" t="s">
        <v>22572</v>
      </c>
      <c r="E16246" s="46" t="s">
        <v>22574</v>
      </c>
      <c r="F16246" s="121">
        <v>8.7797999999999998</v>
      </c>
      <c r="G16246" s="87"/>
      <c r="H16246" s="47"/>
      <c r="I16246" s="120">
        <v>5</v>
      </c>
      <c r="J16246" s="120">
        <v>0</v>
      </c>
    </row>
    <row r="16247" spans="1:10" ht="15" customHeight="1">
      <c r="A16247" s="46" t="s">
        <v>29223</v>
      </c>
      <c r="B16247" s="46" t="s">
        <v>29224</v>
      </c>
      <c r="C16247" s="47">
        <v>53.134</v>
      </c>
      <c r="D16247" s="119" t="s">
        <v>22570</v>
      </c>
      <c r="E16247" s="46" t="s">
        <v>22572</v>
      </c>
      <c r="F16247" s="121">
        <v>11.0062</v>
      </c>
      <c r="G16247" s="87"/>
      <c r="H16247" s="47"/>
      <c r="I16247" s="120">
        <v>10</v>
      </c>
      <c r="J16247" s="120">
        <v>0</v>
      </c>
    </row>
    <row r="16248" spans="1:10" ht="15" customHeight="1">
      <c r="A16248" s="46" t="s">
        <v>34042</v>
      </c>
      <c r="B16248" s="46" t="s">
        <v>29263</v>
      </c>
      <c r="C16248" s="47">
        <v>24.010999999999999</v>
      </c>
      <c r="D16248" s="119" t="s">
        <v>22568</v>
      </c>
      <c r="E16248" s="46" t="s">
        <v>22570</v>
      </c>
      <c r="F16248" s="121">
        <v>4.8074000000000003</v>
      </c>
      <c r="G16248" s="87"/>
      <c r="H16248" s="47"/>
      <c r="I16248" s="120">
        <v>0</v>
      </c>
      <c r="J16248" s="120">
        <v>0</v>
      </c>
    </row>
    <row r="16249" spans="1:10" ht="15" customHeight="1">
      <c r="A16249" s="46" t="s">
        <v>29276</v>
      </c>
      <c r="B16249" s="46" t="s">
        <v>29277</v>
      </c>
      <c r="C16249" s="47">
        <v>37.5732</v>
      </c>
      <c r="D16249" s="119" t="s">
        <v>22566</v>
      </c>
      <c r="E16249" s="46" t="s">
        <v>22568</v>
      </c>
      <c r="F16249" s="121">
        <v>5.4652000000000003</v>
      </c>
      <c r="G16249" s="87"/>
      <c r="H16249" s="47"/>
      <c r="I16249" s="120">
        <v>0</v>
      </c>
      <c r="J16249" s="120">
        <v>0</v>
      </c>
    </row>
    <row r="16250" spans="1:10" ht="15" customHeight="1">
      <c r="A16250" s="46" t="s">
        <v>29297</v>
      </c>
      <c r="B16250" s="46" t="s">
        <v>29298</v>
      </c>
      <c r="C16250" s="47">
        <v>29.1478</v>
      </c>
      <c r="D16250" s="119" t="s">
        <v>22564</v>
      </c>
      <c r="E16250" s="46" t="s">
        <v>22566</v>
      </c>
      <c r="F16250" s="121">
        <v>7.5906000000000002</v>
      </c>
      <c r="G16250" s="87"/>
      <c r="H16250" s="47"/>
      <c r="I16250" s="120">
        <v>24</v>
      </c>
      <c r="J16250" s="120">
        <v>0</v>
      </c>
    </row>
    <row r="16251" spans="1:10" ht="15" customHeight="1">
      <c r="A16251" s="46" t="s">
        <v>29295</v>
      </c>
      <c r="B16251" s="46" t="s">
        <v>29296</v>
      </c>
      <c r="C16251" s="47">
        <v>29.1478</v>
      </c>
      <c r="D16251" s="119" t="s">
        <v>22632</v>
      </c>
      <c r="E16251" s="46" t="s">
        <v>22564</v>
      </c>
      <c r="F16251" s="121">
        <v>5.9458000000000002</v>
      </c>
      <c r="G16251" s="87"/>
      <c r="H16251" s="47"/>
      <c r="I16251" s="120">
        <v>30</v>
      </c>
      <c r="J16251" s="120">
        <v>0</v>
      </c>
    </row>
    <row r="16252" spans="1:10" ht="15" customHeight="1">
      <c r="A16252" s="46" t="s">
        <v>29293</v>
      </c>
      <c r="B16252" s="46" t="s">
        <v>29294</v>
      </c>
      <c r="C16252" s="47">
        <v>29.1478</v>
      </c>
      <c r="D16252" s="119" t="s">
        <v>22630</v>
      </c>
      <c r="E16252" s="46" t="s">
        <v>22632</v>
      </c>
      <c r="F16252" s="121">
        <v>9.6654</v>
      </c>
      <c r="G16252" s="87"/>
      <c r="H16252" s="47"/>
      <c r="I16252" s="120">
        <v>0</v>
      </c>
      <c r="J16252" s="120">
        <v>0</v>
      </c>
    </row>
    <row r="16253" spans="1:10" ht="15" customHeight="1">
      <c r="A16253" s="46" t="s">
        <v>29291</v>
      </c>
      <c r="B16253" s="46" t="s">
        <v>29292</v>
      </c>
      <c r="C16253" s="47">
        <v>29.1478</v>
      </c>
      <c r="D16253" s="119" t="s">
        <v>22628</v>
      </c>
      <c r="E16253" s="46" t="s">
        <v>22630</v>
      </c>
      <c r="F16253" s="121">
        <v>5.9458000000000002</v>
      </c>
      <c r="G16253" s="87"/>
      <c r="H16253" s="47"/>
      <c r="I16253" s="120">
        <v>23</v>
      </c>
      <c r="J16253" s="120">
        <v>0</v>
      </c>
    </row>
    <row r="16254" spans="1:10" ht="15" customHeight="1">
      <c r="A16254" s="46" t="s">
        <v>29308</v>
      </c>
      <c r="B16254" s="46" t="s">
        <v>29309</v>
      </c>
      <c r="C16254" s="47">
        <v>29.1478</v>
      </c>
      <c r="D16254" s="119" t="s">
        <v>22626</v>
      </c>
      <c r="E16254" s="46" t="s">
        <v>22628</v>
      </c>
      <c r="F16254" s="121">
        <v>10.146000000000001</v>
      </c>
      <c r="G16254" s="87"/>
      <c r="H16254" s="47"/>
      <c r="I16254" s="120">
        <v>16</v>
      </c>
      <c r="J16254" s="120">
        <v>0</v>
      </c>
    </row>
    <row r="16255" spans="1:10" ht="15" customHeight="1">
      <c r="A16255" s="46" t="s">
        <v>29274</v>
      </c>
      <c r="B16255" s="46" t="s">
        <v>29275</v>
      </c>
      <c r="C16255" s="47">
        <v>43.721600000000002</v>
      </c>
      <c r="D16255" s="119" t="s">
        <v>22624</v>
      </c>
      <c r="E16255" s="46" t="s">
        <v>22626</v>
      </c>
      <c r="F16255" s="121">
        <v>14.4474</v>
      </c>
      <c r="G16255" s="87"/>
      <c r="H16255" s="47"/>
      <c r="I16255" s="120">
        <v>0</v>
      </c>
      <c r="J16255" s="120">
        <v>0</v>
      </c>
    </row>
    <row r="16256" spans="1:10" ht="15" customHeight="1">
      <c r="A16256" s="46" t="s">
        <v>29272</v>
      </c>
      <c r="B16256" s="46" t="s">
        <v>29273</v>
      </c>
      <c r="C16256" s="47">
        <v>43.721600000000002</v>
      </c>
      <c r="D16256" s="119" t="s">
        <v>22622</v>
      </c>
      <c r="E16256" s="46" t="s">
        <v>22624</v>
      </c>
      <c r="F16256" s="121">
        <v>7.7930000000000001</v>
      </c>
      <c r="G16256" s="87"/>
      <c r="H16256" s="47"/>
      <c r="I16256" s="120">
        <v>0</v>
      </c>
      <c r="J16256" s="120">
        <v>0</v>
      </c>
    </row>
    <row r="16257" spans="1:10" ht="15" customHeight="1">
      <c r="A16257" s="46" t="s">
        <v>29270</v>
      </c>
      <c r="B16257" s="46" t="s">
        <v>29271</v>
      </c>
      <c r="C16257" s="47">
        <v>43.721600000000002</v>
      </c>
      <c r="D16257" s="119" t="s">
        <v>22620</v>
      </c>
      <c r="E16257" s="46" t="s">
        <v>22622</v>
      </c>
      <c r="F16257" s="121">
        <v>8.1725999999999992</v>
      </c>
      <c r="G16257" s="87"/>
      <c r="H16257" s="47"/>
      <c r="I16257" s="120">
        <v>0</v>
      </c>
      <c r="J16257" s="120">
        <v>0</v>
      </c>
    </row>
    <row r="16258" spans="1:10" ht="15" customHeight="1">
      <c r="A16258" s="46" t="s">
        <v>29268</v>
      </c>
      <c r="B16258" s="46" t="s">
        <v>29269</v>
      </c>
      <c r="C16258" s="47">
        <v>43.721600000000002</v>
      </c>
      <c r="D16258" s="119" t="s">
        <v>22618</v>
      </c>
      <c r="E16258" s="46" t="s">
        <v>22620</v>
      </c>
      <c r="F16258" s="121">
        <v>10.146000000000001</v>
      </c>
      <c r="G16258" s="87"/>
      <c r="H16258" s="47"/>
      <c r="I16258" s="120">
        <v>0</v>
      </c>
      <c r="J16258" s="120">
        <v>0</v>
      </c>
    </row>
    <row r="16259" spans="1:10" ht="15" customHeight="1">
      <c r="A16259" s="46" t="s">
        <v>29266</v>
      </c>
      <c r="B16259" s="46" t="s">
        <v>29267</v>
      </c>
      <c r="C16259" s="47">
        <v>43.721600000000002</v>
      </c>
      <c r="D16259" s="119" t="s">
        <v>22616</v>
      </c>
      <c r="E16259" s="46" t="s">
        <v>22618</v>
      </c>
      <c r="F16259" s="121">
        <v>6.2241999999999997</v>
      </c>
      <c r="G16259" s="87"/>
      <c r="H16259" s="47"/>
      <c r="I16259" s="120">
        <v>0</v>
      </c>
      <c r="J16259" s="120">
        <v>0</v>
      </c>
    </row>
    <row r="16260" spans="1:10" ht="15" customHeight="1">
      <c r="A16260" s="46" t="s">
        <v>29264</v>
      </c>
      <c r="B16260" s="46" t="s">
        <v>29265</v>
      </c>
      <c r="C16260" s="47">
        <v>43.721600000000002</v>
      </c>
      <c r="D16260" s="119" t="s">
        <v>22614</v>
      </c>
      <c r="E16260" s="46" t="s">
        <v>22616</v>
      </c>
      <c r="F16260" s="121">
        <v>10.146000000000001</v>
      </c>
      <c r="G16260" s="87"/>
      <c r="H16260" s="47"/>
      <c r="I16260" s="120">
        <v>0</v>
      </c>
      <c r="J16260" s="120">
        <v>0</v>
      </c>
    </row>
    <row r="16261" spans="1:10" ht="15" customHeight="1">
      <c r="A16261" s="46" t="s">
        <v>29262</v>
      </c>
      <c r="B16261" s="46" t="s">
        <v>29263</v>
      </c>
      <c r="C16261" s="47">
        <v>10.247199999999999</v>
      </c>
      <c r="D16261" s="119" t="s">
        <v>22612</v>
      </c>
      <c r="E16261" s="46" t="s">
        <v>22614</v>
      </c>
      <c r="F16261" s="121">
        <v>9.3363999999999994</v>
      </c>
      <c r="G16261" s="87"/>
      <c r="H16261" s="47"/>
      <c r="I16261" s="120">
        <v>1122</v>
      </c>
      <c r="J16261" s="120">
        <v>0</v>
      </c>
    </row>
    <row r="16262" spans="1:10" ht="15" customHeight="1">
      <c r="A16262" s="46" t="s">
        <v>29287</v>
      </c>
      <c r="B16262" s="46" t="s">
        <v>29288</v>
      </c>
      <c r="C16262" s="47">
        <v>8.0044000000000004</v>
      </c>
      <c r="D16262" s="119" t="s">
        <v>22610</v>
      </c>
      <c r="E16262" s="46" t="s">
        <v>22612</v>
      </c>
      <c r="F16262" s="121">
        <v>14.017200000000001</v>
      </c>
      <c r="G16262" s="87"/>
      <c r="H16262" s="47"/>
      <c r="I16262" s="120">
        <v>2</v>
      </c>
      <c r="J16262" s="120">
        <v>0</v>
      </c>
    </row>
    <row r="16263" spans="1:10" ht="15" customHeight="1">
      <c r="A16263" s="46" t="s">
        <v>7678</v>
      </c>
      <c r="B16263" s="46" t="s">
        <v>29286</v>
      </c>
      <c r="C16263" s="47">
        <v>9.8298000000000005</v>
      </c>
      <c r="D16263" s="119" t="s">
        <v>22608</v>
      </c>
      <c r="E16263" s="46" t="s">
        <v>22610</v>
      </c>
      <c r="F16263" s="121">
        <v>11.942399999999999</v>
      </c>
      <c r="G16263" s="87"/>
      <c r="H16263" s="47"/>
      <c r="I16263" s="120">
        <v>295</v>
      </c>
      <c r="J16263" s="120">
        <v>0</v>
      </c>
    </row>
    <row r="16264" spans="1:10" ht="15" customHeight="1">
      <c r="A16264" s="46" t="s">
        <v>29284</v>
      </c>
      <c r="B16264" s="46" t="s">
        <v>29285</v>
      </c>
      <c r="C16264" s="47">
        <v>6.8314000000000004</v>
      </c>
      <c r="D16264" s="119" t="s">
        <v>22606</v>
      </c>
      <c r="E16264" s="46" t="s">
        <v>22608</v>
      </c>
      <c r="F16264" s="121">
        <v>12.6858</v>
      </c>
      <c r="G16264" s="87"/>
      <c r="H16264" s="47"/>
      <c r="I16264" s="120">
        <v>0</v>
      </c>
      <c r="J16264" s="120">
        <v>0</v>
      </c>
    </row>
    <row r="16265" spans="1:10" ht="15" customHeight="1">
      <c r="A16265" s="46" t="s">
        <v>29259</v>
      </c>
      <c r="B16265" s="46" t="s">
        <v>29260</v>
      </c>
      <c r="C16265" s="47">
        <v>53.134</v>
      </c>
      <c r="D16265" s="119" t="s">
        <v>22604</v>
      </c>
      <c r="E16265" s="46" t="s">
        <v>22606</v>
      </c>
      <c r="F16265" s="121">
        <v>13.8148</v>
      </c>
      <c r="G16265" s="87"/>
      <c r="H16265" s="47"/>
      <c r="I16265" s="120">
        <v>0</v>
      </c>
      <c r="J16265" s="120">
        <v>0</v>
      </c>
    </row>
    <row r="16266" spans="1:10" ht="15" customHeight="1">
      <c r="A16266" s="46" t="s">
        <v>29257</v>
      </c>
      <c r="B16266" s="46" t="s">
        <v>29258</v>
      </c>
      <c r="C16266" s="47">
        <v>53.134</v>
      </c>
      <c r="D16266" s="119" t="s">
        <v>22602</v>
      </c>
      <c r="E16266" s="46" t="s">
        <v>22604</v>
      </c>
      <c r="F16266" s="121">
        <v>13.739000000000001</v>
      </c>
      <c r="G16266" s="87"/>
      <c r="H16266" s="47"/>
      <c r="I16266" s="120">
        <v>8</v>
      </c>
      <c r="J16266" s="120">
        <v>0</v>
      </c>
    </row>
    <row r="16267" spans="1:10" ht="15" customHeight="1">
      <c r="A16267" s="46" t="s">
        <v>29255</v>
      </c>
      <c r="B16267" s="46" t="s">
        <v>29256</v>
      </c>
      <c r="C16267" s="47">
        <v>53.134</v>
      </c>
      <c r="D16267" s="119" t="s">
        <v>22600</v>
      </c>
      <c r="E16267" s="46" t="s">
        <v>22602</v>
      </c>
      <c r="F16267" s="121">
        <v>13.3362</v>
      </c>
      <c r="G16267" s="87"/>
      <c r="H16267" s="47"/>
      <c r="I16267" s="120">
        <v>0</v>
      </c>
      <c r="J16267" s="120">
        <v>0</v>
      </c>
    </row>
    <row r="16268" spans="1:10" ht="15" customHeight="1">
      <c r="A16268" s="46" t="s">
        <v>29253</v>
      </c>
      <c r="B16268" s="46" t="s">
        <v>29254</v>
      </c>
      <c r="C16268" s="47">
        <v>55.664200000000001</v>
      </c>
      <c r="D16268" s="119" t="s">
        <v>22598</v>
      </c>
      <c r="E16268" s="46" t="s">
        <v>22600</v>
      </c>
      <c r="F16268" s="121">
        <v>9.6654</v>
      </c>
      <c r="G16268" s="87"/>
      <c r="H16268" s="47"/>
      <c r="I16268" s="120">
        <v>0</v>
      </c>
      <c r="J16268" s="120">
        <v>0</v>
      </c>
    </row>
    <row r="16269" spans="1:10" ht="15" customHeight="1">
      <c r="A16269" s="46" t="s">
        <v>29251</v>
      </c>
      <c r="B16269" s="46" t="s">
        <v>29252</v>
      </c>
      <c r="C16269" s="47">
        <v>53.134</v>
      </c>
      <c r="D16269" s="119" t="s">
        <v>22596</v>
      </c>
      <c r="E16269" s="46" t="s">
        <v>22598</v>
      </c>
      <c r="F16269" s="121">
        <v>10.146000000000001</v>
      </c>
      <c r="G16269" s="87"/>
      <c r="H16269" s="47"/>
      <c r="I16269" s="120">
        <v>0</v>
      </c>
      <c r="J16269" s="120">
        <v>0</v>
      </c>
    </row>
    <row r="16270" spans="1:10" ht="15" customHeight="1">
      <c r="A16270" s="46" t="s">
        <v>29249</v>
      </c>
      <c r="B16270" s="46" t="s">
        <v>29250</v>
      </c>
      <c r="C16270" s="47">
        <v>53.134</v>
      </c>
      <c r="D16270" s="119" t="s">
        <v>22594</v>
      </c>
      <c r="E16270" s="46" t="s">
        <v>22596</v>
      </c>
      <c r="F16270" s="121">
        <v>12.726800000000001</v>
      </c>
      <c r="G16270" s="87"/>
      <c r="H16270" s="47"/>
      <c r="I16270" s="120">
        <v>0</v>
      </c>
      <c r="J16270" s="120">
        <v>0</v>
      </c>
    </row>
    <row r="16271" spans="1:10" ht="15" customHeight="1">
      <c r="A16271" s="46" t="s">
        <v>29247</v>
      </c>
      <c r="B16271" s="46" t="s">
        <v>29248</v>
      </c>
      <c r="C16271" s="47">
        <v>58.194400000000002</v>
      </c>
      <c r="D16271" s="119" t="s">
        <v>22592</v>
      </c>
      <c r="E16271" s="46" t="s">
        <v>22594</v>
      </c>
      <c r="F16271" s="121">
        <v>13.3088</v>
      </c>
      <c r="G16271" s="87"/>
      <c r="H16271" s="47"/>
      <c r="I16271" s="120">
        <v>0</v>
      </c>
      <c r="J16271" s="120">
        <v>0</v>
      </c>
    </row>
    <row r="16272" spans="1:10" ht="15" customHeight="1">
      <c r="A16272" s="46" t="s">
        <v>29245</v>
      </c>
      <c r="B16272" s="46" t="s">
        <v>29246</v>
      </c>
      <c r="C16272" s="47">
        <v>53.134</v>
      </c>
      <c r="D16272" s="119" t="s">
        <v>22590</v>
      </c>
      <c r="E16272" s="46" t="s">
        <v>22592</v>
      </c>
      <c r="F16272" s="121">
        <v>18.647600000000001</v>
      </c>
      <c r="G16272" s="87"/>
      <c r="H16272" s="47"/>
      <c r="I16272" s="120">
        <v>0</v>
      </c>
      <c r="J16272" s="120">
        <v>0</v>
      </c>
    </row>
    <row r="16273" spans="1:10" ht="15" customHeight="1">
      <c r="A16273" s="46" t="s">
        <v>29243</v>
      </c>
      <c r="B16273" s="46" t="s">
        <v>29244</v>
      </c>
      <c r="C16273" s="47">
        <v>53.134</v>
      </c>
      <c r="D16273" s="119" t="s">
        <v>22588</v>
      </c>
      <c r="E16273" s="46" t="s">
        <v>22590</v>
      </c>
      <c r="F16273" s="121">
        <v>18.8246</v>
      </c>
      <c r="G16273" s="87"/>
      <c r="H16273" s="47"/>
      <c r="I16273" s="120">
        <v>2</v>
      </c>
      <c r="J16273" s="120">
        <v>0</v>
      </c>
    </row>
    <row r="16274" spans="1:10" ht="15" customHeight="1">
      <c r="A16274" s="46" t="s">
        <v>29241</v>
      </c>
      <c r="B16274" s="46" t="s">
        <v>29242</v>
      </c>
      <c r="C16274" s="47">
        <v>53.134</v>
      </c>
      <c r="D16274" s="119" t="s">
        <v>22586</v>
      </c>
      <c r="E16274" s="46" t="s">
        <v>22588</v>
      </c>
      <c r="F16274" s="121">
        <v>13.663</v>
      </c>
      <c r="G16274" s="87"/>
      <c r="H16274" s="47"/>
      <c r="I16274" s="120">
        <v>0</v>
      </c>
      <c r="J16274" s="120">
        <v>0</v>
      </c>
    </row>
    <row r="16275" spans="1:10" ht="15" customHeight="1">
      <c r="A16275" s="46" t="s">
        <v>29239</v>
      </c>
      <c r="B16275" s="46" t="s">
        <v>29240</v>
      </c>
      <c r="C16275" s="47">
        <v>53.134</v>
      </c>
      <c r="D16275" s="119" t="s">
        <v>22584</v>
      </c>
      <c r="E16275" s="46" t="s">
        <v>22586</v>
      </c>
      <c r="F16275" s="121">
        <v>18.3186</v>
      </c>
      <c r="G16275" s="87"/>
      <c r="H16275" s="47"/>
      <c r="I16275" s="120">
        <v>7</v>
      </c>
      <c r="J16275" s="120">
        <v>0</v>
      </c>
    </row>
    <row r="16276" spans="1:10" ht="15" customHeight="1">
      <c r="A16276" s="46" t="s">
        <v>29237</v>
      </c>
      <c r="B16276" s="46" t="s">
        <v>29238</v>
      </c>
      <c r="C16276" s="47">
        <v>48.073599999999999</v>
      </c>
      <c r="D16276" s="119" t="s">
        <v>22582</v>
      </c>
      <c r="E16276" s="46" t="s">
        <v>22584</v>
      </c>
      <c r="F16276" s="121">
        <v>14.0678</v>
      </c>
      <c r="G16276" s="87"/>
      <c r="H16276" s="47"/>
      <c r="I16276" s="120">
        <v>5</v>
      </c>
      <c r="J16276" s="120">
        <v>0</v>
      </c>
    </row>
    <row r="16277" spans="1:10" ht="15" customHeight="1">
      <c r="A16277" s="46" t="s">
        <v>29235</v>
      </c>
      <c r="B16277" s="46" t="s">
        <v>29236</v>
      </c>
      <c r="C16277" s="47">
        <v>53.134</v>
      </c>
      <c r="D16277" s="119" t="s">
        <v>22580</v>
      </c>
      <c r="E16277" s="46" t="s">
        <v>22582</v>
      </c>
      <c r="F16277" s="121">
        <v>12.726800000000001</v>
      </c>
      <c r="G16277" s="87"/>
      <c r="H16277" s="47"/>
      <c r="I16277" s="120">
        <v>0</v>
      </c>
      <c r="J16277" s="120">
        <v>0</v>
      </c>
    </row>
    <row r="16278" spans="1:10" ht="15" customHeight="1">
      <c r="A16278" s="46" t="s">
        <v>29233</v>
      </c>
      <c r="B16278" s="46" t="s">
        <v>29234</v>
      </c>
      <c r="C16278" s="47">
        <v>53.134</v>
      </c>
      <c r="D16278" s="119" t="s">
        <v>22578</v>
      </c>
      <c r="E16278" s="46" t="s">
        <v>22580</v>
      </c>
      <c r="F16278" s="121">
        <v>13.334</v>
      </c>
      <c r="G16278" s="87"/>
      <c r="H16278" s="47"/>
      <c r="I16278" s="120">
        <v>0</v>
      </c>
      <c r="J16278" s="120">
        <v>0</v>
      </c>
    </row>
    <row r="16279" spans="1:10" ht="15" customHeight="1">
      <c r="A16279" s="46" t="s">
        <v>29231</v>
      </c>
      <c r="B16279" s="46" t="s">
        <v>29232</v>
      </c>
      <c r="C16279" s="47">
        <v>53.134</v>
      </c>
      <c r="D16279" s="119" t="s">
        <v>33713</v>
      </c>
      <c r="E16279" s="46" t="s">
        <v>22578</v>
      </c>
      <c r="F16279" s="121">
        <v>5.87</v>
      </c>
      <c r="G16279" s="87"/>
      <c r="H16279" s="47"/>
      <c r="I16279" s="120">
        <v>4</v>
      </c>
      <c r="J16279" s="120">
        <v>0</v>
      </c>
    </row>
    <row r="16280" spans="1:10" ht="15" customHeight="1">
      <c r="A16280" s="46" t="s">
        <v>29229</v>
      </c>
      <c r="B16280" s="46" t="s">
        <v>29230</v>
      </c>
      <c r="C16280" s="47">
        <v>53.134</v>
      </c>
      <c r="D16280" s="119" t="s">
        <v>22844</v>
      </c>
      <c r="E16280" s="46" t="s">
        <v>33713</v>
      </c>
      <c r="F16280" s="121">
        <v>7.5053999999999998</v>
      </c>
      <c r="G16280" s="87"/>
      <c r="H16280" s="47"/>
      <c r="I16280" s="120">
        <v>0</v>
      </c>
      <c r="J16280" s="120">
        <v>0</v>
      </c>
    </row>
    <row r="16281" spans="1:10" ht="15" customHeight="1">
      <c r="A16281" s="46" t="s">
        <v>29227</v>
      </c>
      <c r="B16281" s="46" t="s">
        <v>29228</v>
      </c>
      <c r="C16281" s="47">
        <v>53.134</v>
      </c>
      <c r="D16281" s="119" t="s">
        <v>22842</v>
      </c>
      <c r="E16281" s="46" t="s">
        <v>22844</v>
      </c>
      <c r="F16281" s="121">
        <v>9.6663999999999994</v>
      </c>
      <c r="G16281" s="87"/>
      <c r="H16281" s="47"/>
      <c r="I16281" s="120">
        <v>0</v>
      </c>
      <c r="J16281" s="120">
        <v>0</v>
      </c>
    </row>
    <row r="16282" spans="1:10" ht="15" customHeight="1">
      <c r="A16282" s="46" t="s">
        <v>29225</v>
      </c>
      <c r="B16282" s="46" t="s">
        <v>29226</v>
      </c>
      <c r="C16282" s="47">
        <v>53.134</v>
      </c>
      <c r="D16282" s="119" t="s">
        <v>22840</v>
      </c>
      <c r="E16282" s="46" t="s">
        <v>22842</v>
      </c>
      <c r="F16282" s="121">
        <v>15.3796</v>
      </c>
      <c r="G16282" s="87"/>
      <c r="H16282" s="47"/>
      <c r="I16282" s="120">
        <v>0</v>
      </c>
      <c r="J16282" s="120">
        <v>0</v>
      </c>
    </row>
    <row r="16283" spans="1:10" ht="15" customHeight="1">
      <c r="A16283" s="46" t="s">
        <v>29221</v>
      </c>
      <c r="B16283" s="46" t="s">
        <v>29222</v>
      </c>
      <c r="C16283" s="47">
        <v>53.134</v>
      </c>
      <c r="D16283" s="119" t="s">
        <v>22838</v>
      </c>
      <c r="E16283" s="46" t="s">
        <v>22840</v>
      </c>
      <c r="F16283" s="121">
        <v>17.238399999999999</v>
      </c>
      <c r="G16283" s="87"/>
      <c r="H16283" s="47"/>
      <c r="I16283" s="120">
        <v>6</v>
      </c>
      <c r="J16283" s="120">
        <v>0</v>
      </c>
    </row>
    <row r="16284" spans="1:10" ht="15" customHeight="1">
      <c r="A16284" s="46" t="s">
        <v>29219</v>
      </c>
      <c r="B16284" s="46" t="s">
        <v>29220</v>
      </c>
      <c r="C16284" s="47">
        <v>53.134</v>
      </c>
      <c r="D16284" s="119" t="s">
        <v>3345</v>
      </c>
      <c r="E16284" s="46" t="s">
        <v>22838</v>
      </c>
      <c r="F16284" s="121">
        <v>3.4318</v>
      </c>
      <c r="G16284" s="87"/>
      <c r="H16284" s="47"/>
      <c r="I16284" s="120">
        <v>1</v>
      </c>
      <c r="J16284" s="120">
        <v>0</v>
      </c>
    </row>
    <row r="16285" spans="1:10" ht="15" customHeight="1">
      <c r="A16285" s="46" t="s">
        <v>29217</v>
      </c>
      <c r="B16285" s="46" t="s">
        <v>29218</v>
      </c>
      <c r="C16285" s="47">
        <v>53.134</v>
      </c>
      <c r="D16285" s="119" t="s">
        <v>22863</v>
      </c>
      <c r="E16285" s="46" t="s">
        <v>3345</v>
      </c>
      <c r="F16285" s="121">
        <v>4.6908000000000003</v>
      </c>
      <c r="G16285" s="87"/>
      <c r="H16285" s="47"/>
      <c r="I16285" s="120">
        <v>1</v>
      </c>
      <c r="J16285" s="120">
        <v>0</v>
      </c>
    </row>
    <row r="16286" spans="1:10" ht="15" customHeight="1">
      <c r="A16286" s="46" t="s">
        <v>29215</v>
      </c>
      <c r="B16286" s="46" t="s">
        <v>29216</v>
      </c>
      <c r="C16286" s="47">
        <v>53.134</v>
      </c>
      <c r="D16286" s="119" t="s">
        <v>3354</v>
      </c>
      <c r="E16286" s="46" t="s">
        <v>22863</v>
      </c>
      <c r="F16286" s="121">
        <v>5.5148000000000001</v>
      </c>
      <c r="G16286" s="87"/>
      <c r="H16286" s="47"/>
      <c r="I16286" s="120">
        <v>0</v>
      </c>
      <c r="J16286" s="120">
        <v>0</v>
      </c>
    </row>
    <row r="16287" spans="1:10" ht="15" customHeight="1">
      <c r="A16287" s="46" t="s">
        <v>29213</v>
      </c>
      <c r="B16287" s="46" t="s">
        <v>29214</v>
      </c>
      <c r="C16287" s="47">
        <v>53.134</v>
      </c>
      <c r="D16287" s="119" t="s">
        <v>3363</v>
      </c>
      <c r="E16287" s="46" t="s">
        <v>3354</v>
      </c>
      <c r="F16287" s="121">
        <v>7.1562000000000001</v>
      </c>
      <c r="G16287" s="87"/>
      <c r="H16287" s="47"/>
      <c r="I16287" s="120">
        <v>3</v>
      </c>
      <c r="J16287" s="120">
        <v>0</v>
      </c>
    </row>
    <row r="16288" spans="1:10" ht="15" customHeight="1">
      <c r="A16288" s="46" t="s">
        <v>29211</v>
      </c>
      <c r="B16288" s="46" t="s">
        <v>29212</v>
      </c>
      <c r="C16288" s="47">
        <v>53.134</v>
      </c>
      <c r="D16288" s="119" t="s">
        <v>22861</v>
      </c>
      <c r="E16288" s="46" t="s">
        <v>3363</v>
      </c>
      <c r="F16288" s="121">
        <v>6.5720000000000001</v>
      </c>
      <c r="G16288" s="87"/>
      <c r="H16288" s="47"/>
      <c r="I16288" s="120">
        <v>0</v>
      </c>
      <c r="J16288" s="120">
        <v>0</v>
      </c>
    </row>
    <row r="16289" spans="1:10" ht="15" customHeight="1">
      <c r="A16289" s="46" t="s">
        <v>29209</v>
      </c>
      <c r="B16289" s="46" t="s">
        <v>29210</v>
      </c>
      <c r="C16289" s="47">
        <v>53.134</v>
      </c>
      <c r="D16289" s="119" t="s">
        <v>3393</v>
      </c>
      <c r="E16289" s="46" t="s">
        <v>22861</v>
      </c>
      <c r="F16289" s="121">
        <v>4.0876000000000001</v>
      </c>
      <c r="G16289" s="87"/>
      <c r="H16289" s="47"/>
      <c r="I16289" s="120">
        <v>1</v>
      </c>
      <c r="J16289" s="120">
        <v>0</v>
      </c>
    </row>
    <row r="16290" spans="1:10" ht="15" customHeight="1">
      <c r="A16290" s="46" t="s">
        <v>29207</v>
      </c>
      <c r="B16290" s="46" t="s">
        <v>29208</v>
      </c>
      <c r="C16290" s="47">
        <v>53.134</v>
      </c>
      <c r="D16290" s="119" t="s">
        <v>22873</v>
      </c>
      <c r="E16290" s="46" t="s">
        <v>3393</v>
      </c>
      <c r="F16290" s="121">
        <v>3.754</v>
      </c>
      <c r="G16290" s="87"/>
      <c r="H16290" s="47"/>
      <c r="I16290" s="120">
        <v>2</v>
      </c>
      <c r="J16290" s="120">
        <v>0</v>
      </c>
    </row>
    <row r="16291" spans="1:10" ht="15" customHeight="1">
      <c r="A16291" s="46" t="s">
        <v>29205</v>
      </c>
      <c r="B16291" s="46" t="s">
        <v>29206</v>
      </c>
      <c r="C16291" s="47">
        <v>53.134</v>
      </c>
      <c r="D16291" s="119" t="s">
        <v>3402</v>
      </c>
      <c r="E16291" s="46" t="s">
        <v>22873</v>
      </c>
      <c r="F16291" s="121">
        <v>3.8460000000000001</v>
      </c>
      <c r="G16291" s="87"/>
      <c r="H16291" s="47"/>
      <c r="I16291" s="120">
        <v>4</v>
      </c>
      <c r="J16291" s="120">
        <v>0</v>
      </c>
    </row>
    <row r="16292" spans="1:10" ht="15" customHeight="1">
      <c r="A16292" s="46" t="s">
        <v>29203</v>
      </c>
      <c r="B16292" s="46" t="s">
        <v>29204</v>
      </c>
      <c r="C16292" s="47">
        <v>53.134</v>
      </c>
      <c r="D16292" s="119" t="s">
        <v>22871</v>
      </c>
      <c r="E16292" s="46" t="s">
        <v>3402</v>
      </c>
      <c r="F16292" s="121">
        <v>6.0682</v>
      </c>
      <c r="G16292" s="87"/>
      <c r="H16292" s="47"/>
      <c r="I16292" s="120">
        <v>0</v>
      </c>
      <c r="J16292" s="120">
        <v>0</v>
      </c>
    </row>
    <row r="16293" spans="1:10" ht="15" customHeight="1">
      <c r="A16293" s="46" t="s">
        <v>29201</v>
      </c>
      <c r="B16293" s="46" t="s">
        <v>29202</v>
      </c>
      <c r="C16293" s="47">
        <v>53.134</v>
      </c>
      <c r="D16293" s="119" t="s">
        <v>22869</v>
      </c>
      <c r="E16293" s="46" t="s">
        <v>22871</v>
      </c>
      <c r="F16293" s="121">
        <v>18.6234</v>
      </c>
      <c r="G16293" s="87"/>
      <c r="H16293" s="47"/>
      <c r="I16293" s="120">
        <v>1</v>
      </c>
      <c r="J16293" s="120">
        <v>0</v>
      </c>
    </row>
    <row r="16294" spans="1:10" ht="15" customHeight="1">
      <c r="A16294" s="46" t="s">
        <v>29199</v>
      </c>
      <c r="B16294" s="46" t="s">
        <v>29200</v>
      </c>
      <c r="C16294" s="47">
        <v>53.134</v>
      </c>
      <c r="D16294" s="119" t="s">
        <v>3422</v>
      </c>
      <c r="E16294" s="46" t="s">
        <v>22869</v>
      </c>
      <c r="F16294" s="121">
        <v>4.2266000000000004</v>
      </c>
      <c r="G16294" s="87"/>
      <c r="H16294" s="47"/>
      <c r="I16294" s="120">
        <v>4</v>
      </c>
      <c r="J16294" s="120">
        <v>0</v>
      </c>
    </row>
    <row r="16295" spans="1:10" ht="15" customHeight="1">
      <c r="A16295" s="46" t="s">
        <v>29197</v>
      </c>
      <c r="B16295" s="46" t="s">
        <v>29198</v>
      </c>
      <c r="C16295" s="47">
        <v>53.134</v>
      </c>
      <c r="D16295" s="119" t="s">
        <v>22867</v>
      </c>
      <c r="E16295" s="46" t="s">
        <v>3422</v>
      </c>
      <c r="F16295" s="121">
        <v>8.0817999999999994</v>
      </c>
      <c r="G16295" s="87"/>
      <c r="H16295" s="47"/>
      <c r="I16295" s="120">
        <v>2</v>
      </c>
      <c r="J16295" s="120">
        <v>0</v>
      </c>
    </row>
    <row r="16296" spans="1:10" ht="15" customHeight="1">
      <c r="A16296" s="46" t="s">
        <v>29195</v>
      </c>
      <c r="B16296" s="46" t="s">
        <v>29196</v>
      </c>
      <c r="C16296" s="47">
        <v>53.134</v>
      </c>
      <c r="D16296" s="119" t="s">
        <v>22853</v>
      </c>
      <c r="E16296" s="46" t="s">
        <v>22867</v>
      </c>
      <c r="F16296" s="121">
        <v>5.6322000000000001</v>
      </c>
      <c r="G16296" s="87"/>
      <c r="H16296" s="47"/>
      <c r="I16296" s="120">
        <v>2</v>
      </c>
      <c r="J16296" s="120">
        <v>0</v>
      </c>
    </row>
    <row r="16297" spans="1:10" ht="15" customHeight="1">
      <c r="A16297" s="46" t="s">
        <v>29193</v>
      </c>
      <c r="B16297" s="46" t="s">
        <v>29194</v>
      </c>
      <c r="C16297" s="47">
        <v>53.134</v>
      </c>
      <c r="D16297" s="119" t="s">
        <v>22865</v>
      </c>
      <c r="E16297" s="46" t="s">
        <v>22853</v>
      </c>
      <c r="F16297" s="121">
        <v>10.446999999999999</v>
      </c>
      <c r="G16297" s="87"/>
      <c r="H16297" s="47"/>
      <c r="I16297" s="120">
        <v>0</v>
      </c>
      <c r="J16297" s="120">
        <v>0</v>
      </c>
    </row>
    <row r="16298" spans="1:10" ht="15" customHeight="1">
      <c r="A16298" s="46" t="s">
        <v>29191</v>
      </c>
      <c r="B16298" s="46" t="s">
        <v>29192</v>
      </c>
      <c r="C16298" s="47">
        <v>53.134</v>
      </c>
      <c r="D16298" s="119" t="s">
        <v>3461</v>
      </c>
      <c r="E16298" s="46" t="s">
        <v>22865</v>
      </c>
      <c r="F16298" s="121">
        <v>4.9122000000000003</v>
      </c>
      <c r="G16298" s="87"/>
      <c r="H16298" s="47"/>
      <c r="I16298" s="120">
        <v>1</v>
      </c>
      <c r="J16298" s="120">
        <v>0</v>
      </c>
    </row>
    <row r="16299" spans="1:10" ht="15" customHeight="1">
      <c r="A16299" s="46" t="s">
        <v>29189</v>
      </c>
      <c r="B16299" s="46" t="s">
        <v>29190</v>
      </c>
      <c r="C16299" s="47">
        <v>53.134</v>
      </c>
      <c r="D16299" s="119" t="s">
        <v>22875</v>
      </c>
      <c r="E16299" s="46" t="s">
        <v>3461</v>
      </c>
      <c r="F16299" s="121">
        <v>4.8646000000000003</v>
      </c>
      <c r="G16299" s="87"/>
      <c r="H16299" s="47"/>
      <c r="I16299" s="120">
        <v>1</v>
      </c>
      <c r="J16299" s="120">
        <v>0</v>
      </c>
    </row>
    <row r="16300" spans="1:10" ht="15" customHeight="1">
      <c r="A16300" s="46" t="s">
        <v>29187</v>
      </c>
      <c r="B16300" s="46" t="s">
        <v>29188</v>
      </c>
      <c r="C16300" s="47">
        <v>53.134</v>
      </c>
      <c r="D16300" s="119" t="s">
        <v>3469</v>
      </c>
      <c r="E16300" s="46" t="s">
        <v>22875</v>
      </c>
      <c r="F16300" s="121">
        <v>5.3133999999999997</v>
      </c>
      <c r="G16300" s="87"/>
      <c r="H16300" s="47"/>
      <c r="I16300" s="120">
        <v>3</v>
      </c>
      <c r="J16300" s="120">
        <v>0</v>
      </c>
    </row>
    <row r="16301" spans="1:10" ht="15" customHeight="1">
      <c r="A16301" s="46" t="s">
        <v>29185</v>
      </c>
      <c r="B16301" s="46" t="s">
        <v>29186</v>
      </c>
      <c r="C16301" s="47">
        <v>53.134</v>
      </c>
      <c r="D16301" s="119" t="s">
        <v>3605</v>
      </c>
      <c r="E16301" s="46" t="s">
        <v>3469</v>
      </c>
      <c r="F16301" s="121">
        <v>3.0943999999999998</v>
      </c>
      <c r="G16301" s="87"/>
      <c r="H16301" s="47"/>
      <c r="I16301" s="120">
        <v>7</v>
      </c>
      <c r="J16301" s="120">
        <v>0</v>
      </c>
    </row>
    <row r="16302" spans="1:10" ht="15" customHeight="1">
      <c r="A16302" s="46" t="s">
        <v>29183</v>
      </c>
      <c r="B16302" s="46" t="s">
        <v>29184</v>
      </c>
      <c r="C16302" s="47">
        <v>53.134</v>
      </c>
      <c r="D16302" s="119" t="s">
        <v>22883</v>
      </c>
      <c r="E16302" s="46" t="s">
        <v>3605</v>
      </c>
      <c r="F16302" s="121">
        <v>3.8108</v>
      </c>
      <c r="G16302" s="87"/>
      <c r="H16302" s="47"/>
      <c r="I16302" s="120">
        <v>20</v>
      </c>
      <c r="J16302" s="120">
        <v>0</v>
      </c>
    </row>
    <row r="16303" spans="1:10" ht="15" customHeight="1">
      <c r="A16303" s="46" t="s">
        <v>29181</v>
      </c>
      <c r="B16303" s="46" t="s">
        <v>29182</v>
      </c>
      <c r="C16303" s="47">
        <v>53.134</v>
      </c>
      <c r="D16303" s="119" t="s">
        <v>3613</v>
      </c>
      <c r="E16303" s="46" t="s">
        <v>22883</v>
      </c>
      <c r="F16303" s="121">
        <v>4.0170000000000003</v>
      </c>
      <c r="G16303" s="87"/>
      <c r="H16303" s="47"/>
      <c r="I16303" s="120">
        <v>0</v>
      </c>
      <c r="J16303" s="120">
        <v>0</v>
      </c>
    </row>
    <row r="16304" spans="1:10" ht="15" customHeight="1">
      <c r="A16304" s="46" t="s">
        <v>29179</v>
      </c>
      <c r="B16304" s="46" t="s">
        <v>29180</v>
      </c>
      <c r="C16304" s="47">
        <v>53.134</v>
      </c>
      <c r="D16304" s="119" t="s">
        <v>22881</v>
      </c>
      <c r="E16304" s="46" t="s">
        <v>3613</v>
      </c>
      <c r="F16304" s="121">
        <v>5.1626000000000003</v>
      </c>
      <c r="G16304" s="87"/>
      <c r="H16304" s="47"/>
      <c r="I16304" s="120">
        <v>0</v>
      </c>
      <c r="J16304" s="120">
        <v>0</v>
      </c>
    </row>
    <row r="16305" spans="1:10" ht="15" customHeight="1">
      <c r="A16305" s="46" t="s">
        <v>29177</v>
      </c>
      <c r="B16305" s="46" t="s">
        <v>29178</v>
      </c>
      <c r="C16305" s="47">
        <v>53.134</v>
      </c>
      <c r="D16305" s="119" t="s">
        <v>3634</v>
      </c>
      <c r="E16305" s="46" t="s">
        <v>22881</v>
      </c>
      <c r="F16305" s="121">
        <v>4.4420000000000002</v>
      </c>
      <c r="G16305" s="87"/>
      <c r="H16305" s="47"/>
      <c r="I16305" s="120">
        <v>1</v>
      </c>
      <c r="J16305" s="120">
        <v>0</v>
      </c>
    </row>
    <row r="16306" spans="1:10" ht="15" customHeight="1">
      <c r="A16306" s="46" t="s">
        <v>29175</v>
      </c>
      <c r="B16306" s="46" t="s">
        <v>29176</v>
      </c>
      <c r="C16306" s="47">
        <v>48.073599999999999</v>
      </c>
      <c r="D16306" s="119" t="s">
        <v>22879</v>
      </c>
      <c r="E16306" s="46" t="s">
        <v>3634</v>
      </c>
      <c r="F16306" s="121">
        <v>5.5148000000000001</v>
      </c>
      <c r="G16306" s="87"/>
      <c r="H16306" s="47"/>
      <c r="I16306" s="120">
        <v>0</v>
      </c>
      <c r="J16306" s="120">
        <v>0</v>
      </c>
    </row>
    <row r="16307" spans="1:10" ht="15" customHeight="1">
      <c r="A16307" s="46" t="s">
        <v>29173</v>
      </c>
      <c r="B16307" s="46" t="s">
        <v>29174</v>
      </c>
      <c r="C16307" s="47">
        <v>53.134</v>
      </c>
      <c r="D16307" s="119" t="s">
        <v>22846</v>
      </c>
      <c r="E16307" s="46" t="s">
        <v>22879</v>
      </c>
      <c r="F16307" s="121">
        <v>5.6870000000000003</v>
      </c>
      <c r="G16307" s="87"/>
      <c r="H16307" s="47"/>
      <c r="I16307" s="120">
        <v>1</v>
      </c>
      <c r="J16307" s="120">
        <v>0</v>
      </c>
    </row>
    <row r="16308" spans="1:10" ht="15" customHeight="1">
      <c r="A16308" s="46" t="s">
        <v>29171</v>
      </c>
      <c r="B16308" s="46" t="s">
        <v>29172</v>
      </c>
      <c r="C16308" s="47">
        <v>53.134</v>
      </c>
      <c r="D16308" s="119" t="s">
        <v>22877</v>
      </c>
      <c r="E16308" s="46" t="s">
        <v>22846</v>
      </c>
      <c r="F16308" s="121">
        <v>8.0817999999999994</v>
      </c>
      <c r="G16308" s="87"/>
      <c r="H16308" s="47"/>
      <c r="I16308" s="120">
        <v>0</v>
      </c>
      <c r="J16308" s="120">
        <v>0</v>
      </c>
    </row>
    <row r="16309" spans="1:10" ht="15" customHeight="1">
      <c r="A16309" s="46" t="s">
        <v>29169</v>
      </c>
      <c r="B16309" s="46" t="s">
        <v>29170</v>
      </c>
      <c r="C16309" s="47">
        <v>53.134</v>
      </c>
      <c r="D16309" s="119" t="s">
        <v>5236</v>
      </c>
      <c r="E16309" s="46" t="s">
        <v>22877</v>
      </c>
      <c r="F16309" s="121">
        <v>3.4729999999999999</v>
      </c>
      <c r="G16309" s="87"/>
      <c r="H16309" s="47"/>
      <c r="I16309" s="120">
        <v>7</v>
      </c>
      <c r="J16309" s="120">
        <v>0</v>
      </c>
    </row>
    <row r="16310" spans="1:10" ht="15" customHeight="1">
      <c r="A16310" s="46" t="s">
        <v>29167</v>
      </c>
      <c r="B16310" s="46" t="s">
        <v>29168</v>
      </c>
      <c r="C16310" s="47">
        <v>53.134</v>
      </c>
      <c r="D16310" s="119" t="s">
        <v>5245</v>
      </c>
      <c r="E16310" s="46" t="s">
        <v>5236</v>
      </c>
      <c r="F16310" s="121">
        <v>4.8537999999999997</v>
      </c>
      <c r="G16310" s="87"/>
      <c r="H16310" s="47"/>
      <c r="I16310" s="120">
        <v>0</v>
      </c>
      <c r="J16310" s="120">
        <v>0</v>
      </c>
    </row>
    <row r="16311" spans="1:10" ht="15" customHeight="1">
      <c r="A16311" s="46" t="s">
        <v>29165</v>
      </c>
      <c r="B16311" s="46" t="s">
        <v>29166</v>
      </c>
      <c r="C16311" s="47">
        <v>104.74979999999999</v>
      </c>
      <c r="D16311" s="119" t="s">
        <v>22910</v>
      </c>
      <c r="E16311" s="46" t="s">
        <v>5245</v>
      </c>
      <c r="F16311" s="121">
        <v>5.1898</v>
      </c>
      <c r="G16311" s="87"/>
      <c r="H16311" s="47"/>
      <c r="I16311" s="120">
        <v>5</v>
      </c>
      <c r="J16311" s="120">
        <v>0</v>
      </c>
    </row>
    <row r="16312" spans="1:10" ht="15" customHeight="1">
      <c r="A16312" s="46" t="s">
        <v>29163</v>
      </c>
      <c r="B16312" s="46" t="s">
        <v>29164</v>
      </c>
      <c r="C16312" s="47">
        <v>53.134</v>
      </c>
      <c r="D16312" s="119" t="s">
        <v>5254</v>
      </c>
      <c r="E16312" s="46" t="s">
        <v>22910</v>
      </c>
      <c r="F16312" s="121">
        <v>7.0289999999999999</v>
      </c>
      <c r="G16312" s="87"/>
      <c r="H16312" s="47"/>
      <c r="I16312" s="120">
        <v>15</v>
      </c>
      <c r="J16312" s="120">
        <v>0</v>
      </c>
    </row>
    <row r="16313" spans="1:10" ht="15" customHeight="1">
      <c r="A16313" s="46" t="s">
        <v>29162</v>
      </c>
      <c r="B16313" s="46" t="s">
        <v>29109</v>
      </c>
      <c r="C16313" s="47">
        <v>53.134</v>
      </c>
      <c r="D16313" s="119" t="s">
        <v>22908</v>
      </c>
      <c r="E16313" s="46" t="s">
        <v>5254</v>
      </c>
      <c r="F16313" s="121">
        <v>7.4592000000000001</v>
      </c>
      <c r="G16313" s="87"/>
      <c r="H16313" s="47"/>
      <c r="I16313" s="120">
        <v>0</v>
      </c>
      <c r="J16313" s="120">
        <v>0</v>
      </c>
    </row>
    <row r="16314" spans="1:10" ht="15" customHeight="1">
      <c r="A16314" s="46" t="s">
        <v>29160</v>
      </c>
      <c r="B16314" s="46" t="s">
        <v>29161</v>
      </c>
      <c r="C16314" s="47">
        <v>104.74979999999999</v>
      </c>
      <c r="D16314" s="119" t="s">
        <v>5270</v>
      </c>
      <c r="E16314" s="46" t="s">
        <v>22908</v>
      </c>
      <c r="F16314" s="121">
        <v>5.4550000000000001</v>
      </c>
      <c r="G16314" s="87"/>
      <c r="H16314" s="47"/>
      <c r="I16314" s="120">
        <v>0</v>
      </c>
      <c r="J16314" s="120">
        <v>0</v>
      </c>
    </row>
    <row r="16315" spans="1:10" ht="15" customHeight="1">
      <c r="A16315" s="46" t="s">
        <v>29158</v>
      </c>
      <c r="B16315" s="46" t="s">
        <v>29159</v>
      </c>
      <c r="C16315" s="47">
        <v>53.134</v>
      </c>
      <c r="D16315" s="119" t="s">
        <v>5272</v>
      </c>
      <c r="E16315" s="46" t="s">
        <v>5270</v>
      </c>
      <c r="F16315" s="121">
        <v>7.3544</v>
      </c>
      <c r="G16315" s="87"/>
      <c r="H16315" s="47"/>
      <c r="I16315" s="120">
        <v>4</v>
      </c>
      <c r="J16315" s="120">
        <v>0</v>
      </c>
    </row>
    <row r="16316" spans="1:10" ht="15" customHeight="1">
      <c r="A16316" s="46" t="s">
        <v>29156</v>
      </c>
      <c r="B16316" s="46" t="s">
        <v>29157</v>
      </c>
      <c r="C16316" s="47">
        <v>45.543399999999998</v>
      </c>
      <c r="D16316" s="119" t="s">
        <v>5280</v>
      </c>
      <c r="E16316" s="46" t="s">
        <v>5272</v>
      </c>
      <c r="F16316" s="121">
        <v>2.544</v>
      </c>
      <c r="G16316" s="87"/>
      <c r="H16316" s="47"/>
      <c r="I16316" s="120">
        <v>0</v>
      </c>
      <c r="J16316" s="120">
        <v>0</v>
      </c>
    </row>
    <row r="16317" spans="1:10" ht="15" customHeight="1">
      <c r="A16317" s="46" t="s">
        <v>29154</v>
      </c>
      <c r="B16317" s="46" t="s">
        <v>29155</v>
      </c>
      <c r="C16317" s="47">
        <v>45.543399999999998</v>
      </c>
      <c r="D16317" s="119" t="s">
        <v>22900</v>
      </c>
      <c r="E16317" s="46" t="s">
        <v>5280</v>
      </c>
      <c r="F16317" s="121">
        <v>6.2817999999999996</v>
      </c>
      <c r="G16317" s="87"/>
      <c r="H16317" s="47"/>
      <c r="I16317" s="120">
        <v>10</v>
      </c>
      <c r="J16317" s="120">
        <v>0</v>
      </c>
    </row>
    <row r="16318" spans="1:10" ht="15" customHeight="1">
      <c r="A16318" s="46" t="s">
        <v>29152</v>
      </c>
      <c r="B16318" s="46" t="s">
        <v>29153</v>
      </c>
      <c r="C16318" s="47">
        <v>53.134</v>
      </c>
      <c r="D16318" s="119" t="s">
        <v>5289</v>
      </c>
      <c r="E16318" s="46" t="s">
        <v>22900</v>
      </c>
      <c r="F16318" s="121">
        <v>3.2065999999999999</v>
      </c>
      <c r="G16318" s="87"/>
      <c r="H16318" s="47"/>
      <c r="I16318" s="120">
        <v>0</v>
      </c>
      <c r="J16318" s="120">
        <v>0</v>
      </c>
    </row>
    <row r="16319" spans="1:10" ht="15" customHeight="1">
      <c r="A16319" s="46" t="s">
        <v>29150</v>
      </c>
      <c r="B16319" s="46" t="s">
        <v>29151</v>
      </c>
      <c r="C16319" s="47">
        <v>53.134</v>
      </c>
      <c r="D16319" s="119" t="s">
        <v>22920</v>
      </c>
      <c r="E16319" s="46" t="s">
        <v>5289</v>
      </c>
      <c r="F16319" s="121">
        <v>4.2165999999999997</v>
      </c>
      <c r="G16319" s="87"/>
      <c r="H16319" s="47"/>
      <c r="I16319" s="120">
        <v>1</v>
      </c>
      <c r="J16319" s="120">
        <v>0</v>
      </c>
    </row>
    <row r="16320" spans="1:10" ht="15" customHeight="1">
      <c r="A16320" s="46" t="s">
        <v>29148</v>
      </c>
      <c r="B16320" s="46" t="s">
        <v>29149</v>
      </c>
      <c r="C16320" s="47">
        <v>45.543399999999998</v>
      </c>
      <c r="D16320" s="119" t="s">
        <v>22918</v>
      </c>
      <c r="E16320" s="46" t="s">
        <v>22920</v>
      </c>
      <c r="F16320" s="121">
        <v>10.2982</v>
      </c>
      <c r="G16320" s="87"/>
      <c r="H16320" s="47"/>
      <c r="I16320" s="120">
        <v>0</v>
      </c>
      <c r="J16320" s="120">
        <v>0</v>
      </c>
    </row>
    <row r="16321" spans="1:10" ht="15" customHeight="1">
      <c r="A16321" s="46" t="s">
        <v>29146</v>
      </c>
      <c r="B16321" s="46" t="s">
        <v>29147</v>
      </c>
      <c r="C16321" s="47">
        <v>38.711799999999997</v>
      </c>
      <c r="D16321" s="119" t="s">
        <v>5305</v>
      </c>
      <c r="E16321" s="46" t="s">
        <v>22918</v>
      </c>
      <c r="F16321" s="121">
        <v>7.7305999999999999</v>
      </c>
      <c r="G16321" s="87"/>
      <c r="H16321" s="47"/>
      <c r="I16321" s="120">
        <v>0</v>
      </c>
      <c r="J16321" s="120">
        <v>0</v>
      </c>
    </row>
    <row r="16322" spans="1:10" ht="15" customHeight="1">
      <c r="A16322" s="46" t="s">
        <v>29144</v>
      </c>
      <c r="B16322" s="46" t="s">
        <v>29145</v>
      </c>
      <c r="C16322" s="47">
        <v>45.543399999999998</v>
      </c>
      <c r="D16322" s="119" t="s">
        <v>22916</v>
      </c>
      <c r="E16322" s="46" t="s">
        <v>5305</v>
      </c>
      <c r="F16322" s="121">
        <v>6.1356000000000002</v>
      </c>
      <c r="G16322" s="87"/>
      <c r="H16322" s="47"/>
      <c r="I16322" s="120">
        <v>0</v>
      </c>
      <c r="J16322" s="120">
        <v>0</v>
      </c>
    </row>
    <row r="16323" spans="1:10" ht="15" customHeight="1">
      <c r="A16323" s="46" t="s">
        <v>29142</v>
      </c>
      <c r="B16323" s="46" t="s">
        <v>29143</v>
      </c>
      <c r="C16323" s="47">
        <v>45.543399999999998</v>
      </c>
      <c r="D16323" s="119" t="s">
        <v>22895</v>
      </c>
      <c r="E16323" s="46" t="s">
        <v>22916</v>
      </c>
      <c r="F16323" s="121">
        <v>8.2045999999999992</v>
      </c>
      <c r="G16323" s="87"/>
      <c r="H16323" s="47"/>
      <c r="I16323" s="120">
        <v>0</v>
      </c>
      <c r="J16323" s="120">
        <v>0</v>
      </c>
    </row>
    <row r="16324" spans="1:10" ht="15" customHeight="1">
      <c r="A16324" s="46" t="s">
        <v>29140</v>
      </c>
      <c r="B16324" s="46" t="s">
        <v>29141</v>
      </c>
      <c r="C16324" s="47">
        <v>45.543399999999998</v>
      </c>
      <c r="D16324" s="119" t="s">
        <v>5318</v>
      </c>
      <c r="E16324" s="46" t="s">
        <v>22895</v>
      </c>
      <c r="F16324" s="121">
        <v>3.2101999999999999</v>
      </c>
      <c r="G16324" s="87"/>
      <c r="H16324" s="47"/>
      <c r="I16324" s="120">
        <v>0</v>
      </c>
      <c r="J16324" s="120">
        <v>0</v>
      </c>
    </row>
    <row r="16325" spans="1:10" ht="15" customHeight="1">
      <c r="A16325" s="46" t="s">
        <v>29138</v>
      </c>
      <c r="B16325" s="46" t="s">
        <v>29139</v>
      </c>
      <c r="C16325" s="47">
        <v>45.543399999999998</v>
      </c>
      <c r="D16325" s="119" t="s">
        <v>22914</v>
      </c>
      <c r="E16325" s="46" t="s">
        <v>5318</v>
      </c>
      <c r="F16325" s="121">
        <v>5.6463999999999999</v>
      </c>
      <c r="G16325" s="87"/>
      <c r="H16325" s="47"/>
      <c r="I16325" s="120">
        <v>0</v>
      </c>
      <c r="J16325" s="120">
        <v>0</v>
      </c>
    </row>
    <row r="16326" spans="1:10" ht="15" customHeight="1">
      <c r="A16326" s="46" t="s">
        <v>29136</v>
      </c>
      <c r="B16326" s="46" t="s">
        <v>29137</v>
      </c>
      <c r="C16326" s="47">
        <v>45.543399999999998</v>
      </c>
      <c r="D16326" s="119" t="s">
        <v>22892</v>
      </c>
      <c r="E16326" s="46" t="s">
        <v>22914</v>
      </c>
      <c r="F16326" s="121">
        <v>4.8776000000000002</v>
      </c>
      <c r="G16326" s="87"/>
      <c r="H16326" s="47"/>
      <c r="I16326" s="120">
        <v>0</v>
      </c>
      <c r="J16326" s="120">
        <v>0</v>
      </c>
    </row>
    <row r="16327" spans="1:10" ht="15" customHeight="1">
      <c r="A16327" s="46" t="s">
        <v>29134</v>
      </c>
      <c r="B16327" s="46" t="s">
        <v>29135</v>
      </c>
      <c r="C16327" s="47">
        <v>45.543399999999998</v>
      </c>
      <c r="D16327" s="119" t="s">
        <v>22912</v>
      </c>
      <c r="E16327" s="46" t="s">
        <v>22892</v>
      </c>
      <c r="F16327" s="121">
        <v>7.3659999999999997</v>
      </c>
      <c r="G16327" s="87"/>
      <c r="H16327" s="47"/>
      <c r="I16327" s="120">
        <v>0</v>
      </c>
      <c r="J16327" s="120">
        <v>0</v>
      </c>
    </row>
    <row r="16328" spans="1:10" ht="15" customHeight="1">
      <c r="A16328" s="46" t="s">
        <v>29132</v>
      </c>
      <c r="B16328" s="46" t="s">
        <v>29133</v>
      </c>
      <c r="C16328" s="47">
        <v>96.5702</v>
      </c>
      <c r="D16328" s="119" t="s">
        <v>5404</v>
      </c>
      <c r="E16328" s="46" t="s">
        <v>22912</v>
      </c>
      <c r="F16328" s="121">
        <v>3.0615999999999999</v>
      </c>
      <c r="G16328" s="87"/>
      <c r="H16328" s="47"/>
      <c r="I16328" s="120">
        <v>0</v>
      </c>
      <c r="J16328" s="120">
        <v>0</v>
      </c>
    </row>
    <row r="16329" spans="1:10" ht="15" customHeight="1">
      <c r="A16329" s="46" t="s">
        <v>29130</v>
      </c>
      <c r="B16329" s="46" t="s">
        <v>29131</v>
      </c>
      <c r="C16329" s="47">
        <v>45.543399999999998</v>
      </c>
      <c r="D16329" s="119" t="s">
        <v>22930</v>
      </c>
      <c r="E16329" s="46" t="s">
        <v>5404</v>
      </c>
      <c r="F16329" s="121">
        <v>2.8115999999999999</v>
      </c>
      <c r="G16329" s="87"/>
      <c r="H16329" s="47"/>
      <c r="I16329" s="120">
        <v>0</v>
      </c>
      <c r="J16329" s="120">
        <v>0</v>
      </c>
    </row>
    <row r="16330" spans="1:10" ht="15" customHeight="1">
      <c r="A16330" s="46" t="s">
        <v>29128</v>
      </c>
      <c r="B16330" s="46" t="s">
        <v>29129</v>
      </c>
      <c r="C16330" s="47">
        <v>45.543399999999998</v>
      </c>
      <c r="D16330" s="119" t="s">
        <v>5413</v>
      </c>
      <c r="E16330" s="46" t="s">
        <v>22930</v>
      </c>
      <c r="F16330" s="121">
        <v>3.6688000000000001</v>
      </c>
      <c r="G16330" s="87"/>
      <c r="H16330" s="47"/>
      <c r="I16330" s="120">
        <v>0</v>
      </c>
      <c r="J16330" s="120">
        <v>0</v>
      </c>
    </row>
    <row r="16331" spans="1:10" ht="15" customHeight="1">
      <c r="A16331" s="46" t="s">
        <v>29126</v>
      </c>
      <c r="B16331" s="46" t="s">
        <v>29127</v>
      </c>
      <c r="C16331" s="47">
        <v>45.543399999999998</v>
      </c>
      <c r="D16331" s="119" t="s">
        <v>22888</v>
      </c>
      <c r="E16331" s="46" t="s">
        <v>5413</v>
      </c>
      <c r="F16331" s="121">
        <v>5.8193999999999999</v>
      </c>
      <c r="G16331" s="87"/>
      <c r="H16331" s="47"/>
      <c r="I16331" s="120">
        <v>0</v>
      </c>
      <c r="J16331" s="120">
        <v>0</v>
      </c>
    </row>
    <row r="16332" spans="1:10" ht="15" customHeight="1">
      <c r="A16332" s="46" t="s">
        <v>29124</v>
      </c>
      <c r="B16332" s="46" t="s">
        <v>29125</v>
      </c>
      <c r="C16332" s="47">
        <v>98.677400000000006</v>
      </c>
      <c r="D16332" s="119" t="s">
        <v>22928</v>
      </c>
      <c r="E16332" s="46" t="s">
        <v>22888</v>
      </c>
      <c r="F16332" s="121">
        <v>6.5895999999999999</v>
      </c>
      <c r="G16332" s="87"/>
      <c r="H16332" s="47"/>
      <c r="I16332" s="120">
        <v>0</v>
      </c>
      <c r="J16332" s="120">
        <v>0</v>
      </c>
    </row>
    <row r="16333" spans="1:10" ht="15" customHeight="1">
      <c r="A16333" s="46" t="s">
        <v>34043</v>
      </c>
      <c r="B16333" s="46" t="s">
        <v>34044</v>
      </c>
      <c r="C16333" s="47">
        <v>48.073599999999999</v>
      </c>
      <c r="D16333" s="119" t="s">
        <v>22926</v>
      </c>
      <c r="E16333" s="46" t="s">
        <v>22928</v>
      </c>
      <c r="F16333" s="121">
        <v>3.9058000000000002</v>
      </c>
      <c r="G16333" s="87"/>
      <c r="H16333" s="47"/>
      <c r="I16333" s="120">
        <v>1</v>
      </c>
      <c r="J16333" s="120">
        <v>0</v>
      </c>
    </row>
    <row r="16334" spans="1:10" ht="15" customHeight="1">
      <c r="A16334" s="46" t="s">
        <v>29122</v>
      </c>
      <c r="B16334" s="46" t="s">
        <v>29123</v>
      </c>
      <c r="C16334" s="47">
        <v>45.543399999999998</v>
      </c>
      <c r="D16334" s="119" t="s">
        <v>5433</v>
      </c>
      <c r="E16334" s="46" t="s">
        <v>22926</v>
      </c>
      <c r="F16334" s="121">
        <v>4.1318000000000001</v>
      </c>
      <c r="G16334" s="87"/>
      <c r="H16334" s="47"/>
      <c r="I16334" s="120">
        <v>1</v>
      </c>
      <c r="J16334" s="120">
        <v>0</v>
      </c>
    </row>
    <row r="16335" spans="1:10" ht="15" customHeight="1">
      <c r="A16335" s="46" t="s">
        <v>29120</v>
      </c>
      <c r="B16335" s="46" t="s">
        <v>29121</v>
      </c>
      <c r="C16335" s="47">
        <v>53.134</v>
      </c>
      <c r="D16335" s="119" t="s">
        <v>22924</v>
      </c>
      <c r="E16335" s="46" t="s">
        <v>5433</v>
      </c>
      <c r="F16335" s="121">
        <v>3.532</v>
      </c>
      <c r="G16335" s="87"/>
      <c r="H16335" s="47"/>
      <c r="I16335" s="120">
        <v>1</v>
      </c>
      <c r="J16335" s="120">
        <v>0</v>
      </c>
    </row>
    <row r="16336" spans="1:10" ht="15" customHeight="1">
      <c r="A16336" s="46" t="s">
        <v>29118</v>
      </c>
      <c r="B16336" s="46" t="s">
        <v>29119</v>
      </c>
      <c r="C16336" s="47">
        <v>45.543399999999998</v>
      </c>
      <c r="D16336" s="119" t="s">
        <v>22885</v>
      </c>
      <c r="E16336" s="46" t="s">
        <v>22924</v>
      </c>
      <c r="F16336" s="121">
        <v>4.2667999999999999</v>
      </c>
      <c r="G16336" s="87"/>
      <c r="H16336" s="47"/>
      <c r="I16336" s="120">
        <v>10</v>
      </c>
      <c r="J16336" s="120">
        <v>0</v>
      </c>
    </row>
    <row r="16337" spans="1:10" ht="15" customHeight="1">
      <c r="A16337" s="46" t="s">
        <v>29116</v>
      </c>
      <c r="B16337" s="46" t="s">
        <v>29117</v>
      </c>
      <c r="C16337" s="47">
        <v>53.134</v>
      </c>
      <c r="D16337" s="119" t="s">
        <v>22922</v>
      </c>
      <c r="E16337" s="46" t="s">
        <v>22885</v>
      </c>
      <c r="F16337" s="121">
        <v>4.2450000000000001</v>
      </c>
      <c r="G16337" s="87"/>
      <c r="H16337" s="47"/>
      <c r="I16337" s="120">
        <v>2</v>
      </c>
      <c r="J16337" s="120">
        <v>0</v>
      </c>
    </row>
    <row r="16338" spans="1:10" ht="15" customHeight="1">
      <c r="A16338" s="46" t="s">
        <v>35645</v>
      </c>
      <c r="B16338" s="46" t="s">
        <v>35790</v>
      </c>
      <c r="C16338" s="47">
        <v>53.134</v>
      </c>
      <c r="D16338" s="119" t="s">
        <v>22936</v>
      </c>
      <c r="E16338" s="46" t="s">
        <v>22922</v>
      </c>
      <c r="F16338" s="121">
        <v>8.298</v>
      </c>
      <c r="G16338" s="87"/>
      <c r="H16338" s="47"/>
      <c r="I16338" s="120">
        <v>0</v>
      </c>
      <c r="J16338" s="120">
        <v>0</v>
      </c>
    </row>
    <row r="16339" spans="1:10" ht="15" customHeight="1">
      <c r="A16339" s="46" t="s">
        <v>29114</v>
      </c>
      <c r="B16339" s="46" t="s">
        <v>29115</v>
      </c>
      <c r="C16339" s="47">
        <v>53.134</v>
      </c>
      <c r="D16339" s="119" t="s">
        <v>22934</v>
      </c>
      <c r="E16339" s="46" t="s">
        <v>22936</v>
      </c>
      <c r="F16339" s="121">
        <v>6.3635999999999999</v>
      </c>
      <c r="G16339" s="87"/>
      <c r="H16339" s="47"/>
      <c r="I16339" s="120">
        <v>1</v>
      </c>
      <c r="J16339" s="120">
        <v>0</v>
      </c>
    </row>
    <row r="16340" spans="1:10" ht="15" customHeight="1">
      <c r="A16340" s="46" t="s">
        <v>29112</v>
      </c>
      <c r="B16340" s="46" t="s">
        <v>29113</v>
      </c>
      <c r="C16340" s="47">
        <v>15.940200000000001</v>
      </c>
      <c r="D16340" s="119" t="s">
        <v>22932</v>
      </c>
      <c r="E16340" s="46" t="s">
        <v>22934</v>
      </c>
      <c r="F16340" s="121">
        <v>4.6474000000000002</v>
      </c>
      <c r="G16340" s="87"/>
      <c r="H16340" s="47"/>
      <c r="I16340" s="120">
        <v>0</v>
      </c>
      <c r="J16340" s="120">
        <v>0</v>
      </c>
    </row>
    <row r="16341" spans="1:10" ht="15" customHeight="1">
      <c r="A16341" s="46" t="s">
        <v>29110</v>
      </c>
      <c r="B16341" s="46" t="s">
        <v>29111</v>
      </c>
      <c r="C16341" s="47">
        <v>36.434800000000003</v>
      </c>
      <c r="D16341" s="119" t="s">
        <v>7881</v>
      </c>
      <c r="E16341" s="46" t="s">
        <v>22932</v>
      </c>
      <c r="F16341" s="121">
        <v>5.9332000000000003</v>
      </c>
      <c r="G16341" s="87"/>
      <c r="H16341" s="47"/>
      <c r="I16341" s="120">
        <v>0</v>
      </c>
      <c r="J16341" s="120">
        <v>0</v>
      </c>
    </row>
    <row r="16342" spans="1:10" ht="15" customHeight="1">
      <c r="A16342" s="46" t="s">
        <v>29108</v>
      </c>
      <c r="B16342" s="46" t="s">
        <v>29109</v>
      </c>
      <c r="C16342" s="47">
        <v>38.711799999999997</v>
      </c>
      <c r="D16342" s="119" t="s">
        <v>22826</v>
      </c>
      <c r="E16342" s="46" t="s">
        <v>7881</v>
      </c>
      <c r="F16342" s="121">
        <v>6.1467999999999998</v>
      </c>
      <c r="G16342" s="87"/>
      <c r="H16342" s="47"/>
      <c r="I16342" s="120">
        <v>0</v>
      </c>
      <c r="J16342" s="120">
        <v>0</v>
      </c>
    </row>
    <row r="16343" spans="1:10" ht="15" customHeight="1">
      <c r="A16343" s="46" t="s">
        <v>7822</v>
      </c>
      <c r="B16343" s="46" t="s">
        <v>29107</v>
      </c>
      <c r="C16343" s="47">
        <v>55.664200000000001</v>
      </c>
      <c r="D16343" s="119" t="s">
        <v>7895</v>
      </c>
      <c r="E16343" s="46" t="s">
        <v>22826</v>
      </c>
      <c r="F16343" s="121">
        <v>7.7906000000000004</v>
      </c>
      <c r="G16343" s="87"/>
      <c r="H16343" s="47"/>
      <c r="I16343" s="120">
        <v>2</v>
      </c>
      <c r="J16343" s="120">
        <v>0</v>
      </c>
    </row>
    <row r="16344" spans="1:10" ht="15" customHeight="1">
      <c r="A16344" s="46" t="s">
        <v>34045</v>
      </c>
      <c r="B16344" s="46" t="s">
        <v>34046</v>
      </c>
      <c r="C16344" s="47">
        <v>24.5428</v>
      </c>
      <c r="D16344" s="119" t="s">
        <v>22823</v>
      </c>
      <c r="E16344" s="46" t="s">
        <v>7895</v>
      </c>
      <c r="F16344" s="121">
        <v>7.1546000000000003</v>
      </c>
      <c r="G16344" s="87"/>
      <c r="H16344" s="47"/>
      <c r="I16344" s="120">
        <v>0</v>
      </c>
      <c r="J16344" s="120">
        <v>0</v>
      </c>
    </row>
    <row r="16345" spans="1:10" ht="15" customHeight="1">
      <c r="A16345" s="46" t="s">
        <v>35269</v>
      </c>
      <c r="B16345" s="46" t="s">
        <v>35470</v>
      </c>
      <c r="C16345" s="47">
        <v>30.362200000000001</v>
      </c>
      <c r="D16345" s="119" t="s">
        <v>7907</v>
      </c>
      <c r="E16345" s="46" t="s">
        <v>22823</v>
      </c>
      <c r="F16345" s="121">
        <v>12.084</v>
      </c>
      <c r="G16345" s="87"/>
      <c r="H16345" s="47"/>
      <c r="I16345" s="120">
        <v>13</v>
      </c>
      <c r="J16345" s="120">
        <v>0</v>
      </c>
    </row>
    <row r="16346" spans="1:10" ht="15" customHeight="1">
      <c r="A16346" s="46" t="s">
        <v>35270</v>
      </c>
      <c r="B16346" s="46" t="s">
        <v>35471</v>
      </c>
      <c r="C16346" s="47">
        <v>30.362200000000001</v>
      </c>
      <c r="D16346" s="119" t="s">
        <v>22820</v>
      </c>
      <c r="E16346" s="46" t="s">
        <v>7907</v>
      </c>
      <c r="F16346" s="121">
        <v>14.1282</v>
      </c>
      <c r="G16346" s="87"/>
      <c r="H16346" s="47"/>
      <c r="I16346" s="120">
        <v>11</v>
      </c>
      <c r="J16346" s="120">
        <v>0</v>
      </c>
    </row>
    <row r="16347" spans="1:10" ht="15" customHeight="1">
      <c r="A16347" s="46" t="s">
        <v>35468</v>
      </c>
      <c r="B16347" s="46" t="s">
        <v>35469</v>
      </c>
      <c r="C16347" s="47">
        <v>30.362200000000001</v>
      </c>
      <c r="D16347" s="119" t="s">
        <v>8205</v>
      </c>
      <c r="E16347" s="46" t="s">
        <v>22820</v>
      </c>
      <c r="F16347" s="121">
        <v>5.1050000000000004</v>
      </c>
      <c r="G16347" s="87"/>
      <c r="H16347" s="47"/>
      <c r="I16347" s="120">
        <v>24</v>
      </c>
      <c r="J16347" s="120">
        <v>0</v>
      </c>
    </row>
    <row r="16348" spans="1:10" ht="15" customHeight="1">
      <c r="A16348" s="46" t="s">
        <v>193</v>
      </c>
      <c r="B16348" s="46" t="s">
        <v>34047</v>
      </c>
      <c r="C16348" s="47">
        <v>30.362200000000001</v>
      </c>
      <c r="D16348" s="119" t="s">
        <v>8214</v>
      </c>
      <c r="E16348" s="46" t="s">
        <v>8205</v>
      </c>
      <c r="F16348" s="121">
        <v>6.6280000000000001</v>
      </c>
      <c r="G16348" s="87"/>
      <c r="H16348" s="47"/>
      <c r="I16348" s="120">
        <v>36</v>
      </c>
      <c r="J16348" s="120">
        <v>0</v>
      </c>
    </row>
    <row r="16349" spans="1:10" ht="15" customHeight="1">
      <c r="A16349" s="46" t="s">
        <v>202</v>
      </c>
      <c r="B16349" s="46" t="s">
        <v>34049</v>
      </c>
      <c r="C16349" s="47">
        <v>30.362200000000001</v>
      </c>
      <c r="D16349" s="119" t="s">
        <v>8226</v>
      </c>
      <c r="E16349" s="46" t="s">
        <v>8214</v>
      </c>
      <c r="F16349" s="121">
        <v>7.5145999999999997</v>
      </c>
      <c r="G16349" s="87"/>
      <c r="H16349" s="47"/>
      <c r="I16349" s="120">
        <v>44</v>
      </c>
      <c r="J16349" s="120">
        <v>0</v>
      </c>
    </row>
    <row r="16350" spans="1:10" ht="15" customHeight="1">
      <c r="A16350" s="46" t="s">
        <v>205</v>
      </c>
      <c r="B16350" s="46" t="s">
        <v>34048</v>
      </c>
      <c r="C16350" s="47">
        <v>30.362200000000001</v>
      </c>
      <c r="D16350" s="119" t="s">
        <v>8235</v>
      </c>
      <c r="E16350" s="46" t="s">
        <v>8226</v>
      </c>
      <c r="F16350" s="121">
        <v>10.6364</v>
      </c>
      <c r="G16350" s="87"/>
      <c r="H16350" s="47"/>
      <c r="I16350" s="120">
        <v>80</v>
      </c>
      <c r="J16350" s="120">
        <v>0</v>
      </c>
    </row>
    <row r="16351" spans="1:10" ht="15" customHeight="1">
      <c r="A16351" s="46" t="s">
        <v>35923</v>
      </c>
      <c r="B16351" s="46" t="s">
        <v>35924</v>
      </c>
      <c r="C16351" s="47">
        <v>24.5428</v>
      </c>
      <c r="D16351" s="119" t="s">
        <v>22835</v>
      </c>
      <c r="E16351" s="46" t="s">
        <v>8235</v>
      </c>
      <c r="F16351" s="121">
        <v>7.0731999999999999</v>
      </c>
      <c r="G16351" s="87"/>
      <c r="H16351" s="47"/>
      <c r="I16351" s="120">
        <v>0</v>
      </c>
      <c r="J16351" s="120">
        <v>0</v>
      </c>
    </row>
    <row r="16352" spans="1:10" ht="15" customHeight="1">
      <c r="A16352" s="46" t="s">
        <v>7755</v>
      </c>
      <c r="B16352" s="46" t="s">
        <v>35925</v>
      </c>
      <c r="C16352" s="47">
        <v>24.5428</v>
      </c>
      <c r="D16352" s="119" t="s">
        <v>22833</v>
      </c>
      <c r="E16352" s="46" t="s">
        <v>22835</v>
      </c>
      <c r="F16352" s="121">
        <v>7.7839999999999998</v>
      </c>
      <c r="G16352" s="87"/>
      <c r="H16352" s="47"/>
      <c r="I16352" s="120">
        <v>1206</v>
      </c>
      <c r="J16352" s="120">
        <v>0</v>
      </c>
    </row>
    <row r="16353" spans="1:10" ht="15" customHeight="1">
      <c r="A16353" s="46" t="s">
        <v>35926</v>
      </c>
      <c r="B16353" s="46" t="s">
        <v>35927</v>
      </c>
      <c r="C16353" s="47">
        <v>24.5428</v>
      </c>
      <c r="D16353" s="119" t="s">
        <v>22831</v>
      </c>
      <c r="E16353" s="46" t="s">
        <v>22833</v>
      </c>
      <c r="F16353" s="121">
        <v>9.8756000000000004</v>
      </c>
      <c r="G16353" s="87"/>
      <c r="H16353" s="47"/>
      <c r="I16353" s="120">
        <v>0</v>
      </c>
      <c r="J16353" s="120">
        <v>0</v>
      </c>
    </row>
    <row r="16354" spans="1:10" ht="15" customHeight="1">
      <c r="A16354" s="46" t="s">
        <v>35928</v>
      </c>
      <c r="B16354" s="46" t="s">
        <v>35929</v>
      </c>
      <c r="C16354" s="47">
        <v>24.5428</v>
      </c>
      <c r="D16354" s="119" t="s">
        <v>22829</v>
      </c>
      <c r="E16354" s="46" t="s">
        <v>22831</v>
      </c>
      <c r="F16354" s="121">
        <v>17.8476</v>
      </c>
      <c r="G16354" s="87"/>
      <c r="H16354" s="47"/>
      <c r="I16354" s="120">
        <v>0</v>
      </c>
      <c r="J16354" s="120">
        <v>0</v>
      </c>
    </row>
    <row r="16355" spans="1:10" ht="15" customHeight="1">
      <c r="A16355" s="46" t="s">
        <v>35930</v>
      </c>
      <c r="B16355" s="46" t="s">
        <v>35931</v>
      </c>
      <c r="C16355" s="47">
        <v>49.844799999999999</v>
      </c>
      <c r="D16355" s="119" t="s">
        <v>22943</v>
      </c>
      <c r="E16355" s="46" t="s">
        <v>22829</v>
      </c>
      <c r="F16355" s="121">
        <v>6.2088000000000001</v>
      </c>
      <c r="G16355" s="87"/>
      <c r="H16355" s="47"/>
      <c r="I16355" s="120">
        <v>4</v>
      </c>
      <c r="J16355" s="120">
        <v>0</v>
      </c>
    </row>
    <row r="16356" spans="1:10" ht="15" customHeight="1">
      <c r="A16356" s="46" t="s">
        <v>29289</v>
      </c>
      <c r="B16356" s="46" t="s">
        <v>29290</v>
      </c>
      <c r="C16356" s="47">
        <v>26.998200000000001</v>
      </c>
      <c r="D16356" s="119" t="s">
        <v>22941</v>
      </c>
      <c r="E16356" s="46" t="s">
        <v>22943</v>
      </c>
      <c r="F16356" s="121">
        <v>8.6191999999999993</v>
      </c>
      <c r="G16356" s="87"/>
      <c r="H16356" s="47"/>
      <c r="I16356" s="120">
        <v>15</v>
      </c>
      <c r="J16356" s="120">
        <v>0</v>
      </c>
    </row>
    <row r="16357" spans="1:10" ht="15" customHeight="1">
      <c r="A16357" s="46" t="s">
        <v>34051</v>
      </c>
      <c r="B16357" s="46" t="s">
        <v>34052</v>
      </c>
      <c r="C16357" s="47">
        <v>8.0554000000000006</v>
      </c>
      <c r="D16357" s="119" t="s">
        <v>22940</v>
      </c>
      <c r="E16357" s="46" t="s">
        <v>22941</v>
      </c>
      <c r="F16357" s="121">
        <v>23.897400000000001</v>
      </c>
      <c r="G16357" s="87"/>
      <c r="H16357" s="47"/>
      <c r="I16357" s="120">
        <v>2</v>
      </c>
      <c r="J16357" s="120">
        <v>0</v>
      </c>
    </row>
    <row r="16358" spans="1:10" ht="15" customHeight="1">
      <c r="A16358" s="46" t="s">
        <v>1376</v>
      </c>
      <c r="B16358" s="46" t="s">
        <v>29337</v>
      </c>
      <c r="C16358" s="47">
        <v>1.7534000000000001</v>
      </c>
      <c r="D16358" s="119" t="s">
        <v>22938</v>
      </c>
      <c r="E16358" s="46" t="s">
        <v>22940</v>
      </c>
      <c r="F16358" s="121">
        <v>6.8116000000000003</v>
      </c>
      <c r="G16358" s="87"/>
      <c r="H16358" s="47"/>
      <c r="I16358" s="120">
        <v>10</v>
      </c>
      <c r="J16358" s="120">
        <v>0</v>
      </c>
    </row>
    <row r="16359" spans="1:10" ht="15" customHeight="1">
      <c r="A16359" s="46" t="s">
        <v>29334</v>
      </c>
      <c r="B16359" s="46" t="s">
        <v>29335</v>
      </c>
      <c r="C16359" s="47">
        <v>4.8276000000000003</v>
      </c>
      <c r="D16359" s="119" t="s">
        <v>33716</v>
      </c>
      <c r="E16359" s="46" t="s">
        <v>22938</v>
      </c>
      <c r="F16359" s="121">
        <v>1.504</v>
      </c>
      <c r="G16359" s="87"/>
      <c r="H16359" s="47"/>
      <c r="I16359" s="120">
        <v>0</v>
      </c>
      <c r="J16359" s="120">
        <v>0</v>
      </c>
    </row>
    <row r="16360" spans="1:10" ht="15" customHeight="1">
      <c r="A16360" s="46" t="s">
        <v>29332</v>
      </c>
      <c r="B16360" s="46" t="s">
        <v>29333</v>
      </c>
      <c r="C16360" s="47">
        <v>6.3760000000000003</v>
      </c>
      <c r="D16360" s="119" t="s">
        <v>22966</v>
      </c>
      <c r="E16360" s="46" t="s">
        <v>33716</v>
      </c>
      <c r="F16360" s="121">
        <v>3.569</v>
      </c>
      <c r="G16360" s="87"/>
      <c r="H16360" s="47"/>
      <c r="I16360" s="120">
        <v>0</v>
      </c>
      <c r="J16360" s="120">
        <v>0</v>
      </c>
    </row>
    <row r="16361" spans="1:10" ht="15" customHeight="1">
      <c r="A16361" s="46" t="s">
        <v>29330</v>
      </c>
      <c r="B16361" s="46" t="s">
        <v>29331</v>
      </c>
      <c r="C16361" s="47">
        <v>4.4404000000000003</v>
      </c>
      <c r="D16361" s="119" t="s">
        <v>22964</v>
      </c>
      <c r="E16361" s="46" t="s">
        <v>22966</v>
      </c>
      <c r="F16361" s="121">
        <v>2.7016</v>
      </c>
      <c r="G16361" s="87"/>
      <c r="H16361" s="47"/>
      <c r="I16361" s="120">
        <v>0</v>
      </c>
      <c r="J16361" s="120">
        <v>0</v>
      </c>
    </row>
    <row r="16362" spans="1:10" ht="15" customHeight="1">
      <c r="A16362" s="46" t="s">
        <v>29328</v>
      </c>
      <c r="B16362" s="46" t="s">
        <v>29329</v>
      </c>
      <c r="C16362" s="47">
        <v>4.2809999999999997</v>
      </c>
      <c r="D16362" s="119" t="s">
        <v>22962</v>
      </c>
      <c r="E16362" s="46" t="s">
        <v>22964</v>
      </c>
      <c r="F16362" s="121">
        <v>6.9648000000000003</v>
      </c>
      <c r="G16362" s="87"/>
      <c r="H16362" s="47"/>
      <c r="I16362" s="120">
        <v>8</v>
      </c>
      <c r="J16362" s="120">
        <v>0</v>
      </c>
    </row>
    <row r="16363" spans="1:10" ht="15" customHeight="1">
      <c r="A16363" s="46" t="s">
        <v>29326</v>
      </c>
      <c r="B16363" s="46" t="s">
        <v>29327</v>
      </c>
      <c r="C16363" s="47">
        <v>0.59199999999999997</v>
      </c>
      <c r="D16363" s="119" t="s">
        <v>22960</v>
      </c>
      <c r="E16363" s="46" t="s">
        <v>22962</v>
      </c>
      <c r="F16363" s="121">
        <v>3.9904000000000002</v>
      </c>
      <c r="G16363" s="87"/>
      <c r="H16363" s="47"/>
      <c r="I16363" s="120">
        <v>0</v>
      </c>
      <c r="J16363" s="120">
        <v>0</v>
      </c>
    </row>
    <row r="16364" spans="1:10" ht="15" customHeight="1">
      <c r="A16364" s="46" t="s">
        <v>2529</v>
      </c>
      <c r="B16364" s="46" t="s">
        <v>29325</v>
      </c>
      <c r="C16364" s="47">
        <v>0.66500000000000004</v>
      </c>
      <c r="D16364" s="119" t="s">
        <v>22958</v>
      </c>
      <c r="E16364" s="46" t="s">
        <v>22960</v>
      </c>
      <c r="F16364" s="121">
        <v>3.569</v>
      </c>
      <c r="G16364" s="87"/>
      <c r="H16364" s="47"/>
      <c r="I16364" s="120">
        <v>0</v>
      </c>
      <c r="J16364" s="120">
        <v>0</v>
      </c>
    </row>
    <row r="16365" spans="1:10" ht="15" customHeight="1">
      <c r="A16365" s="46" t="s">
        <v>29323</v>
      </c>
      <c r="B16365" s="46" t="s">
        <v>29324</v>
      </c>
      <c r="C16365" s="47">
        <v>1.0476000000000001</v>
      </c>
      <c r="D16365" s="119" t="s">
        <v>22956</v>
      </c>
      <c r="E16365" s="46" t="s">
        <v>22958</v>
      </c>
      <c r="F16365" s="121">
        <v>3.569</v>
      </c>
      <c r="G16365" s="87"/>
      <c r="H16365" s="47"/>
      <c r="I16365" s="120">
        <v>0</v>
      </c>
      <c r="J16365" s="120">
        <v>0</v>
      </c>
    </row>
    <row r="16366" spans="1:10" ht="15" customHeight="1">
      <c r="A16366" s="46" t="s">
        <v>29321</v>
      </c>
      <c r="B16366" s="46" t="s">
        <v>29322</v>
      </c>
      <c r="C16366" s="47">
        <v>3.7938000000000001</v>
      </c>
      <c r="D16366" s="119" t="s">
        <v>22954</v>
      </c>
      <c r="E16366" s="46" t="s">
        <v>22956</v>
      </c>
      <c r="F16366" s="121">
        <v>2.1067999999999998</v>
      </c>
      <c r="G16366" s="87"/>
      <c r="H16366" s="47"/>
      <c r="I16366" s="120">
        <v>0</v>
      </c>
      <c r="J16366" s="120">
        <v>0</v>
      </c>
    </row>
    <row r="16367" spans="1:10" ht="15" customHeight="1">
      <c r="A16367" s="46" t="s">
        <v>2757</v>
      </c>
      <c r="B16367" s="46" t="s">
        <v>29320</v>
      </c>
      <c r="C16367" s="47">
        <v>6.3255999999999997</v>
      </c>
      <c r="D16367" s="119" t="s">
        <v>22952</v>
      </c>
      <c r="E16367" s="46" t="s">
        <v>22954</v>
      </c>
      <c r="F16367" s="121">
        <v>5.4775999999999998</v>
      </c>
      <c r="G16367" s="87"/>
      <c r="H16367" s="47"/>
      <c r="I16367" s="120">
        <v>24</v>
      </c>
      <c r="J16367" s="120">
        <v>0</v>
      </c>
    </row>
    <row r="16368" spans="1:10" ht="15" customHeight="1">
      <c r="A16368" s="46" t="s">
        <v>2759</v>
      </c>
      <c r="B16368" s="46" t="s">
        <v>29319</v>
      </c>
      <c r="C16368" s="47">
        <v>6.3255999999999997</v>
      </c>
      <c r="D16368" s="119" t="s">
        <v>22950</v>
      </c>
      <c r="E16368" s="46" t="s">
        <v>22952</v>
      </c>
      <c r="F16368" s="121">
        <v>3.6187999999999998</v>
      </c>
      <c r="G16368" s="87"/>
      <c r="H16368" s="47"/>
      <c r="I16368" s="120">
        <v>17</v>
      </c>
      <c r="J16368" s="120">
        <v>0</v>
      </c>
    </row>
    <row r="16369" spans="1:10" ht="15" customHeight="1">
      <c r="A16369" s="46" t="s">
        <v>29318</v>
      </c>
      <c r="B16369" s="46" t="s">
        <v>34050</v>
      </c>
      <c r="C16369" s="47">
        <v>91.086799999999997</v>
      </c>
      <c r="D16369" s="119" t="s">
        <v>3291</v>
      </c>
      <c r="E16369" s="46" t="s">
        <v>22950</v>
      </c>
      <c r="F16369" s="121">
        <v>4.1391999999999998</v>
      </c>
      <c r="G16369" s="87"/>
      <c r="H16369" s="47"/>
      <c r="I16369" s="120">
        <v>0</v>
      </c>
      <c r="J16369" s="120">
        <v>0</v>
      </c>
    </row>
    <row r="16370" spans="1:10" ht="15" customHeight="1">
      <c r="A16370" s="46" t="s">
        <v>4128</v>
      </c>
      <c r="B16370" s="46" t="s">
        <v>35235</v>
      </c>
      <c r="C16370" s="47">
        <v>8.7292000000000005</v>
      </c>
      <c r="D16370" s="119" t="s">
        <v>3294</v>
      </c>
      <c r="E16370" s="46" t="s">
        <v>3291</v>
      </c>
      <c r="F16370" s="121">
        <v>2.1505999999999998</v>
      </c>
      <c r="G16370" s="87"/>
      <c r="H16370" s="47"/>
      <c r="I16370" s="120">
        <v>18</v>
      </c>
      <c r="J16370" s="120">
        <v>0</v>
      </c>
    </row>
    <row r="16371" spans="1:10" ht="15" customHeight="1">
      <c r="A16371" s="46" t="s">
        <v>35233</v>
      </c>
      <c r="B16371" s="46" t="s">
        <v>35234</v>
      </c>
      <c r="C16371" s="47">
        <v>6.9580000000000002</v>
      </c>
      <c r="D16371" s="119" t="s">
        <v>3303</v>
      </c>
      <c r="E16371" s="46" t="s">
        <v>3294</v>
      </c>
      <c r="F16371" s="121">
        <v>2.5282</v>
      </c>
      <c r="G16371" s="87"/>
      <c r="H16371" s="47"/>
      <c r="I16371" s="120">
        <v>148</v>
      </c>
      <c r="J16371" s="120">
        <v>0</v>
      </c>
    </row>
    <row r="16372" spans="1:10" ht="15" customHeight="1">
      <c r="A16372" s="46" t="s">
        <v>29316</v>
      </c>
      <c r="B16372" s="46" t="s">
        <v>29317</v>
      </c>
      <c r="C16372" s="47">
        <v>0.7288</v>
      </c>
      <c r="D16372" s="119" t="s">
        <v>3308</v>
      </c>
      <c r="E16372" s="46" t="s">
        <v>3303</v>
      </c>
      <c r="F16372" s="121">
        <v>1.74</v>
      </c>
      <c r="G16372" s="87"/>
      <c r="H16372" s="47"/>
      <c r="I16372" s="120">
        <v>20</v>
      </c>
      <c r="J16372" s="120">
        <v>0</v>
      </c>
    </row>
    <row r="16373" spans="1:10" ht="15" customHeight="1">
      <c r="A16373" s="46" t="s">
        <v>7289</v>
      </c>
      <c r="B16373" s="46" t="s">
        <v>29315</v>
      </c>
      <c r="C16373" s="47">
        <v>18.976400000000002</v>
      </c>
      <c r="D16373" s="119" t="s">
        <v>3297</v>
      </c>
      <c r="E16373" s="46" t="s">
        <v>3308</v>
      </c>
      <c r="F16373" s="121">
        <v>2.1067999999999998</v>
      </c>
      <c r="G16373" s="87"/>
      <c r="H16373" s="47"/>
      <c r="I16373" s="120">
        <v>0</v>
      </c>
      <c r="J16373" s="120">
        <v>0</v>
      </c>
    </row>
    <row r="16374" spans="1:10" ht="15" customHeight="1">
      <c r="A16374" s="46" t="s">
        <v>7291</v>
      </c>
      <c r="B16374" s="46" t="s">
        <v>29314</v>
      </c>
      <c r="C16374" s="47">
        <v>17.711400000000001</v>
      </c>
      <c r="D16374" s="119" t="s">
        <v>3300</v>
      </c>
      <c r="E16374" s="46" t="s">
        <v>3297</v>
      </c>
      <c r="F16374" s="121">
        <v>6.7560000000000002</v>
      </c>
      <c r="G16374" s="87"/>
      <c r="H16374" s="47"/>
      <c r="I16374" s="120">
        <v>0</v>
      </c>
      <c r="J16374" s="120">
        <v>0</v>
      </c>
    </row>
    <row r="16375" spans="1:10" ht="15" customHeight="1">
      <c r="A16375" s="46" t="s">
        <v>7293</v>
      </c>
      <c r="B16375" s="46" t="s">
        <v>29313</v>
      </c>
      <c r="C16375" s="47">
        <v>8.8556000000000008</v>
      </c>
      <c r="D16375" s="119" t="s">
        <v>3305</v>
      </c>
      <c r="E16375" s="46" t="s">
        <v>3300</v>
      </c>
      <c r="F16375" s="121">
        <v>2.9496000000000002</v>
      </c>
      <c r="G16375" s="87"/>
      <c r="H16375" s="47"/>
      <c r="I16375" s="120">
        <v>0</v>
      </c>
      <c r="J16375" s="120">
        <v>0</v>
      </c>
    </row>
    <row r="16376" spans="1:10" ht="15" customHeight="1">
      <c r="A16376" s="46" t="s">
        <v>7295</v>
      </c>
      <c r="B16376" s="46" t="s">
        <v>29312</v>
      </c>
      <c r="C16376" s="47">
        <v>15.1812</v>
      </c>
      <c r="D16376" s="119" t="s">
        <v>3310</v>
      </c>
      <c r="E16376" s="46" t="s">
        <v>3305</v>
      </c>
      <c r="F16376" s="121">
        <v>1.74</v>
      </c>
      <c r="G16376" s="87"/>
      <c r="H16376" s="47"/>
      <c r="I16376" s="120">
        <v>0</v>
      </c>
      <c r="J16376" s="120">
        <v>0</v>
      </c>
    </row>
    <row r="16377" spans="1:10" ht="15" customHeight="1">
      <c r="A16377" s="46" t="s">
        <v>7297</v>
      </c>
      <c r="B16377" s="46" t="s">
        <v>29311</v>
      </c>
      <c r="C16377" s="47">
        <v>15.1812</v>
      </c>
      <c r="D16377" s="119" t="s">
        <v>22967</v>
      </c>
      <c r="E16377" s="46" t="s">
        <v>3310</v>
      </c>
      <c r="F16377" s="121">
        <v>1.6062000000000001</v>
      </c>
      <c r="G16377" s="87"/>
      <c r="H16377" s="47"/>
      <c r="I16377" s="120">
        <v>0</v>
      </c>
      <c r="J16377" s="120">
        <v>0</v>
      </c>
    </row>
    <row r="16378" spans="1:10" ht="15" customHeight="1">
      <c r="A16378" s="46" t="s">
        <v>7299</v>
      </c>
      <c r="B16378" s="46" t="s">
        <v>29310</v>
      </c>
      <c r="C16378" s="47">
        <v>1.3664000000000001</v>
      </c>
      <c r="D16378" s="119" t="s">
        <v>4315</v>
      </c>
      <c r="E16378" s="46" t="s">
        <v>22967</v>
      </c>
      <c r="F16378" s="121">
        <v>3.7029999999999998</v>
      </c>
      <c r="G16378" s="87"/>
      <c r="H16378" s="47"/>
      <c r="I16378" s="120">
        <v>10</v>
      </c>
      <c r="J16378" s="120">
        <v>0</v>
      </c>
    </row>
    <row r="16379" spans="1:10" ht="15" customHeight="1">
      <c r="A16379" s="46" t="s">
        <v>7784</v>
      </c>
      <c r="B16379" s="46" t="s">
        <v>29307</v>
      </c>
      <c r="C16379" s="47">
        <v>13.916</v>
      </c>
      <c r="D16379" s="119" t="s">
        <v>4318</v>
      </c>
      <c r="E16379" s="46" t="s">
        <v>4315</v>
      </c>
      <c r="F16379" s="121">
        <v>1.379</v>
      </c>
      <c r="G16379" s="87"/>
      <c r="H16379" s="47"/>
      <c r="I16379" s="120">
        <v>271</v>
      </c>
      <c r="J16379" s="120">
        <v>0</v>
      </c>
    </row>
    <row r="16380" spans="1:10" ht="15" customHeight="1">
      <c r="A16380" s="46" t="s">
        <v>7787</v>
      </c>
      <c r="B16380" s="46" t="s">
        <v>29306</v>
      </c>
      <c r="C16380" s="47">
        <v>0.55659999999999998</v>
      </c>
      <c r="D16380" s="119" t="s">
        <v>4324</v>
      </c>
      <c r="E16380" s="46" t="s">
        <v>4318</v>
      </c>
      <c r="F16380" s="121">
        <v>2.2753999999999999</v>
      </c>
      <c r="G16380" s="87"/>
      <c r="H16380" s="47"/>
      <c r="I16380" s="120">
        <v>135</v>
      </c>
      <c r="J16380" s="120">
        <v>0</v>
      </c>
    </row>
    <row r="16381" spans="1:10" ht="15" customHeight="1">
      <c r="A16381" s="46" t="s">
        <v>7789</v>
      </c>
      <c r="B16381" s="46" t="s">
        <v>29305</v>
      </c>
      <c r="C16381" s="47">
        <v>0.76500000000000001</v>
      </c>
      <c r="D16381" s="119" t="s">
        <v>4327</v>
      </c>
      <c r="E16381" s="46" t="s">
        <v>4324</v>
      </c>
      <c r="F16381" s="121">
        <v>1.2936000000000001</v>
      </c>
      <c r="G16381" s="87"/>
      <c r="H16381" s="47"/>
      <c r="I16381" s="120">
        <v>1936</v>
      </c>
      <c r="J16381" s="120">
        <v>0</v>
      </c>
    </row>
    <row r="16382" spans="1:10" ht="15" customHeight="1">
      <c r="A16382" s="46" t="s">
        <v>7792</v>
      </c>
      <c r="B16382" s="46" t="s">
        <v>35092</v>
      </c>
      <c r="C16382" s="47">
        <v>5.6424000000000003</v>
      </c>
      <c r="D16382" s="119" t="s">
        <v>22977</v>
      </c>
      <c r="E16382" s="46" t="s">
        <v>4327</v>
      </c>
      <c r="F16382" s="121">
        <v>1.958</v>
      </c>
      <c r="G16382" s="87"/>
      <c r="H16382" s="47"/>
      <c r="I16382" s="120">
        <v>119</v>
      </c>
      <c r="J16382" s="120">
        <v>0</v>
      </c>
    </row>
    <row r="16383" spans="1:10" ht="15" customHeight="1">
      <c r="A16383" s="46" t="s">
        <v>29303</v>
      </c>
      <c r="B16383" s="46" t="s">
        <v>29304</v>
      </c>
      <c r="C16383" s="47">
        <v>5.1738</v>
      </c>
      <c r="D16383" s="119" t="s">
        <v>5183</v>
      </c>
      <c r="E16383" s="46" t="s">
        <v>22977</v>
      </c>
      <c r="F16383" s="121">
        <v>2.7216</v>
      </c>
      <c r="G16383" s="87"/>
      <c r="H16383" s="47"/>
      <c r="I16383" s="120">
        <v>0</v>
      </c>
      <c r="J16383" s="120">
        <v>0</v>
      </c>
    </row>
    <row r="16384" spans="1:10" ht="15" customHeight="1">
      <c r="A16384" s="46" t="s">
        <v>35932</v>
      </c>
      <c r="B16384" s="46" t="s">
        <v>35933</v>
      </c>
      <c r="C16384" s="47">
        <v>17.230599999999999</v>
      </c>
      <c r="D16384" s="119" t="s">
        <v>5186</v>
      </c>
      <c r="E16384" s="46" t="s">
        <v>5183</v>
      </c>
      <c r="F16384" s="121">
        <v>1.1599999999999999</v>
      </c>
      <c r="G16384" s="87"/>
      <c r="H16384" s="47"/>
      <c r="I16384" s="120">
        <v>0</v>
      </c>
      <c r="J16384" s="120">
        <v>0</v>
      </c>
    </row>
    <row r="16385" spans="1:10" ht="15" customHeight="1">
      <c r="A16385" s="46" t="s">
        <v>7795</v>
      </c>
      <c r="B16385" s="46" t="s">
        <v>29302</v>
      </c>
      <c r="C16385" s="47">
        <v>9.1088000000000005</v>
      </c>
      <c r="D16385" s="119" t="s">
        <v>5189</v>
      </c>
      <c r="E16385" s="46" t="s">
        <v>5186</v>
      </c>
      <c r="F16385" s="121">
        <v>1.6581999999999999</v>
      </c>
      <c r="G16385" s="87"/>
      <c r="H16385" s="47"/>
      <c r="I16385" s="120">
        <v>113</v>
      </c>
      <c r="J16385" s="120">
        <v>0</v>
      </c>
    </row>
    <row r="16386" spans="1:10" ht="15" customHeight="1">
      <c r="A16386" s="46" t="s">
        <v>7798</v>
      </c>
      <c r="B16386" s="46" t="s">
        <v>29301</v>
      </c>
      <c r="C16386" s="47">
        <v>11.3858</v>
      </c>
      <c r="D16386" s="119" t="s">
        <v>5192</v>
      </c>
      <c r="E16386" s="46" t="s">
        <v>5189</v>
      </c>
      <c r="F16386" s="121">
        <v>0.93700000000000006</v>
      </c>
      <c r="G16386" s="87"/>
      <c r="H16386" s="47"/>
      <c r="I16386" s="120">
        <v>793</v>
      </c>
      <c r="J16386" s="120">
        <v>0</v>
      </c>
    </row>
    <row r="16387" spans="1:10" ht="15" customHeight="1">
      <c r="A16387" s="46" t="s">
        <v>29299</v>
      </c>
      <c r="B16387" s="46" t="s">
        <v>29300</v>
      </c>
      <c r="C16387" s="47">
        <v>4.5544000000000002</v>
      </c>
      <c r="D16387" s="119" t="s">
        <v>5225</v>
      </c>
      <c r="E16387" s="46" t="s">
        <v>5192</v>
      </c>
      <c r="F16387" s="121">
        <v>1.512</v>
      </c>
      <c r="G16387" s="87"/>
      <c r="H16387" s="47"/>
      <c r="I16387" s="120">
        <v>0</v>
      </c>
      <c r="J16387" s="120">
        <v>0</v>
      </c>
    </row>
    <row r="16388" spans="1:10" ht="15" customHeight="1">
      <c r="A16388" s="46" t="s">
        <v>181</v>
      </c>
      <c r="B16388" s="46" t="s">
        <v>34055</v>
      </c>
      <c r="C16388" s="47">
        <v>19.735399999999998</v>
      </c>
      <c r="D16388" s="119" t="s">
        <v>5227</v>
      </c>
      <c r="E16388" s="46" t="s">
        <v>5225</v>
      </c>
      <c r="F16388" s="121">
        <v>2.5484</v>
      </c>
      <c r="G16388" s="87"/>
      <c r="H16388" s="47"/>
      <c r="I16388" s="120">
        <v>1</v>
      </c>
      <c r="J16388" s="120">
        <v>0</v>
      </c>
    </row>
    <row r="16389" spans="1:10" ht="15" customHeight="1">
      <c r="A16389" s="46" t="s">
        <v>29352</v>
      </c>
      <c r="B16389" s="46" t="s">
        <v>29353</v>
      </c>
      <c r="C16389" s="47">
        <v>89.885000000000005</v>
      </c>
      <c r="D16389" s="119" t="s">
        <v>5818</v>
      </c>
      <c r="E16389" s="46" t="s">
        <v>5227</v>
      </c>
      <c r="F16389" s="121">
        <v>1.1399999999999999</v>
      </c>
      <c r="G16389" s="87"/>
      <c r="H16389" s="47"/>
      <c r="I16389" s="120">
        <v>4</v>
      </c>
      <c r="J16389" s="120">
        <v>0</v>
      </c>
    </row>
    <row r="16390" spans="1:10" ht="15" customHeight="1">
      <c r="A16390" s="46" t="s">
        <v>7179</v>
      </c>
      <c r="B16390" s="46" t="s">
        <v>29351</v>
      </c>
      <c r="C16390" s="47">
        <v>72.110399999999998</v>
      </c>
      <c r="D16390" s="119" t="s">
        <v>5821</v>
      </c>
      <c r="E16390" s="46" t="s">
        <v>5818</v>
      </c>
      <c r="F16390" s="121">
        <v>1.3742000000000001</v>
      </c>
      <c r="G16390" s="87"/>
      <c r="H16390" s="47"/>
      <c r="I16390" s="120">
        <v>52</v>
      </c>
      <c r="J16390" s="120">
        <v>0</v>
      </c>
    </row>
    <row r="16391" spans="1:10" ht="15" customHeight="1">
      <c r="A16391" s="46" t="s">
        <v>7182</v>
      </c>
      <c r="B16391" s="46" t="s">
        <v>29350</v>
      </c>
      <c r="C16391" s="47">
        <v>61.989600000000003</v>
      </c>
      <c r="D16391" s="119" t="s">
        <v>5824</v>
      </c>
      <c r="E16391" s="46" t="s">
        <v>5821</v>
      </c>
      <c r="F16391" s="121">
        <v>1.5864</v>
      </c>
      <c r="G16391" s="87"/>
      <c r="H16391" s="47"/>
      <c r="I16391" s="120">
        <v>41</v>
      </c>
      <c r="J16391" s="120">
        <v>0</v>
      </c>
    </row>
    <row r="16392" spans="1:10" ht="15" customHeight="1">
      <c r="A16392" s="46" t="s">
        <v>7184</v>
      </c>
      <c r="B16392" s="46" t="s">
        <v>29349</v>
      </c>
      <c r="C16392" s="47">
        <v>69.074200000000005</v>
      </c>
      <c r="D16392" s="119" t="s">
        <v>5827</v>
      </c>
      <c r="E16392" s="46" t="s">
        <v>5824</v>
      </c>
      <c r="F16392" s="121">
        <v>1.9452</v>
      </c>
      <c r="G16392" s="87"/>
      <c r="H16392" s="47"/>
      <c r="I16392" s="120">
        <v>36</v>
      </c>
      <c r="J16392" s="120">
        <v>0</v>
      </c>
    </row>
    <row r="16393" spans="1:10" ht="15" customHeight="1">
      <c r="A16393" s="46" t="s">
        <v>7186</v>
      </c>
      <c r="B16393" s="46" t="s">
        <v>29348</v>
      </c>
      <c r="C16393" s="47">
        <v>69.074200000000005</v>
      </c>
      <c r="D16393" s="119" t="s">
        <v>23035</v>
      </c>
      <c r="E16393" s="46" t="s">
        <v>5827</v>
      </c>
      <c r="F16393" s="121">
        <v>2.1594000000000002</v>
      </c>
      <c r="G16393" s="87"/>
      <c r="H16393" s="47"/>
      <c r="I16393" s="120">
        <v>12</v>
      </c>
      <c r="J16393" s="120">
        <v>0</v>
      </c>
    </row>
    <row r="16394" spans="1:10" ht="15" customHeight="1">
      <c r="A16394" s="46" t="s">
        <v>7194</v>
      </c>
      <c r="B16394" s="46" t="s">
        <v>34053</v>
      </c>
      <c r="C16394" s="47">
        <v>70.845200000000006</v>
      </c>
      <c r="D16394" s="119" t="s">
        <v>23033</v>
      </c>
      <c r="E16394" s="46" t="s">
        <v>23035</v>
      </c>
      <c r="F16394" s="121">
        <v>2.6143999999999998</v>
      </c>
      <c r="G16394" s="87"/>
      <c r="H16394" s="47"/>
      <c r="I16394" s="120">
        <v>4</v>
      </c>
      <c r="J16394" s="120">
        <v>0</v>
      </c>
    </row>
    <row r="16395" spans="1:10" ht="15" customHeight="1">
      <c r="A16395" s="46" t="s">
        <v>7205</v>
      </c>
      <c r="B16395" s="46" t="s">
        <v>29347</v>
      </c>
      <c r="C16395" s="47">
        <v>63.254600000000003</v>
      </c>
      <c r="D16395" s="119" t="s">
        <v>23031</v>
      </c>
      <c r="E16395" s="46" t="s">
        <v>23033</v>
      </c>
      <c r="F16395" s="121">
        <v>3.5333999999999999</v>
      </c>
      <c r="G16395" s="87"/>
      <c r="H16395" s="47"/>
      <c r="I16395" s="120">
        <v>0</v>
      </c>
      <c r="J16395" s="120">
        <v>0</v>
      </c>
    </row>
    <row r="16396" spans="1:10" ht="15" customHeight="1">
      <c r="A16396" s="46" t="s">
        <v>7208</v>
      </c>
      <c r="B16396" s="46" t="s">
        <v>29346</v>
      </c>
      <c r="C16396" s="47">
        <v>73.375399999999999</v>
      </c>
      <c r="D16396" s="119" t="s">
        <v>23029</v>
      </c>
      <c r="E16396" s="46" t="s">
        <v>23031</v>
      </c>
      <c r="F16396" s="121">
        <v>2.4358</v>
      </c>
      <c r="G16396" s="87"/>
      <c r="H16396" s="47"/>
      <c r="I16396" s="120">
        <v>7</v>
      </c>
      <c r="J16396" s="120">
        <v>0</v>
      </c>
    </row>
    <row r="16397" spans="1:10" ht="15" customHeight="1">
      <c r="A16397" s="46" t="s">
        <v>7211</v>
      </c>
      <c r="B16397" s="46" t="s">
        <v>29345</v>
      </c>
      <c r="C16397" s="47">
        <v>73.375399999999999</v>
      </c>
      <c r="D16397" s="119" t="s">
        <v>23027</v>
      </c>
      <c r="E16397" s="46" t="s">
        <v>23029</v>
      </c>
      <c r="F16397" s="121">
        <v>2.766</v>
      </c>
      <c r="G16397" s="87"/>
      <c r="H16397" s="47"/>
      <c r="I16397" s="120">
        <v>1</v>
      </c>
      <c r="J16397" s="120">
        <v>0</v>
      </c>
    </row>
    <row r="16398" spans="1:10" ht="15" customHeight="1">
      <c r="A16398" s="46" t="s">
        <v>7214</v>
      </c>
      <c r="B16398" s="46" t="s">
        <v>29344</v>
      </c>
      <c r="C16398" s="47">
        <v>72.110399999999998</v>
      </c>
      <c r="D16398" s="119" t="s">
        <v>23025</v>
      </c>
      <c r="E16398" s="46" t="s">
        <v>23027</v>
      </c>
      <c r="F16398" s="121">
        <v>3.7831999999999999</v>
      </c>
      <c r="G16398" s="87"/>
      <c r="H16398" s="47"/>
      <c r="I16398" s="120">
        <v>2</v>
      </c>
      <c r="J16398" s="120">
        <v>0</v>
      </c>
    </row>
    <row r="16399" spans="1:10" ht="15" customHeight="1">
      <c r="A16399" s="46" t="s">
        <v>7217</v>
      </c>
      <c r="B16399" s="46" t="s">
        <v>29343</v>
      </c>
      <c r="C16399" s="47">
        <v>73.375399999999999</v>
      </c>
      <c r="D16399" s="119" t="s">
        <v>23023</v>
      </c>
      <c r="E16399" s="46" t="s">
        <v>23025</v>
      </c>
      <c r="F16399" s="121">
        <v>4.3095999999999997</v>
      </c>
      <c r="G16399" s="87"/>
      <c r="H16399" s="47"/>
      <c r="I16399" s="120">
        <v>5</v>
      </c>
      <c r="J16399" s="120">
        <v>0</v>
      </c>
    </row>
    <row r="16400" spans="1:10" ht="15" customHeight="1">
      <c r="A16400" s="46" t="s">
        <v>7227</v>
      </c>
      <c r="B16400" s="46" t="s">
        <v>29342</v>
      </c>
      <c r="C16400" s="47">
        <v>72.110399999999998</v>
      </c>
      <c r="D16400" s="119" t="s">
        <v>23021</v>
      </c>
      <c r="E16400" s="46" t="s">
        <v>23023</v>
      </c>
      <c r="F16400" s="121">
        <v>4.5606</v>
      </c>
      <c r="G16400" s="87"/>
      <c r="H16400" s="47"/>
      <c r="I16400" s="120">
        <v>5</v>
      </c>
      <c r="J16400" s="120">
        <v>0</v>
      </c>
    </row>
    <row r="16401" spans="1:10" ht="15" customHeight="1">
      <c r="A16401" s="46" t="s">
        <v>7228</v>
      </c>
      <c r="B16401" s="46" t="s">
        <v>29341</v>
      </c>
      <c r="C16401" s="47">
        <v>72.110399999999998</v>
      </c>
      <c r="D16401" s="119" t="s">
        <v>23019</v>
      </c>
      <c r="E16401" s="46" t="s">
        <v>23021</v>
      </c>
      <c r="F16401" s="121">
        <v>5.2545999999999999</v>
      </c>
      <c r="G16401" s="87"/>
      <c r="H16401" s="47"/>
      <c r="I16401" s="120">
        <v>2</v>
      </c>
      <c r="J16401" s="120">
        <v>0</v>
      </c>
    </row>
    <row r="16402" spans="1:10" ht="15" customHeight="1">
      <c r="A16402" s="46" t="s">
        <v>7229</v>
      </c>
      <c r="B16402" s="46" t="s">
        <v>29340</v>
      </c>
      <c r="C16402" s="47">
        <v>72.110399999999998</v>
      </c>
      <c r="D16402" s="119" t="s">
        <v>23017</v>
      </c>
      <c r="E16402" s="46" t="s">
        <v>23019</v>
      </c>
      <c r="F16402" s="121">
        <v>6.1467999999999998</v>
      </c>
      <c r="G16402" s="87"/>
      <c r="H16402" s="47"/>
      <c r="I16402" s="120">
        <v>1</v>
      </c>
      <c r="J16402" s="120">
        <v>0</v>
      </c>
    </row>
    <row r="16403" spans="1:10" ht="15" customHeight="1">
      <c r="A16403" s="46" t="s">
        <v>7235</v>
      </c>
      <c r="B16403" s="46" t="s">
        <v>35472</v>
      </c>
      <c r="C16403" s="47">
        <v>58.07</v>
      </c>
      <c r="D16403" s="119" t="s">
        <v>5829</v>
      </c>
      <c r="E16403" s="46" t="s">
        <v>23017</v>
      </c>
      <c r="F16403" s="121">
        <v>1.5346</v>
      </c>
      <c r="G16403" s="87"/>
      <c r="H16403" s="47"/>
      <c r="I16403" s="120">
        <v>3</v>
      </c>
      <c r="J16403" s="120">
        <v>0</v>
      </c>
    </row>
    <row r="16404" spans="1:10" ht="15" customHeight="1">
      <c r="A16404" s="46" t="s">
        <v>7238</v>
      </c>
      <c r="B16404" s="46" t="s">
        <v>35473</v>
      </c>
      <c r="C16404" s="47">
        <v>58.07</v>
      </c>
      <c r="D16404" s="119" t="s">
        <v>5831</v>
      </c>
      <c r="E16404" s="46" t="s">
        <v>5829</v>
      </c>
      <c r="F16404" s="121">
        <v>2.1414</v>
      </c>
      <c r="G16404" s="87"/>
      <c r="H16404" s="47"/>
      <c r="I16404" s="120">
        <v>0</v>
      </c>
      <c r="J16404" s="120">
        <v>0</v>
      </c>
    </row>
    <row r="16405" spans="1:10" ht="15" customHeight="1">
      <c r="A16405" s="46" t="s">
        <v>7241</v>
      </c>
      <c r="B16405" s="46" t="s">
        <v>35474</v>
      </c>
      <c r="C16405" s="47">
        <v>58.07</v>
      </c>
      <c r="D16405" s="119" t="s">
        <v>5833</v>
      </c>
      <c r="E16405" s="46" t="s">
        <v>5831</v>
      </c>
      <c r="F16405" s="121">
        <v>2.427</v>
      </c>
      <c r="G16405" s="87"/>
      <c r="H16405" s="47"/>
      <c r="I16405" s="120">
        <v>0</v>
      </c>
      <c r="J16405" s="120">
        <v>0</v>
      </c>
    </row>
    <row r="16406" spans="1:10" ht="15" customHeight="1">
      <c r="A16406" s="46" t="s">
        <v>34514</v>
      </c>
      <c r="B16406" s="46" t="s">
        <v>34668</v>
      </c>
      <c r="C16406" s="47">
        <v>22.771599999999999</v>
      </c>
      <c r="D16406" s="119" t="s">
        <v>5836</v>
      </c>
      <c r="E16406" s="46" t="s">
        <v>5833</v>
      </c>
      <c r="F16406" s="121">
        <v>2.891</v>
      </c>
      <c r="G16406" s="87"/>
      <c r="H16406" s="47"/>
      <c r="I16406" s="120">
        <v>0</v>
      </c>
      <c r="J16406" s="120">
        <v>0</v>
      </c>
    </row>
    <row r="16407" spans="1:10" ht="15" customHeight="1">
      <c r="A16407" s="46" t="s">
        <v>7301</v>
      </c>
      <c r="B16407" s="46" t="s">
        <v>34054</v>
      </c>
      <c r="C16407" s="47">
        <v>37.952800000000003</v>
      </c>
      <c r="D16407" s="119" t="s">
        <v>23011</v>
      </c>
      <c r="E16407" s="46" t="s">
        <v>5836</v>
      </c>
      <c r="F16407" s="121">
        <v>3.2835999999999999</v>
      </c>
      <c r="G16407" s="87"/>
      <c r="H16407" s="47"/>
      <c r="I16407" s="120">
        <v>7</v>
      </c>
      <c r="J16407" s="120">
        <v>0</v>
      </c>
    </row>
    <row r="16408" spans="1:10" ht="15" customHeight="1">
      <c r="A16408" s="46" t="s">
        <v>29338</v>
      </c>
      <c r="B16408" s="46" t="s">
        <v>29339</v>
      </c>
      <c r="C16408" s="47">
        <v>51.3628</v>
      </c>
      <c r="D16408" s="119" t="s">
        <v>23009</v>
      </c>
      <c r="E16408" s="46" t="s">
        <v>23011</v>
      </c>
      <c r="F16408" s="121">
        <v>4.1760000000000002</v>
      </c>
      <c r="G16408" s="87"/>
      <c r="H16408" s="47"/>
      <c r="I16408" s="120">
        <v>36</v>
      </c>
      <c r="J16408" s="120">
        <v>0</v>
      </c>
    </row>
    <row r="16409" spans="1:10" ht="15" customHeight="1">
      <c r="A16409" s="46" t="s">
        <v>29336</v>
      </c>
      <c r="B16409" s="46" t="s">
        <v>34056</v>
      </c>
      <c r="C16409" s="47">
        <v>99.562799999999996</v>
      </c>
      <c r="D16409" s="119" t="s">
        <v>23007</v>
      </c>
      <c r="E16409" s="46" t="s">
        <v>23009</v>
      </c>
      <c r="F16409" s="121">
        <v>4.7826000000000004</v>
      </c>
      <c r="G16409" s="87"/>
      <c r="H16409" s="47"/>
      <c r="I16409" s="120">
        <v>2</v>
      </c>
      <c r="J16409" s="120">
        <v>0</v>
      </c>
    </row>
    <row r="16410" spans="1:10" ht="15" customHeight="1">
      <c r="A16410" s="46" t="s">
        <v>7174</v>
      </c>
      <c r="B16410" s="46" t="s">
        <v>34057</v>
      </c>
      <c r="C16410" s="47">
        <v>20.241599999999998</v>
      </c>
      <c r="D16410" s="119" t="s">
        <v>5839</v>
      </c>
      <c r="E16410" s="46" t="s">
        <v>23007</v>
      </c>
      <c r="F16410" s="121">
        <v>0.69879999999999998</v>
      </c>
      <c r="G16410" s="87"/>
      <c r="H16410" s="47"/>
      <c r="I16410" s="120">
        <v>157</v>
      </c>
      <c r="J16410" s="120">
        <v>0</v>
      </c>
    </row>
    <row r="16411" spans="1:10" ht="15" customHeight="1">
      <c r="A16411" s="46" t="s">
        <v>29362</v>
      </c>
      <c r="B16411" s="46" t="s">
        <v>29363</v>
      </c>
      <c r="C16411" s="47">
        <v>24.036799999999999</v>
      </c>
      <c r="D16411" s="119" t="s">
        <v>5842</v>
      </c>
      <c r="E16411" s="46" t="s">
        <v>5839</v>
      </c>
      <c r="F16411" s="121">
        <v>0.84260000000000002</v>
      </c>
      <c r="G16411" s="87"/>
      <c r="H16411" s="47"/>
      <c r="I16411" s="120">
        <v>0</v>
      </c>
      <c r="J16411" s="120">
        <v>0</v>
      </c>
    </row>
    <row r="16412" spans="1:10" ht="15" customHeight="1">
      <c r="A16412" s="46" t="s">
        <v>7223</v>
      </c>
      <c r="B16412" s="46" t="s">
        <v>34058</v>
      </c>
      <c r="C16412" s="47">
        <v>39.218000000000004</v>
      </c>
      <c r="D16412" s="119" t="s">
        <v>5845</v>
      </c>
      <c r="E16412" s="46" t="s">
        <v>5842</v>
      </c>
      <c r="F16412" s="121">
        <v>1.2143999999999999</v>
      </c>
      <c r="G16412" s="87"/>
      <c r="H16412" s="47"/>
      <c r="I16412" s="120">
        <v>226</v>
      </c>
      <c r="J16412" s="120">
        <v>0</v>
      </c>
    </row>
    <row r="16413" spans="1:10" ht="15" customHeight="1">
      <c r="A16413" s="46" t="s">
        <v>7254</v>
      </c>
      <c r="B16413" s="46" t="s">
        <v>29361</v>
      </c>
      <c r="C16413" s="47">
        <v>39.218000000000004</v>
      </c>
      <c r="D16413" s="119" t="s">
        <v>5848</v>
      </c>
      <c r="E16413" s="46" t="s">
        <v>5845</v>
      </c>
      <c r="F16413" s="121">
        <v>1.6954</v>
      </c>
      <c r="G16413" s="87"/>
      <c r="H16413" s="47"/>
      <c r="I16413" s="120">
        <v>15</v>
      </c>
      <c r="J16413" s="120">
        <v>0</v>
      </c>
    </row>
    <row r="16414" spans="1:10" ht="15" customHeight="1">
      <c r="A16414" s="46" t="s">
        <v>7262</v>
      </c>
      <c r="B16414" s="46" t="s">
        <v>29360</v>
      </c>
      <c r="C16414" s="47">
        <v>39.218000000000004</v>
      </c>
      <c r="D16414" s="119" t="s">
        <v>23001</v>
      </c>
      <c r="E16414" s="46" t="s">
        <v>5848</v>
      </c>
      <c r="F16414" s="121">
        <v>1.492</v>
      </c>
      <c r="G16414" s="87"/>
      <c r="H16414" s="47"/>
      <c r="I16414" s="120">
        <v>55</v>
      </c>
      <c r="J16414" s="120">
        <v>0</v>
      </c>
    </row>
    <row r="16415" spans="1:10" ht="15" customHeight="1">
      <c r="A16415" s="46" t="s">
        <v>7273</v>
      </c>
      <c r="B16415" s="46" t="s">
        <v>29359</v>
      </c>
      <c r="C16415" s="47">
        <v>39.218000000000004</v>
      </c>
      <c r="D16415" s="119" t="s">
        <v>22999</v>
      </c>
      <c r="E16415" s="46" t="s">
        <v>23001</v>
      </c>
      <c r="F16415" s="121">
        <v>2.1414</v>
      </c>
      <c r="G16415" s="87"/>
      <c r="H16415" s="47"/>
      <c r="I16415" s="120">
        <v>94</v>
      </c>
      <c r="J16415" s="120">
        <v>0</v>
      </c>
    </row>
    <row r="16416" spans="1:10" ht="15" customHeight="1">
      <c r="A16416" s="46" t="s">
        <v>7276</v>
      </c>
      <c r="B16416" s="46" t="s">
        <v>35791</v>
      </c>
      <c r="C16416" s="47">
        <v>39.218000000000004</v>
      </c>
      <c r="D16416" s="119" t="s">
        <v>22997</v>
      </c>
      <c r="E16416" s="46" t="s">
        <v>22999</v>
      </c>
      <c r="F16416" s="121">
        <v>2.8008000000000002</v>
      </c>
      <c r="G16416" s="87"/>
      <c r="H16416" s="47"/>
      <c r="I16416" s="120">
        <v>20</v>
      </c>
      <c r="J16416" s="120">
        <v>0</v>
      </c>
    </row>
    <row r="16417" spans="1:10" ht="15" customHeight="1">
      <c r="A16417" s="46" t="s">
        <v>7283</v>
      </c>
      <c r="B16417" s="46" t="s">
        <v>29358</v>
      </c>
      <c r="C16417" s="47">
        <v>59.459400000000002</v>
      </c>
      <c r="D16417" s="119" t="s">
        <v>6298</v>
      </c>
      <c r="E16417" s="46" t="s">
        <v>22997</v>
      </c>
      <c r="F16417" s="121">
        <v>1.4366000000000001</v>
      </c>
      <c r="G16417" s="87"/>
      <c r="H16417" s="47"/>
      <c r="I16417" s="120">
        <v>9</v>
      </c>
      <c r="J16417" s="120">
        <v>0</v>
      </c>
    </row>
    <row r="16418" spans="1:10" ht="15" customHeight="1">
      <c r="A16418" s="46" t="s">
        <v>7285</v>
      </c>
      <c r="B16418" s="46" t="s">
        <v>29357</v>
      </c>
      <c r="C16418" s="47">
        <v>61.989600000000003</v>
      </c>
      <c r="D16418" s="119" t="s">
        <v>6301</v>
      </c>
      <c r="E16418" s="46" t="s">
        <v>6298</v>
      </c>
      <c r="F16418" s="121">
        <v>1.0162</v>
      </c>
      <c r="G16418" s="87"/>
      <c r="H16418" s="47"/>
      <c r="I16418" s="120">
        <v>0</v>
      </c>
      <c r="J16418" s="120">
        <v>0</v>
      </c>
    </row>
    <row r="16419" spans="1:10" ht="15" customHeight="1">
      <c r="A16419" s="46" t="s">
        <v>7287</v>
      </c>
      <c r="B16419" s="46" t="s">
        <v>29356</v>
      </c>
      <c r="C16419" s="47">
        <v>72.110399999999998</v>
      </c>
      <c r="D16419" s="119" t="s">
        <v>6304</v>
      </c>
      <c r="E16419" s="46" t="s">
        <v>6301</v>
      </c>
      <c r="F16419" s="121">
        <v>3.6694</v>
      </c>
      <c r="G16419" s="87"/>
      <c r="H16419" s="47"/>
      <c r="I16419" s="120">
        <v>8</v>
      </c>
      <c r="J16419" s="120">
        <v>0</v>
      </c>
    </row>
    <row r="16420" spans="1:10" ht="15" customHeight="1">
      <c r="A16420" s="46" t="s">
        <v>7560</v>
      </c>
      <c r="B16420" s="46" t="s">
        <v>29355</v>
      </c>
      <c r="C16420" s="47">
        <v>15.1812</v>
      </c>
      <c r="D16420" s="119" t="s">
        <v>6307</v>
      </c>
      <c r="E16420" s="46" t="s">
        <v>6304</v>
      </c>
      <c r="F16420" s="121">
        <v>2.0358000000000001</v>
      </c>
      <c r="G16420" s="87"/>
      <c r="H16420" s="47"/>
      <c r="I16420" s="120">
        <v>32</v>
      </c>
      <c r="J16420" s="120">
        <v>0</v>
      </c>
    </row>
    <row r="16421" spans="1:10" ht="15" customHeight="1">
      <c r="A16421" s="46" t="s">
        <v>7570</v>
      </c>
      <c r="B16421" s="46" t="s">
        <v>29354</v>
      </c>
      <c r="C16421" s="47">
        <v>15.1812</v>
      </c>
      <c r="D16421" s="119" t="s">
        <v>22992</v>
      </c>
      <c r="E16421" s="46" t="s">
        <v>6307</v>
      </c>
      <c r="F16421" s="121">
        <v>1.165</v>
      </c>
      <c r="G16421" s="87"/>
      <c r="H16421" s="47"/>
      <c r="I16421" s="120">
        <v>22</v>
      </c>
      <c r="J16421" s="120">
        <v>0</v>
      </c>
    </row>
    <row r="16422" spans="1:10" ht="15" customHeight="1">
      <c r="A16422" s="46" t="s">
        <v>7781</v>
      </c>
      <c r="B16422" s="46" t="s">
        <v>34059</v>
      </c>
      <c r="C16422" s="47">
        <v>92.098799999999997</v>
      </c>
      <c r="D16422" s="119" t="s">
        <v>22991</v>
      </c>
      <c r="E16422" s="46" t="s">
        <v>22992</v>
      </c>
      <c r="F16422" s="121">
        <v>1.4376</v>
      </c>
      <c r="G16422" s="87"/>
      <c r="H16422" s="47"/>
      <c r="I16422" s="120">
        <v>4</v>
      </c>
      <c r="J16422" s="120">
        <v>0</v>
      </c>
    </row>
    <row r="16423" spans="1:10" ht="15" customHeight="1">
      <c r="A16423" s="46" t="s">
        <v>7833</v>
      </c>
      <c r="B16423" s="46" t="s">
        <v>29366</v>
      </c>
      <c r="C16423" s="47">
        <v>49.212200000000003</v>
      </c>
      <c r="D16423" s="119" t="s">
        <v>22989</v>
      </c>
      <c r="E16423" s="46" t="s">
        <v>22991</v>
      </c>
      <c r="F16423" s="121">
        <v>2.1812</v>
      </c>
      <c r="G16423" s="87"/>
      <c r="H16423" s="47"/>
      <c r="I16423" s="120">
        <v>8</v>
      </c>
      <c r="J16423" s="120">
        <v>0</v>
      </c>
    </row>
    <row r="16424" spans="1:10" ht="15" customHeight="1">
      <c r="A16424" s="46" t="s">
        <v>29364</v>
      </c>
      <c r="B16424" s="46" t="s">
        <v>29365</v>
      </c>
      <c r="C16424" s="47">
        <v>96.147199999999998</v>
      </c>
      <c r="D16424" s="119" t="s">
        <v>6640</v>
      </c>
      <c r="E16424" s="46" t="s">
        <v>22989</v>
      </c>
      <c r="F16424" s="121">
        <v>1.1728000000000001</v>
      </c>
      <c r="G16424" s="87"/>
      <c r="H16424" s="47"/>
      <c r="I16424" s="120">
        <v>0</v>
      </c>
      <c r="J16424" s="120">
        <v>0</v>
      </c>
    </row>
    <row r="16425" spans="1:10" ht="15" customHeight="1">
      <c r="A16425" s="46" t="s">
        <v>29373</v>
      </c>
      <c r="B16425" s="46" t="s">
        <v>29374</v>
      </c>
      <c r="C16425" s="47">
        <v>1.1617999999999999</v>
      </c>
      <c r="D16425" s="119" t="s">
        <v>6646</v>
      </c>
      <c r="E16425" s="46" t="s">
        <v>6640</v>
      </c>
      <c r="F16425" s="121">
        <v>1.1160000000000001</v>
      </c>
      <c r="G16425" s="87"/>
      <c r="H16425" s="47"/>
      <c r="I16425" s="120">
        <v>0</v>
      </c>
      <c r="J16425" s="120">
        <v>0</v>
      </c>
    </row>
    <row r="16426" spans="1:10" ht="15" customHeight="1">
      <c r="A16426" s="46" t="s">
        <v>29371</v>
      </c>
      <c r="B16426" s="46" t="s">
        <v>29372</v>
      </c>
      <c r="C16426" s="47">
        <v>2.3235999999999999</v>
      </c>
      <c r="D16426" s="119" t="s">
        <v>8087</v>
      </c>
      <c r="E16426" s="46" t="s">
        <v>6646</v>
      </c>
      <c r="F16426" s="121">
        <v>1.9630000000000001</v>
      </c>
      <c r="G16426" s="87"/>
      <c r="H16426" s="47"/>
      <c r="I16426" s="120">
        <v>0</v>
      </c>
      <c r="J16426" s="120">
        <v>0</v>
      </c>
    </row>
    <row r="16427" spans="1:10" ht="15" customHeight="1">
      <c r="A16427" s="46" t="s">
        <v>29369</v>
      </c>
      <c r="B16427" s="46" t="s">
        <v>29370</v>
      </c>
      <c r="C16427" s="47">
        <v>1.113</v>
      </c>
      <c r="D16427" s="119" t="s">
        <v>8089</v>
      </c>
      <c r="E16427" s="46" t="s">
        <v>8087</v>
      </c>
      <c r="F16427" s="121">
        <v>0.88319999999999999</v>
      </c>
      <c r="G16427" s="87"/>
      <c r="H16427" s="47"/>
      <c r="I16427" s="120">
        <v>0</v>
      </c>
      <c r="J16427" s="120">
        <v>0</v>
      </c>
    </row>
    <row r="16428" spans="1:10" ht="15" customHeight="1">
      <c r="A16428" s="46" t="s">
        <v>29367</v>
      </c>
      <c r="B16428" s="46" t="s">
        <v>29368</v>
      </c>
      <c r="C16428" s="47">
        <v>1.9752000000000001</v>
      </c>
      <c r="D16428" s="119" t="s">
        <v>8091</v>
      </c>
      <c r="E16428" s="46" t="s">
        <v>8089</v>
      </c>
      <c r="F16428" s="121">
        <v>1.383</v>
      </c>
      <c r="G16428" s="87"/>
      <c r="H16428" s="47"/>
      <c r="I16428" s="120">
        <v>0</v>
      </c>
      <c r="J16428" s="120">
        <v>0</v>
      </c>
    </row>
    <row r="16429" spans="1:10" ht="15" customHeight="1">
      <c r="A16429" s="46" t="s">
        <v>29397</v>
      </c>
      <c r="B16429" s="46" t="s">
        <v>29398</v>
      </c>
      <c r="C16429" s="47">
        <v>292.6628</v>
      </c>
      <c r="D16429" s="119" t="s">
        <v>8094</v>
      </c>
      <c r="E16429" s="46" t="s">
        <v>8091</v>
      </c>
      <c r="F16429" s="121">
        <v>0.83</v>
      </c>
      <c r="G16429" s="87"/>
      <c r="H16429" s="47"/>
      <c r="I16429" s="120">
        <v>1</v>
      </c>
      <c r="J16429" s="120">
        <v>0</v>
      </c>
    </row>
    <row r="16430" spans="1:10" ht="15" customHeight="1">
      <c r="A16430" s="46" t="s">
        <v>29395</v>
      </c>
      <c r="B16430" s="46" t="s">
        <v>29396</v>
      </c>
      <c r="C16430" s="47">
        <v>97.128200000000007</v>
      </c>
      <c r="D16430" s="119" t="s">
        <v>23045</v>
      </c>
      <c r="E16430" s="46" t="s">
        <v>8094</v>
      </c>
      <c r="F16430" s="121">
        <v>0.76280000000000003</v>
      </c>
      <c r="G16430" s="87"/>
      <c r="H16430" s="47"/>
      <c r="I16430" s="120">
        <v>1</v>
      </c>
      <c r="J16430" s="120">
        <v>0</v>
      </c>
    </row>
    <row r="16431" spans="1:10" ht="15" customHeight="1">
      <c r="A16431" s="46" t="s">
        <v>29393</v>
      </c>
      <c r="B16431" s="46" t="s">
        <v>29394</v>
      </c>
      <c r="C16431" s="47">
        <v>457.52519999999998</v>
      </c>
      <c r="D16431" s="119" t="s">
        <v>23043</v>
      </c>
      <c r="E16431" s="46" t="s">
        <v>23045</v>
      </c>
      <c r="F16431" s="121">
        <v>1.0038</v>
      </c>
      <c r="G16431" s="87"/>
      <c r="H16431" s="47"/>
      <c r="I16431" s="120">
        <v>0</v>
      </c>
      <c r="J16431" s="120">
        <v>0</v>
      </c>
    </row>
    <row r="16432" spans="1:10" ht="15" customHeight="1">
      <c r="A16432" s="46" t="s">
        <v>29391</v>
      </c>
      <c r="B16432" s="46" t="s">
        <v>29392</v>
      </c>
      <c r="C16432" s="47">
        <v>564.87760000000003</v>
      </c>
      <c r="D16432" s="119" t="s">
        <v>8097</v>
      </c>
      <c r="E16432" s="46" t="s">
        <v>23043</v>
      </c>
      <c r="F16432" s="121">
        <v>2.0522</v>
      </c>
      <c r="G16432" s="87"/>
      <c r="H16432" s="47"/>
      <c r="I16432" s="120">
        <v>0</v>
      </c>
      <c r="J16432" s="120">
        <v>0</v>
      </c>
    </row>
    <row r="16433" spans="1:10" ht="15" customHeight="1">
      <c r="A16433" s="46" t="s">
        <v>29389</v>
      </c>
      <c r="B16433" s="46" t="s">
        <v>29390</v>
      </c>
      <c r="C16433" s="47">
        <v>121.4104</v>
      </c>
      <c r="D16433" s="119" t="s">
        <v>8100</v>
      </c>
      <c r="E16433" s="46" t="s">
        <v>8097</v>
      </c>
      <c r="F16433" s="121">
        <v>0.91120000000000001</v>
      </c>
      <c r="G16433" s="87"/>
      <c r="H16433" s="47"/>
      <c r="I16433" s="120">
        <v>0</v>
      </c>
      <c r="J16433" s="120">
        <v>0</v>
      </c>
    </row>
    <row r="16434" spans="1:10" ht="15" customHeight="1">
      <c r="A16434" s="46" t="s">
        <v>29387</v>
      </c>
      <c r="B16434" s="46" t="s">
        <v>29388</v>
      </c>
      <c r="C16434" s="47">
        <v>791.08420000000001</v>
      </c>
      <c r="D16434" s="119" t="s">
        <v>8103</v>
      </c>
      <c r="E16434" s="46" t="s">
        <v>8100</v>
      </c>
      <c r="F16434" s="121">
        <v>1.2936000000000001</v>
      </c>
      <c r="G16434" s="87"/>
      <c r="H16434" s="47"/>
      <c r="I16434" s="120">
        <v>0</v>
      </c>
      <c r="J16434" s="120">
        <v>0</v>
      </c>
    </row>
    <row r="16435" spans="1:10" ht="15" customHeight="1">
      <c r="A16435" s="46" t="s">
        <v>29385</v>
      </c>
      <c r="B16435" s="46" t="s">
        <v>29386</v>
      </c>
      <c r="C16435" s="47">
        <v>148.2484</v>
      </c>
      <c r="D16435" s="119" t="s">
        <v>8106</v>
      </c>
      <c r="E16435" s="46" t="s">
        <v>8103</v>
      </c>
      <c r="F16435" s="121">
        <v>0.7228</v>
      </c>
      <c r="G16435" s="87"/>
      <c r="H16435" s="47"/>
      <c r="I16435" s="120">
        <v>0</v>
      </c>
      <c r="J16435" s="120">
        <v>0</v>
      </c>
    </row>
    <row r="16436" spans="1:10" ht="15" customHeight="1">
      <c r="A16436" s="46" t="s">
        <v>29383</v>
      </c>
      <c r="B16436" s="46" t="s">
        <v>29384</v>
      </c>
      <c r="C16436" s="47">
        <v>191.70060000000001</v>
      </c>
      <c r="D16436" s="119" t="s">
        <v>23054</v>
      </c>
      <c r="E16436" s="46" t="s">
        <v>8106</v>
      </c>
      <c r="F16436" s="121">
        <v>0.78959999999999997</v>
      </c>
      <c r="G16436" s="87"/>
      <c r="H16436" s="47"/>
      <c r="I16436" s="120">
        <v>0</v>
      </c>
      <c r="J16436" s="120">
        <v>0</v>
      </c>
    </row>
    <row r="16437" spans="1:10" ht="15" customHeight="1">
      <c r="A16437" s="46" t="s">
        <v>29381</v>
      </c>
      <c r="B16437" s="46" t="s">
        <v>29382</v>
      </c>
      <c r="C16437" s="47">
        <v>1085.0250000000001</v>
      </c>
      <c r="D16437" s="119" t="s">
        <v>23052</v>
      </c>
      <c r="E16437" s="46" t="s">
        <v>23054</v>
      </c>
      <c r="F16437" s="121">
        <v>1.218</v>
      </c>
      <c r="G16437" s="87"/>
      <c r="H16437" s="47"/>
      <c r="I16437" s="120">
        <v>0</v>
      </c>
      <c r="J16437" s="120">
        <v>0</v>
      </c>
    </row>
    <row r="16438" spans="1:10" ht="15" customHeight="1">
      <c r="A16438" s="46" t="s">
        <v>29379</v>
      </c>
      <c r="B16438" s="46" t="s">
        <v>29380</v>
      </c>
      <c r="C16438" s="47">
        <v>83.0702</v>
      </c>
      <c r="D16438" s="119" t="s">
        <v>8424</v>
      </c>
      <c r="E16438" s="46" t="s">
        <v>23052</v>
      </c>
      <c r="F16438" s="121">
        <v>1.512</v>
      </c>
      <c r="G16438" s="87"/>
      <c r="H16438" s="47"/>
      <c r="I16438" s="120">
        <v>0</v>
      </c>
      <c r="J16438" s="120">
        <v>0</v>
      </c>
    </row>
    <row r="16439" spans="1:10" ht="15" customHeight="1">
      <c r="A16439" s="46" t="s">
        <v>29377</v>
      </c>
      <c r="B16439" s="46" t="s">
        <v>29378</v>
      </c>
      <c r="C16439" s="47">
        <v>292.6628</v>
      </c>
      <c r="D16439" s="119" t="s">
        <v>8037</v>
      </c>
      <c r="E16439" s="46" t="s">
        <v>8424</v>
      </c>
      <c r="F16439" s="121">
        <v>7.2729999999999997</v>
      </c>
      <c r="G16439" s="87"/>
      <c r="H16439" s="47"/>
      <c r="I16439" s="120">
        <v>1</v>
      </c>
      <c r="J16439" s="120">
        <v>0</v>
      </c>
    </row>
    <row r="16440" spans="1:10" ht="15" customHeight="1">
      <c r="A16440" s="46" t="s">
        <v>29375</v>
      </c>
      <c r="B16440" s="46" t="s">
        <v>29376</v>
      </c>
      <c r="C16440" s="47">
        <v>235.15260000000001</v>
      </c>
      <c r="D16440" s="119" t="s">
        <v>8040</v>
      </c>
      <c r="E16440" s="46" t="s">
        <v>8037</v>
      </c>
      <c r="F16440" s="121">
        <v>3.2715999999999998</v>
      </c>
      <c r="G16440" s="87"/>
      <c r="H16440" s="47"/>
      <c r="I16440" s="120">
        <v>1</v>
      </c>
      <c r="J16440" s="120">
        <v>0</v>
      </c>
    </row>
    <row r="16441" spans="1:10" ht="15" customHeight="1">
      <c r="A16441" s="46" t="s">
        <v>29401</v>
      </c>
      <c r="B16441" s="46" t="s">
        <v>29402</v>
      </c>
      <c r="C16441" s="47">
        <v>301.60879999999997</v>
      </c>
      <c r="D16441" s="119" t="s">
        <v>8064</v>
      </c>
      <c r="E16441" s="46" t="s">
        <v>8040</v>
      </c>
      <c r="F16441" s="121">
        <v>4.9501999999999997</v>
      </c>
      <c r="G16441" s="87"/>
      <c r="H16441" s="47"/>
      <c r="I16441" s="120">
        <v>0</v>
      </c>
      <c r="J16441" s="120">
        <v>0</v>
      </c>
    </row>
    <row r="16442" spans="1:10" ht="15" customHeight="1">
      <c r="A16442" s="46" t="s">
        <v>29399</v>
      </c>
      <c r="B16442" s="46" t="s">
        <v>29400</v>
      </c>
      <c r="C16442" s="47">
        <v>192.9786</v>
      </c>
      <c r="D16442" s="119" t="s">
        <v>8067</v>
      </c>
      <c r="E16442" s="46" t="s">
        <v>8064</v>
      </c>
      <c r="F16442" s="121">
        <v>1.9184000000000001</v>
      </c>
      <c r="G16442" s="87"/>
      <c r="H16442" s="47"/>
      <c r="I16442" s="120">
        <v>0</v>
      </c>
      <c r="J16442" s="120">
        <v>0</v>
      </c>
    </row>
    <row r="16443" spans="1:10" ht="15" customHeight="1">
      <c r="A16443" s="46" t="s">
        <v>29403</v>
      </c>
      <c r="B16443" s="46" t="s">
        <v>29404</v>
      </c>
      <c r="C16443" s="47">
        <v>614.37120000000004</v>
      </c>
      <c r="D16443" s="119" t="s">
        <v>6674</v>
      </c>
      <c r="E16443" s="46" t="s">
        <v>8067</v>
      </c>
      <c r="F16443" s="121">
        <v>5.7502000000000004</v>
      </c>
      <c r="G16443" s="87"/>
      <c r="H16443" s="47"/>
      <c r="I16443" s="120">
        <v>1</v>
      </c>
      <c r="J16443" s="120">
        <v>0</v>
      </c>
    </row>
    <row r="16444" spans="1:10" ht="15" customHeight="1">
      <c r="A16444" s="46" t="s">
        <v>29410</v>
      </c>
      <c r="B16444" s="46" t="s">
        <v>29411</v>
      </c>
      <c r="C16444" s="47">
        <v>90.738200000000006</v>
      </c>
      <c r="D16444" s="119" t="s">
        <v>1388</v>
      </c>
      <c r="E16444" s="46" t="s">
        <v>6674</v>
      </c>
      <c r="F16444" s="121">
        <v>4.8986000000000001</v>
      </c>
      <c r="G16444" s="87"/>
      <c r="H16444" s="47"/>
      <c r="I16444" s="120">
        <v>0</v>
      </c>
      <c r="J16444" s="120">
        <v>0</v>
      </c>
    </row>
    <row r="16445" spans="1:10" ht="15" customHeight="1">
      <c r="A16445" s="46" t="s">
        <v>29409</v>
      </c>
      <c r="B16445" s="46" t="s">
        <v>29408</v>
      </c>
      <c r="C16445" s="47">
        <v>112.929</v>
      </c>
      <c r="D16445" s="119" t="s">
        <v>1391</v>
      </c>
      <c r="E16445" s="46" t="s">
        <v>1388</v>
      </c>
      <c r="F16445" s="121">
        <v>6.6474000000000002</v>
      </c>
      <c r="G16445" s="87"/>
      <c r="H16445" s="47"/>
      <c r="I16445" s="120">
        <v>0</v>
      </c>
      <c r="J16445" s="120">
        <v>0</v>
      </c>
    </row>
    <row r="16446" spans="1:10" ht="15" customHeight="1">
      <c r="A16446" s="46" t="s">
        <v>29407</v>
      </c>
      <c r="B16446" s="46" t="s">
        <v>29408</v>
      </c>
      <c r="C16446" s="47">
        <v>201.9246</v>
      </c>
      <c r="D16446" s="119" t="s">
        <v>23127</v>
      </c>
      <c r="E16446" s="46" t="s">
        <v>1391</v>
      </c>
      <c r="F16446" s="121">
        <v>6.8903999999999996</v>
      </c>
      <c r="G16446" s="87"/>
      <c r="H16446" s="47"/>
      <c r="I16446" s="120">
        <v>0</v>
      </c>
      <c r="J16446" s="120">
        <v>0</v>
      </c>
    </row>
    <row r="16447" spans="1:10" ht="15" customHeight="1">
      <c r="A16447" s="46" t="s">
        <v>29405</v>
      </c>
      <c r="B16447" s="46" t="s">
        <v>29406</v>
      </c>
      <c r="C16447" s="47">
        <v>173.80840000000001</v>
      </c>
      <c r="D16447" s="119" t="s">
        <v>1394</v>
      </c>
      <c r="E16447" s="46" t="s">
        <v>23127</v>
      </c>
      <c r="F16447" s="121">
        <v>9.5296000000000003</v>
      </c>
      <c r="G16447" s="87"/>
      <c r="H16447" s="47"/>
      <c r="I16447" s="120">
        <v>0</v>
      </c>
      <c r="J16447" s="120">
        <v>0</v>
      </c>
    </row>
    <row r="16448" spans="1:10" ht="15" customHeight="1">
      <c r="A16448" s="46" t="s">
        <v>29442</v>
      </c>
      <c r="B16448" s="46" t="s">
        <v>29443</v>
      </c>
      <c r="C16448" s="47">
        <v>200.7628</v>
      </c>
      <c r="D16448" s="119" t="s">
        <v>23124</v>
      </c>
      <c r="E16448" s="46" t="s">
        <v>1394</v>
      </c>
      <c r="F16448" s="121">
        <v>10.739599999999999</v>
      </c>
      <c r="G16448" s="87"/>
      <c r="H16448" s="47"/>
      <c r="I16448" s="120">
        <v>0</v>
      </c>
      <c r="J16448" s="120">
        <v>0</v>
      </c>
    </row>
    <row r="16449" spans="1:10" ht="15" customHeight="1">
      <c r="A16449" s="46" t="s">
        <v>29440</v>
      </c>
      <c r="B16449" s="46" t="s">
        <v>29441</v>
      </c>
      <c r="C16449" s="47">
        <v>227.25219999999999</v>
      </c>
      <c r="D16449" s="119" t="s">
        <v>1397</v>
      </c>
      <c r="E16449" s="46" t="s">
        <v>23124</v>
      </c>
      <c r="F16449" s="121">
        <v>2.2305999999999999</v>
      </c>
      <c r="G16449" s="87"/>
      <c r="H16449" s="47"/>
      <c r="I16449" s="120">
        <v>0</v>
      </c>
      <c r="J16449" s="120">
        <v>0</v>
      </c>
    </row>
    <row r="16450" spans="1:10" ht="15" customHeight="1">
      <c r="A16450" s="46" t="s">
        <v>29438</v>
      </c>
      <c r="B16450" s="46" t="s">
        <v>29439</v>
      </c>
      <c r="C16450" s="47">
        <v>271.86619999999999</v>
      </c>
      <c r="D16450" s="119" t="s">
        <v>1400</v>
      </c>
      <c r="E16450" s="46" t="s">
        <v>1397</v>
      </c>
      <c r="F16450" s="121">
        <v>1.8442000000000001</v>
      </c>
      <c r="G16450" s="87"/>
      <c r="H16450" s="47"/>
      <c r="I16450" s="120">
        <v>0</v>
      </c>
      <c r="J16450" s="120">
        <v>0</v>
      </c>
    </row>
    <row r="16451" spans="1:10" ht="15" customHeight="1">
      <c r="A16451" s="46" t="s">
        <v>29436</v>
      </c>
      <c r="B16451" s="46" t="s">
        <v>29437</v>
      </c>
      <c r="C16451" s="47">
        <v>376.43020000000001</v>
      </c>
      <c r="D16451" s="119" t="s">
        <v>1403</v>
      </c>
      <c r="E16451" s="46" t="s">
        <v>1400</v>
      </c>
      <c r="F16451" s="121">
        <v>2.2305999999999999</v>
      </c>
      <c r="G16451" s="87"/>
      <c r="H16451" s="47"/>
      <c r="I16451" s="120">
        <v>0</v>
      </c>
      <c r="J16451" s="120">
        <v>0</v>
      </c>
    </row>
    <row r="16452" spans="1:10" ht="15" customHeight="1">
      <c r="A16452" s="46" t="s">
        <v>29434</v>
      </c>
      <c r="B16452" s="46" t="s">
        <v>29435</v>
      </c>
      <c r="C16452" s="47">
        <v>131.05359999999999</v>
      </c>
      <c r="D16452" s="119" t="s">
        <v>1406</v>
      </c>
      <c r="E16452" s="46" t="s">
        <v>1403</v>
      </c>
      <c r="F16452" s="121">
        <v>2.5529999999999999</v>
      </c>
      <c r="G16452" s="87"/>
      <c r="H16452" s="47"/>
      <c r="I16452" s="120">
        <v>0</v>
      </c>
      <c r="J16452" s="120">
        <v>0</v>
      </c>
    </row>
    <row r="16453" spans="1:10" ht="15" customHeight="1">
      <c r="A16453" s="46" t="s">
        <v>29432</v>
      </c>
      <c r="B16453" s="46" t="s">
        <v>29433</v>
      </c>
      <c r="C16453" s="47">
        <v>508.87779999999998</v>
      </c>
      <c r="D16453" s="119" t="s">
        <v>1409</v>
      </c>
      <c r="E16453" s="46" t="s">
        <v>1406</v>
      </c>
      <c r="F16453" s="121">
        <v>3.4977999999999998</v>
      </c>
      <c r="G16453" s="87"/>
      <c r="H16453" s="47"/>
      <c r="I16453" s="120">
        <v>0</v>
      </c>
      <c r="J16453" s="120">
        <v>0</v>
      </c>
    </row>
    <row r="16454" spans="1:10" ht="15" customHeight="1">
      <c r="A16454" s="46" t="s">
        <v>29430</v>
      </c>
      <c r="B16454" s="46" t="s">
        <v>29431</v>
      </c>
      <c r="C16454" s="47">
        <v>21.041</v>
      </c>
      <c r="D16454" s="119" t="s">
        <v>23117</v>
      </c>
      <c r="E16454" s="46" t="s">
        <v>1409</v>
      </c>
      <c r="F16454" s="121">
        <v>15.7308</v>
      </c>
      <c r="G16454" s="87"/>
      <c r="H16454" s="47"/>
      <c r="I16454" s="120">
        <v>5</v>
      </c>
      <c r="J16454" s="120">
        <v>0</v>
      </c>
    </row>
    <row r="16455" spans="1:10" ht="15" customHeight="1">
      <c r="A16455" s="46" t="s">
        <v>29428</v>
      </c>
      <c r="B16455" s="46" t="s">
        <v>29429</v>
      </c>
      <c r="C16455" s="47">
        <v>6.0115999999999996</v>
      </c>
      <c r="D16455" s="119" t="s">
        <v>23115</v>
      </c>
      <c r="E16455" s="46" t="s">
        <v>23117</v>
      </c>
      <c r="F16455" s="121">
        <v>22.901800000000001</v>
      </c>
      <c r="G16455" s="87"/>
      <c r="H16455" s="47"/>
      <c r="I16455" s="120">
        <v>4</v>
      </c>
      <c r="J16455" s="120">
        <v>0</v>
      </c>
    </row>
    <row r="16456" spans="1:10" ht="15" customHeight="1">
      <c r="A16456" s="46" t="s">
        <v>29426</v>
      </c>
      <c r="B16456" s="46" t="s">
        <v>29427</v>
      </c>
      <c r="C16456" s="47">
        <v>8.8810000000000002</v>
      </c>
      <c r="D16456" s="119" t="s">
        <v>23113</v>
      </c>
      <c r="E16456" s="46" t="s">
        <v>23115</v>
      </c>
      <c r="F16456" s="121">
        <v>32.320399999999999</v>
      </c>
      <c r="G16456" s="87"/>
      <c r="H16456" s="47"/>
      <c r="I16456" s="120">
        <v>3</v>
      </c>
      <c r="J16456" s="120">
        <v>0</v>
      </c>
    </row>
    <row r="16457" spans="1:10" ht="15" customHeight="1">
      <c r="A16457" s="46" t="s">
        <v>29424</v>
      </c>
      <c r="B16457" s="46" t="s">
        <v>29425</v>
      </c>
      <c r="C16457" s="47">
        <v>20.95</v>
      </c>
      <c r="D16457" s="119" t="s">
        <v>23111</v>
      </c>
      <c r="E16457" s="46" t="s">
        <v>23113</v>
      </c>
      <c r="F16457" s="121">
        <v>6.0228000000000002</v>
      </c>
      <c r="G16457" s="87"/>
      <c r="H16457" s="47"/>
      <c r="I16457" s="120">
        <v>2</v>
      </c>
      <c r="J16457" s="120">
        <v>0</v>
      </c>
    </row>
    <row r="16458" spans="1:10" ht="15" customHeight="1">
      <c r="A16458" s="46" t="s">
        <v>6577</v>
      </c>
      <c r="B16458" s="46" t="s">
        <v>29423</v>
      </c>
      <c r="C16458" s="47">
        <v>13.663</v>
      </c>
      <c r="D16458" s="119" t="s">
        <v>23109</v>
      </c>
      <c r="E16458" s="46" t="s">
        <v>23111</v>
      </c>
      <c r="F16458" s="121">
        <v>8.6501999999999999</v>
      </c>
      <c r="G16458" s="87"/>
      <c r="H16458" s="47"/>
      <c r="I16458" s="120">
        <v>5</v>
      </c>
      <c r="J16458" s="120">
        <v>0</v>
      </c>
    </row>
    <row r="16459" spans="1:10" ht="15" customHeight="1">
      <c r="A16459" s="46" t="s">
        <v>6579</v>
      </c>
      <c r="B16459" s="46" t="s">
        <v>29422</v>
      </c>
      <c r="C16459" s="47">
        <v>15.940200000000001</v>
      </c>
      <c r="D16459" s="119" t="s">
        <v>23107</v>
      </c>
      <c r="E16459" s="46" t="s">
        <v>23109</v>
      </c>
      <c r="F16459" s="121">
        <v>11.103999999999999</v>
      </c>
      <c r="G16459" s="87"/>
      <c r="H16459" s="47"/>
      <c r="I16459" s="120">
        <v>8</v>
      </c>
      <c r="J16459" s="120">
        <v>0</v>
      </c>
    </row>
    <row r="16460" spans="1:10" ht="15" customHeight="1">
      <c r="A16460" s="46" t="s">
        <v>6582</v>
      </c>
      <c r="B16460" s="46" t="s">
        <v>29421</v>
      </c>
      <c r="C16460" s="47">
        <v>19.1282</v>
      </c>
      <c r="D16460" s="119" t="s">
        <v>1421</v>
      </c>
      <c r="E16460" s="46" t="s">
        <v>23107</v>
      </c>
      <c r="F16460" s="121">
        <v>9.0388000000000002</v>
      </c>
      <c r="G16460" s="87"/>
      <c r="H16460" s="47"/>
      <c r="I16460" s="120">
        <v>3</v>
      </c>
      <c r="J16460" s="120">
        <v>0</v>
      </c>
    </row>
    <row r="16461" spans="1:10" ht="15" customHeight="1">
      <c r="A16461" s="46" t="s">
        <v>6952</v>
      </c>
      <c r="B16461" s="46" t="s">
        <v>29420</v>
      </c>
      <c r="C16461" s="47">
        <v>15.4848</v>
      </c>
      <c r="D16461" s="119" t="s">
        <v>1424</v>
      </c>
      <c r="E16461" s="46" t="s">
        <v>1421</v>
      </c>
      <c r="F16461" s="121">
        <v>12.8668</v>
      </c>
      <c r="G16461" s="87"/>
      <c r="H16461" s="47"/>
      <c r="I16461" s="120">
        <v>5</v>
      </c>
      <c r="J16461" s="120">
        <v>0</v>
      </c>
    </row>
    <row r="16462" spans="1:10" ht="15" customHeight="1">
      <c r="A16462" s="46" t="s">
        <v>29418</v>
      </c>
      <c r="B16462" s="46" t="s">
        <v>29419</v>
      </c>
      <c r="C16462" s="47">
        <v>15.575799999999999</v>
      </c>
      <c r="D16462" s="119" t="s">
        <v>23103</v>
      </c>
      <c r="E16462" s="46" t="s">
        <v>1424</v>
      </c>
      <c r="F16462" s="121">
        <v>8.3775999999999993</v>
      </c>
      <c r="G16462" s="87"/>
      <c r="H16462" s="47"/>
      <c r="I16462" s="120">
        <v>2</v>
      </c>
      <c r="J16462" s="120">
        <v>0</v>
      </c>
    </row>
    <row r="16463" spans="1:10" ht="15" customHeight="1">
      <c r="A16463" s="46" t="s">
        <v>6954</v>
      </c>
      <c r="B16463" s="46" t="s">
        <v>29417</v>
      </c>
      <c r="C16463" s="47">
        <v>18.0352</v>
      </c>
      <c r="D16463" s="119" t="s">
        <v>1427</v>
      </c>
      <c r="E16463" s="46" t="s">
        <v>23103</v>
      </c>
      <c r="F16463" s="121">
        <v>15.662000000000001</v>
      </c>
      <c r="G16463" s="87"/>
      <c r="H16463" s="47"/>
      <c r="I16463" s="120">
        <v>30</v>
      </c>
      <c r="J16463" s="120">
        <v>0</v>
      </c>
    </row>
    <row r="16464" spans="1:10" ht="15" customHeight="1">
      <c r="A16464" s="46" t="s">
        <v>6956</v>
      </c>
      <c r="B16464" s="46" t="s">
        <v>29416</v>
      </c>
      <c r="C16464" s="47">
        <v>19.538</v>
      </c>
      <c r="D16464" s="119" t="s">
        <v>23100</v>
      </c>
      <c r="E16464" s="46" t="s">
        <v>1427</v>
      </c>
      <c r="F16464" s="121">
        <v>18.589200000000002</v>
      </c>
      <c r="G16464" s="87"/>
      <c r="H16464" s="47"/>
      <c r="I16464" s="120">
        <v>53</v>
      </c>
      <c r="J16464" s="120">
        <v>0</v>
      </c>
    </row>
    <row r="16465" spans="1:10" ht="15" customHeight="1">
      <c r="A16465" s="46" t="s">
        <v>29414</v>
      </c>
      <c r="B16465" s="46" t="s">
        <v>29415</v>
      </c>
      <c r="C16465" s="47">
        <v>19.538</v>
      </c>
      <c r="D16465" s="119" t="s">
        <v>23098</v>
      </c>
      <c r="E16465" s="46" t="s">
        <v>23100</v>
      </c>
      <c r="F16465" s="121">
        <v>21.340399999999999</v>
      </c>
      <c r="G16465" s="87"/>
      <c r="H16465" s="47"/>
      <c r="I16465" s="120">
        <v>10</v>
      </c>
      <c r="J16465" s="120">
        <v>0</v>
      </c>
    </row>
    <row r="16466" spans="1:10" ht="15" customHeight="1">
      <c r="A16466" s="46" t="s">
        <v>29412</v>
      </c>
      <c r="B16466" s="46" t="s">
        <v>29413</v>
      </c>
      <c r="C16466" s="47">
        <v>188.57060000000001</v>
      </c>
      <c r="D16466" s="119" t="s">
        <v>23096</v>
      </c>
      <c r="E16466" s="46" t="s">
        <v>23098</v>
      </c>
      <c r="F16466" s="121">
        <v>16.779800000000002</v>
      </c>
      <c r="G16466" s="87"/>
      <c r="H16466" s="47"/>
      <c r="I16466" s="120">
        <v>0</v>
      </c>
      <c r="J16466" s="120">
        <v>0</v>
      </c>
    </row>
    <row r="16467" spans="1:10" ht="15" customHeight="1">
      <c r="A16467" s="46" t="s">
        <v>29448</v>
      </c>
      <c r="B16467" s="46" t="s">
        <v>29449</v>
      </c>
      <c r="C16467" s="47">
        <v>408.96120000000002</v>
      </c>
      <c r="D16467" s="119" t="s">
        <v>1430</v>
      </c>
      <c r="E16467" s="46" t="s">
        <v>23096</v>
      </c>
      <c r="F16467" s="121">
        <v>3.8904000000000001</v>
      </c>
      <c r="G16467" s="87"/>
      <c r="H16467" s="47"/>
      <c r="I16467" s="120">
        <v>0</v>
      </c>
      <c r="J16467" s="120">
        <v>0</v>
      </c>
    </row>
    <row r="16468" spans="1:10" ht="15" customHeight="1">
      <c r="A16468" s="46" t="s">
        <v>29446</v>
      </c>
      <c r="B16468" s="46" t="s">
        <v>29447</v>
      </c>
      <c r="C16468" s="47">
        <v>161.0284</v>
      </c>
      <c r="D16468" s="119" t="s">
        <v>1433</v>
      </c>
      <c r="E16468" s="46" t="s">
        <v>1430</v>
      </c>
      <c r="F16468" s="121">
        <v>3.9815999999999998</v>
      </c>
      <c r="G16468" s="87"/>
      <c r="H16468" s="47"/>
      <c r="I16468" s="120">
        <v>0</v>
      </c>
      <c r="J16468" s="120">
        <v>0</v>
      </c>
    </row>
    <row r="16469" spans="1:10" ht="15" customHeight="1">
      <c r="A16469" s="46" t="s">
        <v>29444</v>
      </c>
      <c r="B16469" s="46" t="s">
        <v>29445</v>
      </c>
      <c r="C16469" s="47">
        <v>219.81659999999999</v>
      </c>
      <c r="D16469" s="119" t="s">
        <v>1436</v>
      </c>
      <c r="E16469" s="46" t="s">
        <v>1433</v>
      </c>
      <c r="F16469" s="121">
        <v>4.5743999999999998</v>
      </c>
      <c r="G16469" s="87"/>
      <c r="H16469" s="47"/>
      <c r="I16469" s="120">
        <v>0</v>
      </c>
      <c r="J16469" s="120">
        <v>0</v>
      </c>
    </row>
    <row r="16470" spans="1:10" ht="15" customHeight="1">
      <c r="A16470" s="46" t="s">
        <v>29468</v>
      </c>
      <c r="B16470" s="46" t="s">
        <v>29469</v>
      </c>
      <c r="C16470" s="47">
        <v>150.73480000000001</v>
      </c>
      <c r="D16470" s="119" t="s">
        <v>1439</v>
      </c>
      <c r="E16470" s="46" t="s">
        <v>1436</v>
      </c>
      <c r="F16470" s="121">
        <v>5.2294</v>
      </c>
      <c r="G16470" s="87"/>
      <c r="H16470" s="47"/>
      <c r="I16470" s="120">
        <v>0</v>
      </c>
      <c r="J16470" s="120">
        <v>0</v>
      </c>
    </row>
    <row r="16471" spans="1:10" ht="15" customHeight="1">
      <c r="A16471" s="46" t="s">
        <v>29466</v>
      </c>
      <c r="B16471" s="46" t="s">
        <v>29467</v>
      </c>
      <c r="C16471" s="47">
        <v>217.0282</v>
      </c>
      <c r="D16471" s="119" t="s">
        <v>23137</v>
      </c>
      <c r="E16471" s="46" t="s">
        <v>1439</v>
      </c>
      <c r="F16471" s="121">
        <v>27.313600000000001</v>
      </c>
      <c r="G16471" s="87"/>
      <c r="H16471" s="47"/>
      <c r="I16471" s="120">
        <v>0</v>
      </c>
      <c r="J16471" s="120">
        <v>0</v>
      </c>
    </row>
    <row r="16472" spans="1:10" ht="15" customHeight="1">
      <c r="A16472" s="46" t="s">
        <v>29464</v>
      </c>
      <c r="B16472" s="46" t="s">
        <v>29465</v>
      </c>
      <c r="C16472" s="47">
        <v>287.34160000000003</v>
      </c>
      <c r="D16472" s="119" t="s">
        <v>1448</v>
      </c>
      <c r="E16472" s="46" t="s">
        <v>23137</v>
      </c>
      <c r="F16472" s="121">
        <v>5.4337999999999997</v>
      </c>
      <c r="G16472" s="87"/>
      <c r="H16472" s="47"/>
      <c r="I16472" s="120">
        <v>0</v>
      </c>
      <c r="J16472" s="120">
        <v>0</v>
      </c>
    </row>
    <row r="16473" spans="1:10" ht="15" customHeight="1">
      <c r="A16473" s="46" t="s">
        <v>29462</v>
      </c>
      <c r="B16473" s="46" t="s">
        <v>29463</v>
      </c>
      <c r="C16473" s="47">
        <v>1036.8094000000001</v>
      </c>
      <c r="D16473" s="119" t="s">
        <v>1451</v>
      </c>
      <c r="E16473" s="46" t="s">
        <v>1448</v>
      </c>
      <c r="F16473" s="121">
        <v>9.2797999999999998</v>
      </c>
      <c r="G16473" s="87"/>
      <c r="H16473" s="47"/>
      <c r="I16473" s="120">
        <v>0</v>
      </c>
      <c r="J16473" s="120">
        <v>0</v>
      </c>
    </row>
    <row r="16474" spans="1:10" ht="15" customHeight="1">
      <c r="A16474" s="46" t="s">
        <v>29460</v>
      </c>
      <c r="B16474" s="46" t="s">
        <v>29461</v>
      </c>
      <c r="C16474" s="47">
        <v>173.48320000000001</v>
      </c>
      <c r="D16474" s="119" t="s">
        <v>23088</v>
      </c>
      <c r="E16474" s="46" t="s">
        <v>1451</v>
      </c>
      <c r="F16474" s="121">
        <v>10.732200000000001</v>
      </c>
      <c r="G16474" s="87"/>
      <c r="H16474" s="47"/>
      <c r="I16474" s="120">
        <v>3</v>
      </c>
      <c r="J16474" s="120">
        <v>0</v>
      </c>
    </row>
    <row r="16475" spans="1:10" ht="15" customHeight="1">
      <c r="A16475" s="46" t="s">
        <v>29458</v>
      </c>
      <c r="B16475" s="46" t="s">
        <v>29459</v>
      </c>
      <c r="C16475" s="47">
        <v>86.276799999999994</v>
      </c>
      <c r="D16475" s="119" t="s">
        <v>23086</v>
      </c>
      <c r="E16475" s="46" t="s">
        <v>23088</v>
      </c>
      <c r="F16475" s="121">
        <v>8.8385999999999996</v>
      </c>
      <c r="G16475" s="87"/>
      <c r="H16475" s="47"/>
      <c r="I16475" s="120">
        <v>0</v>
      </c>
      <c r="J16475" s="120">
        <v>0</v>
      </c>
    </row>
    <row r="16476" spans="1:10" ht="15" customHeight="1">
      <c r="A16476" s="46" t="s">
        <v>29456</v>
      </c>
      <c r="B16476" s="46" t="s">
        <v>29457</v>
      </c>
      <c r="C16476" s="47">
        <v>119.45399999999999</v>
      </c>
      <c r="D16476" s="119" t="s">
        <v>1454</v>
      </c>
      <c r="E16476" s="46" t="s">
        <v>23086</v>
      </c>
      <c r="F16476" s="121">
        <v>11.1288</v>
      </c>
      <c r="G16476" s="87"/>
      <c r="H16476" s="47"/>
      <c r="I16476" s="120">
        <v>0</v>
      </c>
      <c r="J16476" s="120">
        <v>0</v>
      </c>
    </row>
    <row r="16477" spans="1:10" ht="15" customHeight="1">
      <c r="A16477" s="46" t="s">
        <v>29454</v>
      </c>
      <c r="B16477" s="46" t="s">
        <v>29455</v>
      </c>
      <c r="C16477" s="47">
        <v>875.82740000000001</v>
      </c>
      <c r="D16477" s="119" t="s">
        <v>23083</v>
      </c>
      <c r="E16477" s="46" t="s">
        <v>1454</v>
      </c>
      <c r="F16477" s="121">
        <v>13.7608</v>
      </c>
      <c r="G16477" s="87"/>
      <c r="H16477" s="47"/>
      <c r="I16477" s="120">
        <v>0</v>
      </c>
      <c r="J16477" s="120">
        <v>0</v>
      </c>
    </row>
    <row r="16478" spans="1:10" ht="15" customHeight="1">
      <c r="A16478" s="46" t="s">
        <v>29452</v>
      </c>
      <c r="B16478" s="46" t="s">
        <v>29453</v>
      </c>
      <c r="C16478" s="47">
        <v>37.643000000000001</v>
      </c>
      <c r="D16478" s="119" t="s">
        <v>23081</v>
      </c>
      <c r="E16478" s="46" t="s">
        <v>23083</v>
      </c>
      <c r="F16478" s="121">
        <v>16.373200000000001</v>
      </c>
      <c r="G16478" s="87"/>
      <c r="H16478" s="47"/>
      <c r="I16478" s="120">
        <v>2</v>
      </c>
      <c r="J16478" s="120">
        <v>0</v>
      </c>
    </row>
    <row r="16479" spans="1:10" ht="15" customHeight="1">
      <c r="A16479" s="46" t="s">
        <v>29450</v>
      </c>
      <c r="B16479" s="46" t="s">
        <v>29451</v>
      </c>
      <c r="C16479" s="47">
        <v>45.171599999999998</v>
      </c>
      <c r="D16479" s="119" t="s">
        <v>36167</v>
      </c>
      <c r="E16479" s="46" t="s">
        <v>23081</v>
      </c>
      <c r="F16479" s="121">
        <v>1.9084000000000001</v>
      </c>
      <c r="G16479" s="87"/>
      <c r="H16479" s="47"/>
      <c r="I16479" s="120">
        <v>0</v>
      </c>
      <c r="J16479" s="120">
        <v>0</v>
      </c>
    </row>
    <row r="16480" spans="1:10" ht="15" customHeight="1">
      <c r="A16480" s="46" t="s">
        <v>29484</v>
      </c>
      <c r="B16480" s="46" t="s">
        <v>29485</v>
      </c>
      <c r="C16480" s="47">
        <v>1045.1744000000001</v>
      </c>
      <c r="D16480" s="119" t="s">
        <v>1457</v>
      </c>
      <c r="E16480" s="46" t="s">
        <v>36167</v>
      </c>
      <c r="F16480" s="121">
        <v>2.9742000000000002</v>
      </c>
      <c r="G16480" s="87"/>
      <c r="H16480" s="47"/>
      <c r="I16480" s="120">
        <v>1</v>
      </c>
      <c r="J16480" s="120">
        <v>0</v>
      </c>
    </row>
    <row r="16481" spans="1:10" ht="15" customHeight="1">
      <c r="A16481" s="46" t="s">
        <v>29482</v>
      </c>
      <c r="B16481" s="46" t="s">
        <v>29483</v>
      </c>
      <c r="C16481" s="47">
        <v>1086.3030000000001</v>
      </c>
      <c r="D16481" s="119" t="s">
        <v>1460</v>
      </c>
      <c r="E16481" s="46" t="s">
        <v>1457</v>
      </c>
      <c r="F16481" s="121">
        <v>2.9742000000000002</v>
      </c>
      <c r="G16481" s="87"/>
      <c r="H16481" s="47"/>
      <c r="I16481" s="120">
        <v>1</v>
      </c>
      <c r="J16481" s="120">
        <v>0</v>
      </c>
    </row>
    <row r="16482" spans="1:10" ht="15" customHeight="1">
      <c r="A16482" s="46" t="s">
        <v>29480</v>
      </c>
      <c r="B16482" s="46" t="s">
        <v>29481</v>
      </c>
      <c r="C16482" s="47">
        <v>766.80219999999997</v>
      </c>
      <c r="D16482" s="119" t="s">
        <v>1463</v>
      </c>
      <c r="E16482" s="46" t="s">
        <v>1460</v>
      </c>
      <c r="F16482" s="121">
        <v>3.2964000000000002</v>
      </c>
      <c r="G16482" s="87"/>
      <c r="H16482" s="47"/>
      <c r="I16482" s="120">
        <v>0</v>
      </c>
      <c r="J16482" s="120">
        <v>0</v>
      </c>
    </row>
    <row r="16483" spans="1:10" ht="15" customHeight="1">
      <c r="A16483" s="46" t="s">
        <v>29478</v>
      </c>
      <c r="B16483" s="46" t="s">
        <v>29479</v>
      </c>
      <c r="C16483" s="47">
        <v>766.80219999999997</v>
      </c>
      <c r="D16483" s="119" t="s">
        <v>1465</v>
      </c>
      <c r="E16483" s="46" t="s">
        <v>1463</v>
      </c>
      <c r="F16483" s="121">
        <v>3.85</v>
      </c>
      <c r="G16483" s="87"/>
      <c r="H16483" s="47"/>
      <c r="I16483" s="120">
        <v>0</v>
      </c>
      <c r="J16483" s="120">
        <v>0</v>
      </c>
    </row>
    <row r="16484" spans="1:10" ht="15" customHeight="1">
      <c r="A16484" s="46" t="s">
        <v>29476</v>
      </c>
      <c r="B16484" s="46" t="s">
        <v>29477</v>
      </c>
      <c r="C16484" s="47">
        <v>466.77339999999998</v>
      </c>
      <c r="D16484" s="119" t="s">
        <v>23149</v>
      </c>
      <c r="E16484" s="46" t="s">
        <v>1465</v>
      </c>
      <c r="F16484" s="121">
        <v>3.7797999999999998</v>
      </c>
      <c r="G16484" s="87"/>
      <c r="H16484" s="47"/>
      <c r="I16484" s="120">
        <v>0</v>
      </c>
      <c r="J16484" s="120">
        <v>0</v>
      </c>
    </row>
    <row r="16485" spans="1:10" ht="15" customHeight="1">
      <c r="A16485" s="46" t="s">
        <v>29474</v>
      </c>
      <c r="B16485" s="46" t="s">
        <v>29475</v>
      </c>
      <c r="C16485" s="47">
        <v>1086.3030000000001</v>
      </c>
      <c r="D16485" s="119" t="s">
        <v>23147</v>
      </c>
      <c r="E16485" s="46" t="s">
        <v>23149</v>
      </c>
      <c r="F16485" s="121">
        <v>4.7587999999999999</v>
      </c>
      <c r="G16485" s="87"/>
      <c r="H16485" s="47"/>
      <c r="I16485" s="120">
        <v>0</v>
      </c>
      <c r="J16485" s="120">
        <v>0</v>
      </c>
    </row>
    <row r="16486" spans="1:10" ht="15" customHeight="1">
      <c r="A16486" s="46" t="s">
        <v>29472</v>
      </c>
      <c r="B16486" s="46" t="s">
        <v>29473</v>
      </c>
      <c r="C16486" s="47">
        <v>40.896000000000001</v>
      </c>
      <c r="D16486" s="119" t="s">
        <v>23145</v>
      </c>
      <c r="E16486" s="46" t="s">
        <v>23147</v>
      </c>
      <c r="F16486" s="121">
        <v>5.9238</v>
      </c>
      <c r="G16486" s="87"/>
      <c r="H16486" s="47"/>
      <c r="I16486" s="120">
        <v>0</v>
      </c>
      <c r="J16486" s="120">
        <v>0</v>
      </c>
    </row>
    <row r="16487" spans="1:10" ht="15" customHeight="1">
      <c r="A16487" s="46" t="s">
        <v>29470</v>
      </c>
      <c r="B16487" s="46" t="s">
        <v>29471</v>
      </c>
      <c r="C16487" s="47">
        <v>47.286000000000001</v>
      </c>
      <c r="D16487" s="119" t="s">
        <v>23143</v>
      </c>
      <c r="E16487" s="46" t="s">
        <v>23145</v>
      </c>
      <c r="F16487" s="121">
        <v>6.8903999999999996</v>
      </c>
      <c r="G16487" s="87"/>
      <c r="H16487" s="47"/>
      <c r="I16487" s="120">
        <v>0</v>
      </c>
      <c r="J16487" s="120">
        <v>0</v>
      </c>
    </row>
    <row r="16488" spans="1:10" ht="15" customHeight="1">
      <c r="A16488" s="46" t="s">
        <v>29490</v>
      </c>
      <c r="B16488" s="46" t="s">
        <v>29491</v>
      </c>
      <c r="C16488" s="47">
        <v>1105.473</v>
      </c>
      <c r="D16488" s="119" t="s">
        <v>23141</v>
      </c>
      <c r="E16488" s="46" t="s">
        <v>23143</v>
      </c>
      <c r="F16488" s="121">
        <v>9.6416000000000004</v>
      </c>
      <c r="G16488" s="87"/>
      <c r="H16488" s="47"/>
      <c r="I16488" s="120">
        <v>0</v>
      </c>
      <c r="J16488" s="120">
        <v>0</v>
      </c>
    </row>
    <row r="16489" spans="1:10" ht="15" customHeight="1">
      <c r="A16489" s="46" t="s">
        <v>29488</v>
      </c>
      <c r="B16489" s="46" t="s">
        <v>29489</v>
      </c>
      <c r="C16489" s="47">
        <v>1476.0942</v>
      </c>
      <c r="D16489" s="119" t="s">
        <v>23139</v>
      </c>
      <c r="E16489" s="46" t="s">
        <v>23141</v>
      </c>
      <c r="F16489" s="121">
        <v>12.2936</v>
      </c>
      <c r="G16489" s="87"/>
      <c r="H16489" s="47"/>
      <c r="I16489" s="120">
        <v>0</v>
      </c>
      <c r="J16489" s="120">
        <v>0</v>
      </c>
    </row>
    <row r="16490" spans="1:10" ht="15" customHeight="1">
      <c r="A16490" s="46" t="s">
        <v>29486</v>
      </c>
      <c r="B16490" s="46" t="s">
        <v>29487</v>
      </c>
      <c r="C16490" s="47">
        <v>2536.837</v>
      </c>
      <c r="D16490" s="119" t="s">
        <v>23135</v>
      </c>
      <c r="E16490" s="46" t="s">
        <v>23139</v>
      </c>
      <c r="F16490" s="121">
        <v>5.4032</v>
      </c>
      <c r="G16490" s="87"/>
      <c r="H16490" s="47"/>
      <c r="I16490" s="120">
        <v>0</v>
      </c>
      <c r="J16490" s="120">
        <v>0</v>
      </c>
    </row>
    <row r="16491" spans="1:10" ht="15" customHeight="1">
      <c r="A16491" s="46" t="s">
        <v>29492</v>
      </c>
      <c r="B16491" s="46" t="s">
        <v>29493</v>
      </c>
      <c r="C16491" s="47">
        <v>132.91239999999999</v>
      </c>
      <c r="D16491" s="119" t="s">
        <v>23133</v>
      </c>
      <c r="E16491" s="46" t="s">
        <v>23135</v>
      </c>
      <c r="F16491" s="121">
        <v>6.8903999999999996</v>
      </c>
      <c r="G16491" s="87"/>
      <c r="H16491" s="47"/>
      <c r="I16491" s="120">
        <v>0</v>
      </c>
      <c r="J16491" s="120">
        <v>0</v>
      </c>
    </row>
    <row r="16492" spans="1:10" ht="15" customHeight="1">
      <c r="A16492" s="46" t="s">
        <v>29512</v>
      </c>
      <c r="B16492" s="46" t="s">
        <v>29513</v>
      </c>
      <c r="C16492" s="47">
        <v>293.94080000000002</v>
      </c>
      <c r="D16492" s="119" t="s">
        <v>23131</v>
      </c>
      <c r="E16492" s="46" t="s">
        <v>23133</v>
      </c>
      <c r="F16492" s="121">
        <v>8.8979999999999997</v>
      </c>
      <c r="G16492" s="87"/>
      <c r="H16492" s="47"/>
      <c r="I16492" s="120">
        <v>3</v>
      </c>
      <c r="J16492" s="120">
        <v>0</v>
      </c>
    </row>
    <row r="16493" spans="1:10" ht="15" customHeight="1">
      <c r="A16493" s="46" t="s">
        <v>29510</v>
      </c>
      <c r="B16493" s="46" t="s">
        <v>29511</v>
      </c>
      <c r="C16493" s="47">
        <v>488.19740000000002</v>
      </c>
      <c r="D16493" s="119" t="s">
        <v>1379</v>
      </c>
      <c r="E16493" s="46" t="s">
        <v>23131</v>
      </c>
      <c r="F16493" s="121">
        <v>10.8066</v>
      </c>
      <c r="G16493" s="87"/>
      <c r="H16493" s="47"/>
      <c r="I16493" s="120">
        <v>0</v>
      </c>
      <c r="J16493" s="120">
        <v>0</v>
      </c>
    </row>
    <row r="16494" spans="1:10" ht="15" customHeight="1">
      <c r="A16494" s="46" t="s">
        <v>29508</v>
      </c>
      <c r="B16494" s="46" t="s">
        <v>29509</v>
      </c>
      <c r="C16494" s="47">
        <v>608.32979999999998</v>
      </c>
      <c r="D16494" s="119" t="s">
        <v>1382</v>
      </c>
      <c r="E16494" s="46" t="s">
        <v>1379</v>
      </c>
      <c r="F16494" s="121">
        <v>6.6672000000000002</v>
      </c>
      <c r="G16494" s="87"/>
      <c r="H16494" s="47"/>
      <c r="I16494" s="120">
        <v>0</v>
      </c>
      <c r="J16494" s="120">
        <v>0</v>
      </c>
    </row>
    <row r="16495" spans="1:10" ht="15" customHeight="1">
      <c r="A16495" s="46" t="s">
        <v>29506</v>
      </c>
      <c r="B16495" s="46" t="s">
        <v>29507</v>
      </c>
      <c r="C16495" s="47">
        <v>164.86240000000001</v>
      </c>
      <c r="D16495" s="119" t="s">
        <v>1385</v>
      </c>
      <c r="E16495" s="46" t="s">
        <v>1382</v>
      </c>
      <c r="F16495" s="121">
        <v>4.9076000000000004</v>
      </c>
      <c r="G16495" s="87"/>
      <c r="H16495" s="47"/>
      <c r="I16495" s="120">
        <v>0</v>
      </c>
      <c r="J16495" s="120">
        <v>0</v>
      </c>
    </row>
    <row r="16496" spans="1:10" ht="15" customHeight="1">
      <c r="A16496" s="46" t="s">
        <v>29504</v>
      </c>
      <c r="B16496" s="46" t="s">
        <v>29505</v>
      </c>
      <c r="C16496" s="47">
        <v>945.72260000000006</v>
      </c>
      <c r="D16496" s="119" t="s">
        <v>23193</v>
      </c>
      <c r="E16496" s="46" t="s">
        <v>1385</v>
      </c>
      <c r="F16496" s="121">
        <v>26.495799999999999</v>
      </c>
      <c r="G16496" s="86"/>
      <c r="H16496" s="47"/>
      <c r="I16496" s="120">
        <v>0</v>
      </c>
      <c r="J16496" s="120">
        <v>0</v>
      </c>
    </row>
    <row r="16497" spans="1:10" ht="15" customHeight="1">
      <c r="A16497" s="46" t="s">
        <v>29502</v>
      </c>
      <c r="B16497" s="46" t="s">
        <v>29503</v>
      </c>
      <c r="C16497" s="47">
        <v>1405.8037999999999</v>
      </c>
      <c r="D16497" s="119" t="s">
        <v>23192</v>
      </c>
      <c r="E16497" s="46" t="s">
        <v>23193</v>
      </c>
      <c r="F16497" s="121">
        <v>21.2364</v>
      </c>
      <c r="G16497" s="87"/>
      <c r="H16497" s="47"/>
      <c r="I16497" s="120">
        <v>0</v>
      </c>
      <c r="J16497" s="120">
        <v>0</v>
      </c>
    </row>
    <row r="16498" spans="1:10" ht="15" customHeight="1">
      <c r="A16498" s="46" t="s">
        <v>29500</v>
      </c>
      <c r="B16498" s="46" t="s">
        <v>29501</v>
      </c>
      <c r="C16498" s="47">
        <v>226.20660000000001</v>
      </c>
      <c r="D16498" s="119" t="s">
        <v>1412</v>
      </c>
      <c r="E16498" s="46" t="s">
        <v>23192</v>
      </c>
      <c r="F16498" s="121">
        <v>18.960999999999999</v>
      </c>
      <c r="G16498" s="87"/>
      <c r="H16498" s="47"/>
      <c r="I16498" s="120">
        <v>0</v>
      </c>
      <c r="J16498" s="120">
        <v>0</v>
      </c>
    </row>
    <row r="16499" spans="1:10" ht="15" customHeight="1">
      <c r="A16499" s="46" t="s">
        <v>29498</v>
      </c>
      <c r="B16499" s="46" t="s">
        <v>29499</v>
      </c>
      <c r="C16499" s="47">
        <v>272.21480000000003</v>
      </c>
      <c r="D16499" s="119" t="s">
        <v>1415</v>
      </c>
      <c r="E16499" s="46" t="s">
        <v>1412</v>
      </c>
      <c r="F16499" s="121">
        <v>15.704000000000001</v>
      </c>
      <c r="G16499" s="87"/>
      <c r="H16499" s="47"/>
      <c r="I16499" s="120">
        <v>0</v>
      </c>
      <c r="J16499" s="120">
        <v>0</v>
      </c>
    </row>
    <row r="16500" spans="1:10" ht="15" customHeight="1">
      <c r="A16500" s="46" t="s">
        <v>29496</v>
      </c>
      <c r="B16500" s="46" t="s">
        <v>29497</v>
      </c>
      <c r="C16500" s="47">
        <v>293.94080000000002</v>
      </c>
      <c r="D16500" s="119" t="s">
        <v>1418</v>
      </c>
      <c r="E16500" s="46" t="s">
        <v>1415</v>
      </c>
      <c r="F16500" s="121">
        <v>10.841200000000001</v>
      </c>
      <c r="G16500" s="87"/>
      <c r="H16500" s="47"/>
      <c r="I16500" s="120">
        <v>0</v>
      </c>
      <c r="J16500" s="120">
        <v>0</v>
      </c>
    </row>
    <row r="16501" spans="1:10" ht="15" customHeight="1">
      <c r="A16501" s="46" t="s">
        <v>29494</v>
      </c>
      <c r="B16501" s="46" t="s">
        <v>29495</v>
      </c>
      <c r="C16501" s="47">
        <v>226.20660000000001</v>
      </c>
      <c r="D16501" s="119" t="s">
        <v>23188</v>
      </c>
      <c r="E16501" s="46" t="s">
        <v>1418</v>
      </c>
      <c r="F16501" s="121">
        <v>40.276600000000002</v>
      </c>
      <c r="G16501" s="87"/>
      <c r="H16501" s="47"/>
      <c r="I16501" s="120">
        <v>0</v>
      </c>
      <c r="J16501" s="120">
        <v>0</v>
      </c>
    </row>
    <row r="16502" spans="1:10" ht="15" customHeight="1">
      <c r="A16502" s="46" t="s">
        <v>29516</v>
      </c>
      <c r="B16502" s="46" t="s">
        <v>29517</v>
      </c>
      <c r="C16502" s="47">
        <v>396.18099999999998</v>
      </c>
      <c r="D16502" s="119" t="s">
        <v>23186</v>
      </c>
      <c r="E16502" s="46" t="s">
        <v>23188</v>
      </c>
      <c r="F16502" s="121">
        <v>31.4528</v>
      </c>
      <c r="G16502" s="87"/>
      <c r="H16502" s="47"/>
      <c r="I16502" s="120">
        <v>0</v>
      </c>
      <c r="J16502" s="120">
        <v>0</v>
      </c>
    </row>
    <row r="16503" spans="1:10" ht="15" customHeight="1">
      <c r="A16503" s="46" t="s">
        <v>29514</v>
      </c>
      <c r="B16503" s="46" t="s">
        <v>29515</v>
      </c>
      <c r="C16503" s="47">
        <v>227.4846</v>
      </c>
      <c r="D16503" s="119" t="s">
        <v>1442</v>
      </c>
      <c r="E16503" s="46" t="s">
        <v>23186</v>
      </c>
      <c r="F16503" s="121">
        <v>8.4765999999999995</v>
      </c>
      <c r="G16503" s="87"/>
      <c r="H16503" s="47"/>
      <c r="I16503" s="120">
        <v>0</v>
      </c>
      <c r="J16503" s="120">
        <v>0</v>
      </c>
    </row>
    <row r="16504" spans="1:10" ht="15" customHeight="1">
      <c r="A16504" s="46" t="s">
        <v>29518</v>
      </c>
      <c r="B16504" s="46" t="s">
        <v>29519</v>
      </c>
      <c r="C16504" s="47">
        <v>504.88119999999998</v>
      </c>
      <c r="D16504" s="119" t="s">
        <v>1445</v>
      </c>
      <c r="E16504" s="46" t="s">
        <v>1442</v>
      </c>
      <c r="F16504" s="121">
        <v>7.2274000000000003</v>
      </c>
      <c r="G16504" s="87"/>
      <c r="H16504" s="47"/>
      <c r="I16504" s="120">
        <v>0</v>
      </c>
      <c r="J16504" s="120">
        <v>0</v>
      </c>
    </row>
    <row r="16505" spans="1:10" ht="15" customHeight="1">
      <c r="A16505" s="46" t="s">
        <v>29530</v>
      </c>
      <c r="B16505" s="46" t="s">
        <v>29531</v>
      </c>
      <c r="C16505" s="47">
        <v>1313.1558</v>
      </c>
      <c r="D16505" s="119" t="s">
        <v>3212</v>
      </c>
      <c r="E16505" s="46" t="s">
        <v>1445</v>
      </c>
      <c r="F16505" s="121">
        <v>2.6272000000000002</v>
      </c>
      <c r="G16505" s="87"/>
      <c r="H16505" s="47"/>
      <c r="I16505" s="120">
        <v>0</v>
      </c>
      <c r="J16505" s="120">
        <v>0</v>
      </c>
    </row>
    <row r="16506" spans="1:10" ht="15" customHeight="1">
      <c r="A16506" s="46" t="s">
        <v>29528</v>
      </c>
      <c r="B16506" s="46" t="s">
        <v>29529</v>
      </c>
      <c r="C16506" s="47">
        <v>189.88820000000001</v>
      </c>
      <c r="D16506" s="119" t="s">
        <v>3217</v>
      </c>
      <c r="E16506" s="46" t="s">
        <v>3212</v>
      </c>
      <c r="F16506" s="121">
        <v>18.477599999999999</v>
      </c>
      <c r="G16506" s="87"/>
      <c r="H16506" s="47"/>
      <c r="I16506" s="120">
        <v>0</v>
      </c>
      <c r="J16506" s="120">
        <v>0</v>
      </c>
    </row>
    <row r="16507" spans="1:10" ht="15" customHeight="1">
      <c r="A16507" s="46" t="s">
        <v>29526</v>
      </c>
      <c r="B16507" s="46" t="s">
        <v>29527</v>
      </c>
      <c r="C16507" s="47">
        <v>332.09500000000003</v>
      </c>
      <c r="D16507" s="119" t="s">
        <v>3220</v>
      </c>
      <c r="E16507" s="46" t="s">
        <v>3217</v>
      </c>
      <c r="F16507" s="121">
        <v>12.1326</v>
      </c>
      <c r="G16507" s="87"/>
      <c r="H16507" s="47"/>
      <c r="I16507" s="120">
        <v>2</v>
      </c>
      <c r="J16507" s="120">
        <v>0</v>
      </c>
    </row>
    <row r="16508" spans="1:10" ht="15" customHeight="1">
      <c r="A16508" s="46" t="s">
        <v>29524</v>
      </c>
      <c r="B16508" s="46" t="s">
        <v>29525</v>
      </c>
      <c r="C16508" s="47">
        <v>489.995</v>
      </c>
      <c r="D16508" s="119" t="s">
        <v>23179</v>
      </c>
      <c r="E16508" s="46" t="s">
        <v>3220</v>
      </c>
      <c r="F16508" s="121">
        <v>1.3384</v>
      </c>
      <c r="G16508" s="87"/>
      <c r="H16508" s="47"/>
      <c r="I16508" s="120">
        <v>4</v>
      </c>
      <c r="J16508" s="120">
        <v>0</v>
      </c>
    </row>
    <row r="16509" spans="1:10" ht="15" customHeight="1">
      <c r="A16509" s="46" t="s">
        <v>29522</v>
      </c>
      <c r="B16509" s="46" t="s">
        <v>29523</v>
      </c>
      <c r="C16509" s="47">
        <v>209.61580000000001</v>
      </c>
      <c r="D16509" s="119" t="s">
        <v>23177</v>
      </c>
      <c r="E16509" s="46" t="s">
        <v>23179</v>
      </c>
      <c r="F16509" s="121">
        <v>1.7665999999999999</v>
      </c>
      <c r="G16509" s="87"/>
      <c r="H16509" s="47"/>
      <c r="I16509" s="120">
        <v>0</v>
      </c>
      <c r="J16509" s="120">
        <v>0</v>
      </c>
    </row>
    <row r="16510" spans="1:10" ht="15" customHeight="1">
      <c r="A16510" s="46" t="s">
        <v>29520</v>
      </c>
      <c r="B16510" s="46" t="s">
        <v>29521</v>
      </c>
      <c r="C16510" s="47">
        <v>209.61580000000001</v>
      </c>
      <c r="D16510" s="119" t="s">
        <v>23175</v>
      </c>
      <c r="E16510" s="46" t="s">
        <v>23177</v>
      </c>
      <c r="F16510" s="121">
        <v>1.1422000000000001</v>
      </c>
      <c r="G16510" s="87"/>
      <c r="H16510" s="47"/>
      <c r="I16510" s="120">
        <v>0</v>
      </c>
      <c r="J16510" s="120">
        <v>0</v>
      </c>
    </row>
    <row r="16511" spans="1:10" ht="15" customHeight="1">
      <c r="A16511" s="46" t="s">
        <v>29540</v>
      </c>
      <c r="B16511" s="46" t="s">
        <v>29541</v>
      </c>
      <c r="C16511" s="47">
        <v>127.8004</v>
      </c>
      <c r="D16511" s="119" t="s">
        <v>23173</v>
      </c>
      <c r="E16511" s="46" t="s">
        <v>23175</v>
      </c>
      <c r="F16511" s="121">
        <v>0.7762</v>
      </c>
      <c r="G16511" s="87"/>
      <c r="H16511" s="47"/>
      <c r="I16511" s="120">
        <v>2</v>
      </c>
      <c r="J16511" s="120">
        <v>0</v>
      </c>
    </row>
    <row r="16512" spans="1:10" ht="15" customHeight="1">
      <c r="A16512" s="46" t="s">
        <v>29538</v>
      </c>
      <c r="B16512" s="46" t="s">
        <v>29539</v>
      </c>
      <c r="C16512" s="47">
        <v>33.228000000000002</v>
      </c>
      <c r="D16512" s="119" t="s">
        <v>6484</v>
      </c>
      <c r="E16512" s="46" t="s">
        <v>23173</v>
      </c>
      <c r="F16512" s="121">
        <v>2.5282</v>
      </c>
      <c r="G16512" s="87"/>
      <c r="H16512" s="47"/>
      <c r="I16512" s="120">
        <v>0</v>
      </c>
      <c r="J16512" s="120">
        <v>0</v>
      </c>
    </row>
    <row r="16513" spans="1:10" ht="15" customHeight="1">
      <c r="A16513" s="46" t="s">
        <v>29536</v>
      </c>
      <c r="B16513" s="46" t="s">
        <v>29537</v>
      </c>
      <c r="C16513" s="47">
        <v>157.1944</v>
      </c>
      <c r="D16513" s="119" t="s">
        <v>6489</v>
      </c>
      <c r="E16513" s="46" t="s">
        <v>6484</v>
      </c>
      <c r="F16513" s="121">
        <v>11.8004</v>
      </c>
      <c r="G16513" s="87"/>
      <c r="H16513" s="47"/>
      <c r="I16513" s="120">
        <v>1</v>
      </c>
      <c r="J16513" s="120">
        <v>0</v>
      </c>
    </row>
    <row r="16514" spans="1:10" ht="15" customHeight="1">
      <c r="A16514" s="46" t="s">
        <v>29534</v>
      </c>
      <c r="B16514" s="46" t="s">
        <v>29535</v>
      </c>
      <c r="C16514" s="47">
        <v>237.70859999999999</v>
      </c>
      <c r="D16514" s="119" t="s">
        <v>6494</v>
      </c>
      <c r="E16514" s="46" t="s">
        <v>6489</v>
      </c>
      <c r="F16514" s="121">
        <v>10.841200000000001</v>
      </c>
      <c r="G16514" s="87"/>
      <c r="H16514" s="47"/>
      <c r="I16514" s="120">
        <v>5</v>
      </c>
      <c r="J16514" s="120">
        <v>0</v>
      </c>
    </row>
    <row r="16515" spans="1:10" ht="15" customHeight="1">
      <c r="A16515" s="46" t="s">
        <v>29532</v>
      </c>
      <c r="B16515" s="46" t="s">
        <v>29533</v>
      </c>
      <c r="C16515" s="47">
        <v>49.842199999999998</v>
      </c>
      <c r="D16515" s="119" t="s">
        <v>6499</v>
      </c>
      <c r="E16515" s="46" t="s">
        <v>6494</v>
      </c>
      <c r="F16515" s="121">
        <v>3.9209999999999998</v>
      </c>
      <c r="G16515" s="87"/>
      <c r="H16515" s="47"/>
      <c r="I16515" s="120">
        <v>0</v>
      </c>
      <c r="J16515" s="120">
        <v>0</v>
      </c>
    </row>
    <row r="16516" spans="1:10" ht="15" customHeight="1">
      <c r="A16516" s="46" t="s">
        <v>29548</v>
      </c>
      <c r="B16516" s="46" t="s">
        <v>29549</v>
      </c>
      <c r="C16516" s="47">
        <v>127.8004</v>
      </c>
      <c r="D16516" s="119" t="s">
        <v>23167</v>
      </c>
      <c r="E16516" s="46" t="s">
        <v>6499</v>
      </c>
      <c r="F16516" s="121">
        <v>1.4722</v>
      </c>
      <c r="G16516" s="87"/>
      <c r="H16516" s="47"/>
      <c r="I16516" s="120">
        <v>1</v>
      </c>
      <c r="J16516" s="120">
        <v>0</v>
      </c>
    </row>
    <row r="16517" spans="1:10" ht="15" customHeight="1">
      <c r="A16517" s="46" t="s">
        <v>29546</v>
      </c>
      <c r="B16517" s="46" t="s">
        <v>29547</v>
      </c>
      <c r="C16517" s="47">
        <v>157.1944</v>
      </c>
      <c r="D16517" s="119" t="s">
        <v>23165</v>
      </c>
      <c r="E16517" s="46" t="s">
        <v>23167</v>
      </c>
      <c r="F16517" s="121">
        <v>1.6606000000000001</v>
      </c>
      <c r="G16517" s="87"/>
      <c r="H16517" s="47"/>
      <c r="I16517" s="120">
        <v>6</v>
      </c>
      <c r="J16517" s="120">
        <v>0</v>
      </c>
    </row>
    <row r="16518" spans="1:10" ht="15" customHeight="1">
      <c r="A16518" s="46" t="s">
        <v>29544</v>
      </c>
      <c r="B16518" s="46" t="s">
        <v>29545</v>
      </c>
      <c r="C16518" s="47">
        <v>219.81659999999999</v>
      </c>
      <c r="D16518" s="119" t="s">
        <v>23163</v>
      </c>
      <c r="E16518" s="46" t="s">
        <v>23165</v>
      </c>
      <c r="F16518" s="121">
        <v>3.6434000000000002</v>
      </c>
      <c r="G16518" s="87"/>
      <c r="H16518" s="47"/>
      <c r="I16518" s="120">
        <v>0</v>
      </c>
      <c r="J16518" s="120">
        <v>0</v>
      </c>
    </row>
    <row r="16519" spans="1:10" ht="15" customHeight="1">
      <c r="A16519" s="46" t="s">
        <v>29542</v>
      </c>
      <c r="B16519" s="46" t="s">
        <v>29543</v>
      </c>
      <c r="C16519" s="47">
        <v>237.70859999999999</v>
      </c>
      <c r="D16519" s="119" t="s">
        <v>23161</v>
      </c>
      <c r="E16519" s="46" t="s">
        <v>23163</v>
      </c>
      <c r="F16519" s="121">
        <v>5.899</v>
      </c>
      <c r="G16519" s="87"/>
      <c r="H16519" s="47"/>
      <c r="I16519" s="120">
        <v>1</v>
      </c>
      <c r="J16519" s="120">
        <v>0</v>
      </c>
    </row>
    <row r="16520" spans="1:10" ht="15" customHeight="1">
      <c r="A16520" s="46" t="s">
        <v>29550</v>
      </c>
      <c r="B16520" s="46" t="s">
        <v>29551</v>
      </c>
      <c r="C16520" s="47">
        <v>237.70859999999999</v>
      </c>
      <c r="D16520" s="119" t="s">
        <v>23159</v>
      </c>
      <c r="E16520" s="46" t="s">
        <v>23161</v>
      </c>
      <c r="F16520" s="121">
        <v>2.4786000000000001</v>
      </c>
      <c r="G16520" s="87"/>
      <c r="H16520" s="47"/>
      <c r="I16520" s="120">
        <v>1</v>
      </c>
      <c r="J16520" s="120">
        <v>0</v>
      </c>
    </row>
    <row r="16521" spans="1:10" ht="15" customHeight="1">
      <c r="A16521" s="46" t="s">
        <v>29552</v>
      </c>
      <c r="B16521" s="46" t="s">
        <v>29553</v>
      </c>
      <c r="C16521" s="47">
        <v>241.54259999999999</v>
      </c>
      <c r="D16521" s="119" t="s">
        <v>23157</v>
      </c>
      <c r="E16521" s="46" t="s">
        <v>23159</v>
      </c>
      <c r="F16521" s="121">
        <v>7.6585999999999999</v>
      </c>
      <c r="G16521" s="87"/>
      <c r="H16521" s="47"/>
      <c r="I16521" s="120">
        <v>0</v>
      </c>
      <c r="J16521" s="120">
        <v>0</v>
      </c>
    </row>
    <row r="16522" spans="1:10" ht="15" customHeight="1">
      <c r="A16522" s="46" t="s">
        <v>29578</v>
      </c>
      <c r="B16522" s="46" t="s">
        <v>29557</v>
      </c>
      <c r="C16522" s="47">
        <v>219.81659999999999</v>
      </c>
      <c r="D16522" s="119" t="s">
        <v>23155</v>
      </c>
      <c r="E16522" s="46" t="s">
        <v>23157</v>
      </c>
      <c r="F16522" s="121">
        <v>3.4203999999999999</v>
      </c>
      <c r="G16522" s="87"/>
      <c r="H16522" s="47"/>
      <c r="I16522" s="120">
        <v>0</v>
      </c>
      <c r="J16522" s="120">
        <v>0</v>
      </c>
    </row>
    <row r="16523" spans="1:10" ht="15" customHeight="1">
      <c r="A16523" s="46" t="s">
        <v>29576</v>
      </c>
      <c r="B16523" s="46" t="s">
        <v>29577</v>
      </c>
      <c r="C16523" s="47">
        <v>2172.6060000000002</v>
      </c>
      <c r="D16523" s="119" t="s">
        <v>23153</v>
      </c>
      <c r="E16523" s="46" t="s">
        <v>23155</v>
      </c>
      <c r="F16523" s="121">
        <v>6.0477999999999996</v>
      </c>
      <c r="G16523" s="87"/>
      <c r="H16523" s="47"/>
      <c r="I16523" s="120">
        <v>0</v>
      </c>
      <c r="J16523" s="120">
        <v>0</v>
      </c>
    </row>
    <row r="16524" spans="1:10" ht="15" customHeight="1">
      <c r="A16524" s="46" t="s">
        <v>29574</v>
      </c>
      <c r="B16524" s="46" t="s">
        <v>29575</v>
      </c>
      <c r="C16524" s="47">
        <v>370.62099999999998</v>
      </c>
      <c r="D16524" s="119" t="s">
        <v>23151</v>
      </c>
      <c r="E16524" s="46" t="s">
        <v>23153</v>
      </c>
      <c r="F16524" s="121">
        <v>4.8331999999999997</v>
      </c>
      <c r="G16524" s="87"/>
      <c r="H16524" s="47"/>
      <c r="I16524" s="120">
        <v>0</v>
      </c>
      <c r="J16524" s="120">
        <v>0</v>
      </c>
    </row>
    <row r="16525" spans="1:10" ht="15" customHeight="1">
      <c r="A16525" s="46" t="s">
        <v>29572</v>
      </c>
      <c r="B16525" s="46" t="s">
        <v>29573</v>
      </c>
      <c r="C16525" s="47">
        <v>97.128200000000007</v>
      </c>
      <c r="D16525" s="119" t="s">
        <v>6464</v>
      </c>
      <c r="E16525" s="46" t="s">
        <v>23151</v>
      </c>
      <c r="F16525" s="121">
        <v>10.8278</v>
      </c>
      <c r="G16525" s="87"/>
      <c r="H16525" s="47"/>
      <c r="I16525" s="120">
        <v>0</v>
      </c>
      <c r="J16525" s="120">
        <v>0</v>
      </c>
    </row>
    <row r="16526" spans="1:10" ht="15" customHeight="1">
      <c r="A16526" s="46" t="s">
        <v>29570</v>
      </c>
      <c r="B16526" s="46" t="s">
        <v>29571</v>
      </c>
      <c r="C16526" s="47">
        <v>497.14339999999999</v>
      </c>
      <c r="D16526" s="119" t="s">
        <v>6469</v>
      </c>
      <c r="E16526" s="46" t="s">
        <v>6464</v>
      </c>
      <c r="F16526" s="121">
        <v>4.9572000000000003</v>
      </c>
      <c r="G16526" s="87"/>
      <c r="H16526" s="47"/>
      <c r="I16526" s="120">
        <v>0</v>
      </c>
      <c r="J16526" s="120">
        <v>0</v>
      </c>
    </row>
    <row r="16527" spans="1:10" ht="15" customHeight="1">
      <c r="A16527" s="46" t="s">
        <v>29568</v>
      </c>
      <c r="B16527" s="46" t="s">
        <v>29569</v>
      </c>
      <c r="C16527" s="47">
        <v>121.4104</v>
      </c>
      <c r="D16527" s="119" t="s">
        <v>23210</v>
      </c>
      <c r="E16527" s="46" t="s">
        <v>6469</v>
      </c>
      <c r="F16527" s="121">
        <v>21.538599999999999</v>
      </c>
      <c r="G16527" s="87"/>
      <c r="H16527" s="47"/>
      <c r="I16527" s="120">
        <v>0</v>
      </c>
      <c r="J16527" s="120">
        <v>0</v>
      </c>
    </row>
    <row r="16528" spans="1:10" ht="15" customHeight="1">
      <c r="A16528" s="46" t="s">
        <v>29566</v>
      </c>
      <c r="B16528" s="46" t="s">
        <v>29567</v>
      </c>
      <c r="C16528" s="47">
        <v>664.56179999999995</v>
      </c>
      <c r="D16528" s="119" t="s">
        <v>6474</v>
      </c>
      <c r="E16528" s="46" t="s">
        <v>23210</v>
      </c>
      <c r="F16528" s="121">
        <v>14.9208</v>
      </c>
      <c r="G16528" s="87"/>
      <c r="H16528" s="47"/>
      <c r="I16528" s="120">
        <v>0</v>
      </c>
      <c r="J16528" s="120">
        <v>0</v>
      </c>
    </row>
    <row r="16529" spans="1:10" ht="15" customHeight="1">
      <c r="A16529" s="46" t="s">
        <v>29564</v>
      </c>
      <c r="B16529" s="46" t="s">
        <v>29565</v>
      </c>
      <c r="C16529" s="47">
        <v>154.63839999999999</v>
      </c>
      <c r="D16529" s="119" t="s">
        <v>23207</v>
      </c>
      <c r="E16529" s="46" t="s">
        <v>6474</v>
      </c>
      <c r="F16529" s="121">
        <v>28.800799999999999</v>
      </c>
      <c r="G16529" s="87"/>
      <c r="H16529" s="47"/>
      <c r="I16529" s="120">
        <v>0</v>
      </c>
      <c r="J16529" s="120">
        <v>0</v>
      </c>
    </row>
    <row r="16530" spans="1:10" ht="15" customHeight="1">
      <c r="A16530" s="46" t="s">
        <v>29562</v>
      </c>
      <c r="B16530" s="46" t="s">
        <v>29563</v>
      </c>
      <c r="C16530" s="47">
        <v>1022.4028</v>
      </c>
      <c r="D16530" s="119" t="s">
        <v>6479</v>
      </c>
      <c r="E16530" s="46" t="s">
        <v>23207</v>
      </c>
      <c r="F16530" s="121">
        <v>7.8570000000000002</v>
      </c>
      <c r="G16530" s="87"/>
      <c r="H16530" s="47"/>
      <c r="I16530" s="120">
        <v>0</v>
      </c>
      <c r="J16530" s="120">
        <v>0</v>
      </c>
    </row>
    <row r="16531" spans="1:10" ht="15" customHeight="1">
      <c r="A16531" s="46" t="s">
        <v>29560</v>
      </c>
      <c r="B16531" s="46" t="s">
        <v>29561</v>
      </c>
      <c r="C16531" s="47">
        <v>1211.5473999999999</v>
      </c>
      <c r="D16531" s="119" t="s">
        <v>6662</v>
      </c>
      <c r="E16531" s="46" t="s">
        <v>6479</v>
      </c>
      <c r="F16531" s="121">
        <v>6.2435999999999998</v>
      </c>
      <c r="G16531" s="87"/>
      <c r="H16531" s="47"/>
      <c r="I16531" s="120">
        <v>0</v>
      </c>
      <c r="J16531" s="120">
        <v>0</v>
      </c>
    </row>
    <row r="16532" spans="1:10" ht="15" customHeight="1">
      <c r="A16532" s="46" t="s">
        <v>29558</v>
      </c>
      <c r="B16532" s="46" t="s">
        <v>29559</v>
      </c>
      <c r="C16532" s="47">
        <v>1405.8037999999999</v>
      </c>
      <c r="D16532" s="119" t="s">
        <v>6665</v>
      </c>
      <c r="E16532" s="46" t="s">
        <v>6662</v>
      </c>
      <c r="F16532" s="121">
        <v>3.4352</v>
      </c>
      <c r="G16532" s="87"/>
      <c r="H16532" s="47"/>
      <c r="I16532" s="120">
        <v>0</v>
      </c>
      <c r="J16532" s="120">
        <v>0</v>
      </c>
    </row>
    <row r="16533" spans="1:10" ht="15" customHeight="1">
      <c r="A16533" s="46" t="s">
        <v>29556</v>
      </c>
      <c r="B16533" s="46" t="s">
        <v>29557</v>
      </c>
      <c r="C16533" s="47">
        <v>219.81659999999999</v>
      </c>
      <c r="D16533" s="119" t="s">
        <v>23202</v>
      </c>
      <c r="E16533" s="46" t="s">
        <v>6665</v>
      </c>
      <c r="F16533" s="121">
        <v>14.3658</v>
      </c>
      <c r="G16533" s="87"/>
      <c r="H16533" s="47"/>
      <c r="I16533" s="120">
        <v>0</v>
      </c>
      <c r="J16533" s="120">
        <v>0</v>
      </c>
    </row>
    <row r="16534" spans="1:10" ht="15" customHeight="1">
      <c r="A16534" s="46" t="s">
        <v>29554</v>
      </c>
      <c r="B16534" s="46" t="s">
        <v>29555</v>
      </c>
      <c r="C16534" s="47">
        <v>370.62099999999998</v>
      </c>
      <c r="D16534" s="119" t="s">
        <v>6668</v>
      </c>
      <c r="E16534" s="46" t="s">
        <v>23202</v>
      </c>
      <c r="F16534" s="121">
        <v>7.5991999999999997</v>
      </c>
      <c r="G16534" s="87"/>
      <c r="H16534" s="47"/>
      <c r="I16534" s="120">
        <v>0</v>
      </c>
      <c r="J16534" s="120">
        <v>0</v>
      </c>
    </row>
    <row r="16535" spans="1:10" ht="15" customHeight="1">
      <c r="A16535" s="46" t="s">
        <v>29589</v>
      </c>
      <c r="B16535" s="46" t="s">
        <v>29590</v>
      </c>
      <c r="C16535" s="47">
        <v>102.2402</v>
      </c>
      <c r="D16535" s="119" t="s">
        <v>23199</v>
      </c>
      <c r="E16535" s="46" t="s">
        <v>6668</v>
      </c>
      <c r="F16535" s="121">
        <v>14.782</v>
      </c>
      <c r="G16535" s="87"/>
      <c r="H16535" s="47"/>
      <c r="I16535" s="120">
        <v>0</v>
      </c>
      <c r="J16535" s="120">
        <v>0</v>
      </c>
    </row>
    <row r="16536" spans="1:10" ht="15" customHeight="1">
      <c r="A16536" s="46" t="s">
        <v>29587</v>
      </c>
      <c r="B16536" s="46" t="s">
        <v>29588</v>
      </c>
      <c r="C16536" s="47">
        <v>437.0772</v>
      </c>
      <c r="D16536" s="119" t="s">
        <v>6671</v>
      </c>
      <c r="E16536" s="46" t="s">
        <v>23199</v>
      </c>
      <c r="F16536" s="121">
        <v>4.5804</v>
      </c>
      <c r="G16536" s="87"/>
      <c r="H16536" s="47"/>
      <c r="I16536" s="120">
        <v>1</v>
      </c>
      <c r="J16536" s="120">
        <v>0</v>
      </c>
    </row>
    <row r="16537" spans="1:10" ht="15" customHeight="1">
      <c r="A16537" s="46" t="s">
        <v>29585</v>
      </c>
      <c r="B16537" s="46" t="s">
        <v>29586</v>
      </c>
      <c r="C16537" s="47">
        <v>127.8004</v>
      </c>
      <c r="D16537" s="119" t="s">
        <v>2201</v>
      </c>
      <c r="E16537" s="46" t="s">
        <v>6671</v>
      </c>
      <c r="F16537" s="121">
        <v>1.2492000000000001</v>
      </c>
      <c r="G16537" s="87"/>
      <c r="H16537" s="47"/>
      <c r="I16537" s="120">
        <v>0</v>
      </c>
      <c r="J16537" s="120">
        <v>0</v>
      </c>
    </row>
    <row r="16538" spans="1:10" ht="15" customHeight="1">
      <c r="A16538" s="46" t="s">
        <v>29583</v>
      </c>
      <c r="B16538" s="46" t="s">
        <v>29584</v>
      </c>
      <c r="C16538" s="47">
        <v>157.1944</v>
      </c>
      <c r="D16538" s="119" t="s">
        <v>2204</v>
      </c>
      <c r="E16538" s="46" t="s">
        <v>2201</v>
      </c>
      <c r="F16538" s="121">
        <v>0.78820000000000001</v>
      </c>
      <c r="G16538" s="87"/>
      <c r="H16538" s="47"/>
      <c r="I16538" s="120">
        <v>0</v>
      </c>
      <c r="J16538" s="120">
        <v>0</v>
      </c>
    </row>
    <row r="16539" spans="1:10" ht="15" customHeight="1">
      <c r="A16539" s="46" t="s">
        <v>29581</v>
      </c>
      <c r="B16539" s="46" t="s">
        <v>29582</v>
      </c>
      <c r="C16539" s="47">
        <v>246.65459999999999</v>
      </c>
      <c r="D16539" s="119" t="s">
        <v>23220</v>
      </c>
      <c r="E16539" s="46" t="s">
        <v>2204</v>
      </c>
      <c r="F16539" s="121">
        <v>1.9258</v>
      </c>
      <c r="G16539" s="87"/>
      <c r="H16539" s="47"/>
      <c r="I16539" s="120">
        <v>2</v>
      </c>
      <c r="J16539" s="120">
        <v>0</v>
      </c>
    </row>
    <row r="16540" spans="1:10" ht="15" customHeight="1">
      <c r="A16540" s="46" t="s">
        <v>29579</v>
      </c>
      <c r="B16540" s="46" t="s">
        <v>29580</v>
      </c>
      <c r="C16540" s="47">
        <v>306.7208</v>
      </c>
      <c r="D16540" s="119" t="s">
        <v>2206</v>
      </c>
      <c r="E16540" s="46" t="s">
        <v>23220</v>
      </c>
      <c r="F16540" s="121">
        <v>1.4574</v>
      </c>
      <c r="G16540" s="87"/>
      <c r="H16540" s="47"/>
      <c r="I16540" s="120">
        <v>0</v>
      </c>
      <c r="J16540" s="120">
        <v>0</v>
      </c>
    </row>
    <row r="16541" spans="1:10" ht="15" customHeight="1">
      <c r="A16541" s="46" t="s">
        <v>29621</v>
      </c>
      <c r="B16541" s="46" t="s">
        <v>34060</v>
      </c>
      <c r="C16541" s="47">
        <v>56.929200000000002</v>
      </c>
      <c r="D16541" s="119" t="s">
        <v>23217</v>
      </c>
      <c r="E16541" s="46" t="s">
        <v>2206</v>
      </c>
      <c r="F16541" s="121">
        <v>3.6434000000000002</v>
      </c>
      <c r="G16541" s="87"/>
      <c r="H16541" s="47"/>
      <c r="I16541" s="120">
        <v>0</v>
      </c>
      <c r="J16541" s="120">
        <v>0</v>
      </c>
    </row>
    <row r="16542" spans="1:10" ht="15" customHeight="1">
      <c r="A16542" s="46" t="s">
        <v>29620</v>
      </c>
      <c r="B16542" s="46" t="s">
        <v>34061</v>
      </c>
      <c r="C16542" s="47">
        <v>65.784999999999997</v>
      </c>
      <c r="D16542" s="119" t="s">
        <v>2208</v>
      </c>
      <c r="E16542" s="46" t="s">
        <v>23217</v>
      </c>
      <c r="F16542" s="121">
        <v>1.0409999999999999</v>
      </c>
      <c r="G16542" s="87"/>
      <c r="H16542" s="47"/>
      <c r="I16542" s="120">
        <v>0</v>
      </c>
      <c r="J16542" s="120">
        <v>0</v>
      </c>
    </row>
    <row r="16543" spans="1:10" ht="15" customHeight="1">
      <c r="A16543" s="46" t="s">
        <v>29619</v>
      </c>
      <c r="B16543" s="46" t="s">
        <v>34062</v>
      </c>
      <c r="C16543" s="47">
        <v>79.700999999999993</v>
      </c>
      <c r="D16543" s="119" t="s">
        <v>23214</v>
      </c>
      <c r="E16543" s="46" t="s">
        <v>2208</v>
      </c>
      <c r="F16543" s="121">
        <v>0.67679999999999996</v>
      </c>
      <c r="G16543" s="87"/>
      <c r="H16543" s="47"/>
      <c r="I16543" s="120">
        <v>1</v>
      </c>
      <c r="J16543" s="120">
        <v>0</v>
      </c>
    </row>
    <row r="16544" spans="1:10" ht="15" customHeight="1">
      <c r="A16544" s="46" t="s">
        <v>29618</v>
      </c>
      <c r="B16544" s="46" t="s">
        <v>34063</v>
      </c>
      <c r="C16544" s="47">
        <v>99.942400000000006</v>
      </c>
      <c r="D16544" s="119" t="s">
        <v>23232</v>
      </c>
      <c r="E16544" s="46" t="s">
        <v>23214</v>
      </c>
      <c r="F16544" s="121">
        <v>7.1406000000000001</v>
      </c>
      <c r="G16544" s="87"/>
      <c r="H16544" s="47"/>
      <c r="I16544" s="120">
        <v>2</v>
      </c>
      <c r="J16544" s="120">
        <v>0</v>
      </c>
    </row>
    <row r="16545" spans="1:10" ht="15" customHeight="1">
      <c r="A16545" s="46" t="s">
        <v>29616</v>
      </c>
      <c r="B16545" s="46" t="s">
        <v>29617</v>
      </c>
      <c r="C16545" s="47">
        <v>39.066200000000002</v>
      </c>
      <c r="D16545" s="119" t="s">
        <v>23230</v>
      </c>
      <c r="E16545" s="46" t="s">
        <v>23232</v>
      </c>
      <c r="F16545" s="121">
        <v>2.6272000000000002</v>
      </c>
      <c r="G16545" s="87"/>
      <c r="H16545" s="47"/>
      <c r="I16545" s="120">
        <v>2</v>
      </c>
      <c r="J16545" s="120">
        <v>0</v>
      </c>
    </row>
    <row r="16546" spans="1:10" ht="15" customHeight="1">
      <c r="A16546" s="46" t="s">
        <v>29614</v>
      </c>
      <c r="B16546" s="46" t="s">
        <v>29615</v>
      </c>
      <c r="C16546" s="47">
        <v>14.273400000000001</v>
      </c>
      <c r="D16546" s="119" t="s">
        <v>23228</v>
      </c>
      <c r="E16546" s="46" t="s">
        <v>23230</v>
      </c>
      <c r="F16546" s="121">
        <v>20.2498</v>
      </c>
      <c r="G16546" s="87"/>
      <c r="H16546" s="47"/>
      <c r="I16546" s="120">
        <v>0</v>
      </c>
      <c r="J16546" s="120">
        <v>0</v>
      </c>
    </row>
    <row r="16547" spans="1:10" ht="15" customHeight="1">
      <c r="A16547" s="46" t="s">
        <v>29612</v>
      </c>
      <c r="B16547" s="46" t="s">
        <v>29613</v>
      </c>
      <c r="C16547" s="47">
        <v>30.2864</v>
      </c>
      <c r="D16547" s="119" t="s">
        <v>23226</v>
      </c>
      <c r="E16547" s="46" t="s">
        <v>23228</v>
      </c>
      <c r="F16547" s="121">
        <v>32.122</v>
      </c>
      <c r="G16547" s="87"/>
      <c r="H16547" s="47"/>
      <c r="I16547" s="120">
        <v>0</v>
      </c>
      <c r="J16547" s="120">
        <v>0</v>
      </c>
    </row>
    <row r="16548" spans="1:10" ht="15" customHeight="1">
      <c r="A16548" s="46" t="s">
        <v>29610</v>
      </c>
      <c r="B16548" s="46" t="s">
        <v>29611</v>
      </c>
      <c r="C16548" s="47">
        <v>38.646799999999999</v>
      </c>
      <c r="D16548" s="119" t="s">
        <v>23224</v>
      </c>
      <c r="E16548" s="46" t="s">
        <v>23226</v>
      </c>
      <c r="F16548" s="121">
        <v>4.6943999999999999</v>
      </c>
      <c r="G16548" s="87"/>
      <c r="H16548" s="47"/>
      <c r="I16548" s="120">
        <v>0</v>
      </c>
      <c r="J16548" s="120">
        <v>0</v>
      </c>
    </row>
    <row r="16549" spans="1:10" ht="15" customHeight="1">
      <c r="A16549" s="46" t="s">
        <v>29608</v>
      </c>
      <c r="B16549" s="46" t="s">
        <v>29609</v>
      </c>
      <c r="C16549" s="47">
        <v>6.7050000000000001</v>
      </c>
      <c r="D16549" s="119" t="s">
        <v>6682</v>
      </c>
      <c r="E16549" s="46" t="s">
        <v>23224</v>
      </c>
      <c r="F16549" s="121">
        <v>8.9724000000000004</v>
      </c>
      <c r="G16549" s="87"/>
      <c r="H16549" s="47"/>
      <c r="I16549" s="120">
        <v>286</v>
      </c>
      <c r="J16549" s="120">
        <v>0</v>
      </c>
    </row>
    <row r="16550" spans="1:10" ht="15" customHeight="1">
      <c r="A16550" s="46" t="s">
        <v>5292</v>
      </c>
      <c r="B16550" s="46" t="s">
        <v>29607</v>
      </c>
      <c r="C16550" s="47">
        <v>5.0350000000000001</v>
      </c>
      <c r="D16550" s="119" t="s">
        <v>6684</v>
      </c>
      <c r="E16550" s="46" t="s">
        <v>6682</v>
      </c>
      <c r="F16550" s="121">
        <v>2.9990000000000001</v>
      </c>
      <c r="G16550" s="87"/>
      <c r="H16550" s="47"/>
      <c r="I16550" s="120">
        <v>782</v>
      </c>
      <c r="J16550" s="120">
        <v>0</v>
      </c>
    </row>
    <row r="16551" spans="1:10" ht="15" customHeight="1">
      <c r="A16551" s="46" t="s">
        <v>5294</v>
      </c>
      <c r="B16551" s="46" t="s">
        <v>29606</v>
      </c>
      <c r="C16551" s="47">
        <v>3.3397999999999999</v>
      </c>
      <c r="D16551" s="119" t="s">
        <v>6686</v>
      </c>
      <c r="E16551" s="46" t="s">
        <v>6684</v>
      </c>
      <c r="F16551" s="121">
        <v>13.260199999999999</v>
      </c>
      <c r="G16551" s="87"/>
      <c r="H16551" s="47"/>
      <c r="I16551" s="120">
        <v>981</v>
      </c>
      <c r="J16551" s="120">
        <v>0</v>
      </c>
    </row>
    <row r="16552" spans="1:10" ht="15" customHeight="1">
      <c r="A16552" s="46" t="s">
        <v>29604</v>
      </c>
      <c r="B16552" s="46" t="s">
        <v>29605</v>
      </c>
      <c r="C16552" s="47">
        <v>8.9315999999999995</v>
      </c>
      <c r="D16552" s="119" t="s">
        <v>6688</v>
      </c>
      <c r="E16552" s="46" t="s">
        <v>6686</v>
      </c>
      <c r="F16552" s="121">
        <v>11.921799999999999</v>
      </c>
      <c r="G16552" s="87"/>
      <c r="H16552" s="47"/>
      <c r="I16552" s="120">
        <v>84</v>
      </c>
      <c r="J16552" s="120">
        <v>0</v>
      </c>
    </row>
    <row r="16553" spans="1:10" ht="15" customHeight="1">
      <c r="A16553" s="46" t="s">
        <v>6437</v>
      </c>
      <c r="B16553" s="46" t="s">
        <v>29603</v>
      </c>
      <c r="C16553" s="47">
        <v>5.3676000000000004</v>
      </c>
      <c r="D16553" s="119" t="s">
        <v>23238</v>
      </c>
      <c r="E16553" s="46" t="s">
        <v>6688</v>
      </c>
      <c r="F16553" s="121">
        <v>4.6101999999999999</v>
      </c>
      <c r="G16553" s="87"/>
      <c r="H16553" s="47"/>
      <c r="I16553" s="120">
        <v>63</v>
      </c>
      <c r="J16553" s="120">
        <v>0</v>
      </c>
    </row>
    <row r="16554" spans="1:10" ht="15" customHeight="1">
      <c r="A16554" s="46" t="s">
        <v>6440</v>
      </c>
      <c r="B16554" s="46" t="s">
        <v>29602</v>
      </c>
      <c r="C16554" s="47">
        <v>4.782</v>
      </c>
      <c r="D16554" s="119" t="s">
        <v>6690</v>
      </c>
      <c r="E16554" s="46" t="s">
        <v>23238</v>
      </c>
      <c r="F16554" s="121">
        <v>19.803599999999999</v>
      </c>
      <c r="G16554" s="87"/>
      <c r="H16554" s="47"/>
      <c r="I16554" s="120">
        <v>1601</v>
      </c>
      <c r="J16554" s="120">
        <v>0</v>
      </c>
    </row>
    <row r="16555" spans="1:10" ht="15" customHeight="1">
      <c r="A16555" s="46" t="s">
        <v>29600</v>
      </c>
      <c r="B16555" s="46" t="s">
        <v>29601</v>
      </c>
      <c r="C16555" s="47">
        <v>6.4619999999999997</v>
      </c>
      <c r="D16555" s="119" t="s">
        <v>6692</v>
      </c>
      <c r="E16555" s="46" t="s">
        <v>6690</v>
      </c>
      <c r="F16555" s="121">
        <v>5.3536000000000001</v>
      </c>
      <c r="G16555" s="87"/>
      <c r="H16555" s="47"/>
      <c r="I16555" s="120">
        <v>0</v>
      </c>
      <c r="J16555" s="120">
        <v>0</v>
      </c>
    </row>
    <row r="16556" spans="1:10" ht="15" customHeight="1">
      <c r="A16556" s="46" t="s">
        <v>29598</v>
      </c>
      <c r="B16556" s="46" t="s">
        <v>29599</v>
      </c>
      <c r="C16556" s="47">
        <v>1.9742</v>
      </c>
      <c r="D16556" s="119" t="s">
        <v>23234</v>
      </c>
      <c r="E16556" s="46" t="s">
        <v>6692</v>
      </c>
      <c r="F16556" s="121">
        <v>4.9968000000000004</v>
      </c>
      <c r="G16556" s="87"/>
      <c r="H16556" s="47"/>
      <c r="I16556" s="120">
        <v>0</v>
      </c>
      <c r="J16556" s="120">
        <v>0</v>
      </c>
    </row>
    <row r="16557" spans="1:10" ht="15" customHeight="1">
      <c r="A16557" s="46" t="s">
        <v>29596</v>
      </c>
      <c r="B16557" s="46" t="s">
        <v>29597</v>
      </c>
      <c r="C16557" s="47">
        <v>7.5518000000000001</v>
      </c>
      <c r="D16557" s="119" t="s">
        <v>23256</v>
      </c>
      <c r="E16557" s="46" t="s">
        <v>23234</v>
      </c>
      <c r="F16557" s="121">
        <v>0.22320000000000001</v>
      </c>
      <c r="G16557" s="87"/>
      <c r="H16557" s="47"/>
      <c r="I16557" s="120">
        <v>0</v>
      </c>
      <c r="J16557" s="120">
        <v>0</v>
      </c>
    </row>
    <row r="16558" spans="1:10" ht="15" customHeight="1">
      <c r="A16558" s="46" t="s">
        <v>29595</v>
      </c>
      <c r="B16558" s="46" t="s">
        <v>34064</v>
      </c>
      <c r="C16558" s="47">
        <v>79.050399999999996</v>
      </c>
      <c r="D16558" s="119" t="s">
        <v>23254</v>
      </c>
      <c r="E16558" s="46" t="s">
        <v>23256</v>
      </c>
      <c r="F16558" s="121">
        <v>0.91700000000000004</v>
      </c>
      <c r="G16558" s="87"/>
      <c r="H16558" s="47"/>
      <c r="I16558" s="120">
        <v>13</v>
      </c>
      <c r="J16558" s="120">
        <v>0</v>
      </c>
    </row>
    <row r="16559" spans="1:10" ht="15" customHeight="1">
      <c r="A16559" s="46" t="s">
        <v>19311</v>
      </c>
      <c r="B16559" s="46" t="s">
        <v>34065</v>
      </c>
      <c r="C16559" s="47">
        <v>94.183800000000005</v>
      </c>
      <c r="D16559" s="119" t="s">
        <v>23252</v>
      </c>
      <c r="E16559" s="46" t="s">
        <v>23254</v>
      </c>
      <c r="F16559" s="121">
        <v>0.49580000000000002</v>
      </c>
      <c r="G16559" s="87"/>
      <c r="H16559" s="47"/>
      <c r="I16559" s="120">
        <v>19</v>
      </c>
      <c r="J16559" s="120">
        <v>0</v>
      </c>
    </row>
    <row r="16560" spans="1:10" ht="15" customHeight="1">
      <c r="A16560" s="46" t="s">
        <v>29593</v>
      </c>
      <c r="B16560" s="46" t="s">
        <v>29594</v>
      </c>
      <c r="C16560" s="47">
        <v>26.140999999999998</v>
      </c>
      <c r="D16560" s="119" t="s">
        <v>23250</v>
      </c>
      <c r="E16560" s="46" t="s">
        <v>23252</v>
      </c>
      <c r="F16560" s="121">
        <v>0.49580000000000002</v>
      </c>
      <c r="G16560" s="87"/>
      <c r="H16560" s="47"/>
      <c r="I16560" s="120">
        <v>0</v>
      </c>
      <c r="J16560" s="120">
        <v>0</v>
      </c>
    </row>
    <row r="16561" spans="1:10" ht="15" customHeight="1">
      <c r="A16561" s="46" t="s">
        <v>29591</v>
      </c>
      <c r="B16561" s="46" t="s">
        <v>29592</v>
      </c>
      <c r="C16561" s="47">
        <v>26.140999999999998</v>
      </c>
      <c r="D16561" s="119" t="s">
        <v>23248</v>
      </c>
      <c r="E16561" s="46" t="s">
        <v>23250</v>
      </c>
      <c r="F16561" s="121">
        <v>0.4708</v>
      </c>
      <c r="G16561" s="87"/>
      <c r="H16561" s="47"/>
      <c r="I16561" s="120">
        <v>0</v>
      </c>
      <c r="J16561" s="120">
        <v>0</v>
      </c>
    </row>
    <row r="16562" spans="1:10" ht="15" customHeight="1">
      <c r="A16562" s="46" t="s">
        <v>29832</v>
      </c>
      <c r="B16562" s="46" t="s">
        <v>29833</v>
      </c>
      <c r="C16562" s="47">
        <v>66.480599999999995</v>
      </c>
      <c r="D16562" s="119" t="s">
        <v>23246</v>
      </c>
      <c r="E16562" s="46" t="s">
        <v>23248</v>
      </c>
      <c r="F16562" s="121">
        <v>1.7350000000000001</v>
      </c>
      <c r="G16562" s="87"/>
      <c r="H16562" s="47"/>
      <c r="I16562" s="120">
        <v>30</v>
      </c>
      <c r="J16562" s="120">
        <v>0</v>
      </c>
    </row>
    <row r="16563" spans="1:10" ht="15" customHeight="1">
      <c r="A16563" s="46" t="s">
        <v>29830</v>
      </c>
      <c r="B16563" s="46" t="s">
        <v>29831</v>
      </c>
      <c r="C16563" s="47">
        <v>11.487</v>
      </c>
      <c r="D16563" s="119" t="s">
        <v>23244</v>
      </c>
      <c r="E16563" s="46" t="s">
        <v>23246</v>
      </c>
      <c r="F16563" s="121">
        <v>0.27260000000000001</v>
      </c>
      <c r="G16563" s="87"/>
      <c r="H16563" s="47"/>
      <c r="I16563" s="120">
        <v>97</v>
      </c>
      <c r="J16563" s="120">
        <v>0</v>
      </c>
    </row>
    <row r="16564" spans="1:10" ht="15" customHeight="1">
      <c r="A16564" s="46" t="s">
        <v>29828</v>
      </c>
      <c r="B16564" s="46" t="s">
        <v>29829</v>
      </c>
      <c r="C16564" s="47">
        <v>52.602600000000002</v>
      </c>
      <c r="D16564" s="119" t="s">
        <v>3475</v>
      </c>
      <c r="E16564" s="46" t="s">
        <v>23244</v>
      </c>
      <c r="F16564" s="121">
        <v>4.7291999999999996</v>
      </c>
      <c r="G16564" s="87"/>
      <c r="H16564" s="47"/>
      <c r="I16564" s="120">
        <v>7</v>
      </c>
      <c r="J16564" s="120">
        <v>0</v>
      </c>
    </row>
    <row r="16565" spans="1:10" ht="15" customHeight="1">
      <c r="A16565" s="46" t="s">
        <v>29826</v>
      </c>
      <c r="B16565" s="46" t="s">
        <v>29827</v>
      </c>
      <c r="C16565" s="47">
        <v>46.4542</v>
      </c>
      <c r="D16565" s="119" t="s">
        <v>3480</v>
      </c>
      <c r="E16565" s="46" t="s">
        <v>3475</v>
      </c>
      <c r="F16565" s="121">
        <v>1.611</v>
      </c>
      <c r="G16565" s="87"/>
      <c r="H16565" s="47"/>
      <c r="I16565" s="120">
        <v>5</v>
      </c>
      <c r="J16565" s="120">
        <v>0</v>
      </c>
    </row>
    <row r="16566" spans="1:10" ht="15" customHeight="1">
      <c r="A16566" s="46" t="s">
        <v>29824</v>
      </c>
      <c r="B16566" s="46" t="s">
        <v>29825</v>
      </c>
      <c r="C16566" s="47">
        <v>73.780199999999994</v>
      </c>
      <c r="D16566" s="119" t="s">
        <v>23269</v>
      </c>
      <c r="E16566" s="46" t="s">
        <v>3480</v>
      </c>
      <c r="F16566" s="121">
        <v>1.5613999999999999</v>
      </c>
      <c r="G16566" s="87"/>
      <c r="H16566" s="47"/>
      <c r="I16566" s="120">
        <v>2</v>
      </c>
      <c r="J16566" s="120">
        <v>0</v>
      </c>
    </row>
    <row r="16567" spans="1:10" ht="15" customHeight="1">
      <c r="A16567" s="46" t="s">
        <v>29822</v>
      </c>
      <c r="B16567" s="46" t="s">
        <v>29823</v>
      </c>
      <c r="C16567" s="47">
        <v>43.620399999999997</v>
      </c>
      <c r="D16567" s="119" t="s">
        <v>23267</v>
      </c>
      <c r="E16567" s="46" t="s">
        <v>23269</v>
      </c>
      <c r="F16567" s="121">
        <v>9.8149999999999995</v>
      </c>
      <c r="G16567" s="87"/>
      <c r="H16567" s="47"/>
      <c r="I16567" s="120">
        <v>11</v>
      </c>
      <c r="J16567" s="120">
        <v>0</v>
      </c>
    </row>
    <row r="16568" spans="1:10" ht="15" customHeight="1">
      <c r="A16568" s="46" t="s">
        <v>1106</v>
      </c>
      <c r="B16568" s="46" t="s">
        <v>29640</v>
      </c>
      <c r="C16568" s="47">
        <v>38.56</v>
      </c>
      <c r="D16568" s="119" t="s">
        <v>3489</v>
      </c>
      <c r="E16568" s="46" t="s">
        <v>23267</v>
      </c>
      <c r="F16568" s="121">
        <v>7.4504000000000001</v>
      </c>
      <c r="G16568" s="87"/>
      <c r="H16568" s="47"/>
      <c r="I16568" s="120">
        <v>11</v>
      </c>
      <c r="J16568" s="120">
        <v>0</v>
      </c>
    </row>
    <row r="16569" spans="1:10" ht="15" customHeight="1">
      <c r="A16569" s="46" t="s">
        <v>1144</v>
      </c>
      <c r="B16569" s="46" t="s">
        <v>29639</v>
      </c>
      <c r="C16569" s="47">
        <v>32.4876</v>
      </c>
      <c r="D16569" s="119" t="s">
        <v>23263</v>
      </c>
      <c r="E16569" s="46" t="s">
        <v>3489</v>
      </c>
      <c r="F16569" s="121">
        <v>16.283999999999999</v>
      </c>
      <c r="G16569" s="87"/>
      <c r="H16569" s="47"/>
      <c r="I16569" s="120">
        <v>45</v>
      </c>
      <c r="J16569" s="120">
        <v>0</v>
      </c>
    </row>
    <row r="16570" spans="1:10" ht="15" customHeight="1">
      <c r="A16570" s="46" t="s">
        <v>29637</v>
      </c>
      <c r="B16570" s="46" t="s">
        <v>29638</v>
      </c>
      <c r="C16570" s="47">
        <v>129.8792</v>
      </c>
      <c r="D16570" s="119" t="s">
        <v>3502</v>
      </c>
      <c r="E16570" s="46" t="s">
        <v>23263</v>
      </c>
      <c r="F16570" s="121">
        <v>3.6682000000000001</v>
      </c>
      <c r="G16570" s="87"/>
      <c r="H16570" s="47"/>
      <c r="I16570" s="120">
        <v>49</v>
      </c>
      <c r="J16570" s="120">
        <v>0</v>
      </c>
    </row>
    <row r="16571" spans="1:10" ht="15" customHeight="1">
      <c r="A16571" s="46" t="s">
        <v>2974</v>
      </c>
      <c r="B16571" s="46" t="s">
        <v>29636</v>
      </c>
      <c r="C16571" s="47">
        <v>6.8314000000000004</v>
      </c>
      <c r="D16571" s="119" t="s">
        <v>23260</v>
      </c>
      <c r="E16571" s="46" t="s">
        <v>3502</v>
      </c>
      <c r="F16571" s="121">
        <v>1.6508</v>
      </c>
      <c r="G16571" s="87"/>
      <c r="H16571" s="47"/>
      <c r="I16571" s="120">
        <v>13</v>
      </c>
      <c r="J16571" s="120">
        <v>0</v>
      </c>
    </row>
    <row r="16572" spans="1:10" ht="15" customHeight="1">
      <c r="A16572" s="46" t="s">
        <v>2980</v>
      </c>
      <c r="B16572" s="46" t="s">
        <v>29635</v>
      </c>
      <c r="C16572" s="47">
        <v>15.940200000000001</v>
      </c>
      <c r="D16572" s="119" t="s">
        <v>23258</v>
      </c>
      <c r="E16572" s="46" t="s">
        <v>23260</v>
      </c>
      <c r="F16572" s="121">
        <v>1.7846</v>
      </c>
      <c r="G16572" s="87"/>
      <c r="H16572" s="47"/>
      <c r="I16572" s="120">
        <v>24</v>
      </c>
      <c r="J16572" s="120">
        <v>0</v>
      </c>
    </row>
    <row r="16573" spans="1:10" ht="15" customHeight="1">
      <c r="A16573" s="46" t="s">
        <v>29633</v>
      </c>
      <c r="B16573" s="46" t="s">
        <v>29634</v>
      </c>
      <c r="C16573" s="47">
        <v>15.940200000000001</v>
      </c>
      <c r="D16573" s="119" t="s">
        <v>3485</v>
      </c>
      <c r="E16573" s="46" t="s">
        <v>23258</v>
      </c>
      <c r="F16573" s="121">
        <v>2.5775999999999999</v>
      </c>
      <c r="G16573" s="87"/>
      <c r="H16573" s="47"/>
      <c r="I16573" s="120">
        <v>0</v>
      </c>
      <c r="J16573" s="120">
        <v>0</v>
      </c>
    </row>
    <row r="16574" spans="1:10" ht="15" customHeight="1">
      <c r="A16574" s="46" t="s">
        <v>29631</v>
      </c>
      <c r="B16574" s="46" t="s">
        <v>29632</v>
      </c>
      <c r="C16574" s="47">
        <v>96.663600000000002</v>
      </c>
      <c r="D16574" s="119" t="s">
        <v>23281</v>
      </c>
      <c r="E16574" s="46" t="s">
        <v>3485</v>
      </c>
      <c r="F16574" s="121">
        <v>0.88739999999999997</v>
      </c>
      <c r="G16574" s="87"/>
      <c r="H16574" s="47"/>
      <c r="I16574" s="120">
        <v>1</v>
      </c>
      <c r="J16574" s="120">
        <v>0</v>
      </c>
    </row>
    <row r="16575" spans="1:10" ht="15" customHeight="1">
      <c r="A16575" s="46" t="s">
        <v>4497</v>
      </c>
      <c r="B16575" s="46" t="s">
        <v>29630</v>
      </c>
      <c r="C16575" s="47">
        <v>95.823999999999998</v>
      </c>
      <c r="D16575" s="119" t="s">
        <v>23279</v>
      </c>
      <c r="E16575" s="46" t="s">
        <v>23281</v>
      </c>
      <c r="F16575" s="121">
        <v>10.632999999999999</v>
      </c>
      <c r="G16575" s="87"/>
      <c r="H16575" s="47"/>
      <c r="I16575" s="120">
        <v>54</v>
      </c>
      <c r="J16575" s="120">
        <v>0</v>
      </c>
    </row>
    <row r="16576" spans="1:10" ht="15" customHeight="1">
      <c r="A16576" s="46" t="s">
        <v>4525</v>
      </c>
      <c r="B16576" s="46" t="s">
        <v>29629</v>
      </c>
      <c r="C16576" s="47">
        <v>46.827399999999997</v>
      </c>
      <c r="D16576" s="119" t="s">
        <v>3494</v>
      </c>
      <c r="E16576" s="46" t="s">
        <v>23279</v>
      </c>
      <c r="F16576" s="121">
        <v>8.5838000000000001</v>
      </c>
      <c r="G16576" s="87"/>
      <c r="H16576" s="47"/>
      <c r="I16576" s="120">
        <v>302</v>
      </c>
      <c r="J16576" s="120">
        <v>0</v>
      </c>
    </row>
    <row r="16577" spans="1:10" ht="15" customHeight="1">
      <c r="A16577" s="46" t="s">
        <v>29627</v>
      </c>
      <c r="B16577" s="46" t="s">
        <v>29628</v>
      </c>
      <c r="C16577" s="47">
        <v>98.373599999999996</v>
      </c>
      <c r="D16577" s="119" t="s">
        <v>3499</v>
      </c>
      <c r="E16577" s="46" t="s">
        <v>3494</v>
      </c>
      <c r="F16577" s="121">
        <v>6.3945999999999996</v>
      </c>
      <c r="G16577" s="87"/>
      <c r="H16577" s="47"/>
      <c r="I16577" s="120">
        <v>128</v>
      </c>
      <c r="J16577" s="120">
        <v>0</v>
      </c>
    </row>
    <row r="16578" spans="1:10" ht="15" customHeight="1">
      <c r="A16578" s="46" t="s">
        <v>29625</v>
      </c>
      <c r="B16578" s="46" t="s">
        <v>29626</v>
      </c>
      <c r="C16578" s="47">
        <v>4.8074000000000003</v>
      </c>
      <c r="D16578" s="119" t="s">
        <v>23276</v>
      </c>
      <c r="E16578" s="46" t="s">
        <v>3499</v>
      </c>
      <c r="F16578" s="121">
        <v>18.2026</v>
      </c>
      <c r="G16578" s="87"/>
      <c r="H16578" s="47"/>
      <c r="I16578" s="120">
        <v>10</v>
      </c>
      <c r="J16578" s="120">
        <v>0</v>
      </c>
    </row>
    <row r="16579" spans="1:10" ht="15" customHeight="1">
      <c r="A16579" s="46" t="s">
        <v>29624</v>
      </c>
      <c r="B16579" s="46" t="s">
        <v>29623</v>
      </c>
      <c r="C16579" s="47">
        <v>25.14</v>
      </c>
      <c r="D16579" s="119" t="s">
        <v>3506</v>
      </c>
      <c r="E16579" s="46" t="s">
        <v>23276</v>
      </c>
      <c r="F16579" s="121">
        <v>3.3460000000000001</v>
      </c>
      <c r="G16579" s="87"/>
      <c r="H16579" s="47"/>
      <c r="I16579" s="120">
        <v>1</v>
      </c>
      <c r="J16579" s="120">
        <v>0</v>
      </c>
    </row>
    <row r="16580" spans="1:10" ht="15" customHeight="1">
      <c r="A16580" s="46" t="s">
        <v>29622</v>
      </c>
      <c r="B16580" s="46" t="s">
        <v>29623</v>
      </c>
      <c r="C16580" s="47">
        <v>28.692399999999999</v>
      </c>
      <c r="D16580" s="119" t="s">
        <v>23273</v>
      </c>
      <c r="E16580" s="46" t="s">
        <v>3506</v>
      </c>
      <c r="F16580" s="121">
        <v>1.5167999999999999</v>
      </c>
      <c r="G16580" s="87"/>
      <c r="H16580" s="47"/>
      <c r="I16580" s="120">
        <v>0</v>
      </c>
      <c r="J16580" s="120">
        <v>0</v>
      </c>
    </row>
    <row r="16581" spans="1:10" ht="15" customHeight="1">
      <c r="A16581" s="46" t="s">
        <v>34066</v>
      </c>
      <c r="B16581" s="46" t="s">
        <v>34067</v>
      </c>
      <c r="C16581" s="47">
        <v>10.981</v>
      </c>
      <c r="D16581" s="119" t="s">
        <v>3510</v>
      </c>
      <c r="E16581" s="46" t="s">
        <v>23273</v>
      </c>
      <c r="F16581" s="121">
        <v>2.0495999999999999</v>
      </c>
      <c r="G16581" s="87"/>
      <c r="H16581" s="47"/>
      <c r="I16581" s="120">
        <v>10</v>
      </c>
      <c r="J16581" s="120">
        <v>0</v>
      </c>
    </row>
    <row r="16582" spans="1:10" ht="15" customHeight="1">
      <c r="A16582" s="46" t="s">
        <v>34068</v>
      </c>
      <c r="B16582" s="46" t="s">
        <v>34069</v>
      </c>
      <c r="C16582" s="47">
        <v>10.981</v>
      </c>
      <c r="D16582" s="119" t="s">
        <v>3512</v>
      </c>
      <c r="E16582" s="46" t="s">
        <v>3510</v>
      </c>
      <c r="F16582" s="121">
        <v>7.3116000000000003</v>
      </c>
      <c r="G16582" s="87"/>
      <c r="H16582" s="47"/>
      <c r="I16582" s="120">
        <v>10</v>
      </c>
      <c r="J16582" s="120">
        <v>0</v>
      </c>
    </row>
    <row r="16583" spans="1:10" ht="15" customHeight="1">
      <c r="A16583" s="46" t="s">
        <v>29660</v>
      </c>
      <c r="B16583" s="46" t="s">
        <v>29661</v>
      </c>
      <c r="C16583" s="47">
        <v>999.93060000000003</v>
      </c>
      <c r="D16583" s="119" t="s">
        <v>3515</v>
      </c>
      <c r="E16583" s="46" t="s">
        <v>3512</v>
      </c>
      <c r="F16583" s="121">
        <v>3.6484000000000001</v>
      </c>
      <c r="G16583" s="87"/>
      <c r="H16583" s="47"/>
      <c r="I16583" s="120">
        <v>1</v>
      </c>
      <c r="J16583" s="120">
        <v>0</v>
      </c>
    </row>
    <row r="16584" spans="1:10" ht="15" customHeight="1">
      <c r="A16584" s="46" t="s">
        <v>34070</v>
      </c>
      <c r="B16584" s="46" t="s">
        <v>34071</v>
      </c>
      <c r="C16584" s="47">
        <v>556.21140000000003</v>
      </c>
      <c r="D16584" s="119" t="s">
        <v>4400</v>
      </c>
      <c r="E16584" s="46" t="s">
        <v>3515</v>
      </c>
      <c r="F16584" s="121">
        <v>3.8342000000000001</v>
      </c>
      <c r="G16584" s="87"/>
      <c r="H16584" s="47"/>
      <c r="I16584" s="120">
        <v>1</v>
      </c>
      <c r="J16584" s="120">
        <v>0</v>
      </c>
    </row>
    <row r="16585" spans="1:10" ht="15" customHeight="1">
      <c r="A16585" s="46" t="s">
        <v>29658</v>
      </c>
      <c r="B16585" s="46" t="s">
        <v>29659</v>
      </c>
      <c r="C16585" s="47">
        <v>893.68799999999999</v>
      </c>
      <c r="D16585" s="119" t="s">
        <v>4405</v>
      </c>
      <c r="E16585" s="46" t="s">
        <v>4400</v>
      </c>
      <c r="F16585" s="121">
        <v>1.4276</v>
      </c>
      <c r="G16585" s="87"/>
      <c r="H16585" s="47"/>
      <c r="I16585" s="120">
        <v>1</v>
      </c>
      <c r="J16585" s="120">
        <v>0</v>
      </c>
    </row>
    <row r="16586" spans="1:10" ht="15" customHeight="1">
      <c r="A16586" s="46" t="s">
        <v>29656</v>
      </c>
      <c r="B16586" s="46" t="s">
        <v>29657</v>
      </c>
      <c r="C16586" s="47">
        <v>830.43320000000006</v>
      </c>
      <c r="D16586" s="119" t="s">
        <v>23297</v>
      </c>
      <c r="E16586" s="46" t="s">
        <v>4405</v>
      </c>
      <c r="F16586" s="121">
        <v>0.74360000000000004</v>
      </c>
      <c r="G16586" s="87"/>
      <c r="H16586" s="47"/>
      <c r="I16586" s="120">
        <v>2</v>
      </c>
      <c r="J16586" s="120">
        <v>0</v>
      </c>
    </row>
    <row r="16587" spans="1:10" ht="15" customHeight="1">
      <c r="A16587" s="46" t="s">
        <v>29654</v>
      </c>
      <c r="B16587" s="46" t="s">
        <v>29655</v>
      </c>
      <c r="C16587" s="47">
        <v>550.03779999999995</v>
      </c>
      <c r="D16587" s="119" t="s">
        <v>23295</v>
      </c>
      <c r="E16587" s="46" t="s">
        <v>23297</v>
      </c>
      <c r="F16587" s="121">
        <v>0.44619999999999999</v>
      </c>
      <c r="G16587" s="87"/>
      <c r="H16587" s="47"/>
      <c r="I16587" s="120">
        <v>1</v>
      </c>
      <c r="J16587" s="120">
        <v>0</v>
      </c>
    </row>
    <row r="16588" spans="1:10" ht="15" customHeight="1">
      <c r="A16588" s="46" t="s">
        <v>29652</v>
      </c>
      <c r="B16588" s="46" t="s">
        <v>29653</v>
      </c>
      <c r="C16588" s="47">
        <v>1062.4264000000001</v>
      </c>
      <c r="D16588" s="119" t="s">
        <v>23293</v>
      </c>
      <c r="E16588" s="46" t="s">
        <v>23295</v>
      </c>
      <c r="F16588" s="121">
        <v>6.7813999999999997</v>
      </c>
      <c r="G16588" s="87"/>
      <c r="H16588" s="47"/>
      <c r="I16588" s="120">
        <v>1</v>
      </c>
      <c r="J16588" s="120">
        <v>0</v>
      </c>
    </row>
    <row r="16589" spans="1:10" ht="15" customHeight="1">
      <c r="A16589" s="46" t="s">
        <v>29650</v>
      </c>
      <c r="B16589" s="46" t="s">
        <v>29651</v>
      </c>
      <c r="C16589" s="47">
        <v>1312.4090000000001</v>
      </c>
      <c r="D16589" s="119" t="s">
        <v>4409</v>
      </c>
      <c r="E16589" s="46" t="s">
        <v>23293</v>
      </c>
      <c r="F16589" s="121">
        <v>4.6844000000000001</v>
      </c>
      <c r="G16589" s="87"/>
      <c r="H16589" s="47"/>
      <c r="I16589" s="120">
        <v>1</v>
      </c>
      <c r="J16589" s="120">
        <v>0</v>
      </c>
    </row>
    <row r="16590" spans="1:10" ht="15" customHeight="1">
      <c r="A16590" s="46" t="s">
        <v>29648</v>
      </c>
      <c r="B16590" s="46" t="s">
        <v>29649</v>
      </c>
      <c r="C16590" s="47">
        <v>874.93920000000003</v>
      </c>
      <c r="D16590" s="119" t="s">
        <v>23290</v>
      </c>
      <c r="E16590" s="46" t="s">
        <v>4409</v>
      </c>
      <c r="F16590" s="121">
        <v>12.5366</v>
      </c>
      <c r="G16590" s="87"/>
      <c r="H16590" s="47"/>
      <c r="I16590" s="120">
        <v>1</v>
      </c>
      <c r="J16590" s="120">
        <v>0</v>
      </c>
    </row>
    <row r="16591" spans="1:10" ht="15" customHeight="1">
      <c r="A16591" s="46" t="s">
        <v>29646</v>
      </c>
      <c r="B16591" s="46" t="s">
        <v>29647</v>
      </c>
      <c r="C16591" s="47">
        <v>456.21839999999997</v>
      </c>
      <c r="D16591" s="119" t="s">
        <v>4413</v>
      </c>
      <c r="E16591" s="46" t="s">
        <v>23290</v>
      </c>
      <c r="F16591" s="121">
        <v>1.6766000000000001</v>
      </c>
      <c r="G16591" s="87"/>
      <c r="H16591" s="47"/>
      <c r="I16591" s="120">
        <v>1</v>
      </c>
      <c r="J16591" s="120">
        <v>0</v>
      </c>
    </row>
    <row r="16592" spans="1:10" ht="15" customHeight="1">
      <c r="A16592" s="46" t="s">
        <v>29667</v>
      </c>
      <c r="B16592" s="46" t="s">
        <v>29668</v>
      </c>
      <c r="C16592" s="47">
        <v>4.3083999999999998</v>
      </c>
      <c r="D16592" s="119" t="s">
        <v>23287</v>
      </c>
      <c r="E16592" s="46" t="s">
        <v>4413</v>
      </c>
      <c r="F16592" s="121">
        <v>1.0706</v>
      </c>
      <c r="G16592" s="87"/>
      <c r="H16592" s="47"/>
      <c r="I16592" s="120">
        <v>13</v>
      </c>
      <c r="J16592" s="120">
        <v>0</v>
      </c>
    </row>
    <row r="16593" spans="1:10" ht="15" customHeight="1">
      <c r="A16593" s="46" t="s">
        <v>29665</v>
      </c>
      <c r="B16593" s="46" t="s">
        <v>29666</v>
      </c>
      <c r="C16593" s="47">
        <v>4.3083999999999998</v>
      </c>
      <c r="D16593" s="119" t="s">
        <v>5035</v>
      </c>
      <c r="E16593" s="46" t="s">
        <v>23287</v>
      </c>
      <c r="F16593" s="121">
        <v>0.9194</v>
      </c>
      <c r="G16593" s="87"/>
      <c r="H16593" s="47"/>
      <c r="I16593" s="120">
        <v>87</v>
      </c>
      <c r="J16593" s="120">
        <v>0</v>
      </c>
    </row>
    <row r="16594" spans="1:10" ht="15" customHeight="1">
      <c r="A16594" s="46" t="s">
        <v>2120</v>
      </c>
      <c r="B16594" s="46" t="s">
        <v>29664</v>
      </c>
      <c r="C16594" s="47">
        <v>130.6404</v>
      </c>
      <c r="D16594" s="119" t="s">
        <v>23321</v>
      </c>
      <c r="E16594" s="46" t="s">
        <v>5035</v>
      </c>
      <c r="F16594" s="121">
        <v>5.1306000000000003</v>
      </c>
      <c r="G16594" s="87"/>
      <c r="H16594" s="47"/>
      <c r="I16594" s="120">
        <v>51</v>
      </c>
      <c r="J16594" s="120">
        <v>0</v>
      </c>
    </row>
    <row r="16595" spans="1:10" ht="15" customHeight="1">
      <c r="A16595" s="46" t="s">
        <v>2122</v>
      </c>
      <c r="B16595" s="46" t="s">
        <v>29663</v>
      </c>
      <c r="C16595" s="47">
        <v>197.50960000000001</v>
      </c>
      <c r="D16595" s="119" t="s">
        <v>23320</v>
      </c>
      <c r="E16595" s="46" t="s">
        <v>23321</v>
      </c>
      <c r="F16595" s="121">
        <v>4.8628</v>
      </c>
      <c r="G16595" s="87"/>
      <c r="H16595" s="47"/>
      <c r="I16595" s="120">
        <v>10</v>
      </c>
      <c r="J16595" s="120">
        <v>0</v>
      </c>
    </row>
    <row r="16596" spans="1:10" ht="15" customHeight="1">
      <c r="A16596" s="46" t="s">
        <v>2493</v>
      </c>
      <c r="B16596" s="46" t="s">
        <v>29662</v>
      </c>
      <c r="C16596" s="47">
        <v>5.8193999999999999</v>
      </c>
      <c r="D16596" s="119" t="s">
        <v>23318</v>
      </c>
      <c r="E16596" s="46" t="s">
        <v>23320</v>
      </c>
      <c r="F16596" s="121">
        <v>3.2469999999999999</v>
      </c>
      <c r="G16596" s="87"/>
      <c r="H16596" s="47"/>
      <c r="I16596" s="120">
        <v>82</v>
      </c>
      <c r="J16596" s="120">
        <v>0</v>
      </c>
    </row>
    <row r="16597" spans="1:10" ht="15" customHeight="1">
      <c r="A16597" s="46" t="s">
        <v>1859</v>
      </c>
      <c r="B16597" s="46" t="s">
        <v>29700</v>
      </c>
      <c r="C16597" s="47">
        <v>2.2814000000000001</v>
      </c>
      <c r="D16597" s="119" t="s">
        <v>23316</v>
      </c>
      <c r="E16597" s="46" t="s">
        <v>23318</v>
      </c>
      <c r="F16597" s="121">
        <v>2.7016</v>
      </c>
      <c r="G16597" s="87"/>
      <c r="H16597" s="47"/>
      <c r="I16597" s="120">
        <v>37</v>
      </c>
      <c r="J16597" s="120">
        <v>0</v>
      </c>
    </row>
    <row r="16598" spans="1:10" ht="15" customHeight="1">
      <c r="A16598" s="46" t="s">
        <v>1861</v>
      </c>
      <c r="B16598" s="46" t="s">
        <v>29699</v>
      </c>
      <c r="C16598" s="47">
        <v>4.4025999999999996</v>
      </c>
      <c r="D16598" s="119" t="s">
        <v>5036</v>
      </c>
      <c r="E16598" s="46" t="s">
        <v>23316</v>
      </c>
      <c r="F16598" s="121">
        <v>2.1960000000000002</v>
      </c>
      <c r="G16598" s="87"/>
      <c r="H16598" s="47"/>
      <c r="I16598" s="120">
        <v>136</v>
      </c>
      <c r="J16598" s="120">
        <v>0</v>
      </c>
    </row>
    <row r="16599" spans="1:10" ht="15" customHeight="1">
      <c r="A16599" s="46" t="s">
        <v>29697</v>
      </c>
      <c r="B16599" s="46" t="s">
        <v>29698</v>
      </c>
      <c r="C16599" s="47">
        <v>2.7831999999999999</v>
      </c>
      <c r="D16599" s="119" t="s">
        <v>5039</v>
      </c>
      <c r="E16599" s="46" t="s">
        <v>5036</v>
      </c>
      <c r="F16599" s="121">
        <v>2.4314</v>
      </c>
      <c r="G16599" s="87"/>
      <c r="H16599" s="47"/>
      <c r="I16599" s="120">
        <v>123</v>
      </c>
      <c r="J16599" s="120">
        <v>0</v>
      </c>
    </row>
    <row r="16600" spans="1:10" ht="15" customHeight="1">
      <c r="A16600" s="46" t="s">
        <v>29695</v>
      </c>
      <c r="B16600" s="46" t="s">
        <v>29696</v>
      </c>
      <c r="C16600" s="47">
        <v>2.6282000000000001</v>
      </c>
      <c r="D16600" s="119" t="s">
        <v>23312</v>
      </c>
      <c r="E16600" s="46" t="s">
        <v>5039</v>
      </c>
      <c r="F16600" s="121">
        <v>1.4128000000000001</v>
      </c>
      <c r="G16600" s="87"/>
      <c r="H16600" s="47"/>
      <c r="I16600" s="120">
        <v>1</v>
      </c>
      <c r="J16600" s="120">
        <v>0</v>
      </c>
    </row>
    <row r="16601" spans="1:10" ht="15" customHeight="1">
      <c r="A16601" s="46" t="s">
        <v>1864</v>
      </c>
      <c r="B16601" s="46" t="s">
        <v>29694</v>
      </c>
      <c r="C16601" s="47">
        <v>4.6050000000000004</v>
      </c>
      <c r="D16601" s="119" t="s">
        <v>23310</v>
      </c>
      <c r="E16601" s="46" t="s">
        <v>23312</v>
      </c>
      <c r="F16601" s="121">
        <v>1.2887999999999999</v>
      </c>
      <c r="G16601" s="87"/>
      <c r="H16601" s="47"/>
      <c r="I16601" s="120">
        <v>157</v>
      </c>
      <c r="J16601" s="120">
        <v>0</v>
      </c>
    </row>
    <row r="16602" spans="1:10" ht="15" customHeight="1">
      <c r="A16602" s="46" t="s">
        <v>1867</v>
      </c>
      <c r="B16602" s="46" t="s">
        <v>34072</v>
      </c>
      <c r="C16602" s="47">
        <v>5.0857999999999999</v>
      </c>
      <c r="D16602" s="119" t="s">
        <v>23308</v>
      </c>
      <c r="E16602" s="46" t="s">
        <v>23310</v>
      </c>
      <c r="F16602" s="121">
        <v>5.6512000000000002</v>
      </c>
      <c r="G16602" s="87"/>
      <c r="H16602" s="47"/>
      <c r="I16602" s="120">
        <v>107</v>
      </c>
      <c r="J16602" s="120">
        <v>0</v>
      </c>
    </row>
    <row r="16603" spans="1:10" ht="15" customHeight="1">
      <c r="A16603" s="46" t="s">
        <v>1870</v>
      </c>
      <c r="B16603" s="46" t="s">
        <v>29693</v>
      </c>
      <c r="C16603" s="47">
        <v>6.4398</v>
      </c>
      <c r="D16603" s="119" t="s">
        <v>23306</v>
      </c>
      <c r="E16603" s="46" t="s">
        <v>23308</v>
      </c>
      <c r="F16603" s="121">
        <v>5.6512000000000002</v>
      </c>
      <c r="G16603" s="87"/>
      <c r="H16603" s="47"/>
      <c r="I16603" s="120">
        <v>28</v>
      </c>
      <c r="J16603" s="120">
        <v>0</v>
      </c>
    </row>
    <row r="16604" spans="1:10" ht="15" customHeight="1">
      <c r="A16604" s="46" t="s">
        <v>1883</v>
      </c>
      <c r="B16604" s="46" t="s">
        <v>29692</v>
      </c>
      <c r="C16604" s="47">
        <v>6.7556000000000003</v>
      </c>
      <c r="D16604" s="119" t="s">
        <v>23304</v>
      </c>
      <c r="E16604" s="46" t="s">
        <v>23306</v>
      </c>
      <c r="F16604" s="121">
        <v>5.6512000000000002</v>
      </c>
      <c r="G16604" s="87"/>
      <c r="H16604" s="47"/>
      <c r="I16604" s="120">
        <v>114</v>
      </c>
      <c r="J16604" s="120">
        <v>0</v>
      </c>
    </row>
    <row r="16605" spans="1:10" ht="15" customHeight="1">
      <c r="A16605" s="46" t="s">
        <v>29690</v>
      </c>
      <c r="B16605" s="46" t="s">
        <v>29691</v>
      </c>
      <c r="C16605" s="47">
        <v>7.3376000000000001</v>
      </c>
      <c r="D16605" s="119" t="s">
        <v>5042</v>
      </c>
      <c r="E16605" s="46" t="s">
        <v>23304</v>
      </c>
      <c r="F16605" s="121">
        <v>1.4176</v>
      </c>
      <c r="G16605" s="87"/>
      <c r="H16605" s="47"/>
      <c r="I16605" s="120">
        <v>76</v>
      </c>
      <c r="J16605" s="120">
        <v>0</v>
      </c>
    </row>
    <row r="16606" spans="1:10" ht="15" customHeight="1">
      <c r="A16606" s="46" t="s">
        <v>1902</v>
      </c>
      <c r="B16606" s="46" t="s">
        <v>29689</v>
      </c>
      <c r="C16606" s="47">
        <v>7.8436000000000003</v>
      </c>
      <c r="D16606" s="119" t="s">
        <v>23301</v>
      </c>
      <c r="E16606" s="46" t="s">
        <v>5042</v>
      </c>
      <c r="F16606" s="121">
        <v>0.99139999999999995</v>
      </c>
      <c r="G16606" s="87"/>
      <c r="H16606" s="47"/>
      <c r="I16606" s="120">
        <v>118</v>
      </c>
      <c r="J16606" s="120">
        <v>0</v>
      </c>
    </row>
    <row r="16607" spans="1:10" ht="15" customHeight="1">
      <c r="A16607" s="46" t="s">
        <v>1923</v>
      </c>
      <c r="B16607" s="46" t="s">
        <v>29688</v>
      </c>
      <c r="C16607" s="47">
        <v>10.6774</v>
      </c>
      <c r="D16607" s="119" t="s">
        <v>5352</v>
      </c>
      <c r="E16607" s="46" t="s">
        <v>23301</v>
      </c>
      <c r="F16607" s="121">
        <v>2.8275999999999999</v>
      </c>
      <c r="G16607" s="87"/>
      <c r="H16607" s="47"/>
      <c r="I16607" s="120">
        <v>52</v>
      </c>
      <c r="J16607" s="120">
        <v>0</v>
      </c>
    </row>
    <row r="16608" spans="1:10" ht="15" customHeight="1">
      <c r="A16608" s="46" t="s">
        <v>36091</v>
      </c>
      <c r="B16608" s="46" t="s">
        <v>36092</v>
      </c>
      <c r="C16608" s="47">
        <v>3.7951999999999999</v>
      </c>
      <c r="D16608" s="119" t="s">
        <v>5357</v>
      </c>
      <c r="E16608" s="46" t="s">
        <v>5352</v>
      </c>
      <c r="F16608" s="121">
        <v>1.0706</v>
      </c>
      <c r="G16608" s="87"/>
      <c r="H16608" s="47"/>
      <c r="I16608" s="120">
        <v>20</v>
      </c>
      <c r="J16608" s="120">
        <v>0</v>
      </c>
    </row>
    <row r="16609" spans="1:10" ht="15" customHeight="1">
      <c r="A16609" s="46" t="s">
        <v>29686</v>
      </c>
      <c r="B16609" s="46" t="s">
        <v>29687</v>
      </c>
      <c r="C16609" s="47">
        <v>2.1819999999999999</v>
      </c>
      <c r="D16609" s="119" t="s">
        <v>5362</v>
      </c>
      <c r="E16609" s="46" t="s">
        <v>5357</v>
      </c>
      <c r="F16609" s="121">
        <v>0.3916</v>
      </c>
      <c r="G16609" s="87"/>
      <c r="H16609" s="47"/>
      <c r="I16609" s="120">
        <v>35</v>
      </c>
      <c r="J16609" s="120">
        <v>0</v>
      </c>
    </row>
    <row r="16610" spans="1:10" ht="15" customHeight="1">
      <c r="A16610" s="46" t="s">
        <v>29684</v>
      </c>
      <c r="B16610" s="46" t="s">
        <v>29685</v>
      </c>
      <c r="C16610" s="47">
        <v>2.8592</v>
      </c>
      <c r="D16610" s="119" t="s">
        <v>23331</v>
      </c>
      <c r="E16610" s="46" t="s">
        <v>5362</v>
      </c>
      <c r="F16610" s="121">
        <v>0.44619999999999999</v>
      </c>
      <c r="G16610" s="87"/>
      <c r="H16610" s="47"/>
      <c r="I16610" s="120">
        <v>39</v>
      </c>
      <c r="J16610" s="120">
        <v>0</v>
      </c>
    </row>
    <row r="16611" spans="1:10" ht="15" customHeight="1">
      <c r="A16611" s="46" t="s">
        <v>29682</v>
      </c>
      <c r="B16611" s="46" t="s">
        <v>29683</v>
      </c>
      <c r="C16611" s="47">
        <v>2.6314000000000002</v>
      </c>
      <c r="D16611" s="119" t="s">
        <v>23329</v>
      </c>
      <c r="E16611" s="46" t="s">
        <v>23331</v>
      </c>
      <c r="F16611" s="121">
        <v>4.9076000000000004</v>
      </c>
      <c r="G16611" s="87"/>
      <c r="H16611" s="47"/>
      <c r="I16611" s="120">
        <v>0</v>
      </c>
      <c r="J16611" s="120">
        <v>0</v>
      </c>
    </row>
    <row r="16612" spans="1:10" ht="15" customHeight="1">
      <c r="A16612" s="46" t="s">
        <v>2180</v>
      </c>
      <c r="B16612" s="46" t="s">
        <v>29681</v>
      </c>
      <c r="C16612" s="47">
        <v>4.4025999999999996</v>
      </c>
      <c r="D16612" s="119" t="s">
        <v>5366</v>
      </c>
      <c r="E16612" s="46" t="s">
        <v>23329</v>
      </c>
      <c r="F16612" s="121">
        <v>3.6581999999999999</v>
      </c>
      <c r="G16612" s="87"/>
      <c r="H16612" s="47"/>
      <c r="I16612" s="120">
        <v>34</v>
      </c>
      <c r="J16612" s="120">
        <v>0</v>
      </c>
    </row>
    <row r="16613" spans="1:10" ht="15" customHeight="1">
      <c r="A16613" s="46" t="s">
        <v>29679</v>
      </c>
      <c r="B16613" s="46" t="s">
        <v>29680</v>
      </c>
      <c r="C16613" s="47">
        <v>3.2639999999999998</v>
      </c>
      <c r="D16613" s="119" t="s">
        <v>23326</v>
      </c>
      <c r="E16613" s="46" t="s">
        <v>5366</v>
      </c>
      <c r="F16613" s="121">
        <v>7.5843999999999996</v>
      </c>
      <c r="G16613" s="87"/>
      <c r="H16613" s="47"/>
      <c r="I16613" s="120">
        <v>0</v>
      </c>
      <c r="J16613" s="120">
        <v>0</v>
      </c>
    </row>
    <row r="16614" spans="1:10" ht="15" customHeight="1">
      <c r="A16614" s="46" t="s">
        <v>2183</v>
      </c>
      <c r="B16614" s="46" t="s">
        <v>29678</v>
      </c>
      <c r="C16614" s="47">
        <v>4.6050000000000004</v>
      </c>
      <c r="D16614" s="119" t="s">
        <v>5371</v>
      </c>
      <c r="E16614" s="46" t="s">
        <v>23326</v>
      </c>
      <c r="F16614" s="121">
        <v>1.8613999999999999</v>
      </c>
      <c r="G16614" s="87"/>
      <c r="H16614" s="47"/>
      <c r="I16614" s="120">
        <v>0</v>
      </c>
      <c r="J16614" s="120">
        <v>0</v>
      </c>
    </row>
    <row r="16615" spans="1:10" ht="15" customHeight="1">
      <c r="A16615" s="46" t="s">
        <v>2186</v>
      </c>
      <c r="B16615" s="46" t="s">
        <v>29677</v>
      </c>
      <c r="C16615" s="47">
        <v>5.0857999999999999</v>
      </c>
      <c r="D16615" s="119" t="s">
        <v>5376</v>
      </c>
      <c r="E16615" s="46" t="s">
        <v>5371</v>
      </c>
      <c r="F16615" s="121">
        <v>0.7762</v>
      </c>
      <c r="G16615" s="87"/>
      <c r="H16615" s="47"/>
      <c r="I16615" s="120">
        <v>0</v>
      </c>
      <c r="J16615" s="120">
        <v>0</v>
      </c>
    </row>
    <row r="16616" spans="1:10" ht="15" customHeight="1">
      <c r="A16616" s="46" t="s">
        <v>29675</v>
      </c>
      <c r="B16616" s="46" t="s">
        <v>29676</v>
      </c>
      <c r="C16616" s="47">
        <v>5.5915999999999997</v>
      </c>
      <c r="D16616" s="119" t="s">
        <v>5481</v>
      </c>
      <c r="E16616" s="46" t="s">
        <v>5376</v>
      </c>
      <c r="F16616" s="121">
        <v>0.69399999999999995</v>
      </c>
      <c r="G16616" s="87"/>
      <c r="H16616" s="47"/>
      <c r="I16616" s="120">
        <v>0</v>
      </c>
      <c r="J16616" s="120">
        <v>0</v>
      </c>
    </row>
    <row r="16617" spans="1:10" ht="15" customHeight="1">
      <c r="A16617" s="46" t="s">
        <v>29673</v>
      </c>
      <c r="B16617" s="46" t="s">
        <v>29674</v>
      </c>
      <c r="C16617" s="47">
        <v>7.8436000000000003</v>
      </c>
      <c r="D16617" s="119" t="s">
        <v>23361</v>
      </c>
      <c r="E16617" s="46" t="s">
        <v>5481</v>
      </c>
      <c r="F16617" s="121">
        <v>1.0906</v>
      </c>
      <c r="G16617" s="87"/>
      <c r="H16617" s="47"/>
      <c r="I16617" s="120">
        <v>0</v>
      </c>
      <c r="J16617" s="120">
        <v>0</v>
      </c>
    </row>
    <row r="16618" spans="1:10" ht="15" customHeight="1">
      <c r="A16618" s="46" t="s">
        <v>29671</v>
      </c>
      <c r="B16618" s="46" t="s">
        <v>29672</v>
      </c>
      <c r="C16618" s="47">
        <v>10.6774</v>
      </c>
      <c r="D16618" s="119" t="s">
        <v>23359</v>
      </c>
      <c r="E16618" s="46" t="s">
        <v>23361</v>
      </c>
      <c r="F16618" s="121">
        <v>0.66920000000000002</v>
      </c>
      <c r="G16618" s="87"/>
      <c r="H16618" s="47"/>
      <c r="I16618" s="120">
        <v>0</v>
      </c>
      <c r="J16618" s="120">
        <v>0</v>
      </c>
    </row>
    <row r="16619" spans="1:10" ht="15" customHeight="1">
      <c r="A16619" s="46" t="s">
        <v>29669</v>
      </c>
      <c r="B16619" s="46" t="s">
        <v>29670</v>
      </c>
      <c r="C16619" s="47">
        <v>2.8601999999999999</v>
      </c>
      <c r="D16619" s="119" t="s">
        <v>23358</v>
      </c>
      <c r="E16619" s="46" t="s">
        <v>23359</v>
      </c>
      <c r="F16619" s="121">
        <v>4.9572000000000003</v>
      </c>
      <c r="G16619" s="87"/>
      <c r="H16619" s="47"/>
      <c r="I16619" s="120">
        <v>0</v>
      </c>
      <c r="J16619" s="120">
        <v>0</v>
      </c>
    </row>
    <row r="16620" spans="1:10" ht="15" customHeight="1">
      <c r="A16620" s="46" t="s">
        <v>29707</v>
      </c>
      <c r="B16620" s="46" t="s">
        <v>29708</v>
      </c>
      <c r="C16620" s="47">
        <v>45.543399999999998</v>
      </c>
      <c r="D16620" s="119" t="s">
        <v>23356</v>
      </c>
      <c r="E16620" s="46" t="s">
        <v>23358</v>
      </c>
      <c r="F16620" s="121">
        <v>4.9321999999999999</v>
      </c>
      <c r="G16620" s="87"/>
      <c r="H16620" s="47"/>
      <c r="I16620" s="120">
        <v>0</v>
      </c>
      <c r="J16620" s="120">
        <v>0</v>
      </c>
    </row>
    <row r="16621" spans="1:10" ht="15" customHeight="1">
      <c r="A16621" s="46" t="s">
        <v>3376</v>
      </c>
      <c r="B16621" s="46" t="s">
        <v>36410</v>
      </c>
      <c r="C16621" s="47">
        <v>14.6752</v>
      </c>
      <c r="D16621" s="119" t="s">
        <v>23354</v>
      </c>
      <c r="E16621" s="46" t="s">
        <v>23356</v>
      </c>
      <c r="F16621" s="121">
        <v>4.1391999999999998</v>
      </c>
      <c r="G16621" s="87"/>
      <c r="H16621" s="47"/>
      <c r="I16621" s="120">
        <v>209</v>
      </c>
      <c r="J16621" s="120">
        <v>0</v>
      </c>
    </row>
    <row r="16622" spans="1:10" ht="15" customHeight="1">
      <c r="A16622" s="46" t="s">
        <v>3379</v>
      </c>
      <c r="B16622" s="46" t="s">
        <v>36411</v>
      </c>
      <c r="C16622" s="47">
        <v>18.723400000000002</v>
      </c>
      <c r="D16622" s="119" t="s">
        <v>23352</v>
      </c>
      <c r="E16622" s="46" t="s">
        <v>23354</v>
      </c>
      <c r="F16622" s="121">
        <v>3.48</v>
      </c>
      <c r="G16622" s="87"/>
      <c r="H16622" s="47"/>
      <c r="I16622" s="120">
        <v>50</v>
      </c>
      <c r="J16622" s="120">
        <v>0</v>
      </c>
    </row>
    <row r="16623" spans="1:10" ht="15" customHeight="1">
      <c r="A16623" s="46" t="s">
        <v>3382</v>
      </c>
      <c r="B16623" s="46" t="s">
        <v>36412</v>
      </c>
      <c r="C16623" s="47">
        <v>23.277799999999999</v>
      </c>
      <c r="D16623" s="119" t="s">
        <v>23350</v>
      </c>
      <c r="E16623" s="46" t="s">
        <v>23352</v>
      </c>
      <c r="F16623" s="121">
        <v>3.2715999999999998</v>
      </c>
      <c r="G16623" s="87"/>
      <c r="H16623" s="47"/>
      <c r="I16623" s="120">
        <v>817</v>
      </c>
      <c r="J16623" s="120">
        <v>0</v>
      </c>
    </row>
    <row r="16624" spans="1:10" ht="15" customHeight="1">
      <c r="A16624" s="46" t="s">
        <v>29705</v>
      </c>
      <c r="B16624" s="46" t="s">
        <v>29706</v>
      </c>
      <c r="C16624" s="47">
        <v>15.839</v>
      </c>
      <c r="D16624" s="119" t="s">
        <v>5489</v>
      </c>
      <c r="E16624" s="46" t="s">
        <v>23350</v>
      </c>
      <c r="F16624" s="121">
        <v>3.3996</v>
      </c>
      <c r="G16624" s="87"/>
      <c r="H16624" s="47"/>
      <c r="I16624" s="120">
        <v>0</v>
      </c>
      <c r="J16624" s="120">
        <v>0</v>
      </c>
    </row>
    <row r="16625" spans="1:10" ht="15" customHeight="1">
      <c r="A16625" s="46" t="s">
        <v>14217</v>
      </c>
      <c r="B16625" s="46" t="s">
        <v>14218</v>
      </c>
      <c r="C16625" s="47">
        <v>18.369199999999999</v>
      </c>
      <c r="D16625" s="119" t="s">
        <v>5492</v>
      </c>
      <c r="E16625" s="46" t="s">
        <v>5489</v>
      </c>
      <c r="F16625" s="121">
        <v>2.0165999999999999</v>
      </c>
      <c r="G16625" s="87"/>
      <c r="H16625" s="47"/>
      <c r="I16625" s="120">
        <v>517</v>
      </c>
      <c r="J16625" s="120">
        <v>0</v>
      </c>
    </row>
    <row r="16626" spans="1:10" ht="15" customHeight="1">
      <c r="A16626" s="46" t="s">
        <v>14215</v>
      </c>
      <c r="B16626" s="46" t="s">
        <v>14216</v>
      </c>
      <c r="C16626" s="47">
        <v>21.506599999999999</v>
      </c>
      <c r="D16626" s="119" t="s">
        <v>5495</v>
      </c>
      <c r="E16626" s="46" t="s">
        <v>5492</v>
      </c>
      <c r="F16626" s="121">
        <v>2.5282</v>
      </c>
      <c r="G16626" s="87"/>
      <c r="H16626" s="47"/>
      <c r="I16626" s="120">
        <v>0</v>
      </c>
      <c r="J16626" s="120">
        <v>0</v>
      </c>
    </row>
    <row r="16627" spans="1:10" ht="15" customHeight="1">
      <c r="A16627" s="46" t="s">
        <v>29703</v>
      </c>
      <c r="B16627" s="46" t="s">
        <v>29704</v>
      </c>
      <c r="C16627" s="47">
        <v>93.617000000000004</v>
      </c>
      <c r="D16627" s="119" t="s">
        <v>23345</v>
      </c>
      <c r="E16627" s="46" t="s">
        <v>5495</v>
      </c>
      <c r="F16627" s="121">
        <v>5.2545999999999999</v>
      </c>
      <c r="G16627" s="87"/>
      <c r="H16627" s="47"/>
      <c r="I16627" s="120">
        <v>11</v>
      </c>
      <c r="J16627" s="120">
        <v>0</v>
      </c>
    </row>
    <row r="16628" spans="1:10" ht="15" customHeight="1">
      <c r="A16628" s="46" t="s">
        <v>29701</v>
      </c>
      <c r="B16628" s="46" t="s">
        <v>29702</v>
      </c>
      <c r="C16628" s="47">
        <v>24.593399999999999</v>
      </c>
      <c r="D16628" s="119" t="s">
        <v>23343</v>
      </c>
      <c r="E16628" s="46" t="s">
        <v>23345</v>
      </c>
      <c r="F16628" s="121">
        <v>10.98</v>
      </c>
      <c r="G16628" s="87"/>
      <c r="H16628" s="47"/>
      <c r="I16628" s="120">
        <v>2</v>
      </c>
      <c r="J16628" s="120">
        <v>0</v>
      </c>
    </row>
    <row r="16629" spans="1:10" ht="15" customHeight="1">
      <c r="A16629" s="46" t="s">
        <v>3892</v>
      </c>
      <c r="B16629" s="46" t="s">
        <v>29715</v>
      </c>
      <c r="C16629" s="47">
        <v>50.126199999999997</v>
      </c>
      <c r="D16629" s="119" t="s">
        <v>23341</v>
      </c>
      <c r="E16629" s="46" t="s">
        <v>23343</v>
      </c>
      <c r="F16629" s="121">
        <v>9.9390000000000001</v>
      </c>
      <c r="G16629" s="87"/>
      <c r="H16629" s="47"/>
      <c r="I16629" s="120">
        <v>159</v>
      </c>
      <c r="J16629" s="120">
        <v>0</v>
      </c>
    </row>
    <row r="16630" spans="1:10" ht="15" customHeight="1">
      <c r="A16630" s="46" t="s">
        <v>29713</v>
      </c>
      <c r="B16630" s="46" t="s">
        <v>29714</v>
      </c>
      <c r="C16630" s="47">
        <v>31.95</v>
      </c>
      <c r="D16630" s="119" t="s">
        <v>5498</v>
      </c>
      <c r="E16630" s="46" t="s">
        <v>23341</v>
      </c>
      <c r="F16630" s="121">
        <v>1.4186000000000001</v>
      </c>
      <c r="G16630" s="87"/>
      <c r="H16630" s="47"/>
      <c r="I16630" s="120">
        <v>0</v>
      </c>
      <c r="J16630" s="120">
        <v>0</v>
      </c>
    </row>
    <row r="16631" spans="1:10" ht="15" customHeight="1">
      <c r="A16631" s="46" t="s">
        <v>3895</v>
      </c>
      <c r="B16631" s="46" t="s">
        <v>29712</v>
      </c>
      <c r="C16631" s="47">
        <v>47.286200000000001</v>
      </c>
      <c r="D16631" s="119" t="s">
        <v>23338</v>
      </c>
      <c r="E16631" s="46" t="s">
        <v>5498</v>
      </c>
      <c r="F16631" s="121">
        <v>1.0658000000000001</v>
      </c>
      <c r="G16631" s="87"/>
      <c r="H16631" s="47"/>
      <c r="I16631" s="120">
        <v>4</v>
      </c>
      <c r="J16631" s="120">
        <v>0</v>
      </c>
    </row>
    <row r="16632" spans="1:10" ht="15" customHeight="1">
      <c r="A16632" s="46" t="s">
        <v>7171</v>
      </c>
      <c r="B16632" s="46" t="s">
        <v>29711</v>
      </c>
      <c r="C16632" s="47">
        <v>15.336</v>
      </c>
      <c r="D16632" s="119" t="s">
        <v>23336</v>
      </c>
      <c r="E16632" s="46" t="s">
        <v>23338</v>
      </c>
      <c r="F16632" s="121">
        <v>0.7228</v>
      </c>
      <c r="G16632" s="87"/>
      <c r="H16632" s="47"/>
      <c r="I16632" s="120">
        <v>1</v>
      </c>
      <c r="J16632" s="120">
        <v>0</v>
      </c>
    </row>
    <row r="16633" spans="1:10" ht="15" customHeight="1">
      <c r="A16633" s="46" t="s">
        <v>29709</v>
      </c>
      <c r="B16633" s="46" t="s">
        <v>29710</v>
      </c>
      <c r="C16633" s="47">
        <v>4.0990000000000002</v>
      </c>
      <c r="D16633" s="119" t="s">
        <v>23370</v>
      </c>
      <c r="E16633" s="46" t="s">
        <v>23336</v>
      </c>
      <c r="F16633" s="121">
        <v>1.1898</v>
      </c>
      <c r="G16633" s="87"/>
      <c r="H16633" s="47"/>
      <c r="I16633" s="120">
        <v>2</v>
      </c>
      <c r="J16633" s="120">
        <v>0</v>
      </c>
    </row>
    <row r="16634" spans="1:10" ht="15" customHeight="1">
      <c r="A16634" s="46" t="s">
        <v>4236</v>
      </c>
      <c r="B16634" s="46" t="s">
        <v>34078</v>
      </c>
      <c r="C16634" s="47">
        <v>4.5544000000000002</v>
      </c>
      <c r="D16634" s="119" t="s">
        <v>23369</v>
      </c>
      <c r="E16634" s="46" t="s">
        <v>23370</v>
      </c>
      <c r="F16634" s="121">
        <v>0.52059999999999995</v>
      </c>
      <c r="G16634" s="87"/>
      <c r="H16634" s="47"/>
      <c r="I16634" s="120">
        <v>396</v>
      </c>
      <c r="J16634" s="120">
        <v>0</v>
      </c>
    </row>
    <row r="16635" spans="1:10" ht="15" customHeight="1">
      <c r="A16635" s="46" t="s">
        <v>29720</v>
      </c>
      <c r="B16635" s="46" t="s">
        <v>29721</v>
      </c>
      <c r="C16635" s="47">
        <v>2.6282000000000001</v>
      </c>
      <c r="D16635" s="119" t="s">
        <v>23368</v>
      </c>
      <c r="E16635" s="46" t="s">
        <v>23369</v>
      </c>
      <c r="F16635" s="121">
        <v>0.79320000000000002</v>
      </c>
      <c r="G16635" s="87"/>
      <c r="H16635" s="47"/>
      <c r="I16635" s="120">
        <v>140</v>
      </c>
      <c r="J16635" s="120">
        <v>0</v>
      </c>
    </row>
    <row r="16636" spans="1:10" ht="15" customHeight="1">
      <c r="A16636" s="46" t="s">
        <v>4241</v>
      </c>
      <c r="B16636" s="46" t="s">
        <v>34077</v>
      </c>
      <c r="C16636" s="47">
        <v>5.1109999999999998</v>
      </c>
      <c r="D16636" s="119" t="s">
        <v>6126</v>
      </c>
      <c r="E16636" s="46" t="s">
        <v>23368</v>
      </c>
      <c r="F16636" s="121">
        <v>1.1153999999999999</v>
      </c>
      <c r="G16636" s="87"/>
      <c r="H16636" s="47"/>
      <c r="I16636" s="120">
        <v>329</v>
      </c>
      <c r="J16636" s="120">
        <v>0</v>
      </c>
    </row>
    <row r="16637" spans="1:10" ht="15" customHeight="1">
      <c r="A16637" s="46" t="s">
        <v>29718</v>
      </c>
      <c r="B16637" s="46" t="s">
        <v>29719</v>
      </c>
      <c r="C16637" s="47">
        <v>2.6282000000000001</v>
      </c>
      <c r="D16637" s="119" t="s">
        <v>6137</v>
      </c>
      <c r="E16637" s="46" t="s">
        <v>6126</v>
      </c>
      <c r="F16637" s="121">
        <v>4.9820000000000002</v>
      </c>
      <c r="G16637" s="87"/>
      <c r="H16637" s="47"/>
      <c r="I16637" s="120">
        <v>158</v>
      </c>
      <c r="J16637" s="120">
        <v>0</v>
      </c>
    </row>
    <row r="16638" spans="1:10" ht="15" customHeight="1">
      <c r="A16638" s="46" t="s">
        <v>34073</v>
      </c>
      <c r="B16638" s="46" t="s">
        <v>34074</v>
      </c>
      <c r="C16638" s="47">
        <v>68.365600000000001</v>
      </c>
      <c r="D16638" s="119" t="s">
        <v>23367</v>
      </c>
      <c r="E16638" s="46" t="s">
        <v>6137</v>
      </c>
      <c r="F16638" s="121">
        <v>6.7664</v>
      </c>
      <c r="G16638" s="87"/>
      <c r="H16638" s="47"/>
      <c r="I16638" s="120">
        <v>10</v>
      </c>
      <c r="J16638" s="120">
        <v>0</v>
      </c>
    </row>
    <row r="16639" spans="1:10" ht="15" customHeight="1">
      <c r="A16639" s="46" t="s">
        <v>34075</v>
      </c>
      <c r="B16639" s="46" t="s">
        <v>34076</v>
      </c>
      <c r="C16639" s="47">
        <v>68.365600000000001</v>
      </c>
      <c r="D16639" s="119" t="s">
        <v>6139</v>
      </c>
      <c r="E16639" s="46" t="s">
        <v>23367</v>
      </c>
      <c r="F16639" s="121">
        <v>3.1726000000000001</v>
      </c>
      <c r="G16639" s="87"/>
      <c r="H16639" s="47"/>
      <c r="I16639" s="120">
        <v>10</v>
      </c>
      <c r="J16639" s="120">
        <v>0</v>
      </c>
    </row>
    <row r="16640" spans="1:10" ht="15" customHeight="1">
      <c r="A16640" s="46" t="s">
        <v>29716</v>
      </c>
      <c r="B16640" s="46" t="s">
        <v>29717</v>
      </c>
      <c r="C16640" s="47">
        <v>12.574999999999999</v>
      </c>
      <c r="D16640" s="119" t="s">
        <v>23366</v>
      </c>
      <c r="E16640" s="46" t="s">
        <v>6139</v>
      </c>
      <c r="F16640" s="121">
        <v>3.7921999999999998</v>
      </c>
      <c r="G16640" s="87"/>
      <c r="H16640" s="47"/>
      <c r="I16640" s="120">
        <v>0</v>
      </c>
      <c r="J16640" s="120">
        <v>0</v>
      </c>
    </row>
    <row r="16641" spans="1:10" ht="15" customHeight="1">
      <c r="A16641" s="46" t="s">
        <v>29746</v>
      </c>
      <c r="B16641" s="46" t="s">
        <v>29747</v>
      </c>
      <c r="C16641" s="47">
        <v>17.762</v>
      </c>
      <c r="D16641" s="119" t="s">
        <v>6141</v>
      </c>
      <c r="E16641" s="46" t="s">
        <v>23366</v>
      </c>
      <c r="F16641" s="121">
        <v>4.3869999999999996</v>
      </c>
      <c r="G16641" s="87"/>
      <c r="H16641" s="47"/>
      <c r="I16641" s="120">
        <v>0</v>
      </c>
      <c r="J16641" s="120">
        <v>0</v>
      </c>
    </row>
    <row r="16642" spans="1:10" ht="15" customHeight="1">
      <c r="A16642" s="46" t="s">
        <v>29744</v>
      </c>
      <c r="B16642" s="46" t="s">
        <v>29745</v>
      </c>
      <c r="C16642" s="47">
        <v>15.257</v>
      </c>
      <c r="D16642" s="119" t="s">
        <v>6143</v>
      </c>
      <c r="E16642" s="46" t="s">
        <v>6141</v>
      </c>
      <c r="F16642" s="121">
        <v>2.9742000000000002</v>
      </c>
      <c r="G16642" s="87"/>
      <c r="H16642" s="47"/>
      <c r="I16642" s="120">
        <v>0</v>
      </c>
      <c r="J16642" s="120">
        <v>0</v>
      </c>
    </row>
    <row r="16643" spans="1:10" ht="15" customHeight="1">
      <c r="A16643" s="46" t="s">
        <v>29742</v>
      </c>
      <c r="B16643" s="46" t="s">
        <v>29743</v>
      </c>
      <c r="C16643" s="47">
        <v>6.5532000000000004</v>
      </c>
      <c r="D16643" s="119" t="s">
        <v>23365</v>
      </c>
      <c r="E16643" s="46" t="s">
        <v>6143</v>
      </c>
      <c r="F16643" s="121">
        <v>3.5196000000000001</v>
      </c>
      <c r="G16643" s="87"/>
      <c r="H16643" s="47"/>
      <c r="I16643" s="120">
        <v>0</v>
      </c>
      <c r="J16643" s="120">
        <v>0</v>
      </c>
    </row>
    <row r="16644" spans="1:10" ht="15" customHeight="1">
      <c r="A16644" s="46" t="s">
        <v>29740</v>
      </c>
      <c r="B16644" s="46" t="s">
        <v>29741</v>
      </c>
      <c r="C16644" s="47">
        <v>4.0481999999999996</v>
      </c>
      <c r="D16644" s="119" t="s">
        <v>6145</v>
      </c>
      <c r="E16644" s="46" t="s">
        <v>23365</v>
      </c>
      <c r="F16644" s="121">
        <v>6.9893999999999998</v>
      </c>
      <c r="G16644" s="87"/>
      <c r="H16644" s="47"/>
      <c r="I16644" s="120">
        <v>429</v>
      </c>
      <c r="J16644" s="120">
        <v>0</v>
      </c>
    </row>
    <row r="16645" spans="1:10" ht="15" customHeight="1">
      <c r="A16645" s="46" t="s">
        <v>29738</v>
      </c>
      <c r="B16645" s="46" t="s">
        <v>29739</v>
      </c>
      <c r="C16645" s="47">
        <v>4.0481999999999996</v>
      </c>
      <c r="D16645" s="119" t="s">
        <v>6148</v>
      </c>
      <c r="E16645" s="46" t="s">
        <v>6145</v>
      </c>
      <c r="F16645" s="121">
        <v>1.9036</v>
      </c>
      <c r="G16645" s="87"/>
      <c r="H16645" s="47"/>
      <c r="I16645" s="120">
        <v>636</v>
      </c>
      <c r="J16645" s="120">
        <v>0</v>
      </c>
    </row>
    <row r="16646" spans="1:10" ht="15" customHeight="1">
      <c r="A16646" s="46" t="s">
        <v>29736</v>
      </c>
      <c r="B16646" s="46" t="s">
        <v>29737</v>
      </c>
      <c r="C16646" s="47">
        <v>13.663</v>
      </c>
      <c r="D16646" s="119" t="s">
        <v>23364</v>
      </c>
      <c r="E16646" s="46" t="s">
        <v>6148</v>
      </c>
      <c r="F16646" s="121">
        <v>2.4538000000000002</v>
      </c>
      <c r="G16646" s="87"/>
      <c r="H16646" s="47"/>
      <c r="I16646" s="120">
        <v>0</v>
      </c>
      <c r="J16646" s="120">
        <v>0</v>
      </c>
    </row>
    <row r="16647" spans="1:10" ht="15" customHeight="1">
      <c r="A16647" s="46" t="s">
        <v>29734</v>
      </c>
      <c r="B16647" s="46" t="s">
        <v>29735</v>
      </c>
      <c r="C16647" s="47">
        <v>29.603200000000001</v>
      </c>
      <c r="D16647" s="119" t="s">
        <v>23379</v>
      </c>
      <c r="E16647" s="46" t="s">
        <v>23364</v>
      </c>
      <c r="F16647" s="121">
        <v>3.1105999999999998</v>
      </c>
      <c r="G16647" s="87"/>
      <c r="H16647" s="47"/>
      <c r="I16647" s="120">
        <v>1</v>
      </c>
      <c r="J16647" s="120">
        <v>0</v>
      </c>
    </row>
    <row r="16648" spans="1:10" ht="15" customHeight="1">
      <c r="A16648" s="46" t="s">
        <v>29732</v>
      </c>
      <c r="B16648" s="46" t="s">
        <v>29733</v>
      </c>
      <c r="C16648" s="47">
        <v>4.5544000000000002</v>
      </c>
      <c r="D16648" s="119" t="s">
        <v>23377</v>
      </c>
      <c r="E16648" s="46" t="s">
        <v>23379</v>
      </c>
      <c r="F16648" s="121">
        <v>1.4856</v>
      </c>
      <c r="G16648" s="87"/>
      <c r="H16648" s="47"/>
      <c r="I16648" s="120">
        <v>0</v>
      </c>
      <c r="J16648" s="120">
        <v>0</v>
      </c>
    </row>
    <row r="16649" spans="1:10" ht="15" customHeight="1">
      <c r="A16649" s="46" t="s">
        <v>29730</v>
      </c>
      <c r="B16649" s="46" t="s">
        <v>29731</v>
      </c>
      <c r="C16649" s="47">
        <v>55.689399999999999</v>
      </c>
      <c r="D16649" s="119" t="s">
        <v>23375</v>
      </c>
      <c r="E16649" s="46" t="s">
        <v>23377</v>
      </c>
      <c r="F16649" s="121">
        <v>0.24099999999999999</v>
      </c>
      <c r="G16649" s="87"/>
      <c r="H16649" s="47"/>
      <c r="I16649" s="120">
        <v>0</v>
      </c>
      <c r="J16649" s="120">
        <v>0</v>
      </c>
    </row>
    <row r="16650" spans="1:10" ht="15" customHeight="1">
      <c r="A16650" s="46" t="s">
        <v>29728</v>
      </c>
      <c r="B16650" s="46" t="s">
        <v>29729</v>
      </c>
      <c r="C16650" s="47">
        <v>187.6388</v>
      </c>
      <c r="D16650" s="119" t="s">
        <v>23373</v>
      </c>
      <c r="E16650" s="46" t="s">
        <v>23375</v>
      </c>
      <c r="F16650" s="121">
        <v>2.2324000000000002</v>
      </c>
      <c r="G16650" s="87"/>
      <c r="H16650" s="47"/>
      <c r="I16650" s="120">
        <v>0</v>
      </c>
      <c r="J16650" s="120">
        <v>0</v>
      </c>
    </row>
    <row r="16651" spans="1:10" ht="15" customHeight="1">
      <c r="A16651" s="46" t="s">
        <v>29726</v>
      </c>
      <c r="B16651" s="46" t="s">
        <v>29727</v>
      </c>
      <c r="C16651" s="47">
        <v>7.2363999999999997</v>
      </c>
      <c r="D16651" s="119" t="s">
        <v>23371</v>
      </c>
      <c r="E16651" s="46" t="s">
        <v>23373</v>
      </c>
      <c r="F16651" s="121">
        <v>0.32219999999999999</v>
      </c>
      <c r="G16651" s="87"/>
      <c r="H16651" s="47"/>
      <c r="I16651" s="120">
        <v>0</v>
      </c>
      <c r="J16651" s="120">
        <v>0</v>
      </c>
    </row>
    <row r="16652" spans="1:10" ht="15" customHeight="1">
      <c r="A16652" s="46" t="s">
        <v>29724</v>
      </c>
      <c r="B16652" s="46" t="s">
        <v>29725</v>
      </c>
      <c r="C16652" s="47">
        <v>4.5544000000000002</v>
      </c>
      <c r="D16652" s="119" t="s">
        <v>23393</v>
      </c>
      <c r="E16652" s="46" t="s">
        <v>23371</v>
      </c>
      <c r="F16652" s="121">
        <v>3.7385999999999999</v>
      </c>
      <c r="G16652" s="87"/>
      <c r="H16652" s="47"/>
      <c r="I16652" s="120">
        <v>0</v>
      </c>
      <c r="J16652" s="120">
        <v>0</v>
      </c>
    </row>
    <row r="16653" spans="1:10" ht="15" customHeight="1">
      <c r="A16653" s="46" t="s">
        <v>29722</v>
      </c>
      <c r="B16653" s="46" t="s">
        <v>29723</v>
      </c>
      <c r="C16653" s="47">
        <v>5.5663999999999998</v>
      </c>
      <c r="D16653" s="119" t="s">
        <v>23391</v>
      </c>
      <c r="E16653" s="46" t="s">
        <v>23393</v>
      </c>
      <c r="F16653" s="121">
        <v>3.2178</v>
      </c>
      <c r="G16653" s="87"/>
      <c r="H16653" s="47"/>
      <c r="I16653" s="120">
        <v>0</v>
      </c>
      <c r="J16653" s="120">
        <v>0</v>
      </c>
    </row>
    <row r="16654" spans="1:10" ht="15" customHeight="1">
      <c r="A16654" s="46" t="s">
        <v>34079</v>
      </c>
      <c r="B16654" s="46" t="s">
        <v>34080</v>
      </c>
      <c r="D16654" s="119" t="s">
        <v>23389</v>
      </c>
      <c r="E16654" s="46" t="s">
        <v>23391</v>
      </c>
      <c r="F16654" s="121">
        <v>3.6532</v>
      </c>
      <c r="G16654" s="87"/>
      <c r="H16654" s="47"/>
      <c r="I16654" s="120">
        <v>0</v>
      </c>
      <c r="J16654" s="120">
        <v>0</v>
      </c>
    </row>
    <row r="16655" spans="1:10" ht="15" customHeight="1">
      <c r="A16655" s="46" t="s">
        <v>29791</v>
      </c>
      <c r="B16655" s="46" t="s">
        <v>29792</v>
      </c>
      <c r="C16655" s="47">
        <v>48.099400000000003</v>
      </c>
      <c r="D16655" s="119" t="s">
        <v>23387</v>
      </c>
      <c r="E16655" s="46" t="s">
        <v>23389</v>
      </c>
      <c r="F16655" s="121">
        <v>3.7473999999999998</v>
      </c>
      <c r="G16655" s="87"/>
      <c r="H16655" s="47"/>
      <c r="I16655" s="120">
        <v>0</v>
      </c>
      <c r="J16655" s="120">
        <v>0</v>
      </c>
    </row>
    <row r="16656" spans="1:10" ht="15" customHeight="1">
      <c r="A16656" s="46" t="s">
        <v>29789</v>
      </c>
      <c r="B16656" s="46" t="s">
        <v>29790</v>
      </c>
      <c r="C16656" s="47">
        <v>173.5762</v>
      </c>
      <c r="D16656" s="119" t="s">
        <v>23385</v>
      </c>
      <c r="E16656" s="46" t="s">
        <v>23387</v>
      </c>
      <c r="F16656" s="121">
        <v>4.5720000000000001</v>
      </c>
      <c r="G16656" s="87"/>
      <c r="H16656" s="47"/>
      <c r="I16656" s="120">
        <v>3</v>
      </c>
      <c r="J16656" s="120">
        <v>0</v>
      </c>
    </row>
    <row r="16657" spans="1:10" ht="15" customHeight="1">
      <c r="A16657" s="46" t="s">
        <v>29787</v>
      </c>
      <c r="B16657" s="46" t="s">
        <v>29788</v>
      </c>
      <c r="C16657" s="47">
        <v>71.1036</v>
      </c>
      <c r="D16657" s="119" t="s">
        <v>23383</v>
      </c>
      <c r="E16657" s="46" t="s">
        <v>23385</v>
      </c>
      <c r="F16657" s="121">
        <v>4.2211999999999996</v>
      </c>
      <c r="G16657" s="87"/>
      <c r="H16657" s="47"/>
      <c r="I16657" s="120">
        <v>1</v>
      </c>
      <c r="J16657" s="120">
        <v>0</v>
      </c>
    </row>
    <row r="16658" spans="1:10" ht="15" customHeight="1">
      <c r="A16658" s="46" t="s">
        <v>29785</v>
      </c>
      <c r="B16658" s="46" t="s">
        <v>29786</v>
      </c>
      <c r="C16658" s="47">
        <v>73.598200000000006</v>
      </c>
      <c r="D16658" s="119" t="s">
        <v>23381</v>
      </c>
      <c r="E16658" s="46" t="s">
        <v>23383</v>
      </c>
      <c r="F16658" s="121">
        <v>6.5510000000000002</v>
      </c>
      <c r="G16658" s="87"/>
      <c r="H16658" s="47"/>
      <c r="I16658" s="120">
        <v>1</v>
      </c>
      <c r="J16658" s="120">
        <v>0</v>
      </c>
    </row>
    <row r="16659" spans="1:10" ht="15" customHeight="1">
      <c r="A16659" s="46" t="s">
        <v>29783</v>
      </c>
      <c r="B16659" s="46" t="s">
        <v>29784</v>
      </c>
      <c r="C16659" s="47">
        <v>48.099400000000003</v>
      </c>
      <c r="D16659" s="119" t="s">
        <v>6096</v>
      </c>
      <c r="E16659" s="46" t="s">
        <v>23381</v>
      </c>
      <c r="F16659" s="121">
        <v>1.2887999999999999</v>
      </c>
      <c r="G16659" s="87"/>
      <c r="H16659" s="47"/>
      <c r="I16659" s="120">
        <v>1</v>
      </c>
      <c r="J16659" s="120">
        <v>0</v>
      </c>
    </row>
    <row r="16660" spans="1:10" ht="15" customHeight="1">
      <c r="A16660" s="46" t="s">
        <v>4059</v>
      </c>
      <c r="B16660" s="46" t="s">
        <v>29782</v>
      </c>
      <c r="C16660" s="47">
        <v>48.457999999999998</v>
      </c>
      <c r="D16660" s="119" t="s">
        <v>6099</v>
      </c>
      <c r="E16660" s="46" t="s">
        <v>6096</v>
      </c>
      <c r="F16660" s="121">
        <v>1.3382000000000001</v>
      </c>
      <c r="G16660" s="87"/>
      <c r="H16660" s="47"/>
      <c r="I16660" s="120">
        <v>5</v>
      </c>
      <c r="J16660" s="120">
        <v>0</v>
      </c>
    </row>
    <row r="16661" spans="1:10" ht="15" customHeight="1">
      <c r="A16661" s="46" t="s">
        <v>29780</v>
      </c>
      <c r="B16661" s="46" t="s">
        <v>29781</v>
      </c>
      <c r="C16661" s="47">
        <v>52.449199999999998</v>
      </c>
      <c r="D16661" s="119" t="s">
        <v>6102</v>
      </c>
      <c r="E16661" s="46" t="s">
        <v>6099</v>
      </c>
      <c r="F16661" s="121">
        <v>1.6744000000000001</v>
      </c>
      <c r="G16661" s="87"/>
      <c r="H16661" s="47"/>
      <c r="I16661" s="120">
        <v>1</v>
      </c>
      <c r="J16661" s="120">
        <v>0</v>
      </c>
    </row>
    <row r="16662" spans="1:10" ht="15" customHeight="1">
      <c r="A16662" s="46" t="s">
        <v>29778</v>
      </c>
      <c r="B16662" s="46" t="s">
        <v>29779</v>
      </c>
      <c r="C16662" s="47">
        <v>57.719200000000001</v>
      </c>
      <c r="D16662" s="119" t="s">
        <v>6105</v>
      </c>
      <c r="E16662" s="46" t="s">
        <v>6102</v>
      </c>
      <c r="F16662" s="121">
        <v>1.4872000000000001</v>
      </c>
      <c r="G16662" s="87"/>
      <c r="H16662" s="47"/>
      <c r="I16662" s="120">
        <v>0</v>
      </c>
      <c r="J16662" s="120">
        <v>0</v>
      </c>
    </row>
    <row r="16663" spans="1:10" ht="15" customHeight="1">
      <c r="A16663" s="46" t="s">
        <v>29777</v>
      </c>
      <c r="B16663" s="46" t="s">
        <v>34081</v>
      </c>
      <c r="C16663" s="47">
        <v>46.008000000000003</v>
      </c>
      <c r="D16663" s="119" t="s">
        <v>23399</v>
      </c>
      <c r="E16663" s="46" t="s">
        <v>6105</v>
      </c>
      <c r="F16663" s="121">
        <v>2.1414</v>
      </c>
      <c r="G16663" s="87"/>
      <c r="H16663" s="47"/>
      <c r="I16663" s="120">
        <v>3</v>
      </c>
      <c r="J16663" s="120">
        <v>0</v>
      </c>
    </row>
    <row r="16664" spans="1:10" ht="15" customHeight="1">
      <c r="A16664" s="46" t="s">
        <v>4060</v>
      </c>
      <c r="B16664" s="46" t="s">
        <v>29776</v>
      </c>
      <c r="C16664" s="47">
        <v>85.570999999999998</v>
      </c>
      <c r="D16664" s="119" t="s">
        <v>23397</v>
      </c>
      <c r="E16664" s="46" t="s">
        <v>23399</v>
      </c>
      <c r="F16664" s="121">
        <v>2.0855999999999999</v>
      </c>
      <c r="G16664" s="87"/>
      <c r="H16664" s="47"/>
      <c r="I16664" s="120">
        <v>88</v>
      </c>
      <c r="J16664" s="120">
        <v>0</v>
      </c>
    </row>
    <row r="16665" spans="1:10" ht="15" customHeight="1">
      <c r="A16665" s="46" t="s">
        <v>29774</v>
      </c>
      <c r="B16665" s="46" t="s">
        <v>29775</v>
      </c>
      <c r="C16665" s="47">
        <v>87.833600000000004</v>
      </c>
      <c r="D16665" s="119" t="s">
        <v>23395</v>
      </c>
      <c r="E16665" s="46" t="s">
        <v>23397</v>
      </c>
      <c r="F16665" s="121">
        <v>3.3079999999999998</v>
      </c>
      <c r="G16665" s="87"/>
      <c r="H16665" s="47"/>
      <c r="I16665" s="120">
        <v>0</v>
      </c>
      <c r="J16665" s="120">
        <v>0</v>
      </c>
    </row>
    <row r="16666" spans="1:10" ht="15" customHeight="1">
      <c r="A16666" s="46" t="s">
        <v>29772</v>
      </c>
      <c r="B16666" s="46" t="s">
        <v>29773</v>
      </c>
      <c r="C16666" s="47">
        <v>110.8378</v>
      </c>
      <c r="D16666" s="119" t="s">
        <v>6114</v>
      </c>
      <c r="E16666" s="46" t="s">
        <v>23395</v>
      </c>
      <c r="F16666" s="121">
        <v>2.4447999999999999</v>
      </c>
      <c r="G16666" s="87"/>
      <c r="H16666" s="47"/>
      <c r="I16666" s="120">
        <v>0</v>
      </c>
      <c r="J16666" s="120">
        <v>0</v>
      </c>
    </row>
    <row r="16667" spans="1:10" ht="15" customHeight="1">
      <c r="A16667" s="46" t="s">
        <v>29770</v>
      </c>
      <c r="B16667" s="46" t="s">
        <v>29771</v>
      </c>
      <c r="C16667" s="47">
        <v>79.700999999999993</v>
      </c>
      <c r="D16667" s="119" t="s">
        <v>6117</v>
      </c>
      <c r="E16667" s="46" t="s">
        <v>6114</v>
      </c>
      <c r="F16667" s="121">
        <v>2.1097999999999999</v>
      </c>
      <c r="G16667" s="87"/>
      <c r="H16667" s="47"/>
      <c r="I16667" s="120">
        <v>43</v>
      </c>
      <c r="J16667" s="120">
        <v>0</v>
      </c>
    </row>
    <row r="16668" spans="1:10" ht="15" customHeight="1">
      <c r="A16668" s="46" t="s">
        <v>29768</v>
      </c>
      <c r="B16668" s="46" t="s">
        <v>29769</v>
      </c>
      <c r="C16668" s="47">
        <v>79.700999999999993</v>
      </c>
      <c r="D16668" s="119" t="s">
        <v>6120</v>
      </c>
      <c r="E16668" s="46" t="s">
        <v>6117</v>
      </c>
      <c r="F16668" s="121">
        <v>2.6272000000000002</v>
      </c>
      <c r="G16668" s="87"/>
      <c r="H16668" s="47"/>
      <c r="I16668" s="120">
        <v>33</v>
      </c>
      <c r="J16668" s="120">
        <v>0</v>
      </c>
    </row>
    <row r="16669" spans="1:10" ht="15" customHeight="1">
      <c r="A16669" s="46" t="s">
        <v>29766</v>
      </c>
      <c r="B16669" s="46" t="s">
        <v>29767</v>
      </c>
      <c r="C16669" s="47">
        <v>74.007999999999996</v>
      </c>
      <c r="D16669" s="119" t="s">
        <v>6123</v>
      </c>
      <c r="E16669" s="46" t="s">
        <v>6120</v>
      </c>
      <c r="F16669" s="121">
        <v>1.7598</v>
      </c>
      <c r="G16669" s="87"/>
      <c r="H16669" s="47"/>
      <c r="I16669" s="120">
        <v>12</v>
      </c>
      <c r="J16669" s="120">
        <v>0</v>
      </c>
    </row>
    <row r="16670" spans="1:10" ht="15" customHeight="1">
      <c r="A16670" s="46" t="s">
        <v>35275</v>
      </c>
      <c r="B16670" s="46" t="s">
        <v>35475</v>
      </c>
      <c r="C16670" s="47">
        <v>40.379800000000003</v>
      </c>
      <c r="D16670" s="119" t="s">
        <v>23409</v>
      </c>
      <c r="E16670" s="46" t="s">
        <v>6123</v>
      </c>
      <c r="F16670" s="121">
        <v>3.7208000000000001</v>
      </c>
      <c r="G16670" s="87"/>
      <c r="H16670" s="47"/>
      <c r="I16670" s="120">
        <v>96</v>
      </c>
      <c r="J16670" s="120">
        <v>0</v>
      </c>
    </row>
    <row r="16671" spans="1:10" ht="15" customHeight="1">
      <c r="A16671" s="46" t="s">
        <v>6328</v>
      </c>
      <c r="B16671" s="46" t="s">
        <v>29765</v>
      </c>
      <c r="C16671" s="47">
        <v>29.856200000000001</v>
      </c>
      <c r="D16671" s="119" t="s">
        <v>23407</v>
      </c>
      <c r="E16671" s="46" t="s">
        <v>23409</v>
      </c>
      <c r="F16671" s="121">
        <v>3.5244</v>
      </c>
      <c r="G16671" s="87"/>
      <c r="H16671" s="47"/>
      <c r="I16671" s="120">
        <v>407</v>
      </c>
      <c r="J16671" s="120">
        <v>0</v>
      </c>
    </row>
    <row r="16672" spans="1:10" ht="15" customHeight="1">
      <c r="A16672" s="46" t="s">
        <v>6340</v>
      </c>
      <c r="B16672" s="46" t="s">
        <v>29764</v>
      </c>
      <c r="C16672" s="47">
        <v>31.627400000000002</v>
      </c>
      <c r="D16672" s="119" t="s">
        <v>23405</v>
      </c>
      <c r="E16672" s="46" t="s">
        <v>23407</v>
      </c>
      <c r="F16672" s="121">
        <v>4.4489999999999998</v>
      </c>
      <c r="G16672" s="87"/>
      <c r="H16672" s="47"/>
      <c r="I16672" s="120">
        <v>444</v>
      </c>
      <c r="J16672" s="120">
        <v>0</v>
      </c>
    </row>
    <row r="16673" spans="1:10" ht="15" customHeight="1">
      <c r="A16673" s="46" t="s">
        <v>29762</v>
      </c>
      <c r="B16673" s="46" t="s">
        <v>29763</v>
      </c>
      <c r="C16673" s="47">
        <v>36.434800000000003</v>
      </c>
      <c r="D16673" s="119" t="s">
        <v>23427</v>
      </c>
      <c r="E16673" s="46" t="s">
        <v>23405</v>
      </c>
      <c r="F16673" s="121">
        <v>0.61960000000000004</v>
      </c>
      <c r="G16673" s="87"/>
      <c r="H16673" s="47"/>
      <c r="I16673" s="120">
        <v>113</v>
      </c>
      <c r="J16673" s="120">
        <v>0</v>
      </c>
    </row>
    <row r="16674" spans="1:10" ht="15" customHeight="1">
      <c r="A16674" s="46" t="s">
        <v>29760</v>
      </c>
      <c r="B16674" s="46" t="s">
        <v>29761</v>
      </c>
      <c r="C16674" s="47">
        <v>36.434800000000003</v>
      </c>
      <c r="D16674" s="119" t="s">
        <v>23425</v>
      </c>
      <c r="E16674" s="46" t="s">
        <v>23427</v>
      </c>
      <c r="F16674" s="121">
        <v>0.71879999999999999</v>
      </c>
      <c r="G16674" s="87"/>
      <c r="H16674" s="47"/>
      <c r="I16674" s="120">
        <v>0</v>
      </c>
      <c r="J16674" s="120">
        <v>0</v>
      </c>
    </row>
    <row r="16675" spans="1:10" ht="15" customHeight="1">
      <c r="A16675" s="46" t="s">
        <v>29758</v>
      </c>
      <c r="B16675" s="46" t="s">
        <v>29759</v>
      </c>
      <c r="C16675" s="47">
        <v>32.624000000000002</v>
      </c>
      <c r="D16675" s="119" t="s">
        <v>23423</v>
      </c>
      <c r="E16675" s="46" t="s">
        <v>23425</v>
      </c>
      <c r="F16675" s="121">
        <v>0.89239999999999997</v>
      </c>
      <c r="G16675" s="87"/>
      <c r="H16675" s="47"/>
      <c r="I16675" s="120">
        <v>5</v>
      </c>
      <c r="J16675" s="120">
        <v>0</v>
      </c>
    </row>
    <row r="16676" spans="1:10" ht="15" customHeight="1">
      <c r="A16676" s="46" t="s">
        <v>29756</v>
      </c>
      <c r="B16676" s="46" t="s">
        <v>29757</v>
      </c>
      <c r="C16676" s="47">
        <v>34.157600000000002</v>
      </c>
      <c r="D16676" s="119" t="s">
        <v>23421</v>
      </c>
      <c r="E16676" s="46" t="s">
        <v>23423</v>
      </c>
      <c r="F16676" s="121">
        <v>1.0162</v>
      </c>
      <c r="G16676" s="87"/>
      <c r="H16676" s="47"/>
      <c r="I16676" s="120">
        <v>0</v>
      </c>
      <c r="J16676" s="120">
        <v>0</v>
      </c>
    </row>
    <row r="16677" spans="1:10" ht="15" customHeight="1">
      <c r="A16677" s="46" t="s">
        <v>29754</v>
      </c>
      <c r="B16677" s="46" t="s">
        <v>29755</v>
      </c>
      <c r="C16677" s="47">
        <v>32.624000000000002</v>
      </c>
      <c r="D16677" s="119" t="s">
        <v>23419</v>
      </c>
      <c r="E16677" s="46" t="s">
        <v>23421</v>
      </c>
      <c r="F16677" s="121">
        <v>1.1399999999999999</v>
      </c>
      <c r="G16677" s="87"/>
      <c r="H16677" s="47"/>
      <c r="I16677" s="120">
        <v>0</v>
      </c>
      <c r="J16677" s="120">
        <v>0</v>
      </c>
    </row>
    <row r="16678" spans="1:10" ht="15" customHeight="1">
      <c r="A16678" s="46" t="s">
        <v>29752</v>
      </c>
      <c r="B16678" s="46" t="s">
        <v>29753</v>
      </c>
      <c r="C16678" s="47">
        <v>16.395600000000002</v>
      </c>
      <c r="D16678" s="119" t="s">
        <v>23417</v>
      </c>
      <c r="E16678" s="46" t="s">
        <v>23419</v>
      </c>
      <c r="F16678" s="121">
        <v>1.512</v>
      </c>
      <c r="G16678" s="87"/>
      <c r="H16678" s="47"/>
      <c r="I16678" s="120">
        <v>0</v>
      </c>
      <c r="J16678" s="120">
        <v>0</v>
      </c>
    </row>
    <row r="16679" spans="1:10" ht="15" customHeight="1">
      <c r="A16679" s="46" t="s">
        <v>29750</v>
      </c>
      <c r="B16679" s="46" t="s">
        <v>29751</v>
      </c>
      <c r="C16679" s="47">
        <v>16.395600000000002</v>
      </c>
      <c r="D16679" s="119" t="s">
        <v>23415</v>
      </c>
      <c r="E16679" s="46" t="s">
        <v>23417</v>
      </c>
      <c r="F16679" s="121">
        <v>1.8093999999999999</v>
      </c>
      <c r="G16679" s="87"/>
      <c r="H16679" s="47"/>
      <c r="I16679" s="120">
        <v>0</v>
      </c>
      <c r="J16679" s="120">
        <v>0</v>
      </c>
    </row>
    <row r="16680" spans="1:10" ht="15" customHeight="1">
      <c r="A16680" s="46" t="s">
        <v>29748</v>
      </c>
      <c r="B16680" s="46" t="s">
        <v>29749</v>
      </c>
      <c r="C16680" s="47">
        <v>59.415599999999998</v>
      </c>
      <c r="D16680" s="119" t="s">
        <v>23450</v>
      </c>
      <c r="E16680" s="46" t="s">
        <v>23415</v>
      </c>
      <c r="F16680" s="121">
        <v>0.34699999999999998</v>
      </c>
      <c r="G16680" s="87"/>
      <c r="H16680" s="47"/>
      <c r="I16680" s="120">
        <v>35</v>
      </c>
      <c r="J16680" s="120">
        <v>0</v>
      </c>
    </row>
    <row r="16681" spans="1:10" ht="15" customHeight="1">
      <c r="A16681" s="46" t="s">
        <v>29810</v>
      </c>
      <c r="B16681" s="46" t="s">
        <v>34082</v>
      </c>
      <c r="C16681" s="47">
        <v>7.9748000000000001</v>
      </c>
      <c r="D16681" s="119" t="s">
        <v>23448</v>
      </c>
      <c r="E16681" s="46" t="s">
        <v>23450</v>
      </c>
      <c r="F16681" s="121">
        <v>1.2045999999999999</v>
      </c>
      <c r="G16681" s="87"/>
      <c r="H16681" s="47"/>
      <c r="I16681" s="120">
        <v>4</v>
      </c>
      <c r="J16681" s="120">
        <v>0</v>
      </c>
    </row>
    <row r="16682" spans="1:10" ht="15" customHeight="1">
      <c r="A16682" s="46" t="s">
        <v>29808</v>
      </c>
      <c r="B16682" s="46" t="s">
        <v>29809</v>
      </c>
      <c r="C16682" s="47">
        <v>70.016000000000005</v>
      </c>
      <c r="D16682" s="119" t="s">
        <v>23446</v>
      </c>
      <c r="E16682" s="46" t="s">
        <v>23448</v>
      </c>
      <c r="F16682" s="121">
        <v>0.81799999999999995</v>
      </c>
      <c r="G16682" s="87"/>
      <c r="H16682" s="47"/>
      <c r="I16682" s="120">
        <v>1</v>
      </c>
      <c r="J16682" s="120">
        <v>0</v>
      </c>
    </row>
    <row r="16683" spans="1:10" ht="15" customHeight="1">
      <c r="A16683" s="46" t="s">
        <v>29806</v>
      </c>
      <c r="B16683" s="46" t="s">
        <v>29807</v>
      </c>
      <c r="C16683" s="47">
        <v>43.603200000000001</v>
      </c>
      <c r="D16683" s="119" t="s">
        <v>23444</v>
      </c>
      <c r="E16683" s="46" t="s">
        <v>23446</v>
      </c>
      <c r="F16683" s="121">
        <v>6.6117999999999997</v>
      </c>
      <c r="G16683" s="87"/>
      <c r="H16683" s="47"/>
      <c r="I16683" s="120">
        <v>3</v>
      </c>
      <c r="J16683" s="120">
        <v>0</v>
      </c>
    </row>
    <row r="16684" spans="1:10" ht="15" customHeight="1">
      <c r="A16684" s="46" t="s">
        <v>29804</v>
      </c>
      <c r="B16684" s="46" t="s">
        <v>29805</v>
      </c>
      <c r="C16684" s="47">
        <v>69.709400000000002</v>
      </c>
      <c r="D16684" s="119" t="s">
        <v>23442</v>
      </c>
      <c r="E16684" s="46" t="s">
        <v>23444</v>
      </c>
      <c r="F16684" s="121">
        <v>5.8742000000000001</v>
      </c>
      <c r="G16684" s="87"/>
      <c r="H16684" s="47"/>
      <c r="I16684" s="120">
        <v>0</v>
      </c>
      <c r="J16684" s="120">
        <v>0</v>
      </c>
    </row>
    <row r="16685" spans="1:10" ht="15" customHeight="1">
      <c r="A16685" s="46" t="s">
        <v>29802</v>
      </c>
      <c r="B16685" s="46" t="s">
        <v>29803</v>
      </c>
      <c r="C16685" s="47">
        <v>90.343199999999996</v>
      </c>
      <c r="D16685" s="119" t="s">
        <v>6308</v>
      </c>
      <c r="E16685" s="46" t="s">
        <v>23442</v>
      </c>
      <c r="F16685" s="121">
        <v>5.0949999999999998</v>
      </c>
      <c r="G16685" s="87"/>
      <c r="H16685" s="47"/>
      <c r="I16685" s="120">
        <v>3</v>
      </c>
      <c r="J16685" s="120">
        <v>0</v>
      </c>
    </row>
    <row r="16686" spans="1:10" ht="15" customHeight="1">
      <c r="A16686" s="46" t="s">
        <v>29800</v>
      </c>
      <c r="B16686" s="46" t="s">
        <v>29801</v>
      </c>
      <c r="C16686" s="47">
        <v>104.5638</v>
      </c>
      <c r="D16686" s="119" t="s">
        <v>23439</v>
      </c>
      <c r="E16686" s="46" t="s">
        <v>6308</v>
      </c>
      <c r="F16686" s="121">
        <v>5.4875999999999996</v>
      </c>
      <c r="G16686" s="87"/>
      <c r="H16686" s="47"/>
      <c r="I16686" s="120">
        <v>13</v>
      </c>
      <c r="J16686" s="120">
        <v>0</v>
      </c>
    </row>
    <row r="16687" spans="1:10" ht="15" customHeight="1">
      <c r="A16687" s="46" t="s">
        <v>3163</v>
      </c>
      <c r="B16687" s="46" t="s">
        <v>29799</v>
      </c>
      <c r="C16687" s="47">
        <v>19.735399999999998</v>
      </c>
      <c r="D16687" s="119" t="s">
        <v>6309</v>
      </c>
      <c r="E16687" s="46" t="s">
        <v>23439</v>
      </c>
      <c r="F16687" s="121">
        <v>1.9594</v>
      </c>
      <c r="G16687" s="87"/>
      <c r="H16687" s="47"/>
      <c r="I16687" s="120">
        <v>1722</v>
      </c>
      <c r="J16687" s="120">
        <v>0</v>
      </c>
    </row>
    <row r="16688" spans="1:10" ht="15" customHeight="1">
      <c r="A16688" s="46" t="s">
        <v>29797</v>
      </c>
      <c r="B16688" s="46" t="s">
        <v>29798</v>
      </c>
      <c r="C16688" s="47">
        <v>37.991599999999998</v>
      </c>
      <c r="D16688" s="119" t="s">
        <v>6312</v>
      </c>
      <c r="E16688" s="46" t="s">
        <v>6309</v>
      </c>
      <c r="F16688" s="121">
        <v>3.3212000000000002</v>
      </c>
      <c r="G16688" s="87"/>
      <c r="H16688" s="47"/>
      <c r="I16688" s="120">
        <v>29</v>
      </c>
      <c r="J16688" s="120">
        <v>0</v>
      </c>
    </row>
    <row r="16689" spans="1:10" ht="15" customHeight="1">
      <c r="A16689" s="46" t="s">
        <v>29795</v>
      </c>
      <c r="B16689" s="46" t="s">
        <v>29796</v>
      </c>
      <c r="C16689" s="47">
        <v>22.306999999999999</v>
      </c>
      <c r="D16689" s="119" t="s">
        <v>6315</v>
      </c>
      <c r="E16689" s="46" t="s">
        <v>6312</v>
      </c>
      <c r="F16689" s="121">
        <v>2.2555999999999998</v>
      </c>
      <c r="G16689" s="87"/>
      <c r="H16689" s="47"/>
      <c r="I16689" s="120">
        <v>3</v>
      </c>
      <c r="J16689" s="120">
        <v>0</v>
      </c>
    </row>
    <row r="16690" spans="1:10" ht="15" customHeight="1">
      <c r="A16690" s="46" t="s">
        <v>29793</v>
      </c>
      <c r="B16690" s="46" t="s">
        <v>29794</v>
      </c>
      <c r="C16690" s="47">
        <v>6.9580000000000002</v>
      </c>
      <c r="D16690" s="119" t="s">
        <v>23434</v>
      </c>
      <c r="E16690" s="46" t="s">
        <v>6315</v>
      </c>
      <c r="F16690" s="121">
        <v>0.56999999999999995</v>
      </c>
      <c r="G16690" s="87"/>
      <c r="H16690" s="47"/>
      <c r="I16690" s="120">
        <v>127</v>
      </c>
      <c r="J16690" s="120">
        <v>0</v>
      </c>
    </row>
    <row r="16691" spans="1:10" ht="15" customHeight="1">
      <c r="A16691" s="46" t="s">
        <v>29820</v>
      </c>
      <c r="B16691" s="46" t="s">
        <v>29821</v>
      </c>
      <c r="C16691" s="47">
        <v>3.6434000000000002</v>
      </c>
      <c r="D16691" s="119" t="s">
        <v>23432</v>
      </c>
      <c r="E16691" s="46" t="s">
        <v>23434</v>
      </c>
      <c r="F16691" s="121">
        <v>0.79320000000000002</v>
      </c>
      <c r="G16691" s="87"/>
      <c r="H16691" s="47"/>
      <c r="I16691" s="120">
        <v>50</v>
      </c>
      <c r="J16691" s="120">
        <v>0</v>
      </c>
    </row>
    <row r="16692" spans="1:10" ht="15" customHeight="1">
      <c r="A16692" s="46" t="s">
        <v>29819</v>
      </c>
      <c r="B16692" s="46" t="s">
        <v>29818</v>
      </c>
      <c r="C16692" s="47">
        <v>3.7042000000000002</v>
      </c>
      <c r="D16692" s="119" t="s">
        <v>23431</v>
      </c>
      <c r="E16692" s="46" t="s">
        <v>23432</v>
      </c>
      <c r="F16692" s="121">
        <v>0.98160000000000003</v>
      </c>
      <c r="G16692" s="87"/>
      <c r="H16692" s="47"/>
      <c r="I16692" s="120">
        <v>45</v>
      </c>
      <c r="J16692" s="120">
        <v>0</v>
      </c>
    </row>
    <row r="16693" spans="1:10" ht="15" customHeight="1">
      <c r="A16693" s="46" t="s">
        <v>29817</v>
      </c>
      <c r="B16693" s="46" t="s">
        <v>29818</v>
      </c>
      <c r="C16693" s="47">
        <v>3.7042000000000002</v>
      </c>
      <c r="D16693" s="119" t="s">
        <v>23429</v>
      </c>
      <c r="E16693" s="46" t="s">
        <v>23431</v>
      </c>
      <c r="F16693" s="121">
        <v>1.5167999999999999</v>
      </c>
      <c r="G16693" s="87"/>
      <c r="H16693" s="47"/>
      <c r="I16693" s="120">
        <v>41</v>
      </c>
      <c r="J16693" s="120">
        <v>0</v>
      </c>
    </row>
    <row r="16694" spans="1:10" ht="15" customHeight="1">
      <c r="A16694" s="46" t="s">
        <v>29815</v>
      </c>
      <c r="B16694" s="46" t="s">
        <v>29816</v>
      </c>
      <c r="C16694" s="47">
        <v>6.6947999999999999</v>
      </c>
      <c r="D16694" s="119" t="s">
        <v>23490</v>
      </c>
      <c r="E16694" s="46" t="s">
        <v>23429</v>
      </c>
      <c r="F16694" s="121">
        <v>0.87439999999999996</v>
      </c>
      <c r="G16694" s="87"/>
      <c r="H16694" s="47"/>
      <c r="I16694" s="120">
        <v>50</v>
      </c>
      <c r="J16694" s="120">
        <v>0</v>
      </c>
    </row>
    <row r="16695" spans="1:10" ht="15" customHeight="1">
      <c r="A16695" s="46" t="s">
        <v>29813</v>
      </c>
      <c r="B16695" s="46" t="s">
        <v>29814</v>
      </c>
      <c r="C16695" s="47">
        <v>6.2039999999999997</v>
      </c>
      <c r="D16695" s="119" t="s">
        <v>23488</v>
      </c>
      <c r="E16695" s="46" t="s">
        <v>23490</v>
      </c>
      <c r="F16695" s="121">
        <v>0.44979999999999998</v>
      </c>
      <c r="G16695" s="87"/>
      <c r="H16695" s="47"/>
      <c r="I16695" s="120">
        <v>97</v>
      </c>
      <c r="J16695" s="120">
        <v>0</v>
      </c>
    </row>
    <row r="16696" spans="1:10" ht="15" customHeight="1">
      <c r="A16696" s="46" t="s">
        <v>29811</v>
      </c>
      <c r="B16696" s="46" t="s">
        <v>29812</v>
      </c>
      <c r="C16696" s="47">
        <v>6.6947999999999999</v>
      </c>
      <c r="D16696" s="119" t="s">
        <v>23486</v>
      </c>
      <c r="E16696" s="46" t="s">
        <v>23488</v>
      </c>
      <c r="F16696" s="121">
        <v>0.49980000000000002</v>
      </c>
      <c r="G16696" s="87"/>
      <c r="H16696" s="47"/>
      <c r="I16696" s="120">
        <v>100</v>
      </c>
      <c r="J16696" s="120">
        <v>0</v>
      </c>
    </row>
    <row r="16697" spans="1:10" ht="15" customHeight="1">
      <c r="A16697" s="46" t="s">
        <v>29923</v>
      </c>
      <c r="B16697" s="46" t="s">
        <v>29924</v>
      </c>
      <c r="C16697" s="47">
        <v>28.929400000000001</v>
      </c>
      <c r="D16697" s="119" t="s">
        <v>23484</v>
      </c>
      <c r="E16697" s="46" t="s">
        <v>23486</v>
      </c>
      <c r="F16697" s="121">
        <v>4.2473999999999998</v>
      </c>
      <c r="G16697" s="87"/>
      <c r="H16697" s="47"/>
      <c r="I16697" s="120">
        <v>0</v>
      </c>
      <c r="J16697" s="120">
        <v>0</v>
      </c>
    </row>
    <row r="16698" spans="1:10" ht="15" customHeight="1">
      <c r="A16698" s="46" t="s">
        <v>29921</v>
      </c>
      <c r="B16698" s="46" t="s">
        <v>29922</v>
      </c>
      <c r="C16698" s="47">
        <v>30.516400000000001</v>
      </c>
      <c r="D16698" s="119" t="s">
        <v>23482</v>
      </c>
      <c r="E16698" s="46" t="s">
        <v>23484</v>
      </c>
      <c r="F16698" s="121">
        <v>2.4041999999999999</v>
      </c>
      <c r="G16698" s="87"/>
      <c r="H16698" s="47"/>
      <c r="I16698" s="120">
        <v>4</v>
      </c>
      <c r="J16698" s="120">
        <v>0</v>
      </c>
    </row>
    <row r="16699" spans="1:10" ht="15" customHeight="1">
      <c r="A16699" s="46" t="s">
        <v>29919</v>
      </c>
      <c r="B16699" s="46" t="s">
        <v>29920</v>
      </c>
      <c r="C16699" s="47">
        <v>38.131</v>
      </c>
      <c r="D16699" s="119" t="s">
        <v>23480</v>
      </c>
      <c r="E16699" s="46" t="s">
        <v>23482</v>
      </c>
      <c r="F16699" s="121">
        <v>2.766</v>
      </c>
      <c r="G16699" s="87"/>
      <c r="H16699" s="47"/>
      <c r="I16699" s="120">
        <v>2</v>
      </c>
      <c r="J16699" s="120">
        <v>0</v>
      </c>
    </row>
    <row r="16700" spans="1:10" ht="15" customHeight="1">
      <c r="A16700" s="46" t="s">
        <v>29917</v>
      </c>
      <c r="B16700" s="46" t="s">
        <v>29918</v>
      </c>
      <c r="C16700" s="47">
        <v>49.075400000000002</v>
      </c>
      <c r="D16700" s="119" t="s">
        <v>23478</v>
      </c>
      <c r="E16700" s="46" t="s">
        <v>23480</v>
      </c>
      <c r="F16700" s="121">
        <v>4.1887999999999996</v>
      </c>
      <c r="G16700" s="87"/>
      <c r="H16700" s="47"/>
      <c r="I16700" s="120">
        <v>0</v>
      </c>
      <c r="J16700" s="120">
        <v>0</v>
      </c>
    </row>
    <row r="16701" spans="1:10" ht="15" customHeight="1">
      <c r="A16701" s="46" t="s">
        <v>29915</v>
      </c>
      <c r="B16701" s="46" t="s">
        <v>29916</v>
      </c>
      <c r="C16701" s="47">
        <v>78.283600000000007</v>
      </c>
      <c r="D16701" s="119" t="s">
        <v>23476</v>
      </c>
      <c r="E16701" s="46" t="s">
        <v>23478</v>
      </c>
      <c r="F16701" s="121">
        <v>3.0238</v>
      </c>
      <c r="G16701" s="87"/>
      <c r="H16701" s="47"/>
      <c r="I16701" s="120">
        <v>3</v>
      </c>
      <c r="J16701" s="120">
        <v>0</v>
      </c>
    </row>
    <row r="16702" spans="1:10" ht="15" customHeight="1">
      <c r="A16702" s="46" t="s">
        <v>29914</v>
      </c>
      <c r="B16702" s="46" t="s">
        <v>34083</v>
      </c>
      <c r="C16702" s="47">
        <v>108.8394</v>
      </c>
      <c r="D16702" s="119" t="s">
        <v>23474</v>
      </c>
      <c r="E16702" s="46" t="s">
        <v>23476</v>
      </c>
      <c r="F16702" s="121">
        <v>2.7759999999999998</v>
      </c>
      <c r="G16702" s="87"/>
      <c r="H16702" s="47"/>
      <c r="I16702" s="120">
        <v>0</v>
      </c>
      <c r="J16702" s="120">
        <v>0</v>
      </c>
    </row>
    <row r="16703" spans="1:10" ht="15" customHeight="1">
      <c r="A16703" s="46" t="s">
        <v>29912</v>
      </c>
      <c r="B16703" s="46" t="s">
        <v>29913</v>
      </c>
      <c r="C16703" s="47">
        <v>168.84739999999999</v>
      </c>
      <c r="D16703" s="119" t="s">
        <v>23472</v>
      </c>
      <c r="E16703" s="46" t="s">
        <v>23474</v>
      </c>
      <c r="F16703" s="121">
        <v>3.3281999999999998</v>
      </c>
      <c r="G16703" s="87"/>
      <c r="H16703" s="47"/>
      <c r="I16703" s="120">
        <v>1</v>
      </c>
      <c r="J16703" s="120">
        <v>0</v>
      </c>
    </row>
    <row r="16704" spans="1:10" ht="15" customHeight="1">
      <c r="A16704" s="46" t="s">
        <v>29910</v>
      </c>
      <c r="B16704" s="46" t="s">
        <v>29911</v>
      </c>
      <c r="C16704" s="47">
        <v>239.9742</v>
      </c>
      <c r="D16704" s="119" t="s">
        <v>23470</v>
      </c>
      <c r="E16704" s="46" t="s">
        <v>23472</v>
      </c>
      <c r="F16704" s="121">
        <v>2.0522</v>
      </c>
      <c r="G16704" s="87"/>
      <c r="H16704" s="47"/>
      <c r="I16704" s="120">
        <v>0</v>
      </c>
      <c r="J16704" s="120">
        <v>0</v>
      </c>
    </row>
    <row r="16705" spans="1:10" ht="15" customHeight="1">
      <c r="A16705" s="46" t="s">
        <v>29908</v>
      </c>
      <c r="B16705" s="46" t="s">
        <v>29909</v>
      </c>
      <c r="C16705" s="47">
        <v>27.697800000000001</v>
      </c>
      <c r="D16705" s="119" t="s">
        <v>23468</v>
      </c>
      <c r="E16705" s="46" t="s">
        <v>23470</v>
      </c>
      <c r="F16705" s="121">
        <v>1.74</v>
      </c>
      <c r="G16705" s="87"/>
      <c r="H16705" s="47"/>
      <c r="I16705" s="120">
        <v>10</v>
      </c>
      <c r="J16705" s="120">
        <v>0</v>
      </c>
    </row>
    <row r="16706" spans="1:10" ht="15" customHeight="1">
      <c r="A16706" s="46" t="s">
        <v>29906</v>
      </c>
      <c r="B16706" s="46" t="s">
        <v>29907</v>
      </c>
      <c r="C16706" s="47">
        <v>35.783999999999999</v>
      </c>
      <c r="D16706" s="119" t="s">
        <v>23466</v>
      </c>
      <c r="E16706" s="46" t="s">
        <v>23468</v>
      </c>
      <c r="F16706" s="121">
        <v>2.7216</v>
      </c>
      <c r="G16706" s="87"/>
      <c r="H16706" s="47"/>
      <c r="I16706" s="120">
        <v>0</v>
      </c>
      <c r="J16706" s="120">
        <v>0</v>
      </c>
    </row>
    <row r="16707" spans="1:10" ht="15" customHeight="1">
      <c r="A16707" s="46" t="s">
        <v>29904</v>
      </c>
      <c r="B16707" s="46" t="s">
        <v>29905</v>
      </c>
      <c r="C16707" s="47">
        <v>37.549999999999997</v>
      </c>
      <c r="D16707" s="119" t="s">
        <v>23464</v>
      </c>
      <c r="E16707" s="46" t="s">
        <v>23466</v>
      </c>
      <c r="F16707" s="121">
        <v>6.8407999999999998</v>
      </c>
      <c r="G16707" s="87"/>
      <c r="H16707" s="47"/>
      <c r="I16707" s="120">
        <v>3</v>
      </c>
      <c r="J16707" s="120">
        <v>0</v>
      </c>
    </row>
    <row r="16708" spans="1:10" ht="15" customHeight="1">
      <c r="A16708" s="46" t="s">
        <v>29902</v>
      </c>
      <c r="B16708" s="46" t="s">
        <v>29903</v>
      </c>
      <c r="C16708" s="47">
        <v>39.502000000000002</v>
      </c>
      <c r="D16708" s="119" t="s">
        <v>23462</v>
      </c>
      <c r="E16708" s="46" t="s">
        <v>23464</v>
      </c>
      <c r="F16708" s="121">
        <v>4.6596000000000002</v>
      </c>
      <c r="G16708" s="87"/>
      <c r="H16708" s="47">
        <v>0</v>
      </c>
      <c r="I16708" s="120">
        <v>5</v>
      </c>
      <c r="J16708" s="120">
        <v>0</v>
      </c>
    </row>
    <row r="16709" spans="1:10" ht="15" customHeight="1">
      <c r="A16709" s="46" t="s">
        <v>29900</v>
      </c>
      <c r="B16709" s="46" t="s">
        <v>29901</v>
      </c>
      <c r="C16709" s="47">
        <v>32.089599999999997</v>
      </c>
      <c r="D16709" s="119" t="s">
        <v>23460</v>
      </c>
      <c r="E16709" s="46" t="s">
        <v>23462</v>
      </c>
      <c r="F16709" s="121">
        <v>5.2298</v>
      </c>
      <c r="G16709" s="87"/>
      <c r="H16709" s="47"/>
      <c r="I16709" s="120">
        <v>3</v>
      </c>
      <c r="J16709" s="120">
        <v>0</v>
      </c>
    </row>
    <row r="16710" spans="1:10" ht="15" customHeight="1">
      <c r="A16710" s="46" t="s">
        <v>29898</v>
      </c>
      <c r="B16710" s="46" t="s">
        <v>29899</v>
      </c>
      <c r="C16710" s="47">
        <v>39.989800000000002</v>
      </c>
      <c r="D16710" s="119" t="s">
        <v>23458</v>
      </c>
      <c r="E16710" s="46" t="s">
        <v>23460</v>
      </c>
      <c r="F16710" s="121">
        <v>1.2887999999999999</v>
      </c>
      <c r="G16710" s="87"/>
      <c r="H16710" s="47"/>
      <c r="I16710" s="120">
        <v>6</v>
      </c>
      <c r="J16710" s="120">
        <v>0</v>
      </c>
    </row>
    <row r="16711" spans="1:10" ht="15" customHeight="1">
      <c r="A16711" s="46" t="s">
        <v>29896</v>
      </c>
      <c r="B16711" s="46" t="s">
        <v>29897</v>
      </c>
      <c r="C16711" s="47">
        <v>45.427199999999999</v>
      </c>
      <c r="D16711" s="119" t="s">
        <v>23456</v>
      </c>
      <c r="E16711" s="46" t="s">
        <v>23458</v>
      </c>
      <c r="F16711" s="121">
        <v>0.94779999999999998</v>
      </c>
      <c r="G16711" s="87"/>
      <c r="H16711" s="47"/>
      <c r="I16711" s="120">
        <v>4</v>
      </c>
      <c r="J16711" s="120">
        <v>0</v>
      </c>
    </row>
    <row r="16712" spans="1:10" ht="15" customHeight="1">
      <c r="A16712" s="46" t="s">
        <v>29895</v>
      </c>
      <c r="B16712" s="46" t="s">
        <v>29894</v>
      </c>
      <c r="C16712" s="47">
        <v>52.328400000000002</v>
      </c>
      <c r="D16712" s="119" t="s">
        <v>23454</v>
      </c>
      <c r="E16712" s="46" t="s">
        <v>23456</v>
      </c>
      <c r="F16712" s="121">
        <v>0.41039999999999999</v>
      </c>
      <c r="G16712" s="87"/>
      <c r="H16712" s="47"/>
      <c r="I16712" s="120">
        <v>4</v>
      </c>
      <c r="J16712" s="120">
        <v>0</v>
      </c>
    </row>
    <row r="16713" spans="1:10" ht="15" customHeight="1">
      <c r="A16713" s="46" t="s">
        <v>29893</v>
      </c>
      <c r="B16713" s="46" t="s">
        <v>29894</v>
      </c>
      <c r="C16713" s="47">
        <v>81.966399999999993</v>
      </c>
      <c r="D16713" s="119" t="s">
        <v>23452</v>
      </c>
      <c r="E16713" s="46" t="s">
        <v>23454</v>
      </c>
      <c r="F16713" s="121">
        <v>0.28560000000000002</v>
      </c>
      <c r="G16713" s="87"/>
      <c r="H16713" s="47"/>
      <c r="I16713" s="120">
        <v>10</v>
      </c>
      <c r="J16713" s="120">
        <v>0</v>
      </c>
    </row>
    <row r="16714" spans="1:10" ht="15" customHeight="1">
      <c r="A16714" s="46" t="s">
        <v>29891</v>
      </c>
      <c r="B16714" s="46" t="s">
        <v>29892</v>
      </c>
      <c r="C16714" s="47">
        <v>113.5796</v>
      </c>
      <c r="D16714" s="119" t="s">
        <v>8300</v>
      </c>
      <c r="E16714" s="46" t="s">
        <v>23452</v>
      </c>
      <c r="F16714" s="121">
        <v>1.4822</v>
      </c>
      <c r="G16714" s="87"/>
      <c r="H16714" s="47"/>
      <c r="I16714" s="120">
        <v>0</v>
      </c>
      <c r="J16714" s="120">
        <v>0</v>
      </c>
    </row>
    <row r="16715" spans="1:10" ht="15" customHeight="1">
      <c r="A16715" s="46" t="s">
        <v>29889</v>
      </c>
      <c r="B16715" s="46" t="s">
        <v>29890</v>
      </c>
      <c r="C16715" s="47">
        <v>173.80840000000001</v>
      </c>
      <c r="D16715" s="119" t="s">
        <v>8305</v>
      </c>
      <c r="E16715" s="46" t="s">
        <v>8300</v>
      </c>
      <c r="F16715" s="121">
        <v>0.62160000000000004</v>
      </c>
      <c r="G16715" s="87"/>
      <c r="H16715" s="47"/>
      <c r="I16715" s="120">
        <v>0</v>
      </c>
      <c r="J16715" s="120">
        <v>0</v>
      </c>
    </row>
    <row r="16716" spans="1:10" ht="15" customHeight="1">
      <c r="A16716" s="46" t="s">
        <v>29887</v>
      </c>
      <c r="B16716" s="46" t="s">
        <v>29888</v>
      </c>
      <c r="C16716" s="47">
        <v>246.887</v>
      </c>
      <c r="D16716" s="119" t="s">
        <v>8310</v>
      </c>
      <c r="E16716" s="46" t="s">
        <v>8305</v>
      </c>
      <c r="F16716" s="121">
        <v>0.28260000000000002</v>
      </c>
      <c r="G16716" s="87"/>
      <c r="H16716" s="47"/>
      <c r="I16716" s="120">
        <v>8</v>
      </c>
      <c r="J16716" s="120">
        <v>0</v>
      </c>
    </row>
    <row r="16717" spans="1:10" ht="15" customHeight="1">
      <c r="A16717" s="46" t="s">
        <v>29885</v>
      </c>
      <c r="B16717" s="46" t="s">
        <v>29886</v>
      </c>
      <c r="C16717" s="47">
        <v>39.56</v>
      </c>
      <c r="D16717" s="119" t="s">
        <v>23493</v>
      </c>
      <c r="E16717" s="46" t="s">
        <v>8310</v>
      </c>
      <c r="F16717" s="121">
        <v>3.7029999999999998</v>
      </c>
      <c r="G16717" s="87"/>
      <c r="H16717" s="47"/>
      <c r="I16717" s="120">
        <v>0</v>
      </c>
      <c r="J16717" s="120">
        <v>0</v>
      </c>
    </row>
    <row r="16718" spans="1:10" ht="15" customHeight="1">
      <c r="A16718" s="46" t="s">
        <v>29883</v>
      </c>
      <c r="B16718" s="46" t="s">
        <v>29884</v>
      </c>
      <c r="C16718" s="47">
        <v>33.975999999999999</v>
      </c>
      <c r="D16718" s="119" t="s">
        <v>8315</v>
      </c>
      <c r="E16718" s="46" t="s">
        <v>23493</v>
      </c>
      <c r="F16718" s="121">
        <v>2.6858</v>
      </c>
      <c r="G16718" s="87"/>
      <c r="H16718" s="47"/>
      <c r="I16718" s="120">
        <v>0</v>
      </c>
      <c r="J16718" s="120">
        <v>0</v>
      </c>
    </row>
    <row r="16719" spans="1:10" ht="15" customHeight="1">
      <c r="A16719" s="46" t="s">
        <v>29881</v>
      </c>
      <c r="B16719" s="46" t="s">
        <v>29882</v>
      </c>
      <c r="C16719" s="47">
        <v>38.3842</v>
      </c>
      <c r="D16719" s="119" t="s">
        <v>23492</v>
      </c>
      <c r="E16719" s="46" t="s">
        <v>8315</v>
      </c>
      <c r="F16719" s="121">
        <v>4.0152000000000001</v>
      </c>
      <c r="G16719" s="87"/>
      <c r="H16719" s="47"/>
      <c r="I16719" s="120">
        <v>0</v>
      </c>
      <c r="J16719" s="120">
        <v>0</v>
      </c>
    </row>
    <row r="16720" spans="1:10" ht="15" customHeight="1">
      <c r="A16720" s="46" t="s">
        <v>29879</v>
      </c>
      <c r="B16720" s="46" t="s">
        <v>29880</v>
      </c>
      <c r="C16720" s="47">
        <v>46.173200000000001</v>
      </c>
      <c r="D16720" s="119" t="s">
        <v>8320</v>
      </c>
      <c r="E16720" s="46" t="s">
        <v>23492</v>
      </c>
      <c r="F16720" s="121">
        <v>1.5366</v>
      </c>
      <c r="G16720" s="87"/>
      <c r="H16720" s="47"/>
      <c r="I16720" s="120">
        <v>0</v>
      </c>
      <c r="J16720" s="120">
        <v>0</v>
      </c>
    </row>
    <row r="16721" spans="1:10" ht="15" customHeight="1">
      <c r="A16721" s="46" t="s">
        <v>29877</v>
      </c>
      <c r="B16721" s="46" t="s">
        <v>29878</v>
      </c>
      <c r="C16721" s="47">
        <v>49.448</v>
      </c>
      <c r="D16721" s="119" t="s">
        <v>8325</v>
      </c>
      <c r="E16721" s="46" t="s">
        <v>8320</v>
      </c>
      <c r="F16721" s="121">
        <v>0.5978</v>
      </c>
      <c r="G16721" s="87"/>
      <c r="H16721" s="47"/>
      <c r="I16721" s="120">
        <v>0</v>
      </c>
      <c r="J16721" s="120">
        <v>0</v>
      </c>
    </row>
    <row r="16722" spans="1:10" ht="15" customHeight="1">
      <c r="A16722" s="46" t="s">
        <v>29875</v>
      </c>
      <c r="B16722" s="46" t="s">
        <v>29876</v>
      </c>
      <c r="C16722" s="47">
        <v>40.591799999999999</v>
      </c>
      <c r="D16722" s="119" t="s">
        <v>8336</v>
      </c>
      <c r="E16722" s="46" t="s">
        <v>8325</v>
      </c>
      <c r="F16722" s="121">
        <v>1.4822</v>
      </c>
      <c r="G16722" s="87"/>
      <c r="H16722" s="47"/>
      <c r="I16722" s="120">
        <v>0</v>
      </c>
      <c r="J16722" s="120">
        <v>0</v>
      </c>
    </row>
    <row r="16723" spans="1:10" ht="15" customHeight="1">
      <c r="A16723" s="46" t="s">
        <v>29873</v>
      </c>
      <c r="B16723" s="46" t="s">
        <v>29874</v>
      </c>
      <c r="C16723" s="47">
        <v>42.898600000000002</v>
      </c>
      <c r="D16723" s="119" t="s">
        <v>8341</v>
      </c>
      <c r="E16723" s="46" t="s">
        <v>8336</v>
      </c>
      <c r="F16723" s="121">
        <v>0.92200000000000004</v>
      </c>
      <c r="G16723" s="87"/>
      <c r="H16723" s="47"/>
      <c r="I16723" s="120">
        <v>0</v>
      </c>
      <c r="J16723" s="120">
        <v>0</v>
      </c>
    </row>
    <row r="16724" spans="1:10" ht="15" customHeight="1">
      <c r="A16724" s="46" t="s">
        <v>29871</v>
      </c>
      <c r="B16724" s="46" t="s">
        <v>29872</v>
      </c>
      <c r="C16724" s="47">
        <v>49.448</v>
      </c>
      <c r="D16724" s="119" t="s">
        <v>8346</v>
      </c>
      <c r="E16724" s="46" t="s">
        <v>8341</v>
      </c>
      <c r="F16724" s="121">
        <v>0.57479999999999998</v>
      </c>
      <c r="G16724" s="87"/>
      <c r="H16724" s="47"/>
      <c r="I16724" s="120">
        <v>0</v>
      </c>
      <c r="J16724" s="120">
        <v>0</v>
      </c>
    </row>
    <row r="16725" spans="1:10" ht="15" customHeight="1">
      <c r="A16725" s="46" t="s">
        <v>29869</v>
      </c>
      <c r="B16725" s="46" t="s">
        <v>29870</v>
      </c>
      <c r="C16725" s="47">
        <v>43.878799999999998</v>
      </c>
      <c r="D16725" s="119" t="s">
        <v>23496</v>
      </c>
      <c r="E16725" s="46" t="s">
        <v>8346</v>
      </c>
      <c r="F16725" s="121">
        <v>0.4758</v>
      </c>
      <c r="G16725" s="87"/>
      <c r="H16725" s="47"/>
      <c r="I16725" s="120">
        <v>0</v>
      </c>
      <c r="J16725" s="120">
        <v>0</v>
      </c>
    </row>
    <row r="16726" spans="1:10" ht="15" customHeight="1">
      <c r="A16726" s="46" t="s">
        <v>29867</v>
      </c>
      <c r="B16726" s="46" t="s">
        <v>29868</v>
      </c>
      <c r="C16726" s="47">
        <v>32.2346</v>
      </c>
      <c r="D16726" s="119" t="s">
        <v>23495</v>
      </c>
      <c r="E16726" s="46" t="s">
        <v>23496</v>
      </c>
      <c r="F16726" s="121">
        <v>4.1044</v>
      </c>
      <c r="G16726" s="87"/>
      <c r="H16726" s="47"/>
      <c r="I16726" s="120">
        <v>0</v>
      </c>
      <c r="J16726" s="120">
        <v>0</v>
      </c>
    </row>
    <row r="16727" spans="1:10" ht="15" customHeight="1">
      <c r="A16727" s="46" t="s">
        <v>29865</v>
      </c>
      <c r="B16727" s="46" t="s">
        <v>29866</v>
      </c>
      <c r="C16727" s="47">
        <v>65.006399999999999</v>
      </c>
      <c r="D16727" s="119" t="s">
        <v>8351</v>
      </c>
      <c r="E16727" s="46" t="s">
        <v>23495</v>
      </c>
      <c r="F16727" s="121">
        <v>3.2122000000000002</v>
      </c>
      <c r="G16727" s="87"/>
      <c r="H16727" s="47"/>
      <c r="I16727" s="120">
        <v>1</v>
      </c>
      <c r="J16727" s="120">
        <v>0</v>
      </c>
    </row>
    <row r="16728" spans="1:10" ht="15" customHeight="1">
      <c r="A16728" s="46" t="s">
        <v>29863</v>
      </c>
      <c r="B16728" s="46" t="s">
        <v>29864</v>
      </c>
      <c r="C16728" s="47">
        <v>315.5274</v>
      </c>
      <c r="D16728" s="119" t="s">
        <v>23494</v>
      </c>
      <c r="E16728" s="46" t="s">
        <v>8351</v>
      </c>
      <c r="F16728" s="121">
        <v>5.1802000000000001</v>
      </c>
      <c r="G16728" s="87"/>
      <c r="H16728" s="47"/>
      <c r="I16728" s="120">
        <v>2</v>
      </c>
      <c r="J16728" s="120">
        <v>0</v>
      </c>
    </row>
    <row r="16729" spans="1:10" ht="15" customHeight="1">
      <c r="A16729" s="46" t="s">
        <v>29861</v>
      </c>
      <c r="B16729" s="46" t="s">
        <v>29862</v>
      </c>
      <c r="C16729" s="47">
        <v>112.3248</v>
      </c>
      <c r="D16729" s="119" t="s">
        <v>8355</v>
      </c>
      <c r="E16729" s="46" t="s">
        <v>23494</v>
      </c>
      <c r="F16729" s="121">
        <v>1.4376</v>
      </c>
      <c r="G16729" s="87"/>
      <c r="H16729" s="47"/>
      <c r="I16729" s="120">
        <v>1</v>
      </c>
      <c r="J16729" s="120">
        <v>0</v>
      </c>
    </row>
    <row r="16730" spans="1:10" ht="15" customHeight="1">
      <c r="A16730" s="46" t="s">
        <v>29859</v>
      </c>
      <c r="B16730" s="46" t="s">
        <v>29860</v>
      </c>
      <c r="C16730" s="47">
        <v>192.88560000000001</v>
      </c>
      <c r="D16730" s="119" t="s">
        <v>8360</v>
      </c>
      <c r="E16730" s="46" t="s">
        <v>8355</v>
      </c>
      <c r="F16730" s="121">
        <v>0.62439999999999996</v>
      </c>
      <c r="G16730" s="87"/>
      <c r="H16730" s="47"/>
      <c r="I16730" s="120">
        <v>1</v>
      </c>
      <c r="J16730" s="120">
        <v>0</v>
      </c>
    </row>
    <row r="16731" spans="1:10" ht="15" customHeight="1">
      <c r="A16731" s="46" t="s">
        <v>29857</v>
      </c>
      <c r="B16731" s="46" t="s">
        <v>29858</v>
      </c>
      <c r="C16731" s="47">
        <v>250.4306</v>
      </c>
      <c r="D16731" s="119" t="s">
        <v>8265</v>
      </c>
      <c r="E16731" s="46" t="s">
        <v>8360</v>
      </c>
      <c r="F16731" s="121">
        <v>7.5843999999999996</v>
      </c>
      <c r="G16731" s="87"/>
      <c r="H16731" s="47"/>
      <c r="I16731" s="120">
        <v>1</v>
      </c>
      <c r="J16731" s="120">
        <v>0</v>
      </c>
    </row>
    <row r="16732" spans="1:10" ht="15" customHeight="1">
      <c r="A16732" s="46" t="s">
        <v>29855</v>
      </c>
      <c r="B16732" s="46" t="s">
        <v>29856</v>
      </c>
      <c r="C16732" s="47">
        <v>201.5042</v>
      </c>
      <c r="D16732" s="119" t="s">
        <v>8270</v>
      </c>
      <c r="E16732" s="46" t="s">
        <v>8265</v>
      </c>
      <c r="F16732" s="121">
        <v>2.8403999999999998</v>
      </c>
      <c r="G16732" s="87"/>
      <c r="H16732" s="47"/>
      <c r="I16732" s="120">
        <v>17</v>
      </c>
      <c r="J16732" s="120">
        <v>0</v>
      </c>
    </row>
    <row r="16733" spans="1:10" ht="15" customHeight="1">
      <c r="A16733" s="46" t="s">
        <v>29853</v>
      </c>
      <c r="B16733" s="46" t="s">
        <v>29854</v>
      </c>
      <c r="C16733" s="47">
        <v>24.514399999999998</v>
      </c>
      <c r="D16733" s="119" t="s">
        <v>23073</v>
      </c>
      <c r="E16733" s="46" t="s">
        <v>8270</v>
      </c>
      <c r="F16733" s="121">
        <v>1.264</v>
      </c>
      <c r="G16733" s="87"/>
      <c r="H16733" s="47"/>
      <c r="I16733" s="120">
        <v>0</v>
      </c>
      <c r="J16733" s="120">
        <v>0</v>
      </c>
    </row>
    <row r="16734" spans="1:10" ht="15" customHeight="1">
      <c r="A16734" s="46" t="s">
        <v>29851</v>
      </c>
      <c r="B16734" s="46" t="s">
        <v>29852</v>
      </c>
      <c r="C16734" s="47">
        <v>25.095400000000001</v>
      </c>
      <c r="D16734" s="119" t="s">
        <v>23071</v>
      </c>
      <c r="E16734" s="46" t="s">
        <v>23073</v>
      </c>
      <c r="F16734" s="121">
        <v>12.000999999999999</v>
      </c>
      <c r="G16734" s="87"/>
      <c r="H16734" s="47"/>
      <c r="I16734" s="120">
        <v>0</v>
      </c>
      <c r="J16734" s="120">
        <v>0</v>
      </c>
    </row>
    <row r="16735" spans="1:10" ht="15" customHeight="1">
      <c r="A16735" s="46" t="s">
        <v>29849</v>
      </c>
      <c r="B16735" s="46" t="s">
        <v>29850</v>
      </c>
      <c r="C16735" s="47">
        <v>26.0946</v>
      </c>
      <c r="D16735" s="119" t="s">
        <v>8275</v>
      </c>
      <c r="E16735" s="46" t="s">
        <v>23071</v>
      </c>
      <c r="F16735" s="121">
        <v>9.2352000000000007</v>
      </c>
      <c r="G16735" s="87"/>
      <c r="H16735" s="47"/>
      <c r="I16735" s="120">
        <v>0</v>
      </c>
      <c r="J16735" s="120">
        <v>0</v>
      </c>
    </row>
    <row r="16736" spans="1:10" ht="15" customHeight="1">
      <c r="A16736" s="46" t="s">
        <v>29847</v>
      </c>
      <c r="B16736" s="46" t="s">
        <v>29848</v>
      </c>
      <c r="C16736" s="47">
        <v>26.0946</v>
      </c>
      <c r="D16736" s="119" t="s">
        <v>8280</v>
      </c>
      <c r="E16736" s="46" t="s">
        <v>8275</v>
      </c>
      <c r="F16736" s="121">
        <v>8.6847999999999992</v>
      </c>
      <c r="G16736" s="87"/>
      <c r="H16736" s="47"/>
      <c r="I16736" s="120">
        <v>3</v>
      </c>
      <c r="J16736" s="120">
        <v>0</v>
      </c>
    </row>
    <row r="16737" spans="1:10" ht="15" customHeight="1">
      <c r="A16737" s="46" t="s">
        <v>7104</v>
      </c>
      <c r="B16737" s="46" t="s">
        <v>34084</v>
      </c>
      <c r="C16737" s="47">
        <v>32.221200000000003</v>
      </c>
      <c r="D16737" s="119" t="s">
        <v>23067</v>
      </c>
      <c r="E16737" s="46" t="s">
        <v>8280</v>
      </c>
      <c r="F16737" s="121">
        <v>21.146999999999998</v>
      </c>
      <c r="G16737" s="87"/>
      <c r="H16737" s="47"/>
      <c r="I16737" s="120">
        <v>1004</v>
      </c>
      <c r="J16737" s="120">
        <v>0</v>
      </c>
    </row>
    <row r="16738" spans="1:10" ht="15" customHeight="1">
      <c r="A16738" s="46" t="s">
        <v>29845</v>
      </c>
      <c r="B16738" s="46" t="s">
        <v>29846</v>
      </c>
      <c r="C16738" s="47">
        <v>24.207799999999999</v>
      </c>
      <c r="D16738" s="119" t="s">
        <v>8283</v>
      </c>
      <c r="E16738" s="46" t="s">
        <v>23067</v>
      </c>
      <c r="F16738" s="121">
        <v>4.4614000000000003</v>
      </c>
      <c r="G16738" s="87"/>
      <c r="H16738" s="47"/>
      <c r="I16738" s="120">
        <v>2</v>
      </c>
      <c r="J16738" s="120">
        <v>0</v>
      </c>
    </row>
    <row r="16739" spans="1:10" ht="15" customHeight="1">
      <c r="A16739" s="46" t="s">
        <v>29843</v>
      </c>
      <c r="B16739" s="46" t="s">
        <v>29844</v>
      </c>
      <c r="C16739" s="47">
        <v>19.658000000000001</v>
      </c>
      <c r="D16739" s="119" t="s">
        <v>23064</v>
      </c>
      <c r="E16739" s="46" t="s">
        <v>8283</v>
      </c>
      <c r="F16739" s="121">
        <v>4.4165999999999999</v>
      </c>
      <c r="G16739" s="87"/>
      <c r="H16739" s="47"/>
      <c r="I16739" s="120">
        <v>0</v>
      </c>
      <c r="J16739" s="120">
        <v>0</v>
      </c>
    </row>
    <row r="16740" spans="1:10" ht="15" customHeight="1">
      <c r="A16740" s="46" t="s">
        <v>29841</v>
      </c>
      <c r="B16740" s="46" t="s">
        <v>29842</v>
      </c>
      <c r="C16740" s="47">
        <v>102.9282</v>
      </c>
      <c r="D16740" s="119" t="s">
        <v>23062</v>
      </c>
      <c r="E16740" s="46" t="s">
        <v>23064</v>
      </c>
      <c r="F16740" s="121">
        <v>1.7846</v>
      </c>
      <c r="G16740" s="87"/>
      <c r="H16740" s="47"/>
      <c r="I16740" s="120">
        <v>1</v>
      </c>
      <c r="J16740" s="120">
        <v>0</v>
      </c>
    </row>
    <row r="16741" spans="1:10" ht="15" customHeight="1">
      <c r="A16741" s="46" t="s">
        <v>29839</v>
      </c>
      <c r="B16741" s="46" t="s">
        <v>29840</v>
      </c>
      <c r="C16741" s="47">
        <v>20.332000000000001</v>
      </c>
      <c r="D16741" s="119" t="s">
        <v>23060</v>
      </c>
      <c r="E16741" s="46" t="s">
        <v>23062</v>
      </c>
      <c r="F16741" s="121">
        <v>4.7835999999999999</v>
      </c>
      <c r="G16741" s="87"/>
      <c r="H16741" s="47"/>
      <c r="I16741" s="120">
        <v>60</v>
      </c>
      <c r="J16741" s="120">
        <v>0</v>
      </c>
    </row>
    <row r="16742" spans="1:10" ht="15" customHeight="1">
      <c r="A16742" s="46" t="s">
        <v>29837</v>
      </c>
      <c r="B16742" s="46" t="s">
        <v>29838</v>
      </c>
      <c r="C16742" s="47">
        <v>157.58019999999999</v>
      </c>
      <c r="D16742" s="119" t="s">
        <v>23058</v>
      </c>
      <c r="E16742" s="46" t="s">
        <v>23060</v>
      </c>
      <c r="F16742" s="121">
        <v>4.7835999999999999</v>
      </c>
      <c r="G16742" s="87"/>
      <c r="H16742" s="47"/>
      <c r="I16742" s="120">
        <v>24</v>
      </c>
      <c r="J16742" s="120">
        <v>0</v>
      </c>
    </row>
    <row r="16743" spans="1:10" ht="15" customHeight="1">
      <c r="A16743" s="46" t="s">
        <v>29835</v>
      </c>
      <c r="B16743" s="46" t="s">
        <v>29836</v>
      </c>
      <c r="C16743" s="47">
        <v>21.911999999999999</v>
      </c>
      <c r="D16743" s="119" t="s">
        <v>23583</v>
      </c>
      <c r="E16743" s="46" t="s">
        <v>23058</v>
      </c>
      <c r="F16743" s="121">
        <v>1.1841999999999999</v>
      </c>
      <c r="G16743" s="87"/>
      <c r="H16743" s="47"/>
      <c r="I16743" s="120">
        <v>0</v>
      </c>
      <c r="J16743" s="120">
        <v>0</v>
      </c>
    </row>
    <row r="16744" spans="1:10" ht="15" customHeight="1">
      <c r="A16744" s="46" t="s">
        <v>7580</v>
      </c>
      <c r="B16744" s="46" t="s">
        <v>29645</v>
      </c>
      <c r="C16744" s="47">
        <v>156.595</v>
      </c>
      <c r="D16744" s="119" t="s">
        <v>23581</v>
      </c>
      <c r="E16744" s="46" t="s">
        <v>23583</v>
      </c>
      <c r="F16744" s="121">
        <v>1.6852</v>
      </c>
      <c r="G16744" s="87"/>
      <c r="H16744" s="47"/>
      <c r="I16744" s="120">
        <v>9</v>
      </c>
      <c r="J16744" s="120">
        <v>0</v>
      </c>
    </row>
    <row r="16745" spans="1:10" ht="15" customHeight="1">
      <c r="A16745" s="46" t="s">
        <v>29643</v>
      </c>
      <c r="B16745" s="46" t="s">
        <v>29644</v>
      </c>
      <c r="C16745" s="47">
        <v>80.096000000000004</v>
      </c>
      <c r="D16745" s="119" t="s">
        <v>23579</v>
      </c>
      <c r="E16745" s="46" t="s">
        <v>23581</v>
      </c>
      <c r="F16745" s="121">
        <v>3.3248000000000002</v>
      </c>
      <c r="G16745" s="87"/>
      <c r="H16745" s="47"/>
      <c r="I16745" s="120">
        <v>28</v>
      </c>
      <c r="J16745" s="120">
        <v>0</v>
      </c>
    </row>
    <row r="16746" spans="1:10" ht="15" customHeight="1">
      <c r="A16746" s="46" t="s">
        <v>7772</v>
      </c>
      <c r="B16746" s="46" t="s">
        <v>29834</v>
      </c>
      <c r="C16746" s="47">
        <v>65.681600000000003</v>
      </c>
      <c r="D16746" s="119" t="s">
        <v>23577</v>
      </c>
      <c r="E16746" s="46" t="s">
        <v>23579</v>
      </c>
      <c r="F16746" s="121">
        <v>3.5977999999999999</v>
      </c>
      <c r="G16746" s="87"/>
      <c r="H16746" s="47"/>
      <c r="I16746" s="120">
        <v>48</v>
      </c>
      <c r="J16746" s="120">
        <v>0</v>
      </c>
    </row>
    <row r="16747" spans="1:10" ht="15" customHeight="1">
      <c r="A16747" s="46" t="s">
        <v>29641</v>
      </c>
      <c r="B16747" s="46" t="s">
        <v>29642</v>
      </c>
      <c r="C16747" s="47">
        <v>106.2834</v>
      </c>
      <c r="D16747" s="119" t="s">
        <v>23575</v>
      </c>
      <c r="E16747" s="46" t="s">
        <v>23577</v>
      </c>
      <c r="F16747" s="121">
        <v>5.4196</v>
      </c>
      <c r="G16747" s="87"/>
      <c r="H16747" s="47"/>
      <c r="I16747" s="120">
        <v>26</v>
      </c>
      <c r="J16747" s="120">
        <v>0</v>
      </c>
    </row>
    <row r="16748" spans="1:10" ht="15" customHeight="1">
      <c r="A16748" s="46" t="s">
        <v>34089</v>
      </c>
      <c r="B16748" s="46" t="s">
        <v>29926</v>
      </c>
      <c r="C16748" s="47">
        <v>1.8976</v>
      </c>
      <c r="D16748" s="119" t="s">
        <v>23573</v>
      </c>
      <c r="E16748" s="46" t="s">
        <v>23575</v>
      </c>
      <c r="F16748" s="121">
        <v>16.076799999999999</v>
      </c>
      <c r="G16748" s="87"/>
      <c r="H16748" s="47"/>
      <c r="I16748" s="120">
        <v>0</v>
      </c>
      <c r="J16748" s="120">
        <v>0</v>
      </c>
    </row>
    <row r="16749" spans="1:10" ht="15" customHeight="1">
      <c r="A16749" s="46" t="s">
        <v>30497</v>
      </c>
      <c r="B16749" s="46" t="s">
        <v>30498</v>
      </c>
      <c r="C16749" s="47">
        <v>7.2413999999999996</v>
      </c>
      <c r="D16749" s="119" t="s">
        <v>3202</v>
      </c>
      <c r="E16749" s="46" t="s">
        <v>23573</v>
      </c>
      <c r="F16749" s="121">
        <v>4.4160000000000004</v>
      </c>
      <c r="G16749" s="87"/>
      <c r="H16749" s="47"/>
      <c r="I16749" s="120">
        <v>0</v>
      </c>
      <c r="J16749" s="120">
        <v>0</v>
      </c>
    </row>
    <row r="16750" spans="1:10" ht="15" customHeight="1">
      <c r="A16750" s="46" t="s">
        <v>30495</v>
      </c>
      <c r="B16750" s="46" t="s">
        <v>30496</v>
      </c>
      <c r="C16750" s="47">
        <v>9.8827999999999996</v>
      </c>
      <c r="D16750" s="119" t="s">
        <v>3205</v>
      </c>
      <c r="E16750" s="46" t="s">
        <v>3202</v>
      </c>
      <c r="F16750" s="121">
        <v>6.3582000000000001</v>
      </c>
      <c r="G16750" s="87"/>
      <c r="H16750" s="47"/>
      <c r="I16750" s="120">
        <v>0</v>
      </c>
      <c r="J16750" s="120">
        <v>0</v>
      </c>
    </row>
    <row r="16751" spans="1:10" ht="15" customHeight="1">
      <c r="A16751" s="46" t="s">
        <v>30652</v>
      </c>
      <c r="B16751" s="46" t="s">
        <v>30653</v>
      </c>
      <c r="C16751" s="47">
        <v>5.7182000000000004</v>
      </c>
      <c r="D16751" s="119" t="s">
        <v>3210</v>
      </c>
      <c r="E16751" s="46" t="s">
        <v>3205</v>
      </c>
      <c r="F16751" s="121">
        <v>11.239800000000001</v>
      </c>
      <c r="G16751" s="87"/>
      <c r="H16751" s="47"/>
      <c r="I16751" s="120">
        <v>0</v>
      </c>
      <c r="J16751" s="120">
        <v>0</v>
      </c>
    </row>
    <row r="16752" spans="1:10" ht="15" customHeight="1">
      <c r="A16752" s="46" t="s">
        <v>30651</v>
      </c>
      <c r="B16752" s="46" t="s">
        <v>30650</v>
      </c>
      <c r="C16752" s="47">
        <v>0.20039999999999999</v>
      </c>
      <c r="D16752" s="119" t="s">
        <v>3225</v>
      </c>
      <c r="E16752" s="46" t="s">
        <v>3210</v>
      </c>
      <c r="F16752" s="121">
        <v>18.462199999999999</v>
      </c>
      <c r="G16752" s="87"/>
      <c r="H16752" s="47"/>
      <c r="I16752" s="120">
        <v>0</v>
      </c>
      <c r="J16752" s="120">
        <v>0</v>
      </c>
    </row>
    <row r="16753" spans="1:10" ht="15" customHeight="1">
      <c r="A16753" s="46" t="s">
        <v>30649</v>
      </c>
      <c r="B16753" s="46" t="s">
        <v>30650</v>
      </c>
      <c r="C16753" s="47">
        <v>0.20039999999999999</v>
      </c>
      <c r="D16753" s="119" t="s">
        <v>23610</v>
      </c>
      <c r="E16753" s="46" t="s">
        <v>3225</v>
      </c>
      <c r="F16753" s="121">
        <v>31.696200000000001</v>
      </c>
      <c r="G16753" s="87"/>
      <c r="H16753" s="47"/>
      <c r="I16753" s="120">
        <v>0</v>
      </c>
      <c r="J16753" s="120">
        <v>0</v>
      </c>
    </row>
    <row r="16754" spans="1:10" ht="15" customHeight="1">
      <c r="A16754" s="46" t="s">
        <v>30493</v>
      </c>
      <c r="B16754" s="46" t="s">
        <v>30494</v>
      </c>
      <c r="C16754" s="47">
        <v>2.2772000000000001</v>
      </c>
      <c r="D16754" s="119" t="s">
        <v>23609</v>
      </c>
      <c r="E16754" s="46" t="s">
        <v>23610</v>
      </c>
      <c r="F16754" s="121">
        <v>50.8386</v>
      </c>
      <c r="G16754" s="87"/>
      <c r="H16754" s="47"/>
      <c r="I16754" s="120">
        <v>0</v>
      </c>
      <c r="J16754" s="120">
        <v>0</v>
      </c>
    </row>
    <row r="16755" spans="1:10" ht="15" customHeight="1">
      <c r="A16755" s="46" t="s">
        <v>30491</v>
      </c>
      <c r="B16755" s="46" t="s">
        <v>30492</v>
      </c>
      <c r="C16755" s="47">
        <v>2.5047999999999999</v>
      </c>
      <c r="D16755" s="119" t="s">
        <v>3405</v>
      </c>
      <c r="E16755" s="46" t="s">
        <v>23609</v>
      </c>
      <c r="F16755" s="121">
        <v>3.2587999999999999</v>
      </c>
      <c r="G16755" s="87"/>
      <c r="H16755" s="47"/>
      <c r="I16755" s="120">
        <v>0</v>
      </c>
      <c r="J16755" s="120">
        <v>0</v>
      </c>
    </row>
    <row r="16756" spans="1:10" ht="15" customHeight="1">
      <c r="A16756" s="46" t="s">
        <v>30487</v>
      </c>
      <c r="B16756" s="46" t="s">
        <v>30488</v>
      </c>
      <c r="C16756" s="47">
        <v>3.5524</v>
      </c>
      <c r="D16756" s="119" t="s">
        <v>3407</v>
      </c>
      <c r="E16756" s="46" t="s">
        <v>3405</v>
      </c>
      <c r="F16756" s="121">
        <v>5.2275999999999998</v>
      </c>
      <c r="G16756" s="87"/>
      <c r="H16756" s="47"/>
      <c r="I16756" s="120">
        <v>0</v>
      </c>
      <c r="J16756" s="120">
        <v>0</v>
      </c>
    </row>
    <row r="16757" spans="1:10" ht="15" customHeight="1">
      <c r="A16757" s="46" t="s">
        <v>30509</v>
      </c>
      <c r="B16757" s="46" t="s">
        <v>30510</v>
      </c>
      <c r="C16757" s="47">
        <v>2.8843999999999999</v>
      </c>
      <c r="D16757" s="119" t="s">
        <v>3425</v>
      </c>
      <c r="E16757" s="46" t="s">
        <v>3407</v>
      </c>
      <c r="F16757" s="121">
        <v>7.7149999999999999</v>
      </c>
      <c r="G16757" s="87"/>
      <c r="H16757" s="47"/>
      <c r="I16757" s="120">
        <v>0</v>
      </c>
      <c r="J16757" s="120">
        <v>0</v>
      </c>
    </row>
    <row r="16758" spans="1:10" ht="15" customHeight="1">
      <c r="A16758" s="46" t="s">
        <v>30486</v>
      </c>
      <c r="B16758" s="46" t="s">
        <v>30477</v>
      </c>
      <c r="C16758" s="47">
        <v>3.4156</v>
      </c>
      <c r="D16758" s="119" t="s">
        <v>3428</v>
      </c>
      <c r="E16758" s="46" t="s">
        <v>3425</v>
      </c>
      <c r="F16758" s="121">
        <v>14.7216</v>
      </c>
      <c r="G16758" s="87"/>
      <c r="H16758" s="47"/>
      <c r="I16758" s="120">
        <v>0</v>
      </c>
      <c r="J16758" s="120">
        <v>0</v>
      </c>
    </row>
    <row r="16759" spans="1:10" ht="15" customHeight="1">
      <c r="A16759" s="46" t="s">
        <v>30482</v>
      </c>
      <c r="B16759" s="46" t="s">
        <v>30483</v>
      </c>
      <c r="C16759" s="47">
        <v>3.1880000000000002</v>
      </c>
      <c r="D16759" s="119" t="s">
        <v>23639</v>
      </c>
      <c r="E16759" s="46" t="s">
        <v>3428</v>
      </c>
      <c r="F16759" s="121">
        <v>24.895</v>
      </c>
      <c r="G16759" s="87"/>
      <c r="H16759" s="47"/>
      <c r="I16759" s="120">
        <v>0</v>
      </c>
      <c r="J16759" s="120">
        <v>0</v>
      </c>
    </row>
    <row r="16760" spans="1:10" ht="15" customHeight="1">
      <c r="A16760" s="46" t="s">
        <v>30480</v>
      </c>
      <c r="B16760" s="46" t="s">
        <v>30481</v>
      </c>
      <c r="C16760" s="47">
        <v>3.2338</v>
      </c>
      <c r="D16760" s="119" t="s">
        <v>23635</v>
      </c>
      <c r="E16760" s="46" t="s">
        <v>23639</v>
      </c>
      <c r="F16760" s="121">
        <v>40.608400000000003</v>
      </c>
      <c r="G16760" s="87"/>
      <c r="H16760" s="47"/>
      <c r="I16760" s="120">
        <v>0</v>
      </c>
      <c r="J16760" s="120">
        <v>0</v>
      </c>
    </row>
    <row r="16761" spans="1:10" ht="15" customHeight="1">
      <c r="A16761" s="46" t="s">
        <v>30478</v>
      </c>
      <c r="B16761" s="46" t="s">
        <v>30479</v>
      </c>
      <c r="C16761" s="47">
        <v>3.3702000000000001</v>
      </c>
      <c r="D16761" s="119" t="s">
        <v>23631</v>
      </c>
      <c r="E16761" s="46" t="s">
        <v>23635</v>
      </c>
      <c r="F16761" s="121">
        <v>4.4160000000000004</v>
      </c>
      <c r="G16761" s="87"/>
      <c r="H16761" s="47"/>
      <c r="I16761" s="120">
        <v>0</v>
      </c>
      <c r="J16761" s="120">
        <v>0</v>
      </c>
    </row>
    <row r="16762" spans="1:10" ht="15" customHeight="1">
      <c r="A16762" s="46" t="s">
        <v>30476</v>
      </c>
      <c r="B16762" s="46" t="s">
        <v>30477</v>
      </c>
      <c r="C16762" s="47">
        <v>3.4156</v>
      </c>
      <c r="D16762" s="119" t="s">
        <v>23627</v>
      </c>
      <c r="E16762" s="46" t="s">
        <v>23631</v>
      </c>
      <c r="F16762" s="121">
        <v>6.9965999999999999</v>
      </c>
      <c r="G16762" s="87"/>
      <c r="H16762" s="47"/>
      <c r="I16762" s="120">
        <v>0</v>
      </c>
      <c r="J16762" s="120">
        <v>0</v>
      </c>
    </row>
    <row r="16763" spans="1:10" ht="15" customHeight="1">
      <c r="A16763" s="46" t="s">
        <v>30648</v>
      </c>
      <c r="B16763" s="46" t="s">
        <v>30613</v>
      </c>
      <c r="C16763" s="47">
        <v>0.2278</v>
      </c>
      <c r="D16763" s="119" t="s">
        <v>23623</v>
      </c>
      <c r="E16763" s="46" t="s">
        <v>23627</v>
      </c>
      <c r="F16763" s="121">
        <v>7.0069999999999997</v>
      </c>
      <c r="G16763" s="87"/>
      <c r="H16763" s="47"/>
      <c r="I16763" s="120">
        <v>0</v>
      </c>
      <c r="J16763" s="120">
        <v>0</v>
      </c>
    </row>
    <row r="16764" spans="1:10" ht="15" customHeight="1">
      <c r="A16764" s="46" t="s">
        <v>29925</v>
      </c>
      <c r="B16764" s="46" t="s">
        <v>29926</v>
      </c>
      <c r="C16764" s="47">
        <v>1.8976</v>
      </c>
      <c r="D16764" s="119" t="s">
        <v>3616</v>
      </c>
      <c r="E16764" s="46" t="s">
        <v>23623</v>
      </c>
      <c r="F16764" s="121">
        <v>3.2986</v>
      </c>
      <c r="G16764" s="87"/>
      <c r="H16764" s="47"/>
      <c r="I16764" s="120">
        <v>6</v>
      </c>
      <c r="J16764" s="120">
        <v>0</v>
      </c>
    </row>
    <row r="16765" spans="1:10" ht="15" customHeight="1">
      <c r="A16765" s="46" t="s">
        <v>30646</v>
      </c>
      <c r="B16765" s="46" t="s">
        <v>30647</v>
      </c>
      <c r="C16765" s="47">
        <v>1.3156000000000001</v>
      </c>
      <c r="D16765" s="119" t="s">
        <v>3619</v>
      </c>
      <c r="E16765" s="46" t="s">
        <v>3616</v>
      </c>
      <c r="F16765" s="121">
        <v>5.1609999999999996</v>
      </c>
      <c r="G16765" s="87"/>
      <c r="H16765" s="47"/>
      <c r="I16765" s="120">
        <v>20</v>
      </c>
      <c r="J16765" s="120">
        <v>0</v>
      </c>
    </row>
    <row r="16766" spans="1:10" ht="15" customHeight="1">
      <c r="A16766" s="46" t="s">
        <v>30644</v>
      </c>
      <c r="B16766" s="46" t="s">
        <v>30645</v>
      </c>
      <c r="C16766" s="47">
        <v>1.0928</v>
      </c>
      <c r="D16766" s="119" t="s">
        <v>3637</v>
      </c>
      <c r="E16766" s="46" t="s">
        <v>3619</v>
      </c>
      <c r="F16766" s="121">
        <v>8.8987999999999996</v>
      </c>
      <c r="G16766" s="87"/>
      <c r="H16766" s="47"/>
      <c r="I16766" s="120">
        <v>366</v>
      </c>
      <c r="J16766" s="120">
        <v>0</v>
      </c>
    </row>
    <row r="16767" spans="1:10" ht="15" customHeight="1">
      <c r="A16767" s="46" t="s">
        <v>30642</v>
      </c>
      <c r="B16767" s="46" t="s">
        <v>30643</v>
      </c>
      <c r="C16767" s="47">
        <v>0.17519999999999999</v>
      </c>
      <c r="D16767" s="119" t="s">
        <v>3640</v>
      </c>
      <c r="E16767" s="46" t="s">
        <v>3637</v>
      </c>
      <c r="F16767" s="121">
        <v>15.940200000000001</v>
      </c>
      <c r="G16767" s="87"/>
      <c r="H16767" s="47"/>
      <c r="I16767" s="120">
        <v>40</v>
      </c>
      <c r="J16767" s="120">
        <v>0</v>
      </c>
    </row>
    <row r="16768" spans="1:10" ht="15" customHeight="1">
      <c r="A16768" s="46" t="s">
        <v>30507</v>
      </c>
      <c r="B16768" s="46" t="s">
        <v>30508</v>
      </c>
      <c r="C16768" s="47">
        <v>7.8639999999999999</v>
      </c>
      <c r="D16768" s="119" t="s">
        <v>23677</v>
      </c>
      <c r="E16768" s="46" t="s">
        <v>3640</v>
      </c>
      <c r="F16768" s="121">
        <v>24.838200000000001</v>
      </c>
      <c r="G16768" s="87"/>
      <c r="H16768" s="47"/>
      <c r="I16768" s="120">
        <v>0</v>
      </c>
      <c r="J16768" s="120">
        <v>0</v>
      </c>
    </row>
    <row r="16769" spans="1:10" ht="15" customHeight="1">
      <c r="A16769" s="46" t="s">
        <v>30640</v>
      </c>
      <c r="B16769" s="46" t="s">
        <v>30641</v>
      </c>
      <c r="C16769" s="47">
        <v>3.9216000000000002</v>
      </c>
      <c r="D16769" s="119" t="s">
        <v>23673</v>
      </c>
      <c r="E16769" s="46" t="s">
        <v>23677</v>
      </c>
      <c r="F16769" s="121">
        <v>39.121000000000002</v>
      </c>
      <c r="G16769" s="87"/>
      <c r="H16769" s="47"/>
      <c r="I16769" s="120">
        <v>4</v>
      </c>
      <c r="J16769" s="120">
        <v>0</v>
      </c>
    </row>
    <row r="16770" spans="1:10" ht="15" customHeight="1">
      <c r="A16770" s="46" t="s">
        <v>30638</v>
      </c>
      <c r="B16770" s="46" t="s">
        <v>30639</v>
      </c>
      <c r="C16770" s="47">
        <v>1.5182</v>
      </c>
      <c r="D16770" s="119" t="s">
        <v>5171</v>
      </c>
      <c r="E16770" s="46" t="s">
        <v>23673</v>
      </c>
      <c r="F16770" s="121">
        <v>3.6579999999999999</v>
      </c>
      <c r="G16770" s="87"/>
      <c r="H16770" s="47"/>
      <c r="I16770" s="120">
        <v>0</v>
      </c>
      <c r="J16770" s="120">
        <v>0</v>
      </c>
    </row>
    <row r="16771" spans="1:10" ht="15" customHeight="1">
      <c r="A16771" s="46" t="s">
        <v>30636</v>
      </c>
      <c r="B16771" s="46" t="s">
        <v>30637</v>
      </c>
      <c r="C16771" s="47">
        <v>2.2315999999999998</v>
      </c>
      <c r="D16771" s="119" t="s">
        <v>5174</v>
      </c>
      <c r="E16771" s="46" t="s">
        <v>5171</v>
      </c>
      <c r="F16771" s="121">
        <v>5.5465999999999998</v>
      </c>
      <c r="G16771" s="87"/>
      <c r="H16771" s="47"/>
      <c r="I16771" s="120">
        <v>0</v>
      </c>
      <c r="J16771" s="120">
        <v>0</v>
      </c>
    </row>
    <row r="16772" spans="1:10" ht="15" customHeight="1">
      <c r="A16772" s="46" t="s">
        <v>30634</v>
      </c>
      <c r="B16772" s="46" t="s">
        <v>30635</v>
      </c>
      <c r="C16772" s="47">
        <v>1.0291999999999999</v>
      </c>
      <c r="D16772" s="119" t="s">
        <v>5177</v>
      </c>
      <c r="E16772" s="46" t="s">
        <v>5174</v>
      </c>
      <c r="F16772" s="121">
        <v>9.3510000000000009</v>
      </c>
      <c r="G16772" s="87"/>
      <c r="H16772" s="47"/>
      <c r="I16772" s="120">
        <v>0</v>
      </c>
      <c r="J16772" s="120">
        <v>0</v>
      </c>
    </row>
    <row r="16773" spans="1:10" ht="15" customHeight="1">
      <c r="A16773" s="46" t="s">
        <v>17111</v>
      </c>
      <c r="B16773" s="46" t="s">
        <v>17112</v>
      </c>
      <c r="C16773" s="47">
        <v>5.3356000000000003</v>
      </c>
      <c r="D16773" s="119" t="s">
        <v>5180</v>
      </c>
      <c r="E16773" s="46" t="s">
        <v>5177</v>
      </c>
      <c r="F16773" s="121">
        <v>15.685</v>
      </c>
      <c r="G16773" s="87"/>
      <c r="H16773" s="47"/>
      <c r="I16773" s="120">
        <v>165</v>
      </c>
      <c r="J16773" s="120">
        <v>0</v>
      </c>
    </row>
    <row r="16774" spans="1:10" ht="15" customHeight="1">
      <c r="A16774" s="46" t="s">
        <v>30505</v>
      </c>
      <c r="B16774" s="46" t="s">
        <v>30506</v>
      </c>
      <c r="C16774" s="47">
        <v>12.8028</v>
      </c>
      <c r="D16774" s="119" t="s">
        <v>23717</v>
      </c>
      <c r="E16774" s="46" t="s">
        <v>5180</v>
      </c>
      <c r="F16774" s="121">
        <v>23.917400000000001</v>
      </c>
      <c r="G16774" s="87"/>
      <c r="H16774" s="47"/>
      <c r="I16774" s="120">
        <v>0</v>
      </c>
      <c r="J16774" s="120">
        <v>0</v>
      </c>
    </row>
    <row r="16775" spans="1:10" ht="15" customHeight="1">
      <c r="A16775" s="46" t="s">
        <v>17109</v>
      </c>
      <c r="B16775" s="46" t="s">
        <v>17110</v>
      </c>
      <c r="C16775" s="47">
        <v>0.3846</v>
      </c>
      <c r="D16775" s="119" t="s">
        <v>23715</v>
      </c>
      <c r="E16775" s="46" t="s">
        <v>23717</v>
      </c>
      <c r="F16775" s="121">
        <v>37.831400000000002</v>
      </c>
      <c r="G16775" s="87"/>
      <c r="H16775" s="47"/>
      <c r="I16775" s="120">
        <v>70</v>
      </c>
      <c r="J16775" s="120">
        <v>0</v>
      </c>
    </row>
    <row r="16776" spans="1:10" ht="15" customHeight="1">
      <c r="A16776" s="46" t="s">
        <v>30577</v>
      </c>
      <c r="B16776" s="46" t="s">
        <v>30578</v>
      </c>
      <c r="C16776" s="47">
        <v>1.0202</v>
      </c>
      <c r="D16776" s="119" t="s">
        <v>5296</v>
      </c>
      <c r="E16776" s="46" t="s">
        <v>23715</v>
      </c>
      <c r="F16776" s="121">
        <v>2.4076</v>
      </c>
      <c r="G16776" s="87"/>
      <c r="H16776" s="47"/>
      <c r="I16776" s="120">
        <v>80</v>
      </c>
      <c r="J16776" s="120">
        <v>0</v>
      </c>
    </row>
    <row r="16777" spans="1:10" ht="15" customHeight="1">
      <c r="A16777" s="46" t="s">
        <v>30575</v>
      </c>
      <c r="B16777" s="46" t="s">
        <v>30576</v>
      </c>
      <c r="C16777" s="47">
        <v>1.1841999999999999</v>
      </c>
      <c r="D16777" s="119" t="s">
        <v>5299</v>
      </c>
      <c r="E16777" s="46" t="s">
        <v>5296</v>
      </c>
      <c r="F16777" s="121">
        <v>3.5381999999999998</v>
      </c>
      <c r="G16777" s="87"/>
      <c r="H16777" s="47"/>
      <c r="I16777" s="120">
        <v>167</v>
      </c>
      <c r="J16777" s="120">
        <v>0</v>
      </c>
    </row>
    <row r="16778" spans="1:10" ht="15" customHeight="1">
      <c r="A16778" s="46" t="s">
        <v>30573</v>
      </c>
      <c r="B16778" s="46" t="s">
        <v>30574</v>
      </c>
      <c r="C16778" s="47">
        <v>1.6395999999999999</v>
      </c>
      <c r="D16778" s="119" t="s">
        <v>5321</v>
      </c>
      <c r="E16778" s="46" t="s">
        <v>5299</v>
      </c>
      <c r="F16778" s="121">
        <v>5.8925999999999998</v>
      </c>
      <c r="G16778" s="87"/>
      <c r="H16778" s="47"/>
      <c r="I16778" s="120">
        <v>0</v>
      </c>
      <c r="J16778" s="120">
        <v>0</v>
      </c>
    </row>
    <row r="16779" spans="1:10" ht="15" customHeight="1">
      <c r="A16779" s="46" t="s">
        <v>30571</v>
      </c>
      <c r="B16779" s="46" t="s">
        <v>30572</v>
      </c>
      <c r="C16779" s="47">
        <v>1.002</v>
      </c>
      <c r="D16779" s="119" t="s">
        <v>5324</v>
      </c>
      <c r="E16779" s="46" t="s">
        <v>5321</v>
      </c>
      <c r="F16779" s="121">
        <v>10.456799999999999</v>
      </c>
      <c r="G16779" s="87"/>
      <c r="H16779" s="47"/>
      <c r="I16779" s="120">
        <v>250</v>
      </c>
      <c r="J16779" s="120">
        <v>0</v>
      </c>
    </row>
    <row r="16780" spans="1:10" ht="15" customHeight="1">
      <c r="A16780" s="46" t="s">
        <v>30569</v>
      </c>
      <c r="B16780" s="46" t="s">
        <v>30570</v>
      </c>
      <c r="C16780" s="47">
        <v>1.0928</v>
      </c>
      <c r="D16780" s="119" t="s">
        <v>23743</v>
      </c>
      <c r="E16780" s="46" t="s">
        <v>5324</v>
      </c>
      <c r="F16780" s="121">
        <v>15.3592</v>
      </c>
      <c r="G16780" s="87"/>
      <c r="H16780" s="47"/>
      <c r="I16780" s="120">
        <v>250</v>
      </c>
      <c r="J16780" s="120">
        <v>0</v>
      </c>
    </row>
    <row r="16781" spans="1:10" ht="15" customHeight="1">
      <c r="A16781" s="46" t="s">
        <v>30501</v>
      </c>
      <c r="B16781" s="46" t="s">
        <v>30502</v>
      </c>
      <c r="C16781" s="47">
        <v>7.7724000000000002</v>
      </c>
      <c r="D16781" s="119" t="s">
        <v>23739</v>
      </c>
      <c r="E16781" s="46" t="s">
        <v>23743</v>
      </c>
      <c r="F16781" s="121">
        <v>23.605599999999999</v>
      </c>
      <c r="G16781" s="87"/>
      <c r="H16781" s="47"/>
      <c r="I16781" s="120">
        <v>0</v>
      </c>
      <c r="J16781" s="120">
        <v>0</v>
      </c>
    </row>
    <row r="16782" spans="1:10" ht="15" customHeight="1">
      <c r="A16782" s="46" t="s">
        <v>30499</v>
      </c>
      <c r="B16782" s="46" t="s">
        <v>30500</v>
      </c>
      <c r="C16782" s="47">
        <v>9.1088000000000005</v>
      </c>
      <c r="D16782" s="119" t="s">
        <v>23735</v>
      </c>
      <c r="E16782" s="46" t="s">
        <v>23739</v>
      </c>
      <c r="F16782" s="121">
        <v>235.00399999999999</v>
      </c>
      <c r="G16782" s="87"/>
      <c r="H16782" s="47"/>
      <c r="I16782" s="120">
        <v>176</v>
      </c>
      <c r="J16782" s="120">
        <v>0</v>
      </c>
    </row>
    <row r="16783" spans="1:10" ht="15" customHeight="1">
      <c r="A16783" s="46" t="s">
        <v>30632</v>
      </c>
      <c r="B16783" s="46" t="s">
        <v>30633</v>
      </c>
      <c r="C16783" s="47">
        <v>2.5301999999999998</v>
      </c>
      <c r="D16783" s="119" t="s">
        <v>23887</v>
      </c>
      <c r="E16783" s="46" t="s">
        <v>23735</v>
      </c>
      <c r="F16783" s="121">
        <v>112.3506</v>
      </c>
      <c r="G16783" s="87"/>
      <c r="H16783" s="47"/>
      <c r="I16783" s="120">
        <v>0</v>
      </c>
      <c r="J16783" s="120">
        <v>0</v>
      </c>
    </row>
    <row r="16784" spans="1:10" ht="15" customHeight="1">
      <c r="A16784" s="46" t="s">
        <v>30630</v>
      </c>
      <c r="B16784" s="46" t="s">
        <v>30631</v>
      </c>
      <c r="C16784" s="47">
        <v>0.28239999999999998</v>
      </c>
      <c r="D16784" s="119" t="s">
        <v>33758</v>
      </c>
      <c r="E16784" s="46" t="s">
        <v>23887</v>
      </c>
      <c r="F16784" s="121">
        <v>3.8206000000000002</v>
      </c>
      <c r="G16784" s="87"/>
      <c r="H16784" s="47"/>
      <c r="I16784" s="120">
        <v>0</v>
      </c>
      <c r="J16784" s="120">
        <v>0</v>
      </c>
    </row>
    <row r="16785" spans="1:10" ht="15" customHeight="1">
      <c r="A16785" s="46" t="s">
        <v>30628</v>
      </c>
      <c r="B16785" s="46" t="s">
        <v>30629</v>
      </c>
      <c r="C16785" s="47">
        <v>0.28239999999999998</v>
      </c>
      <c r="D16785" s="119" t="s">
        <v>5416</v>
      </c>
      <c r="E16785" s="46" t="s">
        <v>33758</v>
      </c>
      <c r="F16785" s="121">
        <v>2.2612000000000001</v>
      </c>
      <c r="G16785" s="87"/>
      <c r="H16785" s="47"/>
      <c r="I16785" s="120">
        <v>0</v>
      </c>
      <c r="J16785" s="120">
        <v>0</v>
      </c>
    </row>
    <row r="16786" spans="1:10" ht="15" customHeight="1">
      <c r="A16786" s="46" t="s">
        <v>30626</v>
      </c>
      <c r="B16786" s="46" t="s">
        <v>30627</v>
      </c>
      <c r="C16786" s="47">
        <v>0.28239999999999998</v>
      </c>
      <c r="D16786" s="119" t="s">
        <v>5419</v>
      </c>
      <c r="E16786" s="46" t="s">
        <v>5416</v>
      </c>
      <c r="F16786" s="121">
        <v>3.6579999999999999</v>
      </c>
      <c r="G16786" s="87"/>
      <c r="H16786" s="47"/>
      <c r="I16786" s="120">
        <v>0</v>
      </c>
      <c r="J16786" s="120">
        <v>0</v>
      </c>
    </row>
    <row r="16787" spans="1:10" ht="15" customHeight="1">
      <c r="A16787" s="46" t="s">
        <v>30624</v>
      </c>
      <c r="B16787" s="46" t="s">
        <v>30625</v>
      </c>
      <c r="C16787" s="47">
        <v>2.8388</v>
      </c>
      <c r="D16787" s="119" t="s">
        <v>5439</v>
      </c>
      <c r="E16787" s="46" t="s">
        <v>5419</v>
      </c>
      <c r="F16787" s="121">
        <v>6.2515999999999998</v>
      </c>
      <c r="G16787" s="87"/>
      <c r="H16787" s="47"/>
      <c r="I16787" s="120">
        <v>9</v>
      </c>
      <c r="J16787" s="120">
        <v>0</v>
      </c>
    </row>
    <row r="16788" spans="1:10" ht="15" customHeight="1">
      <c r="A16788" s="46" t="s">
        <v>30622</v>
      </c>
      <c r="B16788" s="46" t="s">
        <v>30623</v>
      </c>
      <c r="C16788" s="47">
        <v>3.0059999999999998</v>
      </c>
      <c r="D16788" s="119" t="s">
        <v>5442</v>
      </c>
      <c r="E16788" s="46" t="s">
        <v>5439</v>
      </c>
      <c r="F16788" s="121">
        <v>10.683400000000001</v>
      </c>
      <c r="G16788" s="87"/>
      <c r="H16788" s="47"/>
      <c r="I16788" s="120">
        <v>0</v>
      </c>
      <c r="J16788" s="120">
        <v>0</v>
      </c>
    </row>
    <row r="16789" spans="1:10" ht="15" customHeight="1">
      <c r="A16789" s="46" t="s">
        <v>30620</v>
      </c>
      <c r="B16789" s="46" t="s">
        <v>30621</v>
      </c>
      <c r="C16789" s="47">
        <v>0.45540000000000003</v>
      </c>
      <c r="D16789" s="119" t="s">
        <v>23777</v>
      </c>
      <c r="E16789" s="46" t="s">
        <v>5442</v>
      </c>
      <c r="F16789" s="121">
        <v>15.2034</v>
      </c>
      <c r="G16789" s="87"/>
      <c r="H16789" s="47"/>
      <c r="I16789" s="120">
        <v>0</v>
      </c>
      <c r="J16789" s="120">
        <v>0</v>
      </c>
    </row>
    <row r="16790" spans="1:10" ht="15" customHeight="1">
      <c r="A16790" s="46" t="s">
        <v>30618</v>
      </c>
      <c r="B16790" s="46" t="s">
        <v>30619</v>
      </c>
      <c r="C16790" s="47">
        <v>0.45540000000000003</v>
      </c>
      <c r="D16790" s="119" t="s">
        <v>23773</v>
      </c>
      <c r="E16790" s="46" t="s">
        <v>23777</v>
      </c>
      <c r="F16790" s="121">
        <v>24.201000000000001</v>
      </c>
      <c r="G16790" s="87"/>
      <c r="H16790" s="47"/>
      <c r="I16790" s="120">
        <v>0</v>
      </c>
      <c r="J16790" s="120">
        <v>0</v>
      </c>
    </row>
    <row r="16791" spans="1:10" ht="15" customHeight="1">
      <c r="A16791" s="46" t="s">
        <v>30567</v>
      </c>
      <c r="B16791" s="46" t="s">
        <v>30568</v>
      </c>
      <c r="C16791" s="47">
        <v>0.67700000000000005</v>
      </c>
      <c r="D16791" s="119" t="s">
        <v>23769</v>
      </c>
      <c r="E16791" s="46" t="s">
        <v>23773</v>
      </c>
      <c r="F16791" s="121">
        <v>235.00399999999999</v>
      </c>
      <c r="G16791" s="87"/>
      <c r="H16791" s="47"/>
      <c r="I16791" s="120">
        <v>0</v>
      </c>
      <c r="J16791" s="120">
        <v>0</v>
      </c>
    </row>
    <row r="16792" spans="1:10" ht="15" customHeight="1">
      <c r="A16792" s="46" t="s">
        <v>30472</v>
      </c>
      <c r="B16792" s="46" t="s">
        <v>30473</v>
      </c>
      <c r="C16792" s="47">
        <v>1.5484</v>
      </c>
      <c r="D16792" s="119" t="s">
        <v>7897</v>
      </c>
      <c r="E16792" s="46" t="s">
        <v>23769</v>
      </c>
      <c r="F16792" s="121">
        <v>6.0788000000000002</v>
      </c>
      <c r="G16792" s="87"/>
      <c r="H16792" s="47"/>
      <c r="I16792" s="120">
        <v>0</v>
      </c>
      <c r="J16792" s="120">
        <v>0</v>
      </c>
    </row>
    <row r="16793" spans="1:10" ht="15" customHeight="1">
      <c r="A16793" s="46" t="s">
        <v>30470</v>
      </c>
      <c r="B16793" s="46" t="s">
        <v>30471</v>
      </c>
      <c r="C16793" s="47">
        <v>1.5029999999999999</v>
      </c>
      <c r="D16793" s="119" t="s">
        <v>7899</v>
      </c>
      <c r="E16793" s="46" t="s">
        <v>7897</v>
      </c>
      <c r="F16793" s="121">
        <v>8.8856000000000002</v>
      </c>
      <c r="G16793" s="87"/>
      <c r="H16793" s="47"/>
      <c r="I16793" s="120">
        <v>0</v>
      </c>
      <c r="J16793" s="120">
        <v>0</v>
      </c>
    </row>
    <row r="16794" spans="1:10" ht="15" customHeight="1">
      <c r="A16794" s="46" t="s">
        <v>30468</v>
      </c>
      <c r="B16794" s="46" t="s">
        <v>30469</v>
      </c>
      <c r="C16794" s="47">
        <v>1.6576</v>
      </c>
      <c r="D16794" s="119" t="s">
        <v>7916</v>
      </c>
      <c r="E16794" s="46" t="s">
        <v>7899</v>
      </c>
      <c r="F16794" s="121">
        <v>15.908799999999999</v>
      </c>
      <c r="G16794" s="87"/>
      <c r="H16794" s="47"/>
      <c r="I16794" s="120">
        <v>0</v>
      </c>
      <c r="J16794" s="120">
        <v>0</v>
      </c>
    </row>
    <row r="16795" spans="1:10" ht="15" customHeight="1">
      <c r="A16795" s="46" t="s">
        <v>30466</v>
      </c>
      <c r="B16795" s="46" t="s">
        <v>30467</v>
      </c>
      <c r="C16795" s="47">
        <v>1.7216</v>
      </c>
      <c r="D16795" s="119" t="s">
        <v>7927</v>
      </c>
      <c r="E16795" s="46" t="s">
        <v>7916</v>
      </c>
      <c r="F16795" s="121">
        <v>26.198799999999999</v>
      </c>
      <c r="G16795" s="87"/>
      <c r="H16795" s="47"/>
      <c r="I16795" s="120">
        <v>0</v>
      </c>
      <c r="J16795" s="120">
        <v>0</v>
      </c>
    </row>
    <row r="16796" spans="1:10" ht="15" customHeight="1">
      <c r="A16796" s="46" t="s">
        <v>30464</v>
      </c>
      <c r="B16796" s="46" t="s">
        <v>30465</v>
      </c>
      <c r="C16796" s="47">
        <v>1.4865999999999999</v>
      </c>
      <c r="D16796" s="119" t="s">
        <v>23504</v>
      </c>
      <c r="E16796" s="46" t="s">
        <v>7927</v>
      </c>
      <c r="F16796" s="121">
        <v>40.424399999999999</v>
      </c>
      <c r="G16796" s="87"/>
      <c r="H16796" s="47"/>
      <c r="I16796" s="120">
        <v>0</v>
      </c>
      <c r="J16796" s="120">
        <v>0</v>
      </c>
    </row>
    <row r="16797" spans="1:10" ht="15" customHeight="1">
      <c r="A16797" s="46" t="s">
        <v>30462</v>
      </c>
      <c r="B16797" s="46" t="s">
        <v>30463</v>
      </c>
      <c r="C16797" s="47">
        <v>11.331</v>
      </c>
      <c r="D16797" s="119" t="s">
        <v>23500</v>
      </c>
      <c r="E16797" s="46" t="s">
        <v>23504</v>
      </c>
      <c r="F16797" s="121">
        <v>60.756799999999998</v>
      </c>
      <c r="G16797" s="87"/>
      <c r="H16797" s="47"/>
      <c r="I16797" s="120">
        <v>0</v>
      </c>
      <c r="J16797" s="120">
        <v>0</v>
      </c>
    </row>
    <row r="16798" spans="1:10" ht="15" customHeight="1">
      <c r="A16798" s="46" t="s">
        <v>30460</v>
      </c>
      <c r="B16798" s="46" t="s">
        <v>30461</v>
      </c>
      <c r="C16798" s="47">
        <v>1.6214</v>
      </c>
      <c r="D16798" s="119" t="s">
        <v>8217</v>
      </c>
      <c r="E16798" s="46" t="s">
        <v>23500</v>
      </c>
      <c r="F16798" s="121">
        <v>4.8949999999999996</v>
      </c>
      <c r="G16798" s="87"/>
      <c r="H16798" s="47"/>
      <c r="I16798" s="120">
        <v>0</v>
      </c>
      <c r="J16798" s="120">
        <v>0</v>
      </c>
    </row>
    <row r="16799" spans="1:10" ht="15" customHeight="1">
      <c r="A16799" s="46" t="s">
        <v>30458</v>
      </c>
      <c r="B16799" s="46" t="s">
        <v>30459</v>
      </c>
      <c r="C16799" s="47">
        <v>1.6941999999999999</v>
      </c>
      <c r="D16799" s="119" t="s">
        <v>8219</v>
      </c>
      <c r="E16799" s="46" t="s">
        <v>8217</v>
      </c>
      <c r="F16799" s="121">
        <v>7.3026</v>
      </c>
      <c r="G16799" s="87"/>
      <c r="H16799" s="47"/>
      <c r="I16799" s="120">
        <v>0</v>
      </c>
      <c r="J16799" s="120">
        <v>0</v>
      </c>
    </row>
    <row r="16800" spans="1:10" ht="15" customHeight="1">
      <c r="A16800" s="46" t="s">
        <v>30456</v>
      </c>
      <c r="B16800" s="46" t="s">
        <v>30457</v>
      </c>
      <c r="C16800" s="47">
        <v>13.9636</v>
      </c>
      <c r="D16800" s="119" t="s">
        <v>8238</v>
      </c>
      <c r="E16800" s="46" t="s">
        <v>8219</v>
      </c>
      <c r="F16800" s="121">
        <v>11.918200000000001</v>
      </c>
      <c r="G16800" s="87"/>
      <c r="H16800" s="47"/>
      <c r="I16800" s="120">
        <v>0</v>
      </c>
      <c r="J16800" s="120">
        <v>0</v>
      </c>
    </row>
    <row r="16801" spans="1:10" ht="15" customHeight="1">
      <c r="A16801" s="46" t="s">
        <v>30454</v>
      </c>
      <c r="B16801" s="46" t="s">
        <v>30455</v>
      </c>
      <c r="C16801" s="47">
        <v>2.0768</v>
      </c>
      <c r="D16801" s="119" t="s">
        <v>8241</v>
      </c>
      <c r="E16801" s="46" t="s">
        <v>8238</v>
      </c>
      <c r="F16801" s="121">
        <v>21.012799999999999</v>
      </c>
      <c r="G16801" s="87"/>
      <c r="H16801" s="47"/>
      <c r="I16801" s="120">
        <v>0</v>
      </c>
      <c r="J16801" s="120">
        <v>0</v>
      </c>
    </row>
    <row r="16802" spans="1:10" ht="15" customHeight="1">
      <c r="A16802" s="46" t="s">
        <v>30452</v>
      </c>
      <c r="B16802" s="46" t="s">
        <v>30453</v>
      </c>
      <c r="C16802" s="47">
        <v>1.849</v>
      </c>
      <c r="D16802" s="119" t="s">
        <v>23535</v>
      </c>
      <c r="E16802" s="46" t="s">
        <v>8241</v>
      </c>
      <c r="F16802" s="121">
        <v>33.127200000000002</v>
      </c>
      <c r="G16802" s="87"/>
      <c r="H16802" s="47"/>
      <c r="I16802" s="120">
        <v>0</v>
      </c>
      <c r="J16802" s="120">
        <v>0</v>
      </c>
    </row>
    <row r="16803" spans="1:10" ht="15" customHeight="1">
      <c r="A16803" s="46" t="s">
        <v>30450</v>
      </c>
      <c r="B16803" s="46" t="s">
        <v>30451</v>
      </c>
      <c r="C16803" s="47">
        <v>2.0950000000000002</v>
      </c>
      <c r="D16803" s="119" t="s">
        <v>23531</v>
      </c>
      <c r="E16803" s="46" t="s">
        <v>23535</v>
      </c>
      <c r="F16803" s="121">
        <v>50.852600000000002</v>
      </c>
      <c r="G16803" s="87"/>
      <c r="H16803" s="47"/>
      <c r="I16803" s="120">
        <v>0</v>
      </c>
      <c r="J16803" s="120">
        <v>0</v>
      </c>
    </row>
    <row r="16804" spans="1:10" ht="15" customHeight="1">
      <c r="A16804" s="46" t="s">
        <v>30565</v>
      </c>
      <c r="B16804" s="46" t="s">
        <v>30566</v>
      </c>
      <c r="C16804" s="47">
        <v>2.9855999999999998</v>
      </c>
      <c r="D16804" s="119" t="s">
        <v>23801</v>
      </c>
      <c r="E16804" s="46" t="s">
        <v>23531</v>
      </c>
      <c r="F16804" s="121">
        <v>5.0599999999999999E-2</v>
      </c>
      <c r="G16804" s="87"/>
      <c r="H16804" s="47"/>
      <c r="I16804" s="120">
        <v>0</v>
      </c>
      <c r="J16804" s="120">
        <v>0</v>
      </c>
    </row>
    <row r="16805" spans="1:10" ht="15" customHeight="1">
      <c r="A16805" s="46" t="s">
        <v>30563</v>
      </c>
      <c r="B16805" s="46" t="s">
        <v>30564</v>
      </c>
      <c r="C16805" s="47">
        <v>0.3644</v>
      </c>
      <c r="D16805" s="119" t="s">
        <v>23799</v>
      </c>
      <c r="E16805" s="46" t="s">
        <v>23801</v>
      </c>
      <c r="F16805" s="121">
        <v>5.0599999999999999E-2</v>
      </c>
      <c r="G16805" s="87"/>
      <c r="H16805" s="47"/>
      <c r="I16805" s="120">
        <v>0</v>
      </c>
      <c r="J16805" s="120">
        <v>0</v>
      </c>
    </row>
    <row r="16806" spans="1:10" ht="15" customHeight="1">
      <c r="A16806" s="46" t="s">
        <v>30561</v>
      </c>
      <c r="B16806" s="46" t="s">
        <v>30562</v>
      </c>
      <c r="C16806" s="47">
        <v>0.51019999999999999</v>
      </c>
      <c r="D16806" s="119" t="s">
        <v>23797</v>
      </c>
      <c r="E16806" s="46" t="s">
        <v>23799</v>
      </c>
      <c r="F16806" s="121">
        <v>7.5999999999999998E-2</v>
      </c>
      <c r="G16806" s="87"/>
      <c r="H16806" s="47"/>
      <c r="I16806" s="120">
        <v>0</v>
      </c>
      <c r="J16806" s="120">
        <v>0</v>
      </c>
    </row>
    <row r="16807" spans="1:10" ht="15" customHeight="1">
      <c r="A16807" s="46" t="s">
        <v>30559</v>
      </c>
      <c r="B16807" s="46" t="s">
        <v>30560</v>
      </c>
      <c r="C16807" s="47">
        <v>0.253</v>
      </c>
      <c r="D16807" s="119" t="s">
        <v>23795</v>
      </c>
      <c r="E16807" s="46" t="s">
        <v>23797</v>
      </c>
      <c r="F16807" s="121">
        <v>0.2278</v>
      </c>
      <c r="G16807" s="87"/>
      <c r="H16807" s="47"/>
      <c r="I16807" s="120">
        <v>179</v>
      </c>
      <c r="J16807" s="120">
        <v>0</v>
      </c>
    </row>
    <row r="16808" spans="1:10" ht="15" customHeight="1">
      <c r="A16808" s="46" t="s">
        <v>30557</v>
      </c>
      <c r="B16808" s="46" t="s">
        <v>30558</v>
      </c>
      <c r="C16808" s="47">
        <v>0.253</v>
      </c>
      <c r="D16808" s="119" t="s">
        <v>23793</v>
      </c>
      <c r="E16808" s="46" t="s">
        <v>23795</v>
      </c>
      <c r="F16808" s="121">
        <v>0.30359999999999998</v>
      </c>
      <c r="G16808" s="87"/>
      <c r="H16808" s="47"/>
      <c r="I16808" s="120">
        <v>166</v>
      </c>
      <c r="J16808" s="120">
        <v>0</v>
      </c>
    </row>
    <row r="16809" spans="1:10" ht="15" customHeight="1">
      <c r="A16809" s="46" t="s">
        <v>6318</v>
      </c>
      <c r="B16809" s="46" t="s">
        <v>30556</v>
      </c>
      <c r="C16809" s="47">
        <v>5.1361999999999997</v>
      </c>
      <c r="D16809" s="119" t="s">
        <v>23791</v>
      </c>
      <c r="E16809" s="46" t="s">
        <v>23793</v>
      </c>
      <c r="F16809" s="121">
        <v>0.37940000000000002</v>
      </c>
      <c r="G16809" s="87"/>
      <c r="H16809" s="47"/>
      <c r="I16809" s="120">
        <v>77</v>
      </c>
      <c r="J16809" s="120">
        <v>0</v>
      </c>
    </row>
    <row r="16810" spans="1:10" ht="15" customHeight="1">
      <c r="A16810" s="46" t="s">
        <v>6321</v>
      </c>
      <c r="B16810" s="46" t="s">
        <v>34090</v>
      </c>
      <c r="C16810" s="47">
        <v>5.1361999999999997</v>
      </c>
      <c r="D16810" s="119" t="s">
        <v>23607</v>
      </c>
      <c r="E16810" s="46" t="s">
        <v>23791</v>
      </c>
      <c r="F16810" s="121">
        <v>5.5768000000000004</v>
      </c>
      <c r="G16810" s="87"/>
      <c r="H16810" s="47"/>
      <c r="I16810" s="120">
        <v>4</v>
      </c>
      <c r="J16810" s="120">
        <v>0</v>
      </c>
    </row>
    <row r="16811" spans="1:10" ht="15" customHeight="1">
      <c r="A16811" s="46" t="s">
        <v>30554</v>
      </c>
      <c r="B16811" s="46" t="s">
        <v>30555</v>
      </c>
      <c r="C16811" s="47">
        <v>3.6981999999999999</v>
      </c>
      <c r="D16811" s="119" t="s">
        <v>23605</v>
      </c>
      <c r="E16811" s="46" t="s">
        <v>23607</v>
      </c>
      <c r="F16811" s="121">
        <v>8.7834000000000003</v>
      </c>
      <c r="G16811" s="87"/>
      <c r="H16811" s="47"/>
      <c r="I16811" s="120">
        <v>0</v>
      </c>
      <c r="J16811" s="120">
        <v>0</v>
      </c>
    </row>
    <row r="16812" spans="1:10" ht="15" customHeight="1">
      <c r="A16812" s="46" t="s">
        <v>30552</v>
      </c>
      <c r="B16812" s="46" t="s">
        <v>30553</v>
      </c>
      <c r="C16812" s="47">
        <v>2.7326000000000001</v>
      </c>
      <c r="D16812" s="119" t="s">
        <v>23603</v>
      </c>
      <c r="E16812" s="46" t="s">
        <v>23605</v>
      </c>
      <c r="F16812" s="121">
        <v>12.408200000000001</v>
      </c>
      <c r="G16812" s="87"/>
      <c r="H16812" s="47"/>
      <c r="I16812" s="120">
        <v>0</v>
      </c>
      <c r="J16812" s="120">
        <v>0</v>
      </c>
    </row>
    <row r="16813" spans="1:10" ht="15" customHeight="1">
      <c r="A16813" s="46" t="s">
        <v>30550</v>
      </c>
      <c r="B16813" s="46" t="s">
        <v>30551</v>
      </c>
      <c r="C16813" s="47">
        <v>2.8692000000000002</v>
      </c>
      <c r="D16813" s="119" t="s">
        <v>23601</v>
      </c>
      <c r="E16813" s="46" t="s">
        <v>23603</v>
      </c>
      <c r="F16813" s="121">
        <v>19.532399999999999</v>
      </c>
      <c r="G16813" s="87"/>
      <c r="H16813" s="47"/>
      <c r="I16813" s="120">
        <v>0</v>
      </c>
      <c r="J16813" s="120">
        <v>0</v>
      </c>
    </row>
    <row r="16814" spans="1:10" ht="15" customHeight="1">
      <c r="A16814" s="46" t="s">
        <v>30548</v>
      </c>
      <c r="B16814" s="46" t="s">
        <v>30549</v>
      </c>
      <c r="C16814" s="47">
        <v>1.8854</v>
      </c>
      <c r="D16814" s="119" t="s">
        <v>23599</v>
      </c>
      <c r="E16814" s="46" t="s">
        <v>23601</v>
      </c>
      <c r="F16814" s="121">
        <v>28.692399999999999</v>
      </c>
      <c r="G16814" s="87"/>
      <c r="H16814" s="47"/>
      <c r="I16814" s="120">
        <v>0</v>
      </c>
      <c r="J16814" s="120">
        <v>0</v>
      </c>
    </row>
    <row r="16815" spans="1:10" ht="15" customHeight="1">
      <c r="A16815" s="46" t="s">
        <v>30546</v>
      </c>
      <c r="B16815" s="46" t="s">
        <v>30547</v>
      </c>
      <c r="C16815" s="47">
        <v>1.6852</v>
      </c>
      <c r="D16815" s="119" t="s">
        <v>23597</v>
      </c>
      <c r="E16815" s="46" t="s">
        <v>23599</v>
      </c>
      <c r="F16815" s="121">
        <v>47.3048</v>
      </c>
      <c r="G16815" s="87"/>
      <c r="H16815" s="47"/>
      <c r="I16815" s="120">
        <v>0</v>
      </c>
      <c r="J16815" s="120">
        <v>0</v>
      </c>
    </row>
    <row r="16816" spans="1:10" ht="15" customHeight="1">
      <c r="A16816" s="46" t="s">
        <v>30544</v>
      </c>
      <c r="B16816" s="46" t="s">
        <v>30545</v>
      </c>
      <c r="C16816" s="47">
        <v>1.8854</v>
      </c>
      <c r="D16816" s="119" t="s">
        <v>23595</v>
      </c>
      <c r="E16816" s="46" t="s">
        <v>23597</v>
      </c>
      <c r="F16816" s="121">
        <v>4.1496000000000004</v>
      </c>
      <c r="G16816" s="87"/>
      <c r="H16816" s="47"/>
      <c r="I16816" s="120">
        <v>0</v>
      </c>
      <c r="J16816" s="120">
        <v>0</v>
      </c>
    </row>
    <row r="16817" spans="1:10" ht="15" customHeight="1">
      <c r="A16817" s="46" t="s">
        <v>30542</v>
      </c>
      <c r="B16817" s="46" t="s">
        <v>30543</v>
      </c>
      <c r="C16817" s="47">
        <v>1.6852</v>
      </c>
      <c r="D16817" s="119" t="s">
        <v>23593</v>
      </c>
      <c r="E16817" s="46" t="s">
        <v>23595</v>
      </c>
      <c r="F16817" s="121">
        <v>6.6795999999999998</v>
      </c>
      <c r="G16817" s="87"/>
      <c r="H16817" s="47"/>
      <c r="I16817" s="120">
        <v>0</v>
      </c>
      <c r="J16817" s="120">
        <v>0</v>
      </c>
    </row>
    <row r="16818" spans="1:10" ht="15" customHeight="1">
      <c r="A16818" s="46" t="s">
        <v>30540</v>
      </c>
      <c r="B16818" s="46" t="s">
        <v>30541</v>
      </c>
      <c r="C16818" s="47">
        <v>1.8854</v>
      </c>
      <c r="D16818" s="119" t="s">
        <v>23591</v>
      </c>
      <c r="E16818" s="46" t="s">
        <v>23593</v>
      </c>
      <c r="F16818" s="121">
        <v>8.7292000000000005</v>
      </c>
      <c r="G16818" s="87"/>
      <c r="H16818" s="47"/>
      <c r="I16818" s="120">
        <v>0</v>
      </c>
      <c r="J16818" s="120">
        <v>0</v>
      </c>
    </row>
    <row r="16819" spans="1:10" ht="15" customHeight="1">
      <c r="A16819" s="46" t="s">
        <v>34087</v>
      </c>
      <c r="B16819" s="46" t="s">
        <v>34088</v>
      </c>
      <c r="C16819" s="47">
        <v>6.3255999999999997</v>
      </c>
      <c r="D16819" s="119" t="s">
        <v>23589</v>
      </c>
      <c r="E16819" s="46" t="s">
        <v>23591</v>
      </c>
      <c r="F16819" s="121">
        <v>16.522200000000002</v>
      </c>
      <c r="G16819" s="87"/>
      <c r="H16819" s="47"/>
      <c r="I16819" s="120">
        <v>0</v>
      </c>
      <c r="J16819" s="120">
        <v>0</v>
      </c>
    </row>
    <row r="16820" spans="1:10" ht="15" customHeight="1">
      <c r="A16820" s="46" t="s">
        <v>34085</v>
      </c>
      <c r="B16820" s="46" t="s">
        <v>34086</v>
      </c>
      <c r="C16820" s="47">
        <v>5.1361999999999997</v>
      </c>
      <c r="D16820" s="119" t="s">
        <v>23587</v>
      </c>
      <c r="E16820" s="46" t="s">
        <v>23589</v>
      </c>
      <c r="F16820" s="121">
        <v>24.036799999999999</v>
      </c>
      <c r="G16820" s="87"/>
      <c r="H16820" s="47"/>
      <c r="I16820" s="120">
        <v>0</v>
      </c>
      <c r="J16820" s="120">
        <v>0</v>
      </c>
    </row>
    <row r="16821" spans="1:10" ht="15" customHeight="1">
      <c r="A16821" s="46" t="s">
        <v>30538</v>
      </c>
      <c r="B16821" s="46" t="s">
        <v>30539</v>
      </c>
      <c r="C16821" s="47">
        <v>3.4066000000000001</v>
      </c>
      <c r="D16821" s="119" t="s">
        <v>23585</v>
      </c>
      <c r="E16821" s="46" t="s">
        <v>23587</v>
      </c>
      <c r="F16821" s="121">
        <v>39.546799999999998</v>
      </c>
      <c r="G16821" s="87"/>
      <c r="H16821" s="47"/>
      <c r="I16821" s="120">
        <v>0</v>
      </c>
      <c r="J16821" s="120">
        <v>0</v>
      </c>
    </row>
    <row r="16822" spans="1:10" ht="15" customHeight="1">
      <c r="A16822" s="46" t="s">
        <v>30536</v>
      </c>
      <c r="B16822" s="46" t="s">
        <v>30537</v>
      </c>
      <c r="C16822" s="47">
        <v>2.7326000000000001</v>
      </c>
      <c r="D16822" s="119" t="s">
        <v>23650</v>
      </c>
      <c r="E16822" s="46" t="s">
        <v>23585</v>
      </c>
      <c r="F16822" s="121">
        <v>4.0431999999999997</v>
      </c>
      <c r="G16822" s="87"/>
      <c r="H16822" s="47"/>
      <c r="I16822" s="120">
        <v>0</v>
      </c>
      <c r="J16822" s="120">
        <v>0</v>
      </c>
    </row>
    <row r="16823" spans="1:10" ht="15" customHeight="1">
      <c r="A16823" s="46" t="s">
        <v>30534</v>
      </c>
      <c r="B16823" s="46" t="s">
        <v>30535</v>
      </c>
      <c r="C16823" s="47">
        <v>3.6892</v>
      </c>
      <c r="D16823" s="119" t="s">
        <v>23647</v>
      </c>
      <c r="E16823" s="46" t="s">
        <v>23650</v>
      </c>
      <c r="F16823" s="121">
        <v>6.2737999999999996</v>
      </c>
      <c r="G16823" s="87"/>
      <c r="H16823" s="47"/>
      <c r="I16823" s="120">
        <v>0</v>
      </c>
      <c r="J16823" s="120">
        <v>0</v>
      </c>
    </row>
    <row r="16824" spans="1:10" ht="15" customHeight="1">
      <c r="A16824" s="46" t="s">
        <v>30532</v>
      </c>
      <c r="B16824" s="46" t="s">
        <v>30533</v>
      </c>
      <c r="C16824" s="47">
        <v>4.3887999999999998</v>
      </c>
      <c r="D16824" s="119" t="s">
        <v>23644</v>
      </c>
      <c r="E16824" s="46" t="s">
        <v>23647</v>
      </c>
      <c r="F16824" s="121">
        <v>9.3409999999999993</v>
      </c>
      <c r="G16824" s="87"/>
      <c r="H16824" s="47"/>
      <c r="I16824" s="120">
        <v>331</v>
      </c>
      <c r="J16824" s="120">
        <v>0</v>
      </c>
    </row>
    <row r="16825" spans="1:10" ht="15" customHeight="1">
      <c r="A16825" s="46" t="s">
        <v>30530</v>
      </c>
      <c r="B16825" s="46" t="s">
        <v>30531</v>
      </c>
      <c r="C16825" s="47">
        <v>1.9036</v>
      </c>
      <c r="D16825" s="119" t="s">
        <v>23641</v>
      </c>
      <c r="E16825" s="46" t="s">
        <v>23644</v>
      </c>
      <c r="F16825" s="121">
        <v>14.4298</v>
      </c>
      <c r="G16825" s="87"/>
      <c r="H16825" s="47"/>
      <c r="I16825" s="120">
        <v>0</v>
      </c>
      <c r="J16825" s="120">
        <v>0</v>
      </c>
    </row>
    <row r="16826" spans="1:10" ht="15" customHeight="1">
      <c r="A16826" s="46" t="s">
        <v>30528</v>
      </c>
      <c r="B16826" s="46" t="s">
        <v>30529</v>
      </c>
      <c r="C16826" s="47">
        <v>0</v>
      </c>
      <c r="D16826" s="119" t="s">
        <v>23637</v>
      </c>
      <c r="E16826" s="46" t="s">
        <v>23641</v>
      </c>
      <c r="F16826" s="121">
        <v>21.289200000000001</v>
      </c>
      <c r="G16826" s="87"/>
      <c r="H16826" s="47"/>
      <c r="I16826" s="120">
        <v>0</v>
      </c>
      <c r="J16826" s="120">
        <v>0</v>
      </c>
    </row>
    <row r="16827" spans="1:10" ht="15" customHeight="1">
      <c r="A16827" s="46" t="s">
        <v>30526</v>
      </c>
      <c r="B16827" s="46" t="s">
        <v>30527</v>
      </c>
      <c r="C16827" s="47">
        <v>0.1368</v>
      </c>
      <c r="D16827" s="119" t="s">
        <v>23633</v>
      </c>
      <c r="E16827" s="46" t="s">
        <v>23637</v>
      </c>
      <c r="F16827" s="121">
        <v>36.220999999999997</v>
      </c>
      <c r="G16827" s="87"/>
      <c r="H16827" s="47"/>
      <c r="I16827" s="120">
        <v>0</v>
      </c>
      <c r="J16827" s="120">
        <v>0</v>
      </c>
    </row>
    <row r="16828" spans="1:10" ht="15" customHeight="1">
      <c r="A16828" s="46" t="s">
        <v>30616</v>
      </c>
      <c r="B16828" s="46" t="s">
        <v>30617</v>
      </c>
      <c r="C16828" s="47">
        <v>3.7382</v>
      </c>
      <c r="D16828" s="119" t="s">
        <v>23619</v>
      </c>
      <c r="E16828" s="46" t="s">
        <v>23633</v>
      </c>
      <c r="F16828" s="121">
        <v>3.0362</v>
      </c>
      <c r="G16828" s="87"/>
      <c r="H16828" s="47"/>
      <c r="I16828" s="120">
        <v>101</v>
      </c>
      <c r="J16828" s="120">
        <v>0</v>
      </c>
    </row>
    <row r="16829" spans="1:10" ht="15" customHeight="1">
      <c r="A16829" s="46" t="s">
        <v>30614</v>
      </c>
      <c r="B16829" s="46" t="s">
        <v>30615</v>
      </c>
      <c r="C16829" s="47">
        <v>2.0242</v>
      </c>
      <c r="D16829" s="119" t="s">
        <v>23617</v>
      </c>
      <c r="E16829" s="46" t="s">
        <v>23619</v>
      </c>
      <c r="F16829" s="121">
        <v>4.782</v>
      </c>
      <c r="G16829" s="87"/>
      <c r="H16829" s="47"/>
      <c r="I16829" s="120">
        <v>246</v>
      </c>
      <c r="J16829" s="120">
        <v>0</v>
      </c>
    </row>
    <row r="16830" spans="1:10" ht="15" customHeight="1">
      <c r="A16830" s="46" t="s">
        <v>30612</v>
      </c>
      <c r="B16830" s="46" t="s">
        <v>30613</v>
      </c>
      <c r="C16830" s="47">
        <v>0.2278</v>
      </c>
      <c r="D16830" s="119" t="s">
        <v>23616</v>
      </c>
      <c r="E16830" s="46" t="s">
        <v>23617</v>
      </c>
      <c r="F16830" s="121">
        <v>6.9580000000000002</v>
      </c>
      <c r="G16830" s="87"/>
      <c r="H16830" s="47"/>
      <c r="I16830" s="120">
        <v>693</v>
      </c>
      <c r="J16830" s="120">
        <v>0</v>
      </c>
    </row>
    <row r="16831" spans="1:10" ht="15" customHeight="1">
      <c r="A16831" s="46" t="s">
        <v>30610</v>
      </c>
      <c r="B16831" s="46" t="s">
        <v>30611</v>
      </c>
      <c r="C16831" s="47">
        <v>0.75900000000000001</v>
      </c>
      <c r="D16831" s="119" t="s">
        <v>23614</v>
      </c>
      <c r="E16831" s="46" t="s">
        <v>23616</v>
      </c>
      <c r="F16831" s="121">
        <v>11.7402</v>
      </c>
      <c r="G16831" s="87"/>
      <c r="H16831" s="47"/>
      <c r="I16831" s="120">
        <v>10</v>
      </c>
      <c r="J16831" s="120">
        <v>0</v>
      </c>
    </row>
    <row r="16832" spans="1:10" ht="15" customHeight="1">
      <c r="A16832" s="46" t="s">
        <v>30608</v>
      </c>
      <c r="B16832" s="46" t="s">
        <v>30609</v>
      </c>
      <c r="C16832" s="47">
        <v>3.3652000000000002</v>
      </c>
      <c r="D16832" s="119" t="s">
        <v>23612</v>
      </c>
      <c r="E16832" s="46" t="s">
        <v>23614</v>
      </c>
      <c r="F16832" s="121">
        <v>18.546399999999998</v>
      </c>
      <c r="G16832" s="87"/>
      <c r="H16832" s="47"/>
      <c r="I16832" s="120">
        <v>117</v>
      </c>
      <c r="J16832" s="120">
        <v>0</v>
      </c>
    </row>
    <row r="16833" spans="1:10" ht="15" customHeight="1">
      <c r="A16833" s="46" t="s">
        <v>30524</v>
      </c>
      <c r="B16833" s="46" t="s">
        <v>30525</v>
      </c>
      <c r="C16833" s="47">
        <v>4.6909999999999998</v>
      </c>
      <c r="D16833" s="119" t="s">
        <v>23611</v>
      </c>
      <c r="E16833" s="46" t="s">
        <v>23612</v>
      </c>
      <c r="F16833" s="121">
        <v>29.729600000000001</v>
      </c>
      <c r="G16833" s="87"/>
      <c r="H16833" s="47"/>
      <c r="I16833" s="120">
        <v>0</v>
      </c>
      <c r="J16833" s="120">
        <v>0</v>
      </c>
    </row>
    <row r="16834" spans="1:10" ht="15" customHeight="1">
      <c r="A16834" s="46" t="s">
        <v>30522</v>
      </c>
      <c r="B16834" s="46" t="s">
        <v>30523</v>
      </c>
      <c r="C16834" s="47">
        <v>5.3284000000000002</v>
      </c>
      <c r="D16834" s="119" t="s">
        <v>23629</v>
      </c>
      <c r="E16834" s="46" t="s">
        <v>23611</v>
      </c>
      <c r="F16834" s="121">
        <v>5.3742000000000001</v>
      </c>
      <c r="G16834" s="87"/>
      <c r="H16834" s="47"/>
      <c r="I16834" s="120">
        <v>0</v>
      </c>
      <c r="J16834" s="120">
        <v>0</v>
      </c>
    </row>
    <row r="16835" spans="1:10" ht="15" customHeight="1">
      <c r="A16835" s="46" t="s">
        <v>30606</v>
      </c>
      <c r="B16835" s="46" t="s">
        <v>30607</v>
      </c>
      <c r="C16835" s="47">
        <v>15.6668</v>
      </c>
      <c r="D16835" s="119" t="s">
        <v>23625</v>
      </c>
      <c r="E16835" s="46" t="s">
        <v>23629</v>
      </c>
      <c r="F16835" s="121">
        <v>8.2888000000000002</v>
      </c>
      <c r="G16835" s="87"/>
      <c r="H16835" s="47"/>
      <c r="I16835" s="120">
        <v>0</v>
      </c>
      <c r="J16835" s="120">
        <v>0</v>
      </c>
    </row>
    <row r="16836" spans="1:10" ht="15" customHeight="1">
      <c r="A16836" s="46" t="s">
        <v>30604</v>
      </c>
      <c r="B16836" s="46" t="s">
        <v>30605</v>
      </c>
      <c r="C16836" s="47">
        <v>15.6668</v>
      </c>
      <c r="D16836" s="119" t="s">
        <v>23621</v>
      </c>
      <c r="E16836" s="46" t="s">
        <v>23625</v>
      </c>
      <c r="F16836" s="121">
        <v>12.16</v>
      </c>
      <c r="G16836" s="87"/>
      <c r="H16836" s="47"/>
      <c r="I16836" s="120">
        <v>0</v>
      </c>
      <c r="J16836" s="120">
        <v>0</v>
      </c>
    </row>
    <row r="16837" spans="1:10" ht="15" customHeight="1">
      <c r="A16837" s="46" t="s">
        <v>30602</v>
      </c>
      <c r="B16837" s="46" t="s">
        <v>30603</v>
      </c>
      <c r="C16837" s="47">
        <v>1.9026000000000001</v>
      </c>
      <c r="D16837" s="119" t="s">
        <v>23657</v>
      </c>
      <c r="E16837" s="46" t="s">
        <v>23621</v>
      </c>
      <c r="F16837" s="121">
        <v>4.1496000000000004</v>
      </c>
      <c r="G16837" s="87"/>
      <c r="H16837" s="47"/>
      <c r="I16837" s="120">
        <v>0</v>
      </c>
      <c r="J16837" s="120">
        <v>0</v>
      </c>
    </row>
    <row r="16838" spans="1:10" ht="15" customHeight="1">
      <c r="A16838" s="46" t="s">
        <v>30600</v>
      </c>
      <c r="B16838" s="46" t="s">
        <v>30601</v>
      </c>
      <c r="C16838" s="47">
        <v>3.4156</v>
      </c>
      <c r="D16838" s="119" t="s">
        <v>23655</v>
      </c>
      <c r="E16838" s="46" t="s">
        <v>23657</v>
      </c>
      <c r="F16838" s="121">
        <v>6.3002000000000002</v>
      </c>
      <c r="G16838" s="87"/>
      <c r="H16838" s="47"/>
      <c r="I16838" s="120">
        <v>99</v>
      </c>
      <c r="J16838" s="120">
        <v>0</v>
      </c>
    </row>
    <row r="16839" spans="1:10" ht="15" customHeight="1">
      <c r="A16839" s="46" t="s">
        <v>8436</v>
      </c>
      <c r="B16839" s="46" t="s">
        <v>30599</v>
      </c>
      <c r="C16839" s="47">
        <v>4.5544000000000002</v>
      </c>
      <c r="D16839" s="119" t="s">
        <v>23653</v>
      </c>
      <c r="E16839" s="46" t="s">
        <v>23655</v>
      </c>
      <c r="F16839" s="121">
        <v>8.8303999999999991</v>
      </c>
      <c r="G16839" s="87"/>
      <c r="H16839" s="47"/>
      <c r="I16839" s="120">
        <v>105</v>
      </c>
      <c r="J16839" s="120">
        <v>0</v>
      </c>
    </row>
    <row r="16840" spans="1:10" ht="15" customHeight="1">
      <c r="A16840" s="46" t="s">
        <v>30597</v>
      </c>
      <c r="B16840" s="46" t="s">
        <v>30598</v>
      </c>
      <c r="C16840" s="47">
        <v>1.679</v>
      </c>
      <c r="D16840" s="119" t="s">
        <v>23688</v>
      </c>
      <c r="E16840" s="46" t="s">
        <v>23653</v>
      </c>
      <c r="F16840" s="121">
        <v>4.2507999999999999</v>
      </c>
      <c r="G16840" s="87"/>
      <c r="H16840" s="47"/>
      <c r="I16840" s="120">
        <v>465</v>
      </c>
      <c r="J16840" s="120">
        <v>0</v>
      </c>
    </row>
    <row r="16841" spans="1:10" ht="15" customHeight="1">
      <c r="A16841" s="46" t="s">
        <v>30596</v>
      </c>
      <c r="B16841" s="46" t="s">
        <v>29926</v>
      </c>
      <c r="C16841" s="47">
        <v>1.8976</v>
      </c>
      <c r="D16841" s="119" t="s">
        <v>23685</v>
      </c>
      <c r="E16841" s="46" t="s">
        <v>23688</v>
      </c>
      <c r="F16841" s="121">
        <v>6.4771999999999998</v>
      </c>
      <c r="G16841" s="87"/>
      <c r="H16841" s="47"/>
      <c r="I16841" s="120">
        <v>471</v>
      </c>
      <c r="J16841" s="120">
        <v>0</v>
      </c>
    </row>
    <row r="16842" spans="1:10" ht="15" customHeight="1">
      <c r="A16842" s="46" t="s">
        <v>30594</v>
      </c>
      <c r="B16842" s="46" t="s">
        <v>30595</v>
      </c>
      <c r="C16842" s="47">
        <v>1.8976</v>
      </c>
      <c r="D16842" s="119" t="s">
        <v>23682</v>
      </c>
      <c r="E16842" s="46" t="s">
        <v>23685</v>
      </c>
      <c r="F16842" s="121">
        <v>9.3618000000000006</v>
      </c>
      <c r="G16842" s="87"/>
      <c r="H16842" s="47"/>
      <c r="I16842" s="120">
        <v>741</v>
      </c>
      <c r="J16842" s="120">
        <v>0</v>
      </c>
    </row>
    <row r="16843" spans="1:10" ht="15" customHeight="1">
      <c r="A16843" s="46" t="s">
        <v>30592</v>
      </c>
      <c r="B16843" s="46" t="s">
        <v>30593</v>
      </c>
      <c r="C16843" s="47">
        <v>3.7951999999999999</v>
      </c>
      <c r="D16843" s="119" t="s">
        <v>23679</v>
      </c>
      <c r="E16843" s="46" t="s">
        <v>23682</v>
      </c>
      <c r="F16843" s="121">
        <v>14.5738</v>
      </c>
      <c r="G16843" s="87"/>
      <c r="H16843" s="47"/>
      <c r="I16843" s="120">
        <v>285</v>
      </c>
      <c r="J16843" s="120">
        <v>0</v>
      </c>
    </row>
    <row r="16844" spans="1:10" ht="15" customHeight="1">
      <c r="A16844" s="46" t="s">
        <v>30590</v>
      </c>
      <c r="B16844" s="46" t="s">
        <v>30591</v>
      </c>
      <c r="C16844" s="47">
        <v>3.7951999999999999</v>
      </c>
      <c r="D16844" s="119" t="s">
        <v>23675</v>
      </c>
      <c r="E16844" s="46" t="s">
        <v>23679</v>
      </c>
      <c r="F16844" s="121">
        <v>21.7242</v>
      </c>
      <c r="G16844" s="87"/>
      <c r="H16844" s="47"/>
      <c r="I16844" s="120">
        <v>0</v>
      </c>
      <c r="J16844" s="120">
        <v>0</v>
      </c>
    </row>
    <row r="16845" spans="1:10" ht="15" customHeight="1">
      <c r="A16845" s="46" t="s">
        <v>30588</v>
      </c>
      <c r="B16845" s="46" t="s">
        <v>30589</v>
      </c>
      <c r="C16845" s="47">
        <v>2.4866000000000001</v>
      </c>
      <c r="D16845" s="119" t="s">
        <v>23671</v>
      </c>
      <c r="E16845" s="46" t="s">
        <v>23675</v>
      </c>
      <c r="F16845" s="121">
        <v>37.482199999999999</v>
      </c>
      <c r="G16845" s="87"/>
      <c r="H16845" s="47"/>
      <c r="I16845" s="120">
        <v>0</v>
      </c>
      <c r="J16845" s="120">
        <v>0</v>
      </c>
    </row>
    <row r="16846" spans="1:10" ht="15" customHeight="1">
      <c r="A16846" s="46" t="s">
        <v>30586</v>
      </c>
      <c r="B16846" s="46" t="s">
        <v>30587</v>
      </c>
      <c r="C16846" s="47">
        <v>5.4652000000000003</v>
      </c>
      <c r="D16846" s="119" t="s">
        <v>23669</v>
      </c>
      <c r="E16846" s="46" t="s">
        <v>23671</v>
      </c>
      <c r="F16846" s="121">
        <v>2.9096000000000002</v>
      </c>
      <c r="G16846" s="87"/>
      <c r="H16846" s="47"/>
      <c r="I16846" s="120">
        <v>0</v>
      </c>
      <c r="J16846" s="120">
        <v>0</v>
      </c>
    </row>
    <row r="16847" spans="1:10" ht="15" customHeight="1">
      <c r="A16847" s="46" t="s">
        <v>30584</v>
      </c>
      <c r="B16847" s="46" t="s">
        <v>30585</v>
      </c>
      <c r="C16847" s="47">
        <v>2.0748000000000002</v>
      </c>
      <c r="D16847" s="119" t="s">
        <v>23667</v>
      </c>
      <c r="E16847" s="46" t="s">
        <v>23669</v>
      </c>
      <c r="F16847" s="121">
        <v>4.6302000000000003</v>
      </c>
      <c r="G16847" s="87"/>
      <c r="H16847" s="47"/>
      <c r="I16847" s="120">
        <v>16</v>
      </c>
      <c r="J16847" s="120">
        <v>0</v>
      </c>
    </row>
    <row r="16848" spans="1:10" ht="15" customHeight="1">
      <c r="A16848" s="46" t="s">
        <v>8466</v>
      </c>
      <c r="B16848" s="46" t="s">
        <v>30583</v>
      </c>
      <c r="C16848" s="47">
        <v>5.0603999999999996</v>
      </c>
      <c r="D16848" s="119" t="s">
        <v>23665</v>
      </c>
      <c r="E16848" s="46" t="s">
        <v>23667</v>
      </c>
      <c r="F16848" s="121">
        <v>6.2747999999999999</v>
      </c>
      <c r="G16848" s="87"/>
      <c r="H16848" s="47"/>
      <c r="I16848" s="120">
        <v>89</v>
      </c>
      <c r="J16848" s="120">
        <v>0</v>
      </c>
    </row>
    <row r="16849" spans="1:10" ht="15" customHeight="1">
      <c r="A16849" s="46" t="s">
        <v>30581</v>
      </c>
      <c r="B16849" s="46" t="s">
        <v>30582</v>
      </c>
      <c r="C16849" s="47">
        <v>4.5544000000000002</v>
      </c>
      <c r="D16849" s="119" t="s">
        <v>23663</v>
      </c>
      <c r="E16849" s="46" t="s">
        <v>23665</v>
      </c>
      <c r="F16849" s="121">
        <v>11.3352</v>
      </c>
      <c r="G16849" s="87"/>
      <c r="H16849" s="47"/>
      <c r="I16849" s="120">
        <v>0</v>
      </c>
      <c r="J16849" s="120">
        <v>0</v>
      </c>
    </row>
    <row r="16850" spans="1:10" ht="15" customHeight="1">
      <c r="A16850" s="46" t="s">
        <v>30579</v>
      </c>
      <c r="B16850" s="46" t="s">
        <v>30580</v>
      </c>
      <c r="C16850" s="47">
        <v>7.2869999999999999</v>
      </c>
      <c r="D16850" s="119" t="s">
        <v>23661</v>
      </c>
      <c r="E16850" s="46" t="s">
        <v>23663</v>
      </c>
      <c r="F16850" s="121">
        <v>16.825800000000001</v>
      </c>
      <c r="G16850" s="87"/>
      <c r="H16850" s="47"/>
      <c r="I16850" s="120">
        <v>0</v>
      </c>
      <c r="J16850" s="120">
        <v>0</v>
      </c>
    </row>
    <row r="16851" spans="1:10" ht="15" customHeight="1">
      <c r="A16851" s="46" t="s">
        <v>29958</v>
      </c>
      <c r="B16851" s="46" t="s">
        <v>29959</v>
      </c>
      <c r="C16851" s="47">
        <v>45.4422</v>
      </c>
      <c r="D16851" s="119" t="s">
        <v>23659</v>
      </c>
      <c r="E16851" s="46" t="s">
        <v>23661</v>
      </c>
      <c r="F16851" s="121">
        <v>27.8826</v>
      </c>
      <c r="G16851" s="87"/>
      <c r="H16851" s="47"/>
      <c r="I16851" s="120">
        <v>3</v>
      </c>
      <c r="J16851" s="120">
        <v>0</v>
      </c>
    </row>
    <row r="16852" spans="1:10" ht="15" customHeight="1">
      <c r="A16852" s="46" t="s">
        <v>29956</v>
      </c>
      <c r="B16852" s="46" t="s">
        <v>29957</v>
      </c>
      <c r="C16852" s="47">
        <v>13.992000000000001</v>
      </c>
      <c r="D16852" s="119" t="s">
        <v>23713</v>
      </c>
      <c r="E16852" s="46" t="s">
        <v>23659</v>
      </c>
      <c r="F16852" s="121">
        <v>4.9283999999999999</v>
      </c>
      <c r="G16852" s="87"/>
      <c r="H16852" s="47"/>
      <c r="I16852" s="120">
        <v>1</v>
      </c>
      <c r="J16852" s="120">
        <v>0</v>
      </c>
    </row>
    <row r="16853" spans="1:10" ht="15" customHeight="1">
      <c r="A16853" s="46" t="s">
        <v>29955</v>
      </c>
      <c r="B16853" s="46" t="s">
        <v>34091</v>
      </c>
      <c r="C16853" s="47">
        <v>48.073599999999999</v>
      </c>
      <c r="D16853" s="119" t="s">
        <v>23711</v>
      </c>
      <c r="E16853" s="46" t="s">
        <v>23713</v>
      </c>
      <c r="F16853" s="121">
        <v>7.4821999999999997</v>
      </c>
      <c r="G16853" s="87"/>
      <c r="H16853" s="47"/>
      <c r="I16853" s="120">
        <v>0</v>
      </c>
      <c r="J16853" s="120">
        <v>0</v>
      </c>
    </row>
    <row r="16854" spans="1:10" ht="15" customHeight="1">
      <c r="A16854" s="46" t="s">
        <v>29953</v>
      </c>
      <c r="B16854" s="46" t="s">
        <v>29954</v>
      </c>
      <c r="C16854" s="47">
        <v>44.151800000000001</v>
      </c>
      <c r="D16854" s="119" t="s">
        <v>23709</v>
      </c>
      <c r="E16854" s="46" t="s">
        <v>23711</v>
      </c>
      <c r="F16854" s="121">
        <v>10.2706</v>
      </c>
      <c r="G16854" s="87"/>
      <c r="H16854" s="47"/>
      <c r="I16854" s="120">
        <v>0</v>
      </c>
      <c r="J16854" s="120">
        <v>0</v>
      </c>
    </row>
    <row r="16855" spans="1:10" ht="15" customHeight="1">
      <c r="A16855" s="46" t="s">
        <v>29951</v>
      </c>
      <c r="B16855" s="46" t="s">
        <v>29952</v>
      </c>
      <c r="C16855" s="47">
        <v>14.270200000000001</v>
      </c>
      <c r="D16855" s="119" t="s">
        <v>23707</v>
      </c>
      <c r="E16855" s="46" t="s">
        <v>23709</v>
      </c>
      <c r="F16855" s="121">
        <v>15.7662</v>
      </c>
      <c r="G16855" s="87"/>
      <c r="H16855" s="47"/>
      <c r="I16855" s="120">
        <v>1</v>
      </c>
      <c r="J16855" s="120">
        <v>0</v>
      </c>
    </row>
    <row r="16856" spans="1:10" ht="15" customHeight="1">
      <c r="A16856" s="46" t="s">
        <v>29949</v>
      </c>
      <c r="B16856" s="46" t="s">
        <v>29950</v>
      </c>
      <c r="C16856" s="47">
        <v>14.710599999999999</v>
      </c>
      <c r="D16856" s="119" t="s">
        <v>23705</v>
      </c>
      <c r="E16856" s="46" t="s">
        <v>23707</v>
      </c>
      <c r="F16856" s="121">
        <v>22.748799999999999</v>
      </c>
      <c r="G16856" s="87"/>
      <c r="H16856" s="47"/>
      <c r="I16856" s="120">
        <v>0</v>
      </c>
      <c r="J16856" s="120">
        <v>0</v>
      </c>
    </row>
    <row r="16857" spans="1:10" ht="15" customHeight="1">
      <c r="A16857" s="46" t="s">
        <v>29947</v>
      </c>
      <c r="B16857" s="46" t="s">
        <v>29948</v>
      </c>
      <c r="C16857" s="47">
        <v>31.561599999999999</v>
      </c>
      <c r="D16857" s="119" t="s">
        <v>23703</v>
      </c>
      <c r="E16857" s="46" t="s">
        <v>23705</v>
      </c>
      <c r="F16857" s="121">
        <v>38.144799999999996</v>
      </c>
      <c r="G16857" s="87"/>
      <c r="H16857" s="47"/>
      <c r="I16857" s="120">
        <v>0</v>
      </c>
      <c r="J16857" s="120">
        <v>0</v>
      </c>
    </row>
    <row r="16858" spans="1:10" ht="15" customHeight="1">
      <c r="A16858" s="46" t="s">
        <v>70</v>
      </c>
      <c r="B16858" s="46" t="s">
        <v>29946</v>
      </c>
      <c r="C16858" s="47">
        <v>14.169</v>
      </c>
      <c r="D16858" s="119" t="s">
        <v>23701</v>
      </c>
      <c r="E16858" s="46" t="s">
        <v>23703</v>
      </c>
      <c r="F16858" s="121">
        <v>3.6181999999999999</v>
      </c>
      <c r="G16858" s="87"/>
      <c r="H16858" s="47"/>
      <c r="I16858" s="120">
        <v>0</v>
      </c>
      <c r="J16858" s="120">
        <v>0</v>
      </c>
    </row>
    <row r="16859" spans="1:10" ht="15" customHeight="1">
      <c r="A16859" s="46" t="s">
        <v>29944</v>
      </c>
      <c r="B16859" s="46" t="s">
        <v>29945</v>
      </c>
      <c r="C16859" s="47">
        <v>33.246600000000001</v>
      </c>
      <c r="D16859" s="119" t="s">
        <v>23699</v>
      </c>
      <c r="E16859" s="46" t="s">
        <v>23701</v>
      </c>
      <c r="F16859" s="121">
        <v>5.6929999999999996</v>
      </c>
      <c r="G16859" s="87"/>
      <c r="H16859" s="47"/>
      <c r="I16859" s="120">
        <v>0</v>
      </c>
      <c r="J16859" s="120">
        <v>0</v>
      </c>
    </row>
    <row r="16860" spans="1:10" ht="15" customHeight="1">
      <c r="A16860" s="46" t="s">
        <v>29942</v>
      </c>
      <c r="B16860" s="46" t="s">
        <v>29943</v>
      </c>
      <c r="C16860" s="47">
        <v>20.439800000000002</v>
      </c>
      <c r="D16860" s="119" t="s">
        <v>23697</v>
      </c>
      <c r="E16860" s="46" t="s">
        <v>23699</v>
      </c>
      <c r="F16860" s="121">
        <v>7.2110000000000003</v>
      </c>
      <c r="G16860" s="87"/>
      <c r="H16860" s="47"/>
      <c r="I16860" s="120">
        <v>0</v>
      </c>
      <c r="J16860" s="120">
        <v>0</v>
      </c>
    </row>
    <row r="16861" spans="1:10" ht="15" customHeight="1">
      <c r="A16861" s="46" t="s">
        <v>29940</v>
      </c>
      <c r="B16861" s="46" t="s">
        <v>29941</v>
      </c>
      <c r="C16861" s="47">
        <v>14.683199999999999</v>
      </c>
      <c r="D16861" s="119" t="s">
        <v>23695</v>
      </c>
      <c r="E16861" s="46" t="s">
        <v>23697</v>
      </c>
      <c r="F16861" s="121">
        <v>12.954599999999999</v>
      </c>
      <c r="G16861" s="87"/>
      <c r="H16861" s="47"/>
      <c r="I16861" s="120">
        <v>0</v>
      </c>
      <c r="J16861" s="120">
        <v>0</v>
      </c>
    </row>
    <row r="16862" spans="1:10" ht="15" customHeight="1">
      <c r="A16862" s="46" t="s">
        <v>29938</v>
      </c>
      <c r="B16862" s="46" t="s">
        <v>29939</v>
      </c>
      <c r="C16862" s="47">
        <v>34.157600000000002</v>
      </c>
      <c r="D16862" s="119" t="s">
        <v>23693</v>
      </c>
      <c r="E16862" s="46" t="s">
        <v>23695</v>
      </c>
      <c r="F16862" s="121">
        <v>19.254799999999999</v>
      </c>
      <c r="G16862" s="87"/>
      <c r="H16862" s="47"/>
      <c r="I16862" s="120">
        <v>0</v>
      </c>
      <c r="J16862" s="120">
        <v>0</v>
      </c>
    </row>
    <row r="16863" spans="1:10" ht="15" customHeight="1">
      <c r="A16863" s="46" t="s">
        <v>29936</v>
      </c>
      <c r="B16863" s="46" t="s">
        <v>29937</v>
      </c>
      <c r="C16863" s="47">
        <v>90.176000000000002</v>
      </c>
      <c r="D16863" s="119" t="s">
        <v>23691</v>
      </c>
      <c r="E16863" s="46" t="s">
        <v>23693</v>
      </c>
      <c r="F16863" s="121">
        <v>30.843</v>
      </c>
      <c r="G16863" s="87"/>
      <c r="H16863" s="47"/>
      <c r="I16863" s="120">
        <v>0</v>
      </c>
      <c r="J16863" s="120">
        <v>0</v>
      </c>
    </row>
    <row r="16864" spans="1:10" ht="15" customHeight="1">
      <c r="A16864" s="46" t="s">
        <v>29934</v>
      </c>
      <c r="B16864" s="46" t="s">
        <v>29935</v>
      </c>
      <c r="C16864" s="47">
        <v>60.353999999999999</v>
      </c>
      <c r="D16864" s="119" t="s">
        <v>23754</v>
      </c>
      <c r="E16864" s="46" t="s">
        <v>23691</v>
      </c>
      <c r="F16864" s="121">
        <v>3.3904000000000001</v>
      </c>
      <c r="G16864" s="87"/>
      <c r="H16864" s="47"/>
      <c r="I16864" s="120">
        <v>25</v>
      </c>
      <c r="J16864" s="120">
        <v>0</v>
      </c>
    </row>
    <row r="16865" spans="1:10" ht="15" customHeight="1">
      <c r="A16865" s="46" t="s">
        <v>6014</v>
      </c>
      <c r="B16865" s="46" t="s">
        <v>29933</v>
      </c>
      <c r="C16865" s="47">
        <v>18.596800000000002</v>
      </c>
      <c r="D16865" s="119" t="s">
        <v>23751</v>
      </c>
      <c r="E16865" s="46" t="s">
        <v>23754</v>
      </c>
      <c r="F16865" s="121">
        <v>5.2603999999999997</v>
      </c>
      <c r="G16865" s="87"/>
      <c r="H16865" s="47"/>
      <c r="I16865" s="120">
        <v>314</v>
      </c>
      <c r="J16865" s="120">
        <v>0</v>
      </c>
    </row>
    <row r="16866" spans="1:10" ht="15" customHeight="1">
      <c r="A16866" s="46" t="s">
        <v>6017</v>
      </c>
      <c r="B16866" s="46" t="s">
        <v>29932</v>
      </c>
      <c r="C16866" s="47">
        <v>23.9102</v>
      </c>
      <c r="D16866" s="119" t="s">
        <v>23748</v>
      </c>
      <c r="E16866" s="46" t="s">
        <v>23751</v>
      </c>
      <c r="F16866" s="121">
        <v>7.2363999999999997</v>
      </c>
      <c r="G16866" s="87"/>
      <c r="H16866" s="47"/>
      <c r="I16866" s="120">
        <v>10</v>
      </c>
      <c r="J16866" s="120">
        <v>0</v>
      </c>
    </row>
    <row r="16867" spans="1:10" ht="15" customHeight="1">
      <c r="A16867" s="46" t="s">
        <v>29930</v>
      </c>
      <c r="B16867" s="46" t="s">
        <v>29931</v>
      </c>
      <c r="C16867" s="47">
        <v>23.846599999999999</v>
      </c>
      <c r="D16867" s="119" t="s">
        <v>23745</v>
      </c>
      <c r="E16867" s="46" t="s">
        <v>23748</v>
      </c>
      <c r="F16867" s="121">
        <v>11.2948</v>
      </c>
      <c r="G16867" s="87"/>
      <c r="H16867" s="47"/>
      <c r="I16867" s="120">
        <v>2</v>
      </c>
      <c r="J16867" s="120">
        <v>0</v>
      </c>
    </row>
    <row r="16868" spans="1:10" ht="15" customHeight="1">
      <c r="A16868" s="46" t="s">
        <v>30033</v>
      </c>
      <c r="B16868" s="46" t="s">
        <v>30034</v>
      </c>
      <c r="C16868" s="47">
        <v>31.880400000000002</v>
      </c>
      <c r="D16868" s="119" t="s">
        <v>23741</v>
      </c>
      <c r="E16868" s="46" t="s">
        <v>23745</v>
      </c>
      <c r="F16868" s="121">
        <v>17.078600000000002</v>
      </c>
      <c r="G16868" s="87"/>
      <c r="H16868" s="47"/>
      <c r="I16868" s="120">
        <v>0</v>
      </c>
      <c r="J16868" s="120">
        <v>0</v>
      </c>
    </row>
    <row r="16869" spans="1:10" ht="15" customHeight="1">
      <c r="A16869" s="46" t="s">
        <v>7583</v>
      </c>
      <c r="B16869" s="46" t="s">
        <v>36028</v>
      </c>
      <c r="C16869" s="47">
        <v>39.723999999999997</v>
      </c>
      <c r="D16869" s="119" t="s">
        <v>23737</v>
      </c>
      <c r="E16869" s="46" t="s">
        <v>23741</v>
      </c>
      <c r="F16869" s="121">
        <v>29.5122</v>
      </c>
      <c r="G16869" s="87"/>
      <c r="H16869" s="47"/>
      <c r="I16869" s="120">
        <v>47</v>
      </c>
      <c r="J16869" s="120">
        <v>0</v>
      </c>
    </row>
    <row r="16870" spans="1:10" ht="15" customHeight="1">
      <c r="A16870" s="46" t="s">
        <v>7592</v>
      </c>
      <c r="B16870" s="46" t="s">
        <v>29929</v>
      </c>
      <c r="C16870" s="47">
        <v>30.552</v>
      </c>
      <c r="D16870" s="119" t="s">
        <v>23733</v>
      </c>
      <c r="E16870" s="46" t="s">
        <v>23737</v>
      </c>
      <c r="F16870" s="121">
        <v>2.2772000000000001</v>
      </c>
      <c r="G16870" s="87"/>
      <c r="H16870" s="47"/>
      <c r="I16870" s="120">
        <v>406</v>
      </c>
      <c r="J16870" s="120">
        <v>0</v>
      </c>
    </row>
    <row r="16871" spans="1:10" ht="15" customHeight="1">
      <c r="A16871" s="46" t="s">
        <v>29927</v>
      </c>
      <c r="B16871" s="46" t="s">
        <v>29928</v>
      </c>
      <c r="C16871" s="47">
        <v>31.880400000000002</v>
      </c>
      <c r="D16871" s="119" t="s">
        <v>23731</v>
      </c>
      <c r="E16871" s="46" t="s">
        <v>23733</v>
      </c>
      <c r="F16871" s="121">
        <v>3.5676000000000001</v>
      </c>
      <c r="G16871" s="87"/>
      <c r="H16871" s="47"/>
      <c r="I16871" s="120">
        <v>0</v>
      </c>
      <c r="J16871" s="120">
        <v>0</v>
      </c>
    </row>
    <row r="16872" spans="1:10" ht="15" customHeight="1">
      <c r="A16872" s="46" t="s">
        <v>30002</v>
      </c>
      <c r="B16872" s="46" t="s">
        <v>30003</v>
      </c>
      <c r="C16872" s="47">
        <v>1.3156000000000001</v>
      </c>
      <c r="D16872" s="119" t="s">
        <v>23729</v>
      </c>
      <c r="E16872" s="46" t="s">
        <v>23731</v>
      </c>
      <c r="F16872" s="121">
        <v>4.8326000000000002</v>
      </c>
      <c r="G16872" s="87"/>
      <c r="H16872" s="47"/>
      <c r="I16872" s="120">
        <v>0</v>
      </c>
      <c r="J16872" s="120">
        <v>0</v>
      </c>
    </row>
    <row r="16873" spans="1:10" ht="15" customHeight="1">
      <c r="A16873" s="46" t="s">
        <v>30000</v>
      </c>
      <c r="B16873" s="46" t="s">
        <v>30001</v>
      </c>
      <c r="C16873" s="47">
        <v>1.3156000000000001</v>
      </c>
      <c r="D16873" s="119" t="s">
        <v>23727</v>
      </c>
      <c r="E16873" s="46" t="s">
        <v>23729</v>
      </c>
      <c r="F16873" s="121">
        <v>8.5014000000000003</v>
      </c>
      <c r="G16873" s="87"/>
      <c r="H16873" s="47"/>
      <c r="I16873" s="120">
        <v>0</v>
      </c>
      <c r="J16873" s="120">
        <v>0</v>
      </c>
    </row>
    <row r="16874" spans="1:10" ht="15" customHeight="1">
      <c r="A16874" s="46" t="s">
        <v>29998</v>
      </c>
      <c r="B16874" s="46" t="s">
        <v>29999</v>
      </c>
      <c r="C16874" s="47">
        <v>20.704000000000001</v>
      </c>
      <c r="D16874" s="119" t="s">
        <v>23725</v>
      </c>
      <c r="E16874" s="46" t="s">
        <v>23727</v>
      </c>
      <c r="F16874" s="121">
        <v>13.157</v>
      </c>
      <c r="G16874" s="87"/>
      <c r="H16874" s="47"/>
      <c r="I16874" s="120">
        <v>0</v>
      </c>
      <c r="J16874" s="120">
        <v>0</v>
      </c>
    </row>
    <row r="16875" spans="1:10" ht="15" customHeight="1">
      <c r="A16875" s="46" t="s">
        <v>29996</v>
      </c>
      <c r="B16875" s="46" t="s">
        <v>29997</v>
      </c>
      <c r="C16875" s="47">
        <v>33.747799999999998</v>
      </c>
      <c r="D16875" s="119" t="s">
        <v>23723</v>
      </c>
      <c r="E16875" s="46" t="s">
        <v>23725</v>
      </c>
      <c r="F16875" s="121">
        <v>21.962</v>
      </c>
      <c r="G16875" s="87"/>
      <c r="H16875" s="47"/>
      <c r="I16875" s="120">
        <v>0</v>
      </c>
      <c r="J16875" s="120">
        <v>0</v>
      </c>
    </row>
    <row r="16876" spans="1:10" ht="15" customHeight="1">
      <c r="A16876" s="46" t="s">
        <v>29994</v>
      </c>
      <c r="B16876" s="46" t="s">
        <v>29995</v>
      </c>
      <c r="C16876" s="47">
        <v>35.706000000000003</v>
      </c>
      <c r="D16876" s="119" t="s">
        <v>23788</v>
      </c>
      <c r="E16876" s="46" t="s">
        <v>23723</v>
      </c>
      <c r="F16876" s="121">
        <v>2.8302</v>
      </c>
      <c r="G16876" s="87"/>
      <c r="H16876" s="47"/>
      <c r="I16876" s="120">
        <v>0</v>
      </c>
      <c r="J16876" s="120">
        <v>0</v>
      </c>
    </row>
    <row r="16877" spans="1:10" ht="15" customHeight="1">
      <c r="A16877" s="46" t="s">
        <v>29992</v>
      </c>
      <c r="B16877" s="46" t="s">
        <v>29993</v>
      </c>
      <c r="C16877" s="47">
        <v>40.333199999999998</v>
      </c>
      <c r="D16877" s="119" t="s">
        <v>23785</v>
      </c>
      <c r="E16877" s="46" t="s">
        <v>23788</v>
      </c>
      <c r="F16877" s="121">
        <v>4.1825999999999999</v>
      </c>
      <c r="G16877" s="87"/>
      <c r="H16877" s="47"/>
      <c r="I16877" s="120">
        <v>0</v>
      </c>
      <c r="J16877" s="120">
        <v>0</v>
      </c>
    </row>
    <row r="16878" spans="1:10" ht="15" customHeight="1">
      <c r="A16878" s="46" t="s">
        <v>29990</v>
      </c>
      <c r="B16878" s="46" t="s">
        <v>29991</v>
      </c>
      <c r="C16878" s="47">
        <v>19.11</v>
      </c>
      <c r="D16878" s="119" t="s">
        <v>23782</v>
      </c>
      <c r="E16878" s="46" t="s">
        <v>23785</v>
      </c>
      <c r="F16878" s="121">
        <v>6.3667999999999996</v>
      </c>
      <c r="G16878" s="87"/>
      <c r="H16878" s="47"/>
      <c r="I16878" s="120">
        <v>0</v>
      </c>
      <c r="J16878" s="120">
        <v>0</v>
      </c>
    </row>
    <row r="16879" spans="1:10" ht="15" customHeight="1">
      <c r="A16879" s="46" t="s">
        <v>29988</v>
      </c>
      <c r="B16879" s="46" t="s">
        <v>29989</v>
      </c>
      <c r="C16879" s="47">
        <v>20.5672</v>
      </c>
      <c r="D16879" s="119" t="s">
        <v>23779</v>
      </c>
      <c r="E16879" s="46" t="s">
        <v>23782</v>
      </c>
      <c r="F16879" s="121">
        <v>9.6617999999999995</v>
      </c>
      <c r="G16879" s="87"/>
      <c r="H16879" s="47"/>
      <c r="I16879" s="120">
        <v>0</v>
      </c>
      <c r="J16879" s="120">
        <v>0</v>
      </c>
    </row>
    <row r="16880" spans="1:10" ht="15" customHeight="1">
      <c r="A16880" s="46" t="s">
        <v>29986</v>
      </c>
      <c r="B16880" s="46" t="s">
        <v>29987</v>
      </c>
      <c r="C16880" s="47">
        <v>3.8256000000000001</v>
      </c>
      <c r="D16880" s="119" t="s">
        <v>23775</v>
      </c>
      <c r="E16880" s="46" t="s">
        <v>23779</v>
      </c>
      <c r="F16880" s="121">
        <v>14.3042</v>
      </c>
      <c r="G16880" s="87"/>
      <c r="H16880" s="47"/>
      <c r="I16880" s="120">
        <v>5</v>
      </c>
      <c r="J16880" s="120">
        <v>0</v>
      </c>
    </row>
    <row r="16881" spans="1:10" ht="15" customHeight="1">
      <c r="A16881" s="46" t="s">
        <v>29984</v>
      </c>
      <c r="B16881" s="46" t="s">
        <v>29985</v>
      </c>
      <c r="C16881" s="47">
        <v>1.7458</v>
      </c>
      <c r="D16881" s="119" t="s">
        <v>23771</v>
      </c>
      <c r="E16881" s="46" t="s">
        <v>23775</v>
      </c>
      <c r="F16881" s="121">
        <v>22.748799999999999</v>
      </c>
      <c r="G16881" s="87"/>
      <c r="H16881" s="47"/>
      <c r="I16881" s="120">
        <v>248</v>
      </c>
      <c r="J16881" s="120">
        <v>0</v>
      </c>
    </row>
    <row r="16882" spans="1:10" ht="15" customHeight="1">
      <c r="A16882" s="46" t="s">
        <v>29982</v>
      </c>
      <c r="B16882" s="46" t="s">
        <v>29983</v>
      </c>
      <c r="C16882" s="47">
        <v>5.6109999999999998</v>
      </c>
      <c r="D16882" s="119" t="s">
        <v>23767</v>
      </c>
      <c r="E16882" s="46" t="s">
        <v>23771</v>
      </c>
      <c r="F16882" s="121">
        <v>2.1760000000000002</v>
      </c>
      <c r="G16882" s="87"/>
      <c r="H16882" s="47"/>
      <c r="I16882" s="120">
        <v>0</v>
      </c>
      <c r="J16882" s="120">
        <v>0</v>
      </c>
    </row>
    <row r="16883" spans="1:10" ht="15" customHeight="1">
      <c r="A16883" s="46" t="s">
        <v>29980</v>
      </c>
      <c r="B16883" s="46" t="s">
        <v>29981</v>
      </c>
      <c r="C16883" s="47">
        <v>3.0912000000000002</v>
      </c>
      <c r="D16883" s="119" t="s">
        <v>23765</v>
      </c>
      <c r="E16883" s="46" t="s">
        <v>23767</v>
      </c>
      <c r="F16883" s="121">
        <v>3.2892000000000001</v>
      </c>
      <c r="G16883" s="87"/>
      <c r="H16883" s="47"/>
      <c r="I16883" s="120">
        <v>0</v>
      </c>
      <c r="J16883" s="120">
        <v>0</v>
      </c>
    </row>
    <row r="16884" spans="1:10" ht="15" customHeight="1">
      <c r="A16884" s="46" t="s">
        <v>29978</v>
      </c>
      <c r="B16884" s="46" t="s">
        <v>29979</v>
      </c>
      <c r="C16884" s="47">
        <v>1.7458</v>
      </c>
      <c r="D16884" s="119" t="s">
        <v>23763</v>
      </c>
      <c r="E16884" s="46" t="s">
        <v>23765</v>
      </c>
      <c r="F16884" s="121">
        <v>4.6302000000000003</v>
      </c>
      <c r="G16884" s="87"/>
      <c r="H16884" s="47"/>
      <c r="I16884" s="120">
        <v>238</v>
      </c>
      <c r="J16884" s="120">
        <v>0</v>
      </c>
    </row>
    <row r="16885" spans="1:10" ht="15" customHeight="1">
      <c r="A16885" s="46" t="s">
        <v>29976</v>
      </c>
      <c r="B16885" s="46" t="s">
        <v>29977</v>
      </c>
      <c r="C16885" s="47">
        <v>4.1748000000000003</v>
      </c>
      <c r="D16885" s="119" t="s">
        <v>23761</v>
      </c>
      <c r="E16885" s="46" t="s">
        <v>23763</v>
      </c>
      <c r="F16885" s="121">
        <v>8.0207999999999995</v>
      </c>
      <c r="G16885" s="87"/>
      <c r="H16885" s="47"/>
      <c r="I16885" s="120">
        <v>73</v>
      </c>
      <c r="J16885" s="120">
        <v>0</v>
      </c>
    </row>
    <row r="16886" spans="1:10" ht="15" customHeight="1">
      <c r="A16886" s="46" t="s">
        <v>29974</v>
      </c>
      <c r="B16886" s="46" t="s">
        <v>29975</v>
      </c>
      <c r="C16886" s="47">
        <v>59.256999999999998</v>
      </c>
      <c r="D16886" s="119" t="s">
        <v>23759</v>
      </c>
      <c r="E16886" s="46" t="s">
        <v>23761</v>
      </c>
      <c r="F16886" s="121">
        <v>11.917199999999999</v>
      </c>
      <c r="G16886" s="87"/>
      <c r="H16886" s="47"/>
      <c r="I16886" s="120">
        <v>20</v>
      </c>
      <c r="J16886" s="120">
        <v>0</v>
      </c>
    </row>
    <row r="16887" spans="1:10" ht="15" customHeight="1">
      <c r="A16887" s="46" t="s">
        <v>29972</v>
      </c>
      <c r="B16887" s="46" t="s">
        <v>29973</v>
      </c>
      <c r="C16887" s="47">
        <v>8.1978000000000009</v>
      </c>
      <c r="D16887" s="119" t="s">
        <v>23757</v>
      </c>
      <c r="E16887" s="46" t="s">
        <v>23759</v>
      </c>
      <c r="F16887" s="121">
        <v>18.900400000000001</v>
      </c>
      <c r="G16887" s="87"/>
      <c r="H16887" s="47"/>
      <c r="I16887" s="120">
        <v>15</v>
      </c>
      <c r="J16887" s="120">
        <v>0</v>
      </c>
    </row>
    <row r="16888" spans="1:10" ht="15" customHeight="1">
      <c r="A16888" s="46" t="s">
        <v>29970</v>
      </c>
      <c r="B16888" s="46" t="s">
        <v>29971</v>
      </c>
      <c r="C16888" s="47">
        <v>4.6454000000000004</v>
      </c>
      <c r="D16888" s="119" t="s">
        <v>23514</v>
      </c>
      <c r="E16888" s="46" t="s">
        <v>23757</v>
      </c>
      <c r="F16888" s="121">
        <v>8.6532</v>
      </c>
      <c r="G16888" s="87"/>
      <c r="H16888" s="47"/>
      <c r="I16888" s="120">
        <v>0</v>
      </c>
      <c r="J16888" s="120">
        <v>0</v>
      </c>
    </row>
    <row r="16889" spans="1:10" ht="15" customHeight="1">
      <c r="A16889" s="46" t="s">
        <v>29968</v>
      </c>
      <c r="B16889" s="46" t="s">
        <v>29969</v>
      </c>
      <c r="C16889" s="47">
        <v>6.1028000000000002</v>
      </c>
      <c r="D16889" s="119" t="s">
        <v>23511</v>
      </c>
      <c r="E16889" s="46" t="s">
        <v>23514</v>
      </c>
      <c r="F16889" s="121">
        <v>13.207599999999999</v>
      </c>
      <c r="G16889" s="87"/>
      <c r="H16889" s="47"/>
      <c r="I16889" s="120">
        <v>0</v>
      </c>
      <c r="J16889" s="120">
        <v>0</v>
      </c>
    </row>
    <row r="16890" spans="1:10" ht="15" customHeight="1">
      <c r="A16890" s="46" t="s">
        <v>29966</v>
      </c>
      <c r="B16890" s="46" t="s">
        <v>29967</v>
      </c>
      <c r="C16890" s="47">
        <v>5.9485999999999999</v>
      </c>
      <c r="D16890" s="119" t="s">
        <v>23508</v>
      </c>
      <c r="E16890" s="46" t="s">
        <v>23511</v>
      </c>
      <c r="F16890" s="121">
        <v>19.3812</v>
      </c>
      <c r="G16890" s="87"/>
      <c r="H16890" s="47"/>
      <c r="I16890" s="120">
        <v>187</v>
      </c>
      <c r="J16890" s="120">
        <v>0</v>
      </c>
    </row>
    <row r="16891" spans="1:10" ht="15" customHeight="1">
      <c r="A16891" s="46" t="s">
        <v>29964</v>
      </c>
      <c r="B16891" s="46" t="s">
        <v>29965</v>
      </c>
      <c r="C16891" s="47">
        <v>7.5603999999999996</v>
      </c>
      <c r="D16891" s="119" t="s">
        <v>23506</v>
      </c>
      <c r="E16891" s="46" t="s">
        <v>23508</v>
      </c>
      <c r="F16891" s="121">
        <v>30.058599999999998</v>
      </c>
      <c r="G16891" s="87"/>
      <c r="H16891" s="47"/>
      <c r="I16891" s="120">
        <v>0</v>
      </c>
      <c r="J16891" s="120">
        <v>0</v>
      </c>
    </row>
    <row r="16892" spans="1:10" ht="15" customHeight="1">
      <c r="A16892" s="46" t="s">
        <v>29962</v>
      </c>
      <c r="B16892" s="46" t="s">
        <v>29963</v>
      </c>
      <c r="C16892" s="47">
        <v>6.5125999999999999</v>
      </c>
      <c r="D16892" s="119" t="s">
        <v>23502</v>
      </c>
      <c r="E16892" s="46" t="s">
        <v>23506</v>
      </c>
      <c r="F16892" s="121">
        <v>45.634399999999999</v>
      </c>
      <c r="G16892" s="87"/>
      <c r="H16892" s="47"/>
      <c r="I16892" s="120">
        <v>0</v>
      </c>
      <c r="J16892" s="120">
        <v>0</v>
      </c>
    </row>
    <row r="16893" spans="1:10" ht="15" customHeight="1">
      <c r="A16893" s="46" t="s">
        <v>29960</v>
      </c>
      <c r="B16893" s="46" t="s">
        <v>29961</v>
      </c>
      <c r="C16893" s="47">
        <v>6.3304</v>
      </c>
      <c r="D16893" s="119" t="s">
        <v>23498</v>
      </c>
      <c r="E16893" s="46" t="s">
        <v>23502</v>
      </c>
      <c r="F16893" s="121">
        <v>75.009799999999998</v>
      </c>
      <c r="G16893" s="87"/>
      <c r="H16893" s="47"/>
      <c r="I16893" s="120">
        <v>0</v>
      </c>
      <c r="J16893" s="120">
        <v>0</v>
      </c>
    </row>
    <row r="16894" spans="1:10" ht="15" customHeight="1">
      <c r="A16894" s="46" t="s">
        <v>35581</v>
      </c>
      <c r="B16894" s="46" t="s">
        <v>35792</v>
      </c>
      <c r="C16894" s="47">
        <v>8.8556000000000008</v>
      </c>
      <c r="D16894" s="119" t="s">
        <v>23571</v>
      </c>
      <c r="E16894" s="46" t="s">
        <v>23498</v>
      </c>
      <c r="F16894" s="121">
        <v>5.87</v>
      </c>
      <c r="G16894" s="87"/>
      <c r="H16894" s="47"/>
      <c r="I16894" s="120">
        <v>0</v>
      </c>
      <c r="J16894" s="120">
        <v>0</v>
      </c>
    </row>
    <row r="16895" spans="1:10" ht="15" customHeight="1">
      <c r="A16895" s="46" t="s">
        <v>7309</v>
      </c>
      <c r="B16895" s="46" t="s">
        <v>30047</v>
      </c>
      <c r="C16895" s="47">
        <v>14.2956</v>
      </c>
      <c r="D16895" s="119" t="s">
        <v>23569</v>
      </c>
      <c r="E16895" s="46" t="s">
        <v>23571</v>
      </c>
      <c r="F16895" s="121">
        <v>9.2606000000000002</v>
      </c>
      <c r="G16895" s="87"/>
      <c r="H16895" s="47"/>
      <c r="I16895" s="120">
        <v>506</v>
      </c>
      <c r="J16895" s="120">
        <v>0</v>
      </c>
    </row>
    <row r="16896" spans="1:10" ht="15" customHeight="1">
      <c r="A16896" s="46" t="s">
        <v>30045</v>
      </c>
      <c r="B16896" s="46" t="s">
        <v>30046</v>
      </c>
      <c r="C16896" s="47">
        <v>17.762</v>
      </c>
      <c r="D16896" s="119" t="s">
        <v>23567</v>
      </c>
      <c r="E16896" s="46" t="s">
        <v>23569</v>
      </c>
      <c r="F16896" s="121">
        <v>12.473800000000001</v>
      </c>
      <c r="G16896" s="87"/>
      <c r="H16896" s="47"/>
      <c r="I16896" s="120">
        <v>0</v>
      </c>
      <c r="J16896" s="120">
        <v>0</v>
      </c>
    </row>
    <row r="16897" spans="1:10" ht="15" customHeight="1">
      <c r="A16897" s="46" t="s">
        <v>7312</v>
      </c>
      <c r="B16897" s="46" t="s">
        <v>30044</v>
      </c>
      <c r="C16897" s="47">
        <v>16.446200000000001</v>
      </c>
      <c r="D16897" s="119" t="s">
        <v>23565</v>
      </c>
      <c r="E16897" s="46" t="s">
        <v>23567</v>
      </c>
      <c r="F16897" s="121">
        <v>22.215</v>
      </c>
      <c r="G16897" s="87"/>
      <c r="H16897" s="47"/>
      <c r="I16897" s="120">
        <v>945</v>
      </c>
      <c r="J16897" s="120">
        <v>0</v>
      </c>
    </row>
    <row r="16898" spans="1:10" ht="15" customHeight="1">
      <c r="A16898" s="46" t="s">
        <v>7315</v>
      </c>
      <c r="B16898" s="46" t="s">
        <v>30043</v>
      </c>
      <c r="C16898" s="47">
        <v>31.880400000000002</v>
      </c>
      <c r="D16898" s="119" t="s">
        <v>23563</v>
      </c>
      <c r="E16898" s="46" t="s">
        <v>23565</v>
      </c>
      <c r="F16898" s="121">
        <v>34.36</v>
      </c>
      <c r="G16898" s="87"/>
      <c r="H16898" s="47"/>
      <c r="I16898" s="120">
        <v>76</v>
      </c>
      <c r="J16898" s="120">
        <v>0</v>
      </c>
    </row>
    <row r="16899" spans="1:10" ht="15" customHeight="1">
      <c r="A16899" s="46" t="s">
        <v>7327</v>
      </c>
      <c r="B16899" s="46" t="s">
        <v>30042</v>
      </c>
      <c r="C16899" s="47">
        <v>31.880400000000002</v>
      </c>
      <c r="D16899" s="119" t="s">
        <v>23561</v>
      </c>
      <c r="E16899" s="46" t="s">
        <v>23563</v>
      </c>
      <c r="F16899" s="121">
        <v>54.728000000000002</v>
      </c>
      <c r="G16899" s="87"/>
      <c r="H16899" s="47"/>
      <c r="I16899" s="120">
        <v>51</v>
      </c>
      <c r="J16899" s="120">
        <v>0</v>
      </c>
    </row>
    <row r="16900" spans="1:10" ht="15" customHeight="1">
      <c r="A16900" s="46" t="s">
        <v>30040</v>
      </c>
      <c r="B16900" s="46" t="s">
        <v>30041</v>
      </c>
      <c r="C16900" s="47">
        <v>53.923400000000001</v>
      </c>
      <c r="D16900" s="119" t="s">
        <v>23546</v>
      </c>
      <c r="E16900" s="46" t="s">
        <v>23561</v>
      </c>
      <c r="F16900" s="121">
        <v>6.8314000000000004</v>
      </c>
      <c r="G16900" s="87"/>
      <c r="H16900" s="47"/>
      <c r="I16900" s="120">
        <v>11</v>
      </c>
      <c r="J16900" s="120">
        <v>0</v>
      </c>
    </row>
    <row r="16901" spans="1:10" ht="15" customHeight="1">
      <c r="A16901" s="46" t="s">
        <v>30038</v>
      </c>
      <c r="B16901" s="46" t="s">
        <v>30039</v>
      </c>
      <c r="C16901" s="47">
        <v>9.1088000000000005</v>
      </c>
      <c r="D16901" s="119" t="s">
        <v>23543</v>
      </c>
      <c r="E16901" s="46" t="s">
        <v>23546</v>
      </c>
      <c r="F16901" s="121">
        <v>10.626799999999999</v>
      </c>
      <c r="G16901" s="87"/>
      <c r="H16901" s="47"/>
      <c r="I16901" s="120">
        <v>0</v>
      </c>
      <c r="J16901" s="120">
        <v>0</v>
      </c>
    </row>
    <row r="16902" spans="1:10" ht="15" customHeight="1">
      <c r="A16902" s="46" t="s">
        <v>7337</v>
      </c>
      <c r="B16902" s="46" t="s">
        <v>30037</v>
      </c>
      <c r="C16902" s="47">
        <v>27.143999999999998</v>
      </c>
      <c r="D16902" s="119" t="s">
        <v>23540</v>
      </c>
      <c r="E16902" s="46" t="s">
        <v>23543</v>
      </c>
      <c r="F16902" s="121">
        <v>15.687200000000001</v>
      </c>
      <c r="G16902" s="87"/>
      <c r="H16902" s="47"/>
      <c r="I16902" s="120">
        <v>55</v>
      </c>
      <c r="J16902" s="120">
        <v>0</v>
      </c>
    </row>
    <row r="16903" spans="1:10" ht="15" customHeight="1">
      <c r="A16903" s="46" t="s">
        <v>7347</v>
      </c>
      <c r="B16903" s="46" t="s">
        <v>30036</v>
      </c>
      <c r="C16903" s="47">
        <v>27.143999999999998</v>
      </c>
      <c r="D16903" s="119" t="s">
        <v>23537</v>
      </c>
      <c r="E16903" s="46" t="s">
        <v>23540</v>
      </c>
      <c r="F16903" s="121">
        <v>23.958200000000001</v>
      </c>
      <c r="G16903" s="87"/>
      <c r="H16903" s="47"/>
      <c r="I16903" s="120">
        <v>78</v>
      </c>
      <c r="J16903" s="120">
        <v>0</v>
      </c>
    </row>
    <row r="16904" spans="1:10" ht="15" customHeight="1">
      <c r="A16904" s="46" t="s">
        <v>7353</v>
      </c>
      <c r="B16904" s="46" t="s">
        <v>30035</v>
      </c>
      <c r="C16904" s="47">
        <v>53.923400000000001</v>
      </c>
      <c r="D16904" s="119" t="s">
        <v>23533</v>
      </c>
      <c r="E16904" s="46" t="s">
        <v>23537</v>
      </c>
      <c r="F16904" s="121">
        <v>39.0306</v>
      </c>
      <c r="G16904" s="87"/>
      <c r="H16904" s="47"/>
      <c r="I16904" s="120">
        <v>6</v>
      </c>
      <c r="J16904" s="120">
        <v>0</v>
      </c>
    </row>
    <row r="16905" spans="1:10" ht="15" customHeight="1">
      <c r="A16905" s="46" t="s">
        <v>30031</v>
      </c>
      <c r="B16905" s="46" t="s">
        <v>30032</v>
      </c>
      <c r="C16905" s="47">
        <v>8.4255999999999993</v>
      </c>
      <c r="D16905" s="119" t="s">
        <v>23529</v>
      </c>
      <c r="E16905" s="46" t="s">
        <v>23533</v>
      </c>
      <c r="F16905" s="121">
        <v>61.2102</v>
      </c>
      <c r="G16905" s="87"/>
      <c r="H16905" s="47"/>
      <c r="I16905" s="120">
        <v>0</v>
      </c>
      <c r="J16905" s="120">
        <v>0</v>
      </c>
    </row>
    <row r="16906" spans="1:10" ht="15" customHeight="1">
      <c r="A16906" s="46" t="s">
        <v>30029</v>
      </c>
      <c r="B16906" s="46" t="s">
        <v>30030</v>
      </c>
      <c r="C16906" s="47">
        <v>56.883600000000001</v>
      </c>
      <c r="D16906" s="119" t="s">
        <v>23527</v>
      </c>
      <c r="E16906" s="46" t="s">
        <v>23529</v>
      </c>
      <c r="F16906" s="121">
        <v>4.5289999999999999</v>
      </c>
      <c r="G16906" s="87"/>
      <c r="H16906" s="47"/>
      <c r="I16906" s="120">
        <v>0</v>
      </c>
      <c r="J16906" s="120">
        <v>0</v>
      </c>
    </row>
    <row r="16907" spans="1:10" ht="15" customHeight="1">
      <c r="A16907" s="46" t="s">
        <v>7357</v>
      </c>
      <c r="B16907" s="46" t="s">
        <v>30028</v>
      </c>
      <c r="C16907" s="47">
        <v>31.606999999999999</v>
      </c>
      <c r="D16907" s="119" t="s">
        <v>23525</v>
      </c>
      <c r="E16907" s="46" t="s">
        <v>23527</v>
      </c>
      <c r="F16907" s="121">
        <v>7.1349999999999998</v>
      </c>
      <c r="G16907" s="87"/>
      <c r="H16907" s="47"/>
      <c r="I16907" s="120">
        <v>12</v>
      </c>
      <c r="J16907" s="120">
        <v>0</v>
      </c>
    </row>
    <row r="16908" spans="1:10" ht="15" customHeight="1">
      <c r="A16908" s="46" t="s">
        <v>30026</v>
      </c>
      <c r="B16908" s="46" t="s">
        <v>30027</v>
      </c>
      <c r="C16908" s="47">
        <v>10.247199999999999</v>
      </c>
      <c r="D16908" s="119" t="s">
        <v>23523</v>
      </c>
      <c r="E16908" s="46" t="s">
        <v>23525</v>
      </c>
      <c r="F16908" s="121">
        <v>9.9436</v>
      </c>
      <c r="G16908" s="87"/>
      <c r="H16908" s="47"/>
      <c r="I16908" s="120">
        <v>9</v>
      </c>
      <c r="J16908" s="120">
        <v>0</v>
      </c>
    </row>
    <row r="16909" spans="1:10" ht="15" customHeight="1">
      <c r="A16909" s="46" t="s">
        <v>30024</v>
      </c>
      <c r="B16909" s="46" t="s">
        <v>30025</v>
      </c>
      <c r="C16909" s="47">
        <v>56.883600000000001</v>
      </c>
      <c r="D16909" s="119" t="s">
        <v>23521</v>
      </c>
      <c r="E16909" s="46" t="s">
        <v>23523</v>
      </c>
      <c r="F16909" s="121">
        <v>18.343800000000002</v>
      </c>
      <c r="G16909" s="87"/>
      <c r="H16909" s="47"/>
      <c r="I16909" s="120">
        <v>0</v>
      </c>
      <c r="J16909" s="120">
        <v>0</v>
      </c>
    </row>
    <row r="16910" spans="1:10" ht="15" customHeight="1">
      <c r="A16910" s="46" t="s">
        <v>7360</v>
      </c>
      <c r="B16910" s="46" t="s">
        <v>30023</v>
      </c>
      <c r="C16910" s="47">
        <v>31.606999999999999</v>
      </c>
      <c r="D16910" s="119" t="s">
        <v>23519</v>
      </c>
      <c r="E16910" s="46" t="s">
        <v>23521</v>
      </c>
      <c r="F16910" s="121">
        <v>29.679200000000002</v>
      </c>
      <c r="G16910" s="87"/>
      <c r="H16910" s="47"/>
      <c r="I16910" s="120">
        <v>12</v>
      </c>
      <c r="J16910" s="120">
        <v>0</v>
      </c>
    </row>
    <row r="16911" spans="1:10" ht="15" customHeight="1">
      <c r="A16911" s="46" t="s">
        <v>30021</v>
      </c>
      <c r="B16911" s="46" t="s">
        <v>30022</v>
      </c>
      <c r="C16911" s="47">
        <v>31.880400000000002</v>
      </c>
      <c r="D16911" s="119" t="s">
        <v>23517</v>
      </c>
      <c r="E16911" s="46" t="s">
        <v>23519</v>
      </c>
      <c r="F16911" s="121">
        <v>46.403599999999997</v>
      </c>
      <c r="G16911" s="87"/>
      <c r="H16911" s="47"/>
      <c r="I16911" s="120">
        <v>0</v>
      </c>
      <c r="J16911" s="120">
        <v>0</v>
      </c>
    </row>
    <row r="16912" spans="1:10" ht="15" customHeight="1">
      <c r="A16912" s="46" t="s">
        <v>7363</v>
      </c>
      <c r="B16912" s="46" t="s">
        <v>30020</v>
      </c>
      <c r="C16912" s="47">
        <v>51.828400000000002</v>
      </c>
      <c r="D16912" s="119" t="s">
        <v>23559</v>
      </c>
      <c r="E16912" s="46" t="s">
        <v>23517</v>
      </c>
      <c r="F16912" s="121">
        <v>4.5289999999999999</v>
      </c>
      <c r="G16912" s="87"/>
      <c r="H16912" s="47"/>
      <c r="I16912" s="120">
        <v>6</v>
      </c>
      <c r="J16912" s="120">
        <v>0</v>
      </c>
    </row>
    <row r="16913" spans="1:10" ht="15" customHeight="1">
      <c r="A16913" s="46" t="s">
        <v>30018</v>
      </c>
      <c r="B16913" s="46" t="s">
        <v>30019</v>
      </c>
      <c r="C16913" s="47">
        <v>51.646000000000001</v>
      </c>
      <c r="D16913" s="119" t="s">
        <v>23557</v>
      </c>
      <c r="E16913" s="46" t="s">
        <v>23559</v>
      </c>
      <c r="F16913" s="121">
        <v>7.1097999999999999</v>
      </c>
      <c r="G16913" s="87"/>
      <c r="H16913" s="47"/>
      <c r="I16913" s="120">
        <v>0</v>
      </c>
      <c r="J16913" s="120">
        <v>0</v>
      </c>
    </row>
    <row r="16914" spans="1:10" ht="15" customHeight="1">
      <c r="A16914" s="46" t="s">
        <v>30016</v>
      </c>
      <c r="B16914" s="46" t="s">
        <v>30017</v>
      </c>
      <c r="C16914" s="47">
        <v>51.646000000000001</v>
      </c>
      <c r="D16914" s="119" t="s">
        <v>23555</v>
      </c>
      <c r="E16914" s="46" t="s">
        <v>23557</v>
      </c>
      <c r="F16914" s="121">
        <v>11.411199999999999</v>
      </c>
      <c r="G16914" s="87"/>
      <c r="H16914" s="47"/>
      <c r="I16914" s="120">
        <v>0</v>
      </c>
      <c r="J16914" s="120">
        <v>0</v>
      </c>
    </row>
    <row r="16915" spans="1:10" ht="15" customHeight="1">
      <c r="A16915" s="46" t="s">
        <v>7372</v>
      </c>
      <c r="B16915" s="46" t="s">
        <v>30015</v>
      </c>
      <c r="C16915" s="47">
        <v>51.646000000000001</v>
      </c>
      <c r="D16915" s="119" t="s">
        <v>23553</v>
      </c>
      <c r="E16915" s="46" t="s">
        <v>23555</v>
      </c>
      <c r="F16915" s="121">
        <v>18.268000000000001</v>
      </c>
      <c r="G16915" s="87"/>
      <c r="H16915" s="47"/>
      <c r="I16915" s="120">
        <v>9</v>
      </c>
      <c r="J16915" s="120">
        <v>0</v>
      </c>
    </row>
    <row r="16916" spans="1:10" ht="15" customHeight="1">
      <c r="A16916" s="46" t="s">
        <v>7409</v>
      </c>
      <c r="B16916" s="46" t="s">
        <v>30014</v>
      </c>
      <c r="C16916" s="47">
        <v>14.9282</v>
      </c>
      <c r="D16916" s="119" t="s">
        <v>23551</v>
      </c>
      <c r="E16916" s="46" t="s">
        <v>23553</v>
      </c>
      <c r="F16916" s="121">
        <v>28.3888</v>
      </c>
      <c r="G16916" s="87"/>
      <c r="H16916" s="47"/>
      <c r="I16916" s="120">
        <v>192</v>
      </c>
      <c r="J16916" s="120">
        <v>0</v>
      </c>
    </row>
    <row r="16917" spans="1:10" ht="15" customHeight="1">
      <c r="A16917" s="46" t="s">
        <v>30012</v>
      </c>
      <c r="B16917" s="46" t="s">
        <v>30013</v>
      </c>
      <c r="C16917" s="47">
        <v>17.762</v>
      </c>
      <c r="D16917" s="119" t="s">
        <v>23549</v>
      </c>
      <c r="E16917" s="46" t="s">
        <v>23551</v>
      </c>
      <c r="F16917" s="121">
        <v>46.226599999999998</v>
      </c>
      <c r="G16917" s="87"/>
      <c r="H16917" s="47"/>
      <c r="I16917" s="120">
        <v>0</v>
      </c>
      <c r="J16917" s="120">
        <v>0</v>
      </c>
    </row>
    <row r="16918" spans="1:10" ht="15" customHeight="1">
      <c r="A16918" s="46" t="s">
        <v>7412</v>
      </c>
      <c r="B16918" s="46" t="s">
        <v>30011</v>
      </c>
      <c r="C16918" s="47">
        <v>15.1256</v>
      </c>
      <c r="D16918" s="119" t="s">
        <v>23813</v>
      </c>
      <c r="E16918" s="46" t="s">
        <v>23549</v>
      </c>
      <c r="F16918" s="121">
        <v>5.6980000000000004</v>
      </c>
      <c r="G16918" s="87"/>
      <c r="H16918" s="47"/>
      <c r="I16918" s="120">
        <v>201</v>
      </c>
      <c r="J16918" s="120">
        <v>0</v>
      </c>
    </row>
    <row r="16919" spans="1:10" ht="15" customHeight="1">
      <c r="A16919" s="46" t="s">
        <v>7417</v>
      </c>
      <c r="B16919" s="46" t="s">
        <v>30010</v>
      </c>
      <c r="C16919" s="47">
        <v>56.883600000000001</v>
      </c>
      <c r="D16919" s="119" t="s">
        <v>23811</v>
      </c>
      <c r="E16919" s="46" t="s">
        <v>23813</v>
      </c>
      <c r="F16919" s="121">
        <v>8.4855999999999998</v>
      </c>
      <c r="G16919" s="87"/>
      <c r="H16919" s="47"/>
      <c r="I16919" s="120">
        <v>1</v>
      </c>
      <c r="J16919" s="120">
        <v>0</v>
      </c>
    </row>
    <row r="16920" spans="1:10" ht="15" customHeight="1">
      <c r="A16920" s="46" t="s">
        <v>7425</v>
      </c>
      <c r="B16920" s="46" t="s">
        <v>30009</v>
      </c>
      <c r="C16920" s="47">
        <v>31.880400000000002</v>
      </c>
      <c r="D16920" s="119" t="s">
        <v>23809</v>
      </c>
      <c r="E16920" s="46" t="s">
        <v>23811</v>
      </c>
      <c r="F16920" s="121">
        <v>12.893599999999999</v>
      </c>
      <c r="G16920" s="87"/>
      <c r="H16920" s="47"/>
      <c r="I16920" s="120">
        <v>90</v>
      </c>
      <c r="J16920" s="120">
        <v>0</v>
      </c>
    </row>
    <row r="16921" spans="1:10" ht="15" customHeight="1">
      <c r="A16921" s="46" t="s">
        <v>7433</v>
      </c>
      <c r="B16921" s="46" t="s">
        <v>30008</v>
      </c>
      <c r="C16921" s="47">
        <v>31.880400000000002</v>
      </c>
      <c r="D16921" s="119" t="s">
        <v>23807</v>
      </c>
      <c r="E16921" s="46" t="s">
        <v>23809</v>
      </c>
      <c r="F16921" s="121">
        <v>22.204799999999999</v>
      </c>
      <c r="G16921" s="87"/>
      <c r="H16921" s="47"/>
      <c r="I16921" s="120">
        <v>65</v>
      </c>
      <c r="J16921" s="120">
        <v>0</v>
      </c>
    </row>
    <row r="16922" spans="1:10" ht="15" customHeight="1">
      <c r="A16922" s="46" t="s">
        <v>7436</v>
      </c>
      <c r="B16922" s="46" t="s">
        <v>30007</v>
      </c>
      <c r="C16922" s="47">
        <v>51.646000000000001</v>
      </c>
      <c r="D16922" s="119" t="s">
        <v>23805</v>
      </c>
      <c r="E16922" s="46" t="s">
        <v>23807</v>
      </c>
      <c r="F16922" s="121">
        <v>34.258800000000001</v>
      </c>
      <c r="G16922" s="87"/>
      <c r="H16922" s="47"/>
      <c r="I16922" s="120">
        <v>11</v>
      </c>
      <c r="J16922" s="120">
        <v>0</v>
      </c>
    </row>
    <row r="16923" spans="1:10" ht="15" customHeight="1">
      <c r="A16923" s="46" t="s">
        <v>7445</v>
      </c>
      <c r="B16923" s="46" t="s">
        <v>30006</v>
      </c>
      <c r="C16923" s="47">
        <v>31.880400000000002</v>
      </c>
      <c r="D16923" s="119" t="s">
        <v>23803</v>
      </c>
      <c r="E16923" s="46" t="s">
        <v>23805</v>
      </c>
      <c r="F16923" s="121">
        <v>57.447800000000001</v>
      </c>
      <c r="G16923" s="87"/>
      <c r="H16923" s="47"/>
      <c r="I16923" s="120">
        <v>50</v>
      </c>
      <c r="J16923" s="120">
        <v>0</v>
      </c>
    </row>
    <row r="16924" spans="1:10" ht="15" customHeight="1">
      <c r="A16924" s="46" t="s">
        <v>7458</v>
      </c>
      <c r="B16924" s="46" t="s">
        <v>30005</v>
      </c>
      <c r="C16924" s="47">
        <v>27.143999999999998</v>
      </c>
      <c r="D16924" s="119" t="s">
        <v>23825</v>
      </c>
      <c r="E16924" s="46" t="s">
        <v>23803</v>
      </c>
      <c r="F16924" s="121">
        <v>4.4391999999999996</v>
      </c>
      <c r="G16924" s="87"/>
      <c r="H16924" s="47"/>
      <c r="I16924" s="120">
        <v>2</v>
      </c>
      <c r="J16924" s="120">
        <v>0</v>
      </c>
    </row>
    <row r="16925" spans="1:10" ht="15" customHeight="1">
      <c r="A16925" s="46" t="s">
        <v>7461</v>
      </c>
      <c r="B16925" s="46" t="s">
        <v>30004</v>
      </c>
      <c r="C16925" s="47">
        <v>51.5276</v>
      </c>
      <c r="D16925" s="119" t="s">
        <v>23823</v>
      </c>
      <c r="E16925" s="46" t="s">
        <v>23825</v>
      </c>
      <c r="F16925" s="121">
        <v>6.4724000000000004</v>
      </c>
      <c r="G16925" s="87"/>
      <c r="H16925" s="47"/>
      <c r="I16925" s="120">
        <v>9</v>
      </c>
      <c r="J16925" s="120">
        <v>0</v>
      </c>
    </row>
    <row r="16926" spans="1:10" ht="15" customHeight="1">
      <c r="A16926" s="46" t="s">
        <v>30064</v>
      </c>
      <c r="B16926" s="46" t="s">
        <v>30065</v>
      </c>
      <c r="C16926" s="47">
        <v>164.53200000000001</v>
      </c>
      <c r="D16926" s="119" t="s">
        <v>23821</v>
      </c>
      <c r="E16926" s="46" t="s">
        <v>23823</v>
      </c>
      <c r="F16926" s="121">
        <v>9.6522000000000006</v>
      </c>
      <c r="G16926" s="87"/>
      <c r="H16926" s="47"/>
      <c r="I16926" s="120">
        <v>10</v>
      </c>
      <c r="J16926" s="120">
        <v>0</v>
      </c>
    </row>
    <row r="16927" spans="1:10" ht="15" customHeight="1">
      <c r="A16927" s="46" t="s">
        <v>30062</v>
      </c>
      <c r="B16927" s="46" t="s">
        <v>30063</v>
      </c>
      <c r="C16927" s="47">
        <v>181.42959999999999</v>
      </c>
      <c r="D16927" s="119" t="s">
        <v>23819</v>
      </c>
      <c r="E16927" s="46" t="s">
        <v>23821</v>
      </c>
      <c r="F16927" s="121">
        <v>15.9072</v>
      </c>
      <c r="G16927" s="87"/>
      <c r="H16927" s="47"/>
      <c r="I16927" s="120">
        <v>6</v>
      </c>
      <c r="J16927" s="120">
        <v>0</v>
      </c>
    </row>
    <row r="16928" spans="1:10" ht="15" customHeight="1">
      <c r="A16928" s="46" t="s">
        <v>30060</v>
      </c>
      <c r="B16928" s="46" t="s">
        <v>30061</v>
      </c>
      <c r="C16928" s="47">
        <v>156.56819999999999</v>
      </c>
      <c r="D16928" s="119" t="s">
        <v>23817</v>
      </c>
      <c r="E16928" s="46" t="s">
        <v>23819</v>
      </c>
      <c r="F16928" s="121">
        <v>23.289200000000001</v>
      </c>
      <c r="G16928" s="87"/>
      <c r="H16928" s="47"/>
      <c r="I16928" s="120">
        <v>7</v>
      </c>
      <c r="J16928" s="120">
        <v>0</v>
      </c>
    </row>
    <row r="16929" spans="1:10" ht="15" customHeight="1">
      <c r="A16929" s="46" t="s">
        <v>30058</v>
      </c>
      <c r="B16929" s="46" t="s">
        <v>30059</v>
      </c>
      <c r="C16929" s="47">
        <v>167.7516</v>
      </c>
      <c r="D16929" s="119" t="s">
        <v>23815</v>
      </c>
      <c r="E16929" s="46" t="s">
        <v>23817</v>
      </c>
      <c r="F16929" s="121">
        <v>37.968000000000004</v>
      </c>
      <c r="G16929" s="87"/>
      <c r="H16929" s="47"/>
      <c r="I16929" s="120">
        <v>9</v>
      </c>
      <c r="J16929" s="120">
        <v>0</v>
      </c>
    </row>
    <row r="16930" spans="1:10" ht="15" customHeight="1">
      <c r="A16930" s="46" t="s">
        <v>30056</v>
      </c>
      <c r="B16930" s="46" t="s">
        <v>30057</v>
      </c>
      <c r="C16930" s="47">
        <v>135.18299999999999</v>
      </c>
      <c r="D16930" s="119" t="s">
        <v>23837</v>
      </c>
      <c r="E16930" s="46" t="s">
        <v>23815</v>
      </c>
      <c r="F16930" s="121">
        <v>4.1496000000000004</v>
      </c>
      <c r="G16930" s="87"/>
      <c r="H16930" s="47"/>
      <c r="I16930" s="120">
        <v>9</v>
      </c>
      <c r="J16930" s="120">
        <v>0</v>
      </c>
    </row>
    <row r="16931" spans="1:10" ht="15" customHeight="1">
      <c r="A16931" s="46" t="s">
        <v>30054</v>
      </c>
      <c r="B16931" s="46" t="s">
        <v>30055</v>
      </c>
      <c r="C16931" s="47">
        <v>126.3828</v>
      </c>
      <c r="D16931" s="119" t="s">
        <v>23835</v>
      </c>
      <c r="E16931" s="46" t="s">
        <v>23837</v>
      </c>
      <c r="F16931" s="121">
        <v>6.4623999999999997</v>
      </c>
      <c r="G16931" s="87"/>
      <c r="H16931" s="47"/>
      <c r="I16931" s="120">
        <v>2</v>
      </c>
      <c r="J16931" s="120">
        <v>0</v>
      </c>
    </row>
    <row r="16932" spans="1:10" ht="15" customHeight="1">
      <c r="A16932" s="46" t="s">
        <v>30052</v>
      </c>
      <c r="B16932" s="46" t="s">
        <v>30053</v>
      </c>
      <c r="C16932" s="47">
        <v>167.7516</v>
      </c>
      <c r="D16932" s="119" t="s">
        <v>23833</v>
      </c>
      <c r="E16932" s="46" t="s">
        <v>23835</v>
      </c>
      <c r="F16932" s="121">
        <v>9.1592000000000002</v>
      </c>
      <c r="G16932" s="87"/>
      <c r="H16932" s="47"/>
      <c r="I16932" s="120">
        <v>4</v>
      </c>
      <c r="J16932" s="120">
        <v>0</v>
      </c>
    </row>
    <row r="16933" spans="1:10" ht="15" customHeight="1">
      <c r="A16933" s="46" t="s">
        <v>30050</v>
      </c>
      <c r="B16933" s="46" t="s">
        <v>30051</v>
      </c>
      <c r="C16933" s="47">
        <v>180.65539999999999</v>
      </c>
      <c r="D16933" s="119" t="s">
        <v>23831</v>
      </c>
      <c r="E16933" s="46" t="s">
        <v>23833</v>
      </c>
      <c r="F16933" s="121">
        <v>16.289400000000001</v>
      </c>
      <c r="G16933" s="87"/>
      <c r="H16933" s="47"/>
      <c r="I16933" s="120">
        <v>9</v>
      </c>
      <c r="J16933" s="120">
        <v>0</v>
      </c>
    </row>
    <row r="16934" spans="1:10" ht="15" customHeight="1">
      <c r="A16934" s="46" t="s">
        <v>30071</v>
      </c>
      <c r="B16934" s="46" t="s">
        <v>30072</v>
      </c>
      <c r="C16934" s="47">
        <v>4.8074000000000003</v>
      </c>
      <c r="D16934" s="119" t="s">
        <v>23829</v>
      </c>
      <c r="E16934" s="46" t="s">
        <v>23831</v>
      </c>
      <c r="F16934" s="121">
        <v>23.969799999999999</v>
      </c>
      <c r="G16934" s="87"/>
      <c r="H16934" s="47"/>
      <c r="I16934" s="120">
        <v>77</v>
      </c>
      <c r="J16934" s="120">
        <v>0</v>
      </c>
    </row>
    <row r="16935" spans="1:10" ht="15" customHeight="1">
      <c r="A16935" s="46" t="s">
        <v>474</v>
      </c>
      <c r="B16935" s="46" t="s">
        <v>30070</v>
      </c>
      <c r="C16935" s="47">
        <v>5.4652000000000003</v>
      </c>
      <c r="D16935" s="119" t="s">
        <v>23827</v>
      </c>
      <c r="E16935" s="46" t="s">
        <v>23829</v>
      </c>
      <c r="F16935" s="121">
        <v>38.357599999999998</v>
      </c>
      <c r="G16935" s="87"/>
      <c r="H16935" s="47"/>
      <c r="I16935" s="120">
        <v>83</v>
      </c>
      <c r="J16935" s="120">
        <v>0</v>
      </c>
    </row>
    <row r="16936" spans="1:10" ht="15" customHeight="1">
      <c r="A16936" s="46" t="s">
        <v>30068</v>
      </c>
      <c r="B16936" s="46" t="s">
        <v>30069</v>
      </c>
      <c r="C16936" s="47">
        <v>6.2241999999999997</v>
      </c>
      <c r="D16936" s="119" t="s">
        <v>23873</v>
      </c>
      <c r="E16936" s="46" t="s">
        <v>23827</v>
      </c>
      <c r="F16936" s="121">
        <v>5.2754000000000003</v>
      </c>
      <c r="G16936" s="87"/>
      <c r="H16936" s="47"/>
      <c r="I16936" s="120">
        <v>57</v>
      </c>
      <c r="J16936" s="120">
        <v>0</v>
      </c>
    </row>
    <row r="16937" spans="1:10" ht="15" customHeight="1">
      <c r="A16937" s="46" t="s">
        <v>30066</v>
      </c>
      <c r="B16937" s="46" t="s">
        <v>30067</v>
      </c>
      <c r="C16937" s="47">
        <v>2.0312000000000001</v>
      </c>
      <c r="D16937" s="119" t="s">
        <v>23871</v>
      </c>
      <c r="E16937" s="46" t="s">
        <v>23873</v>
      </c>
      <c r="F16937" s="121">
        <v>8.1978000000000009</v>
      </c>
      <c r="G16937" s="87"/>
      <c r="H16937" s="47"/>
      <c r="I16937" s="120">
        <v>0</v>
      </c>
      <c r="J16937" s="120">
        <v>0</v>
      </c>
    </row>
    <row r="16938" spans="1:10" ht="15" customHeight="1">
      <c r="A16938" s="46" t="s">
        <v>2134</v>
      </c>
      <c r="B16938" s="46" t="s">
        <v>30074</v>
      </c>
      <c r="C16938" s="47">
        <v>4.694</v>
      </c>
      <c r="D16938" s="119" t="s">
        <v>23869</v>
      </c>
      <c r="E16938" s="46" t="s">
        <v>23871</v>
      </c>
      <c r="F16938" s="121">
        <v>11.314</v>
      </c>
      <c r="G16938" s="87"/>
      <c r="H16938" s="47"/>
      <c r="I16938" s="120">
        <v>0</v>
      </c>
      <c r="J16938" s="120">
        <v>0</v>
      </c>
    </row>
    <row r="16939" spans="1:10" ht="15" customHeight="1">
      <c r="A16939" s="46" t="s">
        <v>2138</v>
      </c>
      <c r="B16939" s="46" t="s">
        <v>34092</v>
      </c>
      <c r="C16939" s="47">
        <v>19.583600000000001</v>
      </c>
      <c r="D16939" s="119" t="s">
        <v>23867</v>
      </c>
      <c r="E16939" s="46" t="s">
        <v>23869</v>
      </c>
      <c r="F16939" s="121">
        <v>15.1534</v>
      </c>
      <c r="G16939" s="87"/>
      <c r="H16939" s="47"/>
      <c r="I16939" s="120">
        <v>19</v>
      </c>
      <c r="J16939" s="120">
        <v>0</v>
      </c>
    </row>
    <row r="16940" spans="1:10" ht="15" customHeight="1">
      <c r="A16940" s="46" t="s">
        <v>2143</v>
      </c>
      <c r="B16940" s="46" t="s">
        <v>30073</v>
      </c>
      <c r="C16940" s="47">
        <v>19.583600000000001</v>
      </c>
      <c r="D16940" s="119" t="s">
        <v>23865</v>
      </c>
      <c r="E16940" s="46" t="s">
        <v>23867</v>
      </c>
      <c r="F16940" s="121">
        <v>20.3428</v>
      </c>
      <c r="G16940" s="87"/>
      <c r="H16940" s="47"/>
      <c r="I16940" s="120">
        <v>5</v>
      </c>
      <c r="J16940" s="120">
        <v>0</v>
      </c>
    </row>
    <row r="16941" spans="1:10" ht="15" customHeight="1">
      <c r="A16941" s="46" t="s">
        <v>30079</v>
      </c>
      <c r="B16941" s="46" t="s">
        <v>30080</v>
      </c>
      <c r="C16941" s="47">
        <v>6.2724000000000002</v>
      </c>
      <c r="D16941" s="119" t="s">
        <v>23863</v>
      </c>
      <c r="E16941" s="46" t="s">
        <v>23865</v>
      </c>
      <c r="F16941" s="121">
        <v>33.942399999999999</v>
      </c>
      <c r="G16941" s="87"/>
      <c r="H16941" s="47"/>
      <c r="I16941" s="120">
        <v>31</v>
      </c>
      <c r="J16941" s="120">
        <v>0</v>
      </c>
    </row>
    <row r="16942" spans="1:10" ht="15" customHeight="1">
      <c r="A16942" s="46" t="s">
        <v>30077</v>
      </c>
      <c r="B16942" s="46" t="s">
        <v>30078</v>
      </c>
      <c r="C16942" s="47">
        <v>5.1917999999999997</v>
      </c>
      <c r="D16942" s="119" t="s">
        <v>23885</v>
      </c>
      <c r="E16942" s="46" t="s">
        <v>23863</v>
      </c>
      <c r="F16942" s="121">
        <v>2.8794</v>
      </c>
      <c r="G16942" s="87"/>
      <c r="H16942" s="47"/>
      <c r="I16942" s="120">
        <v>0</v>
      </c>
      <c r="J16942" s="120">
        <v>0</v>
      </c>
    </row>
    <row r="16943" spans="1:10" ht="15" customHeight="1">
      <c r="A16943" s="46" t="s">
        <v>30075</v>
      </c>
      <c r="B16943" s="46" t="s">
        <v>30076</v>
      </c>
      <c r="C16943" s="47">
        <v>6.4580000000000002</v>
      </c>
      <c r="D16943" s="119" t="s">
        <v>23883</v>
      </c>
      <c r="E16943" s="46" t="s">
        <v>23885</v>
      </c>
      <c r="F16943" s="121">
        <v>4.2325999999999997</v>
      </c>
      <c r="G16943" s="87"/>
      <c r="H16943" s="47"/>
      <c r="I16943" s="120">
        <v>0</v>
      </c>
      <c r="J16943" s="120">
        <v>0</v>
      </c>
    </row>
    <row r="16944" spans="1:10" ht="15" customHeight="1">
      <c r="A16944" s="46" t="s">
        <v>30197</v>
      </c>
      <c r="B16944" s="46" t="s">
        <v>30198</v>
      </c>
      <c r="C16944" s="47">
        <v>0.81979999999999997</v>
      </c>
      <c r="D16944" s="119" t="s">
        <v>23881</v>
      </c>
      <c r="E16944" s="46" t="s">
        <v>23883</v>
      </c>
      <c r="F16944" s="121">
        <v>5.9661999999999997</v>
      </c>
      <c r="G16944" s="87"/>
      <c r="H16944" s="47"/>
      <c r="I16944" s="120">
        <v>20</v>
      </c>
      <c r="J16944" s="120">
        <v>0</v>
      </c>
    </row>
    <row r="16945" spans="1:10" ht="15" customHeight="1">
      <c r="A16945" s="46" t="s">
        <v>30105</v>
      </c>
      <c r="B16945" s="46" t="s">
        <v>30106</v>
      </c>
      <c r="C16945" s="47">
        <v>2.8008000000000002</v>
      </c>
      <c r="D16945" s="119" t="s">
        <v>23879</v>
      </c>
      <c r="E16945" s="46" t="s">
        <v>23881</v>
      </c>
      <c r="F16945" s="121">
        <v>9.5792000000000002</v>
      </c>
      <c r="G16945" s="87"/>
      <c r="H16945" s="47"/>
      <c r="I16945" s="120">
        <v>0</v>
      </c>
      <c r="J16945" s="120">
        <v>0</v>
      </c>
    </row>
    <row r="16946" spans="1:10" ht="15" customHeight="1">
      <c r="A16946" s="46" t="s">
        <v>30103</v>
      </c>
      <c r="B16946" s="46" t="s">
        <v>30104</v>
      </c>
      <c r="C16946" s="47">
        <v>3.8483999999999998</v>
      </c>
      <c r="D16946" s="119" t="s">
        <v>23877</v>
      </c>
      <c r="E16946" s="46" t="s">
        <v>23879</v>
      </c>
      <c r="F16946" s="121">
        <v>13.4808</v>
      </c>
      <c r="G16946" s="87"/>
      <c r="H16946" s="47"/>
      <c r="I16946" s="120">
        <v>512</v>
      </c>
      <c r="J16946" s="120">
        <v>0</v>
      </c>
    </row>
    <row r="16947" spans="1:10" ht="15" customHeight="1">
      <c r="A16947" s="46" t="s">
        <v>30101</v>
      </c>
      <c r="B16947" s="46" t="s">
        <v>30102</v>
      </c>
      <c r="C16947" s="47">
        <v>3.2562000000000002</v>
      </c>
      <c r="D16947" s="119" t="s">
        <v>23875</v>
      </c>
      <c r="E16947" s="46" t="s">
        <v>23877</v>
      </c>
      <c r="F16947" s="121">
        <v>20.532399999999999</v>
      </c>
      <c r="G16947" s="87"/>
      <c r="H16947" s="47"/>
      <c r="I16947" s="120">
        <v>0</v>
      </c>
      <c r="J16947" s="120">
        <v>0</v>
      </c>
    </row>
    <row r="16948" spans="1:10" ht="15" customHeight="1">
      <c r="A16948" s="46" t="s">
        <v>462</v>
      </c>
      <c r="B16948" s="46" t="s">
        <v>30100</v>
      </c>
      <c r="C16948" s="47">
        <v>2.4289999999999998</v>
      </c>
      <c r="D16948" s="119" t="s">
        <v>23899</v>
      </c>
      <c r="E16948" s="46" t="s">
        <v>23875</v>
      </c>
      <c r="F16948" s="121">
        <v>2.8794</v>
      </c>
      <c r="G16948" s="87"/>
      <c r="H16948" s="47"/>
      <c r="I16948" s="120">
        <v>6</v>
      </c>
      <c r="J16948" s="120">
        <v>0</v>
      </c>
    </row>
    <row r="16949" spans="1:10" ht="15" customHeight="1">
      <c r="A16949" s="46" t="s">
        <v>30098</v>
      </c>
      <c r="B16949" s="46" t="s">
        <v>30099</v>
      </c>
      <c r="C16949" s="47">
        <v>4.4976000000000003</v>
      </c>
      <c r="D16949" s="119" t="s">
        <v>23897</v>
      </c>
      <c r="E16949" s="46" t="s">
        <v>23899</v>
      </c>
      <c r="F16949" s="121">
        <v>4.2325999999999997</v>
      </c>
      <c r="G16949" s="87"/>
      <c r="H16949" s="47"/>
      <c r="I16949" s="120">
        <v>1</v>
      </c>
      <c r="J16949" s="120">
        <v>0</v>
      </c>
    </row>
    <row r="16950" spans="1:10" ht="15" customHeight="1">
      <c r="A16950" s="46" t="s">
        <v>30096</v>
      </c>
      <c r="B16950" s="46" t="s">
        <v>30097</v>
      </c>
      <c r="C16950" s="47">
        <v>3.4043999999999999</v>
      </c>
      <c r="D16950" s="119" t="s">
        <v>23895</v>
      </c>
      <c r="E16950" s="46" t="s">
        <v>23897</v>
      </c>
      <c r="F16950" s="121">
        <v>5.9661999999999997</v>
      </c>
      <c r="G16950" s="87"/>
      <c r="H16950" s="47"/>
      <c r="I16950" s="120">
        <v>0</v>
      </c>
      <c r="J16950" s="120">
        <v>0</v>
      </c>
    </row>
    <row r="16951" spans="1:10" ht="15" customHeight="1">
      <c r="A16951" s="46" t="s">
        <v>465</v>
      </c>
      <c r="B16951" s="46" t="s">
        <v>30095</v>
      </c>
      <c r="C16951" s="47">
        <v>4.0646000000000004</v>
      </c>
      <c r="D16951" s="119" t="s">
        <v>23893</v>
      </c>
      <c r="E16951" s="46" t="s">
        <v>23895</v>
      </c>
      <c r="F16951" s="121">
        <v>9.5792000000000002</v>
      </c>
      <c r="G16951" s="87"/>
      <c r="H16951" s="47"/>
      <c r="I16951" s="120">
        <v>310</v>
      </c>
      <c r="J16951" s="120">
        <v>0</v>
      </c>
    </row>
    <row r="16952" spans="1:10" ht="15" customHeight="1">
      <c r="A16952" s="46" t="s">
        <v>30093</v>
      </c>
      <c r="B16952" s="46" t="s">
        <v>30094</v>
      </c>
      <c r="C16952" s="47">
        <v>4.7138</v>
      </c>
      <c r="D16952" s="119" t="s">
        <v>23891</v>
      </c>
      <c r="E16952" s="46" t="s">
        <v>23893</v>
      </c>
      <c r="F16952" s="121">
        <v>13.4808</v>
      </c>
      <c r="G16952" s="87"/>
      <c r="H16952" s="47"/>
      <c r="I16952" s="120">
        <v>534</v>
      </c>
      <c r="J16952" s="120">
        <v>0</v>
      </c>
    </row>
    <row r="16953" spans="1:10" ht="15" customHeight="1">
      <c r="A16953" s="46" t="s">
        <v>30091</v>
      </c>
      <c r="B16953" s="46" t="s">
        <v>30092</v>
      </c>
      <c r="C16953" s="47">
        <v>6.3255999999999997</v>
      </c>
      <c r="D16953" s="119" t="s">
        <v>23889</v>
      </c>
      <c r="E16953" s="46" t="s">
        <v>23891</v>
      </c>
      <c r="F16953" s="121">
        <v>20.532399999999999</v>
      </c>
      <c r="G16953" s="87"/>
      <c r="H16953" s="47"/>
      <c r="I16953" s="120">
        <v>0</v>
      </c>
      <c r="J16953" s="120">
        <v>0</v>
      </c>
    </row>
    <row r="16954" spans="1:10" ht="15" customHeight="1">
      <c r="A16954" s="46" t="s">
        <v>30089</v>
      </c>
      <c r="B16954" s="46" t="s">
        <v>30090</v>
      </c>
      <c r="C16954" s="47">
        <v>3.2385999999999999</v>
      </c>
      <c r="D16954" s="119" t="s">
        <v>23849</v>
      </c>
      <c r="E16954" s="46" t="s">
        <v>23889</v>
      </c>
      <c r="F16954" s="121">
        <v>7.4008000000000003</v>
      </c>
      <c r="G16954" s="87"/>
      <c r="H16954" s="47"/>
      <c r="I16954" s="120">
        <v>0</v>
      </c>
      <c r="J16954" s="120">
        <v>0</v>
      </c>
    </row>
    <row r="16955" spans="1:10" ht="15" customHeight="1">
      <c r="A16955" s="46" t="s">
        <v>30087</v>
      </c>
      <c r="B16955" s="46" t="s">
        <v>30088</v>
      </c>
      <c r="C16955" s="47">
        <v>8.9884000000000004</v>
      </c>
      <c r="D16955" s="119" t="s">
        <v>23847</v>
      </c>
      <c r="E16955" s="46" t="s">
        <v>23849</v>
      </c>
      <c r="F16955" s="121">
        <v>12.201599999999999</v>
      </c>
      <c r="G16955" s="87"/>
      <c r="H16955" s="47"/>
      <c r="I16955" s="120">
        <v>194</v>
      </c>
      <c r="J16955" s="120">
        <v>0</v>
      </c>
    </row>
    <row r="16956" spans="1:10" ht="15" customHeight="1">
      <c r="A16956" s="46" t="s">
        <v>30085</v>
      </c>
      <c r="B16956" s="46" t="s">
        <v>30086</v>
      </c>
      <c r="C16956" s="47">
        <v>2.3681999999999999</v>
      </c>
      <c r="D16956" s="119" t="s">
        <v>23845</v>
      </c>
      <c r="E16956" s="46" t="s">
        <v>23847</v>
      </c>
      <c r="F16956" s="121">
        <v>17.146799999999999</v>
      </c>
      <c r="G16956" s="87"/>
      <c r="H16956" s="47"/>
      <c r="I16956" s="120">
        <v>0</v>
      </c>
      <c r="J16956" s="120">
        <v>0</v>
      </c>
    </row>
    <row r="16957" spans="1:10" ht="15" customHeight="1">
      <c r="A16957" s="46" t="s">
        <v>30083</v>
      </c>
      <c r="B16957" s="46" t="s">
        <v>30084</v>
      </c>
      <c r="C16957" s="47">
        <v>4.0481999999999996</v>
      </c>
      <c r="D16957" s="119" t="s">
        <v>23843</v>
      </c>
      <c r="E16957" s="46" t="s">
        <v>23845</v>
      </c>
      <c r="F16957" s="121">
        <v>27.44</v>
      </c>
      <c r="G16957" s="87"/>
      <c r="H16957" s="47"/>
      <c r="I16957" s="120">
        <v>0</v>
      </c>
      <c r="J16957" s="120">
        <v>0</v>
      </c>
    </row>
    <row r="16958" spans="1:10" ht="15" customHeight="1">
      <c r="A16958" s="46" t="s">
        <v>30081</v>
      </c>
      <c r="B16958" s="46" t="s">
        <v>30082</v>
      </c>
      <c r="C16958" s="47">
        <v>2.2772000000000001</v>
      </c>
      <c r="D16958" s="119" t="s">
        <v>23841</v>
      </c>
      <c r="E16958" s="46" t="s">
        <v>23843</v>
      </c>
      <c r="F16958" s="121">
        <v>35.159399999999998</v>
      </c>
      <c r="G16958" s="87"/>
      <c r="H16958" s="47"/>
      <c r="I16958" s="120">
        <v>0</v>
      </c>
      <c r="J16958" s="120">
        <v>0</v>
      </c>
    </row>
    <row r="16959" spans="1:10" ht="15" customHeight="1">
      <c r="A16959" s="46" t="s">
        <v>2453</v>
      </c>
      <c r="B16959" s="46" t="s">
        <v>30133</v>
      </c>
      <c r="C16959" s="47">
        <v>20.039200000000001</v>
      </c>
      <c r="D16959" s="119" t="s">
        <v>23839</v>
      </c>
      <c r="E16959" s="46" t="s">
        <v>23841</v>
      </c>
      <c r="F16959" s="121">
        <v>65.220600000000005</v>
      </c>
      <c r="G16959" s="87"/>
      <c r="H16959" s="47"/>
      <c r="I16959" s="120">
        <v>189</v>
      </c>
      <c r="J16959" s="120">
        <v>0</v>
      </c>
    </row>
    <row r="16960" spans="1:10" ht="15" customHeight="1">
      <c r="A16960" s="46" t="s">
        <v>30131</v>
      </c>
      <c r="B16960" s="46" t="s">
        <v>30132</v>
      </c>
      <c r="C16960" s="47">
        <v>20.039200000000001</v>
      </c>
      <c r="D16960" s="119" t="s">
        <v>23861</v>
      </c>
      <c r="E16960" s="46" t="s">
        <v>23839</v>
      </c>
      <c r="F16960" s="121">
        <v>6.2664</v>
      </c>
      <c r="G16960" s="87"/>
      <c r="H16960" s="47"/>
      <c r="I16960" s="120">
        <v>0</v>
      </c>
      <c r="J16960" s="120">
        <v>0</v>
      </c>
    </row>
    <row r="16961" spans="1:10" ht="15" customHeight="1">
      <c r="A16961" s="46" t="s">
        <v>2456</v>
      </c>
      <c r="B16961" s="46" t="s">
        <v>30130</v>
      </c>
      <c r="C16961" s="47">
        <v>17.6252</v>
      </c>
      <c r="D16961" s="119" t="s">
        <v>23859</v>
      </c>
      <c r="E16961" s="46" t="s">
        <v>23861</v>
      </c>
      <c r="F16961" s="121">
        <v>10.209199999999999</v>
      </c>
      <c r="G16961" s="87"/>
      <c r="H16961" s="47"/>
      <c r="I16961" s="120">
        <v>50</v>
      </c>
      <c r="J16961" s="120">
        <v>0</v>
      </c>
    </row>
    <row r="16962" spans="1:10" ht="15" customHeight="1">
      <c r="A16962" s="46" t="s">
        <v>2459</v>
      </c>
      <c r="B16962" s="46" t="s">
        <v>30129</v>
      </c>
      <c r="C16962" s="47">
        <v>8.1522000000000006</v>
      </c>
      <c r="D16962" s="119" t="s">
        <v>23857</v>
      </c>
      <c r="E16962" s="46" t="s">
        <v>23859</v>
      </c>
      <c r="F16962" s="121">
        <v>12.976000000000001</v>
      </c>
      <c r="G16962" s="87"/>
      <c r="H16962" s="47"/>
      <c r="I16962" s="120">
        <v>100</v>
      </c>
      <c r="J16962" s="120">
        <v>0</v>
      </c>
    </row>
    <row r="16963" spans="1:10" ht="15" customHeight="1">
      <c r="A16963" s="46" t="s">
        <v>2461</v>
      </c>
      <c r="B16963" s="46" t="s">
        <v>30128</v>
      </c>
      <c r="C16963" s="47">
        <v>16.304600000000001</v>
      </c>
      <c r="D16963" s="119" t="s">
        <v>23855</v>
      </c>
      <c r="E16963" s="46" t="s">
        <v>23857</v>
      </c>
      <c r="F16963" s="121">
        <v>22.7212</v>
      </c>
      <c r="G16963" s="87"/>
      <c r="H16963" s="47"/>
      <c r="I16963" s="120">
        <v>50</v>
      </c>
      <c r="J16963" s="120">
        <v>0</v>
      </c>
    </row>
    <row r="16964" spans="1:10" ht="15" customHeight="1">
      <c r="A16964" s="46" t="s">
        <v>30126</v>
      </c>
      <c r="B16964" s="46" t="s">
        <v>30127</v>
      </c>
      <c r="C16964" s="47">
        <v>16.304600000000001</v>
      </c>
      <c r="D16964" s="119" t="s">
        <v>23853</v>
      </c>
      <c r="E16964" s="46" t="s">
        <v>23855</v>
      </c>
      <c r="F16964" s="121">
        <v>31.060600000000001</v>
      </c>
      <c r="G16964" s="87"/>
      <c r="H16964" s="47"/>
      <c r="I16964" s="120">
        <v>0</v>
      </c>
      <c r="J16964" s="120">
        <v>0</v>
      </c>
    </row>
    <row r="16965" spans="1:10" ht="15" customHeight="1">
      <c r="A16965" s="46" t="s">
        <v>2469</v>
      </c>
      <c r="B16965" s="46" t="s">
        <v>30125</v>
      </c>
      <c r="C16965" s="47">
        <v>16.304600000000001</v>
      </c>
      <c r="D16965" s="119" t="s">
        <v>23851</v>
      </c>
      <c r="E16965" s="46" t="s">
        <v>23853</v>
      </c>
      <c r="F16965" s="121">
        <v>51.565199999999997</v>
      </c>
      <c r="G16965" s="87"/>
      <c r="H16965" s="47"/>
      <c r="I16965" s="120">
        <v>40</v>
      </c>
      <c r="J16965" s="120">
        <v>0</v>
      </c>
    </row>
    <row r="16966" spans="1:10" ht="15" customHeight="1">
      <c r="A16966" s="46" t="s">
        <v>2472</v>
      </c>
      <c r="B16966" s="46" t="s">
        <v>30124</v>
      </c>
      <c r="C16966" s="47">
        <v>20.039200000000001</v>
      </c>
      <c r="D16966" s="119" t="s">
        <v>24043</v>
      </c>
      <c r="E16966" s="46" t="s">
        <v>23851</v>
      </c>
      <c r="F16966" s="121">
        <v>44.227600000000002</v>
      </c>
      <c r="G16966" s="87"/>
      <c r="H16966" s="47"/>
      <c r="I16966" s="120">
        <v>3</v>
      </c>
      <c r="J16966" s="120">
        <v>0</v>
      </c>
    </row>
    <row r="16967" spans="1:10" ht="15" customHeight="1">
      <c r="A16967" s="46" t="s">
        <v>2475</v>
      </c>
      <c r="B16967" s="46" t="s">
        <v>30123</v>
      </c>
      <c r="C16967" s="47">
        <v>17.6252</v>
      </c>
      <c r="D16967" s="119" t="s">
        <v>24041</v>
      </c>
      <c r="E16967" s="46" t="s">
        <v>24043</v>
      </c>
      <c r="F16967" s="121">
        <v>1.8724000000000001</v>
      </c>
      <c r="G16967" s="87"/>
      <c r="H16967" s="47"/>
      <c r="I16967" s="120">
        <v>49</v>
      </c>
      <c r="J16967" s="120">
        <v>0</v>
      </c>
    </row>
    <row r="16968" spans="1:10" ht="15" customHeight="1">
      <c r="A16968" s="46" t="s">
        <v>30121</v>
      </c>
      <c r="B16968" s="46" t="s">
        <v>30122</v>
      </c>
      <c r="C16968" s="47">
        <v>16.304600000000001</v>
      </c>
      <c r="D16968" s="119" t="s">
        <v>24039</v>
      </c>
      <c r="E16968" s="46" t="s">
        <v>24041</v>
      </c>
      <c r="F16968" s="121">
        <v>2.5047999999999999</v>
      </c>
      <c r="G16968" s="87"/>
      <c r="H16968" s="47"/>
      <c r="I16968" s="120">
        <v>70</v>
      </c>
      <c r="J16968" s="120">
        <v>0</v>
      </c>
    </row>
    <row r="16969" spans="1:10" ht="15" customHeight="1">
      <c r="A16969" s="46" t="s">
        <v>30119</v>
      </c>
      <c r="B16969" s="46" t="s">
        <v>30120</v>
      </c>
      <c r="C16969" s="47">
        <v>16.304600000000001</v>
      </c>
      <c r="D16969" s="119" t="s">
        <v>24037</v>
      </c>
      <c r="E16969" s="46" t="s">
        <v>24039</v>
      </c>
      <c r="F16969" s="121">
        <v>3.2385999999999999</v>
      </c>
      <c r="G16969" s="87"/>
      <c r="H16969" s="47"/>
      <c r="I16969" s="120">
        <v>0</v>
      </c>
      <c r="J16969" s="120">
        <v>0</v>
      </c>
    </row>
    <row r="16970" spans="1:10" ht="15" customHeight="1">
      <c r="A16970" s="46" t="s">
        <v>30117</v>
      </c>
      <c r="B16970" s="46" t="s">
        <v>30118</v>
      </c>
      <c r="C16970" s="47">
        <v>16.304600000000001</v>
      </c>
      <c r="D16970" s="119" t="s">
        <v>24035</v>
      </c>
      <c r="E16970" s="46" t="s">
        <v>24037</v>
      </c>
      <c r="F16970" s="121">
        <v>5.9206000000000003</v>
      </c>
      <c r="G16970" s="87"/>
      <c r="H16970" s="47"/>
      <c r="I16970" s="120">
        <v>20</v>
      </c>
      <c r="J16970" s="120">
        <v>0</v>
      </c>
    </row>
    <row r="16971" spans="1:10" ht="15" customHeight="1">
      <c r="A16971" s="46" t="s">
        <v>30115</v>
      </c>
      <c r="B16971" s="46" t="s">
        <v>30116</v>
      </c>
      <c r="C16971" s="47">
        <v>20.039200000000001</v>
      </c>
      <c r="D16971" s="119" t="s">
        <v>24033</v>
      </c>
      <c r="E16971" s="46" t="s">
        <v>24035</v>
      </c>
      <c r="F16971" s="121">
        <v>7.9194000000000004</v>
      </c>
      <c r="G16971" s="87"/>
      <c r="H16971" s="47"/>
      <c r="I16971" s="120">
        <v>0</v>
      </c>
      <c r="J16971" s="120">
        <v>0</v>
      </c>
    </row>
    <row r="16972" spans="1:10" ht="15" customHeight="1">
      <c r="A16972" s="46" t="s">
        <v>30113</v>
      </c>
      <c r="B16972" s="46" t="s">
        <v>30114</v>
      </c>
      <c r="C16972" s="47">
        <v>17.6252</v>
      </c>
      <c r="D16972" s="119" t="s">
        <v>24031</v>
      </c>
      <c r="E16972" s="46" t="s">
        <v>24033</v>
      </c>
      <c r="F16972" s="121">
        <v>11.0822</v>
      </c>
      <c r="G16972" s="87"/>
      <c r="H16972" s="47"/>
      <c r="I16972" s="120">
        <v>0</v>
      </c>
      <c r="J16972" s="120">
        <v>0</v>
      </c>
    </row>
    <row r="16973" spans="1:10" ht="15" customHeight="1">
      <c r="A16973" s="46" t="s">
        <v>30111</v>
      </c>
      <c r="B16973" s="46" t="s">
        <v>30112</v>
      </c>
      <c r="C16973" s="47">
        <v>8.1340000000000003</v>
      </c>
      <c r="D16973" s="119" t="s">
        <v>24029</v>
      </c>
      <c r="E16973" s="46" t="s">
        <v>24031</v>
      </c>
      <c r="F16973" s="121">
        <v>18.5716</v>
      </c>
      <c r="G16973" s="87"/>
      <c r="H16973" s="47"/>
      <c r="I16973" s="120">
        <v>0</v>
      </c>
      <c r="J16973" s="120">
        <v>0</v>
      </c>
    </row>
    <row r="16974" spans="1:10" ht="15" customHeight="1">
      <c r="A16974" s="46" t="s">
        <v>30109</v>
      </c>
      <c r="B16974" s="46" t="s">
        <v>30110</v>
      </c>
      <c r="C16974" s="47">
        <v>16.304600000000001</v>
      </c>
      <c r="D16974" s="119" t="s">
        <v>24027</v>
      </c>
      <c r="E16974" s="46" t="s">
        <v>24029</v>
      </c>
      <c r="F16974" s="121">
        <v>26.541599999999999</v>
      </c>
      <c r="G16974" s="87"/>
      <c r="H16974" s="47"/>
      <c r="I16974" s="120">
        <v>1</v>
      </c>
      <c r="J16974" s="120">
        <v>0</v>
      </c>
    </row>
    <row r="16975" spans="1:10" ht="15" customHeight="1">
      <c r="A16975" s="46" t="s">
        <v>30107</v>
      </c>
      <c r="B16975" s="46" t="s">
        <v>30108</v>
      </c>
      <c r="C16975" s="47">
        <v>16.304600000000001</v>
      </c>
      <c r="D16975" s="119" t="s">
        <v>24054</v>
      </c>
      <c r="E16975" s="46" t="s">
        <v>24027</v>
      </c>
      <c r="F16975" s="121">
        <v>3.0110000000000001</v>
      </c>
      <c r="G16975" s="87"/>
      <c r="H16975" s="47"/>
      <c r="I16975" s="120">
        <v>0</v>
      </c>
      <c r="J16975" s="120">
        <v>0</v>
      </c>
    </row>
    <row r="16976" spans="1:10" ht="15" customHeight="1">
      <c r="A16976" s="46" t="s">
        <v>30150</v>
      </c>
      <c r="B16976" s="46" t="s">
        <v>30151</v>
      </c>
      <c r="C16976" s="47">
        <v>3.1880000000000002</v>
      </c>
      <c r="D16976" s="119" t="s">
        <v>24052</v>
      </c>
      <c r="E16976" s="46" t="s">
        <v>24054</v>
      </c>
      <c r="F16976" s="121">
        <v>3.0110000000000001</v>
      </c>
      <c r="G16976" s="87"/>
      <c r="H16976" s="47"/>
      <c r="I16976" s="120">
        <v>0</v>
      </c>
      <c r="J16976" s="120">
        <v>0</v>
      </c>
    </row>
    <row r="16977" spans="1:10" ht="15" customHeight="1">
      <c r="A16977" s="46" t="s">
        <v>30148</v>
      </c>
      <c r="B16977" s="46" t="s">
        <v>30149</v>
      </c>
      <c r="C16977" s="47">
        <v>3.5524</v>
      </c>
      <c r="D16977" s="119" t="s">
        <v>24141</v>
      </c>
      <c r="E16977" s="46" t="s">
        <v>24052</v>
      </c>
      <c r="F16977" s="121">
        <v>0.93520000000000003</v>
      </c>
      <c r="G16977" s="87"/>
      <c r="H16977" s="47"/>
      <c r="I16977" s="120">
        <v>0</v>
      </c>
      <c r="J16977" s="120">
        <v>0</v>
      </c>
    </row>
    <row r="16978" spans="1:10" ht="15" customHeight="1">
      <c r="A16978" s="46" t="s">
        <v>30146</v>
      </c>
      <c r="B16978" s="46" t="s">
        <v>30147</v>
      </c>
      <c r="C16978" s="47">
        <v>4.5544000000000002</v>
      </c>
      <c r="D16978" s="119" t="s">
        <v>24139</v>
      </c>
      <c r="E16978" s="46" t="s">
        <v>24141</v>
      </c>
      <c r="F16978" s="121">
        <v>1.0966</v>
      </c>
      <c r="G16978" s="87"/>
      <c r="H16978" s="47"/>
      <c r="I16978" s="120">
        <v>0</v>
      </c>
      <c r="J16978" s="120">
        <v>0</v>
      </c>
    </row>
    <row r="16979" spans="1:10" ht="15" customHeight="1">
      <c r="A16979" s="46" t="s">
        <v>30144</v>
      </c>
      <c r="B16979" s="46" t="s">
        <v>30145</v>
      </c>
      <c r="C16979" s="47">
        <v>3.0059999999999998</v>
      </c>
      <c r="D16979" s="119" t="s">
        <v>24137</v>
      </c>
      <c r="E16979" s="46" t="s">
        <v>24139</v>
      </c>
      <c r="F16979" s="121">
        <v>1.2302</v>
      </c>
      <c r="G16979" s="87"/>
      <c r="H16979" s="47"/>
      <c r="I16979" s="120">
        <v>0</v>
      </c>
      <c r="J16979" s="120">
        <v>0</v>
      </c>
    </row>
    <row r="16980" spans="1:10" ht="15" customHeight="1">
      <c r="A16980" s="46" t="s">
        <v>30142</v>
      </c>
      <c r="B16980" s="46" t="s">
        <v>30143</v>
      </c>
      <c r="C16980" s="47">
        <v>3.8256000000000001</v>
      </c>
      <c r="D16980" s="119" t="s">
        <v>24135</v>
      </c>
      <c r="E16980" s="46" t="s">
        <v>24137</v>
      </c>
      <c r="F16980" s="121">
        <v>2.1042000000000001</v>
      </c>
      <c r="G16980" s="87"/>
      <c r="H16980" s="47"/>
      <c r="I16980" s="120">
        <v>0</v>
      </c>
      <c r="J16980" s="120">
        <v>0</v>
      </c>
    </row>
    <row r="16981" spans="1:10" ht="15" customHeight="1">
      <c r="A16981" s="46" t="s">
        <v>30140</v>
      </c>
      <c r="B16981" s="46" t="s">
        <v>30141</v>
      </c>
      <c r="C16981" s="47">
        <v>3.5068000000000001</v>
      </c>
      <c r="D16981" s="119" t="s">
        <v>24133</v>
      </c>
      <c r="E16981" s="46" t="s">
        <v>24135</v>
      </c>
      <c r="F16981" s="121">
        <v>3.2841999999999998</v>
      </c>
      <c r="G16981" s="87"/>
      <c r="H16981" s="47"/>
      <c r="I16981" s="120">
        <v>0</v>
      </c>
      <c r="J16981" s="120">
        <v>0</v>
      </c>
    </row>
    <row r="16982" spans="1:10" ht="15" customHeight="1">
      <c r="A16982" s="46" t="s">
        <v>30138</v>
      </c>
      <c r="B16982" s="46" t="s">
        <v>30139</v>
      </c>
      <c r="C16982" s="47">
        <v>4.3722000000000003</v>
      </c>
      <c r="D16982" s="119" t="s">
        <v>24131</v>
      </c>
      <c r="E16982" s="46" t="s">
        <v>24133</v>
      </c>
      <c r="F16982" s="121">
        <v>4.6757999999999997</v>
      </c>
      <c r="G16982" s="87"/>
      <c r="H16982" s="47"/>
      <c r="I16982" s="120">
        <v>0</v>
      </c>
      <c r="J16982" s="120">
        <v>0</v>
      </c>
    </row>
    <row r="16983" spans="1:10" ht="15" customHeight="1">
      <c r="A16983" s="46" t="s">
        <v>30136</v>
      </c>
      <c r="B16983" s="46" t="s">
        <v>30137</v>
      </c>
      <c r="C16983" s="47">
        <v>4.8276000000000003</v>
      </c>
      <c r="D16983" s="119" t="s">
        <v>14921</v>
      </c>
      <c r="E16983" s="46" t="s">
        <v>24131</v>
      </c>
      <c r="F16983" s="121">
        <v>9.0579999999999998</v>
      </c>
      <c r="G16983" s="87"/>
      <c r="H16983" s="47"/>
      <c r="I16983" s="120">
        <v>0</v>
      </c>
      <c r="J16983" s="120">
        <v>0</v>
      </c>
    </row>
    <row r="16984" spans="1:10" ht="15" customHeight="1">
      <c r="A16984" s="46" t="s">
        <v>30134</v>
      </c>
      <c r="B16984" s="46" t="s">
        <v>30135</v>
      </c>
      <c r="C16984" s="47">
        <v>3.6434000000000002</v>
      </c>
      <c r="D16984" s="119" t="s">
        <v>24049</v>
      </c>
      <c r="E16984" s="46" t="s">
        <v>14921</v>
      </c>
      <c r="F16984" s="121">
        <v>0.80959999999999999</v>
      </c>
      <c r="G16984" s="87"/>
      <c r="H16984" s="47"/>
      <c r="I16984" s="120">
        <v>1</v>
      </c>
      <c r="J16984" s="120">
        <v>0</v>
      </c>
    </row>
    <row r="16985" spans="1:10" ht="15" customHeight="1">
      <c r="A16985" s="46" t="s">
        <v>30177</v>
      </c>
      <c r="B16985" s="46" t="s">
        <v>30178</v>
      </c>
      <c r="C16985" s="47">
        <v>6.0115999999999996</v>
      </c>
      <c r="D16985" s="119" t="s">
        <v>24047</v>
      </c>
      <c r="E16985" s="46" t="s">
        <v>24049</v>
      </c>
      <c r="F16985" s="121">
        <v>0.86019999999999996</v>
      </c>
      <c r="G16985" s="87"/>
      <c r="H16985" s="47"/>
      <c r="I16985" s="120">
        <v>0</v>
      </c>
      <c r="J16985" s="120">
        <v>0</v>
      </c>
    </row>
    <row r="16986" spans="1:10" ht="15" customHeight="1">
      <c r="A16986" s="46" t="s">
        <v>30176</v>
      </c>
      <c r="B16986" s="46" t="s">
        <v>30174</v>
      </c>
      <c r="C16986" s="47">
        <v>2.7553999999999998</v>
      </c>
      <c r="D16986" s="119" t="s">
        <v>24045</v>
      </c>
      <c r="E16986" s="46" t="s">
        <v>24047</v>
      </c>
      <c r="F16986" s="121">
        <v>1.0374000000000001</v>
      </c>
      <c r="G16986" s="87"/>
      <c r="H16986" s="47"/>
      <c r="I16986" s="120">
        <v>0</v>
      </c>
      <c r="J16986" s="120">
        <v>0</v>
      </c>
    </row>
    <row r="16987" spans="1:10" ht="15" customHeight="1">
      <c r="A16987" s="46" t="s">
        <v>450</v>
      </c>
      <c r="B16987" s="46" t="s">
        <v>30175</v>
      </c>
      <c r="C16987" s="47">
        <v>3.2675999999999998</v>
      </c>
      <c r="D16987" s="119" t="s">
        <v>24171</v>
      </c>
      <c r="E16987" s="46" t="s">
        <v>24045</v>
      </c>
      <c r="F16987" s="121">
        <v>0.49180000000000001</v>
      </c>
      <c r="G16987" s="87"/>
      <c r="H16987" s="47"/>
      <c r="I16987" s="120">
        <v>712</v>
      </c>
      <c r="J16987" s="120">
        <v>0</v>
      </c>
    </row>
    <row r="16988" spans="1:10" ht="15" customHeight="1">
      <c r="A16988" s="46" t="s">
        <v>30173</v>
      </c>
      <c r="B16988" s="46" t="s">
        <v>30174</v>
      </c>
      <c r="C16988" s="47">
        <v>3.8029999999999999</v>
      </c>
      <c r="D16988" s="119" t="s">
        <v>24169</v>
      </c>
      <c r="E16988" s="46" t="s">
        <v>24171</v>
      </c>
      <c r="F16988" s="121">
        <v>0.5282</v>
      </c>
      <c r="G16988" s="87"/>
      <c r="H16988" s="47"/>
      <c r="I16988" s="120">
        <v>312</v>
      </c>
      <c r="J16988" s="120">
        <v>0</v>
      </c>
    </row>
    <row r="16989" spans="1:10" ht="15" customHeight="1">
      <c r="A16989" s="46" t="s">
        <v>30171</v>
      </c>
      <c r="B16989" s="46" t="s">
        <v>30172</v>
      </c>
      <c r="C16989" s="47">
        <v>14.072800000000001</v>
      </c>
      <c r="D16989" s="119" t="s">
        <v>24167</v>
      </c>
      <c r="E16989" s="46" t="s">
        <v>24169</v>
      </c>
      <c r="F16989" s="121">
        <v>0.65780000000000005</v>
      </c>
      <c r="G16989" s="87"/>
      <c r="H16989" s="47"/>
      <c r="I16989" s="120">
        <v>0</v>
      </c>
      <c r="J16989" s="120">
        <v>0</v>
      </c>
    </row>
    <row r="16990" spans="1:10" ht="15" customHeight="1">
      <c r="A16990" s="46" t="s">
        <v>30170</v>
      </c>
      <c r="B16990" s="46" t="s">
        <v>30165</v>
      </c>
      <c r="C16990" s="47">
        <v>1.4572000000000001</v>
      </c>
      <c r="D16990" s="119" t="s">
        <v>24165</v>
      </c>
      <c r="E16990" s="46" t="s">
        <v>24167</v>
      </c>
      <c r="F16990" s="121">
        <v>1.4862</v>
      </c>
      <c r="G16990" s="87"/>
      <c r="H16990" s="47"/>
      <c r="I16990" s="120">
        <v>0</v>
      </c>
      <c r="J16990" s="120">
        <v>0</v>
      </c>
    </row>
    <row r="16991" spans="1:10" ht="15" customHeight="1">
      <c r="A16991" s="46" t="s">
        <v>451</v>
      </c>
      <c r="B16991" s="46" t="s">
        <v>30169</v>
      </c>
      <c r="C16991" s="47">
        <v>3.8029999999999999</v>
      </c>
      <c r="D16991" s="119" t="s">
        <v>24163</v>
      </c>
      <c r="E16991" s="46" t="s">
        <v>24165</v>
      </c>
      <c r="F16991" s="121">
        <v>2.1678000000000002</v>
      </c>
      <c r="G16991" s="87"/>
      <c r="H16991" s="47"/>
      <c r="I16991" s="120">
        <v>80</v>
      </c>
      <c r="J16991" s="120">
        <v>0</v>
      </c>
    </row>
    <row r="16992" spans="1:10" ht="15" customHeight="1">
      <c r="A16992" s="46" t="s">
        <v>30167</v>
      </c>
      <c r="B16992" s="46" t="s">
        <v>30168</v>
      </c>
      <c r="C16992" s="47">
        <v>4.4176000000000002</v>
      </c>
      <c r="D16992" s="119" t="s">
        <v>24161</v>
      </c>
      <c r="E16992" s="46" t="s">
        <v>24163</v>
      </c>
      <c r="F16992" s="121">
        <v>2.5994000000000002</v>
      </c>
      <c r="G16992" s="87"/>
      <c r="H16992" s="47"/>
      <c r="I16992" s="120">
        <v>76</v>
      </c>
      <c r="J16992" s="120">
        <v>0</v>
      </c>
    </row>
    <row r="16993" spans="1:10" ht="15" customHeight="1">
      <c r="A16993" s="46" t="s">
        <v>30166</v>
      </c>
      <c r="B16993" s="46" t="s">
        <v>30165</v>
      </c>
      <c r="C16993" s="47">
        <v>15.553000000000001</v>
      </c>
      <c r="D16993" s="119" t="s">
        <v>24159</v>
      </c>
      <c r="E16993" s="46" t="s">
        <v>24161</v>
      </c>
      <c r="F16993" s="121">
        <v>11.244199999999999</v>
      </c>
      <c r="G16993" s="87"/>
      <c r="H16993" s="47"/>
      <c r="I16993" s="120">
        <v>0</v>
      </c>
      <c r="J16993" s="120">
        <v>0</v>
      </c>
    </row>
    <row r="16994" spans="1:10" ht="15" customHeight="1">
      <c r="A16994" s="46" t="s">
        <v>30164</v>
      </c>
      <c r="B16994" s="46" t="s">
        <v>30165</v>
      </c>
      <c r="C16994" s="47">
        <v>3.3904000000000001</v>
      </c>
      <c r="D16994" s="119" t="s">
        <v>24157</v>
      </c>
      <c r="E16994" s="46" t="s">
        <v>24159</v>
      </c>
      <c r="F16994" s="121">
        <v>13.359400000000001</v>
      </c>
      <c r="G16994" s="87"/>
      <c r="H16994" s="47"/>
      <c r="I16994" s="120">
        <v>0</v>
      </c>
      <c r="J16994" s="120">
        <v>0</v>
      </c>
    </row>
    <row r="16995" spans="1:10" ht="15" customHeight="1">
      <c r="A16995" s="46" t="s">
        <v>452</v>
      </c>
      <c r="B16995" s="46" t="s">
        <v>30163</v>
      </c>
      <c r="C16995" s="47">
        <v>4.0191999999999997</v>
      </c>
      <c r="D16995" s="119" t="s">
        <v>24155</v>
      </c>
      <c r="E16995" s="46" t="s">
        <v>24157</v>
      </c>
      <c r="F16995" s="121">
        <v>0.53739999999999999</v>
      </c>
      <c r="G16995" s="87"/>
      <c r="H16995" s="47"/>
      <c r="I16995" s="120">
        <v>338</v>
      </c>
      <c r="J16995" s="120">
        <v>0</v>
      </c>
    </row>
    <row r="16996" spans="1:10" ht="15" customHeight="1">
      <c r="A16996" s="46" t="s">
        <v>30161</v>
      </c>
      <c r="B16996" s="46" t="s">
        <v>30162</v>
      </c>
      <c r="C16996" s="47">
        <v>4.6681999999999997</v>
      </c>
      <c r="D16996" s="119" t="s">
        <v>24153</v>
      </c>
      <c r="E16996" s="46" t="s">
        <v>24155</v>
      </c>
      <c r="F16996" s="121">
        <v>1.3748</v>
      </c>
      <c r="G16996" s="87"/>
      <c r="H16996" s="47"/>
      <c r="I16996" s="120">
        <v>481</v>
      </c>
      <c r="J16996" s="120">
        <v>0</v>
      </c>
    </row>
    <row r="16997" spans="1:10" ht="15" customHeight="1">
      <c r="A16997" s="46" t="s">
        <v>30159</v>
      </c>
      <c r="B16997" s="46" t="s">
        <v>30160</v>
      </c>
      <c r="C16997" s="47">
        <v>11.1126</v>
      </c>
      <c r="D16997" s="119" t="s">
        <v>24151</v>
      </c>
      <c r="E16997" s="46" t="s">
        <v>24153</v>
      </c>
      <c r="F16997" s="121">
        <v>2.0874000000000001</v>
      </c>
      <c r="G16997" s="87"/>
      <c r="H16997" s="47"/>
      <c r="I16997" s="120">
        <v>0</v>
      </c>
      <c r="J16997" s="120">
        <v>0</v>
      </c>
    </row>
    <row r="16998" spans="1:10" ht="15" customHeight="1">
      <c r="A16998" s="46" t="s">
        <v>30157</v>
      </c>
      <c r="B16998" s="46" t="s">
        <v>30158</v>
      </c>
      <c r="C16998" s="47">
        <v>2.3681999999999999</v>
      </c>
      <c r="D16998" s="119" t="s">
        <v>24149</v>
      </c>
      <c r="E16998" s="46" t="s">
        <v>24151</v>
      </c>
      <c r="F16998" s="121">
        <v>0.64680000000000004</v>
      </c>
      <c r="G16998" s="87"/>
      <c r="H16998" s="47"/>
      <c r="I16998" s="120">
        <v>0</v>
      </c>
      <c r="J16998" s="120">
        <v>0</v>
      </c>
    </row>
    <row r="16999" spans="1:10" ht="15" customHeight="1">
      <c r="A16999" s="46" t="s">
        <v>30155</v>
      </c>
      <c r="B16999" s="46" t="s">
        <v>30156</v>
      </c>
      <c r="C16999" s="47">
        <v>3.0640000000000001</v>
      </c>
      <c r="D16999" s="119" t="s">
        <v>24147</v>
      </c>
      <c r="E16999" s="46" t="s">
        <v>24149</v>
      </c>
      <c r="F16999" s="121">
        <v>8.6532</v>
      </c>
      <c r="G16999" s="87"/>
      <c r="H16999" s="47"/>
      <c r="I16999" s="120">
        <v>0</v>
      </c>
      <c r="J16999" s="120">
        <v>0</v>
      </c>
    </row>
    <row r="17000" spans="1:10" ht="15" customHeight="1">
      <c r="A17000" s="46" t="s">
        <v>30153</v>
      </c>
      <c r="B17000" s="46" t="s">
        <v>30154</v>
      </c>
      <c r="C17000" s="47">
        <v>3.4790000000000001</v>
      </c>
      <c r="D17000" s="119" t="s">
        <v>24145</v>
      </c>
      <c r="E17000" s="46" t="s">
        <v>24147</v>
      </c>
      <c r="F17000" s="121">
        <v>2.7498</v>
      </c>
      <c r="G17000" s="87"/>
      <c r="H17000" s="47"/>
      <c r="I17000" s="120">
        <v>0</v>
      </c>
      <c r="J17000" s="120">
        <v>0</v>
      </c>
    </row>
    <row r="17001" spans="1:10" ht="15" customHeight="1">
      <c r="A17001" s="46" t="s">
        <v>460</v>
      </c>
      <c r="B17001" s="46" t="s">
        <v>30152</v>
      </c>
      <c r="C17001" s="47">
        <v>3.3018000000000001</v>
      </c>
      <c r="D17001" s="119" t="s">
        <v>24143</v>
      </c>
      <c r="E17001" s="46" t="s">
        <v>24145</v>
      </c>
      <c r="F17001" s="121">
        <v>9.5641999999999996</v>
      </c>
      <c r="G17001" s="87"/>
      <c r="H17001" s="47"/>
      <c r="I17001" s="120">
        <v>329</v>
      </c>
      <c r="J17001" s="120">
        <v>0</v>
      </c>
    </row>
    <row r="17002" spans="1:10" ht="15" customHeight="1">
      <c r="A17002" s="46" t="s">
        <v>30195</v>
      </c>
      <c r="B17002" s="46" t="s">
        <v>30196</v>
      </c>
      <c r="C17002" s="47">
        <v>6.6037999999999997</v>
      </c>
      <c r="D17002" s="119" t="s">
        <v>24365</v>
      </c>
      <c r="E17002" s="46" t="s">
        <v>24143</v>
      </c>
      <c r="F17002" s="121">
        <v>0.187</v>
      </c>
      <c r="G17002" s="87"/>
      <c r="H17002" s="47"/>
      <c r="I17002" s="120">
        <v>0</v>
      </c>
      <c r="J17002" s="120">
        <v>0</v>
      </c>
    </row>
    <row r="17003" spans="1:10" ht="15" customHeight="1">
      <c r="A17003" s="46" t="s">
        <v>30193</v>
      </c>
      <c r="B17003" s="46" t="s">
        <v>30194</v>
      </c>
      <c r="C17003" s="47">
        <v>7.1604000000000001</v>
      </c>
      <c r="D17003" s="119" t="s">
        <v>24363</v>
      </c>
      <c r="E17003" s="46" t="s">
        <v>24365</v>
      </c>
      <c r="F17003" s="121">
        <v>0.222</v>
      </c>
      <c r="G17003" s="87"/>
      <c r="H17003" s="47"/>
      <c r="I17003" s="120">
        <v>0</v>
      </c>
      <c r="J17003" s="120">
        <v>0</v>
      </c>
    </row>
    <row r="17004" spans="1:10" ht="15" customHeight="1">
      <c r="A17004" s="46" t="s">
        <v>30191</v>
      </c>
      <c r="B17004" s="46" t="s">
        <v>30192</v>
      </c>
      <c r="C17004" s="47">
        <v>3.0059999999999998</v>
      </c>
      <c r="D17004" s="119" t="s">
        <v>24361</v>
      </c>
      <c r="E17004" s="46" t="s">
        <v>24363</v>
      </c>
      <c r="F17004" s="121">
        <v>0.3276</v>
      </c>
      <c r="G17004" s="87"/>
      <c r="H17004" s="47"/>
      <c r="I17004" s="120">
        <v>0</v>
      </c>
      <c r="J17004" s="120">
        <v>0</v>
      </c>
    </row>
    <row r="17005" spans="1:10" ht="15" customHeight="1">
      <c r="A17005" s="46" t="s">
        <v>30189</v>
      </c>
      <c r="B17005" s="46" t="s">
        <v>30190</v>
      </c>
      <c r="C17005" s="47">
        <v>7.8220000000000001</v>
      </c>
      <c r="D17005" s="119" t="s">
        <v>24359</v>
      </c>
      <c r="E17005" s="46" t="s">
        <v>24361</v>
      </c>
      <c r="F17005" s="121">
        <v>0.57340000000000002</v>
      </c>
      <c r="G17005" s="87"/>
      <c r="H17005" s="47"/>
      <c r="I17005" s="120">
        <v>0</v>
      </c>
      <c r="J17005" s="120">
        <v>0</v>
      </c>
    </row>
    <row r="17006" spans="1:10" ht="15" customHeight="1">
      <c r="A17006" s="46" t="s">
        <v>30187</v>
      </c>
      <c r="B17006" s="46" t="s">
        <v>30188</v>
      </c>
      <c r="C17006" s="47">
        <v>6.9112</v>
      </c>
      <c r="D17006" s="119" t="s">
        <v>24357</v>
      </c>
      <c r="E17006" s="46" t="s">
        <v>24359</v>
      </c>
      <c r="F17006" s="121">
        <v>0.78480000000000005</v>
      </c>
      <c r="G17006" s="87"/>
      <c r="H17006" s="47"/>
      <c r="I17006" s="120">
        <v>24</v>
      </c>
      <c r="J17006" s="120">
        <v>0</v>
      </c>
    </row>
    <row r="17007" spans="1:10" ht="15" customHeight="1">
      <c r="A17007" s="46" t="s">
        <v>30185</v>
      </c>
      <c r="B17007" s="46" t="s">
        <v>30186</v>
      </c>
      <c r="C17007" s="47">
        <v>8.0266000000000002</v>
      </c>
      <c r="D17007" s="119" t="s">
        <v>24355</v>
      </c>
      <c r="E17007" s="46" t="s">
        <v>24357</v>
      </c>
      <c r="F17007" s="121">
        <v>1.2302</v>
      </c>
      <c r="G17007" s="87"/>
      <c r="H17007" s="47"/>
      <c r="I17007" s="120">
        <v>0</v>
      </c>
      <c r="J17007" s="120">
        <v>0</v>
      </c>
    </row>
    <row r="17008" spans="1:10" ht="15" customHeight="1">
      <c r="A17008" s="46" t="s">
        <v>30183</v>
      </c>
      <c r="B17008" s="46" t="s">
        <v>30184</v>
      </c>
      <c r="C17008" s="47">
        <v>3.8073999999999999</v>
      </c>
      <c r="D17008" s="119" t="s">
        <v>24353</v>
      </c>
      <c r="E17008" s="46" t="s">
        <v>24355</v>
      </c>
      <c r="F17008" s="121">
        <v>2.3784000000000001</v>
      </c>
      <c r="G17008" s="87"/>
      <c r="H17008" s="47"/>
      <c r="I17008" s="120">
        <v>0</v>
      </c>
      <c r="J17008" s="120">
        <v>0</v>
      </c>
    </row>
    <row r="17009" spans="1:10" ht="15" customHeight="1">
      <c r="A17009" s="46" t="s">
        <v>30181</v>
      </c>
      <c r="B17009" s="46" t="s">
        <v>30182</v>
      </c>
      <c r="C17009" s="47">
        <v>3.8073999999999999</v>
      </c>
      <c r="D17009" s="119" t="s">
        <v>24351</v>
      </c>
      <c r="E17009" s="46" t="s">
        <v>24353</v>
      </c>
      <c r="F17009" s="121">
        <v>2.8083999999999998</v>
      </c>
      <c r="G17009" s="87"/>
      <c r="H17009" s="47"/>
      <c r="I17009" s="120">
        <v>0</v>
      </c>
      <c r="J17009" s="120">
        <v>0</v>
      </c>
    </row>
    <row r="17010" spans="1:10" ht="15" customHeight="1">
      <c r="A17010" s="46" t="s">
        <v>30179</v>
      </c>
      <c r="B17010" s="46" t="s">
        <v>30180</v>
      </c>
      <c r="C17010" s="47">
        <v>3.8073999999999999</v>
      </c>
      <c r="D17010" s="119" t="s">
        <v>24349</v>
      </c>
      <c r="E17010" s="46" t="s">
        <v>24351</v>
      </c>
      <c r="F17010" s="121">
        <v>5.0098000000000003</v>
      </c>
      <c r="G17010" s="87"/>
      <c r="H17010" s="47"/>
      <c r="I17010" s="120">
        <v>0</v>
      </c>
      <c r="J17010" s="120">
        <v>0</v>
      </c>
    </row>
    <row r="17011" spans="1:10" ht="15" customHeight="1">
      <c r="A17011" s="46" t="s">
        <v>30231</v>
      </c>
      <c r="B17011" s="46" t="s">
        <v>30232</v>
      </c>
      <c r="C17011" s="47">
        <v>4.1898</v>
      </c>
      <c r="D17011" s="119" t="s">
        <v>24347</v>
      </c>
      <c r="E17011" s="46" t="s">
        <v>24349</v>
      </c>
      <c r="F17011" s="121">
        <v>0.15179999999999999</v>
      </c>
      <c r="G17011" s="87"/>
      <c r="H17011" s="47"/>
      <c r="I17011" s="120">
        <v>0</v>
      </c>
      <c r="J17011" s="120">
        <v>0</v>
      </c>
    </row>
    <row r="17012" spans="1:10" ht="15" customHeight="1">
      <c r="A17012" s="46" t="s">
        <v>30229</v>
      </c>
      <c r="B17012" s="46" t="s">
        <v>30230</v>
      </c>
      <c r="C17012" s="47">
        <v>4.5544000000000002</v>
      </c>
      <c r="D17012" s="119" t="s">
        <v>24345</v>
      </c>
      <c r="E17012" s="46" t="s">
        <v>24347</v>
      </c>
      <c r="F17012" s="121">
        <v>0.35420000000000001</v>
      </c>
      <c r="G17012" s="87"/>
      <c r="H17012" s="47"/>
      <c r="I17012" s="120">
        <v>0</v>
      </c>
      <c r="J17012" s="120">
        <v>0</v>
      </c>
    </row>
    <row r="17013" spans="1:10" ht="15" customHeight="1">
      <c r="A17013" s="46" t="s">
        <v>30227</v>
      </c>
      <c r="B17013" s="46" t="s">
        <v>30228</v>
      </c>
      <c r="C17013" s="47">
        <v>4.7363999999999997</v>
      </c>
      <c r="D17013" s="119" t="s">
        <v>24343</v>
      </c>
      <c r="E17013" s="46" t="s">
        <v>24345</v>
      </c>
      <c r="F17013" s="121">
        <v>0.40479999999999999</v>
      </c>
      <c r="G17013" s="87"/>
      <c r="H17013" s="47"/>
      <c r="I17013" s="120">
        <v>0</v>
      </c>
      <c r="J17013" s="120">
        <v>0</v>
      </c>
    </row>
    <row r="17014" spans="1:10" ht="15" customHeight="1">
      <c r="A17014" s="46" t="s">
        <v>30225</v>
      </c>
      <c r="B17014" s="46" t="s">
        <v>30226</v>
      </c>
      <c r="C17014" s="47">
        <v>3.097</v>
      </c>
      <c r="D17014" s="119" t="s">
        <v>24341</v>
      </c>
      <c r="E17014" s="46" t="s">
        <v>24343</v>
      </c>
      <c r="F17014" s="121">
        <v>0.2024</v>
      </c>
      <c r="G17014" s="87"/>
      <c r="H17014" s="47"/>
      <c r="I17014" s="120">
        <v>0</v>
      </c>
      <c r="J17014" s="120">
        <v>0</v>
      </c>
    </row>
    <row r="17015" spans="1:10" ht="15" customHeight="1">
      <c r="A17015" s="46" t="s">
        <v>30223</v>
      </c>
      <c r="B17015" s="46" t="s">
        <v>30224</v>
      </c>
      <c r="C17015" s="47">
        <v>3.8281999999999998</v>
      </c>
      <c r="D17015" s="119" t="s">
        <v>24339</v>
      </c>
      <c r="E17015" s="46" t="s">
        <v>24341</v>
      </c>
      <c r="F17015" s="121">
        <v>0.53139999999999998</v>
      </c>
      <c r="G17015" s="87"/>
      <c r="H17015" s="47"/>
      <c r="I17015" s="120">
        <v>18</v>
      </c>
      <c r="J17015" s="120">
        <v>0</v>
      </c>
    </row>
    <row r="17016" spans="1:10" ht="15" customHeight="1">
      <c r="A17016" s="46" t="s">
        <v>30221</v>
      </c>
      <c r="B17016" s="46" t="s">
        <v>30222</v>
      </c>
      <c r="C17016" s="47">
        <v>3.8281999999999998</v>
      </c>
      <c r="D17016" s="119" t="s">
        <v>24337</v>
      </c>
      <c r="E17016" s="46" t="s">
        <v>24339</v>
      </c>
      <c r="F17016" s="121">
        <v>0.63260000000000005</v>
      </c>
      <c r="G17016" s="87"/>
      <c r="H17016" s="47"/>
      <c r="I17016" s="120">
        <v>27</v>
      </c>
      <c r="J17016" s="120">
        <v>0</v>
      </c>
    </row>
    <row r="17017" spans="1:10" ht="15" customHeight="1">
      <c r="A17017" s="46" t="s">
        <v>30219</v>
      </c>
      <c r="B17017" s="46" t="s">
        <v>30220</v>
      </c>
      <c r="C17017" s="47">
        <v>4.1898</v>
      </c>
      <c r="D17017" s="119" t="s">
        <v>24335</v>
      </c>
      <c r="E17017" s="46" t="s">
        <v>24337</v>
      </c>
      <c r="F17017" s="121">
        <v>0.2024</v>
      </c>
      <c r="G17017" s="87"/>
      <c r="H17017" s="47"/>
      <c r="I17017" s="120">
        <v>27</v>
      </c>
      <c r="J17017" s="120">
        <v>0</v>
      </c>
    </row>
    <row r="17018" spans="1:10" ht="15" customHeight="1">
      <c r="A17018" s="46" t="s">
        <v>30217</v>
      </c>
      <c r="B17018" s="46" t="s">
        <v>30218</v>
      </c>
      <c r="C17018" s="47">
        <v>4.1898</v>
      </c>
      <c r="D17018" s="119" t="s">
        <v>24333</v>
      </c>
      <c r="E17018" s="46" t="s">
        <v>24335</v>
      </c>
      <c r="F17018" s="121">
        <v>3.0615999999999999</v>
      </c>
      <c r="G17018" s="87"/>
      <c r="H17018" s="47"/>
      <c r="I17018" s="120">
        <v>12</v>
      </c>
      <c r="J17018" s="120">
        <v>0</v>
      </c>
    </row>
    <row r="17019" spans="1:10" ht="15" customHeight="1">
      <c r="A17019" s="46" t="s">
        <v>30215</v>
      </c>
      <c r="B17019" s="46" t="s">
        <v>30216</v>
      </c>
      <c r="C17019" s="47">
        <v>4.1898</v>
      </c>
      <c r="D17019" s="119" t="s">
        <v>24331</v>
      </c>
      <c r="E17019" s="46" t="s">
        <v>24333</v>
      </c>
      <c r="F17019" s="121">
        <v>0.80959999999999999</v>
      </c>
      <c r="G17019" s="87"/>
      <c r="H17019" s="47"/>
      <c r="I17019" s="120">
        <v>36</v>
      </c>
      <c r="J17019" s="120">
        <v>0</v>
      </c>
    </row>
    <row r="17020" spans="1:10" ht="15" customHeight="1">
      <c r="A17020" s="46" t="s">
        <v>30213</v>
      </c>
      <c r="B17020" s="46" t="s">
        <v>30214</v>
      </c>
      <c r="C17020" s="47">
        <v>2.0950000000000002</v>
      </c>
      <c r="D17020" s="119" t="s">
        <v>24329</v>
      </c>
      <c r="E17020" s="46" t="s">
        <v>24331</v>
      </c>
      <c r="F17020" s="121">
        <v>1.2296</v>
      </c>
      <c r="G17020" s="87"/>
      <c r="H17020" s="47"/>
      <c r="I17020" s="120">
        <v>0</v>
      </c>
      <c r="J17020" s="120">
        <v>0</v>
      </c>
    </row>
    <row r="17021" spans="1:10" ht="15" customHeight="1">
      <c r="A17021" s="46" t="s">
        <v>34093</v>
      </c>
      <c r="B17021" s="46" t="s">
        <v>34094</v>
      </c>
      <c r="C17021" s="47">
        <v>2.9864000000000002</v>
      </c>
      <c r="D17021" s="119" t="s">
        <v>24327</v>
      </c>
      <c r="E17021" s="46" t="s">
        <v>24329</v>
      </c>
      <c r="F17021" s="121">
        <v>0.93620000000000003</v>
      </c>
      <c r="G17021" s="87"/>
      <c r="H17021" s="47"/>
      <c r="I17021" s="120">
        <v>1</v>
      </c>
      <c r="J17021" s="120">
        <v>0</v>
      </c>
    </row>
    <row r="17022" spans="1:10" ht="15" customHeight="1">
      <c r="A17022" s="46" t="s">
        <v>30211</v>
      </c>
      <c r="B17022" s="46" t="s">
        <v>30212</v>
      </c>
      <c r="C17022" s="47">
        <v>1.6214</v>
      </c>
      <c r="D17022" s="119" t="s">
        <v>24325</v>
      </c>
      <c r="E17022" s="46" t="s">
        <v>24327</v>
      </c>
      <c r="F17022" s="121">
        <v>3.1374</v>
      </c>
      <c r="G17022" s="87"/>
      <c r="H17022" s="47"/>
      <c r="I17022" s="120">
        <v>0</v>
      </c>
      <c r="J17022" s="120">
        <v>0</v>
      </c>
    </row>
    <row r="17023" spans="1:10" ht="15" customHeight="1">
      <c r="A17023" s="46" t="s">
        <v>30209</v>
      </c>
      <c r="B17023" s="46" t="s">
        <v>30210</v>
      </c>
      <c r="C17023" s="47">
        <v>1.7762</v>
      </c>
      <c r="D17023" s="119" t="s">
        <v>24323</v>
      </c>
      <c r="E17023" s="46" t="s">
        <v>24325</v>
      </c>
      <c r="F17023" s="121">
        <v>3.0110000000000001</v>
      </c>
      <c r="G17023" s="87"/>
      <c r="H17023" s="47"/>
      <c r="I17023" s="120">
        <v>0</v>
      </c>
      <c r="J17023" s="120">
        <v>0</v>
      </c>
    </row>
    <row r="17024" spans="1:10" ht="15" customHeight="1">
      <c r="A17024" s="46" t="s">
        <v>30207</v>
      </c>
      <c r="B17024" s="46" t="s">
        <v>30208</v>
      </c>
      <c r="C17024" s="47">
        <v>0.65580000000000005</v>
      </c>
      <c r="D17024" s="119" t="s">
        <v>24321</v>
      </c>
      <c r="E17024" s="46" t="s">
        <v>24323</v>
      </c>
      <c r="F17024" s="121">
        <v>6.8314000000000004</v>
      </c>
      <c r="G17024" s="87"/>
      <c r="H17024" s="47"/>
      <c r="I17024" s="120">
        <v>0</v>
      </c>
      <c r="J17024" s="120">
        <v>0</v>
      </c>
    </row>
    <row r="17025" spans="1:10" ht="15" customHeight="1">
      <c r="A17025" s="46" t="s">
        <v>30205</v>
      </c>
      <c r="B17025" s="46" t="s">
        <v>30206</v>
      </c>
      <c r="C17025" s="47">
        <v>0.65580000000000005</v>
      </c>
      <c r="D17025" s="119" t="s">
        <v>24389</v>
      </c>
      <c r="E17025" s="46" t="s">
        <v>24321</v>
      </c>
      <c r="F17025" s="121">
        <v>0.91100000000000003</v>
      </c>
      <c r="G17025" s="87"/>
      <c r="H17025" s="47"/>
      <c r="I17025" s="120">
        <v>0</v>
      </c>
      <c r="J17025" s="120">
        <v>0</v>
      </c>
    </row>
    <row r="17026" spans="1:10" ht="15" customHeight="1">
      <c r="A17026" s="46" t="s">
        <v>30203</v>
      </c>
      <c r="B17026" s="46" t="s">
        <v>30204</v>
      </c>
      <c r="C17026" s="47">
        <v>0.65580000000000005</v>
      </c>
      <c r="D17026" s="119" t="s">
        <v>24388</v>
      </c>
      <c r="E17026" s="46" t="s">
        <v>24389</v>
      </c>
      <c r="F17026" s="121">
        <v>2.7326000000000001</v>
      </c>
      <c r="G17026" s="87"/>
      <c r="H17026" s="47"/>
      <c r="I17026" s="120">
        <v>0</v>
      </c>
      <c r="J17026" s="120">
        <v>0</v>
      </c>
    </row>
    <row r="17027" spans="1:10" ht="15" customHeight="1">
      <c r="A17027" s="46" t="s">
        <v>30201</v>
      </c>
      <c r="B17027" s="46" t="s">
        <v>30202</v>
      </c>
      <c r="C17027" s="47">
        <v>0.70140000000000002</v>
      </c>
      <c r="D17027" s="119" t="s">
        <v>24387</v>
      </c>
      <c r="E17027" s="46" t="s">
        <v>24388</v>
      </c>
      <c r="F17027" s="121">
        <v>2.7326000000000001</v>
      </c>
      <c r="G17027" s="87"/>
      <c r="H17027" s="47"/>
      <c r="I17027" s="120">
        <v>0</v>
      </c>
      <c r="J17027" s="120">
        <v>0</v>
      </c>
    </row>
    <row r="17028" spans="1:10" ht="15" customHeight="1">
      <c r="A17028" s="46" t="s">
        <v>30199</v>
      </c>
      <c r="B17028" s="46" t="s">
        <v>30200</v>
      </c>
      <c r="C17028" s="47">
        <v>0.70140000000000002</v>
      </c>
      <c r="D17028" s="119" t="s">
        <v>24491</v>
      </c>
      <c r="E17028" s="46" t="s">
        <v>24387</v>
      </c>
      <c r="F17028" s="121">
        <v>0.42859999999999998</v>
      </c>
      <c r="G17028" s="87"/>
      <c r="H17028" s="47"/>
      <c r="I17028" s="120">
        <v>0</v>
      </c>
      <c r="J17028" s="120">
        <v>0</v>
      </c>
    </row>
    <row r="17029" spans="1:10" ht="15" customHeight="1">
      <c r="A17029" s="46" t="s">
        <v>34095</v>
      </c>
      <c r="B17029" s="46" t="s">
        <v>34096</v>
      </c>
      <c r="C17029" s="47">
        <v>4.4724000000000004</v>
      </c>
      <c r="D17029" s="119" t="s">
        <v>24489</v>
      </c>
      <c r="E17029" s="46" t="s">
        <v>24491</v>
      </c>
      <c r="F17029" s="121">
        <v>0.69220000000000004</v>
      </c>
      <c r="G17029" s="87"/>
      <c r="H17029" s="47"/>
      <c r="I17029" s="120">
        <v>0</v>
      </c>
      <c r="J17029" s="120">
        <v>0</v>
      </c>
    </row>
    <row r="17030" spans="1:10" ht="15" customHeight="1">
      <c r="A17030" s="46" t="s">
        <v>30257</v>
      </c>
      <c r="B17030" s="46" t="s">
        <v>30258</v>
      </c>
      <c r="C17030" s="47">
        <v>21.759599999999999</v>
      </c>
      <c r="D17030" s="119" t="s">
        <v>24487</v>
      </c>
      <c r="E17030" s="46" t="s">
        <v>24489</v>
      </c>
      <c r="F17030" s="121">
        <v>0.69220000000000004</v>
      </c>
      <c r="G17030" s="87"/>
      <c r="H17030" s="47"/>
      <c r="I17030" s="120">
        <v>38</v>
      </c>
      <c r="J17030" s="120">
        <v>0</v>
      </c>
    </row>
    <row r="17031" spans="1:10" ht="15" customHeight="1">
      <c r="A17031" s="46" t="s">
        <v>2125</v>
      </c>
      <c r="B17031" s="46" t="s">
        <v>30256</v>
      </c>
      <c r="C17031" s="47">
        <v>4.4724000000000004</v>
      </c>
      <c r="D17031" s="119" t="s">
        <v>24485</v>
      </c>
      <c r="E17031" s="46" t="s">
        <v>24487</v>
      </c>
      <c r="F17031" s="121">
        <v>0.78480000000000005</v>
      </c>
      <c r="G17031" s="87"/>
      <c r="H17031" s="47"/>
      <c r="I17031" s="120">
        <v>109</v>
      </c>
      <c r="J17031" s="120">
        <v>0</v>
      </c>
    </row>
    <row r="17032" spans="1:10" ht="15" customHeight="1">
      <c r="A17032" s="46" t="s">
        <v>2217</v>
      </c>
      <c r="B17032" s="46" t="s">
        <v>30255</v>
      </c>
      <c r="C17032" s="47">
        <v>7.1048</v>
      </c>
      <c r="D17032" s="119" t="s">
        <v>24483</v>
      </c>
      <c r="E17032" s="46" t="s">
        <v>24485</v>
      </c>
      <c r="F17032" s="121">
        <v>0.45639999999999997</v>
      </c>
      <c r="G17032" s="87"/>
      <c r="H17032" s="47"/>
      <c r="I17032" s="120">
        <v>0</v>
      </c>
      <c r="J17032" s="120">
        <v>0</v>
      </c>
    </row>
    <row r="17033" spans="1:10" ht="15" customHeight="1">
      <c r="A17033" s="46" t="s">
        <v>2219</v>
      </c>
      <c r="B17033" s="46" t="s">
        <v>30254</v>
      </c>
      <c r="C17033" s="47">
        <v>10.930400000000001</v>
      </c>
      <c r="D17033" s="119" t="s">
        <v>24481</v>
      </c>
      <c r="E17033" s="46" t="s">
        <v>24483</v>
      </c>
      <c r="F17033" s="121">
        <v>1.2203999999999999</v>
      </c>
      <c r="G17033" s="87"/>
      <c r="H17033" s="47"/>
      <c r="I17033" s="120">
        <v>0</v>
      </c>
      <c r="J17033" s="120">
        <v>0</v>
      </c>
    </row>
    <row r="17034" spans="1:10" ht="15" customHeight="1">
      <c r="A17034" s="46" t="s">
        <v>30253</v>
      </c>
      <c r="B17034" s="46" t="s">
        <v>34097</v>
      </c>
      <c r="C17034" s="47">
        <v>29.9574</v>
      </c>
      <c r="D17034" s="119" t="s">
        <v>24479</v>
      </c>
      <c r="E17034" s="46" t="s">
        <v>24481</v>
      </c>
      <c r="F17034" s="121">
        <v>1.2203999999999999</v>
      </c>
      <c r="G17034" s="87"/>
      <c r="H17034" s="47"/>
      <c r="I17034" s="120">
        <v>22</v>
      </c>
      <c r="J17034" s="120">
        <v>0</v>
      </c>
    </row>
    <row r="17035" spans="1:10" ht="15" customHeight="1">
      <c r="A17035" s="46" t="s">
        <v>30252</v>
      </c>
      <c r="B17035" s="46" t="s">
        <v>34099</v>
      </c>
      <c r="C17035" s="47">
        <v>3.7446000000000002</v>
      </c>
      <c r="D17035" s="119" t="s">
        <v>24477</v>
      </c>
      <c r="E17035" s="46" t="s">
        <v>24479</v>
      </c>
      <c r="F17035" s="121">
        <v>1.4168000000000001</v>
      </c>
      <c r="G17035" s="87"/>
      <c r="H17035" s="47"/>
      <c r="I17035" s="120">
        <v>35</v>
      </c>
      <c r="J17035" s="120">
        <v>0</v>
      </c>
    </row>
    <row r="17036" spans="1:10" ht="15" customHeight="1">
      <c r="A17036" s="46" t="s">
        <v>30251</v>
      </c>
      <c r="B17036" s="46" t="s">
        <v>34098</v>
      </c>
      <c r="C17036" s="47">
        <v>9.3618000000000006</v>
      </c>
      <c r="D17036" s="119" t="s">
        <v>24475</v>
      </c>
      <c r="E17036" s="46" t="s">
        <v>24477</v>
      </c>
      <c r="F17036" s="121">
        <v>0.46760000000000002</v>
      </c>
      <c r="G17036" s="87"/>
      <c r="H17036" s="47"/>
      <c r="I17036" s="120">
        <v>88</v>
      </c>
      <c r="J17036" s="120">
        <v>0</v>
      </c>
    </row>
    <row r="17037" spans="1:10" ht="15" customHeight="1">
      <c r="A17037" s="46" t="s">
        <v>2496</v>
      </c>
      <c r="B17037" s="46" t="s">
        <v>30250</v>
      </c>
      <c r="C17037" s="47">
        <v>1.4117999999999999</v>
      </c>
      <c r="D17037" s="119" t="s">
        <v>24473</v>
      </c>
      <c r="E17037" s="46" t="s">
        <v>24475</v>
      </c>
      <c r="F17037" s="121">
        <v>1.5666</v>
      </c>
      <c r="G17037" s="87"/>
      <c r="H17037" s="47"/>
      <c r="I17037" s="120">
        <v>5</v>
      </c>
      <c r="J17037" s="120">
        <v>0</v>
      </c>
    </row>
    <row r="17038" spans="1:10" ht="15" customHeight="1">
      <c r="A17038" s="46" t="s">
        <v>2499</v>
      </c>
      <c r="B17038" s="46" t="s">
        <v>30249</v>
      </c>
      <c r="C17038" s="47">
        <v>2.2498</v>
      </c>
      <c r="D17038" s="119" t="s">
        <v>24471</v>
      </c>
      <c r="E17038" s="46" t="s">
        <v>24473</v>
      </c>
      <c r="F17038" s="121">
        <v>2.7957999999999998</v>
      </c>
      <c r="G17038" s="87"/>
      <c r="H17038" s="47"/>
      <c r="I17038" s="120">
        <v>16</v>
      </c>
      <c r="J17038" s="120">
        <v>0</v>
      </c>
    </row>
    <row r="17039" spans="1:10" ht="15" customHeight="1">
      <c r="A17039" s="46" t="s">
        <v>30247</v>
      </c>
      <c r="B17039" s="46" t="s">
        <v>30248</v>
      </c>
      <c r="C17039" s="47">
        <v>3.8940000000000001</v>
      </c>
      <c r="D17039" s="119" t="s">
        <v>24469</v>
      </c>
      <c r="E17039" s="46" t="s">
        <v>24471</v>
      </c>
      <c r="F17039" s="121">
        <v>1.5666</v>
      </c>
      <c r="G17039" s="87"/>
      <c r="H17039" s="47"/>
      <c r="I17039" s="120">
        <v>0</v>
      </c>
      <c r="J17039" s="120">
        <v>0</v>
      </c>
    </row>
    <row r="17040" spans="1:10" ht="15" customHeight="1">
      <c r="A17040" s="46" t="s">
        <v>30245</v>
      </c>
      <c r="B17040" s="46" t="s">
        <v>30246</v>
      </c>
      <c r="C17040" s="47">
        <v>2.0950000000000002</v>
      </c>
      <c r="D17040" s="119" t="s">
        <v>24467</v>
      </c>
      <c r="E17040" s="46" t="s">
        <v>24469</v>
      </c>
      <c r="F17040" s="121">
        <v>1.9259999999999999</v>
      </c>
      <c r="G17040" s="87"/>
      <c r="H17040" s="47"/>
      <c r="I17040" s="120">
        <v>0</v>
      </c>
      <c r="J17040" s="120">
        <v>0</v>
      </c>
    </row>
    <row r="17041" spans="1:10" ht="15" customHeight="1">
      <c r="A17041" s="46" t="s">
        <v>30243</v>
      </c>
      <c r="B17041" s="46" t="s">
        <v>30244</v>
      </c>
      <c r="C17041" s="47">
        <v>4.1125999999999996</v>
      </c>
      <c r="D17041" s="119" t="s">
        <v>24465</v>
      </c>
      <c r="E17041" s="46" t="s">
        <v>24467</v>
      </c>
      <c r="F17041" s="121">
        <v>3.9723999999999999</v>
      </c>
      <c r="G17041" s="87"/>
      <c r="H17041" s="47"/>
      <c r="I17041" s="120">
        <v>0</v>
      </c>
      <c r="J17041" s="120">
        <v>0</v>
      </c>
    </row>
    <row r="17042" spans="1:10" ht="15" customHeight="1">
      <c r="A17042" s="46" t="s">
        <v>30241</v>
      </c>
      <c r="B17042" s="46" t="s">
        <v>30242</v>
      </c>
      <c r="C17042" s="47">
        <v>4.2507999999999999</v>
      </c>
      <c r="D17042" s="119" t="s">
        <v>24463</v>
      </c>
      <c r="E17042" s="46" t="s">
        <v>24465</v>
      </c>
      <c r="F17042" s="121">
        <v>3.9723999999999999</v>
      </c>
      <c r="G17042" s="87"/>
      <c r="H17042" s="47"/>
      <c r="I17042" s="120">
        <v>0</v>
      </c>
      <c r="J17042" s="120">
        <v>0</v>
      </c>
    </row>
    <row r="17043" spans="1:10" ht="15" customHeight="1">
      <c r="A17043" s="46" t="s">
        <v>30239</v>
      </c>
      <c r="B17043" s="46" t="s">
        <v>30240</v>
      </c>
      <c r="C17043" s="47">
        <v>6.9226000000000001</v>
      </c>
      <c r="D17043" s="119" t="s">
        <v>24461</v>
      </c>
      <c r="E17043" s="46" t="s">
        <v>24463</v>
      </c>
      <c r="F17043" s="121">
        <v>6.0674000000000001</v>
      </c>
      <c r="G17043" s="87"/>
      <c r="H17043" s="47"/>
      <c r="I17043" s="120">
        <v>0</v>
      </c>
      <c r="J17043" s="120">
        <v>0</v>
      </c>
    </row>
    <row r="17044" spans="1:10" ht="15" customHeight="1">
      <c r="A17044" s="46" t="s">
        <v>30237</v>
      </c>
      <c r="B17044" s="46" t="s">
        <v>30238</v>
      </c>
      <c r="C17044" s="47">
        <v>9.5641999999999996</v>
      </c>
      <c r="D17044" s="119" t="s">
        <v>24459</v>
      </c>
      <c r="E17044" s="46" t="s">
        <v>24461</v>
      </c>
      <c r="F17044" s="121">
        <v>6.0674000000000001</v>
      </c>
      <c r="G17044" s="87"/>
      <c r="H17044" s="47"/>
      <c r="I17044" s="120">
        <v>16</v>
      </c>
      <c r="J17044" s="120">
        <v>0</v>
      </c>
    </row>
    <row r="17045" spans="1:10" ht="15" customHeight="1">
      <c r="A17045" s="46" t="s">
        <v>30235</v>
      </c>
      <c r="B17045" s="46" t="s">
        <v>30236</v>
      </c>
      <c r="C17045" s="47">
        <v>9.5641999999999996</v>
      </c>
      <c r="D17045" s="119" t="s">
        <v>24506</v>
      </c>
      <c r="E17045" s="46" t="s">
        <v>24459</v>
      </c>
      <c r="F17045" s="121">
        <v>0.1782</v>
      </c>
      <c r="G17045" s="87"/>
      <c r="H17045" s="47"/>
      <c r="I17045" s="120">
        <v>0</v>
      </c>
      <c r="J17045" s="120">
        <v>0</v>
      </c>
    </row>
    <row r="17046" spans="1:10" ht="15" customHeight="1">
      <c r="A17046" s="46" t="s">
        <v>30233</v>
      </c>
      <c r="B17046" s="46" t="s">
        <v>30234</v>
      </c>
      <c r="C17046" s="47">
        <v>1.2524</v>
      </c>
      <c r="D17046" s="119" t="s">
        <v>24504</v>
      </c>
      <c r="E17046" s="46" t="s">
        <v>24506</v>
      </c>
      <c r="F17046" s="121">
        <v>0.23380000000000001</v>
      </c>
      <c r="G17046" s="87"/>
      <c r="H17046" s="47"/>
      <c r="I17046" s="120">
        <v>0</v>
      </c>
      <c r="J17046" s="120">
        <v>0</v>
      </c>
    </row>
    <row r="17047" spans="1:10" ht="15" customHeight="1">
      <c r="A17047" s="46" t="s">
        <v>30269</v>
      </c>
      <c r="B17047" s="46" t="s">
        <v>30270</v>
      </c>
      <c r="C17047" s="47">
        <v>44.278199999999998</v>
      </c>
      <c r="D17047" s="119" t="s">
        <v>24502</v>
      </c>
      <c r="E17047" s="46" t="s">
        <v>24504</v>
      </c>
      <c r="F17047" s="121">
        <v>0.33700000000000002</v>
      </c>
      <c r="G17047" s="87"/>
      <c r="H17047" s="47"/>
      <c r="I17047" s="120">
        <v>50</v>
      </c>
      <c r="J17047" s="120">
        <v>0</v>
      </c>
    </row>
    <row r="17048" spans="1:10" ht="15" customHeight="1">
      <c r="A17048" s="46" t="s">
        <v>2585</v>
      </c>
      <c r="B17048" s="46" t="s">
        <v>30268</v>
      </c>
      <c r="C17048" s="47">
        <v>38.256399999999999</v>
      </c>
      <c r="D17048" s="119" t="s">
        <v>24500</v>
      </c>
      <c r="E17048" s="46" t="s">
        <v>24502</v>
      </c>
      <c r="F17048" s="121">
        <v>0.5454</v>
      </c>
      <c r="G17048" s="87"/>
      <c r="H17048" s="47"/>
      <c r="I17048" s="120">
        <v>33</v>
      </c>
      <c r="J17048" s="120">
        <v>0</v>
      </c>
    </row>
    <row r="17049" spans="1:10" ht="15" customHeight="1">
      <c r="A17049" s="46" t="s">
        <v>2594</v>
      </c>
      <c r="B17049" s="46" t="s">
        <v>30267</v>
      </c>
      <c r="C17049" s="47">
        <v>58.2956</v>
      </c>
      <c r="D17049" s="119" t="s">
        <v>24498</v>
      </c>
      <c r="E17049" s="46" t="s">
        <v>24500</v>
      </c>
      <c r="F17049" s="121">
        <v>0.81279999999999997</v>
      </c>
      <c r="G17049" s="87"/>
      <c r="H17049" s="47"/>
      <c r="I17049" s="120">
        <v>86</v>
      </c>
      <c r="J17049" s="120">
        <v>0</v>
      </c>
    </row>
    <row r="17050" spans="1:10" ht="15" customHeight="1">
      <c r="A17050" s="46" t="s">
        <v>2602</v>
      </c>
      <c r="B17050" s="46" t="s">
        <v>30266</v>
      </c>
      <c r="C17050" s="47">
        <v>58.2956</v>
      </c>
      <c r="D17050" s="119" t="s">
        <v>24496</v>
      </c>
      <c r="E17050" s="46" t="s">
        <v>24498</v>
      </c>
      <c r="F17050" s="121">
        <v>1.0076000000000001</v>
      </c>
      <c r="G17050" s="87"/>
      <c r="H17050" s="47"/>
      <c r="I17050" s="120">
        <v>9</v>
      </c>
      <c r="J17050" s="120">
        <v>0</v>
      </c>
    </row>
    <row r="17051" spans="1:10" ht="15" customHeight="1">
      <c r="A17051" s="46" t="s">
        <v>30265</v>
      </c>
      <c r="B17051" s="46" t="s">
        <v>34100</v>
      </c>
      <c r="C17051" s="47">
        <v>44.278199999999998</v>
      </c>
      <c r="D17051" s="119" t="s">
        <v>24494</v>
      </c>
      <c r="E17051" s="46" t="s">
        <v>24496</v>
      </c>
      <c r="F17051" s="121">
        <v>1.7398</v>
      </c>
      <c r="G17051" s="87"/>
      <c r="H17051" s="47"/>
      <c r="I17051" s="120">
        <v>25</v>
      </c>
      <c r="J17051" s="120">
        <v>0</v>
      </c>
    </row>
    <row r="17052" spans="1:10" ht="15" customHeight="1">
      <c r="A17052" s="46" t="s">
        <v>30263</v>
      </c>
      <c r="B17052" s="46" t="s">
        <v>30264</v>
      </c>
      <c r="C17052" s="47">
        <v>40.825000000000003</v>
      </c>
      <c r="D17052" s="119" t="s">
        <v>24542</v>
      </c>
      <c r="E17052" s="46" t="s">
        <v>24494</v>
      </c>
      <c r="F17052" s="121">
        <v>0.2228</v>
      </c>
      <c r="G17052" s="87"/>
      <c r="H17052" s="47"/>
      <c r="I17052" s="120">
        <v>0</v>
      </c>
      <c r="J17052" s="120">
        <v>0</v>
      </c>
    </row>
    <row r="17053" spans="1:10" ht="15" customHeight="1">
      <c r="A17053" s="46" t="s">
        <v>30261</v>
      </c>
      <c r="B17053" s="46" t="s">
        <v>30262</v>
      </c>
      <c r="C17053" s="47">
        <v>20.2486</v>
      </c>
      <c r="D17053" s="119" t="s">
        <v>24540</v>
      </c>
      <c r="E17053" s="46" t="s">
        <v>24542</v>
      </c>
      <c r="F17053" s="121">
        <v>0.30620000000000003</v>
      </c>
      <c r="G17053" s="87"/>
      <c r="H17053" s="47"/>
      <c r="I17053" s="120">
        <v>0</v>
      </c>
      <c r="J17053" s="120">
        <v>0</v>
      </c>
    </row>
    <row r="17054" spans="1:10" ht="15" customHeight="1">
      <c r="A17054" s="46" t="s">
        <v>30259</v>
      </c>
      <c r="B17054" s="46" t="s">
        <v>30260</v>
      </c>
      <c r="C17054" s="47">
        <v>38.711799999999997</v>
      </c>
      <c r="D17054" s="119" t="s">
        <v>24538</v>
      </c>
      <c r="E17054" s="46" t="s">
        <v>24540</v>
      </c>
      <c r="F17054" s="121">
        <v>0.31740000000000002</v>
      </c>
      <c r="G17054" s="87"/>
      <c r="H17054" s="47"/>
      <c r="I17054" s="120">
        <v>0</v>
      </c>
      <c r="J17054" s="120">
        <v>0</v>
      </c>
    </row>
    <row r="17055" spans="1:10" ht="15" customHeight="1">
      <c r="A17055" s="46" t="s">
        <v>30448</v>
      </c>
      <c r="B17055" s="46" t="s">
        <v>30449</v>
      </c>
      <c r="C17055" s="47">
        <v>19.988399999999999</v>
      </c>
      <c r="D17055" s="119" t="s">
        <v>24536</v>
      </c>
      <c r="E17055" s="46" t="s">
        <v>24538</v>
      </c>
      <c r="F17055" s="121">
        <v>0.50639999999999996</v>
      </c>
      <c r="G17055" s="87"/>
      <c r="H17055" s="47"/>
      <c r="I17055" s="120">
        <v>22</v>
      </c>
      <c r="J17055" s="120">
        <v>0</v>
      </c>
    </row>
    <row r="17056" spans="1:10" ht="15" customHeight="1">
      <c r="A17056" s="46" t="s">
        <v>30302</v>
      </c>
      <c r="B17056" s="46" t="s">
        <v>30303</v>
      </c>
      <c r="C17056" s="47">
        <v>2.2517999999999998</v>
      </c>
      <c r="D17056" s="119" t="s">
        <v>24534</v>
      </c>
      <c r="E17056" s="46" t="s">
        <v>24536</v>
      </c>
      <c r="F17056" s="121">
        <v>0.90159999999999996</v>
      </c>
      <c r="G17056" s="87"/>
      <c r="H17056" s="47"/>
      <c r="I17056" s="120">
        <v>270</v>
      </c>
      <c r="J17056" s="120">
        <v>0</v>
      </c>
    </row>
    <row r="17057" spans="1:10" ht="15" customHeight="1">
      <c r="A17057" s="46" t="s">
        <v>30300</v>
      </c>
      <c r="B17057" s="46" t="s">
        <v>30301</v>
      </c>
      <c r="C17057" s="47">
        <v>2.2517999999999998</v>
      </c>
      <c r="D17057" s="119" t="s">
        <v>24532</v>
      </c>
      <c r="E17057" s="46" t="s">
        <v>24534</v>
      </c>
      <c r="F17057" s="121">
        <v>1.1020000000000001</v>
      </c>
      <c r="G17057" s="87"/>
      <c r="H17057" s="47"/>
      <c r="I17057" s="120">
        <v>300</v>
      </c>
      <c r="J17057" s="120">
        <v>0</v>
      </c>
    </row>
    <row r="17058" spans="1:10" ht="15" customHeight="1">
      <c r="A17058" s="46" t="s">
        <v>30278</v>
      </c>
      <c r="B17058" s="46" t="s">
        <v>30279</v>
      </c>
      <c r="C17058" s="47">
        <v>0.55159999999999998</v>
      </c>
      <c r="D17058" s="119" t="s">
        <v>24530</v>
      </c>
      <c r="E17058" s="46" t="s">
        <v>24532</v>
      </c>
      <c r="F17058" s="121">
        <v>2.1221999999999999</v>
      </c>
      <c r="G17058" s="87"/>
      <c r="H17058" s="47"/>
      <c r="I17058" s="120">
        <v>0</v>
      </c>
      <c r="J17058" s="120">
        <v>0</v>
      </c>
    </row>
    <row r="17059" spans="1:10" ht="15" customHeight="1">
      <c r="A17059" s="46" t="s">
        <v>30298</v>
      </c>
      <c r="B17059" s="46" t="s">
        <v>30299</v>
      </c>
      <c r="C17059" s="47">
        <v>3.3803999999999998</v>
      </c>
      <c r="D17059" s="119" t="s">
        <v>24528</v>
      </c>
      <c r="E17059" s="46" t="s">
        <v>24530</v>
      </c>
      <c r="F17059" s="121">
        <v>2.7052</v>
      </c>
      <c r="G17059" s="87"/>
      <c r="H17059" s="47"/>
      <c r="I17059" s="120">
        <v>97</v>
      </c>
      <c r="J17059" s="120">
        <v>0</v>
      </c>
    </row>
    <row r="17060" spans="1:10" ht="15" customHeight="1">
      <c r="A17060" s="46" t="s">
        <v>30275</v>
      </c>
      <c r="B17060" s="46" t="s">
        <v>30276</v>
      </c>
      <c r="C17060" s="47">
        <v>1.512</v>
      </c>
      <c r="D17060" s="119" t="s">
        <v>24025</v>
      </c>
      <c r="E17060" s="46" t="s">
        <v>24528</v>
      </c>
      <c r="F17060" s="121">
        <v>1.2302</v>
      </c>
      <c r="G17060" s="87"/>
      <c r="H17060" s="47"/>
      <c r="I17060" s="120">
        <v>0</v>
      </c>
      <c r="J17060" s="120">
        <v>0</v>
      </c>
    </row>
    <row r="17061" spans="1:10" ht="15" customHeight="1">
      <c r="A17061" s="46" t="s">
        <v>17098</v>
      </c>
      <c r="B17061" s="46" t="s">
        <v>17099</v>
      </c>
      <c r="C17061" s="47">
        <v>0.67620000000000002</v>
      </c>
      <c r="D17061" s="119" t="s">
        <v>24023</v>
      </c>
      <c r="E17061" s="46" t="s">
        <v>24025</v>
      </c>
      <c r="F17061" s="121">
        <v>1.514</v>
      </c>
      <c r="G17061" s="87"/>
      <c r="H17061" s="47"/>
      <c r="I17061" s="120">
        <v>0</v>
      </c>
      <c r="J17061" s="120">
        <v>0</v>
      </c>
    </row>
    <row r="17062" spans="1:10" ht="15" customHeight="1">
      <c r="A17062" s="46" t="s">
        <v>17096</v>
      </c>
      <c r="B17062" s="46" t="s">
        <v>17097</v>
      </c>
      <c r="C17062" s="47">
        <v>0.72640000000000005</v>
      </c>
      <c r="D17062" s="119" t="s">
        <v>24021</v>
      </c>
      <c r="E17062" s="46" t="s">
        <v>24023</v>
      </c>
      <c r="F17062" s="121">
        <v>1.6366000000000001</v>
      </c>
      <c r="G17062" s="87"/>
      <c r="H17062" s="47"/>
      <c r="I17062" s="120">
        <v>0</v>
      </c>
      <c r="J17062" s="120">
        <v>0</v>
      </c>
    </row>
    <row r="17063" spans="1:10" ht="15" customHeight="1">
      <c r="A17063" s="46" t="s">
        <v>17094</v>
      </c>
      <c r="B17063" s="46" t="s">
        <v>17095</v>
      </c>
      <c r="C17063" s="47">
        <v>0.67620000000000002</v>
      </c>
      <c r="D17063" s="119" t="s">
        <v>24019</v>
      </c>
      <c r="E17063" s="46" t="s">
        <v>24021</v>
      </c>
      <c r="F17063" s="121">
        <v>2.8388</v>
      </c>
      <c r="G17063" s="87"/>
      <c r="H17063" s="47"/>
      <c r="I17063" s="120">
        <v>0</v>
      </c>
      <c r="J17063" s="120">
        <v>0</v>
      </c>
    </row>
    <row r="17064" spans="1:10" ht="15" customHeight="1">
      <c r="A17064" s="46" t="s">
        <v>17092</v>
      </c>
      <c r="B17064" s="46" t="s">
        <v>17093</v>
      </c>
      <c r="C17064" s="47">
        <v>0.72640000000000005</v>
      </c>
      <c r="D17064" s="119" t="s">
        <v>24017</v>
      </c>
      <c r="E17064" s="46" t="s">
        <v>24019</v>
      </c>
      <c r="F17064" s="121">
        <v>4.2304000000000004</v>
      </c>
      <c r="G17064" s="87"/>
      <c r="H17064" s="47"/>
      <c r="I17064" s="120">
        <v>0</v>
      </c>
      <c r="J17064" s="120">
        <v>0</v>
      </c>
    </row>
    <row r="17065" spans="1:10" ht="15" customHeight="1">
      <c r="A17065" s="46" t="s">
        <v>17090</v>
      </c>
      <c r="B17065" s="46" t="s">
        <v>17091</v>
      </c>
      <c r="C17065" s="47">
        <v>0.83160000000000001</v>
      </c>
      <c r="D17065" s="119" t="s">
        <v>24015</v>
      </c>
      <c r="E17065" s="46" t="s">
        <v>24017</v>
      </c>
      <c r="F17065" s="121">
        <v>6.6292</v>
      </c>
      <c r="G17065" s="87"/>
      <c r="H17065" s="47"/>
      <c r="I17065" s="120">
        <v>0</v>
      </c>
      <c r="J17065" s="120">
        <v>0</v>
      </c>
    </row>
    <row r="17066" spans="1:10" ht="15" customHeight="1">
      <c r="A17066" s="46" t="s">
        <v>30273</v>
      </c>
      <c r="B17066" s="46" t="s">
        <v>30274</v>
      </c>
      <c r="C17066" s="47">
        <v>3.5068000000000001</v>
      </c>
      <c r="D17066" s="119" t="s">
        <v>24013</v>
      </c>
      <c r="E17066" s="46" t="s">
        <v>24015</v>
      </c>
      <c r="F17066" s="121">
        <v>0.78439999999999999</v>
      </c>
      <c r="G17066" s="87"/>
      <c r="H17066" s="47"/>
      <c r="I17066" s="120">
        <v>0</v>
      </c>
      <c r="J17066" s="120">
        <v>0</v>
      </c>
    </row>
    <row r="17067" spans="1:10" ht="15" customHeight="1">
      <c r="A17067" s="46" t="s">
        <v>30271</v>
      </c>
      <c r="B17067" s="46" t="s">
        <v>30272</v>
      </c>
      <c r="C17067" s="47">
        <v>4.0670000000000002</v>
      </c>
      <c r="D17067" s="119" t="s">
        <v>24011</v>
      </c>
      <c r="E17067" s="46" t="s">
        <v>24013</v>
      </c>
      <c r="F17067" s="121">
        <v>0.83499999999999996</v>
      </c>
      <c r="G17067" s="87"/>
      <c r="H17067" s="47"/>
      <c r="I17067" s="120">
        <v>0</v>
      </c>
      <c r="J17067" s="120">
        <v>0</v>
      </c>
    </row>
    <row r="17068" spans="1:10" ht="15" customHeight="1">
      <c r="A17068" s="46" t="s">
        <v>7527</v>
      </c>
      <c r="B17068" s="46" t="s">
        <v>34101</v>
      </c>
      <c r="C17068" s="47">
        <v>6.2496</v>
      </c>
      <c r="D17068" s="119" t="s">
        <v>24009</v>
      </c>
      <c r="E17068" s="46" t="s">
        <v>24011</v>
      </c>
      <c r="F17068" s="121">
        <v>1.0880000000000001</v>
      </c>
      <c r="G17068" s="87"/>
      <c r="H17068" s="47"/>
      <c r="I17068" s="120">
        <v>134</v>
      </c>
      <c r="J17068" s="120">
        <v>0</v>
      </c>
    </row>
    <row r="17069" spans="1:10" ht="15" customHeight="1">
      <c r="A17069" s="46" t="s">
        <v>7529</v>
      </c>
      <c r="B17069" s="46" t="s">
        <v>34106</v>
      </c>
      <c r="C17069" s="47">
        <v>6.2496</v>
      </c>
      <c r="D17069" s="119" t="s">
        <v>24007</v>
      </c>
      <c r="E17069" s="46" t="s">
        <v>24009</v>
      </c>
      <c r="F17069" s="121">
        <v>1.847</v>
      </c>
      <c r="G17069" s="87"/>
      <c r="H17069" s="47"/>
      <c r="I17069" s="120">
        <v>369</v>
      </c>
      <c r="J17069" s="120">
        <v>0</v>
      </c>
    </row>
    <row r="17070" spans="1:10" ht="15" customHeight="1">
      <c r="A17070" s="46" t="s">
        <v>7532</v>
      </c>
      <c r="B17070" s="46" t="s">
        <v>34103</v>
      </c>
      <c r="C17070" s="47">
        <v>6.2496</v>
      </c>
      <c r="D17070" s="119" t="s">
        <v>14907</v>
      </c>
      <c r="E17070" s="46" t="s">
        <v>24007</v>
      </c>
      <c r="F17070" s="121">
        <v>3.9470000000000001</v>
      </c>
      <c r="G17070" s="87"/>
      <c r="H17070" s="47"/>
      <c r="I17070" s="120">
        <v>77</v>
      </c>
      <c r="J17070" s="120">
        <v>0</v>
      </c>
    </row>
    <row r="17071" spans="1:10" ht="15" customHeight="1">
      <c r="A17071" s="46" t="s">
        <v>7535</v>
      </c>
      <c r="B17071" s="46" t="s">
        <v>34104</v>
      </c>
      <c r="C17071" s="47">
        <v>6.2496</v>
      </c>
      <c r="D17071" s="119" t="s">
        <v>14905</v>
      </c>
      <c r="E17071" s="46" t="s">
        <v>14907</v>
      </c>
      <c r="F17071" s="121">
        <v>6.3002000000000002</v>
      </c>
      <c r="G17071" s="87"/>
      <c r="H17071" s="47"/>
      <c r="I17071" s="120">
        <v>229</v>
      </c>
      <c r="J17071" s="120">
        <v>0</v>
      </c>
    </row>
    <row r="17072" spans="1:10" ht="15" customHeight="1">
      <c r="A17072" s="46" t="s">
        <v>7537</v>
      </c>
      <c r="B17072" s="46" t="s">
        <v>34105</v>
      </c>
      <c r="C17072" s="47">
        <v>6.2496</v>
      </c>
      <c r="D17072" s="119" t="s">
        <v>24129</v>
      </c>
      <c r="E17072" s="46" t="s">
        <v>14905</v>
      </c>
      <c r="F17072" s="121">
        <v>31.829799999999999</v>
      </c>
      <c r="G17072" s="87"/>
      <c r="H17072" s="47"/>
      <c r="I17072" s="120">
        <v>342</v>
      </c>
      <c r="J17072" s="120">
        <v>0</v>
      </c>
    </row>
    <row r="17073" spans="1:10" ht="15" customHeight="1">
      <c r="A17073" s="46" t="s">
        <v>7540</v>
      </c>
      <c r="B17073" s="46" t="s">
        <v>34107</v>
      </c>
      <c r="C17073" s="47">
        <v>6.2496</v>
      </c>
      <c r="D17073" s="119" t="s">
        <v>24127</v>
      </c>
      <c r="E17073" s="46" t="s">
        <v>24129</v>
      </c>
      <c r="F17073" s="121">
        <v>1.2145999999999999</v>
      </c>
      <c r="G17073" s="87"/>
      <c r="H17073" s="47"/>
      <c r="I17073" s="120">
        <v>726</v>
      </c>
      <c r="J17073" s="120">
        <v>0</v>
      </c>
    </row>
    <row r="17074" spans="1:10" ht="15" customHeight="1">
      <c r="A17074" s="46" t="s">
        <v>30291</v>
      </c>
      <c r="B17074" s="46" t="s">
        <v>30292</v>
      </c>
      <c r="C17074" s="47">
        <v>4.4176000000000002</v>
      </c>
      <c r="D17074" s="119" t="s">
        <v>511</v>
      </c>
      <c r="E17074" s="46" t="s">
        <v>24127</v>
      </c>
      <c r="F17074" s="121">
        <v>1.4927999999999999</v>
      </c>
      <c r="G17074" s="87"/>
      <c r="H17074" s="47"/>
      <c r="I17074" s="120">
        <v>0</v>
      </c>
      <c r="J17074" s="120">
        <v>0</v>
      </c>
    </row>
    <row r="17075" spans="1:10" ht="15" customHeight="1">
      <c r="A17075" s="46" t="s">
        <v>30289</v>
      </c>
      <c r="B17075" s="46" t="s">
        <v>30290</v>
      </c>
      <c r="C17075" s="47">
        <v>4.6269999999999998</v>
      </c>
      <c r="D17075" s="119" t="s">
        <v>514</v>
      </c>
      <c r="E17075" s="46" t="s">
        <v>511</v>
      </c>
      <c r="F17075" s="121">
        <v>1.6152</v>
      </c>
      <c r="G17075" s="87"/>
      <c r="H17075" s="47"/>
      <c r="I17075" s="120">
        <v>0</v>
      </c>
      <c r="J17075" s="120">
        <v>0</v>
      </c>
    </row>
    <row r="17076" spans="1:10" ht="15" customHeight="1">
      <c r="A17076" s="46" t="s">
        <v>30287</v>
      </c>
      <c r="B17076" s="46" t="s">
        <v>30288</v>
      </c>
      <c r="C17076" s="47">
        <v>4.6289999999999996</v>
      </c>
      <c r="D17076" s="119" t="s">
        <v>517</v>
      </c>
      <c r="E17076" s="46" t="s">
        <v>514</v>
      </c>
      <c r="F17076" s="121">
        <v>3.5424000000000002</v>
      </c>
      <c r="G17076" s="87"/>
      <c r="H17076" s="47"/>
      <c r="I17076" s="120">
        <v>0</v>
      </c>
      <c r="J17076" s="120">
        <v>0</v>
      </c>
    </row>
    <row r="17077" spans="1:10" ht="15" customHeight="1">
      <c r="A17077" s="46" t="s">
        <v>30285</v>
      </c>
      <c r="B17077" s="46" t="s">
        <v>30286</v>
      </c>
      <c r="C17077" s="47">
        <v>4.6289999999999996</v>
      </c>
      <c r="D17077" s="119" t="s">
        <v>520</v>
      </c>
      <c r="E17077" s="46" t="s">
        <v>517</v>
      </c>
      <c r="F17077" s="121">
        <v>4.6050000000000004</v>
      </c>
      <c r="G17077" s="87"/>
      <c r="H17077" s="47"/>
      <c r="I17077" s="120">
        <v>0</v>
      </c>
      <c r="J17077" s="120">
        <v>0</v>
      </c>
    </row>
    <row r="17078" spans="1:10" ht="15" customHeight="1">
      <c r="A17078" s="46" t="s">
        <v>30284</v>
      </c>
      <c r="B17078" s="46" t="s">
        <v>34102</v>
      </c>
      <c r="C17078" s="47">
        <v>4.9442000000000004</v>
      </c>
      <c r="D17078" s="119" t="s">
        <v>24121</v>
      </c>
      <c r="E17078" s="46" t="s">
        <v>520</v>
      </c>
      <c r="F17078" s="121">
        <v>8.5267999999999997</v>
      </c>
      <c r="G17078" s="87"/>
      <c r="H17078" s="47"/>
      <c r="I17078" s="120">
        <v>225</v>
      </c>
      <c r="J17078" s="120">
        <v>0</v>
      </c>
    </row>
    <row r="17079" spans="1:10" ht="15" customHeight="1">
      <c r="A17079" s="46" t="s">
        <v>30282</v>
      </c>
      <c r="B17079" s="46" t="s">
        <v>30283</v>
      </c>
      <c r="C17079" s="47">
        <v>4.9442000000000004</v>
      </c>
      <c r="D17079" s="119" t="s">
        <v>24119</v>
      </c>
      <c r="E17079" s="46" t="s">
        <v>24121</v>
      </c>
      <c r="F17079" s="121">
        <v>7.5145999999999997</v>
      </c>
      <c r="G17079" s="87"/>
      <c r="H17079" s="47"/>
      <c r="I17079" s="120">
        <v>0</v>
      </c>
      <c r="J17079" s="120">
        <v>0</v>
      </c>
    </row>
    <row r="17080" spans="1:10" ht="15" customHeight="1">
      <c r="A17080" s="46" t="s">
        <v>30280</v>
      </c>
      <c r="B17080" s="46" t="s">
        <v>30281</v>
      </c>
      <c r="C17080" s="47">
        <v>4.9442000000000004</v>
      </c>
      <c r="D17080" s="119" t="s">
        <v>24117</v>
      </c>
      <c r="E17080" s="46" t="s">
        <v>24119</v>
      </c>
      <c r="F17080" s="121">
        <v>12.7522</v>
      </c>
      <c r="G17080" s="87"/>
      <c r="H17080" s="47"/>
      <c r="I17080" s="120">
        <v>0</v>
      </c>
      <c r="J17080" s="120">
        <v>0</v>
      </c>
    </row>
    <row r="17081" spans="1:10" ht="15" customHeight="1">
      <c r="A17081" s="46" t="s">
        <v>430</v>
      </c>
      <c r="B17081" s="46" t="s">
        <v>30277</v>
      </c>
      <c r="C17081" s="47">
        <v>2.8616000000000001</v>
      </c>
      <c r="D17081" s="119" t="s">
        <v>24115</v>
      </c>
      <c r="E17081" s="46" t="s">
        <v>24117</v>
      </c>
      <c r="F17081" s="121">
        <v>17.407800000000002</v>
      </c>
      <c r="G17081" s="87"/>
      <c r="H17081" s="47"/>
      <c r="I17081" s="120">
        <v>0</v>
      </c>
      <c r="J17081" s="120">
        <v>0</v>
      </c>
    </row>
    <row r="17082" spans="1:10" ht="15" customHeight="1">
      <c r="A17082" s="46" t="s">
        <v>2866</v>
      </c>
      <c r="B17082" s="46" t="s">
        <v>30297</v>
      </c>
      <c r="C17082" s="47">
        <v>1.5054000000000001</v>
      </c>
      <c r="D17082" s="119" t="s">
        <v>24086</v>
      </c>
      <c r="E17082" s="46" t="s">
        <v>24115</v>
      </c>
      <c r="F17082" s="121">
        <v>1.6952</v>
      </c>
      <c r="G17082" s="87"/>
      <c r="H17082" s="47"/>
      <c r="I17082" s="120">
        <v>369</v>
      </c>
      <c r="J17082" s="120">
        <v>0</v>
      </c>
    </row>
    <row r="17083" spans="1:10" ht="15" customHeight="1">
      <c r="A17083" s="46" t="s">
        <v>2869</v>
      </c>
      <c r="B17083" s="46" t="s">
        <v>30296</v>
      </c>
      <c r="C17083" s="47">
        <v>1.5331999999999999</v>
      </c>
      <c r="D17083" s="119" t="s">
        <v>527</v>
      </c>
      <c r="E17083" s="46" t="s">
        <v>24086</v>
      </c>
      <c r="F17083" s="121">
        <v>1.1386000000000001</v>
      </c>
      <c r="G17083" s="87"/>
      <c r="H17083" s="47"/>
      <c r="I17083" s="120">
        <v>0</v>
      </c>
      <c r="J17083" s="120">
        <v>0</v>
      </c>
    </row>
    <row r="17084" spans="1:10" ht="15" customHeight="1">
      <c r="A17084" s="46" t="s">
        <v>2884</v>
      </c>
      <c r="B17084" s="46" t="s">
        <v>30295</v>
      </c>
      <c r="C17084" s="47">
        <v>1.3480000000000001</v>
      </c>
      <c r="D17084" s="119" t="s">
        <v>24083</v>
      </c>
      <c r="E17084" s="46" t="s">
        <v>527</v>
      </c>
      <c r="F17084" s="121">
        <v>1.6952</v>
      </c>
      <c r="G17084" s="87"/>
      <c r="H17084" s="47"/>
      <c r="I17084" s="120">
        <v>94</v>
      </c>
      <c r="J17084" s="120">
        <v>0</v>
      </c>
    </row>
    <row r="17085" spans="1:10" ht="15" customHeight="1">
      <c r="A17085" s="46" t="s">
        <v>2887</v>
      </c>
      <c r="B17085" s="46" t="s">
        <v>34110</v>
      </c>
      <c r="C17085" s="47">
        <v>1.6066</v>
      </c>
      <c r="D17085" s="119" t="s">
        <v>24081</v>
      </c>
      <c r="E17085" s="46" t="s">
        <v>24083</v>
      </c>
      <c r="F17085" s="121">
        <v>1.1132</v>
      </c>
      <c r="G17085" s="87"/>
      <c r="H17085" s="47"/>
      <c r="I17085" s="120">
        <v>263</v>
      </c>
      <c r="J17085" s="120">
        <v>0</v>
      </c>
    </row>
    <row r="17086" spans="1:10" ht="15" customHeight="1">
      <c r="A17086" s="46" t="s">
        <v>17089</v>
      </c>
      <c r="B17086" s="46" t="s">
        <v>34111</v>
      </c>
      <c r="C17086" s="47">
        <v>1.4421999999999999</v>
      </c>
      <c r="D17086" s="119" t="s">
        <v>528</v>
      </c>
      <c r="E17086" s="46" t="s">
        <v>24081</v>
      </c>
      <c r="F17086" s="121">
        <v>1.2452000000000001</v>
      </c>
      <c r="G17086" s="87"/>
      <c r="H17086" s="47"/>
      <c r="I17086" s="120">
        <v>932</v>
      </c>
      <c r="J17086" s="120">
        <v>0</v>
      </c>
    </row>
    <row r="17087" spans="1:10" ht="15" customHeight="1">
      <c r="A17087" s="46" t="s">
        <v>7543</v>
      </c>
      <c r="B17087" s="46" t="s">
        <v>34108</v>
      </c>
      <c r="C17087" s="47">
        <v>1.5940000000000001</v>
      </c>
      <c r="D17087" s="119" t="s">
        <v>24078</v>
      </c>
      <c r="E17087" s="46" t="s">
        <v>528</v>
      </c>
      <c r="F17087" s="121">
        <v>1.4421999999999999</v>
      </c>
      <c r="G17087" s="87"/>
      <c r="H17087" s="47"/>
      <c r="I17087" s="120">
        <v>539</v>
      </c>
      <c r="J17087" s="120">
        <v>0</v>
      </c>
    </row>
    <row r="17088" spans="1:10" ht="15" customHeight="1">
      <c r="A17088" s="46" t="s">
        <v>7546</v>
      </c>
      <c r="B17088" s="46" t="s">
        <v>34109</v>
      </c>
      <c r="C17088" s="47">
        <v>1.67</v>
      </c>
      <c r="D17088" s="119" t="s">
        <v>529</v>
      </c>
      <c r="E17088" s="46" t="s">
        <v>24078</v>
      </c>
      <c r="F17088" s="121">
        <v>1.5528</v>
      </c>
      <c r="G17088" s="87"/>
      <c r="H17088" s="47"/>
      <c r="I17088" s="120">
        <v>422</v>
      </c>
      <c r="J17088" s="120">
        <v>0</v>
      </c>
    </row>
    <row r="17089" spans="1:10" ht="15" customHeight="1">
      <c r="A17089" s="46" t="s">
        <v>30293</v>
      </c>
      <c r="B17089" s="46" t="s">
        <v>30294</v>
      </c>
      <c r="C17089" s="47">
        <v>0.94159999999999999</v>
      </c>
      <c r="D17089" s="119" t="s">
        <v>532</v>
      </c>
      <c r="E17089" s="46" t="s">
        <v>529</v>
      </c>
      <c r="F17089" s="121">
        <v>3.0766</v>
      </c>
      <c r="G17089" s="87"/>
      <c r="H17089" s="47"/>
      <c r="I17089" s="120">
        <v>0</v>
      </c>
      <c r="J17089" s="120">
        <v>0</v>
      </c>
    </row>
    <row r="17090" spans="1:10" ht="15" customHeight="1">
      <c r="A17090" s="46" t="s">
        <v>17087</v>
      </c>
      <c r="B17090" s="46" t="s">
        <v>17088</v>
      </c>
      <c r="C17090" s="47">
        <v>1.0928</v>
      </c>
      <c r="D17090" s="119" t="s">
        <v>24074</v>
      </c>
      <c r="E17090" s="46" t="s">
        <v>532</v>
      </c>
      <c r="F17090" s="121">
        <v>3.3397999999999999</v>
      </c>
      <c r="G17090" s="87"/>
      <c r="H17090" s="47"/>
      <c r="I17090" s="120">
        <v>0</v>
      </c>
      <c r="J17090" s="120">
        <v>0</v>
      </c>
    </row>
    <row r="17091" spans="1:10" ht="15" customHeight="1">
      <c r="A17091" s="46" t="s">
        <v>7549</v>
      </c>
      <c r="B17091" s="46" t="s">
        <v>34112</v>
      </c>
      <c r="C17091" s="47">
        <v>1.4421999999999999</v>
      </c>
      <c r="D17091" s="119" t="s">
        <v>24072</v>
      </c>
      <c r="E17091" s="46" t="s">
        <v>24074</v>
      </c>
      <c r="F17091" s="121">
        <v>4.0861999999999998</v>
      </c>
      <c r="G17091" s="87"/>
      <c r="H17091" s="47"/>
      <c r="I17091" s="120">
        <v>842</v>
      </c>
      <c r="J17091" s="120">
        <v>0</v>
      </c>
    </row>
    <row r="17092" spans="1:10" ht="15" customHeight="1">
      <c r="A17092" s="46" t="s">
        <v>17085</v>
      </c>
      <c r="B17092" s="46" t="s">
        <v>17086</v>
      </c>
      <c r="C17092" s="47">
        <v>0.96179999999999999</v>
      </c>
      <c r="D17092" s="119" t="s">
        <v>24070</v>
      </c>
      <c r="E17092" s="46" t="s">
        <v>24072</v>
      </c>
      <c r="F17092" s="121">
        <v>4.5796000000000001</v>
      </c>
      <c r="G17092" s="87"/>
      <c r="H17092" s="47"/>
      <c r="I17092" s="120">
        <v>0</v>
      </c>
      <c r="J17092" s="120">
        <v>0</v>
      </c>
    </row>
    <row r="17093" spans="1:10" ht="15" customHeight="1">
      <c r="A17093" s="46" t="s">
        <v>30319</v>
      </c>
      <c r="B17093" s="46" t="s">
        <v>34114</v>
      </c>
      <c r="C17093" s="47">
        <v>3.7951999999999999</v>
      </c>
      <c r="D17093" s="119" t="s">
        <v>24068</v>
      </c>
      <c r="E17093" s="46" t="s">
        <v>24070</v>
      </c>
      <c r="F17093" s="121">
        <v>5.6246</v>
      </c>
      <c r="G17093" s="87"/>
      <c r="H17093" s="47"/>
      <c r="I17093" s="120">
        <v>58</v>
      </c>
      <c r="J17093" s="120">
        <v>0</v>
      </c>
    </row>
    <row r="17094" spans="1:10" ht="15" customHeight="1">
      <c r="A17094" s="46" t="s">
        <v>30317</v>
      </c>
      <c r="B17094" s="46" t="s">
        <v>30318</v>
      </c>
      <c r="C17094" s="47">
        <v>4.3517999999999999</v>
      </c>
      <c r="D17094" s="119" t="s">
        <v>24066</v>
      </c>
      <c r="E17094" s="46" t="s">
        <v>24068</v>
      </c>
      <c r="F17094" s="121">
        <v>9.9184000000000001</v>
      </c>
      <c r="G17094" s="87"/>
      <c r="H17094" s="47"/>
      <c r="I17094" s="120">
        <v>288</v>
      </c>
      <c r="J17094" s="120">
        <v>0</v>
      </c>
    </row>
    <row r="17095" spans="1:10" ht="15" customHeight="1">
      <c r="A17095" s="46" t="s">
        <v>30315</v>
      </c>
      <c r="B17095" s="46" t="s">
        <v>30316</v>
      </c>
      <c r="C17095" s="47">
        <v>3.0059999999999998</v>
      </c>
      <c r="D17095" s="119" t="s">
        <v>24064</v>
      </c>
      <c r="E17095" s="46" t="s">
        <v>24066</v>
      </c>
      <c r="F17095" s="121">
        <v>9.9184000000000001</v>
      </c>
      <c r="G17095" s="87"/>
      <c r="H17095" s="47"/>
      <c r="I17095" s="120">
        <v>10</v>
      </c>
      <c r="J17095" s="120">
        <v>0</v>
      </c>
    </row>
    <row r="17096" spans="1:10" ht="15" customHeight="1">
      <c r="A17096" s="46" t="s">
        <v>30313</v>
      </c>
      <c r="B17096" s="46" t="s">
        <v>30314</v>
      </c>
      <c r="C17096" s="47">
        <v>3.0059999999999998</v>
      </c>
      <c r="D17096" s="119" t="s">
        <v>24062</v>
      </c>
      <c r="E17096" s="46" t="s">
        <v>24064</v>
      </c>
      <c r="F17096" s="121">
        <v>17.989599999999999</v>
      </c>
      <c r="G17096" s="87"/>
      <c r="H17096" s="47"/>
      <c r="I17096" s="120">
        <v>94</v>
      </c>
      <c r="J17096" s="120">
        <v>0</v>
      </c>
    </row>
    <row r="17097" spans="1:10" ht="15" customHeight="1">
      <c r="A17097" s="46" t="s">
        <v>30312</v>
      </c>
      <c r="B17097" s="46" t="s">
        <v>34116</v>
      </c>
      <c r="C17097" s="47">
        <v>3.0059999999999998</v>
      </c>
      <c r="D17097" s="119" t="s">
        <v>24060</v>
      </c>
      <c r="E17097" s="46" t="s">
        <v>24062</v>
      </c>
      <c r="F17097" s="121">
        <v>24.770600000000002</v>
      </c>
      <c r="G17097" s="87"/>
      <c r="H17097" s="47"/>
      <c r="I17097" s="120">
        <v>637</v>
      </c>
      <c r="J17097" s="120">
        <v>0</v>
      </c>
    </row>
    <row r="17098" spans="1:10" ht="15" customHeight="1">
      <c r="A17098" s="46" t="s">
        <v>30311</v>
      </c>
      <c r="B17098" s="46" t="s">
        <v>34113</v>
      </c>
      <c r="C17098" s="47">
        <v>0.8518</v>
      </c>
      <c r="D17098" s="119" t="s">
        <v>24113</v>
      </c>
      <c r="E17098" s="46" t="s">
        <v>24060</v>
      </c>
      <c r="F17098" s="121">
        <v>1.012</v>
      </c>
      <c r="G17098" s="87"/>
      <c r="H17098" s="47"/>
      <c r="I17098" s="120">
        <v>8</v>
      </c>
      <c r="J17098" s="120">
        <v>0</v>
      </c>
    </row>
    <row r="17099" spans="1:10" ht="15" customHeight="1">
      <c r="A17099" s="46" t="s">
        <v>30310</v>
      </c>
      <c r="B17099" s="46" t="s">
        <v>34115</v>
      </c>
      <c r="C17099" s="47">
        <v>1.3156000000000001</v>
      </c>
      <c r="D17099" s="119" t="s">
        <v>523</v>
      </c>
      <c r="E17099" s="46" t="s">
        <v>24113</v>
      </c>
      <c r="F17099" s="121">
        <v>1.0628</v>
      </c>
      <c r="G17099" s="87"/>
      <c r="H17099" s="47"/>
      <c r="I17099" s="120">
        <v>10</v>
      </c>
      <c r="J17099" s="120">
        <v>0</v>
      </c>
    </row>
    <row r="17100" spans="1:10" ht="15" customHeight="1">
      <c r="A17100" s="46" t="s">
        <v>30308</v>
      </c>
      <c r="B17100" s="46" t="s">
        <v>30309</v>
      </c>
      <c r="C17100" s="47">
        <v>0.8518</v>
      </c>
      <c r="D17100" s="119" t="s">
        <v>24110</v>
      </c>
      <c r="E17100" s="46" t="s">
        <v>523</v>
      </c>
      <c r="F17100" s="121">
        <v>1.2904</v>
      </c>
      <c r="G17100" s="87"/>
      <c r="H17100" s="47"/>
      <c r="I17100" s="120">
        <v>0</v>
      </c>
      <c r="J17100" s="120">
        <v>0</v>
      </c>
    </row>
    <row r="17101" spans="1:10" ht="15" customHeight="1">
      <c r="A17101" s="46" t="s">
        <v>30306</v>
      </c>
      <c r="B17101" s="46" t="s">
        <v>30307</v>
      </c>
      <c r="C17101" s="47">
        <v>0</v>
      </c>
      <c r="D17101" s="119" t="s">
        <v>24108</v>
      </c>
      <c r="E17101" s="46" t="s">
        <v>24110</v>
      </c>
      <c r="F17101" s="121">
        <v>1.012</v>
      </c>
      <c r="G17101" s="87"/>
      <c r="H17101" s="47"/>
      <c r="I17101" s="120">
        <v>0</v>
      </c>
      <c r="J17101" s="120">
        <v>0</v>
      </c>
    </row>
    <row r="17102" spans="1:10" ht="15" customHeight="1">
      <c r="A17102" s="46" t="s">
        <v>30304</v>
      </c>
      <c r="B17102" s="46" t="s">
        <v>30305</v>
      </c>
      <c r="C17102" s="47">
        <v>0.8518</v>
      </c>
      <c r="D17102" s="119" t="s">
        <v>24106</v>
      </c>
      <c r="E17102" s="46" t="s">
        <v>24108</v>
      </c>
      <c r="F17102" s="121">
        <v>1.1394</v>
      </c>
      <c r="G17102" s="87"/>
      <c r="H17102" s="47"/>
      <c r="I17102" s="120">
        <v>0</v>
      </c>
      <c r="J17102" s="120">
        <v>0</v>
      </c>
    </row>
    <row r="17103" spans="1:10" ht="15" customHeight="1">
      <c r="A17103" s="46" t="s">
        <v>30322</v>
      </c>
      <c r="B17103" s="46" t="s">
        <v>30323</v>
      </c>
      <c r="C17103" s="47">
        <v>8.2888000000000002</v>
      </c>
      <c r="D17103" s="119" t="s">
        <v>524</v>
      </c>
      <c r="E17103" s="46" t="s">
        <v>24106</v>
      </c>
      <c r="F17103" s="121">
        <v>1.2904</v>
      </c>
      <c r="G17103" s="87"/>
      <c r="H17103" s="47"/>
      <c r="I17103" s="120">
        <v>0</v>
      </c>
      <c r="J17103" s="120">
        <v>0</v>
      </c>
    </row>
    <row r="17104" spans="1:10" ht="15" customHeight="1">
      <c r="A17104" s="46" t="s">
        <v>30320</v>
      </c>
      <c r="B17104" s="46" t="s">
        <v>30321</v>
      </c>
      <c r="C17104" s="47">
        <v>6.9226000000000001</v>
      </c>
      <c r="D17104" s="119" t="s">
        <v>24103</v>
      </c>
      <c r="E17104" s="46" t="s">
        <v>524</v>
      </c>
      <c r="F17104" s="121">
        <v>1.5940000000000001</v>
      </c>
      <c r="G17104" s="87"/>
      <c r="H17104" s="47"/>
      <c r="I17104" s="120">
        <v>0</v>
      </c>
      <c r="J17104" s="120">
        <v>0</v>
      </c>
    </row>
    <row r="17105" spans="1:10" ht="15" customHeight="1">
      <c r="A17105" s="46" t="s">
        <v>30331</v>
      </c>
      <c r="B17105" s="46" t="s">
        <v>30332</v>
      </c>
      <c r="C17105" s="47">
        <v>11.1328</v>
      </c>
      <c r="D17105" s="119" t="s">
        <v>24101</v>
      </c>
      <c r="E17105" s="46" t="s">
        <v>24103</v>
      </c>
      <c r="F17105" s="121">
        <v>1.2904</v>
      </c>
      <c r="G17105" s="87"/>
      <c r="H17105" s="47"/>
      <c r="I17105" s="120">
        <v>48</v>
      </c>
      <c r="J17105" s="120">
        <v>0</v>
      </c>
    </row>
    <row r="17106" spans="1:10" ht="15" customHeight="1">
      <c r="A17106" s="46" t="s">
        <v>30327</v>
      </c>
      <c r="B17106" s="46" t="s">
        <v>30328</v>
      </c>
      <c r="C17106" s="47">
        <v>11.313000000000001</v>
      </c>
      <c r="D17106" s="119" t="s">
        <v>525</v>
      </c>
      <c r="E17106" s="46" t="s">
        <v>24101</v>
      </c>
      <c r="F17106" s="121">
        <v>1.5940000000000001</v>
      </c>
      <c r="G17106" s="87"/>
      <c r="H17106" s="47"/>
      <c r="I17106" s="120">
        <v>0</v>
      </c>
      <c r="J17106" s="120">
        <v>0</v>
      </c>
    </row>
    <row r="17107" spans="1:10" ht="15" customHeight="1">
      <c r="A17107" s="46" t="s">
        <v>17233</v>
      </c>
      <c r="B17107" s="46" t="s">
        <v>17234</v>
      </c>
      <c r="C17107" s="47">
        <v>7.0846</v>
      </c>
      <c r="D17107" s="119" t="s">
        <v>526</v>
      </c>
      <c r="E17107" s="46" t="s">
        <v>525</v>
      </c>
      <c r="F17107" s="121">
        <v>2.6566000000000001</v>
      </c>
      <c r="G17107" s="87"/>
      <c r="H17107" s="47"/>
      <c r="I17107" s="120">
        <v>11</v>
      </c>
      <c r="J17107" s="120">
        <v>0</v>
      </c>
    </row>
    <row r="17108" spans="1:10" ht="15" customHeight="1">
      <c r="A17108" s="46" t="s">
        <v>30325</v>
      </c>
      <c r="B17108" s="46" t="s">
        <v>30326</v>
      </c>
      <c r="C17108" s="47">
        <v>10.993600000000001</v>
      </c>
      <c r="D17108" s="119" t="s">
        <v>24097</v>
      </c>
      <c r="E17108" s="46" t="s">
        <v>526</v>
      </c>
      <c r="F17108" s="121">
        <v>2.6566000000000001</v>
      </c>
      <c r="G17108" s="87"/>
      <c r="H17108" s="47"/>
      <c r="I17108" s="120">
        <v>180</v>
      </c>
      <c r="J17108" s="120">
        <v>0</v>
      </c>
    </row>
    <row r="17109" spans="1:10" ht="15" customHeight="1">
      <c r="A17109" s="46" t="s">
        <v>34119</v>
      </c>
      <c r="B17109" s="46" t="s">
        <v>34120</v>
      </c>
      <c r="C17109" s="47">
        <v>25.812200000000001</v>
      </c>
      <c r="D17109" s="119" t="s">
        <v>24095</v>
      </c>
      <c r="E17109" s="46" t="s">
        <v>24097</v>
      </c>
      <c r="F17109" s="121">
        <v>3.6941999999999999</v>
      </c>
      <c r="G17109" s="87"/>
      <c r="H17109" s="47"/>
      <c r="I17109" s="120">
        <v>9</v>
      </c>
      <c r="J17109" s="120">
        <v>0</v>
      </c>
    </row>
    <row r="17110" spans="1:10" ht="15" customHeight="1">
      <c r="A17110" s="46" t="s">
        <v>34117</v>
      </c>
      <c r="B17110" s="46" t="s">
        <v>34118</v>
      </c>
      <c r="C17110" s="47">
        <v>31.497199999999999</v>
      </c>
      <c r="D17110" s="119" t="s">
        <v>24093</v>
      </c>
      <c r="E17110" s="46" t="s">
        <v>24095</v>
      </c>
      <c r="F17110" s="121">
        <v>4.8832000000000004</v>
      </c>
      <c r="G17110" s="87"/>
      <c r="H17110" s="47"/>
      <c r="I17110" s="120">
        <v>2</v>
      </c>
      <c r="J17110" s="120">
        <v>0</v>
      </c>
    </row>
    <row r="17111" spans="1:10" ht="15" customHeight="1">
      <c r="A17111" s="46" t="s">
        <v>34121</v>
      </c>
      <c r="B17111" s="46" t="s">
        <v>34122</v>
      </c>
      <c r="C17111" s="47">
        <v>12.701599999999999</v>
      </c>
      <c r="D17111" s="119" t="s">
        <v>24091</v>
      </c>
      <c r="E17111" s="46" t="s">
        <v>24093</v>
      </c>
      <c r="F17111" s="121">
        <v>9.9309999999999992</v>
      </c>
      <c r="G17111" s="87"/>
      <c r="H17111" s="47"/>
      <c r="I17111" s="120">
        <v>0</v>
      </c>
      <c r="J17111" s="120">
        <v>0</v>
      </c>
    </row>
    <row r="17112" spans="1:10" ht="15" customHeight="1">
      <c r="A17112" s="46" t="s">
        <v>30386</v>
      </c>
      <c r="B17112" s="46" t="s">
        <v>30387</v>
      </c>
      <c r="C17112" s="47">
        <v>5.7657999999999996</v>
      </c>
      <c r="D17112" s="119" t="s">
        <v>24089</v>
      </c>
      <c r="E17112" s="46" t="s">
        <v>24091</v>
      </c>
      <c r="F17112" s="121">
        <v>12.5954</v>
      </c>
      <c r="G17112" s="87"/>
      <c r="H17112" s="47"/>
      <c r="I17112" s="120">
        <v>0</v>
      </c>
      <c r="J17112" s="120">
        <v>0</v>
      </c>
    </row>
    <row r="17113" spans="1:10" ht="15" customHeight="1">
      <c r="A17113" s="46" t="s">
        <v>30384</v>
      </c>
      <c r="B17113" s="46" t="s">
        <v>30385</v>
      </c>
      <c r="C17113" s="47">
        <v>14.683199999999999</v>
      </c>
      <c r="D17113" s="119" t="s">
        <v>24087</v>
      </c>
      <c r="E17113" s="46" t="s">
        <v>24089</v>
      </c>
      <c r="F17113" s="121">
        <v>23.8596</v>
      </c>
      <c r="G17113" s="87"/>
      <c r="H17113" s="47"/>
      <c r="I17113" s="120">
        <v>0</v>
      </c>
      <c r="J17113" s="120">
        <v>0</v>
      </c>
    </row>
    <row r="17114" spans="1:10" ht="15" customHeight="1">
      <c r="A17114" s="46" t="s">
        <v>30382</v>
      </c>
      <c r="B17114" s="46" t="s">
        <v>30383</v>
      </c>
      <c r="C17114" s="47">
        <v>6.3255999999999997</v>
      </c>
      <c r="D17114" s="119" t="s">
        <v>24058</v>
      </c>
      <c r="E17114" s="46" t="s">
        <v>24087</v>
      </c>
      <c r="F17114" s="121">
        <v>3.0110000000000001</v>
      </c>
      <c r="G17114" s="87"/>
      <c r="H17114" s="47"/>
      <c r="I17114" s="120">
        <v>0</v>
      </c>
      <c r="J17114" s="120">
        <v>0</v>
      </c>
    </row>
    <row r="17115" spans="1:10" ht="15" customHeight="1">
      <c r="A17115" s="46" t="s">
        <v>30380</v>
      </c>
      <c r="B17115" s="46" t="s">
        <v>30381</v>
      </c>
      <c r="C17115" s="47">
        <v>6.3255999999999997</v>
      </c>
      <c r="D17115" s="119" t="s">
        <v>24057</v>
      </c>
      <c r="E17115" s="46" t="s">
        <v>24058</v>
      </c>
      <c r="F17115" s="121">
        <v>2.8338000000000001</v>
      </c>
      <c r="G17115" s="87"/>
      <c r="H17115" s="47"/>
      <c r="I17115" s="120">
        <v>0</v>
      </c>
      <c r="J17115" s="120">
        <v>0</v>
      </c>
    </row>
    <row r="17116" spans="1:10" ht="15" customHeight="1">
      <c r="A17116" s="46" t="s">
        <v>6255</v>
      </c>
      <c r="B17116" s="46" t="s">
        <v>34124</v>
      </c>
      <c r="C17116" s="47">
        <v>6.3255999999999997</v>
      </c>
      <c r="D17116" s="119" t="s">
        <v>24056</v>
      </c>
      <c r="E17116" s="46" t="s">
        <v>24057</v>
      </c>
      <c r="F17116" s="121">
        <v>2.4036</v>
      </c>
      <c r="G17116" s="87"/>
      <c r="H17116" s="47"/>
      <c r="I17116" s="120">
        <v>1484</v>
      </c>
      <c r="J17116" s="120">
        <v>0</v>
      </c>
    </row>
    <row r="17117" spans="1:10" ht="15" customHeight="1">
      <c r="A17117" s="46" t="s">
        <v>6260</v>
      </c>
      <c r="B17117" s="46" t="s">
        <v>34123</v>
      </c>
      <c r="C17117" s="47">
        <v>7.0339999999999998</v>
      </c>
      <c r="D17117" s="119" t="s">
        <v>24051</v>
      </c>
      <c r="E17117" s="46" t="s">
        <v>24056</v>
      </c>
      <c r="F17117" s="121">
        <v>2.4036</v>
      </c>
      <c r="G17117" s="87"/>
      <c r="H17117" s="47"/>
      <c r="I17117" s="120">
        <v>660</v>
      </c>
      <c r="J17117" s="120">
        <v>0</v>
      </c>
    </row>
    <row r="17118" spans="1:10" ht="15" customHeight="1">
      <c r="A17118" s="46" t="s">
        <v>30378</v>
      </c>
      <c r="B17118" s="46" t="s">
        <v>30379</v>
      </c>
      <c r="C17118" s="47">
        <v>13.157</v>
      </c>
      <c r="D17118" s="119" t="s">
        <v>24211</v>
      </c>
      <c r="E17118" s="46" t="s">
        <v>24051</v>
      </c>
      <c r="F17118" s="121">
        <v>31.844000000000001</v>
      </c>
      <c r="G17118" s="87"/>
      <c r="H17118" s="47"/>
      <c r="I17118" s="120">
        <v>49</v>
      </c>
      <c r="J17118" s="120">
        <v>0</v>
      </c>
    </row>
    <row r="17119" spans="1:10" ht="15" customHeight="1">
      <c r="A17119" s="46" t="s">
        <v>30376</v>
      </c>
      <c r="B17119" s="46" t="s">
        <v>30377</v>
      </c>
      <c r="C17119" s="47">
        <v>13.157</v>
      </c>
      <c r="D17119" s="119" t="s">
        <v>24209</v>
      </c>
      <c r="E17119" s="46" t="s">
        <v>24211</v>
      </c>
      <c r="F17119" s="121">
        <v>1.1808000000000001</v>
      </c>
      <c r="G17119" s="87"/>
      <c r="H17119" s="47"/>
      <c r="I17119" s="120">
        <v>2</v>
      </c>
      <c r="J17119" s="120">
        <v>0</v>
      </c>
    </row>
    <row r="17120" spans="1:10" ht="15" customHeight="1">
      <c r="A17120" s="46" t="s">
        <v>30374</v>
      </c>
      <c r="B17120" s="46" t="s">
        <v>30375</v>
      </c>
      <c r="C17120" s="47">
        <v>10.019600000000001</v>
      </c>
      <c r="D17120" s="119" t="s">
        <v>505</v>
      </c>
      <c r="E17120" s="46" t="s">
        <v>24209</v>
      </c>
      <c r="F17120" s="121">
        <v>1.3218000000000001</v>
      </c>
      <c r="G17120" s="87"/>
      <c r="H17120" s="47"/>
      <c r="I17120" s="120">
        <v>0</v>
      </c>
      <c r="J17120" s="120">
        <v>0</v>
      </c>
    </row>
    <row r="17121" spans="1:10" ht="15" customHeight="1">
      <c r="A17121" s="46" t="s">
        <v>30372</v>
      </c>
      <c r="B17121" s="46" t="s">
        <v>30373</v>
      </c>
      <c r="C17121" s="47">
        <v>6.3760000000000003</v>
      </c>
      <c r="D17121" s="119" t="s">
        <v>506</v>
      </c>
      <c r="E17121" s="46" t="s">
        <v>505</v>
      </c>
      <c r="F17121" s="121">
        <v>1.5331999999999999</v>
      </c>
      <c r="G17121" s="87"/>
      <c r="H17121" s="47"/>
      <c r="I17121" s="120">
        <v>46</v>
      </c>
      <c r="J17121" s="120">
        <v>0</v>
      </c>
    </row>
    <row r="17122" spans="1:10" ht="15" customHeight="1">
      <c r="A17122" s="46" t="s">
        <v>30370</v>
      </c>
      <c r="B17122" s="46" t="s">
        <v>30371</v>
      </c>
      <c r="C17122" s="47">
        <v>15.4848</v>
      </c>
      <c r="D17122" s="119" t="s">
        <v>507</v>
      </c>
      <c r="E17122" s="46" t="s">
        <v>506</v>
      </c>
      <c r="F17122" s="121">
        <v>1.9563999999999999</v>
      </c>
      <c r="G17122" s="87"/>
      <c r="H17122" s="47"/>
      <c r="I17122" s="120">
        <v>0</v>
      </c>
      <c r="J17122" s="120">
        <v>0</v>
      </c>
    </row>
    <row r="17123" spans="1:10" ht="15" customHeight="1">
      <c r="A17123" s="46" t="s">
        <v>30368</v>
      </c>
      <c r="B17123" s="46" t="s">
        <v>30369</v>
      </c>
      <c r="C17123" s="47">
        <v>6.5784000000000002</v>
      </c>
      <c r="D17123" s="119" t="s">
        <v>508</v>
      </c>
      <c r="E17123" s="46" t="s">
        <v>507</v>
      </c>
      <c r="F17123" s="121">
        <v>4.2218</v>
      </c>
      <c r="G17123" s="87"/>
      <c r="H17123" s="47"/>
      <c r="I17123" s="120">
        <v>98</v>
      </c>
      <c r="J17123" s="120">
        <v>0</v>
      </c>
    </row>
    <row r="17124" spans="1:10" ht="15" customHeight="1">
      <c r="A17124" s="46" t="s">
        <v>6355</v>
      </c>
      <c r="B17124" s="46" t="s">
        <v>30367</v>
      </c>
      <c r="C17124" s="47">
        <v>9.1814</v>
      </c>
      <c r="D17124" s="119" t="s">
        <v>24203</v>
      </c>
      <c r="E17124" s="46" t="s">
        <v>508</v>
      </c>
      <c r="F17124" s="121">
        <v>4.8074000000000003</v>
      </c>
      <c r="G17124" s="87"/>
      <c r="H17124" s="47"/>
      <c r="I17124" s="120">
        <v>21</v>
      </c>
      <c r="J17124" s="120">
        <v>0</v>
      </c>
    </row>
    <row r="17125" spans="1:10" ht="15" customHeight="1">
      <c r="A17125" s="46" t="s">
        <v>30365</v>
      </c>
      <c r="B17125" s="46" t="s">
        <v>30366</v>
      </c>
      <c r="C17125" s="47">
        <v>8.0966000000000005</v>
      </c>
      <c r="D17125" s="119" t="s">
        <v>24201</v>
      </c>
      <c r="E17125" s="46" t="s">
        <v>24203</v>
      </c>
      <c r="F17125" s="121">
        <v>6.6821999999999999</v>
      </c>
      <c r="G17125" s="87"/>
      <c r="H17125" s="47"/>
      <c r="I17125" s="120">
        <v>45</v>
      </c>
      <c r="J17125" s="120">
        <v>0</v>
      </c>
    </row>
    <row r="17126" spans="1:10" ht="15" customHeight="1">
      <c r="A17126" s="46" t="s">
        <v>6364</v>
      </c>
      <c r="B17126" s="46" t="s">
        <v>30364</v>
      </c>
      <c r="C17126" s="47">
        <v>15.029199999999999</v>
      </c>
      <c r="D17126" s="119" t="s">
        <v>24199</v>
      </c>
      <c r="E17126" s="46" t="s">
        <v>24201</v>
      </c>
      <c r="F17126" s="121">
        <v>13.3164</v>
      </c>
      <c r="G17126" s="87"/>
      <c r="H17126" s="47"/>
      <c r="I17126" s="120">
        <v>12</v>
      </c>
      <c r="J17126" s="120">
        <v>0</v>
      </c>
    </row>
    <row r="17127" spans="1:10" ht="15" customHeight="1">
      <c r="A17127" s="46" t="s">
        <v>6370</v>
      </c>
      <c r="B17127" s="46" t="s">
        <v>30363</v>
      </c>
      <c r="C17127" s="47">
        <v>9.1814</v>
      </c>
      <c r="D17127" s="119" t="s">
        <v>24197</v>
      </c>
      <c r="E17127" s="46" t="s">
        <v>24199</v>
      </c>
      <c r="F17127" s="121">
        <v>16.6234</v>
      </c>
      <c r="G17127" s="87"/>
      <c r="H17127" s="47"/>
      <c r="I17127" s="120">
        <v>26</v>
      </c>
      <c r="J17127" s="120">
        <v>0</v>
      </c>
    </row>
    <row r="17128" spans="1:10" ht="15" customHeight="1">
      <c r="A17128" s="46" t="s">
        <v>30361</v>
      </c>
      <c r="B17128" s="46" t="s">
        <v>30362</v>
      </c>
      <c r="C17128" s="47">
        <v>7.0846</v>
      </c>
      <c r="D17128" s="119" t="s">
        <v>24195</v>
      </c>
      <c r="E17128" s="46" t="s">
        <v>24197</v>
      </c>
      <c r="F17128" s="121">
        <v>31.829799999999999</v>
      </c>
      <c r="G17128" s="87"/>
      <c r="H17128" s="47"/>
      <c r="I17128" s="120">
        <v>110</v>
      </c>
      <c r="J17128" s="120">
        <v>0</v>
      </c>
    </row>
    <row r="17129" spans="1:10" ht="15" customHeight="1">
      <c r="A17129" s="46" t="s">
        <v>6381</v>
      </c>
      <c r="B17129" s="46" t="s">
        <v>30360</v>
      </c>
      <c r="C17129" s="47">
        <v>15.029199999999999</v>
      </c>
      <c r="D17129" s="119" t="s">
        <v>24193</v>
      </c>
      <c r="E17129" s="46" t="s">
        <v>24195</v>
      </c>
      <c r="F17129" s="121">
        <v>1.5182</v>
      </c>
      <c r="G17129" s="87"/>
      <c r="H17129" s="47"/>
      <c r="I17129" s="120">
        <v>0</v>
      </c>
      <c r="J17129" s="120">
        <v>0</v>
      </c>
    </row>
    <row r="17130" spans="1:10" ht="15" customHeight="1">
      <c r="A17130" s="46" t="s">
        <v>30358</v>
      </c>
      <c r="B17130" s="46" t="s">
        <v>30359</v>
      </c>
      <c r="C17130" s="47">
        <v>13.207599999999999</v>
      </c>
      <c r="D17130" s="119" t="s">
        <v>24191</v>
      </c>
      <c r="E17130" s="46" t="s">
        <v>24193</v>
      </c>
      <c r="F17130" s="121">
        <v>1.6952</v>
      </c>
      <c r="G17130" s="87"/>
      <c r="H17130" s="47"/>
      <c r="I17130" s="120">
        <v>0</v>
      </c>
      <c r="J17130" s="120">
        <v>0</v>
      </c>
    </row>
    <row r="17131" spans="1:10" ht="15" customHeight="1">
      <c r="A17131" s="46" t="s">
        <v>34125</v>
      </c>
      <c r="B17131" s="46" t="s">
        <v>34126</v>
      </c>
      <c r="C17131" s="47">
        <v>30.868400000000001</v>
      </c>
      <c r="D17131" s="119" t="s">
        <v>24189</v>
      </c>
      <c r="E17131" s="46" t="s">
        <v>24191</v>
      </c>
      <c r="F17131" s="121">
        <v>1.6952</v>
      </c>
      <c r="G17131" s="87"/>
      <c r="H17131" s="47">
        <v>0</v>
      </c>
      <c r="I17131" s="120">
        <v>4</v>
      </c>
      <c r="J17131" s="120">
        <v>0</v>
      </c>
    </row>
    <row r="17132" spans="1:10" ht="15" customHeight="1">
      <c r="A17132" s="46" t="s">
        <v>676</v>
      </c>
      <c r="B17132" s="46" t="s">
        <v>30413</v>
      </c>
      <c r="C17132" s="47">
        <v>14.8726</v>
      </c>
      <c r="D17132" s="119" t="s">
        <v>24187</v>
      </c>
      <c r="E17132" s="46" t="s">
        <v>24189</v>
      </c>
      <c r="F17132" s="121">
        <v>2.1760000000000002</v>
      </c>
      <c r="G17132" s="87"/>
      <c r="H17132" s="47"/>
      <c r="I17132" s="120">
        <v>41</v>
      </c>
      <c r="J17132" s="120">
        <v>0</v>
      </c>
    </row>
    <row r="17133" spans="1:10" ht="15" customHeight="1">
      <c r="A17133" s="46" t="s">
        <v>30411</v>
      </c>
      <c r="B17133" s="46" t="s">
        <v>30412</v>
      </c>
      <c r="C17133" s="47">
        <v>16.395600000000002</v>
      </c>
      <c r="D17133" s="119" t="s">
        <v>24185</v>
      </c>
      <c r="E17133" s="46" t="s">
        <v>24187</v>
      </c>
      <c r="F17133" s="121">
        <v>2.1760000000000002</v>
      </c>
      <c r="G17133" s="87"/>
      <c r="H17133" s="47"/>
      <c r="I17133" s="120">
        <v>0</v>
      </c>
      <c r="J17133" s="120">
        <v>0</v>
      </c>
    </row>
    <row r="17134" spans="1:10" ht="15" customHeight="1">
      <c r="A17134" s="46" t="s">
        <v>6032</v>
      </c>
      <c r="B17134" s="46" t="s">
        <v>30410</v>
      </c>
      <c r="C17134" s="47">
        <v>9.1088000000000005</v>
      </c>
      <c r="D17134" s="119" t="s">
        <v>24183</v>
      </c>
      <c r="E17134" s="46" t="s">
        <v>24185</v>
      </c>
      <c r="F17134" s="121">
        <v>3.8206000000000002</v>
      </c>
      <c r="G17134" s="87"/>
      <c r="H17134" s="47"/>
      <c r="I17134" s="120">
        <v>0</v>
      </c>
      <c r="J17134" s="120">
        <v>0</v>
      </c>
    </row>
    <row r="17135" spans="1:10" ht="15" customHeight="1">
      <c r="A17135" s="46" t="s">
        <v>6035</v>
      </c>
      <c r="B17135" s="46" t="s">
        <v>30409</v>
      </c>
      <c r="C17135" s="47">
        <v>20.175799999999999</v>
      </c>
      <c r="D17135" s="119" t="s">
        <v>24181</v>
      </c>
      <c r="E17135" s="46" t="s">
        <v>24183</v>
      </c>
      <c r="F17135" s="121">
        <v>3.8206000000000002</v>
      </c>
      <c r="G17135" s="87"/>
      <c r="H17135" s="47"/>
      <c r="I17135" s="120">
        <v>18</v>
      </c>
      <c r="J17135" s="120">
        <v>0</v>
      </c>
    </row>
    <row r="17136" spans="1:10" ht="15" customHeight="1">
      <c r="A17136" s="46" t="s">
        <v>6040</v>
      </c>
      <c r="B17136" s="46" t="s">
        <v>30408</v>
      </c>
      <c r="C17136" s="47">
        <v>32.791200000000003</v>
      </c>
      <c r="D17136" s="119" t="s">
        <v>24179</v>
      </c>
      <c r="E17136" s="46" t="s">
        <v>24181</v>
      </c>
      <c r="F17136" s="121">
        <v>4.9085999999999999</v>
      </c>
      <c r="G17136" s="87"/>
      <c r="H17136" s="47"/>
      <c r="I17136" s="120">
        <v>19</v>
      </c>
      <c r="J17136" s="120">
        <v>0</v>
      </c>
    </row>
    <row r="17137" spans="1:10" ht="15" customHeight="1">
      <c r="A17137" s="46" t="s">
        <v>6045</v>
      </c>
      <c r="B17137" s="46" t="s">
        <v>30407</v>
      </c>
      <c r="C17137" s="47">
        <v>32.791200000000003</v>
      </c>
      <c r="D17137" s="119" t="s">
        <v>24177</v>
      </c>
      <c r="E17137" s="46" t="s">
        <v>24179</v>
      </c>
      <c r="F17137" s="121">
        <v>6.8314000000000004</v>
      </c>
      <c r="G17137" s="87"/>
      <c r="H17137" s="47"/>
      <c r="I17137" s="120">
        <v>30</v>
      </c>
      <c r="J17137" s="120">
        <v>0</v>
      </c>
    </row>
    <row r="17138" spans="1:10" ht="15" customHeight="1">
      <c r="A17138" s="46" t="s">
        <v>6048</v>
      </c>
      <c r="B17138" s="46" t="s">
        <v>30406</v>
      </c>
      <c r="C17138" s="47">
        <v>32.791200000000003</v>
      </c>
      <c r="D17138" s="119" t="s">
        <v>24175</v>
      </c>
      <c r="E17138" s="46" t="s">
        <v>24177</v>
      </c>
      <c r="F17138" s="121">
        <v>12.0184</v>
      </c>
      <c r="G17138" s="87"/>
      <c r="H17138" s="47"/>
      <c r="I17138" s="120">
        <v>0</v>
      </c>
      <c r="J17138" s="120">
        <v>0</v>
      </c>
    </row>
    <row r="17139" spans="1:10" ht="15" customHeight="1">
      <c r="A17139" s="46" t="s">
        <v>30405</v>
      </c>
      <c r="B17139" s="46" t="s">
        <v>34127</v>
      </c>
      <c r="C17139" s="47">
        <v>11.2948</v>
      </c>
      <c r="D17139" s="119" t="s">
        <v>24173</v>
      </c>
      <c r="E17139" s="46" t="s">
        <v>24175</v>
      </c>
      <c r="F17139" s="121">
        <v>16.977599999999999</v>
      </c>
      <c r="G17139" s="87"/>
      <c r="H17139" s="47"/>
      <c r="I17139" s="120">
        <v>32</v>
      </c>
      <c r="J17139" s="120">
        <v>0</v>
      </c>
    </row>
    <row r="17140" spans="1:10" ht="15" customHeight="1">
      <c r="A17140" s="46" t="s">
        <v>30403</v>
      </c>
      <c r="B17140" s="46" t="s">
        <v>30404</v>
      </c>
      <c r="C17140" s="47">
        <v>15.423999999999999</v>
      </c>
      <c r="D17140" s="119" t="s">
        <v>24319</v>
      </c>
      <c r="E17140" s="46" t="s">
        <v>24173</v>
      </c>
      <c r="F17140" s="121">
        <v>0.85619999999999996</v>
      </c>
      <c r="G17140" s="87"/>
      <c r="H17140" s="47"/>
      <c r="I17140" s="120">
        <v>44</v>
      </c>
      <c r="J17140" s="120">
        <v>0</v>
      </c>
    </row>
    <row r="17141" spans="1:10" ht="15" customHeight="1">
      <c r="A17141" s="46" t="s">
        <v>6057</v>
      </c>
      <c r="B17141" s="46" t="s">
        <v>30402</v>
      </c>
      <c r="C17141" s="47">
        <v>16.446200000000001</v>
      </c>
      <c r="D17141" s="119" t="s">
        <v>492</v>
      </c>
      <c r="E17141" s="46" t="s">
        <v>24319</v>
      </c>
      <c r="F17141" s="121">
        <v>1.5940000000000001</v>
      </c>
      <c r="G17141" s="87"/>
      <c r="H17141" s="47"/>
      <c r="I17141" s="120">
        <v>1237</v>
      </c>
      <c r="J17141" s="120">
        <v>0</v>
      </c>
    </row>
    <row r="17142" spans="1:10" ht="15" customHeight="1">
      <c r="A17142" s="46" t="s">
        <v>30400</v>
      </c>
      <c r="B17142" s="46" t="s">
        <v>30401</v>
      </c>
      <c r="C17142" s="47">
        <v>18.217400000000001</v>
      </c>
      <c r="D17142" s="119" t="s">
        <v>24316</v>
      </c>
      <c r="E17142" s="46" t="s">
        <v>492</v>
      </c>
      <c r="F17142" s="121">
        <v>1.0748</v>
      </c>
      <c r="G17142" s="87"/>
      <c r="H17142" s="47"/>
      <c r="I17142" s="120">
        <v>0</v>
      </c>
      <c r="J17142" s="120">
        <v>0</v>
      </c>
    </row>
    <row r="17143" spans="1:10" ht="15" customHeight="1">
      <c r="A17143" s="46" t="s">
        <v>6066</v>
      </c>
      <c r="B17143" s="46" t="s">
        <v>30399</v>
      </c>
      <c r="C17143" s="47">
        <v>8.3686000000000007</v>
      </c>
      <c r="D17143" s="119" t="s">
        <v>24314</v>
      </c>
      <c r="E17143" s="46" t="s">
        <v>24316</v>
      </c>
      <c r="F17143" s="121">
        <v>1.5202</v>
      </c>
      <c r="G17143" s="87"/>
      <c r="H17143" s="47"/>
      <c r="I17143" s="120">
        <v>14</v>
      </c>
      <c r="J17143" s="120">
        <v>0</v>
      </c>
    </row>
    <row r="17144" spans="1:10" ht="15" customHeight="1">
      <c r="A17144" s="46" t="s">
        <v>6075</v>
      </c>
      <c r="B17144" s="46" t="s">
        <v>30398</v>
      </c>
      <c r="C17144" s="47">
        <v>5.4459999999999997</v>
      </c>
      <c r="D17144" s="119" t="s">
        <v>24312</v>
      </c>
      <c r="E17144" s="46" t="s">
        <v>24314</v>
      </c>
      <c r="F17144" s="121">
        <v>0.83160000000000001</v>
      </c>
      <c r="G17144" s="87"/>
      <c r="H17144" s="47"/>
      <c r="I17144" s="120">
        <v>192</v>
      </c>
      <c r="J17144" s="120">
        <v>0</v>
      </c>
    </row>
    <row r="17145" spans="1:10" ht="15" customHeight="1">
      <c r="A17145" s="46" t="s">
        <v>30396</v>
      </c>
      <c r="B17145" s="46" t="s">
        <v>30397</v>
      </c>
      <c r="C17145" s="47">
        <v>4.008</v>
      </c>
      <c r="D17145" s="119" t="s">
        <v>24310</v>
      </c>
      <c r="E17145" s="46" t="s">
        <v>24312</v>
      </c>
      <c r="F17145" s="121">
        <v>0.91100000000000003</v>
      </c>
      <c r="G17145" s="87"/>
      <c r="H17145" s="47"/>
      <c r="I17145" s="120">
        <v>0</v>
      </c>
      <c r="J17145" s="120">
        <v>0</v>
      </c>
    </row>
    <row r="17146" spans="1:10" ht="15" customHeight="1">
      <c r="A17146" s="46" t="s">
        <v>30394</v>
      </c>
      <c r="B17146" s="46" t="s">
        <v>30395</v>
      </c>
      <c r="C17146" s="47">
        <v>48.104199999999999</v>
      </c>
      <c r="D17146" s="119" t="s">
        <v>493</v>
      </c>
      <c r="E17146" s="46" t="s">
        <v>24310</v>
      </c>
      <c r="F17146" s="121">
        <v>1.216</v>
      </c>
      <c r="G17146" s="87"/>
      <c r="H17146" s="47"/>
      <c r="I17146" s="120">
        <v>13</v>
      </c>
      <c r="J17146" s="120">
        <v>0</v>
      </c>
    </row>
    <row r="17147" spans="1:10" ht="15" customHeight="1">
      <c r="A17147" s="46" t="s">
        <v>30392</v>
      </c>
      <c r="B17147" s="46" t="s">
        <v>30393</v>
      </c>
      <c r="C17147" s="47">
        <v>69.959800000000001</v>
      </c>
      <c r="D17147" s="119" t="s">
        <v>24307</v>
      </c>
      <c r="E17147" s="46" t="s">
        <v>493</v>
      </c>
      <c r="F17147" s="121">
        <v>1.3480000000000001</v>
      </c>
      <c r="G17147" s="87"/>
      <c r="H17147" s="47"/>
      <c r="I17147" s="120">
        <v>25</v>
      </c>
      <c r="J17147" s="120">
        <v>0</v>
      </c>
    </row>
    <row r="17148" spans="1:10" ht="15" customHeight="1">
      <c r="A17148" s="46" t="s">
        <v>30390</v>
      </c>
      <c r="B17148" s="46" t="s">
        <v>30391</v>
      </c>
      <c r="C17148" s="47">
        <v>104.3956</v>
      </c>
      <c r="D17148" s="119" t="s">
        <v>24305</v>
      </c>
      <c r="E17148" s="46" t="s">
        <v>24307</v>
      </c>
      <c r="F17148" s="121">
        <v>1.0748</v>
      </c>
      <c r="G17148" s="87"/>
      <c r="H17148" s="47"/>
      <c r="I17148" s="120">
        <v>23</v>
      </c>
      <c r="J17148" s="120">
        <v>0</v>
      </c>
    </row>
    <row r="17149" spans="1:10" ht="15" customHeight="1">
      <c r="A17149" s="46" t="s">
        <v>30388</v>
      </c>
      <c r="B17149" s="46" t="s">
        <v>30389</v>
      </c>
      <c r="C17149" s="47">
        <v>209.01400000000001</v>
      </c>
      <c r="D17149" s="119" t="s">
        <v>494</v>
      </c>
      <c r="E17149" s="46" t="s">
        <v>24305</v>
      </c>
      <c r="F17149" s="121">
        <v>1.2305999999999999</v>
      </c>
      <c r="G17149" s="87"/>
      <c r="H17149" s="47"/>
      <c r="I17149" s="120">
        <v>0</v>
      </c>
      <c r="J17149" s="120">
        <v>0</v>
      </c>
    </row>
    <row r="17150" spans="1:10" ht="15" customHeight="1">
      <c r="A17150" s="46" t="s">
        <v>30446</v>
      </c>
      <c r="B17150" s="46" t="s">
        <v>30447</v>
      </c>
      <c r="C17150" s="47">
        <v>2.9805999999999999</v>
      </c>
      <c r="D17150" s="119" t="s">
        <v>24302</v>
      </c>
      <c r="E17150" s="46" t="s">
        <v>494</v>
      </c>
      <c r="F17150" s="121">
        <v>2.5960000000000001</v>
      </c>
      <c r="G17150" s="87"/>
      <c r="H17150" s="47"/>
      <c r="I17150" s="120">
        <v>75</v>
      </c>
      <c r="J17150" s="120">
        <v>0</v>
      </c>
    </row>
    <row r="17151" spans="1:10" ht="15" customHeight="1">
      <c r="A17151" s="46" t="s">
        <v>30444</v>
      </c>
      <c r="B17151" s="46" t="s">
        <v>30445</v>
      </c>
      <c r="C17151" s="47">
        <v>8.0283999999999995</v>
      </c>
      <c r="D17151" s="119" t="s">
        <v>24301</v>
      </c>
      <c r="E17151" s="46" t="s">
        <v>24302</v>
      </c>
      <c r="F17151" s="121">
        <v>1.5529999999999999</v>
      </c>
      <c r="G17151" s="87"/>
      <c r="H17151" s="47"/>
      <c r="I17151" s="120">
        <v>181</v>
      </c>
      <c r="J17151" s="120">
        <v>0</v>
      </c>
    </row>
    <row r="17152" spans="1:10" ht="15" customHeight="1">
      <c r="A17152" s="46" t="s">
        <v>30442</v>
      </c>
      <c r="B17152" s="46" t="s">
        <v>30443</v>
      </c>
      <c r="C17152" s="47">
        <v>6.4897999999999998</v>
      </c>
      <c r="D17152" s="119" t="s">
        <v>495</v>
      </c>
      <c r="E17152" s="46" t="s">
        <v>24301</v>
      </c>
      <c r="F17152" s="121">
        <v>2.2402000000000002</v>
      </c>
      <c r="G17152" s="87"/>
      <c r="H17152" s="47"/>
      <c r="I17152" s="120">
        <v>173</v>
      </c>
      <c r="J17152" s="120">
        <v>0</v>
      </c>
    </row>
    <row r="17153" spans="1:10" ht="15" customHeight="1">
      <c r="A17153" s="46" t="s">
        <v>30440</v>
      </c>
      <c r="B17153" s="46" t="s">
        <v>30441</v>
      </c>
      <c r="C17153" s="47">
        <v>12.079000000000001</v>
      </c>
      <c r="D17153" s="119" t="s">
        <v>24300</v>
      </c>
      <c r="E17153" s="46" t="s">
        <v>495</v>
      </c>
      <c r="F17153" s="121">
        <v>2.5960000000000001</v>
      </c>
      <c r="G17153" s="87"/>
      <c r="H17153" s="47"/>
      <c r="I17153" s="120">
        <v>23</v>
      </c>
      <c r="J17153" s="120">
        <v>0</v>
      </c>
    </row>
    <row r="17154" spans="1:10" ht="15" customHeight="1">
      <c r="A17154" s="46" t="s">
        <v>35578</v>
      </c>
      <c r="B17154" s="46" t="s">
        <v>35793</v>
      </c>
      <c r="C17154" s="47">
        <v>12.954599999999999</v>
      </c>
      <c r="D17154" s="119" t="s">
        <v>24299</v>
      </c>
      <c r="E17154" s="46" t="s">
        <v>24300</v>
      </c>
      <c r="F17154" s="121">
        <v>1.5529999999999999</v>
      </c>
      <c r="G17154" s="87"/>
      <c r="H17154" s="47"/>
      <c r="I17154" s="120">
        <v>47</v>
      </c>
      <c r="J17154" s="120">
        <v>0</v>
      </c>
    </row>
    <row r="17155" spans="1:10" ht="15" customHeight="1">
      <c r="A17155" s="46" t="s">
        <v>35577</v>
      </c>
      <c r="B17155" s="46" t="s">
        <v>35794</v>
      </c>
      <c r="C17155" s="47">
        <v>13.460599999999999</v>
      </c>
      <c r="D17155" s="119" t="s">
        <v>24298</v>
      </c>
      <c r="E17155" s="46" t="s">
        <v>24299</v>
      </c>
      <c r="F17155" s="121">
        <v>2.5960000000000001</v>
      </c>
      <c r="G17155" s="87"/>
      <c r="H17155" s="47"/>
      <c r="I17155" s="120">
        <v>43</v>
      </c>
      <c r="J17155" s="120">
        <v>0</v>
      </c>
    </row>
    <row r="17156" spans="1:10" ht="15" customHeight="1">
      <c r="A17156" s="46" t="s">
        <v>35579</v>
      </c>
      <c r="B17156" s="46" t="s">
        <v>35795</v>
      </c>
      <c r="C17156" s="47">
        <v>14.270200000000001</v>
      </c>
      <c r="D17156" s="119" t="s">
        <v>24297</v>
      </c>
      <c r="E17156" s="46" t="s">
        <v>24298</v>
      </c>
      <c r="F17156" s="121">
        <v>3.5068000000000001</v>
      </c>
      <c r="G17156" s="87"/>
      <c r="H17156" s="47"/>
      <c r="I17156" s="120">
        <v>43</v>
      </c>
      <c r="J17156" s="120">
        <v>0</v>
      </c>
    </row>
    <row r="17157" spans="1:10" ht="15" customHeight="1">
      <c r="A17157" s="46" t="s">
        <v>35580</v>
      </c>
      <c r="B17157" s="46" t="s">
        <v>35796</v>
      </c>
      <c r="C17157" s="47">
        <v>15.1812</v>
      </c>
      <c r="D17157" s="119" t="s">
        <v>24296</v>
      </c>
      <c r="E17157" s="46" t="s">
        <v>24297</v>
      </c>
      <c r="F17157" s="121">
        <v>4.7290000000000001</v>
      </c>
      <c r="G17157" s="87"/>
      <c r="H17157" s="47"/>
      <c r="I17157" s="120">
        <v>44</v>
      </c>
      <c r="J17157" s="120">
        <v>0</v>
      </c>
    </row>
    <row r="17158" spans="1:10" ht="15" customHeight="1">
      <c r="A17158" s="46" t="s">
        <v>30438</v>
      </c>
      <c r="B17158" s="46" t="s">
        <v>30439</v>
      </c>
      <c r="C17158" s="47">
        <v>13.663</v>
      </c>
      <c r="D17158" s="119" t="s">
        <v>24294</v>
      </c>
      <c r="E17158" s="46" t="s">
        <v>24296</v>
      </c>
      <c r="F17158" s="121">
        <v>3.3974000000000002</v>
      </c>
      <c r="G17158" s="87"/>
      <c r="H17158" s="47"/>
      <c r="I17158" s="120">
        <v>0</v>
      </c>
      <c r="J17158" s="120">
        <v>0</v>
      </c>
    </row>
    <row r="17159" spans="1:10" ht="15" customHeight="1">
      <c r="A17159" s="46" t="s">
        <v>30436</v>
      </c>
      <c r="B17159" s="46" t="s">
        <v>30437</v>
      </c>
      <c r="C17159" s="47">
        <v>7.97</v>
      </c>
      <c r="D17159" s="119" t="s">
        <v>24292</v>
      </c>
      <c r="E17159" s="46" t="s">
        <v>24294</v>
      </c>
      <c r="F17159" s="121">
        <v>4.0861999999999998</v>
      </c>
      <c r="G17159" s="87"/>
      <c r="H17159" s="47"/>
      <c r="I17159" s="120">
        <v>53</v>
      </c>
      <c r="J17159" s="120">
        <v>0</v>
      </c>
    </row>
    <row r="17160" spans="1:10" ht="15" customHeight="1">
      <c r="A17160" s="46" t="s">
        <v>6108</v>
      </c>
      <c r="B17160" s="46" t="s">
        <v>30435</v>
      </c>
      <c r="C17160" s="47">
        <v>12.651</v>
      </c>
      <c r="D17160" s="119" t="s">
        <v>24290</v>
      </c>
      <c r="E17160" s="46" t="s">
        <v>24292</v>
      </c>
      <c r="F17160" s="121">
        <v>8.1522000000000006</v>
      </c>
      <c r="G17160" s="87"/>
      <c r="H17160" s="47"/>
      <c r="I17160" s="120">
        <v>3</v>
      </c>
      <c r="J17160" s="120">
        <v>0</v>
      </c>
    </row>
    <row r="17161" spans="1:10" ht="15" customHeight="1">
      <c r="A17161" s="46" t="s">
        <v>6111</v>
      </c>
      <c r="B17161" s="46" t="s">
        <v>30434</v>
      </c>
      <c r="C17161" s="47">
        <v>12.651</v>
      </c>
      <c r="D17161" s="119" t="s">
        <v>24288</v>
      </c>
      <c r="E17161" s="46" t="s">
        <v>24290</v>
      </c>
      <c r="F17161" s="121">
        <v>4.7290000000000001</v>
      </c>
      <c r="G17161" s="87"/>
      <c r="H17161" s="47"/>
      <c r="I17161" s="120">
        <v>61</v>
      </c>
      <c r="J17161" s="120">
        <v>0</v>
      </c>
    </row>
    <row r="17162" spans="1:10" ht="15" customHeight="1">
      <c r="A17162" s="46" t="s">
        <v>6129</v>
      </c>
      <c r="B17162" s="46" t="s">
        <v>30433</v>
      </c>
      <c r="C17162" s="47">
        <v>3.2892000000000001</v>
      </c>
      <c r="D17162" s="119" t="s">
        <v>24287</v>
      </c>
      <c r="E17162" s="46" t="s">
        <v>24288</v>
      </c>
      <c r="F17162" s="121">
        <v>8.7013999999999996</v>
      </c>
      <c r="G17162" s="87"/>
      <c r="H17162" s="47"/>
      <c r="I17162" s="120">
        <v>167</v>
      </c>
      <c r="J17162" s="120">
        <v>0</v>
      </c>
    </row>
    <row r="17163" spans="1:10" ht="15" customHeight="1">
      <c r="A17163" s="46" t="s">
        <v>30431</v>
      </c>
      <c r="B17163" s="46" t="s">
        <v>30432</v>
      </c>
      <c r="C17163" s="47">
        <v>2.2187999999999999</v>
      </c>
      <c r="D17163" s="119" t="s">
        <v>24285</v>
      </c>
      <c r="E17163" s="46" t="s">
        <v>24287</v>
      </c>
      <c r="F17163" s="121">
        <v>20.521799999999999</v>
      </c>
      <c r="G17163" s="87"/>
      <c r="H17163" s="47"/>
      <c r="I17163" s="120">
        <v>6</v>
      </c>
      <c r="J17163" s="120">
        <v>0</v>
      </c>
    </row>
    <row r="17164" spans="1:10" ht="15" customHeight="1">
      <c r="A17164" s="46" t="s">
        <v>30429</v>
      </c>
      <c r="B17164" s="46" t="s">
        <v>30430</v>
      </c>
      <c r="C17164" s="47">
        <v>3.4156</v>
      </c>
      <c r="D17164" s="119" t="s">
        <v>24283</v>
      </c>
      <c r="E17164" s="46" t="s">
        <v>24285</v>
      </c>
      <c r="F17164" s="121">
        <v>8.1522000000000006</v>
      </c>
      <c r="G17164" s="87"/>
      <c r="H17164" s="47"/>
      <c r="I17164" s="120">
        <v>0</v>
      </c>
      <c r="J17164" s="120">
        <v>0</v>
      </c>
    </row>
    <row r="17165" spans="1:10" ht="15" customHeight="1">
      <c r="A17165" s="46" t="s">
        <v>6132</v>
      </c>
      <c r="B17165" s="46" t="s">
        <v>30428</v>
      </c>
      <c r="C17165" s="47">
        <v>6.3128000000000002</v>
      </c>
      <c r="D17165" s="119" t="s">
        <v>24281</v>
      </c>
      <c r="E17165" s="46" t="s">
        <v>24283</v>
      </c>
      <c r="F17165" s="121">
        <v>17.913799999999998</v>
      </c>
      <c r="G17165" s="87"/>
      <c r="H17165" s="47"/>
      <c r="I17165" s="120">
        <v>227</v>
      </c>
      <c r="J17165" s="120">
        <v>0</v>
      </c>
    </row>
    <row r="17166" spans="1:10" ht="15" customHeight="1">
      <c r="A17166" s="46" t="s">
        <v>30426</v>
      </c>
      <c r="B17166" s="46" t="s">
        <v>30427</v>
      </c>
      <c r="C17166" s="47">
        <v>6.452</v>
      </c>
      <c r="D17166" s="119" t="s">
        <v>24279</v>
      </c>
      <c r="E17166" s="46" t="s">
        <v>24281</v>
      </c>
      <c r="F17166" s="121">
        <v>20.521799999999999</v>
      </c>
      <c r="G17166" s="87"/>
      <c r="H17166" s="47"/>
      <c r="I17166" s="120">
        <v>47</v>
      </c>
      <c r="J17166" s="120">
        <v>0</v>
      </c>
    </row>
    <row r="17167" spans="1:10" ht="15" customHeight="1">
      <c r="A17167" s="46" t="s">
        <v>6135</v>
      </c>
      <c r="B17167" s="46" t="s">
        <v>30425</v>
      </c>
      <c r="C17167" s="47">
        <v>5.8193999999999999</v>
      </c>
      <c r="D17167" s="119" t="s">
        <v>24277</v>
      </c>
      <c r="E17167" s="46" t="s">
        <v>24279</v>
      </c>
      <c r="F17167" s="121">
        <v>0.77639999999999998</v>
      </c>
      <c r="G17167" s="87"/>
      <c r="H17167" s="47"/>
      <c r="I17167" s="120">
        <v>79</v>
      </c>
      <c r="J17167" s="120">
        <v>0</v>
      </c>
    </row>
    <row r="17168" spans="1:10" ht="15" customHeight="1">
      <c r="A17168" s="46" t="s">
        <v>30423</v>
      </c>
      <c r="B17168" s="46" t="s">
        <v>30424</v>
      </c>
      <c r="C17168" s="47">
        <v>3.0615999999999999</v>
      </c>
      <c r="D17168" s="119" t="s">
        <v>24275</v>
      </c>
      <c r="E17168" s="46" t="s">
        <v>24277</v>
      </c>
      <c r="F17168" s="121">
        <v>0.80159999999999998</v>
      </c>
      <c r="G17168" s="87"/>
      <c r="H17168" s="47"/>
      <c r="I17168" s="120">
        <v>203</v>
      </c>
      <c r="J17168" s="120">
        <v>0</v>
      </c>
    </row>
    <row r="17169" spans="1:10" ht="15" customHeight="1">
      <c r="A17169" s="46" t="s">
        <v>6151</v>
      </c>
      <c r="B17169" s="46" t="s">
        <v>30422</v>
      </c>
      <c r="C17169" s="47">
        <v>10.0702</v>
      </c>
      <c r="D17169" s="119" t="s">
        <v>24273</v>
      </c>
      <c r="E17169" s="46" t="s">
        <v>24275</v>
      </c>
      <c r="F17169" s="121">
        <v>0.73560000000000003</v>
      </c>
      <c r="G17169" s="87"/>
      <c r="H17169" s="47"/>
      <c r="I17169" s="120">
        <v>232</v>
      </c>
      <c r="J17169" s="120">
        <v>0</v>
      </c>
    </row>
    <row r="17170" spans="1:10" ht="15" customHeight="1">
      <c r="A17170" s="46" t="s">
        <v>30421</v>
      </c>
      <c r="B17170" s="46" t="s">
        <v>30419</v>
      </c>
      <c r="C17170" s="47">
        <v>9108679.8878000006</v>
      </c>
      <c r="D17170" s="119" t="s">
        <v>24271</v>
      </c>
      <c r="E17170" s="46" t="s">
        <v>24273</v>
      </c>
      <c r="F17170" s="121">
        <v>0.93179999999999996</v>
      </c>
      <c r="G17170" s="87"/>
      <c r="H17170" s="47"/>
      <c r="I17170" s="120">
        <v>0</v>
      </c>
      <c r="J17170" s="120">
        <v>0</v>
      </c>
    </row>
    <row r="17171" spans="1:10" ht="15" customHeight="1">
      <c r="A17171" s="46" t="s">
        <v>6154</v>
      </c>
      <c r="B17171" s="46" t="s">
        <v>30420</v>
      </c>
      <c r="C17171" s="47">
        <v>11.887</v>
      </c>
      <c r="D17171" s="119" t="s">
        <v>24269</v>
      </c>
      <c r="E17171" s="46" t="s">
        <v>24271</v>
      </c>
      <c r="F17171" s="121">
        <v>1.1841999999999999</v>
      </c>
      <c r="G17171" s="87"/>
      <c r="H17171" s="47"/>
      <c r="I17171" s="120">
        <v>0</v>
      </c>
      <c r="J17171" s="120">
        <v>0</v>
      </c>
    </row>
    <row r="17172" spans="1:10" ht="15" customHeight="1">
      <c r="A17172" s="46" t="s">
        <v>6157</v>
      </c>
      <c r="B17172" s="46" t="s">
        <v>30419</v>
      </c>
      <c r="C17172" s="47">
        <v>13.637600000000001</v>
      </c>
      <c r="D17172" s="119" t="s">
        <v>24267</v>
      </c>
      <c r="E17172" s="46" t="s">
        <v>24269</v>
      </c>
      <c r="F17172" s="121">
        <v>0.77639999999999998</v>
      </c>
      <c r="G17172" s="87"/>
      <c r="H17172" s="47"/>
      <c r="I17172" s="120">
        <v>119</v>
      </c>
      <c r="J17172" s="120">
        <v>0</v>
      </c>
    </row>
    <row r="17173" spans="1:10" ht="15" customHeight="1">
      <c r="A17173" s="46" t="s">
        <v>30417</v>
      </c>
      <c r="B17173" s="46" t="s">
        <v>30418</v>
      </c>
      <c r="C17173" s="47">
        <v>13.637600000000001</v>
      </c>
      <c r="D17173" s="119" t="s">
        <v>498</v>
      </c>
      <c r="E17173" s="46" t="s">
        <v>24267</v>
      </c>
      <c r="F17173" s="121">
        <v>0.81659999999999999</v>
      </c>
      <c r="G17173" s="87"/>
      <c r="H17173" s="47"/>
      <c r="I17173" s="120">
        <v>121</v>
      </c>
      <c r="J17173" s="120">
        <v>0</v>
      </c>
    </row>
    <row r="17174" spans="1:10" ht="15" customHeight="1">
      <c r="A17174" s="46" t="s">
        <v>30415</v>
      </c>
      <c r="B17174" s="46" t="s">
        <v>30416</v>
      </c>
      <c r="C17174" s="47">
        <v>1.7445999999999999</v>
      </c>
      <c r="D17174" s="119" t="s">
        <v>499</v>
      </c>
      <c r="E17174" s="46" t="s">
        <v>498</v>
      </c>
      <c r="F17174" s="121">
        <v>1.0544</v>
      </c>
      <c r="G17174" s="87"/>
      <c r="H17174" s="47"/>
      <c r="I17174" s="120">
        <v>0</v>
      </c>
      <c r="J17174" s="120">
        <v>0</v>
      </c>
    </row>
    <row r="17175" spans="1:10" ht="15" customHeight="1">
      <c r="A17175" s="46" t="s">
        <v>6277</v>
      </c>
      <c r="B17175" s="46" t="s">
        <v>30414</v>
      </c>
      <c r="C17175" s="47">
        <v>16.446200000000001</v>
      </c>
      <c r="D17175" s="119" t="s">
        <v>24263</v>
      </c>
      <c r="E17175" s="46" t="s">
        <v>499</v>
      </c>
      <c r="F17175" s="121">
        <v>1.1841999999999999</v>
      </c>
      <c r="G17175" s="87"/>
      <c r="H17175" s="47"/>
      <c r="I17175" s="120">
        <v>89</v>
      </c>
      <c r="J17175" s="120">
        <v>0</v>
      </c>
    </row>
    <row r="17176" spans="1:10" ht="15" customHeight="1">
      <c r="A17176" s="46" t="s">
        <v>30341</v>
      </c>
      <c r="B17176" s="46" t="s">
        <v>30342</v>
      </c>
      <c r="C17176" s="47">
        <v>22.4758</v>
      </c>
      <c r="D17176" s="119" t="s">
        <v>24261</v>
      </c>
      <c r="E17176" s="46" t="s">
        <v>24263</v>
      </c>
      <c r="F17176" s="121">
        <v>0.81659999999999999</v>
      </c>
      <c r="G17176" s="87"/>
      <c r="H17176" s="47"/>
      <c r="I17176" s="120">
        <v>88</v>
      </c>
      <c r="J17176" s="120">
        <v>0</v>
      </c>
    </row>
    <row r="17177" spans="1:10" ht="15" customHeight="1">
      <c r="A17177" s="46" t="s">
        <v>30339</v>
      </c>
      <c r="B17177" s="46" t="s">
        <v>30340</v>
      </c>
      <c r="C17177" s="47">
        <v>15.8896</v>
      </c>
      <c r="D17177" s="119" t="s">
        <v>24259</v>
      </c>
      <c r="E17177" s="46" t="s">
        <v>24261</v>
      </c>
      <c r="F17177" s="121">
        <v>0.93179999999999996</v>
      </c>
      <c r="G17177" s="87"/>
      <c r="H17177" s="47"/>
      <c r="I17177" s="120">
        <v>36</v>
      </c>
      <c r="J17177" s="120">
        <v>0</v>
      </c>
    </row>
    <row r="17178" spans="1:10" ht="15" customHeight="1">
      <c r="A17178" s="46" t="s">
        <v>30489</v>
      </c>
      <c r="B17178" s="46" t="s">
        <v>30490</v>
      </c>
      <c r="C17178" s="47">
        <v>2.6415999999999999</v>
      </c>
      <c r="D17178" s="119" t="s">
        <v>500</v>
      </c>
      <c r="E17178" s="46" t="s">
        <v>24259</v>
      </c>
      <c r="F17178" s="121">
        <v>1.0768</v>
      </c>
      <c r="G17178" s="87"/>
      <c r="H17178" s="47"/>
      <c r="I17178" s="120">
        <v>4</v>
      </c>
      <c r="J17178" s="120">
        <v>0</v>
      </c>
    </row>
    <row r="17179" spans="1:10" ht="15" customHeight="1">
      <c r="A17179" s="46" t="s">
        <v>30484</v>
      </c>
      <c r="B17179" s="46" t="s">
        <v>30485</v>
      </c>
      <c r="C17179" s="47">
        <v>2.7326000000000001</v>
      </c>
      <c r="D17179" s="119" t="s">
        <v>24256</v>
      </c>
      <c r="E17179" s="46" t="s">
        <v>500</v>
      </c>
      <c r="F17179" s="121">
        <v>2.3694000000000002</v>
      </c>
      <c r="G17179" s="87"/>
      <c r="H17179" s="47"/>
      <c r="I17179" s="120">
        <v>5</v>
      </c>
      <c r="J17179" s="120">
        <v>0</v>
      </c>
    </row>
    <row r="17180" spans="1:10" ht="15" customHeight="1">
      <c r="A17180" s="46" t="s">
        <v>30503</v>
      </c>
      <c r="B17180" s="46" t="s">
        <v>30504</v>
      </c>
      <c r="C17180" s="47">
        <v>21.607600000000001</v>
      </c>
      <c r="D17180" s="119" t="s">
        <v>24254</v>
      </c>
      <c r="E17180" s="46" t="s">
        <v>24256</v>
      </c>
      <c r="F17180" s="121">
        <v>2.8902000000000001</v>
      </c>
      <c r="G17180" s="87"/>
      <c r="H17180" s="47"/>
      <c r="I17180" s="120">
        <v>102</v>
      </c>
      <c r="J17180" s="120">
        <v>0</v>
      </c>
    </row>
    <row r="17181" spans="1:10" ht="15" customHeight="1">
      <c r="A17181" s="46" t="s">
        <v>30474</v>
      </c>
      <c r="B17181" s="46" t="s">
        <v>30475</v>
      </c>
      <c r="C17181" s="47">
        <v>2.3090000000000002</v>
      </c>
      <c r="D17181" s="119" t="s">
        <v>24252</v>
      </c>
      <c r="E17181" s="46" t="s">
        <v>24254</v>
      </c>
      <c r="F17181" s="121">
        <v>1.4874000000000001</v>
      </c>
      <c r="G17181" s="87"/>
      <c r="H17181" s="47"/>
      <c r="I17181" s="120">
        <v>1</v>
      </c>
      <c r="J17181" s="120">
        <v>0</v>
      </c>
    </row>
    <row r="17182" spans="1:10" ht="15" customHeight="1">
      <c r="A17182" s="46" t="s">
        <v>7092</v>
      </c>
      <c r="B17182" s="46" t="s">
        <v>30357</v>
      </c>
      <c r="C17182" s="47">
        <v>2.0859999999999999</v>
      </c>
      <c r="D17182" s="119" t="s">
        <v>504</v>
      </c>
      <c r="E17182" s="46" t="s">
        <v>24252</v>
      </c>
      <c r="F17182" s="121">
        <v>2.5381999999999998</v>
      </c>
      <c r="G17182" s="87"/>
      <c r="H17182" s="47"/>
      <c r="I17182" s="120">
        <v>0</v>
      </c>
      <c r="J17182" s="120">
        <v>0</v>
      </c>
    </row>
    <row r="17183" spans="1:10" ht="15" customHeight="1">
      <c r="A17183" s="46" t="s">
        <v>7095</v>
      </c>
      <c r="B17183" s="46" t="s">
        <v>30356</v>
      </c>
      <c r="C17183" s="47">
        <v>3.5266000000000002</v>
      </c>
      <c r="D17183" s="119" t="s">
        <v>24249</v>
      </c>
      <c r="E17183" s="46" t="s">
        <v>504</v>
      </c>
      <c r="F17183" s="121">
        <v>2.9325999999999999</v>
      </c>
      <c r="G17183" s="87"/>
      <c r="H17183" s="47"/>
      <c r="I17183" s="120">
        <v>348</v>
      </c>
      <c r="J17183" s="120">
        <v>0</v>
      </c>
    </row>
    <row r="17184" spans="1:10" ht="15" customHeight="1">
      <c r="A17184" s="46" t="s">
        <v>30354</v>
      </c>
      <c r="B17184" s="46" t="s">
        <v>30355</v>
      </c>
      <c r="C17184" s="47">
        <v>2.0038</v>
      </c>
      <c r="D17184" s="119" t="s">
        <v>24247</v>
      </c>
      <c r="E17184" s="46" t="s">
        <v>24249</v>
      </c>
      <c r="F17184" s="121">
        <v>1.488</v>
      </c>
      <c r="G17184" s="87"/>
      <c r="H17184" s="47"/>
      <c r="I17184" s="120">
        <v>0</v>
      </c>
      <c r="J17184" s="120">
        <v>0</v>
      </c>
    </row>
    <row r="17185" spans="1:10" ht="15" customHeight="1">
      <c r="A17185" s="46" t="s">
        <v>30352</v>
      </c>
      <c r="B17185" s="46" t="s">
        <v>30353</v>
      </c>
      <c r="C17185" s="47">
        <v>4.7313999999999998</v>
      </c>
      <c r="D17185" s="119" t="s">
        <v>24245</v>
      </c>
      <c r="E17185" s="46" t="s">
        <v>24247</v>
      </c>
      <c r="F17185" s="121">
        <v>2.3694000000000002</v>
      </c>
      <c r="G17185" s="87"/>
      <c r="H17185" s="47"/>
      <c r="I17185" s="120">
        <v>4</v>
      </c>
      <c r="J17185" s="120">
        <v>0</v>
      </c>
    </row>
    <row r="17186" spans="1:10" ht="15" customHeight="1">
      <c r="A17186" s="46" t="s">
        <v>7123</v>
      </c>
      <c r="B17186" s="46" t="s">
        <v>30351</v>
      </c>
      <c r="C17186" s="47">
        <v>4.6555999999999997</v>
      </c>
      <c r="D17186" s="119" t="s">
        <v>24243</v>
      </c>
      <c r="E17186" s="46" t="s">
        <v>24245</v>
      </c>
      <c r="F17186" s="121">
        <v>3.0948000000000002</v>
      </c>
      <c r="G17186" s="87"/>
      <c r="H17186" s="47"/>
      <c r="I17186" s="120">
        <v>0</v>
      </c>
      <c r="J17186" s="120">
        <v>0</v>
      </c>
    </row>
    <row r="17187" spans="1:10" ht="15" customHeight="1">
      <c r="A17187" s="46" t="s">
        <v>7126</v>
      </c>
      <c r="B17187" s="46" t="s">
        <v>30350</v>
      </c>
      <c r="C17187" s="47">
        <v>4.9085999999999999</v>
      </c>
      <c r="D17187" s="119" t="s">
        <v>24241</v>
      </c>
      <c r="E17187" s="46" t="s">
        <v>24243</v>
      </c>
      <c r="F17187" s="121">
        <v>4.1445999999999996</v>
      </c>
      <c r="G17187" s="87"/>
      <c r="H17187" s="47"/>
      <c r="I17187" s="120">
        <v>384</v>
      </c>
      <c r="J17187" s="120">
        <v>0</v>
      </c>
    </row>
    <row r="17188" spans="1:10" ht="15" customHeight="1">
      <c r="A17188" s="46" t="s">
        <v>30348</v>
      </c>
      <c r="B17188" s="46" t="s">
        <v>30349</v>
      </c>
      <c r="C17188" s="47">
        <v>2.8692000000000002</v>
      </c>
      <c r="D17188" s="119" t="s">
        <v>24239</v>
      </c>
      <c r="E17188" s="46" t="s">
        <v>24241</v>
      </c>
      <c r="F17188" s="121">
        <v>17.6892</v>
      </c>
      <c r="G17188" s="87"/>
      <c r="H17188" s="47"/>
      <c r="I17188" s="120">
        <v>32</v>
      </c>
      <c r="J17188" s="120">
        <v>0</v>
      </c>
    </row>
    <row r="17189" spans="1:10" ht="15" customHeight="1">
      <c r="A17189" s="46" t="s">
        <v>7129</v>
      </c>
      <c r="B17189" s="46" t="s">
        <v>30347</v>
      </c>
      <c r="C17189" s="47">
        <v>9.2606000000000002</v>
      </c>
      <c r="D17189" s="119" t="s">
        <v>24237</v>
      </c>
      <c r="E17189" s="46" t="s">
        <v>24239</v>
      </c>
      <c r="F17189" s="121">
        <v>2.3694000000000002</v>
      </c>
      <c r="G17189" s="87"/>
      <c r="H17189" s="47"/>
      <c r="I17189" s="120">
        <v>277</v>
      </c>
      <c r="J17189" s="120">
        <v>0</v>
      </c>
    </row>
    <row r="17190" spans="1:10" ht="15" customHeight="1">
      <c r="A17190" s="46" t="s">
        <v>30345</v>
      </c>
      <c r="B17190" s="46" t="s">
        <v>30346</v>
      </c>
      <c r="C17190" s="47">
        <v>8.7140000000000004</v>
      </c>
      <c r="D17190" s="119" t="s">
        <v>24235</v>
      </c>
      <c r="E17190" s="46" t="s">
        <v>24237</v>
      </c>
      <c r="F17190" s="121">
        <v>2.8904000000000001</v>
      </c>
      <c r="G17190" s="87"/>
      <c r="H17190" s="47"/>
      <c r="I17190" s="120">
        <v>42</v>
      </c>
      <c r="J17190" s="120">
        <v>0</v>
      </c>
    </row>
    <row r="17191" spans="1:10" ht="15" customHeight="1">
      <c r="A17191" s="46" t="s">
        <v>30343</v>
      </c>
      <c r="B17191" s="46" t="s">
        <v>30344</v>
      </c>
      <c r="C17191" s="47">
        <v>12.5472</v>
      </c>
      <c r="D17191" s="119" t="s">
        <v>24233</v>
      </c>
      <c r="E17191" s="46" t="s">
        <v>24235</v>
      </c>
      <c r="F17191" s="121">
        <v>4.0861999999999998</v>
      </c>
      <c r="G17191" s="87"/>
      <c r="H17191" s="47"/>
      <c r="I17191" s="120">
        <v>77</v>
      </c>
      <c r="J17191" s="120">
        <v>0</v>
      </c>
    </row>
    <row r="17192" spans="1:10" ht="15" customHeight="1">
      <c r="A17192" s="46" t="s">
        <v>30670</v>
      </c>
      <c r="B17192" s="46" t="s">
        <v>30671</v>
      </c>
      <c r="C17192" s="47">
        <v>9.7690000000000001</v>
      </c>
      <c r="D17192" s="119" t="s">
        <v>24231</v>
      </c>
      <c r="E17192" s="46" t="s">
        <v>24233</v>
      </c>
      <c r="F17192" s="121">
        <v>7.7880000000000003</v>
      </c>
      <c r="G17192" s="87"/>
      <c r="H17192" s="47"/>
      <c r="I17192" s="120">
        <v>5</v>
      </c>
      <c r="J17192" s="120">
        <v>0</v>
      </c>
    </row>
    <row r="17193" spans="1:10" ht="15" customHeight="1">
      <c r="A17193" s="46" t="s">
        <v>30668</v>
      </c>
      <c r="B17193" s="46" t="s">
        <v>30669</v>
      </c>
      <c r="C17193" s="47">
        <v>12.7522</v>
      </c>
      <c r="D17193" s="119" t="s">
        <v>24229</v>
      </c>
      <c r="E17193" s="46" t="s">
        <v>24231</v>
      </c>
      <c r="F17193" s="121">
        <v>9.9101999999999997</v>
      </c>
      <c r="G17193" s="87"/>
      <c r="H17193" s="47"/>
      <c r="I17193" s="120">
        <v>0</v>
      </c>
      <c r="J17193" s="120">
        <v>0</v>
      </c>
    </row>
    <row r="17194" spans="1:10" ht="15" customHeight="1">
      <c r="A17194" s="46" t="s">
        <v>30666</v>
      </c>
      <c r="B17194" s="46" t="s">
        <v>30667</v>
      </c>
      <c r="C17194" s="47">
        <v>5.8296000000000001</v>
      </c>
      <c r="D17194" s="119" t="s">
        <v>24227</v>
      </c>
      <c r="E17194" s="46" t="s">
        <v>24229</v>
      </c>
      <c r="F17194" s="121">
        <v>4.1445999999999996</v>
      </c>
      <c r="G17194" s="87"/>
      <c r="H17194" s="47"/>
      <c r="I17194" s="120">
        <v>0</v>
      </c>
      <c r="J17194" s="120">
        <v>0</v>
      </c>
    </row>
    <row r="17195" spans="1:10" ht="15" customHeight="1">
      <c r="A17195" s="46" t="s">
        <v>30664</v>
      </c>
      <c r="B17195" s="46" t="s">
        <v>30665</v>
      </c>
      <c r="C17195" s="47">
        <v>5.8296000000000001</v>
      </c>
      <c r="D17195" s="119" t="s">
        <v>24225</v>
      </c>
      <c r="E17195" s="46" t="s">
        <v>24227</v>
      </c>
      <c r="F17195" s="121">
        <v>7.7880000000000003</v>
      </c>
      <c r="G17195" s="87"/>
      <c r="H17195" s="47"/>
      <c r="I17195" s="120">
        <v>0</v>
      </c>
      <c r="J17195" s="120">
        <v>0</v>
      </c>
    </row>
    <row r="17196" spans="1:10" ht="15" customHeight="1">
      <c r="A17196" s="46" t="s">
        <v>30048</v>
      </c>
      <c r="B17196" s="46" t="s">
        <v>30049</v>
      </c>
      <c r="C17196" s="47">
        <v>1.863</v>
      </c>
      <c r="D17196" s="119" t="s">
        <v>24223</v>
      </c>
      <c r="E17196" s="46" t="s">
        <v>24225</v>
      </c>
      <c r="F17196" s="121">
        <v>9.9101999999999997</v>
      </c>
      <c r="G17196" s="87"/>
      <c r="H17196" s="47"/>
      <c r="I17196" s="120">
        <v>326</v>
      </c>
      <c r="J17196" s="120">
        <v>0</v>
      </c>
    </row>
    <row r="17197" spans="1:10" ht="15" customHeight="1">
      <c r="A17197" s="46" t="s">
        <v>30663</v>
      </c>
      <c r="B17197" s="46" t="s">
        <v>34129</v>
      </c>
      <c r="C17197" s="47">
        <v>17.1218</v>
      </c>
      <c r="D17197" s="119" t="s">
        <v>24221</v>
      </c>
      <c r="E17197" s="46" t="s">
        <v>24223</v>
      </c>
      <c r="F17197" s="121">
        <v>17.694400000000002</v>
      </c>
      <c r="G17197" s="87"/>
      <c r="H17197" s="47"/>
      <c r="I17197" s="120">
        <v>1</v>
      </c>
      <c r="J17197" s="120">
        <v>0</v>
      </c>
    </row>
    <row r="17198" spans="1:10" ht="15" customHeight="1">
      <c r="A17198" s="46" t="s">
        <v>30662</v>
      </c>
      <c r="B17198" s="46" t="s">
        <v>34128</v>
      </c>
      <c r="C17198" s="47">
        <v>14.9534</v>
      </c>
      <c r="D17198" s="119" t="s">
        <v>24219</v>
      </c>
      <c r="E17198" s="46" t="s">
        <v>24221</v>
      </c>
      <c r="F17198" s="121">
        <v>7.7880000000000003</v>
      </c>
      <c r="G17198" s="87"/>
      <c r="H17198" s="47"/>
      <c r="I17198" s="120">
        <v>0</v>
      </c>
      <c r="J17198" s="120">
        <v>0</v>
      </c>
    </row>
    <row r="17199" spans="1:10" ht="15" customHeight="1">
      <c r="A17199" s="46" t="s">
        <v>30660</v>
      </c>
      <c r="B17199" s="46" t="s">
        <v>30661</v>
      </c>
      <c r="C17199" s="47">
        <v>2.7326000000000001</v>
      </c>
      <c r="D17199" s="119" t="s">
        <v>24217</v>
      </c>
      <c r="E17199" s="46" t="s">
        <v>24219</v>
      </c>
      <c r="F17199" s="121">
        <v>15.687200000000001</v>
      </c>
      <c r="G17199" s="87"/>
      <c r="H17199" s="47"/>
      <c r="I17199" s="120">
        <v>0</v>
      </c>
      <c r="J17199" s="120">
        <v>0</v>
      </c>
    </row>
    <row r="17200" spans="1:10" ht="15" customHeight="1">
      <c r="A17200" s="46" t="s">
        <v>30658</v>
      </c>
      <c r="B17200" s="46" t="s">
        <v>30659</v>
      </c>
      <c r="C17200" s="47">
        <v>12.036</v>
      </c>
      <c r="D17200" s="119" t="s">
        <v>24215</v>
      </c>
      <c r="E17200" s="46" t="s">
        <v>24217</v>
      </c>
      <c r="F17200" s="121">
        <v>17.694400000000002</v>
      </c>
      <c r="G17200" s="87"/>
      <c r="H17200" s="47"/>
      <c r="I17200" s="120">
        <v>10</v>
      </c>
      <c r="J17200" s="120">
        <v>0</v>
      </c>
    </row>
    <row r="17201" spans="1:10" ht="15" customHeight="1">
      <c r="A17201" s="46" t="s">
        <v>30656</v>
      </c>
      <c r="B17201" s="46" t="s">
        <v>30657</v>
      </c>
      <c r="C17201" s="47">
        <v>11.3452</v>
      </c>
      <c r="D17201" s="119" t="s">
        <v>24213</v>
      </c>
      <c r="E17201" s="46" t="s">
        <v>24215</v>
      </c>
      <c r="F17201" s="121">
        <v>9.9101999999999997</v>
      </c>
      <c r="G17201" s="87"/>
      <c r="H17201" s="47"/>
      <c r="I17201" s="120">
        <v>0</v>
      </c>
      <c r="J17201" s="120">
        <v>0</v>
      </c>
    </row>
    <row r="17202" spans="1:10" ht="15" customHeight="1">
      <c r="A17202" s="46" t="s">
        <v>30654</v>
      </c>
      <c r="B17202" s="46" t="s">
        <v>30655</v>
      </c>
      <c r="C17202" s="47">
        <v>12.036</v>
      </c>
      <c r="D17202" s="119" t="s">
        <v>24385</v>
      </c>
      <c r="E17202" s="46" t="s">
        <v>24213</v>
      </c>
      <c r="F17202" s="121">
        <v>1.012</v>
      </c>
      <c r="G17202" s="87"/>
      <c r="H17202" s="47"/>
      <c r="I17202" s="120">
        <v>169</v>
      </c>
      <c r="J17202" s="120">
        <v>0</v>
      </c>
    </row>
    <row r="17203" spans="1:10" ht="15" customHeight="1">
      <c r="A17203" s="46" t="s">
        <v>30705</v>
      </c>
      <c r="B17203" s="46" t="s">
        <v>30706</v>
      </c>
      <c r="C17203" s="47">
        <v>575.84519999999998</v>
      </c>
      <c r="D17203" s="119" t="s">
        <v>24383</v>
      </c>
      <c r="E17203" s="46" t="s">
        <v>24385</v>
      </c>
      <c r="F17203" s="121">
        <v>0.1012</v>
      </c>
      <c r="G17203" s="87"/>
      <c r="H17203" s="47"/>
      <c r="I17203" s="120">
        <v>0</v>
      </c>
      <c r="J17203" s="120">
        <v>0</v>
      </c>
    </row>
    <row r="17204" spans="1:10" ht="15" customHeight="1">
      <c r="A17204" s="46" t="s">
        <v>30703</v>
      </c>
      <c r="B17204" s="46" t="s">
        <v>30704</v>
      </c>
      <c r="C17204" s="47">
        <v>863.51220000000001</v>
      </c>
      <c r="D17204" s="119" t="s">
        <v>24381</v>
      </c>
      <c r="E17204" s="46" t="s">
        <v>24383</v>
      </c>
      <c r="F17204" s="121">
        <v>0.21160000000000001</v>
      </c>
      <c r="G17204" s="87"/>
      <c r="H17204" s="47"/>
      <c r="I17204" s="120">
        <v>0</v>
      </c>
      <c r="J17204" s="120">
        <v>0</v>
      </c>
    </row>
    <row r="17205" spans="1:10" ht="15" customHeight="1">
      <c r="A17205" s="46" t="s">
        <v>30701</v>
      </c>
      <c r="B17205" s="46" t="s">
        <v>30702</v>
      </c>
      <c r="C17205" s="47">
        <v>434.40499999999997</v>
      </c>
      <c r="D17205" s="119" t="s">
        <v>24379</v>
      </c>
      <c r="E17205" s="46" t="s">
        <v>24381</v>
      </c>
      <c r="F17205" s="121">
        <v>0.33660000000000001</v>
      </c>
      <c r="G17205" s="87"/>
      <c r="H17205" s="47"/>
      <c r="I17205" s="120">
        <v>0</v>
      </c>
      <c r="J17205" s="120">
        <v>0</v>
      </c>
    </row>
    <row r="17206" spans="1:10" ht="15" customHeight="1">
      <c r="A17206" s="46" t="s">
        <v>30699</v>
      </c>
      <c r="B17206" s="46" t="s">
        <v>30700</v>
      </c>
      <c r="C17206" s="47">
        <v>651.45659999999998</v>
      </c>
      <c r="D17206" s="119" t="s">
        <v>24377</v>
      </c>
      <c r="E17206" s="46" t="s">
        <v>24379</v>
      </c>
      <c r="F17206" s="121">
        <v>0.36020000000000002</v>
      </c>
      <c r="G17206" s="87"/>
      <c r="H17206" s="47"/>
      <c r="I17206" s="120">
        <v>0</v>
      </c>
      <c r="J17206" s="120">
        <v>0</v>
      </c>
    </row>
    <row r="17207" spans="1:10" ht="15" customHeight="1">
      <c r="A17207" s="46" t="s">
        <v>30697</v>
      </c>
      <c r="B17207" s="46" t="s">
        <v>30698</v>
      </c>
      <c r="C17207" s="47">
        <v>976.97559999999999</v>
      </c>
      <c r="D17207" s="119" t="s">
        <v>24375</v>
      </c>
      <c r="E17207" s="46" t="s">
        <v>24377</v>
      </c>
      <c r="F17207" s="121">
        <v>0.55300000000000005</v>
      </c>
      <c r="G17207" s="87"/>
      <c r="H17207" s="47"/>
      <c r="I17207" s="120">
        <v>0</v>
      </c>
      <c r="J17207" s="120">
        <v>0</v>
      </c>
    </row>
    <row r="17208" spans="1:10" ht="15" customHeight="1">
      <c r="A17208" s="46" t="s">
        <v>1046</v>
      </c>
      <c r="B17208" s="46" t="s">
        <v>1047</v>
      </c>
      <c r="C17208" s="47">
        <v>94.477199999999996</v>
      </c>
      <c r="D17208" s="119" t="s">
        <v>24373</v>
      </c>
      <c r="E17208" s="46" t="s">
        <v>24375</v>
      </c>
      <c r="F17208" s="121">
        <v>0.61060000000000003</v>
      </c>
      <c r="G17208" s="87"/>
      <c r="H17208" s="47"/>
      <c r="I17208" s="120">
        <v>0</v>
      </c>
      <c r="J17208" s="120">
        <v>0</v>
      </c>
    </row>
    <row r="17209" spans="1:10" ht="15" customHeight="1">
      <c r="A17209" s="46" t="s">
        <v>36383</v>
      </c>
      <c r="B17209" s="46" t="s">
        <v>36384</v>
      </c>
      <c r="C17209" s="47">
        <v>378.29840000000002</v>
      </c>
      <c r="D17209" s="119" t="s">
        <v>24371</v>
      </c>
      <c r="E17209" s="46" t="s">
        <v>24373</v>
      </c>
      <c r="F17209" s="121">
        <v>0.92779999999999996</v>
      </c>
      <c r="G17209" s="87"/>
      <c r="H17209" s="47"/>
      <c r="I17209" s="120">
        <v>0</v>
      </c>
      <c r="J17209" s="120">
        <v>0</v>
      </c>
    </row>
    <row r="17210" spans="1:10" ht="15" customHeight="1">
      <c r="A17210" s="46" t="s">
        <v>30695</v>
      </c>
      <c r="B17210" s="46" t="s">
        <v>30696</v>
      </c>
      <c r="C17210" s="47">
        <v>10.4842</v>
      </c>
      <c r="D17210" s="119" t="s">
        <v>24369</v>
      </c>
      <c r="E17210" s="46" t="s">
        <v>24371</v>
      </c>
      <c r="F17210" s="121">
        <v>0.253</v>
      </c>
      <c r="G17210" s="87"/>
      <c r="H17210" s="47"/>
      <c r="I17210" s="120">
        <v>89</v>
      </c>
      <c r="J17210" s="120">
        <v>0</v>
      </c>
    </row>
    <row r="17211" spans="1:10" ht="15" customHeight="1">
      <c r="A17211" s="46" t="s">
        <v>30693</v>
      </c>
      <c r="B17211" s="46" t="s">
        <v>30694</v>
      </c>
      <c r="C17211" s="47">
        <v>12.268800000000001</v>
      </c>
      <c r="D17211" s="119" t="s">
        <v>24367</v>
      </c>
      <c r="E17211" s="46" t="s">
        <v>24369</v>
      </c>
      <c r="F17211" s="121">
        <v>0.78439999999999999</v>
      </c>
      <c r="G17211" s="87"/>
      <c r="H17211" s="47"/>
      <c r="I17211" s="120">
        <v>68</v>
      </c>
      <c r="J17211" s="120">
        <v>0</v>
      </c>
    </row>
    <row r="17212" spans="1:10" ht="15" customHeight="1">
      <c r="A17212" s="46" t="s">
        <v>30691</v>
      </c>
      <c r="B17212" s="46" t="s">
        <v>30692</v>
      </c>
      <c r="C17212" s="47">
        <v>162.655</v>
      </c>
      <c r="D17212" s="119" t="s">
        <v>24457</v>
      </c>
      <c r="E17212" s="46" t="s">
        <v>24367</v>
      </c>
      <c r="F17212" s="121">
        <v>2.9096000000000002</v>
      </c>
      <c r="G17212" s="87"/>
      <c r="H17212" s="47"/>
      <c r="I17212" s="120">
        <v>31</v>
      </c>
      <c r="J17212" s="120">
        <v>0</v>
      </c>
    </row>
    <row r="17213" spans="1:10" ht="15" customHeight="1">
      <c r="A17213" s="46" t="s">
        <v>30690</v>
      </c>
      <c r="B17213" s="46" t="s">
        <v>30689</v>
      </c>
      <c r="C17213" s="47">
        <v>348.8252</v>
      </c>
      <c r="D17213" s="119" t="s">
        <v>24455</v>
      </c>
      <c r="E17213" s="46" t="s">
        <v>24457</v>
      </c>
      <c r="F17213" s="121">
        <v>0.86019999999999996</v>
      </c>
      <c r="G17213" s="87"/>
      <c r="H17213" s="47"/>
      <c r="I17213" s="120">
        <v>0</v>
      </c>
      <c r="J17213" s="120">
        <v>0</v>
      </c>
    </row>
    <row r="17214" spans="1:10" ht="15" customHeight="1">
      <c r="A17214" s="46" t="s">
        <v>30688</v>
      </c>
      <c r="B17214" s="46" t="s">
        <v>30689</v>
      </c>
      <c r="C17214" s="47">
        <v>383.40100000000001</v>
      </c>
      <c r="D17214" s="119" t="s">
        <v>24453</v>
      </c>
      <c r="E17214" s="46" t="s">
        <v>24455</v>
      </c>
      <c r="F17214" s="121">
        <v>0.83499999999999996</v>
      </c>
      <c r="G17214" s="87"/>
      <c r="H17214" s="47"/>
      <c r="I17214" s="120">
        <v>5</v>
      </c>
      <c r="J17214" s="120">
        <v>0</v>
      </c>
    </row>
    <row r="17215" spans="1:10" ht="15" customHeight="1">
      <c r="A17215" s="46" t="s">
        <v>30686</v>
      </c>
      <c r="B17215" s="46" t="s">
        <v>30687</v>
      </c>
      <c r="C17215" s="47">
        <v>218.44560000000001</v>
      </c>
      <c r="D17215" s="119" t="s">
        <v>24451</v>
      </c>
      <c r="E17215" s="46" t="s">
        <v>24453</v>
      </c>
      <c r="F17215" s="121">
        <v>0.96140000000000003</v>
      </c>
      <c r="G17215" s="87"/>
      <c r="H17215" s="47"/>
      <c r="I17215" s="120">
        <v>0</v>
      </c>
      <c r="J17215" s="120">
        <v>0</v>
      </c>
    </row>
    <row r="17216" spans="1:10" ht="15" customHeight="1">
      <c r="A17216" s="46" t="s">
        <v>30684</v>
      </c>
      <c r="B17216" s="46" t="s">
        <v>30685</v>
      </c>
      <c r="C17216" s="47">
        <v>232.13200000000001</v>
      </c>
      <c r="D17216" s="119" t="s">
        <v>24449</v>
      </c>
      <c r="E17216" s="46" t="s">
        <v>24451</v>
      </c>
      <c r="F17216" s="121">
        <v>1.1386000000000001</v>
      </c>
      <c r="G17216" s="87"/>
      <c r="H17216" s="47"/>
      <c r="I17216" s="120">
        <v>4</v>
      </c>
      <c r="J17216" s="120">
        <v>0</v>
      </c>
    </row>
    <row r="17217" spans="1:10" ht="15" customHeight="1">
      <c r="A17217" s="46" t="s">
        <v>30682</v>
      </c>
      <c r="B17217" s="46" t="s">
        <v>30683</v>
      </c>
      <c r="C17217" s="47">
        <v>93.364000000000004</v>
      </c>
      <c r="D17217" s="119" t="s">
        <v>24447</v>
      </c>
      <c r="E17217" s="46" t="s">
        <v>24449</v>
      </c>
      <c r="F17217" s="121">
        <v>1.5434000000000001</v>
      </c>
      <c r="G17217" s="87"/>
      <c r="H17217" s="47"/>
      <c r="I17217" s="120">
        <v>0</v>
      </c>
      <c r="J17217" s="120">
        <v>0</v>
      </c>
    </row>
    <row r="17218" spans="1:10" ht="15" customHeight="1">
      <c r="A17218" s="46" t="s">
        <v>30680</v>
      </c>
      <c r="B17218" s="46" t="s">
        <v>30681</v>
      </c>
      <c r="C17218" s="47">
        <v>104.93559999999999</v>
      </c>
      <c r="D17218" s="119" t="s">
        <v>24445</v>
      </c>
      <c r="E17218" s="46" t="s">
        <v>24447</v>
      </c>
      <c r="F17218" s="121">
        <v>1.6446000000000001</v>
      </c>
      <c r="G17218" s="87"/>
      <c r="H17218" s="47"/>
      <c r="I17218" s="120">
        <v>0</v>
      </c>
      <c r="J17218" s="120">
        <v>0</v>
      </c>
    </row>
    <row r="17219" spans="1:10" ht="15" customHeight="1">
      <c r="A17219" s="46" t="s">
        <v>30678</v>
      </c>
      <c r="B17219" s="46" t="s">
        <v>30679</v>
      </c>
      <c r="C17219" s="47">
        <v>89.692599999999999</v>
      </c>
      <c r="D17219" s="119" t="s">
        <v>24444</v>
      </c>
      <c r="E17219" s="46" t="s">
        <v>24445</v>
      </c>
      <c r="F17219" s="121">
        <v>1.8724000000000001</v>
      </c>
      <c r="G17219" s="87"/>
      <c r="H17219" s="47"/>
      <c r="I17219" s="120">
        <v>6</v>
      </c>
      <c r="J17219" s="120">
        <v>0</v>
      </c>
    </row>
    <row r="17220" spans="1:10" ht="15" customHeight="1">
      <c r="A17220" s="46" t="s">
        <v>30676</v>
      </c>
      <c r="B17220" s="46" t="s">
        <v>30677</v>
      </c>
      <c r="C17220" s="47">
        <v>58.091000000000001</v>
      </c>
      <c r="D17220" s="119" t="s">
        <v>24442</v>
      </c>
      <c r="E17220" s="46" t="s">
        <v>24444</v>
      </c>
      <c r="F17220" s="121">
        <v>2.3530000000000002</v>
      </c>
      <c r="G17220" s="87"/>
      <c r="H17220" s="47"/>
      <c r="I17220" s="120">
        <v>6</v>
      </c>
      <c r="J17220" s="120">
        <v>0</v>
      </c>
    </row>
    <row r="17221" spans="1:10" ht="15" customHeight="1">
      <c r="A17221" s="46" t="s">
        <v>30674</v>
      </c>
      <c r="B17221" s="46" t="s">
        <v>30675</v>
      </c>
      <c r="C17221" s="47">
        <v>82.953999999999994</v>
      </c>
      <c r="D17221" s="119" t="s">
        <v>24440</v>
      </c>
      <c r="E17221" s="46" t="s">
        <v>24442</v>
      </c>
      <c r="F17221" s="121">
        <v>2.9096000000000002</v>
      </c>
      <c r="G17221" s="87"/>
      <c r="H17221" s="47"/>
      <c r="I17221" s="120">
        <v>4</v>
      </c>
      <c r="J17221" s="120">
        <v>0</v>
      </c>
    </row>
    <row r="17222" spans="1:10" ht="15" customHeight="1">
      <c r="A17222" s="46" t="s">
        <v>30672</v>
      </c>
      <c r="B17222" s="46" t="s">
        <v>30673</v>
      </c>
      <c r="C17222" s="47">
        <v>24.0962</v>
      </c>
      <c r="D17222" s="119" t="s">
        <v>24438</v>
      </c>
      <c r="E17222" s="46" t="s">
        <v>24440</v>
      </c>
      <c r="F17222" s="121">
        <v>0.86019999999999996</v>
      </c>
      <c r="G17222" s="87"/>
      <c r="H17222" s="47"/>
      <c r="I17222" s="120">
        <v>0</v>
      </c>
      <c r="J17222" s="120">
        <v>0</v>
      </c>
    </row>
    <row r="17223" spans="1:10" ht="15" customHeight="1">
      <c r="A17223" s="46" t="s">
        <v>34140</v>
      </c>
      <c r="B17223" s="46" t="s">
        <v>34141</v>
      </c>
      <c r="C17223" s="47">
        <v>40700.927799999998</v>
      </c>
      <c r="D17223" s="119" t="s">
        <v>24436</v>
      </c>
      <c r="E17223" s="46" t="s">
        <v>24438</v>
      </c>
      <c r="F17223" s="121">
        <v>0.96140000000000003</v>
      </c>
      <c r="G17223" s="87"/>
      <c r="H17223" s="47"/>
      <c r="I17223" s="120">
        <v>0</v>
      </c>
      <c r="J17223" s="120">
        <v>0</v>
      </c>
    </row>
    <row r="17224" spans="1:10" ht="15" customHeight="1">
      <c r="A17224" s="46" t="s">
        <v>34165</v>
      </c>
      <c r="B17224" s="46" t="s">
        <v>34166</v>
      </c>
      <c r="C17224" s="47">
        <v>4.3684000000000003</v>
      </c>
      <c r="D17224" s="119" t="s">
        <v>24434</v>
      </c>
      <c r="E17224" s="46" t="s">
        <v>24436</v>
      </c>
      <c r="F17224" s="121">
        <v>1.1386000000000001</v>
      </c>
      <c r="G17224" s="87"/>
      <c r="H17224" s="47"/>
      <c r="I17224" s="120">
        <v>0</v>
      </c>
      <c r="J17224" s="120">
        <v>0</v>
      </c>
    </row>
    <row r="17225" spans="1:10" ht="15" customHeight="1">
      <c r="A17225" s="46" t="s">
        <v>34174</v>
      </c>
      <c r="B17225" s="46" t="s">
        <v>34175</v>
      </c>
      <c r="C17225" s="47">
        <v>117.4602</v>
      </c>
      <c r="D17225" s="119" t="s">
        <v>24432</v>
      </c>
      <c r="E17225" s="46" t="s">
        <v>24434</v>
      </c>
      <c r="F17225" s="121">
        <v>1.3664000000000001</v>
      </c>
      <c r="G17225" s="87"/>
      <c r="H17225" s="47"/>
      <c r="I17225" s="120">
        <v>0</v>
      </c>
      <c r="J17225" s="120">
        <v>0</v>
      </c>
    </row>
    <row r="17226" spans="1:10" ht="15" customHeight="1">
      <c r="A17226" s="46" t="s">
        <v>34180</v>
      </c>
      <c r="B17226" s="46" t="s">
        <v>34181</v>
      </c>
      <c r="C17226" s="47">
        <v>145.7388</v>
      </c>
      <c r="D17226" s="119" t="s">
        <v>24430</v>
      </c>
      <c r="E17226" s="46" t="s">
        <v>24432</v>
      </c>
      <c r="F17226" s="121">
        <v>2.3277999999999999</v>
      </c>
      <c r="G17226" s="87"/>
      <c r="H17226" s="47"/>
      <c r="I17226" s="120">
        <v>0</v>
      </c>
      <c r="J17226" s="120">
        <v>0</v>
      </c>
    </row>
    <row r="17227" spans="1:10" ht="15" customHeight="1">
      <c r="A17227" s="46" t="s">
        <v>34176</v>
      </c>
      <c r="B17227" s="46" t="s">
        <v>34177</v>
      </c>
      <c r="C17227" s="47">
        <v>128.26519999999999</v>
      </c>
      <c r="D17227" s="119" t="s">
        <v>24428</v>
      </c>
      <c r="E17227" s="46" t="s">
        <v>24430</v>
      </c>
      <c r="F17227" s="121">
        <v>1.8724000000000001</v>
      </c>
      <c r="G17227" s="87"/>
      <c r="H17227" s="47"/>
      <c r="I17227" s="120">
        <v>0</v>
      </c>
      <c r="J17227" s="120">
        <v>0</v>
      </c>
    </row>
    <row r="17228" spans="1:10" ht="15" customHeight="1">
      <c r="A17228" s="46" t="s">
        <v>34172</v>
      </c>
      <c r="B17228" s="46" t="s">
        <v>34173</v>
      </c>
      <c r="C17228" s="47">
        <v>178.45580000000001</v>
      </c>
      <c r="D17228" s="119" t="s">
        <v>24426</v>
      </c>
      <c r="E17228" s="46" t="s">
        <v>24428</v>
      </c>
      <c r="F17228" s="121">
        <v>2.3530000000000002</v>
      </c>
      <c r="G17228" s="87"/>
      <c r="H17228" s="47"/>
      <c r="I17228" s="120">
        <v>0</v>
      </c>
      <c r="J17228" s="120">
        <v>0</v>
      </c>
    </row>
    <row r="17229" spans="1:10" ht="15" customHeight="1">
      <c r="A17229" s="46" t="s">
        <v>34163</v>
      </c>
      <c r="B17229" s="46" t="s">
        <v>34164</v>
      </c>
      <c r="C17229" s="47">
        <v>32.763399999999997</v>
      </c>
      <c r="D17229" s="119" t="s">
        <v>24424</v>
      </c>
      <c r="E17229" s="46" t="s">
        <v>24426</v>
      </c>
      <c r="F17229" s="121">
        <v>2.9096000000000002</v>
      </c>
      <c r="G17229" s="87"/>
      <c r="H17229" s="47"/>
      <c r="I17229" s="120">
        <v>0</v>
      </c>
      <c r="J17229" s="120">
        <v>0</v>
      </c>
    </row>
    <row r="17230" spans="1:10" ht="15" customHeight="1">
      <c r="A17230" s="46" t="s">
        <v>34202</v>
      </c>
      <c r="B17230" s="46" t="s">
        <v>34203</v>
      </c>
      <c r="C17230" s="47">
        <v>64.364999999999995</v>
      </c>
      <c r="D17230" s="119" t="s">
        <v>24422</v>
      </c>
      <c r="E17230" s="46" t="s">
        <v>24424</v>
      </c>
      <c r="F17230" s="121">
        <v>1.1132</v>
      </c>
      <c r="G17230" s="87"/>
      <c r="H17230" s="47"/>
      <c r="I17230" s="120">
        <v>0</v>
      </c>
      <c r="J17230" s="120">
        <v>0</v>
      </c>
    </row>
    <row r="17231" spans="1:10" ht="15" customHeight="1">
      <c r="A17231" s="46" t="s">
        <v>34196</v>
      </c>
      <c r="B17231" s="46" t="s">
        <v>34197</v>
      </c>
      <c r="C17231" s="47">
        <v>367.60039999999998</v>
      </c>
      <c r="D17231" s="119" t="s">
        <v>24420</v>
      </c>
      <c r="E17231" s="46" t="s">
        <v>24422</v>
      </c>
      <c r="F17231" s="121">
        <v>1.5434000000000001</v>
      </c>
      <c r="G17231" s="87"/>
      <c r="H17231" s="47"/>
      <c r="I17231" s="120">
        <v>0</v>
      </c>
      <c r="J17231" s="120">
        <v>0</v>
      </c>
    </row>
    <row r="17232" spans="1:10" ht="15" customHeight="1">
      <c r="A17232" s="46" t="s">
        <v>34198</v>
      </c>
      <c r="B17232" s="46" t="s">
        <v>34199</v>
      </c>
      <c r="C17232" s="47">
        <v>723.16420000000005</v>
      </c>
      <c r="D17232" s="119" t="s">
        <v>24418</v>
      </c>
      <c r="E17232" s="46" t="s">
        <v>24420</v>
      </c>
      <c r="F17232" s="121">
        <v>2.3277999999999999</v>
      </c>
      <c r="G17232" s="87"/>
      <c r="H17232" s="47"/>
      <c r="I17232" s="120">
        <v>0</v>
      </c>
      <c r="J17232" s="120">
        <v>0</v>
      </c>
    </row>
    <row r="17233" spans="1:10" ht="15" customHeight="1">
      <c r="A17233" s="46" t="s">
        <v>34190</v>
      </c>
      <c r="B17233" s="46" t="s">
        <v>34191</v>
      </c>
      <c r="C17233" s="47">
        <v>327.40120000000002</v>
      </c>
      <c r="D17233" s="119" t="s">
        <v>24416</v>
      </c>
      <c r="E17233" s="46" t="s">
        <v>24418</v>
      </c>
      <c r="F17233" s="121">
        <v>1.8724000000000001</v>
      </c>
      <c r="G17233" s="87"/>
      <c r="H17233" s="47"/>
      <c r="I17233" s="120">
        <v>0</v>
      </c>
      <c r="J17233" s="120">
        <v>0</v>
      </c>
    </row>
    <row r="17234" spans="1:10" ht="15" customHeight="1">
      <c r="A17234" s="46" t="s">
        <v>34192</v>
      </c>
      <c r="B17234" s="46" t="s">
        <v>34193</v>
      </c>
      <c r="C17234" s="47">
        <v>327.40120000000002</v>
      </c>
      <c r="D17234" s="119" t="s">
        <v>24414</v>
      </c>
      <c r="E17234" s="46" t="s">
        <v>24416</v>
      </c>
      <c r="F17234" s="121">
        <v>2.3530000000000002</v>
      </c>
      <c r="G17234" s="87"/>
      <c r="H17234" s="47"/>
      <c r="I17234" s="120">
        <v>0</v>
      </c>
      <c r="J17234" s="120">
        <v>0</v>
      </c>
    </row>
    <row r="17235" spans="1:10" ht="15" customHeight="1">
      <c r="A17235" s="46" t="s">
        <v>34194</v>
      </c>
      <c r="B17235" s="46" t="s">
        <v>34195</v>
      </c>
      <c r="C17235" s="47">
        <v>327.40120000000002</v>
      </c>
      <c r="D17235" s="119" t="s">
        <v>24412</v>
      </c>
      <c r="E17235" s="46" t="s">
        <v>24414</v>
      </c>
      <c r="F17235" s="121">
        <v>2.9096000000000002</v>
      </c>
      <c r="G17235" s="87"/>
      <c r="H17235" s="47"/>
      <c r="I17235" s="120">
        <v>0</v>
      </c>
      <c r="J17235" s="120">
        <v>0</v>
      </c>
    </row>
    <row r="17236" spans="1:10" ht="15" customHeight="1">
      <c r="A17236" s="46" t="s">
        <v>34161</v>
      </c>
      <c r="B17236" s="46" t="s">
        <v>34162</v>
      </c>
      <c r="C17236" s="47">
        <v>12.408200000000001</v>
      </c>
      <c r="D17236" s="119" t="s">
        <v>24410</v>
      </c>
      <c r="E17236" s="46" t="s">
        <v>24412</v>
      </c>
      <c r="F17236" s="121">
        <v>1.6446000000000001</v>
      </c>
      <c r="G17236" s="87"/>
      <c r="H17236" s="47"/>
      <c r="I17236" s="120">
        <v>0</v>
      </c>
      <c r="J17236" s="120">
        <v>0</v>
      </c>
    </row>
    <row r="17237" spans="1:10" ht="15" customHeight="1">
      <c r="A17237" s="46" t="s">
        <v>34155</v>
      </c>
      <c r="B17237" s="46" t="s">
        <v>34156</v>
      </c>
      <c r="C17237" s="47">
        <v>2576.9198000000001</v>
      </c>
      <c r="D17237" s="119" t="s">
        <v>24408</v>
      </c>
      <c r="E17237" s="46" t="s">
        <v>24410</v>
      </c>
      <c r="F17237" s="121">
        <v>1.8218000000000001</v>
      </c>
      <c r="G17237" s="87"/>
      <c r="H17237" s="47"/>
      <c r="I17237" s="120">
        <v>0</v>
      </c>
      <c r="J17237" s="120">
        <v>0</v>
      </c>
    </row>
    <row r="17238" spans="1:10" ht="15" customHeight="1">
      <c r="A17238" s="46" t="s">
        <v>34157</v>
      </c>
      <c r="B17238" s="46" t="s">
        <v>34158</v>
      </c>
      <c r="C17238" s="47">
        <v>2693.1019999999999</v>
      </c>
      <c r="D17238" s="119" t="s">
        <v>24406</v>
      </c>
      <c r="E17238" s="46" t="s">
        <v>24408</v>
      </c>
      <c r="F17238" s="121">
        <v>1.9736</v>
      </c>
      <c r="G17238" s="87"/>
      <c r="H17238" s="47"/>
      <c r="I17238" s="120">
        <v>0</v>
      </c>
      <c r="J17238" s="120">
        <v>0</v>
      </c>
    </row>
    <row r="17239" spans="1:10" ht="15" customHeight="1">
      <c r="A17239" s="46" t="s">
        <v>34153</v>
      </c>
      <c r="B17239" s="46" t="s">
        <v>34154</v>
      </c>
      <c r="C17239" s="47">
        <v>762.15480000000002</v>
      </c>
      <c r="D17239" s="119" t="s">
        <v>24404</v>
      </c>
      <c r="E17239" s="46" t="s">
        <v>24406</v>
      </c>
      <c r="F17239" s="121">
        <v>2.5554000000000001</v>
      </c>
      <c r="G17239" s="87"/>
      <c r="H17239" s="47"/>
      <c r="I17239" s="120">
        <v>0</v>
      </c>
      <c r="J17239" s="120">
        <v>0</v>
      </c>
    </row>
    <row r="17240" spans="1:10" ht="15" customHeight="1">
      <c r="A17240" s="46" t="s">
        <v>34182</v>
      </c>
      <c r="B17240" s="46" t="s">
        <v>34183</v>
      </c>
      <c r="C17240" s="47">
        <v>148.99199999999999</v>
      </c>
      <c r="D17240" s="119" t="s">
        <v>24402</v>
      </c>
      <c r="E17240" s="46" t="s">
        <v>24404</v>
      </c>
      <c r="F17240" s="121">
        <v>2.9096000000000002</v>
      </c>
      <c r="G17240" s="87"/>
      <c r="H17240" s="47"/>
      <c r="I17240" s="120">
        <v>0</v>
      </c>
      <c r="J17240" s="120">
        <v>0</v>
      </c>
    </row>
    <row r="17241" spans="1:10" ht="15" customHeight="1">
      <c r="A17241" s="46" t="s">
        <v>34206</v>
      </c>
      <c r="B17241" s="46" t="s">
        <v>34207</v>
      </c>
      <c r="C17241" s="47">
        <v>2567.6251999999999</v>
      </c>
      <c r="D17241" s="119" t="s">
        <v>24400</v>
      </c>
      <c r="E17241" s="46" t="s">
        <v>24402</v>
      </c>
      <c r="F17241" s="121">
        <v>1.9736</v>
      </c>
      <c r="G17241" s="87"/>
      <c r="H17241" s="47"/>
      <c r="I17241" s="120">
        <v>0</v>
      </c>
      <c r="J17241" s="120">
        <v>0</v>
      </c>
    </row>
    <row r="17242" spans="1:10" ht="15" customHeight="1">
      <c r="A17242" s="46" t="s">
        <v>34208</v>
      </c>
      <c r="B17242" s="46" t="s">
        <v>34209</v>
      </c>
      <c r="C17242" s="47">
        <v>2974.96</v>
      </c>
      <c r="D17242" s="119" t="s">
        <v>24398</v>
      </c>
      <c r="E17242" s="46" t="s">
        <v>24400</v>
      </c>
      <c r="F17242" s="121">
        <v>2.3530000000000002</v>
      </c>
      <c r="G17242" s="87"/>
      <c r="H17242" s="47"/>
      <c r="I17242" s="120">
        <v>0</v>
      </c>
      <c r="J17242" s="120">
        <v>0</v>
      </c>
    </row>
    <row r="17243" spans="1:10" ht="15" customHeight="1">
      <c r="A17243" s="46" t="s">
        <v>34169</v>
      </c>
      <c r="B17243" s="46" t="s">
        <v>34168</v>
      </c>
      <c r="C17243" s="47">
        <v>1401.1566</v>
      </c>
      <c r="D17243" s="119" t="s">
        <v>24396</v>
      </c>
      <c r="E17243" s="46" t="s">
        <v>24398</v>
      </c>
      <c r="F17243" s="121">
        <v>2.9096000000000002</v>
      </c>
      <c r="G17243" s="87"/>
      <c r="H17243" s="47"/>
      <c r="I17243" s="120">
        <v>0</v>
      </c>
      <c r="J17243" s="120">
        <v>0</v>
      </c>
    </row>
    <row r="17244" spans="1:10" ht="15" customHeight="1">
      <c r="A17244" s="46" t="s">
        <v>34210</v>
      </c>
      <c r="B17244" s="46" t="s">
        <v>34211</v>
      </c>
      <c r="C17244" s="47">
        <v>1651.8778</v>
      </c>
      <c r="D17244" s="119" t="s">
        <v>24394</v>
      </c>
      <c r="E17244" s="46" t="s">
        <v>24396</v>
      </c>
      <c r="F17244" s="121">
        <v>1.9736</v>
      </c>
      <c r="G17244" s="87"/>
      <c r="H17244" s="47"/>
      <c r="I17244" s="120">
        <v>0</v>
      </c>
      <c r="J17244" s="120">
        <v>0</v>
      </c>
    </row>
    <row r="17245" spans="1:10" ht="15" customHeight="1">
      <c r="A17245" s="46" t="s">
        <v>34212</v>
      </c>
      <c r="B17245" s="46" t="s">
        <v>34213</v>
      </c>
      <c r="C17245" s="47">
        <v>1886.798</v>
      </c>
      <c r="D17245" s="119" t="s">
        <v>24392</v>
      </c>
      <c r="E17245" s="46" t="s">
        <v>24394</v>
      </c>
      <c r="F17245" s="121">
        <v>2.3530000000000002</v>
      </c>
      <c r="G17245" s="87"/>
      <c r="H17245" s="47"/>
      <c r="I17245" s="120">
        <v>0</v>
      </c>
      <c r="J17245" s="120">
        <v>0</v>
      </c>
    </row>
    <row r="17246" spans="1:10" ht="15" customHeight="1">
      <c r="A17246" s="46" t="s">
        <v>34145</v>
      </c>
      <c r="B17246" s="46" t="s">
        <v>34146</v>
      </c>
      <c r="C17246" s="47">
        <v>7231.1764000000003</v>
      </c>
      <c r="D17246" s="119" t="s">
        <v>24390</v>
      </c>
      <c r="E17246" s="46" t="s">
        <v>24392</v>
      </c>
      <c r="F17246" s="121">
        <v>2.9096000000000002</v>
      </c>
      <c r="G17246" s="87"/>
      <c r="H17246" s="47"/>
      <c r="I17246" s="120">
        <v>0</v>
      </c>
      <c r="J17246" s="120">
        <v>0</v>
      </c>
    </row>
    <row r="17247" spans="1:10" ht="15" customHeight="1">
      <c r="A17247" s="46" t="s">
        <v>34204</v>
      </c>
      <c r="B17247" s="46" t="s">
        <v>34205</v>
      </c>
      <c r="C17247" s="47">
        <v>45.775799999999997</v>
      </c>
      <c r="D17247" s="119" t="s">
        <v>24526</v>
      </c>
      <c r="E17247" s="46" t="s">
        <v>24390</v>
      </c>
      <c r="F17247" s="121">
        <v>19.465199999999999</v>
      </c>
      <c r="G17247" s="87"/>
      <c r="H17247" s="47"/>
      <c r="I17247" s="120">
        <v>0</v>
      </c>
      <c r="J17247" s="120">
        <v>0</v>
      </c>
    </row>
    <row r="17248" spans="1:10" ht="15" customHeight="1">
      <c r="A17248" s="46" t="s">
        <v>34188</v>
      </c>
      <c r="B17248" s="46" t="s">
        <v>34189</v>
      </c>
      <c r="C17248" s="47">
        <v>44.613999999999997</v>
      </c>
      <c r="D17248" s="119" t="s">
        <v>24524</v>
      </c>
      <c r="E17248" s="46" t="s">
        <v>24526</v>
      </c>
      <c r="F17248" s="121">
        <v>0.77639999999999998</v>
      </c>
      <c r="G17248" s="87"/>
      <c r="H17248" s="47"/>
      <c r="I17248" s="120">
        <v>0</v>
      </c>
      <c r="J17248" s="120">
        <v>0</v>
      </c>
    </row>
    <row r="17249" spans="1:10" ht="15" customHeight="1">
      <c r="A17249" s="46" t="s">
        <v>34186</v>
      </c>
      <c r="B17249" s="46" t="s">
        <v>34187</v>
      </c>
      <c r="C17249" s="47">
        <v>54.605600000000003</v>
      </c>
      <c r="D17249" s="119" t="s">
        <v>24522</v>
      </c>
      <c r="E17249" s="46" t="s">
        <v>24524</v>
      </c>
      <c r="F17249" s="121">
        <v>0.91100000000000003</v>
      </c>
      <c r="G17249" s="87"/>
      <c r="H17249" s="47"/>
      <c r="I17249" s="120">
        <v>0</v>
      </c>
      <c r="J17249" s="120">
        <v>0</v>
      </c>
    </row>
    <row r="17250" spans="1:10" ht="15" customHeight="1">
      <c r="A17250" s="46" t="s">
        <v>34184</v>
      </c>
      <c r="B17250" s="46" t="s">
        <v>34185</v>
      </c>
      <c r="C17250" s="47">
        <v>59.95</v>
      </c>
      <c r="D17250" s="119" t="s">
        <v>24520</v>
      </c>
      <c r="E17250" s="46" t="s">
        <v>24522</v>
      </c>
      <c r="F17250" s="121">
        <v>1.1112</v>
      </c>
      <c r="G17250" s="87"/>
      <c r="H17250" s="47"/>
      <c r="I17250" s="120">
        <v>0</v>
      </c>
      <c r="J17250" s="120">
        <v>0</v>
      </c>
    </row>
    <row r="17251" spans="1:10" ht="15" customHeight="1">
      <c r="A17251" s="46" t="s">
        <v>34167</v>
      </c>
      <c r="B17251" s="46" t="s">
        <v>34168</v>
      </c>
      <c r="C17251" s="47">
        <v>3160.1541999999999</v>
      </c>
      <c r="D17251" s="119" t="s">
        <v>24518</v>
      </c>
      <c r="E17251" s="46" t="s">
        <v>24520</v>
      </c>
      <c r="F17251" s="121">
        <v>1.3673999999999999</v>
      </c>
      <c r="G17251" s="87"/>
      <c r="H17251" s="47"/>
      <c r="I17251" s="120">
        <v>0</v>
      </c>
      <c r="J17251" s="120">
        <v>0</v>
      </c>
    </row>
    <row r="17252" spans="1:10" ht="15" customHeight="1">
      <c r="A17252" s="46" t="s">
        <v>34170</v>
      </c>
      <c r="B17252" s="46" t="s">
        <v>34171</v>
      </c>
      <c r="C17252" s="47">
        <v>464.35680000000002</v>
      </c>
      <c r="D17252" s="119" t="s">
        <v>24516</v>
      </c>
      <c r="E17252" s="46" t="s">
        <v>24518</v>
      </c>
      <c r="F17252" s="121">
        <v>2.4138000000000002</v>
      </c>
      <c r="G17252" s="87"/>
      <c r="H17252" s="47"/>
      <c r="I17252" s="120">
        <v>0</v>
      </c>
      <c r="J17252" s="120">
        <v>0</v>
      </c>
    </row>
    <row r="17253" spans="1:10" ht="15" customHeight="1">
      <c r="A17253" s="46" t="s">
        <v>34178</v>
      </c>
      <c r="B17253" s="46" t="s">
        <v>34179</v>
      </c>
      <c r="C17253" s="47">
        <v>64.179000000000002</v>
      </c>
      <c r="D17253" s="119" t="s">
        <v>24514</v>
      </c>
      <c r="E17253" s="46" t="s">
        <v>24516</v>
      </c>
      <c r="F17253" s="121">
        <v>3.3702000000000001</v>
      </c>
      <c r="G17253" s="87"/>
      <c r="H17253" s="47"/>
      <c r="I17253" s="120">
        <v>0</v>
      </c>
      <c r="J17253" s="120">
        <v>0</v>
      </c>
    </row>
    <row r="17254" spans="1:10" ht="15" customHeight="1">
      <c r="A17254" s="46" t="s">
        <v>34142</v>
      </c>
      <c r="B17254" s="46" t="s">
        <v>34141</v>
      </c>
      <c r="C17254" s="47">
        <v>40710.222399999999</v>
      </c>
      <c r="D17254" s="119" t="s">
        <v>24512</v>
      </c>
      <c r="E17254" s="46" t="s">
        <v>24514</v>
      </c>
      <c r="F17254" s="121">
        <v>4.5999999999999996</v>
      </c>
      <c r="G17254" s="87"/>
      <c r="H17254" s="47"/>
      <c r="I17254" s="120">
        <v>0</v>
      </c>
      <c r="J17254" s="120">
        <v>0</v>
      </c>
    </row>
    <row r="17255" spans="1:10" ht="15" customHeight="1">
      <c r="A17255" s="46" t="s">
        <v>34132</v>
      </c>
      <c r="B17255" s="46" t="s">
        <v>34133</v>
      </c>
      <c r="C17255" s="47">
        <v>6413.2542000000003</v>
      </c>
      <c r="D17255" s="119" t="s">
        <v>24510</v>
      </c>
      <c r="E17255" s="46" t="s">
        <v>24512</v>
      </c>
      <c r="F17255" s="121">
        <v>8.8474000000000004</v>
      </c>
      <c r="G17255" s="87"/>
      <c r="H17255" s="47"/>
      <c r="I17255" s="120">
        <v>0</v>
      </c>
      <c r="J17255" s="120">
        <v>0</v>
      </c>
    </row>
    <row r="17256" spans="1:10" ht="15" customHeight="1">
      <c r="A17256" s="46" t="s">
        <v>34130</v>
      </c>
      <c r="B17256" s="46" t="s">
        <v>34131</v>
      </c>
      <c r="C17256" s="47">
        <v>19249.057199999999</v>
      </c>
      <c r="D17256" s="119" t="s">
        <v>24508</v>
      </c>
      <c r="E17256" s="46" t="s">
        <v>24510</v>
      </c>
      <c r="F17256" s="121">
        <v>12.0336</v>
      </c>
      <c r="G17256" s="87"/>
      <c r="H17256" s="47"/>
      <c r="I17256" s="120">
        <v>0</v>
      </c>
      <c r="J17256" s="120">
        <v>0</v>
      </c>
    </row>
    <row r="17257" spans="1:10" ht="15" customHeight="1">
      <c r="A17257" s="46" t="s">
        <v>34136</v>
      </c>
      <c r="B17257" s="46" t="s">
        <v>34137</v>
      </c>
      <c r="C17257" s="47">
        <v>26384.964400000001</v>
      </c>
      <c r="D17257" s="119" t="s">
        <v>23931</v>
      </c>
      <c r="E17257" s="46" t="s">
        <v>24508</v>
      </c>
      <c r="F17257" s="121">
        <v>44.227600000000002</v>
      </c>
      <c r="G17257" s="87"/>
      <c r="H17257" s="47"/>
      <c r="I17257" s="120">
        <v>0</v>
      </c>
      <c r="J17257" s="120">
        <v>0</v>
      </c>
    </row>
    <row r="17258" spans="1:10" ht="15" customHeight="1">
      <c r="A17258" s="46" t="s">
        <v>34134</v>
      </c>
      <c r="B17258" s="46" t="s">
        <v>34135</v>
      </c>
      <c r="C17258" s="47">
        <v>8806.6062000000002</v>
      </c>
      <c r="D17258" s="119" t="s">
        <v>23929</v>
      </c>
      <c r="E17258" s="46" t="s">
        <v>23931</v>
      </c>
      <c r="F17258" s="121">
        <v>1.67</v>
      </c>
      <c r="G17258" s="87"/>
      <c r="H17258" s="47"/>
      <c r="I17258" s="120">
        <v>0</v>
      </c>
      <c r="J17258" s="120">
        <v>0</v>
      </c>
    </row>
    <row r="17259" spans="1:10" ht="15" customHeight="1">
      <c r="A17259" s="46" t="s">
        <v>34143</v>
      </c>
      <c r="B17259" s="46" t="s">
        <v>34144</v>
      </c>
      <c r="C17259" s="47">
        <v>11327.7588</v>
      </c>
      <c r="D17259" s="119" t="s">
        <v>561</v>
      </c>
      <c r="E17259" s="46" t="s">
        <v>23929</v>
      </c>
      <c r="F17259" s="121">
        <v>1.7307999999999999</v>
      </c>
      <c r="G17259" s="87"/>
      <c r="H17259" s="47"/>
      <c r="I17259" s="120">
        <v>0</v>
      </c>
      <c r="J17259" s="120">
        <v>0</v>
      </c>
    </row>
    <row r="17260" spans="1:10" ht="15" customHeight="1">
      <c r="A17260" s="46" t="s">
        <v>34138</v>
      </c>
      <c r="B17260" s="46" t="s">
        <v>34139</v>
      </c>
      <c r="C17260" s="47">
        <v>31513.243999999999</v>
      </c>
      <c r="D17260" s="119" t="s">
        <v>567</v>
      </c>
      <c r="E17260" s="46" t="s">
        <v>561</v>
      </c>
      <c r="F17260" s="121">
        <v>2.298</v>
      </c>
      <c r="G17260" s="87"/>
      <c r="H17260" s="47"/>
      <c r="I17260" s="120">
        <v>0</v>
      </c>
      <c r="J17260" s="120">
        <v>0</v>
      </c>
    </row>
    <row r="17261" spans="1:10" ht="15" customHeight="1">
      <c r="A17261" s="46" t="s">
        <v>34147</v>
      </c>
      <c r="B17261" s="46" t="s">
        <v>34148</v>
      </c>
      <c r="C17261" s="47">
        <v>14006.919</v>
      </c>
      <c r="D17261" s="119" t="s">
        <v>573</v>
      </c>
      <c r="E17261" s="46" t="s">
        <v>567</v>
      </c>
      <c r="F17261" s="121">
        <v>2.9805999999999999</v>
      </c>
      <c r="G17261" s="87"/>
      <c r="H17261" s="47"/>
      <c r="I17261" s="120">
        <v>0</v>
      </c>
      <c r="J17261" s="120">
        <v>0</v>
      </c>
    </row>
    <row r="17262" spans="1:10" ht="15" customHeight="1">
      <c r="A17262" s="46" t="s">
        <v>34149</v>
      </c>
      <c r="B17262" s="46" t="s">
        <v>34150</v>
      </c>
      <c r="C17262" s="47">
        <v>23196.9264</v>
      </c>
      <c r="D17262" s="119" t="s">
        <v>579</v>
      </c>
      <c r="E17262" s="46" t="s">
        <v>573</v>
      </c>
      <c r="F17262" s="121">
        <v>5.1917999999999997</v>
      </c>
      <c r="G17262" s="87"/>
      <c r="H17262" s="47"/>
      <c r="I17262" s="120">
        <v>0</v>
      </c>
      <c r="J17262" s="120">
        <v>0</v>
      </c>
    </row>
    <row r="17263" spans="1:10" ht="15" customHeight="1">
      <c r="A17263" s="46" t="s">
        <v>34151</v>
      </c>
      <c r="B17263" s="46" t="s">
        <v>34152</v>
      </c>
      <c r="C17263" s="47">
        <v>9912.6604000000007</v>
      </c>
      <c r="D17263" s="119" t="s">
        <v>23923</v>
      </c>
      <c r="E17263" s="46" t="s">
        <v>579</v>
      </c>
      <c r="F17263" s="121">
        <v>7.1147999999999998</v>
      </c>
      <c r="G17263" s="87"/>
      <c r="H17263" s="47"/>
      <c r="I17263" s="120">
        <v>0</v>
      </c>
      <c r="J17263" s="120">
        <v>0</v>
      </c>
    </row>
    <row r="17264" spans="1:10" ht="15" customHeight="1">
      <c r="A17264" s="46" t="s">
        <v>34159</v>
      </c>
      <c r="B17264" s="46" t="s">
        <v>34160</v>
      </c>
      <c r="C17264" s="47">
        <v>32.647199999999998</v>
      </c>
      <c r="D17264" s="119" t="s">
        <v>23921</v>
      </c>
      <c r="E17264" s="46" t="s">
        <v>23923</v>
      </c>
      <c r="F17264" s="121">
        <v>10.0954</v>
      </c>
      <c r="G17264" s="87"/>
      <c r="H17264" s="47"/>
      <c r="I17264" s="120">
        <v>0</v>
      </c>
      <c r="J17264" s="120">
        <v>0</v>
      </c>
    </row>
    <row r="17265" spans="1:10" ht="15" customHeight="1">
      <c r="A17265" s="46" t="s">
        <v>34200</v>
      </c>
      <c r="B17265" s="46" t="s">
        <v>34201</v>
      </c>
      <c r="C17265" s="47">
        <v>247.46799999999999</v>
      </c>
      <c r="D17265" s="119" t="s">
        <v>23919</v>
      </c>
      <c r="E17265" s="46" t="s">
        <v>23921</v>
      </c>
      <c r="F17265" s="121">
        <v>18.040199999999999</v>
      </c>
      <c r="G17265" s="87"/>
      <c r="H17265" s="47"/>
      <c r="I17265" s="120">
        <v>0</v>
      </c>
      <c r="J17265" s="120">
        <v>0</v>
      </c>
    </row>
    <row r="17266" spans="1:10" ht="15" customHeight="1">
      <c r="A17266" s="46" t="s">
        <v>30720</v>
      </c>
      <c r="B17266" s="46" t="s">
        <v>30721</v>
      </c>
      <c r="C17266" s="47">
        <v>1356.9143999999999</v>
      </c>
      <c r="D17266" s="119" t="s">
        <v>23917</v>
      </c>
      <c r="E17266" s="46" t="s">
        <v>23919</v>
      </c>
      <c r="F17266" s="121">
        <v>26.1874</v>
      </c>
      <c r="G17266" s="87"/>
      <c r="H17266" s="47"/>
      <c r="I17266" s="120">
        <v>0</v>
      </c>
      <c r="J17266" s="120">
        <v>0</v>
      </c>
    </row>
    <row r="17267" spans="1:10" ht="15" customHeight="1">
      <c r="A17267" s="46" t="s">
        <v>30718</v>
      </c>
      <c r="B17267" s="46" t="s">
        <v>30719</v>
      </c>
      <c r="C17267" s="47">
        <v>1356.9143999999999</v>
      </c>
      <c r="D17267" s="119" t="s">
        <v>23915</v>
      </c>
      <c r="E17267" s="46" t="s">
        <v>23917</v>
      </c>
      <c r="F17267" s="121">
        <v>1.67</v>
      </c>
      <c r="G17267" s="87"/>
      <c r="H17267" s="47"/>
      <c r="I17267" s="120">
        <v>0</v>
      </c>
      <c r="J17267" s="120">
        <v>0</v>
      </c>
    </row>
    <row r="17268" spans="1:10" ht="15" customHeight="1">
      <c r="A17268" s="46" t="s">
        <v>30716</v>
      </c>
      <c r="B17268" s="46" t="s">
        <v>30717</v>
      </c>
      <c r="C17268" s="47">
        <v>1547.3602000000001</v>
      </c>
      <c r="D17268" s="119" t="s">
        <v>23913</v>
      </c>
      <c r="E17268" s="46" t="s">
        <v>23915</v>
      </c>
      <c r="F17268" s="121">
        <v>1.8724000000000001</v>
      </c>
      <c r="G17268" s="87"/>
      <c r="H17268" s="47"/>
      <c r="I17268" s="120">
        <v>0</v>
      </c>
      <c r="J17268" s="120">
        <v>0</v>
      </c>
    </row>
    <row r="17269" spans="1:10" ht="15" customHeight="1">
      <c r="A17269" s="46" t="s">
        <v>30714</v>
      </c>
      <c r="B17269" s="46" t="s">
        <v>30715</v>
      </c>
      <c r="C17269" s="47">
        <v>1547.3602000000001</v>
      </c>
      <c r="D17269" s="119" t="s">
        <v>23911</v>
      </c>
      <c r="E17269" s="46" t="s">
        <v>23913</v>
      </c>
      <c r="F17269" s="121">
        <v>2.4544000000000001</v>
      </c>
      <c r="G17269" s="87"/>
      <c r="H17269" s="47"/>
      <c r="I17269" s="120">
        <v>0</v>
      </c>
      <c r="J17269" s="120">
        <v>0</v>
      </c>
    </row>
    <row r="17270" spans="1:10" ht="15" customHeight="1">
      <c r="A17270" s="46" t="s">
        <v>30713</v>
      </c>
      <c r="B17270" s="46" t="s">
        <v>30712</v>
      </c>
      <c r="C17270" s="47">
        <v>2023.4626000000001</v>
      </c>
      <c r="D17270" s="119" t="s">
        <v>23909</v>
      </c>
      <c r="E17270" s="46" t="s">
        <v>23911</v>
      </c>
      <c r="F17270" s="121">
        <v>3.1627999999999998</v>
      </c>
      <c r="G17270" s="87"/>
      <c r="H17270" s="47"/>
      <c r="I17270" s="120">
        <v>0</v>
      </c>
      <c r="J17270" s="120">
        <v>0</v>
      </c>
    </row>
    <row r="17271" spans="1:10" ht="15" customHeight="1">
      <c r="A17271" s="46" t="s">
        <v>30711</v>
      </c>
      <c r="B17271" s="46" t="s">
        <v>30712</v>
      </c>
      <c r="C17271" s="47">
        <v>2023.4626000000001</v>
      </c>
      <c r="D17271" s="119" t="s">
        <v>23907</v>
      </c>
      <c r="E17271" s="46" t="s">
        <v>23909</v>
      </c>
      <c r="F17271" s="121">
        <v>5.7434000000000003</v>
      </c>
      <c r="G17271" s="87"/>
      <c r="H17271" s="47"/>
      <c r="I17271" s="120">
        <v>0</v>
      </c>
      <c r="J17271" s="120">
        <v>0</v>
      </c>
    </row>
    <row r="17272" spans="1:10" ht="15" customHeight="1">
      <c r="A17272" s="46" t="s">
        <v>30709</v>
      </c>
      <c r="B17272" s="46" t="s">
        <v>30710</v>
      </c>
      <c r="C17272" s="47">
        <v>2229.5351999999998</v>
      </c>
      <c r="D17272" s="119" t="s">
        <v>23905</v>
      </c>
      <c r="E17272" s="46" t="s">
        <v>23907</v>
      </c>
      <c r="F17272" s="121">
        <v>7.4134000000000002</v>
      </c>
      <c r="G17272" s="87"/>
      <c r="H17272" s="47"/>
      <c r="I17272" s="120">
        <v>0</v>
      </c>
      <c r="J17272" s="120">
        <v>0</v>
      </c>
    </row>
    <row r="17273" spans="1:10" ht="15" customHeight="1">
      <c r="A17273" s="46" t="s">
        <v>30707</v>
      </c>
      <c r="B17273" s="46" t="s">
        <v>30708</v>
      </c>
      <c r="C17273" s="47">
        <v>2380.5488</v>
      </c>
      <c r="D17273" s="119" t="s">
        <v>23903</v>
      </c>
      <c r="E17273" s="46" t="s">
        <v>23905</v>
      </c>
      <c r="F17273" s="121">
        <v>10.753399999999999</v>
      </c>
      <c r="G17273" s="87"/>
      <c r="H17273" s="47"/>
      <c r="I17273" s="120">
        <v>0</v>
      </c>
      <c r="J17273" s="120">
        <v>0</v>
      </c>
    </row>
    <row r="17274" spans="1:10" ht="15" customHeight="1">
      <c r="A17274" s="46" t="s">
        <v>30731</v>
      </c>
      <c r="B17274" s="46" t="s">
        <v>30732</v>
      </c>
      <c r="C17274" s="47">
        <v>1274.8202000000001</v>
      </c>
      <c r="D17274" s="119" t="s">
        <v>23901</v>
      </c>
      <c r="E17274" s="46" t="s">
        <v>23903</v>
      </c>
      <c r="F17274" s="121">
        <v>18.040199999999999</v>
      </c>
      <c r="G17274" s="87"/>
      <c r="H17274" s="47"/>
      <c r="I17274" s="120">
        <v>0</v>
      </c>
      <c r="J17274" s="120">
        <v>0</v>
      </c>
    </row>
    <row r="17275" spans="1:10" ht="15" customHeight="1">
      <c r="A17275" s="46" t="s">
        <v>30729</v>
      </c>
      <c r="B17275" s="46" t="s">
        <v>30730</v>
      </c>
      <c r="C17275" s="47">
        <v>1343.1189999999999</v>
      </c>
      <c r="D17275" s="119" t="s">
        <v>23967</v>
      </c>
      <c r="E17275" s="46" t="s">
        <v>23901</v>
      </c>
      <c r="F17275" s="121">
        <v>1.4927999999999999</v>
      </c>
      <c r="G17275" s="87"/>
      <c r="H17275" s="47"/>
      <c r="I17275" s="120">
        <v>0</v>
      </c>
      <c r="J17275" s="120">
        <v>0</v>
      </c>
    </row>
    <row r="17276" spans="1:10" ht="15" customHeight="1">
      <c r="A17276" s="46" t="s">
        <v>30727</v>
      </c>
      <c r="B17276" s="46" t="s">
        <v>30728</v>
      </c>
      <c r="C17276" s="47">
        <v>2082.9715999999999</v>
      </c>
      <c r="D17276" s="119" t="s">
        <v>23965</v>
      </c>
      <c r="E17276" s="46" t="s">
        <v>23967</v>
      </c>
      <c r="F17276" s="121">
        <v>1.4927999999999999</v>
      </c>
      <c r="G17276" s="87"/>
      <c r="H17276" s="47"/>
      <c r="I17276" s="120">
        <v>0</v>
      </c>
      <c r="J17276" s="120">
        <v>0</v>
      </c>
    </row>
    <row r="17277" spans="1:10" ht="15" customHeight="1">
      <c r="A17277" s="46" t="s">
        <v>30725</v>
      </c>
      <c r="B17277" s="46" t="s">
        <v>30726</v>
      </c>
      <c r="C17277" s="47">
        <v>2082.9715999999999</v>
      </c>
      <c r="D17277" s="119" t="s">
        <v>544</v>
      </c>
      <c r="E17277" s="46" t="s">
        <v>23965</v>
      </c>
      <c r="F17277" s="121">
        <v>1.4710000000000001</v>
      </c>
      <c r="G17277" s="87"/>
      <c r="H17277" s="47"/>
      <c r="I17277" s="120">
        <v>0</v>
      </c>
      <c r="J17277" s="120">
        <v>0</v>
      </c>
    </row>
    <row r="17278" spans="1:10" ht="15" customHeight="1">
      <c r="A17278" s="46" t="s">
        <v>1124</v>
      </c>
      <c r="B17278" s="46" t="s">
        <v>1125</v>
      </c>
      <c r="C17278" s="47">
        <v>4460.66</v>
      </c>
      <c r="D17278" s="119" t="s">
        <v>23962</v>
      </c>
      <c r="E17278" s="46" t="s">
        <v>544</v>
      </c>
      <c r="F17278" s="121">
        <v>2.3530000000000002</v>
      </c>
      <c r="G17278" s="87"/>
      <c r="H17278" s="47"/>
      <c r="I17278" s="120">
        <v>0</v>
      </c>
      <c r="J17278" s="120">
        <v>0</v>
      </c>
    </row>
    <row r="17279" spans="1:10" ht="15" customHeight="1">
      <c r="A17279" s="46" t="s">
        <v>30724</v>
      </c>
      <c r="B17279" s="46" t="s">
        <v>34214</v>
      </c>
      <c r="C17279" s="47">
        <v>2628.6442000000002</v>
      </c>
      <c r="D17279" s="119" t="s">
        <v>23960</v>
      </c>
      <c r="E17279" s="46" t="s">
        <v>23962</v>
      </c>
      <c r="F17279" s="121">
        <v>1.4927999999999999</v>
      </c>
      <c r="G17279" s="87"/>
      <c r="H17279" s="47"/>
      <c r="I17279" s="120">
        <v>0</v>
      </c>
      <c r="J17279" s="120">
        <v>0</v>
      </c>
    </row>
    <row r="17280" spans="1:10" ht="15" customHeight="1">
      <c r="A17280" s="46" t="s">
        <v>30722</v>
      </c>
      <c r="B17280" s="46" t="s">
        <v>30723</v>
      </c>
      <c r="C17280" s="47">
        <v>696.34</v>
      </c>
      <c r="D17280" s="119" t="s">
        <v>23958</v>
      </c>
      <c r="E17280" s="46" t="s">
        <v>23960</v>
      </c>
      <c r="F17280" s="121">
        <v>1.67</v>
      </c>
      <c r="G17280" s="87"/>
      <c r="H17280" s="47"/>
      <c r="I17280" s="120">
        <v>0</v>
      </c>
      <c r="J17280" s="120">
        <v>0</v>
      </c>
    </row>
    <row r="17281" spans="1:10" ht="15" customHeight="1">
      <c r="A17281" s="46" t="s">
        <v>30735</v>
      </c>
      <c r="B17281" s="46" t="s">
        <v>30736</v>
      </c>
      <c r="C17281" s="47">
        <v>494.86340000000001</v>
      </c>
      <c r="D17281" s="119" t="s">
        <v>545</v>
      </c>
      <c r="E17281" s="46" t="s">
        <v>23958</v>
      </c>
      <c r="F17281" s="121">
        <v>1.8795999999999999</v>
      </c>
      <c r="G17281" s="87"/>
      <c r="H17281" s="47"/>
      <c r="I17281" s="120">
        <v>2</v>
      </c>
      <c r="J17281" s="120">
        <v>0</v>
      </c>
    </row>
    <row r="17282" spans="1:10" ht="15" customHeight="1">
      <c r="A17282" s="46" t="s">
        <v>30733</v>
      </c>
      <c r="B17282" s="46" t="s">
        <v>30734</v>
      </c>
      <c r="C17282" s="47">
        <v>1626.55</v>
      </c>
      <c r="D17282" s="119" t="s">
        <v>23955</v>
      </c>
      <c r="E17282" s="46" t="s">
        <v>545</v>
      </c>
      <c r="F17282" s="121">
        <v>2.7831999999999999</v>
      </c>
      <c r="G17282" s="87"/>
      <c r="H17282" s="47"/>
      <c r="I17282" s="120">
        <v>0</v>
      </c>
      <c r="J17282" s="120">
        <v>0</v>
      </c>
    </row>
    <row r="17283" spans="1:10" ht="15" customHeight="1">
      <c r="A17283" s="46" t="s">
        <v>34413</v>
      </c>
      <c r="B17283" s="46" t="s">
        <v>34576</v>
      </c>
      <c r="C17283" s="47">
        <v>114.3656</v>
      </c>
      <c r="D17283" s="119" t="s">
        <v>23953</v>
      </c>
      <c r="E17283" s="46" t="s">
        <v>23955</v>
      </c>
      <c r="F17283" s="121">
        <v>1.9987999999999999</v>
      </c>
      <c r="G17283" s="87"/>
      <c r="H17283" s="47">
        <v>0.7</v>
      </c>
      <c r="I17283" s="120">
        <v>6</v>
      </c>
      <c r="J17283" s="120">
        <v>0</v>
      </c>
    </row>
    <row r="17284" spans="1:10" ht="15" customHeight="1">
      <c r="A17284" s="46" t="s">
        <v>34414</v>
      </c>
      <c r="B17284" s="46" t="s">
        <v>35237</v>
      </c>
      <c r="C17284" s="47">
        <v>123.43559999999999</v>
      </c>
      <c r="D17284" s="119" t="s">
        <v>548</v>
      </c>
      <c r="E17284" s="46" t="s">
        <v>23953</v>
      </c>
      <c r="F17284" s="121">
        <v>2.9601999999999999</v>
      </c>
      <c r="G17284" s="87"/>
      <c r="H17284" s="47">
        <v>0.7</v>
      </c>
      <c r="I17284" s="120">
        <v>6</v>
      </c>
      <c r="J17284" s="120">
        <v>0</v>
      </c>
    </row>
    <row r="17285" spans="1:10" ht="15" customHeight="1">
      <c r="A17285" s="46" t="s">
        <v>34415</v>
      </c>
      <c r="B17285" s="46" t="s">
        <v>34577</v>
      </c>
      <c r="C17285" s="47">
        <v>158.209</v>
      </c>
      <c r="D17285" s="119" t="s">
        <v>551</v>
      </c>
      <c r="E17285" s="46" t="s">
        <v>548</v>
      </c>
      <c r="F17285" s="121">
        <v>5.4398</v>
      </c>
      <c r="G17285" s="87"/>
      <c r="H17285" s="47">
        <v>0.7</v>
      </c>
      <c r="I17285" s="120">
        <v>6</v>
      </c>
      <c r="J17285" s="120">
        <v>0</v>
      </c>
    </row>
    <row r="17286" spans="1:10" ht="15" customHeight="1">
      <c r="A17286" s="46" t="s">
        <v>34416</v>
      </c>
      <c r="B17286" s="46" t="s">
        <v>34578</v>
      </c>
      <c r="C17286" s="47">
        <v>947.16719999999998</v>
      </c>
      <c r="D17286" s="119" t="s">
        <v>23949</v>
      </c>
      <c r="E17286" s="46" t="s">
        <v>551</v>
      </c>
      <c r="F17286" s="121">
        <v>5.1109999999999998</v>
      </c>
      <c r="G17286" s="87"/>
      <c r="H17286" s="47">
        <v>0.7</v>
      </c>
      <c r="I17286" s="120">
        <v>6</v>
      </c>
      <c r="J17286" s="120">
        <v>0</v>
      </c>
    </row>
    <row r="17287" spans="1:10" ht="15" customHeight="1">
      <c r="A17287" s="46" t="s">
        <v>34428</v>
      </c>
      <c r="B17287" s="46" t="s">
        <v>35236</v>
      </c>
      <c r="C17287" s="47">
        <v>257.8082</v>
      </c>
      <c r="D17287" s="119" t="s">
        <v>23947</v>
      </c>
      <c r="E17287" s="46" t="s">
        <v>23949</v>
      </c>
      <c r="F17287" s="121">
        <v>6.4774000000000003</v>
      </c>
      <c r="G17287" s="87"/>
      <c r="H17287" s="47">
        <v>0.7</v>
      </c>
      <c r="I17287" s="120">
        <v>3</v>
      </c>
      <c r="J17287" s="120">
        <v>0</v>
      </c>
    </row>
    <row r="17288" spans="1:10" ht="15" customHeight="1">
      <c r="A17288" s="46" t="s">
        <v>30739</v>
      </c>
      <c r="B17288" s="46" t="s">
        <v>30740</v>
      </c>
      <c r="C17288" s="47">
        <v>451.36759999999998</v>
      </c>
      <c r="D17288" s="119" t="s">
        <v>23945</v>
      </c>
      <c r="E17288" s="46" t="s">
        <v>23947</v>
      </c>
      <c r="F17288" s="121">
        <v>6.4774000000000003</v>
      </c>
      <c r="G17288" s="87"/>
      <c r="H17288" s="47"/>
      <c r="I17288" s="120">
        <v>4</v>
      </c>
      <c r="J17288" s="120">
        <v>0</v>
      </c>
    </row>
    <row r="17289" spans="1:10" ht="15" customHeight="1">
      <c r="A17289" s="46" t="s">
        <v>34429</v>
      </c>
      <c r="B17289" s="46" t="s">
        <v>34590</v>
      </c>
      <c r="C17289" s="47">
        <v>768.54480000000001</v>
      </c>
      <c r="D17289" s="119" t="s">
        <v>23943</v>
      </c>
      <c r="E17289" s="46" t="s">
        <v>23945</v>
      </c>
      <c r="F17289" s="121">
        <v>10.1714</v>
      </c>
      <c r="G17289" s="87"/>
      <c r="H17289" s="47">
        <v>0.7</v>
      </c>
      <c r="I17289" s="120">
        <v>12</v>
      </c>
      <c r="J17289" s="120">
        <v>0</v>
      </c>
    </row>
    <row r="17290" spans="1:10" ht="15" customHeight="1">
      <c r="A17290" s="46" t="s">
        <v>34430</v>
      </c>
      <c r="B17290" s="46" t="s">
        <v>35476</v>
      </c>
      <c r="C17290" s="47">
        <v>2887.56</v>
      </c>
      <c r="D17290" s="119" t="s">
        <v>23941</v>
      </c>
      <c r="E17290" s="46" t="s">
        <v>23943</v>
      </c>
      <c r="F17290" s="121">
        <v>10.1714</v>
      </c>
      <c r="G17290" s="87"/>
      <c r="H17290" s="47">
        <v>0.7</v>
      </c>
      <c r="I17290" s="120">
        <v>3</v>
      </c>
      <c r="J17290" s="120">
        <v>0</v>
      </c>
    </row>
    <row r="17291" spans="1:10" ht="15" customHeight="1">
      <c r="A17291" s="46" t="s">
        <v>34431</v>
      </c>
      <c r="B17291" s="46" t="s">
        <v>34591</v>
      </c>
      <c r="C17291" s="47">
        <v>2844.6887999999999</v>
      </c>
      <c r="D17291" s="119" t="s">
        <v>23939</v>
      </c>
      <c r="E17291" s="46" t="s">
        <v>23941</v>
      </c>
      <c r="F17291" s="121">
        <v>15.940200000000001</v>
      </c>
      <c r="G17291" s="87"/>
      <c r="H17291" s="47">
        <v>0.7</v>
      </c>
      <c r="I17291" s="120">
        <v>3</v>
      </c>
      <c r="J17291" s="120">
        <v>0</v>
      </c>
    </row>
    <row r="17292" spans="1:10" ht="15" customHeight="1">
      <c r="A17292" s="46" t="s">
        <v>30737</v>
      </c>
      <c r="B17292" s="46" t="s">
        <v>30738</v>
      </c>
      <c r="C17292" s="47">
        <v>1905.3871999999999</v>
      </c>
      <c r="D17292" s="119" t="s">
        <v>23937</v>
      </c>
      <c r="E17292" s="46" t="s">
        <v>23939</v>
      </c>
      <c r="F17292" s="121">
        <v>15.940200000000001</v>
      </c>
      <c r="G17292" s="87"/>
      <c r="H17292" s="47"/>
      <c r="I17292" s="120">
        <v>0</v>
      </c>
      <c r="J17292" s="120">
        <v>0</v>
      </c>
    </row>
    <row r="17293" spans="1:10" ht="15" customHeight="1">
      <c r="A17293" s="46" t="s">
        <v>34395</v>
      </c>
      <c r="B17293" s="46" t="s">
        <v>34396</v>
      </c>
      <c r="C17293" s="47">
        <v>2929.1842000000001</v>
      </c>
      <c r="D17293" s="119" t="s">
        <v>23935</v>
      </c>
      <c r="E17293" s="46" t="s">
        <v>23937</v>
      </c>
      <c r="F17293" s="121">
        <v>24.770600000000002</v>
      </c>
      <c r="G17293" s="87"/>
      <c r="H17293" s="47"/>
      <c r="I17293" s="120">
        <v>28</v>
      </c>
      <c r="J17293" s="120">
        <v>0</v>
      </c>
    </row>
    <row r="17294" spans="1:10" ht="15" customHeight="1">
      <c r="A17294" s="46" t="s">
        <v>34432</v>
      </c>
      <c r="B17294" s="46" t="s">
        <v>34592</v>
      </c>
      <c r="C17294" s="47">
        <v>175.8186</v>
      </c>
      <c r="D17294" s="119" t="s">
        <v>23933</v>
      </c>
      <c r="E17294" s="46" t="s">
        <v>23935</v>
      </c>
      <c r="F17294" s="121">
        <v>37.1432</v>
      </c>
      <c r="G17294" s="87"/>
      <c r="H17294" s="47">
        <v>0.7</v>
      </c>
      <c r="I17294" s="120">
        <v>6</v>
      </c>
      <c r="J17294" s="120">
        <v>0</v>
      </c>
    </row>
    <row r="17295" spans="1:10" ht="15" customHeight="1">
      <c r="A17295" s="46" t="s">
        <v>34433</v>
      </c>
      <c r="B17295" s="46" t="s">
        <v>34593</v>
      </c>
      <c r="C17295" s="47">
        <v>300.67939999999999</v>
      </c>
      <c r="D17295" s="119" t="s">
        <v>24005</v>
      </c>
      <c r="E17295" s="46" t="s">
        <v>23933</v>
      </c>
      <c r="F17295" s="121">
        <v>1.5434000000000001</v>
      </c>
      <c r="G17295" s="87"/>
      <c r="H17295" s="47">
        <v>0.7</v>
      </c>
      <c r="I17295" s="120">
        <v>3</v>
      </c>
      <c r="J17295" s="120">
        <v>0</v>
      </c>
    </row>
    <row r="17296" spans="1:10" ht="15" customHeight="1">
      <c r="A17296" s="46" t="s">
        <v>30757</v>
      </c>
      <c r="B17296" s="46" t="s">
        <v>30758</v>
      </c>
      <c r="C17296" s="47">
        <v>39.744799999999998</v>
      </c>
      <c r="D17296" s="119" t="s">
        <v>24003</v>
      </c>
      <c r="E17296" s="46" t="s">
        <v>24005</v>
      </c>
      <c r="F17296" s="121">
        <v>1.5434000000000001</v>
      </c>
      <c r="G17296" s="87"/>
      <c r="H17296" s="47"/>
      <c r="I17296" s="120">
        <v>0</v>
      </c>
      <c r="J17296" s="120">
        <v>0</v>
      </c>
    </row>
    <row r="17297" spans="1:10" ht="15" customHeight="1">
      <c r="A17297" s="46" t="s">
        <v>30755</v>
      </c>
      <c r="B17297" s="46" t="s">
        <v>30756</v>
      </c>
      <c r="C17297" s="47">
        <v>54.3688</v>
      </c>
      <c r="D17297" s="119" t="s">
        <v>24001</v>
      </c>
      <c r="E17297" s="46" t="s">
        <v>24003</v>
      </c>
      <c r="F17297" s="121">
        <v>1.6194</v>
      </c>
      <c r="G17297" s="87"/>
      <c r="H17297" s="47"/>
      <c r="I17297" s="120">
        <v>12</v>
      </c>
      <c r="J17297" s="120">
        <v>0</v>
      </c>
    </row>
    <row r="17298" spans="1:10" ht="15" customHeight="1">
      <c r="A17298" s="46" t="s">
        <v>30753</v>
      </c>
      <c r="B17298" s="46" t="s">
        <v>30754</v>
      </c>
      <c r="C17298" s="47">
        <v>51.491999999999997</v>
      </c>
      <c r="D17298" s="119" t="s">
        <v>23999</v>
      </c>
      <c r="E17298" s="46" t="s">
        <v>24001</v>
      </c>
      <c r="F17298" s="121">
        <v>2.0493999999999999</v>
      </c>
      <c r="G17298" s="87"/>
      <c r="H17298" s="47"/>
      <c r="I17298" s="120">
        <v>24</v>
      </c>
      <c r="J17298" s="120">
        <v>0</v>
      </c>
    </row>
    <row r="17299" spans="1:10" ht="15" customHeight="1">
      <c r="A17299" s="46" t="s">
        <v>30751</v>
      </c>
      <c r="B17299" s="46" t="s">
        <v>30752</v>
      </c>
      <c r="C17299" s="47">
        <v>29.5336</v>
      </c>
      <c r="D17299" s="119" t="s">
        <v>23997</v>
      </c>
      <c r="E17299" s="46" t="s">
        <v>23999</v>
      </c>
      <c r="F17299" s="121">
        <v>1.5434000000000001</v>
      </c>
      <c r="G17299" s="87"/>
      <c r="H17299" s="47"/>
      <c r="I17299" s="120">
        <v>0</v>
      </c>
      <c r="J17299" s="120">
        <v>0</v>
      </c>
    </row>
    <row r="17300" spans="1:10" ht="15" customHeight="1">
      <c r="A17300" s="46" t="s">
        <v>30749</v>
      </c>
      <c r="B17300" s="46" t="s">
        <v>30750</v>
      </c>
      <c r="C17300" s="47">
        <v>41.384</v>
      </c>
      <c r="D17300" s="119" t="s">
        <v>23995</v>
      </c>
      <c r="E17300" s="46" t="s">
        <v>23997</v>
      </c>
      <c r="F17300" s="121">
        <v>1.6194</v>
      </c>
      <c r="G17300" s="87"/>
      <c r="H17300" s="47"/>
      <c r="I17300" s="120">
        <v>0</v>
      </c>
      <c r="J17300" s="120">
        <v>0</v>
      </c>
    </row>
    <row r="17301" spans="1:10" ht="15" customHeight="1">
      <c r="A17301" s="46" t="s">
        <v>30747</v>
      </c>
      <c r="B17301" s="46" t="s">
        <v>30748</v>
      </c>
      <c r="C17301" s="47">
        <v>46.798200000000001</v>
      </c>
      <c r="D17301" s="119" t="s">
        <v>23993</v>
      </c>
      <c r="E17301" s="46" t="s">
        <v>23995</v>
      </c>
      <c r="F17301" s="121">
        <v>2.0493999999999999</v>
      </c>
      <c r="G17301" s="87"/>
      <c r="H17301" s="47"/>
      <c r="I17301" s="120">
        <v>0</v>
      </c>
      <c r="J17301" s="120">
        <v>0</v>
      </c>
    </row>
    <row r="17302" spans="1:10" ht="15" customHeight="1">
      <c r="A17302" s="46" t="s">
        <v>30745</v>
      </c>
      <c r="B17302" s="46" t="s">
        <v>30746</v>
      </c>
      <c r="C17302" s="47">
        <v>45.775799999999997</v>
      </c>
      <c r="D17302" s="119" t="s">
        <v>23991</v>
      </c>
      <c r="E17302" s="46" t="s">
        <v>23993</v>
      </c>
      <c r="F17302" s="121">
        <v>2.7831999999999999</v>
      </c>
      <c r="G17302" s="87"/>
      <c r="H17302" s="47"/>
      <c r="I17302" s="120">
        <v>5</v>
      </c>
      <c r="J17302" s="120">
        <v>0</v>
      </c>
    </row>
    <row r="17303" spans="1:10" ht="15" customHeight="1">
      <c r="A17303" s="46" t="s">
        <v>30743</v>
      </c>
      <c r="B17303" s="46" t="s">
        <v>30744</v>
      </c>
      <c r="C17303" s="47">
        <v>52.384399999999999</v>
      </c>
      <c r="D17303" s="119" t="s">
        <v>23989</v>
      </c>
      <c r="E17303" s="46" t="s">
        <v>23991</v>
      </c>
      <c r="F17303" s="121">
        <v>4.2</v>
      </c>
      <c r="G17303" s="87"/>
      <c r="H17303" s="47"/>
      <c r="I17303" s="120">
        <v>9</v>
      </c>
      <c r="J17303" s="120">
        <v>0</v>
      </c>
    </row>
    <row r="17304" spans="1:10" ht="15" customHeight="1">
      <c r="A17304" s="46" t="s">
        <v>30741</v>
      </c>
      <c r="B17304" s="46" t="s">
        <v>30742</v>
      </c>
      <c r="C17304" s="47">
        <v>82.391800000000003</v>
      </c>
      <c r="D17304" s="119" t="s">
        <v>23987</v>
      </c>
      <c r="E17304" s="46" t="s">
        <v>23989</v>
      </c>
      <c r="F17304" s="121">
        <v>4.6302000000000003</v>
      </c>
      <c r="G17304" s="87"/>
      <c r="H17304" s="47"/>
      <c r="I17304" s="120">
        <v>20</v>
      </c>
      <c r="J17304" s="120">
        <v>0</v>
      </c>
    </row>
    <row r="17305" spans="1:10" ht="15" customHeight="1">
      <c r="A17305" s="46" t="s">
        <v>7168</v>
      </c>
      <c r="B17305" s="46" t="s">
        <v>30761</v>
      </c>
      <c r="C17305" s="47">
        <v>16.334800000000001</v>
      </c>
      <c r="D17305" s="119" t="s">
        <v>23985</v>
      </c>
      <c r="E17305" s="46" t="s">
        <v>23987</v>
      </c>
      <c r="F17305" s="121">
        <v>4.6302000000000003</v>
      </c>
      <c r="G17305" s="87"/>
      <c r="H17305" s="47"/>
      <c r="I17305" s="120">
        <v>119</v>
      </c>
      <c r="J17305" s="120">
        <v>0</v>
      </c>
    </row>
    <row r="17306" spans="1:10" ht="15" customHeight="1">
      <c r="A17306" s="46" t="s">
        <v>30759</v>
      </c>
      <c r="B17306" s="46" t="s">
        <v>30760</v>
      </c>
      <c r="C17306" s="47">
        <v>19.1282</v>
      </c>
      <c r="D17306" s="119" t="s">
        <v>23983</v>
      </c>
      <c r="E17306" s="46" t="s">
        <v>23985</v>
      </c>
      <c r="F17306" s="121">
        <v>4.6302000000000003</v>
      </c>
      <c r="G17306" s="87"/>
      <c r="H17306" s="47"/>
      <c r="I17306" s="120">
        <v>28</v>
      </c>
      <c r="J17306" s="120">
        <v>0</v>
      </c>
    </row>
    <row r="17307" spans="1:10" ht="15" customHeight="1">
      <c r="A17307" s="46" t="s">
        <v>30778</v>
      </c>
      <c r="B17307" s="46" t="s">
        <v>30779</v>
      </c>
      <c r="C17307" s="47">
        <v>17.3066</v>
      </c>
      <c r="D17307" s="119" t="s">
        <v>23981</v>
      </c>
      <c r="E17307" s="46" t="s">
        <v>23983</v>
      </c>
      <c r="F17307" s="121">
        <v>6.2747999999999999</v>
      </c>
      <c r="G17307" s="87"/>
      <c r="H17307" s="47"/>
      <c r="I17307" s="120">
        <v>0</v>
      </c>
      <c r="J17307" s="120">
        <v>0</v>
      </c>
    </row>
    <row r="17308" spans="1:10" ht="15" customHeight="1">
      <c r="A17308" s="46" t="s">
        <v>30776</v>
      </c>
      <c r="B17308" s="46" t="s">
        <v>30777</v>
      </c>
      <c r="C17308" s="47">
        <v>25.863399999999999</v>
      </c>
      <c r="D17308" s="119" t="s">
        <v>23979</v>
      </c>
      <c r="E17308" s="46" t="s">
        <v>23981</v>
      </c>
      <c r="F17308" s="121">
        <v>6.2747999999999999</v>
      </c>
      <c r="G17308" s="87"/>
      <c r="H17308" s="47"/>
      <c r="I17308" s="120">
        <v>0</v>
      </c>
      <c r="J17308" s="120">
        <v>0</v>
      </c>
    </row>
    <row r="17309" spans="1:10" ht="15" customHeight="1">
      <c r="A17309" s="46" t="s">
        <v>2215</v>
      </c>
      <c r="B17309" s="46" t="s">
        <v>30775</v>
      </c>
      <c r="C17309" s="47">
        <v>29.947399999999998</v>
      </c>
      <c r="D17309" s="119" t="s">
        <v>23977</v>
      </c>
      <c r="E17309" s="46" t="s">
        <v>23979</v>
      </c>
      <c r="F17309" s="121">
        <v>10.019600000000001</v>
      </c>
      <c r="G17309" s="87"/>
      <c r="H17309" s="47"/>
      <c r="I17309" s="120">
        <v>19</v>
      </c>
      <c r="J17309" s="120">
        <v>0</v>
      </c>
    </row>
    <row r="17310" spans="1:10" ht="15" customHeight="1">
      <c r="A17310" s="46" t="s">
        <v>30773</v>
      </c>
      <c r="B17310" s="46" t="s">
        <v>30774</v>
      </c>
      <c r="C17310" s="47">
        <v>32.669600000000003</v>
      </c>
      <c r="D17310" s="119" t="s">
        <v>23975</v>
      </c>
      <c r="E17310" s="46" t="s">
        <v>23977</v>
      </c>
      <c r="F17310" s="121">
        <v>17.711400000000001</v>
      </c>
      <c r="G17310" s="87"/>
      <c r="H17310" s="47"/>
      <c r="I17310" s="120">
        <v>28</v>
      </c>
      <c r="J17310" s="120">
        <v>0</v>
      </c>
    </row>
    <row r="17311" spans="1:10" ht="15" customHeight="1">
      <c r="A17311" s="46" t="s">
        <v>30771</v>
      </c>
      <c r="B17311" s="46" t="s">
        <v>30772</v>
      </c>
      <c r="C17311" s="47">
        <v>9.6552000000000007</v>
      </c>
      <c r="D17311" s="119" t="s">
        <v>23973</v>
      </c>
      <c r="E17311" s="46" t="s">
        <v>23975</v>
      </c>
      <c r="F17311" s="121">
        <v>17.711400000000001</v>
      </c>
      <c r="G17311" s="87"/>
      <c r="H17311" s="47"/>
      <c r="I17311" s="120">
        <v>0</v>
      </c>
      <c r="J17311" s="120">
        <v>0</v>
      </c>
    </row>
    <row r="17312" spans="1:10" ht="15" customHeight="1">
      <c r="A17312" s="46" t="s">
        <v>30769</v>
      </c>
      <c r="B17312" s="46" t="s">
        <v>30770</v>
      </c>
      <c r="C17312" s="47">
        <v>14.9382</v>
      </c>
      <c r="D17312" s="119" t="s">
        <v>23971</v>
      </c>
      <c r="E17312" s="46" t="s">
        <v>23973</v>
      </c>
      <c r="F17312" s="121">
        <v>28.338000000000001</v>
      </c>
      <c r="G17312" s="87"/>
      <c r="H17312" s="47"/>
      <c r="I17312" s="120">
        <v>76</v>
      </c>
      <c r="J17312" s="120">
        <v>0</v>
      </c>
    </row>
    <row r="17313" spans="1:10" ht="15" customHeight="1">
      <c r="A17313" s="46" t="s">
        <v>30767</v>
      </c>
      <c r="B17313" s="46" t="s">
        <v>30768</v>
      </c>
      <c r="C17313" s="47">
        <v>14.9382</v>
      </c>
      <c r="D17313" s="119" t="s">
        <v>23969</v>
      </c>
      <c r="E17313" s="46" t="s">
        <v>23971</v>
      </c>
      <c r="F17313" s="121">
        <v>33.6008</v>
      </c>
      <c r="G17313" s="87"/>
      <c r="H17313" s="47"/>
      <c r="I17313" s="120">
        <v>0</v>
      </c>
      <c r="J17313" s="120">
        <v>0</v>
      </c>
    </row>
    <row r="17314" spans="1:10" ht="15" customHeight="1">
      <c r="A17314" s="46" t="s">
        <v>30765</v>
      </c>
      <c r="B17314" s="46" t="s">
        <v>30766</v>
      </c>
      <c r="C17314" s="47">
        <v>16.395600000000002</v>
      </c>
      <c r="D17314" s="119" t="s">
        <v>14903</v>
      </c>
      <c r="E17314" s="46" t="s">
        <v>23969</v>
      </c>
      <c r="F17314" s="121">
        <v>19.912600000000001</v>
      </c>
      <c r="G17314" s="87"/>
      <c r="H17314" s="47"/>
      <c r="I17314" s="120">
        <v>101</v>
      </c>
      <c r="J17314" s="120">
        <v>0</v>
      </c>
    </row>
    <row r="17315" spans="1:10" ht="15" customHeight="1">
      <c r="A17315" s="46" t="s">
        <v>7557</v>
      </c>
      <c r="B17315" s="46" t="s">
        <v>30764</v>
      </c>
      <c r="C17315" s="47">
        <v>17.461400000000001</v>
      </c>
      <c r="D17315" s="119" t="s">
        <v>31605</v>
      </c>
      <c r="E17315" s="46" t="s">
        <v>14903</v>
      </c>
      <c r="F17315" s="121">
        <v>2.2772000000000001</v>
      </c>
      <c r="G17315" s="87"/>
      <c r="H17315" s="47"/>
      <c r="I17315" s="120">
        <v>11</v>
      </c>
      <c r="J17315" s="120">
        <v>0</v>
      </c>
    </row>
    <row r="17316" spans="1:10" ht="15" customHeight="1">
      <c r="A17316" s="46" t="s">
        <v>30762</v>
      </c>
      <c r="B17316" s="46" t="s">
        <v>30763</v>
      </c>
      <c r="C17316" s="47">
        <v>18.855</v>
      </c>
      <c r="D17316" s="119" t="s">
        <v>31604</v>
      </c>
      <c r="E17316" s="46" t="s">
        <v>31605</v>
      </c>
      <c r="F17316" s="121">
        <v>2.2772000000000001</v>
      </c>
      <c r="G17316" s="87"/>
      <c r="H17316" s="47"/>
      <c r="I17316" s="120">
        <v>0</v>
      </c>
      <c r="J17316" s="120">
        <v>0</v>
      </c>
    </row>
    <row r="17317" spans="1:10" ht="15" customHeight="1">
      <c r="A17317" s="46" t="s">
        <v>1449</v>
      </c>
      <c r="B17317" s="46" t="s">
        <v>1450</v>
      </c>
      <c r="C17317" s="47">
        <v>62.5152</v>
      </c>
      <c r="D17317" s="119" t="s">
        <v>31602</v>
      </c>
      <c r="E17317" s="46" t="s">
        <v>31604</v>
      </c>
      <c r="F17317" s="121">
        <v>2.7831999999999999</v>
      </c>
      <c r="G17317" s="87"/>
      <c r="H17317" s="47"/>
      <c r="I17317" s="120">
        <v>0</v>
      </c>
      <c r="J17317" s="120">
        <v>0</v>
      </c>
    </row>
    <row r="17318" spans="1:10" ht="15" customHeight="1">
      <c r="A17318" s="46" t="s">
        <v>1446</v>
      </c>
      <c r="B17318" s="46" t="s">
        <v>1447</v>
      </c>
      <c r="C17318" s="47">
        <v>31.369199999999999</v>
      </c>
      <c r="D17318" s="119" t="s">
        <v>31601</v>
      </c>
      <c r="E17318" s="46" t="s">
        <v>31602</v>
      </c>
      <c r="F17318" s="121">
        <v>2.7831999999999999</v>
      </c>
      <c r="G17318" s="87"/>
      <c r="H17318" s="47"/>
      <c r="I17318" s="120">
        <v>0</v>
      </c>
      <c r="J17318" s="120">
        <v>0</v>
      </c>
    </row>
    <row r="17319" spans="1:10" ht="15" customHeight="1">
      <c r="A17319" s="46" t="s">
        <v>1443</v>
      </c>
      <c r="B17319" s="46" t="s">
        <v>1444</v>
      </c>
      <c r="C17319" s="47">
        <v>46.798200000000001</v>
      </c>
      <c r="D17319" s="119" t="s">
        <v>31599</v>
      </c>
      <c r="E17319" s="46" t="s">
        <v>31601</v>
      </c>
      <c r="F17319" s="121">
        <v>5.0603999999999996</v>
      </c>
      <c r="G17319" s="87"/>
      <c r="H17319" s="47"/>
      <c r="I17319" s="120">
        <v>0</v>
      </c>
      <c r="J17319" s="120">
        <v>0</v>
      </c>
    </row>
    <row r="17320" spans="1:10" ht="15" customHeight="1">
      <c r="A17320" s="46" t="s">
        <v>1440</v>
      </c>
      <c r="B17320" s="46" t="s">
        <v>1441</v>
      </c>
      <c r="C17320" s="47">
        <v>91.342399999999998</v>
      </c>
      <c r="D17320" s="119" t="s">
        <v>31598</v>
      </c>
      <c r="E17320" s="46" t="s">
        <v>31599</v>
      </c>
      <c r="F17320" s="121">
        <v>5.0603999999999996</v>
      </c>
      <c r="G17320" s="87"/>
      <c r="H17320" s="47"/>
      <c r="I17320" s="120">
        <v>0</v>
      </c>
      <c r="J17320" s="120">
        <v>0</v>
      </c>
    </row>
    <row r="17321" spans="1:10" ht="15" customHeight="1">
      <c r="A17321" s="46" t="s">
        <v>1437</v>
      </c>
      <c r="B17321" s="46" t="s">
        <v>1438</v>
      </c>
      <c r="C17321" s="47">
        <v>101.241</v>
      </c>
      <c r="D17321" s="119" t="s">
        <v>31596</v>
      </c>
      <c r="E17321" s="46" t="s">
        <v>31598</v>
      </c>
      <c r="F17321" s="121">
        <v>7.5906000000000002</v>
      </c>
      <c r="G17321" s="87"/>
      <c r="H17321" s="47"/>
      <c r="I17321" s="120">
        <v>0</v>
      </c>
      <c r="J17321" s="120">
        <v>0</v>
      </c>
    </row>
    <row r="17322" spans="1:10" ht="15" customHeight="1">
      <c r="A17322" s="46" t="s">
        <v>1434</v>
      </c>
      <c r="B17322" s="46" t="s">
        <v>1435</v>
      </c>
      <c r="C17322" s="47">
        <v>104.68</v>
      </c>
      <c r="D17322" s="119" t="s">
        <v>31595</v>
      </c>
      <c r="E17322" s="46" t="s">
        <v>31596</v>
      </c>
      <c r="F17322" s="121">
        <v>7.5906000000000002</v>
      </c>
      <c r="G17322" s="87"/>
      <c r="H17322" s="47"/>
      <c r="I17322" s="120">
        <v>0</v>
      </c>
      <c r="J17322" s="120">
        <v>0</v>
      </c>
    </row>
    <row r="17323" spans="1:10" ht="15" customHeight="1">
      <c r="A17323" s="46" t="s">
        <v>1431</v>
      </c>
      <c r="B17323" s="46" t="s">
        <v>1432</v>
      </c>
      <c r="C17323" s="47">
        <v>107.81699999999999</v>
      </c>
      <c r="D17323" s="119" t="s">
        <v>31594</v>
      </c>
      <c r="E17323" s="46" t="s">
        <v>31595</v>
      </c>
      <c r="F17323" s="121">
        <v>11.6388</v>
      </c>
      <c r="G17323" s="87"/>
      <c r="H17323" s="47"/>
      <c r="I17323" s="120">
        <v>0</v>
      </c>
      <c r="J17323" s="120">
        <v>0</v>
      </c>
    </row>
    <row r="17324" spans="1:10" ht="15" customHeight="1">
      <c r="A17324" s="46" t="s">
        <v>1428</v>
      </c>
      <c r="B17324" s="46" t="s">
        <v>1429</v>
      </c>
      <c r="C17324" s="47">
        <v>8.7946000000000009</v>
      </c>
      <c r="D17324" s="119" t="s">
        <v>31593</v>
      </c>
      <c r="E17324" s="46" t="s">
        <v>31594</v>
      </c>
      <c r="F17324" s="121">
        <v>11.6388</v>
      </c>
      <c r="G17324" s="87"/>
      <c r="H17324" s="47"/>
      <c r="I17324" s="120">
        <v>0</v>
      </c>
      <c r="J17324" s="120">
        <v>0</v>
      </c>
    </row>
    <row r="17325" spans="1:10" ht="15" customHeight="1">
      <c r="A17325" s="46" t="s">
        <v>1425</v>
      </c>
      <c r="B17325" s="46" t="s">
        <v>1426</v>
      </c>
      <c r="C17325" s="47">
        <v>11.7112</v>
      </c>
      <c r="D17325" s="119" t="s">
        <v>31591</v>
      </c>
      <c r="E17325" s="46" t="s">
        <v>31593</v>
      </c>
      <c r="F17325" s="121">
        <v>27.326000000000001</v>
      </c>
      <c r="G17325" s="87"/>
      <c r="H17325" s="47"/>
      <c r="I17325" s="120">
        <v>0</v>
      </c>
      <c r="J17325" s="120">
        <v>0</v>
      </c>
    </row>
    <row r="17326" spans="1:10" ht="15" customHeight="1">
      <c r="A17326" s="46" t="s">
        <v>1422</v>
      </c>
      <c r="B17326" s="46" t="s">
        <v>1423</v>
      </c>
      <c r="C17326" s="47">
        <v>11.7112</v>
      </c>
      <c r="D17326" s="119" t="s">
        <v>31589</v>
      </c>
      <c r="E17326" s="46" t="s">
        <v>31591</v>
      </c>
      <c r="F17326" s="121">
        <v>38.711799999999997</v>
      </c>
      <c r="G17326" s="87"/>
      <c r="H17326" s="47"/>
      <c r="I17326" s="120">
        <v>0</v>
      </c>
      <c r="J17326" s="120">
        <v>0</v>
      </c>
    </row>
    <row r="17327" spans="1:10" ht="15" customHeight="1">
      <c r="A17327" s="46" t="s">
        <v>1419</v>
      </c>
      <c r="B17327" s="46" t="s">
        <v>1420</v>
      </c>
      <c r="C17327" s="47">
        <v>19.170000000000002</v>
      </c>
      <c r="D17327" s="119" t="s">
        <v>31587</v>
      </c>
      <c r="E17327" s="46" t="s">
        <v>31589</v>
      </c>
      <c r="F17327" s="121">
        <v>70.845200000000006</v>
      </c>
      <c r="G17327" s="87"/>
      <c r="H17327" s="47"/>
      <c r="I17327" s="120">
        <v>0</v>
      </c>
      <c r="J17327" s="120">
        <v>0</v>
      </c>
    </row>
    <row r="17328" spans="1:10" ht="15" customHeight="1">
      <c r="A17328" s="46" t="s">
        <v>1416</v>
      </c>
      <c r="B17328" s="46" t="s">
        <v>1417</v>
      </c>
      <c r="C17328" s="47">
        <v>24.026399999999999</v>
      </c>
      <c r="D17328" s="119" t="s">
        <v>31585</v>
      </c>
      <c r="E17328" s="46" t="s">
        <v>31587</v>
      </c>
      <c r="F17328" s="121">
        <v>12.3604</v>
      </c>
      <c r="G17328" s="87"/>
      <c r="H17328" s="47"/>
      <c r="I17328" s="120">
        <v>0</v>
      </c>
      <c r="J17328" s="120">
        <v>0</v>
      </c>
    </row>
    <row r="17329" spans="1:10" ht="15" customHeight="1">
      <c r="A17329" s="46" t="s">
        <v>1413</v>
      </c>
      <c r="B17329" s="46" t="s">
        <v>1414</v>
      </c>
      <c r="C17329" s="47">
        <v>38.665399999999998</v>
      </c>
      <c r="D17329" s="119" t="s">
        <v>31583</v>
      </c>
      <c r="E17329" s="46" t="s">
        <v>31585</v>
      </c>
      <c r="F17329" s="121">
        <v>20.6586</v>
      </c>
      <c r="G17329" s="87"/>
      <c r="H17329" s="47"/>
      <c r="I17329" s="120">
        <v>0</v>
      </c>
      <c r="J17329" s="120">
        <v>0</v>
      </c>
    </row>
    <row r="17330" spans="1:10" ht="15" customHeight="1">
      <c r="A17330" s="46" t="s">
        <v>30806</v>
      </c>
      <c r="B17330" s="46" t="s">
        <v>30807</v>
      </c>
      <c r="C17330" s="47">
        <v>875.37300000000005</v>
      </c>
      <c r="D17330" s="119" t="s">
        <v>24581</v>
      </c>
      <c r="E17330" s="46" t="s">
        <v>31583</v>
      </c>
      <c r="F17330" s="121">
        <v>0.2024</v>
      </c>
      <c r="G17330" s="87"/>
      <c r="H17330" s="47"/>
      <c r="I17330" s="120">
        <v>0</v>
      </c>
      <c r="J17330" s="120">
        <v>0</v>
      </c>
    </row>
    <row r="17331" spans="1:10" ht="15" customHeight="1">
      <c r="A17331" s="46" t="s">
        <v>34215</v>
      </c>
      <c r="B17331" s="46" t="s">
        <v>34216</v>
      </c>
      <c r="C17331" s="47">
        <v>844.4</v>
      </c>
      <c r="D17331" s="119" t="s">
        <v>24579</v>
      </c>
      <c r="E17331" s="46" t="s">
        <v>24581</v>
      </c>
      <c r="F17331" s="121">
        <v>0.35420000000000001</v>
      </c>
      <c r="G17331" s="87"/>
      <c r="H17331" s="47"/>
      <c r="I17331" s="120">
        <v>0</v>
      </c>
      <c r="J17331" s="120">
        <v>0</v>
      </c>
    </row>
    <row r="17332" spans="1:10" ht="15" customHeight="1">
      <c r="A17332" s="46" t="s">
        <v>30804</v>
      </c>
      <c r="B17332" s="46" t="s">
        <v>30805</v>
      </c>
      <c r="C17332" s="47">
        <v>879.22360000000003</v>
      </c>
      <c r="D17332" s="119" t="s">
        <v>24577</v>
      </c>
      <c r="E17332" s="46" t="s">
        <v>24579</v>
      </c>
      <c r="F17332" s="121">
        <v>0.2278</v>
      </c>
      <c r="G17332" s="87"/>
      <c r="H17332" s="47"/>
      <c r="I17332" s="120">
        <v>0</v>
      </c>
      <c r="J17332" s="120">
        <v>0</v>
      </c>
    </row>
    <row r="17333" spans="1:10" ht="15" customHeight="1">
      <c r="A17333" s="46" t="s">
        <v>30802</v>
      </c>
      <c r="B17333" s="46" t="s">
        <v>30803</v>
      </c>
      <c r="C17333" s="47">
        <v>921.38</v>
      </c>
      <c r="D17333" s="119" t="s">
        <v>24575</v>
      </c>
      <c r="E17333" s="46" t="s">
        <v>24577</v>
      </c>
      <c r="F17333" s="121">
        <v>0.35420000000000001</v>
      </c>
      <c r="G17333" s="87"/>
      <c r="H17333" s="47"/>
      <c r="I17333" s="120">
        <v>0</v>
      </c>
      <c r="J17333" s="120">
        <v>0</v>
      </c>
    </row>
    <row r="17334" spans="1:10" ht="15" customHeight="1">
      <c r="A17334" s="46" t="s">
        <v>30800</v>
      </c>
      <c r="B17334" s="46" t="s">
        <v>30801</v>
      </c>
      <c r="C17334" s="47">
        <v>921.37080000000003</v>
      </c>
      <c r="D17334" s="119" t="s">
        <v>24573</v>
      </c>
      <c r="E17334" s="46" t="s">
        <v>24575</v>
      </c>
      <c r="F17334" s="121">
        <v>48.203200000000002</v>
      </c>
      <c r="G17334" s="87"/>
      <c r="H17334" s="47"/>
      <c r="I17334" s="120">
        <v>0</v>
      </c>
      <c r="J17334" s="120">
        <v>0</v>
      </c>
    </row>
    <row r="17335" spans="1:10" ht="15" customHeight="1">
      <c r="A17335" s="46" t="s">
        <v>30799</v>
      </c>
      <c r="B17335" s="46" t="s">
        <v>30798</v>
      </c>
      <c r="C17335" s="47">
        <v>957.68939999999998</v>
      </c>
      <c r="D17335" s="119" t="s">
        <v>24571</v>
      </c>
      <c r="E17335" s="46" t="s">
        <v>24573</v>
      </c>
      <c r="F17335" s="121">
        <v>48.203200000000002</v>
      </c>
      <c r="G17335" s="87"/>
      <c r="H17335" s="47"/>
      <c r="I17335" s="120">
        <v>0</v>
      </c>
      <c r="J17335" s="120">
        <v>0</v>
      </c>
    </row>
    <row r="17336" spans="1:10" ht="15" customHeight="1">
      <c r="A17336" s="46" t="s">
        <v>30797</v>
      </c>
      <c r="B17336" s="46" t="s">
        <v>30798</v>
      </c>
      <c r="C17336" s="47">
        <v>957.68939999999998</v>
      </c>
      <c r="D17336" s="119" t="s">
        <v>24569</v>
      </c>
      <c r="E17336" s="46" t="s">
        <v>24571</v>
      </c>
      <c r="F17336" s="121">
        <v>1.4927999999999999</v>
      </c>
      <c r="G17336" s="87"/>
      <c r="H17336" s="47"/>
      <c r="I17336" s="120">
        <v>0</v>
      </c>
      <c r="J17336" s="120">
        <v>0</v>
      </c>
    </row>
    <row r="17337" spans="1:10" ht="15" customHeight="1">
      <c r="A17337" s="46" t="s">
        <v>30795</v>
      </c>
      <c r="B17337" s="46" t="s">
        <v>30796</v>
      </c>
      <c r="C17337" s="47">
        <v>1004.7432</v>
      </c>
      <c r="D17337" s="119" t="s">
        <v>24567</v>
      </c>
      <c r="E17337" s="46" t="s">
        <v>24569</v>
      </c>
      <c r="F17337" s="121">
        <v>1.4927999999999999</v>
      </c>
      <c r="G17337" s="87"/>
      <c r="H17337" s="47">
        <v>3.34</v>
      </c>
      <c r="I17337" s="120">
        <v>0</v>
      </c>
      <c r="J17337" s="120">
        <v>0</v>
      </c>
    </row>
    <row r="17338" spans="1:10" ht="15" customHeight="1">
      <c r="A17338" s="46" t="s">
        <v>30793</v>
      </c>
      <c r="B17338" s="46" t="s">
        <v>30794</v>
      </c>
      <c r="C17338" s="47">
        <v>1004.7432</v>
      </c>
      <c r="D17338" s="119" t="s">
        <v>24565</v>
      </c>
      <c r="E17338" s="46" t="s">
        <v>24567</v>
      </c>
      <c r="F17338" s="121">
        <v>1.4927999999999999</v>
      </c>
      <c r="G17338" s="87"/>
      <c r="H17338" s="47">
        <v>0.84</v>
      </c>
      <c r="I17338" s="120">
        <v>0</v>
      </c>
      <c r="J17338" s="120">
        <v>0</v>
      </c>
    </row>
    <row r="17339" spans="1:10" ht="15" customHeight="1">
      <c r="A17339" s="46" t="s">
        <v>30791</v>
      </c>
      <c r="B17339" s="46" t="s">
        <v>30792</v>
      </c>
      <c r="C17339" s="47">
        <v>990.75480000000005</v>
      </c>
      <c r="D17339" s="119" t="s">
        <v>24563</v>
      </c>
      <c r="E17339" s="46" t="s">
        <v>24565</v>
      </c>
      <c r="F17339" s="121">
        <v>1.4927999999999999</v>
      </c>
      <c r="G17339" s="87"/>
      <c r="H17339" s="47">
        <v>0.50749999999999995</v>
      </c>
      <c r="I17339" s="120">
        <v>0</v>
      </c>
      <c r="J17339" s="120">
        <v>0</v>
      </c>
    </row>
    <row r="17340" spans="1:10" ht="15" customHeight="1">
      <c r="A17340" s="46" t="s">
        <v>30789</v>
      </c>
      <c r="B17340" s="46" t="s">
        <v>30790</v>
      </c>
      <c r="C17340" s="47">
        <v>990.75480000000005</v>
      </c>
      <c r="D17340" s="119" t="s">
        <v>24561</v>
      </c>
      <c r="E17340" s="46" t="s">
        <v>24563</v>
      </c>
      <c r="F17340" s="121">
        <v>2.3026</v>
      </c>
      <c r="G17340" s="87"/>
      <c r="H17340" s="47">
        <v>0.50749999999999995</v>
      </c>
      <c r="I17340" s="120">
        <v>0</v>
      </c>
      <c r="J17340" s="120">
        <v>0</v>
      </c>
    </row>
    <row r="17341" spans="1:10" ht="15" customHeight="1">
      <c r="A17341" s="46" t="s">
        <v>30787</v>
      </c>
      <c r="B17341" s="46" t="s">
        <v>30788</v>
      </c>
      <c r="C17341" s="47">
        <v>1037.5414000000001</v>
      </c>
      <c r="D17341" s="119" t="s">
        <v>24559</v>
      </c>
      <c r="E17341" s="46" t="s">
        <v>24561</v>
      </c>
      <c r="F17341" s="121">
        <v>2.3026</v>
      </c>
      <c r="G17341" s="87"/>
      <c r="H17341" s="47">
        <v>0.59</v>
      </c>
      <c r="I17341" s="120">
        <v>0</v>
      </c>
      <c r="J17341" s="120">
        <v>0</v>
      </c>
    </row>
    <row r="17342" spans="1:10" ht="15" customHeight="1">
      <c r="A17342" s="46" t="s">
        <v>30785</v>
      </c>
      <c r="B17342" s="46" t="s">
        <v>30786</v>
      </c>
      <c r="C17342" s="47">
        <v>1037.5530000000001</v>
      </c>
      <c r="D17342" s="119" t="s">
        <v>24558</v>
      </c>
      <c r="E17342" s="46" t="s">
        <v>24559</v>
      </c>
      <c r="F17342" s="121">
        <v>2.3026</v>
      </c>
      <c r="G17342" s="87"/>
      <c r="H17342" s="47">
        <v>0.59</v>
      </c>
      <c r="I17342" s="120">
        <v>0</v>
      </c>
      <c r="J17342" s="120">
        <v>0</v>
      </c>
    </row>
    <row r="17343" spans="1:10" ht="15" customHeight="1">
      <c r="A17343" s="46" t="s">
        <v>30862</v>
      </c>
      <c r="B17343" s="46" t="s">
        <v>30863</v>
      </c>
      <c r="C17343" s="47">
        <v>27.024000000000001</v>
      </c>
      <c r="D17343" s="119" t="s">
        <v>24556</v>
      </c>
      <c r="E17343" s="46" t="s">
        <v>24558</v>
      </c>
      <c r="F17343" s="121">
        <v>2.3026</v>
      </c>
      <c r="G17343" s="87"/>
      <c r="H17343" s="47"/>
      <c r="I17343" s="120">
        <v>0</v>
      </c>
      <c r="J17343" s="120">
        <v>0</v>
      </c>
    </row>
    <row r="17344" spans="1:10" ht="15" customHeight="1">
      <c r="A17344" s="46" t="s">
        <v>30860</v>
      </c>
      <c r="B17344" s="46" t="s">
        <v>30861</v>
      </c>
      <c r="C17344" s="47">
        <v>27.024000000000001</v>
      </c>
      <c r="D17344" s="119" t="s">
        <v>6889</v>
      </c>
      <c r="E17344" s="46" t="s">
        <v>24556</v>
      </c>
      <c r="F17344" s="121">
        <v>1.4927999999999999</v>
      </c>
      <c r="G17344" s="87"/>
      <c r="H17344" s="47"/>
      <c r="I17344" s="120">
        <v>0</v>
      </c>
      <c r="J17344" s="120">
        <v>0</v>
      </c>
    </row>
    <row r="17345" spans="1:10" ht="15" customHeight="1">
      <c r="A17345" s="46" t="s">
        <v>30858</v>
      </c>
      <c r="B17345" s="46" t="s">
        <v>30859</v>
      </c>
      <c r="C17345" s="47">
        <v>24.555800000000001</v>
      </c>
      <c r="D17345" s="119" t="s">
        <v>24554</v>
      </c>
      <c r="E17345" s="46" t="s">
        <v>6889</v>
      </c>
      <c r="F17345" s="121">
        <v>1.4927999999999999</v>
      </c>
      <c r="G17345" s="87"/>
      <c r="H17345" s="47"/>
      <c r="I17345" s="120">
        <v>0</v>
      </c>
      <c r="J17345" s="120">
        <v>0</v>
      </c>
    </row>
    <row r="17346" spans="1:10" ht="15" customHeight="1">
      <c r="A17346" s="46" t="s">
        <v>30856</v>
      </c>
      <c r="B17346" s="46" t="s">
        <v>30857</v>
      </c>
      <c r="C17346" s="47">
        <v>23.3294</v>
      </c>
      <c r="D17346" s="119" t="s">
        <v>24552</v>
      </c>
      <c r="E17346" s="46" t="s">
        <v>24554</v>
      </c>
      <c r="F17346" s="121">
        <v>1.4927999999999999</v>
      </c>
      <c r="G17346" s="87"/>
      <c r="H17346" s="47"/>
      <c r="I17346" s="120">
        <v>0</v>
      </c>
      <c r="J17346" s="120">
        <v>0</v>
      </c>
    </row>
    <row r="17347" spans="1:10" ht="15" customHeight="1">
      <c r="A17347" s="46" t="s">
        <v>30854</v>
      </c>
      <c r="B17347" s="46" t="s">
        <v>30855</v>
      </c>
      <c r="C17347" s="47">
        <v>23.3294</v>
      </c>
      <c r="D17347" s="119" t="s">
        <v>24551</v>
      </c>
      <c r="E17347" s="46" t="s">
        <v>24552</v>
      </c>
      <c r="F17347" s="121">
        <v>2.2772000000000001</v>
      </c>
      <c r="G17347" s="87"/>
      <c r="H17347" s="47"/>
      <c r="I17347" s="120">
        <v>0</v>
      </c>
      <c r="J17347" s="120">
        <v>0</v>
      </c>
    </row>
    <row r="17348" spans="1:10" ht="15" customHeight="1">
      <c r="A17348" s="46" t="s">
        <v>30852</v>
      </c>
      <c r="B17348" s="46" t="s">
        <v>30853</v>
      </c>
      <c r="C17348" s="47">
        <v>22.097799999999999</v>
      </c>
      <c r="D17348" s="119" t="s">
        <v>24549</v>
      </c>
      <c r="E17348" s="46" t="s">
        <v>24551</v>
      </c>
      <c r="F17348" s="121">
        <v>2.2772000000000001</v>
      </c>
      <c r="G17348" s="87"/>
      <c r="H17348" s="47"/>
      <c r="I17348" s="120">
        <v>0</v>
      </c>
      <c r="J17348" s="120">
        <v>0</v>
      </c>
    </row>
    <row r="17349" spans="1:10" ht="15" customHeight="1">
      <c r="A17349" s="46" t="s">
        <v>30850</v>
      </c>
      <c r="B17349" s="46" t="s">
        <v>30851</v>
      </c>
      <c r="C17349" s="47">
        <v>22.097799999999999</v>
      </c>
      <c r="D17349" s="119" t="s">
        <v>24547</v>
      </c>
      <c r="E17349" s="46" t="s">
        <v>24549</v>
      </c>
      <c r="F17349" s="121">
        <v>2.3026</v>
      </c>
      <c r="G17349" s="87"/>
      <c r="H17349" s="47"/>
      <c r="I17349" s="120">
        <v>0</v>
      </c>
      <c r="J17349" s="120">
        <v>0</v>
      </c>
    </row>
    <row r="17350" spans="1:10" ht="15" customHeight="1">
      <c r="A17350" s="46" t="s">
        <v>30848</v>
      </c>
      <c r="B17350" s="46" t="s">
        <v>30849</v>
      </c>
      <c r="C17350" s="47">
        <v>19.634799999999998</v>
      </c>
      <c r="D17350" s="119" t="s">
        <v>6892</v>
      </c>
      <c r="E17350" s="46" t="s">
        <v>24547</v>
      </c>
      <c r="F17350" s="121">
        <v>2.2772000000000001</v>
      </c>
      <c r="G17350" s="87"/>
      <c r="H17350" s="47"/>
      <c r="I17350" s="120">
        <v>0</v>
      </c>
      <c r="J17350" s="120">
        <v>0</v>
      </c>
    </row>
    <row r="17351" spans="1:10" ht="15" customHeight="1">
      <c r="A17351" s="46" t="s">
        <v>30847</v>
      </c>
      <c r="B17351" s="46" t="s">
        <v>30846</v>
      </c>
      <c r="C17351" s="47">
        <v>107.7008</v>
      </c>
      <c r="D17351" s="119" t="s">
        <v>24544</v>
      </c>
      <c r="E17351" s="46" t="s">
        <v>6892</v>
      </c>
      <c r="F17351" s="121">
        <v>2.9601999999999999</v>
      </c>
      <c r="G17351" s="87"/>
      <c r="H17351" s="47"/>
      <c r="I17351" s="120">
        <v>0</v>
      </c>
      <c r="J17351" s="120">
        <v>0</v>
      </c>
    </row>
    <row r="17352" spans="1:10" ht="15" customHeight="1">
      <c r="A17352" s="46" t="s">
        <v>30845</v>
      </c>
      <c r="B17352" s="46" t="s">
        <v>30846</v>
      </c>
      <c r="C17352" s="47">
        <v>111.30240000000001</v>
      </c>
      <c r="D17352" s="119" t="s">
        <v>24610</v>
      </c>
      <c r="E17352" s="46" t="s">
        <v>24544</v>
      </c>
      <c r="F17352" s="121">
        <v>18.799399999999999</v>
      </c>
      <c r="G17352" s="87"/>
      <c r="H17352" s="47"/>
      <c r="I17352" s="120">
        <v>0</v>
      </c>
      <c r="J17352" s="120">
        <v>0</v>
      </c>
    </row>
    <row r="17353" spans="1:10" ht="15" customHeight="1">
      <c r="A17353" s="46" t="s">
        <v>30843</v>
      </c>
      <c r="B17353" s="46" t="s">
        <v>30844</v>
      </c>
      <c r="C17353" s="47">
        <v>108.04940000000001</v>
      </c>
      <c r="D17353" s="119" t="s">
        <v>24609</v>
      </c>
      <c r="E17353" s="46" t="s">
        <v>24610</v>
      </c>
      <c r="F17353" s="121">
        <v>19.811399999999999</v>
      </c>
      <c r="G17353" s="87"/>
      <c r="H17353" s="47"/>
      <c r="I17353" s="120">
        <v>0</v>
      </c>
      <c r="J17353" s="120">
        <v>0</v>
      </c>
    </row>
    <row r="17354" spans="1:10" ht="15" customHeight="1">
      <c r="A17354" s="46" t="s">
        <v>30841</v>
      </c>
      <c r="B17354" s="46" t="s">
        <v>30842</v>
      </c>
      <c r="C17354" s="47">
        <v>120.3182</v>
      </c>
      <c r="D17354" s="119" t="s">
        <v>24608</v>
      </c>
      <c r="E17354" s="46" t="s">
        <v>24609</v>
      </c>
      <c r="F17354" s="121">
        <v>15.940200000000001</v>
      </c>
      <c r="G17354" s="87"/>
      <c r="H17354" s="47"/>
      <c r="I17354" s="120">
        <v>1</v>
      </c>
      <c r="J17354" s="120">
        <v>0</v>
      </c>
    </row>
    <row r="17355" spans="1:10" ht="15" customHeight="1">
      <c r="A17355" s="46" t="s">
        <v>30839</v>
      </c>
      <c r="B17355" s="46" t="s">
        <v>30840</v>
      </c>
      <c r="C17355" s="47">
        <v>139.953</v>
      </c>
      <c r="D17355" s="119" t="s">
        <v>24607</v>
      </c>
      <c r="E17355" s="46" t="s">
        <v>24608</v>
      </c>
      <c r="F17355" s="121">
        <v>23.505400000000002</v>
      </c>
      <c r="G17355" s="87"/>
      <c r="H17355" s="47"/>
      <c r="I17355" s="120">
        <v>0</v>
      </c>
      <c r="J17355" s="120">
        <v>0</v>
      </c>
    </row>
    <row r="17356" spans="1:10" ht="15" customHeight="1">
      <c r="A17356" s="46" t="s">
        <v>30837</v>
      </c>
      <c r="B17356" s="46" t="s">
        <v>30838</v>
      </c>
      <c r="C17356" s="47">
        <v>993.24120000000005</v>
      </c>
      <c r="D17356" s="119" t="s">
        <v>24605</v>
      </c>
      <c r="E17356" s="46" t="s">
        <v>24607</v>
      </c>
      <c r="F17356" s="121">
        <v>26.592400000000001</v>
      </c>
      <c r="G17356" s="87"/>
      <c r="H17356" s="47"/>
      <c r="I17356" s="120">
        <v>0</v>
      </c>
      <c r="J17356" s="120">
        <v>0</v>
      </c>
    </row>
    <row r="17357" spans="1:10" ht="15" customHeight="1">
      <c r="A17357" s="46" t="s">
        <v>30835</v>
      </c>
      <c r="B17357" s="46" t="s">
        <v>30836</v>
      </c>
      <c r="C17357" s="47">
        <v>1124.8756000000001</v>
      </c>
      <c r="D17357" s="119" t="s">
        <v>24604</v>
      </c>
      <c r="E17357" s="46" t="s">
        <v>24605</v>
      </c>
      <c r="F17357" s="121">
        <v>27.174199999999999</v>
      </c>
      <c r="G17357" s="87"/>
      <c r="H17357" s="47"/>
      <c r="I17357" s="120">
        <v>0</v>
      </c>
      <c r="J17357" s="120">
        <v>0</v>
      </c>
    </row>
    <row r="17358" spans="1:10" ht="15" customHeight="1">
      <c r="A17358" s="46" t="s">
        <v>30833</v>
      </c>
      <c r="B17358" s="46" t="s">
        <v>30834</v>
      </c>
      <c r="C17358" s="47">
        <v>1340.2772</v>
      </c>
      <c r="D17358" s="119" t="s">
        <v>24603</v>
      </c>
      <c r="E17358" s="46" t="s">
        <v>24604</v>
      </c>
      <c r="F17358" s="121">
        <v>27.655000000000001</v>
      </c>
      <c r="G17358" s="87"/>
      <c r="H17358" s="47"/>
      <c r="I17358" s="120">
        <v>0</v>
      </c>
      <c r="J17358" s="120">
        <v>0</v>
      </c>
    </row>
    <row r="17359" spans="1:10" ht="15" customHeight="1">
      <c r="A17359" s="46" t="s">
        <v>30831</v>
      </c>
      <c r="B17359" s="46" t="s">
        <v>30832</v>
      </c>
      <c r="C17359" s="47">
        <v>1591.579</v>
      </c>
      <c r="D17359" s="119" t="s">
        <v>24601</v>
      </c>
      <c r="E17359" s="46" t="s">
        <v>24603</v>
      </c>
      <c r="F17359" s="121">
        <v>32.6648</v>
      </c>
      <c r="G17359" s="87"/>
      <c r="H17359" s="47"/>
      <c r="I17359" s="120">
        <v>0</v>
      </c>
      <c r="J17359" s="120">
        <v>0</v>
      </c>
    </row>
    <row r="17360" spans="1:10" ht="15" customHeight="1">
      <c r="A17360" s="46" t="s">
        <v>30830</v>
      </c>
      <c r="B17360" s="46" t="s">
        <v>34217</v>
      </c>
      <c r="C17360" s="47">
        <v>873.80579999999998</v>
      </c>
      <c r="D17360" s="119" t="s">
        <v>24598</v>
      </c>
      <c r="E17360" s="46" t="s">
        <v>24601</v>
      </c>
      <c r="F17360" s="121">
        <v>7.0846</v>
      </c>
      <c r="G17360" s="87"/>
      <c r="H17360" s="47"/>
      <c r="I17360" s="120">
        <v>0</v>
      </c>
      <c r="J17360" s="120">
        <v>0</v>
      </c>
    </row>
    <row r="17361" spans="1:10" ht="15" customHeight="1">
      <c r="A17361" s="46" t="s">
        <v>30828</v>
      </c>
      <c r="B17361" s="46" t="s">
        <v>30829</v>
      </c>
      <c r="C17361" s="47">
        <v>1077.0083999999999</v>
      </c>
      <c r="D17361" s="119" t="s">
        <v>24597</v>
      </c>
      <c r="E17361" s="46" t="s">
        <v>24598</v>
      </c>
      <c r="F17361" s="121">
        <v>8.2737999999999996</v>
      </c>
      <c r="G17361" s="87"/>
      <c r="H17361" s="47"/>
      <c r="I17361" s="120">
        <v>0</v>
      </c>
      <c r="J17361" s="120">
        <v>0</v>
      </c>
    </row>
    <row r="17362" spans="1:10" ht="15" customHeight="1">
      <c r="A17362" s="46" t="s">
        <v>30826</v>
      </c>
      <c r="B17362" s="46" t="s">
        <v>30827</v>
      </c>
      <c r="C17362" s="47">
        <v>873.80579999999998</v>
      </c>
      <c r="D17362" s="119" t="s">
        <v>24595</v>
      </c>
      <c r="E17362" s="46" t="s">
        <v>24597</v>
      </c>
      <c r="F17362" s="121">
        <v>18.242799999999999</v>
      </c>
      <c r="G17362" s="87"/>
      <c r="H17362" s="47"/>
      <c r="I17362" s="120">
        <v>0</v>
      </c>
      <c r="J17362" s="120">
        <v>0</v>
      </c>
    </row>
    <row r="17363" spans="1:10" ht="15" customHeight="1">
      <c r="A17363" s="46" t="s">
        <v>30824</v>
      </c>
      <c r="B17363" s="46" t="s">
        <v>30825</v>
      </c>
      <c r="C17363" s="47">
        <v>985.57299999999998</v>
      </c>
      <c r="D17363" s="119" t="s">
        <v>24593</v>
      </c>
      <c r="E17363" s="46" t="s">
        <v>24595</v>
      </c>
      <c r="F17363" s="121">
        <v>5.9409999999999998</v>
      </c>
      <c r="G17363" s="87"/>
      <c r="H17363" s="47"/>
      <c r="I17363" s="120">
        <v>0</v>
      </c>
      <c r="J17363" s="120">
        <v>0</v>
      </c>
    </row>
    <row r="17364" spans="1:10" ht="15" customHeight="1">
      <c r="A17364" s="46" t="s">
        <v>30822</v>
      </c>
      <c r="B17364" s="46" t="s">
        <v>30823</v>
      </c>
      <c r="C17364" s="47">
        <v>1220.6096</v>
      </c>
      <c r="D17364" s="119" t="s">
        <v>24591</v>
      </c>
      <c r="E17364" s="46" t="s">
        <v>24593</v>
      </c>
      <c r="F17364" s="121">
        <v>7.6917999999999997</v>
      </c>
      <c r="G17364" s="87"/>
      <c r="H17364" s="47"/>
      <c r="I17364" s="120">
        <v>0</v>
      </c>
      <c r="J17364" s="120">
        <v>0</v>
      </c>
    </row>
    <row r="17365" spans="1:10" ht="15" customHeight="1">
      <c r="A17365" s="46" t="s">
        <v>30820</v>
      </c>
      <c r="B17365" s="46" t="s">
        <v>30821</v>
      </c>
      <c r="C17365" s="47">
        <v>985.57299999999998</v>
      </c>
      <c r="D17365" s="119" t="s">
        <v>24589</v>
      </c>
      <c r="E17365" s="46" t="s">
        <v>24591</v>
      </c>
      <c r="F17365" s="121">
        <v>12.5244</v>
      </c>
      <c r="G17365" s="87"/>
      <c r="H17365" s="47"/>
      <c r="I17365" s="120">
        <v>0</v>
      </c>
      <c r="J17365" s="120">
        <v>0</v>
      </c>
    </row>
    <row r="17366" spans="1:10" ht="15" customHeight="1">
      <c r="A17366" s="46" t="s">
        <v>30818</v>
      </c>
      <c r="B17366" s="46" t="s">
        <v>30819</v>
      </c>
      <c r="C17366" s="47">
        <v>1148.809</v>
      </c>
      <c r="D17366" s="119" t="s">
        <v>24587</v>
      </c>
      <c r="E17366" s="46" t="s">
        <v>24589</v>
      </c>
      <c r="F17366" s="121">
        <v>21.228200000000001</v>
      </c>
      <c r="G17366" s="87"/>
      <c r="H17366" s="47"/>
      <c r="I17366" s="120">
        <v>0</v>
      </c>
      <c r="J17366" s="120">
        <v>0</v>
      </c>
    </row>
    <row r="17367" spans="1:10" ht="15" customHeight="1">
      <c r="A17367" s="46" t="s">
        <v>30816</v>
      </c>
      <c r="B17367" s="46" t="s">
        <v>30817</v>
      </c>
      <c r="C17367" s="47">
        <v>1424.0445999999999</v>
      </c>
      <c r="D17367" s="119" t="s">
        <v>24585</v>
      </c>
      <c r="E17367" s="46" t="s">
        <v>24587</v>
      </c>
      <c r="F17367" s="121">
        <v>38.155200000000001</v>
      </c>
      <c r="G17367" s="87"/>
      <c r="H17367" s="47"/>
      <c r="I17367" s="120">
        <v>1</v>
      </c>
      <c r="J17367" s="120">
        <v>0</v>
      </c>
    </row>
    <row r="17368" spans="1:10" ht="15" customHeight="1">
      <c r="A17368" s="46" t="s">
        <v>30814</v>
      </c>
      <c r="B17368" s="46" t="s">
        <v>30815</v>
      </c>
      <c r="C17368" s="47">
        <v>1148.809</v>
      </c>
      <c r="D17368" s="119" t="s">
        <v>24583</v>
      </c>
      <c r="E17368" s="46" t="s">
        <v>24585</v>
      </c>
      <c r="F17368" s="121">
        <v>47.112200000000001</v>
      </c>
      <c r="G17368" s="87"/>
      <c r="H17368" s="47"/>
      <c r="I17368" s="120">
        <v>0</v>
      </c>
      <c r="J17368" s="120">
        <v>0</v>
      </c>
    </row>
    <row r="17369" spans="1:10" ht="15" customHeight="1">
      <c r="A17369" s="46" t="s">
        <v>30812</v>
      </c>
      <c r="B17369" s="46" t="s">
        <v>30813</v>
      </c>
      <c r="C17369" s="47">
        <v>1471.9115999999999</v>
      </c>
      <c r="D17369" s="119" t="s">
        <v>24617</v>
      </c>
      <c r="E17369" s="46" t="s">
        <v>24583</v>
      </c>
      <c r="F17369" s="121">
        <v>6.6037999999999997</v>
      </c>
      <c r="G17369" s="87"/>
      <c r="H17369" s="47"/>
      <c r="I17369" s="120">
        <v>0</v>
      </c>
      <c r="J17369" s="120">
        <v>0</v>
      </c>
    </row>
    <row r="17370" spans="1:10" ht="15" customHeight="1">
      <c r="A17370" s="46" t="s">
        <v>30810</v>
      </c>
      <c r="B17370" s="46" t="s">
        <v>30811</v>
      </c>
      <c r="C17370" s="47">
        <v>1699.28</v>
      </c>
      <c r="D17370" s="119" t="s">
        <v>24616</v>
      </c>
      <c r="E17370" s="46" t="s">
        <v>24617</v>
      </c>
      <c r="F17370" s="121">
        <v>6.8061999999999996</v>
      </c>
      <c r="G17370" s="87"/>
      <c r="H17370" s="47"/>
      <c r="I17370" s="120">
        <v>0</v>
      </c>
      <c r="J17370" s="120">
        <v>0</v>
      </c>
    </row>
    <row r="17371" spans="1:10" ht="15" customHeight="1">
      <c r="A17371" s="46" t="s">
        <v>30808</v>
      </c>
      <c r="B17371" s="46" t="s">
        <v>30809</v>
      </c>
      <c r="C17371" s="47">
        <v>1471.9115999999999</v>
      </c>
      <c r="D17371" s="119" t="s">
        <v>24615</v>
      </c>
      <c r="E17371" s="46" t="s">
        <v>24616</v>
      </c>
      <c r="F17371" s="121">
        <v>10.879799999999999</v>
      </c>
      <c r="G17371" s="87"/>
      <c r="H17371" s="47"/>
      <c r="I17371" s="120">
        <v>0</v>
      </c>
      <c r="J17371" s="120">
        <v>0</v>
      </c>
    </row>
    <row r="17372" spans="1:10" ht="15" customHeight="1">
      <c r="A17372" s="46" t="s">
        <v>5149</v>
      </c>
      <c r="B17372" s="46" t="s">
        <v>5150</v>
      </c>
      <c r="C17372" s="47">
        <v>126.8476</v>
      </c>
      <c r="D17372" s="119" t="s">
        <v>24614</v>
      </c>
      <c r="E17372" s="46" t="s">
        <v>24615</v>
      </c>
      <c r="F17372" s="121">
        <v>12.7522</v>
      </c>
      <c r="G17372" s="87"/>
      <c r="H17372" s="47"/>
      <c r="I17372" s="120">
        <v>0</v>
      </c>
      <c r="J17372" s="120">
        <v>0</v>
      </c>
    </row>
    <row r="17373" spans="1:10" ht="15" customHeight="1">
      <c r="A17373" s="46" t="s">
        <v>30864</v>
      </c>
      <c r="B17373" s="46" t="s">
        <v>30865</v>
      </c>
      <c r="C17373" s="47">
        <v>766.80219999999997</v>
      </c>
      <c r="D17373" s="119" t="s">
        <v>24613</v>
      </c>
      <c r="E17373" s="46" t="s">
        <v>24614</v>
      </c>
      <c r="F17373" s="121">
        <v>23.809200000000001</v>
      </c>
      <c r="G17373" s="87"/>
      <c r="H17373" s="47"/>
      <c r="I17373" s="120">
        <v>0</v>
      </c>
      <c r="J17373" s="120">
        <v>0</v>
      </c>
    </row>
    <row r="17374" spans="1:10" ht="15" customHeight="1">
      <c r="A17374" s="46" t="s">
        <v>30878</v>
      </c>
      <c r="B17374" s="46" t="s">
        <v>30879</v>
      </c>
      <c r="C17374" s="47">
        <v>906.22080000000005</v>
      </c>
      <c r="D17374" s="119" t="s">
        <v>24611</v>
      </c>
      <c r="E17374" s="46" t="s">
        <v>24613</v>
      </c>
      <c r="F17374" s="121">
        <v>33.1708</v>
      </c>
      <c r="G17374" s="87"/>
      <c r="H17374" s="47"/>
      <c r="I17374" s="120">
        <v>0</v>
      </c>
      <c r="J17374" s="120">
        <v>0</v>
      </c>
    </row>
    <row r="17375" spans="1:10" ht="15" customHeight="1">
      <c r="A17375" s="46" t="s">
        <v>30876</v>
      </c>
      <c r="B17375" s="46" t="s">
        <v>30877</v>
      </c>
      <c r="C17375" s="47">
        <v>873.57339999999999</v>
      </c>
      <c r="D17375" s="119" t="s">
        <v>24640</v>
      </c>
      <c r="E17375" s="46" t="s">
        <v>24611</v>
      </c>
      <c r="F17375" s="121">
        <v>2.7326000000000001</v>
      </c>
      <c r="G17375" s="87"/>
      <c r="H17375" s="47"/>
      <c r="I17375" s="120">
        <v>0</v>
      </c>
      <c r="J17375" s="120">
        <v>0</v>
      </c>
    </row>
    <row r="17376" spans="1:10" ht="15" customHeight="1">
      <c r="A17376" s="46" t="s">
        <v>30874</v>
      </c>
      <c r="B17376" s="46" t="s">
        <v>30875</v>
      </c>
      <c r="C17376" s="47">
        <v>957.34079999999994</v>
      </c>
      <c r="D17376" s="119" t="s">
        <v>24638</v>
      </c>
      <c r="E17376" s="46" t="s">
        <v>24640</v>
      </c>
      <c r="F17376" s="121">
        <v>3.2639999999999998</v>
      </c>
      <c r="G17376" s="87"/>
      <c r="H17376" s="47"/>
      <c r="I17376" s="120">
        <v>0</v>
      </c>
      <c r="J17376" s="120">
        <v>0</v>
      </c>
    </row>
    <row r="17377" spans="1:10" ht="15" customHeight="1">
      <c r="A17377" s="46" t="s">
        <v>30872</v>
      </c>
      <c r="B17377" s="46" t="s">
        <v>30873</v>
      </c>
      <c r="C17377" s="47">
        <v>766.80219999999997</v>
      </c>
      <c r="D17377" s="119" t="s">
        <v>24636</v>
      </c>
      <c r="E17377" s="46" t="s">
        <v>24638</v>
      </c>
      <c r="F17377" s="121">
        <v>10.626799999999999</v>
      </c>
      <c r="G17377" s="87"/>
      <c r="H17377" s="47"/>
      <c r="I17377" s="120">
        <v>0</v>
      </c>
      <c r="J17377" s="120">
        <v>0</v>
      </c>
    </row>
    <row r="17378" spans="1:10" ht="15" customHeight="1">
      <c r="A17378" s="46" t="s">
        <v>30870</v>
      </c>
      <c r="B17378" s="46" t="s">
        <v>30871</v>
      </c>
      <c r="C17378" s="47">
        <v>1114.1995999999999</v>
      </c>
      <c r="D17378" s="119" t="s">
        <v>24634</v>
      </c>
      <c r="E17378" s="46" t="s">
        <v>24636</v>
      </c>
      <c r="F17378" s="121">
        <v>15.282400000000001</v>
      </c>
      <c r="G17378" s="87"/>
      <c r="H17378" s="47"/>
      <c r="I17378" s="120">
        <v>1</v>
      </c>
      <c r="J17378" s="120">
        <v>0</v>
      </c>
    </row>
    <row r="17379" spans="1:10" ht="15" customHeight="1">
      <c r="A17379" s="46" t="s">
        <v>30868</v>
      </c>
      <c r="B17379" s="46" t="s">
        <v>30869</v>
      </c>
      <c r="C17379" s="47">
        <v>1053.075</v>
      </c>
      <c r="D17379" s="119" t="s">
        <v>24632</v>
      </c>
      <c r="E17379" s="46" t="s">
        <v>24634</v>
      </c>
      <c r="F17379" s="121">
        <v>23.960999999999999</v>
      </c>
      <c r="G17379" s="87"/>
      <c r="H17379" s="47"/>
      <c r="I17379" s="120">
        <v>2</v>
      </c>
      <c r="J17379" s="120">
        <v>0</v>
      </c>
    </row>
    <row r="17380" spans="1:10" ht="15" customHeight="1">
      <c r="A17380" s="46" t="s">
        <v>30866</v>
      </c>
      <c r="B17380" s="46" t="s">
        <v>30867</v>
      </c>
      <c r="C17380" s="47">
        <v>1100.942</v>
      </c>
      <c r="D17380" s="119" t="s">
        <v>24630</v>
      </c>
      <c r="E17380" s="46" t="s">
        <v>24632</v>
      </c>
      <c r="F17380" s="121">
        <v>35.498600000000003</v>
      </c>
      <c r="G17380" s="87"/>
      <c r="H17380" s="47"/>
      <c r="I17380" s="120">
        <v>2</v>
      </c>
      <c r="J17380" s="120">
        <v>0</v>
      </c>
    </row>
    <row r="17381" spans="1:10" ht="15" customHeight="1">
      <c r="A17381" s="46" t="s">
        <v>1710</v>
      </c>
      <c r="B17381" s="46" t="s">
        <v>1711</v>
      </c>
      <c r="C17381" s="47">
        <v>14.776400000000001</v>
      </c>
      <c r="D17381" s="119" t="s">
        <v>24628</v>
      </c>
      <c r="E17381" s="46" t="s">
        <v>24630</v>
      </c>
      <c r="F17381" s="121">
        <v>2.8338000000000001</v>
      </c>
      <c r="G17381" s="87"/>
      <c r="H17381" s="47"/>
      <c r="I17381" s="120">
        <v>0</v>
      </c>
      <c r="J17381" s="120">
        <v>0</v>
      </c>
    </row>
    <row r="17382" spans="1:10" ht="15" customHeight="1">
      <c r="A17382" s="46" t="s">
        <v>1707</v>
      </c>
      <c r="B17382" s="46" t="s">
        <v>1708</v>
      </c>
      <c r="C17382" s="47">
        <v>211.37200000000001</v>
      </c>
      <c r="D17382" s="119" t="s">
        <v>24626</v>
      </c>
      <c r="E17382" s="46" t="s">
        <v>24628</v>
      </c>
      <c r="F17382" s="121">
        <v>3.5424000000000002</v>
      </c>
      <c r="G17382" s="87"/>
      <c r="H17382" s="47"/>
      <c r="I17382" s="120">
        <v>0</v>
      </c>
      <c r="J17382" s="120">
        <v>0</v>
      </c>
    </row>
    <row r="17383" spans="1:10" ht="15" customHeight="1">
      <c r="A17383" s="46" t="s">
        <v>1704</v>
      </c>
      <c r="B17383" s="46" t="s">
        <v>1705</v>
      </c>
      <c r="C17383" s="47">
        <v>79.270799999999994</v>
      </c>
      <c r="D17383" s="119" t="s">
        <v>24624</v>
      </c>
      <c r="E17383" s="46" t="s">
        <v>24626</v>
      </c>
      <c r="F17383" s="121">
        <v>11.0062</v>
      </c>
      <c r="G17383" s="87"/>
      <c r="H17383" s="47"/>
      <c r="I17383" s="120">
        <v>0</v>
      </c>
      <c r="J17383" s="120">
        <v>0</v>
      </c>
    </row>
    <row r="17384" spans="1:10" ht="15" customHeight="1">
      <c r="A17384" s="46" t="s">
        <v>1701</v>
      </c>
      <c r="B17384" s="46" t="s">
        <v>1702</v>
      </c>
      <c r="C17384" s="47">
        <v>76.2346</v>
      </c>
      <c r="D17384" s="119" t="s">
        <v>24622</v>
      </c>
      <c r="E17384" s="46" t="s">
        <v>24624</v>
      </c>
      <c r="F17384" s="121">
        <v>15.788399999999999</v>
      </c>
      <c r="G17384" s="87"/>
      <c r="H17384" s="47"/>
      <c r="I17384" s="120">
        <v>1</v>
      </c>
      <c r="J17384" s="120">
        <v>0</v>
      </c>
    </row>
    <row r="17385" spans="1:10" ht="15" customHeight="1">
      <c r="A17385" s="46" t="s">
        <v>1698</v>
      </c>
      <c r="B17385" s="46" t="s">
        <v>1699</v>
      </c>
      <c r="C17385" s="47">
        <v>25.909199999999998</v>
      </c>
      <c r="D17385" s="119" t="s">
        <v>24620</v>
      </c>
      <c r="E17385" s="46" t="s">
        <v>24622</v>
      </c>
      <c r="F17385" s="121">
        <v>25.706600000000002</v>
      </c>
      <c r="G17385" s="87"/>
      <c r="H17385" s="47"/>
      <c r="I17385" s="120">
        <v>11</v>
      </c>
      <c r="J17385" s="120">
        <v>0</v>
      </c>
    </row>
    <row r="17386" spans="1:10" ht="15" customHeight="1">
      <c r="A17386" s="46" t="s">
        <v>1695</v>
      </c>
      <c r="B17386" s="46" t="s">
        <v>1696</v>
      </c>
      <c r="C17386" s="47">
        <v>17.736599999999999</v>
      </c>
      <c r="D17386" s="119" t="s">
        <v>24618</v>
      </c>
      <c r="E17386" s="46" t="s">
        <v>24620</v>
      </c>
      <c r="F17386" s="121">
        <v>36.029800000000002</v>
      </c>
      <c r="G17386" s="87"/>
      <c r="H17386" s="47"/>
      <c r="I17386" s="120">
        <v>0</v>
      </c>
      <c r="J17386" s="120">
        <v>0</v>
      </c>
    </row>
    <row r="17387" spans="1:10" ht="15" customHeight="1">
      <c r="A17387" s="46" t="s">
        <v>1692</v>
      </c>
      <c r="B17387" s="46" t="s">
        <v>1693</v>
      </c>
      <c r="C17387" s="47">
        <v>26.617599999999999</v>
      </c>
      <c r="D17387" s="119" t="s">
        <v>24599</v>
      </c>
      <c r="E17387" s="46" t="s">
        <v>24618</v>
      </c>
      <c r="F17387" s="121">
        <v>3.0362</v>
      </c>
      <c r="G17387" s="87"/>
      <c r="H17387" s="47"/>
      <c r="I17387" s="120">
        <v>4</v>
      </c>
      <c r="J17387" s="120">
        <v>0</v>
      </c>
    </row>
    <row r="17388" spans="1:10" ht="15" customHeight="1">
      <c r="A17388" s="46" t="s">
        <v>1689</v>
      </c>
      <c r="B17388" s="46" t="s">
        <v>1690</v>
      </c>
      <c r="C17388" s="47">
        <v>117.3754</v>
      </c>
      <c r="D17388" s="119" t="s">
        <v>24659</v>
      </c>
      <c r="E17388" s="46" t="s">
        <v>24599</v>
      </c>
      <c r="F17388" s="121">
        <v>4.0481999999999996</v>
      </c>
      <c r="G17388" s="87"/>
      <c r="H17388" s="47"/>
      <c r="I17388" s="120">
        <v>0</v>
      </c>
      <c r="J17388" s="120">
        <v>0</v>
      </c>
    </row>
    <row r="17389" spans="1:10" ht="15" customHeight="1">
      <c r="A17389" s="46" t="s">
        <v>13713</v>
      </c>
      <c r="B17389" s="46" t="s">
        <v>13714</v>
      </c>
      <c r="C17389" s="47">
        <v>45.1892</v>
      </c>
      <c r="D17389" s="119" t="s">
        <v>24657</v>
      </c>
      <c r="E17389" s="46" t="s">
        <v>24659</v>
      </c>
      <c r="F17389" s="121">
        <v>9.1845999999999997</v>
      </c>
      <c r="G17389" s="87"/>
      <c r="H17389" s="47"/>
      <c r="I17389" s="120">
        <v>237</v>
      </c>
      <c r="J17389" s="120">
        <v>0</v>
      </c>
    </row>
    <row r="17390" spans="1:10" ht="15" customHeight="1">
      <c r="A17390" s="46" t="s">
        <v>12</v>
      </c>
      <c r="B17390" s="46" t="s">
        <v>34219</v>
      </c>
      <c r="C17390" s="47">
        <v>1872.3398</v>
      </c>
      <c r="D17390" s="119" t="s">
        <v>24655</v>
      </c>
      <c r="E17390" s="46" t="s">
        <v>24657</v>
      </c>
      <c r="F17390" s="121">
        <v>16.699200000000001</v>
      </c>
      <c r="G17390" s="87"/>
      <c r="H17390" s="47"/>
      <c r="I17390" s="120">
        <v>0</v>
      </c>
      <c r="J17390" s="120">
        <v>0</v>
      </c>
    </row>
    <row r="17391" spans="1:10" ht="15" customHeight="1">
      <c r="A17391" s="46" t="s">
        <v>30780</v>
      </c>
      <c r="B17391" s="46" t="s">
        <v>34218</v>
      </c>
      <c r="C17391" s="47">
        <v>1872.3398</v>
      </c>
      <c r="D17391" s="119" t="s">
        <v>24653</v>
      </c>
      <c r="E17391" s="46" t="s">
        <v>24655</v>
      </c>
      <c r="F17391" s="121">
        <v>32.993600000000001</v>
      </c>
      <c r="G17391" s="87"/>
      <c r="H17391" s="47"/>
      <c r="I17391" s="120">
        <v>0</v>
      </c>
      <c r="J17391" s="120">
        <v>0</v>
      </c>
    </row>
    <row r="17392" spans="1:10" ht="15" customHeight="1">
      <c r="A17392" s="46" t="s">
        <v>7713</v>
      </c>
      <c r="B17392" s="46" t="s">
        <v>30784</v>
      </c>
      <c r="C17392" s="47">
        <v>2974.2628</v>
      </c>
      <c r="D17392" s="119" t="s">
        <v>24651</v>
      </c>
      <c r="E17392" s="46" t="s">
        <v>24653</v>
      </c>
      <c r="F17392" s="121">
        <v>43.797600000000003</v>
      </c>
      <c r="G17392" s="87"/>
      <c r="H17392" s="47"/>
      <c r="I17392" s="120">
        <v>2</v>
      </c>
      <c r="J17392" s="120">
        <v>0</v>
      </c>
    </row>
    <row r="17393" spans="1:10" ht="15" customHeight="1">
      <c r="A17393" s="46" t="s">
        <v>30782</v>
      </c>
      <c r="B17393" s="46" t="s">
        <v>30783</v>
      </c>
      <c r="C17393" s="47">
        <v>2974.2628</v>
      </c>
      <c r="D17393" s="119" t="s">
        <v>24650</v>
      </c>
      <c r="E17393" s="46" t="s">
        <v>24651</v>
      </c>
      <c r="F17393" s="121">
        <v>3.5213999999999999</v>
      </c>
      <c r="G17393" s="87"/>
      <c r="H17393" s="47"/>
      <c r="I17393" s="120">
        <v>0</v>
      </c>
      <c r="J17393" s="120">
        <v>0</v>
      </c>
    </row>
    <row r="17394" spans="1:10" ht="15" customHeight="1">
      <c r="A17394" s="46" t="s">
        <v>7716</v>
      </c>
      <c r="B17394" s="46" t="s">
        <v>30781</v>
      </c>
      <c r="C17394" s="47">
        <v>2974.2628</v>
      </c>
      <c r="D17394" s="119" t="s">
        <v>24649</v>
      </c>
      <c r="E17394" s="46" t="s">
        <v>24650</v>
      </c>
      <c r="F17394" s="121">
        <v>4.5438000000000001</v>
      </c>
      <c r="G17394" s="87"/>
      <c r="H17394" s="47"/>
      <c r="I17394" s="120">
        <v>5</v>
      </c>
      <c r="J17394" s="120">
        <v>0</v>
      </c>
    </row>
    <row r="17395" spans="1:10" ht="15" customHeight="1">
      <c r="A17395" s="46" t="s">
        <v>30901</v>
      </c>
      <c r="B17395" s="46" t="s">
        <v>30902</v>
      </c>
      <c r="C17395" s="47">
        <v>99.183400000000006</v>
      </c>
      <c r="D17395" s="119" t="s">
        <v>24648</v>
      </c>
      <c r="E17395" s="46" t="s">
        <v>24649</v>
      </c>
      <c r="F17395" s="121">
        <v>8.1725999999999992</v>
      </c>
      <c r="G17395" s="87"/>
      <c r="H17395" s="47"/>
      <c r="I17395" s="120">
        <v>0</v>
      </c>
      <c r="J17395" s="120">
        <v>0</v>
      </c>
    </row>
    <row r="17396" spans="1:10" ht="15" customHeight="1">
      <c r="A17396" s="46" t="s">
        <v>5195</v>
      </c>
      <c r="B17396" s="46" t="s">
        <v>30900</v>
      </c>
      <c r="C17396" s="47">
        <v>1889.9287999999999</v>
      </c>
      <c r="D17396" s="119" t="s">
        <v>24646</v>
      </c>
      <c r="E17396" s="46" t="s">
        <v>24648</v>
      </c>
      <c r="F17396" s="121">
        <v>16.3704</v>
      </c>
      <c r="G17396" s="87"/>
      <c r="H17396" s="47"/>
      <c r="I17396" s="120">
        <v>4</v>
      </c>
      <c r="J17396" s="120">
        <v>0</v>
      </c>
    </row>
    <row r="17397" spans="1:10" ht="15" customHeight="1">
      <c r="A17397" s="46" t="s">
        <v>5198</v>
      </c>
      <c r="B17397" s="46" t="s">
        <v>30898</v>
      </c>
      <c r="C17397" s="47">
        <v>658.41499999999996</v>
      </c>
      <c r="D17397" s="119" t="s">
        <v>24644</v>
      </c>
      <c r="E17397" s="46" t="s">
        <v>24646</v>
      </c>
      <c r="F17397" s="121">
        <v>31.273199999999999</v>
      </c>
      <c r="G17397" s="87"/>
      <c r="H17397" s="47"/>
      <c r="I17397" s="120">
        <v>8</v>
      </c>
      <c r="J17397" s="120">
        <v>0</v>
      </c>
    </row>
    <row r="17398" spans="1:10" ht="15" customHeight="1">
      <c r="A17398" s="46" t="s">
        <v>5201</v>
      </c>
      <c r="B17398" s="46" t="s">
        <v>30899</v>
      </c>
      <c r="C17398" s="47">
        <v>676.93219999999997</v>
      </c>
      <c r="D17398" s="119" t="s">
        <v>24642</v>
      </c>
      <c r="E17398" s="46" t="s">
        <v>24644</v>
      </c>
      <c r="F17398" s="121">
        <v>43.316800000000001</v>
      </c>
      <c r="G17398" s="87"/>
      <c r="H17398" s="47"/>
      <c r="I17398" s="120">
        <v>7</v>
      </c>
      <c r="J17398" s="120">
        <v>0</v>
      </c>
    </row>
    <row r="17399" spans="1:10" ht="15" customHeight="1">
      <c r="A17399" s="46" t="s">
        <v>5204</v>
      </c>
      <c r="B17399" s="46" t="s">
        <v>30898</v>
      </c>
      <c r="C17399" s="47">
        <v>740.20439999999996</v>
      </c>
      <c r="D17399" s="119" t="s">
        <v>24674</v>
      </c>
      <c r="E17399" s="46" t="s">
        <v>24642</v>
      </c>
      <c r="F17399" s="121">
        <v>11.7148</v>
      </c>
      <c r="G17399" s="87"/>
      <c r="H17399" s="47"/>
      <c r="I17399" s="120">
        <v>0</v>
      </c>
      <c r="J17399" s="120">
        <v>0</v>
      </c>
    </row>
    <row r="17400" spans="1:10" ht="15" customHeight="1">
      <c r="A17400" s="46" t="s">
        <v>5207</v>
      </c>
      <c r="B17400" s="46" t="s">
        <v>30897</v>
      </c>
      <c r="C17400" s="47">
        <v>1088.4405999999999</v>
      </c>
      <c r="D17400" s="119" t="s">
        <v>24673</v>
      </c>
      <c r="E17400" s="46" t="s">
        <v>24674</v>
      </c>
      <c r="F17400" s="121">
        <v>17.0534</v>
      </c>
      <c r="G17400" s="87"/>
      <c r="H17400" s="47"/>
      <c r="I17400" s="120">
        <v>5</v>
      </c>
      <c r="J17400" s="120">
        <v>0</v>
      </c>
    </row>
    <row r="17401" spans="1:10" ht="15" customHeight="1">
      <c r="A17401" s="46" t="s">
        <v>5209</v>
      </c>
      <c r="B17401" s="46" t="s">
        <v>30896</v>
      </c>
      <c r="C17401" s="47">
        <v>553.29920000000004</v>
      </c>
      <c r="D17401" s="119" t="s">
        <v>24672</v>
      </c>
      <c r="E17401" s="46" t="s">
        <v>24673</v>
      </c>
      <c r="F17401" s="121">
        <v>18.799399999999999</v>
      </c>
      <c r="G17401" s="87"/>
      <c r="H17401" s="47"/>
      <c r="I17401" s="120">
        <v>0</v>
      </c>
      <c r="J17401" s="120">
        <v>0</v>
      </c>
    </row>
    <row r="17402" spans="1:10" ht="15" customHeight="1">
      <c r="A17402" s="46" t="s">
        <v>30894</v>
      </c>
      <c r="B17402" s="46" t="s">
        <v>30895</v>
      </c>
      <c r="C17402" s="47">
        <v>253.0188</v>
      </c>
      <c r="D17402" s="119" t="s">
        <v>24671</v>
      </c>
      <c r="E17402" s="46" t="s">
        <v>24672</v>
      </c>
      <c r="F17402" s="121">
        <v>11.917199999999999</v>
      </c>
      <c r="G17402" s="87"/>
      <c r="H17402" s="47"/>
      <c r="I17402" s="120">
        <v>1</v>
      </c>
      <c r="J17402" s="120">
        <v>0</v>
      </c>
    </row>
    <row r="17403" spans="1:10" ht="15" customHeight="1">
      <c r="A17403" s="46" t="s">
        <v>30892</v>
      </c>
      <c r="B17403" s="46" t="s">
        <v>30893</v>
      </c>
      <c r="C17403" s="47">
        <v>303.62259999999998</v>
      </c>
      <c r="D17403" s="119" t="s">
        <v>24670</v>
      </c>
      <c r="E17403" s="46" t="s">
        <v>24671</v>
      </c>
      <c r="F17403" s="121">
        <v>18.976400000000002</v>
      </c>
      <c r="G17403" s="87"/>
      <c r="H17403" s="47"/>
      <c r="I17403" s="120">
        <v>1</v>
      </c>
      <c r="J17403" s="120">
        <v>0</v>
      </c>
    </row>
    <row r="17404" spans="1:10" ht="15" customHeight="1">
      <c r="A17404" s="46" t="s">
        <v>30890</v>
      </c>
      <c r="B17404" s="46" t="s">
        <v>30891</v>
      </c>
      <c r="C17404" s="47">
        <v>723.33040000000005</v>
      </c>
      <c r="D17404" s="119" t="s">
        <v>24669</v>
      </c>
      <c r="E17404" s="46" t="s">
        <v>24670</v>
      </c>
      <c r="F17404" s="121">
        <v>21.1524</v>
      </c>
      <c r="G17404" s="87"/>
      <c r="H17404" s="47"/>
      <c r="I17404" s="120">
        <v>0</v>
      </c>
      <c r="J17404" s="120">
        <v>0</v>
      </c>
    </row>
    <row r="17405" spans="1:10" ht="15" customHeight="1">
      <c r="A17405" s="46" t="s">
        <v>30999</v>
      </c>
      <c r="B17405" s="46" t="s">
        <v>31000</v>
      </c>
      <c r="C17405" s="47">
        <v>7.2110000000000003</v>
      </c>
      <c r="D17405" s="119" t="s">
        <v>24668</v>
      </c>
      <c r="E17405" s="46" t="s">
        <v>24669</v>
      </c>
      <c r="F17405" s="121">
        <v>35.928600000000003</v>
      </c>
      <c r="G17405" s="87"/>
      <c r="H17405" s="47"/>
      <c r="I17405" s="120">
        <v>20</v>
      </c>
      <c r="J17405" s="120">
        <v>0</v>
      </c>
    </row>
    <row r="17406" spans="1:10" ht="15" customHeight="1">
      <c r="A17406" s="46" t="s">
        <v>2117</v>
      </c>
      <c r="B17406" s="46" t="s">
        <v>30998</v>
      </c>
      <c r="C17406" s="47">
        <v>16.825800000000001</v>
      </c>
      <c r="D17406" s="119" t="s">
        <v>24667</v>
      </c>
      <c r="E17406" s="46" t="s">
        <v>24668</v>
      </c>
      <c r="F17406" s="121">
        <v>46.302399999999999</v>
      </c>
      <c r="G17406" s="87"/>
      <c r="H17406" s="47"/>
      <c r="I17406" s="120">
        <v>96</v>
      </c>
      <c r="J17406" s="120">
        <v>0</v>
      </c>
    </row>
    <row r="17407" spans="1:10" ht="15" customHeight="1">
      <c r="A17407" s="46" t="s">
        <v>30996</v>
      </c>
      <c r="B17407" s="46" t="s">
        <v>30997</v>
      </c>
      <c r="C17407" s="47">
        <v>7.0536000000000003</v>
      </c>
      <c r="D17407" s="119" t="s">
        <v>24665</v>
      </c>
      <c r="E17407" s="46" t="s">
        <v>24667</v>
      </c>
      <c r="F17407" s="121">
        <v>73.578000000000003</v>
      </c>
      <c r="G17407" s="87"/>
      <c r="H17407" s="47"/>
      <c r="I17407" s="120">
        <v>0</v>
      </c>
      <c r="J17407" s="120">
        <v>0</v>
      </c>
    </row>
    <row r="17408" spans="1:10" ht="15" customHeight="1">
      <c r="A17408" s="46" t="s">
        <v>30994</v>
      </c>
      <c r="B17408" s="46" t="s">
        <v>30995</v>
      </c>
      <c r="C17408" s="47">
        <v>8.8097999999999992</v>
      </c>
      <c r="D17408" s="119" t="s">
        <v>24664</v>
      </c>
      <c r="E17408" s="46" t="s">
        <v>24665</v>
      </c>
      <c r="F17408" s="121">
        <v>11.563000000000001</v>
      </c>
      <c r="G17408" s="87"/>
      <c r="H17408" s="47"/>
      <c r="I17408" s="120">
        <v>0</v>
      </c>
      <c r="J17408" s="120">
        <v>0</v>
      </c>
    </row>
    <row r="17409" spans="1:10" ht="15" customHeight="1">
      <c r="A17409" s="46" t="s">
        <v>30992</v>
      </c>
      <c r="B17409" s="46" t="s">
        <v>30993</v>
      </c>
      <c r="C17409" s="47">
        <v>3.6434000000000002</v>
      </c>
      <c r="D17409" s="119" t="s">
        <v>24663</v>
      </c>
      <c r="E17409" s="46" t="s">
        <v>24664</v>
      </c>
      <c r="F17409" s="121">
        <v>13.663</v>
      </c>
      <c r="G17409" s="87"/>
      <c r="H17409" s="47"/>
      <c r="I17409" s="120">
        <v>10</v>
      </c>
      <c r="J17409" s="120">
        <v>0</v>
      </c>
    </row>
    <row r="17410" spans="1:10" ht="15" customHeight="1">
      <c r="A17410" s="46" t="s">
        <v>2210</v>
      </c>
      <c r="B17410" s="46" t="s">
        <v>30991</v>
      </c>
      <c r="C17410" s="47">
        <v>3.6434000000000002</v>
      </c>
      <c r="D17410" s="119" t="s">
        <v>24661</v>
      </c>
      <c r="E17410" s="46" t="s">
        <v>24663</v>
      </c>
      <c r="F17410" s="121">
        <v>22.291</v>
      </c>
      <c r="G17410" s="87"/>
      <c r="H17410" s="47"/>
      <c r="I17410" s="120">
        <v>282</v>
      </c>
      <c r="J17410" s="120">
        <v>0</v>
      </c>
    </row>
    <row r="17411" spans="1:10" ht="15" customHeight="1">
      <c r="A17411" s="46" t="s">
        <v>30989</v>
      </c>
      <c r="B17411" s="46" t="s">
        <v>30990</v>
      </c>
      <c r="C17411" s="47">
        <v>2.4796</v>
      </c>
      <c r="D17411" s="119" t="s">
        <v>24685</v>
      </c>
      <c r="E17411" s="46" t="s">
        <v>24661</v>
      </c>
      <c r="F17411" s="121">
        <v>12.4232</v>
      </c>
      <c r="G17411" s="87"/>
      <c r="H17411" s="47"/>
      <c r="I17411" s="120">
        <v>15</v>
      </c>
      <c r="J17411" s="120">
        <v>0</v>
      </c>
    </row>
    <row r="17412" spans="1:10" ht="15" customHeight="1">
      <c r="A17412" s="46" t="s">
        <v>30987</v>
      </c>
      <c r="B17412" s="46" t="s">
        <v>30988</v>
      </c>
      <c r="C17412" s="47">
        <v>1.7712000000000001</v>
      </c>
      <c r="D17412" s="119" t="s">
        <v>24683</v>
      </c>
      <c r="E17412" s="46" t="s">
        <v>24685</v>
      </c>
      <c r="F17412" s="121">
        <v>17.762</v>
      </c>
      <c r="G17412" s="87"/>
      <c r="H17412" s="47"/>
      <c r="I17412" s="120">
        <v>0</v>
      </c>
      <c r="J17412" s="120">
        <v>0</v>
      </c>
    </row>
    <row r="17413" spans="1:10" ht="15" customHeight="1">
      <c r="A17413" s="46" t="s">
        <v>30985</v>
      </c>
      <c r="B17413" s="46" t="s">
        <v>30986</v>
      </c>
      <c r="C17413" s="47">
        <v>2.8235999999999999</v>
      </c>
      <c r="D17413" s="119" t="s">
        <v>24681</v>
      </c>
      <c r="E17413" s="46" t="s">
        <v>24683</v>
      </c>
      <c r="F17413" s="121">
        <v>18.976400000000002</v>
      </c>
      <c r="G17413" s="87"/>
      <c r="H17413" s="47"/>
      <c r="I17413" s="120">
        <v>0</v>
      </c>
      <c r="J17413" s="120">
        <v>0</v>
      </c>
    </row>
    <row r="17414" spans="1:10" ht="15" customHeight="1">
      <c r="A17414" s="46" t="s">
        <v>30983</v>
      </c>
      <c r="B17414" s="46" t="s">
        <v>30984</v>
      </c>
      <c r="C17414" s="47">
        <v>2.9693999999999998</v>
      </c>
      <c r="D17414" s="119" t="s">
        <v>24680</v>
      </c>
      <c r="E17414" s="46" t="s">
        <v>24681</v>
      </c>
      <c r="F17414" s="121">
        <v>19.7102</v>
      </c>
      <c r="G17414" s="87"/>
      <c r="H17414" s="47"/>
      <c r="I17414" s="120">
        <v>3</v>
      </c>
      <c r="J17414" s="120">
        <v>0</v>
      </c>
    </row>
    <row r="17415" spans="1:10" ht="15" customHeight="1">
      <c r="A17415" s="46" t="s">
        <v>30907</v>
      </c>
      <c r="B17415" s="46" t="s">
        <v>30908</v>
      </c>
      <c r="C17415" s="47">
        <v>15.1812</v>
      </c>
      <c r="D17415" s="119" t="s">
        <v>24679</v>
      </c>
      <c r="E17415" s="46" t="s">
        <v>24680</v>
      </c>
      <c r="F17415" s="121">
        <v>29.552600000000002</v>
      </c>
      <c r="G17415" s="87"/>
      <c r="H17415" s="47"/>
      <c r="I17415" s="120">
        <v>0</v>
      </c>
      <c r="J17415" s="120">
        <v>0</v>
      </c>
    </row>
    <row r="17416" spans="1:10" ht="15" customHeight="1">
      <c r="A17416" s="46" t="s">
        <v>2483</v>
      </c>
      <c r="B17416" s="46" t="s">
        <v>30982</v>
      </c>
      <c r="C17416" s="47">
        <v>9.7134</v>
      </c>
      <c r="D17416" s="119" t="s">
        <v>24678</v>
      </c>
      <c r="E17416" s="46" t="s">
        <v>24679</v>
      </c>
      <c r="F17416" s="121">
        <v>39.293799999999997</v>
      </c>
      <c r="G17416" s="87"/>
      <c r="H17416" s="47"/>
      <c r="I17416" s="120">
        <v>124</v>
      </c>
      <c r="J17416" s="120">
        <v>0</v>
      </c>
    </row>
    <row r="17417" spans="1:10" ht="15" customHeight="1">
      <c r="A17417" s="46" t="s">
        <v>30980</v>
      </c>
      <c r="B17417" s="46" t="s">
        <v>30981</v>
      </c>
      <c r="C17417" s="47">
        <v>9.3870000000000005</v>
      </c>
      <c r="D17417" s="119" t="s">
        <v>24677</v>
      </c>
      <c r="E17417" s="46" t="s">
        <v>24678</v>
      </c>
      <c r="F17417" s="121">
        <v>55.436399999999999</v>
      </c>
      <c r="G17417" s="87"/>
      <c r="H17417" s="47"/>
      <c r="I17417" s="120">
        <v>0</v>
      </c>
      <c r="J17417" s="120">
        <v>0</v>
      </c>
    </row>
    <row r="17418" spans="1:10" ht="15" customHeight="1">
      <c r="A17418" s="46" t="s">
        <v>30978</v>
      </c>
      <c r="B17418" s="46" t="s">
        <v>30979</v>
      </c>
      <c r="C17418" s="47">
        <v>7.4387999999999996</v>
      </c>
      <c r="D17418" s="119" t="s">
        <v>24675</v>
      </c>
      <c r="E17418" s="46" t="s">
        <v>24677</v>
      </c>
      <c r="F17418" s="121">
        <v>84.710800000000006</v>
      </c>
      <c r="G17418" s="87"/>
      <c r="H17418" s="47"/>
      <c r="I17418" s="120">
        <v>1</v>
      </c>
      <c r="J17418" s="120">
        <v>0</v>
      </c>
    </row>
    <row r="17419" spans="1:10" ht="15" customHeight="1">
      <c r="A17419" s="46" t="s">
        <v>30976</v>
      </c>
      <c r="B17419" s="46" t="s">
        <v>30977</v>
      </c>
      <c r="C17419" s="47">
        <v>4.7138</v>
      </c>
      <c r="D17419" s="119" t="s">
        <v>24697</v>
      </c>
      <c r="E17419" s="46" t="s">
        <v>24675</v>
      </c>
      <c r="F17419" s="121">
        <v>2.9548000000000001</v>
      </c>
      <c r="G17419" s="87"/>
      <c r="H17419" s="47"/>
      <c r="I17419" s="120">
        <v>0</v>
      </c>
      <c r="J17419" s="120">
        <v>0</v>
      </c>
    </row>
    <row r="17420" spans="1:10" ht="15" customHeight="1">
      <c r="A17420" s="46" t="s">
        <v>30974</v>
      </c>
      <c r="B17420" s="46" t="s">
        <v>30975</v>
      </c>
      <c r="C17420" s="47">
        <v>7.9573999999999998</v>
      </c>
      <c r="D17420" s="119" t="s">
        <v>24695</v>
      </c>
      <c r="E17420" s="46" t="s">
        <v>24697</v>
      </c>
      <c r="F17420" s="121">
        <v>3.6981999999999999</v>
      </c>
      <c r="G17420" s="87"/>
      <c r="H17420" s="47"/>
      <c r="I17420" s="120">
        <v>0</v>
      </c>
      <c r="J17420" s="120">
        <v>0</v>
      </c>
    </row>
    <row r="17421" spans="1:10" ht="15" customHeight="1">
      <c r="A17421" s="46" t="s">
        <v>30972</v>
      </c>
      <c r="B17421" s="46" t="s">
        <v>30973</v>
      </c>
      <c r="C17421" s="47">
        <v>7.9573999999999998</v>
      </c>
      <c r="D17421" s="119" t="s">
        <v>24693</v>
      </c>
      <c r="E17421" s="46" t="s">
        <v>24695</v>
      </c>
      <c r="F17421" s="121">
        <v>6.5532000000000004</v>
      </c>
      <c r="G17421" s="87"/>
      <c r="H17421" s="47"/>
      <c r="I17421" s="120">
        <v>0</v>
      </c>
      <c r="J17421" s="120">
        <v>0</v>
      </c>
    </row>
    <row r="17422" spans="1:10" ht="15" customHeight="1">
      <c r="A17422" s="46" t="s">
        <v>2526</v>
      </c>
      <c r="B17422" s="46" t="s">
        <v>30971</v>
      </c>
      <c r="C17422" s="47">
        <v>30.539400000000001</v>
      </c>
      <c r="D17422" s="119" t="s">
        <v>24691</v>
      </c>
      <c r="E17422" s="46" t="s">
        <v>24693</v>
      </c>
      <c r="F17422" s="121">
        <v>8.1978000000000009</v>
      </c>
      <c r="G17422" s="87"/>
      <c r="H17422" s="47"/>
      <c r="I17422" s="120">
        <v>124</v>
      </c>
      <c r="J17422" s="120">
        <v>0</v>
      </c>
    </row>
    <row r="17423" spans="1:10" ht="15" customHeight="1">
      <c r="A17423" s="46" t="s">
        <v>30905</v>
      </c>
      <c r="B17423" s="46" t="s">
        <v>30906</v>
      </c>
      <c r="C17423" s="47">
        <v>9.0066000000000006</v>
      </c>
      <c r="D17423" s="119" t="s">
        <v>24689</v>
      </c>
      <c r="E17423" s="46" t="s">
        <v>24691</v>
      </c>
      <c r="F17423" s="121">
        <v>15.4848</v>
      </c>
      <c r="G17423" s="87"/>
      <c r="H17423" s="47"/>
      <c r="I17423" s="120">
        <v>0</v>
      </c>
      <c r="J17423" s="120">
        <v>0</v>
      </c>
    </row>
    <row r="17424" spans="1:10" ht="15" customHeight="1">
      <c r="A17424" s="46" t="s">
        <v>30903</v>
      </c>
      <c r="B17424" s="46" t="s">
        <v>30904</v>
      </c>
      <c r="C17424" s="47">
        <v>10.784599999999999</v>
      </c>
      <c r="D17424" s="119" t="s">
        <v>24687</v>
      </c>
      <c r="E17424" s="46" t="s">
        <v>24689</v>
      </c>
      <c r="F17424" s="121">
        <v>19.533000000000001</v>
      </c>
      <c r="G17424" s="87"/>
      <c r="H17424" s="47"/>
      <c r="I17424" s="120">
        <v>0</v>
      </c>
      <c r="J17424" s="120">
        <v>0</v>
      </c>
    </row>
    <row r="17425" spans="1:10" ht="15" customHeight="1">
      <c r="A17425" s="46" t="s">
        <v>30880</v>
      </c>
      <c r="B17425" s="46" t="s">
        <v>30881</v>
      </c>
      <c r="C17425" s="47">
        <v>9108679.8878000006</v>
      </c>
      <c r="D17425" s="119" t="s">
        <v>24712</v>
      </c>
      <c r="E17425" s="46" t="s">
        <v>24687</v>
      </c>
      <c r="F17425" s="121">
        <v>4.3266</v>
      </c>
      <c r="G17425" s="87"/>
      <c r="H17425" s="47"/>
      <c r="I17425" s="120">
        <v>0</v>
      </c>
      <c r="J17425" s="120">
        <v>0</v>
      </c>
    </row>
    <row r="17426" spans="1:10" ht="15" customHeight="1">
      <c r="A17426" s="46" t="s">
        <v>30969</v>
      </c>
      <c r="B17426" s="46" t="s">
        <v>30970</v>
      </c>
      <c r="C17426" s="47">
        <v>20.2746</v>
      </c>
      <c r="D17426" s="119" t="s">
        <v>24711</v>
      </c>
      <c r="E17426" s="46" t="s">
        <v>24712</v>
      </c>
      <c r="F17426" s="121">
        <v>8.5014000000000003</v>
      </c>
      <c r="G17426" s="87"/>
      <c r="H17426" s="47"/>
      <c r="I17426" s="120">
        <v>0</v>
      </c>
      <c r="J17426" s="120">
        <v>0</v>
      </c>
    </row>
    <row r="17427" spans="1:10" ht="15" customHeight="1">
      <c r="A17427" s="46" t="s">
        <v>30967</v>
      </c>
      <c r="B17427" s="46" t="s">
        <v>30968</v>
      </c>
      <c r="C17427" s="47">
        <v>278.82799999999997</v>
      </c>
      <c r="D17427" s="119" t="s">
        <v>24710</v>
      </c>
      <c r="E17427" s="46" t="s">
        <v>24711</v>
      </c>
      <c r="F17427" s="121">
        <v>4.9337999999999997</v>
      </c>
      <c r="G17427" s="87"/>
      <c r="H17427" s="47"/>
      <c r="I17427" s="120">
        <v>0</v>
      </c>
      <c r="J17427" s="120">
        <v>0</v>
      </c>
    </row>
    <row r="17428" spans="1:10" ht="15" customHeight="1">
      <c r="A17428" s="46" t="s">
        <v>30965</v>
      </c>
      <c r="B17428" s="46" t="s">
        <v>30966</v>
      </c>
      <c r="C17428" s="47">
        <v>185.8852</v>
      </c>
      <c r="D17428" s="119" t="s">
        <v>24709</v>
      </c>
      <c r="E17428" s="46" t="s">
        <v>24710</v>
      </c>
      <c r="F17428" s="121">
        <v>5.2375999999999996</v>
      </c>
      <c r="G17428" s="87"/>
      <c r="H17428" s="47"/>
      <c r="I17428" s="120">
        <v>0</v>
      </c>
      <c r="J17428" s="120">
        <v>0</v>
      </c>
    </row>
    <row r="17429" spans="1:10" ht="15" customHeight="1">
      <c r="A17429" s="46" t="s">
        <v>30888</v>
      </c>
      <c r="B17429" s="46" t="s">
        <v>30889</v>
      </c>
      <c r="C17429" s="47">
        <v>4.1391999999999998</v>
      </c>
      <c r="D17429" s="119" t="s">
        <v>24708</v>
      </c>
      <c r="E17429" s="46" t="s">
        <v>24709</v>
      </c>
      <c r="F17429" s="121">
        <v>7.9447999999999999</v>
      </c>
      <c r="G17429" s="87"/>
      <c r="H17429" s="47"/>
      <c r="I17429" s="120">
        <v>8</v>
      </c>
      <c r="J17429" s="120">
        <v>0</v>
      </c>
    </row>
    <row r="17430" spans="1:10" ht="15" customHeight="1">
      <c r="A17430" s="46" t="s">
        <v>30963</v>
      </c>
      <c r="B17430" s="46" t="s">
        <v>30964</v>
      </c>
      <c r="C17430" s="47">
        <v>17.534199999999998</v>
      </c>
      <c r="D17430" s="119" t="s">
        <v>24707</v>
      </c>
      <c r="E17430" s="46" t="s">
        <v>24708</v>
      </c>
      <c r="F17430" s="121">
        <v>15.3582</v>
      </c>
      <c r="G17430" s="87"/>
      <c r="H17430" s="47"/>
      <c r="I17430" s="120">
        <v>0</v>
      </c>
      <c r="J17430" s="120">
        <v>0</v>
      </c>
    </row>
    <row r="17431" spans="1:10" ht="15" customHeight="1">
      <c r="A17431" s="46" t="s">
        <v>30961</v>
      </c>
      <c r="B17431" s="46" t="s">
        <v>30962</v>
      </c>
      <c r="C17431" s="47">
        <v>20.064399999999999</v>
      </c>
      <c r="D17431" s="119" t="s">
        <v>24706</v>
      </c>
      <c r="E17431" s="46" t="s">
        <v>24707</v>
      </c>
      <c r="F17431" s="121">
        <v>9.64</v>
      </c>
      <c r="G17431" s="87"/>
      <c r="H17431" s="47"/>
      <c r="I17431" s="120">
        <v>0</v>
      </c>
      <c r="J17431" s="120">
        <v>0</v>
      </c>
    </row>
    <row r="17432" spans="1:10" ht="15" customHeight="1">
      <c r="A17432" s="46" t="s">
        <v>30959</v>
      </c>
      <c r="B17432" s="46" t="s">
        <v>30960</v>
      </c>
      <c r="C17432" s="47">
        <v>20.95</v>
      </c>
      <c r="D17432" s="119" t="s">
        <v>24705</v>
      </c>
      <c r="E17432" s="46" t="s">
        <v>24706</v>
      </c>
      <c r="F17432" s="121">
        <v>18.596800000000002</v>
      </c>
      <c r="G17432" s="87"/>
      <c r="H17432" s="47"/>
      <c r="I17432" s="120">
        <v>0</v>
      </c>
      <c r="J17432" s="120">
        <v>0</v>
      </c>
    </row>
    <row r="17433" spans="1:10" ht="15" customHeight="1">
      <c r="A17433" s="46" t="s">
        <v>30957</v>
      </c>
      <c r="B17433" s="46" t="s">
        <v>30958</v>
      </c>
      <c r="C17433" s="47">
        <v>16.041399999999999</v>
      </c>
      <c r="D17433" s="119" t="s">
        <v>24704</v>
      </c>
      <c r="E17433" s="46" t="s">
        <v>24705</v>
      </c>
      <c r="F17433" s="121">
        <v>21.000599999999999</v>
      </c>
      <c r="G17433" s="87"/>
      <c r="H17433" s="47"/>
      <c r="I17433" s="120">
        <v>6</v>
      </c>
      <c r="J17433" s="120">
        <v>0</v>
      </c>
    </row>
    <row r="17434" spans="1:10" ht="15" customHeight="1">
      <c r="A17434" s="46" t="s">
        <v>30955</v>
      </c>
      <c r="B17434" s="46" t="s">
        <v>30956</v>
      </c>
      <c r="C17434" s="47">
        <v>20.064399999999999</v>
      </c>
      <c r="D17434" s="119" t="s">
        <v>24703</v>
      </c>
      <c r="E17434" s="46" t="s">
        <v>24704</v>
      </c>
      <c r="F17434" s="121">
        <v>22.0886</v>
      </c>
      <c r="G17434" s="87"/>
      <c r="H17434" s="47"/>
      <c r="I17434" s="120">
        <v>0</v>
      </c>
      <c r="J17434" s="120">
        <v>0</v>
      </c>
    </row>
    <row r="17435" spans="1:10" ht="15" customHeight="1">
      <c r="A17435" s="46" t="s">
        <v>30953</v>
      </c>
      <c r="B17435" s="46" t="s">
        <v>30954</v>
      </c>
      <c r="C17435" s="47">
        <v>20.95</v>
      </c>
      <c r="D17435" s="119" t="s">
        <v>24702</v>
      </c>
      <c r="E17435" s="46" t="s">
        <v>24703</v>
      </c>
      <c r="F17435" s="121">
        <v>31.2226</v>
      </c>
      <c r="G17435" s="87"/>
      <c r="H17435" s="47"/>
      <c r="I17435" s="120">
        <v>0</v>
      </c>
      <c r="J17435" s="120">
        <v>0</v>
      </c>
    </row>
    <row r="17436" spans="1:10" ht="15" customHeight="1">
      <c r="A17436" s="46" t="s">
        <v>30951</v>
      </c>
      <c r="B17436" s="46" t="s">
        <v>30952</v>
      </c>
      <c r="C17436" s="47">
        <v>20.064399999999999</v>
      </c>
      <c r="D17436" s="119" t="s">
        <v>24701</v>
      </c>
      <c r="E17436" s="46" t="s">
        <v>24702</v>
      </c>
      <c r="F17436" s="121">
        <v>32.032200000000003</v>
      </c>
      <c r="G17436" s="87"/>
      <c r="H17436" s="47"/>
      <c r="I17436" s="120">
        <v>0</v>
      </c>
      <c r="J17436" s="120">
        <v>0</v>
      </c>
    </row>
    <row r="17437" spans="1:10" ht="15" customHeight="1">
      <c r="A17437" s="46" t="s">
        <v>30949</v>
      </c>
      <c r="B17437" s="46" t="s">
        <v>30950</v>
      </c>
      <c r="C17437" s="47">
        <v>14.9788</v>
      </c>
      <c r="D17437" s="119" t="s">
        <v>24699</v>
      </c>
      <c r="E17437" s="46" t="s">
        <v>24701</v>
      </c>
      <c r="F17437" s="121">
        <v>55.816000000000003</v>
      </c>
      <c r="G17437" s="87"/>
      <c r="H17437" s="47"/>
      <c r="I17437" s="120">
        <v>0</v>
      </c>
      <c r="J17437" s="120">
        <v>0</v>
      </c>
    </row>
    <row r="17438" spans="1:10" ht="15" customHeight="1">
      <c r="A17438" s="46" t="s">
        <v>30947</v>
      </c>
      <c r="B17438" s="46" t="s">
        <v>30948</v>
      </c>
      <c r="C17438" s="47">
        <v>24.7958</v>
      </c>
      <c r="D17438" s="119" t="s">
        <v>24728</v>
      </c>
      <c r="E17438" s="46" t="s">
        <v>24699</v>
      </c>
      <c r="F17438" s="121">
        <v>3.5493999999999999</v>
      </c>
      <c r="G17438" s="87"/>
      <c r="H17438" s="47"/>
      <c r="I17438" s="120">
        <v>27</v>
      </c>
      <c r="J17438" s="120">
        <v>0</v>
      </c>
    </row>
    <row r="17439" spans="1:10" ht="15" customHeight="1">
      <c r="A17439" s="46" t="s">
        <v>30945</v>
      </c>
      <c r="B17439" s="46" t="s">
        <v>30946</v>
      </c>
      <c r="C17439" s="47">
        <v>20.064399999999999</v>
      </c>
      <c r="D17439" s="119" t="s">
        <v>24727</v>
      </c>
      <c r="E17439" s="46" t="s">
        <v>24728</v>
      </c>
      <c r="F17439" s="121">
        <v>4.1020000000000003</v>
      </c>
      <c r="G17439" s="87"/>
      <c r="H17439" s="47"/>
      <c r="I17439" s="120">
        <v>0</v>
      </c>
      <c r="J17439" s="120">
        <v>0</v>
      </c>
    </row>
    <row r="17440" spans="1:10" ht="15" customHeight="1">
      <c r="A17440" s="46" t="s">
        <v>1890</v>
      </c>
      <c r="B17440" s="46" t="s">
        <v>30944</v>
      </c>
      <c r="C17440" s="47">
        <v>20.367999999999999</v>
      </c>
      <c r="D17440" s="119" t="s">
        <v>24726</v>
      </c>
      <c r="E17440" s="46" t="s">
        <v>24727</v>
      </c>
      <c r="F17440" s="121">
        <v>5.4398</v>
      </c>
      <c r="G17440" s="87"/>
      <c r="H17440" s="47"/>
      <c r="I17440" s="120">
        <v>95</v>
      </c>
      <c r="J17440" s="120">
        <v>0</v>
      </c>
    </row>
    <row r="17441" spans="1:10" ht="15" customHeight="1">
      <c r="A17441" s="46" t="s">
        <v>30943</v>
      </c>
      <c r="B17441" s="46" t="s">
        <v>34220</v>
      </c>
      <c r="C17441" s="47">
        <v>34.688800000000001</v>
      </c>
      <c r="D17441" s="119" t="s">
        <v>24725</v>
      </c>
      <c r="E17441" s="46" t="s">
        <v>24726</v>
      </c>
      <c r="F17441" s="121">
        <v>5.4096000000000002</v>
      </c>
      <c r="G17441" s="87"/>
      <c r="H17441" s="47"/>
      <c r="I17441" s="120">
        <v>199</v>
      </c>
      <c r="J17441" s="120">
        <v>0</v>
      </c>
    </row>
    <row r="17442" spans="1:10" ht="15" customHeight="1">
      <c r="A17442" s="46" t="s">
        <v>30941</v>
      </c>
      <c r="B17442" s="46" t="s">
        <v>30942</v>
      </c>
      <c r="C17442" s="47">
        <v>19.988399999999999</v>
      </c>
      <c r="D17442" s="119" t="s">
        <v>24724</v>
      </c>
      <c r="E17442" s="46" t="s">
        <v>24725</v>
      </c>
      <c r="F17442" s="121">
        <v>6.5784000000000002</v>
      </c>
      <c r="G17442" s="87"/>
      <c r="H17442" s="47"/>
      <c r="I17442" s="120">
        <v>0</v>
      </c>
      <c r="J17442" s="120">
        <v>0</v>
      </c>
    </row>
    <row r="17443" spans="1:10" ht="15" customHeight="1">
      <c r="A17443" s="46" t="s">
        <v>30939</v>
      </c>
      <c r="B17443" s="46" t="s">
        <v>30940</v>
      </c>
      <c r="C17443" s="47">
        <v>19.102799999999998</v>
      </c>
      <c r="D17443" s="119" t="s">
        <v>24723</v>
      </c>
      <c r="E17443" s="46" t="s">
        <v>24724</v>
      </c>
      <c r="F17443" s="121">
        <v>14.5738</v>
      </c>
      <c r="G17443" s="87"/>
      <c r="H17443" s="47"/>
      <c r="I17443" s="120">
        <v>0</v>
      </c>
      <c r="J17443" s="120">
        <v>0</v>
      </c>
    </row>
    <row r="17444" spans="1:10" ht="15" customHeight="1">
      <c r="A17444" s="46" t="s">
        <v>30937</v>
      </c>
      <c r="B17444" s="46" t="s">
        <v>30938</v>
      </c>
      <c r="C17444" s="47">
        <v>23.2272</v>
      </c>
      <c r="D17444" s="119" t="s">
        <v>24722</v>
      </c>
      <c r="E17444" s="46" t="s">
        <v>24723</v>
      </c>
      <c r="F17444" s="121">
        <v>8.9062000000000001</v>
      </c>
      <c r="G17444" s="87"/>
      <c r="H17444" s="47"/>
      <c r="I17444" s="120">
        <v>1</v>
      </c>
      <c r="J17444" s="120">
        <v>0</v>
      </c>
    </row>
    <row r="17445" spans="1:10" ht="15" customHeight="1">
      <c r="A17445" s="46" t="s">
        <v>1893</v>
      </c>
      <c r="B17445" s="46" t="s">
        <v>30936</v>
      </c>
      <c r="C17445" s="47">
        <v>23.277799999999999</v>
      </c>
      <c r="D17445" s="119" t="s">
        <v>24721</v>
      </c>
      <c r="E17445" s="46" t="s">
        <v>24722</v>
      </c>
      <c r="F17445" s="121">
        <v>18.369199999999999</v>
      </c>
      <c r="G17445" s="87"/>
      <c r="H17445" s="47"/>
      <c r="I17445" s="120">
        <v>43</v>
      </c>
      <c r="J17445" s="120">
        <v>0</v>
      </c>
    </row>
    <row r="17446" spans="1:10" ht="15" customHeight="1">
      <c r="A17446" s="46" t="s">
        <v>30935</v>
      </c>
      <c r="B17446" s="46" t="s">
        <v>30936</v>
      </c>
      <c r="C17446" s="47">
        <v>19.836600000000001</v>
      </c>
      <c r="D17446" s="119" t="s">
        <v>24720</v>
      </c>
      <c r="E17446" s="46" t="s">
        <v>24721</v>
      </c>
      <c r="F17446" s="121">
        <v>20.418600000000001</v>
      </c>
      <c r="G17446" s="87"/>
      <c r="H17446" s="47"/>
      <c r="I17446" s="120">
        <v>0</v>
      </c>
      <c r="J17446" s="120">
        <v>0</v>
      </c>
    </row>
    <row r="17447" spans="1:10" ht="15" customHeight="1">
      <c r="A17447" s="46" t="s">
        <v>30933</v>
      </c>
      <c r="B17447" s="46" t="s">
        <v>30934</v>
      </c>
      <c r="C17447" s="47">
        <v>20.064399999999999</v>
      </c>
      <c r="D17447" s="119" t="s">
        <v>24719</v>
      </c>
      <c r="E17447" s="46" t="s">
        <v>24720</v>
      </c>
      <c r="F17447" s="121">
        <v>20.114999999999998</v>
      </c>
      <c r="G17447" s="87"/>
      <c r="H17447" s="47"/>
      <c r="I17447" s="120">
        <v>0</v>
      </c>
      <c r="J17447" s="120">
        <v>0</v>
      </c>
    </row>
    <row r="17448" spans="1:10" ht="15" customHeight="1">
      <c r="A17448" s="46" t="s">
        <v>30931</v>
      </c>
      <c r="B17448" s="46" t="s">
        <v>30932</v>
      </c>
      <c r="C17448" s="47">
        <v>63.760800000000003</v>
      </c>
      <c r="D17448" s="119" t="s">
        <v>24718</v>
      </c>
      <c r="E17448" s="46" t="s">
        <v>24719</v>
      </c>
      <c r="F17448" s="121">
        <v>21.759599999999999</v>
      </c>
      <c r="G17448" s="87"/>
      <c r="H17448" s="47"/>
      <c r="I17448" s="120">
        <v>0</v>
      </c>
      <c r="J17448" s="120">
        <v>0</v>
      </c>
    </row>
    <row r="17449" spans="1:10" ht="15" customHeight="1">
      <c r="A17449" s="46" t="s">
        <v>30929</v>
      </c>
      <c r="B17449" s="46" t="s">
        <v>30930</v>
      </c>
      <c r="C17449" s="47">
        <v>97.462800000000001</v>
      </c>
      <c r="D17449" s="119" t="s">
        <v>24717</v>
      </c>
      <c r="E17449" s="46" t="s">
        <v>24718</v>
      </c>
      <c r="F17449" s="121">
        <v>27.402000000000001</v>
      </c>
      <c r="G17449" s="87"/>
      <c r="H17449" s="47"/>
      <c r="I17449" s="120">
        <v>0</v>
      </c>
      <c r="J17449" s="120">
        <v>0</v>
      </c>
    </row>
    <row r="17450" spans="1:10" ht="15" customHeight="1">
      <c r="A17450" s="46" t="s">
        <v>30927</v>
      </c>
      <c r="B17450" s="46" t="s">
        <v>30928</v>
      </c>
      <c r="C17450" s="47">
        <v>97.462800000000001</v>
      </c>
      <c r="D17450" s="119" t="s">
        <v>24716</v>
      </c>
      <c r="E17450" s="46" t="s">
        <v>24717</v>
      </c>
      <c r="F17450" s="121">
        <v>28.211600000000001</v>
      </c>
      <c r="G17450" s="87"/>
      <c r="H17450" s="47"/>
      <c r="I17450" s="120">
        <v>0</v>
      </c>
      <c r="J17450" s="120">
        <v>0</v>
      </c>
    </row>
    <row r="17451" spans="1:10" ht="15" customHeight="1">
      <c r="A17451" s="46" t="s">
        <v>30925</v>
      </c>
      <c r="B17451" s="46" t="s">
        <v>30926</v>
      </c>
      <c r="C17451" s="47">
        <v>97.462800000000001</v>
      </c>
      <c r="D17451" s="119" t="s">
        <v>24715</v>
      </c>
      <c r="E17451" s="46" t="s">
        <v>24716</v>
      </c>
      <c r="F17451" s="121">
        <v>47.618200000000002</v>
      </c>
      <c r="G17451" s="87"/>
      <c r="H17451" s="47"/>
      <c r="I17451" s="120">
        <v>0</v>
      </c>
      <c r="J17451" s="120">
        <v>0</v>
      </c>
    </row>
    <row r="17452" spans="1:10" ht="15" customHeight="1">
      <c r="A17452" s="46" t="s">
        <v>30923</v>
      </c>
      <c r="B17452" s="46" t="s">
        <v>30924</v>
      </c>
      <c r="C17452" s="47">
        <v>116.59099999999999</v>
      </c>
      <c r="D17452" s="119" t="s">
        <v>24713</v>
      </c>
      <c r="E17452" s="46" t="s">
        <v>24715</v>
      </c>
      <c r="F17452" s="121">
        <v>51.160400000000003</v>
      </c>
      <c r="G17452" s="87"/>
      <c r="H17452" s="47"/>
      <c r="I17452" s="120">
        <v>0</v>
      </c>
      <c r="J17452" s="120">
        <v>0</v>
      </c>
    </row>
    <row r="17453" spans="1:10" ht="15" customHeight="1">
      <c r="A17453" s="46" t="s">
        <v>30921</v>
      </c>
      <c r="B17453" s="46" t="s">
        <v>30922</v>
      </c>
      <c r="C17453" s="47">
        <v>122.96720000000001</v>
      </c>
      <c r="D17453" s="119" t="s">
        <v>24735</v>
      </c>
      <c r="E17453" s="46" t="s">
        <v>24713</v>
      </c>
      <c r="F17453" s="121">
        <v>0.40479999999999999</v>
      </c>
      <c r="G17453" s="87"/>
      <c r="H17453" s="47"/>
      <c r="I17453" s="120">
        <v>0</v>
      </c>
      <c r="J17453" s="120">
        <v>0</v>
      </c>
    </row>
    <row r="17454" spans="1:10" ht="15" customHeight="1">
      <c r="A17454" s="46" t="s">
        <v>30919</v>
      </c>
      <c r="B17454" s="46" t="s">
        <v>30920</v>
      </c>
      <c r="C17454" s="47">
        <v>19.583600000000001</v>
      </c>
      <c r="D17454" s="119" t="s">
        <v>24734</v>
      </c>
      <c r="E17454" s="46" t="s">
        <v>24735</v>
      </c>
      <c r="F17454" s="121">
        <v>0.50600000000000001</v>
      </c>
      <c r="G17454" s="87"/>
      <c r="H17454" s="47"/>
      <c r="I17454" s="120">
        <v>0</v>
      </c>
      <c r="J17454" s="120">
        <v>0</v>
      </c>
    </row>
    <row r="17455" spans="1:10" ht="15" customHeight="1">
      <c r="A17455" s="46" t="s">
        <v>30917</v>
      </c>
      <c r="B17455" s="46" t="s">
        <v>30918</v>
      </c>
      <c r="C17455" s="47">
        <v>18.217400000000001</v>
      </c>
      <c r="D17455" s="119" t="s">
        <v>24733</v>
      </c>
      <c r="E17455" s="46" t="s">
        <v>24734</v>
      </c>
      <c r="F17455" s="121">
        <v>0.60719999999999996</v>
      </c>
      <c r="G17455" s="87"/>
      <c r="H17455" s="47"/>
      <c r="I17455" s="120">
        <v>0</v>
      </c>
      <c r="J17455" s="120">
        <v>0</v>
      </c>
    </row>
    <row r="17456" spans="1:10" ht="15" customHeight="1">
      <c r="A17456" s="46" t="s">
        <v>30886</v>
      </c>
      <c r="B17456" s="46" t="s">
        <v>30887</v>
      </c>
      <c r="C17456" s="47">
        <v>2.9754</v>
      </c>
      <c r="D17456" s="119" t="s">
        <v>24732</v>
      </c>
      <c r="E17456" s="46" t="s">
        <v>24733</v>
      </c>
      <c r="F17456" s="121">
        <v>0.83499999999999996</v>
      </c>
      <c r="G17456" s="87"/>
      <c r="H17456" s="47"/>
      <c r="I17456" s="120">
        <v>0</v>
      </c>
      <c r="J17456" s="120">
        <v>0</v>
      </c>
    </row>
    <row r="17457" spans="1:10" ht="15" customHeight="1">
      <c r="A17457" s="46" t="s">
        <v>30884</v>
      </c>
      <c r="B17457" s="46" t="s">
        <v>30885</v>
      </c>
      <c r="C17457" s="47">
        <v>9.1088000000000005</v>
      </c>
      <c r="D17457" s="119" t="s">
        <v>24731</v>
      </c>
      <c r="E17457" s="46" t="s">
        <v>24732</v>
      </c>
      <c r="F17457" s="121">
        <v>1.1386000000000001</v>
      </c>
      <c r="G17457" s="87"/>
      <c r="H17457" s="47"/>
      <c r="I17457" s="120">
        <v>0</v>
      </c>
      <c r="J17457" s="120">
        <v>0</v>
      </c>
    </row>
    <row r="17458" spans="1:10" ht="15" customHeight="1">
      <c r="A17458" s="46" t="s">
        <v>30915</v>
      </c>
      <c r="B17458" s="46" t="s">
        <v>30916</v>
      </c>
      <c r="C17458" s="47">
        <v>9108679.8878000006</v>
      </c>
      <c r="D17458" s="119" t="s">
        <v>24729</v>
      </c>
      <c r="E17458" s="46" t="s">
        <v>24731</v>
      </c>
      <c r="F17458" s="121">
        <v>1.341</v>
      </c>
      <c r="G17458" s="87"/>
      <c r="H17458" s="47"/>
      <c r="I17458" s="120">
        <v>0</v>
      </c>
      <c r="J17458" s="120">
        <v>0</v>
      </c>
    </row>
    <row r="17459" spans="1:10" ht="15" customHeight="1">
      <c r="A17459" s="46" t="s">
        <v>30882</v>
      </c>
      <c r="B17459" s="46" t="s">
        <v>30883</v>
      </c>
      <c r="C17459" s="47">
        <v>9108679.8878000006</v>
      </c>
      <c r="D17459" s="119" t="s">
        <v>24744</v>
      </c>
      <c r="E17459" s="46" t="s">
        <v>24729</v>
      </c>
      <c r="F17459" s="121">
        <v>10.272600000000001</v>
      </c>
      <c r="G17459" s="87"/>
      <c r="H17459" s="47"/>
      <c r="I17459" s="120">
        <v>0</v>
      </c>
      <c r="J17459" s="120">
        <v>0</v>
      </c>
    </row>
    <row r="17460" spans="1:10" ht="15" customHeight="1">
      <c r="A17460" s="46" t="s">
        <v>30913</v>
      </c>
      <c r="B17460" s="46" t="s">
        <v>30914</v>
      </c>
      <c r="C17460" s="47">
        <v>9108679.8878000006</v>
      </c>
      <c r="D17460" s="119" t="s">
        <v>24742</v>
      </c>
      <c r="E17460" s="46" t="s">
        <v>24744</v>
      </c>
      <c r="F17460" s="121">
        <v>11.5884</v>
      </c>
      <c r="G17460" s="87"/>
      <c r="H17460" s="47"/>
      <c r="I17460" s="120">
        <v>0</v>
      </c>
      <c r="J17460" s="120">
        <v>0</v>
      </c>
    </row>
    <row r="17461" spans="1:10" ht="15" customHeight="1">
      <c r="A17461" s="46" t="s">
        <v>30911</v>
      </c>
      <c r="B17461" s="46" t="s">
        <v>30912</v>
      </c>
      <c r="C17461" s="47">
        <v>9108679.8878000006</v>
      </c>
      <c r="D17461" s="119" t="s">
        <v>24740</v>
      </c>
      <c r="E17461" s="46" t="s">
        <v>24742</v>
      </c>
      <c r="F17461" s="121">
        <v>16.2944</v>
      </c>
      <c r="G17461" s="87"/>
      <c r="H17461" s="47"/>
      <c r="I17461" s="120">
        <v>0</v>
      </c>
      <c r="J17461" s="120">
        <v>0</v>
      </c>
    </row>
    <row r="17462" spans="1:10" ht="15" customHeight="1">
      <c r="A17462" s="46" t="s">
        <v>30909</v>
      </c>
      <c r="B17462" s="46" t="s">
        <v>30910</v>
      </c>
      <c r="C17462" s="47">
        <v>9108679.8878000006</v>
      </c>
      <c r="D17462" s="119" t="s">
        <v>24738</v>
      </c>
      <c r="E17462" s="46" t="s">
        <v>24740</v>
      </c>
      <c r="F17462" s="121">
        <v>24.1632</v>
      </c>
      <c r="G17462" s="87"/>
      <c r="H17462" s="47"/>
      <c r="I17462" s="120">
        <v>0</v>
      </c>
      <c r="J17462" s="120">
        <v>0</v>
      </c>
    </row>
    <row r="17463" spans="1:10" ht="15" customHeight="1">
      <c r="A17463" s="46" t="s">
        <v>7641</v>
      </c>
      <c r="B17463" s="46" t="s">
        <v>31001</v>
      </c>
      <c r="C17463" s="47">
        <v>7.5906000000000002</v>
      </c>
      <c r="D17463" s="119" t="s">
        <v>24736</v>
      </c>
      <c r="E17463" s="46" t="s">
        <v>24738</v>
      </c>
      <c r="F17463" s="121">
        <v>27.098199999999999</v>
      </c>
      <c r="G17463" s="87"/>
      <c r="H17463" s="47"/>
      <c r="I17463" s="120">
        <v>7</v>
      </c>
      <c r="J17463" s="120">
        <v>0</v>
      </c>
    </row>
    <row r="17464" spans="1:10" ht="15" customHeight="1">
      <c r="A17464" s="46" t="s">
        <v>31066</v>
      </c>
      <c r="B17464" s="46" t="s">
        <v>31067</v>
      </c>
      <c r="C17464" s="47">
        <v>30.337</v>
      </c>
      <c r="D17464" s="119" t="s">
        <v>24764</v>
      </c>
      <c r="E17464" s="46" t="s">
        <v>24736</v>
      </c>
      <c r="F17464" s="121">
        <v>3.0615999999999999</v>
      </c>
      <c r="G17464" s="87"/>
      <c r="H17464" s="47"/>
      <c r="I17464" s="120">
        <v>0</v>
      </c>
      <c r="J17464" s="120">
        <v>0</v>
      </c>
    </row>
    <row r="17465" spans="1:10" ht="15" customHeight="1">
      <c r="A17465" s="46" t="s">
        <v>31064</v>
      </c>
      <c r="B17465" s="46" t="s">
        <v>31065</v>
      </c>
      <c r="C17465" s="47">
        <v>15.6366</v>
      </c>
      <c r="D17465" s="119" t="s">
        <v>24762</v>
      </c>
      <c r="E17465" s="46" t="s">
        <v>24764</v>
      </c>
      <c r="F17465" s="121">
        <v>2.7326000000000001</v>
      </c>
      <c r="G17465" s="87"/>
      <c r="H17465" s="47"/>
      <c r="I17465" s="120">
        <v>0</v>
      </c>
      <c r="J17465" s="120">
        <v>0</v>
      </c>
    </row>
    <row r="17466" spans="1:10" ht="15" customHeight="1">
      <c r="A17466" s="46" t="s">
        <v>31062</v>
      </c>
      <c r="B17466" s="46" t="s">
        <v>31063</v>
      </c>
      <c r="C17466" s="47">
        <v>17.433</v>
      </c>
      <c r="D17466" s="119" t="s">
        <v>24760</v>
      </c>
      <c r="E17466" s="46" t="s">
        <v>24762</v>
      </c>
      <c r="F17466" s="121">
        <v>7.1097999999999999</v>
      </c>
      <c r="G17466" s="87"/>
      <c r="H17466" s="47"/>
      <c r="I17466" s="120">
        <v>0</v>
      </c>
      <c r="J17466" s="120">
        <v>0</v>
      </c>
    </row>
    <row r="17467" spans="1:10" ht="15" customHeight="1">
      <c r="A17467" s="46" t="s">
        <v>31060</v>
      </c>
      <c r="B17467" s="46" t="s">
        <v>31061</v>
      </c>
      <c r="C17467" s="47">
        <v>18.521000000000001</v>
      </c>
      <c r="D17467" s="119" t="s">
        <v>24758</v>
      </c>
      <c r="E17467" s="46" t="s">
        <v>24760</v>
      </c>
      <c r="F17467" s="121">
        <v>7.97</v>
      </c>
      <c r="G17467" s="87"/>
      <c r="H17467" s="47"/>
      <c r="I17467" s="120">
        <v>0</v>
      </c>
      <c r="J17467" s="120">
        <v>0</v>
      </c>
    </row>
    <row r="17468" spans="1:10" ht="15" customHeight="1">
      <c r="A17468" s="46" t="s">
        <v>31058</v>
      </c>
      <c r="B17468" s="46" t="s">
        <v>31059</v>
      </c>
      <c r="C17468" s="47">
        <v>20.5198</v>
      </c>
      <c r="D17468" s="119" t="s">
        <v>24756</v>
      </c>
      <c r="E17468" s="46" t="s">
        <v>24758</v>
      </c>
      <c r="F17468" s="121">
        <v>8.5014000000000003</v>
      </c>
      <c r="G17468" s="87"/>
      <c r="H17468" s="47"/>
      <c r="I17468" s="120">
        <v>0</v>
      </c>
      <c r="J17468" s="120">
        <v>0</v>
      </c>
    </row>
    <row r="17469" spans="1:10" ht="15" customHeight="1">
      <c r="A17469" s="46" t="s">
        <v>31056</v>
      </c>
      <c r="B17469" s="46" t="s">
        <v>31057</v>
      </c>
      <c r="C17469" s="47">
        <v>25.529599999999999</v>
      </c>
      <c r="D17469" s="119" t="s">
        <v>24754</v>
      </c>
      <c r="E17469" s="46" t="s">
        <v>24756</v>
      </c>
      <c r="F17469" s="121">
        <v>13.232799999999999</v>
      </c>
      <c r="G17469" s="87"/>
      <c r="H17469" s="47"/>
      <c r="I17469" s="120">
        <v>0</v>
      </c>
      <c r="J17469" s="120">
        <v>0</v>
      </c>
    </row>
    <row r="17470" spans="1:10" ht="15" customHeight="1">
      <c r="A17470" s="46" t="s">
        <v>31054</v>
      </c>
      <c r="B17470" s="46" t="s">
        <v>31055</v>
      </c>
      <c r="C17470" s="47">
        <v>46.505000000000003</v>
      </c>
      <c r="D17470" s="119" t="s">
        <v>24752</v>
      </c>
      <c r="E17470" s="46" t="s">
        <v>24754</v>
      </c>
      <c r="F17470" s="121">
        <v>12.954599999999999</v>
      </c>
      <c r="G17470" s="87"/>
      <c r="H17470" s="47"/>
      <c r="I17470" s="120">
        <v>0</v>
      </c>
      <c r="J17470" s="120">
        <v>0</v>
      </c>
    </row>
    <row r="17471" spans="1:10" ht="15" customHeight="1">
      <c r="A17471" s="46" t="s">
        <v>31052</v>
      </c>
      <c r="B17471" s="46" t="s">
        <v>31053</v>
      </c>
      <c r="C17471" s="47">
        <v>0.64900000000000002</v>
      </c>
      <c r="D17471" s="119" t="s">
        <v>24750</v>
      </c>
      <c r="E17471" s="46" t="s">
        <v>24752</v>
      </c>
      <c r="F17471" s="121">
        <v>12.651</v>
      </c>
      <c r="G17471" s="87"/>
      <c r="H17471" s="47"/>
      <c r="I17471" s="120">
        <v>0</v>
      </c>
      <c r="J17471" s="120">
        <v>0</v>
      </c>
    </row>
    <row r="17472" spans="1:10" ht="15" customHeight="1">
      <c r="A17472" s="46" t="s">
        <v>34227</v>
      </c>
      <c r="B17472" s="46" t="s">
        <v>31045</v>
      </c>
      <c r="C17472" s="47">
        <v>0.38719999999999999</v>
      </c>
      <c r="D17472" s="119" t="s">
        <v>24748</v>
      </c>
      <c r="E17472" s="46" t="s">
        <v>24750</v>
      </c>
      <c r="F17472" s="121">
        <v>17.711400000000001</v>
      </c>
      <c r="G17472" s="87"/>
      <c r="H17472" s="47"/>
      <c r="I17472" s="120">
        <v>0</v>
      </c>
      <c r="J17472" s="120">
        <v>0</v>
      </c>
    </row>
    <row r="17473" spans="1:10" ht="15" customHeight="1">
      <c r="A17473" s="46" t="s">
        <v>34228</v>
      </c>
      <c r="B17473" s="46" t="s">
        <v>31044</v>
      </c>
      <c r="C17473" s="47">
        <v>0.51619999999999999</v>
      </c>
      <c r="D17473" s="119" t="s">
        <v>24746</v>
      </c>
      <c r="E17473" s="46" t="s">
        <v>24748</v>
      </c>
      <c r="F17473" s="121">
        <v>16.901599999999998</v>
      </c>
      <c r="G17473" s="87"/>
      <c r="H17473" s="47"/>
      <c r="I17473" s="120">
        <v>200</v>
      </c>
      <c r="J17473" s="120">
        <v>0</v>
      </c>
    </row>
    <row r="17474" spans="1:10" ht="15" customHeight="1">
      <c r="A17474" s="46" t="s">
        <v>31050</v>
      </c>
      <c r="B17474" s="46" t="s">
        <v>31051</v>
      </c>
      <c r="C17474" s="47">
        <v>0.7742</v>
      </c>
      <c r="D17474" s="119" t="s">
        <v>24768</v>
      </c>
      <c r="E17474" s="46" t="s">
        <v>24746</v>
      </c>
      <c r="F17474" s="121">
        <v>16.2944</v>
      </c>
      <c r="G17474" s="87"/>
      <c r="H17474" s="47"/>
      <c r="I17474" s="120">
        <v>600</v>
      </c>
      <c r="J17474" s="120">
        <v>0</v>
      </c>
    </row>
    <row r="17475" spans="1:10" ht="15" customHeight="1">
      <c r="A17475" s="46" t="s">
        <v>34221</v>
      </c>
      <c r="B17475" s="46" t="s">
        <v>34222</v>
      </c>
      <c r="C17475" s="47">
        <v>1.0324</v>
      </c>
      <c r="D17475" s="119" t="s">
        <v>24766</v>
      </c>
      <c r="E17475" s="46" t="s">
        <v>24768</v>
      </c>
      <c r="F17475" s="121">
        <v>18.521000000000001</v>
      </c>
      <c r="G17475" s="87"/>
      <c r="H17475" s="47"/>
      <c r="I17475" s="120">
        <v>150</v>
      </c>
      <c r="J17475" s="120">
        <v>0</v>
      </c>
    </row>
    <row r="17476" spans="1:10" ht="15" customHeight="1">
      <c r="A17476" s="46" t="s">
        <v>31048</v>
      </c>
      <c r="B17476" s="46" t="s">
        <v>31049</v>
      </c>
      <c r="C17476" s="47">
        <v>1.1614</v>
      </c>
      <c r="D17476" s="119" t="s">
        <v>24780</v>
      </c>
      <c r="E17476" s="46" t="s">
        <v>24766</v>
      </c>
      <c r="F17476" s="121">
        <v>6.2747999999999999</v>
      </c>
      <c r="G17476" s="87"/>
      <c r="H17476" s="47"/>
      <c r="I17476" s="120">
        <v>0</v>
      </c>
      <c r="J17476" s="120">
        <v>0</v>
      </c>
    </row>
    <row r="17477" spans="1:10" ht="15" customHeight="1">
      <c r="A17477" s="46" t="s">
        <v>34223</v>
      </c>
      <c r="B17477" s="46" t="s">
        <v>34224</v>
      </c>
      <c r="C17477" s="47">
        <v>1.2904</v>
      </c>
      <c r="D17477" s="119" t="s">
        <v>24778</v>
      </c>
      <c r="E17477" s="46" t="s">
        <v>24780</v>
      </c>
      <c r="F17477" s="121">
        <v>7.7675999999999998</v>
      </c>
      <c r="G17477" s="87"/>
      <c r="H17477" s="47"/>
      <c r="I17477" s="120">
        <v>100</v>
      </c>
      <c r="J17477" s="120">
        <v>0</v>
      </c>
    </row>
    <row r="17478" spans="1:10" ht="15" customHeight="1">
      <c r="A17478" s="46" t="s">
        <v>31046</v>
      </c>
      <c r="B17478" s="46" t="s">
        <v>31047</v>
      </c>
      <c r="C17478" s="47">
        <v>1.7203999999999999</v>
      </c>
      <c r="D17478" s="119" t="s">
        <v>24776</v>
      </c>
      <c r="E17478" s="46" t="s">
        <v>24778</v>
      </c>
      <c r="F17478" s="121">
        <v>12.1196</v>
      </c>
      <c r="G17478" s="87"/>
      <c r="H17478" s="47"/>
      <c r="I17478" s="120">
        <v>40</v>
      </c>
      <c r="J17478" s="120">
        <v>0</v>
      </c>
    </row>
    <row r="17479" spans="1:10" ht="15" customHeight="1">
      <c r="A17479" s="46" t="s">
        <v>34225</v>
      </c>
      <c r="B17479" s="46" t="s">
        <v>34226</v>
      </c>
      <c r="C17479" s="47">
        <v>2.3228</v>
      </c>
      <c r="D17479" s="119" t="s">
        <v>24774</v>
      </c>
      <c r="E17479" s="46" t="s">
        <v>24776</v>
      </c>
      <c r="F17479" s="121">
        <v>15.4848</v>
      </c>
      <c r="G17479" s="87"/>
      <c r="H17479" s="47"/>
      <c r="I17479" s="120">
        <v>8</v>
      </c>
      <c r="J17479" s="120">
        <v>0</v>
      </c>
    </row>
    <row r="17480" spans="1:10" ht="15" customHeight="1">
      <c r="A17480" s="46" t="s">
        <v>36080</v>
      </c>
      <c r="B17480" s="46" t="s">
        <v>31044</v>
      </c>
      <c r="C17480" s="47">
        <v>0.35420000000000001</v>
      </c>
      <c r="D17480" s="119" t="s">
        <v>24772</v>
      </c>
      <c r="E17480" s="46" t="s">
        <v>24774</v>
      </c>
      <c r="F17480" s="121">
        <v>22.316199999999998</v>
      </c>
      <c r="G17480" s="87"/>
      <c r="H17480" s="47">
        <v>0</v>
      </c>
      <c r="I17480" s="120">
        <v>270</v>
      </c>
      <c r="J17480" s="120">
        <v>0</v>
      </c>
    </row>
    <row r="17481" spans="1:10" ht="15" customHeight="1">
      <c r="A17481" s="46" t="s">
        <v>31042</v>
      </c>
      <c r="B17481" s="46" t="s">
        <v>31043</v>
      </c>
      <c r="C17481" s="47">
        <v>2.0404</v>
      </c>
      <c r="D17481" s="119" t="s">
        <v>24770</v>
      </c>
      <c r="E17481" s="46" t="s">
        <v>24772</v>
      </c>
      <c r="F17481" s="121">
        <v>27.199400000000001</v>
      </c>
      <c r="G17481" s="87"/>
      <c r="H17481" s="47"/>
      <c r="I17481" s="120">
        <v>0</v>
      </c>
      <c r="J17481" s="120">
        <v>0</v>
      </c>
    </row>
    <row r="17482" spans="1:10" ht="15" customHeight="1">
      <c r="A17482" s="46" t="s">
        <v>31040</v>
      </c>
      <c r="B17482" s="46" t="s">
        <v>31041</v>
      </c>
      <c r="C17482" s="47">
        <v>5.1917999999999997</v>
      </c>
      <c r="D17482" s="119" t="s">
        <v>24809</v>
      </c>
      <c r="E17482" s="46" t="s">
        <v>24770</v>
      </c>
      <c r="F17482" s="121">
        <v>4.0594000000000001</v>
      </c>
      <c r="G17482" s="87"/>
      <c r="H17482" s="47"/>
      <c r="I17482" s="120">
        <v>0</v>
      </c>
      <c r="J17482" s="120">
        <v>0</v>
      </c>
    </row>
    <row r="17483" spans="1:10" ht="15" customHeight="1">
      <c r="A17483" s="46" t="s">
        <v>31038</v>
      </c>
      <c r="B17483" s="46" t="s">
        <v>31039</v>
      </c>
      <c r="C17483" s="47">
        <v>20.039200000000001</v>
      </c>
      <c r="D17483" s="119" t="s">
        <v>24808</v>
      </c>
      <c r="E17483" s="46" t="s">
        <v>24809</v>
      </c>
      <c r="F17483" s="121">
        <v>3.7446000000000002</v>
      </c>
      <c r="G17483" s="87"/>
      <c r="H17483" s="47"/>
      <c r="I17483" s="120">
        <v>0</v>
      </c>
      <c r="J17483" s="120">
        <v>0</v>
      </c>
    </row>
    <row r="17484" spans="1:10" ht="15" customHeight="1">
      <c r="A17484" s="46" t="s">
        <v>31036</v>
      </c>
      <c r="B17484" s="46" t="s">
        <v>31037</v>
      </c>
      <c r="C17484" s="47">
        <v>2.5139999999999998</v>
      </c>
      <c r="D17484" s="119" t="s">
        <v>24807</v>
      </c>
      <c r="E17484" s="46" t="s">
        <v>24808</v>
      </c>
      <c r="F17484" s="121">
        <v>4.6947999999999999</v>
      </c>
      <c r="G17484" s="87"/>
      <c r="H17484" s="47">
        <v>0</v>
      </c>
      <c r="I17484" s="120">
        <v>0</v>
      </c>
      <c r="J17484" s="120">
        <v>0</v>
      </c>
    </row>
    <row r="17485" spans="1:10" ht="15" customHeight="1">
      <c r="A17485" s="46" t="s">
        <v>31034</v>
      </c>
      <c r="B17485" s="46" t="s">
        <v>31035</v>
      </c>
      <c r="C17485" s="47">
        <v>21.860800000000001</v>
      </c>
      <c r="D17485" s="119" t="s">
        <v>24806</v>
      </c>
      <c r="E17485" s="46" t="s">
        <v>24807</v>
      </c>
      <c r="F17485" s="121">
        <v>11.4618</v>
      </c>
      <c r="G17485" s="87"/>
      <c r="H17485" s="112"/>
      <c r="I17485" s="120">
        <v>14</v>
      </c>
      <c r="J17485" s="120">
        <v>0</v>
      </c>
    </row>
    <row r="17486" spans="1:10" ht="15" customHeight="1">
      <c r="A17486" s="46" t="s">
        <v>31032</v>
      </c>
      <c r="B17486" s="46" t="s">
        <v>31033</v>
      </c>
      <c r="C17486" s="47">
        <v>32.791200000000003</v>
      </c>
      <c r="D17486" s="119" t="s">
        <v>24805</v>
      </c>
      <c r="E17486" s="46" t="s">
        <v>24806</v>
      </c>
      <c r="F17486" s="121">
        <v>17.356999999999999</v>
      </c>
      <c r="G17486" s="87"/>
      <c r="H17486" s="112"/>
      <c r="I17486" s="120">
        <v>26</v>
      </c>
      <c r="J17486" s="120">
        <v>0</v>
      </c>
    </row>
    <row r="17487" spans="1:10" ht="15" customHeight="1">
      <c r="A17487" s="46" t="s">
        <v>31030</v>
      </c>
      <c r="B17487" s="46" t="s">
        <v>31031</v>
      </c>
      <c r="C17487" s="47">
        <v>5.2375999999999996</v>
      </c>
      <c r="D17487" s="119" t="s">
        <v>24804</v>
      </c>
      <c r="E17487" s="46" t="s">
        <v>24805</v>
      </c>
      <c r="F17487" s="121">
        <v>27.351400000000002</v>
      </c>
      <c r="G17487" s="87"/>
      <c r="H17487" s="112"/>
      <c r="I17487" s="120">
        <v>0</v>
      </c>
      <c r="J17487" s="120">
        <v>0</v>
      </c>
    </row>
    <row r="17488" spans="1:10" ht="15" customHeight="1">
      <c r="A17488" s="46" t="s">
        <v>31028</v>
      </c>
      <c r="B17488" s="46" t="s">
        <v>31029</v>
      </c>
      <c r="C17488" s="47">
        <v>1.7851999999999999</v>
      </c>
      <c r="D17488" s="119" t="s">
        <v>24802</v>
      </c>
      <c r="E17488" s="46" t="s">
        <v>24804</v>
      </c>
      <c r="F17488" s="121">
        <v>38.231200000000001</v>
      </c>
      <c r="G17488" s="87"/>
      <c r="H17488" s="112"/>
      <c r="I17488" s="120">
        <v>0</v>
      </c>
      <c r="J17488" s="120">
        <v>0</v>
      </c>
    </row>
    <row r="17489" spans="1:10" ht="15" customHeight="1">
      <c r="A17489" s="46" t="s">
        <v>31026</v>
      </c>
      <c r="B17489" s="46" t="s">
        <v>31027</v>
      </c>
      <c r="C17489" s="47">
        <v>16.395600000000002</v>
      </c>
      <c r="D17489" s="119" t="s">
        <v>24816</v>
      </c>
      <c r="E17489" s="46" t="s">
        <v>24802</v>
      </c>
      <c r="F17489" s="121">
        <v>3.3146</v>
      </c>
      <c r="G17489" s="87"/>
      <c r="H17489" s="112"/>
      <c r="I17489" s="120">
        <v>0</v>
      </c>
      <c r="J17489" s="120">
        <v>0</v>
      </c>
    </row>
    <row r="17490" spans="1:10" ht="15" customHeight="1">
      <c r="A17490" s="46" t="s">
        <v>34229</v>
      </c>
      <c r="B17490" s="46" t="s">
        <v>34230</v>
      </c>
      <c r="C17490" s="47">
        <v>0.7742</v>
      </c>
      <c r="D17490" s="119" t="s">
        <v>24815</v>
      </c>
      <c r="E17490" s="46" t="s">
        <v>24816</v>
      </c>
      <c r="F17490" s="121">
        <v>3.7951999999999999</v>
      </c>
      <c r="G17490" s="87"/>
      <c r="H17490" s="112"/>
      <c r="I17490" s="120">
        <v>380</v>
      </c>
      <c r="J17490" s="120">
        <v>0</v>
      </c>
    </row>
    <row r="17491" spans="1:10" ht="15" customHeight="1">
      <c r="A17491" s="46" t="s">
        <v>34235</v>
      </c>
      <c r="B17491" s="46" t="s">
        <v>34236</v>
      </c>
      <c r="C17491" s="47">
        <v>1.2904</v>
      </c>
      <c r="D17491" s="119" t="s">
        <v>24814</v>
      </c>
      <c r="E17491" s="46" t="s">
        <v>24815</v>
      </c>
      <c r="F17491" s="121">
        <v>10.905200000000001</v>
      </c>
      <c r="G17491" s="87"/>
      <c r="H17491" s="112"/>
      <c r="I17491" s="120">
        <v>434</v>
      </c>
      <c r="J17491" s="120">
        <v>0</v>
      </c>
    </row>
    <row r="17492" spans="1:10" ht="15" customHeight="1">
      <c r="A17492" s="46" t="s">
        <v>34231</v>
      </c>
      <c r="B17492" s="46" t="s">
        <v>34232</v>
      </c>
      <c r="C17492" s="47">
        <v>2.0215999999999998</v>
      </c>
      <c r="D17492" s="119" t="s">
        <v>24813</v>
      </c>
      <c r="E17492" s="46" t="s">
        <v>24814</v>
      </c>
      <c r="F17492" s="121">
        <v>15.6366</v>
      </c>
      <c r="G17492" s="87"/>
      <c r="H17492" s="112"/>
      <c r="I17492" s="120">
        <v>48</v>
      </c>
      <c r="J17492" s="120">
        <v>0</v>
      </c>
    </row>
    <row r="17493" spans="1:10" ht="15" customHeight="1">
      <c r="A17493" s="46" t="s">
        <v>34233</v>
      </c>
      <c r="B17493" s="46" t="s">
        <v>34234</v>
      </c>
      <c r="C17493" s="47">
        <v>2.5808</v>
      </c>
      <c r="D17493" s="119" t="s">
        <v>24812</v>
      </c>
      <c r="E17493" s="46" t="s">
        <v>24813</v>
      </c>
      <c r="F17493" s="121">
        <v>24.972999999999999</v>
      </c>
      <c r="G17493" s="87"/>
      <c r="H17493" s="112"/>
      <c r="I17493" s="120">
        <v>32</v>
      </c>
      <c r="J17493" s="120">
        <v>0</v>
      </c>
    </row>
    <row r="17494" spans="1:10" ht="15" customHeight="1">
      <c r="A17494" s="46" t="s">
        <v>31024</v>
      </c>
      <c r="B17494" s="46" t="s">
        <v>31025</v>
      </c>
      <c r="C17494" s="47">
        <v>156.5934</v>
      </c>
      <c r="D17494" s="119" t="s">
        <v>24810</v>
      </c>
      <c r="E17494" s="46" t="s">
        <v>24812</v>
      </c>
      <c r="F17494" s="121">
        <v>36.915399999999998</v>
      </c>
      <c r="G17494" s="87"/>
      <c r="H17494" s="112"/>
      <c r="I17494" s="120">
        <v>0</v>
      </c>
      <c r="J17494" s="120">
        <v>0</v>
      </c>
    </row>
    <row r="17495" spans="1:10" ht="15" customHeight="1">
      <c r="A17495" s="46" t="s">
        <v>31022</v>
      </c>
      <c r="B17495" s="46" t="s">
        <v>31023</v>
      </c>
      <c r="C17495" s="47">
        <v>30.9694</v>
      </c>
      <c r="D17495" s="119" t="s">
        <v>24826</v>
      </c>
      <c r="E17495" s="46" t="s">
        <v>24810</v>
      </c>
      <c r="F17495" s="121">
        <v>4.2584</v>
      </c>
      <c r="G17495" s="87"/>
      <c r="H17495" s="112"/>
      <c r="I17495" s="120">
        <v>0</v>
      </c>
      <c r="J17495" s="120">
        <v>0</v>
      </c>
    </row>
    <row r="17496" spans="1:10" ht="15" customHeight="1">
      <c r="A17496" s="46" t="s">
        <v>31020</v>
      </c>
      <c r="B17496" s="46" t="s">
        <v>31021</v>
      </c>
      <c r="C17496" s="47">
        <v>33.626199999999997</v>
      </c>
      <c r="D17496" s="119" t="s">
        <v>24824</v>
      </c>
      <c r="E17496" s="46" t="s">
        <v>24826</v>
      </c>
      <c r="F17496" s="121">
        <v>4.3772000000000002</v>
      </c>
      <c r="G17496" s="87"/>
      <c r="H17496" s="112"/>
      <c r="I17496" s="120">
        <v>0</v>
      </c>
      <c r="J17496" s="120">
        <v>0</v>
      </c>
    </row>
    <row r="17497" spans="1:10" ht="15" customHeight="1">
      <c r="A17497" s="46" t="s">
        <v>31018</v>
      </c>
      <c r="B17497" s="46" t="s">
        <v>31019</v>
      </c>
      <c r="C17497" s="47">
        <v>88.556600000000003</v>
      </c>
      <c r="D17497" s="119" t="s">
        <v>24822</v>
      </c>
      <c r="E17497" s="46" t="s">
        <v>24824</v>
      </c>
      <c r="F17497" s="121">
        <v>4.8832000000000004</v>
      </c>
      <c r="G17497" s="87"/>
      <c r="H17497" s="112"/>
      <c r="I17497" s="120">
        <v>0</v>
      </c>
      <c r="J17497" s="120">
        <v>0</v>
      </c>
    </row>
    <row r="17498" spans="1:10" ht="15" customHeight="1">
      <c r="A17498" s="46" t="s">
        <v>31016</v>
      </c>
      <c r="B17498" s="46" t="s">
        <v>31017</v>
      </c>
      <c r="C17498" s="47">
        <v>52.501399999999997</v>
      </c>
      <c r="D17498" s="119" t="s">
        <v>24821</v>
      </c>
      <c r="E17498" s="46" t="s">
        <v>24822</v>
      </c>
      <c r="F17498" s="121">
        <v>9.1088000000000005</v>
      </c>
      <c r="G17498" s="87"/>
      <c r="H17498" s="112"/>
      <c r="I17498" s="120">
        <v>0</v>
      </c>
      <c r="J17498" s="120">
        <v>0</v>
      </c>
    </row>
    <row r="17499" spans="1:10" ht="15" customHeight="1">
      <c r="A17499" s="46" t="s">
        <v>31014</v>
      </c>
      <c r="B17499" s="46" t="s">
        <v>31015</v>
      </c>
      <c r="C17499" s="47">
        <v>20.5198</v>
      </c>
      <c r="D17499" s="119" t="s">
        <v>24820</v>
      </c>
      <c r="E17499" s="46" t="s">
        <v>24821</v>
      </c>
      <c r="F17499" s="121">
        <v>18.369199999999999</v>
      </c>
      <c r="G17499" s="87"/>
      <c r="H17499" s="112"/>
      <c r="I17499" s="120">
        <v>0</v>
      </c>
      <c r="J17499" s="120">
        <v>0</v>
      </c>
    </row>
    <row r="17500" spans="1:10" ht="15" customHeight="1">
      <c r="A17500" s="46" t="s">
        <v>31012</v>
      </c>
      <c r="B17500" s="46" t="s">
        <v>31013</v>
      </c>
      <c r="C17500" s="47">
        <v>77.6768</v>
      </c>
      <c r="D17500" s="119" t="s">
        <v>24819</v>
      </c>
      <c r="E17500" s="46" t="s">
        <v>24820</v>
      </c>
      <c r="F17500" s="121">
        <v>32.436999999999998</v>
      </c>
      <c r="G17500" s="87"/>
      <c r="H17500" s="112"/>
      <c r="I17500" s="120">
        <v>0</v>
      </c>
      <c r="J17500" s="120">
        <v>0</v>
      </c>
    </row>
    <row r="17501" spans="1:10" ht="15" customHeight="1">
      <c r="A17501" s="46" t="s">
        <v>31010</v>
      </c>
      <c r="B17501" s="46" t="s">
        <v>31011</v>
      </c>
      <c r="C17501" s="47">
        <v>0.65539999999999998</v>
      </c>
      <c r="D17501" s="119" t="s">
        <v>24817</v>
      </c>
      <c r="E17501" s="46" t="s">
        <v>24819</v>
      </c>
      <c r="F17501" s="121">
        <v>44.910800000000002</v>
      </c>
      <c r="G17501" s="87"/>
      <c r="H17501" s="112"/>
      <c r="I17501" s="120">
        <v>300</v>
      </c>
      <c r="J17501" s="120">
        <v>0</v>
      </c>
    </row>
    <row r="17502" spans="1:10" ht="15" customHeight="1">
      <c r="A17502" s="46" t="s">
        <v>31008</v>
      </c>
      <c r="B17502" s="46" t="s">
        <v>31009</v>
      </c>
      <c r="C17502" s="47">
        <v>2.2517999999999998</v>
      </c>
      <c r="D17502" s="119" t="s">
        <v>24836</v>
      </c>
      <c r="E17502" s="46" t="s">
        <v>24817</v>
      </c>
      <c r="F17502" s="121">
        <v>3.6080000000000001</v>
      </c>
      <c r="G17502" s="87"/>
      <c r="H17502" s="112"/>
      <c r="I17502" s="120">
        <v>0</v>
      </c>
      <c r="J17502" s="120">
        <v>0</v>
      </c>
    </row>
    <row r="17503" spans="1:10" ht="15" customHeight="1">
      <c r="A17503" s="46" t="s">
        <v>31006</v>
      </c>
      <c r="B17503" s="46" t="s">
        <v>31007</v>
      </c>
      <c r="C17503" s="47">
        <v>1.0766</v>
      </c>
      <c r="D17503" s="119" t="s">
        <v>24835</v>
      </c>
      <c r="E17503" s="46" t="s">
        <v>24836</v>
      </c>
      <c r="F17503" s="121">
        <v>3.7542</v>
      </c>
      <c r="G17503" s="87"/>
      <c r="H17503" s="112"/>
      <c r="I17503" s="120">
        <v>620</v>
      </c>
      <c r="J17503" s="120">
        <v>0</v>
      </c>
    </row>
    <row r="17504" spans="1:10" ht="15" customHeight="1">
      <c r="A17504" s="46" t="s">
        <v>31004</v>
      </c>
      <c r="B17504" s="46" t="s">
        <v>31005</v>
      </c>
      <c r="C17504" s="47">
        <v>4.7568000000000001</v>
      </c>
      <c r="D17504" s="119" t="s">
        <v>24833</v>
      </c>
      <c r="E17504" s="46" t="s">
        <v>24835</v>
      </c>
      <c r="F17504" s="121">
        <v>4.7789999999999999</v>
      </c>
      <c r="G17504" s="87"/>
      <c r="H17504" s="112"/>
      <c r="I17504" s="120">
        <v>0</v>
      </c>
      <c r="J17504" s="120">
        <v>0</v>
      </c>
    </row>
    <row r="17505" spans="1:10" ht="15" customHeight="1">
      <c r="A17505" s="46" t="s">
        <v>31002</v>
      </c>
      <c r="B17505" s="46" t="s">
        <v>31003</v>
      </c>
      <c r="C17505" s="47">
        <v>4.7568000000000001</v>
      </c>
      <c r="D17505" s="119" t="s">
        <v>24832</v>
      </c>
      <c r="E17505" s="46" t="s">
        <v>24833</v>
      </c>
      <c r="F17505" s="121">
        <v>9.64</v>
      </c>
      <c r="G17505" s="87"/>
      <c r="H17505" s="112"/>
      <c r="I17505" s="120">
        <v>0</v>
      </c>
      <c r="J17505" s="120">
        <v>0</v>
      </c>
    </row>
    <row r="17506" spans="1:10" ht="15" customHeight="1">
      <c r="A17506" s="46" t="s">
        <v>31097</v>
      </c>
      <c r="B17506" s="46" t="s">
        <v>31098</v>
      </c>
      <c r="C17506" s="47">
        <v>24.315000000000001</v>
      </c>
      <c r="D17506" s="119" t="s">
        <v>24831</v>
      </c>
      <c r="E17506" s="46" t="s">
        <v>24832</v>
      </c>
      <c r="F17506" s="121">
        <v>17.18</v>
      </c>
      <c r="G17506" s="87"/>
      <c r="H17506" s="112"/>
      <c r="I17506" s="120">
        <v>0</v>
      </c>
      <c r="J17506" s="120">
        <v>0</v>
      </c>
    </row>
    <row r="17507" spans="1:10" ht="15" customHeight="1">
      <c r="A17507" s="46" t="s">
        <v>31095</v>
      </c>
      <c r="B17507" s="46" t="s">
        <v>31096</v>
      </c>
      <c r="C17507" s="47">
        <v>21.916399999999999</v>
      </c>
      <c r="D17507" s="119" t="s">
        <v>24830</v>
      </c>
      <c r="E17507" s="46" t="s">
        <v>24831</v>
      </c>
      <c r="F17507" s="121">
        <v>32.538200000000003</v>
      </c>
      <c r="G17507" s="87"/>
      <c r="H17507" s="112"/>
      <c r="I17507" s="120">
        <v>5</v>
      </c>
      <c r="J17507" s="120">
        <v>0</v>
      </c>
    </row>
    <row r="17508" spans="1:10" ht="15" customHeight="1">
      <c r="A17508" s="46" t="s">
        <v>31093</v>
      </c>
      <c r="B17508" s="46" t="s">
        <v>31094</v>
      </c>
      <c r="C17508" s="47">
        <v>20.039200000000001</v>
      </c>
      <c r="D17508" s="119" t="s">
        <v>24828</v>
      </c>
      <c r="E17508" s="46" t="s">
        <v>24830</v>
      </c>
      <c r="F17508" s="121">
        <v>42.507199999999997</v>
      </c>
      <c r="G17508" s="87"/>
      <c r="H17508" s="112"/>
      <c r="I17508" s="120">
        <v>0</v>
      </c>
      <c r="J17508" s="120">
        <v>0</v>
      </c>
    </row>
    <row r="17509" spans="1:10" ht="15" customHeight="1">
      <c r="A17509" s="46" t="s">
        <v>31091</v>
      </c>
      <c r="B17509" s="46" t="s">
        <v>31092</v>
      </c>
      <c r="C17509" s="47">
        <v>23.404199999999999</v>
      </c>
      <c r="D17509" s="119" t="s">
        <v>24850</v>
      </c>
      <c r="E17509" s="46" t="s">
        <v>24828</v>
      </c>
      <c r="F17509" s="121">
        <v>18.040199999999999</v>
      </c>
      <c r="G17509" s="87"/>
      <c r="H17509" s="112"/>
      <c r="I17509" s="120">
        <v>0</v>
      </c>
      <c r="J17509" s="120">
        <v>0</v>
      </c>
    </row>
    <row r="17510" spans="1:10" ht="15" customHeight="1">
      <c r="A17510" s="46" t="s">
        <v>31089</v>
      </c>
      <c r="B17510" s="46" t="s">
        <v>31090</v>
      </c>
      <c r="C17510" s="47">
        <v>30.9694</v>
      </c>
      <c r="D17510" s="119" t="s">
        <v>24849</v>
      </c>
      <c r="E17510" s="46" t="s">
        <v>24850</v>
      </c>
      <c r="F17510" s="121">
        <v>18.5716</v>
      </c>
      <c r="G17510" s="87"/>
      <c r="H17510" s="112"/>
      <c r="I17510" s="120">
        <v>2</v>
      </c>
      <c r="J17510" s="120">
        <v>0</v>
      </c>
    </row>
    <row r="17511" spans="1:10" ht="15" customHeight="1">
      <c r="A17511" s="46" t="s">
        <v>1224</v>
      </c>
      <c r="B17511" s="46" t="s">
        <v>31088</v>
      </c>
      <c r="C17511" s="47">
        <v>21.026</v>
      </c>
      <c r="D17511" s="119" t="s">
        <v>24848</v>
      </c>
      <c r="E17511" s="46" t="s">
        <v>24849</v>
      </c>
      <c r="F17511" s="121">
        <v>12.9184</v>
      </c>
      <c r="G17511" s="87"/>
      <c r="H17511" s="112"/>
      <c r="I17511" s="120">
        <v>8</v>
      </c>
      <c r="J17511" s="120">
        <v>0</v>
      </c>
    </row>
    <row r="17512" spans="1:10" ht="15" customHeight="1">
      <c r="A17512" s="46" t="s">
        <v>31086</v>
      </c>
      <c r="B17512" s="46" t="s">
        <v>31087</v>
      </c>
      <c r="C17512" s="47">
        <v>22.4176</v>
      </c>
      <c r="D17512" s="119" t="s">
        <v>24847</v>
      </c>
      <c r="E17512" s="46" t="s">
        <v>24848</v>
      </c>
      <c r="F17512" s="121">
        <v>18.7486</v>
      </c>
      <c r="G17512" s="87"/>
      <c r="H17512" s="112"/>
      <c r="I17512" s="120">
        <v>0</v>
      </c>
      <c r="J17512" s="120">
        <v>0</v>
      </c>
    </row>
    <row r="17513" spans="1:10" ht="15" customHeight="1">
      <c r="A17513" s="46" t="s">
        <v>31084</v>
      </c>
      <c r="B17513" s="46" t="s">
        <v>31085</v>
      </c>
      <c r="C17513" s="47">
        <v>24.036799999999999</v>
      </c>
      <c r="D17513" s="119" t="s">
        <v>24846</v>
      </c>
      <c r="E17513" s="46" t="s">
        <v>24847</v>
      </c>
      <c r="F17513" s="121">
        <v>20.823399999999999</v>
      </c>
      <c r="G17513" s="87"/>
      <c r="H17513" s="112"/>
      <c r="I17513" s="120">
        <v>0</v>
      </c>
      <c r="J17513" s="120">
        <v>0</v>
      </c>
    </row>
    <row r="17514" spans="1:10" ht="15" customHeight="1">
      <c r="A17514" s="46" t="s">
        <v>31082</v>
      </c>
      <c r="B17514" s="46" t="s">
        <v>31083</v>
      </c>
      <c r="C17514" s="47">
        <v>25.402999999999999</v>
      </c>
      <c r="D17514" s="119" t="s">
        <v>24845</v>
      </c>
      <c r="E17514" s="46" t="s">
        <v>24846</v>
      </c>
      <c r="F17514" s="121">
        <v>36.713000000000001</v>
      </c>
      <c r="G17514" s="87"/>
      <c r="H17514" s="112"/>
      <c r="I17514" s="120">
        <v>0</v>
      </c>
      <c r="J17514" s="120">
        <v>0</v>
      </c>
    </row>
    <row r="17515" spans="1:10" ht="15" customHeight="1">
      <c r="A17515" s="46" t="s">
        <v>1227</v>
      </c>
      <c r="B17515" s="46" t="s">
        <v>31081</v>
      </c>
      <c r="C17515" s="47">
        <v>37.345599999999997</v>
      </c>
      <c r="D17515" s="119" t="s">
        <v>24844</v>
      </c>
      <c r="E17515" s="46" t="s">
        <v>24845</v>
      </c>
      <c r="F17515" s="121">
        <v>48.4024</v>
      </c>
      <c r="G17515" s="87"/>
      <c r="H17515" s="112"/>
      <c r="I17515" s="120">
        <v>8</v>
      </c>
      <c r="J17515" s="120">
        <v>0</v>
      </c>
    </row>
    <row r="17516" spans="1:10" ht="15" customHeight="1">
      <c r="A17516" s="46" t="s">
        <v>31079</v>
      </c>
      <c r="B17516" s="46" t="s">
        <v>31080</v>
      </c>
      <c r="C17516" s="47">
        <v>44.177199999999999</v>
      </c>
      <c r="D17516" s="119" t="s">
        <v>24842</v>
      </c>
      <c r="E17516" s="46" t="s">
        <v>24844</v>
      </c>
      <c r="F17516" s="121">
        <v>75.829800000000006</v>
      </c>
      <c r="G17516" s="87"/>
      <c r="H17516" s="112"/>
      <c r="I17516" s="120">
        <v>0</v>
      </c>
      <c r="J17516" s="120">
        <v>0</v>
      </c>
    </row>
    <row r="17517" spans="1:10" ht="15" customHeight="1">
      <c r="A17517" s="46" t="s">
        <v>35264</v>
      </c>
      <c r="B17517" s="46" t="s">
        <v>34397</v>
      </c>
      <c r="C17517" s="47">
        <v>17.0702</v>
      </c>
      <c r="D17517" s="119" t="s">
        <v>24841</v>
      </c>
      <c r="E17517" s="46" t="s">
        <v>24842</v>
      </c>
      <c r="F17517" s="121">
        <v>8.7037999999999993</v>
      </c>
      <c r="G17517" s="87"/>
      <c r="H17517" s="112"/>
      <c r="I17517" s="120">
        <v>43</v>
      </c>
      <c r="J17517" s="120">
        <v>0</v>
      </c>
    </row>
    <row r="17518" spans="1:10" ht="15" customHeight="1">
      <c r="A17518" s="46" t="s">
        <v>2381</v>
      </c>
      <c r="B17518" s="46" t="s">
        <v>31078</v>
      </c>
      <c r="C17518" s="47">
        <v>13.41</v>
      </c>
      <c r="D17518" s="119" t="s">
        <v>24840</v>
      </c>
      <c r="E17518" s="46" t="s">
        <v>24841</v>
      </c>
      <c r="F17518" s="121">
        <v>13.992000000000001</v>
      </c>
      <c r="G17518" s="87"/>
      <c r="H17518" s="112"/>
      <c r="I17518" s="120">
        <v>0</v>
      </c>
      <c r="J17518" s="120">
        <v>0</v>
      </c>
    </row>
    <row r="17519" spans="1:10" ht="15" customHeight="1">
      <c r="A17519" s="46" t="s">
        <v>31076</v>
      </c>
      <c r="B17519" s="46" t="s">
        <v>31077</v>
      </c>
      <c r="C17519" s="47">
        <v>31.880400000000002</v>
      </c>
      <c r="D17519" s="119" t="s">
        <v>24838</v>
      </c>
      <c r="E17519" s="46" t="s">
        <v>24840</v>
      </c>
      <c r="F17519" s="121">
        <v>22.265599999999999</v>
      </c>
      <c r="G17519" s="87"/>
      <c r="H17519" s="112"/>
      <c r="I17519" s="120">
        <v>0</v>
      </c>
      <c r="J17519" s="120">
        <v>0</v>
      </c>
    </row>
    <row r="17520" spans="1:10" ht="15" customHeight="1">
      <c r="A17520" s="46" t="s">
        <v>31074</v>
      </c>
      <c r="B17520" s="46" t="s">
        <v>31075</v>
      </c>
      <c r="C17520" s="47">
        <v>13.1166</v>
      </c>
      <c r="D17520" s="119" t="s">
        <v>24858</v>
      </c>
      <c r="E17520" s="46" t="s">
        <v>24838</v>
      </c>
      <c r="F17520" s="121">
        <v>17.103999999999999</v>
      </c>
      <c r="G17520" s="87"/>
      <c r="H17520" s="112"/>
      <c r="I17520" s="120">
        <v>0</v>
      </c>
      <c r="J17520" s="120">
        <v>0</v>
      </c>
    </row>
    <row r="17521" spans="1:10" ht="15" customHeight="1">
      <c r="A17521" s="46" t="s">
        <v>31072</v>
      </c>
      <c r="B17521" s="46" t="s">
        <v>31073</v>
      </c>
      <c r="C17521" s="47">
        <v>27.326000000000001</v>
      </c>
      <c r="D17521" s="119" t="s">
        <v>24857</v>
      </c>
      <c r="E17521" s="46" t="s">
        <v>24858</v>
      </c>
      <c r="F17521" s="121">
        <v>18.546399999999998</v>
      </c>
      <c r="G17521" s="87"/>
      <c r="H17521" s="112"/>
      <c r="I17521" s="120">
        <v>0</v>
      </c>
      <c r="J17521" s="120">
        <v>0</v>
      </c>
    </row>
    <row r="17522" spans="1:10" ht="15" customHeight="1">
      <c r="A17522" s="46" t="s">
        <v>31070</v>
      </c>
      <c r="B17522" s="46" t="s">
        <v>31071</v>
      </c>
      <c r="C17522" s="47">
        <v>42.127600000000001</v>
      </c>
      <c r="D17522" s="119" t="s">
        <v>24856</v>
      </c>
      <c r="E17522" s="46" t="s">
        <v>24857</v>
      </c>
      <c r="F17522" s="121">
        <v>19.431799999999999</v>
      </c>
      <c r="G17522" s="87"/>
      <c r="H17522" s="112"/>
      <c r="I17522" s="120">
        <v>0</v>
      </c>
      <c r="J17522" s="120">
        <v>0</v>
      </c>
    </row>
    <row r="17523" spans="1:10" ht="15" customHeight="1">
      <c r="A17523" s="46" t="s">
        <v>31068</v>
      </c>
      <c r="B17523" s="46" t="s">
        <v>31069</v>
      </c>
      <c r="C17523" s="47">
        <v>112.0368</v>
      </c>
      <c r="D17523" s="119" t="s">
        <v>24855</v>
      </c>
      <c r="E17523" s="46" t="s">
        <v>24856</v>
      </c>
      <c r="F17523" s="121">
        <v>28.667000000000002</v>
      </c>
      <c r="G17523" s="87"/>
      <c r="H17523" s="112"/>
      <c r="I17523" s="120">
        <v>0</v>
      </c>
      <c r="J17523" s="120">
        <v>0</v>
      </c>
    </row>
    <row r="17524" spans="1:10" ht="15" customHeight="1">
      <c r="A17524" s="46" t="s">
        <v>31103</v>
      </c>
      <c r="B17524" s="46" t="s">
        <v>31104</v>
      </c>
      <c r="C17524" s="47">
        <v>222.95339999999999</v>
      </c>
      <c r="D17524" s="119" t="s">
        <v>24854</v>
      </c>
      <c r="E17524" s="46" t="s">
        <v>24855</v>
      </c>
      <c r="F17524" s="121">
        <v>39.825200000000002</v>
      </c>
      <c r="G17524" s="87"/>
      <c r="H17524" s="112"/>
      <c r="I17524" s="120">
        <v>0</v>
      </c>
      <c r="J17524" s="120">
        <v>0</v>
      </c>
    </row>
    <row r="17525" spans="1:10" ht="15" customHeight="1">
      <c r="A17525" s="46" t="s">
        <v>31101</v>
      </c>
      <c r="B17525" s="46" t="s">
        <v>31102</v>
      </c>
      <c r="C17525" s="47">
        <v>237.84800000000001</v>
      </c>
      <c r="D17525" s="119" t="s">
        <v>24853</v>
      </c>
      <c r="E17525" s="46" t="s">
        <v>24854</v>
      </c>
      <c r="F17525" s="121">
        <v>55.537599999999998</v>
      </c>
      <c r="G17525" s="87"/>
      <c r="H17525" s="112"/>
      <c r="I17525" s="120">
        <v>0</v>
      </c>
      <c r="J17525" s="120">
        <v>0</v>
      </c>
    </row>
    <row r="17526" spans="1:10" ht="15" customHeight="1">
      <c r="A17526" s="46" t="s">
        <v>31099</v>
      </c>
      <c r="B17526" s="46" t="s">
        <v>31100</v>
      </c>
      <c r="C17526" s="47">
        <v>258.31939999999997</v>
      </c>
      <c r="D17526" s="119" t="s">
        <v>24851</v>
      </c>
      <c r="E17526" s="46" t="s">
        <v>24853</v>
      </c>
      <c r="F17526" s="121">
        <v>87.569800000000001</v>
      </c>
      <c r="G17526" s="87"/>
      <c r="H17526" s="112"/>
      <c r="I17526" s="120">
        <v>0</v>
      </c>
      <c r="J17526" s="120">
        <v>0</v>
      </c>
    </row>
    <row r="17527" spans="1:10" ht="15" customHeight="1">
      <c r="A17527" s="46" t="s">
        <v>3248</v>
      </c>
      <c r="B17527" s="46" t="s">
        <v>34237</v>
      </c>
      <c r="C17527" s="47">
        <v>183.56780000000001</v>
      </c>
      <c r="D17527" s="119" t="s">
        <v>24866</v>
      </c>
      <c r="E17527" s="46" t="s">
        <v>24851</v>
      </c>
      <c r="F17527" s="121">
        <v>4.3667999999999996</v>
      </c>
      <c r="G17527" s="87"/>
      <c r="H17527" s="112"/>
      <c r="I17527" s="120">
        <v>9</v>
      </c>
      <c r="J17527" s="120">
        <v>0</v>
      </c>
    </row>
    <row r="17528" spans="1:10" ht="15" customHeight="1">
      <c r="A17528" s="46" t="s">
        <v>31109</v>
      </c>
      <c r="B17528" s="46" t="s">
        <v>31110</v>
      </c>
      <c r="C17528" s="47">
        <v>104.74979999999999</v>
      </c>
      <c r="D17528" s="119" t="s">
        <v>24865</v>
      </c>
      <c r="E17528" s="46" t="s">
        <v>24866</v>
      </c>
      <c r="F17528" s="121">
        <v>4.0457999999999998</v>
      </c>
      <c r="G17528" s="87"/>
      <c r="H17528" s="112"/>
      <c r="I17528" s="120">
        <v>0</v>
      </c>
      <c r="J17528" s="120">
        <v>0</v>
      </c>
    </row>
    <row r="17529" spans="1:10" ht="15" customHeight="1">
      <c r="A17529" s="46" t="s">
        <v>31107</v>
      </c>
      <c r="B17529" s="46" t="s">
        <v>31108</v>
      </c>
      <c r="C17529" s="47">
        <v>113.8584</v>
      </c>
      <c r="D17529" s="119" t="s">
        <v>24864</v>
      </c>
      <c r="E17529" s="46" t="s">
        <v>24865</v>
      </c>
      <c r="F17529" s="121">
        <v>4.6448</v>
      </c>
      <c r="G17529" s="87"/>
      <c r="H17529" s="112"/>
      <c r="I17529" s="120">
        <v>0</v>
      </c>
      <c r="J17529" s="120">
        <v>0</v>
      </c>
    </row>
    <row r="17530" spans="1:10" ht="15" customHeight="1">
      <c r="A17530" s="46" t="s">
        <v>31105</v>
      </c>
      <c r="B17530" s="46" t="s">
        <v>31106</v>
      </c>
      <c r="C17530" s="47">
        <v>154.75460000000001</v>
      </c>
      <c r="D17530" s="119" t="s">
        <v>24863</v>
      </c>
      <c r="E17530" s="46" t="s">
        <v>24864</v>
      </c>
      <c r="F17530" s="121">
        <v>7.6412000000000004</v>
      </c>
      <c r="G17530" s="87"/>
      <c r="H17530" s="112"/>
      <c r="I17530" s="120">
        <v>0</v>
      </c>
      <c r="J17530" s="120">
        <v>0</v>
      </c>
    </row>
    <row r="17531" spans="1:10" ht="15" customHeight="1">
      <c r="A17531" s="46" t="s">
        <v>34259</v>
      </c>
      <c r="B17531" s="46" t="s">
        <v>34260</v>
      </c>
      <c r="C17531" s="47">
        <v>0.74339999999999995</v>
      </c>
      <c r="D17531" s="119" t="s">
        <v>24862</v>
      </c>
      <c r="E17531" s="46" t="s">
        <v>24863</v>
      </c>
      <c r="F17531" s="121">
        <v>10.3232</v>
      </c>
      <c r="G17531" s="87"/>
      <c r="H17531" s="112"/>
      <c r="I17531" s="120">
        <v>0</v>
      </c>
      <c r="J17531" s="120">
        <v>0</v>
      </c>
    </row>
    <row r="17532" spans="1:10" ht="15" customHeight="1">
      <c r="A17532" s="46" t="s">
        <v>34261</v>
      </c>
      <c r="B17532" s="46" t="s">
        <v>34262</v>
      </c>
      <c r="C17532" s="47">
        <v>0.74339999999999995</v>
      </c>
      <c r="D17532" s="119" t="s">
        <v>24861</v>
      </c>
      <c r="E17532" s="46" t="s">
        <v>24862</v>
      </c>
      <c r="F17532" s="121">
        <v>17.407800000000002</v>
      </c>
      <c r="G17532" s="87"/>
      <c r="H17532" s="112"/>
      <c r="I17532" s="120">
        <v>0</v>
      </c>
      <c r="J17532" s="120">
        <v>0</v>
      </c>
    </row>
    <row r="17533" spans="1:10" ht="15" customHeight="1">
      <c r="A17533" s="46" t="s">
        <v>34263</v>
      </c>
      <c r="B17533" s="46" t="s">
        <v>34264</v>
      </c>
      <c r="C17533" s="47">
        <v>0.63</v>
      </c>
      <c r="D17533" s="119" t="s">
        <v>24859</v>
      </c>
      <c r="E17533" s="46" t="s">
        <v>24861</v>
      </c>
      <c r="F17533" s="121">
        <v>22.0886</v>
      </c>
      <c r="G17533" s="87"/>
      <c r="H17533" s="112"/>
      <c r="I17533" s="120">
        <v>0</v>
      </c>
      <c r="J17533" s="120">
        <v>0</v>
      </c>
    </row>
    <row r="17534" spans="1:10" ht="15" customHeight="1">
      <c r="A17534" s="46" t="s">
        <v>34265</v>
      </c>
      <c r="B17534" s="46" t="s">
        <v>34266</v>
      </c>
      <c r="C17534" s="47">
        <v>0.62239999999999995</v>
      </c>
      <c r="D17534" s="119" t="s">
        <v>24875</v>
      </c>
      <c r="E17534" s="46" t="s">
        <v>24859</v>
      </c>
      <c r="F17534" s="121">
        <v>4.7313999999999998</v>
      </c>
      <c r="G17534" s="87"/>
      <c r="H17534" s="112"/>
      <c r="I17534" s="120">
        <v>0</v>
      </c>
      <c r="J17534" s="120">
        <v>0</v>
      </c>
    </row>
    <row r="17535" spans="1:10" ht="15" customHeight="1">
      <c r="A17535" s="46" t="s">
        <v>34267</v>
      </c>
      <c r="B17535" s="46" t="s">
        <v>34268</v>
      </c>
      <c r="C17535" s="47">
        <v>0.79900000000000004</v>
      </c>
      <c r="D17535" s="119" t="s">
        <v>24874</v>
      </c>
      <c r="E17535" s="46" t="s">
        <v>24875</v>
      </c>
      <c r="F17535" s="121">
        <v>8.8810000000000002</v>
      </c>
      <c r="G17535" s="87"/>
      <c r="H17535" s="112"/>
      <c r="I17535" s="120">
        <v>0</v>
      </c>
      <c r="J17535" s="120">
        <v>0</v>
      </c>
    </row>
    <row r="17536" spans="1:10" ht="15" customHeight="1">
      <c r="A17536" s="46" t="s">
        <v>34269</v>
      </c>
      <c r="B17536" s="46" t="s">
        <v>34270</v>
      </c>
      <c r="C17536" s="47">
        <v>0.80959999999999999</v>
      </c>
      <c r="D17536" s="119" t="s">
        <v>24873</v>
      </c>
      <c r="E17536" s="46" t="s">
        <v>24874</v>
      </c>
      <c r="F17536" s="121">
        <v>5.9458000000000002</v>
      </c>
      <c r="G17536" s="87"/>
      <c r="H17536" s="112"/>
      <c r="I17536" s="120">
        <v>0</v>
      </c>
      <c r="J17536" s="120">
        <v>0</v>
      </c>
    </row>
    <row r="17537" spans="1:10" ht="15" customHeight="1">
      <c r="A17537" s="46" t="s">
        <v>34271</v>
      </c>
      <c r="B17537" s="46" t="s">
        <v>34272</v>
      </c>
      <c r="C17537" s="47">
        <v>2.2111999999999998</v>
      </c>
      <c r="D17537" s="119" t="s">
        <v>24872</v>
      </c>
      <c r="E17537" s="46" t="s">
        <v>24873</v>
      </c>
      <c r="F17537" s="121">
        <v>9.1088000000000005</v>
      </c>
      <c r="G17537" s="87"/>
      <c r="H17537" s="112"/>
      <c r="I17537" s="120">
        <v>0</v>
      </c>
      <c r="J17537" s="120">
        <v>0</v>
      </c>
    </row>
    <row r="17538" spans="1:10" ht="15" customHeight="1">
      <c r="A17538" s="46" t="s">
        <v>34273</v>
      </c>
      <c r="B17538" s="46" t="s">
        <v>34274</v>
      </c>
      <c r="C17538" s="47">
        <v>2.2265999999999999</v>
      </c>
      <c r="D17538" s="119" t="s">
        <v>24871</v>
      </c>
      <c r="E17538" s="46" t="s">
        <v>24872</v>
      </c>
      <c r="F17538" s="121">
        <v>10.0448</v>
      </c>
      <c r="G17538" s="87"/>
      <c r="H17538" s="112"/>
      <c r="I17538" s="120">
        <v>0</v>
      </c>
      <c r="J17538" s="120">
        <v>0</v>
      </c>
    </row>
    <row r="17539" spans="1:10" ht="15" customHeight="1">
      <c r="A17539" s="46" t="s">
        <v>18503</v>
      </c>
      <c r="B17539" s="46" t="s">
        <v>34256</v>
      </c>
      <c r="C17539" s="47">
        <v>3.2984</v>
      </c>
      <c r="D17539" s="119" t="s">
        <v>24870</v>
      </c>
      <c r="E17539" s="46" t="s">
        <v>24871</v>
      </c>
      <c r="F17539" s="121">
        <v>23.1006</v>
      </c>
      <c r="G17539" s="87"/>
      <c r="H17539" s="112"/>
      <c r="I17539" s="120">
        <v>0</v>
      </c>
      <c r="J17539" s="120">
        <v>0</v>
      </c>
    </row>
    <row r="17540" spans="1:10" ht="15" customHeight="1">
      <c r="A17540" s="46" t="s">
        <v>34257</v>
      </c>
      <c r="B17540" s="46" t="s">
        <v>34258</v>
      </c>
      <c r="C17540" s="47">
        <v>2.5175999999999998</v>
      </c>
      <c r="D17540" s="119" t="s">
        <v>24869</v>
      </c>
      <c r="E17540" s="46" t="s">
        <v>24870</v>
      </c>
      <c r="F17540" s="121">
        <v>34.233400000000003</v>
      </c>
      <c r="G17540" s="87"/>
      <c r="H17540" s="112"/>
      <c r="I17540" s="120">
        <v>0</v>
      </c>
      <c r="J17540" s="120">
        <v>0</v>
      </c>
    </row>
    <row r="17541" spans="1:10" ht="15" customHeight="1">
      <c r="A17541" s="46" t="s">
        <v>1334</v>
      </c>
      <c r="B17541" s="46" t="s">
        <v>18502</v>
      </c>
      <c r="C17541" s="47">
        <v>14.396800000000001</v>
      </c>
      <c r="D17541" s="119" t="s">
        <v>24867</v>
      </c>
      <c r="E17541" s="46" t="s">
        <v>24869</v>
      </c>
      <c r="F17541" s="121">
        <v>58.143599999999999</v>
      </c>
      <c r="G17541" s="87"/>
      <c r="H17541" s="112"/>
      <c r="I17541" s="120">
        <v>20</v>
      </c>
      <c r="J17541" s="120">
        <v>0</v>
      </c>
    </row>
    <row r="17542" spans="1:10" ht="15" customHeight="1">
      <c r="A17542" s="46" t="s">
        <v>1337</v>
      </c>
      <c r="B17542" s="46" t="s">
        <v>18501</v>
      </c>
      <c r="C17542" s="47">
        <v>15.7944</v>
      </c>
      <c r="D17542" s="119" t="s">
        <v>24885</v>
      </c>
      <c r="E17542" s="46" t="s">
        <v>24867</v>
      </c>
      <c r="F17542" s="121">
        <v>4.1242000000000001</v>
      </c>
      <c r="G17542" s="87"/>
      <c r="H17542" s="112"/>
      <c r="I17542" s="120">
        <v>3</v>
      </c>
      <c r="J17542" s="120">
        <v>0</v>
      </c>
    </row>
    <row r="17543" spans="1:10" ht="15" customHeight="1">
      <c r="A17543" s="46" t="s">
        <v>34243</v>
      </c>
      <c r="B17543" s="46" t="s">
        <v>34244</v>
      </c>
      <c r="C17543" s="47">
        <v>1.2398</v>
      </c>
      <c r="D17543" s="119" t="s">
        <v>24884</v>
      </c>
      <c r="E17543" s="46" t="s">
        <v>24885</v>
      </c>
      <c r="F17543" s="121">
        <v>5.0271999999999997</v>
      </c>
      <c r="G17543" s="87"/>
      <c r="H17543" s="112"/>
      <c r="I17543" s="120">
        <v>0</v>
      </c>
      <c r="J17543" s="120">
        <v>0</v>
      </c>
    </row>
    <row r="17544" spans="1:10" ht="15" customHeight="1">
      <c r="A17544" s="46" t="s">
        <v>18500</v>
      </c>
      <c r="B17544" s="46" t="s">
        <v>34245</v>
      </c>
      <c r="C17544" s="47">
        <v>1.5978000000000001</v>
      </c>
      <c r="D17544" s="119" t="s">
        <v>24883</v>
      </c>
      <c r="E17544" s="46" t="s">
        <v>24884</v>
      </c>
      <c r="F17544" s="121">
        <v>5.5915999999999997</v>
      </c>
      <c r="G17544" s="87"/>
      <c r="H17544" s="112"/>
      <c r="I17544" s="120">
        <v>0</v>
      </c>
      <c r="J17544" s="120">
        <v>0</v>
      </c>
    </row>
    <row r="17545" spans="1:10" ht="15" customHeight="1">
      <c r="A17545" s="46" t="s">
        <v>34246</v>
      </c>
      <c r="B17545" s="46" t="s">
        <v>34247</v>
      </c>
      <c r="C17545" s="47">
        <v>1.5609999999999999</v>
      </c>
      <c r="D17545" s="119" t="s">
        <v>24882</v>
      </c>
      <c r="E17545" s="46" t="s">
        <v>24883</v>
      </c>
      <c r="F17545" s="121">
        <v>7.1858000000000004</v>
      </c>
      <c r="G17545" s="87"/>
      <c r="H17545" s="112"/>
      <c r="I17545" s="120">
        <v>0</v>
      </c>
      <c r="J17545" s="120">
        <v>0</v>
      </c>
    </row>
    <row r="17546" spans="1:10" ht="15" customHeight="1">
      <c r="A17546" s="46" t="s">
        <v>34248</v>
      </c>
      <c r="B17546" s="46" t="s">
        <v>34249</v>
      </c>
      <c r="C17546" s="47">
        <v>3.2789999999999999</v>
      </c>
      <c r="D17546" s="119" t="s">
        <v>24881</v>
      </c>
      <c r="E17546" s="46" t="s">
        <v>24882</v>
      </c>
      <c r="F17546" s="121">
        <v>8.2957999999999998</v>
      </c>
      <c r="G17546" s="87"/>
      <c r="H17546" s="112"/>
      <c r="I17546" s="120">
        <v>0</v>
      </c>
      <c r="J17546" s="120">
        <v>0</v>
      </c>
    </row>
    <row r="17547" spans="1:10" ht="15" customHeight="1">
      <c r="A17547" s="46" t="s">
        <v>34250</v>
      </c>
      <c r="B17547" s="46" t="s">
        <v>34251</v>
      </c>
      <c r="C17547" s="47">
        <v>3.1856</v>
      </c>
      <c r="D17547" s="119" t="s">
        <v>24880</v>
      </c>
      <c r="E17547" s="46" t="s">
        <v>24881</v>
      </c>
      <c r="F17547" s="121">
        <v>21.481400000000001</v>
      </c>
      <c r="G17547" s="87"/>
      <c r="H17547" s="112"/>
      <c r="I17547" s="120">
        <v>0</v>
      </c>
      <c r="J17547" s="120">
        <v>0</v>
      </c>
    </row>
    <row r="17548" spans="1:10" ht="15" customHeight="1">
      <c r="A17548" s="46" t="s">
        <v>34252</v>
      </c>
      <c r="B17548" s="46" t="s">
        <v>34253</v>
      </c>
      <c r="C17548" s="47">
        <v>4.2253999999999996</v>
      </c>
      <c r="D17548" s="119" t="s">
        <v>24879</v>
      </c>
      <c r="E17548" s="46" t="s">
        <v>24880</v>
      </c>
      <c r="F17548" s="121">
        <v>29.881599999999999</v>
      </c>
      <c r="G17548" s="87"/>
      <c r="H17548" s="112"/>
      <c r="I17548" s="120">
        <v>0</v>
      </c>
      <c r="J17548" s="120">
        <v>0</v>
      </c>
    </row>
    <row r="17549" spans="1:10" ht="15" customHeight="1">
      <c r="A17549" s="46" t="s">
        <v>34254</v>
      </c>
      <c r="B17549" s="46" t="s">
        <v>34255</v>
      </c>
      <c r="C17549" s="47">
        <v>4.2253999999999996</v>
      </c>
      <c r="D17549" s="119" t="s">
        <v>24878</v>
      </c>
      <c r="E17549" s="46" t="s">
        <v>24879</v>
      </c>
      <c r="F17549" s="121">
        <v>24.330200000000001</v>
      </c>
      <c r="G17549" s="87"/>
      <c r="H17549" s="112"/>
      <c r="I17549" s="120">
        <v>0</v>
      </c>
      <c r="J17549" s="120">
        <v>0</v>
      </c>
    </row>
    <row r="17550" spans="1:10" ht="15" customHeight="1">
      <c r="A17550" s="46" t="s">
        <v>18499</v>
      </c>
      <c r="B17550" s="46" t="s">
        <v>34240</v>
      </c>
      <c r="C17550" s="47">
        <v>5.3890000000000002</v>
      </c>
      <c r="D17550" s="119" t="s">
        <v>24876</v>
      </c>
      <c r="E17550" s="46" t="s">
        <v>24878</v>
      </c>
      <c r="F17550" s="121">
        <v>57.005200000000002</v>
      </c>
      <c r="G17550" s="87"/>
      <c r="H17550" s="112"/>
      <c r="I17550" s="120">
        <v>0</v>
      </c>
      <c r="J17550" s="120">
        <v>0</v>
      </c>
    </row>
    <row r="17551" spans="1:10" ht="15" customHeight="1">
      <c r="A17551" s="46" t="s">
        <v>18498</v>
      </c>
      <c r="B17551" s="46" t="s">
        <v>34241</v>
      </c>
      <c r="C17551" s="47">
        <v>1.7374000000000001</v>
      </c>
      <c r="D17551" s="119" t="s">
        <v>24897</v>
      </c>
      <c r="E17551" s="46" t="s">
        <v>24876</v>
      </c>
      <c r="F17551" s="121">
        <v>5.7942</v>
      </c>
      <c r="G17551" s="87"/>
      <c r="H17551" s="112"/>
      <c r="I17551" s="120">
        <v>0</v>
      </c>
      <c r="J17551" s="120">
        <v>0</v>
      </c>
    </row>
    <row r="17552" spans="1:10" ht="15" customHeight="1">
      <c r="A17552" s="46" t="s">
        <v>18497</v>
      </c>
      <c r="B17552" s="46" t="s">
        <v>34242</v>
      </c>
      <c r="C17552" s="47">
        <v>2.2298</v>
      </c>
      <c r="D17552" s="119" t="s">
        <v>24896</v>
      </c>
      <c r="E17552" s="46" t="s">
        <v>24897</v>
      </c>
      <c r="F17552" s="121">
        <v>3.1880000000000002</v>
      </c>
      <c r="G17552" s="87"/>
      <c r="H17552" s="112"/>
      <c r="I17552" s="120">
        <v>0</v>
      </c>
      <c r="J17552" s="120">
        <v>0</v>
      </c>
    </row>
    <row r="17553" spans="1:10" ht="15" customHeight="1">
      <c r="A17553" s="46" t="s">
        <v>18495</v>
      </c>
      <c r="B17553" s="46" t="s">
        <v>18496</v>
      </c>
      <c r="C17553" s="47">
        <v>5.5663999999999998</v>
      </c>
      <c r="D17553" s="119" t="s">
        <v>24895</v>
      </c>
      <c r="E17553" s="46" t="s">
        <v>24896</v>
      </c>
      <c r="F17553" s="121">
        <v>6.9832000000000001</v>
      </c>
      <c r="G17553" s="87"/>
      <c r="H17553" s="112"/>
      <c r="I17553" s="120">
        <v>0</v>
      </c>
      <c r="J17553" s="120">
        <v>0</v>
      </c>
    </row>
    <row r="17554" spans="1:10" ht="15" customHeight="1">
      <c r="A17554" s="46" t="s">
        <v>1517</v>
      </c>
      <c r="B17554" s="46" t="s">
        <v>18494</v>
      </c>
      <c r="C17554" s="47">
        <v>5.1109999999999998</v>
      </c>
      <c r="D17554" s="119" t="s">
        <v>24894</v>
      </c>
      <c r="E17554" s="46" t="s">
        <v>24895</v>
      </c>
      <c r="F17554" s="121">
        <v>7.2110000000000003</v>
      </c>
      <c r="G17554" s="87"/>
      <c r="H17554" s="112"/>
      <c r="I17554" s="120">
        <v>0</v>
      </c>
      <c r="J17554" s="120">
        <v>0</v>
      </c>
    </row>
    <row r="17555" spans="1:10" ht="15" customHeight="1">
      <c r="A17555" s="46" t="s">
        <v>1518</v>
      </c>
      <c r="B17555" s="46" t="s">
        <v>18493</v>
      </c>
      <c r="C17555" s="47">
        <v>8.4507999999999992</v>
      </c>
      <c r="D17555" s="119" t="s">
        <v>24893</v>
      </c>
      <c r="E17555" s="46" t="s">
        <v>24894</v>
      </c>
      <c r="F17555" s="121">
        <v>9.8930000000000007</v>
      </c>
      <c r="G17555" s="87"/>
      <c r="H17555" s="112"/>
      <c r="I17555" s="120">
        <v>15</v>
      </c>
      <c r="J17555" s="120">
        <v>0</v>
      </c>
    </row>
    <row r="17556" spans="1:10" ht="15" customHeight="1">
      <c r="A17556" s="46" t="s">
        <v>18491</v>
      </c>
      <c r="B17556" s="46" t="s">
        <v>18492</v>
      </c>
      <c r="C17556" s="47">
        <v>5.1616</v>
      </c>
      <c r="D17556" s="119" t="s">
        <v>24892</v>
      </c>
      <c r="E17556" s="46" t="s">
        <v>24893</v>
      </c>
      <c r="F17556" s="121">
        <v>9.7159999999999993</v>
      </c>
      <c r="G17556" s="87"/>
      <c r="H17556" s="112"/>
      <c r="I17556" s="120">
        <v>0</v>
      </c>
      <c r="J17556" s="120">
        <v>0</v>
      </c>
    </row>
    <row r="17557" spans="1:10" ht="15" customHeight="1">
      <c r="A17557" s="46" t="s">
        <v>34238</v>
      </c>
      <c r="B17557" s="46" t="s">
        <v>34239</v>
      </c>
      <c r="C17557" s="47">
        <v>2.63</v>
      </c>
      <c r="D17557" s="119" t="s">
        <v>24891</v>
      </c>
      <c r="E17557" s="46" t="s">
        <v>24892</v>
      </c>
      <c r="F17557" s="121">
        <v>14.548400000000001</v>
      </c>
      <c r="G17557" s="87"/>
      <c r="H17557" s="112"/>
      <c r="I17557" s="120">
        <v>0</v>
      </c>
      <c r="J17557" s="120">
        <v>0</v>
      </c>
    </row>
    <row r="17558" spans="1:10" ht="15" customHeight="1">
      <c r="A17558" s="46" t="s">
        <v>1527</v>
      </c>
      <c r="B17558" s="46" t="s">
        <v>18490</v>
      </c>
      <c r="C17558" s="47">
        <v>9.4765999999999995</v>
      </c>
      <c r="D17558" s="119" t="s">
        <v>24890</v>
      </c>
      <c r="E17558" s="46" t="s">
        <v>24891</v>
      </c>
      <c r="F17558" s="121">
        <v>14.1944</v>
      </c>
      <c r="G17558" s="87"/>
      <c r="H17558" s="112"/>
      <c r="I17558" s="120">
        <v>0</v>
      </c>
      <c r="J17558" s="120">
        <v>0</v>
      </c>
    </row>
    <row r="17559" spans="1:10" ht="15" customHeight="1">
      <c r="A17559" s="46" t="s">
        <v>1530</v>
      </c>
      <c r="B17559" s="46" t="s">
        <v>18489</v>
      </c>
      <c r="C17559" s="47">
        <v>8.8262</v>
      </c>
      <c r="D17559" s="119" t="s">
        <v>24889</v>
      </c>
      <c r="E17559" s="46" t="s">
        <v>24890</v>
      </c>
      <c r="F17559" s="121">
        <v>15.029199999999999</v>
      </c>
      <c r="G17559" s="87"/>
      <c r="H17559" s="112"/>
      <c r="I17559" s="120">
        <v>0</v>
      </c>
      <c r="J17559" s="120">
        <v>0</v>
      </c>
    </row>
    <row r="17560" spans="1:10" ht="15" customHeight="1">
      <c r="A17560" s="46" t="s">
        <v>18487</v>
      </c>
      <c r="B17560" s="46" t="s">
        <v>18488</v>
      </c>
      <c r="C17560" s="47">
        <v>12.078200000000001</v>
      </c>
      <c r="D17560" s="119" t="s">
        <v>24888</v>
      </c>
      <c r="E17560" s="46" t="s">
        <v>24889</v>
      </c>
      <c r="F17560" s="121">
        <v>19.178799999999999</v>
      </c>
      <c r="G17560" s="87"/>
      <c r="H17560" s="112"/>
      <c r="I17560" s="120">
        <v>20</v>
      </c>
      <c r="J17560" s="120">
        <v>0</v>
      </c>
    </row>
    <row r="17561" spans="1:10" ht="15" customHeight="1">
      <c r="A17561" s="46" t="s">
        <v>18485</v>
      </c>
      <c r="B17561" s="46" t="s">
        <v>18486</v>
      </c>
      <c r="C17561" s="47">
        <v>3.3018000000000001</v>
      </c>
      <c r="D17561" s="119" t="s">
        <v>24886</v>
      </c>
      <c r="E17561" s="46" t="s">
        <v>24888</v>
      </c>
      <c r="F17561" s="121">
        <v>18.293199999999999</v>
      </c>
      <c r="G17561" s="87"/>
      <c r="H17561" s="112"/>
      <c r="I17561" s="120">
        <v>2</v>
      </c>
      <c r="J17561" s="120">
        <v>0</v>
      </c>
    </row>
    <row r="17562" spans="1:10" ht="15" customHeight="1">
      <c r="A17562" s="46" t="s">
        <v>34286</v>
      </c>
      <c r="B17562" s="46" t="s">
        <v>34287</v>
      </c>
      <c r="C17562" s="47">
        <v>1.6506000000000001</v>
      </c>
      <c r="D17562" s="119" t="s">
        <v>24905</v>
      </c>
      <c r="E17562" s="46" t="s">
        <v>24886</v>
      </c>
      <c r="F17562" s="121">
        <v>6.8567999999999998</v>
      </c>
      <c r="G17562" s="87"/>
      <c r="H17562" s="112"/>
      <c r="I17562" s="120">
        <v>0</v>
      </c>
      <c r="J17562" s="120">
        <v>0</v>
      </c>
    </row>
    <row r="17563" spans="1:10" ht="15" customHeight="1">
      <c r="A17563" s="46" t="s">
        <v>18484</v>
      </c>
      <c r="B17563" s="46" t="s">
        <v>34281</v>
      </c>
      <c r="C17563" s="47">
        <v>3.1214</v>
      </c>
      <c r="D17563" s="119" t="s">
        <v>24904</v>
      </c>
      <c r="E17563" s="46" t="s">
        <v>24905</v>
      </c>
      <c r="F17563" s="121">
        <v>8.7037999999999993</v>
      </c>
      <c r="G17563" s="87"/>
      <c r="H17563" s="112"/>
      <c r="I17563" s="120">
        <v>0</v>
      </c>
      <c r="J17563" s="120">
        <v>0</v>
      </c>
    </row>
    <row r="17564" spans="1:10" ht="15" customHeight="1">
      <c r="A17564" s="46" t="s">
        <v>34282</v>
      </c>
      <c r="B17564" s="46" t="s">
        <v>34283</v>
      </c>
      <c r="C17564" s="47">
        <v>3.9849999999999999</v>
      </c>
      <c r="D17564" s="119" t="s">
        <v>24903</v>
      </c>
      <c r="E17564" s="46" t="s">
        <v>24904</v>
      </c>
      <c r="F17564" s="121">
        <v>13.739000000000001</v>
      </c>
      <c r="G17564" s="87"/>
      <c r="H17564" s="112"/>
      <c r="I17564" s="120">
        <v>0</v>
      </c>
      <c r="J17564" s="120">
        <v>0</v>
      </c>
    </row>
    <row r="17565" spans="1:10" ht="15" customHeight="1">
      <c r="A17565" s="46" t="s">
        <v>34284</v>
      </c>
      <c r="B17565" s="46" t="s">
        <v>34285</v>
      </c>
      <c r="C17565" s="47">
        <v>6.0724</v>
      </c>
      <c r="D17565" s="119" t="s">
        <v>24902</v>
      </c>
      <c r="E17565" s="46" t="s">
        <v>24903</v>
      </c>
      <c r="F17565" s="121">
        <v>16.927</v>
      </c>
      <c r="G17565" s="87"/>
      <c r="H17565" s="112"/>
      <c r="I17565" s="120">
        <v>0</v>
      </c>
      <c r="J17565" s="120">
        <v>0</v>
      </c>
    </row>
    <row r="17566" spans="1:10" ht="15" customHeight="1">
      <c r="A17566" s="46" t="s">
        <v>34293</v>
      </c>
      <c r="B17566" s="46" t="s">
        <v>34294</v>
      </c>
      <c r="C17566" s="47">
        <v>2.0047999999999999</v>
      </c>
      <c r="D17566" s="119" t="s">
        <v>24901</v>
      </c>
      <c r="E17566" s="46" t="s">
        <v>24902</v>
      </c>
      <c r="F17566" s="121">
        <v>23.4802</v>
      </c>
      <c r="G17566" s="87"/>
      <c r="H17566" s="112"/>
      <c r="I17566" s="120">
        <v>0</v>
      </c>
      <c r="J17566" s="120">
        <v>0</v>
      </c>
    </row>
    <row r="17567" spans="1:10" ht="15" customHeight="1">
      <c r="A17567" s="46" t="s">
        <v>34288</v>
      </c>
      <c r="B17567" s="46" t="s">
        <v>34289</v>
      </c>
      <c r="C17567" s="47">
        <v>2.9771999999999998</v>
      </c>
      <c r="D17567" s="119" t="s">
        <v>24899</v>
      </c>
      <c r="E17567" s="46" t="s">
        <v>24901</v>
      </c>
      <c r="F17567" s="121">
        <v>29.679200000000002</v>
      </c>
      <c r="G17567" s="87"/>
      <c r="H17567" s="112"/>
      <c r="I17567" s="120">
        <v>0</v>
      </c>
      <c r="J17567" s="120">
        <v>0</v>
      </c>
    </row>
    <row r="17568" spans="1:10" ht="15" customHeight="1">
      <c r="A17568" s="46" t="s">
        <v>34290</v>
      </c>
      <c r="B17568" s="46" t="s">
        <v>34291</v>
      </c>
      <c r="C17568" s="47">
        <v>6.4442000000000004</v>
      </c>
      <c r="D17568" s="119" t="s">
        <v>24801</v>
      </c>
      <c r="E17568" s="46" t="s">
        <v>24899</v>
      </c>
      <c r="F17568" s="121">
        <v>19.609000000000002</v>
      </c>
      <c r="G17568" s="87"/>
      <c r="H17568" s="112"/>
      <c r="I17568" s="120">
        <v>0</v>
      </c>
      <c r="J17568" s="120">
        <v>0</v>
      </c>
    </row>
    <row r="17569" spans="1:10" ht="15" customHeight="1">
      <c r="A17569" s="46" t="s">
        <v>18483</v>
      </c>
      <c r="B17569" s="46" t="s">
        <v>34292</v>
      </c>
      <c r="C17569" s="47">
        <v>10.870200000000001</v>
      </c>
      <c r="D17569" s="119" t="s">
        <v>24800</v>
      </c>
      <c r="E17569" s="46" t="s">
        <v>24801</v>
      </c>
      <c r="F17569" s="121">
        <v>16.3704</v>
      </c>
      <c r="G17569" s="87"/>
      <c r="H17569" s="112"/>
      <c r="I17569" s="120">
        <v>0</v>
      </c>
      <c r="J17569" s="120">
        <v>0</v>
      </c>
    </row>
    <row r="17570" spans="1:10" ht="15" customHeight="1">
      <c r="A17570" s="46" t="s">
        <v>34295</v>
      </c>
      <c r="B17570" s="46" t="s">
        <v>34296</v>
      </c>
      <c r="C17570" s="47">
        <v>14.33</v>
      </c>
      <c r="D17570" s="119" t="s">
        <v>24799</v>
      </c>
      <c r="E17570" s="46" t="s">
        <v>24800</v>
      </c>
      <c r="F17570" s="121">
        <v>23.176600000000001</v>
      </c>
      <c r="G17570" s="87"/>
      <c r="H17570" s="112"/>
      <c r="I17570" s="120">
        <v>0</v>
      </c>
      <c r="J17570" s="120">
        <v>0</v>
      </c>
    </row>
    <row r="17571" spans="1:10" ht="15" customHeight="1">
      <c r="A17571" s="46" t="s">
        <v>34275</v>
      </c>
      <c r="B17571" s="46" t="s">
        <v>34276</v>
      </c>
      <c r="C17571" s="47">
        <v>2.8961999999999999</v>
      </c>
      <c r="D17571" s="119" t="s">
        <v>24797</v>
      </c>
      <c r="E17571" s="46" t="s">
        <v>24799</v>
      </c>
      <c r="F17571" s="121">
        <v>26.364599999999999</v>
      </c>
      <c r="G17571" s="87"/>
      <c r="H17571" s="112"/>
      <c r="I17571" s="120">
        <v>0</v>
      </c>
      <c r="J17571" s="120">
        <v>0</v>
      </c>
    </row>
    <row r="17572" spans="1:10" ht="15" customHeight="1">
      <c r="A17572" s="46" t="s">
        <v>34277</v>
      </c>
      <c r="B17572" s="46" t="s">
        <v>34278</v>
      </c>
      <c r="C17572" s="47">
        <v>5.3066000000000004</v>
      </c>
      <c r="D17572" s="119" t="s">
        <v>24796</v>
      </c>
      <c r="E17572" s="46" t="s">
        <v>24797</v>
      </c>
      <c r="F17572" s="121">
        <v>8.0711999999999993</v>
      </c>
      <c r="G17572" s="87"/>
      <c r="H17572" s="112"/>
      <c r="I17572" s="120">
        <v>0</v>
      </c>
      <c r="J17572" s="120">
        <v>0</v>
      </c>
    </row>
    <row r="17573" spans="1:10" ht="15" customHeight="1">
      <c r="A17573" s="46" t="s">
        <v>34279</v>
      </c>
      <c r="B17573" s="46" t="s">
        <v>34280</v>
      </c>
      <c r="C17573" s="47">
        <v>7.1394000000000002</v>
      </c>
      <c r="D17573" s="119" t="s">
        <v>24795</v>
      </c>
      <c r="E17573" s="46" t="s">
        <v>24796</v>
      </c>
      <c r="F17573" s="121">
        <v>14.4474</v>
      </c>
      <c r="G17573" s="87"/>
      <c r="H17573" s="112"/>
      <c r="I17573" s="120">
        <v>0</v>
      </c>
      <c r="J17573" s="120">
        <v>0</v>
      </c>
    </row>
    <row r="17574" spans="1:10" ht="15" customHeight="1">
      <c r="A17574" s="46" t="s">
        <v>18582</v>
      </c>
      <c r="B17574" s="46" t="s">
        <v>18583</v>
      </c>
      <c r="C17574" s="47">
        <v>50.527999999999999</v>
      </c>
      <c r="D17574" s="119" t="s">
        <v>24794</v>
      </c>
      <c r="E17574" s="46" t="s">
        <v>24795</v>
      </c>
      <c r="F17574" s="121">
        <v>36.687800000000003</v>
      </c>
      <c r="G17574" s="87"/>
      <c r="H17574" s="112"/>
      <c r="I17574" s="120">
        <v>0</v>
      </c>
      <c r="J17574" s="120">
        <v>0</v>
      </c>
    </row>
    <row r="17575" spans="1:10" ht="15" customHeight="1">
      <c r="A17575" s="46" t="s">
        <v>18580</v>
      </c>
      <c r="B17575" s="46" t="s">
        <v>18581</v>
      </c>
      <c r="C17575" s="47">
        <v>1.5940000000000001</v>
      </c>
      <c r="D17575" s="119" t="s">
        <v>24793</v>
      </c>
      <c r="E17575" s="46" t="s">
        <v>24794</v>
      </c>
      <c r="F17575" s="121">
        <v>21.126999999999999</v>
      </c>
      <c r="G17575" s="87"/>
      <c r="H17575" s="112"/>
      <c r="I17575" s="120">
        <v>0</v>
      </c>
      <c r="J17575" s="120">
        <v>0</v>
      </c>
    </row>
    <row r="17576" spans="1:10" ht="15" customHeight="1">
      <c r="A17576" s="46" t="s">
        <v>18578</v>
      </c>
      <c r="B17576" s="46" t="s">
        <v>18579</v>
      </c>
      <c r="C17576" s="47">
        <v>3.6434000000000002</v>
      </c>
      <c r="D17576" s="119" t="s">
        <v>24792</v>
      </c>
      <c r="E17576" s="46" t="s">
        <v>24793</v>
      </c>
      <c r="F17576" s="121">
        <v>22.240400000000001</v>
      </c>
      <c r="G17576" s="87"/>
      <c r="H17576" s="112"/>
      <c r="I17576" s="120">
        <v>0</v>
      </c>
      <c r="J17576" s="120">
        <v>0</v>
      </c>
    </row>
    <row r="17577" spans="1:10" ht="15" customHeight="1">
      <c r="A17577" s="46" t="s">
        <v>18576</v>
      </c>
      <c r="B17577" s="46" t="s">
        <v>18577</v>
      </c>
      <c r="C17577" s="47">
        <v>5.87</v>
      </c>
      <c r="D17577" s="119" t="s">
        <v>24790</v>
      </c>
      <c r="E17577" s="46" t="s">
        <v>24792</v>
      </c>
      <c r="F17577" s="121">
        <v>49.971200000000003</v>
      </c>
      <c r="G17577" s="87"/>
      <c r="H17577" s="112"/>
      <c r="I17577" s="120">
        <v>0</v>
      </c>
      <c r="J17577" s="120">
        <v>0</v>
      </c>
    </row>
    <row r="17578" spans="1:10" ht="15" customHeight="1">
      <c r="A17578" s="46" t="s">
        <v>18574</v>
      </c>
      <c r="B17578" s="46" t="s">
        <v>18575</v>
      </c>
      <c r="C17578" s="47">
        <v>14.7004</v>
      </c>
      <c r="D17578" s="119" t="s">
        <v>24789</v>
      </c>
      <c r="E17578" s="46" t="s">
        <v>24790</v>
      </c>
      <c r="F17578" s="121">
        <v>5.0603999999999996</v>
      </c>
      <c r="G17578" s="87"/>
      <c r="H17578" s="112"/>
      <c r="I17578" s="120">
        <v>0</v>
      </c>
      <c r="J17578" s="120">
        <v>0</v>
      </c>
    </row>
    <row r="17579" spans="1:10" ht="15" customHeight="1">
      <c r="A17579" s="46" t="s">
        <v>18572</v>
      </c>
      <c r="B17579" s="46" t="s">
        <v>18573</v>
      </c>
      <c r="C17579" s="47">
        <v>21.976199999999999</v>
      </c>
      <c r="D17579" s="119" t="s">
        <v>24788</v>
      </c>
      <c r="E17579" s="46" t="s">
        <v>24789</v>
      </c>
      <c r="F17579" s="121">
        <v>6.8057999999999996</v>
      </c>
      <c r="G17579" s="87"/>
      <c r="H17579" s="112"/>
      <c r="I17579" s="120">
        <v>0</v>
      </c>
      <c r="J17579" s="120">
        <v>0</v>
      </c>
    </row>
    <row r="17580" spans="1:10" ht="15" customHeight="1">
      <c r="A17580" s="46" t="s">
        <v>18602</v>
      </c>
      <c r="B17580" s="46" t="s">
        <v>18603</v>
      </c>
      <c r="C17580" s="47">
        <v>0.83499999999999996</v>
      </c>
      <c r="D17580" s="119" t="s">
        <v>24787</v>
      </c>
      <c r="E17580" s="46" t="s">
        <v>24788</v>
      </c>
      <c r="F17580" s="121">
        <v>8.7748000000000008</v>
      </c>
      <c r="G17580" s="87"/>
      <c r="H17580" s="112"/>
      <c r="I17580" s="120">
        <v>0</v>
      </c>
      <c r="J17580" s="120">
        <v>0</v>
      </c>
    </row>
    <row r="17581" spans="1:10" ht="15" customHeight="1">
      <c r="A17581" s="46" t="s">
        <v>18600</v>
      </c>
      <c r="B17581" s="46" t="s">
        <v>18601</v>
      </c>
      <c r="C17581" s="47">
        <v>0.63260000000000005</v>
      </c>
      <c r="D17581" s="119" t="s">
        <v>24786</v>
      </c>
      <c r="E17581" s="46" t="s">
        <v>24787</v>
      </c>
      <c r="F17581" s="121">
        <v>12.296799999999999</v>
      </c>
      <c r="G17581" s="87"/>
      <c r="H17581" s="112"/>
      <c r="I17581" s="120">
        <v>0</v>
      </c>
      <c r="J17581" s="120">
        <v>0</v>
      </c>
    </row>
    <row r="17582" spans="1:10" ht="15" customHeight="1">
      <c r="A17582" s="46" t="s">
        <v>18598</v>
      </c>
      <c r="B17582" s="46" t="s">
        <v>18599</v>
      </c>
      <c r="C17582" s="47">
        <v>0.83499999999999996</v>
      </c>
      <c r="D17582" s="119" t="s">
        <v>24785</v>
      </c>
      <c r="E17582" s="46" t="s">
        <v>24786</v>
      </c>
      <c r="F17582" s="121">
        <v>22.873000000000001</v>
      </c>
      <c r="G17582" s="87"/>
      <c r="H17582" s="112"/>
      <c r="I17582" s="120">
        <v>0</v>
      </c>
      <c r="J17582" s="120">
        <v>0</v>
      </c>
    </row>
    <row r="17583" spans="1:10" ht="15" customHeight="1">
      <c r="A17583" s="46" t="s">
        <v>18596</v>
      </c>
      <c r="B17583" s="46" t="s">
        <v>18597</v>
      </c>
      <c r="C17583" s="47">
        <v>0.63260000000000005</v>
      </c>
      <c r="D17583" s="119" t="s">
        <v>24784</v>
      </c>
      <c r="E17583" s="46" t="s">
        <v>24785</v>
      </c>
      <c r="F17583" s="121">
        <v>40.204599999999999</v>
      </c>
      <c r="G17583" s="87"/>
      <c r="H17583" s="112"/>
      <c r="I17583" s="120">
        <v>0</v>
      </c>
      <c r="J17583" s="120">
        <v>0</v>
      </c>
    </row>
    <row r="17584" spans="1:10" ht="15" customHeight="1">
      <c r="A17584" s="46" t="s">
        <v>18892</v>
      </c>
      <c r="B17584" s="46" t="s">
        <v>18893</v>
      </c>
      <c r="C17584" s="47">
        <v>0.70840000000000003</v>
      </c>
      <c r="D17584" s="119" t="s">
        <v>24782</v>
      </c>
      <c r="E17584" s="46" t="s">
        <v>24784</v>
      </c>
      <c r="F17584" s="121">
        <v>47.086799999999997</v>
      </c>
      <c r="G17584" s="87"/>
      <c r="H17584" s="112"/>
      <c r="I17584" s="120">
        <v>30</v>
      </c>
      <c r="J17584" s="120">
        <v>0</v>
      </c>
    </row>
    <row r="17585" spans="1:10" ht="15" customHeight="1">
      <c r="A17585" s="46" t="s">
        <v>18891</v>
      </c>
      <c r="B17585" s="46" t="s">
        <v>18784</v>
      </c>
      <c r="C17585" s="47">
        <v>3.2892000000000001</v>
      </c>
      <c r="D17585" s="119" t="s">
        <v>24962</v>
      </c>
      <c r="E17585" s="46" t="s">
        <v>24782</v>
      </c>
      <c r="F17585" s="121">
        <v>0.73380000000000001</v>
      </c>
      <c r="G17585" s="87"/>
      <c r="H17585" s="112"/>
      <c r="I17585" s="120">
        <v>10</v>
      </c>
      <c r="J17585" s="120">
        <v>0</v>
      </c>
    </row>
    <row r="17586" spans="1:10" ht="15" customHeight="1">
      <c r="A17586" s="46" t="s">
        <v>18890</v>
      </c>
      <c r="B17586" s="46" t="s">
        <v>18698</v>
      </c>
      <c r="C17586" s="47">
        <v>9.0327999999999999</v>
      </c>
      <c r="D17586" s="119" t="s">
        <v>24960</v>
      </c>
      <c r="E17586" s="46" t="s">
        <v>24962</v>
      </c>
      <c r="F17586" s="121">
        <v>0.57420000000000004</v>
      </c>
      <c r="G17586" s="87"/>
      <c r="H17586" s="112"/>
      <c r="I17586" s="120">
        <v>20</v>
      </c>
      <c r="J17586" s="120">
        <v>0</v>
      </c>
    </row>
    <row r="17587" spans="1:10" ht="15" customHeight="1">
      <c r="A17587" s="46" t="s">
        <v>18889</v>
      </c>
      <c r="B17587" s="46" t="s">
        <v>34297</v>
      </c>
      <c r="C17587" s="47">
        <v>1.7203999999999999</v>
      </c>
      <c r="D17587" s="119" t="s">
        <v>24958</v>
      </c>
      <c r="E17587" s="46" t="s">
        <v>24960</v>
      </c>
      <c r="F17587" s="121">
        <v>0.64680000000000004</v>
      </c>
      <c r="G17587" s="87"/>
      <c r="H17587" s="112"/>
      <c r="I17587" s="120">
        <v>18</v>
      </c>
      <c r="J17587" s="120">
        <v>0</v>
      </c>
    </row>
    <row r="17588" spans="1:10" ht="15" customHeight="1">
      <c r="A17588" s="46" t="s">
        <v>18887</v>
      </c>
      <c r="B17588" s="46" t="s">
        <v>18888</v>
      </c>
      <c r="C17588" s="47">
        <v>3.3652000000000002</v>
      </c>
      <c r="D17588" s="119" t="s">
        <v>24956</v>
      </c>
      <c r="E17588" s="46" t="s">
        <v>24958</v>
      </c>
      <c r="F17588" s="121">
        <v>0.79700000000000004</v>
      </c>
      <c r="G17588" s="87"/>
      <c r="H17588" s="112"/>
      <c r="I17588" s="120">
        <v>111</v>
      </c>
      <c r="J17588" s="120">
        <v>0</v>
      </c>
    </row>
    <row r="17589" spans="1:10" ht="15" customHeight="1">
      <c r="A17589" s="46" t="s">
        <v>18885</v>
      </c>
      <c r="B17589" s="46" t="s">
        <v>18886</v>
      </c>
      <c r="C17589" s="47">
        <v>3.7624</v>
      </c>
      <c r="D17589" s="119" t="s">
        <v>24954</v>
      </c>
      <c r="E17589" s="46" t="s">
        <v>24956</v>
      </c>
      <c r="F17589" s="121">
        <v>0.79800000000000004</v>
      </c>
      <c r="G17589" s="87"/>
      <c r="H17589" s="112"/>
      <c r="I17589" s="120">
        <v>9</v>
      </c>
      <c r="J17589" s="120">
        <v>0</v>
      </c>
    </row>
    <row r="17590" spans="1:10" ht="15" customHeight="1">
      <c r="A17590" s="46" t="s">
        <v>18883</v>
      </c>
      <c r="B17590" s="46" t="s">
        <v>18884</v>
      </c>
      <c r="C17590" s="47">
        <v>1.3613999999999999</v>
      </c>
      <c r="D17590" s="119" t="s">
        <v>24952</v>
      </c>
      <c r="E17590" s="46" t="s">
        <v>24954</v>
      </c>
      <c r="F17590" s="121">
        <v>1.1634</v>
      </c>
      <c r="G17590" s="87"/>
      <c r="H17590" s="112"/>
      <c r="I17590" s="120">
        <v>0</v>
      </c>
      <c r="J17590" s="120">
        <v>0</v>
      </c>
    </row>
    <row r="17591" spans="1:10" ht="15" customHeight="1">
      <c r="A17591" s="46" t="s">
        <v>18882</v>
      </c>
      <c r="B17591" s="46" t="s">
        <v>34299</v>
      </c>
      <c r="C17591" s="47">
        <v>1.607</v>
      </c>
      <c r="D17591" s="119" t="s">
        <v>24950</v>
      </c>
      <c r="E17591" s="46" t="s">
        <v>24952</v>
      </c>
      <c r="F17591" s="121">
        <v>1.9583999999999999</v>
      </c>
      <c r="G17591" s="87"/>
      <c r="H17591" s="112"/>
      <c r="I17591" s="120">
        <v>97</v>
      </c>
      <c r="J17591" s="120">
        <v>0</v>
      </c>
    </row>
    <row r="17592" spans="1:10" ht="15" customHeight="1">
      <c r="A17592" s="46" t="s">
        <v>18880</v>
      </c>
      <c r="B17592" s="46" t="s">
        <v>18881</v>
      </c>
      <c r="C17592" s="47">
        <v>1.5686</v>
      </c>
      <c r="D17592" s="119" t="s">
        <v>24948</v>
      </c>
      <c r="E17592" s="46" t="s">
        <v>24950</v>
      </c>
      <c r="F17592" s="121">
        <v>6.1104000000000003</v>
      </c>
      <c r="G17592" s="87"/>
      <c r="H17592" s="112"/>
      <c r="I17592" s="120">
        <v>17</v>
      </c>
      <c r="J17592" s="120">
        <v>0</v>
      </c>
    </row>
    <row r="17593" spans="1:10" ht="15" customHeight="1">
      <c r="A17593" s="46" t="s">
        <v>18878</v>
      </c>
      <c r="B17593" s="46" t="s">
        <v>18879</v>
      </c>
      <c r="C17593" s="47">
        <v>2.0748000000000002</v>
      </c>
      <c r="D17593" s="119" t="s">
        <v>24944</v>
      </c>
      <c r="E17593" s="46" t="s">
        <v>24948</v>
      </c>
      <c r="F17593" s="121">
        <v>7.3376000000000001</v>
      </c>
      <c r="G17593" s="87"/>
      <c r="H17593" s="112"/>
      <c r="I17593" s="120">
        <v>0</v>
      </c>
      <c r="J17593" s="120">
        <v>0</v>
      </c>
    </row>
    <row r="17594" spans="1:10" ht="15" customHeight="1">
      <c r="A17594" s="46" t="s">
        <v>18876</v>
      </c>
      <c r="B17594" s="46" t="s">
        <v>18877</v>
      </c>
      <c r="C17594" s="47">
        <v>2.1507999999999998</v>
      </c>
      <c r="D17594" s="119" t="s">
        <v>24942</v>
      </c>
      <c r="E17594" s="46" t="s">
        <v>24944</v>
      </c>
      <c r="F17594" s="121">
        <v>16.7498</v>
      </c>
      <c r="G17594" s="87"/>
      <c r="H17594" s="112"/>
      <c r="I17594" s="120">
        <v>7</v>
      </c>
      <c r="J17594" s="120">
        <v>0</v>
      </c>
    </row>
    <row r="17595" spans="1:10" ht="15" customHeight="1">
      <c r="A17595" s="46" t="s">
        <v>18874</v>
      </c>
      <c r="B17595" s="46" t="s">
        <v>18875</v>
      </c>
      <c r="C17595" s="47">
        <v>1.6042000000000001</v>
      </c>
      <c r="D17595" s="119" t="s">
        <v>24976</v>
      </c>
      <c r="E17595" s="46" t="s">
        <v>24942</v>
      </c>
      <c r="F17595" s="121">
        <v>1.2343999999999999</v>
      </c>
      <c r="G17595" s="87"/>
      <c r="H17595" s="112"/>
      <c r="I17595" s="120">
        <v>20</v>
      </c>
      <c r="J17595" s="120">
        <v>0</v>
      </c>
    </row>
    <row r="17596" spans="1:10" ht="15" customHeight="1">
      <c r="A17596" s="46" t="s">
        <v>18872</v>
      </c>
      <c r="B17596" s="46" t="s">
        <v>18873</v>
      </c>
      <c r="C17596" s="47">
        <v>0.40479999999999999</v>
      </c>
      <c r="D17596" s="119" t="s">
        <v>24974</v>
      </c>
      <c r="E17596" s="46" t="s">
        <v>24976</v>
      </c>
      <c r="F17596" s="121">
        <v>0.80959999999999999</v>
      </c>
      <c r="G17596" s="87"/>
      <c r="H17596" s="112"/>
      <c r="I17596" s="120">
        <v>48</v>
      </c>
      <c r="J17596" s="120">
        <v>0</v>
      </c>
    </row>
    <row r="17597" spans="1:10" ht="15" customHeight="1">
      <c r="A17597" s="46" t="s">
        <v>18870</v>
      </c>
      <c r="B17597" s="46" t="s">
        <v>18871</v>
      </c>
      <c r="C17597" s="47">
        <v>0.70599999999999996</v>
      </c>
      <c r="D17597" s="119" t="s">
        <v>24972</v>
      </c>
      <c r="E17597" s="46" t="s">
        <v>24974</v>
      </c>
      <c r="F17597" s="121">
        <v>0.9456</v>
      </c>
      <c r="G17597" s="87"/>
      <c r="H17597" s="112"/>
      <c r="I17597" s="120">
        <v>38</v>
      </c>
      <c r="J17597" s="120">
        <v>0</v>
      </c>
    </row>
    <row r="17598" spans="1:10" ht="15" customHeight="1">
      <c r="A17598" s="46" t="s">
        <v>18868</v>
      </c>
      <c r="B17598" s="46" t="s">
        <v>18869</v>
      </c>
      <c r="C17598" s="47">
        <v>1.4421999999999999</v>
      </c>
      <c r="D17598" s="119" t="s">
        <v>24970</v>
      </c>
      <c r="E17598" s="46" t="s">
        <v>24972</v>
      </c>
      <c r="F17598" s="121">
        <v>1.2132000000000001</v>
      </c>
      <c r="G17598" s="87"/>
      <c r="H17598" s="112"/>
      <c r="I17598" s="120">
        <v>20</v>
      </c>
      <c r="J17598" s="120">
        <v>0</v>
      </c>
    </row>
    <row r="17599" spans="1:10" ht="15" customHeight="1">
      <c r="A17599" s="46" t="s">
        <v>18866</v>
      </c>
      <c r="B17599" s="46" t="s">
        <v>18867</v>
      </c>
      <c r="C17599" s="47">
        <v>21.979199999999999</v>
      </c>
      <c r="D17599" s="119" t="s">
        <v>24968</v>
      </c>
      <c r="E17599" s="46" t="s">
        <v>24970</v>
      </c>
      <c r="F17599" s="121">
        <v>1.3915999999999999</v>
      </c>
      <c r="G17599" s="87"/>
      <c r="H17599" s="112"/>
      <c r="I17599" s="120">
        <v>0</v>
      </c>
      <c r="J17599" s="120">
        <v>0</v>
      </c>
    </row>
    <row r="17600" spans="1:10" ht="15" customHeight="1">
      <c r="A17600" s="46" t="s">
        <v>18864</v>
      </c>
      <c r="B17600" s="46" t="s">
        <v>18865</v>
      </c>
      <c r="C17600" s="47">
        <v>39.546799999999998</v>
      </c>
      <c r="D17600" s="119" t="s">
        <v>24966</v>
      </c>
      <c r="E17600" s="46" t="s">
        <v>24968</v>
      </c>
      <c r="F17600" s="121">
        <v>2.4910000000000001</v>
      </c>
      <c r="G17600" s="87"/>
      <c r="H17600" s="112"/>
      <c r="I17600" s="120">
        <v>5</v>
      </c>
      <c r="J17600" s="120">
        <v>0</v>
      </c>
    </row>
    <row r="17601" spans="1:10" ht="15" customHeight="1">
      <c r="A17601" s="46" t="s">
        <v>8785</v>
      </c>
      <c r="B17601" s="46" t="s">
        <v>18863</v>
      </c>
      <c r="C17601" s="47">
        <v>1.9048</v>
      </c>
      <c r="D17601" s="119" t="s">
        <v>24964</v>
      </c>
      <c r="E17601" s="46" t="s">
        <v>24966</v>
      </c>
      <c r="F17601" s="121">
        <v>8.6684000000000001</v>
      </c>
      <c r="G17601" s="87"/>
      <c r="H17601" s="112"/>
      <c r="I17601" s="120">
        <v>94</v>
      </c>
      <c r="J17601" s="120">
        <v>0</v>
      </c>
    </row>
    <row r="17602" spans="1:10" ht="15" customHeight="1">
      <c r="A17602" s="46" t="s">
        <v>8788</v>
      </c>
      <c r="B17602" s="46" t="s">
        <v>18862</v>
      </c>
      <c r="C17602" s="47">
        <v>3.0194000000000001</v>
      </c>
      <c r="D17602" s="119" t="s">
        <v>24988</v>
      </c>
      <c r="E17602" s="46" t="s">
        <v>24964</v>
      </c>
      <c r="F17602" s="121">
        <v>1.0802</v>
      </c>
      <c r="G17602" s="87"/>
      <c r="H17602" s="112"/>
      <c r="I17602" s="120">
        <v>40</v>
      </c>
      <c r="J17602" s="120">
        <v>0</v>
      </c>
    </row>
    <row r="17603" spans="1:10" ht="15" customHeight="1">
      <c r="A17603" s="46" t="s">
        <v>8791</v>
      </c>
      <c r="B17603" s="46" t="s">
        <v>18861</v>
      </c>
      <c r="C17603" s="47">
        <v>5.665</v>
      </c>
      <c r="D17603" s="119" t="s">
        <v>24986</v>
      </c>
      <c r="E17603" s="46" t="s">
        <v>24988</v>
      </c>
      <c r="F17603" s="121">
        <v>0.81740000000000002</v>
      </c>
      <c r="G17603" s="87"/>
      <c r="H17603" s="112"/>
      <c r="I17603" s="120">
        <v>36</v>
      </c>
      <c r="J17603" s="120">
        <v>0</v>
      </c>
    </row>
    <row r="17604" spans="1:10" ht="15" customHeight="1">
      <c r="A17604" s="46" t="s">
        <v>8794</v>
      </c>
      <c r="B17604" s="46" t="s">
        <v>18860</v>
      </c>
      <c r="C17604" s="47">
        <v>8.3618000000000006</v>
      </c>
      <c r="D17604" s="119" t="s">
        <v>24984</v>
      </c>
      <c r="E17604" s="46" t="s">
        <v>24986</v>
      </c>
      <c r="F17604" s="121">
        <v>1.27</v>
      </c>
      <c r="G17604" s="87"/>
      <c r="H17604" s="112"/>
      <c r="I17604" s="120">
        <v>86</v>
      </c>
      <c r="J17604" s="120">
        <v>0</v>
      </c>
    </row>
    <row r="17605" spans="1:10" ht="15" customHeight="1">
      <c r="A17605" s="46" t="s">
        <v>8797</v>
      </c>
      <c r="B17605" s="46" t="s">
        <v>18859</v>
      </c>
      <c r="C17605" s="47">
        <v>1.7458</v>
      </c>
      <c r="D17605" s="119" t="s">
        <v>24982</v>
      </c>
      <c r="E17605" s="46" t="s">
        <v>24984</v>
      </c>
      <c r="F17605" s="121">
        <v>1.0853999999999999</v>
      </c>
      <c r="G17605" s="87"/>
      <c r="H17605" s="112"/>
      <c r="I17605" s="120">
        <v>57</v>
      </c>
      <c r="J17605" s="120">
        <v>0</v>
      </c>
    </row>
    <row r="17606" spans="1:10" ht="15" customHeight="1">
      <c r="A17606" s="46" t="s">
        <v>8800</v>
      </c>
      <c r="B17606" s="46" t="s">
        <v>18858</v>
      </c>
      <c r="C17606" s="47">
        <v>2.6665999999999999</v>
      </c>
      <c r="D17606" s="119" t="s">
        <v>24980</v>
      </c>
      <c r="E17606" s="46" t="s">
        <v>24982</v>
      </c>
      <c r="F17606" s="121">
        <v>1.5132000000000001</v>
      </c>
      <c r="G17606" s="87"/>
      <c r="H17606" s="112"/>
      <c r="I17606" s="120">
        <v>170</v>
      </c>
      <c r="J17606" s="120">
        <v>0</v>
      </c>
    </row>
    <row r="17607" spans="1:10" ht="15" customHeight="1">
      <c r="A17607" s="46" t="s">
        <v>8803</v>
      </c>
      <c r="B17607" s="46" t="s">
        <v>18857</v>
      </c>
      <c r="C17607" s="47">
        <v>5.1562000000000001</v>
      </c>
      <c r="D17607" s="119" t="s">
        <v>24978</v>
      </c>
      <c r="E17607" s="46" t="s">
        <v>24980</v>
      </c>
      <c r="F17607" s="121">
        <v>3.7873999999999999</v>
      </c>
      <c r="G17607" s="87"/>
      <c r="H17607" s="112"/>
      <c r="I17607" s="120">
        <v>98</v>
      </c>
      <c r="J17607" s="120">
        <v>0</v>
      </c>
    </row>
    <row r="17608" spans="1:10" ht="15" customHeight="1">
      <c r="A17608" s="46" t="s">
        <v>8806</v>
      </c>
      <c r="B17608" s="46" t="s">
        <v>18856</v>
      </c>
      <c r="C17608" s="47">
        <v>7.5720000000000001</v>
      </c>
      <c r="D17608" s="119" t="s">
        <v>24946</v>
      </c>
      <c r="E17608" s="46" t="s">
        <v>24978</v>
      </c>
      <c r="F17608" s="121">
        <v>11.2088</v>
      </c>
      <c r="G17608" s="87"/>
      <c r="H17608" s="112"/>
      <c r="I17608" s="120">
        <v>76</v>
      </c>
      <c r="J17608" s="120">
        <v>0</v>
      </c>
    </row>
    <row r="17609" spans="1:10" ht="15" customHeight="1">
      <c r="A17609" s="46" t="s">
        <v>8809</v>
      </c>
      <c r="B17609" s="46" t="s">
        <v>18855</v>
      </c>
      <c r="C17609" s="47">
        <v>2.1181999999999999</v>
      </c>
      <c r="D17609" s="119" t="s">
        <v>25036</v>
      </c>
      <c r="E17609" s="46" t="s">
        <v>24946</v>
      </c>
      <c r="F17609" s="121">
        <v>1.3664000000000001</v>
      </c>
      <c r="G17609" s="87"/>
      <c r="H17609" s="112"/>
      <c r="I17609" s="120">
        <v>210</v>
      </c>
      <c r="J17609" s="120">
        <v>0</v>
      </c>
    </row>
    <row r="17610" spans="1:10" ht="15" customHeight="1">
      <c r="A17610" s="46" t="s">
        <v>8812</v>
      </c>
      <c r="B17610" s="46" t="s">
        <v>18854</v>
      </c>
      <c r="C17610" s="47">
        <v>3.3904000000000001</v>
      </c>
      <c r="D17610" s="119" t="s">
        <v>25034</v>
      </c>
      <c r="E17610" s="46" t="s">
        <v>25036</v>
      </c>
      <c r="F17610" s="121">
        <v>1.67</v>
      </c>
      <c r="G17610" s="87"/>
      <c r="H17610" s="112"/>
      <c r="I17610" s="120">
        <v>49</v>
      </c>
      <c r="J17610" s="120">
        <v>0</v>
      </c>
    </row>
    <row r="17611" spans="1:10" ht="15" customHeight="1">
      <c r="A17611" s="46" t="s">
        <v>8815</v>
      </c>
      <c r="B17611" s="46" t="s">
        <v>18853</v>
      </c>
      <c r="C17611" s="47">
        <v>6.5035999999999996</v>
      </c>
      <c r="D17611" s="119" t="s">
        <v>25032</v>
      </c>
      <c r="E17611" s="46" t="s">
        <v>25034</v>
      </c>
      <c r="F17611" s="121">
        <v>1.8724000000000001</v>
      </c>
      <c r="G17611" s="87"/>
      <c r="H17611" s="112"/>
      <c r="I17611" s="120">
        <v>81</v>
      </c>
      <c r="J17611" s="120">
        <v>0</v>
      </c>
    </row>
    <row r="17612" spans="1:10" ht="15" customHeight="1">
      <c r="A17612" s="46" t="s">
        <v>8818</v>
      </c>
      <c r="B17612" s="46" t="s">
        <v>18852</v>
      </c>
      <c r="C17612" s="47">
        <v>9.4756</v>
      </c>
      <c r="D17612" s="119" t="s">
        <v>25030</v>
      </c>
      <c r="E17612" s="46" t="s">
        <v>25032</v>
      </c>
      <c r="F17612" s="121">
        <v>2.5554000000000001</v>
      </c>
      <c r="G17612" s="87"/>
      <c r="H17612" s="112"/>
      <c r="I17612" s="120">
        <v>103</v>
      </c>
      <c r="J17612" s="120">
        <v>0</v>
      </c>
    </row>
    <row r="17613" spans="1:10" ht="15" customHeight="1">
      <c r="A17613" s="46" t="s">
        <v>8821</v>
      </c>
      <c r="B17613" s="46" t="s">
        <v>18851</v>
      </c>
      <c r="C17613" s="47">
        <v>6.1319999999999997</v>
      </c>
      <c r="D17613" s="119" t="s">
        <v>25028</v>
      </c>
      <c r="E17613" s="46" t="s">
        <v>25030</v>
      </c>
      <c r="F17613" s="121">
        <v>2.9984000000000002</v>
      </c>
      <c r="G17613" s="87"/>
      <c r="H17613" s="112"/>
      <c r="I17613" s="120">
        <v>60</v>
      </c>
      <c r="J17613" s="120">
        <v>0</v>
      </c>
    </row>
    <row r="17614" spans="1:10" ht="15" customHeight="1">
      <c r="A17614" s="46" t="s">
        <v>8824</v>
      </c>
      <c r="B17614" s="46" t="s">
        <v>18850</v>
      </c>
      <c r="C17614" s="47">
        <v>9.4778000000000002</v>
      </c>
      <c r="D17614" s="119" t="s">
        <v>25026</v>
      </c>
      <c r="E17614" s="46" t="s">
        <v>25028</v>
      </c>
      <c r="F17614" s="121">
        <v>1.4894000000000001</v>
      </c>
      <c r="G17614" s="87"/>
      <c r="H17614" s="112"/>
      <c r="I17614" s="120">
        <v>57</v>
      </c>
      <c r="J17614" s="120">
        <v>0</v>
      </c>
    </row>
    <row r="17615" spans="1:10" ht="15" customHeight="1">
      <c r="A17615" s="46" t="s">
        <v>8826</v>
      </c>
      <c r="B17615" s="46" t="s">
        <v>18849</v>
      </c>
      <c r="C17615" s="47">
        <v>18.394600000000001</v>
      </c>
      <c r="D17615" s="119" t="s">
        <v>25024</v>
      </c>
      <c r="E17615" s="46" t="s">
        <v>25026</v>
      </c>
      <c r="F17615" s="121">
        <v>1.4390000000000001</v>
      </c>
      <c r="G17615" s="87"/>
      <c r="H17615" s="112"/>
      <c r="I17615" s="120">
        <v>36</v>
      </c>
      <c r="J17615" s="120">
        <v>0</v>
      </c>
    </row>
    <row r="17616" spans="1:10" ht="15" customHeight="1">
      <c r="A17616" s="46" t="s">
        <v>8829</v>
      </c>
      <c r="B17616" s="46" t="s">
        <v>18848</v>
      </c>
      <c r="C17616" s="47">
        <v>27.872399999999999</v>
      </c>
      <c r="D17616" s="119" t="s">
        <v>25022</v>
      </c>
      <c r="E17616" s="46" t="s">
        <v>25024</v>
      </c>
      <c r="F17616" s="121">
        <v>1.6952</v>
      </c>
      <c r="G17616" s="87"/>
      <c r="H17616" s="112"/>
      <c r="I17616" s="120">
        <v>36</v>
      </c>
      <c r="J17616" s="120">
        <v>0</v>
      </c>
    </row>
    <row r="17617" spans="1:10" ht="15" customHeight="1">
      <c r="A17617" s="46" t="s">
        <v>18846</v>
      </c>
      <c r="B17617" s="46" t="s">
        <v>18847</v>
      </c>
      <c r="C17617" s="47">
        <v>34.005800000000001</v>
      </c>
      <c r="D17617" s="119" t="s">
        <v>25020</v>
      </c>
      <c r="E17617" s="46" t="s">
        <v>25022</v>
      </c>
      <c r="F17617" s="121">
        <v>1.8724000000000001</v>
      </c>
      <c r="G17617" s="87"/>
      <c r="H17617" s="112"/>
      <c r="I17617" s="120">
        <v>11</v>
      </c>
      <c r="J17617" s="120">
        <v>0</v>
      </c>
    </row>
    <row r="17618" spans="1:10" ht="15" customHeight="1">
      <c r="A17618" s="46" t="s">
        <v>18844</v>
      </c>
      <c r="B17618" s="46" t="s">
        <v>18845</v>
      </c>
      <c r="C17618" s="47">
        <v>17.188199999999998</v>
      </c>
      <c r="D17618" s="119" t="s">
        <v>25018</v>
      </c>
      <c r="E17618" s="46" t="s">
        <v>25020</v>
      </c>
      <c r="F17618" s="121">
        <v>3.5064000000000002</v>
      </c>
      <c r="G17618" s="87"/>
      <c r="H17618" s="112"/>
      <c r="I17618" s="120">
        <v>5</v>
      </c>
      <c r="J17618" s="120">
        <v>0</v>
      </c>
    </row>
    <row r="17619" spans="1:10" ht="15" customHeight="1">
      <c r="A17619" s="46" t="s">
        <v>18842</v>
      </c>
      <c r="B17619" s="46" t="s">
        <v>18843</v>
      </c>
      <c r="C17619" s="47">
        <v>26.9434</v>
      </c>
      <c r="D17619" s="119" t="s">
        <v>25016</v>
      </c>
      <c r="E17619" s="46" t="s">
        <v>25018</v>
      </c>
      <c r="F17619" s="121">
        <v>27.1236</v>
      </c>
      <c r="G17619" s="87"/>
      <c r="H17619" s="112"/>
      <c r="I17619" s="120">
        <v>0</v>
      </c>
      <c r="J17619" s="120">
        <v>0</v>
      </c>
    </row>
    <row r="17620" spans="1:10" ht="15" customHeight="1">
      <c r="A17620" s="46" t="s">
        <v>18840</v>
      </c>
      <c r="B17620" s="46" t="s">
        <v>18841</v>
      </c>
      <c r="C17620" s="47">
        <v>48.312600000000003</v>
      </c>
      <c r="D17620" s="119" t="s">
        <v>25014</v>
      </c>
      <c r="E17620" s="46" t="s">
        <v>25016</v>
      </c>
      <c r="F17620" s="121">
        <v>14.801600000000001</v>
      </c>
      <c r="G17620" s="87"/>
      <c r="H17620" s="112"/>
      <c r="I17620" s="120">
        <v>0</v>
      </c>
      <c r="J17620" s="120">
        <v>0</v>
      </c>
    </row>
    <row r="17621" spans="1:10" ht="15" customHeight="1">
      <c r="A17621" s="46" t="s">
        <v>18838</v>
      </c>
      <c r="B17621" s="46" t="s">
        <v>18839</v>
      </c>
      <c r="C17621" s="47">
        <v>69.681399999999996</v>
      </c>
      <c r="D17621" s="119" t="s">
        <v>25012</v>
      </c>
      <c r="E17621" s="46" t="s">
        <v>25014</v>
      </c>
      <c r="F17621" s="121">
        <v>5.4652000000000003</v>
      </c>
      <c r="G17621" s="87"/>
      <c r="H17621" s="112"/>
      <c r="I17621" s="120">
        <v>0</v>
      </c>
      <c r="J17621" s="120">
        <v>0</v>
      </c>
    </row>
    <row r="17622" spans="1:10" ht="15" customHeight="1">
      <c r="A17622" s="46" t="s">
        <v>8832</v>
      </c>
      <c r="B17622" s="46" t="s">
        <v>18837</v>
      </c>
      <c r="C17622" s="47">
        <v>5.3890000000000002</v>
      </c>
      <c r="D17622" s="119" t="s">
        <v>25010</v>
      </c>
      <c r="E17622" s="46" t="s">
        <v>25012</v>
      </c>
      <c r="F17622" s="121">
        <v>8.4760000000000009</v>
      </c>
      <c r="G17622" s="87"/>
      <c r="H17622" s="112"/>
      <c r="I17622" s="120">
        <v>60</v>
      </c>
      <c r="J17622" s="120">
        <v>0</v>
      </c>
    </row>
    <row r="17623" spans="1:10" ht="15" customHeight="1">
      <c r="A17623" s="46" t="s">
        <v>8835</v>
      </c>
      <c r="B17623" s="46" t="s">
        <v>18836</v>
      </c>
      <c r="C17623" s="47">
        <v>8.6405999999999992</v>
      </c>
      <c r="D17623" s="119" t="s">
        <v>25008</v>
      </c>
      <c r="E17623" s="46" t="s">
        <v>25010</v>
      </c>
      <c r="F17623" s="121">
        <v>12.094200000000001</v>
      </c>
      <c r="G17623" s="87"/>
      <c r="H17623" s="112"/>
      <c r="I17623" s="120">
        <v>139</v>
      </c>
      <c r="J17623" s="120">
        <v>0</v>
      </c>
    </row>
    <row r="17624" spans="1:10" ht="15" customHeight="1">
      <c r="A17624" s="46" t="s">
        <v>8838</v>
      </c>
      <c r="B17624" s="46" t="s">
        <v>18835</v>
      </c>
      <c r="C17624" s="47">
        <v>16.446200000000001</v>
      </c>
      <c r="D17624" s="119" t="s">
        <v>25006</v>
      </c>
      <c r="E17624" s="46" t="s">
        <v>25008</v>
      </c>
      <c r="F17624" s="121">
        <v>52.982199999999999</v>
      </c>
      <c r="G17624" s="87"/>
      <c r="H17624" s="112"/>
      <c r="I17624" s="120">
        <v>11</v>
      </c>
      <c r="J17624" s="120">
        <v>0</v>
      </c>
    </row>
    <row r="17625" spans="1:10" ht="15" customHeight="1">
      <c r="A17625" s="46" t="s">
        <v>8841</v>
      </c>
      <c r="B17625" s="46" t="s">
        <v>18834</v>
      </c>
      <c r="C17625" s="47">
        <v>24.990600000000001</v>
      </c>
      <c r="D17625" s="119" t="s">
        <v>25004</v>
      </c>
      <c r="E17625" s="46" t="s">
        <v>25006</v>
      </c>
      <c r="F17625" s="121">
        <v>4.7061999999999999</v>
      </c>
      <c r="G17625" s="87"/>
      <c r="H17625" s="112"/>
      <c r="I17625" s="120">
        <v>31</v>
      </c>
      <c r="J17625" s="120">
        <v>0</v>
      </c>
    </row>
    <row r="17626" spans="1:10" ht="15" customHeight="1">
      <c r="A17626" s="46" t="s">
        <v>8844</v>
      </c>
      <c r="B17626" s="46" t="s">
        <v>18833</v>
      </c>
      <c r="C17626" s="47">
        <v>2.6478000000000002</v>
      </c>
      <c r="D17626" s="119" t="s">
        <v>25002</v>
      </c>
      <c r="E17626" s="46" t="s">
        <v>25004</v>
      </c>
      <c r="F17626" s="121">
        <v>2.3517999999999999</v>
      </c>
      <c r="G17626" s="87"/>
      <c r="H17626" s="112"/>
      <c r="I17626" s="120">
        <v>48</v>
      </c>
      <c r="J17626" s="120">
        <v>0</v>
      </c>
    </row>
    <row r="17627" spans="1:10" ht="15" customHeight="1">
      <c r="A17627" s="46" t="s">
        <v>8847</v>
      </c>
      <c r="B17627" s="46" t="s">
        <v>18832</v>
      </c>
      <c r="C17627" s="47">
        <v>3.484</v>
      </c>
      <c r="D17627" s="119" t="s">
        <v>25000</v>
      </c>
      <c r="E17627" s="46" t="s">
        <v>25002</v>
      </c>
      <c r="F17627" s="121">
        <v>2.6141999999999999</v>
      </c>
      <c r="G17627" s="87"/>
      <c r="H17627" s="112"/>
      <c r="I17627" s="120">
        <v>209</v>
      </c>
      <c r="J17627" s="120">
        <v>0</v>
      </c>
    </row>
    <row r="17628" spans="1:10" ht="15" customHeight="1">
      <c r="A17628" s="46" t="s">
        <v>8850</v>
      </c>
      <c r="B17628" s="46" t="s">
        <v>18831</v>
      </c>
      <c r="C17628" s="47">
        <v>6.4105999999999996</v>
      </c>
      <c r="D17628" s="119" t="s">
        <v>24998</v>
      </c>
      <c r="E17628" s="46" t="s">
        <v>25000</v>
      </c>
      <c r="F17628" s="121">
        <v>2.8083999999999998</v>
      </c>
      <c r="G17628" s="87"/>
      <c r="H17628" s="112"/>
      <c r="I17628" s="120">
        <v>4</v>
      </c>
      <c r="J17628" s="120">
        <v>0</v>
      </c>
    </row>
    <row r="17629" spans="1:10" ht="15" customHeight="1">
      <c r="A17629" s="46" t="s">
        <v>8853</v>
      </c>
      <c r="B17629" s="46" t="s">
        <v>18830</v>
      </c>
      <c r="C17629" s="47">
        <v>8.7341999999999995</v>
      </c>
      <c r="D17629" s="119" t="s">
        <v>24996</v>
      </c>
      <c r="E17629" s="46" t="s">
        <v>24998</v>
      </c>
      <c r="F17629" s="121">
        <v>6.2622</v>
      </c>
      <c r="G17629" s="87"/>
      <c r="H17629" s="112"/>
      <c r="I17629" s="120">
        <v>0</v>
      </c>
      <c r="J17629" s="120">
        <v>0</v>
      </c>
    </row>
    <row r="17630" spans="1:10" ht="15" customHeight="1">
      <c r="A17630" s="46" t="s">
        <v>8856</v>
      </c>
      <c r="B17630" s="46" t="s">
        <v>18829</v>
      </c>
      <c r="C17630" s="47">
        <v>2.1181999999999999</v>
      </c>
      <c r="D17630" s="119" t="s">
        <v>24994</v>
      </c>
      <c r="E17630" s="46" t="s">
        <v>24996</v>
      </c>
      <c r="F17630" s="121">
        <v>1.5182</v>
      </c>
      <c r="G17630" s="87"/>
      <c r="H17630" s="112"/>
      <c r="I17630" s="120">
        <v>33</v>
      </c>
      <c r="J17630" s="120">
        <v>0</v>
      </c>
    </row>
    <row r="17631" spans="1:10" ht="15" customHeight="1">
      <c r="A17631" s="46" t="s">
        <v>8859</v>
      </c>
      <c r="B17631" s="46" t="s">
        <v>18828</v>
      </c>
      <c r="C17631" s="47">
        <v>3.1215999999999999</v>
      </c>
      <c r="D17631" s="119" t="s">
        <v>24992</v>
      </c>
      <c r="E17631" s="46" t="s">
        <v>24994</v>
      </c>
      <c r="F17631" s="121">
        <v>1.6446000000000001</v>
      </c>
      <c r="G17631" s="87"/>
      <c r="H17631" s="112"/>
      <c r="I17631" s="120">
        <v>64</v>
      </c>
      <c r="J17631" s="120">
        <v>0</v>
      </c>
    </row>
    <row r="17632" spans="1:10" ht="15" customHeight="1">
      <c r="A17632" s="46" t="s">
        <v>8862</v>
      </c>
      <c r="B17632" s="46" t="s">
        <v>18827</v>
      </c>
      <c r="C17632" s="47">
        <v>5.4804000000000004</v>
      </c>
      <c r="D17632" s="119" t="s">
        <v>24990</v>
      </c>
      <c r="E17632" s="46" t="s">
        <v>24992</v>
      </c>
      <c r="F17632" s="121">
        <v>1.7712000000000001</v>
      </c>
      <c r="G17632" s="87"/>
      <c r="H17632" s="112"/>
      <c r="I17632" s="120">
        <v>34</v>
      </c>
      <c r="J17632" s="120">
        <v>0</v>
      </c>
    </row>
    <row r="17633" spans="1:10" ht="15" customHeight="1">
      <c r="A17633" s="46" t="s">
        <v>8865</v>
      </c>
      <c r="B17633" s="46" t="s">
        <v>18826</v>
      </c>
      <c r="C17633" s="47">
        <v>8.2222000000000008</v>
      </c>
      <c r="D17633" s="119" t="s">
        <v>25056</v>
      </c>
      <c r="E17633" s="46" t="s">
        <v>24990</v>
      </c>
      <c r="F17633" s="121">
        <v>0.27839999999999998</v>
      </c>
      <c r="G17633" s="87"/>
      <c r="H17633" s="112"/>
      <c r="I17633" s="120">
        <v>60</v>
      </c>
      <c r="J17633" s="120">
        <v>0</v>
      </c>
    </row>
    <row r="17634" spans="1:10" ht="15" customHeight="1">
      <c r="A17634" s="46" t="s">
        <v>8868</v>
      </c>
      <c r="B17634" s="46" t="s">
        <v>18825</v>
      </c>
      <c r="C17634" s="47">
        <v>2.6478000000000002</v>
      </c>
      <c r="D17634" s="119" t="s">
        <v>25054</v>
      </c>
      <c r="E17634" s="46" t="s">
        <v>25056</v>
      </c>
      <c r="F17634" s="121">
        <v>0.2278</v>
      </c>
      <c r="G17634" s="87"/>
      <c r="H17634" s="112"/>
      <c r="I17634" s="120">
        <v>251</v>
      </c>
      <c r="J17634" s="120">
        <v>0</v>
      </c>
    </row>
    <row r="17635" spans="1:10" ht="15" customHeight="1">
      <c r="A17635" s="46" t="s">
        <v>8871</v>
      </c>
      <c r="B17635" s="46" t="s">
        <v>18824</v>
      </c>
      <c r="C17635" s="47">
        <v>3.8092000000000001</v>
      </c>
      <c r="D17635" s="119" t="s">
        <v>25052</v>
      </c>
      <c r="E17635" s="46" t="s">
        <v>25054</v>
      </c>
      <c r="F17635" s="121">
        <v>0.2354</v>
      </c>
      <c r="G17635" s="87"/>
      <c r="H17635" s="112"/>
      <c r="I17635" s="120">
        <v>90</v>
      </c>
      <c r="J17635" s="120">
        <v>0</v>
      </c>
    </row>
    <row r="17636" spans="1:10" ht="15" customHeight="1">
      <c r="A17636" s="46" t="s">
        <v>8874</v>
      </c>
      <c r="B17636" s="46" t="s">
        <v>18823</v>
      </c>
      <c r="C17636" s="47">
        <v>7.2930000000000001</v>
      </c>
      <c r="D17636" s="119" t="s">
        <v>25050</v>
      </c>
      <c r="E17636" s="46" t="s">
        <v>25052</v>
      </c>
      <c r="F17636" s="121">
        <v>0.27460000000000001</v>
      </c>
      <c r="G17636" s="87"/>
      <c r="H17636" s="112"/>
      <c r="I17636" s="120">
        <v>217</v>
      </c>
      <c r="J17636" s="120">
        <v>0</v>
      </c>
    </row>
    <row r="17637" spans="1:10" ht="15" customHeight="1">
      <c r="A17637" s="46" t="s">
        <v>8877</v>
      </c>
      <c r="B17637" s="46" t="s">
        <v>18822</v>
      </c>
      <c r="C17637" s="47">
        <v>10.870200000000001</v>
      </c>
      <c r="D17637" s="119" t="s">
        <v>25048</v>
      </c>
      <c r="E17637" s="46" t="s">
        <v>25050</v>
      </c>
      <c r="F17637" s="121">
        <v>0.27839999999999998</v>
      </c>
      <c r="G17637" s="87"/>
      <c r="H17637" s="112"/>
      <c r="I17637" s="120">
        <v>66</v>
      </c>
      <c r="J17637" s="120">
        <v>0</v>
      </c>
    </row>
    <row r="17638" spans="1:10" ht="15" customHeight="1">
      <c r="A17638" s="46" t="s">
        <v>8880</v>
      </c>
      <c r="B17638" s="46" t="s">
        <v>18821</v>
      </c>
      <c r="C17638" s="47">
        <v>7.8974000000000002</v>
      </c>
      <c r="D17638" s="119" t="s">
        <v>25046</v>
      </c>
      <c r="E17638" s="46" t="s">
        <v>25048</v>
      </c>
      <c r="F17638" s="121">
        <v>0.37940000000000002</v>
      </c>
      <c r="G17638" s="87"/>
      <c r="H17638" s="112"/>
      <c r="I17638" s="120">
        <v>50</v>
      </c>
      <c r="J17638" s="120">
        <v>0</v>
      </c>
    </row>
    <row r="17639" spans="1:10" ht="15" customHeight="1">
      <c r="A17639" s="46" t="s">
        <v>8883</v>
      </c>
      <c r="B17639" s="46" t="s">
        <v>18820</v>
      </c>
      <c r="C17639" s="47">
        <v>11.234</v>
      </c>
      <c r="D17639" s="119" t="s">
        <v>25044</v>
      </c>
      <c r="E17639" s="46" t="s">
        <v>25046</v>
      </c>
      <c r="F17639" s="121">
        <v>0.83499999999999996</v>
      </c>
      <c r="G17639" s="87"/>
      <c r="H17639" s="112"/>
      <c r="I17639" s="120">
        <v>66</v>
      </c>
      <c r="J17639" s="120">
        <v>0</v>
      </c>
    </row>
    <row r="17640" spans="1:10" ht="15" customHeight="1">
      <c r="A17640" s="46" t="s">
        <v>8886</v>
      </c>
      <c r="B17640" s="46" t="s">
        <v>18819</v>
      </c>
      <c r="C17640" s="47">
        <v>20.8108</v>
      </c>
      <c r="D17640" s="119" t="s">
        <v>25042</v>
      </c>
      <c r="E17640" s="46" t="s">
        <v>25044</v>
      </c>
      <c r="F17640" s="121">
        <v>2.1</v>
      </c>
      <c r="G17640" s="87"/>
      <c r="H17640" s="112"/>
      <c r="I17640" s="120">
        <v>19</v>
      </c>
      <c r="J17640" s="120">
        <v>0</v>
      </c>
    </row>
    <row r="17641" spans="1:10" ht="15" customHeight="1">
      <c r="A17641" s="46" t="s">
        <v>8889</v>
      </c>
      <c r="B17641" s="46" t="s">
        <v>18818</v>
      </c>
      <c r="C17641" s="47">
        <v>30.101600000000001</v>
      </c>
      <c r="D17641" s="119" t="s">
        <v>25040</v>
      </c>
      <c r="E17641" s="46" t="s">
        <v>25042</v>
      </c>
      <c r="F17641" s="121">
        <v>3.9216000000000002</v>
      </c>
      <c r="G17641" s="87"/>
      <c r="H17641" s="112"/>
      <c r="I17641" s="120">
        <v>0</v>
      </c>
      <c r="J17641" s="120">
        <v>0</v>
      </c>
    </row>
    <row r="17642" spans="1:10" ht="15" customHeight="1">
      <c r="A17642" s="46" t="s">
        <v>8892</v>
      </c>
      <c r="B17642" s="46" t="s">
        <v>18817</v>
      </c>
      <c r="C17642" s="47">
        <v>6.5961999999999996</v>
      </c>
      <c r="D17642" s="119" t="s">
        <v>25038</v>
      </c>
      <c r="E17642" s="46" t="s">
        <v>25040</v>
      </c>
      <c r="F17642" s="121">
        <v>6.6292</v>
      </c>
      <c r="G17642" s="87"/>
      <c r="H17642" s="112"/>
      <c r="I17642" s="120">
        <v>19</v>
      </c>
      <c r="J17642" s="120">
        <v>0</v>
      </c>
    </row>
    <row r="17643" spans="1:10" ht="15" customHeight="1">
      <c r="A17643" s="46" t="s">
        <v>8895</v>
      </c>
      <c r="B17643" s="46" t="s">
        <v>18816</v>
      </c>
      <c r="C17643" s="47">
        <v>9.8483999999999998</v>
      </c>
      <c r="D17643" s="119" t="s">
        <v>25098</v>
      </c>
      <c r="E17643" s="46" t="s">
        <v>25038</v>
      </c>
      <c r="F17643" s="121">
        <v>2.2265999999999999</v>
      </c>
      <c r="G17643" s="87"/>
      <c r="H17643" s="112"/>
      <c r="I17643" s="120">
        <v>22</v>
      </c>
      <c r="J17643" s="120">
        <v>0</v>
      </c>
    </row>
    <row r="17644" spans="1:10" ht="15" customHeight="1">
      <c r="A17644" s="46" t="s">
        <v>8898</v>
      </c>
      <c r="B17644" s="46" t="s">
        <v>18815</v>
      </c>
      <c r="C17644" s="47">
        <v>17.4666</v>
      </c>
      <c r="D17644" s="119" t="s">
        <v>25096</v>
      </c>
      <c r="E17644" s="46" t="s">
        <v>25098</v>
      </c>
      <c r="F17644" s="121">
        <v>1.3664000000000001</v>
      </c>
      <c r="G17644" s="87"/>
      <c r="H17644" s="112"/>
      <c r="I17644" s="120">
        <v>7</v>
      </c>
      <c r="J17644" s="120">
        <v>0</v>
      </c>
    </row>
    <row r="17645" spans="1:10" ht="15" customHeight="1">
      <c r="A17645" s="46" t="s">
        <v>8901</v>
      </c>
      <c r="B17645" s="46" t="s">
        <v>18814</v>
      </c>
      <c r="C17645" s="47">
        <v>26.1066</v>
      </c>
      <c r="D17645" s="119" t="s">
        <v>25094</v>
      </c>
      <c r="E17645" s="46" t="s">
        <v>25096</v>
      </c>
      <c r="F17645" s="121">
        <v>1.3664000000000001</v>
      </c>
      <c r="G17645" s="87"/>
      <c r="H17645" s="112"/>
      <c r="I17645" s="120">
        <v>16</v>
      </c>
      <c r="J17645" s="120">
        <v>0</v>
      </c>
    </row>
    <row r="17646" spans="1:10" ht="15" customHeight="1">
      <c r="A17646" s="46" t="s">
        <v>8904</v>
      </c>
      <c r="B17646" s="46" t="s">
        <v>18813</v>
      </c>
      <c r="C17646" s="47">
        <v>0.92920000000000003</v>
      </c>
      <c r="D17646" s="119" t="s">
        <v>25092</v>
      </c>
      <c r="E17646" s="46" t="s">
        <v>25094</v>
      </c>
      <c r="F17646" s="121">
        <v>1.3664000000000001</v>
      </c>
      <c r="G17646" s="87"/>
      <c r="H17646" s="112"/>
      <c r="I17646" s="120">
        <v>45</v>
      </c>
      <c r="J17646" s="120">
        <v>0</v>
      </c>
    </row>
    <row r="17647" spans="1:10" ht="15" customHeight="1">
      <c r="A17647" s="46" t="s">
        <v>8907</v>
      </c>
      <c r="B17647" s="46" t="s">
        <v>18812</v>
      </c>
      <c r="C17647" s="47">
        <v>0.92920000000000003</v>
      </c>
      <c r="D17647" s="119" t="s">
        <v>25090</v>
      </c>
      <c r="E17647" s="46" t="s">
        <v>25092</v>
      </c>
      <c r="F17647" s="121">
        <v>1.3156000000000001</v>
      </c>
      <c r="G17647" s="87"/>
      <c r="H17647" s="112"/>
      <c r="I17647" s="120">
        <v>28</v>
      </c>
      <c r="J17647" s="120">
        <v>0</v>
      </c>
    </row>
    <row r="17648" spans="1:10" ht="15" customHeight="1">
      <c r="A17648" s="46" t="s">
        <v>8910</v>
      </c>
      <c r="B17648" s="46" t="s">
        <v>18811</v>
      </c>
      <c r="C17648" s="47">
        <v>0.81740000000000002</v>
      </c>
      <c r="D17648" s="119" t="s">
        <v>25088</v>
      </c>
      <c r="E17648" s="46" t="s">
        <v>25090</v>
      </c>
      <c r="F17648" s="121">
        <v>2.0242</v>
      </c>
      <c r="G17648" s="87"/>
      <c r="H17648" s="112"/>
      <c r="I17648" s="120">
        <v>231</v>
      </c>
      <c r="J17648" s="120">
        <v>0</v>
      </c>
    </row>
    <row r="17649" spans="1:10" ht="15" customHeight="1">
      <c r="A17649" s="46" t="s">
        <v>8913</v>
      </c>
      <c r="B17649" s="46" t="s">
        <v>18810</v>
      </c>
      <c r="C17649" s="47">
        <v>0.81779999999999997</v>
      </c>
      <c r="D17649" s="119" t="s">
        <v>25086</v>
      </c>
      <c r="E17649" s="46" t="s">
        <v>25088</v>
      </c>
      <c r="F17649" s="121">
        <v>12.448600000000001</v>
      </c>
      <c r="G17649" s="87"/>
      <c r="H17649" s="112"/>
      <c r="I17649" s="120">
        <v>249</v>
      </c>
      <c r="J17649" s="120">
        <v>0</v>
      </c>
    </row>
    <row r="17650" spans="1:10" ht="15" customHeight="1">
      <c r="A17650" s="46" t="s">
        <v>8916</v>
      </c>
      <c r="B17650" s="46" t="s">
        <v>18809</v>
      </c>
      <c r="C17650" s="47">
        <v>1.0316000000000001</v>
      </c>
      <c r="D17650" s="119" t="s">
        <v>25084</v>
      </c>
      <c r="E17650" s="46" t="s">
        <v>25086</v>
      </c>
      <c r="F17650" s="121">
        <v>8.0711999999999993</v>
      </c>
      <c r="G17650" s="87"/>
      <c r="H17650" s="112"/>
      <c r="I17650" s="120">
        <v>36</v>
      </c>
      <c r="J17650" s="120">
        <v>0</v>
      </c>
    </row>
    <row r="17651" spans="1:10" ht="15" customHeight="1">
      <c r="A17651" s="46" t="s">
        <v>8919</v>
      </c>
      <c r="B17651" s="46" t="s">
        <v>18808</v>
      </c>
      <c r="C17651" s="47">
        <v>1.0684</v>
      </c>
      <c r="D17651" s="119" t="s">
        <v>25082</v>
      </c>
      <c r="E17651" s="46" t="s">
        <v>25084</v>
      </c>
      <c r="F17651" s="121">
        <v>6.2747999999999999</v>
      </c>
      <c r="G17651" s="87"/>
      <c r="H17651" s="112"/>
      <c r="I17651" s="120">
        <v>231</v>
      </c>
      <c r="J17651" s="120">
        <v>0</v>
      </c>
    </row>
    <row r="17652" spans="1:10" ht="15" customHeight="1">
      <c r="A17652" s="46" t="s">
        <v>8922</v>
      </c>
      <c r="B17652" s="46" t="s">
        <v>18807</v>
      </c>
      <c r="C17652" s="47">
        <v>3.2984</v>
      </c>
      <c r="D17652" s="119" t="s">
        <v>25080</v>
      </c>
      <c r="E17652" s="46" t="s">
        <v>25082</v>
      </c>
      <c r="F17652" s="121">
        <v>10.652200000000001</v>
      </c>
      <c r="G17652" s="87"/>
      <c r="H17652" s="112"/>
      <c r="I17652" s="120">
        <v>63</v>
      </c>
      <c r="J17652" s="120">
        <v>0</v>
      </c>
    </row>
    <row r="17653" spans="1:10" ht="15" customHeight="1">
      <c r="A17653" s="46" t="s">
        <v>18805</v>
      </c>
      <c r="B17653" s="46" t="s">
        <v>18806</v>
      </c>
      <c r="C17653" s="47">
        <v>2.9601999999999999</v>
      </c>
      <c r="D17653" s="119" t="s">
        <v>25078</v>
      </c>
      <c r="E17653" s="46" t="s">
        <v>25080</v>
      </c>
      <c r="F17653" s="121">
        <v>3.0110000000000001</v>
      </c>
      <c r="G17653" s="86"/>
      <c r="H17653" s="112"/>
      <c r="I17653" s="120">
        <v>20</v>
      </c>
      <c r="J17653" s="120">
        <v>0</v>
      </c>
    </row>
    <row r="17654" spans="1:10" ht="15" customHeight="1">
      <c r="A17654" s="46" t="s">
        <v>8925</v>
      </c>
      <c r="B17654" s="46" t="s">
        <v>18804</v>
      </c>
      <c r="C17654" s="47">
        <v>3.3445999999999998</v>
      </c>
      <c r="D17654" s="119" t="s">
        <v>25076</v>
      </c>
      <c r="E17654" s="46" t="s">
        <v>25078</v>
      </c>
      <c r="F17654" s="121">
        <v>3.6434000000000002</v>
      </c>
      <c r="G17654" s="87"/>
      <c r="H17654" s="112"/>
      <c r="I17654" s="120">
        <v>84</v>
      </c>
      <c r="J17654" s="120">
        <v>0</v>
      </c>
    </row>
    <row r="17655" spans="1:10" ht="15" customHeight="1">
      <c r="A17655" s="46" t="s">
        <v>18802</v>
      </c>
      <c r="B17655" s="46" t="s">
        <v>18803</v>
      </c>
      <c r="C17655" s="47">
        <v>7.3882000000000003</v>
      </c>
      <c r="D17655" s="119" t="s">
        <v>25074</v>
      </c>
      <c r="E17655" s="46" t="s">
        <v>25076</v>
      </c>
      <c r="F17655" s="121">
        <v>6.6543999999999999</v>
      </c>
      <c r="G17655" s="87"/>
      <c r="H17655" s="112"/>
      <c r="I17655" s="120">
        <v>0</v>
      </c>
      <c r="J17655" s="120">
        <v>0</v>
      </c>
    </row>
    <row r="17656" spans="1:10" ht="15" customHeight="1">
      <c r="A17656" s="46" t="s">
        <v>18800</v>
      </c>
      <c r="B17656" s="46" t="s">
        <v>18801</v>
      </c>
      <c r="C17656" s="47">
        <v>21.250399999999999</v>
      </c>
      <c r="D17656" s="119" t="s">
        <v>25072</v>
      </c>
      <c r="E17656" s="46" t="s">
        <v>25074</v>
      </c>
      <c r="F17656" s="121">
        <v>15.4596</v>
      </c>
      <c r="G17656" s="87"/>
      <c r="H17656" s="112"/>
      <c r="I17656" s="120">
        <v>0</v>
      </c>
      <c r="J17656" s="120">
        <v>0</v>
      </c>
    </row>
    <row r="17657" spans="1:10" ht="15" customHeight="1">
      <c r="A17657" s="46" t="s">
        <v>18798</v>
      </c>
      <c r="B17657" s="46" t="s">
        <v>18799</v>
      </c>
      <c r="C17657" s="47">
        <v>21.250399999999999</v>
      </c>
      <c r="D17657" s="119" t="s">
        <v>25070</v>
      </c>
      <c r="E17657" s="46" t="s">
        <v>25072</v>
      </c>
      <c r="F17657" s="121">
        <v>2.5047999999999999</v>
      </c>
      <c r="G17657" s="87"/>
      <c r="H17657" s="112"/>
      <c r="I17657" s="120">
        <v>0</v>
      </c>
      <c r="J17657" s="120">
        <v>0</v>
      </c>
    </row>
    <row r="17658" spans="1:10" ht="15" customHeight="1">
      <c r="A17658" s="46" t="s">
        <v>8928</v>
      </c>
      <c r="B17658" s="46" t="s">
        <v>18797</v>
      </c>
      <c r="C17658" s="47">
        <v>2.1831999999999998</v>
      </c>
      <c r="D17658" s="119" t="s">
        <v>25068</v>
      </c>
      <c r="E17658" s="46" t="s">
        <v>25070</v>
      </c>
      <c r="F17658" s="121">
        <v>1.847</v>
      </c>
      <c r="G17658" s="87"/>
      <c r="H17658" s="112"/>
      <c r="I17658" s="120">
        <v>11</v>
      </c>
      <c r="J17658" s="120">
        <v>0</v>
      </c>
    </row>
    <row r="17659" spans="1:10" ht="15" customHeight="1">
      <c r="A17659" s="46" t="s">
        <v>8931</v>
      </c>
      <c r="B17659" s="46" t="s">
        <v>18796</v>
      </c>
      <c r="C17659" s="47">
        <v>2.2298</v>
      </c>
      <c r="D17659" s="119" t="s">
        <v>25066</v>
      </c>
      <c r="E17659" s="46" t="s">
        <v>25068</v>
      </c>
      <c r="F17659" s="121">
        <v>2.4036</v>
      </c>
      <c r="G17659" s="87"/>
      <c r="H17659" s="112"/>
      <c r="I17659" s="120">
        <v>48</v>
      </c>
      <c r="J17659" s="120">
        <v>0</v>
      </c>
    </row>
    <row r="17660" spans="1:10" ht="15" customHeight="1">
      <c r="A17660" s="46" t="s">
        <v>8934</v>
      </c>
      <c r="B17660" s="46" t="s">
        <v>18795</v>
      </c>
      <c r="C17660" s="47">
        <v>1.5978000000000001</v>
      </c>
      <c r="D17660" s="119" t="s">
        <v>25064</v>
      </c>
      <c r="E17660" s="46" t="s">
        <v>25066</v>
      </c>
      <c r="F17660" s="121">
        <v>3.4916</v>
      </c>
      <c r="G17660" s="87"/>
      <c r="H17660" s="112"/>
      <c r="I17660" s="120">
        <v>10</v>
      </c>
      <c r="J17660" s="120">
        <v>0</v>
      </c>
    </row>
    <row r="17661" spans="1:10" ht="15" customHeight="1">
      <c r="A17661" s="46" t="s">
        <v>8937</v>
      </c>
      <c r="B17661" s="46" t="s">
        <v>18794</v>
      </c>
      <c r="C17661" s="47">
        <v>1.5982000000000001</v>
      </c>
      <c r="D17661" s="119" t="s">
        <v>25062</v>
      </c>
      <c r="E17661" s="46" t="s">
        <v>25064</v>
      </c>
      <c r="F17661" s="121">
        <v>1.7203999999999999</v>
      </c>
      <c r="G17661" s="87"/>
      <c r="H17661" s="112"/>
      <c r="I17661" s="120">
        <v>104</v>
      </c>
      <c r="J17661" s="120">
        <v>0</v>
      </c>
    </row>
    <row r="17662" spans="1:10" ht="15" customHeight="1">
      <c r="A17662" s="46" t="s">
        <v>8940</v>
      </c>
      <c r="B17662" s="46" t="s">
        <v>18793</v>
      </c>
      <c r="C17662" s="47">
        <v>2.0242</v>
      </c>
      <c r="D17662" s="119" t="s">
        <v>25060</v>
      </c>
      <c r="E17662" s="46" t="s">
        <v>25062</v>
      </c>
      <c r="F17662" s="121">
        <v>1.1892</v>
      </c>
      <c r="G17662" s="87"/>
      <c r="H17662" s="112"/>
      <c r="I17662" s="120">
        <v>68</v>
      </c>
      <c r="J17662" s="120">
        <v>0</v>
      </c>
    </row>
    <row r="17663" spans="1:10" ht="15" customHeight="1">
      <c r="A17663" s="46" t="s">
        <v>8943</v>
      </c>
      <c r="B17663" s="46" t="s">
        <v>18792</v>
      </c>
      <c r="C17663" s="47">
        <v>2.0905999999999998</v>
      </c>
      <c r="D17663" s="119" t="s">
        <v>25058</v>
      </c>
      <c r="E17663" s="46" t="s">
        <v>25060</v>
      </c>
      <c r="F17663" s="121">
        <v>1.6952</v>
      </c>
      <c r="G17663" s="87"/>
      <c r="H17663" s="112"/>
      <c r="I17663" s="120">
        <v>114</v>
      </c>
      <c r="J17663" s="120">
        <v>0</v>
      </c>
    </row>
    <row r="17664" spans="1:10" ht="15" customHeight="1">
      <c r="A17664" s="46" t="s">
        <v>8946</v>
      </c>
      <c r="B17664" s="46" t="s">
        <v>18791</v>
      </c>
      <c r="C17664" s="47">
        <v>5.3890000000000002</v>
      </c>
      <c r="D17664" s="119" t="s">
        <v>25146</v>
      </c>
      <c r="E17664" s="46" t="s">
        <v>25058</v>
      </c>
      <c r="F17664" s="121">
        <v>1.1637999999999999</v>
      </c>
      <c r="G17664" s="87"/>
      <c r="H17664" s="112"/>
      <c r="I17664" s="120">
        <v>20</v>
      </c>
      <c r="J17664" s="120">
        <v>0</v>
      </c>
    </row>
    <row r="17665" spans="1:10" ht="15" customHeight="1">
      <c r="A17665" s="46" t="s">
        <v>8949</v>
      </c>
      <c r="B17665" s="46" t="s">
        <v>18790</v>
      </c>
      <c r="C17665" s="47">
        <v>5.3890000000000002</v>
      </c>
      <c r="D17665" s="119" t="s">
        <v>25144</v>
      </c>
      <c r="E17665" s="46" t="s">
        <v>25146</v>
      </c>
      <c r="F17665" s="121">
        <v>0.91100000000000003</v>
      </c>
      <c r="G17665" s="87"/>
      <c r="H17665" s="112"/>
      <c r="I17665" s="120">
        <v>21</v>
      </c>
      <c r="J17665" s="120">
        <v>0</v>
      </c>
    </row>
    <row r="17666" spans="1:10" ht="15" customHeight="1">
      <c r="A17666" s="46" t="s">
        <v>18788</v>
      </c>
      <c r="B17666" s="46" t="s">
        <v>18789</v>
      </c>
      <c r="C17666" s="47">
        <v>76.768000000000001</v>
      </c>
      <c r="D17666" s="119" t="s">
        <v>25142</v>
      </c>
      <c r="E17666" s="46" t="s">
        <v>25144</v>
      </c>
      <c r="F17666" s="121">
        <v>0.73380000000000001</v>
      </c>
      <c r="G17666" s="87"/>
      <c r="H17666" s="112"/>
      <c r="I17666" s="120">
        <v>0</v>
      </c>
      <c r="J17666" s="120">
        <v>0</v>
      </c>
    </row>
    <row r="17667" spans="1:10" ht="15" customHeight="1">
      <c r="A17667" s="46" t="s">
        <v>8952</v>
      </c>
      <c r="B17667" s="46" t="s">
        <v>18787</v>
      </c>
      <c r="C17667" s="47">
        <v>2.4001999999999999</v>
      </c>
      <c r="D17667" s="119" t="s">
        <v>25140</v>
      </c>
      <c r="E17667" s="46" t="s">
        <v>25142</v>
      </c>
      <c r="F17667" s="121">
        <v>0.91100000000000003</v>
      </c>
      <c r="G17667" s="87"/>
      <c r="H17667" s="112"/>
      <c r="I17667" s="120">
        <v>140</v>
      </c>
      <c r="J17667" s="120">
        <v>0</v>
      </c>
    </row>
    <row r="17668" spans="1:10" ht="15" customHeight="1">
      <c r="A17668" s="46" t="s">
        <v>8955</v>
      </c>
      <c r="B17668" s="46" t="s">
        <v>18786</v>
      </c>
      <c r="C17668" s="47">
        <v>3.1120000000000001</v>
      </c>
      <c r="D17668" s="119" t="s">
        <v>25138</v>
      </c>
      <c r="E17668" s="46" t="s">
        <v>25140</v>
      </c>
      <c r="F17668" s="121">
        <v>1.0628</v>
      </c>
      <c r="G17668" s="87"/>
      <c r="H17668" s="112"/>
      <c r="I17668" s="120">
        <v>17</v>
      </c>
      <c r="J17668" s="120">
        <v>0</v>
      </c>
    </row>
    <row r="17669" spans="1:10" ht="15" customHeight="1">
      <c r="A17669" s="46" t="s">
        <v>8957</v>
      </c>
      <c r="B17669" s="46" t="s">
        <v>18785</v>
      </c>
      <c r="C17669" s="47">
        <v>3.7435999999999998</v>
      </c>
      <c r="D17669" s="119" t="s">
        <v>25136</v>
      </c>
      <c r="E17669" s="46" t="s">
        <v>25138</v>
      </c>
      <c r="F17669" s="121">
        <v>1.2904</v>
      </c>
      <c r="G17669" s="87"/>
      <c r="H17669" s="112"/>
      <c r="I17669" s="120">
        <v>9</v>
      </c>
      <c r="J17669" s="120">
        <v>0</v>
      </c>
    </row>
    <row r="17670" spans="1:10" ht="15" customHeight="1">
      <c r="A17670" s="46" t="s">
        <v>8960</v>
      </c>
      <c r="B17670" s="46" t="s">
        <v>18784</v>
      </c>
      <c r="C17670" s="47">
        <v>3.6434000000000002</v>
      </c>
      <c r="D17670" s="119" t="s">
        <v>25134</v>
      </c>
      <c r="E17670" s="46" t="s">
        <v>25136</v>
      </c>
      <c r="F17670" s="121">
        <v>6.5784000000000002</v>
      </c>
      <c r="G17670" s="87"/>
      <c r="H17670" s="112"/>
      <c r="I17670" s="120">
        <v>6</v>
      </c>
      <c r="J17670" s="120">
        <v>0</v>
      </c>
    </row>
    <row r="17671" spans="1:10" ht="15" customHeight="1">
      <c r="A17671" s="46" t="s">
        <v>8963</v>
      </c>
      <c r="B17671" s="46" t="s">
        <v>18783</v>
      </c>
      <c r="C17671" s="47">
        <v>3.6659999999999999</v>
      </c>
      <c r="D17671" s="119" t="s">
        <v>25132</v>
      </c>
      <c r="E17671" s="46" t="s">
        <v>25134</v>
      </c>
      <c r="F17671" s="121">
        <v>7.9447999999999999</v>
      </c>
      <c r="G17671" s="87"/>
      <c r="H17671" s="112"/>
      <c r="I17671" s="120">
        <v>14</v>
      </c>
      <c r="J17671" s="120">
        <v>0</v>
      </c>
    </row>
    <row r="17672" spans="1:10" ht="15" customHeight="1">
      <c r="A17672" s="46" t="s">
        <v>18781</v>
      </c>
      <c r="B17672" s="46" t="s">
        <v>18782</v>
      </c>
      <c r="C17672" s="47">
        <v>18.546399999999998</v>
      </c>
      <c r="D17672" s="119" t="s">
        <v>25130</v>
      </c>
      <c r="E17672" s="46" t="s">
        <v>25132</v>
      </c>
      <c r="F17672" s="121">
        <v>4.7313999999999998</v>
      </c>
      <c r="G17672" s="87"/>
      <c r="H17672" s="112"/>
      <c r="I17672" s="120">
        <v>8</v>
      </c>
      <c r="J17672" s="120">
        <v>0</v>
      </c>
    </row>
    <row r="17673" spans="1:10" ht="15" customHeight="1">
      <c r="A17673" s="46" t="s">
        <v>18779</v>
      </c>
      <c r="B17673" s="46" t="s">
        <v>18780</v>
      </c>
      <c r="C17673" s="47">
        <v>49.815399999999997</v>
      </c>
      <c r="D17673" s="119" t="s">
        <v>25128</v>
      </c>
      <c r="E17673" s="46" t="s">
        <v>25130</v>
      </c>
      <c r="F17673" s="121">
        <v>3.8963999999999999</v>
      </c>
      <c r="G17673" s="87"/>
      <c r="H17673" s="112"/>
      <c r="I17673" s="120">
        <v>0</v>
      </c>
      <c r="J17673" s="120">
        <v>0</v>
      </c>
    </row>
    <row r="17674" spans="1:10" ht="15" customHeight="1">
      <c r="A17674" s="46" t="s">
        <v>18777</v>
      </c>
      <c r="B17674" s="46" t="s">
        <v>18778</v>
      </c>
      <c r="C17674" s="47">
        <v>81.367800000000003</v>
      </c>
      <c r="D17674" s="119" t="s">
        <v>25126</v>
      </c>
      <c r="E17674" s="46" t="s">
        <v>25128</v>
      </c>
      <c r="F17674" s="121">
        <v>9.4123999999999999</v>
      </c>
      <c r="G17674" s="87"/>
      <c r="H17674" s="112"/>
      <c r="I17674" s="120">
        <v>0</v>
      </c>
      <c r="J17674" s="120">
        <v>0</v>
      </c>
    </row>
    <row r="17675" spans="1:10" ht="15" customHeight="1">
      <c r="A17675" s="46" t="s">
        <v>18775</v>
      </c>
      <c r="B17675" s="46" t="s">
        <v>18776</v>
      </c>
      <c r="C17675" s="47">
        <v>1.5182</v>
      </c>
      <c r="D17675" s="119" t="s">
        <v>25124</v>
      </c>
      <c r="E17675" s="46" t="s">
        <v>25126</v>
      </c>
      <c r="F17675" s="121">
        <v>1.9736</v>
      </c>
      <c r="G17675" s="87"/>
      <c r="H17675" s="112"/>
      <c r="I17675" s="120">
        <v>0</v>
      </c>
      <c r="J17675" s="120">
        <v>0</v>
      </c>
    </row>
    <row r="17676" spans="1:10" ht="15" customHeight="1">
      <c r="A17676" s="46" t="s">
        <v>18773</v>
      </c>
      <c r="B17676" s="46" t="s">
        <v>18774</v>
      </c>
      <c r="C17676" s="47">
        <v>2.4958</v>
      </c>
      <c r="D17676" s="119" t="s">
        <v>25122</v>
      </c>
      <c r="E17676" s="46" t="s">
        <v>25124</v>
      </c>
      <c r="F17676" s="121">
        <v>2.3784000000000001</v>
      </c>
      <c r="G17676" s="87"/>
      <c r="H17676" s="112"/>
      <c r="I17676" s="120">
        <v>0</v>
      </c>
      <c r="J17676" s="120">
        <v>0</v>
      </c>
    </row>
    <row r="17677" spans="1:10" ht="15" customHeight="1">
      <c r="A17677" s="46" t="s">
        <v>8966</v>
      </c>
      <c r="B17677" s="46" t="s">
        <v>18772</v>
      </c>
      <c r="C17677" s="47">
        <v>1.3748</v>
      </c>
      <c r="D17677" s="119" t="s">
        <v>25120</v>
      </c>
      <c r="E17677" s="46" t="s">
        <v>25122</v>
      </c>
      <c r="F17677" s="121">
        <v>5.2375999999999996</v>
      </c>
      <c r="G17677" s="87"/>
      <c r="H17677" s="112"/>
      <c r="I17677" s="120">
        <v>138</v>
      </c>
      <c r="J17677" s="120">
        <v>0</v>
      </c>
    </row>
    <row r="17678" spans="1:10" ht="15" customHeight="1">
      <c r="A17678" s="46" t="s">
        <v>8969</v>
      </c>
      <c r="B17678" s="46" t="s">
        <v>18771</v>
      </c>
      <c r="C17678" s="47">
        <v>1.607</v>
      </c>
      <c r="D17678" s="119" t="s">
        <v>25118</v>
      </c>
      <c r="E17678" s="46" t="s">
        <v>25120</v>
      </c>
      <c r="F17678" s="121">
        <v>17.281199999999998</v>
      </c>
      <c r="G17678" s="87"/>
      <c r="H17678" s="112"/>
      <c r="I17678" s="120">
        <v>56</v>
      </c>
      <c r="J17678" s="120">
        <v>0</v>
      </c>
    </row>
    <row r="17679" spans="1:10" ht="15" customHeight="1">
      <c r="A17679" s="46" t="s">
        <v>8971</v>
      </c>
      <c r="B17679" s="46" t="s">
        <v>18770</v>
      </c>
      <c r="C17679" s="47">
        <v>0.93620000000000003</v>
      </c>
      <c r="D17679" s="119" t="s">
        <v>25116</v>
      </c>
      <c r="E17679" s="46" t="s">
        <v>25118</v>
      </c>
      <c r="F17679" s="121">
        <v>1.5182</v>
      </c>
      <c r="G17679" s="87"/>
      <c r="H17679" s="112"/>
      <c r="I17679" s="120">
        <v>58</v>
      </c>
      <c r="J17679" s="120">
        <v>0</v>
      </c>
    </row>
    <row r="17680" spans="1:10" ht="15" customHeight="1">
      <c r="A17680" s="46" t="s">
        <v>18768</v>
      </c>
      <c r="B17680" s="46" t="s">
        <v>18769</v>
      </c>
      <c r="C17680" s="47">
        <v>2.3530000000000002</v>
      </c>
      <c r="D17680" s="119" t="s">
        <v>25114</v>
      </c>
      <c r="E17680" s="46" t="s">
        <v>25116</v>
      </c>
      <c r="F17680" s="121">
        <v>1.3664000000000001</v>
      </c>
      <c r="G17680" s="87"/>
      <c r="H17680" s="112"/>
      <c r="I17680" s="120">
        <v>8</v>
      </c>
      <c r="J17680" s="120">
        <v>0</v>
      </c>
    </row>
    <row r="17681" spans="1:10" ht="15" customHeight="1">
      <c r="A17681" s="46" t="s">
        <v>18766</v>
      </c>
      <c r="B17681" s="46" t="s">
        <v>18767</v>
      </c>
      <c r="C17681" s="47">
        <v>2.4156</v>
      </c>
      <c r="D17681" s="119" t="s">
        <v>25112</v>
      </c>
      <c r="E17681" s="46" t="s">
        <v>25114</v>
      </c>
      <c r="F17681" s="121">
        <v>1.1132</v>
      </c>
      <c r="G17681" s="87"/>
      <c r="H17681" s="112"/>
      <c r="I17681" s="120">
        <v>20</v>
      </c>
      <c r="J17681" s="120">
        <v>0</v>
      </c>
    </row>
    <row r="17682" spans="1:10" ht="15" customHeight="1">
      <c r="A17682" s="46" t="s">
        <v>18764</v>
      </c>
      <c r="B17682" s="46" t="s">
        <v>18765</v>
      </c>
      <c r="C17682" s="47">
        <v>6.8752000000000004</v>
      </c>
      <c r="D17682" s="119" t="s">
        <v>25110</v>
      </c>
      <c r="E17682" s="46" t="s">
        <v>25112</v>
      </c>
      <c r="F17682" s="121">
        <v>1.5940000000000001</v>
      </c>
      <c r="G17682" s="87"/>
      <c r="H17682" s="112"/>
      <c r="I17682" s="120">
        <v>30</v>
      </c>
      <c r="J17682" s="120">
        <v>0</v>
      </c>
    </row>
    <row r="17683" spans="1:10" ht="15" customHeight="1">
      <c r="A17683" s="46" t="s">
        <v>18762</v>
      </c>
      <c r="B17683" s="46" t="s">
        <v>18763</v>
      </c>
      <c r="C17683" s="47">
        <v>12.069000000000001</v>
      </c>
      <c r="D17683" s="119" t="s">
        <v>25108</v>
      </c>
      <c r="E17683" s="46" t="s">
        <v>25110</v>
      </c>
      <c r="F17683" s="121">
        <v>3.1880000000000002</v>
      </c>
      <c r="G17683" s="87"/>
      <c r="H17683" s="112"/>
      <c r="I17683" s="120">
        <v>0</v>
      </c>
      <c r="J17683" s="120">
        <v>0</v>
      </c>
    </row>
    <row r="17684" spans="1:10" ht="15" customHeight="1">
      <c r="A17684" s="46" t="s">
        <v>18760</v>
      </c>
      <c r="B17684" s="46" t="s">
        <v>18761</v>
      </c>
      <c r="C17684" s="47">
        <v>6.2698</v>
      </c>
      <c r="D17684" s="119" t="s">
        <v>25106</v>
      </c>
      <c r="E17684" s="46" t="s">
        <v>25108</v>
      </c>
      <c r="F17684" s="121">
        <v>1.012</v>
      </c>
      <c r="G17684" s="87"/>
      <c r="H17684" s="112"/>
      <c r="I17684" s="120">
        <v>13</v>
      </c>
      <c r="J17684" s="120">
        <v>0</v>
      </c>
    </row>
    <row r="17685" spans="1:10" ht="15" customHeight="1">
      <c r="A17685" s="46" t="s">
        <v>18758</v>
      </c>
      <c r="B17685" s="46" t="s">
        <v>18759</v>
      </c>
      <c r="C17685" s="47">
        <v>1.0204</v>
      </c>
      <c r="D17685" s="119" t="s">
        <v>25104</v>
      </c>
      <c r="E17685" s="46" t="s">
        <v>25106</v>
      </c>
      <c r="F17685" s="121">
        <v>0.70840000000000003</v>
      </c>
      <c r="G17685" s="87"/>
      <c r="H17685" s="112"/>
      <c r="I17685" s="120">
        <v>2</v>
      </c>
      <c r="J17685" s="120">
        <v>0</v>
      </c>
    </row>
    <row r="17686" spans="1:10" ht="15" customHeight="1">
      <c r="A17686" s="46" t="s">
        <v>18756</v>
      </c>
      <c r="B17686" s="46" t="s">
        <v>18757</v>
      </c>
      <c r="C17686" s="47">
        <v>1.2796000000000001</v>
      </c>
      <c r="D17686" s="119" t="s">
        <v>25102</v>
      </c>
      <c r="E17686" s="46" t="s">
        <v>25104</v>
      </c>
      <c r="F17686" s="121">
        <v>0.86019999999999996</v>
      </c>
      <c r="G17686" s="87"/>
      <c r="H17686" s="112"/>
      <c r="I17686" s="120">
        <v>0</v>
      </c>
      <c r="J17686" s="120">
        <v>0</v>
      </c>
    </row>
    <row r="17687" spans="1:10" ht="15" customHeight="1">
      <c r="A17687" s="46" t="s">
        <v>18754</v>
      </c>
      <c r="B17687" s="46" t="s">
        <v>18755</v>
      </c>
      <c r="C17687" s="47">
        <v>1.3535999999999999</v>
      </c>
      <c r="D17687" s="119" t="s">
        <v>25100</v>
      </c>
      <c r="E17687" s="46" t="s">
        <v>25102</v>
      </c>
      <c r="F17687" s="121">
        <v>1.7203999999999999</v>
      </c>
      <c r="G17687" s="87"/>
      <c r="H17687" s="112"/>
      <c r="I17687" s="120">
        <v>20</v>
      </c>
      <c r="J17687" s="120">
        <v>0</v>
      </c>
    </row>
    <row r="17688" spans="1:10" ht="15" customHeight="1">
      <c r="A17688" s="46" t="s">
        <v>18752</v>
      </c>
      <c r="B17688" s="46" t="s">
        <v>18753</v>
      </c>
      <c r="C17688" s="47">
        <v>0.54879999999999995</v>
      </c>
      <c r="D17688" s="119" t="s">
        <v>25200</v>
      </c>
      <c r="E17688" s="46" t="s">
        <v>25100</v>
      </c>
      <c r="F17688" s="121">
        <v>0.96140000000000003</v>
      </c>
      <c r="G17688" s="87"/>
      <c r="H17688" s="112"/>
      <c r="I17688" s="120">
        <v>218</v>
      </c>
      <c r="J17688" s="120">
        <v>0</v>
      </c>
    </row>
    <row r="17689" spans="1:10" ht="15" customHeight="1">
      <c r="A17689" s="46" t="s">
        <v>18750</v>
      </c>
      <c r="B17689" s="46" t="s">
        <v>18751</v>
      </c>
      <c r="C17689" s="47">
        <v>0.69320000000000004</v>
      </c>
      <c r="D17689" s="119" t="s">
        <v>25198</v>
      </c>
      <c r="E17689" s="46" t="s">
        <v>25200</v>
      </c>
      <c r="F17689" s="121">
        <v>0.70840000000000003</v>
      </c>
      <c r="G17689" s="87"/>
      <c r="H17689" s="112"/>
      <c r="I17689" s="120">
        <v>0</v>
      </c>
      <c r="J17689" s="120">
        <v>0</v>
      </c>
    </row>
    <row r="17690" spans="1:10" ht="15" customHeight="1">
      <c r="A17690" s="46" t="s">
        <v>18748</v>
      </c>
      <c r="B17690" s="46" t="s">
        <v>18749</v>
      </c>
      <c r="C17690" s="47">
        <v>1.9481999999999999</v>
      </c>
      <c r="D17690" s="119" t="s">
        <v>25196</v>
      </c>
      <c r="E17690" s="46" t="s">
        <v>25198</v>
      </c>
      <c r="F17690" s="121">
        <v>0.62360000000000004</v>
      </c>
      <c r="G17690" s="87"/>
      <c r="H17690" s="112"/>
      <c r="I17690" s="120">
        <v>2</v>
      </c>
      <c r="J17690" s="120">
        <v>0</v>
      </c>
    </row>
    <row r="17691" spans="1:10" ht="15" customHeight="1">
      <c r="A17691" s="46" t="s">
        <v>18746</v>
      </c>
      <c r="B17691" s="46" t="s">
        <v>18747</v>
      </c>
      <c r="C17691" s="47">
        <v>19.802199999999999</v>
      </c>
      <c r="D17691" s="119" t="s">
        <v>25194</v>
      </c>
      <c r="E17691" s="46" t="s">
        <v>25196</v>
      </c>
      <c r="F17691" s="121">
        <v>0.83499999999999996</v>
      </c>
      <c r="G17691" s="87"/>
      <c r="H17691" s="112"/>
      <c r="I17691" s="120">
        <v>0</v>
      </c>
      <c r="J17691" s="120">
        <v>0</v>
      </c>
    </row>
    <row r="17692" spans="1:10" ht="15" customHeight="1">
      <c r="A17692" s="46" t="s">
        <v>18744</v>
      </c>
      <c r="B17692" s="46" t="s">
        <v>18745</v>
      </c>
      <c r="C17692" s="47">
        <v>12.828200000000001</v>
      </c>
      <c r="D17692" s="119" t="s">
        <v>25192</v>
      </c>
      <c r="E17692" s="46" t="s">
        <v>25194</v>
      </c>
      <c r="F17692" s="121">
        <v>0.60719999999999996</v>
      </c>
      <c r="G17692" s="87"/>
      <c r="H17692" s="112"/>
      <c r="I17692" s="120">
        <v>3</v>
      </c>
      <c r="J17692" s="120">
        <v>0</v>
      </c>
    </row>
    <row r="17693" spans="1:10" ht="15" customHeight="1">
      <c r="A17693" s="46" t="s">
        <v>18742</v>
      </c>
      <c r="B17693" s="46" t="s">
        <v>18743</v>
      </c>
      <c r="C17693" s="47">
        <v>1.4847999999999999</v>
      </c>
      <c r="D17693" s="119" t="s">
        <v>25190</v>
      </c>
      <c r="E17693" s="46" t="s">
        <v>25192</v>
      </c>
      <c r="F17693" s="121">
        <v>0.66039999999999999</v>
      </c>
      <c r="G17693" s="87"/>
      <c r="H17693" s="112"/>
      <c r="I17693" s="120">
        <v>0</v>
      </c>
      <c r="J17693" s="120">
        <v>0</v>
      </c>
    </row>
    <row r="17694" spans="1:10" ht="15" customHeight="1">
      <c r="A17694" s="46" t="s">
        <v>18740</v>
      </c>
      <c r="B17694" s="46" t="s">
        <v>18741</v>
      </c>
      <c r="C17694" s="47">
        <v>1.0449999999999999</v>
      </c>
      <c r="D17694" s="119" t="s">
        <v>25188</v>
      </c>
      <c r="E17694" s="46" t="s">
        <v>25190</v>
      </c>
      <c r="F17694" s="121">
        <v>1.1386000000000001</v>
      </c>
      <c r="G17694" s="87"/>
      <c r="H17694" s="112"/>
      <c r="I17694" s="120">
        <v>2</v>
      </c>
      <c r="J17694" s="120">
        <v>0</v>
      </c>
    </row>
    <row r="17695" spans="1:10" ht="15" customHeight="1">
      <c r="A17695" s="46" t="s">
        <v>18738</v>
      </c>
      <c r="B17695" s="46" t="s">
        <v>18739</v>
      </c>
      <c r="C17695" s="47">
        <v>1.6194</v>
      </c>
      <c r="D17695" s="119" t="s">
        <v>25186</v>
      </c>
      <c r="E17695" s="46" t="s">
        <v>25188</v>
      </c>
      <c r="F17695" s="121">
        <v>0.70840000000000003</v>
      </c>
      <c r="G17695" s="87"/>
      <c r="H17695" s="112"/>
      <c r="I17695" s="120">
        <v>35</v>
      </c>
      <c r="J17695" s="120">
        <v>0</v>
      </c>
    </row>
    <row r="17696" spans="1:10" ht="15" customHeight="1">
      <c r="A17696" s="46" t="s">
        <v>18736</v>
      </c>
      <c r="B17696" s="46" t="s">
        <v>18737</v>
      </c>
      <c r="C17696" s="47">
        <v>2.9601999999999999</v>
      </c>
      <c r="D17696" s="119" t="s">
        <v>25184</v>
      </c>
      <c r="E17696" s="46" t="s">
        <v>25186</v>
      </c>
      <c r="F17696" s="121">
        <v>1.0628</v>
      </c>
      <c r="G17696" s="87"/>
      <c r="H17696" s="112"/>
      <c r="I17696" s="120">
        <v>30</v>
      </c>
      <c r="J17696" s="120">
        <v>0</v>
      </c>
    </row>
    <row r="17697" spans="1:10" ht="15" customHeight="1">
      <c r="A17697" s="46" t="s">
        <v>18734</v>
      </c>
      <c r="B17697" s="46" t="s">
        <v>18735</v>
      </c>
      <c r="C17697" s="47">
        <v>16.860199999999999</v>
      </c>
      <c r="D17697" s="119" t="s">
        <v>25182</v>
      </c>
      <c r="E17697" s="46" t="s">
        <v>25184</v>
      </c>
      <c r="F17697" s="121">
        <v>2.6314000000000002</v>
      </c>
      <c r="G17697" s="87"/>
      <c r="H17697" s="112"/>
      <c r="I17697" s="120">
        <v>0</v>
      </c>
      <c r="J17697" s="120">
        <v>0</v>
      </c>
    </row>
    <row r="17698" spans="1:10" ht="15" customHeight="1">
      <c r="A17698" s="46" t="s">
        <v>18732</v>
      </c>
      <c r="B17698" s="46" t="s">
        <v>18733</v>
      </c>
      <c r="C17698" s="47">
        <v>1.7654000000000001</v>
      </c>
      <c r="D17698" s="119" t="s">
        <v>25180</v>
      </c>
      <c r="E17698" s="46" t="s">
        <v>25182</v>
      </c>
      <c r="F17698" s="121">
        <v>1.1132</v>
      </c>
      <c r="G17698" s="87"/>
      <c r="H17698" s="112"/>
      <c r="I17698" s="120">
        <v>61</v>
      </c>
      <c r="J17698" s="120">
        <v>0</v>
      </c>
    </row>
    <row r="17699" spans="1:10" ht="15" customHeight="1">
      <c r="A17699" s="46" t="s">
        <v>18730</v>
      </c>
      <c r="B17699" s="46" t="s">
        <v>18731</v>
      </c>
      <c r="C17699" s="47">
        <v>1.2262</v>
      </c>
      <c r="D17699" s="119" t="s">
        <v>25178</v>
      </c>
      <c r="E17699" s="46" t="s">
        <v>25180</v>
      </c>
      <c r="F17699" s="121">
        <v>0.88560000000000005</v>
      </c>
      <c r="G17699" s="87"/>
      <c r="H17699" s="112"/>
      <c r="I17699" s="120">
        <v>139</v>
      </c>
      <c r="J17699" s="120">
        <v>0</v>
      </c>
    </row>
    <row r="17700" spans="1:10" ht="15" customHeight="1">
      <c r="A17700" s="46" t="s">
        <v>18728</v>
      </c>
      <c r="B17700" s="46" t="s">
        <v>18729</v>
      </c>
      <c r="C17700" s="47">
        <v>1.7465999999999999</v>
      </c>
      <c r="D17700" s="119" t="s">
        <v>25176</v>
      </c>
      <c r="E17700" s="46" t="s">
        <v>25178</v>
      </c>
      <c r="F17700" s="121">
        <v>1.0324</v>
      </c>
      <c r="G17700" s="87"/>
      <c r="H17700" s="112"/>
      <c r="I17700" s="120">
        <v>128</v>
      </c>
      <c r="J17700" s="120">
        <v>0</v>
      </c>
    </row>
    <row r="17701" spans="1:10" ht="15" customHeight="1">
      <c r="A17701" s="46" t="s">
        <v>18726</v>
      </c>
      <c r="B17701" s="46" t="s">
        <v>18727</v>
      </c>
      <c r="C17701" s="47">
        <v>3.6236000000000002</v>
      </c>
      <c r="D17701" s="119" t="s">
        <v>25174</v>
      </c>
      <c r="E17701" s="46" t="s">
        <v>25176</v>
      </c>
      <c r="F17701" s="121">
        <v>5.4146000000000001</v>
      </c>
      <c r="G17701" s="87"/>
      <c r="H17701" s="112"/>
      <c r="I17701" s="120">
        <v>39</v>
      </c>
      <c r="J17701" s="120">
        <v>0</v>
      </c>
    </row>
    <row r="17702" spans="1:10" ht="15" customHeight="1">
      <c r="A17702" s="46" t="s">
        <v>8973</v>
      </c>
      <c r="B17702" s="46" t="s">
        <v>18725</v>
      </c>
      <c r="C17702" s="47">
        <v>3.3445999999999998</v>
      </c>
      <c r="D17702" s="119" t="s">
        <v>25172</v>
      </c>
      <c r="E17702" s="46" t="s">
        <v>25174</v>
      </c>
      <c r="F17702" s="121">
        <v>3.9470000000000001</v>
      </c>
      <c r="G17702" s="87"/>
      <c r="H17702" s="112"/>
      <c r="I17702" s="120">
        <v>222</v>
      </c>
      <c r="J17702" s="120">
        <v>0</v>
      </c>
    </row>
    <row r="17703" spans="1:10" ht="15" customHeight="1">
      <c r="A17703" s="46" t="s">
        <v>8976</v>
      </c>
      <c r="B17703" s="46" t="s">
        <v>18724</v>
      </c>
      <c r="C17703" s="47">
        <v>3.8092000000000001</v>
      </c>
      <c r="D17703" s="119" t="s">
        <v>25170</v>
      </c>
      <c r="E17703" s="46" t="s">
        <v>25172</v>
      </c>
      <c r="F17703" s="121">
        <v>3.5928</v>
      </c>
      <c r="G17703" s="87"/>
      <c r="H17703" s="112"/>
      <c r="I17703" s="120">
        <v>474</v>
      </c>
      <c r="J17703" s="120">
        <v>0</v>
      </c>
    </row>
    <row r="17704" spans="1:10" ht="15" customHeight="1">
      <c r="A17704" s="46" t="s">
        <v>8979</v>
      </c>
      <c r="B17704" s="46" t="s">
        <v>18723</v>
      </c>
      <c r="C17704" s="47">
        <v>7.0609999999999999</v>
      </c>
      <c r="D17704" s="119" t="s">
        <v>25168</v>
      </c>
      <c r="E17704" s="46" t="s">
        <v>25170</v>
      </c>
      <c r="F17704" s="121">
        <v>2.9601999999999999</v>
      </c>
      <c r="G17704" s="87"/>
      <c r="H17704" s="112"/>
      <c r="I17704" s="120">
        <v>73</v>
      </c>
      <c r="J17704" s="120">
        <v>0</v>
      </c>
    </row>
    <row r="17705" spans="1:10" ht="15" customHeight="1">
      <c r="A17705" s="46" t="s">
        <v>18721</v>
      </c>
      <c r="B17705" s="46" t="s">
        <v>18722</v>
      </c>
      <c r="C17705" s="47">
        <v>1.6978</v>
      </c>
      <c r="D17705" s="119" t="s">
        <v>25166</v>
      </c>
      <c r="E17705" s="46" t="s">
        <v>25168</v>
      </c>
      <c r="F17705" s="121">
        <v>1.6414</v>
      </c>
      <c r="G17705" s="87"/>
      <c r="H17705" s="112"/>
      <c r="I17705" s="120">
        <v>107</v>
      </c>
      <c r="J17705" s="120">
        <v>0</v>
      </c>
    </row>
    <row r="17706" spans="1:10" ht="15" customHeight="1">
      <c r="A17706" s="46" t="s">
        <v>18719</v>
      </c>
      <c r="B17706" s="46" t="s">
        <v>18720</v>
      </c>
      <c r="C17706" s="47">
        <v>32.310600000000001</v>
      </c>
      <c r="D17706" s="119" t="s">
        <v>25164</v>
      </c>
      <c r="E17706" s="46" t="s">
        <v>25166</v>
      </c>
      <c r="F17706" s="121">
        <v>4.8579999999999997</v>
      </c>
      <c r="G17706" s="87"/>
      <c r="H17706" s="112"/>
      <c r="I17706" s="120">
        <v>0</v>
      </c>
      <c r="J17706" s="120">
        <v>0</v>
      </c>
    </row>
    <row r="17707" spans="1:10" ht="15" customHeight="1">
      <c r="A17707" s="46" t="s">
        <v>18717</v>
      </c>
      <c r="B17707" s="46" t="s">
        <v>18718</v>
      </c>
      <c r="C17707" s="47">
        <v>6.8822000000000001</v>
      </c>
      <c r="D17707" s="119" t="s">
        <v>25162</v>
      </c>
      <c r="E17707" s="46" t="s">
        <v>25164</v>
      </c>
      <c r="F17707" s="121">
        <v>5.9711999999999996</v>
      </c>
      <c r="G17707" s="87"/>
      <c r="H17707" s="112"/>
      <c r="I17707" s="120">
        <v>15</v>
      </c>
      <c r="J17707" s="120">
        <v>0</v>
      </c>
    </row>
    <row r="17708" spans="1:10" ht="15" customHeight="1">
      <c r="A17708" s="46" t="s">
        <v>18715</v>
      </c>
      <c r="B17708" s="46" t="s">
        <v>18716</v>
      </c>
      <c r="C17708" s="47">
        <v>5.8346</v>
      </c>
      <c r="D17708" s="119" t="s">
        <v>25160</v>
      </c>
      <c r="E17708" s="46" t="s">
        <v>25162</v>
      </c>
      <c r="F17708" s="121">
        <v>5.2072000000000003</v>
      </c>
      <c r="G17708" s="87"/>
      <c r="H17708" s="112"/>
      <c r="I17708" s="120">
        <v>0</v>
      </c>
      <c r="J17708" s="120">
        <v>0</v>
      </c>
    </row>
    <row r="17709" spans="1:10" ht="15" customHeight="1">
      <c r="A17709" s="46" t="s">
        <v>18713</v>
      </c>
      <c r="B17709" s="46" t="s">
        <v>18714</v>
      </c>
      <c r="C17709" s="47">
        <v>10.8414</v>
      </c>
      <c r="D17709" s="119" t="s">
        <v>25158</v>
      </c>
      <c r="E17709" s="46" t="s">
        <v>25160</v>
      </c>
      <c r="F17709" s="121">
        <v>13.0052</v>
      </c>
      <c r="G17709" s="87"/>
      <c r="H17709" s="112"/>
      <c r="I17709" s="120">
        <v>30</v>
      </c>
      <c r="J17709" s="120">
        <v>0</v>
      </c>
    </row>
    <row r="17710" spans="1:10" ht="15" customHeight="1">
      <c r="A17710" s="46" t="s">
        <v>18711</v>
      </c>
      <c r="B17710" s="46" t="s">
        <v>18712</v>
      </c>
      <c r="C17710" s="47">
        <v>3.2629999999999999</v>
      </c>
      <c r="D17710" s="119" t="s">
        <v>25156</v>
      </c>
      <c r="E17710" s="46" t="s">
        <v>25158</v>
      </c>
      <c r="F17710" s="121">
        <v>8.1725999999999992</v>
      </c>
      <c r="G17710" s="87"/>
      <c r="H17710" s="112"/>
      <c r="I17710" s="120">
        <v>14</v>
      </c>
      <c r="J17710" s="120">
        <v>0</v>
      </c>
    </row>
    <row r="17711" spans="1:10" ht="15" customHeight="1">
      <c r="A17711" s="46" t="s">
        <v>18709</v>
      </c>
      <c r="B17711" s="46" t="s">
        <v>18710</v>
      </c>
      <c r="C17711" s="47">
        <v>3.3439999999999999</v>
      </c>
      <c r="D17711" s="119" t="s">
        <v>25154</v>
      </c>
      <c r="E17711" s="46" t="s">
        <v>25156</v>
      </c>
      <c r="F17711" s="121">
        <v>6.9074</v>
      </c>
      <c r="G17711" s="87"/>
      <c r="H17711" s="112"/>
      <c r="I17711" s="120">
        <v>20</v>
      </c>
      <c r="J17711" s="120">
        <v>0</v>
      </c>
    </row>
    <row r="17712" spans="1:10" ht="15" customHeight="1">
      <c r="A17712" s="46" t="s">
        <v>18707</v>
      </c>
      <c r="B17712" s="46" t="s">
        <v>18708</v>
      </c>
      <c r="C17712" s="47">
        <v>7.7930000000000001</v>
      </c>
      <c r="D17712" s="119" t="s">
        <v>25152</v>
      </c>
      <c r="E17712" s="46" t="s">
        <v>25154</v>
      </c>
      <c r="F17712" s="121">
        <v>17.8126</v>
      </c>
      <c r="G17712" s="87"/>
      <c r="H17712" s="112"/>
      <c r="I17712" s="120">
        <v>16</v>
      </c>
      <c r="J17712" s="120">
        <v>0</v>
      </c>
    </row>
    <row r="17713" spans="1:10" ht="15" customHeight="1">
      <c r="A17713" s="46" t="s">
        <v>8982</v>
      </c>
      <c r="B17713" s="46" t="s">
        <v>18706</v>
      </c>
      <c r="C17713" s="47">
        <v>2.7873999999999999</v>
      </c>
      <c r="D17713" s="119" t="s">
        <v>25150</v>
      </c>
      <c r="E17713" s="46" t="s">
        <v>25152</v>
      </c>
      <c r="F17713" s="121">
        <v>16.016200000000001</v>
      </c>
      <c r="G17713" s="87"/>
      <c r="H17713" s="112"/>
      <c r="I17713" s="120">
        <v>24</v>
      </c>
      <c r="J17713" s="120">
        <v>0</v>
      </c>
    </row>
    <row r="17714" spans="1:10" ht="15" customHeight="1">
      <c r="A17714" s="46" t="s">
        <v>8984</v>
      </c>
      <c r="B17714" s="46" t="s">
        <v>18705</v>
      </c>
      <c r="C17714" s="47">
        <v>2.7873999999999999</v>
      </c>
      <c r="D17714" s="119" t="s">
        <v>25148</v>
      </c>
      <c r="E17714" s="46" t="s">
        <v>25150</v>
      </c>
      <c r="F17714" s="121">
        <v>13.0052</v>
      </c>
      <c r="G17714" s="87"/>
      <c r="H17714" s="112"/>
      <c r="I17714" s="120">
        <v>0</v>
      </c>
      <c r="J17714" s="120">
        <v>0</v>
      </c>
    </row>
    <row r="17715" spans="1:10" ht="15" customHeight="1">
      <c r="A17715" s="46" t="s">
        <v>8987</v>
      </c>
      <c r="B17715" s="46" t="s">
        <v>18704</v>
      </c>
      <c r="C17715" s="47">
        <v>5.4816000000000003</v>
      </c>
      <c r="D17715" s="119" t="s">
        <v>24940</v>
      </c>
      <c r="E17715" s="46" t="s">
        <v>25148</v>
      </c>
      <c r="F17715" s="121">
        <v>1.923</v>
      </c>
      <c r="G17715" s="87"/>
      <c r="H17715" s="112"/>
      <c r="I17715" s="120">
        <v>37</v>
      </c>
      <c r="J17715" s="120">
        <v>0</v>
      </c>
    </row>
    <row r="17716" spans="1:10" ht="15" customHeight="1">
      <c r="A17716" s="46" t="s">
        <v>8990</v>
      </c>
      <c r="B17716" s="46" t="s">
        <v>18703</v>
      </c>
      <c r="C17716" s="47">
        <v>5.4816000000000003</v>
      </c>
      <c r="D17716" s="119" t="s">
        <v>24938</v>
      </c>
      <c r="E17716" s="46" t="s">
        <v>24940</v>
      </c>
      <c r="F17716" s="121">
        <v>1.847</v>
      </c>
      <c r="G17716" s="87"/>
      <c r="H17716" s="112"/>
      <c r="I17716" s="120">
        <v>136</v>
      </c>
      <c r="J17716" s="120">
        <v>0</v>
      </c>
    </row>
    <row r="17717" spans="1:10" ht="15" customHeight="1">
      <c r="A17717" s="46" t="s">
        <v>8993</v>
      </c>
      <c r="B17717" s="46" t="s">
        <v>18702</v>
      </c>
      <c r="C17717" s="47">
        <v>3.6274000000000002</v>
      </c>
      <c r="D17717" s="119" t="s">
        <v>24936</v>
      </c>
      <c r="E17717" s="46" t="s">
        <v>24938</v>
      </c>
      <c r="F17717" s="121">
        <v>2.0748000000000002</v>
      </c>
      <c r="G17717" s="87"/>
      <c r="H17717" s="112"/>
      <c r="I17717" s="120">
        <v>21</v>
      </c>
      <c r="J17717" s="120">
        <v>0</v>
      </c>
    </row>
    <row r="17718" spans="1:10" ht="15" customHeight="1">
      <c r="A17718" s="46" t="s">
        <v>8996</v>
      </c>
      <c r="B17718" s="46" t="s">
        <v>18701</v>
      </c>
      <c r="C17718" s="47">
        <v>3.7364000000000002</v>
      </c>
      <c r="D17718" s="119" t="s">
        <v>24934</v>
      </c>
      <c r="E17718" s="46" t="s">
        <v>24936</v>
      </c>
      <c r="F17718" s="121">
        <v>2.8592</v>
      </c>
      <c r="G17718" s="87"/>
      <c r="H17718" s="112"/>
      <c r="I17718" s="120">
        <v>39</v>
      </c>
      <c r="J17718" s="120">
        <v>0</v>
      </c>
    </row>
    <row r="17719" spans="1:10" ht="15" customHeight="1">
      <c r="A17719" s="46" t="s">
        <v>8999</v>
      </c>
      <c r="B17719" s="46" t="s">
        <v>18700</v>
      </c>
      <c r="C17719" s="47">
        <v>3.6343999999999999</v>
      </c>
      <c r="D17719" s="119" t="s">
        <v>24932</v>
      </c>
      <c r="E17719" s="46" t="s">
        <v>24934</v>
      </c>
      <c r="F17719" s="121">
        <v>9.8171999999999997</v>
      </c>
      <c r="G17719" s="87"/>
      <c r="H17719" s="112"/>
      <c r="I17719" s="120">
        <v>0</v>
      </c>
      <c r="J17719" s="120">
        <v>0</v>
      </c>
    </row>
    <row r="17720" spans="1:10" ht="15" customHeight="1">
      <c r="A17720" s="46" t="s">
        <v>9002</v>
      </c>
      <c r="B17720" s="46" t="s">
        <v>18699</v>
      </c>
      <c r="C17720" s="47">
        <v>3.8984000000000001</v>
      </c>
      <c r="D17720" s="119" t="s">
        <v>24930</v>
      </c>
      <c r="E17720" s="46" t="s">
        <v>24932</v>
      </c>
      <c r="F17720" s="121">
        <v>3.9977999999999998</v>
      </c>
      <c r="G17720" s="87"/>
      <c r="H17720" s="112"/>
      <c r="I17720" s="120">
        <v>16</v>
      </c>
      <c r="J17720" s="120">
        <v>0</v>
      </c>
    </row>
    <row r="17721" spans="1:10" ht="15" customHeight="1">
      <c r="A17721" s="46" t="s">
        <v>9005</v>
      </c>
      <c r="B17721" s="46" t="s">
        <v>18698</v>
      </c>
      <c r="C17721" s="47">
        <v>9.7918000000000003</v>
      </c>
      <c r="D17721" s="119" t="s">
        <v>24928</v>
      </c>
      <c r="E17721" s="46" t="s">
        <v>24930</v>
      </c>
      <c r="F17721" s="121">
        <v>5.1109999999999998</v>
      </c>
      <c r="G17721" s="87"/>
      <c r="H17721" s="112"/>
      <c r="I17721" s="120">
        <v>0</v>
      </c>
      <c r="J17721" s="120">
        <v>0</v>
      </c>
    </row>
    <row r="17722" spans="1:10" ht="15" customHeight="1">
      <c r="A17722" s="46" t="s">
        <v>18697</v>
      </c>
      <c r="B17722" s="46" t="s">
        <v>34298</v>
      </c>
      <c r="C17722" s="47">
        <v>2.5857999999999999</v>
      </c>
      <c r="D17722" s="119" t="s">
        <v>24926</v>
      </c>
      <c r="E17722" s="46" t="s">
        <v>24928</v>
      </c>
      <c r="F17722" s="121">
        <v>5.1867999999999999</v>
      </c>
      <c r="G17722" s="87"/>
      <c r="H17722" s="112"/>
      <c r="I17722" s="120">
        <v>20</v>
      </c>
      <c r="J17722" s="120">
        <v>0</v>
      </c>
    </row>
    <row r="17723" spans="1:10" ht="15" customHeight="1">
      <c r="A17723" s="46" t="s">
        <v>18695</v>
      </c>
      <c r="B17723" s="46" t="s">
        <v>18696</v>
      </c>
      <c r="C17723" s="47">
        <v>3.484</v>
      </c>
      <c r="D17723" s="119" t="s">
        <v>24924</v>
      </c>
      <c r="E17723" s="46" t="s">
        <v>24926</v>
      </c>
      <c r="F17723" s="121">
        <v>1.4676</v>
      </c>
      <c r="G17723" s="87"/>
      <c r="H17723" s="112"/>
      <c r="I17723" s="120">
        <v>20</v>
      </c>
      <c r="J17723" s="120">
        <v>0</v>
      </c>
    </row>
    <row r="17724" spans="1:10" ht="15" customHeight="1">
      <c r="A17724" s="46" t="s">
        <v>9008</v>
      </c>
      <c r="B17724" s="46" t="s">
        <v>18694</v>
      </c>
      <c r="C17724" s="47">
        <v>8.6026000000000007</v>
      </c>
      <c r="D17724" s="119" t="s">
        <v>24922</v>
      </c>
      <c r="E17724" s="46" t="s">
        <v>24924</v>
      </c>
      <c r="F17724" s="121">
        <v>0.83499999999999996</v>
      </c>
      <c r="G17724" s="87"/>
      <c r="H17724" s="112"/>
      <c r="I17724" s="120">
        <v>11</v>
      </c>
      <c r="J17724" s="120">
        <v>0</v>
      </c>
    </row>
    <row r="17725" spans="1:10" ht="15" customHeight="1">
      <c r="A17725" s="46" t="s">
        <v>18692</v>
      </c>
      <c r="B17725" s="46" t="s">
        <v>18693</v>
      </c>
      <c r="C17725" s="47">
        <v>3.2513999999999998</v>
      </c>
      <c r="D17725" s="119" t="s">
        <v>24920</v>
      </c>
      <c r="E17725" s="46" t="s">
        <v>24922</v>
      </c>
      <c r="F17725" s="121">
        <v>0.74039999999999995</v>
      </c>
      <c r="G17725" s="87"/>
      <c r="H17725" s="112"/>
      <c r="I17725" s="120">
        <v>20</v>
      </c>
      <c r="J17725" s="120">
        <v>0</v>
      </c>
    </row>
    <row r="17726" spans="1:10" ht="15" customHeight="1">
      <c r="A17726" s="46" t="s">
        <v>18690</v>
      </c>
      <c r="B17726" s="46" t="s">
        <v>18691</v>
      </c>
      <c r="C17726" s="47">
        <v>2.2772000000000001</v>
      </c>
      <c r="D17726" s="119" t="s">
        <v>24918</v>
      </c>
      <c r="E17726" s="46" t="s">
        <v>24920</v>
      </c>
      <c r="F17726" s="121">
        <v>0.95640000000000003</v>
      </c>
      <c r="G17726" s="87"/>
      <c r="H17726" s="112"/>
      <c r="I17726" s="120">
        <v>18</v>
      </c>
      <c r="J17726" s="120">
        <v>0</v>
      </c>
    </row>
    <row r="17727" spans="1:10" ht="15" customHeight="1">
      <c r="A17727" s="46" t="s">
        <v>18688</v>
      </c>
      <c r="B17727" s="46" t="s">
        <v>18689</v>
      </c>
      <c r="C17727" s="47">
        <v>1.7712000000000001</v>
      </c>
      <c r="D17727" s="119" t="s">
        <v>24916</v>
      </c>
      <c r="E17727" s="46" t="s">
        <v>24918</v>
      </c>
      <c r="F17727" s="121">
        <v>1.4044000000000001</v>
      </c>
      <c r="G17727" s="87"/>
      <c r="H17727" s="112"/>
      <c r="I17727" s="120">
        <v>12</v>
      </c>
      <c r="J17727" s="120">
        <v>0</v>
      </c>
    </row>
    <row r="17728" spans="1:10" ht="15" customHeight="1">
      <c r="A17728" s="46" t="s">
        <v>18686</v>
      </c>
      <c r="B17728" s="46" t="s">
        <v>18687</v>
      </c>
      <c r="C17728" s="47">
        <v>5.5941999999999998</v>
      </c>
      <c r="D17728" s="119" t="s">
        <v>24914</v>
      </c>
      <c r="E17728" s="46" t="s">
        <v>24916</v>
      </c>
      <c r="F17728" s="121">
        <v>1.9814000000000001</v>
      </c>
      <c r="G17728" s="87"/>
      <c r="H17728" s="112"/>
      <c r="I17728" s="120">
        <v>17</v>
      </c>
      <c r="J17728" s="120">
        <v>0</v>
      </c>
    </row>
    <row r="17729" spans="1:10" ht="15" customHeight="1">
      <c r="A17729" s="46" t="s">
        <v>18684</v>
      </c>
      <c r="B17729" s="46" t="s">
        <v>18685</v>
      </c>
      <c r="C17729" s="47">
        <v>76.768000000000001</v>
      </c>
      <c r="D17729" s="119" t="s">
        <v>24912</v>
      </c>
      <c r="E17729" s="46" t="s">
        <v>24914</v>
      </c>
      <c r="F17729" s="121">
        <v>3.8929999999999998</v>
      </c>
      <c r="G17729" s="87"/>
      <c r="H17729" s="112"/>
      <c r="I17729" s="120">
        <v>0</v>
      </c>
      <c r="J17729" s="120">
        <v>0</v>
      </c>
    </row>
    <row r="17730" spans="1:10" ht="15" customHeight="1">
      <c r="A17730" s="46" t="s">
        <v>31127</v>
      </c>
      <c r="B17730" s="46" t="s">
        <v>31128</v>
      </c>
      <c r="C17730" s="47">
        <v>33.6768</v>
      </c>
      <c r="D17730" s="119" t="s">
        <v>24910</v>
      </c>
      <c r="E17730" s="46" t="s">
        <v>24912</v>
      </c>
      <c r="F17730" s="121">
        <v>11.2492</v>
      </c>
      <c r="G17730" s="87"/>
      <c r="H17730" s="112"/>
      <c r="I17730" s="120">
        <v>0</v>
      </c>
      <c r="J17730" s="120">
        <v>0</v>
      </c>
    </row>
    <row r="17731" spans="1:10" ht="15" customHeight="1">
      <c r="A17731" s="46" t="s">
        <v>31125</v>
      </c>
      <c r="B17731" s="46" t="s">
        <v>31126</v>
      </c>
      <c r="C17731" s="47">
        <v>77.980400000000003</v>
      </c>
      <c r="D17731" s="119" t="s">
        <v>24908</v>
      </c>
      <c r="E17731" s="46" t="s">
        <v>24910</v>
      </c>
      <c r="F17731" s="121">
        <v>15.712400000000001</v>
      </c>
      <c r="G17731" s="87"/>
      <c r="H17731" s="112"/>
      <c r="I17731" s="120">
        <v>0</v>
      </c>
      <c r="J17731" s="120">
        <v>0</v>
      </c>
    </row>
    <row r="17732" spans="1:10" ht="15" customHeight="1">
      <c r="A17732" s="46" t="s">
        <v>31123</v>
      </c>
      <c r="B17732" s="46" t="s">
        <v>31124</v>
      </c>
      <c r="C17732" s="47">
        <v>69.124799999999993</v>
      </c>
      <c r="D17732" s="119" t="s">
        <v>24906</v>
      </c>
      <c r="E17732" s="46" t="s">
        <v>24908</v>
      </c>
      <c r="F17732" s="121">
        <v>25.225999999999999</v>
      </c>
      <c r="G17732" s="87"/>
      <c r="H17732" s="112"/>
      <c r="I17732" s="120">
        <v>0</v>
      </c>
      <c r="J17732" s="120">
        <v>0</v>
      </c>
    </row>
    <row r="17733" spans="1:10" ht="15" customHeight="1">
      <c r="A17733" s="46" t="s">
        <v>31121</v>
      </c>
      <c r="B17733" s="46" t="s">
        <v>31122</v>
      </c>
      <c r="C17733" s="47">
        <v>56.296599999999998</v>
      </c>
      <c r="D17733" s="119" t="s">
        <v>1691</v>
      </c>
      <c r="E17733" s="46" t="s">
        <v>24906</v>
      </c>
      <c r="F17733" s="121">
        <v>1.4066000000000001</v>
      </c>
      <c r="G17733" s="87"/>
      <c r="H17733" s="112"/>
      <c r="I17733" s="120">
        <v>0</v>
      </c>
      <c r="J17733" s="120">
        <v>0</v>
      </c>
    </row>
    <row r="17734" spans="1:10" ht="15" customHeight="1">
      <c r="A17734" s="46" t="s">
        <v>31119</v>
      </c>
      <c r="B17734" s="46" t="s">
        <v>31120</v>
      </c>
      <c r="C17734" s="47">
        <v>138.452</v>
      </c>
      <c r="D17734" s="119" t="s">
        <v>1694</v>
      </c>
      <c r="E17734" s="46" t="s">
        <v>1691</v>
      </c>
      <c r="F17734" s="121">
        <v>11.1328</v>
      </c>
      <c r="G17734" s="87"/>
      <c r="H17734" s="112"/>
      <c r="I17734" s="120">
        <v>0</v>
      </c>
      <c r="J17734" s="120">
        <v>0</v>
      </c>
    </row>
    <row r="17735" spans="1:10" ht="15" customHeight="1">
      <c r="A17735" s="46" t="s">
        <v>31117</v>
      </c>
      <c r="B17735" s="46" t="s">
        <v>31118</v>
      </c>
      <c r="C17735" s="47">
        <v>110.49339999999999</v>
      </c>
      <c r="D17735" s="119" t="s">
        <v>1697</v>
      </c>
      <c r="E17735" s="46" t="s">
        <v>1694</v>
      </c>
      <c r="F17735" s="121">
        <v>1.8826000000000001</v>
      </c>
      <c r="G17735" s="87"/>
      <c r="H17735" s="112"/>
      <c r="I17735" s="120">
        <v>0</v>
      </c>
      <c r="J17735" s="120">
        <v>0</v>
      </c>
    </row>
    <row r="17736" spans="1:10" ht="15" customHeight="1">
      <c r="A17736" s="46" t="s">
        <v>31115</v>
      </c>
      <c r="B17736" s="46" t="s">
        <v>31116</v>
      </c>
      <c r="C17736" s="47">
        <v>39.673400000000001</v>
      </c>
      <c r="D17736" s="119" t="s">
        <v>1703</v>
      </c>
      <c r="E17736" s="46" t="s">
        <v>1697</v>
      </c>
      <c r="F17736" s="121">
        <v>1.2854000000000001</v>
      </c>
      <c r="G17736" s="87"/>
      <c r="H17736" s="112"/>
      <c r="I17736" s="120">
        <v>0</v>
      </c>
      <c r="J17736" s="120">
        <v>0</v>
      </c>
    </row>
    <row r="17737" spans="1:10" ht="15" customHeight="1">
      <c r="A17737" s="46" t="s">
        <v>31113</v>
      </c>
      <c r="B17737" s="46" t="s">
        <v>31114</v>
      </c>
      <c r="C17737" s="47">
        <v>181.69280000000001</v>
      </c>
      <c r="D17737" s="119" t="s">
        <v>1709</v>
      </c>
      <c r="E17737" s="46" t="s">
        <v>1703</v>
      </c>
      <c r="F17737" s="121">
        <v>1.6282000000000001</v>
      </c>
      <c r="G17737" s="87"/>
      <c r="H17737" s="112"/>
      <c r="I17737" s="120">
        <v>0</v>
      </c>
      <c r="J17737" s="120">
        <v>0</v>
      </c>
    </row>
    <row r="17738" spans="1:10" ht="15" customHeight="1">
      <c r="A17738" s="46" t="s">
        <v>31111</v>
      </c>
      <c r="B17738" s="46" t="s">
        <v>31112</v>
      </c>
      <c r="C17738" s="47">
        <v>286.56920000000002</v>
      </c>
      <c r="D17738" s="119" t="s">
        <v>1712</v>
      </c>
      <c r="E17738" s="46" t="s">
        <v>1709</v>
      </c>
      <c r="F17738" s="121">
        <v>1.7712000000000001</v>
      </c>
      <c r="G17738" s="87"/>
      <c r="H17738" s="112"/>
      <c r="I17738" s="120">
        <v>0</v>
      </c>
      <c r="J17738" s="120">
        <v>0</v>
      </c>
    </row>
    <row r="17739" spans="1:10" ht="15" customHeight="1">
      <c r="A17739" s="46" t="s">
        <v>31145</v>
      </c>
      <c r="B17739" s="46" t="s">
        <v>31146</v>
      </c>
      <c r="C17739" s="47">
        <v>28.717600000000001</v>
      </c>
      <c r="D17739" s="119" t="s">
        <v>1715</v>
      </c>
      <c r="E17739" s="46" t="s">
        <v>1712</v>
      </c>
      <c r="F17739" s="121">
        <v>4.8276000000000003</v>
      </c>
      <c r="G17739" s="87"/>
      <c r="H17739" s="112"/>
      <c r="I17739" s="120">
        <v>0</v>
      </c>
      <c r="J17739" s="120">
        <v>0</v>
      </c>
    </row>
    <row r="17740" spans="1:10" ht="15" customHeight="1">
      <c r="A17740" s="46" t="s">
        <v>31143</v>
      </c>
      <c r="B17740" s="46" t="s">
        <v>31144</v>
      </c>
      <c r="C17740" s="47">
        <v>74.159800000000004</v>
      </c>
      <c r="D17740" s="119" t="s">
        <v>1717</v>
      </c>
      <c r="E17740" s="46" t="s">
        <v>1715</v>
      </c>
      <c r="F17740" s="121">
        <v>5.7687999999999997</v>
      </c>
      <c r="G17740" s="87"/>
      <c r="H17740" s="112"/>
      <c r="I17740" s="120">
        <v>0</v>
      </c>
      <c r="J17740" s="120">
        <v>0</v>
      </c>
    </row>
    <row r="17741" spans="1:10" ht="15" customHeight="1">
      <c r="A17741" s="46" t="s">
        <v>31141</v>
      </c>
      <c r="B17741" s="46" t="s">
        <v>31142</v>
      </c>
      <c r="C17741" s="47">
        <v>64.697000000000003</v>
      </c>
      <c r="D17741" s="119" t="s">
        <v>25302</v>
      </c>
      <c r="E17741" s="46" t="s">
        <v>1717</v>
      </c>
      <c r="F17741" s="121">
        <v>2.6564000000000001</v>
      </c>
      <c r="G17741" s="87"/>
      <c r="H17741" s="112"/>
      <c r="I17741" s="120">
        <v>0</v>
      </c>
      <c r="J17741" s="120">
        <v>0</v>
      </c>
    </row>
    <row r="17742" spans="1:10" ht="15" customHeight="1">
      <c r="A17742" s="46" t="s">
        <v>31139</v>
      </c>
      <c r="B17742" s="46" t="s">
        <v>31140</v>
      </c>
      <c r="C17742" s="47">
        <v>51.438800000000001</v>
      </c>
      <c r="D17742" s="119" t="s">
        <v>25301</v>
      </c>
      <c r="E17742" s="46" t="s">
        <v>25302</v>
      </c>
      <c r="F17742" s="121">
        <v>15.788399999999999</v>
      </c>
      <c r="G17742" s="87"/>
      <c r="H17742" s="112"/>
      <c r="I17742" s="120">
        <v>0</v>
      </c>
      <c r="J17742" s="120">
        <v>0</v>
      </c>
    </row>
    <row r="17743" spans="1:10" ht="15" customHeight="1">
      <c r="A17743" s="46" t="s">
        <v>31137</v>
      </c>
      <c r="B17743" s="46" t="s">
        <v>31138</v>
      </c>
      <c r="C17743" s="47">
        <v>131.29140000000001</v>
      </c>
      <c r="D17743" s="119" t="s">
        <v>25299</v>
      </c>
      <c r="E17743" s="46" t="s">
        <v>25301</v>
      </c>
      <c r="F17743" s="121">
        <v>3.6429999999999998</v>
      </c>
      <c r="G17743" s="87"/>
      <c r="H17743" s="112"/>
      <c r="I17743" s="120">
        <v>0</v>
      </c>
      <c r="J17743" s="120">
        <v>0</v>
      </c>
    </row>
    <row r="17744" spans="1:10" ht="15" customHeight="1">
      <c r="A17744" s="46" t="s">
        <v>31135</v>
      </c>
      <c r="B17744" s="46" t="s">
        <v>31136</v>
      </c>
      <c r="C17744" s="47">
        <v>101.7388</v>
      </c>
      <c r="D17744" s="119" t="s">
        <v>25297</v>
      </c>
      <c r="E17744" s="46" t="s">
        <v>25299</v>
      </c>
      <c r="F17744" s="121">
        <v>3.3652000000000002</v>
      </c>
      <c r="G17744" s="87"/>
      <c r="H17744" s="112"/>
      <c r="I17744" s="120">
        <v>0</v>
      </c>
      <c r="J17744" s="120">
        <v>0</v>
      </c>
    </row>
    <row r="17745" spans="1:10" ht="15" customHeight="1">
      <c r="A17745" s="46" t="s">
        <v>31133</v>
      </c>
      <c r="B17745" s="46" t="s">
        <v>31134</v>
      </c>
      <c r="C17745" s="47">
        <v>34.815399999999997</v>
      </c>
      <c r="D17745" s="119" t="s">
        <v>25295</v>
      </c>
      <c r="E17745" s="46" t="s">
        <v>25297</v>
      </c>
      <c r="F17745" s="121">
        <v>7.3983999999999996</v>
      </c>
      <c r="G17745" s="87"/>
      <c r="H17745" s="112"/>
      <c r="I17745" s="120">
        <v>0</v>
      </c>
      <c r="J17745" s="120">
        <v>0</v>
      </c>
    </row>
    <row r="17746" spans="1:10" ht="15" customHeight="1">
      <c r="A17746" s="46" t="s">
        <v>31131</v>
      </c>
      <c r="B17746" s="46" t="s">
        <v>31132</v>
      </c>
      <c r="C17746" s="47">
        <v>175.79740000000001</v>
      </c>
      <c r="D17746" s="119" t="s">
        <v>25293</v>
      </c>
      <c r="E17746" s="46" t="s">
        <v>25295</v>
      </c>
      <c r="F17746" s="121">
        <v>4.8326000000000002</v>
      </c>
      <c r="G17746" s="87"/>
      <c r="H17746" s="112"/>
      <c r="I17746" s="120">
        <v>0</v>
      </c>
      <c r="J17746" s="120">
        <v>0</v>
      </c>
    </row>
    <row r="17747" spans="1:10" ht="15" customHeight="1">
      <c r="A17747" s="46" t="s">
        <v>31129</v>
      </c>
      <c r="B17747" s="46" t="s">
        <v>31130</v>
      </c>
      <c r="C17747" s="47">
        <v>247.55359999999999</v>
      </c>
      <c r="D17747" s="119" t="s">
        <v>25291</v>
      </c>
      <c r="E17747" s="46" t="s">
        <v>25293</v>
      </c>
      <c r="F17747" s="121">
        <v>6.9580000000000002</v>
      </c>
      <c r="G17747" s="87"/>
      <c r="H17747" s="112"/>
      <c r="I17747" s="120">
        <v>0</v>
      </c>
      <c r="J17747" s="120">
        <v>0</v>
      </c>
    </row>
    <row r="17748" spans="1:10" ht="15" customHeight="1">
      <c r="A17748" s="46" t="s">
        <v>8560</v>
      </c>
      <c r="B17748" s="46" t="s">
        <v>31158</v>
      </c>
      <c r="C17748" s="47">
        <v>34.7346</v>
      </c>
      <c r="D17748" s="119" t="s">
        <v>25289</v>
      </c>
      <c r="E17748" s="46" t="s">
        <v>25291</v>
      </c>
      <c r="F17748" s="121">
        <v>1.67</v>
      </c>
      <c r="G17748" s="87"/>
      <c r="H17748" s="112"/>
      <c r="I17748" s="120">
        <v>291</v>
      </c>
      <c r="J17748" s="120">
        <v>0</v>
      </c>
    </row>
    <row r="17749" spans="1:10" ht="15" customHeight="1">
      <c r="A17749" s="46" t="s">
        <v>8563</v>
      </c>
      <c r="B17749" s="46" t="s">
        <v>31157</v>
      </c>
      <c r="C17749" s="47">
        <v>83.471000000000004</v>
      </c>
      <c r="D17749" s="119" t="s">
        <v>25287</v>
      </c>
      <c r="E17749" s="46" t="s">
        <v>25289</v>
      </c>
      <c r="F17749" s="121">
        <v>7.8436000000000003</v>
      </c>
      <c r="G17749" s="87"/>
      <c r="H17749" s="112"/>
      <c r="I17749" s="120">
        <v>75</v>
      </c>
      <c r="J17749" s="120">
        <v>0</v>
      </c>
    </row>
    <row r="17750" spans="1:10" ht="15" customHeight="1">
      <c r="A17750" s="46" t="s">
        <v>8569</v>
      </c>
      <c r="B17750" s="46" t="s">
        <v>31156</v>
      </c>
      <c r="C17750" s="47">
        <v>78.820400000000006</v>
      </c>
      <c r="D17750" s="119" t="s">
        <v>1729</v>
      </c>
      <c r="E17750" s="46" t="s">
        <v>25287</v>
      </c>
      <c r="F17750" s="121">
        <v>1.6194</v>
      </c>
      <c r="G17750" s="87"/>
      <c r="H17750" s="112"/>
      <c r="I17750" s="120">
        <v>142</v>
      </c>
      <c r="J17750" s="120">
        <v>0</v>
      </c>
    </row>
    <row r="17751" spans="1:10" ht="15" customHeight="1">
      <c r="A17751" s="46" t="s">
        <v>8572</v>
      </c>
      <c r="B17751" s="46" t="s">
        <v>31155</v>
      </c>
      <c r="C17751" s="47">
        <v>61.453400000000002</v>
      </c>
      <c r="D17751" s="119" t="s">
        <v>25284</v>
      </c>
      <c r="E17751" s="46" t="s">
        <v>1729</v>
      </c>
      <c r="F17751" s="121">
        <v>13.460599999999999</v>
      </c>
      <c r="G17751" s="87"/>
      <c r="H17751" s="112"/>
      <c r="I17751" s="120">
        <v>132</v>
      </c>
      <c r="J17751" s="120">
        <v>0</v>
      </c>
    </row>
    <row r="17752" spans="1:10" ht="15" customHeight="1">
      <c r="A17752" s="46" t="s">
        <v>31153</v>
      </c>
      <c r="B17752" s="46" t="s">
        <v>31154</v>
      </c>
      <c r="C17752" s="47">
        <v>153.11439999999999</v>
      </c>
      <c r="D17752" s="119" t="s">
        <v>1732</v>
      </c>
      <c r="E17752" s="46" t="s">
        <v>25284</v>
      </c>
      <c r="F17752" s="121">
        <v>2.1760000000000002</v>
      </c>
      <c r="G17752" s="87"/>
      <c r="H17752" s="112"/>
      <c r="I17752" s="120">
        <v>0</v>
      </c>
      <c r="J17752" s="120">
        <v>0</v>
      </c>
    </row>
    <row r="17753" spans="1:10" ht="15" customHeight="1">
      <c r="A17753" s="46" t="s">
        <v>8575</v>
      </c>
      <c r="B17753" s="46" t="s">
        <v>31152</v>
      </c>
      <c r="C17753" s="47">
        <v>113.8156</v>
      </c>
      <c r="D17753" s="119" t="s">
        <v>1737</v>
      </c>
      <c r="E17753" s="46" t="s">
        <v>1732</v>
      </c>
      <c r="F17753" s="121">
        <v>3.8662000000000001</v>
      </c>
      <c r="G17753" s="87"/>
      <c r="H17753" s="112"/>
      <c r="I17753" s="120">
        <v>180</v>
      </c>
      <c r="J17753" s="120">
        <v>0</v>
      </c>
    </row>
    <row r="17754" spans="1:10" ht="15" customHeight="1">
      <c r="A17754" s="46" t="s">
        <v>8581</v>
      </c>
      <c r="B17754" s="46" t="s">
        <v>31151</v>
      </c>
      <c r="C17754" s="47">
        <v>42.628799999999998</v>
      </c>
      <c r="D17754" s="119" t="s">
        <v>1743</v>
      </c>
      <c r="E17754" s="46" t="s">
        <v>1737</v>
      </c>
      <c r="F17754" s="121">
        <v>3.6434000000000002</v>
      </c>
      <c r="G17754" s="87"/>
      <c r="H17754" s="112"/>
      <c r="I17754" s="120">
        <v>648</v>
      </c>
      <c r="J17754" s="120">
        <v>0</v>
      </c>
    </row>
    <row r="17755" spans="1:10" ht="15" customHeight="1">
      <c r="A17755" s="46" t="s">
        <v>31149</v>
      </c>
      <c r="B17755" s="46" t="s">
        <v>31150</v>
      </c>
      <c r="C17755" s="47">
        <v>192.14259999999999</v>
      </c>
      <c r="D17755" s="119" t="s">
        <v>1745</v>
      </c>
      <c r="E17755" s="46" t="s">
        <v>1743</v>
      </c>
      <c r="F17755" s="121">
        <v>4.2</v>
      </c>
      <c r="G17755" s="87"/>
      <c r="H17755" s="112"/>
      <c r="I17755" s="120">
        <v>2</v>
      </c>
      <c r="J17755" s="120">
        <v>0</v>
      </c>
    </row>
    <row r="17756" spans="1:10" ht="15" customHeight="1">
      <c r="A17756" s="46" t="s">
        <v>31147</v>
      </c>
      <c r="B17756" s="46" t="s">
        <v>31148</v>
      </c>
      <c r="C17756" s="47">
        <v>261.11559999999997</v>
      </c>
      <c r="D17756" s="119" t="s">
        <v>1747</v>
      </c>
      <c r="E17756" s="46" t="s">
        <v>1745</v>
      </c>
      <c r="F17756" s="121">
        <v>5.8448000000000002</v>
      </c>
      <c r="G17756" s="87"/>
      <c r="H17756" s="112"/>
      <c r="I17756" s="120">
        <v>3</v>
      </c>
      <c r="J17756" s="120">
        <v>0</v>
      </c>
    </row>
    <row r="17757" spans="1:10" ht="15" customHeight="1">
      <c r="A17757" s="46" t="s">
        <v>31188</v>
      </c>
      <c r="B17757" s="46" t="s">
        <v>31183</v>
      </c>
      <c r="C17757" s="47">
        <v>2.0407999999999999</v>
      </c>
      <c r="D17757" s="119" t="s">
        <v>1749</v>
      </c>
      <c r="E17757" s="46" t="s">
        <v>1747</v>
      </c>
      <c r="F17757" s="121">
        <v>6.7304000000000004</v>
      </c>
      <c r="G17757" s="87"/>
      <c r="H17757" s="112"/>
      <c r="I17757" s="120">
        <v>8730</v>
      </c>
      <c r="J17757" s="120">
        <v>0</v>
      </c>
    </row>
    <row r="17758" spans="1:10" ht="15" customHeight="1">
      <c r="A17758" s="46" t="s">
        <v>31186</v>
      </c>
      <c r="B17758" s="46" t="s">
        <v>31187</v>
      </c>
      <c r="C17758" s="47">
        <v>2.6688000000000001</v>
      </c>
      <c r="D17758" s="119" t="s">
        <v>25277</v>
      </c>
      <c r="E17758" s="46" t="s">
        <v>1749</v>
      </c>
      <c r="F17758" s="121">
        <v>9.5823999999999998</v>
      </c>
      <c r="G17758" s="87"/>
      <c r="H17758" s="112"/>
      <c r="I17758" s="120">
        <v>4400</v>
      </c>
      <c r="J17758" s="120">
        <v>0</v>
      </c>
    </row>
    <row r="17759" spans="1:10" ht="15" customHeight="1">
      <c r="A17759" s="46" t="s">
        <v>31184</v>
      </c>
      <c r="B17759" s="46" t="s">
        <v>31185</v>
      </c>
      <c r="C17759" s="47">
        <v>1.827</v>
      </c>
      <c r="D17759" s="119" t="s">
        <v>1751</v>
      </c>
      <c r="E17759" s="46" t="s">
        <v>25277</v>
      </c>
      <c r="F17759" s="121">
        <v>1.1637999999999999</v>
      </c>
      <c r="G17759" s="87"/>
      <c r="H17759" s="112"/>
      <c r="I17759" s="120">
        <v>200</v>
      </c>
      <c r="J17759" s="120">
        <v>0</v>
      </c>
    </row>
    <row r="17760" spans="1:10" ht="15" customHeight="1">
      <c r="A17760" s="46" t="s">
        <v>31182</v>
      </c>
      <c r="B17760" s="46" t="s">
        <v>31183</v>
      </c>
      <c r="C17760" s="47">
        <v>6.2283999999999997</v>
      </c>
      <c r="D17760" s="119" t="s">
        <v>1753</v>
      </c>
      <c r="E17760" s="46" t="s">
        <v>1751</v>
      </c>
      <c r="F17760" s="121">
        <v>10.222</v>
      </c>
      <c r="G17760" s="87"/>
      <c r="H17760" s="112"/>
      <c r="I17760" s="120">
        <v>1690</v>
      </c>
      <c r="J17760" s="120">
        <v>0</v>
      </c>
    </row>
    <row r="17761" spans="1:10" ht="15" customHeight="1">
      <c r="A17761" s="46" t="s">
        <v>31180</v>
      </c>
      <c r="B17761" s="46" t="s">
        <v>31181</v>
      </c>
      <c r="C17761" s="47">
        <v>3.1756000000000002</v>
      </c>
      <c r="D17761" s="119" t="s">
        <v>1755</v>
      </c>
      <c r="E17761" s="46" t="s">
        <v>1753</v>
      </c>
      <c r="F17761" s="121">
        <v>1.6446000000000001</v>
      </c>
      <c r="G17761" s="87"/>
      <c r="H17761" s="112"/>
      <c r="I17761" s="120">
        <v>100</v>
      </c>
      <c r="J17761" s="120">
        <v>0</v>
      </c>
    </row>
    <row r="17762" spans="1:10" ht="15" customHeight="1">
      <c r="A17762" s="46" t="s">
        <v>31178</v>
      </c>
      <c r="B17762" s="46" t="s">
        <v>31179</v>
      </c>
      <c r="C17762" s="47">
        <v>7.2034000000000002</v>
      </c>
      <c r="D17762" s="119" t="s">
        <v>1759</v>
      </c>
      <c r="E17762" s="46" t="s">
        <v>1755</v>
      </c>
      <c r="F17762" s="121">
        <v>2.9325999999999999</v>
      </c>
      <c r="G17762" s="87"/>
      <c r="H17762" s="112"/>
      <c r="I17762" s="120">
        <v>150</v>
      </c>
      <c r="J17762" s="120">
        <v>0</v>
      </c>
    </row>
    <row r="17763" spans="1:10" ht="15" customHeight="1">
      <c r="A17763" s="46" t="s">
        <v>31176</v>
      </c>
      <c r="B17763" s="46" t="s">
        <v>31177</v>
      </c>
      <c r="C17763" s="47">
        <v>4.7843999999999998</v>
      </c>
      <c r="D17763" s="119" t="s">
        <v>1764</v>
      </c>
      <c r="E17763" s="46" t="s">
        <v>1759</v>
      </c>
      <c r="F17763" s="121">
        <v>2.7326000000000001</v>
      </c>
      <c r="G17763" s="87"/>
      <c r="H17763" s="112"/>
      <c r="I17763" s="120">
        <v>0</v>
      </c>
      <c r="J17763" s="120">
        <v>0</v>
      </c>
    </row>
    <row r="17764" spans="1:10" ht="15" customHeight="1">
      <c r="A17764" s="46" t="s">
        <v>31174</v>
      </c>
      <c r="B17764" s="46" t="s">
        <v>31175</v>
      </c>
      <c r="C17764" s="47">
        <v>14.7784</v>
      </c>
      <c r="D17764" s="119" t="s">
        <v>1767</v>
      </c>
      <c r="E17764" s="46" t="s">
        <v>1764</v>
      </c>
      <c r="F17764" s="121">
        <v>3.2639999999999998</v>
      </c>
      <c r="G17764" s="87"/>
      <c r="H17764" s="112"/>
      <c r="I17764" s="120">
        <v>0</v>
      </c>
      <c r="J17764" s="120">
        <v>0</v>
      </c>
    </row>
    <row r="17765" spans="1:10" ht="15" customHeight="1">
      <c r="A17765" s="46" t="s">
        <v>31172</v>
      </c>
      <c r="B17765" s="46" t="s">
        <v>31173</v>
      </c>
      <c r="C17765" s="47">
        <v>20.006599999999999</v>
      </c>
      <c r="D17765" s="119" t="s">
        <v>1770</v>
      </c>
      <c r="E17765" s="46" t="s">
        <v>1767</v>
      </c>
      <c r="F17765" s="121">
        <v>7.6006</v>
      </c>
      <c r="G17765" s="87"/>
      <c r="H17765" s="112"/>
      <c r="I17765" s="120">
        <v>40</v>
      </c>
      <c r="J17765" s="120">
        <v>0</v>
      </c>
    </row>
    <row r="17766" spans="1:10" ht="15" customHeight="1">
      <c r="A17766" s="46" t="s">
        <v>31170</v>
      </c>
      <c r="B17766" s="46" t="s">
        <v>31171</v>
      </c>
      <c r="C17766" s="47">
        <v>2.4316</v>
      </c>
      <c r="D17766" s="119" t="s">
        <v>1773</v>
      </c>
      <c r="E17766" s="46" t="s">
        <v>1770</v>
      </c>
      <c r="F17766" s="121">
        <v>7.8310000000000004</v>
      </c>
      <c r="G17766" s="87"/>
      <c r="H17766" s="112"/>
      <c r="I17766" s="120">
        <v>250</v>
      </c>
      <c r="J17766" s="120">
        <v>0</v>
      </c>
    </row>
    <row r="17767" spans="1:10" ht="15" customHeight="1">
      <c r="A17767" s="46" t="s">
        <v>31168</v>
      </c>
      <c r="B17767" s="46" t="s">
        <v>31169</v>
      </c>
      <c r="C17767" s="47">
        <v>3.2968000000000002</v>
      </c>
      <c r="D17767" s="119" t="s">
        <v>25267</v>
      </c>
      <c r="E17767" s="46" t="s">
        <v>1773</v>
      </c>
      <c r="F17767" s="121">
        <v>3.952</v>
      </c>
      <c r="G17767" s="87"/>
      <c r="H17767" s="112"/>
      <c r="I17767" s="120">
        <v>750</v>
      </c>
      <c r="J17767" s="120">
        <v>0</v>
      </c>
    </row>
    <row r="17768" spans="1:10" ht="15" customHeight="1">
      <c r="A17768" s="46" t="s">
        <v>31166</v>
      </c>
      <c r="B17768" s="46" t="s">
        <v>31167</v>
      </c>
      <c r="C17768" s="47">
        <v>6.7404000000000002</v>
      </c>
      <c r="D17768" s="119" t="s">
        <v>25265</v>
      </c>
      <c r="E17768" s="46" t="s">
        <v>25267</v>
      </c>
      <c r="F17768" s="121">
        <v>21.354800000000001</v>
      </c>
      <c r="G17768" s="87"/>
      <c r="H17768" s="112"/>
      <c r="I17768" s="120">
        <v>75</v>
      </c>
      <c r="J17768" s="120">
        <v>0</v>
      </c>
    </row>
    <row r="17769" spans="1:10" ht="15" customHeight="1">
      <c r="A17769" s="46" t="s">
        <v>31164</v>
      </c>
      <c r="B17769" s="46" t="s">
        <v>31165</v>
      </c>
      <c r="C17769" s="47">
        <v>9.3293999999999997</v>
      </c>
      <c r="D17769" s="119" t="s">
        <v>25263</v>
      </c>
      <c r="E17769" s="46" t="s">
        <v>25265</v>
      </c>
      <c r="F17769" s="121">
        <v>3.6434000000000002</v>
      </c>
      <c r="G17769" s="87"/>
      <c r="H17769" s="112"/>
      <c r="I17769" s="120">
        <v>0</v>
      </c>
      <c r="J17769" s="120">
        <v>0</v>
      </c>
    </row>
    <row r="17770" spans="1:10" ht="15" customHeight="1">
      <c r="A17770" s="46" t="s">
        <v>31162</v>
      </c>
      <c r="B17770" s="46" t="s">
        <v>31163</v>
      </c>
      <c r="C17770" s="47">
        <v>1.6739999999999999</v>
      </c>
      <c r="D17770" s="119" t="s">
        <v>25261</v>
      </c>
      <c r="E17770" s="46" t="s">
        <v>25263</v>
      </c>
      <c r="F17770" s="121">
        <v>4.5544000000000002</v>
      </c>
      <c r="G17770" s="87"/>
      <c r="H17770" s="112"/>
      <c r="I17770" s="120">
        <v>100</v>
      </c>
      <c r="J17770" s="120">
        <v>0</v>
      </c>
    </row>
    <row r="17771" spans="1:10" ht="15" customHeight="1">
      <c r="A17771" s="46" t="s">
        <v>5045</v>
      </c>
      <c r="B17771" s="46" t="s">
        <v>31161</v>
      </c>
      <c r="C17771" s="47">
        <v>3.5994000000000002</v>
      </c>
      <c r="D17771" s="119" t="s">
        <v>25259</v>
      </c>
      <c r="E17771" s="46" t="s">
        <v>25261</v>
      </c>
      <c r="F17771" s="121">
        <v>5.9965999999999999</v>
      </c>
      <c r="G17771" s="87"/>
      <c r="H17771" s="112"/>
      <c r="I17771" s="120">
        <v>0</v>
      </c>
      <c r="J17771" s="120">
        <v>0</v>
      </c>
    </row>
    <row r="17772" spans="1:10" ht="15" customHeight="1">
      <c r="A17772" s="46" t="s">
        <v>5048</v>
      </c>
      <c r="B17772" s="46" t="s">
        <v>31160</v>
      </c>
      <c r="C17772" s="47">
        <v>4.9062000000000001</v>
      </c>
      <c r="D17772" s="119" t="s">
        <v>25257</v>
      </c>
      <c r="E17772" s="46" t="s">
        <v>25259</v>
      </c>
      <c r="F17772" s="121">
        <v>9.9412000000000003</v>
      </c>
      <c r="G17772" s="87"/>
      <c r="H17772" s="112"/>
      <c r="I17772" s="120">
        <v>1050</v>
      </c>
      <c r="J17772" s="120">
        <v>0</v>
      </c>
    </row>
    <row r="17773" spans="1:10" ht="15" customHeight="1">
      <c r="A17773" s="46" t="s">
        <v>5053</v>
      </c>
      <c r="B17773" s="46" t="s">
        <v>31159</v>
      </c>
      <c r="C17773" s="47">
        <v>9.0389999999999997</v>
      </c>
      <c r="D17773" s="119" t="s">
        <v>25255</v>
      </c>
      <c r="E17773" s="46" t="s">
        <v>25257</v>
      </c>
      <c r="F17773" s="121">
        <v>9.7411999999999992</v>
      </c>
      <c r="G17773" s="87"/>
      <c r="H17773" s="112"/>
      <c r="I17773" s="120">
        <v>325</v>
      </c>
      <c r="J17773" s="120">
        <v>0</v>
      </c>
    </row>
    <row r="17774" spans="1:10" ht="15" customHeight="1">
      <c r="A17774" s="46" t="s">
        <v>31204</v>
      </c>
      <c r="B17774" s="46" t="s">
        <v>31205</v>
      </c>
      <c r="C17774" s="47">
        <v>1.6497999999999999</v>
      </c>
      <c r="D17774" s="119" t="s">
        <v>25253</v>
      </c>
      <c r="E17774" s="46" t="s">
        <v>25255</v>
      </c>
      <c r="F17774" s="121">
        <v>11.816000000000001</v>
      </c>
      <c r="G17774" s="87"/>
      <c r="H17774" s="112"/>
      <c r="I17774" s="120">
        <v>2800</v>
      </c>
      <c r="J17774" s="120">
        <v>0</v>
      </c>
    </row>
    <row r="17775" spans="1:10" ht="15" customHeight="1">
      <c r="A17775" s="46" t="s">
        <v>31202</v>
      </c>
      <c r="B17775" s="46" t="s">
        <v>31203</v>
      </c>
      <c r="C17775" s="47">
        <v>2.4630000000000001</v>
      </c>
      <c r="D17775" s="119" t="s">
        <v>1784</v>
      </c>
      <c r="E17775" s="46" t="s">
        <v>25253</v>
      </c>
      <c r="F17775" s="121">
        <v>0.94340000000000002</v>
      </c>
      <c r="G17775" s="87"/>
      <c r="H17775" s="112"/>
      <c r="I17775" s="120">
        <v>308</v>
      </c>
      <c r="J17775" s="120">
        <v>0</v>
      </c>
    </row>
    <row r="17776" spans="1:10" ht="15" customHeight="1">
      <c r="A17776" s="46" t="s">
        <v>31200</v>
      </c>
      <c r="B17776" s="46" t="s">
        <v>31201</v>
      </c>
      <c r="C17776" s="47">
        <v>4.2755999999999998</v>
      </c>
      <c r="D17776" s="119" t="s">
        <v>1787</v>
      </c>
      <c r="E17776" s="46" t="s">
        <v>1784</v>
      </c>
      <c r="F17776" s="121">
        <v>6.8822000000000001</v>
      </c>
      <c r="G17776" s="87"/>
      <c r="H17776" s="112"/>
      <c r="I17776" s="120">
        <v>100</v>
      </c>
      <c r="J17776" s="120">
        <v>0</v>
      </c>
    </row>
    <row r="17777" spans="1:10" ht="15" customHeight="1">
      <c r="A17777" s="46" t="s">
        <v>31198</v>
      </c>
      <c r="B17777" s="46" t="s">
        <v>31199</v>
      </c>
      <c r="C17777" s="47">
        <v>6.5293999999999999</v>
      </c>
      <c r="D17777" s="119" t="s">
        <v>1790</v>
      </c>
      <c r="E17777" s="46" t="s">
        <v>1787</v>
      </c>
      <c r="F17777" s="121">
        <v>1.2347999999999999</v>
      </c>
      <c r="G17777" s="87"/>
      <c r="H17777" s="112"/>
      <c r="I17777" s="120">
        <v>0</v>
      </c>
      <c r="J17777" s="120">
        <v>0</v>
      </c>
    </row>
    <row r="17778" spans="1:10" ht="15" customHeight="1">
      <c r="A17778" s="46" t="s">
        <v>31196</v>
      </c>
      <c r="B17778" s="46" t="s">
        <v>31197</v>
      </c>
      <c r="C17778" s="47">
        <v>2.1145999999999998</v>
      </c>
      <c r="D17778" s="119" t="s">
        <v>1796</v>
      </c>
      <c r="E17778" s="46" t="s">
        <v>1790</v>
      </c>
      <c r="F17778" s="121">
        <v>1.4676</v>
      </c>
      <c r="G17778" s="87"/>
      <c r="H17778" s="112"/>
      <c r="I17778" s="120">
        <v>42</v>
      </c>
      <c r="J17778" s="120">
        <v>0</v>
      </c>
    </row>
    <row r="17779" spans="1:10" ht="15" customHeight="1">
      <c r="A17779" s="46" t="s">
        <v>31194</v>
      </c>
      <c r="B17779" s="46" t="s">
        <v>31195</v>
      </c>
      <c r="C17779" s="47">
        <v>3.2995999999999999</v>
      </c>
      <c r="D17779" s="119" t="s">
        <v>1802</v>
      </c>
      <c r="E17779" s="46" t="s">
        <v>1796</v>
      </c>
      <c r="F17779" s="121">
        <v>1.8218000000000001</v>
      </c>
      <c r="G17779" s="87"/>
      <c r="H17779" s="112"/>
      <c r="I17779" s="120">
        <v>50</v>
      </c>
      <c r="J17779" s="120">
        <v>0</v>
      </c>
    </row>
    <row r="17780" spans="1:10" ht="15" customHeight="1">
      <c r="A17780" s="46" t="s">
        <v>31192</v>
      </c>
      <c r="B17780" s="46" t="s">
        <v>31193</v>
      </c>
      <c r="C17780" s="47">
        <v>5.3444000000000003</v>
      </c>
      <c r="D17780" s="119" t="s">
        <v>1805</v>
      </c>
      <c r="E17780" s="46" t="s">
        <v>1802</v>
      </c>
      <c r="F17780" s="121">
        <v>2.1507999999999998</v>
      </c>
      <c r="G17780" s="87"/>
      <c r="H17780" s="112"/>
      <c r="I17780" s="120">
        <v>30</v>
      </c>
      <c r="J17780" s="120">
        <v>0</v>
      </c>
    </row>
    <row r="17781" spans="1:10" ht="15" customHeight="1">
      <c r="A17781" s="46" t="s">
        <v>31190</v>
      </c>
      <c r="B17781" s="46" t="s">
        <v>31191</v>
      </c>
      <c r="C17781" s="47">
        <v>8.7135999999999996</v>
      </c>
      <c r="D17781" s="119" t="s">
        <v>1808</v>
      </c>
      <c r="E17781" s="46" t="s">
        <v>1805</v>
      </c>
      <c r="F17781" s="121">
        <v>6.0422000000000002</v>
      </c>
      <c r="G17781" s="87"/>
      <c r="H17781" s="112"/>
      <c r="I17781" s="120">
        <v>275</v>
      </c>
      <c r="J17781" s="120">
        <v>0</v>
      </c>
    </row>
    <row r="17782" spans="1:10" ht="15" customHeight="1">
      <c r="A17782" s="46" t="s">
        <v>31189</v>
      </c>
      <c r="B17782" s="46" t="s">
        <v>34300</v>
      </c>
      <c r="C17782" s="47">
        <v>2.6720000000000002</v>
      </c>
      <c r="D17782" s="119" t="s">
        <v>33777</v>
      </c>
      <c r="E17782" s="46" t="s">
        <v>1808</v>
      </c>
      <c r="F17782" s="121">
        <v>3.0859999999999999</v>
      </c>
      <c r="G17782" s="87"/>
      <c r="H17782" s="112"/>
      <c r="I17782" s="120">
        <v>550</v>
      </c>
      <c r="J17782" s="120">
        <v>0</v>
      </c>
    </row>
    <row r="17783" spans="1:10" ht="15" customHeight="1">
      <c r="A17783" s="46" t="s">
        <v>31212</v>
      </c>
      <c r="B17783" s="46" t="s">
        <v>31213</v>
      </c>
      <c r="C17783" s="47">
        <v>1.788</v>
      </c>
      <c r="D17783" s="119" t="s">
        <v>1811</v>
      </c>
      <c r="E17783" s="46" t="s">
        <v>33777</v>
      </c>
      <c r="F17783" s="121">
        <v>7.1756000000000002</v>
      </c>
      <c r="G17783" s="87"/>
      <c r="H17783" s="112"/>
      <c r="I17783" s="120">
        <v>500</v>
      </c>
      <c r="J17783" s="120">
        <v>0</v>
      </c>
    </row>
    <row r="17784" spans="1:10" ht="15" customHeight="1">
      <c r="A17784" s="46" t="s">
        <v>31210</v>
      </c>
      <c r="B17784" s="46" t="s">
        <v>31211</v>
      </c>
      <c r="C17784" s="47">
        <v>2.4834000000000001</v>
      </c>
      <c r="D17784" s="119" t="s">
        <v>25334</v>
      </c>
      <c r="E17784" s="46" t="s">
        <v>1811</v>
      </c>
      <c r="F17784" s="121">
        <v>0.83499999999999996</v>
      </c>
      <c r="G17784" s="87"/>
      <c r="H17784" s="112"/>
      <c r="I17784" s="120">
        <v>0</v>
      </c>
      <c r="J17784" s="120">
        <v>0</v>
      </c>
    </row>
    <row r="17785" spans="1:10" ht="15" customHeight="1">
      <c r="A17785" s="46" t="s">
        <v>31208</v>
      </c>
      <c r="B17785" s="46" t="s">
        <v>31209</v>
      </c>
      <c r="C17785" s="47">
        <v>4.2713999999999999</v>
      </c>
      <c r="D17785" s="119" t="s">
        <v>1700</v>
      </c>
      <c r="E17785" s="46" t="s">
        <v>25334</v>
      </c>
      <c r="F17785" s="121">
        <v>1.2145999999999999</v>
      </c>
      <c r="G17785" s="87"/>
      <c r="H17785" s="112"/>
      <c r="I17785" s="120">
        <v>0</v>
      </c>
      <c r="J17785" s="120">
        <v>0</v>
      </c>
    </row>
    <row r="17786" spans="1:10" ht="15" customHeight="1">
      <c r="A17786" s="46" t="s">
        <v>31206</v>
      </c>
      <c r="B17786" s="46" t="s">
        <v>31207</v>
      </c>
      <c r="C17786" s="47">
        <v>6.9531999999999998</v>
      </c>
      <c r="D17786" s="119" t="s">
        <v>1706</v>
      </c>
      <c r="E17786" s="46" t="s">
        <v>1700</v>
      </c>
      <c r="F17786" s="121">
        <v>1.5686</v>
      </c>
      <c r="G17786" s="87"/>
      <c r="H17786" s="112"/>
      <c r="I17786" s="120">
        <v>0</v>
      </c>
      <c r="J17786" s="120">
        <v>0</v>
      </c>
    </row>
    <row r="17787" spans="1:10" ht="15" customHeight="1">
      <c r="A17787" s="46" t="s">
        <v>31233</v>
      </c>
      <c r="B17787" s="46" t="s">
        <v>31234</v>
      </c>
      <c r="C17787" s="47">
        <v>1.3011999999999999</v>
      </c>
      <c r="D17787" s="119" t="s">
        <v>1720</v>
      </c>
      <c r="E17787" s="46" t="s">
        <v>1706</v>
      </c>
      <c r="F17787" s="121">
        <v>3.4409999999999998</v>
      </c>
      <c r="G17787" s="87"/>
      <c r="H17787" s="112"/>
      <c r="I17787" s="120">
        <v>0</v>
      </c>
      <c r="J17787" s="120">
        <v>0</v>
      </c>
    </row>
    <row r="17788" spans="1:10" ht="15" customHeight="1">
      <c r="A17788" s="46" t="s">
        <v>31231</v>
      </c>
      <c r="B17788" s="46" t="s">
        <v>31232</v>
      </c>
      <c r="C17788" s="47">
        <v>1.9032</v>
      </c>
      <c r="D17788" s="119" t="s">
        <v>1723</v>
      </c>
      <c r="E17788" s="46" t="s">
        <v>1720</v>
      </c>
      <c r="F17788" s="121">
        <v>4.5544000000000002</v>
      </c>
      <c r="G17788" s="87"/>
      <c r="H17788" s="112"/>
      <c r="I17788" s="120">
        <v>250</v>
      </c>
      <c r="J17788" s="120">
        <v>0</v>
      </c>
    </row>
    <row r="17789" spans="1:10" ht="15" customHeight="1">
      <c r="A17789" s="46" t="s">
        <v>34301</v>
      </c>
      <c r="B17789" s="46" t="s">
        <v>34302</v>
      </c>
      <c r="C17789" s="47">
        <v>75.5184</v>
      </c>
      <c r="D17789" s="119" t="s">
        <v>25328</v>
      </c>
      <c r="E17789" s="46" t="s">
        <v>1723</v>
      </c>
      <c r="F17789" s="121">
        <v>4.5544000000000002</v>
      </c>
      <c r="G17789" s="87"/>
      <c r="H17789" s="112"/>
      <c r="I17789" s="120">
        <v>20</v>
      </c>
      <c r="J17789" s="120">
        <v>0</v>
      </c>
    </row>
    <row r="17790" spans="1:10" ht="15" customHeight="1">
      <c r="A17790" s="46" t="s">
        <v>31229</v>
      </c>
      <c r="B17790" s="46" t="s">
        <v>31230</v>
      </c>
      <c r="C17790" s="47">
        <v>1.0456000000000001</v>
      </c>
      <c r="D17790" s="119" t="s">
        <v>25326</v>
      </c>
      <c r="E17790" s="46" t="s">
        <v>25328</v>
      </c>
      <c r="F17790" s="121">
        <v>2.1254</v>
      </c>
      <c r="G17790" s="87"/>
      <c r="H17790" s="112"/>
      <c r="I17790" s="120">
        <v>0</v>
      </c>
      <c r="J17790" s="120">
        <v>0</v>
      </c>
    </row>
    <row r="17791" spans="1:10" ht="15" customHeight="1">
      <c r="A17791" s="46" t="s">
        <v>31228</v>
      </c>
      <c r="B17791" s="46" t="s">
        <v>31187</v>
      </c>
      <c r="C17791" s="47">
        <v>1.8544</v>
      </c>
      <c r="D17791" s="119" t="s">
        <v>1734</v>
      </c>
      <c r="E17791" s="46" t="s">
        <v>25326</v>
      </c>
      <c r="F17791" s="121">
        <v>2.9601999999999999</v>
      </c>
      <c r="G17791" s="87"/>
      <c r="H17791" s="112"/>
      <c r="I17791" s="120">
        <v>100</v>
      </c>
      <c r="J17791" s="120">
        <v>0</v>
      </c>
    </row>
    <row r="17792" spans="1:10" ht="15" customHeight="1">
      <c r="A17792" s="46" t="s">
        <v>31226</v>
      </c>
      <c r="B17792" s="46" t="s">
        <v>31227</v>
      </c>
      <c r="C17792" s="47">
        <v>2.9765999999999999</v>
      </c>
      <c r="D17792" s="119" t="s">
        <v>1740</v>
      </c>
      <c r="E17792" s="46" t="s">
        <v>1734</v>
      </c>
      <c r="F17792" s="121">
        <v>3.8206000000000002</v>
      </c>
      <c r="G17792" s="87"/>
      <c r="H17792" s="112"/>
      <c r="I17792" s="120">
        <v>950</v>
      </c>
      <c r="J17792" s="120">
        <v>0</v>
      </c>
    </row>
    <row r="17793" spans="1:10" ht="15" customHeight="1">
      <c r="A17793" s="46" t="s">
        <v>31224</v>
      </c>
      <c r="B17793" s="46" t="s">
        <v>31225</v>
      </c>
      <c r="C17793" s="47">
        <v>2.7570000000000001</v>
      </c>
      <c r="D17793" s="119" t="s">
        <v>25322</v>
      </c>
      <c r="E17793" s="46" t="s">
        <v>1740</v>
      </c>
      <c r="F17793" s="121">
        <v>1.5686</v>
      </c>
      <c r="G17793" s="87"/>
      <c r="H17793" s="112"/>
      <c r="I17793" s="120">
        <v>0</v>
      </c>
      <c r="J17793" s="120">
        <v>0</v>
      </c>
    </row>
    <row r="17794" spans="1:10" ht="15" customHeight="1">
      <c r="A17794" s="46" t="s">
        <v>31223</v>
      </c>
      <c r="B17794" s="46" t="s">
        <v>31179</v>
      </c>
      <c r="C17794" s="47">
        <v>4.9261999999999997</v>
      </c>
      <c r="D17794" s="119" t="s">
        <v>1757</v>
      </c>
      <c r="E17794" s="46" t="s">
        <v>25322</v>
      </c>
      <c r="F17794" s="121">
        <v>2.1254</v>
      </c>
      <c r="G17794" s="87"/>
      <c r="H17794" s="112"/>
      <c r="I17794" s="120">
        <v>0</v>
      </c>
      <c r="J17794" s="120">
        <v>0</v>
      </c>
    </row>
    <row r="17795" spans="1:10" ht="15" customHeight="1">
      <c r="A17795" s="46" t="s">
        <v>8386</v>
      </c>
      <c r="B17795" s="46" t="s">
        <v>31222</v>
      </c>
      <c r="C17795" s="47">
        <v>1.2667999999999999</v>
      </c>
      <c r="D17795" s="119" t="s">
        <v>1761</v>
      </c>
      <c r="E17795" s="46" t="s">
        <v>1757</v>
      </c>
      <c r="F17795" s="121">
        <v>2.8843999999999999</v>
      </c>
      <c r="G17795" s="87"/>
      <c r="H17795" s="112"/>
      <c r="I17795" s="120">
        <v>14435</v>
      </c>
      <c r="J17795" s="120">
        <v>8000</v>
      </c>
    </row>
    <row r="17796" spans="1:10" ht="15" customHeight="1">
      <c r="A17796" s="46" t="s">
        <v>8389</v>
      </c>
      <c r="B17796" s="46" t="s">
        <v>31221</v>
      </c>
      <c r="C17796" s="47">
        <v>1.8042</v>
      </c>
      <c r="D17796" s="119" t="s">
        <v>1776</v>
      </c>
      <c r="E17796" s="46" t="s">
        <v>1761</v>
      </c>
      <c r="F17796" s="121">
        <v>4.8326000000000002</v>
      </c>
      <c r="G17796" s="87"/>
      <c r="H17796" s="112"/>
      <c r="I17796" s="120">
        <v>4250</v>
      </c>
      <c r="J17796" s="120">
        <v>2100</v>
      </c>
    </row>
    <row r="17797" spans="1:10" ht="15" customHeight="1">
      <c r="A17797" s="46" t="s">
        <v>35646</v>
      </c>
      <c r="B17797" s="46" t="s">
        <v>35797</v>
      </c>
      <c r="C17797" s="47">
        <v>1.8042</v>
      </c>
      <c r="D17797" s="119" t="s">
        <v>1779</v>
      </c>
      <c r="E17797" s="46" t="s">
        <v>1776</v>
      </c>
      <c r="F17797" s="121">
        <v>6.0217999999999998</v>
      </c>
      <c r="G17797" s="87"/>
      <c r="H17797" s="112"/>
      <c r="I17797" s="120">
        <v>1850</v>
      </c>
      <c r="J17797" s="120">
        <v>2100</v>
      </c>
    </row>
    <row r="17798" spans="1:10" ht="15" customHeight="1">
      <c r="A17798" s="46" t="s">
        <v>35647</v>
      </c>
      <c r="B17798" s="46" t="s">
        <v>35798</v>
      </c>
      <c r="C17798" s="47">
        <v>1.8042</v>
      </c>
      <c r="D17798" s="119" t="s">
        <v>25316</v>
      </c>
      <c r="E17798" s="46" t="s">
        <v>1779</v>
      </c>
      <c r="F17798" s="121">
        <v>9.8919999999999995</v>
      </c>
      <c r="G17798" s="87"/>
      <c r="H17798" s="112"/>
      <c r="I17798" s="120">
        <v>1400</v>
      </c>
      <c r="J17798" s="120">
        <v>2100</v>
      </c>
    </row>
    <row r="17799" spans="1:10" ht="15" customHeight="1">
      <c r="A17799" s="46" t="s">
        <v>34303</v>
      </c>
      <c r="B17799" s="46" t="s">
        <v>34304</v>
      </c>
      <c r="C17799" s="47">
        <v>51.120199999999997</v>
      </c>
      <c r="D17799" s="119" t="s">
        <v>25314</v>
      </c>
      <c r="E17799" s="46" t="s">
        <v>25316</v>
      </c>
      <c r="F17799" s="121">
        <v>1.1132</v>
      </c>
      <c r="G17799" s="87"/>
      <c r="H17799" s="112"/>
      <c r="I17799" s="120">
        <v>20</v>
      </c>
      <c r="J17799" s="120">
        <v>0</v>
      </c>
    </row>
    <row r="17800" spans="1:10" ht="15" customHeight="1">
      <c r="A17800" s="46" t="s">
        <v>8395</v>
      </c>
      <c r="B17800" s="46" t="s">
        <v>31215</v>
      </c>
      <c r="C17800" s="47">
        <v>1.6173999999999999</v>
      </c>
      <c r="D17800" s="119" t="s">
        <v>1793</v>
      </c>
      <c r="E17800" s="46" t="s">
        <v>25314</v>
      </c>
      <c r="F17800" s="121">
        <v>1.5686</v>
      </c>
      <c r="G17800" s="87"/>
      <c r="H17800" s="112"/>
      <c r="I17800" s="120">
        <v>6788</v>
      </c>
      <c r="J17800" s="120">
        <v>2600</v>
      </c>
    </row>
    <row r="17801" spans="1:10" ht="15" customHeight="1">
      <c r="A17801" s="46" t="s">
        <v>8398</v>
      </c>
      <c r="B17801" s="46" t="s">
        <v>31220</v>
      </c>
      <c r="C17801" s="47">
        <v>2.0655999999999999</v>
      </c>
      <c r="D17801" s="119" t="s">
        <v>1799</v>
      </c>
      <c r="E17801" s="46" t="s">
        <v>1793</v>
      </c>
      <c r="F17801" s="121">
        <v>1.5864</v>
      </c>
      <c r="G17801" s="87"/>
      <c r="H17801" s="112"/>
      <c r="I17801" s="120">
        <v>1300</v>
      </c>
      <c r="J17801" s="120">
        <v>2100</v>
      </c>
    </row>
    <row r="17802" spans="1:10" ht="15" customHeight="1">
      <c r="A17802" s="46" t="s">
        <v>35648</v>
      </c>
      <c r="B17802" s="46" t="s">
        <v>35799</v>
      </c>
      <c r="C17802" s="47">
        <v>2.0655999999999999</v>
      </c>
      <c r="D17802" s="119" t="s">
        <v>25348</v>
      </c>
      <c r="E17802" s="46" t="s">
        <v>1799</v>
      </c>
      <c r="F17802" s="121">
        <v>42.279400000000003</v>
      </c>
      <c r="G17802" s="87"/>
      <c r="H17802" s="112"/>
      <c r="I17802" s="120">
        <v>700</v>
      </c>
      <c r="J17802" s="120">
        <v>2100</v>
      </c>
    </row>
    <row r="17803" spans="1:10" ht="15" customHeight="1">
      <c r="A17803" s="46" t="s">
        <v>35649</v>
      </c>
      <c r="B17803" s="46" t="s">
        <v>35800</v>
      </c>
      <c r="C17803" s="47">
        <v>2.0655999999999999</v>
      </c>
      <c r="D17803" s="119" t="s">
        <v>25346</v>
      </c>
      <c r="E17803" s="46" t="s">
        <v>25348</v>
      </c>
      <c r="F17803" s="121">
        <v>32.9178</v>
      </c>
      <c r="G17803" s="87"/>
      <c r="H17803" s="112"/>
      <c r="I17803" s="120">
        <v>650</v>
      </c>
      <c r="J17803" s="120">
        <v>2100</v>
      </c>
    </row>
    <row r="17804" spans="1:10" ht="15" customHeight="1">
      <c r="A17804" s="46" t="s">
        <v>8404</v>
      </c>
      <c r="B17804" s="46" t="s">
        <v>31219</v>
      </c>
      <c r="C17804" s="47">
        <v>3.1107999999999998</v>
      </c>
      <c r="D17804" s="119" t="s">
        <v>25344</v>
      </c>
      <c r="E17804" s="46" t="s">
        <v>25346</v>
      </c>
      <c r="F17804" s="121">
        <v>29.198399999999999</v>
      </c>
      <c r="G17804" s="87"/>
      <c r="H17804" s="112"/>
      <c r="I17804" s="120">
        <v>4829</v>
      </c>
      <c r="J17804" s="120">
        <v>0</v>
      </c>
    </row>
    <row r="17805" spans="1:10" ht="15" customHeight="1">
      <c r="A17805" s="46" t="s">
        <v>8407</v>
      </c>
      <c r="B17805" s="46" t="s">
        <v>31218</v>
      </c>
      <c r="C17805" s="47">
        <v>5.0342000000000002</v>
      </c>
      <c r="D17805" s="119" t="s">
        <v>25342</v>
      </c>
      <c r="E17805" s="46" t="s">
        <v>25344</v>
      </c>
      <c r="F17805" s="121">
        <v>76.69</v>
      </c>
      <c r="G17805" s="87"/>
      <c r="H17805" s="112"/>
      <c r="I17805" s="120">
        <v>700</v>
      </c>
      <c r="J17805" s="120">
        <v>800</v>
      </c>
    </row>
    <row r="17806" spans="1:10" ht="15" customHeight="1">
      <c r="A17806" s="46" t="s">
        <v>35650</v>
      </c>
      <c r="B17806" s="46" t="s">
        <v>35801</v>
      </c>
      <c r="C17806" s="47">
        <v>5.0342000000000002</v>
      </c>
      <c r="D17806" s="119" t="s">
        <v>25340</v>
      </c>
      <c r="E17806" s="46" t="s">
        <v>25342</v>
      </c>
      <c r="F17806" s="121">
        <v>53.64</v>
      </c>
      <c r="G17806" s="87"/>
      <c r="H17806" s="112"/>
      <c r="I17806" s="120">
        <v>0</v>
      </c>
      <c r="J17806" s="120">
        <v>400</v>
      </c>
    </row>
    <row r="17807" spans="1:10" ht="15" customHeight="1">
      <c r="A17807" s="46" t="s">
        <v>35651</v>
      </c>
      <c r="B17807" s="46" t="s">
        <v>35802</v>
      </c>
      <c r="C17807" s="47">
        <v>5.0342000000000002</v>
      </c>
      <c r="D17807" s="119" t="s">
        <v>25338</v>
      </c>
      <c r="E17807" s="46" t="s">
        <v>25340</v>
      </c>
      <c r="F17807" s="121">
        <v>26.1874</v>
      </c>
      <c r="G17807" s="87"/>
      <c r="H17807" s="112"/>
      <c r="I17807" s="120">
        <v>0</v>
      </c>
      <c r="J17807" s="120">
        <v>800</v>
      </c>
    </row>
    <row r="17808" spans="1:10" ht="15" customHeight="1">
      <c r="A17808" s="46" t="s">
        <v>8413</v>
      </c>
      <c r="B17808" s="46" t="s">
        <v>31217</v>
      </c>
      <c r="C17808" s="47">
        <v>4.5541999999999998</v>
      </c>
      <c r="D17808" s="119" t="s">
        <v>25336</v>
      </c>
      <c r="E17808" s="46" t="s">
        <v>25338</v>
      </c>
      <c r="F17808" s="121">
        <v>114.1622</v>
      </c>
      <c r="G17808" s="87"/>
      <c r="H17808" s="112"/>
      <c r="I17808" s="120">
        <v>1560</v>
      </c>
      <c r="J17808" s="120">
        <v>0</v>
      </c>
    </row>
    <row r="17809" spans="1:10" ht="15" customHeight="1">
      <c r="A17809" s="46" t="s">
        <v>8416</v>
      </c>
      <c r="B17809" s="46" t="s">
        <v>31216</v>
      </c>
      <c r="C17809" s="47">
        <v>8.1050000000000004</v>
      </c>
      <c r="D17809" s="119" t="s">
        <v>1685</v>
      </c>
      <c r="E17809" s="46" t="s">
        <v>25336</v>
      </c>
      <c r="F17809" s="121">
        <v>4.2964000000000002</v>
      </c>
      <c r="G17809" s="87"/>
      <c r="H17809" s="112"/>
      <c r="I17809" s="120">
        <v>375</v>
      </c>
      <c r="J17809" s="120">
        <v>0</v>
      </c>
    </row>
    <row r="17810" spans="1:10" ht="15" customHeight="1">
      <c r="A17810" s="46" t="s">
        <v>35652</v>
      </c>
      <c r="B17810" s="46" t="s">
        <v>35803</v>
      </c>
      <c r="C17810" s="47">
        <v>8.1050000000000004</v>
      </c>
      <c r="D17810" s="119" t="s">
        <v>1688</v>
      </c>
      <c r="E17810" s="46" t="s">
        <v>1685</v>
      </c>
      <c r="F17810" s="121">
        <v>2.9072</v>
      </c>
      <c r="G17810" s="87"/>
      <c r="H17810" s="112"/>
      <c r="I17810" s="120">
        <v>50</v>
      </c>
      <c r="J17810" s="120">
        <v>0</v>
      </c>
    </row>
    <row r="17811" spans="1:10" ht="15" customHeight="1">
      <c r="A17811" s="46" t="s">
        <v>35653</v>
      </c>
      <c r="B17811" s="46" t="s">
        <v>35804</v>
      </c>
      <c r="C17811" s="47">
        <v>8.1050000000000004</v>
      </c>
      <c r="D17811" s="119" t="s">
        <v>25360</v>
      </c>
      <c r="E17811" s="46" t="s">
        <v>1688</v>
      </c>
      <c r="F17811" s="121">
        <v>7.6487999999999996</v>
      </c>
      <c r="G17811" s="87"/>
      <c r="H17811" s="112"/>
      <c r="I17811" s="120">
        <v>250</v>
      </c>
      <c r="J17811" s="120">
        <v>0</v>
      </c>
    </row>
    <row r="17812" spans="1:10" ht="15" customHeight="1">
      <c r="A17812" s="46" t="s">
        <v>31214</v>
      </c>
      <c r="B17812" s="46" t="s">
        <v>31215</v>
      </c>
      <c r="C17812" s="47">
        <v>1.2125999999999999</v>
      </c>
      <c r="D17812" s="119" t="s">
        <v>1726</v>
      </c>
      <c r="E17812" s="46" t="s">
        <v>25360</v>
      </c>
      <c r="F17812" s="121">
        <v>6.5331999999999999</v>
      </c>
      <c r="G17812" s="87"/>
      <c r="H17812" s="112"/>
      <c r="I17812" s="120">
        <v>4500</v>
      </c>
      <c r="J17812" s="120">
        <v>0</v>
      </c>
    </row>
    <row r="17813" spans="1:10" ht="15" customHeight="1">
      <c r="A17813" s="46" t="s">
        <v>34305</v>
      </c>
      <c r="B17813" s="46" t="s">
        <v>34306</v>
      </c>
      <c r="D17813" s="119" t="s">
        <v>25357</v>
      </c>
      <c r="E17813" s="46" t="s">
        <v>1726</v>
      </c>
      <c r="F17813" s="121">
        <v>14.244999999999999</v>
      </c>
      <c r="G17813" s="87"/>
      <c r="H17813" s="112"/>
      <c r="I17813" s="120">
        <v>0</v>
      </c>
      <c r="J17813" s="120">
        <v>0</v>
      </c>
    </row>
    <row r="17814" spans="1:10" ht="15" customHeight="1">
      <c r="A17814" s="46" t="s">
        <v>35915</v>
      </c>
      <c r="B17814" s="46" t="s">
        <v>34308</v>
      </c>
      <c r="C17814" s="47">
        <v>2.9117999999999999</v>
      </c>
      <c r="D17814" s="119" t="s">
        <v>25355</v>
      </c>
      <c r="E17814" s="46" t="s">
        <v>25357</v>
      </c>
      <c r="F17814" s="121">
        <v>28.995999999999999</v>
      </c>
      <c r="G17814" s="87"/>
      <c r="H17814" s="112"/>
      <c r="I17814" s="120">
        <v>0</v>
      </c>
      <c r="J17814" s="120">
        <v>0</v>
      </c>
    </row>
    <row r="17815" spans="1:10" ht="15" customHeight="1">
      <c r="A17815" s="46" t="s">
        <v>35612</v>
      </c>
      <c r="B17815" s="46" t="s">
        <v>35805</v>
      </c>
      <c r="C17815" s="47">
        <v>2.4630000000000001</v>
      </c>
      <c r="D17815" s="119" t="s">
        <v>25353</v>
      </c>
      <c r="E17815" s="46" t="s">
        <v>25355</v>
      </c>
      <c r="F17815" s="121">
        <v>40.457799999999999</v>
      </c>
      <c r="G17815" s="87"/>
      <c r="H17815" s="112"/>
      <c r="I17815" s="120">
        <v>1300</v>
      </c>
      <c r="J17815" s="120">
        <v>0</v>
      </c>
    </row>
    <row r="17816" spans="1:10" ht="15" customHeight="1">
      <c r="A17816" s="46" t="s">
        <v>31237</v>
      </c>
      <c r="B17816" s="46" t="s">
        <v>34308</v>
      </c>
      <c r="C17816" s="47">
        <v>2.9117999999999999</v>
      </c>
      <c r="D17816" s="119" t="s">
        <v>1781</v>
      </c>
      <c r="E17816" s="46" t="s">
        <v>25353</v>
      </c>
      <c r="F17816" s="121">
        <v>3.2926000000000002</v>
      </c>
      <c r="G17816" s="87"/>
      <c r="H17816" s="112"/>
      <c r="I17816" s="120">
        <v>4800</v>
      </c>
      <c r="J17816" s="120">
        <v>500</v>
      </c>
    </row>
    <row r="17817" spans="1:10" ht="15" customHeight="1">
      <c r="A17817" s="46" t="s">
        <v>31236</v>
      </c>
      <c r="B17817" s="46" t="s">
        <v>34309</v>
      </c>
      <c r="C17817" s="47">
        <v>5.1761999999999997</v>
      </c>
      <c r="D17817" s="119" t="s">
        <v>25350</v>
      </c>
      <c r="E17817" s="46" t="s">
        <v>1781</v>
      </c>
      <c r="F17817" s="121">
        <v>75.551400000000001</v>
      </c>
      <c r="G17817" s="87"/>
      <c r="H17817" s="112"/>
      <c r="I17817" s="120">
        <v>1400</v>
      </c>
      <c r="J17817" s="120">
        <v>1000</v>
      </c>
    </row>
    <row r="17818" spans="1:10" ht="15" customHeight="1">
      <c r="A17818" s="46" t="s">
        <v>31235</v>
      </c>
      <c r="B17818" s="46" t="s">
        <v>34307</v>
      </c>
      <c r="C17818" s="47">
        <v>9.0831999999999997</v>
      </c>
      <c r="D17818" s="119" t="s">
        <v>25379</v>
      </c>
      <c r="E17818" s="46" t="s">
        <v>25350</v>
      </c>
      <c r="F17818" s="121">
        <v>3.8104</v>
      </c>
      <c r="G17818" s="87"/>
      <c r="H17818" s="112"/>
      <c r="I17818" s="120">
        <v>650</v>
      </c>
      <c r="J17818" s="120">
        <v>1000</v>
      </c>
    </row>
    <row r="17819" spans="1:10" ht="15" customHeight="1">
      <c r="A17819" s="46" t="s">
        <v>31244</v>
      </c>
      <c r="B17819" s="46" t="s">
        <v>31245</v>
      </c>
      <c r="C17819" s="47">
        <v>3.2995999999999999</v>
      </c>
      <c r="D17819" s="119" t="s">
        <v>25377</v>
      </c>
      <c r="E17819" s="46" t="s">
        <v>25379</v>
      </c>
      <c r="F17819" s="121">
        <v>7.5603999999999996</v>
      </c>
      <c r="G17819" s="87"/>
      <c r="H17819" s="112"/>
      <c r="I17819" s="120">
        <v>400</v>
      </c>
      <c r="J17819" s="120">
        <v>0</v>
      </c>
    </row>
    <row r="17820" spans="1:10" ht="15" customHeight="1">
      <c r="A17820" s="46" t="s">
        <v>31242</v>
      </c>
      <c r="B17820" s="46" t="s">
        <v>31243</v>
      </c>
      <c r="C17820" s="47">
        <v>5.2050000000000001</v>
      </c>
      <c r="D17820" s="119" t="s">
        <v>25375</v>
      </c>
      <c r="E17820" s="46" t="s">
        <v>25377</v>
      </c>
      <c r="F17820" s="121">
        <v>5.5746000000000002</v>
      </c>
      <c r="G17820" s="87"/>
      <c r="H17820" s="112"/>
      <c r="I17820" s="120">
        <v>150</v>
      </c>
      <c r="J17820" s="120">
        <v>0</v>
      </c>
    </row>
    <row r="17821" spans="1:10" ht="15" customHeight="1">
      <c r="A17821" s="46" t="s">
        <v>31240</v>
      </c>
      <c r="B17821" s="46" t="s">
        <v>31241</v>
      </c>
      <c r="C17821" s="47">
        <v>9.6199999999999992</v>
      </c>
      <c r="D17821" s="119" t="s">
        <v>25373</v>
      </c>
      <c r="E17821" s="46" t="s">
        <v>25375</v>
      </c>
      <c r="F17821" s="121">
        <v>4.1261999999999999</v>
      </c>
      <c r="G17821" s="87"/>
      <c r="H17821" s="112"/>
      <c r="I17821" s="120">
        <v>200</v>
      </c>
      <c r="J17821" s="120">
        <v>0</v>
      </c>
    </row>
    <row r="17822" spans="1:10" ht="15" customHeight="1">
      <c r="A17822" s="46" t="s">
        <v>31238</v>
      </c>
      <c r="B17822" s="46" t="s">
        <v>31239</v>
      </c>
      <c r="C17822" s="47">
        <v>13.3842</v>
      </c>
      <c r="D17822" s="119" t="s">
        <v>25371</v>
      </c>
      <c r="E17822" s="46" t="s">
        <v>25373</v>
      </c>
      <c r="F17822" s="121">
        <v>26.668199999999999</v>
      </c>
      <c r="G17822" s="87"/>
      <c r="H17822" s="112"/>
      <c r="I17822" s="120">
        <v>0</v>
      </c>
      <c r="J17822" s="120">
        <v>0</v>
      </c>
    </row>
    <row r="17823" spans="1:10" ht="15" customHeight="1">
      <c r="A17823" s="46" t="s">
        <v>8392</v>
      </c>
      <c r="B17823" s="46" t="s">
        <v>31250</v>
      </c>
      <c r="C17823" s="47">
        <v>3.0289999999999999</v>
      </c>
      <c r="D17823" s="119" t="s">
        <v>25369</v>
      </c>
      <c r="E17823" s="46" t="s">
        <v>25371</v>
      </c>
      <c r="F17823" s="121">
        <v>11.477</v>
      </c>
      <c r="G17823" s="87"/>
      <c r="H17823" s="112"/>
      <c r="I17823" s="120">
        <v>100</v>
      </c>
      <c r="J17823" s="120">
        <v>0</v>
      </c>
    </row>
    <row r="17824" spans="1:10" ht="15" customHeight="1">
      <c r="A17824" s="46" t="s">
        <v>31248</v>
      </c>
      <c r="B17824" s="46" t="s">
        <v>31249</v>
      </c>
      <c r="C17824" s="47">
        <v>1.238</v>
      </c>
      <c r="D17824" s="119" t="s">
        <v>25367</v>
      </c>
      <c r="E17824" s="46" t="s">
        <v>25369</v>
      </c>
      <c r="F17824" s="121">
        <v>4.5839999999999996</v>
      </c>
      <c r="G17824" s="87"/>
      <c r="H17824" s="112"/>
      <c r="I17824" s="120">
        <v>0</v>
      </c>
      <c r="J17824" s="120">
        <v>0</v>
      </c>
    </row>
    <row r="17825" spans="1:10" ht="15" customHeight="1">
      <c r="A17825" s="46" t="s">
        <v>8401</v>
      </c>
      <c r="B17825" s="46" t="s">
        <v>31247</v>
      </c>
      <c r="C17825" s="47">
        <v>4.0102000000000002</v>
      </c>
      <c r="D17825" s="119" t="s">
        <v>25366</v>
      </c>
      <c r="E17825" s="46" t="s">
        <v>25367</v>
      </c>
      <c r="F17825" s="121">
        <v>43.102200000000003</v>
      </c>
      <c r="G17825" s="87"/>
      <c r="H17825" s="112"/>
      <c r="I17825" s="120">
        <v>0</v>
      </c>
      <c r="J17825" s="120">
        <v>0</v>
      </c>
    </row>
    <row r="17826" spans="1:10" ht="15" customHeight="1">
      <c r="A17826" s="46" t="s">
        <v>8410</v>
      </c>
      <c r="B17826" s="46" t="s">
        <v>31246</v>
      </c>
      <c r="C17826" s="47">
        <v>7.4913999999999996</v>
      </c>
      <c r="D17826" s="119" t="s">
        <v>25364</v>
      </c>
      <c r="E17826" s="46" t="s">
        <v>25366</v>
      </c>
      <c r="F17826" s="121">
        <v>91.441999999999993</v>
      </c>
      <c r="G17826" s="87"/>
      <c r="H17826" s="112"/>
      <c r="I17826" s="120">
        <v>927</v>
      </c>
      <c r="J17826" s="120">
        <v>0</v>
      </c>
    </row>
    <row r="17827" spans="1:10" ht="15" customHeight="1">
      <c r="A17827" s="46" t="s">
        <v>31255</v>
      </c>
      <c r="B17827" s="46" t="s">
        <v>31256</v>
      </c>
      <c r="C17827" s="47">
        <v>2.3643999999999998</v>
      </c>
      <c r="D17827" s="119" t="s">
        <v>25408</v>
      </c>
      <c r="E17827" s="46" t="s">
        <v>25364</v>
      </c>
      <c r="F17827" s="121">
        <v>37.978200000000001</v>
      </c>
      <c r="G17827" s="87"/>
      <c r="H17827" s="112"/>
      <c r="I17827" s="120">
        <v>700</v>
      </c>
      <c r="J17827" s="120">
        <v>900</v>
      </c>
    </row>
    <row r="17828" spans="1:10" ht="15" customHeight="1">
      <c r="A17828" s="46" t="s">
        <v>31253</v>
      </c>
      <c r="B17828" s="46" t="s">
        <v>31254</v>
      </c>
      <c r="C17828" s="47">
        <v>3.0362</v>
      </c>
      <c r="D17828" s="119" t="s">
        <v>25406</v>
      </c>
      <c r="E17828" s="46" t="s">
        <v>25408</v>
      </c>
      <c r="F17828" s="121">
        <v>37.978200000000001</v>
      </c>
      <c r="G17828" s="87"/>
      <c r="H17828" s="112"/>
      <c r="I17828" s="120">
        <v>1200</v>
      </c>
      <c r="J17828" s="120">
        <v>0</v>
      </c>
    </row>
    <row r="17829" spans="1:10" ht="15" customHeight="1">
      <c r="A17829" s="46" t="s">
        <v>31251</v>
      </c>
      <c r="B17829" s="46" t="s">
        <v>31252</v>
      </c>
      <c r="C17829" s="47">
        <v>6.1714000000000002</v>
      </c>
      <c r="D17829" s="119" t="s">
        <v>25404</v>
      </c>
      <c r="E17829" s="46" t="s">
        <v>25406</v>
      </c>
      <c r="F17829" s="121">
        <v>38.35</v>
      </c>
      <c r="G17829" s="87"/>
      <c r="H17829" s="112"/>
      <c r="I17829" s="120">
        <v>900</v>
      </c>
      <c r="J17829" s="120">
        <v>0</v>
      </c>
    </row>
    <row r="17830" spans="1:10" ht="15" customHeight="1">
      <c r="A17830" s="46" t="s">
        <v>31446</v>
      </c>
      <c r="B17830" s="46" t="s">
        <v>34311</v>
      </c>
      <c r="C17830" s="47">
        <v>35.021999999999998</v>
      </c>
      <c r="D17830" s="119" t="s">
        <v>25402</v>
      </c>
      <c r="E17830" s="46" t="s">
        <v>25404</v>
      </c>
      <c r="F17830" s="121">
        <v>38.35</v>
      </c>
      <c r="G17830" s="87"/>
      <c r="H17830" s="112"/>
      <c r="I17830" s="120">
        <v>10</v>
      </c>
      <c r="J17830" s="120">
        <v>0</v>
      </c>
    </row>
    <row r="17831" spans="1:10" ht="15" customHeight="1">
      <c r="A17831" s="46" t="s">
        <v>31445</v>
      </c>
      <c r="B17831" s="46" t="s">
        <v>34310</v>
      </c>
      <c r="C17831" s="47">
        <v>35.021999999999998</v>
      </c>
      <c r="D17831" s="119" t="s">
        <v>25400</v>
      </c>
      <c r="E17831" s="46" t="s">
        <v>25402</v>
      </c>
      <c r="F17831" s="121">
        <v>40.305999999999997</v>
      </c>
      <c r="G17831" s="87"/>
      <c r="H17831" s="112"/>
      <c r="I17831" s="120">
        <v>7</v>
      </c>
      <c r="J17831" s="120">
        <v>0</v>
      </c>
    </row>
    <row r="17832" spans="1:10" ht="15" customHeight="1">
      <c r="A17832" s="46" t="s">
        <v>8663</v>
      </c>
      <c r="B17832" s="46" t="s">
        <v>31265</v>
      </c>
      <c r="C17832" s="47">
        <v>22.746600000000001</v>
      </c>
      <c r="D17832" s="119" t="s">
        <v>25398</v>
      </c>
      <c r="E17832" s="46" t="s">
        <v>25400</v>
      </c>
      <c r="F17832" s="121">
        <v>40.305999999999997</v>
      </c>
      <c r="G17832" s="87"/>
      <c r="H17832" s="112"/>
      <c r="I17832" s="120">
        <v>193</v>
      </c>
      <c r="J17832" s="120">
        <v>0</v>
      </c>
    </row>
    <row r="17833" spans="1:10" ht="15" customHeight="1">
      <c r="A17833" s="46" t="s">
        <v>8666</v>
      </c>
      <c r="B17833" s="46" t="s">
        <v>31264</v>
      </c>
      <c r="C17833" s="47">
        <v>8.8732000000000006</v>
      </c>
      <c r="D17833" s="119" t="s">
        <v>25396</v>
      </c>
      <c r="E17833" s="46" t="s">
        <v>25398</v>
      </c>
      <c r="F17833" s="121">
        <v>40.305999999999997</v>
      </c>
      <c r="G17833" s="87"/>
      <c r="H17833" s="112"/>
      <c r="I17833" s="120">
        <v>132</v>
      </c>
      <c r="J17833" s="120">
        <v>0</v>
      </c>
    </row>
    <row r="17834" spans="1:10" ht="15" customHeight="1">
      <c r="A17834" s="46" t="s">
        <v>31262</v>
      </c>
      <c r="B17834" s="46" t="s">
        <v>31263</v>
      </c>
      <c r="C17834" s="47">
        <v>7.9391999999999996</v>
      </c>
      <c r="D17834" s="119" t="s">
        <v>25394</v>
      </c>
      <c r="E17834" s="46" t="s">
        <v>25396</v>
      </c>
      <c r="F17834" s="121">
        <v>40.305999999999997</v>
      </c>
      <c r="G17834" s="87"/>
      <c r="H17834" s="112"/>
      <c r="I17834" s="120">
        <v>0</v>
      </c>
      <c r="J17834" s="120">
        <v>0</v>
      </c>
    </row>
    <row r="17835" spans="1:10" ht="15" customHeight="1">
      <c r="A17835" s="46" t="s">
        <v>31260</v>
      </c>
      <c r="B17835" s="46" t="s">
        <v>31261</v>
      </c>
      <c r="C17835" s="47">
        <v>14.945600000000001</v>
      </c>
      <c r="D17835" s="119" t="s">
        <v>25392</v>
      </c>
      <c r="E17835" s="46" t="s">
        <v>25394</v>
      </c>
      <c r="F17835" s="121">
        <v>40.305999999999997</v>
      </c>
      <c r="G17835" s="87"/>
      <c r="H17835" s="112"/>
      <c r="I17835" s="120">
        <v>4</v>
      </c>
      <c r="J17835" s="120">
        <v>0</v>
      </c>
    </row>
    <row r="17836" spans="1:10" ht="15" customHeight="1">
      <c r="A17836" s="46" t="s">
        <v>8683</v>
      </c>
      <c r="B17836" s="46" t="s">
        <v>31259</v>
      </c>
      <c r="C17836" s="47">
        <v>14.0038</v>
      </c>
      <c r="D17836" s="119" t="s">
        <v>25390</v>
      </c>
      <c r="E17836" s="46" t="s">
        <v>25392</v>
      </c>
      <c r="F17836" s="121">
        <v>63.305399999999999</v>
      </c>
      <c r="G17836" s="87"/>
      <c r="H17836" s="112"/>
      <c r="I17836" s="120">
        <v>53</v>
      </c>
      <c r="J17836" s="120">
        <v>0</v>
      </c>
    </row>
    <row r="17837" spans="1:10" ht="15" customHeight="1">
      <c r="A17837" s="46" t="s">
        <v>31257</v>
      </c>
      <c r="B17837" s="46" t="s">
        <v>31258</v>
      </c>
      <c r="C17837" s="47">
        <v>13.061999999999999</v>
      </c>
      <c r="D17837" s="119" t="s">
        <v>25388</v>
      </c>
      <c r="E17837" s="46" t="s">
        <v>25390</v>
      </c>
      <c r="F17837" s="121">
        <v>70.592200000000005</v>
      </c>
      <c r="G17837" s="87"/>
      <c r="H17837" s="112"/>
      <c r="I17837" s="120">
        <v>157</v>
      </c>
      <c r="J17837" s="120">
        <v>0</v>
      </c>
    </row>
    <row r="17838" spans="1:10" ht="15" customHeight="1">
      <c r="A17838" s="46" t="s">
        <v>31292</v>
      </c>
      <c r="B17838" s="46" t="s">
        <v>31293</v>
      </c>
      <c r="C17838" s="47">
        <v>4.8907999999999996</v>
      </c>
      <c r="D17838" s="119" t="s">
        <v>25386</v>
      </c>
      <c r="E17838" s="46" t="s">
        <v>25388</v>
      </c>
      <c r="F17838" s="121">
        <v>84.255399999999995</v>
      </c>
      <c r="G17838" s="87"/>
      <c r="H17838" s="112"/>
      <c r="I17838" s="120">
        <v>0</v>
      </c>
      <c r="J17838" s="120">
        <v>0</v>
      </c>
    </row>
    <row r="17839" spans="1:10" ht="15" customHeight="1">
      <c r="A17839" s="46" t="s">
        <v>31290</v>
      </c>
      <c r="B17839" s="46" t="s">
        <v>31291</v>
      </c>
      <c r="C17839" s="47">
        <v>6.8738000000000001</v>
      </c>
      <c r="D17839" s="119" t="s">
        <v>25384</v>
      </c>
      <c r="E17839" s="46" t="s">
        <v>25386</v>
      </c>
      <c r="F17839" s="121">
        <v>97.918199999999999</v>
      </c>
      <c r="G17839" s="87"/>
      <c r="H17839" s="112"/>
      <c r="I17839" s="120">
        <v>0</v>
      </c>
      <c r="J17839" s="120">
        <v>0</v>
      </c>
    </row>
    <row r="17840" spans="1:10" ht="15" customHeight="1">
      <c r="A17840" s="46" t="s">
        <v>31288</v>
      </c>
      <c r="B17840" s="46" t="s">
        <v>31289</v>
      </c>
      <c r="C17840" s="47">
        <v>11.7644</v>
      </c>
      <c r="D17840" s="119" t="s">
        <v>25383</v>
      </c>
      <c r="E17840" s="46" t="s">
        <v>25384</v>
      </c>
      <c r="F17840" s="121">
        <v>113.8584</v>
      </c>
      <c r="G17840" s="87"/>
      <c r="H17840" s="112"/>
      <c r="I17840" s="120">
        <v>0</v>
      </c>
      <c r="J17840" s="120">
        <v>0</v>
      </c>
    </row>
    <row r="17841" spans="1:10" ht="15" customHeight="1">
      <c r="A17841" s="46" t="s">
        <v>31286</v>
      </c>
      <c r="B17841" s="46" t="s">
        <v>31287</v>
      </c>
      <c r="C17841" s="47">
        <v>16.193200000000001</v>
      </c>
      <c r="D17841" s="119" t="s">
        <v>25381</v>
      </c>
      <c r="E17841" s="46" t="s">
        <v>25383</v>
      </c>
      <c r="F17841" s="121">
        <v>134.35300000000001</v>
      </c>
      <c r="G17841" s="87"/>
      <c r="H17841" s="112"/>
      <c r="I17841" s="120">
        <v>0</v>
      </c>
      <c r="J17841" s="120">
        <v>0</v>
      </c>
    </row>
    <row r="17842" spans="1:10" ht="15" customHeight="1">
      <c r="A17842" s="46" t="s">
        <v>31284</v>
      </c>
      <c r="B17842" s="46" t="s">
        <v>31285</v>
      </c>
      <c r="C17842" s="47">
        <v>22.904199999999999</v>
      </c>
      <c r="D17842" s="119" t="s">
        <v>56</v>
      </c>
      <c r="E17842" s="46" t="s">
        <v>25381</v>
      </c>
      <c r="F17842" s="121">
        <v>9.1088000000000005</v>
      </c>
      <c r="G17842" s="87"/>
      <c r="H17842" s="112"/>
      <c r="I17842" s="120">
        <v>0</v>
      </c>
      <c r="J17842" s="120">
        <v>0</v>
      </c>
    </row>
    <row r="17843" spans="1:10" ht="15" customHeight="1">
      <c r="A17843" s="46" t="s">
        <v>31282</v>
      </c>
      <c r="B17843" s="46" t="s">
        <v>31283</v>
      </c>
      <c r="C17843" s="47">
        <v>37.983600000000003</v>
      </c>
      <c r="D17843" s="119" t="s">
        <v>59</v>
      </c>
      <c r="E17843" s="46" t="s">
        <v>56</v>
      </c>
      <c r="F17843" s="121">
        <v>9.1088000000000005</v>
      </c>
      <c r="G17843" s="87"/>
      <c r="H17843" s="112"/>
      <c r="I17843" s="120">
        <v>0</v>
      </c>
      <c r="J17843" s="120">
        <v>0</v>
      </c>
    </row>
    <row r="17844" spans="1:10" ht="15" customHeight="1">
      <c r="A17844" s="46" t="s">
        <v>31280</v>
      </c>
      <c r="B17844" s="46" t="s">
        <v>31281</v>
      </c>
      <c r="C17844" s="47">
        <v>4.8907999999999996</v>
      </c>
      <c r="D17844" s="119" t="s">
        <v>64</v>
      </c>
      <c r="E17844" s="46" t="s">
        <v>59</v>
      </c>
      <c r="F17844" s="121">
        <v>9.5641999999999996</v>
      </c>
      <c r="G17844" s="87"/>
      <c r="H17844" s="112"/>
      <c r="I17844" s="120">
        <v>0</v>
      </c>
      <c r="J17844" s="120">
        <v>0</v>
      </c>
    </row>
    <row r="17845" spans="1:10" ht="15" customHeight="1">
      <c r="A17845" s="46" t="s">
        <v>31278</v>
      </c>
      <c r="B17845" s="46" t="s">
        <v>31279</v>
      </c>
      <c r="C17845" s="47">
        <v>6.8738000000000001</v>
      </c>
      <c r="D17845" s="119" t="s">
        <v>67</v>
      </c>
      <c r="E17845" s="46" t="s">
        <v>64</v>
      </c>
      <c r="F17845" s="121">
        <v>10.475</v>
      </c>
      <c r="G17845" s="87"/>
      <c r="H17845" s="112"/>
      <c r="I17845" s="120">
        <v>0</v>
      </c>
      <c r="J17845" s="120">
        <v>0</v>
      </c>
    </row>
    <row r="17846" spans="1:10" ht="15" customHeight="1">
      <c r="A17846" s="46" t="s">
        <v>31276</v>
      </c>
      <c r="B17846" s="46" t="s">
        <v>31277</v>
      </c>
      <c r="C17846" s="47">
        <v>11.7644</v>
      </c>
      <c r="D17846" s="119" t="s">
        <v>68</v>
      </c>
      <c r="E17846" s="46" t="s">
        <v>67</v>
      </c>
      <c r="F17846" s="121">
        <v>10.475</v>
      </c>
      <c r="G17846" s="87"/>
      <c r="H17846" s="112"/>
      <c r="I17846" s="120">
        <v>0</v>
      </c>
      <c r="J17846" s="120">
        <v>0</v>
      </c>
    </row>
    <row r="17847" spans="1:10" ht="15" customHeight="1">
      <c r="A17847" s="46" t="s">
        <v>31274</v>
      </c>
      <c r="B17847" s="46" t="s">
        <v>31275</v>
      </c>
      <c r="C17847" s="47">
        <v>16.193200000000001</v>
      </c>
      <c r="D17847" s="119" t="s">
        <v>69</v>
      </c>
      <c r="E17847" s="46" t="s">
        <v>68</v>
      </c>
      <c r="F17847" s="121">
        <v>14.3462</v>
      </c>
      <c r="G17847" s="87"/>
      <c r="H17847" s="112"/>
      <c r="I17847" s="120">
        <v>0</v>
      </c>
      <c r="J17847" s="120">
        <v>0</v>
      </c>
    </row>
    <row r="17848" spans="1:10" ht="15" customHeight="1">
      <c r="A17848" s="46" t="s">
        <v>31272</v>
      </c>
      <c r="B17848" s="46" t="s">
        <v>31273</v>
      </c>
      <c r="C17848" s="47">
        <v>22.904199999999999</v>
      </c>
      <c r="D17848" s="119" t="s">
        <v>25423</v>
      </c>
      <c r="E17848" s="46" t="s">
        <v>69</v>
      </c>
      <c r="F17848" s="121">
        <v>15.839</v>
      </c>
      <c r="G17848" s="87"/>
      <c r="H17848" s="112"/>
      <c r="I17848" s="120">
        <v>0</v>
      </c>
      <c r="J17848" s="120">
        <v>0</v>
      </c>
    </row>
    <row r="17849" spans="1:10" ht="15" customHeight="1">
      <c r="A17849" s="46" t="s">
        <v>31270</v>
      </c>
      <c r="B17849" s="46" t="s">
        <v>31271</v>
      </c>
      <c r="C17849" s="47">
        <v>37.983600000000003</v>
      </c>
      <c r="D17849" s="119" t="s">
        <v>25422</v>
      </c>
      <c r="E17849" s="46" t="s">
        <v>25423</v>
      </c>
      <c r="F17849" s="121">
        <v>15.839</v>
      </c>
      <c r="G17849" s="87"/>
      <c r="H17849" s="112"/>
      <c r="I17849" s="120">
        <v>0</v>
      </c>
      <c r="J17849" s="120">
        <v>0</v>
      </c>
    </row>
    <row r="17850" spans="1:10" ht="15" customHeight="1">
      <c r="A17850" s="46" t="s">
        <v>31268</v>
      </c>
      <c r="B17850" s="46" t="s">
        <v>31269</v>
      </c>
      <c r="C17850" s="47">
        <v>10.722200000000001</v>
      </c>
      <c r="D17850" s="119" t="s">
        <v>25421</v>
      </c>
      <c r="E17850" s="46" t="s">
        <v>25422</v>
      </c>
      <c r="F17850" s="121">
        <v>16.7498</v>
      </c>
      <c r="G17850" s="87"/>
      <c r="H17850" s="112"/>
      <c r="I17850" s="120">
        <v>0</v>
      </c>
      <c r="J17850" s="120">
        <v>0</v>
      </c>
    </row>
    <row r="17851" spans="1:10" ht="15" customHeight="1">
      <c r="A17851" s="46" t="s">
        <v>31266</v>
      </c>
      <c r="B17851" s="46" t="s">
        <v>31267</v>
      </c>
      <c r="C17851" s="47">
        <v>12.402799999999999</v>
      </c>
      <c r="D17851" s="119" t="s">
        <v>25419</v>
      </c>
      <c r="E17851" s="46" t="s">
        <v>25421</v>
      </c>
      <c r="F17851" s="121">
        <v>18.5716</v>
      </c>
      <c r="G17851" s="87"/>
      <c r="H17851" s="112"/>
      <c r="I17851" s="120">
        <v>10</v>
      </c>
      <c r="J17851" s="120">
        <v>0</v>
      </c>
    </row>
    <row r="17852" spans="1:10" ht="15" customHeight="1">
      <c r="A17852" s="46" t="s">
        <v>31310</v>
      </c>
      <c r="B17852" s="46" t="s">
        <v>31311</v>
      </c>
      <c r="C17852" s="47">
        <v>2.6286</v>
      </c>
      <c r="D17852" s="119" t="s">
        <v>25417</v>
      </c>
      <c r="E17852" s="46" t="s">
        <v>25419</v>
      </c>
      <c r="F17852" s="121">
        <v>107.027</v>
      </c>
      <c r="G17852" s="87"/>
      <c r="H17852" s="112"/>
      <c r="I17852" s="120">
        <v>113</v>
      </c>
      <c r="J17852" s="120">
        <v>0</v>
      </c>
    </row>
    <row r="17853" spans="1:10" ht="15" customHeight="1">
      <c r="A17853" s="46" t="s">
        <v>31308</v>
      </c>
      <c r="B17853" s="46" t="s">
        <v>31309</v>
      </c>
      <c r="C17853" s="47">
        <v>1.0596000000000001</v>
      </c>
      <c r="D17853" s="119" t="s">
        <v>25415</v>
      </c>
      <c r="E17853" s="46" t="s">
        <v>25417</v>
      </c>
      <c r="F17853" s="121">
        <v>107.027</v>
      </c>
      <c r="G17853" s="87"/>
      <c r="H17853" s="112"/>
      <c r="I17853" s="120">
        <v>31</v>
      </c>
      <c r="J17853" s="120">
        <v>0</v>
      </c>
    </row>
    <row r="17854" spans="1:10" ht="15" customHeight="1">
      <c r="A17854" s="46" t="s">
        <v>31306</v>
      </c>
      <c r="B17854" s="46" t="s">
        <v>31307</v>
      </c>
      <c r="C17854" s="47">
        <v>1.6843999999999999</v>
      </c>
      <c r="D17854" s="119" t="s">
        <v>25413</v>
      </c>
      <c r="E17854" s="46" t="s">
        <v>25415</v>
      </c>
      <c r="F17854" s="121">
        <v>109.30419999999999</v>
      </c>
      <c r="G17854" s="87"/>
      <c r="H17854" s="112"/>
      <c r="I17854" s="120">
        <v>9</v>
      </c>
      <c r="J17854" s="120">
        <v>0</v>
      </c>
    </row>
    <row r="17855" spans="1:10" ht="15" customHeight="1">
      <c r="A17855" s="46" t="s">
        <v>31304</v>
      </c>
      <c r="B17855" s="46" t="s">
        <v>31305</v>
      </c>
      <c r="C17855" s="47">
        <v>2.1886000000000001</v>
      </c>
      <c r="D17855" s="119" t="s">
        <v>25410</v>
      </c>
      <c r="E17855" s="46" t="s">
        <v>25413</v>
      </c>
      <c r="F17855" s="121">
        <v>107.84399999999999</v>
      </c>
      <c r="G17855" s="87"/>
      <c r="H17855" s="112"/>
      <c r="I17855" s="120">
        <v>124</v>
      </c>
      <c r="J17855" s="120">
        <v>0</v>
      </c>
    </row>
    <row r="17856" spans="1:10" ht="15" customHeight="1">
      <c r="A17856" s="46" t="s">
        <v>31302</v>
      </c>
      <c r="B17856" s="46" t="s">
        <v>31303</v>
      </c>
      <c r="C17856" s="47">
        <v>3.3134000000000001</v>
      </c>
      <c r="D17856" s="119" t="s">
        <v>25411</v>
      </c>
      <c r="E17856" s="46" t="s">
        <v>25410</v>
      </c>
      <c r="F17856" s="121">
        <v>13.509399999999999</v>
      </c>
      <c r="G17856" s="87"/>
      <c r="H17856" s="112"/>
      <c r="I17856" s="120">
        <v>54</v>
      </c>
      <c r="J17856" s="120">
        <v>0</v>
      </c>
    </row>
    <row r="17857" spans="1:10" ht="15" customHeight="1">
      <c r="A17857" s="46" t="s">
        <v>31300</v>
      </c>
      <c r="B17857" s="46" t="s">
        <v>31301</v>
      </c>
      <c r="C17857" s="47">
        <v>5.1891999999999996</v>
      </c>
      <c r="D17857" s="119" t="s">
        <v>2609</v>
      </c>
      <c r="E17857" s="46" t="s">
        <v>25411</v>
      </c>
      <c r="F17857" s="121">
        <v>4.8832000000000004</v>
      </c>
      <c r="G17857" s="87"/>
      <c r="H17857" s="112"/>
      <c r="I17857" s="120">
        <v>0</v>
      </c>
      <c r="J17857" s="120">
        <v>0</v>
      </c>
    </row>
    <row r="17858" spans="1:10" ht="15" customHeight="1">
      <c r="A17858" s="46" t="s">
        <v>31298</v>
      </c>
      <c r="B17858" s="46" t="s">
        <v>31299</v>
      </c>
      <c r="C17858" s="47">
        <v>6.0861999999999998</v>
      </c>
      <c r="D17858" s="119" t="s">
        <v>2612</v>
      </c>
      <c r="E17858" s="46" t="s">
        <v>2609</v>
      </c>
      <c r="F17858" s="121">
        <v>2.6314000000000002</v>
      </c>
      <c r="G17858" s="87"/>
      <c r="H17858" s="112"/>
      <c r="I17858" s="120">
        <v>0</v>
      </c>
      <c r="J17858" s="120">
        <v>0</v>
      </c>
    </row>
    <row r="17859" spans="1:10" ht="15" customHeight="1">
      <c r="A17859" s="46" t="s">
        <v>31296</v>
      </c>
      <c r="B17859" s="46" t="s">
        <v>31297</v>
      </c>
      <c r="C17859" s="47">
        <v>1.7236</v>
      </c>
      <c r="D17859" s="119" t="s">
        <v>25440</v>
      </c>
      <c r="E17859" s="46" t="s">
        <v>2612</v>
      </c>
      <c r="F17859" s="121">
        <v>8.7544000000000004</v>
      </c>
      <c r="G17859" s="87"/>
      <c r="H17859" s="112"/>
      <c r="I17859" s="120">
        <v>56</v>
      </c>
      <c r="J17859" s="120">
        <v>0</v>
      </c>
    </row>
    <row r="17860" spans="1:10" ht="15" customHeight="1">
      <c r="A17860" s="46" t="s">
        <v>31294</v>
      </c>
      <c r="B17860" s="46" t="s">
        <v>31295</v>
      </c>
      <c r="C17860" s="47">
        <v>8.5855999999999995</v>
      </c>
      <c r="D17860" s="119" t="s">
        <v>2615</v>
      </c>
      <c r="E17860" s="46" t="s">
        <v>25440</v>
      </c>
      <c r="F17860" s="121">
        <v>6.5532000000000004</v>
      </c>
      <c r="G17860" s="87"/>
      <c r="H17860" s="112"/>
      <c r="I17860" s="120">
        <v>0</v>
      </c>
      <c r="J17860" s="120">
        <v>0</v>
      </c>
    </row>
    <row r="17861" spans="1:10" ht="15" customHeight="1">
      <c r="A17861" s="46" t="s">
        <v>31328</v>
      </c>
      <c r="B17861" s="46" t="s">
        <v>31329</v>
      </c>
      <c r="C17861" s="47">
        <v>9.4366000000000003</v>
      </c>
      <c r="D17861" s="119" t="s">
        <v>25437</v>
      </c>
      <c r="E17861" s="46" t="s">
        <v>2615</v>
      </c>
      <c r="F17861" s="121">
        <v>13.3088</v>
      </c>
      <c r="G17861" s="87"/>
      <c r="H17861" s="112"/>
      <c r="I17861" s="120">
        <v>99</v>
      </c>
      <c r="J17861" s="120">
        <v>0</v>
      </c>
    </row>
    <row r="17862" spans="1:10" ht="15" customHeight="1">
      <c r="A17862" s="46" t="s">
        <v>31326</v>
      </c>
      <c r="B17862" s="46" t="s">
        <v>31327</v>
      </c>
      <c r="C17862" s="47">
        <v>3.7902</v>
      </c>
      <c r="D17862" s="119" t="s">
        <v>25435</v>
      </c>
      <c r="E17862" s="46" t="s">
        <v>25437</v>
      </c>
      <c r="F17862" s="121">
        <v>29.5274</v>
      </c>
      <c r="G17862" s="87"/>
      <c r="H17862" s="112"/>
      <c r="I17862" s="120">
        <v>86</v>
      </c>
      <c r="J17862" s="120">
        <v>0</v>
      </c>
    </row>
    <row r="17863" spans="1:10" ht="15" customHeight="1">
      <c r="A17863" s="46" t="s">
        <v>31324</v>
      </c>
      <c r="B17863" s="46" t="s">
        <v>31325</v>
      </c>
      <c r="C17863" s="47">
        <v>13.747999999999999</v>
      </c>
      <c r="D17863" s="119" t="s">
        <v>25433</v>
      </c>
      <c r="E17863" s="46" t="s">
        <v>25435</v>
      </c>
      <c r="F17863" s="121">
        <v>34.030999999999999</v>
      </c>
      <c r="G17863" s="87"/>
      <c r="H17863" s="112"/>
      <c r="I17863" s="120">
        <v>1</v>
      </c>
      <c r="J17863" s="120">
        <v>0</v>
      </c>
    </row>
    <row r="17864" spans="1:10" ht="15" customHeight="1">
      <c r="A17864" s="46" t="s">
        <v>31322</v>
      </c>
      <c r="B17864" s="46" t="s">
        <v>31323</v>
      </c>
      <c r="C17864" s="47">
        <v>17.28</v>
      </c>
      <c r="D17864" s="119" t="s">
        <v>2629</v>
      </c>
      <c r="E17864" s="46" t="s">
        <v>25433</v>
      </c>
      <c r="F17864" s="121">
        <v>3.9470000000000001</v>
      </c>
      <c r="G17864" s="87"/>
      <c r="H17864" s="112"/>
      <c r="I17864" s="120">
        <v>22</v>
      </c>
      <c r="J17864" s="120">
        <v>0</v>
      </c>
    </row>
    <row r="17865" spans="1:10" ht="15" customHeight="1">
      <c r="A17865" s="46" t="s">
        <v>31320</v>
      </c>
      <c r="B17865" s="46" t="s">
        <v>31321</v>
      </c>
      <c r="C17865" s="47">
        <v>30.8108</v>
      </c>
      <c r="D17865" s="119" t="s">
        <v>25430</v>
      </c>
      <c r="E17865" s="46" t="s">
        <v>2629</v>
      </c>
      <c r="F17865" s="121">
        <v>89.441199999999995</v>
      </c>
      <c r="G17865" s="87"/>
      <c r="H17865" s="112"/>
      <c r="I17865" s="120">
        <v>1</v>
      </c>
      <c r="J17865" s="120">
        <v>0</v>
      </c>
    </row>
    <row r="17866" spans="1:10" ht="15" customHeight="1">
      <c r="A17866" s="46" t="s">
        <v>31318</v>
      </c>
      <c r="B17866" s="46" t="s">
        <v>31319</v>
      </c>
      <c r="C17866" s="47">
        <v>48.851599999999998</v>
      </c>
      <c r="D17866" s="119" t="s">
        <v>25461</v>
      </c>
      <c r="E17866" s="46" t="s">
        <v>25430</v>
      </c>
      <c r="F17866" s="121">
        <v>1.8976</v>
      </c>
      <c r="G17866" s="87"/>
      <c r="H17866" s="112"/>
      <c r="I17866" s="120">
        <v>0</v>
      </c>
      <c r="J17866" s="120">
        <v>0</v>
      </c>
    </row>
    <row r="17867" spans="1:10" ht="15" customHeight="1">
      <c r="A17867" s="46" t="s">
        <v>31316</v>
      </c>
      <c r="B17867" s="46" t="s">
        <v>31317</v>
      </c>
      <c r="C17867" s="47">
        <v>96.262799999999999</v>
      </c>
      <c r="D17867" s="119" t="s">
        <v>25460</v>
      </c>
      <c r="E17867" s="46" t="s">
        <v>25461</v>
      </c>
      <c r="F17867" s="121">
        <v>7.8182</v>
      </c>
      <c r="G17867" s="87"/>
      <c r="H17867" s="112"/>
      <c r="I17867" s="120">
        <v>0</v>
      </c>
      <c r="J17867" s="120">
        <v>0</v>
      </c>
    </row>
    <row r="17868" spans="1:10" ht="15" customHeight="1">
      <c r="A17868" s="46" t="s">
        <v>31314</v>
      </c>
      <c r="B17868" s="46" t="s">
        <v>31315</v>
      </c>
      <c r="C17868" s="47">
        <v>7.1912000000000003</v>
      </c>
      <c r="D17868" s="119" t="s">
        <v>25458</v>
      </c>
      <c r="E17868" s="46" t="s">
        <v>25460</v>
      </c>
      <c r="F17868" s="121">
        <v>6.8693999999999997</v>
      </c>
      <c r="G17868" s="87"/>
      <c r="H17868" s="112"/>
      <c r="I17868" s="120">
        <v>110</v>
      </c>
      <c r="J17868" s="120">
        <v>0</v>
      </c>
    </row>
    <row r="17869" spans="1:10" ht="15" customHeight="1">
      <c r="A17869" s="46" t="s">
        <v>31312</v>
      </c>
      <c r="B17869" s="46" t="s">
        <v>31313</v>
      </c>
      <c r="C17869" s="47">
        <v>134.97999999999999</v>
      </c>
      <c r="D17869" s="119" t="s">
        <v>25456</v>
      </c>
      <c r="E17869" s="46" t="s">
        <v>25458</v>
      </c>
      <c r="F17869" s="121">
        <v>3.9596</v>
      </c>
      <c r="G17869" s="87"/>
      <c r="H17869" s="112"/>
      <c r="I17869" s="120">
        <v>0</v>
      </c>
      <c r="J17869" s="120">
        <v>0</v>
      </c>
    </row>
    <row r="17870" spans="1:10" ht="15" customHeight="1">
      <c r="A17870" s="46" t="s">
        <v>31427</v>
      </c>
      <c r="B17870" s="46" t="s">
        <v>31428</v>
      </c>
      <c r="C17870" s="47">
        <v>3.4929999999999999</v>
      </c>
      <c r="D17870" s="119" t="s">
        <v>25454</v>
      </c>
      <c r="E17870" s="46" t="s">
        <v>25456</v>
      </c>
      <c r="F17870" s="121">
        <v>30.513999999999999</v>
      </c>
      <c r="G17870" s="87"/>
      <c r="H17870" s="112"/>
      <c r="I17870" s="120">
        <v>67</v>
      </c>
      <c r="J17870" s="120">
        <v>0</v>
      </c>
    </row>
    <row r="17871" spans="1:10" ht="15" customHeight="1">
      <c r="A17871" s="46" t="s">
        <v>31425</v>
      </c>
      <c r="B17871" s="46" t="s">
        <v>31426</v>
      </c>
      <c r="C17871" s="47">
        <v>3.2934000000000001</v>
      </c>
      <c r="D17871" s="119" t="s">
        <v>25452</v>
      </c>
      <c r="E17871" s="46" t="s">
        <v>25454</v>
      </c>
      <c r="F17871" s="121">
        <v>12.6762</v>
      </c>
      <c r="G17871" s="87"/>
      <c r="H17871" s="112"/>
      <c r="I17871" s="120">
        <v>0</v>
      </c>
      <c r="J17871" s="120">
        <v>0</v>
      </c>
    </row>
    <row r="17872" spans="1:10" ht="15" customHeight="1">
      <c r="A17872" s="46" t="s">
        <v>31423</v>
      </c>
      <c r="B17872" s="46" t="s">
        <v>31424</v>
      </c>
      <c r="C17872" s="47">
        <v>3.8319999999999999</v>
      </c>
      <c r="D17872" s="119" t="s">
        <v>25450</v>
      </c>
      <c r="E17872" s="46" t="s">
        <v>25452</v>
      </c>
      <c r="F17872" s="121">
        <v>2.9350000000000001</v>
      </c>
      <c r="G17872" s="87"/>
      <c r="H17872" s="112"/>
      <c r="I17872" s="120">
        <v>0</v>
      </c>
      <c r="J17872" s="120">
        <v>0</v>
      </c>
    </row>
    <row r="17873" spans="1:10" ht="15" customHeight="1">
      <c r="A17873" s="46" t="s">
        <v>31421</v>
      </c>
      <c r="B17873" s="46" t="s">
        <v>31422</v>
      </c>
      <c r="C17873" s="47">
        <v>7.4059999999999997</v>
      </c>
      <c r="D17873" s="119" t="s">
        <v>25448</v>
      </c>
      <c r="E17873" s="46" t="s">
        <v>25450</v>
      </c>
      <c r="F17873" s="121">
        <v>1.8724000000000001</v>
      </c>
      <c r="G17873" s="87"/>
      <c r="H17873" s="112"/>
      <c r="I17873" s="120">
        <v>10</v>
      </c>
      <c r="J17873" s="120">
        <v>0</v>
      </c>
    </row>
    <row r="17874" spans="1:10" ht="15" customHeight="1">
      <c r="A17874" s="46" t="s">
        <v>31419</v>
      </c>
      <c r="B17874" s="46" t="s">
        <v>31420</v>
      </c>
      <c r="C17874" s="47">
        <v>21.439399999999999</v>
      </c>
      <c r="D17874" s="119" t="s">
        <v>25446</v>
      </c>
      <c r="E17874" s="46" t="s">
        <v>25448</v>
      </c>
      <c r="F17874" s="121">
        <v>38.383000000000003</v>
      </c>
      <c r="G17874" s="87"/>
      <c r="H17874" s="112"/>
      <c r="I17874" s="120">
        <v>37</v>
      </c>
      <c r="J17874" s="120">
        <v>0</v>
      </c>
    </row>
    <row r="17875" spans="1:10" ht="15" customHeight="1">
      <c r="A17875" s="46" t="s">
        <v>31417</v>
      </c>
      <c r="B17875" s="46" t="s">
        <v>31418</v>
      </c>
      <c r="C17875" s="47">
        <v>11.1288</v>
      </c>
      <c r="D17875" s="119" t="s">
        <v>25444</v>
      </c>
      <c r="E17875" s="46" t="s">
        <v>25446</v>
      </c>
      <c r="F17875" s="121">
        <v>72.768199999999993</v>
      </c>
      <c r="G17875" s="87"/>
      <c r="H17875" s="112"/>
      <c r="I17875" s="120">
        <v>57</v>
      </c>
      <c r="J17875" s="120">
        <v>0</v>
      </c>
    </row>
    <row r="17876" spans="1:10" ht="15" customHeight="1">
      <c r="A17876" s="46" t="s">
        <v>31415</v>
      </c>
      <c r="B17876" s="46" t="s">
        <v>31416</v>
      </c>
      <c r="C17876" s="47">
        <v>9.468</v>
      </c>
      <c r="D17876" s="119" t="s">
        <v>25480</v>
      </c>
      <c r="E17876" s="46" t="s">
        <v>25444</v>
      </c>
      <c r="F17876" s="121">
        <v>1.67</v>
      </c>
      <c r="G17876" s="87"/>
      <c r="H17876" s="112"/>
      <c r="I17876" s="120">
        <v>0</v>
      </c>
      <c r="J17876" s="120">
        <v>0</v>
      </c>
    </row>
    <row r="17877" spans="1:10" ht="15" customHeight="1">
      <c r="A17877" s="46" t="s">
        <v>31413</v>
      </c>
      <c r="B17877" s="46" t="s">
        <v>31414</v>
      </c>
      <c r="C17877" s="47">
        <v>22.257400000000001</v>
      </c>
      <c r="D17877" s="119" t="s">
        <v>25478</v>
      </c>
      <c r="E17877" s="46" t="s">
        <v>25480</v>
      </c>
      <c r="F17877" s="121">
        <v>9.0579999999999998</v>
      </c>
      <c r="G17877" s="87"/>
      <c r="H17877" s="112"/>
      <c r="I17877" s="120">
        <v>41</v>
      </c>
      <c r="J17877" s="120">
        <v>0</v>
      </c>
    </row>
    <row r="17878" spans="1:10" ht="15" customHeight="1">
      <c r="A17878" s="46" t="s">
        <v>31411</v>
      </c>
      <c r="B17878" s="46" t="s">
        <v>31412</v>
      </c>
      <c r="C17878" s="47">
        <v>16.259399999999999</v>
      </c>
      <c r="D17878" s="119" t="s">
        <v>25476</v>
      </c>
      <c r="E17878" s="46" t="s">
        <v>25478</v>
      </c>
      <c r="F17878" s="121">
        <v>6.8314000000000004</v>
      </c>
      <c r="G17878" s="87"/>
      <c r="H17878" s="112"/>
      <c r="I17878" s="120">
        <v>37</v>
      </c>
      <c r="J17878" s="120">
        <v>0</v>
      </c>
    </row>
    <row r="17879" spans="1:10" ht="15" customHeight="1">
      <c r="A17879" s="46" t="s">
        <v>31409</v>
      </c>
      <c r="B17879" s="46" t="s">
        <v>31410</v>
      </c>
      <c r="C17879" s="47">
        <v>7.3860000000000001</v>
      </c>
      <c r="D17879" s="119" t="s">
        <v>25475</v>
      </c>
      <c r="E17879" s="46" t="s">
        <v>25476</v>
      </c>
      <c r="F17879" s="121">
        <v>3.9596</v>
      </c>
      <c r="G17879" s="87"/>
      <c r="H17879" s="112"/>
      <c r="I17879" s="120">
        <v>52</v>
      </c>
      <c r="J17879" s="120">
        <v>0</v>
      </c>
    </row>
    <row r="17880" spans="1:10" ht="15" customHeight="1">
      <c r="A17880" s="46" t="s">
        <v>31408</v>
      </c>
      <c r="B17880" s="46" t="s">
        <v>31410</v>
      </c>
      <c r="C17880" s="47">
        <v>16.754999999999999</v>
      </c>
      <c r="D17880" s="119" t="s">
        <v>25473</v>
      </c>
      <c r="E17880" s="46" t="s">
        <v>25475</v>
      </c>
      <c r="F17880" s="121">
        <v>32.841799999999999</v>
      </c>
      <c r="G17880" s="87"/>
      <c r="H17880" s="112"/>
      <c r="I17880" s="120">
        <v>11</v>
      </c>
      <c r="J17880" s="120">
        <v>0</v>
      </c>
    </row>
    <row r="17881" spans="1:10" ht="15" customHeight="1">
      <c r="A17881" s="46" t="s">
        <v>31406</v>
      </c>
      <c r="B17881" s="46" t="s">
        <v>31407</v>
      </c>
      <c r="C17881" s="47">
        <v>11.1288</v>
      </c>
      <c r="D17881" s="119" t="s">
        <v>25471</v>
      </c>
      <c r="E17881" s="46" t="s">
        <v>25473</v>
      </c>
      <c r="F17881" s="121">
        <v>15.7582</v>
      </c>
      <c r="G17881" s="87"/>
      <c r="H17881" s="112"/>
      <c r="I17881" s="120">
        <v>59</v>
      </c>
      <c r="J17881" s="120">
        <v>0</v>
      </c>
    </row>
    <row r="17882" spans="1:10" ht="15" customHeight="1">
      <c r="A17882" s="46" t="s">
        <v>31404</v>
      </c>
      <c r="B17882" s="46" t="s">
        <v>31405</v>
      </c>
      <c r="C17882" s="47">
        <v>4.5358000000000001</v>
      </c>
      <c r="D17882" s="119" t="s">
        <v>25469</v>
      </c>
      <c r="E17882" s="46" t="s">
        <v>25471</v>
      </c>
      <c r="F17882" s="121">
        <v>2.9096000000000002</v>
      </c>
      <c r="G17882" s="87"/>
      <c r="H17882" s="112"/>
      <c r="I17882" s="120">
        <v>35</v>
      </c>
      <c r="J17882" s="120">
        <v>0</v>
      </c>
    </row>
    <row r="17883" spans="1:10" ht="15" customHeight="1">
      <c r="A17883" s="46" t="s">
        <v>31402</v>
      </c>
      <c r="B17883" s="46" t="s">
        <v>31403</v>
      </c>
      <c r="C17883" s="47">
        <v>4.5358000000000001</v>
      </c>
      <c r="D17883" s="119" t="s">
        <v>25467</v>
      </c>
      <c r="E17883" s="46" t="s">
        <v>25469</v>
      </c>
      <c r="F17883" s="121">
        <v>1.8724000000000001</v>
      </c>
      <c r="G17883" s="87"/>
      <c r="H17883" s="112"/>
      <c r="I17883" s="120">
        <v>91</v>
      </c>
      <c r="J17883" s="120">
        <v>0</v>
      </c>
    </row>
    <row r="17884" spans="1:10" ht="15" customHeight="1">
      <c r="A17884" s="46" t="s">
        <v>31400</v>
      </c>
      <c r="B17884" s="46" t="s">
        <v>31401</v>
      </c>
      <c r="C17884" s="47">
        <v>5.0810000000000004</v>
      </c>
      <c r="D17884" s="119" t="s">
        <v>25465</v>
      </c>
      <c r="E17884" s="46" t="s">
        <v>25467</v>
      </c>
      <c r="F17884" s="121">
        <v>42.102400000000003</v>
      </c>
      <c r="G17884" s="87"/>
      <c r="H17884" s="112"/>
      <c r="I17884" s="120">
        <v>427</v>
      </c>
      <c r="J17884" s="120">
        <v>0</v>
      </c>
    </row>
    <row r="17885" spans="1:10" ht="15" customHeight="1">
      <c r="A17885" s="46" t="s">
        <v>31398</v>
      </c>
      <c r="B17885" s="46" t="s">
        <v>31399</v>
      </c>
      <c r="C17885" s="47">
        <v>5.0810000000000004</v>
      </c>
      <c r="D17885" s="119" t="s">
        <v>25463</v>
      </c>
      <c r="E17885" s="46" t="s">
        <v>25465</v>
      </c>
      <c r="F17885" s="121">
        <v>76.462400000000002</v>
      </c>
      <c r="G17885" s="87"/>
      <c r="H17885" s="112"/>
      <c r="I17885" s="120">
        <v>506</v>
      </c>
      <c r="J17885" s="120">
        <v>0</v>
      </c>
    </row>
    <row r="17886" spans="1:10" ht="15" customHeight="1">
      <c r="A17886" s="46" t="s">
        <v>31396</v>
      </c>
      <c r="B17886" s="46" t="s">
        <v>31397</v>
      </c>
      <c r="C17886" s="47">
        <v>5.5519999999999996</v>
      </c>
      <c r="D17886" s="119" t="s">
        <v>3797</v>
      </c>
      <c r="E17886" s="46" t="s">
        <v>25463</v>
      </c>
      <c r="F17886" s="121">
        <v>5.2157999999999998</v>
      </c>
      <c r="G17886" s="87"/>
      <c r="H17886" s="112"/>
      <c r="I17886" s="120">
        <v>181</v>
      </c>
      <c r="J17886" s="120">
        <v>0</v>
      </c>
    </row>
    <row r="17887" spans="1:10" ht="15" customHeight="1">
      <c r="A17887" s="46" t="s">
        <v>31394</v>
      </c>
      <c r="B17887" s="46" t="s">
        <v>31395</v>
      </c>
      <c r="C17887" s="47">
        <v>5.6261999999999999</v>
      </c>
      <c r="D17887" s="119" t="s">
        <v>3800</v>
      </c>
      <c r="E17887" s="46" t="s">
        <v>3797</v>
      </c>
      <c r="F17887" s="121">
        <v>2.4653999999999998</v>
      </c>
      <c r="G17887" s="87"/>
      <c r="H17887" s="112"/>
      <c r="I17887" s="120">
        <v>126</v>
      </c>
      <c r="J17887" s="120">
        <v>0</v>
      </c>
    </row>
    <row r="17888" spans="1:10" ht="15" customHeight="1">
      <c r="A17888" s="46" t="s">
        <v>31392</v>
      </c>
      <c r="B17888" s="46" t="s">
        <v>31393</v>
      </c>
      <c r="C17888" s="47">
        <v>0</v>
      </c>
      <c r="D17888" s="119" t="s">
        <v>25486</v>
      </c>
      <c r="E17888" s="46" t="s">
        <v>3800</v>
      </c>
      <c r="F17888" s="121">
        <v>13.1394</v>
      </c>
      <c r="G17888" s="87"/>
      <c r="H17888" s="112"/>
      <c r="I17888" s="120">
        <v>0</v>
      </c>
      <c r="J17888" s="120">
        <v>0</v>
      </c>
    </row>
    <row r="17889" spans="1:10" ht="15" customHeight="1">
      <c r="A17889" s="46" t="s">
        <v>31390</v>
      </c>
      <c r="B17889" s="46" t="s">
        <v>31391</v>
      </c>
      <c r="C17889" s="47">
        <v>12.929</v>
      </c>
      <c r="D17889" s="119" t="s">
        <v>3803</v>
      </c>
      <c r="E17889" s="46" t="s">
        <v>25486</v>
      </c>
      <c r="F17889" s="121">
        <v>9.2498000000000005</v>
      </c>
      <c r="G17889" s="87"/>
      <c r="H17889" s="112"/>
      <c r="I17889" s="120">
        <v>0</v>
      </c>
      <c r="J17889" s="120">
        <v>0</v>
      </c>
    </row>
    <row r="17890" spans="1:10" ht="15" customHeight="1">
      <c r="A17890" s="46" t="s">
        <v>31388</v>
      </c>
      <c r="B17890" s="46" t="s">
        <v>31389</v>
      </c>
      <c r="C17890" s="47">
        <v>0</v>
      </c>
      <c r="D17890" s="119" t="s">
        <v>25483</v>
      </c>
      <c r="E17890" s="46" t="s">
        <v>3803</v>
      </c>
      <c r="F17890" s="121">
        <v>20.0976</v>
      </c>
      <c r="G17890" s="87"/>
      <c r="H17890" s="112"/>
      <c r="I17890" s="120">
        <v>0</v>
      </c>
      <c r="J17890" s="120">
        <v>0</v>
      </c>
    </row>
    <row r="17891" spans="1:10" ht="15" customHeight="1">
      <c r="A17891" s="46" t="s">
        <v>31386</v>
      </c>
      <c r="B17891" s="46" t="s">
        <v>31387</v>
      </c>
      <c r="C17891" s="47">
        <v>27.4376</v>
      </c>
      <c r="D17891" s="119" t="s">
        <v>3806</v>
      </c>
      <c r="E17891" s="46" t="s">
        <v>25483</v>
      </c>
      <c r="F17891" s="121">
        <v>3.9493999999999998</v>
      </c>
      <c r="G17891" s="87"/>
      <c r="H17891" s="112"/>
      <c r="I17891" s="120">
        <v>0</v>
      </c>
      <c r="J17891" s="120">
        <v>0</v>
      </c>
    </row>
    <row r="17892" spans="1:10" ht="15" customHeight="1">
      <c r="A17892" s="46" t="s">
        <v>31384</v>
      </c>
      <c r="B17892" s="46" t="s">
        <v>31385</v>
      </c>
      <c r="C17892" s="47">
        <v>16.8294</v>
      </c>
      <c r="D17892" s="119" t="s">
        <v>3774</v>
      </c>
      <c r="E17892" s="46" t="s">
        <v>3806</v>
      </c>
      <c r="F17892" s="121">
        <v>2.0905999999999998</v>
      </c>
      <c r="G17892" s="87"/>
      <c r="H17892" s="112"/>
      <c r="I17892" s="120">
        <v>36</v>
      </c>
      <c r="J17892" s="120">
        <v>0</v>
      </c>
    </row>
    <row r="17893" spans="1:10" ht="15" customHeight="1">
      <c r="A17893" s="46" t="s">
        <v>31382</v>
      </c>
      <c r="B17893" s="46" t="s">
        <v>31383</v>
      </c>
      <c r="C17893" s="47">
        <v>7.51</v>
      </c>
      <c r="D17893" s="119" t="s">
        <v>3777</v>
      </c>
      <c r="E17893" s="46" t="s">
        <v>3774</v>
      </c>
      <c r="F17893" s="121">
        <v>0.75819999999999999</v>
      </c>
      <c r="G17893" s="87"/>
      <c r="H17893" s="112"/>
      <c r="I17893" s="120">
        <v>0</v>
      </c>
      <c r="J17893" s="120">
        <v>0</v>
      </c>
    </row>
    <row r="17894" spans="1:10" ht="15" customHeight="1">
      <c r="A17894" s="46" t="s">
        <v>31380</v>
      </c>
      <c r="B17894" s="46" t="s">
        <v>31381</v>
      </c>
      <c r="C17894" s="47">
        <v>0</v>
      </c>
      <c r="D17894" s="119" t="s">
        <v>25502</v>
      </c>
      <c r="E17894" s="46" t="s">
        <v>3777</v>
      </c>
      <c r="F17894" s="121">
        <v>4.5819999999999999</v>
      </c>
      <c r="G17894" s="87"/>
      <c r="H17894" s="112"/>
      <c r="I17894" s="120">
        <v>0</v>
      </c>
      <c r="J17894" s="120">
        <v>0</v>
      </c>
    </row>
    <row r="17895" spans="1:10" ht="15" customHeight="1">
      <c r="A17895" s="46" t="s">
        <v>31378</v>
      </c>
      <c r="B17895" s="46" t="s">
        <v>31379</v>
      </c>
      <c r="C17895" s="47">
        <v>16.8294</v>
      </c>
      <c r="D17895" s="119" t="s">
        <v>3783</v>
      </c>
      <c r="E17895" s="46" t="s">
        <v>25502</v>
      </c>
      <c r="F17895" s="121">
        <v>3.6297999999999999</v>
      </c>
      <c r="G17895" s="87"/>
      <c r="H17895" s="112"/>
      <c r="I17895" s="120">
        <v>10</v>
      </c>
      <c r="J17895" s="120">
        <v>0</v>
      </c>
    </row>
    <row r="17896" spans="1:10" ht="15" customHeight="1">
      <c r="A17896" s="46" t="s">
        <v>31376</v>
      </c>
      <c r="B17896" s="46" t="s">
        <v>31377</v>
      </c>
      <c r="C17896" s="47">
        <v>11.351800000000001</v>
      </c>
      <c r="D17896" s="119" t="s">
        <v>25499</v>
      </c>
      <c r="E17896" s="46" t="s">
        <v>3783</v>
      </c>
      <c r="F17896" s="121">
        <v>6.4307999999999996</v>
      </c>
      <c r="G17896" s="87"/>
      <c r="H17896" s="112"/>
      <c r="I17896" s="120">
        <v>45</v>
      </c>
      <c r="J17896" s="120">
        <v>0</v>
      </c>
    </row>
    <row r="17897" spans="1:10" ht="15" customHeight="1">
      <c r="A17897" s="46" t="s">
        <v>31374</v>
      </c>
      <c r="B17897" s="46" t="s">
        <v>31375</v>
      </c>
      <c r="C17897" s="47">
        <v>11.401400000000001</v>
      </c>
      <c r="D17897" s="119" t="s">
        <v>25497</v>
      </c>
      <c r="E17897" s="46" t="s">
        <v>25499</v>
      </c>
      <c r="F17897" s="121">
        <v>14.009600000000001</v>
      </c>
      <c r="G17897" s="87"/>
      <c r="H17897" s="112"/>
      <c r="I17897" s="120">
        <v>268</v>
      </c>
      <c r="J17897" s="120">
        <v>0</v>
      </c>
    </row>
    <row r="17898" spans="1:10" ht="15" customHeight="1">
      <c r="A17898" s="46" t="s">
        <v>31372</v>
      </c>
      <c r="B17898" s="46" t="s">
        <v>31373</v>
      </c>
      <c r="C17898" s="47">
        <v>12.7646</v>
      </c>
      <c r="D17898" s="119" t="s">
        <v>25495</v>
      </c>
      <c r="E17898" s="46" t="s">
        <v>25497</v>
      </c>
      <c r="F17898" s="121">
        <v>21.7286</v>
      </c>
      <c r="G17898" s="87"/>
      <c r="H17898" s="112"/>
      <c r="I17898" s="120">
        <v>38</v>
      </c>
      <c r="J17898" s="120">
        <v>0</v>
      </c>
    </row>
    <row r="17899" spans="1:10" ht="15" customHeight="1">
      <c r="A17899" s="46" t="s">
        <v>31370</v>
      </c>
      <c r="B17899" s="46" t="s">
        <v>31371</v>
      </c>
      <c r="C17899" s="47">
        <v>12.7646</v>
      </c>
      <c r="D17899" s="119" t="s">
        <v>3791</v>
      </c>
      <c r="E17899" s="46" t="s">
        <v>25495</v>
      </c>
      <c r="F17899" s="121">
        <v>1.3754</v>
      </c>
      <c r="G17899" s="87"/>
      <c r="H17899" s="112"/>
      <c r="I17899" s="120">
        <v>24</v>
      </c>
      <c r="J17899" s="120">
        <v>0</v>
      </c>
    </row>
    <row r="17900" spans="1:10" ht="15" customHeight="1">
      <c r="A17900" s="46" t="s">
        <v>31368</v>
      </c>
      <c r="B17900" s="46" t="s">
        <v>31369</v>
      </c>
      <c r="C17900" s="47">
        <v>0</v>
      </c>
      <c r="D17900" s="119" t="s">
        <v>25492</v>
      </c>
      <c r="E17900" s="46" t="s">
        <v>3791</v>
      </c>
      <c r="F17900" s="121">
        <v>0.79379999999999995</v>
      </c>
      <c r="G17900" s="87"/>
      <c r="H17900" s="112"/>
      <c r="I17900" s="120">
        <v>0</v>
      </c>
      <c r="J17900" s="120">
        <v>0</v>
      </c>
    </row>
    <row r="17901" spans="1:10" ht="15" customHeight="1">
      <c r="A17901" s="46" t="s">
        <v>31366</v>
      </c>
      <c r="B17901" s="46" t="s">
        <v>31367</v>
      </c>
      <c r="C17901" s="47">
        <v>0</v>
      </c>
      <c r="D17901" s="119" t="s">
        <v>25490</v>
      </c>
      <c r="E17901" s="46" t="s">
        <v>25492</v>
      </c>
      <c r="F17901" s="121">
        <v>49.438800000000001</v>
      </c>
      <c r="G17901" s="87"/>
      <c r="H17901" s="112"/>
      <c r="I17901" s="120">
        <v>0</v>
      </c>
      <c r="J17901" s="120">
        <v>0</v>
      </c>
    </row>
    <row r="17902" spans="1:10" ht="15" customHeight="1">
      <c r="A17902" s="46" t="s">
        <v>31364</v>
      </c>
      <c r="B17902" s="46" t="s">
        <v>31365</v>
      </c>
      <c r="C17902" s="47">
        <v>0</v>
      </c>
      <c r="D17902" s="119" t="s">
        <v>3780</v>
      </c>
      <c r="E17902" s="46" t="s">
        <v>25490</v>
      </c>
      <c r="F17902" s="121">
        <v>0.68200000000000005</v>
      </c>
      <c r="G17902" s="87"/>
      <c r="H17902" s="112"/>
      <c r="I17902" s="120">
        <v>0</v>
      </c>
      <c r="J17902" s="120">
        <v>0</v>
      </c>
    </row>
    <row r="17903" spans="1:10" ht="15" customHeight="1">
      <c r="A17903" s="46" t="s">
        <v>31362</v>
      </c>
      <c r="B17903" s="46" t="s">
        <v>31363</v>
      </c>
      <c r="C17903" s="47">
        <v>42.408000000000001</v>
      </c>
      <c r="D17903" s="119" t="s">
        <v>25519</v>
      </c>
      <c r="E17903" s="46" t="s">
        <v>3780</v>
      </c>
      <c r="F17903" s="121">
        <v>5.0022000000000002</v>
      </c>
      <c r="G17903" s="87"/>
      <c r="H17903" s="112"/>
      <c r="I17903" s="120">
        <v>5</v>
      </c>
      <c r="J17903" s="120">
        <v>0</v>
      </c>
    </row>
    <row r="17904" spans="1:10" ht="15" customHeight="1">
      <c r="A17904" s="46" t="s">
        <v>31360</v>
      </c>
      <c r="B17904" s="46" t="s">
        <v>31361</v>
      </c>
      <c r="C17904" s="47">
        <v>7.51</v>
      </c>
      <c r="D17904" s="119" t="s">
        <v>3786</v>
      </c>
      <c r="E17904" s="46" t="s">
        <v>25519</v>
      </c>
      <c r="F17904" s="121">
        <v>3.3315999999999999</v>
      </c>
      <c r="G17904" s="87"/>
      <c r="H17904" s="112"/>
      <c r="I17904" s="120">
        <v>232</v>
      </c>
      <c r="J17904" s="120">
        <v>0</v>
      </c>
    </row>
    <row r="17905" spans="1:10" ht="15" customHeight="1">
      <c r="A17905" s="46" t="s">
        <v>31358</v>
      </c>
      <c r="B17905" s="46" t="s">
        <v>31359</v>
      </c>
      <c r="C17905" s="47">
        <v>7.51</v>
      </c>
      <c r="D17905" s="119" t="s">
        <v>3788</v>
      </c>
      <c r="E17905" s="46" t="s">
        <v>3786</v>
      </c>
      <c r="F17905" s="121">
        <v>1.9406000000000001</v>
      </c>
      <c r="G17905" s="87"/>
      <c r="H17905" s="112"/>
      <c r="I17905" s="120">
        <v>346</v>
      </c>
      <c r="J17905" s="120">
        <v>0</v>
      </c>
    </row>
    <row r="17906" spans="1:10" ht="15" customHeight="1">
      <c r="A17906" s="46" t="s">
        <v>31356</v>
      </c>
      <c r="B17906" s="46" t="s">
        <v>31357</v>
      </c>
      <c r="C17906" s="47">
        <v>8.3030000000000008</v>
      </c>
      <c r="D17906" s="119" t="s">
        <v>25515</v>
      </c>
      <c r="E17906" s="46" t="s">
        <v>3788</v>
      </c>
      <c r="F17906" s="121">
        <v>12.5032</v>
      </c>
      <c r="G17906" s="87"/>
      <c r="H17906" s="112"/>
      <c r="I17906" s="120">
        <v>6</v>
      </c>
      <c r="J17906" s="120">
        <v>0</v>
      </c>
    </row>
    <row r="17907" spans="1:10" ht="15" customHeight="1">
      <c r="A17907" s="46" t="s">
        <v>31354</v>
      </c>
      <c r="B17907" s="46" t="s">
        <v>31355</v>
      </c>
      <c r="C17907" s="47">
        <v>8.3030000000000008</v>
      </c>
      <c r="D17907" s="119" t="s">
        <v>25513</v>
      </c>
      <c r="E17907" s="46" t="s">
        <v>25515</v>
      </c>
      <c r="F17907" s="121">
        <v>6.0724</v>
      </c>
      <c r="G17907" s="87"/>
      <c r="H17907" s="112"/>
      <c r="I17907" s="120">
        <v>110</v>
      </c>
      <c r="J17907" s="120">
        <v>0</v>
      </c>
    </row>
    <row r="17908" spans="1:10" ht="15" customHeight="1">
      <c r="A17908" s="46" t="s">
        <v>31352</v>
      </c>
      <c r="B17908" s="46" t="s">
        <v>31353</v>
      </c>
      <c r="C17908" s="47">
        <v>4.4161999999999999</v>
      </c>
      <c r="D17908" s="119" t="s">
        <v>3794</v>
      </c>
      <c r="E17908" s="46" t="s">
        <v>25513</v>
      </c>
      <c r="F17908" s="121">
        <v>1.3754</v>
      </c>
      <c r="G17908" s="87"/>
      <c r="H17908" s="112"/>
      <c r="I17908" s="120">
        <v>0</v>
      </c>
      <c r="J17908" s="120">
        <v>0</v>
      </c>
    </row>
    <row r="17909" spans="1:10" ht="15" customHeight="1">
      <c r="A17909" s="46" t="s">
        <v>31350</v>
      </c>
      <c r="B17909" s="46" t="s">
        <v>31351</v>
      </c>
      <c r="C17909" s="47">
        <v>4.4161999999999999</v>
      </c>
      <c r="D17909" s="119" t="s">
        <v>25510</v>
      </c>
      <c r="E17909" s="46" t="s">
        <v>3794</v>
      </c>
      <c r="F17909" s="121">
        <v>0.90780000000000005</v>
      </c>
      <c r="G17909" s="87"/>
      <c r="H17909" s="112"/>
      <c r="I17909" s="120">
        <v>29</v>
      </c>
      <c r="J17909" s="120">
        <v>0</v>
      </c>
    </row>
    <row r="17910" spans="1:10" ht="15" customHeight="1">
      <c r="A17910" s="46" t="s">
        <v>31348</v>
      </c>
      <c r="B17910" s="46" t="s">
        <v>31349</v>
      </c>
      <c r="C17910" s="47">
        <v>4.6223999999999998</v>
      </c>
      <c r="D17910" s="119" t="s">
        <v>25508</v>
      </c>
      <c r="E17910" s="46" t="s">
        <v>25510</v>
      </c>
      <c r="F17910" s="121">
        <v>18.796800000000001</v>
      </c>
      <c r="G17910" s="87"/>
      <c r="H17910" s="112"/>
      <c r="I17910" s="120">
        <v>0</v>
      </c>
      <c r="J17910" s="120">
        <v>0</v>
      </c>
    </row>
    <row r="17911" spans="1:10" ht="15" customHeight="1">
      <c r="A17911" s="46" t="s">
        <v>31346</v>
      </c>
      <c r="B17911" s="46" t="s">
        <v>31347</v>
      </c>
      <c r="C17911" s="47">
        <v>4.6462000000000003</v>
      </c>
      <c r="D17911" s="119" t="s">
        <v>25506</v>
      </c>
      <c r="E17911" s="46" t="s">
        <v>25508</v>
      </c>
      <c r="F17911" s="121">
        <v>46.736600000000003</v>
      </c>
      <c r="G17911" s="87"/>
      <c r="H17911" s="112"/>
      <c r="I17911" s="120">
        <v>0</v>
      </c>
      <c r="J17911" s="120">
        <v>0</v>
      </c>
    </row>
    <row r="17912" spans="1:10" ht="15" customHeight="1">
      <c r="A17912" s="46" t="s">
        <v>31344</v>
      </c>
      <c r="B17912" s="46" t="s">
        <v>31345</v>
      </c>
      <c r="C17912" s="47">
        <v>9.9802</v>
      </c>
      <c r="D17912" s="119" t="s">
        <v>25544</v>
      </c>
      <c r="E17912" s="46" t="s">
        <v>25506</v>
      </c>
      <c r="F17912" s="121">
        <v>1.0384</v>
      </c>
      <c r="G17912" s="87"/>
      <c r="H17912" s="112"/>
      <c r="I17912" s="120">
        <v>24</v>
      </c>
      <c r="J17912" s="120">
        <v>0</v>
      </c>
    </row>
    <row r="17913" spans="1:10" ht="15" customHeight="1">
      <c r="A17913" s="46" t="s">
        <v>31342</v>
      </c>
      <c r="B17913" s="46" t="s">
        <v>31343</v>
      </c>
      <c r="C17913" s="47">
        <v>12.929</v>
      </c>
      <c r="D17913" s="119" t="s">
        <v>25542</v>
      </c>
      <c r="E17913" s="46" t="s">
        <v>25544</v>
      </c>
      <c r="F17913" s="121">
        <v>4.2510000000000003</v>
      </c>
      <c r="G17913" s="87"/>
      <c r="H17913" s="112"/>
      <c r="I17913" s="120">
        <v>35</v>
      </c>
      <c r="J17913" s="120">
        <v>0</v>
      </c>
    </row>
    <row r="17914" spans="1:10" ht="15" customHeight="1">
      <c r="A17914" s="46" t="s">
        <v>31340</v>
      </c>
      <c r="B17914" s="46" t="s">
        <v>31341</v>
      </c>
      <c r="C17914" s="47">
        <v>11.601800000000001</v>
      </c>
      <c r="D17914" s="119" t="s">
        <v>25540</v>
      </c>
      <c r="E17914" s="46" t="s">
        <v>25542</v>
      </c>
      <c r="F17914" s="121">
        <v>4.6398000000000001</v>
      </c>
      <c r="G17914" s="87"/>
      <c r="H17914" s="112"/>
      <c r="I17914" s="120">
        <v>23</v>
      </c>
      <c r="J17914" s="120">
        <v>0</v>
      </c>
    </row>
    <row r="17915" spans="1:10" ht="15" customHeight="1">
      <c r="A17915" s="46" t="s">
        <v>31338</v>
      </c>
      <c r="B17915" s="46" t="s">
        <v>31339</v>
      </c>
      <c r="C17915" s="47">
        <v>11.601800000000001</v>
      </c>
      <c r="D17915" s="119" t="s">
        <v>25538</v>
      </c>
      <c r="E17915" s="46" t="s">
        <v>25540</v>
      </c>
      <c r="F17915" s="121">
        <v>2.9108000000000001</v>
      </c>
      <c r="G17915" s="87"/>
      <c r="H17915" s="112"/>
      <c r="I17915" s="120">
        <v>0</v>
      </c>
      <c r="J17915" s="120">
        <v>0</v>
      </c>
    </row>
    <row r="17916" spans="1:10" ht="15" customHeight="1">
      <c r="A17916" s="46" t="s">
        <v>31336</v>
      </c>
      <c r="B17916" s="46" t="s">
        <v>31337</v>
      </c>
      <c r="C17916" s="47">
        <v>6.6117999999999997</v>
      </c>
      <c r="D17916" s="119" t="s">
        <v>25536</v>
      </c>
      <c r="E17916" s="46" t="s">
        <v>25538</v>
      </c>
      <c r="F17916" s="121">
        <v>2.9535999999999998</v>
      </c>
      <c r="G17916" s="87"/>
      <c r="H17916" s="112"/>
      <c r="I17916" s="120">
        <v>0</v>
      </c>
      <c r="J17916" s="120">
        <v>0</v>
      </c>
    </row>
    <row r="17917" spans="1:10" ht="15" customHeight="1">
      <c r="A17917" s="46" t="s">
        <v>31334</v>
      </c>
      <c r="B17917" s="46" t="s">
        <v>31335</v>
      </c>
      <c r="C17917" s="47">
        <v>6.3</v>
      </c>
      <c r="D17917" s="119" t="s">
        <v>25534</v>
      </c>
      <c r="E17917" s="46" t="s">
        <v>25536</v>
      </c>
      <c r="F17917" s="121">
        <v>3.661</v>
      </c>
      <c r="G17917" s="87"/>
      <c r="H17917" s="112"/>
      <c r="I17917" s="120">
        <v>0</v>
      </c>
      <c r="J17917" s="120">
        <v>0</v>
      </c>
    </row>
    <row r="17918" spans="1:10" ht="15" customHeight="1">
      <c r="A17918" s="46" t="s">
        <v>31332</v>
      </c>
      <c r="B17918" s="46" t="s">
        <v>31333</v>
      </c>
      <c r="C17918" s="47">
        <v>6.9694000000000003</v>
      </c>
      <c r="D17918" s="119" t="s">
        <v>25532</v>
      </c>
      <c r="E17918" s="46" t="s">
        <v>25534</v>
      </c>
      <c r="F17918" s="121">
        <v>1.7012</v>
      </c>
      <c r="G17918" s="87"/>
      <c r="H17918" s="112"/>
      <c r="I17918" s="120">
        <v>8</v>
      </c>
      <c r="J17918" s="120">
        <v>0</v>
      </c>
    </row>
    <row r="17919" spans="1:10" ht="15" customHeight="1">
      <c r="A17919" s="46" t="s">
        <v>31330</v>
      </c>
      <c r="B17919" s="46" t="s">
        <v>31331</v>
      </c>
      <c r="C17919" s="47">
        <v>7.2603999999999997</v>
      </c>
      <c r="D17919" s="119" t="s">
        <v>25530</v>
      </c>
      <c r="E17919" s="46" t="s">
        <v>25532</v>
      </c>
      <c r="F17919" s="121">
        <v>1.7886</v>
      </c>
      <c r="G17919" s="87"/>
      <c r="H17919" s="112"/>
      <c r="I17919" s="120">
        <v>10</v>
      </c>
      <c r="J17919" s="120">
        <v>0</v>
      </c>
    </row>
    <row r="17920" spans="1:10" ht="15" customHeight="1">
      <c r="A17920" s="46" t="s">
        <v>31433</v>
      </c>
      <c r="B17920" s="46" t="s">
        <v>34312</v>
      </c>
      <c r="C17920" s="47">
        <v>6.593</v>
      </c>
      <c r="D17920" s="119" t="s">
        <v>25528</v>
      </c>
      <c r="E17920" s="46" t="s">
        <v>25530</v>
      </c>
      <c r="F17920" s="121">
        <v>8.0055999999999994</v>
      </c>
      <c r="G17920" s="87"/>
      <c r="H17920" s="112"/>
      <c r="I17920" s="120">
        <v>28</v>
      </c>
      <c r="J17920" s="120">
        <v>0</v>
      </c>
    </row>
    <row r="17921" spans="1:10" ht="15" customHeight="1">
      <c r="A17921" s="46" t="s">
        <v>31431</v>
      </c>
      <c r="B17921" s="46" t="s">
        <v>31432</v>
      </c>
      <c r="C17921" s="47">
        <v>25.324400000000001</v>
      </c>
      <c r="D17921" s="119" t="s">
        <v>25526</v>
      </c>
      <c r="E17921" s="46" t="s">
        <v>25528</v>
      </c>
      <c r="F17921" s="121">
        <v>7.4775999999999998</v>
      </c>
      <c r="G17921" s="87"/>
      <c r="H17921" s="112"/>
      <c r="I17921" s="120">
        <v>35</v>
      </c>
      <c r="J17921" s="120">
        <v>0</v>
      </c>
    </row>
    <row r="17922" spans="1:10" ht="15" customHeight="1">
      <c r="A17922" s="46" t="s">
        <v>31429</v>
      </c>
      <c r="B17922" s="46" t="s">
        <v>31430</v>
      </c>
      <c r="C17922" s="47">
        <v>27.982800000000001</v>
      </c>
      <c r="D17922" s="119" t="s">
        <v>25524</v>
      </c>
      <c r="E17922" s="46" t="s">
        <v>25526</v>
      </c>
      <c r="F17922" s="121">
        <v>7.9668000000000001</v>
      </c>
      <c r="G17922" s="87"/>
      <c r="H17922" s="112"/>
      <c r="I17922" s="120">
        <v>63</v>
      </c>
      <c r="J17922" s="120">
        <v>0</v>
      </c>
    </row>
    <row r="17923" spans="1:10" ht="15" customHeight="1">
      <c r="A17923" s="46" t="s">
        <v>8686</v>
      </c>
      <c r="B17923" s="46" t="s">
        <v>31444</v>
      </c>
      <c r="C17923" s="47">
        <v>19.148199999999999</v>
      </c>
      <c r="D17923" s="119" t="s">
        <v>25522</v>
      </c>
      <c r="E17923" s="46" t="s">
        <v>25524</v>
      </c>
      <c r="F17923" s="121">
        <v>1.6168</v>
      </c>
      <c r="G17923" s="87"/>
      <c r="H17923" s="112"/>
      <c r="I17923" s="120">
        <v>65</v>
      </c>
      <c r="J17923" s="120">
        <v>0</v>
      </c>
    </row>
    <row r="17924" spans="1:10" ht="15" customHeight="1">
      <c r="A17924" s="46" t="s">
        <v>8689</v>
      </c>
      <c r="B17924" s="46" t="s">
        <v>31443</v>
      </c>
      <c r="C17924" s="47">
        <v>6.9227999999999996</v>
      </c>
      <c r="D17924" s="119" t="s">
        <v>5163</v>
      </c>
      <c r="E17924" s="46" t="s">
        <v>25522</v>
      </c>
      <c r="F17924" s="121">
        <v>1.5711999999999999</v>
      </c>
      <c r="G17924" s="87"/>
      <c r="H17924" s="112"/>
      <c r="I17924" s="120">
        <v>418</v>
      </c>
      <c r="J17924" s="120">
        <v>0</v>
      </c>
    </row>
    <row r="17925" spans="1:10" ht="15" customHeight="1">
      <c r="A17925" s="46" t="s">
        <v>31441</v>
      </c>
      <c r="B17925" s="46" t="s">
        <v>31442</v>
      </c>
      <c r="C17925" s="47">
        <v>7.3356000000000003</v>
      </c>
      <c r="D17925" s="119" t="s">
        <v>5166</v>
      </c>
      <c r="E17925" s="46" t="s">
        <v>5163</v>
      </c>
      <c r="F17925" s="121">
        <v>0.87219999999999998</v>
      </c>
      <c r="G17925" s="87"/>
      <c r="H17925" s="112"/>
      <c r="I17925" s="120">
        <v>140</v>
      </c>
      <c r="J17925" s="120">
        <v>0</v>
      </c>
    </row>
    <row r="17926" spans="1:10" ht="15" customHeight="1">
      <c r="A17926" s="46" t="s">
        <v>31439</v>
      </c>
      <c r="B17926" s="46" t="s">
        <v>31440</v>
      </c>
      <c r="C17926" s="47">
        <v>26.489599999999999</v>
      </c>
      <c r="D17926" s="119" t="s">
        <v>25558</v>
      </c>
      <c r="E17926" s="46" t="s">
        <v>5166</v>
      </c>
      <c r="F17926" s="121">
        <v>3.5524</v>
      </c>
      <c r="G17926" s="87"/>
      <c r="H17926" s="112"/>
      <c r="I17926" s="120">
        <v>90</v>
      </c>
      <c r="J17926" s="120">
        <v>0</v>
      </c>
    </row>
    <row r="17927" spans="1:10" ht="15" customHeight="1">
      <c r="A17927" s="46" t="s">
        <v>31437</v>
      </c>
      <c r="B17927" s="46" t="s">
        <v>31438</v>
      </c>
      <c r="C17927" s="47">
        <v>19.513200000000001</v>
      </c>
      <c r="D17927" s="119" t="s">
        <v>5167</v>
      </c>
      <c r="E17927" s="46" t="s">
        <v>25558</v>
      </c>
      <c r="F17927" s="121">
        <v>2.4638</v>
      </c>
      <c r="G17927" s="87"/>
      <c r="H17927" s="112"/>
      <c r="I17927" s="120">
        <v>137</v>
      </c>
      <c r="J17927" s="120">
        <v>0</v>
      </c>
    </row>
    <row r="17928" spans="1:10" ht="15" customHeight="1">
      <c r="A17928" s="46" t="s">
        <v>8692</v>
      </c>
      <c r="B17928" s="46" t="s">
        <v>31436</v>
      </c>
      <c r="C17928" s="47">
        <v>11.2774</v>
      </c>
      <c r="D17928" s="119" t="s">
        <v>25555</v>
      </c>
      <c r="E17928" s="46" t="s">
        <v>5167</v>
      </c>
      <c r="F17928" s="121">
        <v>5.2488000000000001</v>
      </c>
      <c r="G17928" s="87"/>
      <c r="H17928" s="112"/>
      <c r="I17928" s="120">
        <v>198</v>
      </c>
      <c r="J17928" s="120">
        <v>0</v>
      </c>
    </row>
    <row r="17929" spans="1:10" ht="15" customHeight="1">
      <c r="A17929" s="46" t="s">
        <v>31434</v>
      </c>
      <c r="B17929" s="46" t="s">
        <v>31435</v>
      </c>
      <c r="C17929" s="47">
        <v>10.759399999999999</v>
      </c>
      <c r="D17929" s="119" t="s">
        <v>25553</v>
      </c>
      <c r="E17929" s="46" t="s">
        <v>25555</v>
      </c>
      <c r="F17929" s="121">
        <v>10.831799999999999</v>
      </c>
      <c r="G17929" s="87"/>
      <c r="H17929" s="112"/>
      <c r="I17929" s="120">
        <v>145</v>
      </c>
      <c r="J17929" s="120">
        <v>0</v>
      </c>
    </row>
    <row r="17930" spans="1:10" ht="15" customHeight="1">
      <c r="A17930" s="46" t="s">
        <v>31460</v>
      </c>
      <c r="B17930" s="46" t="s">
        <v>31451</v>
      </c>
      <c r="C17930" s="47">
        <v>2.1032000000000002</v>
      </c>
      <c r="D17930" s="119" t="s">
        <v>25551</v>
      </c>
      <c r="E17930" s="46" t="s">
        <v>25553</v>
      </c>
      <c r="F17930" s="121">
        <v>12.6256</v>
      </c>
      <c r="G17930" s="87"/>
      <c r="H17930" s="112"/>
      <c r="I17930" s="120">
        <v>100</v>
      </c>
      <c r="J17930" s="120">
        <v>0</v>
      </c>
    </row>
    <row r="17931" spans="1:10" ht="15" customHeight="1">
      <c r="A17931" s="46" t="s">
        <v>34314</v>
      </c>
      <c r="B17931" s="46" t="s">
        <v>34315</v>
      </c>
      <c r="C17931" s="47">
        <v>2.4289999999999998</v>
      </c>
      <c r="D17931" s="119" t="s">
        <v>5168</v>
      </c>
      <c r="E17931" s="46" t="s">
        <v>25551</v>
      </c>
      <c r="F17931" s="121">
        <v>1.1841999999999999</v>
      </c>
      <c r="G17931" s="87"/>
      <c r="H17931" s="112"/>
      <c r="I17931" s="120">
        <v>0</v>
      </c>
      <c r="J17931" s="120">
        <v>0</v>
      </c>
    </row>
    <row r="17932" spans="1:10" ht="15" customHeight="1">
      <c r="A17932" s="46" t="s">
        <v>31458</v>
      </c>
      <c r="B17932" s="46" t="s">
        <v>31459</v>
      </c>
      <c r="C17932" s="47">
        <v>0.37180000000000002</v>
      </c>
      <c r="D17932" s="119" t="s">
        <v>25548</v>
      </c>
      <c r="E17932" s="46" t="s">
        <v>5168</v>
      </c>
      <c r="F17932" s="121">
        <v>0.75900000000000001</v>
      </c>
      <c r="G17932" s="87"/>
      <c r="H17932" s="112"/>
      <c r="I17932" s="120">
        <v>0</v>
      </c>
      <c r="J17932" s="120">
        <v>0</v>
      </c>
    </row>
    <row r="17933" spans="1:10" ht="15" customHeight="1">
      <c r="A17933" s="46" t="s">
        <v>31456</v>
      </c>
      <c r="B17933" s="46" t="s">
        <v>31457</v>
      </c>
      <c r="C17933" s="47">
        <v>0.58699999999999997</v>
      </c>
      <c r="D17933" s="119" t="s">
        <v>25546</v>
      </c>
      <c r="E17933" s="46" t="s">
        <v>25548</v>
      </c>
      <c r="F17933" s="121">
        <v>24.998200000000001</v>
      </c>
      <c r="G17933" s="87"/>
      <c r="H17933" s="112"/>
      <c r="I17933" s="120">
        <v>0</v>
      </c>
      <c r="J17933" s="120">
        <v>0</v>
      </c>
    </row>
    <row r="17934" spans="1:10" ht="15" customHeight="1">
      <c r="A17934" s="46" t="s">
        <v>31454</v>
      </c>
      <c r="B17934" s="46" t="s">
        <v>31455</v>
      </c>
      <c r="C17934" s="47">
        <v>1.1052</v>
      </c>
      <c r="D17934" s="119" t="s">
        <v>25572</v>
      </c>
      <c r="E17934" s="46" t="s">
        <v>25546</v>
      </c>
      <c r="F17934" s="121">
        <v>1.1386000000000001</v>
      </c>
      <c r="G17934" s="87"/>
      <c r="H17934" s="112"/>
      <c r="I17934" s="120">
        <v>0</v>
      </c>
      <c r="J17934" s="120">
        <v>0</v>
      </c>
    </row>
    <row r="17935" spans="1:10" ht="15" customHeight="1">
      <c r="A17935" s="46" t="s">
        <v>31452</v>
      </c>
      <c r="B17935" s="46" t="s">
        <v>31453</v>
      </c>
      <c r="C17935" s="47">
        <v>1.9561999999999999</v>
      </c>
      <c r="D17935" s="119" t="s">
        <v>25570</v>
      </c>
      <c r="E17935" s="46" t="s">
        <v>25572</v>
      </c>
      <c r="F17935" s="121">
        <v>4.8832000000000004</v>
      </c>
      <c r="G17935" s="87"/>
      <c r="H17935" s="112"/>
      <c r="I17935" s="120">
        <v>20</v>
      </c>
      <c r="J17935" s="120">
        <v>0</v>
      </c>
    </row>
    <row r="17936" spans="1:10" ht="15" customHeight="1">
      <c r="A17936" s="46" t="s">
        <v>31450</v>
      </c>
      <c r="B17936" s="46" t="s">
        <v>31451</v>
      </c>
      <c r="C17936" s="47">
        <v>1.3420000000000001</v>
      </c>
      <c r="D17936" s="119" t="s">
        <v>25568</v>
      </c>
      <c r="E17936" s="46" t="s">
        <v>25570</v>
      </c>
      <c r="F17936" s="121">
        <v>3.3652000000000002</v>
      </c>
      <c r="G17936" s="87"/>
      <c r="H17936" s="112"/>
      <c r="I17936" s="120">
        <v>101</v>
      </c>
      <c r="J17936" s="120">
        <v>0</v>
      </c>
    </row>
    <row r="17937" spans="1:10" ht="15" customHeight="1">
      <c r="A17937" s="46" t="s">
        <v>31449</v>
      </c>
      <c r="B17937" s="46" t="s">
        <v>34313</v>
      </c>
      <c r="C17937" s="47">
        <v>0.80300000000000005</v>
      </c>
      <c r="D17937" s="119" t="s">
        <v>25566</v>
      </c>
      <c r="E17937" s="46" t="s">
        <v>25568</v>
      </c>
      <c r="F17937" s="121">
        <v>3.6821999999999999</v>
      </c>
      <c r="G17937" s="87"/>
      <c r="H17937" s="112"/>
      <c r="I17937" s="120">
        <v>0</v>
      </c>
      <c r="J17937" s="120">
        <v>0</v>
      </c>
    </row>
    <row r="17938" spans="1:10" ht="15" customHeight="1">
      <c r="A17938" s="46" t="s">
        <v>31447</v>
      </c>
      <c r="B17938" s="46" t="s">
        <v>31448</v>
      </c>
      <c r="C17938" s="47">
        <v>2.4582000000000002</v>
      </c>
      <c r="D17938" s="119" t="s">
        <v>25564</v>
      </c>
      <c r="E17938" s="46" t="s">
        <v>25566</v>
      </c>
      <c r="F17938" s="121">
        <v>11.2872</v>
      </c>
      <c r="G17938" s="87"/>
      <c r="H17938" s="112"/>
      <c r="I17938" s="120">
        <v>154</v>
      </c>
      <c r="J17938" s="120">
        <v>0</v>
      </c>
    </row>
    <row r="17939" spans="1:10" ht="15" customHeight="1">
      <c r="A17939" s="46" t="s">
        <v>410</v>
      </c>
      <c r="B17939" s="46" t="s">
        <v>31480</v>
      </c>
      <c r="C17939" s="47">
        <v>12.829800000000001</v>
      </c>
      <c r="D17939" s="119" t="s">
        <v>25562</v>
      </c>
      <c r="E17939" s="46" t="s">
        <v>25564</v>
      </c>
      <c r="F17939" s="121">
        <v>2.3681999999999999</v>
      </c>
      <c r="G17939" s="87"/>
      <c r="H17939" s="112"/>
      <c r="I17939" s="120">
        <v>196</v>
      </c>
      <c r="J17939" s="120">
        <v>0</v>
      </c>
    </row>
    <row r="17940" spans="1:10" ht="15" customHeight="1">
      <c r="A17940" s="46" t="s">
        <v>31478</v>
      </c>
      <c r="B17940" s="46" t="s">
        <v>31479</v>
      </c>
      <c r="C17940" s="47">
        <v>7.2050000000000001</v>
      </c>
      <c r="D17940" s="119" t="s">
        <v>25587</v>
      </c>
      <c r="E17940" s="46" t="s">
        <v>25562</v>
      </c>
      <c r="F17940" s="121">
        <v>3.8736000000000002</v>
      </c>
      <c r="G17940" s="87"/>
      <c r="H17940" s="112"/>
      <c r="I17940" s="120">
        <v>228</v>
      </c>
      <c r="J17940" s="120">
        <v>0</v>
      </c>
    </row>
    <row r="17941" spans="1:10" ht="15" customHeight="1">
      <c r="A17941" s="46" t="s">
        <v>31476</v>
      </c>
      <c r="B17941" s="46" t="s">
        <v>31477</v>
      </c>
      <c r="C17941" s="47">
        <v>4.8907999999999996</v>
      </c>
      <c r="D17941" s="119" t="s">
        <v>25585</v>
      </c>
      <c r="E17941" s="46" t="s">
        <v>25587</v>
      </c>
      <c r="F17941" s="121">
        <v>3.9622000000000002</v>
      </c>
      <c r="G17941" s="87"/>
      <c r="H17941" s="112"/>
      <c r="I17941" s="120">
        <v>0</v>
      </c>
      <c r="J17941" s="120">
        <v>0</v>
      </c>
    </row>
    <row r="17942" spans="1:10" ht="15" customHeight="1">
      <c r="A17942" s="46" t="s">
        <v>31474</v>
      </c>
      <c r="B17942" s="46" t="s">
        <v>31475</v>
      </c>
      <c r="C17942" s="47">
        <v>7.0914000000000001</v>
      </c>
      <c r="D17942" s="119" t="s">
        <v>25583</v>
      </c>
      <c r="E17942" s="46" t="s">
        <v>25585</v>
      </c>
      <c r="F17942" s="121">
        <v>3.1880000000000002</v>
      </c>
      <c r="G17942" s="87"/>
      <c r="H17942" s="112"/>
      <c r="I17942" s="120">
        <v>67</v>
      </c>
      <c r="J17942" s="120">
        <v>0</v>
      </c>
    </row>
    <row r="17943" spans="1:10" ht="15" customHeight="1">
      <c r="A17943" s="46" t="s">
        <v>31472</v>
      </c>
      <c r="B17943" s="46" t="s">
        <v>31473</v>
      </c>
      <c r="C17943" s="47">
        <v>10.188800000000001</v>
      </c>
      <c r="D17943" s="119" t="s">
        <v>25581</v>
      </c>
      <c r="E17943" s="46" t="s">
        <v>25583</v>
      </c>
      <c r="F17943" s="121">
        <v>1.9583999999999999</v>
      </c>
      <c r="G17943" s="87"/>
      <c r="H17943" s="112"/>
      <c r="I17943" s="120">
        <v>5</v>
      </c>
      <c r="J17943" s="120">
        <v>0</v>
      </c>
    </row>
    <row r="17944" spans="1:10" ht="15" customHeight="1">
      <c r="A17944" s="46" t="s">
        <v>35093</v>
      </c>
      <c r="B17944" s="46" t="s">
        <v>35238</v>
      </c>
      <c r="C17944" s="47">
        <v>4.4614000000000003</v>
      </c>
      <c r="D17944" s="119" t="s">
        <v>25580</v>
      </c>
      <c r="E17944" s="46" t="s">
        <v>25581</v>
      </c>
      <c r="F17944" s="121">
        <v>1.7811999999999999</v>
      </c>
      <c r="G17944" s="87"/>
      <c r="H17944" s="112"/>
      <c r="I17944" s="120">
        <v>201</v>
      </c>
      <c r="J17944" s="120">
        <v>0</v>
      </c>
    </row>
    <row r="17945" spans="1:10" ht="15" customHeight="1">
      <c r="A17945" s="46" t="s">
        <v>6928</v>
      </c>
      <c r="B17945" s="46" t="s">
        <v>31471</v>
      </c>
      <c r="C17945" s="47">
        <v>13.845800000000001</v>
      </c>
      <c r="D17945" s="119" t="s">
        <v>25578</v>
      </c>
      <c r="E17945" s="46" t="s">
        <v>25580</v>
      </c>
      <c r="F17945" s="121">
        <v>4.5827999999999998</v>
      </c>
      <c r="G17945" s="87"/>
      <c r="H17945" s="112"/>
      <c r="I17945" s="120">
        <v>406</v>
      </c>
      <c r="J17945" s="120">
        <v>0</v>
      </c>
    </row>
    <row r="17946" spans="1:10" ht="15" customHeight="1">
      <c r="A17946" s="46" t="s">
        <v>6931</v>
      </c>
      <c r="B17946" s="46" t="s">
        <v>31470</v>
      </c>
      <c r="C17946" s="47">
        <v>5.2050000000000001</v>
      </c>
      <c r="D17946" s="119" t="s">
        <v>25576</v>
      </c>
      <c r="E17946" s="46" t="s">
        <v>25578</v>
      </c>
      <c r="F17946" s="121">
        <v>4.8410000000000002</v>
      </c>
      <c r="H17946" s="112"/>
      <c r="I17946" s="120">
        <v>111</v>
      </c>
      <c r="J17946" s="120">
        <v>0</v>
      </c>
    </row>
    <row r="17947" spans="1:10" ht="15" customHeight="1">
      <c r="A17947" s="46" t="s">
        <v>31468</v>
      </c>
      <c r="B17947" s="46" t="s">
        <v>31469</v>
      </c>
      <c r="C17947" s="47">
        <v>7.0523999999999996</v>
      </c>
      <c r="D17947" s="119" t="s">
        <v>25574</v>
      </c>
      <c r="E17947" s="46" t="s">
        <v>25576</v>
      </c>
      <c r="F17947" s="121">
        <v>1.556</v>
      </c>
      <c r="H17947" s="112"/>
      <c r="I17947" s="120">
        <v>158</v>
      </c>
      <c r="J17947" s="120">
        <v>0</v>
      </c>
    </row>
    <row r="17948" spans="1:10" ht="15" customHeight="1">
      <c r="A17948" s="46" t="s">
        <v>31466</v>
      </c>
      <c r="B17948" s="46" t="s">
        <v>31467</v>
      </c>
      <c r="C17948" s="47">
        <v>8.2262000000000004</v>
      </c>
      <c r="D17948" s="119" t="s">
        <v>5542</v>
      </c>
      <c r="E17948" s="46" t="s">
        <v>25574</v>
      </c>
      <c r="F17948" s="121">
        <v>1.4572000000000001</v>
      </c>
      <c r="H17948" s="112"/>
      <c r="I17948" s="120">
        <v>216</v>
      </c>
      <c r="J17948" s="120">
        <v>0</v>
      </c>
    </row>
    <row r="17949" spans="1:10" ht="15" customHeight="1">
      <c r="A17949" s="46" t="s">
        <v>6946</v>
      </c>
      <c r="B17949" s="46" t="s">
        <v>31465</v>
      </c>
      <c r="C17949" s="47">
        <v>8.1942000000000004</v>
      </c>
      <c r="D17949" s="119" t="s">
        <v>5545</v>
      </c>
      <c r="E17949" s="46" t="s">
        <v>5542</v>
      </c>
      <c r="F17949" s="121">
        <v>0.5796</v>
      </c>
      <c r="H17949" s="112"/>
      <c r="I17949" s="120">
        <v>300</v>
      </c>
      <c r="J17949" s="120">
        <v>0</v>
      </c>
    </row>
    <row r="17950" spans="1:10" ht="15" customHeight="1">
      <c r="A17950" s="46" t="s">
        <v>31463</v>
      </c>
      <c r="B17950" s="46" t="s">
        <v>31464</v>
      </c>
      <c r="C17950" s="47">
        <v>5.4337999999999997</v>
      </c>
      <c r="D17950" s="119" t="s">
        <v>25601</v>
      </c>
      <c r="E17950" s="46" t="s">
        <v>5545</v>
      </c>
      <c r="F17950" s="121">
        <v>2.2012</v>
      </c>
      <c r="H17950" s="112"/>
      <c r="I17950" s="120">
        <v>0</v>
      </c>
      <c r="J17950" s="120">
        <v>0</v>
      </c>
    </row>
    <row r="17951" spans="1:10" ht="15" customHeight="1">
      <c r="A17951" s="46" t="s">
        <v>31461</v>
      </c>
      <c r="B17951" s="46" t="s">
        <v>31462</v>
      </c>
      <c r="C17951" s="47">
        <v>10.795999999999999</v>
      </c>
      <c r="D17951" s="119" t="s">
        <v>5548</v>
      </c>
      <c r="E17951" s="46" t="s">
        <v>25601</v>
      </c>
      <c r="F17951" s="121">
        <v>2.6328</v>
      </c>
      <c r="H17951" s="112"/>
      <c r="I17951" s="120">
        <v>19</v>
      </c>
      <c r="J17951" s="120">
        <v>0</v>
      </c>
    </row>
    <row r="17952" spans="1:10" ht="15" customHeight="1">
      <c r="A17952" s="46" t="s">
        <v>34316</v>
      </c>
      <c r="B17952" s="46" t="s">
        <v>34317</v>
      </c>
      <c r="C17952" s="47">
        <v>8.9228000000000005</v>
      </c>
      <c r="D17952" s="119" t="s">
        <v>25598</v>
      </c>
      <c r="E17952" s="46" t="s">
        <v>5548</v>
      </c>
      <c r="F17952" s="121">
        <v>5.1167999999999996</v>
      </c>
      <c r="H17952" s="112"/>
      <c r="I17952" s="120">
        <v>51</v>
      </c>
      <c r="J17952" s="120">
        <v>0</v>
      </c>
    </row>
    <row r="17953" spans="1:10" ht="15" customHeight="1">
      <c r="A17953" s="46" t="s">
        <v>35253</v>
      </c>
      <c r="B17953" s="46" t="s">
        <v>35477</v>
      </c>
      <c r="C17953" s="47">
        <v>4.7092000000000001</v>
      </c>
      <c r="D17953" s="119" t="s">
        <v>25596</v>
      </c>
      <c r="E17953" s="46" t="s">
        <v>25598</v>
      </c>
      <c r="F17953" s="121">
        <v>9.1997999999999998</v>
      </c>
      <c r="H17953" s="112"/>
      <c r="I17953" s="120">
        <v>0</v>
      </c>
      <c r="J17953" s="120">
        <v>0</v>
      </c>
    </row>
    <row r="17954" spans="1:10" ht="15" customHeight="1">
      <c r="A17954" s="46" t="s">
        <v>6967</v>
      </c>
      <c r="B17954" s="46" t="s">
        <v>31482</v>
      </c>
      <c r="C17954" s="47">
        <v>7.2995999999999999</v>
      </c>
      <c r="D17954" s="119" t="s">
        <v>25594</v>
      </c>
      <c r="E17954" s="46" t="s">
        <v>25596</v>
      </c>
      <c r="F17954" s="121">
        <v>7.9447999999999999</v>
      </c>
      <c r="H17954" s="112"/>
      <c r="I17954" s="120">
        <v>348</v>
      </c>
      <c r="J17954" s="120">
        <v>0</v>
      </c>
    </row>
    <row r="17955" spans="1:10" ht="15" customHeight="1">
      <c r="A17955" s="46" t="s">
        <v>6970</v>
      </c>
      <c r="B17955" s="46" t="s">
        <v>31481</v>
      </c>
      <c r="C17955" s="47">
        <v>6.94</v>
      </c>
      <c r="D17955" s="119" t="s">
        <v>5550</v>
      </c>
      <c r="E17955" s="46" t="s">
        <v>25594</v>
      </c>
      <c r="F17955" s="121">
        <v>1.0044</v>
      </c>
      <c r="H17955" s="112"/>
      <c r="I17955" s="120">
        <v>0</v>
      </c>
      <c r="J17955" s="120">
        <v>0</v>
      </c>
    </row>
    <row r="17956" spans="1:10" ht="15" customHeight="1">
      <c r="A17956" s="46" t="s">
        <v>6981</v>
      </c>
      <c r="B17956" s="46" t="s">
        <v>31491</v>
      </c>
      <c r="C17956" s="47">
        <v>6.1626000000000003</v>
      </c>
      <c r="D17956" s="119" t="s">
        <v>25591</v>
      </c>
      <c r="E17956" s="46" t="s">
        <v>5550</v>
      </c>
      <c r="F17956" s="121">
        <v>1.052</v>
      </c>
      <c r="H17956" s="112"/>
      <c r="I17956" s="120">
        <v>572</v>
      </c>
      <c r="J17956" s="120">
        <v>0</v>
      </c>
    </row>
    <row r="17957" spans="1:10" ht="15" customHeight="1">
      <c r="A17957" s="46" t="s">
        <v>31492</v>
      </c>
      <c r="B17957" s="46" t="s">
        <v>31493</v>
      </c>
      <c r="C17957" s="47">
        <v>16.061</v>
      </c>
      <c r="D17957" s="119" t="s">
        <v>25589</v>
      </c>
      <c r="E17957" s="46" t="s">
        <v>25591</v>
      </c>
      <c r="F17957" s="121">
        <v>24.997</v>
      </c>
      <c r="H17957" s="112"/>
      <c r="I17957" s="120">
        <v>21</v>
      </c>
      <c r="J17957" s="120">
        <v>0</v>
      </c>
    </row>
    <row r="17958" spans="1:10" ht="15" customHeight="1">
      <c r="A17958" s="46" t="s">
        <v>31489</v>
      </c>
      <c r="B17958" s="46" t="s">
        <v>31490</v>
      </c>
      <c r="C17958" s="47">
        <v>5.0266000000000002</v>
      </c>
      <c r="D17958" s="119" t="s">
        <v>25629</v>
      </c>
      <c r="E17958" s="46" t="s">
        <v>25589</v>
      </c>
      <c r="F17958" s="121">
        <v>6.7834000000000003</v>
      </c>
      <c r="H17958" s="112"/>
      <c r="I17958" s="120">
        <v>357</v>
      </c>
      <c r="J17958" s="120">
        <v>0</v>
      </c>
    </row>
    <row r="17959" spans="1:10" ht="15" customHeight="1">
      <c r="A17959" s="46" t="s">
        <v>31487</v>
      </c>
      <c r="B17959" s="46" t="s">
        <v>31488</v>
      </c>
      <c r="C17959" s="47">
        <v>5.0266000000000002</v>
      </c>
      <c r="D17959" s="119" t="s">
        <v>25627</v>
      </c>
      <c r="E17959" s="46" t="s">
        <v>25629</v>
      </c>
      <c r="F17959" s="121">
        <v>3.6814</v>
      </c>
      <c r="H17959" s="112"/>
      <c r="I17959" s="120">
        <v>178</v>
      </c>
      <c r="J17959" s="120">
        <v>0</v>
      </c>
    </row>
    <row r="17960" spans="1:10" ht="15" customHeight="1">
      <c r="A17960" s="46" t="s">
        <v>31485</v>
      </c>
      <c r="B17960" s="46" t="s">
        <v>31486</v>
      </c>
      <c r="C17960" s="47">
        <v>4.5506000000000002</v>
      </c>
      <c r="D17960" s="119" t="s">
        <v>25625</v>
      </c>
      <c r="E17960" s="46" t="s">
        <v>25627</v>
      </c>
      <c r="F17960" s="121">
        <v>4.2784000000000004</v>
      </c>
      <c r="H17960" s="112"/>
      <c r="I17960" s="120">
        <v>0</v>
      </c>
      <c r="J17960" s="120">
        <v>0</v>
      </c>
    </row>
    <row r="17961" spans="1:10" ht="15" customHeight="1">
      <c r="A17961" s="46" t="s">
        <v>31483</v>
      </c>
      <c r="B17961" s="46" t="s">
        <v>31484</v>
      </c>
      <c r="C17961" s="47">
        <v>4.6398000000000001</v>
      </c>
      <c r="D17961" s="119" t="s">
        <v>25623</v>
      </c>
      <c r="E17961" s="46" t="s">
        <v>25625</v>
      </c>
      <c r="F17961" s="121">
        <v>2.9121999999999999</v>
      </c>
      <c r="H17961" s="112"/>
      <c r="I17961" s="120">
        <v>0</v>
      </c>
      <c r="J17961" s="120">
        <v>0</v>
      </c>
    </row>
    <row r="17962" spans="1:10" ht="15" customHeight="1">
      <c r="A17962" s="46" t="s">
        <v>31510</v>
      </c>
      <c r="B17962" s="46" t="s">
        <v>31511</v>
      </c>
      <c r="C17962" s="47">
        <v>8.8846000000000007</v>
      </c>
      <c r="D17962" s="119" t="s">
        <v>25621</v>
      </c>
      <c r="E17962" s="46" t="s">
        <v>25623</v>
      </c>
      <c r="F17962" s="121">
        <v>4.9513999999999996</v>
      </c>
      <c r="H17962" s="112"/>
      <c r="I17962" s="120">
        <v>0</v>
      </c>
      <c r="J17962" s="120">
        <v>0</v>
      </c>
    </row>
    <row r="17963" spans="1:10" ht="15" customHeight="1">
      <c r="A17963" s="46" t="s">
        <v>31508</v>
      </c>
      <c r="B17963" s="46" t="s">
        <v>31509</v>
      </c>
      <c r="C17963" s="47">
        <v>7.6890000000000001</v>
      </c>
      <c r="D17963" s="119" t="s">
        <v>25619</v>
      </c>
      <c r="E17963" s="46" t="s">
        <v>25621</v>
      </c>
      <c r="F17963" s="121">
        <v>4.2127999999999997</v>
      </c>
      <c r="H17963" s="112"/>
      <c r="I17963" s="120">
        <v>37</v>
      </c>
      <c r="J17963" s="120">
        <v>0</v>
      </c>
    </row>
    <row r="17964" spans="1:10" ht="15" customHeight="1">
      <c r="A17964" s="46" t="s">
        <v>31506</v>
      </c>
      <c r="B17964" s="46" t="s">
        <v>31507</v>
      </c>
      <c r="C17964" s="47">
        <v>15.351000000000001</v>
      </c>
      <c r="D17964" s="119" t="s">
        <v>25617</v>
      </c>
      <c r="E17964" s="46" t="s">
        <v>25619</v>
      </c>
      <c r="F17964" s="121">
        <v>3.2412000000000001</v>
      </c>
      <c r="H17964" s="112"/>
      <c r="I17964" s="120">
        <v>0</v>
      </c>
      <c r="J17964" s="120">
        <v>0</v>
      </c>
    </row>
    <row r="17965" spans="1:10" ht="15" customHeight="1">
      <c r="A17965" s="46" t="s">
        <v>31504</v>
      </c>
      <c r="B17965" s="46" t="s">
        <v>31505</v>
      </c>
      <c r="C17965" s="47">
        <v>18.203800000000001</v>
      </c>
      <c r="D17965" s="119" t="s">
        <v>25615</v>
      </c>
      <c r="E17965" s="46" t="s">
        <v>25617</v>
      </c>
      <c r="F17965" s="121">
        <v>1.8446</v>
      </c>
      <c r="H17965" s="112"/>
      <c r="I17965" s="120">
        <v>0</v>
      </c>
      <c r="J17965" s="120">
        <v>0</v>
      </c>
    </row>
    <row r="17966" spans="1:10" ht="15" customHeight="1">
      <c r="A17966" s="46" t="s">
        <v>31502</v>
      </c>
      <c r="B17966" s="46" t="s">
        <v>31503</v>
      </c>
      <c r="C17966" s="47">
        <v>37.44</v>
      </c>
      <c r="D17966" s="119" t="s">
        <v>25613</v>
      </c>
      <c r="E17966" s="46" t="s">
        <v>25615</v>
      </c>
      <c r="F17966" s="121">
        <v>11.9932</v>
      </c>
      <c r="H17966" s="112"/>
      <c r="I17966" s="120">
        <v>11</v>
      </c>
      <c r="J17966" s="120">
        <v>0</v>
      </c>
    </row>
    <row r="17967" spans="1:10" ht="15" customHeight="1">
      <c r="A17967" s="46" t="s">
        <v>31500</v>
      </c>
      <c r="B17967" s="46" t="s">
        <v>31501</v>
      </c>
      <c r="C17967" s="47">
        <v>53.959200000000003</v>
      </c>
      <c r="D17967" s="119" t="s">
        <v>25611</v>
      </c>
      <c r="E17967" s="46" t="s">
        <v>25613</v>
      </c>
      <c r="F17967" s="121">
        <v>6.1028000000000002</v>
      </c>
      <c r="H17967" s="112"/>
      <c r="I17967" s="120">
        <v>0</v>
      </c>
      <c r="J17967" s="120">
        <v>0</v>
      </c>
    </row>
    <row r="17968" spans="1:10" ht="15" customHeight="1">
      <c r="A17968" s="46" t="s">
        <v>31498</v>
      </c>
      <c r="B17968" s="46" t="s">
        <v>31499</v>
      </c>
      <c r="C17968" s="47">
        <v>68.359399999999994</v>
      </c>
      <c r="D17968" s="119" t="s">
        <v>25609</v>
      </c>
      <c r="E17968" s="46" t="s">
        <v>25611</v>
      </c>
      <c r="F17968" s="121">
        <v>6.9454000000000002</v>
      </c>
      <c r="H17968" s="112"/>
      <c r="I17968" s="120">
        <v>0</v>
      </c>
      <c r="J17968" s="120">
        <v>0</v>
      </c>
    </row>
    <row r="17969" spans="1:10" ht="15" customHeight="1">
      <c r="A17969" s="46" t="s">
        <v>31496</v>
      </c>
      <c r="B17969" s="46" t="s">
        <v>31497</v>
      </c>
      <c r="C17969" s="47">
        <v>7.173</v>
      </c>
      <c r="D17969" s="119" t="s">
        <v>25607</v>
      </c>
      <c r="E17969" s="46" t="s">
        <v>25609</v>
      </c>
      <c r="F17969" s="121">
        <v>5.4652000000000003</v>
      </c>
      <c r="H17969" s="112"/>
      <c r="I17969" s="120">
        <v>25</v>
      </c>
      <c r="J17969" s="120">
        <v>0</v>
      </c>
    </row>
    <row r="17970" spans="1:10" ht="15" customHeight="1">
      <c r="A17970" s="46" t="s">
        <v>31494</v>
      </c>
      <c r="B17970" s="46" t="s">
        <v>31495</v>
      </c>
      <c r="C17970" s="47">
        <v>122.4002</v>
      </c>
      <c r="D17970" s="119" t="s">
        <v>25605</v>
      </c>
      <c r="E17970" s="46" t="s">
        <v>25607</v>
      </c>
      <c r="F17970" s="121">
        <v>1.5988</v>
      </c>
      <c r="H17970" s="112"/>
      <c r="I17970" s="120">
        <v>0</v>
      </c>
      <c r="J17970" s="120">
        <v>0</v>
      </c>
    </row>
    <row r="17971" spans="1:10" ht="15" customHeight="1">
      <c r="A17971" s="46" t="s">
        <v>31516</v>
      </c>
      <c r="B17971" s="46" t="s">
        <v>31517</v>
      </c>
      <c r="C17971" s="47">
        <v>3.9407999999999999</v>
      </c>
      <c r="D17971" s="119" t="s">
        <v>25641</v>
      </c>
      <c r="E17971" s="46" t="s">
        <v>25605</v>
      </c>
      <c r="F17971" s="121">
        <v>1.1568000000000001</v>
      </c>
      <c r="H17971" s="112"/>
      <c r="I17971" s="120">
        <v>260</v>
      </c>
      <c r="J17971" s="120">
        <v>0</v>
      </c>
    </row>
    <row r="17972" spans="1:10" ht="15" customHeight="1">
      <c r="A17972" s="46" t="s">
        <v>31514</v>
      </c>
      <c r="B17972" s="46" t="s">
        <v>31515</v>
      </c>
      <c r="C17972" s="47">
        <v>14.4108</v>
      </c>
      <c r="D17972" s="119" t="s">
        <v>25639</v>
      </c>
      <c r="E17972" s="46" t="s">
        <v>25641</v>
      </c>
      <c r="F17972" s="121">
        <v>0.7742</v>
      </c>
      <c r="H17972" s="112"/>
      <c r="I17972" s="120">
        <v>809</v>
      </c>
      <c r="J17972" s="120">
        <v>0</v>
      </c>
    </row>
    <row r="17973" spans="1:10" ht="15" customHeight="1">
      <c r="A17973" s="46" t="s">
        <v>31512</v>
      </c>
      <c r="B17973" s="46" t="s">
        <v>31513</v>
      </c>
      <c r="C17973" s="47">
        <v>6.2355999999999998</v>
      </c>
      <c r="D17973" s="119" t="s">
        <v>25637</v>
      </c>
      <c r="E17973" s="46" t="s">
        <v>25639</v>
      </c>
      <c r="F17973" s="121">
        <v>2.8235999999999999</v>
      </c>
      <c r="H17973" s="112"/>
      <c r="I17973" s="120">
        <v>227</v>
      </c>
      <c r="J17973" s="120">
        <v>0</v>
      </c>
    </row>
    <row r="17974" spans="1:10" ht="15" customHeight="1">
      <c r="A17974" s="46" t="s">
        <v>31518</v>
      </c>
      <c r="B17974" s="46" t="s">
        <v>34318</v>
      </c>
      <c r="C17974" s="47">
        <v>7.2809999999999997</v>
      </c>
      <c r="D17974" s="119" t="s">
        <v>25635</v>
      </c>
      <c r="E17974" s="46" t="s">
        <v>25637</v>
      </c>
      <c r="F17974" s="121">
        <v>2.3408000000000002</v>
      </c>
      <c r="H17974" s="112"/>
      <c r="I17974" s="120">
        <v>78</v>
      </c>
      <c r="J17974" s="120">
        <v>0</v>
      </c>
    </row>
    <row r="17975" spans="1:10" ht="15" customHeight="1">
      <c r="A17975" s="46" t="s">
        <v>31524</v>
      </c>
      <c r="B17975" s="46" t="s">
        <v>31525</v>
      </c>
      <c r="C17975" s="47">
        <v>6.4119999999999999</v>
      </c>
      <c r="D17975" s="119" t="s">
        <v>25633</v>
      </c>
      <c r="E17975" s="46" t="s">
        <v>25635</v>
      </c>
      <c r="F17975" s="121">
        <v>4.2584</v>
      </c>
      <c r="H17975" s="112"/>
      <c r="I17975" s="120">
        <v>314</v>
      </c>
      <c r="J17975" s="120">
        <v>0</v>
      </c>
    </row>
    <row r="17976" spans="1:10" ht="15" customHeight="1">
      <c r="A17976" s="46" t="s">
        <v>31523</v>
      </c>
      <c r="B17976" s="46" t="s">
        <v>34319</v>
      </c>
      <c r="C17976" s="47">
        <v>5.0065999999999997</v>
      </c>
      <c r="D17976" s="119" t="s">
        <v>25631</v>
      </c>
      <c r="E17976" s="46" t="s">
        <v>25633</v>
      </c>
      <c r="F17976" s="121">
        <v>0.91100000000000003</v>
      </c>
      <c r="H17976" s="112"/>
      <c r="I17976" s="120">
        <v>0</v>
      </c>
      <c r="J17976" s="120">
        <v>0</v>
      </c>
    </row>
    <row r="17977" spans="1:10" ht="15" customHeight="1">
      <c r="A17977" s="46" t="s">
        <v>31521</v>
      </c>
      <c r="B17977" s="46" t="s">
        <v>31522</v>
      </c>
      <c r="C17977" s="47">
        <v>14.4108</v>
      </c>
      <c r="D17977" s="119" t="s">
        <v>25681</v>
      </c>
      <c r="E17977" s="46" t="s">
        <v>25631</v>
      </c>
      <c r="F17977" s="121">
        <v>1.6952</v>
      </c>
      <c r="H17977" s="112"/>
      <c r="I17977" s="120">
        <v>212</v>
      </c>
      <c r="J17977" s="120">
        <v>0</v>
      </c>
    </row>
    <row r="17978" spans="1:10" ht="15" customHeight="1">
      <c r="A17978" s="46" t="s">
        <v>31519</v>
      </c>
      <c r="B17978" s="46" t="s">
        <v>31520</v>
      </c>
      <c r="C17978" s="47">
        <v>8.6750000000000007</v>
      </c>
      <c r="D17978" s="119" t="s">
        <v>25679</v>
      </c>
      <c r="E17978" s="46" t="s">
        <v>25681</v>
      </c>
      <c r="F17978" s="121">
        <v>1.8976</v>
      </c>
      <c r="H17978" s="112"/>
      <c r="I17978" s="120">
        <v>325</v>
      </c>
      <c r="J17978" s="120">
        <v>0</v>
      </c>
    </row>
    <row r="17979" spans="1:10" ht="15" customHeight="1">
      <c r="A17979" s="46" t="s">
        <v>34322</v>
      </c>
      <c r="B17979" s="46" t="s">
        <v>34323</v>
      </c>
      <c r="C17979" s="47">
        <v>29.316400000000002</v>
      </c>
      <c r="D17979" s="119" t="s">
        <v>25677</v>
      </c>
      <c r="E17979" s="46" t="s">
        <v>25679</v>
      </c>
      <c r="F17979" s="121">
        <v>1.6952</v>
      </c>
      <c r="H17979" s="112"/>
      <c r="I17979" s="120">
        <v>0</v>
      </c>
      <c r="J17979" s="120">
        <v>0</v>
      </c>
    </row>
    <row r="17980" spans="1:10" ht="15" customHeight="1">
      <c r="A17980" s="46" t="s">
        <v>34320</v>
      </c>
      <c r="B17980" s="46" t="s">
        <v>34321</v>
      </c>
      <c r="C17980" s="47">
        <v>33.200200000000002</v>
      </c>
      <c r="D17980" s="119" t="s">
        <v>25675</v>
      </c>
      <c r="E17980" s="46" t="s">
        <v>25677</v>
      </c>
      <c r="F17980" s="121">
        <v>2.9121999999999999</v>
      </c>
      <c r="H17980" s="112"/>
      <c r="I17980" s="120">
        <v>0</v>
      </c>
      <c r="J17980" s="120">
        <v>0</v>
      </c>
    </row>
    <row r="17981" spans="1:10" ht="15" customHeight="1">
      <c r="A17981" s="46" t="s">
        <v>31532</v>
      </c>
      <c r="B17981" s="46" t="s">
        <v>31533</v>
      </c>
      <c r="C17981" s="47">
        <v>17.507400000000001</v>
      </c>
      <c r="D17981" s="119" t="s">
        <v>25673</v>
      </c>
      <c r="E17981" s="46" t="s">
        <v>25675</v>
      </c>
      <c r="F17981" s="121">
        <v>1.1157999999999999</v>
      </c>
      <c r="H17981" s="112"/>
      <c r="I17981" s="120">
        <v>8</v>
      </c>
      <c r="J17981" s="120">
        <v>0</v>
      </c>
    </row>
    <row r="17982" spans="1:10" ht="15" customHeight="1">
      <c r="A17982" s="46" t="s">
        <v>31530</v>
      </c>
      <c r="B17982" s="46" t="s">
        <v>31531</v>
      </c>
      <c r="C17982" s="47">
        <v>26.200800000000001</v>
      </c>
      <c r="D17982" s="119" t="s">
        <v>7050</v>
      </c>
      <c r="E17982" s="46" t="s">
        <v>25673</v>
      </c>
      <c r="F17982" s="121">
        <v>1.9885999999999999</v>
      </c>
      <c r="H17982" s="112"/>
      <c r="I17982" s="120">
        <v>12</v>
      </c>
      <c r="J17982" s="120">
        <v>0</v>
      </c>
    </row>
    <row r="17983" spans="1:10" ht="15" customHeight="1">
      <c r="A17983" s="46" t="s">
        <v>31528</v>
      </c>
      <c r="B17983" s="46" t="s">
        <v>31529</v>
      </c>
      <c r="C17983" s="47">
        <v>18.7378</v>
      </c>
      <c r="D17983" s="119" t="s">
        <v>25670</v>
      </c>
      <c r="E17983" s="46" t="s">
        <v>7050</v>
      </c>
      <c r="F17983" s="121">
        <v>1.7811999999999999</v>
      </c>
      <c r="H17983" s="112"/>
      <c r="I17983" s="120">
        <v>1</v>
      </c>
      <c r="J17983" s="120">
        <v>0</v>
      </c>
    </row>
    <row r="17984" spans="1:10" ht="15" customHeight="1">
      <c r="A17984" s="46" t="s">
        <v>31526</v>
      </c>
      <c r="B17984" s="46" t="s">
        <v>31527</v>
      </c>
      <c r="C17984" s="47">
        <v>47.357199999999999</v>
      </c>
      <c r="D17984" s="119" t="s">
        <v>7053</v>
      </c>
      <c r="E17984" s="46" t="s">
        <v>25670</v>
      </c>
      <c r="F17984" s="121">
        <v>1.1536</v>
      </c>
      <c r="H17984" s="112"/>
      <c r="I17984" s="120">
        <v>11</v>
      </c>
      <c r="J17984" s="120">
        <v>0</v>
      </c>
    </row>
    <row r="17985" spans="1:10" ht="15" customHeight="1">
      <c r="A17985" s="46" t="s">
        <v>9011</v>
      </c>
      <c r="B17985" s="46" t="s">
        <v>31547</v>
      </c>
      <c r="C17985" s="47">
        <v>14.4002</v>
      </c>
      <c r="D17985" s="119" t="s">
        <v>7056</v>
      </c>
      <c r="E17985" s="46" t="s">
        <v>7053</v>
      </c>
      <c r="F17985" s="121">
        <v>0.83499999999999996</v>
      </c>
      <c r="H17985" s="112"/>
      <c r="I17985" s="120">
        <v>399</v>
      </c>
      <c r="J17985" s="120">
        <v>0</v>
      </c>
    </row>
    <row r="17986" spans="1:10" ht="15" customHeight="1">
      <c r="A17986" s="46" t="s">
        <v>9014</v>
      </c>
      <c r="B17986" s="46" t="s">
        <v>31546</v>
      </c>
      <c r="C17986" s="47">
        <v>5.6512000000000002</v>
      </c>
      <c r="D17986" s="119" t="s">
        <v>35644</v>
      </c>
      <c r="E17986" s="46" t="s">
        <v>7056</v>
      </c>
      <c r="F17986" s="121">
        <v>9.6425999999999998</v>
      </c>
      <c r="H17986" s="112"/>
      <c r="I17986" s="120">
        <v>767</v>
      </c>
      <c r="J17986" s="120">
        <v>0</v>
      </c>
    </row>
    <row r="17987" spans="1:10" ht="15" customHeight="1">
      <c r="A17987" s="46" t="s">
        <v>31544</v>
      </c>
      <c r="B17987" s="46" t="s">
        <v>31545</v>
      </c>
      <c r="C17987" s="47">
        <v>31.1952</v>
      </c>
      <c r="D17987" s="119" t="s">
        <v>25666</v>
      </c>
      <c r="E17987" s="46" t="s">
        <v>35644</v>
      </c>
      <c r="F17987" s="121">
        <v>6.6292</v>
      </c>
      <c r="H17987" s="112"/>
      <c r="I17987" s="120">
        <v>194</v>
      </c>
      <c r="J17987" s="120">
        <v>0</v>
      </c>
    </row>
    <row r="17988" spans="1:10" ht="15" customHeight="1">
      <c r="A17988" s="46" t="s">
        <v>9020</v>
      </c>
      <c r="B17988" s="46" t="s">
        <v>31543</v>
      </c>
      <c r="C17988" s="47">
        <v>21.842600000000001</v>
      </c>
      <c r="D17988" s="119" t="s">
        <v>25664</v>
      </c>
      <c r="E17988" s="46" t="s">
        <v>25666</v>
      </c>
      <c r="F17988" s="121">
        <v>7.0465999999999998</v>
      </c>
      <c r="H17988" s="112"/>
      <c r="I17988" s="120">
        <v>124</v>
      </c>
      <c r="J17988" s="120">
        <v>0</v>
      </c>
    </row>
    <row r="17989" spans="1:10" ht="15" customHeight="1">
      <c r="A17989" s="46" t="s">
        <v>31541</v>
      </c>
      <c r="B17989" s="46" t="s">
        <v>31542</v>
      </c>
      <c r="C17989" s="47">
        <v>52.415999999999997</v>
      </c>
      <c r="D17989" s="119" t="s">
        <v>25662</v>
      </c>
      <c r="E17989" s="46" t="s">
        <v>25664</v>
      </c>
      <c r="F17989" s="121">
        <v>3.0868000000000002</v>
      </c>
      <c r="H17989" s="112"/>
      <c r="I17989" s="120">
        <v>25</v>
      </c>
      <c r="J17989" s="120">
        <v>0</v>
      </c>
    </row>
    <row r="17990" spans="1:10" ht="15" customHeight="1">
      <c r="A17990" s="46" t="s">
        <v>31539</v>
      </c>
      <c r="B17990" s="46" t="s">
        <v>31540</v>
      </c>
      <c r="C17990" s="47">
        <v>68.953400000000002</v>
      </c>
      <c r="D17990" s="119" t="s">
        <v>25660</v>
      </c>
      <c r="E17990" s="46" t="s">
        <v>25662</v>
      </c>
      <c r="F17990" s="121">
        <v>3.7951999999999999</v>
      </c>
      <c r="H17990" s="112"/>
      <c r="I17990" s="120">
        <v>2</v>
      </c>
      <c r="J17990" s="120">
        <v>0</v>
      </c>
    </row>
    <row r="17991" spans="1:10" ht="15" customHeight="1">
      <c r="A17991" s="46" t="s">
        <v>31537</v>
      </c>
      <c r="B17991" s="46" t="s">
        <v>31538</v>
      </c>
      <c r="C17991" s="47">
        <v>107.8618</v>
      </c>
      <c r="D17991" s="119" t="s">
        <v>25658</v>
      </c>
      <c r="E17991" s="46" t="s">
        <v>25660</v>
      </c>
      <c r="F17991" s="121">
        <v>3.6638000000000002</v>
      </c>
      <c r="H17991" s="112"/>
      <c r="I17991" s="120">
        <v>0</v>
      </c>
      <c r="J17991" s="120">
        <v>0</v>
      </c>
    </row>
    <row r="17992" spans="1:10" ht="15" customHeight="1">
      <c r="A17992" s="46" t="s">
        <v>9028</v>
      </c>
      <c r="B17992" s="46" t="s">
        <v>31536</v>
      </c>
      <c r="C17992" s="47">
        <v>8.6893999999999991</v>
      </c>
      <c r="D17992" s="119" t="s">
        <v>25656</v>
      </c>
      <c r="E17992" s="46" t="s">
        <v>25658</v>
      </c>
      <c r="F17992" s="121">
        <v>2.9350000000000001</v>
      </c>
      <c r="H17992" s="112"/>
      <c r="I17992" s="120">
        <v>330</v>
      </c>
      <c r="J17992" s="120">
        <v>0</v>
      </c>
    </row>
    <row r="17993" spans="1:10" ht="15" customHeight="1">
      <c r="A17993" s="46" t="s">
        <v>31534</v>
      </c>
      <c r="B17993" s="46" t="s">
        <v>31535</v>
      </c>
      <c r="C17993" s="47">
        <v>152.2056</v>
      </c>
      <c r="D17993" s="119" t="s">
        <v>25654</v>
      </c>
      <c r="E17993" s="46" t="s">
        <v>25656</v>
      </c>
      <c r="F17993" s="121">
        <v>5.2298</v>
      </c>
      <c r="H17993" s="112"/>
      <c r="I17993" s="120">
        <v>3</v>
      </c>
      <c r="J17993" s="120">
        <v>0</v>
      </c>
    </row>
    <row r="17994" spans="1:10" ht="15" customHeight="1">
      <c r="A17994" s="46" t="s">
        <v>9017</v>
      </c>
      <c r="B17994" s="46" t="s">
        <v>31567</v>
      </c>
      <c r="C17994" s="47">
        <v>5.6513999999999998</v>
      </c>
      <c r="D17994" s="119" t="s">
        <v>7059</v>
      </c>
      <c r="E17994" s="46" t="s">
        <v>25654</v>
      </c>
      <c r="F17994" s="121">
        <v>0.81979999999999997</v>
      </c>
      <c r="H17994" s="112"/>
      <c r="I17994" s="120">
        <v>568</v>
      </c>
      <c r="J17994" s="120">
        <v>0</v>
      </c>
    </row>
    <row r="17995" spans="1:10" ht="15" customHeight="1">
      <c r="A17995" s="46" t="s">
        <v>31565</v>
      </c>
      <c r="B17995" s="46" t="s">
        <v>31566</v>
      </c>
      <c r="C17995" s="47">
        <v>4.8907999999999996</v>
      </c>
      <c r="D17995" s="119" t="s">
        <v>25651</v>
      </c>
      <c r="E17995" s="46" t="s">
        <v>7059</v>
      </c>
      <c r="F17995" s="121">
        <v>13.195</v>
      </c>
      <c r="H17995" s="112"/>
      <c r="I17995" s="120">
        <v>202</v>
      </c>
      <c r="J17995" s="120">
        <v>0</v>
      </c>
    </row>
    <row r="17996" spans="1:10" ht="15" customHeight="1">
      <c r="A17996" s="46" t="s">
        <v>31563</v>
      </c>
      <c r="B17996" s="46" t="s">
        <v>31564</v>
      </c>
      <c r="C17996" s="47">
        <v>31.195</v>
      </c>
      <c r="D17996" s="119" t="s">
        <v>25649</v>
      </c>
      <c r="E17996" s="46" t="s">
        <v>25651</v>
      </c>
      <c r="F17996" s="121">
        <v>9.0808</v>
      </c>
      <c r="H17996" s="112"/>
      <c r="I17996" s="120">
        <v>82</v>
      </c>
      <c r="J17996" s="120">
        <v>0</v>
      </c>
    </row>
    <row r="17997" spans="1:10" ht="15" customHeight="1">
      <c r="A17997" s="46" t="s">
        <v>31561</v>
      </c>
      <c r="B17997" s="46" t="s">
        <v>31562</v>
      </c>
      <c r="C17997" s="47">
        <v>21.1112</v>
      </c>
      <c r="D17997" s="119" t="s">
        <v>25647</v>
      </c>
      <c r="E17997" s="46" t="s">
        <v>25649</v>
      </c>
      <c r="F17997" s="121">
        <v>7.4134000000000002</v>
      </c>
      <c r="H17997" s="112"/>
      <c r="I17997" s="120">
        <v>0</v>
      </c>
      <c r="J17997" s="120">
        <v>0</v>
      </c>
    </row>
    <row r="17998" spans="1:10" ht="15" customHeight="1">
      <c r="A17998" s="46" t="s">
        <v>9023</v>
      </c>
      <c r="B17998" s="46" t="s">
        <v>31560</v>
      </c>
      <c r="C17998" s="47">
        <v>22.9358</v>
      </c>
      <c r="D17998" s="119" t="s">
        <v>25645</v>
      </c>
      <c r="E17998" s="46" t="s">
        <v>25647</v>
      </c>
      <c r="F17998" s="121">
        <v>22.4908</v>
      </c>
      <c r="H17998" s="112"/>
      <c r="I17998" s="120">
        <v>322</v>
      </c>
      <c r="J17998" s="120">
        <v>0</v>
      </c>
    </row>
    <row r="17999" spans="1:10" ht="15" customHeight="1">
      <c r="A17999" s="46" t="s">
        <v>31558</v>
      </c>
      <c r="B17999" s="46" t="s">
        <v>31559</v>
      </c>
      <c r="C17999" s="47">
        <v>15.1066</v>
      </c>
      <c r="D17999" s="119" t="s">
        <v>35921</v>
      </c>
      <c r="E17999" s="46" t="s">
        <v>25645</v>
      </c>
      <c r="F17999" s="121">
        <v>13.362399999999999</v>
      </c>
      <c r="H17999" s="112"/>
      <c r="I17999" s="120">
        <v>0</v>
      </c>
      <c r="J17999" s="120">
        <v>0</v>
      </c>
    </row>
    <row r="18000" spans="1:10" ht="15" customHeight="1">
      <c r="A18000" s="46" t="s">
        <v>9026</v>
      </c>
      <c r="B18000" s="46" t="s">
        <v>31557</v>
      </c>
      <c r="C18000" s="47">
        <v>14.6456</v>
      </c>
      <c r="D18000" s="119" t="s">
        <v>25643</v>
      </c>
      <c r="E18000" s="46" t="s">
        <v>35921</v>
      </c>
      <c r="F18000" s="121">
        <v>14.7004</v>
      </c>
      <c r="H18000" s="112"/>
      <c r="I18000" s="120">
        <v>36</v>
      </c>
      <c r="J18000" s="120">
        <v>0</v>
      </c>
    </row>
    <row r="18001" spans="1:10" ht="15" customHeight="1">
      <c r="A18001" s="46" t="s">
        <v>31555</v>
      </c>
      <c r="B18001" s="46" t="s">
        <v>31556</v>
      </c>
      <c r="C18001" s="47">
        <v>10.5962</v>
      </c>
      <c r="D18001" s="119" t="s">
        <v>8593</v>
      </c>
      <c r="E18001" s="46" t="s">
        <v>25643</v>
      </c>
      <c r="F18001" s="121">
        <v>1.0384</v>
      </c>
      <c r="H18001" s="112"/>
      <c r="I18001" s="120">
        <v>0</v>
      </c>
      <c r="J18001" s="120">
        <v>0</v>
      </c>
    </row>
    <row r="18002" spans="1:10" ht="15" customHeight="1">
      <c r="A18002" s="46" t="s">
        <v>31553</v>
      </c>
      <c r="B18002" s="46" t="s">
        <v>31554</v>
      </c>
      <c r="C18002" s="47">
        <v>52.415999999999997</v>
      </c>
      <c r="D18002" s="119" t="s">
        <v>8596</v>
      </c>
      <c r="E18002" s="46" t="s">
        <v>8593</v>
      </c>
      <c r="F18002" s="121">
        <v>0.98440000000000005</v>
      </c>
      <c r="H18002" s="112"/>
      <c r="I18002" s="120">
        <v>3</v>
      </c>
      <c r="J18002" s="120">
        <v>0</v>
      </c>
    </row>
    <row r="18003" spans="1:10" ht="15" customHeight="1">
      <c r="A18003" s="46" t="s">
        <v>31551</v>
      </c>
      <c r="B18003" s="46" t="s">
        <v>31552</v>
      </c>
      <c r="C18003" s="47">
        <v>36.244599999999998</v>
      </c>
      <c r="D18003" s="119" t="s">
        <v>25693</v>
      </c>
      <c r="E18003" s="46" t="s">
        <v>8596</v>
      </c>
      <c r="F18003" s="121">
        <v>1.9341999999999999</v>
      </c>
      <c r="H18003" s="112"/>
      <c r="I18003" s="120">
        <v>0</v>
      </c>
      <c r="J18003" s="120">
        <v>0</v>
      </c>
    </row>
    <row r="18004" spans="1:10" ht="15" customHeight="1">
      <c r="A18004" s="46" t="s">
        <v>9029</v>
      </c>
      <c r="B18004" s="46" t="s">
        <v>31550</v>
      </c>
      <c r="C18004" s="47">
        <v>8.3794000000000004</v>
      </c>
      <c r="D18004" s="119" t="s">
        <v>8598</v>
      </c>
      <c r="E18004" s="46" t="s">
        <v>25693</v>
      </c>
      <c r="F18004" s="121">
        <v>1.5556000000000001</v>
      </c>
      <c r="H18004" s="112"/>
      <c r="I18004" s="120">
        <v>172</v>
      </c>
      <c r="J18004" s="120">
        <v>0</v>
      </c>
    </row>
    <row r="18005" spans="1:10" ht="15" customHeight="1">
      <c r="A18005" s="46" t="s">
        <v>31548</v>
      </c>
      <c r="B18005" s="46" t="s">
        <v>31549</v>
      </c>
      <c r="C18005" s="47">
        <v>7.2502000000000004</v>
      </c>
      <c r="D18005" s="119" t="s">
        <v>25690</v>
      </c>
      <c r="E18005" s="46" t="s">
        <v>8598</v>
      </c>
      <c r="F18005" s="121">
        <v>3.6516000000000002</v>
      </c>
      <c r="H18005" s="112"/>
      <c r="I18005" s="120">
        <v>163</v>
      </c>
      <c r="J18005" s="120">
        <v>0</v>
      </c>
    </row>
    <row r="18006" spans="1:10" ht="15" customHeight="1">
      <c r="A18006" s="46" t="s">
        <v>31581</v>
      </c>
      <c r="B18006" s="46" t="s">
        <v>31582</v>
      </c>
      <c r="C18006" s="47">
        <v>2.9588000000000001</v>
      </c>
      <c r="D18006" s="119" t="s">
        <v>25688</v>
      </c>
      <c r="E18006" s="46" t="s">
        <v>25690</v>
      </c>
      <c r="F18006" s="121">
        <v>6.6634000000000002</v>
      </c>
      <c r="H18006" s="112"/>
      <c r="I18006" s="120">
        <v>0</v>
      </c>
      <c r="J18006" s="120">
        <v>0</v>
      </c>
    </row>
    <row r="18007" spans="1:10" ht="15" customHeight="1">
      <c r="A18007" s="46" t="s">
        <v>31579</v>
      </c>
      <c r="B18007" s="46" t="s">
        <v>31580</v>
      </c>
      <c r="C18007" s="47">
        <v>4.7092000000000001</v>
      </c>
      <c r="D18007" s="119" t="s">
        <v>25686</v>
      </c>
      <c r="E18007" s="46" t="s">
        <v>25688</v>
      </c>
      <c r="F18007" s="121">
        <v>7.0339999999999998</v>
      </c>
      <c r="H18007" s="112"/>
      <c r="I18007" s="120">
        <v>206</v>
      </c>
      <c r="J18007" s="120">
        <v>0</v>
      </c>
    </row>
    <row r="18008" spans="1:10" ht="15" customHeight="1">
      <c r="A18008" s="46" t="s">
        <v>8765</v>
      </c>
      <c r="B18008" s="46" t="s">
        <v>31578</v>
      </c>
      <c r="C18008" s="47">
        <v>4.2367999999999997</v>
      </c>
      <c r="D18008" s="119" t="s">
        <v>8600</v>
      </c>
      <c r="E18008" s="46" t="s">
        <v>25686</v>
      </c>
      <c r="F18008" s="121">
        <v>0.88239999999999996</v>
      </c>
      <c r="H18008" s="112"/>
      <c r="I18008" s="120">
        <v>0</v>
      </c>
      <c r="J18008" s="120">
        <v>0</v>
      </c>
    </row>
    <row r="18009" spans="1:10" ht="15" customHeight="1">
      <c r="A18009" s="46" t="s">
        <v>31576</v>
      </c>
      <c r="B18009" s="46" t="s">
        <v>31577</v>
      </c>
      <c r="C18009" s="47">
        <v>3.3146</v>
      </c>
      <c r="D18009" s="119" t="s">
        <v>25683</v>
      </c>
      <c r="E18009" s="46" t="s">
        <v>8600</v>
      </c>
      <c r="F18009" s="121">
        <v>15.383599999999999</v>
      </c>
      <c r="H18009" s="112"/>
      <c r="I18009" s="120">
        <v>380</v>
      </c>
      <c r="J18009" s="120">
        <v>0</v>
      </c>
    </row>
    <row r="18010" spans="1:10" ht="15" customHeight="1">
      <c r="A18010" s="46" t="s">
        <v>8768</v>
      </c>
      <c r="B18010" s="46" t="s">
        <v>31575</v>
      </c>
      <c r="C18010" s="47">
        <v>3.6133999999999999</v>
      </c>
      <c r="D18010" s="119" t="s">
        <v>8602</v>
      </c>
      <c r="E18010" s="46" t="s">
        <v>25683</v>
      </c>
      <c r="F18010" s="121">
        <v>0.67279999999999995</v>
      </c>
      <c r="H18010" s="112"/>
      <c r="I18010" s="120">
        <v>638</v>
      </c>
      <c r="J18010" s="120">
        <v>0</v>
      </c>
    </row>
    <row r="18011" spans="1:10" ht="15" customHeight="1">
      <c r="A18011" s="46" t="s">
        <v>8771</v>
      </c>
      <c r="B18011" s="46" t="s">
        <v>31574</v>
      </c>
      <c r="C18011" s="47">
        <v>3.7414000000000001</v>
      </c>
      <c r="D18011" s="119" t="s">
        <v>8604</v>
      </c>
      <c r="E18011" s="46" t="s">
        <v>8602</v>
      </c>
      <c r="F18011" s="121">
        <v>0.59960000000000002</v>
      </c>
      <c r="H18011" s="112"/>
      <c r="I18011" s="120">
        <v>660</v>
      </c>
      <c r="J18011" s="120">
        <v>0</v>
      </c>
    </row>
    <row r="18012" spans="1:10" ht="15" customHeight="1">
      <c r="A18012" s="46" t="s">
        <v>31573</v>
      </c>
      <c r="B18012" s="46" t="s">
        <v>31571</v>
      </c>
      <c r="C18012" s="47">
        <v>3.3146</v>
      </c>
      <c r="D18012" s="119" t="s">
        <v>25709</v>
      </c>
      <c r="E18012" s="46" t="s">
        <v>8604</v>
      </c>
      <c r="F18012" s="121">
        <v>2.09</v>
      </c>
      <c r="H18012" s="112"/>
      <c r="I18012" s="120">
        <v>269</v>
      </c>
      <c r="J18012" s="120">
        <v>0</v>
      </c>
    </row>
    <row r="18013" spans="1:10" ht="15" customHeight="1">
      <c r="A18013" s="46" t="s">
        <v>8774</v>
      </c>
      <c r="B18013" s="46" t="s">
        <v>31572</v>
      </c>
      <c r="C18013" s="47">
        <v>4.2367999999999997</v>
      </c>
      <c r="D18013" s="119" t="s">
        <v>8607</v>
      </c>
      <c r="E18013" s="46" t="s">
        <v>25709</v>
      </c>
      <c r="F18013" s="121">
        <v>1.2398</v>
      </c>
      <c r="H18013" s="112"/>
      <c r="I18013" s="120">
        <v>112</v>
      </c>
      <c r="J18013" s="120">
        <v>0</v>
      </c>
    </row>
    <row r="18014" spans="1:10" ht="15" customHeight="1">
      <c r="A18014" s="46" t="s">
        <v>31570</v>
      </c>
      <c r="B18014" s="46" t="s">
        <v>31571</v>
      </c>
      <c r="C18014" s="47">
        <v>2.4998</v>
      </c>
      <c r="D18014" s="119" t="s">
        <v>25706</v>
      </c>
      <c r="E18014" s="46" t="s">
        <v>8607</v>
      </c>
      <c r="F18014" s="121">
        <v>2.7753999999999999</v>
      </c>
      <c r="H18014" s="112"/>
      <c r="I18014" s="120">
        <v>0</v>
      </c>
      <c r="J18014" s="120">
        <v>0</v>
      </c>
    </row>
    <row r="18015" spans="1:10" ht="15" customHeight="1">
      <c r="A18015" s="46" t="s">
        <v>8777</v>
      </c>
      <c r="B18015" s="46" t="s">
        <v>31569</v>
      </c>
      <c r="C18015" s="47">
        <v>4.5358000000000001</v>
      </c>
      <c r="D18015" s="119" t="s">
        <v>25704</v>
      </c>
      <c r="E18015" s="46" t="s">
        <v>25706</v>
      </c>
      <c r="F18015" s="121">
        <v>6.0750000000000002</v>
      </c>
      <c r="H18015" s="112"/>
      <c r="I18015" s="120">
        <v>0</v>
      </c>
      <c r="J18015" s="120">
        <v>0</v>
      </c>
    </row>
    <row r="18016" spans="1:10" ht="15" customHeight="1">
      <c r="A18016" s="46" t="s">
        <v>8780</v>
      </c>
      <c r="B18016" s="46" t="s">
        <v>31568</v>
      </c>
      <c r="C18016" s="47">
        <v>2.7170000000000001</v>
      </c>
      <c r="D18016" s="119" t="s">
        <v>25702</v>
      </c>
      <c r="E18016" s="46" t="s">
        <v>25704</v>
      </c>
      <c r="F18016" s="121">
        <v>7.5906000000000002</v>
      </c>
      <c r="H18016" s="112"/>
      <c r="I18016" s="120">
        <v>0</v>
      </c>
      <c r="J18016" s="120">
        <v>0</v>
      </c>
    </row>
    <row r="18017" spans="1:10" ht="15" customHeight="1">
      <c r="A18017" s="46" t="s">
        <v>35654</v>
      </c>
      <c r="B18017" s="46" t="s">
        <v>31569</v>
      </c>
      <c r="C18017" s="47">
        <v>4.5358000000000001</v>
      </c>
      <c r="D18017" s="119" t="s">
        <v>8610</v>
      </c>
      <c r="E18017" s="46" t="s">
        <v>25702</v>
      </c>
      <c r="F18017" s="121">
        <v>0.61219999999999997</v>
      </c>
      <c r="H18017" s="112"/>
      <c r="I18017" s="120">
        <v>126</v>
      </c>
      <c r="J18017" s="120">
        <v>0</v>
      </c>
    </row>
    <row r="18018" spans="1:10" ht="15" customHeight="1">
      <c r="A18018" s="46" t="s">
        <v>36176</v>
      </c>
      <c r="B18018" s="46" t="s">
        <v>36177</v>
      </c>
      <c r="C18018" s="47">
        <v>2.7143999999999999</v>
      </c>
      <c r="D18018" s="119" t="s">
        <v>25699</v>
      </c>
      <c r="E18018" s="46" t="s">
        <v>8610</v>
      </c>
      <c r="F18018" s="121">
        <v>0.43020000000000003</v>
      </c>
      <c r="H18018" s="112"/>
      <c r="I18018" s="120">
        <v>1</v>
      </c>
      <c r="J18018" s="120">
        <v>0</v>
      </c>
    </row>
    <row r="18019" spans="1:10" ht="15" customHeight="1">
      <c r="A18019" s="46" t="s">
        <v>8707</v>
      </c>
      <c r="B18019" s="46" t="s">
        <v>34327</v>
      </c>
      <c r="C18019" s="47">
        <v>6.3091999999999997</v>
      </c>
      <c r="D18019" s="119" t="s">
        <v>25697</v>
      </c>
      <c r="E18019" s="46" t="s">
        <v>25699</v>
      </c>
      <c r="F18019" s="121">
        <v>13.359400000000001</v>
      </c>
      <c r="H18019" s="112"/>
      <c r="I18019" s="120">
        <v>408</v>
      </c>
      <c r="J18019" s="120">
        <v>0</v>
      </c>
    </row>
    <row r="18020" spans="1:10" ht="15" customHeight="1">
      <c r="A18020" s="46" t="s">
        <v>31655</v>
      </c>
      <c r="B18020" s="46" t="s">
        <v>34326</v>
      </c>
      <c r="C18020" s="47">
        <v>29.8368</v>
      </c>
      <c r="D18020" s="119" t="s">
        <v>8584</v>
      </c>
      <c r="E18020" s="46" t="s">
        <v>25697</v>
      </c>
      <c r="F18020" s="121">
        <v>6.3507999999999996</v>
      </c>
      <c r="H18020" s="112"/>
      <c r="I18020" s="120">
        <v>17</v>
      </c>
      <c r="J18020" s="120">
        <v>0</v>
      </c>
    </row>
    <row r="18021" spans="1:10" ht="15" customHeight="1">
      <c r="A18021" s="46" t="s">
        <v>8710</v>
      </c>
      <c r="B18021" s="46" t="s">
        <v>34325</v>
      </c>
      <c r="C18021" s="47">
        <v>22.505199999999999</v>
      </c>
      <c r="D18021" s="119" t="s">
        <v>8587</v>
      </c>
      <c r="E18021" s="46" t="s">
        <v>8584</v>
      </c>
      <c r="F18021" s="121">
        <v>3.4409999999999998</v>
      </c>
      <c r="H18021" s="112"/>
      <c r="I18021" s="120">
        <v>47</v>
      </c>
      <c r="J18021" s="120">
        <v>0</v>
      </c>
    </row>
    <row r="18022" spans="1:10" ht="15" customHeight="1">
      <c r="A18022" s="46" t="s">
        <v>8713</v>
      </c>
      <c r="B18022" s="46" t="s">
        <v>34328</v>
      </c>
      <c r="C18022" s="47">
        <v>15.8504</v>
      </c>
      <c r="D18022" s="119" t="s">
        <v>8590</v>
      </c>
      <c r="E18022" s="46" t="s">
        <v>8587</v>
      </c>
      <c r="F18022" s="121">
        <v>4.3014000000000001</v>
      </c>
      <c r="H18022" s="112"/>
      <c r="I18022" s="120">
        <v>185</v>
      </c>
      <c r="J18022" s="120">
        <v>0</v>
      </c>
    </row>
    <row r="18023" spans="1:10" ht="15" customHeight="1">
      <c r="A18023" s="46" t="s">
        <v>31654</v>
      </c>
      <c r="B18023" s="46" t="s">
        <v>31653</v>
      </c>
      <c r="C18023" s="47">
        <v>67.544200000000004</v>
      </c>
      <c r="D18023" s="119" t="s">
        <v>25243</v>
      </c>
      <c r="E18023" s="46" t="s">
        <v>8590</v>
      </c>
      <c r="F18023" s="121">
        <v>5.0853999999999999</v>
      </c>
      <c r="H18023" s="112"/>
      <c r="I18023" s="120">
        <v>11</v>
      </c>
      <c r="J18023" s="120">
        <v>0</v>
      </c>
    </row>
    <row r="18024" spans="1:10" ht="15" customHeight="1">
      <c r="A18024" s="46" t="s">
        <v>31652</v>
      </c>
      <c r="B18024" s="46" t="s">
        <v>31653</v>
      </c>
      <c r="C18024" s="47">
        <v>46.425199999999997</v>
      </c>
      <c r="D18024" s="119" t="s">
        <v>25241</v>
      </c>
      <c r="E18024" s="46" t="s">
        <v>25243</v>
      </c>
      <c r="F18024" s="121">
        <v>3.9977999999999998</v>
      </c>
      <c r="H18024" s="112"/>
      <c r="I18024" s="120">
        <v>92</v>
      </c>
      <c r="J18024" s="120">
        <v>0</v>
      </c>
    </row>
    <row r="18025" spans="1:10" ht="15" customHeight="1">
      <c r="A18025" s="46" t="s">
        <v>8716</v>
      </c>
      <c r="B18025" s="46" t="s">
        <v>34329</v>
      </c>
      <c r="C18025" s="47">
        <v>10.4214</v>
      </c>
      <c r="D18025" s="119" t="s">
        <v>25239</v>
      </c>
      <c r="E18025" s="46" t="s">
        <v>25241</v>
      </c>
      <c r="F18025" s="121">
        <v>4.3266</v>
      </c>
      <c r="H18025" s="112"/>
      <c r="I18025" s="120">
        <v>242</v>
      </c>
      <c r="J18025" s="120">
        <v>0</v>
      </c>
    </row>
    <row r="18026" spans="1:10" ht="15" customHeight="1">
      <c r="A18026" s="46" t="s">
        <v>31650</v>
      </c>
      <c r="B18026" s="46" t="s">
        <v>31651</v>
      </c>
      <c r="C18026" s="47">
        <v>107.64700000000001</v>
      </c>
      <c r="D18026" s="119" t="s">
        <v>25237</v>
      </c>
      <c r="E18026" s="46" t="s">
        <v>25239</v>
      </c>
      <c r="F18026" s="121">
        <v>2.9601999999999999</v>
      </c>
      <c r="H18026" s="112"/>
      <c r="I18026" s="120">
        <v>28</v>
      </c>
      <c r="J18026" s="120">
        <v>0</v>
      </c>
    </row>
    <row r="18027" spans="1:10" ht="15" customHeight="1">
      <c r="A18027" s="46" t="s">
        <v>31648</v>
      </c>
      <c r="B18027" s="46" t="s">
        <v>31649</v>
      </c>
      <c r="C18027" s="47">
        <v>142.316</v>
      </c>
      <c r="D18027" s="119" t="s">
        <v>25235</v>
      </c>
      <c r="E18027" s="46" t="s">
        <v>25237</v>
      </c>
      <c r="F18027" s="121">
        <v>3.1374</v>
      </c>
      <c r="H18027" s="112"/>
      <c r="I18027" s="120">
        <v>3</v>
      </c>
      <c r="J18027" s="120">
        <v>0</v>
      </c>
    </row>
    <row r="18028" spans="1:10" ht="15" customHeight="1">
      <c r="A18028" s="46" t="s">
        <v>31646</v>
      </c>
      <c r="B18028" s="46" t="s">
        <v>31647</v>
      </c>
      <c r="C18028" s="47">
        <v>8.9971999999999994</v>
      </c>
      <c r="D18028" s="119" t="s">
        <v>25233</v>
      </c>
      <c r="E18028" s="46" t="s">
        <v>25235</v>
      </c>
      <c r="F18028" s="121">
        <v>2.4594</v>
      </c>
      <c r="H18028" s="112"/>
      <c r="I18028" s="120">
        <v>15</v>
      </c>
      <c r="J18028" s="120">
        <v>0</v>
      </c>
    </row>
    <row r="18029" spans="1:10" ht="15" customHeight="1">
      <c r="A18029" s="46" t="s">
        <v>31644</v>
      </c>
      <c r="B18029" s="46" t="s">
        <v>31645</v>
      </c>
      <c r="C18029" s="47">
        <v>4.7587999999999999</v>
      </c>
      <c r="D18029" s="119" t="s">
        <v>25231</v>
      </c>
      <c r="E18029" s="46" t="s">
        <v>25233</v>
      </c>
      <c r="F18029" s="121">
        <v>1.8976</v>
      </c>
      <c r="H18029" s="112"/>
      <c r="I18029" s="120">
        <v>0</v>
      </c>
      <c r="J18029" s="120">
        <v>0</v>
      </c>
    </row>
    <row r="18030" spans="1:10" ht="15" customHeight="1">
      <c r="A18030" s="46" t="s">
        <v>31642</v>
      </c>
      <c r="B18030" s="46" t="s">
        <v>31643</v>
      </c>
      <c r="C18030" s="47">
        <v>17.622599999999998</v>
      </c>
      <c r="D18030" s="119" t="s">
        <v>25229</v>
      </c>
      <c r="E18030" s="46" t="s">
        <v>25231</v>
      </c>
      <c r="F18030" s="121">
        <v>5.9458000000000002</v>
      </c>
      <c r="H18030" s="112"/>
      <c r="I18030" s="120">
        <v>0</v>
      </c>
      <c r="J18030" s="120">
        <v>0</v>
      </c>
    </row>
    <row r="18031" spans="1:10" ht="15" customHeight="1">
      <c r="A18031" s="46" t="s">
        <v>31640</v>
      </c>
      <c r="B18031" s="46" t="s">
        <v>31641</v>
      </c>
      <c r="C18031" s="47">
        <v>14.103</v>
      </c>
      <c r="D18031" s="119" t="s">
        <v>25227</v>
      </c>
      <c r="E18031" s="46" t="s">
        <v>25229</v>
      </c>
      <c r="F18031" s="121">
        <v>5.8954000000000004</v>
      </c>
      <c r="H18031" s="112"/>
      <c r="I18031" s="120">
        <v>10</v>
      </c>
      <c r="J18031" s="120">
        <v>0</v>
      </c>
    </row>
    <row r="18032" spans="1:10" ht="15" customHeight="1">
      <c r="A18032" s="46" t="s">
        <v>31638</v>
      </c>
      <c r="B18032" s="46" t="s">
        <v>31639</v>
      </c>
      <c r="C18032" s="47">
        <v>28.1812</v>
      </c>
      <c r="D18032" s="119" t="s">
        <v>25225</v>
      </c>
      <c r="E18032" s="46" t="s">
        <v>25227</v>
      </c>
      <c r="F18032" s="121">
        <v>5.9458000000000002</v>
      </c>
      <c r="H18032" s="112"/>
      <c r="I18032" s="120">
        <v>2</v>
      </c>
      <c r="J18032" s="120">
        <v>0</v>
      </c>
    </row>
    <row r="18033" spans="1:10" ht="15" customHeight="1">
      <c r="A18033" s="46" t="s">
        <v>31637</v>
      </c>
      <c r="B18033" s="46" t="s">
        <v>34324</v>
      </c>
      <c r="C18033" s="47">
        <v>44.589199999999998</v>
      </c>
      <c r="D18033" s="119" t="s">
        <v>25223</v>
      </c>
      <c r="E18033" s="46" t="s">
        <v>25225</v>
      </c>
      <c r="F18033" s="121">
        <v>7.6664000000000003</v>
      </c>
      <c r="H18033" s="112"/>
      <c r="I18033" s="120">
        <v>0</v>
      </c>
      <c r="J18033" s="120">
        <v>0</v>
      </c>
    </row>
    <row r="18034" spans="1:10" ht="15" customHeight="1">
      <c r="A18034" s="46" t="s">
        <v>31635</v>
      </c>
      <c r="B18034" s="46" t="s">
        <v>31636</v>
      </c>
      <c r="C18034" s="47">
        <v>60.798999999999999</v>
      </c>
      <c r="D18034" s="119" t="s">
        <v>25221</v>
      </c>
      <c r="E18034" s="46" t="s">
        <v>25223</v>
      </c>
      <c r="F18034" s="121">
        <v>1.4421999999999999</v>
      </c>
      <c r="H18034" s="112"/>
      <c r="I18034" s="120">
        <v>0</v>
      </c>
      <c r="J18034" s="120">
        <v>0</v>
      </c>
    </row>
    <row r="18035" spans="1:10" ht="15" customHeight="1">
      <c r="A18035" s="46" t="s">
        <v>31633</v>
      </c>
      <c r="B18035" s="46" t="s">
        <v>31634</v>
      </c>
      <c r="C18035" s="47">
        <v>7.4109999999999996</v>
      </c>
      <c r="D18035" s="119" t="s">
        <v>8554</v>
      </c>
      <c r="E18035" s="46" t="s">
        <v>25221</v>
      </c>
      <c r="F18035" s="121">
        <v>1.9987999999999999</v>
      </c>
      <c r="H18035" s="112"/>
      <c r="I18035" s="120">
        <v>35</v>
      </c>
      <c r="J18035" s="120">
        <v>0</v>
      </c>
    </row>
    <row r="18036" spans="1:10" ht="15" customHeight="1">
      <c r="A18036" s="46" t="s">
        <v>31631</v>
      </c>
      <c r="B18036" s="46" t="s">
        <v>31632</v>
      </c>
      <c r="C18036" s="47">
        <v>105.264</v>
      </c>
      <c r="D18036" s="119" t="s">
        <v>8557</v>
      </c>
      <c r="E18036" s="46" t="s">
        <v>8554</v>
      </c>
      <c r="F18036" s="121">
        <v>1.0169999999999999</v>
      </c>
      <c r="H18036" s="112"/>
      <c r="I18036" s="120">
        <v>0</v>
      </c>
      <c r="J18036" s="120">
        <v>0</v>
      </c>
    </row>
    <row r="18037" spans="1:10" ht="15" customHeight="1">
      <c r="A18037" s="46" t="s">
        <v>31629</v>
      </c>
      <c r="B18037" s="46" t="s">
        <v>31630</v>
      </c>
      <c r="C18037" s="47">
        <v>3.8988</v>
      </c>
      <c r="D18037" s="119" t="s">
        <v>25214</v>
      </c>
      <c r="E18037" s="46" t="s">
        <v>8557</v>
      </c>
      <c r="F18037" s="121">
        <v>5.3044000000000002</v>
      </c>
      <c r="H18037" s="112"/>
      <c r="I18037" s="120">
        <v>8</v>
      </c>
      <c r="J18037" s="120">
        <v>0</v>
      </c>
    </row>
    <row r="18038" spans="1:10" ht="15" customHeight="1">
      <c r="A18038" s="46" t="s">
        <v>31627</v>
      </c>
      <c r="B18038" s="46" t="s">
        <v>31628</v>
      </c>
      <c r="C18038" s="47">
        <v>16.869199999999999</v>
      </c>
      <c r="D18038" s="119" t="s">
        <v>8566</v>
      </c>
      <c r="E18038" s="46" t="s">
        <v>25214</v>
      </c>
      <c r="F18038" s="121">
        <v>3.8603999999999998</v>
      </c>
      <c r="H18038" s="112"/>
      <c r="I18038" s="120">
        <v>0</v>
      </c>
      <c r="J18038" s="120">
        <v>0</v>
      </c>
    </row>
    <row r="18039" spans="1:10" ht="15" customHeight="1">
      <c r="A18039" s="46" t="s">
        <v>31625</v>
      </c>
      <c r="B18039" s="46" t="s">
        <v>31626</v>
      </c>
      <c r="C18039" s="47">
        <v>11.1332</v>
      </c>
      <c r="D18039" s="119" t="s">
        <v>25211</v>
      </c>
      <c r="E18039" s="46" t="s">
        <v>8566</v>
      </c>
      <c r="F18039" s="121">
        <v>7.4569999999999999</v>
      </c>
      <c r="H18039" s="112"/>
      <c r="I18039" s="120">
        <v>5</v>
      </c>
      <c r="J18039" s="120">
        <v>0</v>
      </c>
    </row>
    <row r="18040" spans="1:10" ht="15" customHeight="1">
      <c r="A18040" s="46" t="s">
        <v>31623</v>
      </c>
      <c r="B18040" s="46" t="s">
        <v>31624</v>
      </c>
      <c r="C18040" s="47">
        <v>7.9965999999999999</v>
      </c>
      <c r="D18040" s="119" t="s">
        <v>25209</v>
      </c>
      <c r="E18040" s="46" t="s">
        <v>25211</v>
      </c>
      <c r="F18040" s="121">
        <v>26.295400000000001</v>
      </c>
      <c r="H18040" s="112"/>
      <c r="I18040" s="120">
        <v>46</v>
      </c>
      <c r="J18040" s="120">
        <v>0</v>
      </c>
    </row>
    <row r="18041" spans="1:10" ht="15" customHeight="1">
      <c r="A18041" s="46" t="s">
        <v>31621</v>
      </c>
      <c r="B18041" s="46" t="s">
        <v>31622</v>
      </c>
      <c r="C18041" s="47">
        <v>50.535800000000002</v>
      </c>
      <c r="D18041" s="119" t="s">
        <v>25207</v>
      </c>
      <c r="E18041" s="46" t="s">
        <v>25209</v>
      </c>
      <c r="F18041" s="121">
        <v>21.456</v>
      </c>
      <c r="H18041" s="112"/>
      <c r="I18041" s="120">
        <v>0</v>
      </c>
      <c r="J18041" s="120">
        <v>0</v>
      </c>
    </row>
    <row r="18042" spans="1:10" ht="15" customHeight="1">
      <c r="A18042" s="46" t="s">
        <v>31619</v>
      </c>
      <c r="B18042" s="46" t="s">
        <v>31620</v>
      </c>
      <c r="C18042" s="47">
        <v>23.622599999999998</v>
      </c>
      <c r="D18042" s="119" t="s">
        <v>8578</v>
      </c>
      <c r="E18042" s="46" t="s">
        <v>25207</v>
      </c>
      <c r="F18042" s="121">
        <v>1.7634000000000001</v>
      </c>
      <c r="H18042" s="112"/>
      <c r="I18042" s="120">
        <v>17</v>
      </c>
      <c r="J18042" s="120">
        <v>0</v>
      </c>
    </row>
    <row r="18043" spans="1:10" ht="15" customHeight="1">
      <c r="A18043" s="46" t="s">
        <v>31617</v>
      </c>
      <c r="B18043" s="46" t="s">
        <v>31618</v>
      </c>
      <c r="C18043" s="47">
        <v>5.1285999999999996</v>
      </c>
      <c r="D18043" s="119" t="s">
        <v>25204</v>
      </c>
      <c r="E18043" s="46" t="s">
        <v>8578</v>
      </c>
      <c r="F18043" s="121">
        <v>1.1252</v>
      </c>
      <c r="H18043" s="112"/>
      <c r="I18043" s="120">
        <v>41</v>
      </c>
      <c r="J18043" s="120">
        <v>0</v>
      </c>
    </row>
    <row r="18044" spans="1:10" ht="15" customHeight="1">
      <c r="A18044" s="46" t="s">
        <v>31615</v>
      </c>
      <c r="B18044" s="46" t="s">
        <v>31616</v>
      </c>
      <c r="C18044" s="47">
        <v>66.94</v>
      </c>
      <c r="D18044" s="119" t="s">
        <v>25202</v>
      </c>
      <c r="E18044" s="46" t="s">
        <v>25204</v>
      </c>
      <c r="F18044" s="121">
        <v>36.68</v>
      </c>
      <c r="H18044" s="112"/>
      <c r="I18044" s="120">
        <v>0</v>
      </c>
      <c r="J18044" s="120">
        <v>0</v>
      </c>
    </row>
    <row r="18045" spans="1:10" ht="15" customHeight="1">
      <c r="A18045" s="46" t="s">
        <v>31613</v>
      </c>
      <c r="B18045" s="46" t="s">
        <v>31614</v>
      </c>
      <c r="C18045" s="47">
        <v>93.374200000000002</v>
      </c>
      <c r="D18045" s="119" t="s">
        <v>25713</v>
      </c>
      <c r="E18045" s="46" t="s">
        <v>25202</v>
      </c>
      <c r="F18045" s="121">
        <v>11.130800000000001</v>
      </c>
      <c r="H18045" s="112"/>
      <c r="I18045" s="120">
        <v>0</v>
      </c>
      <c r="J18045" s="120">
        <v>0</v>
      </c>
    </row>
    <row r="18046" spans="1:10" ht="15" customHeight="1">
      <c r="A18046" s="46" t="s">
        <v>31611</v>
      </c>
      <c r="B18046" s="46" t="s">
        <v>31612</v>
      </c>
      <c r="C18046" s="47">
        <v>79.189599999999999</v>
      </c>
      <c r="D18046" s="119" t="s">
        <v>25715</v>
      </c>
      <c r="E18046" s="46" t="s">
        <v>25713</v>
      </c>
      <c r="F18046" s="121">
        <v>16.031199999999998</v>
      </c>
      <c r="H18046" s="112"/>
      <c r="I18046" s="120">
        <v>15</v>
      </c>
      <c r="J18046" s="120">
        <v>0</v>
      </c>
    </row>
    <row r="18047" spans="1:10" ht="15" customHeight="1">
      <c r="A18047" s="46" t="s">
        <v>31609</v>
      </c>
      <c r="B18047" s="46" t="s">
        <v>31610</v>
      </c>
      <c r="C18047" s="47">
        <v>66.251800000000003</v>
      </c>
      <c r="D18047" s="119" t="s">
        <v>25745</v>
      </c>
      <c r="E18047" s="46" t="s">
        <v>25715</v>
      </c>
      <c r="F18047" s="121">
        <v>5.9458000000000002</v>
      </c>
      <c r="H18047" s="112"/>
      <c r="I18047" s="120">
        <v>0</v>
      </c>
      <c r="J18047" s="120">
        <v>0</v>
      </c>
    </row>
    <row r="18048" spans="1:10" ht="15" customHeight="1">
      <c r="A18048" s="46" t="s">
        <v>31607</v>
      </c>
      <c r="B18048" s="46" t="s">
        <v>31608</v>
      </c>
      <c r="C18048" s="47">
        <v>95.92</v>
      </c>
      <c r="D18048" s="119" t="s">
        <v>26424</v>
      </c>
      <c r="E18048" s="46" t="s">
        <v>25745</v>
      </c>
      <c r="F18048" s="121">
        <v>4.2355999999999998</v>
      </c>
      <c r="H18048" s="112"/>
      <c r="I18048" s="120">
        <v>10</v>
      </c>
      <c r="J18048" s="120">
        <v>0</v>
      </c>
    </row>
    <row r="18049" spans="1:10" ht="15" customHeight="1">
      <c r="A18049" s="46" t="s">
        <v>8695</v>
      </c>
      <c r="B18049" s="46" t="s">
        <v>31666</v>
      </c>
      <c r="C18049" s="47">
        <v>12.305199999999999</v>
      </c>
      <c r="D18049" s="119" t="s">
        <v>25743</v>
      </c>
      <c r="E18049" s="46" t="s">
        <v>26424</v>
      </c>
      <c r="F18049" s="121">
        <v>8.1725999999999992</v>
      </c>
      <c r="H18049" s="112"/>
      <c r="I18049" s="120">
        <v>60</v>
      </c>
      <c r="J18049" s="120">
        <v>0</v>
      </c>
    </row>
    <row r="18050" spans="1:10" ht="15" customHeight="1">
      <c r="A18050" s="46" t="s">
        <v>8698</v>
      </c>
      <c r="B18050" s="46" t="s">
        <v>31665</v>
      </c>
      <c r="C18050" s="47">
        <v>5.3120000000000003</v>
      </c>
      <c r="D18050" s="119" t="s">
        <v>25741</v>
      </c>
      <c r="E18050" s="46" t="s">
        <v>25743</v>
      </c>
      <c r="F18050" s="121">
        <v>6.6292</v>
      </c>
      <c r="H18050" s="112"/>
      <c r="I18050" s="120">
        <v>23</v>
      </c>
      <c r="J18050" s="120">
        <v>0</v>
      </c>
    </row>
    <row r="18051" spans="1:10" ht="15" customHeight="1">
      <c r="A18051" s="46" t="s">
        <v>31664</v>
      </c>
      <c r="B18051" s="46" t="s">
        <v>34331</v>
      </c>
      <c r="C18051" s="47">
        <v>28.338200000000001</v>
      </c>
      <c r="D18051" s="119" t="s">
        <v>25739</v>
      </c>
      <c r="E18051" s="46" t="s">
        <v>25741</v>
      </c>
      <c r="F18051" s="121">
        <v>9.8423999999999996</v>
      </c>
      <c r="H18051" s="112"/>
      <c r="I18051" s="120">
        <v>66</v>
      </c>
      <c r="J18051" s="120">
        <v>0</v>
      </c>
    </row>
    <row r="18052" spans="1:10" ht="15" customHeight="1">
      <c r="A18052" s="46" t="s">
        <v>8701</v>
      </c>
      <c r="B18052" s="46" t="s">
        <v>34332</v>
      </c>
      <c r="C18052" s="47">
        <v>18.832799999999999</v>
      </c>
      <c r="D18052" s="119" t="s">
        <v>25737</v>
      </c>
      <c r="E18052" s="46" t="s">
        <v>25739</v>
      </c>
      <c r="F18052" s="121">
        <v>5.0350000000000001</v>
      </c>
      <c r="H18052" s="112"/>
      <c r="I18052" s="120">
        <v>68</v>
      </c>
      <c r="J18052" s="120">
        <v>0</v>
      </c>
    </row>
    <row r="18053" spans="1:10" ht="15" customHeight="1">
      <c r="A18053" s="46" t="s">
        <v>31662</v>
      </c>
      <c r="B18053" s="46" t="s">
        <v>31663</v>
      </c>
      <c r="C18053" s="47">
        <v>31.802399999999999</v>
      </c>
      <c r="D18053" s="119" t="s">
        <v>25735</v>
      </c>
      <c r="E18053" s="46" t="s">
        <v>25737</v>
      </c>
      <c r="F18053" s="121">
        <v>22.9742</v>
      </c>
      <c r="H18053" s="112"/>
      <c r="I18053" s="120">
        <v>16</v>
      </c>
      <c r="J18053" s="120">
        <v>0</v>
      </c>
    </row>
    <row r="18054" spans="1:10" ht="15" customHeight="1">
      <c r="A18054" s="46" t="s">
        <v>31661</v>
      </c>
      <c r="B18054" s="46" t="s">
        <v>34330</v>
      </c>
      <c r="C18054" s="47">
        <v>46.623600000000003</v>
      </c>
      <c r="D18054" s="119" t="s">
        <v>25733</v>
      </c>
      <c r="E18054" s="46" t="s">
        <v>25735</v>
      </c>
      <c r="F18054" s="121">
        <v>15.029199999999999</v>
      </c>
      <c r="H18054" s="112"/>
      <c r="I18054" s="120">
        <v>2</v>
      </c>
      <c r="J18054" s="120">
        <v>0</v>
      </c>
    </row>
    <row r="18055" spans="1:10" ht="15" customHeight="1">
      <c r="A18055" s="46" t="s">
        <v>31659</v>
      </c>
      <c r="B18055" s="46" t="s">
        <v>31660</v>
      </c>
      <c r="C18055" s="47">
        <v>68.631</v>
      </c>
      <c r="D18055" s="119" t="s">
        <v>25731</v>
      </c>
      <c r="E18055" s="46" t="s">
        <v>25733</v>
      </c>
      <c r="F18055" s="121">
        <v>35.574399999999997</v>
      </c>
      <c r="H18055" s="112"/>
      <c r="I18055" s="120">
        <v>5</v>
      </c>
      <c r="J18055" s="120">
        <v>0</v>
      </c>
    </row>
    <row r="18056" spans="1:10" ht="15" customHeight="1">
      <c r="A18056" s="46" t="s">
        <v>8704</v>
      </c>
      <c r="B18056" s="46" t="s">
        <v>31658</v>
      </c>
      <c r="C18056" s="47">
        <v>7.516</v>
      </c>
      <c r="D18056" s="119" t="s">
        <v>25729</v>
      </c>
      <c r="E18056" s="46" t="s">
        <v>25731</v>
      </c>
      <c r="F18056" s="121">
        <v>30.412800000000001</v>
      </c>
      <c r="H18056" s="112"/>
      <c r="I18056" s="120">
        <v>16</v>
      </c>
      <c r="J18056" s="120">
        <v>0</v>
      </c>
    </row>
    <row r="18057" spans="1:10" ht="15" customHeight="1">
      <c r="A18057" s="46" t="s">
        <v>31656</v>
      </c>
      <c r="B18057" s="46" t="s">
        <v>31657</v>
      </c>
      <c r="C18057" s="47">
        <v>113.9504</v>
      </c>
      <c r="D18057" s="119" t="s">
        <v>25727</v>
      </c>
      <c r="E18057" s="46" t="s">
        <v>25729</v>
      </c>
      <c r="F18057" s="121">
        <v>69.3018</v>
      </c>
      <c r="H18057" s="112"/>
      <c r="I18057" s="120">
        <v>4</v>
      </c>
      <c r="J18057" s="120">
        <v>0</v>
      </c>
    </row>
    <row r="18058" spans="1:10" ht="15" customHeight="1">
      <c r="A18058" s="46" t="s">
        <v>31704</v>
      </c>
      <c r="B18058" s="46" t="s">
        <v>34335</v>
      </c>
      <c r="C18058" s="47">
        <v>4.9774000000000003</v>
      </c>
      <c r="D18058" s="119" t="s">
        <v>25725</v>
      </c>
      <c r="E18058" s="46" t="s">
        <v>25727</v>
      </c>
      <c r="F18058" s="121">
        <v>19.558399999999999</v>
      </c>
      <c r="H18058" s="112"/>
      <c r="I18058" s="120">
        <v>0</v>
      </c>
      <c r="J18058" s="120">
        <v>0</v>
      </c>
    </row>
    <row r="18059" spans="1:10" ht="15" customHeight="1">
      <c r="A18059" s="46" t="s">
        <v>31703</v>
      </c>
      <c r="B18059" s="46" t="s">
        <v>34334</v>
      </c>
      <c r="C18059" s="47">
        <v>13.872199999999999</v>
      </c>
      <c r="D18059" s="119" t="s">
        <v>33784</v>
      </c>
      <c r="E18059" s="46" t="s">
        <v>25725</v>
      </c>
      <c r="F18059" s="121">
        <v>48.478400000000001</v>
      </c>
      <c r="H18059" s="112"/>
      <c r="I18059" s="120">
        <v>0</v>
      </c>
      <c r="J18059" s="120">
        <v>0</v>
      </c>
    </row>
    <row r="18060" spans="1:10" ht="15" customHeight="1">
      <c r="A18060" s="46" t="s">
        <v>31702</v>
      </c>
      <c r="B18060" s="46" t="s">
        <v>34336</v>
      </c>
      <c r="C18060" s="47">
        <v>7.2355999999999998</v>
      </c>
      <c r="D18060" s="119" t="s">
        <v>25723</v>
      </c>
      <c r="E18060" s="46" t="s">
        <v>33784</v>
      </c>
      <c r="F18060" s="121">
        <v>48.478400000000001</v>
      </c>
      <c r="H18060" s="112"/>
      <c r="I18060" s="120">
        <v>0</v>
      </c>
      <c r="J18060" s="120">
        <v>0</v>
      </c>
    </row>
    <row r="18061" spans="1:10" ht="15" customHeight="1">
      <c r="A18061" s="46" t="s">
        <v>31701</v>
      </c>
      <c r="B18061" s="46" t="s">
        <v>34333</v>
      </c>
      <c r="C18061" s="47">
        <v>8.3623999999999992</v>
      </c>
      <c r="D18061" s="119" t="s">
        <v>33785</v>
      </c>
      <c r="E18061" s="46" t="s">
        <v>25723</v>
      </c>
      <c r="F18061" s="121">
        <v>43.468600000000002</v>
      </c>
      <c r="H18061" s="112"/>
      <c r="I18061" s="120">
        <v>0</v>
      </c>
      <c r="J18061" s="120">
        <v>0</v>
      </c>
    </row>
    <row r="18062" spans="1:10" ht="15" customHeight="1">
      <c r="A18062" s="46" t="s">
        <v>31699</v>
      </c>
      <c r="B18062" s="46" t="s">
        <v>31700</v>
      </c>
      <c r="C18062" s="47">
        <v>4.5208000000000004</v>
      </c>
      <c r="D18062" s="119" t="s">
        <v>25721</v>
      </c>
      <c r="E18062" s="46" t="s">
        <v>33785</v>
      </c>
      <c r="F18062" s="121">
        <v>43.468600000000002</v>
      </c>
      <c r="H18062" s="112"/>
      <c r="I18062" s="120">
        <v>0</v>
      </c>
      <c r="J18062" s="120">
        <v>0</v>
      </c>
    </row>
    <row r="18063" spans="1:10" ht="15" customHeight="1">
      <c r="A18063" s="46" t="s">
        <v>31697</v>
      </c>
      <c r="B18063" s="46" t="s">
        <v>31698</v>
      </c>
      <c r="C18063" s="47">
        <v>4.3914</v>
      </c>
      <c r="D18063" s="119" t="s">
        <v>33786</v>
      </c>
      <c r="E18063" s="46" t="s">
        <v>25721</v>
      </c>
      <c r="F18063" s="121">
        <v>33.044199999999996</v>
      </c>
      <c r="H18063" s="112"/>
      <c r="I18063" s="120">
        <v>0</v>
      </c>
      <c r="J18063" s="120">
        <v>0</v>
      </c>
    </row>
    <row r="18064" spans="1:10" ht="15" customHeight="1">
      <c r="A18064" s="46" t="s">
        <v>31695</v>
      </c>
      <c r="B18064" s="46" t="s">
        <v>31696</v>
      </c>
      <c r="C18064" s="47">
        <v>5.1398000000000001</v>
      </c>
      <c r="D18064" s="119" t="s">
        <v>25719</v>
      </c>
      <c r="E18064" s="46" t="s">
        <v>33786</v>
      </c>
      <c r="F18064" s="121">
        <v>33.044199999999996</v>
      </c>
      <c r="H18064" s="112"/>
      <c r="I18064" s="120">
        <v>0</v>
      </c>
      <c r="J18064" s="120">
        <v>0</v>
      </c>
    </row>
    <row r="18065" spans="1:10" ht="15" customHeight="1">
      <c r="A18065" s="46" t="s">
        <v>31693</v>
      </c>
      <c r="B18065" s="46" t="s">
        <v>31694</v>
      </c>
      <c r="C18065" s="47">
        <v>5.2644000000000002</v>
      </c>
      <c r="D18065" s="119" t="s">
        <v>25717</v>
      </c>
      <c r="E18065" s="46" t="s">
        <v>25719</v>
      </c>
      <c r="F18065" s="121">
        <v>77.752799999999993</v>
      </c>
      <c r="H18065" s="112"/>
      <c r="I18065" s="120">
        <v>0</v>
      </c>
      <c r="J18065" s="120">
        <v>0</v>
      </c>
    </row>
    <row r="18066" spans="1:10" ht="15" customHeight="1">
      <c r="A18066" s="46" t="s">
        <v>31691</v>
      </c>
      <c r="B18066" s="46" t="s">
        <v>31692</v>
      </c>
      <c r="C18066" s="47">
        <v>24.3764</v>
      </c>
      <c r="D18066" s="119" t="s">
        <v>33783</v>
      </c>
      <c r="E18066" s="46" t="s">
        <v>25717</v>
      </c>
      <c r="F18066" s="121">
        <v>77.752799999999993</v>
      </c>
      <c r="H18066" s="112"/>
      <c r="I18066" s="120">
        <v>0</v>
      </c>
      <c r="J18066" s="120">
        <v>0</v>
      </c>
    </row>
    <row r="18067" spans="1:10" ht="15" customHeight="1">
      <c r="A18067" s="46" t="s">
        <v>31689</v>
      </c>
      <c r="B18067" s="46" t="s">
        <v>31690</v>
      </c>
      <c r="C18067" s="47">
        <v>29.391200000000001</v>
      </c>
      <c r="D18067" s="119" t="s">
        <v>1016</v>
      </c>
      <c r="E18067" s="46" t="s">
        <v>33783</v>
      </c>
      <c r="F18067" s="121">
        <v>69.058599999999998</v>
      </c>
      <c r="H18067" s="112"/>
      <c r="I18067" s="120">
        <v>0</v>
      </c>
      <c r="J18067" s="120">
        <v>0</v>
      </c>
    </row>
    <row r="18068" spans="1:10" ht="15" customHeight="1">
      <c r="A18068" s="46" t="s">
        <v>31687</v>
      </c>
      <c r="B18068" s="46" t="s">
        <v>31688</v>
      </c>
      <c r="C18068" s="47">
        <v>16.666799999999999</v>
      </c>
      <c r="D18068" s="119" t="s">
        <v>1019</v>
      </c>
      <c r="E18068" s="46" t="s">
        <v>1016</v>
      </c>
      <c r="F18068" s="121">
        <v>75.936599999999999</v>
      </c>
      <c r="H18068" s="112"/>
      <c r="I18068" s="120">
        <v>0</v>
      </c>
      <c r="J18068" s="120">
        <v>0</v>
      </c>
    </row>
    <row r="18069" spans="1:10" ht="15" customHeight="1">
      <c r="A18069" s="46" t="s">
        <v>31685</v>
      </c>
      <c r="B18069" s="46" t="s">
        <v>31686</v>
      </c>
      <c r="C18069" s="47">
        <v>18.588000000000001</v>
      </c>
      <c r="D18069" s="119" t="s">
        <v>1022</v>
      </c>
      <c r="E18069" s="46" t="s">
        <v>1019</v>
      </c>
      <c r="F18069" s="121">
        <v>81.350800000000007</v>
      </c>
      <c r="H18069" s="112"/>
      <c r="I18069" s="120">
        <v>0</v>
      </c>
      <c r="J18069" s="120">
        <v>0</v>
      </c>
    </row>
    <row r="18070" spans="1:10" ht="15" customHeight="1">
      <c r="A18070" s="46" t="s">
        <v>31683</v>
      </c>
      <c r="B18070" s="46" t="s">
        <v>31684</v>
      </c>
      <c r="C18070" s="47">
        <v>10.9282</v>
      </c>
      <c r="D18070" s="119" t="s">
        <v>1025</v>
      </c>
      <c r="E18070" s="46" t="s">
        <v>1022</v>
      </c>
      <c r="F18070" s="121">
        <v>88.321600000000004</v>
      </c>
      <c r="H18070" s="112"/>
      <c r="I18070" s="120">
        <v>0</v>
      </c>
      <c r="J18070" s="120">
        <v>0</v>
      </c>
    </row>
    <row r="18071" spans="1:10" ht="15" customHeight="1">
      <c r="A18071" s="46" t="s">
        <v>31681</v>
      </c>
      <c r="B18071" s="46" t="s">
        <v>31682</v>
      </c>
      <c r="C18071" s="47">
        <v>10.504200000000001</v>
      </c>
      <c r="D18071" s="119" t="s">
        <v>1028</v>
      </c>
      <c r="E18071" s="46" t="s">
        <v>1025</v>
      </c>
      <c r="F18071" s="121">
        <v>92.736599999999996</v>
      </c>
      <c r="H18071" s="112"/>
      <c r="I18071" s="120">
        <v>0</v>
      </c>
      <c r="J18071" s="120">
        <v>0</v>
      </c>
    </row>
    <row r="18072" spans="1:10" ht="15" customHeight="1">
      <c r="A18072" s="46" t="s">
        <v>31679</v>
      </c>
      <c r="B18072" s="46" t="s">
        <v>31680</v>
      </c>
      <c r="C18072" s="47">
        <v>11.976000000000001</v>
      </c>
      <c r="D18072" s="119" t="s">
        <v>1031</v>
      </c>
      <c r="E18072" s="46" t="s">
        <v>1028</v>
      </c>
      <c r="F18072" s="121">
        <v>101.68259999999999</v>
      </c>
      <c r="H18072" s="112"/>
      <c r="I18072" s="120">
        <v>0</v>
      </c>
      <c r="J18072" s="120">
        <v>0</v>
      </c>
    </row>
    <row r="18073" spans="1:10" ht="15" customHeight="1">
      <c r="A18073" s="46" t="s">
        <v>31677</v>
      </c>
      <c r="B18073" s="46" t="s">
        <v>31678</v>
      </c>
      <c r="C18073" s="47">
        <v>12.4252</v>
      </c>
      <c r="D18073" s="119" t="s">
        <v>1238</v>
      </c>
      <c r="E18073" s="46" t="s">
        <v>1031</v>
      </c>
      <c r="F18073" s="121">
        <v>19.1004</v>
      </c>
      <c r="H18073" s="112"/>
      <c r="I18073" s="120">
        <v>0</v>
      </c>
      <c r="J18073" s="120">
        <v>0</v>
      </c>
    </row>
    <row r="18074" spans="1:10" ht="15" customHeight="1">
      <c r="A18074" s="46" t="s">
        <v>31675</v>
      </c>
      <c r="B18074" s="46" t="s">
        <v>31676</v>
      </c>
      <c r="C18074" s="47">
        <v>40.119799999999998</v>
      </c>
      <c r="D18074" s="119" t="s">
        <v>1241</v>
      </c>
      <c r="E18074" s="46" t="s">
        <v>1238</v>
      </c>
      <c r="F18074" s="121">
        <v>20.215800000000002</v>
      </c>
      <c r="H18074" s="112"/>
      <c r="I18074" s="120">
        <v>0</v>
      </c>
      <c r="J18074" s="120">
        <v>0</v>
      </c>
    </row>
    <row r="18075" spans="1:10" ht="15" customHeight="1">
      <c r="A18075" s="46" t="s">
        <v>31673</v>
      </c>
      <c r="B18075" s="46" t="s">
        <v>31674</v>
      </c>
      <c r="C18075" s="47">
        <v>44.236600000000003</v>
      </c>
      <c r="D18075" s="119" t="s">
        <v>1244</v>
      </c>
      <c r="E18075" s="46" t="s">
        <v>1241</v>
      </c>
      <c r="F18075" s="121">
        <v>21.865600000000001</v>
      </c>
      <c r="H18075" s="112"/>
      <c r="I18075" s="120">
        <v>0</v>
      </c>
      <c r="J18075" s="120">
        <v>0</v>
      </c>
    </row>
    <row r="18076" spans="1:10" ht="15" customHeight="1">
      <c r="A18076" s="46" t="s">
        <v>31671</v>
      </c>
      <c r="B18076" s="46" t="s">
        <v>31672</v>
      </c>
      <c r="C18076" s="47">
        <v>6.4123999999999999</v>
      </c>
      <c r="D18076" s="119" t="s">
        <v>1247</v>
      </c>
      <c r="E18076" s="46" t="s">
        <v>1244</v>
      </c>
      <c r="F18076" s="121">
        <v>23.4224</v>
      </c>
      <c r="H18076" s="112"/>
      <c r="I18076" s="120">
        <v>0</v>
      </c>
      <c r="J18076" s="120">
        <v>0</v>
      </c>
    </row>
    <row r="18077" spans="1:10" ht="15" customHeight="1">
      <c r="A18077" s="46" t="s">
        <v>31669</v>
      </c>
      <c r="B18077" s="46" t="s">
        <v>31670</v>
      </c>
      <c r="C18077" s="47">
        <v>7.2106000000000003</v>
      </c>
      <c r="D18077" s="119" t="s">
        <v>1250</v>
      </c>
      <c r="E18077" s="46" t="s">
        <v>1247</v>
      </c>
      <c r="F18077" s="121">
        <v>25.304400000000001</v>
      </c>
      <c r="H18077" s="112"/>
      <c r="I18077" s="120">
        <v>0</v>
      </c>
      <c r="J18077" s="120">
        <v>0</v>
      </c>
    </row>
    <row r="18078" spans="1:10" ht="15" customHeight="1">
      <c r="A18078" s="46" t="s">
        <v>31667</v>
      </c>
      <c r="B18078" s="46" t="s">
        <v>31668</v>
      </c>
      <c r="C18078" s="47">
        <v>7.5598000000000001</v>
      </c>
      <c r="D18078" s="119" t="s">
        <v>25762</v>
      </c>
      <c r="E18078" s="46" t="s">
        <v>1250</v>
      </c>
      <c r="F18078" s="121">
        <v>19.1004</v>
      </c>
      <c r="H18078" s="112"/>
      <c r="I18078" s="120">
        <v>0</v>
      </c>
      <c r="J18078" s="120">
        <v>0</v>
      </c>
    </row>
    <row r="18079" spans="1:10" ht="15" customHeight="1">
      <c r="A18079" s="46" t="s">
        <v>31713</v>
      </c>
      <c r="B18079" s="46" t="s">
        <v>31714</v>
      </c>
      <c r="C18079" s="47">
        <v>9.5366</v>
      </c>
      <c r="D18079" s="119" t="s">
        <v>1253</v>
      </c>
      <c r="E18079" s="46" t="s">
        <v>25762</v>
      </c>
      <c r="F18079" s="121">
        <v>20.215800000000002</v>
      </c>
      <c r="H18079" s="112"/>
      <c r="I18079" s="120">
        <v>0</v>
      </c>
      <c r="J18079" s="120">
        <v>0</v>
      </c>
    </row>
    <row r="18080" spans="1:10" ht="15" customHeight="1">
      <c r="A18080" s="46" t="s">
        <v>31711</v>
      </c>
      <c r="B18080" s="46" t="s">
        <v>31712</v>
      </c>
      <c r="C18080" s="47">
        <v>31.652999999999999</v>
      </c>
      <c r="D18080" s="119" t="s">
        <v>1256</v>
      </c>
      <c r="E18080" s="46" t="s">
        <v>1253</v>
      </c>
      <c r="F18080" s="121">
        <v>21.865600000000001</v>
      </c>
      <c r="H18080" s="112"/>
      <c r="I18080" s="120">
        <v>18</v>
      </c>
      <c r="J18080" s="120">
        <v>0</v>
      </c>
    </row>
    <row r="18081" spans="1:10" ht="15" customHeight="1">
      <c r="A18081" s="46" t="s">
        <v>31709</v>
      </c>
      <c r="B18081" s="46" t="s">
        <v>31710</v>
      </c>
      <c r="C18081" s="47">
        <v>39.831200000000003</v>
      </c>
      <c r="D18081" s="119" t="s">
        <v>1259</v>
      </c>
      <c r="E18081" s="46" t="s">
        <v>1256</v>
      </c>
      <c r="F18081" s="121">
        <v>23.4224</v>
      </c>
      <c r="H18081" s="112"/>
      <c r="I18081" s="120">
        <v>17</v>
      </c>
      <c r="J18081" s="120">
        <v>0</v>
      </c>
    </row>
    <row r="18082" spans="1:10" ht="15" customHeight="1">
      <c r="A18082" s="46" t="s">
        <v>31707</v>
      </c>
      <c r="B18082" s="46" t="s">
        <v>31708</v>
      </c>
      <c r="C18082" s="47">
        <v>31.652999999999999</v>
      </c>
      <c r="D18082" s="119" t="s">
        <v>1262</v>
      </c>
      <c r="E18082" s="46" t="s">
        <v>1259</v>
      </c>
      <c r="F18082" s="121">
        <v>25.304400000000001</v>
      </c>
      <c r="H18082" s="112"/>
      <c r="I18082" s="120">
        <v>0</v>
      </c>
      <c r="J18082" s="120">
        <v>0</v>
      </c>
    </row>
    <row r="18083" spans="1:10" ht="15" customHeight="1">
      <c r="A18083" s="46" t="s">
        <v>31705</v>
      </c>
      <c r="B18083" s="46" t="s">
        <v>31706</v>
      </c>
      <c r="C18083" s="47">
        <v>39.831200000000003</v>
      </c>
      <c r="D18083" s="119" t="s">
        <v>25813</v>
      </c>
      <c r="E18083" s="46" t="s">
        <v>1262</v>
      </c>
      <c r="F18083" s="121">
        <v>58.091000000000001</v>
      </c>
      <c r="H18083" s="112"/>
      <c r="I18083" s="120">
        <v>0</v>
      </c>
      <c r="J18083" s="120">
        <v>0</v>
      </c>
    </row>
    <row r="18084" spans="1:10" ht="15" customHeight="1">
      <c r="A18084" s="46" t="s">
        <v>31764</v>
      </c>
      <c r="B18084" s="46" t="s">
        <v>31765</v>
      </c>
      <c r="C18084" s="47">
        <v>11.734400000000001</v>
      </c>
      <c r="D18084" s="119" t="s">
        <v>25778</v>
      </c>
      <c r="E18084" s="46" t="s">
        <v>25813</v>
      </c>
      <c r="F18084" s="121">
        <v>11.060600000000001</v>
      </c>
      <c r="H18084" s="112"/>
      <c r="I18084" s="120">
        <v>0</v>
      </c>
      <c r="J18084" s="120">
        <v>0</v>
      </c>
    </row>
    <row r="18085" spans="1:10" ht="15" customHeight="1">
      <c r="A18085" s="46" t="s">
        <v>31763</v>
      </c>
      <c r="B18085" s="46" t="s">
        <v>31762</v>
      </c>
      <c r="C18085" s="47">
        <v>11.734400000000001</v>
      </c>
      <c r="D18085" s="119" t="s">
        <v>25776</v>
      </c>
      <c r="E18085" s="46" t="s">
        <v>25778</v>
      </c>
      <c r="F18085" s="121">
        <v>11.0372</v>
      </c>
      <c r="H18085" s="112"/>
      <c r="I18085" s="120">
        <v>0</v>
      </c>
      <c r="J18085" s="120">
        <v>0</v>
      </c>
    </row>
    <row r="18086" spans="1:10" ht="15" customHeight="1">
      <c r="A18086" s="46" t="s">
        <v>31761</v>
      </c>
      <c r="B18086" s="46" t="s">
        <v>31762</v>
      </c>
      <c r="C18086" s="47">
        <v>11.734400000000001</v>
      </c>
      <c r="D18086" s="119" t="s">
        <v>25774</v>
      </c>
      <c r="E18086" s="46" t="s">
        <v>25776</v>
      </c>
      <c r="F18086" s="121">
        <v>12.9194</v>
      </c>
      <c r="H18086" s="112"/>
      <c r="I18086" s="120">
        <v>0</v>
      </c>
      <c r="J18086" s="120">
        <v>0</v>
      </c>
    </row>
    <row r="18087" spans="1:10" ht="15" customHeight="1">
      <c r="A18087" s="46" t="s">
        <v>31759</v>
      </c>
      <c r="B18087" s="46" t="s">
        <v>31760</v>
      </c>
      <c r="C18087" s="47">
        <v>11.734400000000001</v>
      </c>
      <c r="D18087" s="119" t="s">
        <v>25772</v>
      </c>
      <c r="E18087" s="46" t="s">
        <v>25774</v>
      </c>
      <c r="F18087" s="121">
        <v>13.849</v>
      </c>
      <c r="H18087" s="112"/>
      <c r="I18087" s="120">
        <v>0</v>
      </c>
      <c r="J18087" s="120">
        <v>0</v>
      </c>
    </row>
    <row r="18088" spans="1:10" ht="15" customHeight="1">
      <c r="A18088" s="46" t="s">
        <v>31757</v>
      </c>
      <c r="B18088" s="46" t="s">
        <v>31758</v>
      </c>
      <c r="C18088" s="47">
        <v>17.710799999999999</v>
      </c>
      <c r="D18088" s="119" t="s">
        <v>33787</v>
      </c>
      <c r="E18088" s="46" t="s">
        <v>25772</v>
      </c>
      <c r="F18088" s="121">
        <v>20.959199999999999</v>
      </c>
      <c r="H18088" s="112"/>
      <c r="I18088" s="120">
        <v>0</v>
      </c>
      <c r="J18088" s="120">
        <v>0</v>
      </c>
    </row>
    <row r="18089" spans="1:10" ht="15" customHeight="1">
      <c r="A18089" s="46" t="s">
        <v>31755</v>
      </c>
      <c r="B18089" s="46" t="s">
        <v>31756</v>
      </c>
      <c r="C18089" s="47">
        <v>17.710799999999999</v>
      </c>
      <c r="D18089" s="119" t="s">
        <v>25770</v>
      </c>
      <c r="E18089" s="46" t="s">
        <v>33787</v>
      </c>
      <c r="F18089" s="121">
        <v>22.353400000000001</v>
      </c>
      <c r="H18089" s="112"/>
      <c r="I18089" s="120">
        <v>0</v>
      </c>
      <c r="J18089" s="120">
        <v>0</v>
      </c>
    </row>
    <row r="18090" spans="1:10" ht="15" customHeight="1">
      <c r="A18090" s="46" t="s">
        <v>31753</v>
      </c>
      <c r="B18090" s="46" t="s">
        <v>31754</v>
      </c>
      <c r="C18090" s="47">
        <v>2.8719999999999999</v>
      </c>
      <c r="D18090" s="119" t="s">
        <v>25768</v>
      </c>
      <c r="E18090" s="46" t="s">
        <v>25770</v>
      </c>
      <c r="F18090" s="121">
        <v>22.353400000000001</v>
      </c>
      <c r="H18090" s="112"/>
      <c r="I18090" s="120">
        <v>28</v>
      </c>
      <c r="J18090" s="120">
        <v>0</v>
      </c>
    </row>
    <row r="18091" spans="1:10" ht="15" customHeight="1">
      <c r="A18091" s="46" t="s">
        <v>31751</v>
      </c>
      <c r="B18091" s="46" t="s">
        <v>31752</v>
      </c>
      <c r="C18091" s="47">
        <v>2.8719999999999999</v>
      </c>
      <c r="D18091" s="119" t="s">
        <v>25766</v>
      </c>
      <c r="E18091" s="46" t="s">
        <v>25768</v>
      </c>
      <c r="F18091" s="121">
        <v>26.791599999999999</v>
      </c>
      <c r="H18091" s="112"/>
      <c r="I18091" s="120">
        <v>30</v>
      </c>
      <c r="J18091" s="120">
        <v>0</v>
      </c>
    </row>
    <row r="18092" spans="1:10" ht="15" customHeight="1">
      <c r="A18092" s="46" t="s">
        <v>31749</v>
      </c>
      <c r="B18092" s="46" t="s">
        <v>31750</v>
      </c>
      <c r="C18092" s="47">
        <v>3.3460000000000001</v>
      </c>
      <c r="D18092" s="119" t="s">
        <v>25764</v>
      </c>
      <c r="E18092" s="46" t="s">
        <v>25766</v>
      </c>
      <c r="F18092" s="121">
        <v>26.791599999999999</v>
      </c>
      <c r="H18092" s="112"/>
      <c r="I18092" s="120">
        <v>39</v>
      </c>
      <c r="J18092" s="120">
        <v>0</v>
      </c>
    </row>
    <row r="18093" spans="1:10" ht="15" customHeight="1">
      <c r="A18093" s="46" t="s">
        <v>31747</v>
      </c>
      <c r="B18093" s="46" t="s">
        <v>31748</v>
      </c>
      <c r="C18093" s="47">
        <v>3.3506</v>
      </c>
      <c r="D18093" s="119" t="s">
        <v>25791</v>
      </c>
      <c r="E18093" s="46" t="s">
        <v>25764</v>
      </c>
      <c r="F18093" s="121">
        <v>13.849</v>
      </c>
      <c r="H18093" s="112"/>
      <c r="I18093" s="120">
        <v>30</v>
      </c>
      <c r="J18093" s="120">
        <v>0</v>
      </c>
    </row>
    <row r="18094" spans="1:10" ht="15" customHeight="1">
      <c r="A18094" s="46" t="s">
        <v>31745</v>
      </c>
      <c r="B18094" s="46" t="s">
        <v>31746</v>
      </c>
      <c r="C18094" s="47">
        <v>6.4598000000000004</v>
      </c>
      <c r="D18094" s="119" t="s">
        <v>25789</v>
      </c>
      <c r="E18094" s="46" t="s">
        <v>25791</v>
      </c>
      <c r="F18094" s="121">
        <v>20.959199999999999</v>
      </c>
      <c r="H18094" s="112"/>
      <c r="I18094" s="120">
        <v>0</v>
      </c>
      <c r="J18094" s="120">
        <v>0</v>
      </c>
    </row>
    <row r="18095" spans="1:10" ht="15" customHeight="1">
      <c r="A18095" s="46" t="s">
        <v>36243</v>
      </c>
      <c r="B18095" s="46" t="s">
        <v>36244</v>
      </c>
      <c r="C18095" s="47">
        <v>30.671800000000001</v>
      </c>
      <c r="D18095" s="119" t="s">
        <v>25787</v>
      </c>
      <c r="E18095" s="46" t="s">
        <v>25789</v>
      </c>
      <c r="F18095" s="121">
        <v>22.353400000000001</v>
      </c>
      <c r="H18095" s="112"/>
      <c r="I18095" s="120">
        <v>0</v>
      </c>
      <c r="J18095" s="120">
        <v>10</v>
      </c>
    </row>
    <row r="18096" spans="1:10" ht="15" customHeight="1">
      <c r="A18096" s="46" t="s">
        <v>36245</v>
      </c>
      <c r="B18096" s="46" t="s">
        <v>36246</v>
      </c>
      <c r="C18096" s="47">
        <v>34.377400000000002</v>
      </c>
      <c r="D18096" s="119" t="s">
        <v>25785</v>
      </c>
      <c r="E18096" s="46" t="s">
        <v>25787</v>
      </c>
      <c r="F18096" s="121">
        <v>22.353400000000001</v>
      </c>
      <c r="H18096" s="112"/>
      <c r="I18096" s="120">
        <v>0</v>
      </c>
      <c r="J18096" s="120">
        <v>10</v>
      </c>
    </row>
    <row r="18097" spans="1:10" ht="15" customHeight="1">
      <c r="A18097" s="46" t="s">
        <v>36247</v>
      </c>
      <c r="B18097" s="46" t="s">
        <v>36248</v>
      </c>
      <c r="C18097" s="47">
        <v>38.339199999999998</v>
      </c>
      <c r="D18097" s="119" t="s">
        <v>25811</v>
      </c>
      <c r="E18097" s="46" t="s">
        <v>25785</v>
      </c>
      <c r="F18097" s="121">
        <v>77.261200000000002</v>
      </c>
      <c r="H18097" s="112"/>
      <c r="I18097" s="120">
        <v>0</v>
      </c>
      <c r="J18097" s="120">
        <v>5</v>
      </c>
    </row>
    <row r="18098" spans="1:10" ht="15" customHeight="1">
      <c r="A18098" s="46" t="s">
        <v>36249</v>
      </c>
      <c r="B18098" s="46" t="s">
        <v>36248</v>
      </c>
      <c r="C18098" s="47">
        <v>44.729399999999998</v>
      </c>
      <c r="D18098" s="119" t="s">
        <v>25783</v>
      </c>
      <c r="E18098" s="46" t="s">
        <v>25811</v>
      </c>
      <c r="F18098" s="121">
        <v>26.791599999999999</v>
      </c>
      <c r="H18098" s="112"/>
      <c r="I18098" s="120">
        <v>0</v>
      </c>
      <c r="J18098" s="120">
        <v>5</v>
      </c>
    </row>
    <row r="18099" spans="1:10" ht="15" customHeight="1">
      <c r="A18099" s="46" t="s">
        <v>31778</v>
      </c>
      <c r="B18099" s="46" t="s">
        <v>31779</v>
      </c>
      <c r="C18099" s="47">
        <v>5.9833999999999996</v>
      </c>
      <c r="D18099" s="119" t="s">
        <v>25781</v>
      </c>
      <c r="E18099" s="46" t="s">
        <v>25783</v>
      </c>
      <c r="F18099" s="121">
        <v>26.791599999999999</v>
      </c>
      <c r="H18099" s="112"/>
      <c r="I18099" s="120">
        <v>26</v>
      </c>
      <c r="J18099" s="120">
        <v>0</v>
      </c>
    </row>
    <row r="18100" spans="1:10" ht="15" customHeight="1">
      <c r="A18100" s="46" t="s">
        <v>31776</v>
      </c>
      <c r="B18100" s="46" t="s">
        <v>31777</v>
      </c>
      <c r="C18100" s="47">
        <v>7.8441999999999998</v>
      </c>
      <c r="D18100" s="119" t="s">
        <v>25800</v>
      </c>
      <c r="E18100" s="46" t="s">
        <v>25781</v>
      </c>
      <c r="F18100" s="121">
        <v>57.091799999999999</v>
      </c>
      <c r="H18100" s="112"/>
      <c r="I18100" s="120">
        <v>20</v>
      </c>
      <c r="J18100" s="120">
        <v>0</v>
      </c>
    </row>
    <row r="18101" spans="1:10" ht="15" customHeight="1">
      <c r="A18101" s="46" t="s">
        <v>31774</v>
      </c>
      <c r="B18101" s="46" t="s">
        <v>31775</v>
      </c>
      <c r="C18101" s="47">
        <v>5.2282000000000002</v>
      </c>
      <c r="D18101" s="119" t="s">
        <v>25798</v>
      </c>
      <c r="E18101" s="46" t="s">
        <v>25800</v>
      </c>
      <c r="F18101" s="121">
        <v>63.156599999999997</v>
      </c>
      <c r="H18101" s="112"/>
      <c r="I18101" s="120">
        <v>1</v>
      </c>
      <c r="J18101" s="120">
        <v>0</v>
      </c>
    </row>
    <row r="18102" spans="1:10" ht="15" customHeight="1">
      <c r="A18102" s="46" t="s">
        <v>31772</v>
      </c>
      <c r="B18102" s="46" t="s">
        <v>31773</v>
      </c>
      <c r="C18102" s="47">
        <v>11.3696</v>
      </c>
      <c r="D18102" s="119" t="s">
        <v>25797</v>
      </c>
      <c r="E18102" s="46" t="s">
        <v>25798</v>
      </c>
      <c r="F18102" s="121">
        <v>68.384799999999998</v>
      </c>
      <c r="H18102" s="112"/>
      <c r="I18102" s="120">
        <v>16</v>
      </c>
      <c r="J18102" s="120">
        <v>0</v>
      </c>
    </row>
    <row r="18103" spans="1:10" ht="15" customHeight="1">
      <c r="A18103" s="46" t="s">
        <v>31770</v>
      </c>
      <c r="B18103" s="46" t="s">
        <v>31771</v>
      </c>
      <c r="C18103" s="47">
        <v>13.639799999999999</v>
      </c>
      <c r="D18103" s="119" t="s">
        <v>25796</v>
      </c>
      <c r="E18103" s="46" t="s">
        <v>25797</v>
      </c>
      <c r="F18103" s="121">
        <v>74.449600000000004</v>
      </c>
      <c r="H18103" s="112"/>
      <c r="I18103" s="120">
        <v>0</v>
      </c>
      <c r="J18103" s="120">
        <v>0</v>
      </c>
    </row>
    <row r="18104" spans="1:10" ht="15" customHeight="1">
      <c r="A18104" s="46" t="s">
        <v>31768</v>
      </c>
      <c r="B18104" s="46" t="s">
        <v>31769</v>
      </c>
      <c r="C18104" s="47">
        <v>25.002400000000002</v>
      </c>
      <c r="D18104" s="119" t="s">
        <v>25795</v>
      </c>
      <c r="E18104" s="46" t="s">
        <v>25796</v>
      </c>
      <c r="F18104" s="121">
        <v>81.304199999999994</v>
      </c>
      <c r="H18104" s="112"/>
      <c r="I18104" s="120">
        <v>0</v>
      </c>
      <c r="J18104" s="120">
        <v>0</v>
      </c>
    </row>
    <row r="18105" spans="1:10" ht="15" customHeight="1">
      <c r="A18105" s="46" t="s">
        <v>31766</v>
      </c>
      <c r="B18105" s="46" t="s">
        <v>31767</v>
      </c>
      <c r="C18105" s="47">
        <v>29.556799999999999</v>
      </c>
      <c r="D18105" s="119" t="s">
        <v>25794</v>
      </c>
      <c r="E18105" s="46" t="s">
        <v>25795</v>
      </c>
      <c r="F18105" s="121">
        <v>87.369</v>
      </c>
      <c r="H18105" s="112"/>
      <c r="I18105" s="120">
        <v>0</v>
      </c>
      <c r="J18105" s="120">
        <v>0</v>
      </c>
    </row>
    <row r="18106" spans="1:10" ht="15" customHeight="1">
      <c r="A18106" s="46" t="s">
        <v>36250</v>
      </c>
      <c r="B18106" s="46" t="s">
        <v>36251</v>
      </c>
      <c r="C18106" s="47">
        <v>5.0991999999999997</v>
      </c>
      <c r="D18106" s="119" t="s">
        <v>25793</v>
      </c>
      <c r="E18106" s="46" t="s">
        <v>25794</v>
      </c>
      <c r="F18106" s="121">
        <v>55.372399999999999</v>
      </c>
      <c r="H18106" s="112"/>
      <c r="I18106" s="120">
        <v>0</v>
      </c>
      <c r="J18106" s="120">
        <v>60</v>
      </c>
    </row>
    <row r="18107" spans="1:10" ht="15" customHeight="1">
      <c r="A18107" s="46" t="s">
        <v>31788</v>
      </c>
      <c r="B18107" s="46" t="s">
        <v>31789</v>
      </c>
      <c r="C18107" s="47">
        <v>8.9811999999999994</v>
      </c>
      <c r="D18107" s="119" t="s">
        <v>25809</v>
      </c>
      <c r="E18107" s="46" t="s">
        <v>25793</v>
      </c>
      <c r="F18107" s="121">
        <v>25.2348</v>
      </c>
      <c r="H18107" s="112"/>
      <c r="I18107" s="120">
        <v>0</v>
      </c>
      <c r="J18107" s="120">
        <v>0</v>
      </c>
    </row>
    <row r="18108" spans="1:10" ht="15" customHeight="1">
      <c r="A18108" s="46" t="s">
        <v>34337</v>
      </c>
      <c r="B18108" s="46" t="s">
        <v>34338</v>
      </c>
      <c r="C18108" s="47">
        <v>6.7755999999999998</v>
      </c>
      <c r="D18108" s="119" t="s">
        <v>25807</v>
      </c>
      <c r="E18108" s="46" t="s">
        <v>25809</v>
      </c>
      <c r="F18108" s="121">
        <v>25.2348</v>
      </c>
      <c r="H18108" s="112"/>
      <c r="I18108" s="120">
        <v>0</v>
      </c>
      <c r="J18108" s="120">
        <v>0</v>
      </c>
    </row>
    <row r="18109" spans="1:10" ht="15" customHeight="1">
      <c r="A18109" s="46" t="s">
        <v>31786</v>
      </c>
      <c r="B18109" s="46" t="s">
        <v>31787</v>
      </c>
      <c r="C18109" s="47">
        <v>6.1390000000000002</v>
      </c>
      <c r="D18109" s="119" t="s">
        <v>25805</v>
      </c>
      <c r="E18109" s="46" t="s">
        <v>25807</v>
      </c>
      <c r="F18109" s="121">
        <v>20.959199999999999</v>
      </c>
      <c r="I18109" s="120">
        <v>0</v>
      </c>
      <c r="J18109" s="120">
        <v>0</v>
      </c>
    </row>
    <row r="18110" spans="1:10" ht="15" customHeight="1">
      <c r="A18110" s="46" t="s">
        <v>31784</v>
      </c>
      <c r="B18110" s="46" t="s">
        <v>31785</v>
      </c>
      <c r="C18110" s="47">
        <v>0.92020000000000002</v>
      </c>
      <c r="D18110" s="119" t="s">
        <v>25803</v>
      </c>
      <c r="E18110" s="46" t="s">
        <v>25805</v>
      </c>
      <c r="F18110" s="121">
        <v>20.959199999999999</v>
      </c>
      <c r="I18110" s="120">
        <v>0</v>
      </c>
      <c r="J18110" s="120">
        <v>0</v>
      </c>
    </row>
    <row r="18111" spans="1:10" ht="15" customHeight="1">
      <c r="A18111" s="46" t="s">
        <v>31782</v>
      </c>
      <c r="B18111" s="46" t="s">
        <v>31783</v>
      </c>
      <c r="C18111" s="47">
        <v>4.7751999999999999</v>
      </c>
      <c r="D18111" s="119" t="s">
        <v>25801</v>
      </c>
      <c r="E18111" s="46" t="s">
        <v>25803</v>
      </c>
      <c r="F18111" s="121">
        <v>20.959199999999999</v>
      </c>
      <c r="I18111" s="120">
        <v>0</v>
      </c>
      <c r="J18111" s="120">
        <v>0</v>
      </c>
    </row>
    <row r="18112" spans="1:10" ht="15" customHeight="1">
      <c r="A18112" s="46" t="s">
        <v>31780</v>
      </c>
      <c r="B18112" s="46" t="s">
        <v>31781</v>
      </c>
      <c r="C18112" s="47">
        <v>8.5975999999999999</v>
      </c>
      <c r="D18112" s="119" t="s">
        <v>25820</v>
      </c>
      <c r="E18112" s="46" t="s">
        <v>25801</v>
      </c>
      <c r="F18112" s="121">
        <v>59.7408</v>
      </c>
      <c r="I18112" s="120">
        <v>26</v>
      </c>
      <c r="J18112" s="120">
        <v>0</v>
      </c>
    </row>
    <row r="18113" spans="4:6" ht="15" customHeight="1">
      <c r="D18113" s="119" t="s">
        <v>25819</v>
      </c>
      <c r="E18113" s="46" t="s">
        <v>25820</v>
      </c>
      <c r="F18113" s="121">
        <v>65.735799999999998</v>
      </c>
    </row>
    <row r="18114" spans="4:6" ht="15" customHeight="1">
      <c r="D18114" s="119" t="s">
        <v>25818</v>
      </c>
      <c r="E18114" s="46" t="s">
        <v>25819</v>
      </c>
      <c r="F18114" s="121">
        <v>73.52</v>
      </c>
    </row>
    <row r="18115" spans="4:6" ht="15" customHeight="1">
      <c r="D18115" s="119" t="s">
        <v>25817</v>
      </c>
      <c r="E18115" s="46" t="s">
        <v>25818</v>
      </c>
      <c r="F18115" s="121">
        <v>78.724999999999994</v>
      </c>
    </row>
    <row r="18116" spans="4:6" ht="15" customHeight="1">
      <c r="D18116" s="119" t="s">
        <v>25816</v>
      </c>
      <c r="E18116" s="46" t="s">
        <v>25817</v>
      </c>
      <c r="F18116" s="121">
        <v>85.672799999999995</v>
      </c>
    </row>
    <row r="18117" spans="4:6" ht="15" customHeight="1">
      <c r="D18117" s="119" t="s">
        <v>25815</v>
      </c>
      <c r="E18117" s="46" t="s">
        <v>25816</v>
      </c>
      <c r="F18117" s="121">
        <v>91.737399999999994</v>
      </c>
    </row>
    <row r="18118" spans="4:6" ht="15" customHeight="1">
      <c r="D18118" s="119" t="s">
        <v>25823</v>
      </c>
      <c r="E18118" s="46" t="s">
        <v>25815</v>
      </c>
      <c r="F18118" s="121">
        <v>237.59020000000001</v>
      </c>
    </row>
    <row r="18119" spans="4:6" ht="15" customHeight="1">
      <c r="D18119" s="119" t="s">
        <v>25821</v>
      </c>
      <c r="E18119" s="46" t="s">
        <v>25823</v>
      </c>
      <c r="F18119" s="121">
        <v>160.90639999999999</v>
      </c>
    </row>
    <row r="18120" spans="4:6" ht="15" customHeight="1">
      <c r="D18120" s="119" t="s">
        <v>25831</v>
      </c>
      <c r="E18120" s="46" t="s">
        <v>25821</v>
      </c>
      <c r="F18120" s="121">
        <v>12.7104</v>
      </c>
    </row>
    <row r="18121" spans="4:6" ht="15" customHeight="1">
      <c r="D18121" s="119" t="s">
        <v>25829</v>
      </c>
      <c r="E18121" s="46" t="s">
        <v>25831</v>
      </c>
      <c r="F18121" s="121">
        <v>13.9186</v>
      </c>
    </row>
    <row r="18122" spans="4:6" ht="15" customHeight="1">
      <c r="D18122" s="119" t="s">
        <v>25827</v>
      </c>
      <c r="E18122" s="46" t="s">
        <v>25829</v>
      </c>
      <c r="F18122" s="121">
        <v>15.2896</v>
      </c>
    </row>
    <row r="18123" spans="4:6" ht="15" customHeight="1">
      <c r="D18123" s="119" t="s">
        <v>25825</v>
      </c>
      <c r="E18123" s="46" t="s">
        <v>25827</v>
      </c>
      <c r="F18123" s="121">
        <v>15.824</v>
      </c>
    </row>
    <row r="18124" spans="4:6" ht="15" customHeight="1">
      <c r="D18124" s="119" t="s">
        <v>5691</v>
      </c>
      <c r="E18124" s="46" t="s">
        <v>25825</v>
      </c>
      <c r="F18124" s="121">
        <v>12.361800000000001</v>
      </c>
    </row>
    <row r="18125" spans="4:6" ht="15" customHeight="1">
      <c r="D18125" s="119" t="s">
        <v>5703</v>
      </c>
      <c r="E18125" s="46" t="s">
        <v>5691</v>
      </c>
      <c r="F18125" s="121">
        <v>19.820799999999998</v>
      </c>
    </row>
    <row r="18126" spans="4:6" ht="15" customHeight="1">
      <c r="D18126" s="119" t="s">
        <v>25839</v>
      </c>
      <c r="E18126" s="46" t="s">
        <v>5703</v>
      </c>
      <c r="F18126" s="121">
        <v>35.389000000000003</v>
      </c>
    </row>
    <row r="18127" spans="4:6" ht="15" customHeight="1">
      <c r="D18127" s="119" t="s">
        <v>25837</v>
      </c>
      <c r="E18127" s="46" t="s">
        <v>25839</v>
      </c>
      <c r="F18127" s="121">
        <v>35.900199999999998</v>
      </c>
    </row>
    <row r="18128" spans="4:6" ht="15" customHeight="1">
      <c r="D18128" s="119" t="s">
        <v>25835</v>
      </c>
      <c r="E18128" s="46" t="s">
        <v>25837</v>
      </c>
      <c r="F18128" s="121">
        <v>43.243000000000002</v>
      </c>
    </row>
    <row r="18129" spans="4:6" ht="15" customHeight="1">
      <c r="D18129" s="119" t="s">
        <v>25851</v>
      </c>
      <c r="E18129" s="46" t="s">
        <v>25835</v>
      </c>
      <c r="F18129" s="121">
        <v>62.110999999999997</v>
      </c>
    </row>
    <row r="18130" spans="4:6" ht="15" customHeight="1">
      <c r="D18130" s="119" t="s">
        <v>25849</v>
      </c>
      <c r="E18130" s="46" t="s">
        <v>25851</v>
      </c>
      <c r="F18130" s="121">
        <v>66.967399999999998</v>
      </c>
    </row>
    <row r="18131" spans="4:6" ht="15" customHeight="1">
      <c r="D18131" s="119" t="s">
        <v>25847</v>
      </c>
      <c r="E18131" s="46" t="s">
        <v>25849</v>
      </c>
      <c r="F18131" s="121">
        <v>71.800600000000003</v>
      </c>
    </row>
    <row r="18132" spans="4:6" ht="15" customHeight="1">
      <c r="D18132" s="119" t="s">
        <v>25845</v>
      </c>
      <c r="E18132" s="46" t="s">
        <v>25847</v>
      </c>
      <c r="F18132" s="121">
        <v>76.656999999999996</v>
      </c>
    </row>
    <row r="18133" spans="4:6" ht="15" customHeight="1">
      <c r="D18133" s="119" t="s">
        <v>25843</v>
      </c>
      <c r="E18133" s="46" t="s">
        <v>25845</v>
      </c>
      <c r="F18133" s="121">
        <v>81.397199999999998</v>
      </c>
    </row>
    <row r="18134" spans="4:6" ht="15" customHeight="1">
      <c r="D18134" s="119" t="s">
        <v>25841</v>
      </c>
      <c r="E18134" s="46" t="s">
        <v>25843</v>
      </c>
      <c r="F18134" s="121">
        <v>89.483400000000003</v>
      </c>
    </row>
    <row r="18135" spans="4:6" ht="15" customHeight="1">
      <c r="D18135" s="119" t="s">
        <v>25857</v>
      </c>
      <c r="E18135" s="46" t="s">
        <v>25841</v>
      </c>
      <c r="F18135" s="121">
        <v>30.718599999999999</v>
      </c>
    </row>
    <row r="18136" spans="4:6" ht="15" customHeight="1">
      <c r="D18136" s="119" t="s">
        <v>25855</v>
      </c>
      <c r="E18136" s="46" t="s">
        <v>25857</v>
      </c>
      <c r="F18136" s="121">
        <v>31.5318</v>
      </c>
    </row>
    <row r="18137" spans="4:6" ht="15" customHeight="1">
      <c r="D18137" s="119" t="s">
        <v>25853</v>
      </c>
      <c r="E18137" s="46" t="s">
        <v>25855</v>
      </c>
      <c r="F18137" s="121">
        <v>32.461199999999998</v>
      </c>
    </row>
    <row r="18138" spans="4:6" ht="15" customHeight="1">
      <c r="D18138" s="119" t="s">
        <v>25865</v>
      </c>
      <c r="E18138" s="46" t="s">
        <v>25853</v>
      </c>
      <c r="F18138" s="121">
        <v>11.060600000000001</v>
      </c>
    </row>
    <row r="18139" spans="4:6" ht="15" customHeight="1">
      <c r="D18139" s="119" t="s">
        <v>25863</v>
      </c>
      <c r="E18139" s="46" t="s">
        <v>25865</v>
      </c>
      <c r="F18139" s="121">
        <v>11.7576</v>
      </c>
    </row>
    <row r="18140" spans="4:6" ht="15" customHeight="1">
      <c r="D18140" s="119" t="s">
        <v>25861</v>
      </c>
      <c r="E18140" s="46" t="s">
        <v>25863</v>
      </c>
      <c r="F18140" s="121">
        <v>12.9194</v>
      </c>
    </row>
    <row r="18141" spans="4:6" ht="15" customHeight="1">
      <c r="D18141" s="119" t="s">
        <v>25859</v>
      </c>
      <c r="E18141" s="46" t="s">
        <v>25861</v>
      </c>
      <c r="F18141" s="121">
        <v>13.849</v>
      </c>
    </row>
    <row r="18142" spans="4:6" ht="15" customHeight="1">
      <c r="D18142" s="119" t="s">
        <v>33800</v>
      </c>
      <c r="E18142" s="46" t="s">
        <v>25859</v>
      </c>
      <c r="F18142" s="121">
        <v>922.5326</v>
      </c>
    </row>
    <row r="18143" spans="4:6" ht="15" customHeight="1">
      <c r="D18143" s="119" t="s">
        <v>26054</v>
      </c>
      <c r="E18143" s="46" t="s">
        <v>33800</v>
      </c>
      <c r="F18143" s="121">
        <v>990.95939999999996</v>
      </c>
    </row>
    <row r="18144" spans="4:6" ht="15" customHeight="1">
      <c r="D18144" s="119" t="s">
        <v>1599</v>
      </c>
      <c r="E18144" s="46" t="s">
        <v>26054</v>
      </c>
      <c r="F18144" s="121">
        <v>7.35</v>
      </c>
    </row>
    <row r="18145" spans="4:6" ht="15" customHeight="1">
      <c r="D18145" s="119" t="s">
        <v>26052</v>
      </c>
      <c r="E18145" s="46" t="s">
        <v>1599</v>
      </c>
      <c r="F18145" s="121">
        <v>243.58760000000001</v>
      </c>
    </row>
    <row r="18146" spans="4:6" ht="15" customHeight="1">
      <c r="D18146" s="119" t="s">
        <v>26050</v>
      </c>
      <c r="E18146" s="46" t="s">
        <v>26052</v>
      </c>
      <c r="F18146" s="121">
        <v>197.858</v>
      </c>
    </row>
    <row r="18147" spans="4:6" ht="15" customHeight="1">
      <c r="D18147" s="119" t="s">
        <v>26048</v>
      </c>
      <c r="E18147" s="46" t="s">
        <v>26050</v>
      </c>
      <c r="F18147" s="121">
        <v>252.44880000000001</v>
      </c>
    </row>
    <row r="18148" spans="4:6" ht="15" customHeight="1">
      <c r="D18148" s="119" t="s">
        <v>26046</v>
      </c>
      <c r="E18148" s="46" t="s">
        <v>26048</v>
      </c>
      <c r="F18148" s="121">
        <v>529.83240000000001</v>
      </c>
    </row>
    <row r="18149" spans="4:6" ht="15" customHeight="1">
      <c r="D18149" s="119" t="s">
        <v>26044</v>
      </c>
      <c r="E18149" s="46" t="s">
        <v>26046</v>
      </c>
      <c r="F18149" s="121">
        <v>388.51760000000002</v>
      </c>
    </row>
    <row r="18150" spans="4:6" ht="15" customHeight="1">
      <c r="D18150" s="119" t="s">
        <v>26042</v>
      </c>
      <c r="E18150" s="46" t="s">
        <v>26044</v>
      </c>
      <c r="F18150" s="121">
        <v>743.00800000000004</v>
      </c>
    </row>
    <row r="18151" spans="4:6" ht="15" customHeight="1">
      <c r="D18151" s="119" t="s">
        <v>26040</v>
      </c>
      <c r="E18151" s="46" t="s">
        <v>26042</v>
      </c>
      <c r="F18151" s="121">
        <v>287.52760000000001</v>
      </c>
    </row>
    <row r="18152" spans="4:6" ht="15" customHeight="1">
      <c r="D18152" s="119" t="s">
        <v>26038</v>
      </c>
      <c r="E18152" s="46" t="s">
        <v>26040</v>
      </c>
      <c r="F18152" s="121">
        <v>585.11879999999996</v>
      </c>
    </row>
    <row r="18153" spans="4:6" ht="15" customHeight="1">
      <c r="D18153" s="119" t="s">
        <v>26036</v>
      </c>
      <c r="E18153" s="46" t="s">
        <v>26038</v>
      </c>
      <c r="F18153" s="121">
        <v>519.02279999999996</v>
      </c>
    </row>
    <row r="18154" spans="4:6" ht="15" customHeight="1">
      <c r="D18154" s="119" t="s">
        <v>26034</v>
      </c>
      <c r="E18154" s="46" t="s">
        <v>26036</v>
      </c>
      <c r="F18154" s="121">
        <v>491.91520000000003</v>
      </c>
    </row>
    <row r="18155" spans="4:6" ht="15" customHeight="1">
      <c r="D18155" s="119" t="s">
        <v>26032</v>
      </c>
      <c r="E18155" s="46" t="s">
        <v>26034</v>
      </c>
      <c r="F18155" s="121">
        <v>595.97619999999995</v>
      </c>
    </row>
    <row r="18156" spans="4:6" ht="15" customHeight="1">
      <c r="D18156" s="119" t="s">
        <v>26030</v>
      </c>
      <c r="E18156" s="46" t="s">
        <v>26032</v>
      </c>
      <c r="F18156" s="121">
        <v>750.56219999999996</v>
      </c>
    </row>
    <row r="18157" spans="4:6" ht="15" customHeight="1">
      <c r="D18157" s="119" t="s">
        <v>26028</v>
      </c>
      <c r="E18157" s="46" t="s">
        <v>26030</v>
      </c>
      <c r="F18157" s="121">
        <v>703.34339999999997</v>
      </c>
    </row>
    <row r="18158" spans="4:6" ht="15" customHeight="1">
      <c r="D18158" s="119" t="s">
        <v>26026</v>
      </c>
      <c r="E18158" s="46" t="s">
        <v>26028</v>
      </c>
      <c r="F18158" s="121">
        <v>922.5326</v>
      </c>
    </row>
    <row r="18159" spans="4:6" ht="15" customHeight="1">
      <c r="D18159" s="119" t="s">
        <v>26024</v>
      </c>
      <c r="E18159" s="46" t="s">
        <v>26026</v>
      </c>
      <c r="F18159" s="121">
        <v>875.99</v>
      </c>
    </row>
    <row r="18160" spans="4:6" ht="15" customHeight="1">
      <c r="D18160" s="119" t="s">
        <v>26022</v>
      </c>
      <c r="E18160" s="46" t="s">
        <v>26024</v>
      </c>
      <c r="F18160" s="121">
        <v>62.372</v>
      </c>
    </row>
    <row r="18161" spans="4:6" ht="15" customHeight="1">
      <c r="D18161" s="119" t="s">
        <v>26020</v>
      </c>
      <c r="E18161" s="46" t="s">
        <v>26022</v>
      </c>
      <c r="F18161" s="121">
        <v>131.1</v>
      </c>
    </row>
    <row r="18162" spans="4:6" ht="15" customHeight="1">
      <c r="D18162" s="119" t="s">
        <v>33813</v>
      </c>
      <c r="E18162" s="46" t="s">
        <v>26020</v>
      </c>
      <c r="F18162" s="121">
        <v>71.924599999999998</v>
      </c>
    </row>
    <row r="18163" spans="4:6" ht="15" customHeight="1">
      <c r="D18163" s="119" t="s">
        <v>26018</v>
      </c>
      <c r="E18163" s="46" t="s">
        <v>33813</v>
      </c>
      <c r="F18163" s="121">
        <v>81.873999999999995</v>
      </c>
    </row>
    <row r="18164" spans="4:6" ht="15" customHeight="1">
      <c r="D18164" s="119" t="s">
        <v>26016</v>
      </c>
      <c r="E18164" s="46" t="s">
        <v>26018</v>
      </c>
      <c r="F18164" s="121">
        <v>155.45920000000001</v>
      </c>
    </row>
    <row r="18165" spans="4:6" ht="15" customHeight="1">
      <c r="D18165" s="119" t="s">
        <v>35567</v>
      </c>
      <c r="E18165" s="46" t="s">
        <v>26016</v>
      </c>
      <c r="F18165" s="121">
        <v>121.3638</v>
      </c>
    </row>
    <row r="18166" spans="4:6" ht="15" customHeight="1">
      <c r="D18166" s="119" t="s">
        <v>35572</v>
      </c>
      <c r="E18166" s="46" t="s">
        <v>35567</v>
      </c>
      <c r="F18166" s="121">
        <v>74.100999999999999</v>
      </c>
    </row>
    <row r="18167" spans="4:6" ht="15" customHeight="1">
      <c r="D18167" s="119" t="s">
        <v>26014</v>
      </c>
      <c r="E18167" s="46" t="s">
        <v>35572</v>
      </c>
      <c r="F18167" s="121">
        <v>89.831999999999994</v>
      </c>
    </row>
    <row r="18168" spans="4:6" ht="15" customHeight="1">
      <c r="D18168" s="119" t="s">
        <v>26012</v>
      </c>
      <c r="E18168" s="46" t="s">
        <v>26014</v>
      </c>
      <c r="F18168" s="121">
        <v>165.7054</v>
      </c>
    </row>
    <row r="18169" spans="4:6" ht="15" customHeight="1">
      <c r="D18169" s="119" t="s">
        <v>35569</v>
      </c>
      <c r="E18169" s="46" t="s">
        <v>26012</v>
      </c>
      <c r="F18169" s="121">
        <v>173.36699999999999</v>
      </c>
    </row>
    <row r="18170" spans="4:6" ht="15" customHeight="1">
      <c r="D18170" s="119" t="s">
        <v>35573</v>
      </c>
      <c r="E18170" s="46" t="s">
        <v>35569</v>
      </c>
      <c r="F18170" s="121">
        <v>89.831999999999994</v>
      </c>
    </row>
    <row r="18171" spans="4:6" ht="15" customHeight="1">
      <c r="D18171" s="119" t="s">
        <v>26010</v>
      </c>
      <c r="E18171" s="46" t="s">
        <v>35573</v>
      </c>
      <c r="F18171" s="121">
        <v>81.792199999999994</v>
      </c>
    </row>
    <row r="18172" spans="4:6" ht="15" customHeight="1">
      <c r="D18172" s="119" t="s">
        <v>26008</v>
      </c>
      <c r="E18172" s="46" t="s">
        <v>26010</v>
      </c>
      <c r="F18172" s="121">
        <v>205.16839999999999</v>
      </c>
    </row>
    <row r="18173" spans="4:6" ht="15" customHeight="1">
      <c r="D18173" s="119" t="s">
        <v>26006</v>
      </c>
      <c r="E18173" s="46" t="s">
        <v>26008</v>
      </c>
      <c r="F18173" s="121">
        <v>51.159199999999998</v>
      </c>
    </row>
    <row r="18174" spans="4:6" ht="15" customHeight="1">
      <c r="D18174" s="119" t="s">
        <v>26004</v>
      </c>
      <c r="E18174" s="46" t="s">
        <v>26006</v>
      </c>
      <c r="F18174" s="121">
        <v>94.053600000000003</v>
      </c>
    </row>
    <row r="18175" spans="4:6" ht="15" customHeight="1">
      <c r="D18175" s="119" t="s">
        <v>33801</v>
      </c>
      <c r="E18175" s="46" t="s">
        <v>26004</v>
      </c>
      <c r="F18175" s="121">
        <v>55.369599999999998</v>
      </c>
    </row>
    <row r="18176" spans="4:6" ht="15" customHeight="1">
      <c r="D18176" s="119" t="s">
        <v>7138</v>
      </c>
      <c r="E18176" s="46" t="s">
        <v>33801</v>
      </c>
      <c r="F18176" s="121">
        <v>63.846400000000003</v>
      </c>
    </row>
    <row r="18177" spans="4:6" ht="15" customHeight="1">
      <c r="D18177" s="119" t="s">
        <v>7141</v>
      </c>
      <c r="E18177" s="46" t="s">
        <v>7138</v>
      </c>
      <c r="F18177" s="121">
        <v>114.5222</v>
      </c>
    </row>
    <row r="18178" spans="4:6" ht="15" customHeight="1">
      <c r="D18178" s="119" t="s">
        <v>7144</v>
      </c>
      <c r="E18178" s="46" t="s">
        <v>7141</v>
      </c>
      <c r="F18178" s="121">
        <v>19.053999999999998</v>
      </c>
    </row>
    <row r="18179" spans="4:6" ht="15" customHeight="1">
      <c r="D18179" s="119" t="s">
        <v>7147</v>
      </c>
      <c r="E18179" s="46" t="s">
        <v>7144</v>
      </c>
      <c r="F18179" s="121">
        <v>65.779399999999995</v>
      </c>
    </row>
    <row r="18180" spans="4:6" ht="15" customHeight="1">
      <c r="D18180" s="119" t="s">
        <v>25999</v>
      </c>
      <c r="E18180" s="46" t="s">
        <v>7147</v>
      </c>
      <c r="F18180" s="121">
        <v>128.52080000000001</v>
      </c>
    </row>
    <row r="18181" spans="4:6" ht="15" customHeight="1">
      <c r="D18181" s="119" t="s">
        <v>25997</v>
      </c>
      <c r="E18181" s="46" t="s">
        <v>25999</v>
      </c>
      <c r="F18181" s="121">
        <v>86.253600000000006</v>
      </c>
    </row>
    <row r="18182" spans="4:6" ht="15" customHeight="1">
      <c r="D18182" s="119" t="s">
        <v>25995</v>
      </c>
      <c r="E18182" s="46" t="s">
        <v>25997</v>
      </c>
      <c r="F18182" s="121">
        <v>159.21600000000001</v>
      </c>
    </row>
    <row r="18183" spans="4:6" ht="15" customHeight="1">
      <c r="D18183" s="119" t="s">
        <v>35576</v>
      </c>
      <c r="E18183" s="46" t="s">
        <v>25995</v>
      </c>
      <c r="F18183" s="121">
        <v>152.15219999999999</v>
      </c>
    </row>
    <row r="18184" spans="4:6" ht="15" customHeight="1">
      <c r="D18184" s="119" t="s">
        <v>25994</v>
      </c>
      <c r="E18184" s="46" t="s">
        <v>35576</v>
      </c>
      <c r="F18184" s="121">
        <v>97.686000000000007</v>
      </c>
    </row>
    <row r="18185" spans="4:6" ht="15" customHeight="1">
      <c r="D18185" s="119" t="s">
        <v>7150</v>
      </c>
      <c r="E18185" s="46" t="s">
        <v>25994</v>
      </c>
      <c r="F18185" s="121">
        <v>100.8694</v>
      </c>
    </row>
    <row r="18186" spans="4:6" ht="15" customHeight="1">
      <c r="D18186" s="119" t="s">
        <v>25991</v>
      </c>
      <c r="E18186" s="46" t="s">
        <v>7150</v>
      </c>
      <c r="F18186" s="121">
        <v>182.3596</v>
      </c>
    </row>
    <row r="18187" spans="4:6" ht="15" customHeight="1">
      <c r="D18187" s="119" t="s">
        <v>35570</v>
      </c>
      <c r="E18187" s="46" t="s">
        <v>25991</v>
      </c>
      <c r="F18187" s="121">
        <v>182.3596</v>
      </c>
    </row>
    <row r="18188" spans="4:6" ht="15" customHeight="1">
      <c r="D18188" s="119" t="s">
        <v>25990</v>
      </c>
      <c r="E18188" s="46" t="s">
        <v>35570</v>
      </c>
      <c r="F18188" s="121">
        <v>113.78879999999999</v>
      </c>
    </row>
    <row r="18189" spans="4:6" ht="15" customHeight="1">
      <c r="D18189" s="119" t="s">
        <v>25988</v>
      </c>
      <c r="E18189" s="46" t="s">
        <v>25990</v>
      </c>
      <c r="F18189" s="121">
        <v>92.829400000000007</v>
      </c>
    </row>
    <row r="18190" spans="4:6" ht="15" customHeight="1">
      <c r="D18190" s="119" t="s">
        <v>25986</v>
      </c>
      <c r="E18190" s="46" t="s">
        <v>25988</v>
      </c>
      <c r="F18190" s="121">
        <v>209.0582</v>
      </c>
    </row>
    <row r="18191" spans="4:6" ht="15" customHeight="1">
      <c r="D18191" s="119" t="s">
        <v>33807</v>
      </c>
      <c r="E18191" s="46" t="s">
        <v>25986</v>
      </c>
      <c r="F18191" s="121">
        <v>223.13839999999999</v>
      </c>
    </row>
    <row r="18192" spans="4:6" ht="15" customHeight="1">
      <c r="D18192" s="119" t="s">
        <v>25984</v>
      </c>
      <c r="E18192" s="46" t="s">
        <v>33807</v>
      </c>
      <c r="F18192" s="121">
        <v>45.078600000000002</v>
      </c>
    </row>
    <row r="18193" spans="4:6" ht="15" customHeight="1">
      <c r="D18193" s="119" t="s">
        <v>25982</v>
      </c>
      <c r="E18193" s="46" t="s">
        <v>25984</v>
      </c>
      <c r="F18193" s="121">
        <v>84.115799999999993</v>
      </c>
    </row>
    <row r="18194" spans="4:6" ht="15" customHeight="1">
      <c r="D18194" s="119" t="s">
        <v>33818</v>
      </c>
      <c r="E18194" s="46" t="s">
        <v>25982</v>
      </c>
      <c r="F18194" s="121">
        <v>99.101399999999998</v>
      </c>
    </row>
    <row r="18195" spans="4:6" ht="15" customHeight="1">
      <c r="D18195" s="119" t="s">
        <v>7153</v>
      </c>
      <c r="E18195" s="46" t="s">
        <v>33818</v>
      </c>
      <c r="F18195" s="121">
        <v>61.134999999999998</v>
      </c>
    </row>
    <row r="18196" spans="4:6" ht="15" customHeight="1">
      <c r="D18196" s="119" t="s">
        <v>7156</v>
      </c>
      <c r="E18196" s="46" t="s">
        <v>7153</v>
      </c>
      <c r="F18196" s="121">
        <v>118.92019999999999</v>
      </c>
    </row>
    <row r="18197" spans="4:6" ht="15" customHeight="1">
      <c r="D18197" s="119" t="s">
        <v>35574</v>
      </c>
      <c r="E18197" s="46" t="s">
        <v>7156</v>
      </c>
      <c r="F18197" s="121">
        <v>60.019599999999997</v>
      </c>
    </row>
    <row r="18198" spans="4:6" ht="15" customHeight="1">
      <c r="D18198" s="119" t="s">
        <v>25979</v>
      </c>
      <c r="E18198" s="46" t="s">
        <v>35574</v>
      </c>
      <c r="F18198" s="121">
        <v>69.210999999999999</v>
      </c>
    </row>
    <row r="18199" spans="4:6" ht="15" customHeight="1">
      <c r="D18199" s="119" t="s">
        <v>25977</v>
      </c>
      <c r="E18199" s="46" t="s">
        <v>25979</v>
      </c>
      <c r="F18199" s="121">
        <v>125.012</v>
      </c>
    </row>
    <row r="18200" spans="4:6" ht="15" customHeight="1">
      <c r="D18200" s="119" t="s">
        <v>33803</v>
      </c>
      <c r="E18200" s="46" t="s">
        <v>25977</v>
      </c>
      <c r="F18200" s="121">
        <v>59.113399999999999</v>
      </c>
    </row>
    <row r="18201" spans="4:6" ht="15" customHeight="1">
      <c r="D18201" s="119" t="s">
        <v>25976</v>
      </c>
      <c r="E18201" s="46" t="s">
        <v>33803</v>
      </c>
      <c r="F18201" s="121">
        <v>95.6464</v>
      </c>
    </row>
    <row r="18202" spans="4:6" ht="15" customHeight="1">
      <c r="D18202" s="119" t="s">
        <v>25974</v>
      </c>
      <c r="E18202" s="46" t="s">
        <v>25976</v>
      </c>
      <c r="F18202" s="121">
        <v>159.21600000000001</v>
      </c>
    </row>
    <row r="18203" spans="4:6" ht="15" customHeight="1">
      <c r="D18203" s="119" t="s">
        <v>35568</v>
      </c>
      <c r="E18203" s="46" t="s">
        <v>25974</v>
      </c>
      <c r="F18203" s="121">
        <v>159.21600000000001</v>
      </c>
    </row>
    <row r="18204" spans="4:6" ht="15" customHeight="1">
      <c r="D18204" s="119" t="s">
        <v>25973</v>
      </c>
      <c r="E18204" s="46" t="s">
        <v>35568</v>
      </c>
      <c r="F18204" s="121">
        <v>102.6818</v>
      </c>
    </row>
    <row r="18205" spans="4:6" ht="15" customHeight="1">
      <c r="D18205" s="119" t="s">
        <v>25971</v>
      </c>
      <c r="E18205" s="46" t="s">
        <v>25973</v>
      </c>
      <c r="F18205" s="121">
        <v>79.352400000000003</v>
      </c>
    </row>
    <row r="18206" spans="4:6" ht="15" customHeight="1">
      <c r="D18206" s="119" t="s">
        <v>25969</v>
      </c>
      <c r="E18206" s="46" t="s">
        <v>25971</v>
      </c>
      <c r="F18206" s="121">
        <v>90.162999999999997</v>
      </c>
    </row>
    <row r="18207" spans="4:6" ht="15" customHeight="1">
      <c r="D18207" s="119" t="s">
        <v>25967</v>
      </c>
      <c r="E18207" s="46" t="s">
        <v>25969</v>
      </c>
      <c r="F18207" s="121">
        <v>185.65899999999999</v>
      </c>
    </row>
    <row r="18208" spans="4:6" ht="15" customHeight="1">
      <c r="D18208" s="119" t="s">
        <v>25965</v>
      </c>
      <c r="E18208" s="46" t="s">
        <v>25967</v>
      </c>
      <c r="F18208" s="121">
        <v>107.70740000000001</v>
      </c>
    </row>
    <row r="18209" spans="4:6" ht="15" customHeight="1">
      <c r="D18209" s="119" t="s">
        <v>25963</v>
      </c>
      <c r="E18209" s="46" t="s">
        <v>25965</v>
      </c>
      <c r="F18209" s="121">
        <v>219.30539999999999</v>
      </c>
    </row>
    <row r="18210" spans="4:6" ht="15" customHeight="1">
      <c r="D18210" s="119" t="s">
        <v>25962</v>
      </c>
      <c r="E18210" s="46" t="s">
        <v>25963</v>
      </c>
      <c r="F18210" s="121">
        <v>56.040799999999997</v>
      </c>
    </row>
    <row r="18211" spans="4:6" ht="15" customHeight="1">
      <c r="D18211" s="119" t="s">
        <v>25960</v>
      </c>
      <c r="E18211" s="46" t="s">
        <v>25962</v>
      </c>
      <c r="F18211" s="121">
        <v>105.261</v>
      </c>
    </row>
    <row r="18212" spans="4:6" ht="15" customHeight="1">
      <c r="D18212" s="119" t="s">
        <v>33823</v>
      </c>
      <c r="E18212" s="46" t="s">
        <v>25960</v>
      </c>
      <c r="F18212" s="121">
        <v>47.2164</v>
      </c>
    </row>
    <row r="18213" spans="4:6" ht="15" customHeight="1">
      <c r="D18213" s="119" t="s">
        <v>33815</v>
      </c>
      <c r="E18213" s="46" t="s">
        <v>33823</v>
      </c>
      <c r="F18213" s="121">
        <v>62.900399999999998</v>
      </c>
    </row>
    <row r="18214" spans="4:6" ht="15" customHeight="1">
      <c r="D18214" s="119" t="s">
        <v>33809</v>
      </c>
      <c r="E18214" s="46" t="s">
        <v>33815</v>
      </c>
      <c r="F18214" s="121">
        <v>103.831</v>
      </c>
    </row>
    <row r="18215" spans="4:6" ht="15" customHeight="1">
      <c r="D18215" s="119" t="s">
        <v>25958</v>
      </c>
      <c r="E18215" s="46" t="s">
        <v>33809</v>
      </c>
      <c r="F18215" s="121">
        <v>71.830200000000005</v>
      </c>
    </row>
    <row r="18216" spans="4:6" ht="15" customHeight="1">
      <c r="D18216" s="119" t="s">
        <v>25956</v>
      </c>
      <c r="E18216" s="46" t="s">
        <v>25958</v>
      </c>
      <c r="F18216" s="121">
        <v>110.3266</v>
      </c>
    </row>
    <row r="18217" spans="4:6" ht="15" customHeight="1">
      <c r="D18217" s="119" t="s">
        <v>35571</v>
      </c>
      <c r="E18217" s="46" t="s">
        <v>25956</v>
      </c>
      <c r="F18217" s="121">
        <v>110.3266</v>
      </c>
    </row>
    <row r="18218" spans="4:6" ht="15" customHeight="1">
      <c r="D18218" s="119" t="s">
        <v>35575</v>
      </c>
      <c r="E18218" s="46" t="s">
        <v>35571</v>
      </c>
      <c r="F18218" s="121">
        <v>61.855400000000003</v>
      </c>
    </row>
    <row r="18219" spans="4:6" ht="15" customHeight="1">
      <c r="D18219" s="119" t="s">
        <v>25955</v>
      </c>
      <c r="E18219" s="46" t="s">
        <v>35575</v>
      </c>
      <c r="F18219" s="121">
        <v>72.618399999999994</v>
      </c>
    </row>
    <row r="18220" spans="4:6" ht="15" customHeight="1">
      <c r="D18220" s="119" t="s">
        <v>25953</v>
      </c>
      <c r="E18220" s="46" t="s">
        <v>25955</v>
      </c>
      <c r="F18220" s="121">
        <v>134.7714</v>
      </c>
    </row>
    <row r="18221" spans="4:6" ht="15" customHeight="1">
      <c r="D18221" s="119" t="s">
        <v>33820</v>
      </c>
      <c r="E18221" s="46" t="s">
        <v>25953</v>
      </c>
      <c r="F18221" s="121">
        <v>61.121000000000002</v>
      </c>
    </row>
    <row r="18222" spans="4:6" ht="15" customHeight="1">
      <c r="D18222" s="119" t="s">
        <v>25951</v>
      </c>
      <c r="E18222" s="46" t="s">
        <v>33820</v>
      </c>
      <c r="F18222" s="121">
        <v>95.315399999999997</v>
      </c>
    </row>
    <row r="18223" spans="4:6" ht="15" customHeight="1">
      <c r="D18223" s="119" t="s">
        <v>25949</v>
      </c>
      <c r="E18223" s="46" t="s">
        <v>25951</v>
      </c>
      <c r="F18223" s="121">
        <v>71.1036</v>
      </c>
    </row>
    <row r="18224" spans="4:6" ht="15" customHeight="1">
      <c r="D18224" s="119" t="s">
        <v>33805</v>
      </c>
      <c r="E18224" s="46" t="s">
        <v>25949</v>
      </c>
      <c r="F18224" s="121">
        <v>63.203000000000003</v>
      </c>
    </row>
    <row r="18225" spans="4:6" ht="15" customHeight="1">
      <c r="D18225" s="119" t="s">
        <v>25947</v>
      </c>
      <c r="E18225" s="46" t="s">
        <v>33805</v>
      </c>
      <c r="F18225" s="121">
        <v>73.194800000000001</v>
      </c>
    </row>
    <row r="18226" spans="4:6" ht="15" customHeight="1">
      <c r="D18226" s="119" t="s">
        <v>25945</v>
      </c>
      <c r="E18226" s="46" t="s">
        <v>25947</v>
      </c>
      <c r="F18226" s="121">
        <v>114.03879999999999</v>
      </c>
    </row>
    <row r="18227" spans="4:6" ht="15" customHeight="1">
      <c r="D18227" s="119" t="s">
        <v>25943</v>
      </c>
      <c r="E18227" s="46" t="s">
        <v>25945</v>
      </c>
      <c r="F18227" s="121">
        <v>233.9256</v>
      </c>
    </row>
    <row r="18228" spans="4:6" ht="15" customHeight="1">
      <c r="D18228" s="119" t="s">
        <v>25941</v>
      </c>
      <c r="E18228" s="46" t="s">
        <v>25943</v>
      </c>
      <c r="F18228" s="121">
        <v>57.998199999999997</v>
      </c>
    </row>
    <row r="18229" spans="4:6" ht="15" customHeight="1">
      <c r="D18229" s="119" t="s">
        <v>33825</v>
      </c>
      <c r="E18229" s="46" t="s">
        <v>25941</v>
      </c>
      <c r="F18229" s="121">
        <v>54.191000000000003</v>
      </c>
    </row>
    <row r="18230" spans="4:6" ht="15" customHeight="1">
      <c r="D18230" s="119" t="s">
        <v>33811</v>
      </c>
      <c r="E18230" s="46" t="s">
        <v>33825</v>
      </c>
      <c r="F18230" s="121">
        <v>64.690200000000004</v>
      </c>
    </row>
    <row r="18231" spans="4:6" ht="15" customHeight="1">
      <c r="D18231" s="119" t="s">
        <v>25937</v>
      </c>
      <c r="E18231" s="46" t="s">
        <v>33811</v>
      </c>
      <c r="F18231" s="121">
        <v>80.165599999999998</v>
      </c>
    </row>
    <row r="18232" spans="4:6" ht="15" customHeight="1">
      <c r="D18232" s="119" t="s">
        <v>25935</v>
      </c>
      <c r="E18232" s="46" t="s">
        <v>25937</v>
      </c>
      <c r="F18232" s="121">
        <v>97.360600000000005</v>
      </c>
    </row>
    <row r="18233" spans="4:6" ht="15" customHeight="1">
      <c r="D18233" s="119" t="s">
        <v>25933</v>
      </c>
      <c r="E18233" s="46" t="s">
        <v>25935</v>
      </c>
      <c r="F18233" s="121">
        <v>131.1</v>
      </c>
    </row>
    <row r="18234" spans="4:6" ht="15" customHeight="1">
      <c r="D18234" s="119" t="s">
        <v>25931</v>
      </c>
      <c r="E18234" s="46" t="s">
        <v>25933</v>
      </c>
      <c r="F18234" s="121">
        <v>232.82900000000001</v>
      </c>
    </row>
    <row r="18235" spans="4:6" ht="15" customHeight="1">
      <c r="D18235" s="119" t="s">
        <v>25929</v>
      </c>
      <c r="E18235" s="46" t="s">
        <v>25931</v>
      </c>
      <c r="F18235" s="121">
        <v>62.738399999999999</v>
      </c>
    </row>
    <row r="18236" spans="4:6" ht="15" customHeight="1">
      <c r="D18236" s="119" t="s">
        <v>25927</v>
      </c>
      <c r="E18236" s="46" t="s">
        <v>25929</v>
      </c>
      <c r="F18236" s="121">
        <v>118.2734</v>
      </c>
    </row>
    <row r="18237" spans="4:6" ht="15" customHeight="1">
      <c r="D18237" s="119" t="s">
        <v>35449</v>
      </c>
      <c r="E18237" s="46" t="s">
        <v>25927</v>
      </c>
      <c r="F18237" s="121">
        <v>121.3638</v>
      </c>
    </row>
    <row r="18238" spans="4:6" ht="15" customHeight="1">
      <c r="D18238" s="119" t="s">
        <v>25925</v>
      </c>
      <c r="E18238" s="46" t="s">
        <v>35449</v>
      </c>
      <c r="F18238" s="121">
        <v>72.2654</v>
      </c>
    </row>
    <row r="18239" spans="4:6" ht="15" customHeight="1">
      <c r="D18239" s="119" t="s">
        <v>25923</v>
      </c>
      <c r="E18239" s="46" t="s">
        <v>25925</v>
      </c>
      <c r="F18239" s="121">
        <v>173.83179999999999</v>
      </c>
    </row>
    <row r="18240" spans="4:6" ht="15" customHeight="1">
      <c r="D18240" s="119" t="s">
        <v>25921</v>
      </c>
      <c r="E18240" s="46" t="s">
        <v>25923</v>
      </c>
      <c r="F18240" s="121">
        <v>85.51</v>
      </c>
    </row>
    <row r="18241" spans="4:6" ht="15" customHeight="1">
      <c r="D18241" s="119" t="s">
        <v>25919</v>
      </c>
      <c r="E18241" s="46" t="s">
        <v>25921</v>
      </c>
      <c r="F18241" s="121">
        <v>183.33539999999999</v>
      </c>
    </row>
    <row r="18242" spans="4:6" ht="15" customHeight="1">
      <c r="D18242" s="119" t="s">
        <v>25917</v>
      </c>
      <c r="E18242" s="46" t="s">
        <v>25919</v>
      </c>
      <c r="F18242" s="121">
        <v>45.543399999999998</v>
      </c>
    </row>
    <row r="18243" spans="4:6" ht="15" customHeight="1">
      <c r="D18243" s="119" t="s">
        <v>25915</v>
      </c>
      <c r="E18243" s="46" t="s">
        <v>25917</v>
      </c>
      <c r="F18243" s="121">
        <v>84.115799999999993</v>
      </c>
    </row>
    <row r="18244" spans="4:6" ht="15" customHeight="1">
      <c r="D18244" s="119" t="s">
        <v>25913</v>
      </c>
      <c r="E18244" s="46" t="s">
        <v>25915</v>
      </c>
      <c r="F18244" s="121">
        <v>65.294399999999996</v>
      </c>
    </row>
    <row r="18245" spans="4:6" ht="15" customHeight="1">
      <c r="D18245" s="119" t="s">
        <v>25911</v>
      </c>
      <c r="E18245" s="46" t="s">
        <v>25913</v>
      </c>
      <c r="F18245" s="121">
        <v>124.5472</v>
      </c>
    </row>
    <row r="18246" spans="4:6" ht="15" customHeight="1">
      <c r="D18246" s="119" t="s">
        <v>35445</v>
      </c>
      <c r="E18246" s="46" t="s">
        <v>25911</v>
      </c>
      <c r="F18246" s="121">
        <v>159.21600000000001</v>
      </c>
    </row>
    <row r="18247" spans="4:6" ht="15" customHeight="1">
      <c r="D18247" s="119" t="s">
        <v>25909</v>
      </c>
      <c r="E18247" s="46" t="s">
        <v>35445</v>
      </c>
      <c r="F18247" s="121">
        <v>75.983199999999997</v>
      </c>
    </row>
    <row r="18248" spans="4:6" ht="15" customHeight="1">
      <c r="D18248" s="119" t="s">
        <v>25907</v>
      </c>
      <c r="E18248" s="46" t="s">
        <v>25909</v>
      </c>
      <c r="F18248" s="121">
        <v>182.3596</v>
      </c>
    </row>
    <row r="18249" spans="4:6" ht="15" customHeight="1">
      <c r="D18249" s="119" t="s">
        <v>25905</v>
      </c>
      <c r="E18249" s="46" t="s">
        <v>25907</v>
      </c>
      <c r="F18249" s="121">
        <v>90.854399999999998</v>
      </c>
    </row>
    <row r="18250" spans="4:6" ht="15" customHeight="1">
      <c r="D18250" s="119" t="s">
        <v>25903</v>
      </c>
      <c r="E18250" s="46" t="s">
        <v>25905</v>
      </c>
      <c r="F18250" s="121">
        <v>187.0532</v>
      </c>
    </row>
    <row r="18251" spans="4:6" ht="15" customHeight="1">
      <c r="D18251" s="119" t="s">
        <v>25901</v>
      </c>
      <c r="E18251" s="46" t="s">
        <v>25903</v>
      </c>
      <c r="F18251" s="121">
        <v>47.634599999999999</v>
      </c>
    </row>
    <row r="18252" spans="4:6" ht="15" customHeight="1">
      <c r="D18252" s="119" t="s">
        <v>25899</v>
      </c>
      <c r="E18252" s="46" t="s">
        <v>25901</v>
      </c>
      <c r="F18252" s="121">
        <v>88.298400000000001</v>
      </c>
    </row>
    <row r="18253" spans="4:6" ht="15" customHeight="1">
      <c r="D18253" s="119" t="s">
        <v>35447</v>
      </c>
      <c r="E18253" s="46" t="s">
        <v>25899</v>
      </c>
      <c r="F18253" s="121">
        <v>110.3266</v>
      </c>
    </row>
    <row r="18254" spans="4:6" ht="15" customHeight="1">
      <c r="D18254" s="119" t="s">
        <v>25897</v>
      </c>
      <c r="E18254" s="46" t="s">
        <v>35447</v>
      </c>
      <c r="F18254" s="121">
        <v>69.012200000000007</v>
      </c>
    </row>
    <row r="18255" spans="4:6" ht="15" customHeight="1">
      <c r="D18255" s="119" t="s">
        <v>25895</v>
      </c>
      <c r="E18255" s="46" t="s">
        <v>25897</v>
      </c>
      <c r="F18255" s="121">
        <v>131.51820000000001</v>
      </c>
    </row>
    <row r="18256" spans="4:6" ht="15" customHeight="1">
      <c r="D18256" s="119" t="s">
        <v>25893</v>
      </c>
      <c r="E18256" s="46" t="s">
        <v>25895</v>
      </c>
      <c r="F18256" s="121">
        <v>80.862799999999993</v>
      </c>
    </row>
    <row r="18257" spans="4:6" ht="15" customHeight="1">
      <c r="D18257" s="119" t="s">
        <v>25891</v>
      </c>
      <c r="E18257" s="46" t="s">
        <v>25893</v>
      </c>
      <c r="F18257" s="121">
        <v>165.6756</v>
      </c>
    </row>
    <row r="18258" spans="4:6" ht="15" customHeight="1">
      <c r="D18258" s="119" t="s">
        <v>25889</v>
      </c>
      <c r="E18258" s="46" t="s">
        <v>25891</v>
      </c>
      <c r="F18258" s="121">
        <v>96.198800000000006</v>
      </c>
    </row>
    <row r="18259" spans="4:6" ht="15" customHeight="1">
      <c r="D18259" s="119" t="s">
        <v>25887</v>
      </c>
      <c r="E18259" s="46" t="s">
        <v>25889</v>
      </c>
      <c r="F18259" s="121">
        <v>196.58019999999999</v>
      </c>
    </row>
    <row r="18260" spans="4:6" ht="15" customHeight="1">
      <c r="D18260" s="119" t="s">
        <v>25885</v>
      </c>
      <c r="E18260" s="46" t="s">
        <v>25887</v>
      </c>
      <c r="F18260" s="121">
        <v>49.725999999999999</v>
      </c>
    </row>
    <row r="18261" spans="4:6" ht="15" customHeight="1">
      <c r="D18261" s="119" t="s">
        <v>25883</v>
      </c>
      <c r="E18261" s="46" t="s">
        <v>25885</v>
      </c>
      <c r="F18261" s="121">
        <v>93.642799999999994</v>
      </c>
    </row>
    <row r="18262" spans="4:6" ht="15" customHeight="1">
      <c r="D18262" s="119" t="s">
        <v>25881</v>
      </c>
      <c r="E18262" s="46" t="s">
        <v>25883</v>
      </c>
      <c r="F18262" s="121">
        <v>72.2654</v>
      </c>
    </row>
    <row r="18263" spans="4:6" ht="15" customHeight="1">
      <c r="D18263" s="119" t="s">
        <v>25879</v>
      </c>
      <c r="E18263" s="46" t="s">
        <v>25881</v>
      </c>
      <c r="F18263" s="121">
        <v>141.50980000000001</v>
      </c>
    </row>
    <row r="18264" spans="4:6" ht="15" customHeight="1">
      <c r="D18264" s="119" t="s">
        <v>25877</v>
      </c>
      <c r="E18264" s="46" t="s">
        <v>25879</v>
      </c>
      <c r="F18264" s="121">
        <v>101.5432</v>
      </c>
    </row>
    <row r="18265" spans="4:6" ht="15" customHeight="1">
      <c r="D18265" s="119" t="s">
        <v>25875</v>
      </c>
      <c r="E18265" s="46" t="s">
        <v>25877</v>
      </c>
      <c r="F18265" s="121">
        <v>215.8664</v>
      </c>
    </row>
    <row r="18266" spans="4:6" ht="15" customHeight="1">
      <c r="D18266" s="119" t="s">
        <v>25873</v>
      </c>
      <c r="E18266" s="46" t="s">
        <v>25875</v>
      </c>
      <c r="F18266" s="121">
        <v>51.352400000000003</v>
      </c>
    </row>
    <row r="18267" spans="4:6" ht="15" customHeight="1">
      <c r="D18267" s="119" t="s">
        <v>25871</v>
      </c>
      <c r="E18267" s="46" t="s">
        <v>25873</v>
      </c>
      <c r="F18267" s="121">
        <v>98.987200000000001</v>
      </c>
    </row>
    <row r="18268" spans="4:6" ht="15" customHeight="1">
      <c r="D18268" s="119" t="s">
        <v>25869</v>
      </c>
      <c r="E18268" s="46" t="s">
        <v>25871</v>
      </c>
      <c r="F18268" s="121">
        <v>554.51419999999996</v>
      </c>
    </row>
    <row r="18269" spans="4:6" ht="15" customHeight="1">
      <c r="D18269" s="119" t="s">
        <v>25867</v>
      </c>
      <c r="E18269" s="46" t="s">
        <v>25869</v>
      </c>
      <c r="F18269" s="121">
        <v>316.10840000000002</v>
      </c>
    </row>
    <row r="18270" spans="4:6" ht="15" customHeight="1">
      <c r="D18270" s="119" t="s">
        <v>26065</v>
      </c>
      <c r="E18270" s="46" t="s">
        <v>25867</v>
      </c>
      <c r="F18270" s="121">
        <v>1167.0496000000001</v>
      </c>
    </row>
    <row r="18271" spans="4:6" ht="15" customHeight="1">
      <c r="D18271" s="119" t="s">
        <v>26063</v>
      </c>
      <c r="E18271" s="46" t="s">
        <v>26065</v>
      </c>
      <c r="F18271" s="121">
        <v>863.303</v>
      </c>
    </row>
    <row r="18272" spans="4:6" ht="15" customHeight="1">
      <c r="D18272" s="119" t="s">
        <v>26062</v>
      </c>
      <c r="E18272" s="46" t="s">
        <v>26063</v>
      </c>
      <c r="F18272" s="121">
        <v>260.74979999999999</v>
      </c>
    </row>
    <row r="18273" spans="4:6" ht="15" customHeight="1">
      <c r="D18273" s="119" t="s">
        <v>26061</v>
      </c>
      <c r="E18273" s="46" t="s">
        <v>26062</v>
      </c>
      <c r="F18273" s="121">
        <v>274.81439999999998</v>
      </c>
    </row>
    <row r="18274" spans="4:6" ht="15" customHeight="1">
      <c r="D18274" s="119" t="s">
        <v>26060</v>
      </c>
      <c r="E18274" s="46" t="s">
        <v>26061</v>
      </c>
      <c r="F18274" s="121">
        <v>294.92059999999998</v>
      </c>
    </row>
    <row r="18275" spans="4:6" ht="15" customHeight="1">
      <c r="D18275" s="119" t="s">
        <v>26059</v>
      </c>
      <c r="E18275" s="46" t="s">
        <v>26060</v>
      </c>
      <c r="F18275" s="121">
        <v>242.16640000000001</v>
      </c>
    </row>
    <row r="18276" spans="4:6" ht="15" customHeight="1">
      <c r="D18276" s="119" t="s">
        <v>26058</v>
      </c>
      <c r="E18276" s="46" t="s">
        <v>26059</v>
      </c>
      <c r="F18276" s="121">
        <v>271.79360000000003</v>
      </c>
    </row>
    <row r="18277" spans="4:6" ht="15" customHeight="1">
      <c r="D18277" s="119" t="s">
        <v>26057</v>
      </c>
      <c r="E18277" s="46" t="s">
        <v>26058</v>
      </c>
      <c r="F18277" s="121">
        <v>290.40140000000002</v>
      </c>
    </row>
    <row r="18278" spans="4:6" ht="15" customHeight="1">
      <c r="D18278" s="119" t="s">
        <v>26056</v>
      </c>
      <c r="E18278" s="46" t="s">
        <v>26057</v>
      </c>
      <c r="F18278" s="121">
        <v>328.07600000000002</v>
      </c>
    </row>
    <row r="18279" spans="4:6" ht="15" customHeight="1">
      <c r="D18279" s="119" t="s">
        <v>26071</v>
      </c>
      <c r="E18279" s="46" t="s">
        <v>26056</v>
      </c>
      <c r="F18279" s="121">
        <v>165.3272</v>
      </c>
    </row>
    <row r="18280" spans="4:6" ht="15" customHeight="1">
      <c r="D18280" s="119" t="s">
        <v>26069</v>
      </c>
      <c r="E18280" s="46" t="s">
        <v>26071</v>
      </c>
      <c r="F18280" s="121">
        <v>598.10559999999998</v>
      </c>
    </row>
    <row r="18281" spans="4:6" ht="15" customHeight="1">
      <c r="D18281" s="119" t="s">
        <v>26067</v>
      </c>
      <c r="E18281" s="46" t="s">
        <v>26069</v>
      </c>
      <c r="F18281" s="121">
        <v>340.52980000000002</v>
      </c>
    </row>
    <row r="18282" spans="4:6" ht="15" customHeight="1">
      <c r="D18282" s="119" t="s">
        <v>26171</v>
      </c>
      <c r="E18282" s="46" t="s">
        <v>26067</v>
      </c>
      <c r="F18282" s="121">
        <v>75.402199999999993</v>
      </c>
    </row>
    <row r="18283" spans="4:6" ht="15" customHeight="1">
      <c r="D18283" s="119" t="s">
        <v>26169</v>
      </c>
      <c r="E18283" s="46" t="s">
        <v>26171</v>
      </c>
      <c r="F18283" s="121">
        <v>296.21800000000002</v>
      </c>
    </row>
    <row r="18284" spans="4:6" ht="15" customHeight="1">
      <c r="D18284" s="119" t="s">
        <v>26167</v>
      </c>
      <c r="E18284" s="46" t="s">
        <v>26169</v>
      </c>
      <c r="F18284" s="121">
        <v>112.78959999999999</v>
      </c>
    </row>
    <row r="18285" spans="4:6" ht="15" customHeight="1">
      <c r="D18285" s="119" t="s">
        <v>26165</v>
      </c>
      <c r="E18285" s="46" t="s">
        <v>26167</v>
      </c>
      <c r="F18285" s="121">
        <v>181.24420000000001</v>
      </c>
    </row>
    <row r="18286" spans="4:6" ht="15" customHeight="1">
      <c r="D18286" s="119" t="s">
        <v>26163</v>
      </c>
      <c r="E18286" s="46" t="s">
        <v>26165</v>
      </c>
      <c r="F18286" s="121">
        <v>259.41160000000002</v>
      </c>
    </row>
    <row r="18287" spans="4:6" ht="15" customHeight="1">
      <c r="D18287" s="119" t="s">
        <v>26161</v>
      </c>
      <c r="E18287" s="46" t="s">
        <v>26163</v>
      </c>
      <c r="F18287" s="121">
        <v>322.24279999999999</v>
      </c>
    </row>
    <row r="18288" spans="4:6" ht="15" customHeight="1">
      <c r="D18288" s="119" t="s">
        <v>26159</v>
      </c>
      <c r="E18288" s="46" t="s">
        <v>26161</v>
      </c>
      <c r="F18288" s="121">
        <v>388.54180000000002</v>
      </c>
    </row>
    <row r="18289" spans="4:6" ht="15" customHeight="1">
      <c r="D18289" s="119" t="s">
        <v>26157</v>
      </c>
      <c r="E18289" s="46" t="s">
        <v>26159</v>
      </c>
      <c r="F18289" s="121">
        <v>463.21820000000002</v>
      </c>
    </row>
    <row r="18290" spans="4:6" ht="15" customHeight="1">
      <c r="D18290" s="119" t="s">
        <v>26155</v>
      </c>
      <c r="E18290" s="46" t="s">
        <v>26157</v>
      </c>
      <c r="F18290" s="121">
        <v>451.1352</v>
      </c>
    </row>
    <row r="18291" spans="4:6" ht="15" customHeight="1">
      <c r="D18291" s="119" t="s">
        <v>26153</v>
      </c>
      <c r="E18291" s="46" t="s">
        <v>26155</v>
      </c>
      <c r="F18291" s="121">
        <v>537.3424</v>
      </c>
    </row>
    <row r="18292" spans="4:6" ht="15" customHeight="1">
      <c r="D18292" s="119" t="s">
        <v>26151</v>
      </c>
      <c r="E18292" s="46" t="s">
        <v>26153</v>
      </c>
      <c r="F18292" s="121">
        <v>499.49020000000002</v>
      </c>
    </row>
    <row r="18293" spans="4:6" ht="15" customHeight="1">
      <c r="D18293" s="119" t="s">
        <v>26149</v>
      </c>
      <c r="E18293" s="46" t="s">
        <v>26151</v>
      </c>
      <c r="F18293" s="121">
        <v>644.47979999999995</v>
      </c>
    </row>
    <row r="18294" spans="4:6" ht="15" customHeight="1">
      <c r="D18294" s="119" t="s">
        <v>26147</v>
      </c>
      <c r="E18294" s="46" t="s">
        <v>26149</v>
      </c>
      <c r="F18294" s="121">
        <v>145.46</v>
      </c>
    </row>
    <row r="18295" spans="4:6" ht="15" customHeight="1">
      <c r="D18295" s="119" t="s">
        <v>26145</v>
      </c>
      <c r="E18295" s="46" t="s">
        <v>26147</v>
      </c>
      <c r="F18295" s="121">
        <v>190.45740000000001</v>
      </c>
    </row>
    <row r="18296" spans="4:6" ht="15" customHeight="1">
      <c r="D18296" s="119" t="s">
        <v>26143</v>
      </c>
      <c r="E18296" s="46" t="s">
        <v>26145</v>
      </c>
      <c r="F18296" s="121">
        <v>290.87360000000001</v>
      </c>
    </row>
    <row r="18297" spans="4:6" ht="15" customHeight="1">
      <c r="D18297" s="119" t="s">
        <v>26141</v>
      </c>
      <c r="E18297" s="46" t="s">
        <v>26143</v>
      </c>
      <c r="F18297" s="121">
        <v>81.685400000000001</v>
      </c>
    </row>
    <row r="18298" spans="4:6" ht="15" customHeight="1">
      <c r="D18298" s="119" t="s">
        <v>26139</v>
      </c>
      <c r="E18298" s="46" t="s">
        <v>26141</v>
      </c>
      <c r="F18298" s="121">
        <v>148.15539999999999</v>
      </c>
    </row>
    <row r="18299" spans="4:6" ht="15" customHeight="1">
      <c r="D18299" s="119" t="s">
        <v>26137</v>
      </c>
      <c r="E18299" s="46" t="s">
        <v>26139</v>
      </c>
      <c r="F18299" s="121">
        <v>190.4922</v>
      </c>
    </row>
    <row r="18300" spans="4:6" ht="15" customHeight="1">
      <c r="D18300" s="119" t="s">
        <v>26135</v>
      </c>
      <c r="E18300" s="46" t="s">
        <v>26137</v>
      </c>
      <c r="F18300" s="121">
        <v>232.8058</v>
      </c>
    </row>
    <row r="18301" spans="4:6" ht="15" customHeight="1">
      <c r="D18301" s="119" t="s">
        <v>26133</v>
      </c>
      <c r="E18301" s="46" t="s">
        <v>26135</v>
      </c>
      <c r="F18301" s="121">
        <v>224.6962</v>
      </c>
    </row>
    <row r="18302" spans="4:6" ht="15" customHeight="1">
      <c r="D18302" s="119" t="s">
        <v>26131</v>
      </c>
      <c r="E18302" s="46" t="s">
        <v>26133</v>
      </c>
      <c r="F18302" s="121">
        <v>280.88200000000001</v>
      </c>
    </row>
    <row r="18303" spans="4:6" ht="15" customHeight="1">
      <c r="D18303" s="119" t="s">
        <v>26129</v>
      </c>
      <c r="E18303" s="46" t="s">
        <v>26131</v>
      </c>
      <c r="F18303" s="121">
        <v>402.10640000000001</v>
      </c>
    </row>
    <row r="18304" spans="4:6" ht="15" customHeight="1">
      <c r="D18304" s="119" t="s">
        <v>26127</v>
      </c>
      <c r="E18304" s="46" t="s">
        <v>26129</v>
      </c>
      <c r="F18304" s="121">
        <v>280.44040000000001</v>
      </c>
    </row>
    <row r="18305" spans="4:6" ht="15" customHeight="1">
      <c r="D18305" s="119" t="s">
        <v>26125</v>
      </c>
      <c r="E18305" s="46" t="s">
        <v>26127</v>
      </c>
      <c r="F18305" s="121">
        <v>452.66879999999998</v>
      </c>
    </row>
    <row r="18306" spans="4:6" ht="15" customHeight="1">
      <c r="D18306" s="119" t="s">
        <v>26123</v>
      </c>
      <c r="E18306" s="46" t="s">
        <v>26125</v>
      </c>
      <c r="F18306" s="121">
        <v>582.00279999999998</v>
      </c>
    </row>
    <row r="18307" spans="4:6" ht="15" customHeight="1">
      <c r="D18307" s="119" t="s">
        <v>26121</v>
      </c>
      <c r="E18307" s="46" t="s">
        <v>26123</v>
      </c>
      <c r="F18307" s="121">
        <v>849.21720000000005</v>
      </c>
    </row>
    <row r="18308" spans="4:6" ht="15" customHeight="1">
      <c r="D18308" s="119" t="s">
        <v>26119</v>
      </c>
      <c r="E18308" s="46" t="s">
        <v>26121</v>
      </c>
      <c r="F18308" s="121">
        <v>184.79939999999999</v>
      </c>
    </row>
    <row r="18309" spans="4:6" ht="15" customHeight="1">
      <c r="D18309" s="119" t="s">
        <v>26117</v>
      </c>
      <c r="E18309" s="46" t="s">
        <v>26119</v>
      </c>
      <c r="F18309" s="121">
        <v>334.7672</v>
      </c>
    </row>
    <row r="18310" spans="4:6" ht="15" customHeight="1">
      <c r="D18310" s="119" t="s">
        <v>26115</v>
      </c>
      <c r="E18310" s="46" t="s">
        <v>26117</v>
      </c>
      <c r="F18310" s="121">
        <v>311.29840000000002</v>
      </c>
    </row>
    <row r="18311" spans="4:6" ht="15" customHeight="1">
      <c r="D18311" s="119" t="s">
        <v>26113</v>
      </c>
      <c r="E18311" s="46" t="s">
        <v>26115</v>
      </c>
      <c r="F18311" s="121">
        <v>415.09559999999999</v>
      </c>
    </row>
    <row r="18312" spans="4:6" ht="15" customHeight="1">
      <c r="D18312" s="119" t="s">
        <v>26111</v>
      </c>
      <c r="E18312" s="46" t="s">
        <v>26113</v>
      </c>
      <c r="F18312" s="121">
        <v>567.39340000000004</v>
      </c>
    </row>
    <row r="18313" spans="4:6" ht="15" customHeight="1">
      <c r="D18313" s="119" t="s">
        <v>26109</v>
      </c>
      <c r="E18313" s="46" t="s">
        <v>26111</v>
      </c>
      <c r="F18313" s="121">
        <v>518.86940000000004</v>
      </c>
    </row>
    <row r="18314" spans="4:6" ht="15" customHeight="1">
      <c r="D18314" s="119" t="s">
        <v>26107</v>
      </c>
      <c r="E18314" s="46" t="s">
        <v>26109</v>
      </c>
      <c r="F18314" s="121">
        <v>693.46799999999996</v>
      </c>
    </row>
    <row r="18315" spans="4:6" ht="15" customHeight="1">
      <c r="D18315" s="119" t="s">
        <v>26105</v>
      </c>
      <c r="E18315" s="46" t="s">
        <v>26107</v>
      </c>
      <c r="F18315" s="121">
        <v>345.2004</v>
      </c>
    </row>
    <row r="18316" spans="4:6" ht="15" customHeight="1">
      <c r="D18316" s="119" t="s">
        <v>26103</v>
      </c>
      <c r="E18316" s="46" t="s">
        <v>26105</v>
      </c>
      <c r="F18316" s="121">
        <v>444.327</v>
      </c>
    </row>
    <row r="18317" spans="4:6" ht="15" customHeight="1">
      <c r="D18317" s="119" t="s">
        <v>26101</v>
      </c>
      <c r="E18317" s="46" t="s">
        <v>26103</v>
      </c>
      <c r="F18317" s="121">
        <v>480.76179999999999</v>
      </c>
    </row>
    <row r="18318" spans="4:6" ht="15" customHeight="1">
      <c r="D18318" s="119" t="s">
        <v>26099</v>
      </c>
      <c r="E18318" s="46" t="s">
        <v>26101</v>
      </c>
      <c r="F18318" s="121">
        <v>826.22220000000004</v>
      </c>
    </row>
    <row r="18319" spans="4:6" ht="15" customHeight="1">
      <c r="D18319" s="119" t="s">
        <v>26097</v>
      </c>
      <c r="E18319" s="46" t="s">
        <v>26099</v>
      </c>
      <c r="F18319" s="121">
        <v>345.82060000000001</v>
      </c>
    </row>
    <row r="18320" spans="4:6" ht="15" customHeight="1">
      <c r="D18320" s="119" t="s">
        <v>26095</v>
      </c>
      <c r="E18320" s="46" t="s">
        <v>26097</v>
      </c>
      <c r="F18320" s="121">
        <v>576.35640000000001</v>
      </c>
    </row>
    <row r="18321" spans="4:6" ht="15" customHeight="1">
      <c r="D18321" s="119" t="s">
        <v>26093</v>
      </c>
      <c r="E18321" s="46" t="s">
        <v>26095</v>
      </c>
      <c r="F18321" s="121">
        <v>1369.6479999999999</v>
      </c>
    </row>
    <row r="18322" spans="4:6" ht="15" customHeight="1">
      <c r="D18322" s="119" t="s">
        <v>26091</v>
      </c>
      <c r="E18322" s="46" t="s">
        <v>26093</v>
      </c>
      <c r="F18322" s="121">
        <v>427.21339999999998</v>
      </c>
    </row>
    <row r="18323" spans="4:6" ht="15" customHeight="1">
      <c r="D18323" s="119" t="s">
        <v>26089</v>
      </c>
      <c r="E18323" s="46" t="s">
        <v>26091</v>
      </c>
      <c r="F18323" s="121">
        <v>486.64060000000001</v>
      </c>
    </row>
    <row r="18324" spans="4:6" ht="15" customHeight="1">
      <c r="D18324" s="119" t="s">
        <v>26087</v>
      </c>
      <c r="E18324" s="46" t="s">
        <v>26089</v>
      </c>
      <c r="F18324" s="121">
        <v>552.60879999999997</v>
      </c>
    </row>
    <row r="18325" spans="4:6" ht="15" customHeight="1">
      <c r="D18325" s="119" t="s">
        <v>26085</v>
      </c>
      <c r="E18325" s="46" t="s">
        <v>26087</v>
      </c>
      <c r="F18325" s="121">
        <v>767.49919999999997</v>
      </c>
    </row>
    <row r="18326" spans="4:6" ht="15" customHeight="1">
      <c r="D18326" s="119" t="s">
        <v>26083</v>
      </c>
      <c r="E18326" s="46" t="s">
        <v>26085</v>
      </c>
      <c r="F18326" s="121">
        <v>736.80399999999997</v>
      </c>
    </row>
    <row r="18327" spans="4:6" ht="15" customHeight="1">
      <c r="D18327" s="119" t="s">
        <v>26081</v>
      </c>
      <c r="E18327" s="46" t="s">
        <v>26083</v>
      </c>
      <c r="F18327" s="121">
        <v>920.99900000000002</v>
      </c>
    </row>
    <row r="18328" spans="4:6" ht="15" customHeight="1">
      <c r="D18328" s="119" t="s">
        <v>26079</v>
      </c>
      <c r="E18328" s="46" t="s">
        <v>26081</v>
      </c>
      <c r="F18328" s="121">
        <v>798.18880000000001</v>
      </c>
    </row>
    <row r="18329" spans="4:6" ht="15" customHeight="1">
      <c r="D18329" s="119" t="s">
        <v>26077</v>
      </c>
      <c r="E18329" s="46" t="s">
        <v>26079</v>
      </c>
      <c r="F18329" s="121">
        <v>915.17840000000001</v>
      </c>
    </row>
    <row r="18330" spans="4:6" ht="15" customHeight="1">
      <c r="D18330" s="119" t="s">
        <v>26075</v>
      </c>
      <c r="E18330" s="46" t="s">
        <v>26077</v>
      </c>
      <c r="F18330" s="121">
        <v>985.57299999999998</v>
      </c>
    </row>
    <row r="18331" spans="4:6" ht="15" customHeight="1">
      <c r="D18331" s="119" t="s">
        <v>26073</v>
      </c>
      <c r="E18331" s="46" t="s">
        <v>26075</v>
      </c>
      <c r="F18331" s="121">
        <v>1114.7793999999999</v>
      </c>
    </row>
    <row r="18332" spans="4:6" ht="15" customHeight="1">
      <c r="D18332" s="119" t="s">
        <v>26191</v>
      </c>
      <c r="E18332" s="46" t="s">
        <v>26073</v>
      </c>
      <c r="F18332" s="121">
        <v>335.83600000000001</v>
      </c>
    </row>
    <row r="18333" spans="4:6" ht="15" customHeight="1">
      <c r="D18333" s="119" t="s">
        <v>26189</v>
      </c>
      <c r="E18333" s="46" t="s">
        <v>26191</v>
      </c>
      <c r="F18333" s="121">
        <v>311.78640000000001</v>
      </c>
    </row>
    <row r="18334" spans="4:6" ht="15" customHeight="1">
      <c r="D18334" s="119" t="s">
        <v>26187</v>
      </c>
      <c r="E18334" s="46" t="s">
        <v>26189</v>
      </c>
      <c r="F18334" s="121">
        <v>784.34559999999999</v>
      </c>
    </row>
    <row r="18335" spans="4:6" ht="15" customHeight="1">
      <c r="D18335" s="119" t="s">
        <v>26185</v>
      </c>
      <c r="E18335" s="46" t="s">
        <v>26187</v>
      </c>
      <c r="F18335" s="121">
        <v>297.89100000000002</v>
      </c>
    </row>
    <row r="18336" spans="4:6" ht="15" customHeight="1">
      <c r="D18336" s="119" t="s">
        <v>26183</v>
      </c>
      <c r="E18336" s="46" t="s">
        <v>26185</v>
      </c>
      <c r="F18336" s="121">
        <v>298.98320000000001</v>
      </c>
    </row>
    <row r="18337" spans="4:6" ht="15" customHeight="1">
      <c r="D18337" s="119" t="s">
        <v>26181</v>
      </c>
      <c r="E18337" s="46" t="s">
        <v>26183</v>
      </c>
      <c r="F18337" s="121">
        <v>548.10080000000005</v>
      </c>
    </row>
    <row r="18338" spans="4:6" ht="15" customHeight="1">
      <c r="D18338" s="119" t="s">
        <v>26179</v>
      </c>
      <c r="E18338" s="46" t="s">
        <v>26181</v>
      </c>
      <c r="F18338" s="121">
        <v>595.75879999999995</v>
      </c>
    </row>
    <row r="18339" spans="4:6" ht="15" customHeight="1">
      <c r="D18339" s="119" t="s">
        <v>26177</v>
      </c>
      <c r="E18339" s="46" t="s">
        <v>26179</v>
      </c>
      <c r="F18339" s="121">
        <v>672.67139999999995</v>
      </c>
    </row>
    <row r="18340" spans="4:6" ht="15" customHeight="1">
      <c r="D18340" s="119" t="s">
        <v>26175</v>
      </c>
      <c r="E18340" s="46" t="s">
        <v>26177</v>
      </c>
      <c r="F18340" s="121">
        <v>362.30239999999998</v>
      </c>
    </row>
    <row r="18341" spans="4:6" ht="15" customHeight="1">
      <c r="D18341" s="119" t="s">
        <v>26173</v>
      </c>
      <c r="E18341" s="46" t="s">
        <v>26175</v>
      </c>
      <c r="F18341" s="121">
        <v>558.20759999999996</v>
      </c>
    </row>
    <row r="18342" spans="4:6" ht="15" customHeight="1">
      <c r="D18342" s="119" t="s">
        <v>25939</v>
      </c>
      <c r="E18342" s="46" t="s">
        <v>26173</v>
      </c>
      <c r="F18342" s="121">
        <v>110.63160000000001</v>
      </c>
    </row>
    <row r="18343" spans="4:6" ht="15" customHeight="1">
      <c r="D18343" s="119" t="s">
        <v>26245</v>
      </c>
      <c r="E18343" s="46" t="s">
        <v>25939</v>
      </c>
      <c r="F18343" s="121">
        <v>0.65059999999999996</v>
      </c>
    </row>
    <row r="18344" spans="4:6" ht="15" customHeight="1">
      <c r="D18344" s="119" t="s">
        <v>26244</v>
      </c>
      <c r="E18344" s="46" t="s">
        <v>26245</v>
      </c>
      <c r="F18344" s="121">
        <v>0.9294</v>
      </c>
    </row>
    <row r="18345" spans="4:6" ht="15" customHeight="1">
      <c r="D18345" s="119" t="s">
        <v>26243</v>
      </c>
      <c r="E18345" s="46" t="s">
        <v>26244</v>
      </c>
      <c r="F18345" s="121">
        <v>1.6266</v>
      </c>
    </row>
    <row r="18346" spans="4:6" ht="15" customHeight="1">
      <c r="D18346" s="119" t="s">
        <v>26242</v>
      </c>
      <c r="E18346" s="46" t="s">
        <v>26243</v>
      </c>
      <c r="F18346" s="121">
        <v>1.1617999999999999</v>
      </c>
    </row>
    <row r="18347" spans="4:6" ht="15" customHeight="1">
      <c r="D18347" s="119" t="s">
        <v>26241</v>
      </c>
      <c r="E18347" s="46" t="s">
        <v>26242</v>
      </c>
      <c r="F18347" s="121">
        <v>1.6266</v>
      </c>
    </row>
    <row r="18348" spans="4:6" ht="15" customHeight="1">
      <c r="D18348" s="119" t="s">
        <v>26240</v>
      </c>
      <c r="E18348" s="46" t="s">
        <v>26241</v>
      </c>
      <c r="F18348" s="121">
        <v>0.9526</v>
      </c>
    </row>
    <row r="18349" spans="4:6" ht="15" customHeight="1">
      <c r="D18349" s="119" t="s">
        <v>26239</v>
      </c>
      <c r="E18349" s="46" t="s">
        <v>26240</v>
      </c>
      <c r="F18349" s="121">
        <v>1.1617999999999999</v>
      </c>
    </row>
    <row r="18350" spans="4:6" ht="15" customHeight="1">
      <c r="D18350" s="119" t="s">
        <v>26238</v>
      </c>
      <c r="E18350" s="46" t="s">
        <v>26239</v>
      </c>
      <c r="F18350" s="121">
        <v>1.7008000000000001</v>
      </c>
    </row>
    <row r="18351" spans="4:6" ht="15" customHeight="1">
      <c r="D18351" s="119" t="s">
        <v>26237</v>
      </c>
      <c r="E18351" s="46" t="s">
        <v>26238</v>
      </c>
      <c r="F18351" s="121">
        <v>0.79</v>
      </c>
    </row>
    <row r="18352" spans="4:6" ht="15" customHeight="1">
      <c r="D18352" s="119" t="s">
        <v>26236</v>
      </c>
      <c r="E18352" s="46" t="s">
        <v>26237</v>
      </c>
      <c r="F18352" s="121">
        <v>2.161</v>
      </c>
    </row>
    <row r="18353" spans="4:6" ht="15" customHeight="1">
      <c r="D18353" s="119" t="s">
        <v>26235</v>
      </c>
      <c r="E18353" s="46" t="s">
        <v>26236</v>
      </c>
      <c r="F18353" s="121">
        <v>1.7938000000000001</v>
      </c>
    </row>
    <row r="18354" spans="4:6" ht="15" customHeight="1">
      <c r="D18354" s="119" t="s">
        <v>26234</v>
      </c>
      <c r="E18354" s="46" t="s">
        <v>26235</v>
      </c>
      <c r="F18354" s="121">
        <v>6.3109999999999999</v>
      </c>
    </row>
    <row r="18355" spans="4:6" ht="15" customHeight="1">
      <c r="D18355" s="119" t="s">
        <v>26233</v>
      </c>
      <c r="E18355" s="46" t="s">
        <v>26234</v>
      </c>
      <c r="F18355" s="121">
        <v>0.83660000000000001</v>
      </c>
    </row>
    <row r="18356" spans="4:6" ht="15" customHeight="1">
      <c r="D18356" s="119" t="s">
        <v>26232</v>
      </c>
      <c r="E18356" s="46" t="s">
        <v>26233</v>
      </c>
      <c r="F18356" s="121">
        <v>2.198</v>
      </c>
    </row>
    <row r="18357" spans="4:6" ht="15" customHeight="1">
      <c r="D18357" s="119" t="s">
        <v>26231</v>
      </c>
      <c r="E18357" s="46" t="s">
        <v>26232</v>
      </c>
      <c r="F18357" s="121">
        <v>2.1006</v>
      </c>
    </row>
    <row r="18358" spans="4:6" ht="15" customHeight="1">
      <c r="D18358" s="119" t="s">
        <v>26230</v>
      </c>
      <c r="E18358" s="46" t="s">
        <v>26231</v>
      </c>
      <c r="F18358" s="121">
        <v>7.0637999999999996</v>
      </c>
    </row>
    <row r="18359" spans="4:6" ht="15" customHeight="1">
      <c r="D18359" s="119" t="s">
        <v>26229</v>
      </c>
      <c r="E18359" s="46" t="s">
        <v>26230</v>
      </c>
      <c r="F18359" s="121">
        <v>1.1386000000000001</v>
      </c>
    </row>
    <row r="18360" spans="4:6" ht="15" customHeight="1">
      <c r="D18360" s="119" t="s">
        <v>26228</v>
      </c>
      <c r="E18360" s="46" t="s">
        <v>26229</v>
      </c>
      <c r="F18360" s="121">
        <v>3.0626000000000002</v>
      </c>
    </row>
    <row r="18361" spans="4:6" ht="15" customHeight="1">
      <c r="D18361" s="119" t="s">
        <v>26227</v>
      </c>
      <c r="E18361" s="46" t="s">
        <v>26228</v>
      </c>
      <c r="F18361" s="121">
        <v>2.3508</v>
      </c>
    </row>
    <row r="18362" spans="4:6" ht="15" customHeight="1">
      <c r="D18362" s="119" t="s">
        <v>26226</v>
      </c>
      <c r="E18362" s="46" t="s">
        <v>26227</v>
      </c>
      <c r="F18362" s="121">
        <v>2.5373999999999999</v>
      </c>
    </row>
    <row r="18363" spans="4:6" ht="15" customHeight="1">
      <c r="D18363" s="119" t="s">
        <v>26225</v>
      </c>
      <c r="E18363" s="46" t="s">
        <v>26226</v>
      </c>
      <c r="F18363" s="121">
        <v>8.3347999999999995</v>
      </c>
    </row>
    <row r="18364" spans="4:6" ht="15" customHeight="1">
      <c r="D18364" s="119" t="s">
        <v>26224</v>
      </c>
      <c r="E18364" s="46" t="s">
        <v>26225</v>
      </c>
      <c r="F18364" s="121">
        <v>1.1617999999999999</v>
      </c>
    </row>
    <row r="18365" spans="4:6" ht="15" customHeight="1">
      <c r="D18365" s="119" t="s">
        <v>26223</v>
      </c>
      <c r="E18365" s="46" t="s">
        <v>26224</v>
      </c>
      <c r="F18365" s="121">
        <v>3.2858000000000001</v>
      </c>
    </row>
    <row r="18366" spans="4:6" ht="15" customHeight="1">
      <c r="D18366" s="119" t="s">
        <v>26222</v>
      </c>
      <c r="E18366" s="46" t="s">
        <v>26223</v>
      </c>
      <c r="F18366" s="121">
        <v>2.8715999999999999</v>
      </c>
    </row>
    <row r="18367" spans="4:6" ht="15" customHeight="1">
      <c r="D18367" s="119" t="s">
        <v>26221</v>
      </c>
      <c r="E18367" s="46" t="s">
        <v>26222</v>
      </c>
      <c r="F18367" s="121">
        <v>3.0019999999999998</v>
      </c>
    </row>
    <row r="18368" spans="4:6" ht="15" customHeight="1">
      <c r="D18368" s="119" t="s">
        <v>26219</v>
      </c>
      <c r="E18368" s="46" t="s">
        <v>26221</v>
      </c>
      <c r="F18368" s="121">
        <v>10.6562</v>
      </c>
    </row>
    <row r="18369" spans="4:6" ht="15" customHeight="1">
      <c r="D18369" s="119" t="s">
        <v>26218</v>
      </c>
      <c r="E18369" s="46" t="s">
        <v>26219</v>
      </c>
      <c r="F18369" s="121">
        <v>1.5104</v>
      </c>
    </row>
    <row r="18370" spans="4:6" ht="15" customHeight="1">
      <c r="D18370" s="119" t="s">
        <v>26217</v>
      </c>
      <c r="E18370" s="46" t="s">
        <v>26218</v>
      </c>
      <c r="F18370" s="121">
        <v>3.8016000000000001</v>
      </c>
    </row>
    <row r="18371" spans="4:6" ht="15" customHeight="1">
      <c r="D18371" s="119" t="s">
        <v>26215</v>
      </c>
      <c r="E18371" s="46" t="s">
        <v>26217</v>
      </c>
      <c r="F18371" s="121">
        <v>3.0019999999999998</v>
      </c>
    </row>
    <row r="18372" spans="4:6" ht="15" customHeight="1">
      <c r="D18372" s="119" t="s">
        <v>26214</v>
      </c>
      <c r="E18372" s="46" t="s">
        <v>26215</v>
      </c>
      <c r="F18372" s="121">
        <v>4.0060000000000002</v>
      </c>
    </row>
    <row r="18373" spans="4:6" ht="15" customHeight="1">
      <c r="D18373" s="119" t="s">
        <v>26213</v>
      </c>
      <c r="E18373" s="46" t="s">
        <v>26214</v>
      </c>
      <c r="F18373" s="121">
        <v>4.8795999999999999</v>
      </c>
    </row>
    <row r="18374" spans="4:6" ht="15" customHeight="1">
      <c r="D18374" s="119" t="s">
        <v>26211</v>
      </c>
      <c r="E18374" s="46" t="s">
        <v>26213</v>
      </c>
      <c r="F18374" s="121">
        <v>6.6836000000000002</v>
      </c>
    </row>
    <row r="18375" spans="4:6" ht="15" customHeight="1">
      <c r="D18375" s="119" t="s">
        <v>26209</v>
      </c>
      <c r="E18375" s="46" t="s">
        <v>26211</v>
      </c>
      <c r="F18375" s="121">
        <v>4.6357999999999997</v>
      </c>
    </row>
    <row r="18376" spans="4:6" ht="15" customHeight="1">
      <c r="D18376" s="119" t="s">
        <v>26207</v>
      </c>
      <c r="E18376" s="46" t="s">
        <v>26209</v>
      </c>
      <c r="F18376" s="121">
        <v>8.7455999999999996</v>
      </c>
    </row>
    <row r="18377" spans="4:6" ht="15" customHeight="1">
      <c r="D18377" s="119" t="s">
        <v>26205</v>
      </c>
      <c r="E18377" s="46" t="s">
        <v>26207</v>
      </c>
      <c r="F18377" s="121">
        <v>3.2233999999999998</v>
      </c>
    </row>
    <row r="18378" spans="4:6" ht="15" customHeight="1">
      <c r="D18378" s="119" t="s">
        <v>26203</v>
      </c>
      <c r="E18378" s="46" t="s">
        <v>26205</v>
      </c>
      <c r="F18378" s="121">
        <v>4.0053999999999998</v>
      </c>
    </row>
    <row r="18379" spans="4:6" ht="15" customHeight="1">
      <c r="D18379" s="119" t="s">
        <v>26201</v>
      </c>
      <c r="E18379" s="46" t="s">
        <v>26203</v>
      </c>
      <c r="F18379" s="121">
        <v>14.1416</v>
      </c>
    </row>
    <row r="18380" spans="4:6" ht="15" customHeight="1">
      <c r="D18380" s="119" t="s">
        <v>26199</v>
      </c>
      <c r="E18380" s="46" t="s">
        <v>26201</v>
      </c>
      <c r="F18380" s="121">
        <v>5.0906000000000002</v>
      </c>
    </row>
    <row r="18381" spans="4:6" ht="15" customHeight="1">
      <c r="D18381" s="119" t="s">
        <v>26197</v>
      </c>
      <c r="E18381" s="46" t="s">
        <v>26199</v>
      </c>
      <c r="F18381" s="121">
        <v>6.3756000000000004</v>
      </c>
    </row>
    <row r="18382" spans="4:6" ht="15" customHeight="1">
      <c r="D18382" s="119" t="s">
        <v>26195</v>
      </c>
      <c r="E18382" s="46" t="s">
        <v>26197</v>
      </c>
      <c r="F18382" s="121">
        <v>10.9024</v>
      </c>
    </row>
    <row r="18383" spans="4:6" ht="15" customHeight="1">
      <c r="D18383" s="119" t="s">
        <v>26193</v>
      </c>
      <c r="E18383" s="46" t="s">
        <v>26195</v>
      </c>
      <c r="F18383" s="121">
        <v>16.0518</v>
      </c>
    </row>
    <row r="18384" spans="4:6" ht="15" customHeight="1">
      <c r="D18384" s="119" t="s">
        <v>26278</v>
      </c>
      <c r="E18384" s="46" t="s">
        <v>26193</v>
      </c>
      <c r="F18384" s="121">
        <v>7.0373999999999999</v>
      </c>
    </row>
    <row r="18385" spans="4:6" ht="15" customHeight="1">
      <c r="D18385" s="119" t="s">
        <v>26275</v>
      </c>
      <c r="E18385" s="46" t="s">
        <v>26278</v>
      </c>
      <c r="F18385" s="121">
        <v>3.3915999999999999</v>
      </c>
    </row>
    <row r="18386" spans="4:6" ht="15" customHeight="1">
      <c r="D18386" s="119" t="s">
        <v>26271</v>
      </c>
      <c r="E18386" s="46" t="s">
        <v>26275</v>
      </c>
      <c r="F18386" s="121">
        <v>5.1289999999999996</v>
      </c>
    </row>
    <row r="18387" spans="4:6" ht="15" customHeight="1">
      <c r="D18387" s="119" t="s">
        <v>26372</v>
      </c>
      <c r="E18387" s="46" t="s">
        <v>26271</v>
      </c>
      <c r="F18387" s="121">
        <v>5.7671999999999999</v>
      </c>
    </row>
    <row r="18388" spans="4:6" ht="15" customHeight="1">
      <c r="D18388" s="119" t="s">
        <v>26370</v>
      </c>
      <c r="E18388" s="46" t="s">
        <v>26372</v>
      </c>
      <c r="F18388" s="121">
        <v>6.734</v>
      </c>
    </row>
    <row r="18389" spans="4:6" ht="15" customHeight="1">
      <c r="D18389" s="119" t="s">
        <v>26368</v>
      </c>
      <c r="E18389" s="46" t="s">
        <v>26370</v>
      </c>
      <c r="F18389" s="121">
        <v>7.9236000000000004</v>
      </c>
    </row>
    <row r="18390" spans="4:6" ht="15" customHeight="1">
      <c r="D18390" s="119" t="s">
        <v>26362</v>
      </c>
      <c r="E18390" s="46" t="s">
        <v>26368</v>
      </c>
      <c r="F18390" s="121">
        <v>13.2448</v>
      </c>
    </row>
    <row r="18391" spans="4:6" ht="15" customHeight="1">
      <c r="D18391" s="119" t="s">
        <v>26360</v>
      </c>
      <c r="E18391" s="46" t="s">
        <v>26362</v>
      </c>
      <c r="F18391" s="121">
        <v>3.4249999999999998</v>
      </c>
    </row>
    <row r="18392" spans="4:6" ht="15" customHeight="1">
      <c r="D18392" s="119" t="s">
        <v>26358</v>
      </c>
      <c r="E18392" s="46" t="s">
        <v>26360</v>
      </c>
      <c r="F18392" s="121">
        <v>4.7148000000000003</v>
      </c>
    </row>
    <row r="18393" spans="4:6" ht="15" customHeight="1">
      <c r="D18393" s="119" t="s">
        <v>26356</v>
      </c>
      <c r="E18393" s="46" t="s">
        <v>26358</v>
      </c>
      <c r="F18393" s="121">
        <v>6.3970000000000002</v>
      </c>
    </row>
    <row r="18394" spans="4:6" ht="15" customHeight="1">
      <c r="D18394" s="119" t="s">
        <v>26354</v>
      </c>
      <c r="E18394" s="46" t="s">
        <v>26356</v>
      </c>
      <c r="F18394" s="121">
        <v>7.2683999999999997</v>
      </c>
    </row>
    <row r="18395" spans="4:6" ht="15" customHeight="1">
      <c r="D18395" s="119" t="s">
        <v>26352</v>
      </c>
      <c r="E18395" s="46" t="s">
        <v>26354</v>
      </c>
      <c r="F18395" s="121">
        <v>3.1160000000000001</v>
      </c>
    </row>
    <row r="18396" spans="4:6" ht="15" customHeight="1">
      <c r="D18396" s="119" t="s">
        <v>26350</v>
      </c>
      <c r="E18396" s="46" t="s">
        <v>26352</v>
      </c>
      <c r="F18396" s="121">
        <v>3.5064000000000002</v>
      </c>
    </row>
    <row r="18397" spans="4:6" ht="15" customHeight="1">
      <c r="D18397" s="119" t="s">
        <v>26348</v>
      </c>
      <c r="E18397" s="46" t="s">
        <v>26350</v>
      </c>
      <c r="F18397" s="121">
        <v>6.1322000000000001</v>
      </c>
    </row>
    <row r="18398" spans="4:6" ht="15" customHeight="1">
      <c r="D18398" s="119" t="s">
        <v>26346</v>
      </c>
      <c r="E18398" s="46" t="s">
        <v>26348</v>
      </c>
      <c r="F18398" s="121">
        <v>6.8292000000000002</v>
      </c>
    </row>
    <row r="18399" spans="4:6" ht="15" customHeight="1">
      <c r="D18399" s="119" t="s">
        <v>26344</v>
      </c>
      <c r="E18399" s="46" t="s">
        <v>26346</v>
      </c>
      <c r="F18399" s="121">
        <v>6.8920000000000003</v>
      </c>
    </row>
    <row r="18400" spans="4:6" ht="15" customHeight="1">
      <c r="D18400" s="119" t="s">
        <v>26342</v>
      </c>
      <c r="E18400" s="46" t="s">
        <v>26344</v>
      </c>
      <c r="F18400" s="121">
        <v>7.6634000000000002</v>
      </c>
    </row>
    <row r="18401" spans="4:6" ht="15" customHeight="1">
      <c r="D18401" s="119" t="s">
        <v>26340</v>
      </c>
      <c r="E18401" s="46" t="s">
        <v>26342</v>
      </c>
      <c r="F18401" s="121">
        <v>8.2861999999999991</v>
      </c>
    </row>
    <row r="18402" spans="4:6" ht="15" customHeight="1">
      <c r="D18402" s="119" t="s">
        <v>26338</v>
      </c>
      <c r="E18402" s="46" t="s">
        <v>26340</v>
      </c>
      <c r="F18402" s="121">
        <v>9.2504000000000008</v>
      </c>
    </row>
    <row r="18403" spans="4:6" ht="15" customHeight="1">
      <c r="D18403" s="119" t="s">
        <v>26336</v>
      </c>
      <c r="E18403" s="46" t="s">
        <v>26338</v>
      </c>
      <c r="F18403" s="121">
        <v>9.7081999999999997</v>
      </c>
    </row>
    <row r="18404" spans="4:6" ht="15" customHeight="1">
      <c r="D18404" s="119" t="s">
        <v>26334</v>
      </c>
      <c r="E18404" s="46" t="s">
        <v>26336</v>
      </c>
      <c r="F18404" s="121">
        <v>10.754</v>
      </c>
    </row>
    <row r="18405" spans="4:6" ht="15" customHeight="1">
      <c r="D18405" s="119" t="s">
        <v>26332</v>
      </c>
      <c r="E18405" s="46" t="s">
        <v>26334</v>
      </c>
      <c r="F18405" s="121">
        <v>11.116400000000001</v>
      </c>
    </row>
    <row r="18406" spans="4:6" ht="15" customHeight="1">
      <c r="D18406" s="119" t="s">
        <v>26330</v>
      </c>
      <c r="E18406" s="46" t="s">
        <v>26332</v>
      </c>
      <c r="F18406" s="121">
        <v>12.168799999999999</v>
      </c>
    </row>
    <row r="18407" spans="4:6" ht="15" customHeight="1">
      <c r="D18407" s="119" t="s">
        <v>26328</v>
      </c>
      <c r="E18407" s="46" t="s">
        <v>26330</v>
      </c>
      <c r="F18407" s="121">
        <v>14.467000000000001</v>
      </c>
    </row>
    <row r="18408" spans="4:6" ht="15" customHeight="1">
      <c r="D18408" s="119" t="s">
        <v>26326</v>
      </c>
      <c r="E18408" s="46" t="s">
        <v>26328</v>
      </c>
      <c r="F18408" s="121">
        <v>16.316600000000001</v>
      </c>
    </row>
    <row r="18409" spans="4:6" ht="15" customHeight="1">
      <c r="D18409" s="119" t="s">
        <v>26324</v>
      </c>
      <c r="E18409" s="46" t="s">
        <v>26326</v>
      </c>
      <c r="F18409" s="121">
        <v>12.378</v>
      </c>
    </row>
    <row r="18410" spans="4:6" ht="15" customHeight="1">
      <c r="D18410" s="119" t="s">
        <v>26322</v>
      </c>
      <c r="E18410" s="46" t="s">
        <v>26324</v>
      </c>
      <c r="F18410" s="121">
        <v>4.6357999999999997</v>
      </c>
    </row>
    <row r="18411" spans="4:6" ht="15" customHeight="1">
      <c r="D18411" s="119" t="s">
        <v>26320</v>
      </c>
      <c r="E18411" s="46" t="s">
        <v>26322</v>
      </c>
      <c r="F18411" s="121">
        <v>5.2560000000000002</v>
      </c>
    </row>
    <row r="18412" spans="4:6" ht="15" customHeight="1">
      <c r="D18412" s="119" t="s">
        <v>26318</v>
      </c>
      <c r="E18412" s="46" t="s">
        <v>26320</v>
      </c>
      <c r="F18412" s="121">
        <v>9.8987999999999996</v>
      </c>
    </row>
    <row r="18413" spans="4:6" ht="15" customHeight="1">
      <c r="D18413" s="119" t="s">
        <v>26316</v>
      </c>
      <c r="E18413" s="46" t="s">
        <v>26318</v>
      </c>
      <c r="F18413" s="121">
        <v>16.1098</v>
      </c>
    </row>
    <row r="18414" spans="4:6" ht="15" customHeight="1">
      <c r="D18414" s="119" t="s">
        <v>26314</v>
      </c>
      <c r="E18414" s="46" t="s">
        <v>26316</v>
      </c>
      <c r="F18414" s="121">
        <v>9.7360000000000007</v>
      </c>
    </row>
    <row r="18415" spans="4:6" ht="15" customHeight="1">
      <c r="D18415" s="119" t="s">
        <v>26312</v>
      </c>
      <c r="E18415" s="46" t="s">
        <v>26314</v>
      </c>
      <c r="F18415" s="121">
        <v>10.837400000000001</v>
      </c>
    </row>
    <row r="18416" spans="4:6" ht="15" customHeight="1">
      <c r="D18416" s="119" t="s">
        <v>26310</v>
      </c>
      <c r="E18416" s="46" t="s">
        <v>26312</v>
      </c>
      <c r="F18416" s="121">
        <v>12.412800000000001</v>
      </c>
    </row>
    <row r="18417" spans="4:6" ht="15" customHeight="1">
      <c r="D18417" s="119" t="s">
        <v>26308</v>
      </c>
      <c r="E18417" s="46" t="s">
        <v>26310</v>
      </c>
      <c r="F18417" s="121">
        <v>14.220800000000001</v>
      </c>
    </row>
    <row r="18418" spans="4:6" ht="15" customHeight="1">
      <c r="D18418" s="119" t="s">
        <v>26306</v>
      </c>
      <c r="E18418" s="46" t="s">
        <v>26308</v>
      </c>
      <c r="F18418" s="121">
        <v>18.895800000000001</v>
      </c>
    </row>
    <row r="18419" spans="4:6" ht="15" customHeight="1">
      <c r="D18419" s="119" t="s">
        <v>26386</v>
      </c>
      <c r="E18419" s="46" t="s">
        <v>26306</v>
      </c>
      <c r="F18419" s="121">
        <v>3.9834000000000001</v>
      </c>
    </row>
    <row r="18420" spans="4:6" ht="15" customHeight="1">
      <c r="D18420" s="119" t="s">
        <v>26384</v>
      </c>
      <c r="E18420" s="46" t="s">
        <v>26386</v>
      </c>
      <c r="F18420" s="121">
        <v>5.3872</v>
      </c>
    </row>
    <row r="18421" spans="4:6" ht="15" customHeight="1">
      <c r="D18421" s="119" t="s">
        <v>26382</v>
      </c>
      <c r="E18421" s="46" t="s">
        <v>26384</v>
      </c>
      <c r="F18421" s="121">
        <v>5.5293999999999999</v>
      </c>
    </row>
    <row r="18422" spans="4:6" ht="15" customHeight="1">
      <c r="D18422" s="119" t="s">
        <v>26380</v>
      </c>
      <c r="E18422" s="46" t="s">
        <v>26382</v>
      </c>
      <c r="F18422" s="121">
        <v>8.6245999999999992</v>
      </c>
    </row>
    <row r="18423" spans="4:6" ht="15" customHeight="1">
      <c r="D18423" s="119" t="s">
        <v>26378</v>
      </c>
      <c r="E18423" s="46" t="s">
        <v>26380</v>
      </c>
      <c r="F18423" s="121">
        <v>9.6199999999999992</v>
      </c>
    </row>
    <row r="18424" spans="4:6" ht="15" customHeight="1">
      <c r="D18424" s="119" t="s">
        <v>26376</v>
      </c>
      <c r="E18424" s="46" t="s">
        <v>26378</v>
      </c>
      <c r="F18424" s="121">
        <v>6.0881999999999996</v>
      </c>
    </row>
    <row r="18425" spans="4:6" ht="15" customHeight="1">
      <c r="D18425" s="119" t="s">
        <v>26374</v>
      </c>
      <c r="E18425" s="46" t="s">
        <v>26376</v>
      </c>
      <c r="F18425" s="121">
        <v>7.2325999999999997</v>
      </c>
    </row>
    <row r="18426" spans="4:6" ht="15" customHeight="1">
      <c r="D18426" s="119" t="s">
        <v>26396</v>
      </c>
      <c r="E18426" s="46" t="s">
        <v>26374</v>
      </c>
      <c r="F18426" s="121">
        <v>2.3468</v>
      </c>
    </row>
    <row r="18427" spans="4:6" ht="15" customHeight="1">
      <c r="D18427" s="119" t="s">
        <v>26394</v>
      </c>
      <c r="E18427" s="46" t="s">
        <v>26396</v>
      </c>
      <c r="F18427" s="121">
        <v>4.0591999999999997</v>
      </c>
    </row>
    <row r="18428" spans="4:6" ht="15" customHeight="1">
      <c r="D18428" s="119" t="s">
        <v>26392</v>
      </c>
      <c r="E18428" s="46" t="s">
        <v>26394</v>
      </c>
      <c r="F18428" s="121">
        <v>4.2914000000000003</v>
      </c>
    </row>
    <row r="18429" spans="4:6" ht="15" customHeight="1">
      <c r="D18429" s="119" t="s">
        <v>26390</v>
      </c>
      <c r="E18429" s="46" t="s">
        <v>26392</v>
      </c>
      <c r="F18429" s="121">
        <v>1.9902</v>
      </c>
    </row>
    <row r="18430" spans="4:6" ht="15" customHeight="1">
      <c r="D18430" s="119" t="s">
        <v>26388</v>
      </c>
      <c r="E18430" s="46" t="s">
        <v>26390</v>
      </c>
      <c r="F18430" s="121">
        <v>2.2307999999999999</v>
      </c>
    </row>
    <row r="18431" spans="4:6" ht="15" customHeight="1">
      <c r="D18431" s="119" t="s">
        <v>26366</v>
      </c>
      <c r="E18431" s="46" t="s">
        <v>26388</v>
      </c>
      <c r="F18431" s="121">
        <v>9.2319999999999993</v>
      </c>
    </row>
    <row r="18432" spans="4:6" ht="15" customHeight="1">
      <c r="D18432" s="119" t="s">
        <v>26364</v>
      </c>
      <c r="E18432" s="46" t="s">
        <v>26366</v>
      </c>
      <c r="F18432" s="121">
        <v>10.428599999999999</v>
      </c>
    </row>
    <row r="18433" spans="4:6" ht="15" customHeight="1">
      <c r="D18433" s="119" t="s">
        <v>26304</v>
      </c>
      <c r="E18433" s="46" t="s">
        <v>26364</v>
      </c>
      <c r="F18433" s="121">
        <v>7.4029999999999996</v>
      </c>
    </row>
    <row r="18434" spans="4:6" ht="15" customHeight="1">
      <c r="D18434" s="119" t="s">
        <v>26302</v>
      </c>
      <c r="E18434" s="46" t="s">
        <v>26304</v>
      </c>
      <c r="F18434" s="121">
        <v>3.6644000000000001</v>
      </c>
    </row>
    <row r="18435" spans="4:6" ht="15" customHeight="1">
      <c r="D18435" s="119" t="s">
        <v>26300</v>
      </c>
      <c r="E18435" s="46" t="s">
        <v>26302</v>
      </c>
      <c r="F18435" s="121">
        <v>8.9039999999999999</v>
      </c>
    </row>
    <row r="18436" spans="4:6" ht="15" customHeight="1">
      <c r="D18436" s="119" t="s">
        <v>26298</v>
      </c>
      <c r="E18436" s="46" t="s">
        <v>26300</v>
      </c>
      <c r="F18436" s="121">
        <v>10.2844</v>
      </c>
    </row>
    <row r="18437" spans="4:6" ht="15" customHeight="1">
      <c r="D18437" s="119" t="s">
        <v>26296</v>
      </c>
      <c r="E18437" s="46" t="s">
        <v>26298</v>
      </c>
      <c r="F18437" s="121">
        <v>12.148199999999999</v>
      </c>
    </row>
    <row r="18438" spans="4:6" ht="15" customHeight="1">
      <c r="D18438" s="119" t="s">
        <v>26294</v>
      </c>
      <c r="E18438" s="46" t="s">
        <v>26296</v>
      </c>
      <c r="F18438" s="121">
        <v>14.1952</v>
      </c>
    </row>
    <row r="18439" spans="4:6" ht="15" customHeight="1">
      <c r="D18439" s="119" t="s">
        <v>26292</v>
      </c>
      <c r="E18439" s="46" t="s">
        <v>26294</v>
      </c>
      <c r="F18439" s="121">
        <v>16.156400000000001</v>
      </c>
    </row>
    <row r="18440" spans="4:6" ht="15" customHeight="1">
      <c r="D18440" s="119" t="s">
        <v>26290</v>
      </c>
      <c r="E18440" s="46" t="s">
        <v>26292</v>
      </c>
      <c r="F18440" s="121">
        <v>20.6874</v>
      </c>
    </row>
    <row r="18441" spans="4:6" ht="15" customHeight="1">
      <c r="D18441" s="119" t="s">
        <v>26288</v>
      </c>
      <c r="E18441" s="46" t="s">
        <v>26290</v>
      </c>
      <c r="F18441" s="121">
        <v>5.5208000000000004</v>
      </c>
    </row>
    <row r="18442" spans="4:6" ht="15" customHeight="1">
      <c r="D18442" s="119" t="s">
        <v>26286</v>
      </c>
      <c r="E18442" s="46" t="s">
        <v>26288</v>
      </c>
      <c r="F18442" s="121">
        <v>7.9189999999999996</v>
      </c>
    </row>
    <row r="18443" spans="4:6" ht="15" customHeight="1">
      <c r="D18443" s="119" t="s">
        <v>26284</v>
      </c>
      <c r="E18443" s="46" t="s">
        <v>26286</v>
      </c>
      <c r="F18443" s="121">
        <v>9.3922000000000008</v>
      </c>
    </row>
    <row r="18444" spans="4:6" ht="15" customHeight="1">
      <c r="D18444" s="119" t="s">
        <v>26282</v>
      </c>
      <c r="E18444" s="46" t="s">
        <v>26284</v>
      </c>
      <c r="F18444" s="121">
        <v>10.811999999999999</v>
      </c>
    </row>
    <row r="18445" spans="4:6" ht="15" customHeight="1">
      <c r="D18445" s="119" t="s">
        <v>26280</v>
      </c>
      <c r="E18445" s="46" t="s">
        <v>26282</v>
      </c>
      <c r="F18445" s="121">
        <v>12.4664</v>
      </c>
    </row>
    <row r="18446" spans="4:6" ht="15" customHeight="1">
      <c r="D18446" s="119" t="s">
        <v>26279</v>
      </c>
      <c r="E18446" s="46" t="s">
        <v>26280</v>
      </c>
      <c r="F18446" s="121">
        <v>7.4029999999999996</v>
      </c>
    </row>
    <row r="18447" spans="4:6" ht="15" customHeight="1">
      <c r="D18447" s="119" t="s">
        <v>26277</v>
      </c>
      <c r="E18447" s="46" t="s">
        <v>26279</v>
      </c>
      <c r="F18447" s="121">
        <v>9.3569999999999993</v>
      </c>
    </row>
    <row r="18448" spans="4:6" ht="15" customHeight="1">
      <c r="D18448" s="119" t="s">
        <v>26276</v>
      </c>
      <c r="E18448" s="46" t="s">
        <v>26277</v>
      </c>
      <c r="F18448" s="121">
        <v>3.6644000000000001</v>
      </c>
    </row>
    <row r="18449" spans="4:6" ht="15" customHeight="1">
      <c r="D18449" s="119" t="s">
        <v>26274</v>
      </c>
      <c r="E18449" s="46" t="s">
        <v>26276</v>
      </c>
      <c r="F18449" s="121">
        <v>4.4832000000000001</v>
      </c>
    </row>
    <row r="18450" spans="4:6" ht="15" customHeight="1">
      <c r="D18450" s="119" t="s">
        <v>26273</v>
      </c>
      <c r="E18450" s="46" t="s">
        <v>26274</v>
      </c>
      <c r="F18450" s="121">
        <v>14.77</v>
      </c>
    </row>
    <row r="18451" spans="4:6" ht="15" customHeight="1">
      <c r="D18451" s="119" t="s">
        <v>26272</v>
      </c>
      <c r="E18451" s="46" t="s">
        <v>26273</v>
      </c>
      <c r="F18451" s="121">
        <v>5.5206</v>
      </c>
    </row>
    <row r="18452" spans="4:6" ht="15" customHeight="1">
      <c r="D18452" s="119" t="s">
        <v>26270</v>
      </c>
      <c r="E18452" s="46" t="s">
        <v>26272</v>
      </c>
      <c r="F18452" s="121">
        <v>6.7577999999999996</v>
      </c>
    </row>
    <row r="18453" spans="4:6" ht="15" customHeight="1">
      <c r="D18453" s="119" t="s">
        <v>26269</v>
      </c>
      <c r="E18453" s="46" t="s">
        <v>26270</v>
      </c>
      <c r="F18453" s="121">
        <v>11.8752</v>
      </c>
    </row>
    <row r="18454" spans="4:6" ht="15" customHeight="1">
      <c r="D18454" s="119" t="s">
        <v>26268</v>
      </c>
      <c r="E18454" s="46" t="s">
        <v>26269</v>
      </c>
      <c r="F18454" s="121">
        <v>18.272400000000001</v>
      </c>
    </row>
    <row r="18455" spans="4:6" ht="15" customHeight="1">
      <c r="D18455" s="119" t="s">
        <v>26266</v>
      </c>
      <c r="E18455" s="46" t="s">
        <v>26268</v>
      </c>
      <c r="F18455" s="121">
        <v>7.9794</v>
      </c>
    </row>
    <row r="18456" spans="4:6" ht="15" customHeight="1">
      <c r="D18456" s="119" t="s">
        <v>26264</v>
      </c>
      <c r="E18456" s="46" t="s">
        <v>26266</v>
      </c>
      <c r="F18456" s="121">
        <v>9.2132000000000005</v>
      </c>
    </row>
    <row r="18457" spans="4:6" ht="15" customHeight="1">
      <c r="D18457" s="119" t="s">
        <v>26262</v>
      </c>
      <c r="E18457" s="46" t="s">
        <v>26264</v>
      </c>
      <c r="F18457" s="121">
        <v>10.914</v>
      </c>
    </row>
    <row r="18458" spans="4:6" ht="15" customHeight="1">
      <c r="D18458" s="119" t="s">
        <v>26260</v>
      </c>
      <c r="E18458" s="46" t="s">
        <v>26262</v>
      </c>
      <c r="F18458" s="121">
        <v>12.6684</v>
      </c>
    </row>
    <row r="18459" spans="4:6" ht="15" customHeight="1">
      <c r="D18459" s="119" t="s">
        <v>26258</v>
      </c>
      <c r="E18459" s="46" t="s">
        <v>26260</v>
      </c>
      <c r="F18459" s="121">
        <v>14.281000000000001</v>
      </c>
    </row>
    <row r="18460" spans="4:6" ht="15" customHeight="1">
      <c r="D18460" s="119" t="s">
        <v>26256</v>
      </c>
      <c r="E18460" s="46" t="s">
        <v>26258</v>
      </c>
      <c r="F18460" s="121">
        <v>18.7912</v>
      </c>
    </row>
    <row r="18461" spans="4:6" ht="15" customHeight="1">
      <c r="D18461" s="119" t="s">
        <v>26254</v>
      </c>
      <c r="E18461" s="46" t="s">
        <v>26256</v>
      </c>
      <c r="F18461" s="121">
        <v>10.3192</v>
      </c>
    </row>
    <row r="18462" spans="4:6" ht="15" customHeight="1">
      <c r="D18462" s="119" t="s">
        <v>26252</v>
      </c>
      <c r="E18462" s="46" t="s">
        <v>26254</v>
      </c>
      <c r="F18462" s="121">
        <v>12.2966</v>
      </c>
    </row>
    <row r="18463" spans="4:6" ht="15" customHeight="1">
      <c r="D18463" s="119" t="s">
        <v>26250</v>
      </c>
      <c r="E18463" s="46" t="s">
        <v>26252</v>
      </c>
      <c r="F18463" s="121">
        <v>14.262600000000001</v>
      </c>
    </row>
    <row r="18464" spans="4:6" ht="15" customHeight="1">
      <c r="D18464" s="119" t="s">
        <v>26248</v>
      </c>
      <c r="E18464" s="46" t="s">
        <v>26250</v>
      </c>
      <c r="F18464" s="121">
        <v>16.1052</v>
      </c>
    </row>
    <row r="18465" spans="4:6" ht="15" customHeight="1">
      <c r="D18465" s="119" t="s">
        <v>26246</v>
      </c>
      <c r="E18465" s="46" t="s">
        <v>26248</v>
      </c>
      <c r="F18465" s="121">
        <v>21.096399999999999</v>
      </c>
    </row>
    <row r="18466" spans="4:6" ht="15" customHeight="1">
      <c r="D18466" s="119" t="s">
        <v>26413</v>
      </c>
      <c r="E18466" s="46" t="s">
        <v>26246</v>
      </c>
      <c r="F18466" s="121">
        <v>35.481999999999999</v>
      </c>
    </row>
    <row r="18467" spans="4:6" ht="15" customHeight="1">
      <c r="D18467" s="119" t="s">
        <v>26412</v>
      </c>
      <c r="E18467" s="46" t="s">
        <v>26413</v>
      </c>
      <c r="F18467" s="121">
        <v>42.173999999999999</v>
      </c>
    </row>
    <row r="18468" spans="4:6" ht="15" customHeight="1">
      <c r="D18468" s="119" t="s">
        <v>26411</v>
      </c>
      <c r="E18468" s="46" t="s">
        <v>26412</v>
      </c>
      <c r="F18468" s="121">
        <v>49.7956</v>
      </c>
    </row>
    <row r="18469" spans="4:6" ht="15" customHeight="1">
      <c r="D18469" s="119" t="s">
        <v>26410</v>
      </c>
      <c r="E18469" s="46" t="s">
        <v>26411</v>
      </c>
      <c r="F18469" s="121">
        <v>57.579799999999999</v>
      </c>
    </row>
    <row r="18470" spans="4:6" ht="15" customHeight="1">
      <c r="D18470" s="119" t="s">
        <v>26409</v>
      </c>
      <c r="E18470" s="46" t="s">
        <v>26410</v>
      </c>
      <c r="F18470" s="121">
        <v>64.825000000000003</v>
      </c>
    </row>
    <row r="18471" spans="4:6" ht="15" customHeight="1">
      <c r="D18471" s="119" t="s">
        <v>26408</v>
      </c>
      <c r="E18471" s="46" t="s">
        <v>26409</v>
      </c>
      <c r="F18471" s="121">
        <v>80.723399999999998</v>
      </c>
    </row>
    <row r="18472" spans="4:6" ht="15" customHeight="1">
      <c r="D18472" s="119" t="s">
        <v>26407</v>
      </c>
      <c r="E18472" s="46" t="s">
        <v>26408</v>
      </c>
      <c r="F18472" s="121">
        <v>103.2162</v>
      </c>
    </row>
    <row r="18473" spans="4:6" ht="15" customHeight="1">
      <c r="D18473" s="119" t="s">
        <v>26406</v>
      </c>
      <c r="E18473" s="46" t="s">
        <v>26407</v>
      </c>
      <c r="F18473" s="121">
        <v>136.86259999999999</v>
      </c>
    </row>
    <row r="18474" spans="4:6" ht="15" customHeight="1">
      <c r="D18474" s="119" t="s">
        <v>26405</v>
      </c>
      <c r="E18474" s="46" t="s">
        <v>26406</v>
      </c>
      <c r="F18474" s="121">
        <v>199.22919999999999</v>
      </c>
    </row>
    <row r="18475" spans="4:6" ht="15" customHeight="1">
      <c r="D18475" s="119" t="s">
        <v>26403</v>
      </c>
      <c r="E18475" s="46" t="s">
        <v>26405</v>
      </c>
      <c r="F18475" s="121">
        <v>105.3306</v>
      </c>
    </row>
    <row r="18476" spans="4:6" ht="15" customHeight="1">
      <c r="D18476" s="119" t="s">
        <v>26402</v>
      </c>
      <c r="E18476" s="46" t="s">
        <v>26403</v>
      </c>
      <c r="F18476" s="121">
        <v>164.328</v>
      </c>
    </row>
    <row r="18477" spans="4:6" ht="15" customHeight="1">
      <c r="D18477" s="119" t="s">
        <v>26401</v>
      </c>
      <c r="E18477" s="46" t="s">
        <v>26402</v>
      </c>
      <c r="F18477" s="121">
        <v>239.21899999999999</v>
      </c>
    </row>
    <row r="18478" spans="4:6" ht="15" customHeight="1">
      <c r="D18478" s="119" t="s">
        <v>26399</v>
      </c>
      <c r="E18478" s="46" t="s">
        <v>26401</v>
      </c>
      <c r="F18478" s="121">
        <v>126.685</v>
      </c>
    </row>
    <row r="18479" spans="4:6" ht="15" customHeight="1">
      <c r="D18479" s="119" t="s">
        <v>26398</v>
      </c>
      <c r="E18479" s="46" t="s">
        <v>26399</v>
      </c>
      <c r="F18479" s="121">
        <v>311.6934</v>
      </c>
    </row>
    <row r="18480" spans="4:6" ht="15" customHeight="1">
      <c r="D18480" s="119" t="s">
        <v>26422</v>
      </c>
      <c r="E18480" s="46" t="s">
        <v>26398</v>
      </c>
      <c r="F18480" s="121">
        <v>6.0111999999999997</v>
      </c>
    </row>
    <row r="18481" spans="4:6" ht="15" customHeight="1">
      <c r="D18481" s="119" t="s">
        <v>26420</v>
      </c>
      <c r="E18481" s="46" t="s">
        <v>26422</v>
      </c>
      <c r="F18481" s="121">
        <v>5.9020000000000001</v>
      </c>
    </row>
    <row r="18482" spans="4:6" ht="15" customHeight="1">
      <c r="D18482" s="119" t="s">
        <v>26418</v>
      </c>
      <c r="E18482" s="46" t="s">
        <v>26420</v>
      </c>
      <c r="F18482" s="121">
        <v>7.1158000000000001</v>
      </c>
    </row>
    <row r="18483" spans="4:6" ht="15" customHeight="1">
      <c r="D18483" s="119" t="s">
        <v>26416</v>
      </c>
      <c r="E18483" s="46" t="s">
        <v>26418</v>
      </c>
      <c r="F18483" s="121">
        <v>9.2796000000000003</v>
      </c>
    </row>
    <row r="18484" spans="4:6" ht="15" customHeight="1">
      <c r="D18484" s="119" t="s">
        <v>26414</v>
      </c>
      <c r="E18484" s="46" t="s">
        <v>26416</v>
      </c>
      <c r="F18484" s="121">
        <v>13.31</v>
      </c>
    </row>
    <row r="18485" spans="4:6" ht="15" customHeight="1">
      <c r="D18485" s="119" t="s">
        <v>26481</v>
      </c>
      <c r="E18485" s="46" t="s">
        <v>26414</v>
      </c>
      <c r="F18485" s="121">
        <v>1.6446000000000001</v>
      </c>
    </row>
    <row r="18486" spans="4:6" ht="15" customHeight="1">
      <c r="D18486" s="119" t="s">
        <v>33892</v>
      </c>
      <c r="E18486" s="46" t="s">
        <v>26481</v>
      </c>
      <c r="F18486" s="121">
        <v>1.8976</v>
      </c>
    </row>
    <row r="18487" spans="4:6" ht="15" customHeight="1">
      <c r="D18487" s="119" t="s">
        <v>26480</v>
      </c>
      <c r="E18487" s="46" t="s">
        <v>33892</v>
      </c>
      <c r="F18487" s="121">
        <v>1.8976</v>
      </c>
    </row>
    <row r="18488" spans="4:6" ht="15" customHeight="1">
      <c r="D18488" s="119" t="s">
        <v>26478</v>
      </c>
      <c r="E18488" s="46" t="s">
        <v>26480</v>
      </c>
      <c r="F18488" s="121">
        <v>2.0242</v>
      </c>
    </row>
    <row r="18489" spans="4:6" ht="15" customHeight="1">
      <c r="D18489" s="119" t="s">
        <v>35074</v>
      </c>
      <c r="E18489" s="46" t="s">
        <v>26478</v>
      </c>
      <c r="F18489" s="121">
        <v>3.7951999999999999</v>
      </c>
    </row>
    <row r="18490" spans="4:6" ht="15" customHeight="1">
      <c r="D18490" s="119" t="s">
        <v>26476</v>
      </c>
      <c r="E18490" s="46" t="s">
        <v>35074</v>
      </c>
      <c r="F18490" s="121">
        <v>1.5182</v>
      </c>
    </row>
    <row r="18491" spans="4:6" ht="15" customHeight="1">
      <c r="D18491" s="119" t="s">
        <v>26475</v>
      </c>
      <c r="E18491" s="46" t="s">
        <v>26476</v>
      </c>
      <c r="F18491" s="121">
        <v>1.0047999999999999</v>
      </c>
    </row>
    <row r="18492" spans="4:6" ht="15" customHeight="1">
      <c r="D18492" s="119" t="s">
        <v>26473</v>
      </c>
      <c r="E18492" s="46" t="s">
        <v>26475</v>
      </c>
      <c r="F18492" s="121">
        <v>0.64680000000000004</v>
      </c>
    </row>
    <row r="18493" spans="4:6" ht="15" customHeight="1">
      <c r="D18493" s="119" t="s">
        <v>26471</v>
      </c>
      <c r="E18493" s="46" t="s">
        <v>26473</v>
      </c>
      <c r="F18493" s="121">
        <v>0.57379999999999998</v>
      </c>
    </row>
    <row r="18494" spans="4:6" ht="15" customHeight="1">
      <c r="D18494" s="119" t="s">
        <v>26469</v>
      </c>
      <c r="E18494" s="46" t="s">
        <v>26471</v>
      </c>
      <c r="F18494" s="121">
        <v>3.8281999999999998</v>
      </c>
    </row>
    <row r="18495" spans="4:6" ht="15" customHeight="1">
      <c r="D18495" s="119" t="s">
        <v>26467</v>
      </c>
      <c r="E18495" s="46" t="s">
        <v>26469</v>
      </c>
      <c r="F18495" s="121">
        <v>0.37940000000000002</v>
      </c>
    </row>
    <row r="18496" spans="4:6" ht="15" customHeight="1">
      <c r="D18496" s="119" t="s">
        <v>26465</v>
      </c>
      <c r="E18496" s="46" t="s">
        <v>26467</v>
      </c>
      <c r="F18496" s="121">
        <v>0.30359999999999998</v>
      </c>
    </row>
    <row r="18497" spans="4:6" ht="15" customHeight="1">
      <c r="D18497" s="119" t="s">
        <v>26464</v>
      </c>
      <c r="E18497" s="46" t="s">
        <v>26465</v>
      </c>
      <c r="F18497" s="121">
        <v>0.45540000000000003</v>
      </c>
    </row>
    <row r="18498" spans="4:6" ht="15" customHeight="1">
      <c r="D18498" s="119" t="s">
        <v>26462</v>
      </c>
      <c r="E18498" s="46" t="s">
        <v>26464</v>
      </c>
      <c r="F18498" s="121">
        <v>0.69679999999999997</v>
      </c>
    </row>
    <row r="18499" spans="4:6" ht="15" customHeight="1">
      <c r="D18499" s="119" t="s">
        <v>26460</v>
      </c>
      <c r="E18499" s="46" t="s">
        <v>26462</v>
      </c>
      <c r="F18499" s="121">
        <v>0.81699999999999995</v>
      </c>
    </row>
    <row r="18500" spans="4:6" ht="15" customHeight="1">
      <c r="D18500" s="119" t="s">
        <v>26458</v>
      </c>
      <c r="E18500" s="46" t="s">
        <v>26460</v>
      </c>
      <c r="F18500" s="121">
        <v>0.81699999999999995</v>
      </c>
    </row>
    <row r="18501" spans="4:6" ht="15" customHeight="1">
      <c r="D18501" s="119" t="s">
        <v>26456</v>
      </c>
      <c r="E18501" s="46" t="s">
        <v>26458</v>
      </c>
      <c r="F18501" s="121">
        <v>1.5680000000000001</v>
      </c>
    </row>
    <row r="18502" spans="4:6" ht="15" customHeight="1">
      <c r="D18502" s="119" t="s">
        <v>26454</v>
      </c>
      <c r="E18502" s="46" t="s">
        <v>26456</v>
      </c>
      <c r="F18502" s="121">
        <v>2.9003999999999999</v>
      </c>
    </row>
    <row r="18503" spans="4:6" ht="15" customHeight="1">
      <c r="D18503" s="119" t="s">
        <v>26452</v>
      </c>
      <c r="E18503" s="46" t="s">
        <v>26454</v>
      </c>
      <c r="F18503" s="121">
        <v>2.9003999999999999</v>
      </c>
    </row>
    <row r="18504" spans="4:6" ht="15" customHeight="1">
      <c r="D18504" s="119" t="s">
        <v>26450</v>
      </c>
      <c r="E18504" s="46" t="s">
        <v>26452</v>
      </c>
      <c r="F18504" s="121">
        <v>4.2355999999999998</v>
      </c>
    </row>
    <row r="18505" spans="4:6" ht="15" customHeight="1">
      <c r="D18505" s="119" t="s">
        <v>26448</v>
      </c>
      <c r="E18505" s="46" t="s">
        <v>26450</v>
      </c>
      <c r="F18505" s="121">
        <v>4.2355999999999998</v>
      </c>
    </row>
    <row r="18506" spans="4:6" ht="15" customHeight="1">
      <c r="D18506" s="119" t="s">
        <v>26446</v>
      </c>
      <c r="E18506" s="46" t="s">
        <v>26448</v>
      </c>
      <c r="F18506" s="121">
        <v>4.2355999999999998</v>
      </c>
    </row>
    <row r="18507" spans="4:6" ht="15" customHeight="1">
      <c r="D18507" s="119" t="s">
        <v>26444</v>
      </c>
      <c r="E18507" s="46" t="s">
        <v>26446</v>
      </c>
      <c r="F18507" s="121">
        <v>1.8218000000000001</v>
      </c>
    </row>
    <row r="18508" spans="4:6" ht="15" customHeight="1">
      <c r="D18508" s="119" t="s">
        <v>26442</v>
      </c>
      <c r="E18508" s="46" t="s">
        <v>26444</v>
      </c>
      <c r="F18508" s="121">
        <v>1.002</v>
      </c>
    </row>
    <row r="18509" spans="4:6" ht="15" customHeight="1">
      <c r="D18509" s="119" t="s">
        <v>26440</v>
      </c>
      <c r="E18509" s="46" t="s">
        <v>26442</v>
      </c>
      <c r="F18509" s="121">
        <v>2.0038</v>
      </c>
    </row>
    <row r="18510" spans="4:6" ht="15" customHeight="1">
      <c r="D18510" s="119" t="s">
        <v>26438</v>
      </c>
      <c r="E18510" s="46" t="s">
        <v>26440</v>
      </c>
      <c r="F18510" s="121">
        <v>1.3664000000000001</v>
      </c>
    </row>
    <row r="18511" spans="4:6" ht="15" customHeight="1">
      <c r="D18511" s="119" t="s">
        <v>26437</v>
      </c>
      <c r="E18511" s="46" t="s">
        <v>26438</v>
      </c>
      <c r="F18511" s="121">
        <v>1.9987999999999999</v>
      </c>
    </row>
    <row r="18512" spans="4:6" ht="15" customHeight="1">
      <c r="D18512" s="119" t="s">
        <v>26436</v>
      </c>
      <c r="E18512" s="46" t="s">
        <v>26437</v>
      </c>
      <c r="F18512" s="121">
        <v>3.9876</v>
      </c>
    </row>
    <row r="18513" spans="4:6" ht="15" customHeight="1">
      <c r="D18513" s="119" t="s">
        <v>33890</v>
      </c>
      <c r="E18513" s="46" t="s">
        <v>26436</v>
      </c>
      <c r="F18513" s="121">
        <v>5.6180000000000003</v>
      </c>
    </row>
    <row r="18514" spans="4:6" ht="15" customHeight="1">
      <c r="D18514" s="119" t="s">
        <v>26434</v>
      </c>
      <c r="E18514" s="46" t="s">
        <v>33890</v>
      </c>
      <c r="F18514" s="121">
        <v>1.3664000000000001</v>
      </c>
    </row>
    <row r="18515" spans="4:6" ht="15" customHeight="1">
      <c r="D18515" s="119" t="s">
        <v>26432</v>
      </c>
      <c r="E18515" s="46" t="s">
        <v>26434</v>
      </c>
      <c r="F18515" s="121">
        <v>3.8256000000000001</v>
      </c>
    </row>
    <row r="18516" spans="4:6" ht="15" customHeight="1">
      <c r="D18516" s="119" t="s">
        <v>26430</v>
      </c>
      <c r="E18516" s="46" t="s">
        <v>26432</v>
      </c>
      <c r="F18516" s="121">
        <v>2.8338000000000001</v>
      </c>
    </row>
    <row r="18517" spans="4:6" ht="15" customHeight="1">
      <c r="D18517" s="119" t="s">
        <v>26428</v>
      </c>
      <c r="E18517" s="46" t="s">
        <v>26430</v>
      </c>
      <c r="F18517" s="121">
        <v>3.6434000000000002</v>
      </c>
    </row>
    <row r="18518" spans="4:6" ht="15" customHeight="1">
      <c r="D18518" s="119" t="s">
        <v>33894</v>
      </c>
      <c r="E18518" s="46" t="s">
        <v>26428</v>
      </c>
      <c r="F18518" s="121">
        <v>17.453199999999999</v>
      </c>
    </row>
    <row r="18519" spans="4:6" ht="15" customHeight="1">
      <c r="D18519" s="119" t="s">
        <v>26426</v>
      </c>
      <c r="E18519" s="46" t="s">
        <v>33894</v>
      </c>
      <c r="F18519" s="121">
        <v>2.1951999999999998</v>
      </c>
    </row>
    <row r="18520" spans="4:6" ht="15" customHeight="1">
      <c r="D18520" s="119" t="s">
        <v>26553</v>
      </c>
      <c r="E18520" s="46" t="s">
        <v>26426</v>
      </c>
      <c r="F18520" s="121">
        <v>7.5906000000000002</v>
      </c>
    </row>
    <row r="18521" spans="4:6" ht="15" customHeight="1">
      <c r="D18521" s="119" t="s">
        <v>33902</v>
      </c>
      <c r="E18521" s="46" t="s">
        <v>26553</v>
      </c>
      <c r="F18521" s="121">
        <v>6.3255999999999997</v>
      </c>
    </row>
    <row r="18522" spans="4:6" ht="15" customHeight="1">
      <c r="D18522" s="119" t="s">
        <v>33899</v>
      </c>
      <c r="E18522" s="46" t="s">
        <v>33902</v>
      </c>
      <c r="F18522" s="121">
        <v>7.5906000000000002</v>
      </c>
    </row>
    <row r="18523" spans="4:6" ht="15" customHeight="1">
      <c r="D18523" s="119" t="s">
        <v>26551</v>
      </c>
      <c r="E18523" s="46" t="s">
        <v>33899</v>
      </c>
      <c r="F18523" s="121">
        <v>10.930400000000001</v>
      </c>
    </row>
    <row r="18524" spans="4:6" ht="15" customHeight="1">
      <c r="D18524" s="119" t="s">
        <v>26549</v>
      </c>
      <c r="E18524" s="46" t="s">
        <v>26551</v>
      </c>
      <c r="F18524" s="121">
        <v>23.682600000000001</v>
      </c>
    </row>
    <row r="18525" spans="4:6" ht="15" customHeight="1">
      <c r="D18525" s="119" t="s">
        <v>26547</v>
      </c>
      <c r="E18525" s="46" t="s">
        <v>26549</v>
      </c>
      <c r="F18525" s="121">
        <v>40.078200000000002</v>
      </c>
    </row>
    <row r="18526" spans="4:6" ht="15" customHeight="1">
      <c r="D18526" s="119" t="s">
        <v>26546</v>
      </c>
      <c r="E18526" s="46" t="s">
        <v>26547</v>
      </c>
      <c r="F18526" s="121">
        <v>15.940200000000001</v>
      </c>
    </row>
    <row r="18527" spans="4:6" ht="15" customHeight="1">
      <c r="D18527" s="119" t="s">
        <v>26545</v>
      </c>
      <c r="E18527" s="46" t="s">
        <v>26546</v>
      </c>
      <c r="F18527" s="121">
        <v>7.8941999999999997</v>
      </c>
    </row>
    <row r="18528" spans="4:6" ht="15" customHeight="1">
      <c r="D18528" s="119" t="s">
        <v>26544</v>
      </c>
      <c r="E18528" s="46" t="s">
        <v>26545</v>
      </c>
      <c r="F18528" s="121">
        <v>16.395600000000002</v>
      </c>
    </row>
    <row r="18529" spans="4:6" ht="15" customHeight="1">
      <c r="D18529" s="119" t="s">
        <v>26542</v>
      </c>
      <c r="E18529" s="46" t="s">
        <v>26544</v>
      </c>
      <c r="F18529" s="121">
        <v>14.0274</v>
      </c>
    </row>
    <row r="18530" spans="4:6" ht="15" customHeight="1">
      <c r="D18530" s="119" t="s">
        <v>26540</v>
      </c>
      <c r="E18530" s="46" t="s">
        <v>26542</v>
      </c>
      <c r="F18530" s="121">
        <v>16.9422</v>
      </c>
    </row>
    <row r="18531" spans="4:6" ht="15" customHeight="1">
      <c r="D18531" s="119" t="s">
        <v>26538</v>
      </c>
      <c r="E18531" s="46" t="s">
        <v>26540</v>
      </c>
      <c r="F18531" s="121">
        <v>17.124400000000001</v>
      </c>
    </row>
    <row r="18532" spans="4:6" ht="15" customHeight="1">
      <c r="D18532" s="119" t="s">
        <v>26536</v>
      </c>
      <c r="E18532" s="46" t="s">
        <v>26538</v>
      </c>
      <c r="F18532" s="121">
        <v>18.217400000000001</v>
      </c>
    </row>
    <row r="18533" spans="4:6" ht="15" customHeight="1">
      <c r="D18533" s="119" t="s">
        <v>26535</v>
      </c>
      <c r="E18533" s="46" t="s">
        <v>26536</v>
      </c>
      <c r="F18533" s="121">
        <v>18.217400000000001</v>
      </c>
    </row>
    <row r="18534" spans="4:6" ht="15" customHeight="1">
      <c r="D18534" s="119" t="s">
        <v>26533</v>
      </c>
      <c r="E18534" s="46" t="s">
        <v>26535</v>
      </c>
      <c r="F18534" s="121">
        <v>14.5738</v>
      </c>
    </row>
    <row r="18535" spans="4:6" ht="15" customHeight="1">
      <c r="D18535" s="119" t="s">
        <v>26531</v>
      </c>
      <c r="E18535" s="46" t="s">
        <v>26533</v>
      </c>
      <c r="F18535" s="121">
        <v>20.039200000000001</v>
      </c>
    </row>
    <row r="18536" spans="4:6" ht="15" customHeight="1">
      <c r="D18536" s="119" t="s">
        <v>26529</v>
      </c>
      <c r="E18536" s="46" t="s">
        <v>26531</v>
      </c>
      <c r="F18536" s="121">
        <v>10.930400000000001</v>
      </c>
    </row>
    <row r="18537" spans="4:6" ht="15" customHeight="1">
      <c r="D18537" s="119" t="s">
        <v>2073</v>
      </c>
      <c r="E18537" s="46" t="s">
        <v>26529</v>
      </c>
      <c r="F18537" s="121">
        <v>5.3639999999999999</v>
      </c>
    </row>
    <row r="18538" spans="4:6" ht="15" customHeight="1">
      <c r="D18538" s="119" t="s">
        <v>2233</v>
      </c>
      <c r="E18538" s="46" t="s">
        <v>2073</v>
      </c>
      <c r="F18538" s="121">
        <v>6.2393999999999998</v>
      </c>
    </row>
    <row r="18539" spans="4:6" ht="15" customHeight="1">
      <c r="D18539" s="119" t="s">
        <v>26525</v>
      </c>
      <c r="E18539" s="46" t="s">
        <v>2233</v>
      </c>
      <c r="F18539" s="121">
        <v>4.5544000000000002</v>
      </c>
    </row>
    <row r="18540" spans="4:6" ht="15" customHeight="1">
      <c r="D18540" s="119" t="s">
        <v>26523</v>
      </c>
      <c r="E18540" s="46" t="s">
        <v>26525</v>
      </c>
      <c r="F18540" s="121">
        <v>4.5544000000000002</v>
      </c>
    </row>
    <row r="18541" spans="4:6" ht="15" customHeight="1">
      <c r="D18541" s="119" t="s">
        <v>26521</v>
      </c>
      <c r="E18541" s="46" t="s">
        <v>26523</v>
      </c>
      <c r="F18541" s="121">
        <v>4.8276000000000003</v>
      </c>
    </row>
    <row r="18542" spans="4:6" ht="15" customHeight="1">
      <c r="D18542" s="119" t="s">
        <v>2557</v>
      </c>
      <c r="E18542" s="46" t="s">
        <v>26521</v>
      </c>
      <c r="F18542" s="121">
        <v>5.8498000000000001</v>
      </c>
    </row>
    <row r="18543" spans="4:6" ht="15" customHeight="1">
      <c r="D18543" s="119" t="s">
        <v>26519</v>
      </c>
      <c r="E18543" s="46" t="s">
        <v>2557</v>
      </c>
      <c r="F18543" s="121">
        <v>7.9244000000000003</v>
      </c>
    </row>
    <row r="18544" spans="4:6" ht="15" customHeight="1">
      <c r="D18544" s="119" t="s">
        <v>26517</v>
      </c>
      <c r="E18544" s="46" t="s">
        <v>26519</v>
      </c>
      <c r="F18544" s="121">
        <v>8.8810000000000002</v>
      </c>
    </row>
    <row r="18545" spans="4:6" ht="15" customHeight="1">
      <c r="D18545" s="119" t="s">
        <v>26515</v>
      </c>
      <c r="E18545" s="46" t="s">
        <v>26517</v>
      </c>
      <c r="F18545" s="121">
        <v>6.1532</v>
      </c>
    </row>
    <row r="18546" spans="4:6" ht="15" customHeight="1">
      <c r="D18546" s="119" t="s">
        <v>36078</v>
      </c>
      <c r="E18546" s="46" t="s">
        <v>26515</v>
      </c>
      <c r="F18546" s="121">
        <v>8.9315999999999995</v>
      </c>
    </row>
    <row r="18547" spans="4:6" ht="15" customHeight="1">
      <c r="D18547" s="119" t="s">
        <v>26513</v>
      </c>
      <c r="E18547" s="46" t="s">
        <v>36078</v>
      </c>
      <c r="F18547" s="121">
        <v>7.1959999999999997</v>
      </c>
    </row>
    <row r="18548" spans="4:6" ht="15" customHeight="1">
      <c r="D18548" s="119" t="s">
        <v>2568</v>
      </c>
      <c r="E18548" s="46" t="s">
        <v>26513</v>
      </c>
      <c r="F18548" s="121">
        <v>6.4391999999999996</v>
      </c>
    </row>
    <row r="18549" spans="4:6" ht="15" customHeight="1">
      <c r="D18549" s="119" t="s">
        <v>26510</v>
      </c>
      <c r="E18549" s="46" t="s">
        <v>2568</v>
      </c>
      <c r="F18549" s="121">
        <v>8.9266000000000005</v>
      </c>
    </row>
    <row r="18550" spans="4:6" ht="15" customHeight="1">
      <c r="D18550" s="119" t="s">
        <v>26508</v>
      </c>
      <c r="E18550" s="46" t="s">
        <v>26510</v>
      </c>
      <c r="F18550" s="121">
        <v>5.7839999999999998</v>
      </c>
    </row>
    <row r="18551" spans="4:6" ht="15" customHeight="1">
      <c r="D18551" s="119" t="s">
        <v>26506</v>
      </c>
      <c r="E18551" s="46" t="s">
        <v>26508</v>
      </c>
      <c r="F18551" s="121">
        <v>16.395600000000002</v>
      </c>
    </row>
    <row r="18552" spans="4:6" ht="15" customHeight="1">
      <c r="D18552" s="119" t="s">
        <v>26504</v>
      </c>
      <c r="E18552" s="46" t="s">
        <v>26506</v>
      </c>
      <c r="F18552" s="121">
        <v>25.5044</v>
      </c>
    </row>
    <row r="18553" spans="4:6" ht="15" customHeight="1">
      <c r="D18553" s="119" t="s">
        <v>26502</v>
      </c>
      <c r="E18553" s="46" t="s">
        <v>26504</v>
      </c>
      <c r="F18553" s="121">
        <v>16.395600000000002</v>
      </c>
    </row>
    <row r="18554" spans="4:6" ht="15" customHeight="1">
      <c r="D18554" s="119" t="s">
        <v>26500</v>
      </c>
      <c r="E18554" s="46" t="s">
        <v>26502</v>
      </c>
      <c r="F18554" s="121">
        <v>7.5906000000000002</v>
      </c>
    </row>
    <row r="18555" spans="4:6" ht="15" customHeight="1">
      <c r="D18555" s="119" t="s">
        <v>26498</v>
      </c>
      <c r="E18555" s="46" t="s">
        <v>26500</v>
      </c>
      <c r="F18555" s="121">
        <v>18.217400000000001</v>
      </c>
    </row>
    <row r="18556" spans="4:6" ht="15" customHeight="1">
      <c r="D18556" s="119" t="s">
        <v>26496</v>
      </c>
      <c r="E18556" s="46" t="s">
        <v>26498</v>
      </c>
      <c r="F18556" s="121">
        <v>23.682600000000001</v>
      </c>
    </row>
    <row r="18557" spans="4:6" ht="15" customHeight="1">
      <c r="D18557" s="119" t="s">
        <v>26494</v>
      </c>
      <c r="E18557" s="46" t="s">
        <v>26496</v>
      </c>
      <c r="F18557" s="121">
        <v>30.741800000000001</v>
      </c>
    </row>
    <row r="18558" spans="4:6" ht="15" customHeight="1">
      <c r="D18558" s="119" t="s">
        <v>26493</v>
      </c>
      <c r="E18558" s="46" t="s">
        <v>26494</v>
      </c>
      <c r="F18558" s="121">
        <v>13.071</v>
      </c>
    </row>
    <row r="18559" spans="4:6" ht="15" customHeight="1">
      <c r="D18559" s="119" t="s">
        <v>26491</v>
      </c>
      <c r="E18559" s="46" t="s">
        <v>26493</v>
      </c>
      <c r="F18559" s="121">
        <v>9.7918000000000003</v>
      </c>
    </row>
    <row r="18560" spans="4:6" ht="15" customHeight="1">
      <c r="D18560" s="119" t="s">
        <v>26489</v>
      </c>
      <c r="E18560" s="46" t="s">
        <v>26491</v>
      </c>
      <c r="F18560" s="121">
        <v>13.071</v>
      </c>
    </row>
    <row r="18561" spans="4:6" ht="15" customHeight="1">
      <c r="D18561" s="119" t="s">
        <v>26487</v>
      </c>
      <c r="E18561" s="46" t="s">
        <v>26489</v>
      </c>
      <c r="F18561" s="121">
        <v>8.3496000000000006</v>
      </c>
    </row>
    <row r="18562" spans="4:6" ht="15" customHeight="1">
      <c r="D18562" s="119" t="s">
        <v>3841</v>
      </c>
      <c r="E18562" s="46" t="s">
        <v>26487</v>
      </c>
      <c r="F18562" s="121">
        <v>11.7654</v>
      </c>
    </row>
    <row r="18563" spans="4:6" ht="15" customHeight="1">
      <c r="D18563" s="119" t="s">
        <v>26484</v>
      </c>
      <c r="E18563" s="46" t="s">
        <v>3841</v>
      </c>
      <c r="F18563" s="121">
        <v>10.7026</v>
      </c>
    </row>
    <row r="18564" spans="4:6" ht="15" customHeight="1">
      <c r="D18564" s="119" t="s">
        <v>3851</v>
      </c>
      <c r="E18564" s="46" t="s">
        <v>26484</v>
      </c>
      <c r="F18564" s="121">
        <v>8.5014000000000003</v>
      </c>
    </row>
    <row r="18565" spans="4:6" ht="15" customHeight="1">
      <c r="D18565" s="119" t="s">
        <v>26573</v>
      </c>
      <c r="E18565" s="46" t="s">
        <v>3851</v>
      </c>
      <c r="F18565" s="121">
        <v>2.6334</v>
      </c>
    </row>
    <row r="18566" spans="4:6" ht="15" customHeight="1">
      <c r="D18566" s="119" t="s">
        <v>26571</v>
      </c>
      <c r="E18566" s="46" t="s">
        <v>26573</v>
      </c>
      <c r="F18566" s="121">
        <v>2.6334</v>
      </c>
    </row>
    <row r="18567" spans="4:6" ht="15" customHeight="1">
      <c r="D18567" s="119" t="s">
        <v>1873</v>
      </c>
      <c r="E18567" s="46" t="s">
        <v>26571</v>
      </c>
      <c r="F18567" s="121">
        <v>63.254600000000003</v>
      </c>
    </row>
    <row r="18568" spans="4:6" ht="15" customHeight="1">
      <c r="D18568" s="119" t="s">
        <v>1885</v>
      </c>
      <c r="E18568" s="46" t="s">
        <v>1873</v>
      </c>
      <c r="F18568" s="121">
        <v>3.3904000000000001</v>
      </c>
    </row>
    <row r="18569" spans="4:6" ht="15" customHeight="1">
      <c r="D18569" s="119" t="s">
        <v>26567</v>
      </c>
      <c r="E18569" s="46" t="s">
        <v>1885</v>
      </c>
      <c r="F18569" s="121">
        <v>7.7423999999999999</v>
      </c>
    </row>
    <row r="18570" spans="4:6" ht="15" customHeight="1">
      <c r="D18570" s="119" t="s">
        <v>1888</v>
      </c>
      <c r="E18570" s="46" t="s">
        <v>26567</v>
      </c>
      <c r="F18570" s="121">
        <v>3.3904000000000001</v>
      </c>
    </row>
    <row r="18571" spans="4:6" ht="15" customHeight="1">
      <c r="D18571" s="119" t="s">
        <v>26564</v>
      </c>
      <c r="E18571" s="46" t="s">
        <v>1888</v>
      </c>
      <c r="F18571" s="121">
        <v>7.7423999999999999</v>
      </c>
    </row>
    <row r="18572" spans="4:6" ht="15" customHeight="1">
      <c r="D18572" s="119" t="s">
        <v>1896</v>
      </c>
      <c r="E18572" s="46" t="s">
        <v>26564</v>
      </c>
      <c r="F18572" s="121">
        <v>3.3904000000000001</v>
      </c>
    </row>
    <row r="18573" spans="4:6" ht="15" customHeight="1">
      <c r="D18573" s="119" t="s">
        <v>26561</v>
      </c>
      <c r="E18573" s="46" t="s">
        <v>1896</v>
      </c>
      <c r="F18573" s="121">
        <v>7.7423999999999999</v>
      </c>
    </row>
    <row r="18574" spans="4:6" ht="15" customHeight="1">
      <c r="D18574" s="119" t="s">
        <v>1899</v>
      </c>
      <c r="E18574" s="46" t="s">
        <v>26561</v>
      </c>
      <c r="F18574" s="121">
        <v>3.3904000000000001</v>
      </c>
    </row>
    <row r="18575" spans="4:6" ht="15" customHeight="1">
      <c r="D18575" s="119" t="s">
        <v>26558</v>
      </c>
      <c r="E18575" s="46" t="s">
        <v>1899</v>
      </c>
      <c r="F18575" s="121">
        <v>7.7423999999999999</v>
      </c>
    </row>
    <row r="18576" spans="4:6" ht="15" customHeight="1">
      <c r="D18576" s="119" t="s">
        <v>26557</v>
      </c>
      <c r="E18576" s="46" t="s">
        <v>26558</v>
      </c>
      <c r="F18576" s="121">
        <v>3.5615999999999999</v>
      </c>
    </row>
    <row r="18577" spans="4:6" ht="15" customHeight="1">
      <c r="D18577" s="119" t="s">
        <v>26556</v>
      </c>
      <c r="E18577" s="46" t="s">
        <v>26557</v>
      </c>
      <c r="F18577" s="121">
        <v>3.5615999999999999</v>
      </c>
    </row>
    <row r="18578" spans="4:6" ht="15" customHeight="1">
      <c r="D18578" s="119" t="s">
        <v>34360</v>
      </c>
      <c r="E18578" s="46" t="s">
        <v>26556</v>
      </c>
      <c r="F18578" s="121">
        <v>6.8086000000000002</v>
      </c>
    </row>
    <row r="18579" spans="4:6" ht="15" customHeight="1">
      <c r="D18579" s="119" t="s">
        <v>26554</v>
      </c>
      <c r="E18579" s="46" t="s">
        <v>34360</v>
      </c>
      <c r="F18579" s="121">
        <v>3.2385999999999999</v>
      </c>
    </row>
    <row r="18580" spans="4:6" ht="15" customHeight="1">
      <c r="D18580" s="119" t="s">
        <v>34358</v>
      </c>
      <c r="E18580" s="46" t="s">
        <v>26554</v>
      </c>
      <c r="F18580" s="121">
        <v>5.2375999999999996</v>
      </c>
    </row>
    <row r="18581" spans="4:6" ht="15" customHeight="1">
      <c r="D18581" s="119" t="s">
        <v>26594</v>
      </c>
      <c r="E18581" s="46" t="s">
        <v>34358</v>
      </c>
      <c r="F18581" s="121">
        <v>5.6929999999999996</v>
      </c>
    </row>
    <row r="18582" spans="4:6" ht="15" customHeight="1">
      <c r="D18582" s="119" t="s">
        <v>26592</v>
      </c>
      <c r="E18582" s="46" t="s">
        <v>26594</v>
      </c>
      <c r="F18582" s="121">
        <v>4.782</v>
      </c>
    </row>
    <row r="18583" spans="4:6" ht="15" customHeight="1">
      <c r="D18583" s="119" t="s">
        <v>26590</v>
      </c>
      <c r="E18583" s="46" t="s">
        <v>26592</v>
      </c>
      <c r="F18583" s="121">
        <v>4.782</v>
      </c>
    </row>
    <row r="18584" spans="4:6" ht="15" customHeight="1">
      <c r="D18584" s="119" t="s">
        <v>26588</v>
      </c>
      <c r="E18584" s="46" t="s">
        <v>26590</v>
      </c>
      <c r="F18584" s="121">
        <v>2.2772000000000001</v>
      </c>
    </row>
    <row r="18585" spans="4:6" ht="15" customHeight="1">
      <c r="D18585" s="119" t="s">
        <v>26586</v>
      </c>
      <c r="E18585" s="46" t="s">
        <v>26588</v>
      </c>
      <c r="F18585" s="121">
        <v>3.6434000000000002</v>
      </c>
    </row>
    <row r="18586" spans="4:6" ht="15" customHeight="1">
      <c r="D18586" s="119" t="s">
        <v>26584</v>
      </c>
      <c r="E18586" s="46" t="s">
        <v>26586</v>
      </c>
      <c r="F18586" s="121">
        <v>7.9518000000000004</v>
      </c>
    </row>
    <row r="18587" spans="4:6" ht="15" customHeight="1">
      <c r="D18587" s="119" t="s">
        <v>26582</v>
      </c>
      <c r="E18587" s="46" t="s">
        <v>26584</v>
      </c>
      <c r="F18587" s="121">
        <v>5.4652000000000003</v>
      </c>
    </row>
    <row r="18588" spans="4:6" ht="15" customHeight="1">
      <c r="D18588" s="119" t="s">
        <v>26580</v>
      </c>
      <c r="E18588" s="46" t="s">
        <v>26582</v>
      </c>
      <c r="F18588" s="121">
        <v>4.5544000000000002</v>
      </c>
    </row>
    <row r="18589" spans="4:6" ht="15" customHeight="1">
      <c r="D18589" s="119" t="s">
        <v>26578</v>
      </c>
      <c r="E18589" s="46" t="s">
        <v>26580</v>
      </c>
      <c r="F18589" s="121">
        <v>0.63739999999999997</v>
      </c>
    </row>
    <row r="18590" spans="4:6" ht="15" customHeight="1">
      <c r="D18590" s="119" t="s">
        <v>26576</v>
      </c>
      <c r="E18590" s="46" t="s">
        <v>26578</v>
      </c>
      <c r="F18590" s="121">
        <v>2.2772000000000001</v>
      </c>
    </row>
    <row r="18591" spans="4:6" ht="15" customHeight="1">
      <c r="D18591" s="119" t="s">
        <v>26574</v>
      </c>
      <c r="E18591" s="46" t="s">
        <v>26576</v>
      </c>
      <c r="F18591" s="121">
        <v>6.5326000000000004</v>
      </c>
    </row>
    <row r="18592" spans="4:6" ht="15" customHeight="1">
      <c r="D18592" s="119" t="s">
        <v>26612</v>
      </c>
      <c r="E18592" s="46" t="s">
        <v>26574</v>
      </c>
      <c r="F18592" s="121">
        <v>0.75900000000000001</v>
      </c>
    </row>
    <row r="18593" spans="4:6" ht="15" customHeight="1">
      <c r="D18593" s="119" t="s">
        <v>26610</v>
      </c>
      <c r="E18593" s="46" t="s">
        <v>26612</v>
      </c>
      <c r="F18593" s="121">
        <v>1.6648000000000001</v>
      </c>
    </row>
    <row r="18594" spans="4:6" ht="15" customHeight="1">
      <c r="D18594" s="119" t="s">
        <v>26608</v>
      </c>
      <c r="E18594" s="46" t="s">
        <v>26610</v>
      </c>
      <c r="F18594" s="121">
        <v>1.9332</v>
      </c>
    </row>
    <row r="18595" spans="4:6" ht="15" customHeight="1">
      <c r="D18595" s="119" t="s">
        <v>26624</v>
      </c>
      <c r="E18595" s="46" t="s">
        <v>26608</v>
      </c>
      <c r="F18595" s="121">
        <v>9.1088000000000005</v>
      </c>
    </row>
    <row r="18596" spans="4:6" ht="15" customHeight="1">
      <c r="D18596" s="119" t="s">
        <v>4147</v>
      </c>
      <c r="E18596" s="46" t="s">
        <v>26624</v>
      </c>
      <c r="F18596" s="121">
        <v>13.8634</v>
      </c>
    </row>
    <row r="18597" spans="4:6" ht="15" customHeight="1">
      <c r="D18597" s="119" t="s">
        <v>4159</v>
      </c>
      <c r="E18597" s="46" t="s">
        <v>4147</v>
      </c>
      <c r="F18597" s="121">
        <v>9.1088000000000005</v>
      </c>
    </row>
    <row r="18598" spans="4:6" ht="15" customHeight="1">
      <c r="D18598" s="119" t="s">
        <v>26621</v>
      </c>
      <c r="E18598" s="46" t="s">
        <v>4159</v>
      </c>
      <c r="F18598" s="121">
        <v>9.1088000000000005</v>
      </c>
    </row>
    <row r="18599" spans="4:6" ht="15" customHeight="1">
      <c r="D18599" s="119" t="s">
        <v>26619</v>
      </c>
      <c r="E18599" s="46" t="s">
        <v>26621</v>
      </c>
      <c r="F18599" s="121">
        <v>9.1088000000000005</v>
      </c>
    </row>
    <row r="18600" spans="4:6" ht="15" customHeight="1">
      <c r="D18600" s="119" t="s">
        <v>26614</v>
      </c>
      <c r="E18600" s="46" t="s">
        <v>26619</v>
      </c>
      <c r="F18600" s="121">
        <v>13.8634</v>
      </c>
    </row>
    <row r="18601" spans="4:6" ht="15" customHeight="1">
      <c r="D18601" s="119" t="s">
        <v>26617</v>
      </c>
      <c r="E18601" s="46" t="s">
        <v>26614</v>
      </c>
      <c r="F18601" s="121">
        <v>9.1088000000000005</v>
      </c>
    </row>
    <row r="18602" spans="4:6" ht="15" customHeight="1">
      <c r="D18602" s="119" t="s">
        <v>26647</v>
      </c>
      <c r="E18602" s="46" t="s">
        <v>26617</v>
      </c>
      <c r="F18602" s="121">
        <v>7.1630000000000003</v>
      </c>
    </row>
    <row r="18603" spans="4:6" ht="15" customHeight="1">
      <c r="D18603" s="119" t="s">
        <v>26645</v>
      </c>
      <c r="E18603" s="46" t="s">
        <v>26647</v>
      </c>
      <c r="F18603" s="121">
        <v>7.1630000000000003</v>
      </c>
    </row>
    <row r="18604" spans="4:6" ht="15" customHeight="1">
      <c r="D18604" s="119" t="s">
        <v>26643</v>
      </c>
      <c r="E18604" s="46" t="s">
        <v>26645</v>
      </c>
      <c r="F18604" s="121">
        <v>1.3126</v>
      </c>
    </row>
    <row r="18605" spans="4:6" ht="15" customHeight="1">
      <c r="D18605" s="119" t="s">
        <v>26641</v>
      </c>
      <c r="E18605" s="46" t="s">
        <v>26643</v>
      </c>
      <c r="F18605" s="121">
        <v>3.6158000000000001</v>
      </c>
    </row>
    <row r="18606" spans="4:6" ht="15" customHeight="1">
      <c r="D18606" s="119" t="s">
        <v>26639</v>
      </c>
      <c r="E18606" s="46" t="s">
        <v>26641</v>
      </c>
      <c r="F18606" s="121">
        <v>0.9204</v>
      </c>
    </row>
    <row r="18607" spans="4:6" ht="15" customHeight="1">
      <c r="D18607" s="119" t="s">
        <v>26637</v>
      </c>
      <c r="E18607" s="46" t="s">
        <v>26639</v>
      </c>
      <c r="F18607" s="121">
        <v>0.88039999999999996</v>
      </c>
    </row>
    <row r="18608" spans="4:6" ht="15" customHeight="1">
      <c r="D18608" s="119" t="s">
        <v>26606</v>
      </c>
      <c r="E18608" s="46" t="s">
        <v>26637</v>
      </c>
      <c r="F18608" s="121">
        <v>74.326800000000006</v>
      </c>
    </row>
    <row r="18609" spans="4:6" ht="15" customHeight="1">
      <c r="D18609" s="119" t="s">
        <v>26635</v>
      </c>
      <c r="E18609" s="46" t="s">
        <v>26606</v>
      </c>
      <c r="F18609" s="121">
        <v>2.6314000000000002</v>
      </c>
    </row>
    <row r="18610" spans="4:6" ht="15" customHeight="1">
      <c r="D18610" s="119" t="s">
        <v>26634</v>
      </c>
      <c r="E18610" s="46" t="s">
        <v>26635</v>
      </c>
      <c r="F18610" s="121">
        <v>2.6314000000000002</v>
      </c>
    </row>
    <row r="18611" spans="4:6" ht="15" customHeight="1">
      <c r="D18611" s="119" t="s">
        <v>26632</v>
      </c>
      <c r="E18611" s="46" t="s">
        <v>26634</v>
      </c>
      <c r="F18611" s="121">
        <v>2.6314000000000002</v>
      </c>
    </row>
    <row r="18612" spans="4:6" ht="15" customHeight="1">
      <c r="D18612" s="119" t="s">
        <v>26630</v>
      </c>
      <c r="E18612" s="46" t="s">
        <v>26632</v>
      </c>
      <c r="F18612" s="121">
        <v>2.6314000000000002</v>
      </c>
    </row>
    <row r="18613" spans="4:6" ht="15" customHeight="1">
      <c r="D18613" s="119" t="s">
        <v>26604</v>
      </c>
      <c r="E18613" s="46" t="s">
        <v>26630</v>
      </c>
      <c r="F18613" s="121">
        <v>4.0481999999999996</v>
      </c>
    </row>
    <row r="18614" spans="4:6" ht="15" customHeight="1">
      <c r="D18614" s="119" t="s">
        <v>26602</v>
      </c>
      <c r="E18614" s="46" t="s">
        <v>26604</v>
      </c>
      <c r="F18614" s="121">
        <v>4.0481999999999996</v>
      </c>
    </row>
    <row r="18615" spans="4:6" ht="15" customHeight="1">
      <c r="D18615" s="119" t="s">
        <v>26628</v>
      </c>
      <c r="E18615" s="46" t="s">
        <v>26602</v>
      </c>
      <c r="F18615" s="121">
        <v>0.69259999999999999</v>
      </c>
    </row>
    <row r="18616" spans="4:6" ht="15" customHeight="1">
      <c r="D18616" s="119" t="s">
        <v>26626</v>
      </c>
      <c r="E18616" s="46" t="s">
        <v>26628</v>
      </c>
      <c r="F18616" s="121">
        <v>1.0958000000000001</v>
      </c>
    </row>
    <row r="18617" spans="4:6" ht="15" customHeight="1">
      <c r="D18617" s="119" t="s">
        <v>26600</v>
      </c>
      <c r="E18617" s="46" t="s">
        <v>26626</v>
      </c>
      <c r="F18617" s="121">
        <v>18.217400000000001</v>
      </c>
    </row>
    <row r="18618" spans="4:6" ht="15" customHeight="1">
      <c r="D18618" s="119" t="s">
        <v>26598</v>
      </c>
      <c r="E18618" s="46" t="s">
        <v>26600</v>
      </c>
      <c r="F18618" s="121">
        <v>20.241599999999998</v>
      </c>
    </row>
    <row r="18619" spans="4:6" ht="15" customHeight="1">
      <c r="D18619" s="119" t="s">
        <v>26596</v>
      </c>
      <c r="E18619" s="46" t="s">
        <v>26598</v>
      </c>
      <c r="F18619" s="121">
        <v>10.525600000000001</v>
      </c>
    </row>
    <row r="18620" spans="4:6" ht="15" customHeight="1">
      <c r="D18620" s="119" t="s">
        <v>26655</v>
      </c>
      <c r="E18620" s="46" t="s">
        <v>26596</v>
      </c>
      <c r="F18620" s="121">
        <v>7.1002000000000001</v>
      </c>
    </row>
    <row r="18621" spans="4:6" ht="15" customHeight="1">
      <c r="D18621" s="119" t="s">
        <v>26653</v>
      </c>
      <c r="E18621" s="46" t="s">
        <v>26655</v>
      </c>
      <c r="F18621" s="121">
        <v>4.0990000000000002</v>
      </c>
    </row>
    <row r="18622" spans="4:6" ht="15" customHeight="1">
      <c r="D18622" s="119" t="s">
        <v>26651</v>
      </c>
      <c r="E18622" s="46" t="s">
        <v>26653</v>
      </c>
      <c r="F18622" s="121">
        <v>8.7441999999999993</v>
      </c>
    </row>
    <row r="18623" spans="4:6" ht="15" customHeight="1">
      <c r="D18623" s="119" t="s">
        <v>26649</v>
      </c>
      <c r="E18623" s="46" t="s">
        <v>26651</v>
      </c>
      <c r="F18623" s="121">
        <v>9.5641999999999996</v>
      </c>
    </row>
    <row r="18624" spans="4:6" ht="15" customHeight="1">
      <c r="D18624" s="119" t="s">
        <v>26661</v>
      </c>
      <c r="E18624" s="46" t="s">
        <v>26649</v>
      </c>
      <c r="F18624" s="121">
        <v>7.2869999999999999</v>
      </c>
    </row>
    <row r="18625" spans="4:6" ht="15" customHeight="1">
      <c r="D18625" s="119" t="s">
        <v>26659</v>
      </c>
      <c r="E18625" s="46" t="s">
        <v>26661</v>
      </c>
      <c r="F18625" s="121">
        <v>10.930400000000001</v>
      </c>
    </row>
    <row r="18626" spans="4:6" ht="15" customHeight="1">
      <c r="D18626" s="119" t="s">
        <v>26657</v>
      </c>
      <c r="E18626" s="46" t="s">
        <v>26659</v>
      </c>
      <c r="F18626" s="121">
        <v>16.395600000000002</v>
      </c>
    </row>
    <row r="18627" spans="4:6" ht="15" customHeight="1">
      <c r="D18627" s="119" t="s">
        <v>17254</v>
      </c>
      <c r="E18627" s="46" t="s">
        <v>26657</v>
      </c>
      <c r="F18627" s="121">
        <v>8.0885999999999996</v>
      </c>
    </row>
    <row r="18628" spans="4:6" ht="15" customHeight="1">
      <c r="D18628" s="119" t="s">
        <v>17252</v>
      </c>
      <c r="E18628" s="46" t="s">
        <v>17254</v>
      </c>
      <c r="F18628" s="121">
        <v>8.0885999999999996</v>
      </c>
    </row>
    <row r="18629" spans="4:6" ht="15" customHeight="1">
      <c r="D18629" s="119" t="s">
        <v>17251</v>
      </c>
      <c r="E18629" s="46" t="s">
        <v>17252</v>
      </c>
      <c r="F18629" s="121">
        <v>11.677199999999999</v>
      </c>
    </row>
    <row r="18630" spans="4:6" ht="15" customHeight="1">
      <c r="D18630" s="119" t="s">
        <v>17249</v>
      </c>
      <c r="E18630" s="46" t="s">
        <v>17251</v>
      </c>
      <c r="F18630" s="121">
        <v>0.7288</v>
      </c>
    </row>
    <row r="18631" spans="4:6" ht="15" customHeight="1">
      <c r="D18631" s="119" t="s">
        <v>26672</v>
      </c>
      <c r="E18631" s="46" t="s">
        <v>17249</v>
      </c>
      <c r="F18631" s="121">
        <v>1.8976</v>
      </c>
    </row>
    <row r="18632" spans="4:6" ht="15" customHeight="1">
      <c r="D18632" s="119" t="s">
        <v>17247</v>
      </c>
      <c r="E18632" s="46" t="s">
        <v>26672</v>
      </c>
      <c r="F18632" s="121">
        <v>11.677199999999999</v>
      </c>
    </row>
    <row r="18633" spans="4:6" ht="15" customHeight="1">
      <c r="D18633" s="119" t="s">
        <v>26670</v>
      </c>
      <c r="E18633" s="46" t="s">
        <v>17247</v>
      </c>
      <c r="F18633" s="121">
        <v>1.5182</v>
      </c>
    </row>
    <row r="18634" spans="4:6" ht="15" customHeight="1">
      <c r="D18634" s="119" t="s">
        <v>8109</v>
      </c>
      <c r="E18634" s="46" t="s">
        <v>26670</v>
      </c>
      <c r="F18634" s="121">
        <v>13.663</v>
      </c>
    </row>
    <row r="18635" spans="4:6" ht="15" customHeight="1">
      <c r="D18635" s="119" t="s">
        <v>8118</v>
      </c>
      <c r="E18635" s="46" t="s">
        <v>8109</v>
      </c>
      <c r="F18635" s="121">
        <v>1.9481999999999999</v>
      </c>
    </row>
    <row r="18636" spans="4:6" ht="15" customHeight="1">
      <c r="D18636" s="119" t="s">
        <v>8126</v>
      </c>
      <c r="E18636" s="46" t="s">
        <v>8118</v>
      </c>
      <c r="F18636" s="121">
        <v>9.4822000000000006</v>
      </c>
    </row>
    <row r="18637" spans="4:6" ht="15" customHeight="1">
      <c r="D18637" s="119" t="s">
        <v>8135</v>
      </c>
      <c r="E18637" s="46" t="s">
        <v>8126</v>
      </c>
      <c r="F18637" s="121">
        <v>9.4822000000000006</v>
      </c>
    </row>
    <row r="18638" spans="4:6" ht="15" customHeight="1">
      <c r="D18638" s="119" t="s">
        <v>26665</v>
      </c>
      <c r="E18638" s="46" t="s">
        <v>8135</v>
      </c>
      <c r="F18638" s="121">
        <v>9.4822000000000006</v>
      </c>
    </row>
    <row r="18639" spans="4:6" ht="15" customHeight="1">
      <c r="D18639" s="119" t="s">
        <v>26663</v>
      </c>
      <c r="E18639" s="46" t="s">
        <v>26665</v>
      </c>
      <c r="F18639" s="121">
        <v>9.4822000000000006</v>
      </c>
    </row>
    <row r="18640" spans="4:6" ht="15" customHeight="1">
      <c r="D18640" s="119" t="s">
        <v>86</v>
      </c>
      <c r="E18640" s="46" t="s">
        <v>26663</v>
      </c>
      <c r="F18640" s="121">
        <v>26.1874</v>
      </c>
    </row>
    <row r="18641" spans="4:6" ht="15" customHeight="1">
      <c r="D18641" s="119" t="s">
        <v>33910</v>
      </c>
      <c r="E18641" s="46" t="s">
        <v>86</v>
      </c>
      <c r="F18641" s="121">
        <v>20.494599999999998</v>
      </c>
    </row>
    <row r="18642" spans="4:6" ht="15" customHeight="1">
      <c r="D18642" s="119" t="s">
        <v>8719</v>
      </c>
      <c r="E18642" s="46" t="s">
        <v>33910</v>
      </c>
      <c r="F18642" s="121">
        <v>22.873000000000001</v>
      </c>
    </row>
    <row r="18643" spans="4:6" ht="15" customHeight="1">
      <c r="D18643" s="119" t="s">
        <v>8724</v>
      </c>
      <c r="E18643" s="46" t="s">
        <v>8719</v>
      </c>
      <c r="F18643" s="121">
        <v>21.202999999999999</v>
      </c>
    </row>
    <row r="18644" spans="4:6" ht="15" customHeight="1">
      <c r="D18644" s="119" t="s">
        <v>26691</v>
      </c>
      <c r="E18644" s="46" t="s">
        <v>8724</v>
      </c>
      <c r="F18644" s="121">
        <v>21.202999999999999</v>
      </c>
    </row>
    <row r="18645" spans="4:6" ht="15" customHeight="1">
      <c r="D18645" s="119" t="s">
        <v>8735</v>
      </c>
      <c r="E18645" s="46" t="s">
        <v>26691</v>
      </c>
      <c r="F18645" s="121">
        <v>22.873000000000001</v>
      </c>
    </row>
    <row r="18646" spans="4:6" ht="15" customHeight="1">
      <c r="D18646" s="119" t="s">
        <v>26688</v>
      </c>
      <c r="E18646" s="46" t="s">
        <v>8735</v>
      </c>
      <c r="F18646" s="121">
        <v>21.632999999999999</v>
      </c>
    </row>
    <row r="18647" spans="4:6" ht="15" customHeight="1">
      <c r="D18647" s="119" t="s">
        <v>8740</v>
      </c>
      <c r="E18647" s="46" t="s">
        <v>26688</v>
      </c>
      <c r="F18647" s="121">
        <v>21.202999999999999</v>
      </c>
    </row>
    <row r="18648" spans="4:6" ht="15" customHeight="1">
      <c r="D18648" s="119" t="s">
        <v>8745</v>
      </c>
      <c r="E18648" s="46" t="s">
        <v>8740</v>
      </c>
      <c r="F18648" s="121">
        <v>21.632999999999999</v>
      </c>
    </row>
    <row r="18649" spans="4:6" ht="15" customHeight="1">
      <c r="D18649" s="119" t="s">
        <v>8756</v>
      </c>
      <c r="E18649" s="46" t="s">
        <v>8745</v>
      </c>
      <c r="F18649" s="121">
        <v>21.632999999999999</v>
      </c>
    </row>
    <row r="18650" spans="4:6" ht="15" customHeight="1">
      <c r="D18650" s="119" t="s">
        <v>26683</v>
      </c>
      <c r="E18650" s="46" t="s">
        <v>8756</v>
      </c>
      <c r="F18650" s="121">
        <v>1.7490000000000001</v>
      </c>
    </row>
    <row r="18651" spans="4:6" ht="15" customHeight="1">
      <c r="D18651" s="119" t="s">
        <v>26681</v>
      </c>
      <c r="E18651" s="46" t="s">
        <v>26683</v>
      </c>
      <c r="F18651" s="121">
        <v>2.758</v>
      </c>
    </row>
    <row r="18652" spans="4:6" ht="15" customHeight="1">
      <c r="D18652" s="119" t="s">
        <v>26679</v>
      </c>
      <c r="E18652" s="46" t="s">
        <v>26681</v>
      </c>
      <c r="F18652" s="121">
        <v>2.758</v>
      </c>
    </row>
    <row r="18653" spans="4:6" ht="15" customHeight="1">
      <c r="D18653" s="119" t="s">
        <v>26677</v>
      </c>
      <c r="E18653" s="46" t="s">
        <v>26679</v>
      </c>
      <c r="F18653" s="121">
        <v>1.7490000000000001</v>
      </c>
    </row>
    <row r="18654" spans="4:6" ht="15" customHeight="1">
      <c r="D18654" s="119" t="s">
        <v>26676</v>
      </c>
      <c r="E18654" s="46" t="s">
        <v>26677</v>
      </c>
      <c r="F18654" s="121">
        <v>2.758</v>
      </c>
    </row>
    <row r="18655" spans="4:6" ht="15" customHeight="1">
      <c r="D18655" s="119" t="s">
        <v>26674</v>
      </c>
      <c r="E18655" s="46" t="s">
        <v>26676</v>
      </c>
      <c r="F18655" s="121">
        <v>2.758</v>
      </c>
    </row>
    <row r="18656" spans="4:6" ht="15" customHeight="1">
      <c r="D18656" s="119" t="s">
        <v>73</v>
      </c>
      <c r="E18656" s="46" t="s">
        <v>26674</v>
      </c>
      <c r="F18656" s="121">
        <v>7.8436000000000003</v>
      </c>
    </row>
    <row r="18657" spans="4:6" ht="15" customHeight="1">
      <c r="D18657" s="119" t="s">
        <v>8617</v>
      </c>
      <c r="E18657" s="46" t="s">
        <v>73</v>
      </c>
      <c r="F18657" s="121">
        <v>2.8592</v>
      </c>
    </row>
    <row r="18658" spans="4:6" ht="15" customHeight="1">
      <c r="D18658" s="119" t="s">
        <v>26711</v>
      </c>
      <c r="E18658" s="46" t="s">
        <v>8617</v>
      </c>
      <c r="F18658" s="121">
        <v>6.8314000000000004</v>
      </c>
    </row>
    <row r="18659" spans="4:6" ht="15" customHeight="1">
      <c r="D18659" s="119" t="s">
        <v>26709</v>
      </c>
      <c r="E18659" s="46" t="s">
        <v>26711</v>
      </c>
      <c r="F18659" s="121">
        <v>6.8314000000000004</v>
      </c>
    </row>
    <row r="18660" spans="4:6" ht="15" customHeight="1">
      <c r="D18660" s="119" t="s">
        <v>8620</v>
      </c>
      <c r="E18660" s="46" t="s">
        <v>26709</v>
      </c>
      <c r="F18660" s="121">
        <v>3.4156</v>
      </c>
    </row>
    <row r="18661" spans="4:6" ht="15" customHeight="1">
      <c r="D18661" s="119" t="s">
        <v>26706</v>
      </c>
      <c r="E18661" s="46" t="s">
        <v>8620</v>
      </c>
      <c r="F18661" s="121">
        <v>2.4594</v>
      </c>
    </row>
    <row r="18662" spans="4:6" ht="15" customHeight="1">
      <c r="D18662" s="119" t="s">
        <v>26704</v>
      </c>
      <c r="E18662" s="46" t="s">
        <v>26706</v>
      </c>
      <c r="F18662" s="121">
        <v>6.7603999999999997</v>
      </c>
    </row>
    <row r="18663" spans="4:6" ht="15" customHeight="1">
      <c r="D18663" s="119" t="s">
        <v>26702</v>
      </c>
      <c r="E18663" s="46" t="s">
        <v>26704</v>
      </c>
      <c r="F18663" s="121">
        <v>5.875</v>
      </c>
    </row>
    <row r="18664" spans="4:6" ht="15" customHeight="1">
      <c r="D18664" s="119" t="s">
        <v>26700</v>
      </c>
      <c r="E18664" s="46" t="s">
        <v>26702</v>
      </c>
      <c r="F18664" s="121">
        <v>5.875</v>
      </c>
    </row>
    <row r="18665" spans="4:6" ht="15" customHeight="1">
      <c r="D18665" s="119" t="s">
        <v>26698</v>
      </c>
      <c r="E18665" s="46" t="s">
        <v>26700</v>
      </c>
      <c r="F18665" s="121">
        <v>4.8832000000000004</v>
      </c>
    </row>
    <row r="18666" spans="4:6" ht="15" customHeight="1">
      <c r="D18666" s="119" t="s">
        <v>8639</v>
      </c>
      <c r="E18666" s="46" t="s">
        <v>26698</v>
      </c>
      <c r="F18666" s="121">
        <v>6.3255999999999997</v>
      </c>
    </row>
    <row r="18667" spans="4:6" ht="15" customHeight="1">
      <c r="D18667" s="119" t="s">
        <v>8660</v>
      </c>
      <c r="E18667" s="46" t="s">
        <v>8639</v>
      </c>
      <c r="F18667" s="121">
        <v>1.6446000000000001</v>
      </c>
    </row>
    <row r="18668" spans="4:6" ht="15" customHeight="1">
      <c r="D18668" s="119" t="s">
        <v>6838</v>
      </c>
      <c r="E18668" s="46" t="s">
        <v>8660</v>
      </c>
      <c r="F18668" s="121">
        <v>1.0202</v>
      </c>
    </row>
    <row r="18669" spans="4:6" ht="15" customHeight="1">
      <c r="D18669" s="119" t="s">
        <v>26823</v>
      </c>
      <c r="E18669" s="46" t="s">
        <v>6838</v>
      </c>
      <c r="F18669" s="121">
        <v>4.8368000000000002</v>
      </c>
    </row>
    <row r="18670" spans="4:6" ht="15" customHeight="1">
      <c r="D18670" s="119" t="s">
        <v>6841</v>
      </c>
      <c r="E18670" s="46" t="s">
        <v>26823</v>
      </c>
      <c r="F18670" s="121">
        <v>0.87660000000000005</v>
      </c>
    </row>
    <row r="18671" spans="4:6" ht="15" customHeight="1">
      <c r="D18671" s="119" t="s">
        <v>6844</v>
      </c>
      <c r="E18671" s="46" t="s">
        <v>6841</v>
      </c>
      <c r="F18671" s="121">
        <v>0.87660000000000005</v>
      </c>
    </row>
    <row r="18672" spans="4:6" ht="15" customHeight="1">
      <c r="D18672" s="119" t="s">
        <v>26863</v>
      </c>
      <c r="E18672" s="46" t="s">
        <v>6844</v>
      </c>
      <c r="F18672" s="121">
        <v>0.76580000000000004</v>
      </c>
    </row>
    <row r="18673" spans="4:6" ht="15" customHeight="1">
      <c r="D18673" s="119" t="s">
        <v>26861</v>
      </c>
      <c r="E18673" s="46" t="s">
        <v>26863</v>
      </c>
      <c r="F18673" s="121">
        <v>0.76580000000000004</v>
      </c>
    </row>
    <row r="18674" spans="4:6" ht="15" customHeight="1">
      <c r="D18674" s="119" t="s">
        <v>26859</v>
      </c>
      <c r="E18674" s="46" t="s">
        <v>26861</v>
      </c>
      <c r="F18674" s="121">
        <v>0.76580000000000004</v>
      </c>
    </row>
    <row r="18675" spans="4:6" ht="15" customHeight="1">
      <c r="D18675" s="119" t="s">
        <v>26857</v>
      </c>
      <c r="E18675" s="46" t="s">
        <v>26859</v>
      </c>
      <c r="F18675" s="121">
        <v>0.76580000000000004</v>
      </c>
    </row>
    <row r="18676" spans="4:6" ht="15" customHeight="1">
      <c r="D18676" s="119" t="s">
        <v>26855</v>
      </c>
      <c r="E18676" s="46" t="s">
        <v>26857</v>
      </c>
      <c r="F18676" s="121">
        <v>0.70740000000000003</v>
      </c>
    </row>
    <row r="18677" spans="4:6" ht="15" customHeight="1">
      <c r="D18677" s="119" t="s">
        <v>26853</v>
      </c>
      <c r="E18677" s="46" t="s">
        <v>26855</v>
      </c>
      <c r="F18677" s="121">
        <v>0.92800000000000005</v>
      </c>
    </row>
    <row r="18678" spans="4:6" ht="15" customHeight="1">
      <c r="D18678" s="119" t="s">
        <v>26851</v>
      </c>
      <c r="E18678" s="46" t="s">
        <v>26853</v>
      </c>
      <c r="F18678" s="121">
        <v>0.92800000000000005</v>
      </c>
    </row>
    <row r="18679" spans="4:6" ht="15" customHeight="1">
      <c r="D18679" s="119" t="s">
        <v>26849</v>
      </c>
      <c r="E18679" s="46" t="s">
        <v>26851</v>
      </c>
      <c r="F18679" s="121">
        <v>1.1488</v>
      </c>
    </row>
    <row r="18680" spans="4:6" ht="15" customHeight="1">
      <c r="D18680" s="119" t="s">
        <v>6446</v>
      </c>
      <c r="E18680" s="46" t="s">
        <v>26849</v>
      </c>
      <c r="F18680" s="121">
        <v>0.49</v>
      </c>
    </row>
    <row r="18681" spans="4:6" ht="15" customHeight="1">
      <c r="D18681" s="119" t="s">
        <v>6449</v>
      </c>
      <c r="E18681" s="46" t="s">
        <v>6446</v>
      </c>
      <c r="F18681" s="121">
        <v>8.4255999999999993</v>
      </c>
    </row>
    <row r="18682" spans="4:6" ht="15" customHeight="1">
      <c r="D18682" s="119" t="s">
        <v>6452</v>
      </c>
      <c r="E18682" s="46" t="s">
        <v>6449</v>
      </c>
      <c r="F18682" s="121">
        <v>0.4844</v>
      </c>
    </row>
    <row r="18683" spans="4:6" ht="15" customHeight="1">
      <c r="D18683" s="119" t="s">
        <v>6455</v>
      </c>
      <c r="E18683" s="46" t="s">
        <v>6452</v>
      </c>
      <c r="F18683" s="121">
        <v>8.4255999999999993</v>
      </c>
    </row>
    <row r="18684" spans="4:6" ht="15" customHeight="1">
      <c r="D18684" s="119" t="s">
        <v>6458</v>
      </c>
      <c r="E18684" s="46" t="s">
        <v>6455</v>
      </c>
      <c r="F18684" s="121">
        <v>0.47120000000000001</v>
      </c>
    </row>
    <row r="18685" spans="4:6" ht="15" customHeight="1">
      <c r="D18685" s="119" t="s">
        <v>6461</v>
      </c>
      <c r="E18685" s="46" t="s">
        <v>6458</v>
      </c>
      <c r="F18685" s="121">
        <v>8.4255999999999993</v>
      </c>
    </row>
    <row r="18686" spans="4:6" ht="15" customHeight="1">
      <c r="D18686" s="119" t="s">
        <v>6504</v>
      </c>
      <c r="E18686" s="46" t="s">
        <v>6461</v>
      </c>
      <c r="F18686" s="121">
        <v>0.82899999999999996</v>
      </c>
    </row>
    <row r="18687" spans="4:6" ht="15" customHeight="1">
      <c r="D18687" s="119" t="s">
        <v>26840</v>
      </c>
      <c r="E18687" s="46" t="s">
        <v>6504</v>
      </c>
      <c r="F18687" s="121">
        <v>8.4255999999999993</v>
      </c>
    </row>
    <row r="18688" spans="4:6" ht="15" customHeight="1">
      <c r="D18688" s="119" t="s">
        <v>26838</v>
      </c>
      <c r="E18688" s="46" t="s">
        <v>26840</v>
      </c>
      <c r="F18688" s="121">
        <v>1.421</v>
      </c>
    </row>
    <row r="18689" spans="4:6" ht="15" customHeight="1">
      <c r="D18689" s="119" t="s">
        <v>26836</v>
      </c>
      <c r="E18689" s="46" t="s">
        <v>26838</v>
      </c>
      <c r="F18689" s="121">
        <v>1.421</v>
      </c>
    </row>
    <row r="18690" spans="4:6" ht="15" customHeight="1">
      <c r="D18690" s="119" t="s">
        <v>26834</v>
      </c>
      <c r="E18690" s="46" t="s">
        <v>26836</v>
      </c>
      <c r="F18690" s="121">
        <v>1.421</v>
      </c>
    </row>
    <row r="18691" spans="4:6" ht="15" customHeight="1">
      <c r="D18691" s="119" t="s">
        <v>26832</v>
      </c>
      <c r="E18691" s="46" t="s">
        <v>26834</v>
      </c>
      <c r="F18691" s="121">
        <v>1.421</v>
      </c>
    </row>
    <row r="18692" spans="4:6" ht="15" customHeight="1">
      <c r="D18692" s="119" t="s">
        <v>26830</v>
      </c>
      <c r="E18692" s="46" t="s">
        <v>26832</v>
      </c>
      <c r="F18692" s="121">
        <v>0.88680000000000003</v>
      </c>
    </row>
    <row r="18693" spans="4:6" ht="15" customHeight="1">
      <c r="D18693" s="119" t="s">
        <v>26828</v>
      </c>
      <c r="E18693" s="46" t="s">
        <v>26830</v>
      </c>
      <c r="F18693" s="121">
        <v>0.1036</v>
      </c>
    </row>
    <row r="18694" spans="4:6" ht="15" customHeight="1">
      <c r="D18694" s="119" t="s">
        <v>21342</v>
      </c>
      <c r="E18694" s="46" t="s">
        <v>26828</v>
      </c>
      <c r="F18694" s="121">
        <v>0.12659999999999999</v>
      </c>
    </row>
    <row r="18695" spans="4:6" ht="15" customHeight="1">
      <c r="D18695" s="119" t="s">
        <v>26826</v>
      </c>
      <c r="E18695" s="46" t="s">
        <v>21342</v>
      </c>
      <c r="F18695" s="121">
        <v>0.12659999999999999</v>
      </c>
    </row>
    <row r="18696" spans="4:6" ht="15" customHeight="1">
      <c r="D18696" s="119" t="s">
        <v>26915</v>
      </c>
      <c r="E18696" s="46" t="s">
        <v>26826</v>
      </c>
      <c r="F18696" s="121">
        <v>4.5544000000000002</v>
      </c>
    </row>
    <row r="18697" spans="4:6" ht="15" customHeight="1">
      <c r="D18697" s="119" t="s">
        <v>26913</v>
      </c>
      <c r="E18697" s="46" t="s">
        <v>26915</v>
      </c>
      <c r="F18697" s="121">
        <v>4.5086000000000004</v>
      </c>
    </row>
    <row r="18698" spans="4:6" ht="15" customHeight="1">
      <c r="D18698" s="119" t="s">
        <v>26912</v>
      </c>
      <c r="E18698" s="46" t="s">
        <v>26913</v>
      </c>
      <c r="F18698" s="121">
        <v>3.0059999999999998</v>
      </c>
    </row>
    <row r="18699" spans="4:6" ht="15" customHeight="1">
      <c r="D18699" s="119" t="s">
        <v>26910</v>
      </c>
      <c r="E18699" s="46" t="s">
        <v>26912</v>
      </c>
      <c r="F18699" s="121">
        <v>3.0059999999999998</v>
      </c>
    </row>
    <row r="18700" spans="4:6" ht="15" customHeight="1">
      <c r="D18700" s="119" t="s">
        <v>26909</v>
      </c>
      <c r="E18700" s="46" t="s">
        <v>26910</v>
      </c>
      <c r="F18700" s="121">
        <v>3.1332</v>
      </c>
    </row>
    <row r="18701" spans="4:6" ht="15" customHeight="1">
      <c r="D18701" s="119" t="s">
        <v>432</v>
      </c>
      <c r="E18701" s="46" t="s">
        <v>26909</v>
      </c>
      <c r="F18701" s="121">
        <v>3.1332</v>
      </c>
    </row>
    <row r="18702" spans="4:6" ht="15" customHeight="1">
      <c r="D18702" s="119" t="s">
        <v>26903</v>
      </c>
      <c r="E18702" s="46" t="s">
        <v>432</v>
      </c>
      <c r="F18702" s="121">
        <v>3.5068000000000001</v>
      </c>
    </row>
    <row r="18703" spans="4:6" ht="15" customHeight="1">
      <c r="D18703" s="119" t="s">
        <v>26901</v>
      </c>
      <c r="E18703" s="46" t="s">
        <v>26903</v>
      </c>
      <c r="F18703" s="121">
        <v>3.5068000000000001</v>
      </c>
    </row>
    <row r="18704" spans="4:6" ht="15" customHeight="1">
      <c r="D18704" s="119" t="s">
        <v>436</v>
      </c>
      <c r="E18704" s="46" t="s">
        <v>26901</v>
      </c>
      <c r="F18704" s="121">
        <v>3.8256000000000001</v>
      </c>
    </row>
    <row r="18705" spans="4:6" ht="15" customHeight="1">
      <c r="D18705" s="119" t="s">
        <v>26906</v>
      </c>
      <c r="E18705" s="46" t="s">
        <v>436</v>
      </c>
      <c r="F18705" s="121">
        <v>3.8256000000000001</v>
      </c>
    </row>
    <row r="18706" spans="4:6" ht="15" customHeight="1">
      <c r="D18706" s="119" t="s">
        <v>26904</v>
      </c>
      <c r="E18706" s="46" t="s">
        <v>26906</v>
      </c>
      <c r="F18706" s="121">
        <v>0.7742</v>
      </c>
    </row>
    <row r="18707" spans="4:6" ht="15" customHeight="1">
      <c r="D18707" s="119" t="s">
        <v>6176</v>
      </c>
      <c r="E18707" s="46" t="s">
        <v>26904</v>
      </c>
      <c r="F18707" s="121">
        <v>0.7742</v>
      </c>
    </row>
    <row r="18708" spans="4:6" ht="15" customHeight="1">
      <c r="D18708" s="119" t="s">
        <v>26898</v>
      </c>
      <c r="E18708" s="46" t="s">
        <v>6176</v>
      </c>
      <c r="F18708" s="121">
        <v>4.2901999999999996</v>
      </c>
    </row>
    <row r="18709" spans="4:6" ht="15" customHeight="1">
      <c r="D18709" s="119" t="s">
        <v>26896</v>
      </c>
      <c r="E18709" s="46" t="s">
        <v>26898</v>
      </c>
      <c r="F18709" s="121">
        <v>4.2901999999999996</v>
      </c>
    </row>
    <row r="18710" spans="4:6" ht="15" customHeight="1">
      <c r="D18710" s="119" t="s">
        <v>16937</v>
      </c>
      <c r="E18710" s="46" t="s">
        <v>26896</v>
      </c>
      <c r="F18710" s="121">
        <v>2.2679999999999998</v>
      </c>
    </row>
    <row r="18711" spans="4:6" ht="15" customHeight="1">
      <c r="D18711" s="119" t="s">
        <v>26894</v>
      </c>
      <c r="E18711" s="46" t="s">
        <v>16937</v>
      </c>
      <c r="F18711" s="121">
        <v>0.27560000000000001</v>
      </c>
    </row>
    <row r="18712" spans="4:6" ht="15" customHeight="1">
      <c r="D18712" s="119" t="s">
        <v>26892</v>
      </c>
      <c r="E18712" s="46" t="s">
        <v>26894</v>
      </c>
      <c r="F18712" s="121">
        <v>0.34620000000000001</v>
      </c>
    </row>
    <row r="18713" spans="4:6" ht="15" customHeight="1">
      <c r="D18713" s="119" t="s">
        <v>26890</v>
      </c>
      <c r="E18713" s="46" t="s">
        <v>26892</v>
      </c>
      <c r="F18713" s="121">
        <v>6.0600000000000001E-2</v>
      </c>
    </row>
    <row r="18714" spans="4:6" ht="15" customHeight="1">
      <c r="D18714" s="119" t="s">
        <v>26888</v>
      </c>
      <c r="E18714" s="46" t="s">
        <v>26890</v>
      </c>
      <c r="F18714" s="121">
        <v>0.2278</v>
      </c>
    </row>
    <row r="18715" spans="4:6" ht="15" customHeight="1">
      <c r="D18715" s="119" t="s">
        <v>26886</v>
      </c>
      <c r="E18715" s="46" t="s">
        <v>26888</v>
      </c>
      <c r="F18715" s="121">
        <v>0.48520000000000002</v>
      </c>
    </row>
    <row r="18716" spans="4:6" ht="15" customHeight="1">
      <c r="D18716" s="119" t="s">
        <v>26884</v>
      </c>
      <c r="E18716" s="46" t="s">
        <v>26886</v>
      </c>
      <c r="F18716" s="121">
        <v>0.48520000000000002</v>
      </c>
    </row>
    <row r="18717" spans="4:6" ht="15" customHeight="1">
      <c r="D18717" s="119" t="s">
        <v>26882</v>
      </c>
      <c r="E18717" s="46" t="s">
        <v>26884</v>
      </c>
      <c r="F18717" s="121">
        <v>4850.3720000000003</v>
      </c>
    </row>
    <row r="18718" spans="4:6" ht="15" customHeight="1">
      <c r="D18718" s="119" t="s">
        <v>26880</v>
      </c>
      <c r="E18718" s="46" t="s">
        <v>26882</v>
      </c>
      <c r="F18718" s="121">
        <v>0.48520000000000002</v>
      </c>
    </row>
    <row r="18719" spans="4:6" ht="15" customHeight="1">
      <c r="D18719" s="119" t="s">
        <v>26878</v>
      </c>
      <c r="E18719" s="46" t="s">
        <v>26880</v>
      </c>
      <c r="F18719" s="121">
        <v>0.25740000000000002</v>
      </c>
    </row>
    <row r="18720" spans="4:6" ht="15" customHeight="1">
      <c r="D18720" s="119" t="s">
        <v>26876</v>
      </c>
      <c r="E18720" s="46" t="s">
        <v>26878</v>
      </c>
      <c r="F18720" s="121">
        <v>0.28239999999999998</v>
      </c>
    </row>
    <row r="18721" spans="4:6" ht="15" customHeight="1">
      <c r="D18721" s="119" t="s">
        <v>431</v>
      </c>
      <c r="E18721" s="46" t="s">
        <v>26876</v>
      </c>
      <c r="F18721" s="121">
        <v>0.2278</v>
      </c>
    </row>
    <row r="18722" spans="4:6" ht="15" customHeight="1">
      <c r="D18722" s="119" t="s">
        <v>6414</v>
      </c>
      <c r="E18722" s="46" t="s">
        <v>431</v>
      </c>
      <c r="F18722" s="121">
        <v>0.43020000000000003</v>
      </c>
    </row>
    <row r="18723" spans="4:6" ht="15" customHeight="1">
      <c r="D18723" s="119" t="s">
        <v>26872</v>
      </c>
      <c r="E18723" s="46" t="s">
        <v>6414</v>
      </c>
      <c r="F18723" s="121">
        <v>3.6434000000000002</v>
      </c>
    </row>
    <row r="18724" spans="4:6" ht="15" customHeight="1">
      <c r="D18724" s="119" t="s">
        <v>26870</v>
      </c>
      <c r="E18724" s="46" t="s">
        <v>26872</v>
      </c>
      <c r="F18724" s="121">
        <v>4.4134000000000002</v>
      </c>
    </row>
    <row r="18725" spans="4:6" ht="15" customHeight="1">
      <c r="D18725" s="119" t="s">
        <v>26869</v>
      </c>
      <c r="E18725" s="46" t="s">
        <v>26870</v>
      </c>
      <c r="F18725" s="121">
        <v>0.49519999999999997</v>
      </c>
    </row>
    <row r="18726" spans="4:6" ht="15" customHeight="1">
      <c r="D18726" s="119" t="s">
        <v>26867</v>
      </c>
      <c r="E18726" s="46" t="s">
        <v>26869</v>
      </c>
      <c r="F18726" s="121">
        <v>0.49519999999999997</v>
      </c>
    </row>
    <row r="18727" spans="4:6" ht="15" customHeight="1">
      <c r="D18727" s="119" t="s">
        <v>26865</v>
      </c>
      <c r="E18727" s="46" t="s">
        <v>26867</v>
      </c>
      <c r="F18727" s="121">
        <v>0.43020000000000003</v>
      </c>
    </row>
    <row r="18728" spans="4:6" ht="15" customHeight="1">
      <c r="D18728" s="119" t="s">
        <v>27053</v>
      </c>
      <c r="E18728" s="46" t="s">
        <v>26865</v>
      </c>
      <c r="F18728" s="121">
        <v>0.3004</v>
      </c>
    </row>
    <row r="18729" spans="4:6" ht="15" customHeight="1">
      <c r="D18729" s="119" t="s">
        <v>6522</v>
      </c>
      <c r="E18729" s="46" t="s">
        <v>27053</v>
      </c>
      <c r="F18729" s="121">
        <v>24.2898</v>
      </c>
    </row>
    <row r="18730" spans="4:6" ht="15" customHeight="1">
      <c r="D18730" s="119" t="s">
        <v>6531</v>
      </c>
      <c r="E18730" s="46" t="s">
        <v>6522</v>
      </c>
      <c r="F18730" s="121">
        <v>21.470400000000001</v>
      </c>
    </row>
    <row r="18731" spans="4:6" ht="15" customHeight="1">
      <c r="D18731" s="119" t="s">
        <v>27049</v>
      </c>
      <c r="E18731" s="46" t="s">
        <v>6531</v>
      </c>
      <c r="F18731" s="121">
        <v>14.801600000000001</v>
      </c>
    </row>
    <row r="18732" spans="4:6" ht="15" customHeight="1">
      <c r="D18732" s="119" t="s">
        <v>27048</v>
      </c>
      <c r="E18732" s="46" t="s">
        <v>27049</v>
      </c>
      <c r="F18732" s="121">
        <v>12.114599999999999</v>
      </c>
    </row>
    <row r="18733" spans="4:6" ht="15" customHeight="1">
      <c r="D18733" s="119" t="s">
        <v>27046</v>
      </c>
      <c r="E18733" s="46" t="s">
        <v>27048</v>
      </c>
      <c r="F18733" s="121">
        <v>7.2141999999999999</v>
      </c>
    </row>
    <row r="18734" spans="4:6" ht="15" customHeight="1">
      <c r="D18734" s="119" t="s">
        <v>6811</v>
      </c>
      <c r="E18734" s="46" t="s">
        <v>27046</v>
      </c>
      <c r="F18734" s="121">
        <v>8.8992000000000004</v>
      </c>
    </row>
    <row r="18735" spans="4:6" ht="15" customHeight="1">
      <c r="D18735" s="119" t="s">
        <v>27043</v>
      </c>
      <c r="E18735" s="46" t="s">
        <v>6811</v>
      </c>
      <c r="F18735" s="121">
        <v>14.6196</v>
      </c>
    </row>
    <row r="18736" spans="4:6" ht="15" customHeight="1">
      <c r="D18736" s="119" t="s">
        <v>6814</v>
      </c>
      <c r="E18736" s="46" t="s">
        <v>27043</v>
      </c>
      <c r="F18736" s="121">
        <v>14.8474</v>
      </c>
    </row>
    <row r="18737" spans="4:6" ht="15" customHeight="1">
      <c r="D18737" s="119" t="s">
        <v>27040</v>
      </c>
      <c r="E18737" s="46" t="s">
        <v>6814</v>
      </c>
      <c r="F18737" s="121">
        <v>10.6572</v>
      </c>
    </row>
    <row r="18738" spans="4:6" ht="15" customHeight="1">
      <c r="D18738" s="119" t="s">
        <v>6868</v>
      </c>
      <c r="E18738" s="46" t="s">
        <v>27040</v>
      </c>
      <c r="F18738" s="121">
        <v>21.442</v>
      </c>
    </row>
    <row r="18739" spans="4:6" ht="15" customHeight="1">
      <c r="D18739" s="119" t="s">
        <v>4268</v>
      </c>
      <c r="E18739" s="46" t="s">
        <v>6868</v>
      </c>
      <c r="F18739" s="121">
        <v>14.801600000000001</v>
      </c>
    </row>
    <row r="18740" spans="4:6" ht="15" customHeight="1">
      <c r="D18740" s="119" t="s">
        <v>27059</v>
      </c>
      <c r="E18740" s="46" t="s">
        <v>4268</v>
      </c>
      <c r="F18740" s="121">
        <v>14.801600000000001</v>
      </c>
    </row>
    <row r="18741" spans="4:6" ht="15" customHeight="1">
      <c r="D18741" s="119" t="s">
        <v>27057</v>
      </c>
      <c r="E18741" s="46" t="s">
        <v>27059</v>
      </c>
      <c r="F18741" s="121">
        <v>25.0488</v>
      </c>
    </row>
    <row r="18742" spans="4:6" ht="15" customHeight="1">
      <c r="D18742" s="119" t="s">
        <v>27688</v>
      </c>
      <c r="E18742" s="46" t="s">
        <v>27057</v>
      </c>
      <c r="F18742" s="121">
        <v>54.373199999999997</v>
      </c>
    </row>
    <row r="18743" spans="4:6" ht="15" customHeight="1">
      <c r="D18743" s="119" t="s">
        <v>4542</v>
      </c>
      <c r="E18743" s="46" t="s">
        <v>27688</v>
      </c>
      <c r="F18743" s="121">
        <v>80.514200000000002</v>
      </c>
    </row>
    <row r="18744" spans="4:6" ht="15" customHeight="1">
      <c r="D18744" s="119" t="s">
        <v>27687</v>
      </c>
      <c r="E18744" s="46" t="s">
        <v>4542</v>
      </c>
      <c r="F18744" s="121">
        <v>58.555799999999998</v>
      </c>
    </row>
    <row r="18745" spans="4:6" ht="15" customHeight="1">
      <c r="D18745" s="119" t="s">
        <v>4561</v>
      </c>
      <c r="E18745" s="46" t="s">
        <v>27687</v>
      </c>
      <c r="F18745" s="121">
        <v>29.277999999999999</v>
      </c>
    </row>
    <row r="18746" spans="4:6" ht="15" customHeight="1">
      <c r="D18746" s="119" t="s">
        <v>4573</v>
      </c>
      <c r="E18746" s="46" t="s">
        <v>4561</v>
      </c>
      <c r="F18746" s="121">
        <v>40.78</v>
      </c>
    </row>
    <row r="18747" spans="4:6" ht="15" customHeight="1">
      <c r="D18747" s="119" t="s">
        <v>4583</v>
      </c>
      <c r="E18747" s="46" t="s">
        <v>4573</v>
      </c>
      <c r="F18747" s="121">
        <v>72.149199999999993</v>
      </c>
    </row>
    <row r="18748" spans="4:6" ht="15" customHeight="1">
      <c r="D18748" s="119" t="s">
        <v>4595</v>
      </c>
      <c r="E18748" s="46" t="s">
        <v>4583</v>
      </c>
      <c r="F18748" s="121">
        <v>35.5518</v>
      </c>
    </row>
    <row r="18749" spans="4:6" ht="15" customHeight="1">
      <c r="D18749" s="119" t="s">
        <v>4605</v>
      </c>
      <c r="E18749" s="46" t="s">
        <v>4595</v>
      </c>
      <c r="F18749" s="121">
        <v>48.099400000000003</v>
      </c>
    </row>
    <row r="18750" spans="4:6" ht="15" customHeight="1">
      <c r="D18750" s="119" t="s">
        <v>4617</v>
      </c>
      <c r="E18750" s="46" t="s">
        <v>4605</v>
      </c>
      <c r="F18750" s="121">
        <v>47.053800000000003</v>
      </c>
    </row>
    <row r="18751" spans="4:6" ht="15" customHeight="1">
      <c r="D18751" s="119" t="s">
        <v>4627</v>
      </c>
      <c r="E18751" s="46" t="s">
        <v>4617</v>
      </c>
      <c r="F18751" s="121">
        <v>35.5518</v>
      </c>
    </row>
    <row r="18752" spans="4:6" ht="15" customHeight="1">
      <c r="D18752" s="119" t="s">
        <v>4639</v>
      </c>
      <c r="E18752" s="46" t="s">
        <v>4627</v>
      </c>
      <c r="F18752" s="121">
        <v>52.281999999999996</v>
      </c>
    </row>
    <row r="18753" spans="4:6" ht="15" customHeight="1">
      <c r="D18753" s="119" t="s">
        <v>4648</v>
      </c>
      <c r="E18753" s="46" t="s">
        <v>4639</v>
      </c>
      <c r="F18753" s="121">
        <v>47.053800000000003</v>
      </c>
    </row>
    <row r="18754" spans="4:6" ht="15" customHeight="1">
      <c r="D18754" s="119" t="s">
        <v>4722</v>
      </c>
      <c r="E18754" s="46" t="s">
        <v>4648</v>
      </c>
      <c r="F18754" s="121">
        <v>31.369199999999999</v>
      </c>
    </row>
    <row r="18755" spans="4:6" ht="15" customHeight="1">
      <c r="D18755" s="119" t="s">
        <v>27072</v>
      </c>
      <c r="E18755" s="46" t="s">
        <v>4722</v>
      </c>
      <c r="F18755" s="121">
        <v>68.059600000000003</v>
      </c>
    </row>
    <row r="18756" spans="4:6" ht="15" customHeight="1">
      <c r="D18756" s="119" t="s">
        <v>27070</v>
      </c>
      <c r="E18756" s="46" t="s">
        <v>27072</v>
      </c>
      <c r="F18756" s="121">
        <v>68.059600000000003</v>
      </c>
    </row>
    <row r="18757" spans="4:6" ht="15" customHeight="1">
      <c r="D18757" s="119" t="s">
        <v>27068</v>
      </c>
      <c r="E18757" s="46" t="s">
        <v>27070</v>
      </c>
      <c r="F18757" s="121">
        <v>82.140799999999999</v>
      </c>
    </row>
    <row r="18758" spans="4:6" ht="15" customHeight="1">
      <c r="D18758" s="119" t="s">
        <v>27066</v>
      </c>
      <c r="E18758" s="46" t="s">
        <v>27068</v>
      </c>
      <c r="F18758" s="121">
        <v>91.528199999999998</v>
      </c>
    </row>
    <row r="18759" spans="4:6" ht="15" customHeight="1">
      <c r="D18759" s="119" t="s">
        <v>27064</v>
      </c>
      <c r="E18759" s="46" t="s">
        <v>27066</v>
      </c>
      <c r="F18759" s="121">
        <v>131.42519999999999</v>
      </c>
    </row>
    <row r="18760" spans="4:6" ht="15" customHeight="1">
      <c r="D18760" s="119" t="s">
        <v>27089</v>
      </c>
      <c r="E18760" s="46" t="s">
        <v>27064</v>
      </c>
      <c r="F18760" s="121">
        <v>32.791200000000003</v>
      </c>
    </row>
    <row r="18761" spans="4:6" ht="15" customHeight="1">
      <c r="D18761" s="119" t="s">
        <v>27087</v>
      </c>
      <c r="E18761" s="46" t="s">
        <v>27089</v>
      </c>
      <c r="F18761" s="121">
        <v>32.791200000000003</v>
      </c>
    </row>
    <row r="18762" spans="4:6" ht="15" customHeight="1">
      <c r="D18762" s="119" t="s">
        <v>27085</v>
      </c>
      <c r="E18762" s="46" t="s">
        <v>27087</v>
      </c>
      <c r="F18762" s="121">
        <v>32.791200000000003</v>
      </c>
    </row>
    <row r="18763" spans="4:6" ht="15" customHeight="1">
      <c r="D18763" s="119" t="s">
        <v>27083</v>
      </c>
      <c r="E18763" s="46" t="s">
        <v>27085</v>
      </c>
      <c r="F18763" s="121">
        <v>20.95</v>
      </c>
    </row>
    <row r="18764" spans="4:6" ht="15" customHeight="1">
      <c r="D18764" s="119" t="s">
        <v>27081</v>
      </c>
      <c r="E18764" s="46" t="s">
        <v>27083</v>
      </c>
      <c r="F18764" s="121">
        <v>20.95</v>
      </c>
    </row>
    <row r="18765" spans="4:6" ht="15" customHeight="1">
      <c r="D18765" s="119" t="s">
        <v>27079</v>
      </c>
      <c r="E18765" s="46" t="s">
        <v>27081</v>
      </c>
      <c r="F18765" s="121">
        <v>29.1478</v>
      </c>
    </row>
    <row r="18766" spans="4:6" ht="15" customHeight="1">
      <c r="D18766" s="119" t="s">
        <v>27077</v>
      </c>
      <c r="E18766" s="46" t="s">
        <v>27079</v>
      </c>
      <c r="F18766" s="121">
        <v>29.1478</v>
      </c>
    </row>
    <row r="18767" spans="4:6" ht="15" customHeight="1">
      <c r="D18767" s="119" t="s">
        <v>27075</v>
      </c>
      <c r="E18767" s="46" t="s">
        <v>27077</v>
      </c>
      <c r="F18767" s="121">
        <v>40.988999999999997</v>
      </c>
    </row>
    <row r="18768" spans="4:6" ht="15" customHeight="1">
      <c r="D18768" s="119" t="s">
        <v>27073</v>
      </c>
      <c r="E18768" s="46" t="s">
        <v>27075</v>
      </c>
      <c r="F18768" s="121">
        <v>0</v>
      </c>
    </row>
    <row r="18769" spans="4:6" ht="15" customHeight="1">
      <c r="D18769" s="119" t="s">
        <v>27115</v>
      </c>
      <c r="E18769" s="46" t="s">
        <v>27073</v>
      </c>
      <c r="F18769" s="121">
        <v>44.531199999999998</v>
      </c>
    </row>
    <row r="18770" spans="4:6" ht="15" customHeight="1">
      <c r="D18770" s="119" t="s">
        <v>27113</v>
      </c>
      <c r="E18770" s="46" t="s">
        <v>27115</v>
      </c>
      <c r="F18770" s="121">
        <v>82.990200000000002</v>
      </c>
    </row>
    <row r="18771" spans="4:6" ht="15" customHeight="1">
      <c r="D18771" s="119" t="s">
        <v>27111</v>
      </c>
      <c r="E18771" s="46" t="s">
        <v>27113</v>
      </c>
      <c r="F18771" s="121">
        <v>124.52460000000001</v>
      </c>
    </row>
    <row r="18772" spans="4:6" ht="15" customHeight="1">
      <c r="D18772" s="119" t="s">
        <v>27109</v>
      </c>
      <c r="E18772" s="46" t="s">
        <v>27111</v>
      </c>
      <c r="F18772" s="121">
        <v>133.08799999999999</v>
      </c>
    </row>
    <row r="18773" spans="4:6" ht="15" customHeight="1">
      <c r="D18773" s="119" t="s">
        <v>27107</v>
      </c>
      <c r="E18773" s="46" t="s">
        <v>27109</v>
      </c>
      <c r="F18773" s="121">
        <v>71.604399999999998</v>
      </c>
    </row>
    <row r="18774" spans="4:6" ht="15" customHeight="1">
      <c r="D18774" s="119" t="s">
        <v>27105</v>
      </c>
      <c r="E18774" s="46" t="s">
        <v>27107</v>
      </c>
      <c r="F18774" s="121">
        <v>101.2076</v>
      </c>
    </row>
    <row r="18775" spans="4:6" ht="15" customHeight="1">
      <c r="D18775" s="119" t="s">
        <v>27103</v>
      </c>
      <c r="E18775" s="46" t="s">
        <v>27105</v>
      </c>
      <c r="F18775" s="121">
        <v>156.87180000000001</v>
      </c>
    </row>
    <row r="18776" spans="4:6" ht="15" customHeight="1">
      <c r="D18776" s="119" t="s">
        <v>27101</v>
      </c>
      <c r="E18776" s="46" t="s">
        <v>27103</v>
      </c>
      <c r="F18776" s="121">
        <v>71.351399999999998</v>
      </c>
    </row>
    <row r="18777" spans="4:6" ht="15" customHeight="1">
      <c r="D18777" s="119" t="s">
        <v>27099</v>
      </c>
      <c r="E18777" s="46" t="s">
        <v>27101</v>
      </c>
      <c r="F18777" s="121">
        <v>85.520399999999995</v>
      </c>
    </row>
    <row r="18778" spans="4:6" ht="15" customHeight="1">
      <c r="D18778" s="119" t="s">
        <v>27097</v>
      </c>
      <c r="E18778" s="46" t="s">
        <v>27099</v>
      </c>
      <c r="F18778" s="121">
        <v>133.08799999999999</v>
      </c>
    </row>
    <row r="18779" spans="4:6" ht="15" customHeight="1">
      <c r="D18779" s="119" t="s">
        <v>27095</v>
      </c>
      <c r="E18779" s="46" t="s">
        <v>27097</v>
      </c>
      <c r="F18779" s="121">
        <v>122.20820000000001</v>
      </c>
    </row>
    <row r="18780" spans="4:6" ht="15" customHeight="1">
      <c r="D18780" s="119" t="s">
        <v>27093</v>
      </c>
      <c r="E18780" s="46" t="s">
        <v>27095</v>
      </c>
      <c r="F18780" s="121">
        <v>71.351399999999998</v>
      </c>
    </row>
    <row r="18781" spans="4:6" ht="15" customHeight="1">
      <c r="D18781" s="119" t="s">
        <v>27091</v>
      </c>
      <c r="E18781" s="46" t="s">
        <v>27093</v>
      </c>
      <c r="F18781" s="121">
        <v>85.520399999999995</v>
      </c>
    </row>
    <row r="18782" spans="4:6" ht="15" customHeight="1">
      <c r="D18782" s="119" t="s">
        <v>2392</v>
      </c>
      <c r="E18782" s="46" t="s">
        <v>27091</v>
      </c>
      <c r="F18782" s="121">
        <v>63.760800000000003</v>
      </c>
    </row>
    <row r="18783" spans="4:6" ht="15" customHeight="1">
      <c r="D18783" s="119" t="s">
        <v>27128</v>
      </c>
      <c r="E18783" s="46" t="s">
        <v>2392</v>
      </c>
      <c r="F18783" s="121">
        <v>45.543399999999998</v>
      </c>
    </row>
    <row r="18784" spans="4:6" ht="15" customHeight="1">
      <c r="D18784" s="119" t="s">
        <v>4280</v>
      </c>
      <c r="E18784" s="46" t="s">
        <v>27128</v>
      </c>
      <c r="F18784" s="121">
        <v>36.409399999999998</v>
      </c>
    </row>
    <row r="18785" spans="4:6" ht="15" customHeight="1">
      <c r="D18785" s="119" t="s">
        <v>27125</v>
      </c>
      <c r="E18785" s="46" t="s">
        <v>4280</v>
      </c>
      <c r="F18785" s="121">
        <v>32.892400000000002</v>
      </c>
    </row>
    <row r="18786" spans="4:6" ht="15" customHeight="1">
      <c r="D18786" s="119" t="s">
        <v>27123</v>
      </c>
      <c r="E18786" s="46" t="s">
        <v>27125</v>
      </c>
      <c r="F18786" s="121">
        <v>25.302</v>
      </c>
    </row>
    <row r="18787" spans="4:6" ht="15" customHeight="1">
      <c r="D18787" s="119" t="s">
        <v>4345</v>
      </c>
      <c r="E18787" s="46" t="s">
        <v>27123</v>
      </c>
      <c r="F18787" s="121">
        <v>25.580200000000001</v>
      </c>
    </row>
    <row r="18788" spans="4:6" ht="15" customHeight="1">
      <c r="D18788" s="119" t="s">
        <v>4860</v>
      </c>
      <c r="E18788" s="46" t="s">
        <v>4345</v>
      </c>
      <c r="F18788" s="121">
        <v>36.409399999999998</v>
      </c>
    </row>
    <row r="18789" spans="4:6" ht="15" customHeight="1">
      <c r="D18789" s="119" t="s">
        <v>27120</v>
      </c>
      <c r="E18789" s="46" t="s">
        <v>4860</v>
      </c>
      <c r="F18789" s="121">
        <v>50.0976</v>
      </c>
    </row>
    <row r="18790" spans="4:6" ht="15" customHeight="1">
      <c r="D18790" s="119" t="s">
        <v>5060</v>
      </c>
      <c r="E18790" s="46" t="s">
        <v>27120</v>
      </c>
      <c r="F18790" s="121">
        <v>47.77</v>
      </c>
    </row>
    <row r="18791" spans="4:6" ht="15" customHeight="1">
      <c r="D18791" s="119" t="s">
        <v>27117</v>
      </c>
      <c r="E18791" s="46" t="s">
        <v>5060</v>
      </c>
      <c r="F18791" s="121">
        <v>100.19540000000001</v>
      </c>
    </row>
    <row r="18792" spans="4:6" ht="15" customHeight="1">
      <c r="D18792" s="119" t="s">
        <v>27149</v>
      </c>
      <c r="E18792" s="46" t="s">
        <v>27117</v>
      </c>
      <c r="F18792" s="121">
        <v>44.025399999999998</v>
      </c>
    </row>
    <row r="18793" spans="4:6" ht="15" customHeight="1">
      <c r="D18793" s="119" t="s">
        <v>27147</v>
      </c>
      <c r="E18793" s="46" t="s">
        <v>27149</v>
      </c>
      <c r="F18793" s="121">
        <v>91.086799999999997</v>
      </c>
    </row>
    <row r="18794" spans="4:6" ht="15" customHeight="1">
      <c r="D18794" s="119" t="s">
        <v>27145</v>
      </c>
      <c r="E18794" s="46" t="s">
        <v>27147</v>
      </c>
      <c r="F18794" s="121">
        <v>94.882199999999997</v>
      </c>
    </row>
    <row r="18795" spans="4:6" ht="15" customHeight="1">
      <c r="D18795" s="119" t="s">
        <v>27143</v>
      </c>
      <c r="E18795" s="46" t="s">
        <v>27145</v>
      </c>
      <c r="F18795" s="121">
        <v>88.556600000000003</v>
      </c>
    </row>
    <row r="18796" spans="4:6" ht="15" customHeight="1">
      <c r="D18796" s="119" t="s">
        <v>27141</v>
      </c>
      <c r="E18796" s="46" t="s">
        <v>27143</v>
      </c>
      <c r="F18796" s="121">
        <v>59.459400000000002</v>
      </c>
    </row>
    <row r="18797" spans="4:6" ht="15" customHeight="1">
      <c r="D18797" s="119" t="s">
        <v>27139</v>
      </c>
      <c r="E18797" s="46" t="s">
        <v>27141</v>
      </c>
      <c r="F18797" s="121">
        <v>65.025800000000004</v>
      </c>
    </row>
    <row r="18798" spans="4:6" ht="15" customHeight="1">
      <c r="D18798" s="119" t="s">
        <v>27137</v>
      </c>
      <c r="E18798" s="46" t="s">
        <v>27139</v>
      </c>
      <c r="F18798" s="121">
        <v>82.990200000000002</v>
      </c>
    </row>
    <row r="18799" spans="4:6" ht="15" customHeight="1">
      <c r="D18799" s="119" t="s">
        <v>27135</v>
      </c>
      <c r="E18799" s="46" t="s">
        <v>27137</v>
      </c>
      <c r="F18799" s="121">
        <v>94.882199999999997</v>
      </c>
    </row>
    <row r="18800" spans="4:6" ht="15" customHeight="1">
      <c r="D18800" s="119" t="s">
        <v>27133</v>
      </c>
      <c r="E18800" s="46" t="s">
        <v>27135</v>
      </c>
      <c r="F18800" s="121">
        <v>122.20820000000001</v>
      </c>
    </row>
    <row r="18801" spans="4:6" ht="15" customHeight="1">
      <c r="D18801" s="119" t="s">
        <v>27131</v>
      </c>
      <c r="E18801" s="46" t="s">
        <v>27133</v>
      </c>
      <c r="F18801" s="121">
        <v>65.025800000000004</v>
      </c>
    </row>
    <row r="18802" spans="4:6" ht="15" customHeight="1">
      <c r="D18802" s="119" t="s">
        <v>27161</v>
      </c>
      <c r="E18802" s="46" t="s">
        <v>27131</v>
      </c>
      <c r="F18802" s="121">
        <v>114.7694</v>
      </c>
    </row>
    <row r="18803" spans="4:6" ht="15" customHeight="1">
      <c r="D18803" s="119" t="s">
        <v>27159</v>
      </c>
      <c r="E18803" s="46" t="s">
        <v>27161</v>
      </c>
      <c r="F18803" s="121">
        <v>68.315200000000004</v>
      </c>
    </row>
    <row r="18804" spans="4:6" ht="15" customHeight="1">
      <c r="D18804" s="119" t="s">
        <v>27157</v>
      </c>
      <c r="E18804" s="46" t="s">
        <v>27159</v>
      </c>
      <c r="F18804" s="121">
        <v>70.136799999999994</v>
      </c>
    </row>
    <row r="18805" spans="4:6" ht="15" customHeight="1">
      <c r="D18805" s="119" t="s">
        <v>27155</v>
      </c>
      <c r="E18805" s="46" t="s">
        <v>27157</v>
      </c>
      <c r="F18805" s="121">
        <v>44.632599999999996</v>
      </c>
    </row>
    <row r="18806" spans="4:6" ht="15" customHeight="1">
      <c r="D18806" s="119" t="s">
        <v>27153</v>
      </c>
      <c r="E18806" s="46" t="s">
        <v>27155</v>
      </c>
      <c r="F18806" s="121">
        <v>79.245599999999996</v>
      </c>
    </row>
    <row r="18807" spans="4:6" ht="15" customHeight="1">
      <c r="D18807" s="119" t="s">
        <v>27151</v>
      </c>
      <c r="E18807" s="46" t="s">
        <v>27153</v>
      </c>
      <c r="F18807" s="121">
        <v>95.641199999999998</v>
      </c>
    </row>
    <row r="18808" spans="4:6" ht="15" customHeight="1">
      <c r="D18808" s="119" t="s">
        <v>27201</v>
      </c>
      <c r="E18808" s="46" t="s">
        <v>27151</v>
      </c>
      <c r="F18808" s="121">
        <v>50.0976</v>
      </c>
    </row>
    <row r="18809" spans="4:6" ht="15" customHeight="1">
      <c r="D18809" s="119" t="s">
        <v>27199</v>
      </c>
      <c r="E18809" s="46" t="s">
        <v>27201</v>
      </c>
      <c r="F18809" s="121">
        <v>31.880400000000002</v>
      </c>
    </row>
    <row r="18810" spans="4:6" ht="15" customHeight="1">
      <c r="D18810" s="119" t="s">
        <v>27197</v>
      </c>
      <c r="E18810" s="46" t="s">
        <v>27199</v>
      </c>
      <c r="F18810" s="121">
        <v>50.0976</v>
      </c>
    </row>
    <row r="18811" spans="4:6" ht="15" customHeight="1">
      <c r="D18811" s="119" t="s">
        <v>27195</v>
      </c>
      <c r="E18811" s="46" t="s">
        <v>27197</v>
      </c>
      <c r="F18811" s="121">
        <v>31.880400000000002</v>
      </c>
    </row>
    <row r="18812" spans="4:6" ht="15" customHeight="1">
      <c r="D18812" s="119" t="s">
        <v>27193</v>
      </c>
      <c r="E18812" s="46" t="s">
        <v>27195</v>
      </c>
      <c r="F18812" s="121">
        <v>41.899799999999999</v>
      </c>
    </row>
    <row r="18813" spans="4:6" ht="15" customHeight="1">
      <c r="D18813" s="119" t="s">
        <v>27191</v>
      </c>
      <c r="E18813" s="46" t="s">
        <v>27193</v>
      </c>
      <c r="F18813" s="121">
        <v>41.899799999999999</v>
      </c>
    </row>
    <row r="18814" spans="4:6" ht="15" customHeight="1">
      <c r="D18814" s="119" t="s">
        <v>27189</v>
      </c>
      <c r="E18814" s="46" t="s">
        <v>27191</v>
      </c>
      <c r="F18814" s="121">
        <v>50.0976</v>
      </c>
    </row>
    <row r="18815" spans="4:6" ht="15" customHeight="1">
      <c r="D18815" s="119" t="s">
        <v>27187</v>
      </c>
      <c r="E18815" s="46" t="s">
        <v>27189</v>
      </c>
      <c r="F18815" s="121">
        <v>31.880400000000002</v>
      </c>
    </row>
    <row r="18816" spans="4:6" ht="15" customHeight="1">
      <c r="D18816" s="119" t="s">
        <v>27185</v>
      </c>
      <c r="E18816" s="46" t="s">
        <v>27187</v>
      </c>
      <c r="F18816" s="121">
        <v>41.899799999999999</v>
      </c>
    </row>
    <row r="18817" spans="4:6" ht="15" customHeight="1">
      <c r="D18817" s="119" t="s">
        <v>27183</v>
      </c>
      <c r="E18817" s="46" t="s">
        <v>27185</v>
      </c>
      <c r="F18817" s="121">
        <v>41.899799999999999</v>
      </c>
    </row>
    <row r="18818" spans="4:6" ht="15" customHeight="1">
      <c r="D18818" s="119" t="s">
        <v>27181</v>
      </c>
      <c r="E18818" s="46" t="s">
        <v>27183</v>
      </c>
      <c r="F18818" s="121">
        <v>50.0976</v>
      </c>
    </row>
    <row r="18819" spans="4:6" ht="15" customHeight="1">
      <c r="D18819" s="119" t="s">
        <v>27179</v>
      </c>
      <c r="E18819" s="46" t="s">
        <v>27181</v>
      </c>
      <c r="F18819" s="121">
        <v>31.880400000000002</v>
      </c>
    </row>
    <row r="18820" spans="4:6" ht="15" customHeight="1">
      <c r="D18820" s="119" t="s">
        <v>27177</v>
      </c>
      <c r="E18820" s="46" t="s">
        <v>27179</v>
      </c>
      <c r="F18820" s="121">
        <v>40.988999999999997</v>
      </c>
    </row>
    <row r="18821" spans="4:6" ht="15" customHeight="1">
      <c r="D18821" s="119" t="s">
        <v>27175</v>
      </c>
      <c r="E18821" s="46" t="s">
        <v>27177</v>
      </c>
      <c r="F18821" s="121">
        <v>50.0976</v>
      </c>
    </row>
    <row r="18822" spans="4:6" ht="15" customHeight="1">
      <c r="D18822" s="119" t="s">
        <v>27173</v>
      </c>
      <c r="E18822" s="46" t="s">
        <v>27175</v>
      </c>
      <c r="F18822" s="121">
        <v>31.880400000000002</v>
      </c>
    </row>
    <row r="18823" spans="4:6" ht="15" customHeight="1">
      <c r="D18823" s="119" t="s">
        <v>27171</v>
      </c>
      <c r="E18823" s="46" t="s">
        <v>27173</v>
      </c>
      <c r="F18823" s="121">
        <v>40.988999999999997</v>
      </c>
    </row>
    <row r="18824" spans="4:6" ht="15" customHeight="1">
      <c r="D18824" s="119" t="s">
        <v>27169</v>
      </c>
      <c r="E18824" s="46" t="s">
        <v>27171</v>
      </c>
      <c r="F18824" s="121">
        <v>40.988999999999997</v>
      </c>
    </row>
    <row r="18825" spans="4:6" ht="15" customHeight="1">
      <c r="D18825" s="119" t="s">
        <v>27167</v>
      </c>
      <c r="E18825" s="46" t="s">
        <v>27169</v>
      </c>
      <c r="F18825" s="121">
        <v>72.869399999999999</v>
      </c>
    </row>
    <row r="18826" spans="4:6" ht="15" customHeight="1">
      <c r="D18826" s="119" t="s">
        <v>27165</v>
      </c>
      <c r="E18826" s="46" t="s">
        <v>27167</v>
      </c>
      <c r="F18826" s="121">
        <v>54.652000000000001</v>
      </c>
    </row>
    <row r="18827" spans="4:6" ht="15" customHeight="1">
      <c r="D18827" s="119" t="s">
        <v>27163</v>
      </c>
      <c r="E18827" s="46" t="s">
        <v>27165</v>
      </c>
      <c r="F18827" s="121">
        <v>54.652000000000001</v>
      </c>
    </row>
    <row r="18828" spans="4:6" ht="15" customHeight="1">
      <c r="D18828" s="119" t="s">
        <v>27221</v>
      </c>
      <c r="E18828" s="46" t="s">
        <v>27163</v>
      </c>
      <c r="F18828" s="121">
        <v>92.908600000000007</v>
      </c>
    </row>
    <row r="18829" spans="4:6" ht="15" customHeight="1">
      <c r="D18829" s="119" t="s">
        <v>27219</v>
      </c>
      <c r="E18829" s="46" t="s">
        <v>27221</v>
      </c>
      <c r="F18829" s="121">
        <v>100.19540000000001</v>
      </c>
    </row>
    <row r="18830" spans="4:6" ht="15" customHeight="1">
      <c r="D18830" s="119" t="s">
        <v>27217</v>
      </c>
      <c r="E18830" s="46" t="s">
        <v>27219</v>
      </c>
      <c r="F18830" s="121">
        <v>68.861599999999996</v>
      </c>
    </row>
    <row r="18831" spans="4:6" ht="15" customHeight="1">
      <c r="D18831" s="119" t="s">
        <v>27215</v>
      </c>
      <c r="E18831" s="46" t="s">
        <v>27217</v>
      </c>
      <c r="F18831" s="121">
        <v>79.792000000000002</v>
      </c>
    </row>
    <row r="18832" spans="4:6" ht="15" customHeight="1">
      <c r="D18832" s="119" t="s">
        <v>27213</v>
      </c>
      <c r="E18832" s="46" t="s">
        <v>27215</v>
      </c>
      <c r="F18832" s="121">
        <v>71.001999999999995</v>
      </c>
    </row>
    <row r="18833" spans="4:6" ht="15" customHeight="1">
      <c r="D18833" s="119" t="s">
        <v>27211</v>
      </c>
      <c r="E18833" s="46" t="s">
        <v>27213</v>
      </c>
      <c r="F18833" s="121">
        <v>71.366399999999999</v>
      </c>
    </row>
    <row r="18834" spans="4:6" ht="15" customHeight="1">
      <c r="D18834" s="119" t="s">
        <v>27209</v>
      </c>
      <c r="E18834" s="46" t="s">
        <v>27211</v>
      </c>
      <c r="F18834" s="121">
        <v>47.365200000000002</v>
      </c>
    </row>
    <row r="18835" spans="4:6" ht="15" customHeight="1">
      <c r="D18835" s="119" t="s">
        <v>27207</v>
      </c>
      <c r="E18835" s="46" t="s">
        <v>27209</v>
      </c>
      <c r="F18835" s="121">
        <v>7.2869999999999999</v>
      </c>
    </row>
    <row r="18836" spans="4:6" ht="15" customHeight="1">
      <c r="D18836" s="119" t="s">
        <v>27205</v>
      </c>
      <c r="E18836" s="46" t="s">
        <v>27207</v>
      </c>
      <c r="F18836" s="121">
        <v>71.412000000000006</v>
      </c>
    </row>
    <row r="18837" spans="4:6" ht="15" customHeight="1">
      <c r="D18837" s="119" t="s">
        <v>27203</v>
      </c>
      <c r="E18837" s="46" t="s">
        <v>27205</v>
      </c>
      <c r="F18837" s="121">
        <v>211.77680000000001</v>
      </c>
    </row>
    <row r="18838" spans="4:6" ht="15" customHeight="1">
      <c r="D18838" s="119" t="s">
        <v>27239</v>
      </c>
      <c r="E18838" s="46" t="s">
        <v>27203</v>
      </c>
      <c r="F18838" s="121">
        <v>75.399600000000007</v>
      </c>
    </row>
    <row r="18839" spans="4:6" ht="15" customHeight="1">
      <c r="D18839" s="119" t="s">
        <v>27237</v>
      </c>
      <c r="E18839" s="46" t="s">
        <v>27239</v>
      </c>
      <c r="F18839" s="121">
        <v>48.073599999999999</v>
      </c>
    </row>
    <row r="18840" spans="4:6" ht="15" customHeight="1">
      <c r="D18840" s="119" t="s">
        <v>27235</v>
      </c>
      <c r="E18840" s="46" t="s">
        <v>27237</v>
      </c>
      <c r="F18840" s="121">
        <v>68.315200000000004</v>
      </c>
    </row>
    <row r="18841" spans="4:6" ht="15" customHeight="1">
      <c r="D18841" s="119" t="s">
        <v>27233</v>
      </c>
      <c r="E18841" s="46" t="s">
        <v>27235</v>
      </c>
      <c r="F18841" s="121">
        <v>152.47919999999999</v>
      </c>
    </row>
    <row r="18842" spans="4:6" ht="15" customHeight="1">
      <c r="D18842" s="119" t="s">
        <v>27231</v>
      </c>
      <c r="E18842" s="46" t="s">
        <v>27233</v>
      </c>
      <c r="F18842" s="121">
        <v>129.03960000000001</v>
      </c>
    </row>
    <row r="18843" spans="4:6" ht="15" customHeight="1">
      <c r="D18843" s="119" t="s">
        <v>27229</v>
      </c>
      <c r="E18843" s="46" t="s">
        <v>27231</v>
      </c>
      <c r="F18843" s="121">
        <v>95.388199999999998</v>
      </c>
    </row>
    <row r="18844" spans="4:6" ht="15" customHeight="1">
      <c r="D18844" s="119" t="s">
        <v>27227</v>
      </c>
      <c r="E18844" s="46" t="s">
        <v>27229</v>
      </c>
      <c r="F18844" s="121">
        <v>91.592799999999997</v>
      </c>
    </row>
    <row r="18845" spans="4:6" ht="15" customHeight="1">
      <c r="D18845" s="119" t="s">
        <v>27225</v>
      </c>
      <c r="E18845" s="46" t="s">
        <v>27227</v>
      </c>
      <c r="F18845" s="121">
        <v>95.388199999999998</v>
      </c>
    </row>
    <row r="18846" spans="4:6" ht="15" customHeight="1">
      <c r="D18846" s="119" t="s">
        <v>27223</v>
      </c>
      <c r="E18846" s="46" t="s">
        <v>27225</v>
      </c>
      <c r="F18846" s="121">
        <v>78.781000000000006</v>
      </c>
    </row>
    <row r="18847" spans="4:6" ht="15" customHeight="1">
      <c r="D18847" s="119" t="s">
        <v>27244</v>
      </c>
      <c r="E18847" s="46" t="s">
        <v>27223</v>
      </c>
      <c r="F18847" s="121">
        <v>25.302</v>
      </c>
    </row>
    <row r="18848" spans="4:6" ht="15" customHeight="1">
      <c r="D18848" s="119" t="s">
        <v>27242</v>
      </c>
      <c r="E18848" s="46" t="s">
        <v>27244</v>
      </c>
      <c r="F18848" s="121">
        <v>32.892400000000002</v>
      </c>
    </row>
    <row r="18849" spans="4:6" ht="15" customHeight="1">
      <c r="D18849" s="119" t="s">
        <v>27240</v>
      </c>
      <c r="E18849" s="46" t="s">
        <v>27242</v>
      </c>
      <c r="F18849" s="121">
        <v>32.892400000000002</v>
      </c>
    </row>
    <row r="18850" spans="4:6" ht="15" customHeight="1">
      <c r="D18850" s="119" t="s">
        <v>3808</v>
      </c>
      <c r="E18850" s="46" t="s">
        <v>27240</v>
      </c>
      <c r="F18850" s="121">
        <v>37.178400000000003</v>
      </c>
    </row>
    <row r="18851" spans="4:6" ht="15" customHeight="1">
      <c r="D18851" s="119" t="s">
        <v>27248</v>
      </c>
      <c r="E18851" s="46" t="s">
        <v>3808</v>
      </c>
      <c r="F18851" s="121">
        <v>64.442400000000006</v>
      </c>
    </row>
    <row r="18852" spans="4:6" ht="15" customHeight="1">
      <c r="D18852" s="119" t="s">
        <v>3811</v>
      </c>
      <c r="E18852" s="46" t="s">
        <v>27248</v>
      </c>
      <c r="F18852" s="121">
        <v>47.092599999999997</v>
      </c>
    </row>
    <row r="18853" spans="4:6" ht="15" customHeight="1">
      <c r="D18853" s="119" t="s">
        <v>3814</v>
      </c>
      <c r="E18853" s="46" t="s">
        <v>3811</v>
      </c>
      <c r="F18853" s="121">
        <v>47.092599999999997</v>
      </c>
    </row>
    <row r="18854" spans="4:6" ht="15" customHeight="1">
      <c r="D18854" s="119" t="s">
        <v>27260</v>
      </c>
      <c r="E18854" s="46" t="s">
        <v>3814</v>
      </c>
      <c r="F18854" s="121">
        <v>189.76419999999999</v>
      </c>
    </row>
    <row r="18855" spans="4:6" ht="15" customHeight="1">
      <c r="D18855" s="119" t="s">
        <v>27258</v>
      </c>
      <c r="E18855" s="46" t="s">
        <v>27260</v>
      </c>
      <c r="F18855" s="121">
        <v>177.11320000000001</v>
      </c>
    </row>
    <row r="18856" spans="4:6" ht="15" customHeight="1">
      <c r="D18856" s="119" t="s">
        <v>27256</v>
      </c>
      <c r="E18856" s="46" t="s">
        <v>27258</v>
      </c>
      <c r="F18856" s="121">
        <v>202.41499999999999</v>
      </c>
    </row>
    <row r="18857" spans="4:6" ht="15" customHeight="1">
      <c r="D18857" s="119" t="s">
        <v>27255</v>
      </c>
      <c r="E18857" s="46" t="s">
        <v>27256</v>
      </c>
      <c r="F18857" s="121">
        <v>177.11320000000001</v>
      </c>
    </row>
    <row r="18858" spans="4:6" ht="15" customHeight="1">
      <c r="D18858" s="119" t="s">
        <v>27253</v>
      </c>
      <c r="E18858" s="46" t="s">
        <v>27255</v>
      </c>
      <c r="F18858" s="121">
        <v>125.2444</v>
      </c>
    </row>
    <row r="18859" spans="4:6" ht="15" customHeight="1">
      <c r="D18859" s="119" t="s">
        <v>27251</v>
      </c>
      <c r="E18859" s="46" t="s">
        <v>27253</v>
      </c>
      <c r="F18859" s="121">
        <v>161.679</v>
      </c>
    </row>
    <row r="18860" spans="4:6" ht="15" customHeight="1">
      <c r="D18860" s="119" t="s">
        <v>27268</v>
      </c>
      <c r="E18860" s="46" t="s">
        <v>27251</v>
      </c>
      <c r="F18860" s="121">
        <v>34.567399999999999</v>
      </c>
    </row>
    <row r="18861" spans="4:6" ht="15" customHeight="1">
      <c r="D18861" s="119" t="s">
        <v>27266</v>
      </c>
      <c r="E18861" s="46" t="s">
        <v>27268</v>
      </c>
      <c r="F18861" s="121">
        <v>80.065399999999997</v>
      </c>
    </row>
    <row r="18862" spans="4:6" ht="15" customHeight="1">
      <c r="D18862" s="119" t="s">
        <v>27264</v>
      </c>
      <c r="E18862" s="46" t="s">
        <v>27266</v>
      </c>
      <c r="F18862" s="121">
        <v>53.877800000000001</v>
      </c>
    </row>
    <row r="18863" spans="4:6" ht="15" customHeight="1">
      <c r="D18863" s="119" t="s">
        <v>27262</v>
      </c>
      <c r="E18863" s="46" t="s">
        <v>27264</v>
      </c>
      <c r="F18863" s="121">
        <v>53.877800000000001</v>
      </c>
    </row>
    <row r="18864" spans="4:6" ht="15" customHeight="1">
      <c r="D18864" s="119" t="s">
        <v>27276</v>
      </c>
      <c r="E18864" s="46" t="s">
        <v>27262</v>
      </c>
      <c r="F18864" s="121">
        <v>21.506599999999999</v>
      </c>
    </row>
    <row r="18865" spans="4:6" ht="15" customHeight="1">
      <c r="D18865" s="119" t="s">
        <v>27274</v>
      </c>
      <c r="E18865" s="46" t="s">
        <v>27276</v>
      </c>
      <c r="F18865" s="121">
        <v>21.506599999999999</v>
      </c>
    </row>
    <row r="18866" spans="4:6" ht="15" customHeight="1">
      <c r="D18866" s="119" t="s">
        <v>3936</v>
      </c>
      <c r="E18866" s="46" t="s">
        <v>27274</v>
      </c>
      <c r="F18866" s="121">
        <v>35.5</v>
      </c>
    </row>
    <row r="18867" spans="4:6" ht="15" customHeight="1">
      <c r="D18867" s="119" t="s">
        <v>27270</v>
      </c>
      <c r="E18867" s="46" t="s">
        <v>3936</v>
      </c>
      <c r="F18867" s="121">
        <v>55.664200000000001</v>
      </c>
    </row>
    <row r="18868" spans="4:6" ht="15" customHeight="1">
      <c r="D18868" s="119" t="s">
        <v>4292</v>
      </c>
      <c r="E18868" s="46" t="s">
        <v>27270</v>
      </c>
      <c r="F18868" s="121">
        <v>44.278199999999998</v>
      </c>
    </row>
    <row r="18869" spans="4:6" ht="15" customHeight="1">
      <c r="D18869" s="119" t="s">
        <v>4304</v>
      </c>
      <c r="E18869" s="46" t="s">
        <v>4292</v>
      </c>
      <c r="F18869" s="121">
        <v>54.399000000000001</v>
      </c>
    </row>
    <row r="18870" spans="4:6" ht="15" customHeight="1">
      <c r="D18870" s="119" t="s">
        <v>4333</v>
      </c>
      <c r="E18870" s="46" t="s">
        <v>4304</v>
      </c>
      <c r="F18870" s="121">
        <v>70.845200000000006</v>
      </c>
    </row>
    <row r="18871" spans="4:6" ht="15" customHeight="1">
      <c r="D18871" s="119" t="s">
        <v>27288</v>
      </c>
      <c r="E18871" s="46" t="s">
        <v>4333</v>
      </c>
      <c r="F18871" s="121">
        <v>56.473799999999997</v>
      </c>
    </row>
    <row r="18872" spans="4:6" ht="15" customHeight="1">
      <c r="D18872" s="119" t="s">
        <v>27286</v>
      </c>
      <c r="E18872" s="46" t="s">
        <v>27288</v>
      </c>
      <c r="F18872" s="121">
        <v>23.9102</v>
      </c>
    </row>
    <row r="18873" spans="4:6" ht="15" customHeight="1">
      <c r="D18873" s="119" t="s">
        <v>4357</v>
      </c>
      <c r="E18873" s="46" t="s">
        <v>27286</v>
      </c>
      <c r="F18873" s="121">
        <v>40.482999999999997</v>
      </c>
    </row>
    <row r="18874" spans="4:6" ht="15" customHeight="1">
      <c r="D18874" s="119" t="s">
        <v>4872</v>
      </c>
      <c r="E18874" s="46" t="s">
        <v>4357</v>
      </c>
      <c r="F18874" s="121">
        <v>44.278199999999998</v>
      </c>
    </row>
    <row r="18875" spans="4:6" ht="15" customHeight="1">
      <c r="D18875" s="119" t="s">
        <v>4880</v>
      </c>
      <c r="E18875" s="46" t="s">
        <v>4872</v>
      </c>
      <c r="F18875" s="121">
        <v>54.399000000000001</v>
      </c>
    </row>
    <row r="18876" spans="4:6" ht="15" customHeight="1">
      <c r="D18876" s="119" t="s">
        <v>27281</v>
      </c>
      <c r="E18876" s="46" t="s">
        <v>4880</v>
      </c>
      <c r="F18876" s="121">
        <v>109.30419999999999</v>
      </c>
    </row>
    <row r="18877" spans="4:6" ht="15" customHeight="1">
      <c r="D18877" s="119" t="s">
        <v>27279</v>
      </c>
      <c r="E18877" s="46" t="s">
        <v>27281</v>
      </c>
      <c r="F18877" s="121">
        <v>45.543399999999998</v>
      </c>
    </row>
    <row r="18878" spans="4:6" ht="15" customHeight="1">
      <c r="D18878" s="119" t="s">
        <v>5069</v>
      </c>
      <c r="E18878" s="46" t="s">
        <v>27279</v>
      </c>
      <c r="F18878" s="121">
        <v>70.845200000000006</v>
      </c>
    </row>
    <row r="18879" spans="4:6" ht="15" customHeight="1">
      <c r="D18879" s="119" t="s">
        <v>27293</v>
      </c>
      <c r="E18879" s="46" t="s">
        <v>5069</v>
      </c>
      <c r="F18879" s="121">
        <v>215.54679999999999</v>
      </c>
    </row>
    <row r="18880" spans="4:6" ht="15" customHeight="1">
      <c r="D18880" s="119" t="s">
        <v>4085</v>
      </c>
      <c r="E18880" s="46" t="s">
        <v>27293</v>
      </c>
      <c r="F18880" s="121">
        <v>32.639400000000002</v>
      </c>
    </row>
    <row r="18881" spans="4:6" ht="15" customHeight="1">
      <c r="D18881" s="119" t="s">
        <v>27304</v>
      </c>
      <c r="E18881" s="46" t="s">
        <v>4085</v>
      </c>
      <c r="F18881" s="121">
        <v>86.026399999999995</v>
      </c>
    </row>
    <row r="18882" spans="4:6" ht="15" customHeight="1">
      <c r="D18882" s="119" t="s">
        <v>4096</v>
      </c>
      <c r="E18882" s="46" t="s">
        <v>27304</v>
      </c>
      <c r="F18882" s="121">
        <v>69.580200000000005</v>
      </c>
    </row>
    <row r="18883" spans="4:6" ht="15" customHeight="1">
      <c r="D18883" s="119" t="s">
        <v>27301</v>
      </c>
      <c r="E18883" s="46" t="s">
        <v>4096</v>
      </c>
      <c r="F18883" s="121">
        <v>48.832599999999999</v>
      </c>
    </row>
    <row r="18884" spans="4:6" ht="15" customHeight="1">
      <c r="D18884" s="119" t="s">
        <v>27299</v>
      </c>
      <c r="E18884" s="46" t="s">
        <v>27301</v>
      </c>
      <c r="F18884" s="121">
        <v>46.808599999999998</v>
      </c>
    </row>
    <row r="18885" spans="4:6" ht="15" customHeight="1">
      <c r="D18885" s="119" t="s">
        <v>4108</v>
      </c>
      <c r="E18885" s="46" t="s">
        <v>27299</v>
      </c>
      <c r="F18885" s="121">
        <v>41.494999999999997</v>
      </c>
    </row>
    <row r="18886" spans="4:6" ht="15" customHeight="1">
      <c r="D18886" s="119" t="s">
        <v>4120</v>
      </c>
      <c r="E18886" s="46" t="s">
        <v>4108</v>
      </c>
      <c r="F18886" s="121">
        <v>41.494999999999997</v>
      </c>
    </row>
    <row r="18887" spans="4:6" ht="15" customHeight="1">
      <c r="D18887" s="119" t="s">
        <v>27295</v>
      </c>
      <c r="E18887" s="46" t="s">
        <v>4120</v>
      </c>
      <c r="F18887" s="121">
        <v>34.308</v>
      </c>
    </row>
    <row r="18888" spans="4:6" ht="15" customHeight="1">
      <c r="D18888" s="119" t="s">
        <v>27327</v>
      </c>
      <c r="E18888" s="46" t="s">
        <v>27295</v>
      </c>
      <c r="F18888" s="121">
        <v>183.25659999999999</v>
      </c>
    </row>
    <row r="18889" spans="4:6" ht="15" customHeight="1">
      <c r="D18889" s="119" t="s">
        <v>27325</v>
      </c>
      <c r="E18889" s="46" t="s">
        <v>27327</v>
      </c>
      <c r="F18889" s="121">
        <v>218.33099999999999</v>
      </c>
    </row>
    <row r="18890" spans="4:6" ht="15" customHeight="1">
      <c r="D18890" s="119" t="s">
        <v>27323</v>
      </c>
      <c r="E18890" s="46" t="s">
        <v>27325</v>
      </c>
      <c r="F18890" s="121">
        <v>289.59519999999998</v>
      </c>
    </row>
    <row r="18891" spans="4:6" ht="15" customHeight="1">
      <c r="D18891" s="119" t="s">
        <v>27321</v>
      </c>
      <c r="E18891" s="46" t="s">
        <v>27323</v>
      </c>
      <c r="F18891" s="121">
        <v>289.59519999999998</v>
      </c>
    </row>
    <row r="18892" spans="4:6" ht="15" customHeight="1">
      <c r="D18892" s="119" t="s">
        <v>27319</v>
      </c>
      <c r="E18892" s="46" t="s">
        <v>27321</v>
      </c>
      <c r="F18892" s="121">
        <v>289.59519999999998</v>
      </c>
    </row>
    <row r="18893" spans="4:6" ht="15" customHeight="1">
      <c r="D18893" s="119" t="s">
        <v>27317</v>
      </c>
      <c r="E18893" s="46" t="s">
        <v>27319</v>
      </c>
      <c r="F18893" s="121">
        <v>135.75960000000001</v>
      </c>
    </row>
    <row r="18894" spans="4:6" ht="15" customHeight="1">
      <c r="D18894" s="119" t="s">
        <v>27315</v>
      </c>
      <c r="E18894" s="46" t="s">
        <v>27317</v>
      </c>
      <c r="F18894" s="121">
        <v>161.71960000000001</v>
      </c>
    </row>
    <row r="18895" spans="4:6" ht="15" customHeight="1">
      <c r="D18895" s="119" t="s">
        <v>27313</v>
      </c>
      <c r="E18895" s="46" t="s">
        <v>27315</v>
      </c>
      <c r="F18895" s="121">
        <v>213.63900000000001</v>
      </c>
    </row>
    <row r="18896" spans="4:6" ht="15" customHeight="1">
      <c r="D18896" s="119" t="s">
        <v>27311</v>
      </c>
      <c r="E18896" s="46" t="s">
        <v>27313</v>
      </c>
      <c r="F18896" s="121">
        <v>213.63900000000001</v>
      </c>
    </row>
    <row r="18897" spans="4:6" ht="15" customHeight="1">
      <c r="D18897" s="119" t="s">
        <v>27309</v>
      </c>
      <c r="E18897" s="46" t="s">
        <v>27311</v>
      </c>
      <c r="F18897" s="121">
        <v>213.63900000000001</v>
      </c>
    </row>
    <row r="18898" spans="4:6" ht="15" customHeight="1">
      <c r="D18898" s="119" t="s">
        <v>27307</v>
      </c>
      <c r="E18898" s="46" t="s">
        <v>27309</v>
      </c>
      <c r="F18898" s="121">
        <v>127.1066</v>
      </c>
    </row>
    <row r="18899" spans="4:6" ht="15" customHeight="1">
      <c r="D18899" s="119" t="s">
        <v>27402</v>
      </c>
      <c r="E18899" s="46" t="s">
        <v>27307</v>
      </c>
      <c r="F18899" s="121">
        <v>321.334</v>
      </c>
    </row>
    <row r="18900" spans="4:6" ht="15" customHeight="1">
      <c r="D18900" s="119" t="s">
        <v>27401</v>
      </c>
      <c r="E18900" s="46" t="s">
        <v>27402</v>
      </c>
      <c r="F18900" s="121">
        <v>202.41499999999999</v>
      </c>
    </row>
    <row r="18901" spans="4:6" ht="15" customHeight="1">
      <c r="D18901" s="119" t="s">
        <v>27399</v>
      </c>
      <c r="E18901" s="46" t="s">
        <v>27401</v>
      </c>
      <c r="F18901" s="121">
        <v>172.05279999999999</v>
      </c>
    </row>
    <row r="18902" spans="4:6" ht="15" customHeight="1">
      <c r="D18902" s="119" t="s">
        <v>27055</v>
      </c>
      <c r="E18902" s="46" t="s">
        <v>27399</v>
      </c>
      <c r="F18902" s="121">
        <v>125.2444</v>
      </c>
    </row>
    <row r="18903" spans="4:6" ht="15" customHeight="1">
      <c r="D18903" s="119" t="s">
        <v>392</v>
      </c>
      <c r="E18903" s="46" t="s">
        <v>27055</v>
      </c>
      <c r="F18903" s="121">
        <v>44.278199999999998</v>
      </c>
    </row>
    <row r="18904" spans="4:6" ht="15" customHeight="1">
      <c r="D18904" s="119" t="s">
        <v>395</v>
      </c>
      <c r="E18904" s="46" t="s">
        <v>392</v>
      </c>
      <c r="F18904" s="121">
        <v>29.097200000000001</v>
      </c>
    </row>
    <row r="18905" spans="4:6" ht="15" customHeight="1">
      <c r="D18905" s="119" t="s">
        <v>396</v>
      </c>
      <c r="E18905" s="46" t="s">
        <v>395</v>
      </c>
      <c r="F18905" s="121">
        <v>29.097200000000001</v>
      </c>
    </row>
    <row r="18906" spans="4:6" ht="15" customHeight="1">
      <c r="D18906" s="119" t="s">
        <v>397</v>
      </c>
      <c r="E18906" s="46" t="s">
        <v>396</v>
      </c>
      <c r="F18906" s="121">
        <v>29.097200000000001</v>
      </c>
    </row>
    <row r="18907" spans="4:6" ht="15" customHeight="1">
      <c r="D18907" s="119" t="s">
        <v>27355</v>
      </c>
      <c r="E18907" s="46" t="s">
        <v>397</v>
      </c>
      <c r="F18907" s="121">
        <v>50.3508</v>
      </c>
    </row>
    <row r="18908" spans="4:6" ht="15" customHeight="1">
      <c r="D18908" s="119" t="s">
        <v>3105</v>
      </c>
      <c r="E18908" s="46" t="s">
        <v>27355</v>
      </c>
      <c r="F18908" s="121">
        <v>53.893000000000001</v>
      </c>
    </row>
    <row r="18909" spans="4:6" ht="15" customHeight="1">
      <c r="D18909" s="119" t="s">
        <v>27352</v>
      </c>
      <c r="E18909" s="46" t="s">
        <v>3105</v>
      </c>
      <c r="F18909" s="121">
        <v>91.086799999999997</v>
      </c>
    </row>
    <row r="18910" spans="4:6" ht="15" customHeight="1">
      <c r="D18910" s="119" t="s">
        <v>27350</v>
      </c>
      <c r="E18910" s="46" t="s">
        <v>27352</v>
      </c>
      <c r="F18910" s="121">
        <v>80.965999999999994</v>
      </c>
    </row>
    <row r="18911" spans="4:6" ht="15" customHeight="1">
      <c r="D18911" s="119" t="s">
        <v>27348</v>
      </c>
      <c r="E18911" s="46" t="s">
        <v>27350</v>
      </c>
      <c r="F18911" s="121">
        <v>126.5094</v>
      </c>
    </row>
    <row r="18912" spans="4:6" ht="15" customHeight="1">
      <c r="D18912" s="119" t="s">
        <v>27346</v>
      </c>
      <c r="E18912" s="46" t="s">
        <v>27348</v>
      </c>
      <c r="F18912" s="121">
        <v>113.8584</v>
      </c>
    </row>
    <row r="18913" spans="4:6" ht="15" customHeight="1">
      <c r="D18913" s="119" t="s">
        <v>27345</v>
      </c>
      <c r="E18913" s="46" t="s">
        <v>27346</v>
      </c>
      <c r="F18913" s="121">
        <v>75.905799999999999</v>
      </c>
    </row>
    <row r="18914" spans="4:6" ht="15" customHeight="1">
      <c r="D18914" s="119" t="s">
        <v>27343</v>
      </c>
      <c r="E18914" s="46" t="s">
        <v>27345</v>
      </c>
      <c r="F18914" s="121">
        <v>68.315200000000004</v>
      </c>
    </row>
    <row r="18915" spans="4:6" ht="15" customHeight="1">
      <c r="D18915" s="119" t="s">
        <v>27341</v>
      </c>
      <c r="E18915" s="46" t="s">
        <v>27343</v>
      </c>
      <c r="F18915" s="121">
        <v>75.905799999999999</v>
      </c>
    </row>
    <row r="18916" spans="4:6" ht="15" customHeight="1">
      <c r="D18916" s="119" t="s">
        <v>3121</v>
      </c>
      <c r="E18916" s="46" t="s">
        <v>27341</v>
      </c>
      <c r="F18916" s="121">
        <v>189.76419999999999</v>
      </c>
    </row>
    <row r="18917" spans="4:6" ht="15" customHeight="1">
      <c r="D18917" s="119" t="s">
        <v>27338</v>
      </c>
      <c r="E18917" s="46" t="s">
        <v>3121</v>
      </c>
      <c r="F18917" s="121">
        <v>121.9836</v>
      </c>
    </row>
    <row r="18918" spans="4:6" ht="15" customHeight="1">
      <c r="D18918" s="119" t="s">
        <v>3123</v>
      </c>
      <c r="E18918" s="46" t="s">
        <v>27338</v>
      </c>
      <c r="F18918" s="121">
        <v>86.785399999999996</v>
      </c>
    </row>
    <row r="18919" spans="4:6" ht="15" customHeight="1">
      <c r="D18919" s="119" t="s">
        <v>3126</v>
      </c>
      <c r="E18919" s="46" t="s">
        <v>3123</v>
      </c>
      <c r="F18919" s="121">
        <v>140.9316</v>
      </c>
    </row>
    <row r="18920" spans="4:6" ht="15" customHeight="1">
      <c r="D18920" s="119" t="s">
        <v>27334</v>
      </c>
      <c r="E18920" s="46" t="s">
        <v>3126</v>
      </c>
      <c r="F18920" s="121">
        <v>76.239599999999996</v>
      </c>
    </row>
    <row r="18921" spans="4:6" ht="15" customHeight="1">
      <c r="D18921" s="119" t="s">
        <v>3128</v>
      </c>
      <c r="E18921" s="46" t="s">
        <v>27334</v>
      </c>
      <c r="F18921" s="121">
        <v>86.785399999999996</v>
      </c>
    </row>
    <row r="18922" spans="4:6" ht="15" customHeight="1">
      <c r="D18922" s="119" t="s">
        <v>27374</v>
      </c>
      <c r="E18922" s="46" t="s">
        <v>3128</v>
      </c>
      <c r="F18922" s="121">
        <v>106.73560000000001</v>
      </c>
    </row>
    <row r="18923" spans="4:6" ht="15" customHeight="1">
      <c r="D18923" s="119" t="s">
        <v>27372</v>
      </c>
      <c r="E18923" s="46" t="s">
        <v>27374</v>
      </c>
      <c r="F18923" s="121">
        <v>39.3904</v>
      </c>
    </row>
    <row r="18924" spans="4:6" ht="15" customHeight="1">
      <c r="D18924" s="119" t="s">
        <v>27370</v>
      </c>
      <c r="E18924" s="46" t="s">
        <v>27372</v>
      </c>
      <c r="F18924" s="121">
        <v>121.9836</v>
      </c>
    </row>
    <row r="18925" spans="4:6" ht="15" customHeight="1">
      <c r="D18925" s="119" t="s">
        <v>27368</v>
      </c>
      <c r="E18925" s="46" t="s">
        <v>27370</v>
      </c>
      <c r="F18925" s="121">
        <v>134.69</v>
      </c>
    </row>
    <row r="18926" spans="4:6" ht="15" customHeight="1">
      <c r="D18926" s="119" t="s">
        <v>27366</v>
      </c>
      <c r="E18926" s="46" t="s">
        <v>27368</v>
      </c>
      <c r="F18926" s="121">
        <v>97.665400000000005</v>
      </c>
    </row>
    <row r="18927" spans="4:6" ht="15" customHeight="1">
      <c r="D18927" s="119" t="s">
        <v>27364</v>
      </c>
      <c r="E18927" s="46" t="s">
        <v>27366</v>
      </c>
      <c r="F18927" s="121">
        <v>94.028800000000004</v>
      </c>
    </row>
    <row r="18928" spans="4:6" ht="15" customHeight="1">
      <c r="D18928" s="119" t="s">
        <v>27363</v>
      </c>
      <c r="E18928" s="46" t="s">
        <v>27364</v>
      </c>
      <c r="F18928" s="121">
        <v>82.990200000000002</v>
      </c>
    </row>
    <row r="18929" spans="4:6" ht="15" customHeight="1">
      <c r="D18929" s="119" t="s">
        <v>27361</v>
      </c>
      <c r="E18929" s="46" t="s">
        <v>27363</v>
      </c>
      <c r="F18929" s="121">
        <v>142.31399999999999</v>
      </c>
    </row>
    <row r="18930" spans="4:6" ht="15" customHeight="1">
      <c r="D18930" s="119" t="s">
        <v>27359</v>
      </c>
      <c r="E18930" s="46" t="s">
        <v>27361</v>
      </c>
      <c r="F18930" s="121">
        <v>91.487399999999994</v>
      </c>
    </row>
    <row r="18931" spans="4:6" ht="15" customHeight="1">
      <c r="D18931" s="119" t="s">
        <v>27357</v>
      </c>
      <c r="E18931" s="46" t="s">
        <v>27359</v>
      </c>
      <c r="F18931" s="121">
        <v>109.55719999999999</v>
      </c>
    </row>
    <row r="18932" spans="4:6" ht="15" customHeight="1">
      <c r="D18932" s="119" t="s">
        <v>27390</v>
      </c>
      <c r="E18932" s="46" t="s">
        <v>27357</v>
      </c>
      <c r="F18932" s="121">
        <v>32.791200000000003</v>
      </c>
    </row>
    <row r="18933" spans="4:6" ht="15" customHeight="1">
      <c r="D18933" s="119" t="s">
        <v>27388</v>
      </c>
      <c r="E18933" s="46" t="s">
        <v>27390</v>
      </c>
      <c r="F18933" s="121">
        <v>44.278199999999998</v>
      </c>
    </row>
    <row r="18934" spans="4:6" ht="15" customHeight="1">
      <c r="D18934" s="119" t="s">
        <v>27384</v>
      </c>
      <c r="E18934" s="46" t="s">
        <v>27388</v>
      </c>
      <c r="F18934" s="121">
        <v>60.724600000000002</v>
      </c>
    </row>
    <row r="18935" spans="4:6" ht="15" customHeight="1">
      <c r="D18935" s="119" t="s">
        <v>27382</v>
      </c>
      <c r="E18935" s="46" t="s">
        <v>27384</v>
      </c>
      <c r="F18935" s="121">
        <v>34.916600000000003</v>
      </c>
    </row>
    <row r="18936" spans="4:6" ht="15" customHeight="1">
      <c r="D18936" s="119" t="s">
        <v>27380</v>
      </c>
      <c r="E18936" s="46" t="s">
        <v>27382</v>
      </c>
      <c r="F18936" s="121">
        <v>44.278199999999998</v>
      </c>
    </row>
    <row r="18937" spans="4:6" ht="15" customHeight="1">
      <c r="D18937" s="119" t="s">
        <v>27376</v>
      </c>
      <c r="E18937" s="46" t="s">
        <v>27380</v>
      </c>
      <c r="F18937" s="121">
        <v>63.254600000000003</v>
      </c>
    </row>
    <row r="18938" spans="4:6" ht="15" customHeight="1">
      <c r="D18938" s="119" t="s">
        <v>27397</v>
      </c>
      <c r="E18938" s="46" t="s">
        <v>27376</v>
      </c>
      <c r="F18938" s="121">
        <v>30.741800000000001</v>
      </c>
    </row>
    <row r="18939" spans="4:6" ht="15" customHeight="1">
      <c r="D18939" s="119" t="s">
        <v>27395</v>
      </c>
      <c r="E18939" s="46" t="s">
        <v>27397</v>
      </c>
      <c r="F18939" s="121">
        <v>35.523800000000001</v>
      </c>
    </row>
    <row r="18940" spans="4:6" ht="15" customHeight="1">
      <c r="D18940" s="119" t="s">
        <v>27394</v>
      </c>
      <c r="E18940" s="46" t="s">
        <v>27395</v>
      </c>
      <c r="F18940" s="121">
        <v>71.958600000000004</v>
      </c>
    </row>
    <row r="18941" spans="4:6" ht="15" customHeight="1">
      <c r="D18941" s="119" t="s">
        <v>27392</v>
      </c>
      <c r="E18941" s="46" t="s">
        <v>27394</v>
      </c>
      <c r="F18941" s="121">
        <v>45.543399999999998</v>
      </c>
    </row>
    <row r="18942" spans="4:6" ht="15" customHeight="1">
      <c r="D18942" s="119" t="s">
        <v>27425</v>
      </c>
      <c r="E18942" s="46" t="s">
        <v>27392</v>
      </c>
      <c r="F18942" s="121">
        <v>48.073599999999999</v>
      </c>
    </row>
    <row r="18943" spans="4:6" ht="15" customHeight="1">
      <c r="D18943" s="119" t="s">
        <v>27423</v>
      </c>
      <c r="E18943" s="46" t="s">
        <v>27425</v>
      </c>
      <c r="F18943" s="121">
        <v>53.134</v>
      </c>
    </row>
    <row r="18944" spans="4:6" ht="15" customHeight="1">
      <c r="D18944" s="119" t="s">
        <v>27421</v>
      </c>
      <c r="E18944" s="46" t="s">
        <v>27423</v>
      </c>
      <c r="F18944" s="121">
        <v>84.761200000000002</v>
      </c>
    </row>
    <row r="18945" spans="4:6" ht="15" customHeight="1">
      <c r="D18945" s="119" t="s">
        <v>27420</v>
      </c>
      <c r="E18945" s="46" t="s">
        <v>27421</v>
      </c>
      <c r="F18945" s="121">
        <v>101.2076</v>
      </c>
    </row>
    <row r="18946" spans="4:6" ht="15" customHeight="1">
      <c r="D18946" s="119" t="s">
        <v>27418</v>
      </c>
      <c r="E18946" s="46" t="s">
        <v>27420</v>
      </c>
      <c r="F18946" s="121">
        <v>111.3282</v>
      </c>
    </row>
    <row r="18947" spans="4:6" ht="15" customHeight="1">
      <c r="D18947" s="119" t="s">
        <v>27416</v>
      </c>
      <c r="E18947" s="46" t="s">
        <v>27418</v>
      </c>
      <c r="F18947" s="121">
        <v>86.026399999999995</v>
      </c>
    </row>
    <row r="18948" spans="4:6" ht="15" customHeight="1">
      <c r="D18948" s="119" t="s">
        <v>27414</v>
      </c>
      <c r="E18948" s="46" t="s">
        <v>27416</v>
      </c>
      <c r="F18948" s="121">
        <v>50.6038</v>
      </c>
    </row>
    <row r="18949" spans="4:6" ht="15" customHeight="1">
      <c r="D18949" s="119" t="s">
        <v>27412</v>
      </c>
      <c r="E18949" s="46" t="s">
        <v>27414</v>
      </c>
      <c r="F18949" s="121">
        <v>98.677400000000006</v>
      </c>
    </row>
    <row r="18950" spans="4:6" ht="15" customHeight="1">
      <c r="D18950" s="119" t="s">
        <v>27410</v>
      </c>
      <c r="E18950" s="46" t="s">
        <v>27412</v>
      </c>
      <c r="F18950" s="121">
        <v>68.315200000000004</v>
      </c>
    </row>
    <row r="18951" spans="4:6" ht="15" customHeight="1">
      <c r="D18951" s="119" t="s">
        <v>27408</v>
      </c>
      <c r="E18951" s="46" t="s">
        <v>27410</v>
      </c>
      <c r="F18951" s="121">
        <v>59.712400000000002</v>
      </c>
    </row>
    <row r="18952" spans="4:6" ht="15" customHeight="1">
      <c r="D18952" s="119" t="s">
        <v>27406</v>
      </c>
      <c r="E18952" s="46" t="s">
        <v>27408</v>
      </c>
      <c r="F18952" s="121">
        <v>68.315200000000004</v>
      </c>
    </row>
    <row r="18953" spans="4:6" ht="15" customHeight="1">
      <c r="D18953" s="119" t="s">
        <v>27404</v>
      </c>
      <c r="E18953" s="46" t="s">
        <v>27406</v>
      </c>
      <c r="F18953" s="121">
        <v>59.712400000000002</v>
      </c>
    </row>
    <row r="18954" spans="4:6" ht="15" customHeight="1">
      <c r="D18954" s="119" t="s">
        <v>6286</v>
      </c>
      <c r="E18954" s="46" t="s">
        <v>27404</v>
      </c>
      <c r="F18954" s="121">
        <v>38.119799999999998</v>
      </c>
    </row>
    <row r="18955" spans="4:6" ht="15" customHeight="1">
      <c r="D18955" s="119" t="s">
        <v>27433</v>
      </c>
      <c r="E18955" s="46" t="s">
        <v>6286</v>
      </c>
      <c r="F18955" s="121">
        <v>63.533000000000001</v>
      </c>
    </row>
    <row r="18956" spans="4:6" ht="15" customHeight="1">
      <c r="D18956" s="119" t="s">
        <v>27431</v>
      </c>
      <c r="E18956" s="46" t="s">
        <v>27433</v>
      </c>
      <c r="F18956" s="121">
        <v>50.826599999999999</v>
      </c>
    </row>
    <row r="18957" spans="4:6" ht="15" customHeight="1">
      <c r="D18957" s="119" t="s">
        <v>27429</v>
      </c>
      <c r="E18957" s="46" t="s">
        <v>27431</v>
      </c>
      <c r="F18957" s="121">
        <v>63.533000000000001</v>
      </c>
    </row>
    <row r="18958" spans="4:6" ht="15" customHeight="1">
      <c r="D18958" s="119" t="s">
        <v>27427</v>
      </c>
      <c r="E18958" s="46" t="s">
        <v>27429</v>
      </c>
      <c r="F18958" s="121">
        <v>50.826599999999999</v>
      </c>
    </row>
    <row r="18959" spans="4:6" ht="15" customHeight="1">
      <c r="D18959" s="119" t="s">
        <v>27446</v>
      </c>
      <c r="E18959" s="46" t="s">
        <v>27427</v>
      </c>
      <c r="F18959" s="121">
        <v>55.908999999999999</v>
      </c>
    </row>
    <row r="18960" spans="4:6" ht="15" customHeight="1">
      <c r="D18960" s="119" t="s">
        <v>27444</v>
      </c>
      <c r="E18960" s="46" t="s">
        <v>27446</v>
      </c>
      <c r="F18960" s="121">
        <v>142.19659999999999</v>
      </c>
    </row>
    <row r="18961" spans="4:6" ht="15" customHeight="1">
      <c r="D18961" s="119" t="s">
        <v>27442</v>
      </c>
      <c r="E18961" s="46" t="s">
        <v>27444</v>
      </c>
      <c r="F18961" s="121">
        <v>124.52460000000001</v>
      </c>
    </row>
    <row r="18962" spans="4:6" ht="15" customHeight="1">
      <c r="D18962" s="119" t="s">
        <v>27440</v>
      </c>
      <c r="E18962" s="46" t="s">
        <v>27442</v>
      </c>
      <c r="F18962" s="121">
        <v>71.156999999999996</v>
      </c>
    </row>
    <row r="18963" spans="4:6" ht="15" customHeight="1">
      <c r="D18963" s="119" t="s">
        <v>27438</v>
      </c>
      <c r="E18963" s="46" t="s">
        <v>27440</v>
      </c>
      <c r="F18963" s="121">
        <v>112.5934</v>
      </c>
    </row>
    <row r="18964" spans="4:6" ht="15" customHeight="1">
      <c r="D18964" s="119" t="s">
        <v>27436</v>
      </c>
      <c r="E18964" s="46" t="s">
        <v>27438</v>
      </c>
      <c r="F18964" s="121">
        <v>94.028800000000004</v>
      </c>
    </row>
    <row r="18965" spans="4:6" ht="15" customHeight="1">
      <c r="D18965" s="119" t="s">
        <v>27452</v>
      </c>
      <c r="E18965" s="46" t="s">
        <v>27436</v>
      </c>
      <c r="F18965" s="121">
        <v>32.386400000000002</v>
      </c>
    </row>
    <row r="18966" spans="4:6" ht="15" customHeight="1">
      <c r="D18966" s="119" t="s">
        <v>27450</v>
      </c>
      <c r="E18966" s="46" t="s">
        <v>27452</v>
      </c>
      <c r="F18966" s="121">
        <v>32.386400000000002</v>
      </c>
    </row>
    <row r="18967" spans="4:6" ht="15" customHeight="1">
      <c r="D18967" s="119" t="s">
        <v>27448</v>
      </c>
      <c r="E18967" s="46" t="s">
        <v>27450</v>
      </c>
      <c r="F18967" s="121">
        <v>42.507199999999997</v>
      </c>
    </row>
    <row r="18968" spans="4:6" ht="15" customHeight="1">
      <c r="D18968" s="119" t="s">
        <v>27538</v>
      </c>
      <c r="E18968" s="46" t="s">
        <v>27448</v>
      </c>
      <c r="F18968" s="121">
        <v>270.52780000000001</v>
      </c>
    </row>
    <row r="18969" spans="4:6" ht="15" customHeight="1">
      <c r="D18969" s="119" t="s">
        <v>27536</v>
      </c>
      <c r="E18969" s="46" t="s">
        <v>27538</v>
      </c>
      <c r="F18969" s="121">
        <v>6.3255999999999997</v>
      </c>
    </row>
    <row r="18970" spans="4:6" ht="15" customHeight="1">
      <c r="D18970" s="119" t="s">
        <v>34362</v>
      </c>
      <c r="E18970" s="46" t="s">
        <v>27536</v>
      </c>
      <c r="F18970" s="121">
        <v>9.4276</v>
      </c>
    </row>
    <row r="18971" spans="4:6" ht="15" customHeight="1">
      <c r="D18971" s="119" t="s">
        <v>27386</v>
      </c>
      <c r="E18971" s="46" t="s">
        <v>34362</v>
      </c>
      <c r="F18971" s="121">
        <v>44.278199999999998</v>
      </c>
    </row>
    <row r="18972" spans="4:6" ht="15" customHeight="1">
      <c r="D18972" s="119" t="s">
        <v>33937</v>
      </c>
      <c r="E18972" s="46" t="s">
        <v>27386</v>
      </c>
      <c r="F18972" s="121">
        <v>79.169600000000003</v>
      </c>
    </row>
    <row r="18973" spans="4:6" ht="15" customHeight="1">
      <c r="D18973" s="119" t="s">
        <v>27524</v>
      </c>
      <c r="E18973" s="46" t="s">
        <v>33937</v>
      </c>
      <c r="F18973" s="121">
        <v>96.197800000000001</v>
      </c>
    </row>
    <row r="18974" spans="4:6" ht="15" customHeight="1">
      <c r="D18974" s="119" t="s">
        <v>27522</v>
      </c>
      <c r="E18974" s="46" t="s">
        <v>27524</v>
      </c>
      <c r="F18974" s="121">
        <v>85.166200000000003</v>
      </c>
    </row>
    <row r="18975" spans="4:6" ht="15" customHeight="1">
      <c r="D18975" s="119" t="s">
        <v>34364</v>
      </c>
      <c r="E18975" s="46" t="s">
        <v>27522</v>
      </c>
      <c r="F18975" s="121">
        <v>89.037400000000005</v>
      </c>
    </row>
    <row r="18976" spans="4:6" ht="15" customHeight="1">
      <c r="D18976" s="119" t="s">
        <v>27520</v>
      </c>
      <c r="E18976" s="46" t="s">
        <v>34364</v>
      </c>
      <c r="F18976" s="121">
        <v>68.315200000000004</v>
      </c>
    </row>
    <row r="18977" spans="4:6" ht="15" customHeight="1">
      <c r="D18977" s="119" t="s">
        <v>33939</v>
      </c>
      <c r="E18977" s="46" t="s">
        <v>27520</v>
      </c>
      <c r="F18977" s="121">
        <v>46.089799999999997</v>
      </c>
    </row>
    <row r="18978" spans="4:6" ht="15" customHeight="1">
      <c r="D18978" s="119" t="s">
        <v>34368</v>
      </c>
      <c r="E18978" s="46" t="s">
        <v>33939</v>
      </c>
      <c r="F18978" s="121">
        <v>73.324799999999996</v>
      </c>
    </row>
    <row r="18979" spans="4:6" ht="15" customHeight="1">
      <c r="D18979" s="119" t="s">
        <v>34366</v>
      </c>
      <c r="E18979" s="46" t="s">
        <v>34368</v>
      </c>
      <c r="F18979" s="121">
        <v>50.279800000000002</v>
      </c>
    </row>
    <row r="18980" spans="4:6" ht="15" customHeight="1">
      <c r="D18980" s="119" t="s">
        <v>27378</v>
      </c>
      <c r="E18980" s="46" t="s">
        <v>34366</v>
      </c>
      <c r="F18980" s="121">
        <v>44.278199999999998</v>
      </c>
    </row>
    <row r="18981" spans="4:6" ht="15" customHeight="1">
      <c r="D18981" s="119" t="s">
        <v>33941</v>
      </c>
      <c r="E18981" s="46" t="s">
        <v>27378</v>
      </c>
      <c r="F18981" s="121">
        <v>79.169600000000003</v>
      </c>
    </row>
    <row r="18982" spans="4:6" ht="15" customHeight="1">
      <c r="D18982" s="119" t="s">
        <v>27492</v>
      </c>
      <c r="E18982" s="46" t="s">
        <v>33941</v>
      </c>
      <c r="F18982" s="121">
        <v>96.653199999999998</v>
      </c>
    </row>
    <row r="18983" spans="4:6" ht="15" customHeight="1">
      <c r="D18983" s="119" t="s">
        <v>34370</v>
      </c>
      <c r="E18983" s="46" t="s">
        <v>27492</v>
      </c>
      <c r="F18983" s="121">
        <v>188.5496</v>
      </c>
    </row>
    <row r="18984" spans="4:6" ht="15" customHeight="1">
      <c r="D18984" s="119" t="s">
        <v>27481</v>
      </c>
      <c r="E18984" s="46" t="s">
        <v>34370</v>
      </c>
      <c r="F18984" s="121">
        <v>250.48859999999999</v>
      </c>
    </row>
    <row r="18985" spans="4:6" ht="15" customHeight="1">
      <c r="D18985" s="119" t="s">
        <v>34373</v>
      </c>
      <c r="E18985" s="46" t="s">
        <v>27481</v>
      </c>
      <c r="F18985" s="121">
        <v>104.74979999999999</v>
      </c>
    </row>
    <row r="18986" spans="4:6" ht="15" customHeight="1">
      <c r="D18986" s="119" t="s">
        <v>34375</v>
      </c>
      <c r="E18986" s="46" t="s">
        <v>34373</v>
      </c>
      <c r="F18986" s="121">
        <v>157.12479999999999</v>
      </c>
    </row>
    <row r="18987" spans="4:6" ht="15" customHeight="1">
      <c r="D18987" s="119" t="s">
        <v>34377</v>
      </c>
      <c r="E18987" s="46" t="s">
        <v>34375</v>
      </c>
      <c r="F18987" s="121">
        <v>109.9872</v>
      </c>
    </row>
    <row r="18988" spans="4:6" ht="15" customHeight="1">
      <c r="D18988" s="119" t="s">
        <v>34379</v>
      </c>
      <c r="E18988" s="46" t="s">
        <v>34377</v>
      </c>
      <c r="F18988" s="121">
        <v>72.2774</v>
      </c>
    </row>
    <row r="18989" spans="4:6" ht="15" customHeight="1">
      <c r="D18989" s="119" t="s">
        <v>34381</v>
      </c>
      <c r="E18989" s="46" t="s">
        <v>34379</v>
      </c>
      <c r="F18989" s="121">
        <v>123.6048</v>
      </c>
    </row>
    <row r="18990" spans="4:6" ht="15" customHeight="1">
      <c r="D18990" s="119" t="s">
        <v>27534</v>
      </c>
      <c r="E18990" s="46" t="s">
        <v>34381</v>
      </c>
      <c r="F18990" s="121">
        <v>94.274799999999999</v>
      </c>
    </row>
    <row r="18991" spans="4:6" ht="15" customHeight="1">
      <c r="D18991" s="119" t="s">
        <v>27532</v>
      </c>
      <c r="E18991" s="46" t="s">
        <v>27534</v>
      </c>
      <c r="F18991" s="121">
        <v>65.992400000000004</v>
      </c>
    </row>
    <row r="18992" spans="4:6" ht="15" customHeight="1">
      <c r="D18992" s="119" t="s">
        <v>27530</v>
      </c>
      <c r="E18992" s="46" t="s">
        <v>27532</v>
      </c>
      <c r="F18992" s="121">
        <v>94.274799999999999</v>
      </c>
    </row>
    <row r="18993" spans="4:6" ht="15" customHeight="1">
      <c r="D18993" s="119" t="s">
        <v>27528</v>
      </c>
      <c r="E18993" s="46" t="s">
        <v>27530</v>
      </c>
      <c r="F18993" s="121">
        <v>138.2698</v>
      </c>
    </row>
    <row r="18994" spans="4:6" ht="15" customHeight="1">
      <c r="D18994" s="119" t="s">
        <v>27526</v>
      </c>
      <c r="E18994" s="46" t="s">
        <v>27528</v>
      </c>
      <c r="F18994" s="121">
        <v>190.37139999999999</v>
      </c>
    </row>
    <row r="18995" spans="4:6" ht="15" customHeight="1">
      <c r="D18995" s="119" t="s">
        <v>27519</v>
      </c>
      <c r="E18995" s="46" t="s">
        <v>27526</v>
      </c>
      <c r="F18995" s="121">
        <v>97.417199999999994</v>
      </c>
    </row>
    <row r="18996" spans="4:6" ht="15" customHeight="1">
      <c r="D18996" s="119" t="s">
        <v>27517</v>
      </c>
      <c r="E18996" s="46" t="s">
        <v>27519</v>
      </c>
      <c r="F18996" s="121">
        <v>64.944999999999993</v>
      </c>
    </row>
    <row r="18997" spans="4:6" ht="15" customHeight="1">
      <c r="D18997" s="119" t="s">
        <v>27516</v>
      </c>
      <c r="E18997" s="46" t="s">
        <v>27517</v>
      </c>
      <c r="F18997" s="121">
        <v>97.417199999999994</v>
      </c>
    </row>
    <row r="18998" spans="4:6" ht="15" customHeight="1">
      <c r="D18998" s="119" t="s">
        <v>27515</v>
      </c>
      <c r="E18998" s="46" t="s">
        <v>27516</v>
      </c>
      <c r="F18998" s="121">
        <v>134.0796</v>
      </c>
    </row>
    <row r="18999" spans="4:6" ht="15" customHeight="1">
      <c r="D18999" s="119" t="s">
        <v>27514</v>
      </c>
      <c r="E18999" s="46" t="s">
        <v>27515</v>
      </c>
      <c r="F18999" s="121">
        <v>190.37139999999999</v>
      </c>
    </row>
    <row r="19000" spans="4:6" ht="15" customHeight="1">
      <c r="D19000" s="119" t="s">
        <v>27511</v>
      </c>
      <c r="E19000" s="46" t="s">
        <v>27514</v>
      </c>
      <c r="F19000" s="121">
        <v>73.324799999999996</v>
      </c>
    </row>
    <row r="19001" spans="4:6" ht="15" customHeight="1">
      <c r="D19001" s="119" t="s">
        <v>27509</v>
      </c>
      <c r="E19001" s="46" t="s">
        <v>27511</v>
      </c>
      <c r="F19001" s="121">
        <v>51.327399999999997</v>
      </c>
    </row>
    <row r="19002" spans="4:6" ht="15" customHeight="1">
      <c r="D19002" s="119" t="s">
        <v>27507</v>
      </c>
      <c r="E19002" s="46" t="s">
        <v>27509</v>
      </c>
      <c r="F19002" s="121">
        <v>73.324799999999996</v>
      </c>
    </row>
    <row r="19003" spans="4:6" ht="15" customHeight="1">
      <c r="D19003" s="119" t="s">
        <v>27505</v>
      </c>
      <c r="E19003" s="46" t="s">
        <v>27507</v>
      </c>
      <c r="F19003" s="121">
        <v>97.417199999999994</v>
      </c>
    </row>
    <row r="19004" spans="4:6" ht="15" customHeight="1">
      <c r="D19004" s="119" t="s">
        <v>27503</v>
      </c>
      <c r="E19004" s="46" t="s">
        <v>27505</v>
      </c>
      <c r="F19004" s="121">
        <v>106.84480000000001</v>
      </c>
    </row>
    <row r="19005" spans="4:6" ht="15" customHeight="1">
      <c r="D19005" s="119" t="s">
        <v>27501</v>
      </c>
      <c r="E19005" s="46" t="s">
        <v>27503</v>
      </c>
      <c r="F19005" s="121">
        <v>94.274799999999999</v>
      </c>
    </row>
    <row r="19006" spans="4:6" ht="15" customHeight="1">
      <c r="D19006" s="119" t="s">
        <v>33943</v>
      </c>
      <c r="E19006" s="46" t="s">
        <v>27501</v>
      </c>
      <c r="F19006" s="121">
        <v>65.992400000000004</v>
      </c>
    </row>
    <row r="19007" spans="4:6" ht="15" customHeight="1">
      <c r="D19007" s="119" t="s">
        <v>27498</v>
      </c>
      <c r="E19007" s="46" t="s">
        <v>33943</v>
      </c>
      <c r="F19007" s="121">
        <v>94.274799999999999</v>
      </c>
    </row>
    <row r="19008" spans="4:6" ht="15" customHeight="1">
      <c r="D19008" s="119" t="s">
        <v>27496</v>
      </c>
      <c r="E19008" s="46" t="s">
        <v>27498</v>
      </c>
      <c r="F19008" s="121">
        <v>138.2698</v>
      </c>
    </row>
    <row r="19009" spans="4:6" ht="15" customHeight="1">
      <c r="D19009" s="119" t="s">
        <v>27495</v>
      </c>
      <c r="E19009" s="46" t="s">
        <v>27496</v>
      </c>
      <c r="F19009" s="121">
        <v>148.7448</v>
      </c>
    </row>
    <row r="19010" spans="4:6" ht="15" customHeight="1">
      <c r="D19010" s="119" t="s">
        <v>27490</v>
      </c>
      <c r="E19010" s="46" t="s">
        <v>27495</v>
      </c>
      <c r="F19010" s="121">
        <v>148.7448</v>
      </c>
    </row>
    <row r="19011" spans="4:6" ht="15" customHeight="1">
      <c r="D19011" s="119" t="s">
        <v>27488</v>
      </c>
      <c r="E19011" s="46" t="s">
        <v>27490</v>
      </c>
      <c r="F19011" s="121">
        <v>89.037400000000005</v>
      </c>
    </row>
    <row r="19012" spans="4:6" ht="15" customHeight="1">
      <c r="D19012" s="119" t="s">
        <v>27486</v>
      </c>
      <c r="E19012" s="46" t="s">
        <v>27488</v>
      </c>
      <c r="F19012" s="121">
        <v>136.1748</v>
      </c>
    </row>
    <row r="19013" spans="4:6" ht="15" customHeight="1">
      <c r="D19013" s="119" t="s">
        <v>27484</v>
      </c>
      <c r="E19013" s="46" t="s">
        <v>27486</v>
      </c>
      <c r="F19013" s="121">
        <v>172.8372</v>
      </c>
    </row>
    <row r="19014" spans="4:6" ht="15" customHeight="1">
      <c r="D19014" s="119" t="s">
        <v>27482</v>
      </c>
      <c r="E19014" s="46" t="s">
        <v>27484</v>
      </c>
      <c r="F19014" s="121">
        <v>230.4496</v>
      </c>
    </row>
    <row r="19015" spans="4:6" ht="15" customHeight="1">
      <c r="D19015" s="119" t="s">
        <v>27479</v>
      </c>
      <c r="E19015" s="46" t="s">
        <v>27482</v>
      </c>
      <c r="F19015" s="121">
        <v>157.12479999999999</v>
      </c>
    </row>
    <row r="19016" spans="4:6" ht="15" customHeight="1">
      <c r="D19016" s="119" t="s">
        <v>27477</v>
      </c>
      <c r="E19016" s="46" t="s">
        <v>27479</v>
      </c>
      <c r="F19016" s="121">
        <v>104.74979999999999</v>
      </c>
    </row>
    <row r="19017" spans="4:6" ht="15" customHeight="1">
      <c r="D19017" s="119" t="s">
        <v>27475</v>
      </c>
      <c r="E19017" s="46" t="s">
        <v>27477</v>
      </c>
      <c r="F19017" s="121">
        <v>148.7448</v>
      </c>
    </row>
    <row r="19018" spans="4:6" ht="15" customHeight="1">
      <c r="D19018" s="119" t="s">
        <v>27473</v>
      </c>
      <c r="E19018" s="46" t="s">
        <v>27475</v>
      </c>
      <c r="F19018" s="121">
        <v>183.31219999999999</v>
      </c>
    </row>
    <row r="19019" spans="4:6" ht="15" customHeight="1">
      <c r="D19019" s="119" t="s">
        <v>27471</v>
      </c>
      <c r="E19019" s="46" t="s">
        <v>27473</v>
      </c>
      <c r="F19019" s="121">
        <v>193.78720000000001</v>
      </c>
    </row>
    <row r="19020" spans="4:6" ht="15" customHeight="1">
      <c r="D19020" s="119" t="s">
        <v>27469</v>
      </c>
      <c r="E19020" s="46" t="s">
        <v>27471</v>
      </c>
      <c r="F19020" s="121">
        <v>122.76479999999999</v>
      </c>
    </row>
    <row r="19021" spans="4:6" ht="15" customHeight="1">
      <c r="D19021" s="119" t="s">
        <v>27467</v>
      </c>
      <c r="E19021" s="46" t="s">
        <v>27469</v>
      </c>
      <c r="F19021" s="121">
        <v>71.544200000000004</v>
      </c>
    </row>
    <row r="19022" spans="4:6" ht="15" customHeight="1">
      <c r="D19022" s="119" t="s">
        <v>27465</v>
      </c>
      <c r="E19022" s="46" t="s">
        <v>27467</v>
      </c>
      <c r="F19022" s="121">
        <v>122.76479999999999</v>
      </c>
    </row>
    <row r="19023" spans="4:6" ht="15" customHeight="1">
      <c r="D19023" s="119" t="s">
        <v>27463</v>
      </c>
      <c r="E19023" s="46" t="s">
        <v>27465</v>
      </c>
      <c r="F19023" s="121">
        <v>165.50460000000001</v>
      </c>
    </row>
    <row r="19024" spans="4:6" ht="15" customHeight="1">
      <c r="D19024" s="119" t="s">
        <v>27461</v>
      </c>
      <c r="E19024" s="46" t="s">
        <v>27463</v>
      </c>
      <c r="F19024" s="121">
        <v>175.9796</v>
      </c>
    </row>
    <row r="19025" spans="4:6" ht="15" customHeight="1">
      <c r="D19025" s="119" t="s">
        <v>5136</v>
      </c>
      <c r="E19025" s="46" t="s">
        <v>27461</v>
      </c>
      <c r="F19025" s="121">
        <v>68.213800000000006</v>
      </c>
    </row>
    <row r="19026" spans="4:6" ht="15" customHeight="1">
      <c r="D19026" s="119" t="s">
        <v>5139</v>
      </c>
      <c r="E19026" s="46" t="s">
        <v>5136</v>
      </c>
      <c r="F19026" s="121">
        <v>79.599800000000002</v>
      </c>
    </row>
    <row r="19027" spans="4:6" ht="15" customHeight="1">
      <c r="D19027" s="119" t="s">
        <v>34383</v>
      </c>
      <c r="E19027" s="46" t="s">
        <v>5139</v>
      </c>
      <c r="F19027" s="121">
        <v>103.7022</v>
      </c>
    </row>
    <row r="19028" spans="4:6" ht="15" customHeight="1">
      <c r="D19028" s="119" t="s">
        <v>33948</v>
      </c>
      <c r="E19028" s="46" t="s">
        <v>34383</v>
      </c>
      <c r="F19028" s="121">
        <v>54.47</v>
      </c>
    </row>
    <row r="19029" spans="4:6" ht="15" customHeight="1">
      <c r="D19029" s="119" t="s">
        <v>5142</v>
      </c>
      <c r="E19029" s="46" t="s">
        <v>33948</v>
      </c>
      <c r="F19029" s="121">
        <v>68.213800000000006</v>
      </c>
    </row>
    <row r="19030" spans="4:6" ht="15" customHeight="1">
      <c r="D19030" s="119" t="s">
        <v>34385</v>
      </c>
      <c r="E19030" s="46" t="s">
        <v>5142</v>
      </c>
      <c r="F19030" s="121">
        <v>100.5598</v>
      </c>
    </row>
    <row r="19031" spans="4:6" ht="15" customHeight="1">
      <c r="D19031" s="119" t="s">
        <v>5160</v>
      </c>
      <c r="E19031" s="46" t="s">
        <v>34385</v>
      </c>
      <c r="F19031" s="121">
        <v>80.965999999999994</v>
      </c>
    </row>
    <row r="19032" spans="4:6" ht="15" customHeight="1">
      <c r="D19032" s="119" t="s">
        <v>34387</v>
      </c>
      <c r="E19032" s="46" t="s">
        <v>5160</v>
      </c>
      <c r="F19032" s="121">
        <v>151.88720000000001</v>
      </c>
    </row>
    <row r="19033" spans="4:6" ht="15" customHeight="1">
      <c r="D19033" s="119" t="s">
        <v>27458</v>
      </c>
      <c r="E19033" s="46" t="s">
        <v>34387</v>
      </c>
      <c r="F19033" s="121">
        <v>27.832000000000001</v>
      </c>
    </row>
    <row r="19034" spans="4:6" ht="15" customHeight="1">
      <c r="D19034" s="119" t="s">
        <v>27456</v>
      </c>
      <c r="E19034" s="46" t="s">
        <v>27458</v>
      </c>
      <c r="F19034" s="121">
        <v>27.832000000000001</v>
      </c>
    </row>
    <row r="19035" spans="4:6" ht="15" customHeight="1">
      <c r="D19035" s="119" t="s">
        <v>27454</v>
      </c>
      <c r="E19035" s="46" t="s">
        <v>27456</v>
      </c>
      <c r="F19035" s="121">
        <v>6.3255999999999997</v>
      </c>
    </row>
    <row r="19036" spans="4:6" ht="15" customHeight="1">
      <c r="D19036" s="119" t="s">
        <v>33950</v>
      </c>
      <c r="E19036" s="46" t="s">
        <v>27454</v>
      </c>
      <c r="F19036" s="121">
        <v>69.134799999999998</v>
      </c>
    </row>
    <row r="19037" spans="4:6" ht="15" customHeight="1">
      <c r="D19037" s="119" t="s">
        <v>33952</v>
      </c>
      <c r="E19037" s="46" t="s">
        <v>33950</v>
      </c>
      <c r="F19037" s="121">
        <v>51.327399999999997</v>
      </c>
    </row>
    <row r="19038" spans="4:6" ht="15" customHeight="1">
      <c r="D19038" s="119" t="s">
        <v>27569</v>
      </c>
      <c r="E19038" s="46" t="s">
        <v>33952</v>
      </c>
      <c r="F19038" s="121">
        <v>30.362200000000001</v>
      </c>
    </row>
    <row r="19039" spans="4:6" ht="15" customHeight="1">
      <c r="D19039" s="119" t="s">
        <v>27567</v>
      </c>
      <c r="E19039" s="46" t="s">
        <v>27569</v>
      </c>
      <c r="F19039" s="121">
        <v>37.952800000000003</v>
      </c>
    </row>
    <row r="19040" spans="4:6" ht="15" customHeight="1">
      <c r="D19040" s="119" t="s">
        <v>27565</v>
      </c>
      <c r="E19040" s="46" t="s">
        <v>27567</v>
      </c>
      <c r="F19040" s="121">
        <v>37.952800000000003</v>
      </c>
    </row>
    <row r="19041" spans="4:6" ht="15" customHeight="1">
      <c r="D19041" s="119" t="s">
        <v>27563</v>
      </c>
      <c r="E19041" s="46" t="s">
        <v>27565</v>
      </c>
      <c r="F19041" s="121">
        <v>37.952800000000003</v>
      </c>
    </row>
    <row r="19042" spans="4:6" ht="15" customHeight="1">
      <c r="D19042" s="119" t="s">
        <v>27561</v>
      </c>
      <c r="E19042" s="46" t="s">
        <v>27563</v>
      </c>
      <c r="F19042" s="121">
        <v>37.952800000000003</v>
      </c>
    </row>
    <row r="19043" spans="4:6" ht="15" customHeight="1">
      <c r="D19043" s="119" t="s">
        <v>27560</v>
      </c>
      <c r="E19043" s="46" t="s">
        <v>27561</v>
      </c>
      <c r="F19043" s="121">
        <v>42.507199999999997</v>
      </c>
    </row>
    <row r="19044" spans="4:6" ht="15" customHeight="1">
      <c r="D19044" s="119" t="s">
        <v>27558</v>
      </c>
      <c r="E19044" s="46" t="s">
        <v>27560</v>
      </c>
      <c r="F19044" s="121">
        <v>84.761200000000002</v>
      </c>
    </row>
    <row r="19045" spans="4:6" ht="15" customHeight="1">
      <c r="D19045" s="119" t="s">
        <v>27556</v>
      </c>
      <c r="E19045" s="46" t="s">
        <v>27558</v>
      </c>
      <c r="F19045" s="121">
        <v>81.218999999999994</v>
      </c>
    </row>
    <row r="19046" spans="4:6" ht="15" customHeight="1">
      <c r="D19046" s="119" t="s">
        <v>27554</v>
      </c>
      <c r="E19046" s="46" t="s">
        <v>27556</v>
      </c>
      <c r="F19046" s="121">
        <v>65.025800000000004</v>
      </c>
    </row>
    <row r="19047" spans="4:6" ht="15" customHeight="1">
      <c r="D19047" s="119" t="s">
        <v>27552</v>
      </c>
      <c r="E19047" s="46" t="s">
        <v>27554</v>
      </c>
      <c r="F19047" s="121">
        <v>138.14840000000001</v>
      </c>
    </row>
    <row r="19048" spans="4:6" ht="15" customHeight="1">
      <c r="D19048" s="119" t="s">
        <v>27550</v>
      </c>
      <c r="E19048" s="46" t="s">
        <v>27552</v>
      </c>
      <c r="F19048" s="121">
        <v>85.520399999999995</v>
      </c>
    </row>
    <row r="19049" spans="4:6" ht="15" customHeight="1">
      <c r="D19049" s="119" t="s">
        <v>27548</v>
      </c>
      <c r="E19049" s="46" t="s">
        <v>27550</v>
      </c>
      <c r="F19049" s="121">
        <v>75.905799999999999</v>
      </c>
    </row>
    <row r="19050" spans="4:6" ht="15" customHeight="1">
      <c r="D19050" s="119" t="s">
        <v>2085</v>
      </c>
      <c r="E19050" s="46" t="s">
        <v>27548</v>
      </c>
      <c r="F19050" s="121">
        <v>37.952800000000003</v>
      </c>
    </row>
    <row r="19051" spans="4:6" ht="15" customHeight="1">
      <c r="D19051" s="119" t="s">
        <v>27587</v>
      </c>
      <c r="E19051" s="46" t="s">
        <v>2085</v>
      </c>
      <c r="F19051" s="121">
        <v>204.94540000000001</v>
      </c>
    </row>
    <row r="19052" spans="4:6" ht="15" customHeight="1">
      <c r="D19052" s="119" t="s">
        <v>27585</v>
      </c>
      <c r="E19052" s="46" t="s">
        <v>27587</v>
      </c>
      <c r="F19052" s="121">
        <v>43.266199999999998</v>
      </c>
    </row>
    <row r="19053" spans="4:6" ht="15" customHeight="1">
      <c r="D19053" s="119" t="s">
        <v>27583</v>
      </c>
      <c r="E19053" s="46" t="s">
        <v>27585</v>
      </c>
      <c r="F19053" s="121">
        <v>93.617000000000004</v>
      </c>
    </row>
    <row r="19054" spans="4:6" ht="15" customHeight="1">
      <c r="D19054" s="119" t="s">
        <v>27581</v>
      </c>
      <c r="E19054" s="46" t="s">
        <v>27583</v>
      </c>
      <c r="F19054" s="121">
        <v>70.136799999999994</v>
      </c>
    </row>
    <row r="19055" spans="4:6" ht="15" customHeight="1">
      <c r="D19055" s="119" t="s">
        <v>3556</v>
      </c>
      <c r="E19055" s="46" t="s">
        <v>27581</v>
      </c>
      <c r="F19055" s="121">
        <v>31.106200000000001</v>
      </c>
    </row>
    <row r="19056" spans="4:6" ht="15" customHeight="1">
      <c r="D19056" s="119" t="s">
        <v>3589</v>
      </c>
      <c r="E19056" s="46" t="s">
        <v>3556</v>
      </c>
      <c r="F19056" s="121">
        <v>62.212400000000002</v>
      </c>
    </row>
    <row r="19057" spans="4:6" ht="15" customHeight="1">
      <c r="D19057" s="119" t="s">
        <v>27577</v>
      </c>
      <c r="E19057" s="46" t="s">
        <v>3589</v>
      </c>
      <c r="F19057" s="121">
        <v>43.266199999999998</v>
      </c>
    </row>
    <row r="19058" spans="4:6" ht="15" customHeight="1">
      <c r="D19058" s="119" t="s">
        <v>27575</v>
      </c>
      <c r="E19058" s="46" t="s">
        <v>27577</v>
      </c>
      <c r="F19058" s="121">
        <v>40.988999999999997</v>
      </c>
    </row>
    <row r="19059" spans="4:6" ht="15" customHeight="1">
      <c r="D19059" s="119" t="s">
        <v>27573</v>
      </c>
      <c r="E19059" s="46" t="s">
        <v>27575</v>
      </c>
      <c r="F19059" s="121">
        <v>56.423200000000001</v>
      </c>
    </row>
    <row r="19060" spans="4:6" ht="15" customHeight="1">
      <c r="D19060" s="119" t="s">
        <v>27571</v>
      </c>
      <c r="E19060" s="46" t="s">
        <v>27573</v>
      </c>
      <c r="F19060" s="121">
        <v>15.1812</v>
      </c>
    </row>
    <row r="19061" spans="4:6" ht="15" customHeight="1">
      <c r="D19061" s="119" t="s">
        <v>33956</v>
      </c>
      <c r="E19061" s="46" t="s">
        <v>27571</v>
      </c>
      <c r="F19061" s="121">
        <v>42.507199999999997</v>
      </c>
    </row>
    <row r="19062" spans="4:6" ht="15" customHeight="1">
      <c r="D19062" s="119" t="s">
        <v>33954</v>
      </c>
      <c r="E19062" s="46" t="s">
        <v>33956</v>
      </c>
      <c r="F19062" s="121">
        <v>22.771599999999999</v>
      </c>
    </row>
    <row r="19063" spans="4:6" ht="15" customHeight="1">
      <c r="D19063" s="119" t="s">
        <v>27591</v>
      </c>
      <c r="E19063" s="46" t="s">
        <v>33954</v>
      </c>
      <c r="F19063" s="121">
        <v>32.386400000000002</v>
      </c>
    </row>
    <row r="19064" spans="4:6" ht="15" customHeight="1">
      <c r="D19064" s="119" t="s">
        <v>27590</v>
      </c>
      <c r="E19064" s="46" t="s">
        <v>27591</v>
      </c>
      <c r="F19064" s="121">
        <v>37.674599999999998</v>
      </c>
    </row>
    <row r="19065" spans="4:6" ht="15" customHeight="1">
      <c r="D19065" s="119" t="s">
        <v>27600</v>
      </c>
      <c r="E19065" s="46" t="s">
        <v>27590</v>
      </c>
      <c r="F19065" s="121">
        <v>39.723999999999997</v>
      </c>
    </row>
    <row r="19066" spans="4:6" ht="15" customHeight="1">
      <c r="D19066" s="119" t="s">
        <v>27599</v>
      </c>
      <c r="E19066" s="46" t="s">
        <v>27600</v>
      </c>
      <c r="F19066" s="121">
        <v>82.231200000000001</v>
      </c>
    </row>
    <row r="19067" spans="4:6" ht="15" customHeight="1">
      <c r="D19067" s="119" t="s">
        <v>27597</v>
      </c>
      <c r="E19067" s="46" t="s">
        <v>27599</v>
      </c>
      <c r="F19067" s="121">
        <v>97.665400000000005</v>
      </c>
    </row>
    <row r="19068" spans="4:6" ht="15" customHeight="1">
      <c r="D19068" s="119" t="s">
        <v>27596</v>
      </c>
      <c r="E19068" s="46" t="s">
        <v>27597</v>
      </c>
      <c r="F19068" s="121">
        <v>63.760800000000003</v>
      </c>
    </row>
    <row r="19069" spans="4:6" ht="15" customHeight="1">
      <c r="D19069" s="119" t="s">
        <v>27594</v>
      </c>
      <c r="E19069" s="46" t="s">
        <v>27596</v>
      </c>
      <c r="F19069" s="121">
        <v>70.592200000000005</v>
      </c>
    </row>
    <row r="19070" spans="4:6" ht="15" customHeight="1">
      <c r="D19070" s="119" t="s">
        <v>27592</v>
      </c>
      <c r="E19070" s="46" t="s">
        <v>27594</v>
      </c>
      <c r="F19070" s="121">
        <v>63.760800000000003</v>
      </c>
    </row>
    <row r="19071" spans="4:6" ht="15" customHeight="1">
      <c r="D19071" s="119" t="s">
        <v>36127</v>
      </c>
      <c r="E19071" s="46" t="s">
        <v>27592</v>
      </c>
      <c r="F19071" s="121">
        <v>65.992400000000004</v>
      </c>
    </row>
    <row r="19072" spans="4:6" ht="15" customHeight="1">
      <c r="D19072" s="119" t="s">
        <v>27546</v>
      </c>
      <c r="E19072" s="46" t="s">
        <v>36127</v>
      </c>
      <c r="F19072" s="121">
        <v>236.82579999999999</v>
      </c>
    </row>
    <row r="19073" spans="4:6" ht="15" customHeight="1">
      <c r="D19073" s="119" t="s">
        <v>27544</v>
      </c>
      <c r="E19073" s="46" t="s">
        <v>27546</v>
      </c>
      <c r="F19073" s="121">
        <v>218.60839999999999</v>
      </c>
    </row>
    <row r="19074" spans="4:6" ht="15" customHeight="1">
      <c r="D19074" s="119" t="s">
        <v>27542</v>
      </c>
      <c r="E19074" s="46" t="s">
        <v>27544</v>
      </c>
      <c r="F19074" s="121">
        <v>127.52160000000001</v>
      </c>
    </row>
    <row r="19075" spans="4:6" ht="15" customHeight="1">
      <c r="D19075" s="119" t="s">
        <v>27540</v>
      </c>
      <c r="E19075" s="46" t="s">
        <v>27542</v>
      </c>
      <c r="F19075" s="121">
        <v>94.730199999999996</v>
      </c>
    </row>
    <row r="19076" spans="4:6" ht="15" customHeight="1">
      <c r="D19076" s="119" t="s">
        <v>27606</v>
      </c>
      <c r="E19076" s="46" t="s">
        <v>27540</v>
      </c>
      <c r="F19076" s="121">
        <v>173.22</v>
      </c>
    </row>
    <row r="19077" spans="4:6" ht="15" customHeight="1">
      <c r="D19077" s="119" t="s">
        <v>27604</v>
      </c>
      <c r="E19077" s="46" t="s">
        <v>27606</v>
      </c>
      <c r="F19077" s="121">
        <v>30.9694</v>
      </c>
    </row>
    <row r="19078" spans="4:6" ht="15" customHeight="1">
      <c r="D19078" s="119" t="s">
        <v>27602</v>
      </c>
      <c r="E19078" s="46" t="s">
        <v>27604</v>
      </c>
      <c r="F19078" s="121">
        <v>177.12719999999999</v>
      </c>
    </row>
    <row r="19079" spans="4:6" ht="15" customHeight="1">
      <c r="D19079" s="119" t="s">
        <v>27706</v>
      </c>
      <c r="E19079" s="46" t="s">
        <v>27602</v>
      </c>
      <c r="F19079" s="121">
        <v>281.87520000000001</v>
      </c>
    </row>
    <row r="19080" spans="4:6" ht="15" customHeight="1">
      <c r="D19080" s="119" t="s">
        <v>27748</v>
      </c>
      <c r="E19080" s="46" t="s">
        <v>27706</v>
      </c>
      <c r="F19080" s="121">
        <v>94.028800000000004</v>
      </c>
    </row>
    <row r="19081" spans="4:6" ht="15" customHeight="1">
      <c r="D19081" s="119" t="s">
        <v>27746</v>
      </c>
      <c r="E19081" s="46" t="s">
        <v>27748</v>
      </c>
      <c r="F19081" s="121">
        <v>71.156999999999996</v>
      </c>
    </row>
    <row r="19082" spans="4:6" ht="15" customHeight="1">
      <c r="D19082" s="119" t="s">
        <v>27744</v>
      </c>
      <c r="E19082" s="46" t="s">
        <v>27746</v>
      </c>
      <c r="F19082" s="121">
        <v>91.487399999999994</v>
      </c>
    </row>
    <row r="19083" spans="4:6" ht="15" customHeight="1">
      <c r="D19083" s="119" t="s">
        <v>27818</v>
      </c>
      <c r="E19083" s="46" t="s">
        <v>27744</v>
      </c>
      <c r="F19083" s="121">
        <v>70.0458</v>
      </c>
    </row>
    <row r="19084" spans="4:6" ht="15" customHeight="1">
      <c r="D19084" s="119" t="s">
        <v>27922</v>
      </c>
      <c r="E19084" s="46" t="s">
        <v>27818</v>
      </c>
      <c r="F19084" s="121">
        <v>55.908999999999999</v>
      </c>
    </row>
    <row r="19085" spans="4:6" ht="15" customHeight="1">
      <c r="D19085" s="119" t="s">
        <v>27959</v>
      </c>
      <c r="E19085" s="46" t="s">
        <v>27922</v>
      </c>
      <c r="F19085" s="121">
        <v>111.01560000000001</v>
      </c>
    </row>
    <row r="19086" spans="4:6" ht="15" customHeight="1">
      <c r="D19086" s="119" t="s">
        <v>27957</v>
      </c>
      <c r="E19086" s="46" t="s">
        <v>27959</v>
      </c>
      <c r="F19086" s="121">
        <v>111.01560000000001</v>
      </c>
    </row>
    <row r="19087" spans="4:6" ht="15" customHeight="1">
      <c r="D19087" s="119" t="s">
        <v>27966</v>
      </c>
      <c r="E19087" s="46" t="s">
        <v>27957</v>
      </c>
      <c r="F19087" s="121">
        <v>136.6302</v>
      </c>
    </row>
    <row r="19088" spans="4:6" ht="15" customHeight="1">
      <c r="D19088" s="119" t="s">
        <v>27990</v>
      </c>
      <c r="E19088" s="46" t="s">
        <v>27966</v>
      </c>
      <c r="F19088" s="121">
        <v>164.4622</v>
      </c>
    </row>
    <row r="19089" spans="4:6" ht="15" customHeight="1">
      <c r="D19089" s="119" t="s">
        <v>27988</v>
      </c>
      <c r="E19089" s="46" t="s">
        <v>27990</v>
      </c>
      <c r="F19089" s="121">
        <v>177.11320000000001</v>
      </c>
    </row>
    <row r="19090" spans="4:6" ht="15" customHeight="1">
      <c r="D19090" s="119" t="s">
        <v>27986</v>
      </c>
      <c r="E19090" s="46" t="s">
        <v>27988</v>
      </c>
      <c r="F19090" s="121">
        <v>177.11320000000001</v>
      </c>
    </row>
    <row r="19091" spans="4:6" ht="15" customHeight="1">
      <c r="D19091" s="119" t="s">
        <v>27994</v>
      </c>
      <c r="E19091" s="46" t="s">
        <v>27986</v>
      </c>
      <c r="F19091" s="121">
        <v>53.134</v>
      </c>
    </row>
    <row r="19092" spans="4:6" ht="15" customHeight="1">
      <c r="D19092" s="119" t="s">
        <v>27992</v>
      </c>
      <c r="E19092" s="46" t="s">
        <v>27994</v>
      </c>
      <c r="F19092" s="121">
        <v>61.989600000000003</v>
      </c>
    </row>
    <row r="19093" spans="4:6" ht="15" customHeight="1">
      <c r="D19093" s="119" t="s">
        <v>27996</v>
      </c>
      <c r="E19093" s="46" t="s">
        <v>27992</v>
      </c>
      <c r="F19093" s="121">
        <v>254.12139999999999</v>
      </c>
    </row>
    <row r="19094" spans="4:6" ht="15" customHeight="1">
      <c r="D19094" s="119" t="s">
        <v>4891</v>
      </c>
      <c r="E19094" s="46" t="s">
        <v>27996</v>
      </c>
      <c r="F19094" s="121">
        <v>18.693200000000001</v>
      </c>
    </row>
    <row r="19095" spans="4:6" ht="15" customHeight="1">
      <c r="D19095" s="119" t="s">
        <v>27613</v>
      </c>
      <c r="E19095" s="46" t="s">
        <v>4891</v>
      </c>
      <c r="F19095" s="121">
        <v>20.2668</v>
      </c>
    </row>
    <row r="19096" spans="4:6" ht="15" customHeight="1">
      <c r="D19096" s="119" t="s">
        <v>27611</v>
      </c>
      <c r="E19096" s="46" t="s">
        <v>27613</v>
      </c>
      <c r="F19096" s="121">
        <v>27.326000000000001</v>
      </c>
    </row>
    <row r="19097" spans="4:6" ht="15" customHeight="1">
      <c r="D19097" s="119" t="s">
        <v>27609</v>
      </c>
      <c r="E19097" s="46" t="s">
        <v>27611</v>
      </c>
      <c r="F19097" s="121">
        <v>15.940200000000001</v>
      </c>
    </row>
    <row r="19098" spans="4:6" ht="15" customHeight="1">
      <c r="D19098" s="119" t="s">
        <v>27774</v>
      </c>
      <c r="E19098" s="46" t="s">
        <v>27609</v>
      </c>
      <c r="F19098" s="121">
        <v>27.326000000000001</v>
      </c>
    </row>
    <row r="19099" spans="4:6" ht="15" customHeight="1">
      <c r="D19099" s="119" t="s">
        <v>27620</v>
      </c>
      <c r="E19099" s="46" t="s">
        <v>27774</v>
      </c>
      <c r="F19099" s="121">
        <v>136.47839999999999</v>
      </c>
    </row>
    <row r="19100" spans="4:6" ht="15" customHeight="1">
      <c r="D19100" s="119" t="s">
        <v>27618</v>
      </c>
      <c r="E19100" s="46" t="s">
        <v>27620</v>
      </c>
      <c r="F19100" s="121">
        <v>91.542199999999994</v>
      </c>
    </row>
    <row r="19101" spans="4:6" ht="15" customHeight="1">
      <c r="D19101" s="119" t="s">
        <v>27616</v>
      </c>
      <c r="E19101" s="46" t="s">
        <v>27618</v>
      </c>
      <c r="F19101" s="121">
        <v>117.8308</v>
      </c>
    </row>
    <row r="19102" spans="4:6" ht="15" customHeight="1">
      <c r="D19102" s="119" t="s">
        <v>27640</v>
      </c>
      <c r="E19102" s="46" t="s">
        <v>27616</v>
      </c>
      <c r="F19102" s="121">
        <v>197.5318</v>
      </c>
    </row>
    <row r="19103" spans="4:6" ht="15" customHeight="1">
      <c r="D19103" s="119" t="s">
        <v>27638</v>
      </c>
      <c r="E19103" s="46" t="s">
        <v>27640</v>
      </c>
      <c r="F19103" s="121">
        <v>197.5318</v>
      </c>
    </row>
    <row r="19104" spans="4:6" ht="15" customHeight="1">
      <c r="D19104" s="119" t="s">
        <v>27636</v>
      </c>
      <c r="E19104" s="46" t="s">
        <v>27638</v>
      </c>
      <c r="F19104" s="121">
        <v>162.59</v>
      </c>
    </row>
    <row r="19105" spans="4:6" ht="15" customHeight="1">
      <c r="D19105" s="119" t="s">
        <v>27634</v>
      </c>
      <c r="E19105" s="46" t="s">
        <v>27636</v>
      </c>
      <c r="F19105" s="121">
        <v>133.7458</v>
      </c>
    </row>
    <row r="19106" spans="4:6" ht="15" customHeight="1">
      <c r="D19106" s="119" t="s">
        <v>27632</v>
      </c>
      <c r="E19106" s="46" t="s">
        <v>27634</v>
      </c>
      <c r="F19106" s="121">
        <v>171.31899999999999</v>
      </c>
    </row>
    <row r="19107" spans="4:6" ht="15" customHeight="1">
      <c r="D19107" s="119" t="s">
        <v>27630</v>
      </c>
      <c r="E19107" s="46" t="s">
        <v>27632</v>
      </c>
      <c r="F19107" s="121">
        <v>171.31899999999999</v>
      </c>
    </row>
    <row r="19108" spans="4:6" ht="15" customHeight="1">
      <c r="D19108" s="119" t="s">
        <v>27628</v>
      </c>
      <c r="E19108" s="46" t="s">
        <v>27630</v>
      </c>
      <c r="F19108" s="121">
        <v>171.31899999999999</v>
      </c>
    </row>
    <row r="19109" spans="4:6" ht="15" customHeight="1">
      <c r="D19109" s="119" t="s">
        <v>27626</v>
      </c>
      <c r="E19109" s="46" t="s">
        <v>27628</v>
      </c>
      <c r="F19109" s="121">
        <v>171.31899999999999</v>
      </c>
    </row>
    <row r="19110" spans="4:6" ht="15" customHeight="1">
      <c r="D19110" s="119" t="s">
        <v>27624</v>
      </c>
      <c r="E19110" s="46" t="s">
        <v>27626</v>
      </c>
      <c r="F19110" s="121">
        <v>171.31899999999999</v>
      </c>
    </row>
    <row r="19111" spans="4:6" ht="15" customHeight="1">
      <c r="D19111" s="119" t="s">
        <v>27622</v>
      </c>
      <c r="E19111" s="46" t="s">
        <v>27624</v>
      </c>
      <c r="F19111" s="121">
        <v>133.7458</v>
      </c>
    </row>
    <row r="19112" spans="4:6" ht="15" customHeight="1">
      <c r="D19112" s="119" t="s">
        <v>27648</v>
      </c>
      <c r="E19112" s="46" t="s">
        <v>27622</v>
      </c>
      <c r="F19112" s="121">
        <v>190.54859999999999</v>
      </c>
    </row>
    <row r="19113" spans="4:6" ht="15" customHeight="1">
      <c r="D19113" s="119" t="s">
        <v>27646</v>
      </c>
      <c r="E19113" s="46" t="s">
        <v>27648</v>
      </c>
      <c r="F19113" s="121">
        <v>190.54859999999999</v>
      </c>
    </row>
    <row r="19114" spans="4:6" ht="15" customHeight="1">
      <c r="D19114" s="119" t="s">
        <v>27644</v>
      </c>
      <c r="E19114" s="46" t="s">
        <v>27646</v>
      </c>
      <c r="F19114" s="121">
        <v>189.15700000000001</v>
      </c>
    </row>
    <row r="19115" spans="4:6" ht="15" customHeight="1">
      <c r="D19115" s="119" t="s">
        <v>27642</v>
      </c>
      <c r="E19115" s="46" t="s">
        <v>27644</v>
      </c>
      <c r="F19115" s="121">
        <v>189.15700000000001</v>
      </c>
    </row>
    <row r="19116" spans="4:6" ht="15" customHeight="1">
      <c r="D19116" s="119" t="s">
        <v>27652</v>
      </c>
      <c r="E19116" s="46" t="s">
        <v>27642</v>
      </c>
      <c r="F19116" s="121">
        <v>113.8584</v>
      </c>
    </row>
    <row r="19117" spans="4:6" ht="15" customHeight="1">
      <c r="D19117" s="119" t="s">
        <v>27650</v>
      </c>
      <c r="E19117" s="46" t="s">
        <v>27652</v>
      </c>
      <c r="F19117" s="121">
        <v>101.2076</v>
      </c>
    </row>
    <row r="19118" spans="4:6" ht="15" customHeight="1">
      <c r="D19118" s="119" t="s">
        <v>27685</v>
      </c>
      <c r="E19118" s="46" t="s">
        <v>27650</v>
      </c>
      <c r="F19118" s="121">
        <v>58.450400000000002</v>
      </c>
    </row>
    <row r="19119" spans="4:6" ht="15" customHeight="1">
      <c r="D19119" s="119" t="s">
        <v>27683</v>
      </c>
      <c r="E19119" s="46" t="s">
        <v>27685</v>
      </c>
      <c r="F19119" s="121">
        <v>48.832599999999999</v>
      </c>
    </row>
    <row r="19120" spans="4:6" ht="15" customHeight="1">
      <c r="D19120" s="119" t="s">
        <v>27682</v>
      </c>
      <c r="E19120" s="46" t="s">
        <v>27683</v>
      </c>
      <c r="F19120" s="121">
        <v>66.074399999999997</v>
      </c>
    </row>
    <row r="19121" spans="4:6" ht="15" customHeight="1">
      <c r="D19121" s="119" t="s">
        <v>27680</v>
      </c>
      <c r="E19121" s="46" t="s">
        <v>27682</v>
      </c>
      <c r="F19121" s="121">
        <v>60.724600000000002</v>
      </c>
    </row>
    <row r="19122" spans="4:6" ht="15" customHeight="1">
      <c r="D19122" s="119" t="s">
        <v>1159</v>
      </c>
      <c r="E19122" s="46" t="s">
        <v>27680</v>
      </c>
      <c r="F19122" s="121">
        <v>77.1708</v>
      </c>
    </row>
    <row r="19123" spans="4:6" ht="15" customHeight="1">
      <c r="D19123" s="119" t="s">
        <v>27679</v>
      </c>
      <c r="E19123" s="46" t="s">
        <v>1159</v>
      </c>
      <c r="F19123" s="121">
        <v>66.074399999999997</v>
      </c>
    </row>
    <row r="19124" spans="4:6" ht="15" customHeight="1">
      <c r="D19124" s="119" t="s">
        <v>27678</v>
      </c>
      <c r="E19124" s="46" t="s">
        <v>27679</v>
      </c>
      <c r="F19124" s="121">
        <v>66.074399999999997</v>
      </c>
    </row>
    <row r="19125" spans="4:6" ht="15" customHeight="1">
      <c r="D19125" s="119" t="s">
        <v>27677</v>
      </c>
      <c r="E19125" s="46" t="s">
        <v>27678</v>
      </c>
      <c r="F19125" s="121">
        <v>66.074399999999997</v>
      </c>
    </row>
    <row r="19126" spans="4:6" ht="15" customHeight="1">
      <c r="D19126" s="119" t="s">
        <v>27676</v>
      </c>
      <c r="E19126" s="46" t="s">
        <v>27677</v>
      </c>
      <c r="F19126" s="121">
        <v>66.074399999999997</v>
      </c>
    </row>
    <row r="19127" spans="4:6" ht="15" customHeight="1">
      <c r="D19127" s="119" t="s">
        <v>27675</v>
      </c>
      <c r="E19127" s="46" t="s">
        <v>27676</v>
      </c>
      <c r="F19127" s="121">
        <v>66.074399999999997</v>
      </c>
    </row>
    <row r="19128" spans="4:6" ht="15" customHeight="1">
      <c r="D19128" s="119" t="s">
        <v>27674</v>
      </c>
      <c r="E19128" s="46" t="s">
        <v>27675</v>
      </c>
      <c r="F19128" s="121">
        <v>66.074399999999997</v>
      </c>
    </row>
    <row r="19129" spans="4:6" ht="15" customHeight="1">
      <c r="D19129" s="119" t="s">
        <v>27672</v>
      </c>
      <c r="E19129" s="46" t="s">
        <v>27674</v>
      </c>
      <c r="F19129" s="121">
        <v>66.074399999999997</v>
      </c>
    </row>
    <row r="19130" spans="4:6" ht="15" customHeight="1">
      <c r="D19130" s="119" t="s">
        <v>27670</v>
      </c>
      <c r="E19130" s="46" t="s">
        <v>27672</v>
      </c>
      <c r="F19130" s="121">
        <v>59.206400000000002</v>
      </c>
    </row>
    <row r="19131" spans="4:6" ht="15" customHeight="1">
      <c r="D19131" s="119" t="s">
        <v>27668</v>
      </c>
      <c r="E19131" s="46" t="s">
        <v>27670</v>
      </c>
      <c r="F19131" s="121">
        <v>66.074399999999997</v>
      </c>
    </row>
    <row r="19132" spans="4:6" ht="15" customHeight="1">
      <c r="D19132" s="119" t="s">
        <v>27666</v>
      </c>
      <c r="E19132" s="46" t="s">
        <v>27668</v>
      </c>
      <c r="F19132" s="121">
        <v>66.074399999999997</v>
      </c>
    </row>
    <row r="19133" spans="4:6" ht="15" customHeight="1">
      <c r="D19133" s="119" t="s">
        <v>27664</v>
      </c>
      <c r="E19133" s="46" t="s">
        <v>27666</v>
      </c>
      <c r="F19133" s="121">
        <v>66.074399999999997</v>
      </c>
    </row>
    <row r="19134" spans="4:6" ht="15" customHeight="1">
      <c r="D19134" s="119" t="s">
        <v>27662</v>
      </c>
      <c r="E19134" s="46" t="s">
        <v>27664</v>
      </c>
      <c r="F19134" s="121">
        <v>66.074399999999997</v>
      </c>
    </row>
    <row r="19135" spans="4:6" ht="15" customHeight="1">
      <c r="D19135" s="119" t="s">
        <v>27660</v>
      </c>
      <c r="E19135" s="46" t="s">
        <v>27662</v>
      </c>
      <c r="F19135" s="121">
        <v>66.074399999999997</v>
      </c>
    </row>
    <row r="19136" spans="4:6" ht="15" customHeight="1">
      <c r="D19136" s="119" t="s">
        <v>27658</v>
      </c>
      <c r="E19136" s="46" t="s">
        <v>27660</v>
      </c>
      <c r="F19136" s="121">
        <v>66.074399999999997</v>
      </c>
    </row>
    <row r="19137" spans="4:6" ht="15" customHeight="1">
      <c r="D19137" s="119" t="s">
        <v>27656</v>
      </c>
      <c r="E19137" s="46" t="s">
        <v>27658</v>
      </c>
      <c r="F19137" s="121">
        <v>66.074399999999997</v>
      </c>
    </row>
    <row r="19138" spans="4:6" ht="15" customHeight="1">
      <c r="D19138" s="119" t="s">
        <v>1170</v>
      </c>
      <c r="E19138" s="46" t="s">
        <v>27656</v>
      </c>
      <c r="F19138" s="121">
        <v>60.724600000000002</v>
      </c>
    </row>
    <row r="19139" spans="4:6" ht="15" customHeight="1">
      <c r="D19139" s="119" t="s">
        <v>1179</v>
      </c>
      <c r="E19139" s="46" t="s">
        <v>1170</v>
      </c>
      <c r="F19139" s="121">
        <v>81.218999999999994</v>
      </c>
    </row>
    <row r="19140" spans="4:6" ht="15" customHeight="1">
      <c r="D19140" s="119" t="s">
        <v>27062</v>
      </c>
      <c r="E19140" s="46" t="s">
        <v>1179</v>
      </c>
      <c r="F19140" s="121">
        <v>73.881600000000006</v>
      </c>
    </row>
    <row r="19141" spans="4:6" ht="15" customHeight="1">
      <c r="D19141" s="119" t="s">
        <v>4656</v>
      </c>
      <c r="E19141" s="46" t="s">
        <v>27062</v>
      </c>
      <c r="F19141" s="121">
        <v>35.5518</v>
      </c>
    </row>
    <row r="19142" spans="4:6" ht="15" customHeight="1">
      <c r="D19142" s="119" t="s">
        <v>4664</v>
      </c>
      <c r="E19142" s="46" t="s">
        <v>4656</v>
      </c>
      <c r="F19142" s="121">
        <v>54.373199999999997</v>
      </c>
    </row>
    <row r="19143" spans="4:6" ht="15" customHeight="1">
      <c r="D19143" s="119" t="s">
        <v>4676</v>
      </c>
      <c r="E19143" s="46" t="s">
        <v>4664</v>
      </c>
      <c r="F19143" s="121">
        <v>38.688600000000001</v>
      </c>
    </row>
    <row r="19144" spans="4:6" ht="15" customHeight="1">
      <c r="D19144" s="119" t="s">
        <v>4688</v>
      </c>
      <c r="E19144" s="46" t="s">
        <v>4676</v>
      </c>
      <c r="F19144" s="121">
        <v>39.734200000000001</v>
      </c>
    </row>
    <row r="19145" spans="4:6" ht="15" customHeight="1">
      <c r="D19145" s="119" t="s">
        <v>4699</v>
      </c>
      <c r="E19145" s="46" t="s">
        <v>4688</v>
      </c>
      <c r="F19145" s="121">
        <v>52.281999999999996</v>
      </c>
    </row>
    <row r="19146" spans="4:6" ht="15" customHeight="1">
      <c r="D19146" s="119" t="s">
        <v>4710</v>
      </c>
      <c r="E19146" s="46" t="s">
        <v>4699</v>
      </c>
      <c r="F19146" s="121">
        <v>46.008000000000003</v>
      </c>
    </row>
    <row r="19147" spans="4:6" ht="15" customHeight="1">
      <c r="D19147" s="119" t="s">
        <v>4794</v>
      </c>
      <c r="E19147" s="46" t="s">
        <v>4710</v>
      </c>
      <c r="F19147" s="121">
        <v>161.0284</v>
      </c>
    </row>
    <row r="19148" spans="4:6" ht="15" customHeight="1">
      <c r="D19148" s="119" t="s">
        <v>27689</v>
      </c>
      <c r="E19148" s="46" t="s">
        <v>4794</v>
      </c>
      <c r="F19148" s="121">
        <v>69.580200000000005</v>
      </c>
    </row>
    <row r="19149" spans="4:6" ht="15" customHeight="1">
      <c r="D19149" s="119" t="s">
        <v>27700</v>
      </c>
      <c r="E19149" s="46" t="s">
        <v>27689</v>
      </c>
      <c r="F19149" s="121">
        <v>225.5</v>
      </c>
    </row>
    <row r="19150" spans="4:6" ht="15" customHeight="1">
      <c r="D19150" s="119" t="s">
        <v>27694</v>
      </c>
      <c r="E19150" s="46" t="s">
        <v>27700</v>
      </c>
      <c r="F19150" s="121">
        <v>211.4478</v>
      </c>
    </row>
    <row r="19151" spans="4:6" ht="15" customHeight="1">
      <c r="D19151" s="119" t="s">
        <v>27698</v>
      </c>
      <c r="E19151" s="46" t="s">
        <v>27694</v>
      </c>
      <c r="F19151" s="121">
        <v>187.33860000000001</v>
      </c>
    </row>
    <row r="19152" spans="4:6" ht="15" customHeight="1">
      <c r="D19152" s="119" t="s">
        <v>27696</v>
      </c>
      <c r="E19152" s="46" t="s">
        <v>27698</v>
      </c>
      <c r="F19152" s="121">
        <v>211.4478</v>
      </c>
    </row>
    <row r="19153" spans="4:6" ht="15" customHeight="1">
      <c r="D19153" s="119" t="s">
        <v>27690</v>
      </c>
      <c r="E19153" s="46" t="s">
        <v>27696</v>
      </c>
      <c r="F19153" s="121">
        <v>211.4478</v>
      </c>
    </row>
    <row r="19154" spans="4:6" ht="15" customHeight="1">
      <c r="D19154" s="119" t="s">
        <v>27703</v>
      </c>
      <c r="E19154" s="46" t="s">
        <v>27690</v>
      </c>
      <c r="F19154" s="121">
        <v>92.351799999999997</v>
      </c>
    </row>
    <row r="19155" spans="4:6" ht="15" customHeight="1">
      <c r="D19155" s="119" t="s">
        <v>4416</v>
      </c>
      <c r="E19155" s="46" t="s">
        <v>27703</v>
      </c>
      <c r="F19155" s="121">
        <v>92.351799999999997</v>
      </c>
    </row>
    <row r="19156" spans="4:6" ht="15" customHeight="1">
      <c r="D19156" s="119" t="s">
        <v>27702</v>
      </c>
      <c r="E19156" s="46" t="s">
        <v>4416</v>
      </c>
      <c r="F19156" s="121">
        <v>92.351799999999997</v>
      </c>
    </row>
    <row r="19157" spans="4:6" ht="15" customHeight="1">
      <c r="D19157" s="119" t="s">
        <v>4506</v>
      </c>
      <c r="E19157" s="46" t="s">
        <v>27702</v>
      </c>
      <c r="F19157" s="121">
        <v>89.821799999999996</v>
      </c>
    </row>
    <row r="19158" spans="4:6" ht="15" customHeight="1">
      <c r="D19158" s="119" t="s">
        <v>4421</v>
      </c>
      <c r="E19158" s="46" t="s">
        <v>4506</v>
      </c>
      <c r="F19158" s="121">
        <v>118.9188</v>
      </c>
    </row>
    <row r="19159" spans="4:6" ht="15" customHeight="1">
      <c r="D19159" s="119" t="s">
        <v>4426</v>
      </c>
      <c r="E19159" s="46" t="s">
        <v>4421</v>
      </c>
      <c r="F19159" s="121">
        <v>118.9188</v>
      </c>
    </row>
    <row r="19160" spans="4:6" ht="15" customHeight="1">
      <c r="D19160" s="119" t="s">
        <v>27705</v>
      </c>
      <c r="E19160" s="46" t="s">
        <v>4426</v>
      </c>
      <c r="F19160" s="121">
        <v>118.9188</v>
      </c>
    </row>
    <row r="19161" spans="4:6" ht="15" customHeight="1">
      <c r="D19161" s="119" t="s">
        <v>4516</v>
      </c>
      <c r="E19161" s="46" t="s">
        <v>27705</v>
      </c>
      <c r="F19161" s="121">
        <v>113.8584</v>
      </c>
    </row>
    <row r="19162" spans="4:6" ht="15" customHeight="1">
      <c r="D19162" s="119" t="s">
        <v>33971</v>
      </c>
      <c r="E19162" s="46" t="s">
        <v>4516</v>
      </c>
      <c r="F19162" s="121">
        <v>81.704800000000006</v>
      </c>
    </row>
    <row r="19163" spans="4:6" ht="15" customHeight="1">
      <c r="D19163" s="119" t="s">
        <v>33969</v>
      </c>
      <c r="E19163" s="46" t="s">
        <v>33971</v>
      </c>
      <c r="F19163" s="121">
        <v>78.562399999999997</v>
      </c>
    </row>
    <row r="19164" spans="4:6" ht="15" customHeight="1">
      <c r="D19164" s="119" t="s">
        <v>27740</v>
      </c>
      <c r="E19164" s="46" t="s">
        <v>33969</v>
      </c>
      <c r="F19164" s="121">
        <v>0</v>
      </c>
    </row>
    <row r="19165" spans="4:6" ht="15" customHeight="1">
      <c r="D19165" s="119" t="s">
        <v>27738</v>
      </c>
      <c r="E19165" s="46" t="s">
        <v>27740</v>
      </c>
      <c r="F19165" s="121">
        <v>37.5732</v>
      </c>
    </row>
    <row r="19166" spans="4:6" ht="15" customHeight="1">
      <c r="D19166" s="119" t="s">
        <v>27736</v>
      </c>
      <c r="E19166" s="46" t="s">
        <v>27738</v>
      </c>
      <c r="F19166" s="121">
        <v>0</v>
      </c>
    </row>
    <row r="19167" spans="4:6" ht="15" customHeight="1">
      <c r="D19167" s="119" t="s">
        <v>27734</v>
      </c>
      <c r="E19167" s="46" t="s">
        <v>27736</v>
      </c>
      <c r="F19167" s="121">
        <v>34.613</v>
      </c>
    </row>
    <row r="19168" spans="4:6" ht="15" customHeight="1">
      <c r="D19168" s="119" t="s">
        <v>27732</v>
      </c>
      <c r="E19168" s="46" t="s">
        <v>27734</v>
      </c>
      <c r="F19168" s="121">
        <v>34.613</v>
      </c>
    </row>
    <row r="19169" spans="4:6" ht="15" customHeight="1">
      <c r="D19169" s="119" t="s">
        <v>27730</v>
      </c>
      <c r="E19169" s="46" t="s">
        <v>27732</v>
      </c>
      <c r="F19169" s="121">
        <v>39.167400000000001</v>
      </c>
    </row>
    <row r="19170" spans="4:6" ht="15" customHeight="1">
      <c r="D19170" s="119" t="s">
        <v>27728</v>
      </c>
      <c r="E19170" s="46" t="s">
        <v>27730</v>
      </c>
      <c r="F19170" s="121">
        <v>39.167400000000001</v>
      </c>
    </row>
    <row r="19171" spans="4:6" ht="15" customHeight="1">
      <c r="D19171" s="119" t="s">
        <v>27726</v>
      </c>
      <c r="E19171" s="46" t="s">
        <v>27728</v>
      </c>
      <c r="F19171" s="121">
        <v>25.4132</v>
      </c>
    </row>
    <row r="19172" spans="4:6" ht="15" customHeight="1">
      <c r="D19172" s="119" t="s">
        <v>27724</v>
      </c>
      <c r="E19172" s="46" t="s">
        <v>27726</v>
      </c>
      <c r="F19172" s="121">
        <v>25.4132</v>
      </c>
    </row>
    <row r="19173" spans="4:6" ht="15" customHeight="1">
      <c r="D19173" s="119" t="s">
        <v>27722</v>
      </c>
      <c r="E19173" s="46" t="s">
        <v>27724</v>
      </c>
      <c r="F19173" s="121">
        <v>40.988999999999997</v>
      </c>
    </row>
    <row r="19174" spans="4:6" ht="15" customHeight="1">
      <c r="D19174" s="119" t="s">
        <v>27720</v>
      </c>
      <c r="E19174" s="46" t="s">
        <v>27722</v>
      </c>
      <c r="F19174" s="121">
        <v>40.988999999999997</v>
      </c>
    </row>
    <row r="19175" spans="4:6" ht="15" customHeight="1">
      <c r="D19175" s="119" t="s">
        <v>27718</v>
      </c>
      <c r="E19175" s="46" t="s">
        <v>27720</v>
      </c>
      <c r="F19175" s="121">
        <v>36.434800000000003</v>
      </c>
    </row>
    <row r="19176" spans="4:6" ht="15" customHeight="1">
      <c r="D19176" s="119" t="s">
        <v>27716</v>
      </c>
      <c r="E19176" s="46" t="s">
        <v>27718</v>
      </c>
      <c r="F19176" s="121">
        <v>25.4132</v>
      </c>
    </row>
    <row r="19177" spans="4:6" ht="15" customHeight="1">
      <c r="D19177" s="119" t="s">
        <v>27714</v>
      </c>
      <c r="E19177" s="46" t="s">
        <v>27716</v>
      </c>
      <c r="F19177" s="121">
        <v>40.078200000000002</v>
      </c>
    </row>
    <row r="19178" spans="4:6" ht="15" customHeight="1">
      <c r="D19178" s="119" t="s">
        <v>27712</v>
      </c>
      <c r="E19178" s="46" t="s">
        <v>27714</v>
      </c>
      <c r="F19178" s="121">
        <v>37.983199999999997</v>
      </c>
    </row>
    <row r="19179" spans="4:6" ht="15" customHeight="1">
      <c r="D19179" s="119" t="s">
        <v>27710</v>
      </c>
      <c r="E19179" s="46" t="s">
        <v>27712</v>
      </c>
      <c r="F19179" s="121">
        <v>40.078200000000002</v>
      </c>
    </row>
    <row r="19180" spans="4:6" ht="15" customHeight="1">
      <c r="D19180" s="119" t="s">
        <v>27708</v>
      </c>
      <c r="E19180" s="46" t="s">
        <v>27710</v>
      </c>
      <c r="F19180" s="121">
        <v>36.434800000000003</v>
      </c>
    </row>
    <row r="19181" spans="4:6" ht="15" customHeight="1">
      <c r="D19181" s="119" t="s">
        <v>27742</v>
      </c>
      <c r="E19181" s="46" t="s">
        <v>27708</v>
      </c>
      <c r="F19181" s="121">
        <v>189.4606</v>
      </c>
    </row>
    <row r="19182" spans="4:6" ht="15" customHeight="1">
      <c r="D19182" s="119" t="s">
        <v>1153</v>
      </c>
      <c r="E19182" s="46" t="s">
        <v>27742</v>
      </c>
      <c r="F19182" s="121">
        <v>72.921000000000006</v>
      </c>
    </row>
    <row r="19183" spans="4:6" ht="15" customHeight="1">
      <c r="D19183" s="119" t="s">
        <v>4758</v>
      </c>
      <c r="E19183" s="46" t="s">
        <v>1153</v>
      </c>
      <c r="F19183" s="121">
        <v>96.147199999999998</v>
      </c>
    </row>
    <row r="19184" spans="4:6" ht="15" customHeight="1">
      <c r="D19184" s="119" t="s">
        <v>4901</v>
      </c>
      <c r="E19184" s="46" t="s">
        <v>4758</v>
      </c>
      <c r="F19184" s="121">
        <v>83.134799999999998</v>
      </c>
    </row>
    <row r="19185" spans="4:6" ht="15" customHeight="1">
      <c r="D19185" s="119" t="s">
        <v>4912</v>
      </c>
      <c r="E19185" s="46" t="s">
        <v>4901</v>
      </c>
      <c r="F19185" s="121">
        <v>29.742599999999999</v>
      </c>
    </row>
    <row r="19186" spans="4:6" ht="15" customHeight="1">
      <c r="D19186" s="119" t="s">
        <v>27808</v>
      </c>
      <c r="E19186" s="46" t="s">
        <v>4912</v>
      </c>
      <c r="F19186" s="121">
        <v>25.0488</v>
      </c>
    </row>
    <row r="19187" spans="4:6" ht="15" customHeight="1">
      <c r="D19187" s="119" t="s">
        <v>27806</v>
      </c>
      <c r="E19187" s="46" t="s">
        <v>27808</v>
      </c>
      <c r="F19187" s="121">
        <v>50.6038</v>
      </c>
    </row>
    <row r="19188" spans="4:6" ht="15" customHeight="1">
      <c r="D19188" s="119" t="s">
        <v>4917</v>
      </c>
      <c r="E19188" s="46" t="s">
        <v>27806</v>
      </c>
      <c r="F19188" s="121">
        <v>56.929200000000002</v>
      </c>
    </row>
    <row r="19189" spans="4:6" ht="15" customHeight="1">
      <c r="D19189" s="119" t="s">
        <v>27803</v>
      </c>
      <c r="E19189" s="46" t="s">
        <v>4917</v>
      </c>
      <c r="F19189" s="121">
        <v>56.929200000000002</v>
      </c>
    </row>
    <row r="19190" spans="4:6" ht="15" customHeight="1">
      <c r="D19190" s="119" t="s">
        <v>4926</v>
      </c>
      <c r="E19190" s="46" t="s">
        <v>27803</v>
      </c>
      <c r="F19190" s="121">
        <v>56.929200000000002</v>
      </c>
    </row>
    <row r="19191" spans="4:6" ht="15" customHeight="1">
      <c r="D19191" s="119" t="s">
        <v>27800</v>
      </c>
      <c r="E19191" s="46" t="s">
        <v>4926</v>
      </c>
      <c r="F19191" s="121">
        <v>56.929200000000002</v>
      </c>
    </row>
    <row r="19192" spans="4:6" ht="15" customHeight="1">
      <c r="D19192" s="119" t="s">
        <v>27798</v>
      </c>
      <c r="E19192" s="46" t="s">
        <v>27800</v>
      </c>
      <c r="F19192" s="121">
        <v>56.929200000000002</v>
      </c>
    </row>
    <row r="19193" spans="4:6" ht="15" customHeight="1">
      <c r="D19193" s="119" t="s">
        <v>4934</v>
      </c>
      <c r="E19193" s="46" t="s">
        <v>27798</v>
      </c>
      <c r="F19193" s="121">
        <v>56.929200000000002</v>
      </c>
    </row>
    <row r="19194" spans="4:6" ht="15" customHeight="1">
      <c r="D19194" s="119" t="s">
        <v>27795</v>
      </c>
      <c r="E19194" s="46" t="s">
        <v>4934</v>
      </c>
      <c r="F19194" s="121">
        <v>97.593000000000004</v>
      </c>
    </row>
    <row r="19195" spans="4:6" ht="15" customHeight="1">
      <c r="D19195" s="119" t="s">
        <v>27793</v>
      </c>
      <c r="E19195" s="46" t="s">
        <v>27795</v>
      </c>
      <c r="F19195" s="121">
        <v>76.239599999999996</v>
      </c>
    </row>
    <row r="19196" spans="4:6" ht="15" customHeight="1">
      <c r="D19196" s="119" t="s">
        <v>4965</v>
      </c>
      <c r="E19196" s="46" t="s">
        <v>27793</v>
      </c>
      <c r="F19196" s="121">
        <v>40.482999999999997</v>
      </c>
    </row>
    <row r="19197" spans="4:6" ht="15" customHeight="1">
      <c r="D19197" s="119" t="s">
        <v>27790</v>
      </c>
      <c r="E19197" s="46" t="s">
        <v>4965</v>
      </c>
      <c r="F19197" s="121">
        <v>41.8874</v>
      </c>
    </row>
    <row r="19198" spans="4:6" ht="15" customHeight="1">
      <c r="D19198" s="119" t="s">
        <v>27788</v>
      </c>
      <c r="E19198" s="46" t="s">
        <v>27790</v>
      </c>
      <c r="F19198" s="121">
        <v>70.845200000000006</v>
      </c>
    </row>
    <row r="19199" spans="4:6" ht="15" customHeight="1">
      <c r="D19199" s="119" t="s">
        <v>27786</v>
      </c>
      <c r="E19199" s="46" t="s">
        <v>27788</v>
      </c>
      <c r="F19199" s="121">
        <v>53.134</v>
      </c>
    </row>
    <row r="19200" spans="4:6" ht="15" customHeight="1">
      <c r="D19200" s="119" t="s">
        <v>4977</v>
      </c>
      <c r="E19200" s="46" t="s">
        <v>27786</v>
      </c>
      <c r="F19200" s="121">
        <v>53.134</v>
      </c>
    </row>
    <row r="19201" spans="4:6" ht="15" customHeight="1">
      <c r="D19201" s="119" t="s">
        <v>4985</v>
      </c>
      <c r="E19201" s="46" t="s">
        <v>4977</v>
      </c>
      <c r="F19201" s="121">
        <v>71.184399999999997</v>
      </c>
    </row>
    <row r="19202" spans="4:6" ht="15" customHeight="1">
      <c r="D19202" s="119" t="s">
        <v>27782</v>
      </c>
      <c r="E19202" s="46" t="s">
        <v>4985</v>
      </c>
      <c r="F19202" s="121">
        <v>71.184399999999997</v>
      </c>
    </row>
    <row r="19203" spans="4:6" ht="15" customHeight="1">
      <c r="D19203" s="119" t="s">
        <v>27780</v>
      </c>
      <c r="E19203" s="46" t="s">
        <v>27782</v>
      </c>
      <c r="F19203" s="121">
        <v>71.184399999999997</v>
      </c>
    </row>
    <row r="19204" spans="4:6" ht="15" customHeight="1">
      <c r="D19204" s="119" t="s">
        <v>27778</v>
      </c>
      <c r="E19204" s="46" t="s">
        <v>27780</v>
      </c>
      <c r="F19204" s="121">
        <v>44.613999999999997</v>
      </c>
    </row>
    <row r="19205" spans="4:6" ht="15" customHeight="1">
      <c r="D19205" s="119" t="s">
        <v>27776</v>
      </c>
      <c r="E19205" s="46" t="s">
        <v>27778</v>
      </c>
      <c r="F19205" s="121">
        <v>127.52160000000001</v>
      </c>
    </row>
    <row r="19206" spans="4:6" ht="15" customHeight="1">
      <c r="D19206" s="119" t="s">
        <v>4997</v>
      </c>
      <c r="E19206" s="46" t="s">
        <v>27776</v>
      </c>
      <c r="F19206" s="121">
        <v>98.373800000000003</v>
      </c>
    </row>
    <row r="19207" spans="4:6" ht="15" customHeight="1">
      <c r="D19207" s="119" t="s">
        <v>27771</v>
      </c>
      <c r="E19207" s="46" t="s">
        <v>4997</v>
      </c>
      <c r="F19207" s="121">
        <v>100.7118</v>
      </c>
    </row>
    <row r="19208" spans="4:6" ht="15" customHeight="1">
      <c r="D19208" s="119" t="s">
        <v>27769</v>
      </c>
      <c r="E19208" s="46" t="s">
        <v>27771</v>
      </c>
      <c r="F19208" s="121">
        <v>74.893600000000006</v>
      </c>
    </row>
    <row r="19209" spans="4:6" ht="15" customHeight="1">
      <c r="D19209" s="119" t="s">
        <v>27767</v>
      </c>
      <c r="E19209" s="46" t="s">
        <v>27769</v>
      </c>
      <c r="F19209" s="121">
        <v>63.760800000000003</v>
      </c>
    </row>
    <row r="19210" spans="4:6" ht="15" customHeight="1">
      <c r="D19210" s="119" t="s">
        <v>27766</v>
      </c>
      <c r="E19210" s="46" t="s">
        <v>27767</v>
      </c>
      <c r="F19210" s="121">
        <v>75.905799999999999</v>
      </c>
    </row>
    <row r="19211" spans="4:6" ht="15" customHeight="1">
      <c r="D19211" s="119" t="s">
        <v>27764</v>
      </c>
      <c r="E19211" s="46" t="s">
        <v>27766</v>
      </c>
      <c r="F19211" s="121">
        <v>116.18219999999999</v>
      </c>
    </row>
    <row r="19212" spans="4:6" ht="15" customHeight="1">
      <c r="D19212" s="119" t="s">
        <v>5006</v>
      </c>
      <c r="E19212" s="46" t="s">
        <v>27764</v>
      </c>
      <c r="F19212" s="121">
        <v>61.5672</v>
      </c>
    </row>
    <row r="19213" spans="4:6" ht="15" customHeight="1">
      <c r="D19213" s="119" t="s">
        <v>33977</v>
      </c>
      <c r="E19213" s="46" t="s">
        <v>5006</v>
      </c>
      <c r="F19213" s="121">
        <v>74.893600000000006</v>
      </c>
    </row>
    <row r="19214" spans="4:6" ht="15" customHeight="1">
      <c r="D19214" s="119" t="s">
        <v>27761</v>
      </c>
      <c r="E19214" s="46" t="s">
        <v>33977</v>
      </c>
      <c r="F19214" s="121">
        <v>120.69</v>
      </c>
    </row>
    <row r="19215" spans="4:6" ht="15" customHeight="1">
      <c r="D19215" s="119" t="s">
        <v>27759</v>
      </c>
      <c r="E19215" s="46" t="s">
        <v>27761</v>
      </c>
      <c r="F19215" s="121">
        <v>109.30419999999999</v>
      </c>
    </row>
    <row r="19216" spans="4:6" ht="15" customHeight="1">
      <c r="D19216" s="119" t="s">
        <v>27757</v>
      </c>
      <c r="E19216" s="46" t="s">
        <v>27759</v>
      </c>
      <c r="F19216" s="121">
        <v>42.507199999999997</v>
      </c>
    </row>
    <row r="19217" spans="4:6" ht="15" customHeight="1">
      <c r="D19217" s="119" t="s">
        <v>5017</v>
      </c>
      <c r="E19217" s="46" t="s">
        <v>27757</v>
      </c>
      <c r="F19217" s="121">
        <v>112.0732</v>
      </c>
    </row>
    <row r="19218" spans="4:6" ht="15" customHeight="1">
      <c r="D19218" s="119" t="s">
        <v>27754</v>
      </c>
      <c r="E19218" s="46" t="s">
        <v>5017</v>
      </c>
      <c r="F19218" s="121">
        <v>94.730199999999996</v>
      </c>
    </row>
    <row r="19219" spans="4:6" ht="15" customHeight="1">
      <c r="D19219" s="119" t="s">
        <v>27752</v>
      </c>
      <c r="E19219" s="46" t="s">
        <v>27754</v>
      </c>
      <c r="F19219" s="121">
        <v>72.869399999999999</v>
      </c>
    </row>
    <row r="19220" spans="4:6" ht="15" customHeight="1">
      <c r="D19220" s="119" t="s">
        <v>27750</v>
      </c>
      <c r="E19220" s="46" t="s">
        <v>27752</v>
      </c>
      <c r="F19220" s="121">
        <v>65.582400000000007</v>
      </c>
    </row>
    <row r="19221" spans="4:6" ht="15" customHeight="1">
      <c r="D19221" s="119" t="s">
        <v>28123</v>
      </c>
      <c r="E19221" s="46" t="s">
        <v>27750</v>
      </c>
      <c r="F19221" s="121">
        <v>35.422600000000003</v>
      </c>
    </row>
    <row r="19222" spans="4:6" ht="15" customHeight="1">
      <c r="D19222" s="119" t="s">
        <v>33973</v>
      </c>
      <c r="E19222" s="46" t="s">
        <v>28123</v>
      </c>
      <c r="F19222" s="121">
        <v>68.087400000000002</v>
      </c>
    </row>
    <row r="19223" spans="4:6" ht="15" customHeight="1">
      <c r="D19223" s="119" t="s">
        <v>33975</v>
      </c>
      <c r="E19223" s="46" t="s">
        <v>33973</v>
      </c>
      <c r="F19223" s="121">
        <v>68.087400000000002</v>
      </c>
    </row>
    <row r="19224" spans="4:6" ht="15" customHeight="1">
      <c r="D19224" s="119" t="s">
        <v>27814</v>
      </c>
      <c r="E19224" s="46" t="s">
        <v>33975</v>
      </c>
      <c r="F19224" s="121">
        <v>35.422600000000003</v>
      </c>
    </row>
    <row r="19225" spans="4:6" ht="15" customHeight="1">
      <c r="D19225" s="119" t="s">
        <v>27816</v>
      </c>
      <c r="E19225" s="46" t="s">
        <v>27814</v>
      </c>
      <c r="F19225" s="121">
        <v>38.889000000000003</v>
      </c>
    </row>
    <row r="19226" spans="4:6" ht="15" customHeight="1">
      <c r="D19226" s="119" t="s">
        <v>33988</v>
      </c>
      <c r="E19226" s="46" t="s">
        <v>27816</v>
      </c>
      <c r="F19226" s="121">
        <v>79.61</v>
      </c>
    </row>
    <row r="19227" spans="4:6" ht="15" customHeight="1">
      <c r="D19227" s="119" t="s">
        <v>33980</v>
      </c>
      <c r="E19227" s="46" t="s">
        <v>33988</v>
      </c>
      <c r="F19227" s="121">
        <v>79.61</v>
      </c>
    </row>
    <row r="19228" spans="4:6" ht="15" customHeight="1">
      <c r="D19228" s="119" t="s">
        <v>33982</v>
      </c>
      <c r="E19228" s="46" t="s">
        <v>33980</v>
      </c>
      <c r="F19228" s="121">
        <v>79.61</v>
      </c>
    </row>
    <row r="19229" spans="4:6" ht="15" customHeight="1">
      <c r="D19229" s="119" t="s">
        <v>33984</v>
      </c>
      <c r="E19229" s="46" t="s">
        <v>33982</v>
      </c>
      <c r="F19229" s="121">
        <v>79.61</v>
      </c>
    </row>
    <row r="19230" spans="4:6" ht="15" customHeight="1">
      <c r="D19230" s="119" t="s">
        <v>33986</v>
      </c>
      <c r="E19230" s="46" t="s">
        <v>33984</v>
      </c>
      <c r="F19230" s="121">
        <v>79.61</v>
      </c>
    </row>
    <row r="19231" spans="4:6" ht="15" customHeight="1">
      <c r="D19231" s="119" t="s">
        <v>33990</v>
      </c>
      <c r="E19231" s="46" t="s">
        <v>33986</v>
      </c>
      <c r="F19231" s="121">
        <v>79.61</v>
      </c>
    </row>
    <row r="19232" spans="4:6" ht="15" customHeight="1">
      <c r="D19232" s="119" t="s">
        <v>33992</v>
      </c>
      <c r="E19232" s="46" t="s">
        <v>33990</v>
      </c>
      <c r="F19232" s="121">
        <v>79.61</v>
      </c>
    </row>
    <row r="19233" spans="4:6" ht="15" customHeight="1">
      <c r="D19233" s="119" t="s">
        <v>33994</v>
      </c>
      <c r="E19233" s="46" t="s">
        <v>33992</v>
      </c>
      <c r="F19233" s="121">
        <v>79.61</v>
      </c>
    </row>
    <row r="19234" spans="4:6" ht="15" customHeight="1">
      <c r="D19234" s="119" t="s">
        <v>27853</v>
      </c>
      <c r="E19234" s="46" t="s">
        <v>33994</v>
      </c>
      <c r="F19234" s="121">
        <v>136.8852</v>
      </c>
    </row>
    <row r="19235" spans="4:6" ht="15" customHeight="1">
      <c r="D19235" s="119" t="s">
        <v>27851</v>
      </c>
      <c r="E19235" s="46" t="s">
        <v>27853</v>
      </c>
      <c r="F19235" s="121">
        <v>152.0966</v>
      </c>
    </row>
    <row r="19236" spans="4:6" ht="15" customHeight="1">
      <c r="D19236" s="119" t="s">
        <v>3527</v>
      </c>
      <c r="E19236" s="46" t="s">
        <v>27851</v>
      </c>
      <c r="F19236" s="121">
        <v>166.5822</v>
      </c>
    </row>
    <row r="19237" spans="4:6" ht="15" customHeight="1">
      <c r="D19237" s="119" t="s">
        <v>27848</v>
      </c>
      <c r="E19237" s="46" t="s">
        <v>3527</v>
      </c>
      <c r="F19237" s="121">
        <v>177.44640000000001</v>
      </c>
    </row>
    <row r="19238" spans="4:6" ht="15" customHeight="1">
      <c r="D19238" s="119" t="s">
        <v>3530</v>
      </c>
      <c r="E19238" s="46" t="s">
        <v>27848</v>
      </c>
      <c r="F19238" s="121">
        <v>157.065</v>
      </c>
    </row>
    <row r="19239" spans="4:6" ht="15" customHeight="1">
      <c r="D19239" s="119" t="s">
        <v>3533</v>
      </c>
      <c r="E19239" s="46" t="s">
        <v>3530</v>
      </c>
      <c r="F19239" s="121">
        <v>206.25020000000001</v>
      </c>
    </row>
    <row r="19240" spans="4:6" ht="15" customHeight="1">
      <c r="D19240" s="119" t="s">
        <v>27846</v>
      </c>
      <c r="E19240" s="46" t="s">
        <v>3533</v>
      </c>
      <c r="F19240" s="121">
        <v>219.7012</v>
      </c>
    </row>
    <row r="19241" spans="4:6" ht="15" customHeight="1">
      <c r="D19241" s="119" t="s">
        <v>3536</v>
      </c>
      <c r="E19241" s="46" t="s">
        <v>27846</v>
      </c>
      <c r="F19241" s="121">
        <v>103.092</v>
      </c>
    </row>
    <row r="19242" spans="4:6" ht="15" customHeight="1">
      <c r="D19242" s="119" t="s">
        <v>27843</v>
      </c>
      <c r="E19242" s="46" t="s">
        <v>3536</v>
      </c>
      <c r="F19242" s="121">
        <v>143.6438</v>
      </c>
    </row>
    <row r="19243" spans="4:6" ht="15" customHeight="1">
      <c r="D19243" s="119" t="s">
        <v>27841</v>
      </c>
      <c r="E19243" s="46" t="s">
        <v>27843</v>
      </c>
      <c r="F19243" s="121">
        <v>143.6438</v>
      </c>
    </row>
    <row r="19244" spans="4:6" ht="15" customHeight="1">
      <c r="D19244" s="119" t="s">
        <v>3539</v>
      </c>
      <c r="E19244" s="46" t="s">
        <v>27841</v>
      </c>
      <c r="F19244" s="121">
        <v>143.6438</v>
      </c>
    </row>
    <row r="19245" spans="4:6" ht="15" customHeight="1">
      <c r="D19245" s="119" t="s">
        <v>27839</v>
      </c>
      <c r="E19245" s="46" t="s">
        <v>3539</v>
      </c>
      <c r="F19245" s="121">
        <v>50.0976</v>
      </c>
    </row>
    <row r="19246" spans="4:6" ht="15" customHeight="1">
      <c r="D19246" s="119" t="s">
        <v>27837</v>
      </c>
      <c r="E19246" s="46" t="s">
        <v>27839</v>
      </c>
      <c r="F19246" s="121">
        <v>66.037800000000004</v>
      </c>
    </row>
    <row r="19247" spans="4:6" ht="15" customHeight="1">
      <c r="D19247" s="119" t="s">
        <v>27835</v>
      </c>
      <c r="E19247" s="46" t="s">
        <v>27837</v>
      </c>
      <c r="F19247" s="121">
        <v>66.037800000000004</v>
      </c>
    </row>
    <row r="19248" spans="4:6" ht="15" customHeight="1">
      <c r="D19248" s="119" t="s">
        <v>3542</v>
      </c>
      <c r="E19248" s="46" t="s">
        <v>27835</v>
      </c>
      <c r="F19248" s="121">
        <v>107.0928</v>
      </c>
    </row>
    <row r="19249" spans="4:6" ht="15" customHeight="1">
      <c r="D19249" s="119" t="s">
        <v>3545</v>
      </c>
      <c r="E19249" s="46" t="s">
        <v>3542</v>
      </c>
      <c r="F19249" s="121">
        <v>71.821799999999996</v>
      </c>
    </row>
    <row r="19250" spans="4:6" ht="15" customHeight="1">
      <c r="D19250" s="119" t="s">
        <v>27831</v>
      </c>
      <c r="E19250" s="46" t="s">
        <v>3545</v>
      </c>
      <c r="F19250" s="121">
        <v>76.513000000000005</v>
      </c>
    </row>
    <row r="19251" spans="4:6" ht="15" customHeight="1">
      <c r="D19251" s="119" t="s">
        <v>27829</v>
      </c>
      <c r="E19251" s="46" t="s">
        <v>27831</v>
      </c>
      <c r="F19251" s="121">
        <v>88.727800000000002</v>
      </c>
    </row>
    <row r="19252" spans="4:6" ht="15" customHeight="1">
      <c r="D19252" s="119" t="s">
        <v>3548</v>
      </c>
      <c r="E19252" s="46" t="s">
        <v>27829</v>
      </c>
      <c r="F19252" s="121">
        <v>107.0928</v>
      </c>
    </row>
    <row r="19253" spans="4:6" ht="15" customHeight="1">
      <c r="D19253" s="119" t="s">
        <v>27827</v>
      </c>
      <c r="E19253" s="46" t="s">
        <v>3548</v>
      </c>
      <c r="F19253" s="121">
        <v>114.077</v>
      </c>
    </row>
    <row r="19254" spans="4:6" ht="15" customHeight="1">
      <c r="D19254" s="119" t="s">
        <v>27825</v>
      </c>
      <c r="E19254" s="46" t="s">
        <v>27827</v>
      </c>
      <c r="F19254" s="121">
        <v>35.068399999999997</v>
      </c>
    </row>
    <row r="19255" spans="4:6" ht="15" customHeight="1">
      <c r="D19255" s="119" t="s">
        <v>27823</v>
      </c>
      <c r="E19255" s="46" t="s">
        <v>27825</v>
      </c>
      <c r="F19255" s="121">
        <v>122.52079999999999</v>
      </c>
    </row>
    <row r="19256" spans="4:6" ht="15" customHeight="1">
      <c r="D19256" s="119" t="s">
        <v>3568</v>
      </c>
      <c r="E19256" s="46" t="s">
        <v>27823</v>
      </c>
      <c r="F19256" s="121">
        <v>166.2696</v>
      </c>
    </row>
    <row r="19257" spans="4:6" ht="15" customHeight="1">
      <c r="D19257" s="119" t="s">
        <v>3571</v>
      </c>
      <c r="E19257" s="46" t="s">
        <v>3568</v>
      </c>
      <c r="F19257" s="121">
        <v>113.8584</v>
      </c>
    </row>
    <row r="19258" spans="4:6" ht="15" customHeight="1">
      <c r="D19258" s="119" t="s">
        <v>3577</v>
      </c>
      <c r="E19258" s="46" t="s">
        <v>3571</v>
      </c>
      <c r="F19258" s="121">
        <v>95.189800000000005</v>
      </c>
    </row>
    <row r="19259" spans="4:6" ht="15" customHeight="1">
      <c r="D19259" s="119" t="s">
        <v>3580</v>
      </c>
      <c r="E19259" s="46" t="s">
        <v>3577</v>
      </c>
      <c r="F19259" s="121">
        <v>95.189800000000005</v>
      </c>
    </row>
    <row r="19260" spans="4:6" ht="15" customHeight="1">
      <c r="D19260" s="119" t="s">
        <v>27820</v>
      </c>
      <c r="E19260" s="46" t="s">
        <v>3580</v>
      </c>
      <c r="F19260" s="121">
        <v>101.6528</v>
      </c>
    </row>
    <row r="19261" spans="4:6" ht="15" customHeight="1">
      <c r="D19261" s="119" t="s">
        <v>27861</v>
      </c>
      <c r="E19261" s="46" t="s">
        <v>27820</v>
      </c>
      <c r="F19261" s="121">
        <v>295.52600000000001</v>
      </c>
    </row>
    <row r="19262" spans="4:6" ht="15" customHeight="1">
      <c r="D19262" s="119" t="s">
        <v>27859</v>
      </c>
      <c r="E19262" s="46" t="s">
        <v>27861</v>
      </c>
      <c r="F19262" s="121">
        <v>575.02539999999999</v>
      </c>
    </row>
    <row r="19263" spans="4:6" ht="15" customHeight="1">
      <c r="D19263" s="119" t="s">
        <v>27857</v>
      </c>
      <c r="E19263" s="46" t="s">
        <v>27859</v>
      </c>
      <c r="F19263" s="121">
        <v>303.62259999999998</v>
      </c>
    </row>
    <row r="19264" spans="4:6" ht="15" customHeight="1">
      <c r="D19264" s="119" t="s">
        <v>27855</v>
      </c>
      <c r="E19264" s="46" t="s">
        <v>27857</v>
      </c>
      <c r="F19264" s="121">
        <v>303.62259999999998</v>
      </c>
    </row>
    <row r="19265" spans="4:6" ht="15" customHeight="1">
      <c r="D19265" s="119" t="s">
        <v>27866</v>
      </c>
      <c r="E19265" s="46" t="s">
        <v>27855</v>
      </c>
      <c r="F19265" s="121">
        <v>137.23740000000001</v>
      </c>
    </row>
    <row r="19266" spans="4:6" ht="15" customHeight="1">
      <c r="D19266" s="119" t="s">
        <v>27864</v>
      </c>
      <c r="E19266" s="46" t="s">
        <v>27866</v>
      </c>
      <c r="F19266" s="121">
        <v>237.863</v>
      </c>
    </row>
    <row r="19267" spans="4:6" ht="15" customHeight="1">
      <c r="D19267" s="119" t="s">
        <v>27862</v>
      </c>
      <c r="E19267" s="46" t="s">
        <v>27864</v>
      </c>
      <c r="F19267" s="121">
        <v>395.21539999999999</v>
      </c>
    </row>
    <row r="19268" spans="4:6" ht="15" customHeight="1">
      <c r="D19268" s="119" t="s">
        <v>27878</v>
      </c>
      <c r="E19268" s="46" t="s">
        <v>27862</v>
      </c>
      <c r="F19268" s="121">
        <v>136.04820000000001</v>
      </c>
    </row>
    <row r="19269" spans="4:6" ht="15" customHeight="1">
      <c r="D19269" s="119" t="s">
        <v>27876</v>
      </c>
      <c r="E19269" s="46" t="s">
        <v>27878</v>
      </c>
      <c r="F19269" s="121">
        <v>203.3006</v>
      </c>
    </row>
    <row r="19270" spans="4:6" ht="15" customHeight="1">
      <c r="D19270" s="119" t="s">
        <v>27874</v>
      </c>
      <c r="E19270" s="46" t="s">
        <v>27876</v>
      </c>
      <c r="F19270" s="121">
        <v>178.30240000000001</v>
      </c>
    </row>
    <row r="19271" spans="4:6" ht="15" customHeight="1">
      <c r="D19271" s="119" t="s">
        <v>27872</v>
      </c>
      <c r="E19271" s="46" t="s">
        <v>27874</v>
      </c>
      <c r="F19271" s="121">
        <v>179.13740000000001</v>
      </c>
    </row>
    <row r="19272" spans="4:6" ht="15" customHeight="1">
      <c r="D19272" s="119" t="s">
        <v>27870</v>
      </c>
      <c r="E19272" s="46" t="s">
        <v>27872</v>
      </c>
      <c r="F19272" s="121">
        <v>252.63939999999999</v>
      </c>
    </row>
    <row r="19273" spans="4:6" ht="15" customHeight="1">
      <c r="D19273" s="119" t="s">
        <v>27868</v>
      </c>
      <c r="E19273" s="46" t="s">
        <v>27870</v>
      </c>
      <c r="F19273" s="121">
        <v>252.63939999999999</v>
      </c>
    </row>
    <row r="19274" spans="4:6" ht="15" customHeight="1">
      <c r="D19274" s="119" t="s">
        <v>35311</v>
      </c>
      <c r="E19274" s="46" t="s">
        <v>27868</v>
      </c>
      <c r="F19274" s="121">
        <v>94.185000000000002</v>
      </c>
    </row>
    <row r="19275" spans="4:6" ht="15" customHeight="1">
      <c r="D19275" s="119" t="s">
        <v>34977</v>
      </c>
      <c r="E19275" s="46" t="s">
        <v>35311</v>
      </c>
      <c r="F19275" s="121">
        <v>41.619</v>
      </c>
    </row>
    <row r="19276" spans="4:6" ht="15" customHeight="1">
      <c r="D19276" s="119" t="s">
        <v>34978</v>
      </c>
      <c r="E19276" s="46" t="s">
        <v>34977</v>
      </c>
      <c r="F19276" s="121">
        <v>49.674399999999999</v>
      </c>
    </row>
    <row r="19277" spans="4:6" ht="15" customHeight="1">
      <c r="D19277" s="119" t="s">
        <v>33999</v>
      </c>
      <c r="E19277" s="46" t="s">
        <v>34978</v>
      </c>
      <c r="F19277" s="121">
        <v>48.331800000000001</v>
      </c>
    </row>
    <row r="19278" spans="4:6" ht="15" customHeight="1">
      <c r="D19278" s="119" t="s">
        <v>35079</v>
      </c>
      <c r="E19278" s="46" t="s">
        <v>33999</v>
      </c>
      <c r="F19278" s="121">
        <v>44.304200000000002</v>
      </c>
    </row>
    <row r="19279" spans="4:6" ht="15" customHeight="1">
      <c r="D19279" s="119" t="s">
        <v>34979</v>
      </c>
      <c r="E19279" s="46" t="s">
        <v>35079</v>
      </c>
      <c r="F19279" s="121">
        <v>44.304200000000002</v>
      </c>
    </row>
    <row r="19280" spans="4:6" ht="15" customHeight="1">
      <c r="D19280" s="119" t="s">
        <v>34980</v>
      </c>
      <c r="E19280" s="46" t="s">
        <v>34979</v>
      </c>
      <c r="F19280" s="121">
        <v>75.1828</v>
      </c>
    </row>
    <row r="19281" spans="4:6" ht="15" customHeight="1">
      <c r="D19281" s="119" t="s">
        <v>34981</v>
      </c>
      <c r="E19281" s="46" t="s">
        <v>34980</v>
      </c>
      <c r="F19281" s="121">
        <v>51.016800000000003</v>
      </c>
    </row>
    <row r="19282" spans="4:6" ht="15" customHeight="1">
      <c r="D19282" s="119" t="s">
        <v>27910</v>
      </c>
      <c r="E19282" s="46" t="s">
        <v>34981</v>
      </c>
      <c r="F19282" s="121">
        <v>70.845200000000006</v>
      </c>
    </row>
    <row r="19283" spans="4:6" ht="15" customHeight="1">
      <c r="D19283" s="119" t="s">
        <v>959</v>
      </c>
      <c r="E19283" s="46" t="s">
        <v>27910</v>
      </c>
      <c r="F19283" s="121">
        <v>38.340000000000003</v>
      </c>
    </row>
    <row r="19284" spans="4:6" ht="15" customHeight="1">
      <c r="D19284" s="119" t="s">
        <v>962</v>
      </c>
      <c r="E19284" s="46" t="s">
        <v>959</v>
      </c>
      <c r="F19284" s="121">
        <v>38.340000000000003</v>
      </c>
    </row>
    <row r="19285" spans="4:6" ht="15" customHeight="1">
      <c r="D19285" s="119" t="s">
        <v>965</v>
      </c>
      <c r="E19285" s="46" t="s">
        <v>962</v>
      </c>
      <c r="F19285" s="121">
        <v>38.340000000000003</v>
      </c>
    </row>
    <row r="19286" spans="4:6" ht="15" customHeight="1">
      <c r="D19286" s="119" t="s">
        <v>968</v>
      </c>
      <c r="E19286" s="46" t="s">
        <v>965</v>
      </c>
      <c r="F19286" s="121">
        <v>38.340000000000003</v>
      </c>
    </row>
    <row r="19287" spans="4:6" ht="15" customHeight="1">
      <c r="D19287" s="119" t="s">
        <v>970</v>
      </c>
      <c r="E19287" s="46" t="s">
        <v>968</v>
      </c>
      <c r="F19287" s="121">
        <v>38.340000000000003</v>
      </c>
    </row>
    <row r="19288" spans="4:6" ht="15" customHeight="1">
      <c r="D19288" s="119" t="s">
        <v>973</v>
      </c>
      <c r="E19288" s="46" t="s">
        <v>970</v>
      </c>
      <c r="F19288" s="121">
        <v>38.340000000000003</v>
      </c>
    </row>
    <row r="19289" spans="4:6" ht="15" customHeight="1">
      <c r="D19289" s="119" t="s">
        <v>27902</v>
      </c>
      <c r="E19289" s="46" t="s">
        <v>973</v>
      </c>
      <c r="F19289" s="121">
        <v>21.506599999999999</v>
      </c>
    </row>
    <row r="19290" spans="4:6" ht="15" customHeight="1">
      <c r="D19290" s="119" t="s">
        <v>27900</v>
      </c>
      <c r="E19290" s="46" t="s">
        <v>27902</v>
      </c>
      <c r="F19290" s="121">
        <v>36.687800000000003</v>
      </c>
    </row>
    <row r="19291" spans="4:6" ht="15" customHeight="1">
      <c r="D19291" s="119" t="s">
        <v>27899</v>
      </c>
      <c r="E19291" s="46" t="s">
        <v>27900</v>
      </c>
      <c r="F19291" s="121">
        <v>17.711400000000001</v>
      </c>
    </row>
    <row r="19292" spans="4:6" ht="15" customHeight="1">
      <c r="D19292" s="119" t="s">
        <v>27897</v>
      </c>
      <c r="E19292" s="46" t="s">
        <v>27899</v>
      </c>
      <c r="F19292" s="121">
        <v>18.976400000000002</v>
      </c>
    </row>
    <row r="19293" spans="4:6" ht="15" customHeight="1">
      <c r="D19293" s="119" t="s">
        <v>3922</v>
      </c>
      <c r="E19293" s="46" t="s">
        <v>27897</v>
      </c>
      <c r="F19293" s="121">
        <v>42.600200000000001</v>
      </c>
    </row>
    <row r="19294" spans="4:6" ht="15" customHeight="1">
      <c r="D19294" s="119" t="s">
        <v>3925</v>
      </c>
      <c r="E19294" s="46" t="s">
        <v>3922</v>
      </c>
      <c r="F19294" s="121">
        <v>26.98</v>
      </c>
    </row>
    <row r="19295" spans="4:6" ht="15" customHeight="1">
      <c r="D19295" s="119" t="s">
        <v>27896</v>
      </c>
      <c r="E19295" s="46" t="s">
        <v>3925</v>
      </c>
      <c r="F19295" s="121">
        <v>22.771599999999999</v>
      </c>
    </row>
    <row r="19296" spans="4:6" ht="15" customHeight="1">
      <c r="D19296" s="119" t="s">
        <v>27895</v>
      </c>
      <c r="E19296" s="46" t="s">
        <v>27896</v>
      </c>
      <c r="F19296" s="121">
        <v>27.832000000000001</v>
      </c>
    </row>
    <row r="19297" spans="4:6" ht="15" customHeight="1">
      <c r="D19297" s="119" t="s">
        <v>27894</v>
      </c>
      <c r="E19297" s="46" t="s">
        <v>27895</v>
      </c>
      <c r="F19297" s="121">
        <v>121.449</v>
      </c>
    </row>
    <row r="19298" spans="4:6" ht="15" customHeight="1">
      <c r="D19298" s="119" t="s">
        <v>27893</v>
      </c>
      <c r="E19298" s="46" t="s">
        <v>27894</v>
      </c>
      <c r="F19298" s="121">
        <v>25.302</v>
      </c>
    </row>
    <row r="19299" spans="4:6" ht="15" customHeight="1">
      <c r="D19299" s="119" t="s">
        <v>27891</v>
      </c>
      <c r="E19299" s="46" t="s">
        <v>27893</v>
      </c>
      <c r="F19299" s="121">
        <v>20.241599999999998</v>
      </c>
    </row>
    <row r="19300" spans="4:6" ht="15" customHeight="1">
      <c r="D19300" s="119" t="s">
        <v>3927</v>
      </c>
      <c r="E19300" s="46" t="s">
        <v>27891</v>
      </c>
      <c r="F19300" s="121">
        <v>34.08</v>
      </c>
    </row>
    <row r="19301" spans="4:6" ht="15" customHeight="1">
      <c r="D19301" s="119" t="s">
        <v>3930</v>
      </c>
      <c r="E19301" s="46" t="s">
        <v>3927</v>
      </c>
      <c r="F19301" s="121">
        <v>24.14</v>
      </c>
    </row>
    <row r="19302" spans="4:6" ht="15" customHeight="1">
      <c r="D19302" s="119" t="s">
        <v>27887</v>
      </c>
      <c r="E19302" s="46" t="s">
        <v>3930</v>
      </c>
      <c r="F19302" s="121">
        <v>21.506599999999999</v>
      </c>
    </row>
    <row r="19303" spans="4:6" ht="15" customHeight="1">
      <c r="D19303" s="119" t="s">
        <v>3939</v>
      </c>
      <c r="E19303" s="46" t="s">
        <v>27887</v>
      </c>
      <c r="F19303" s="121">
        <v>36.92</v>
      </c>
    </row>
    <row r="19304" spans="4:6" ht="15" customHeight="1">
      <c r="D19304" s="119" t="s">
        <v>3941</v>
      </c>
      <c r="E19304" s="46" t="s">
        <v>3939</v>
      </c>
      <c r="F19304" s="121">
        <v>34.08</v>
      </c>
    </row>
    <row r="19305" spans="4:6" ht="15" customHeight="1">
      <c r="D19305" s="119" t="s">
        <v>33996</v>
      </c>
      <c r="E19305" s="46" t="s">
        <v>3941</v>
      </c>
      <c r="F19305" s="121">
        <v>96.147199999999998</v>
      </c>
    </row>
    <row r="19306" spans="4:6" ht="15" customHeight="1">
      <c r="D19306" s="119" t="s">
        <v>3947</v>
      </c>
      <c r="E19306" s="46" t="s">
        <v>33996</v>
      </c>
      <c r="F19306" s="121">
        <v>36.92</v>
      </c>
    </row>
    <row r="19307" spans="4:6" ht="15" customHeight="1">
      <c r="D19307" s="119" t="s">
        <v>3950</v>
      </c>
      <c r="E19307" s="46" t="s">
        <v>3947</v>
      </c>
      <c r="F19307" s="121">
        <v>42.600200000000001</v>
      </c>
    </row>
    <row r="19308" spans="4:6" ht="15" customHeight="1">
      <c r="D19308" s="119" t="s">
        <v>27883</v>
      </c>
      <c r="E19308" s="46" t="s">
        <v>3950</v>
      </c>
      <c r="F19308" s="121">
        <v>65.784999999999997</v>
      </c>
    </row>
    <row r="19309" spans="4:6" ht="15" customHeight="1">
      <c r="D19309" s="119" t="s">
        <v>7165</v>
      </c>
      <c r="E19309" s="46" t="s">
        <v>27883</v>
      </c>
      <c r="F19309" s="121">
        <v>42.600200000000001</v>
      </c>
    </row>
    <row r="19310" spans="4:6" ht="15" customHeight="1">
      <c r="D19310" s="119" t="s">
        <v>27882</v>
      </c>
      <c r="E19310" s="46" t="s">
        <v>7165</v>
      </c>
      <c r="F19310" s="121">
        <v>43.013199999999998</v>
      </c>
    </row>
    <row r="19311" spans="4:6" ht="15" customHeight="1">
      <c r="D19311" s="119" t="s">
        <v>27880</v>
      </c>
      <c r="E19311" s="46" t="s">
        <v>27882</v>
      </c>
      <c r="F19311" s="121">
        <v>88.556600000000003</v>
      </c>
    </row>
    <row r="19312" spans="4:6" ht="15" customHeight="1">
      <c r="D19312" s="119" t="s">
        <v>3953</v>
      </c>
      <c r="E19312" s="46" t="s">
        <v>27880</v>
      </c>
      <c r="F19312" s="121">
        <v>71.156999999999996</v>
      </c>
    </row>
    <row r="19313" spans="4:6" ht="15" customHeight="1">
      <c r="D19313" s="119" t="s">
        <v>27920</v>
      </c>
      <c r="E19313" s="46" t="s">
        <v>3953</v>
      </c>
      <c r="F19313" s="121">
        <v>77.4238</v>
      </c>
    </row>
    <row r="19314" spans="4:6" ht="15" customHeight="1">
      <c r="D19314" s="119" t="s">
        <v>27918</v>
      </c>
      <c r="E19314" s="46" t="s">
        <v>27920</v>
      </c>
      <c r="F19314" s="121">
        <v>81.322400000000002</v>
      </c>
    </row>
    <row r="19315" spans="4:6" ht="15" customHeight="1">
      <c r="D19315" s="119" t="s">
        <v>27917</v>
      </c>
      <c r="E19315" s="46" t="s">
        <v>27918</v>
      </c>
      <c r="F19315" s="121">
        <v>86.405000000000001</v>
      </c>
    </row>
    <row r="19316" spans="4:6" ht="15" customHeight="1">
      <c r="D19316" s="119" t="s">
        <v>27915</v>
      </c>
      <c r="E19316" s="46" t="s">
        <v>27917</v>
      </c>
      <c r="F19316" s="121">
        <v>137.23140000000001</v>
      </c>
    </row>
    <row r="19317" spans="4:6" ht="15" customHeight="1">
      <c r="D19317" s="119" t="s">
        <v>27913</v>
      </c>
      <c r="E19317" s="46" t="s">
        <v>27915</v>
      </c>
      <c r="F19317" s="121">
        <v>159.40180000000001</v>
      </c>
    </row>
    <row r="19318" spans="4:6" ht="15" customHeight="1">
      <c r="D19318" s="119" t="s">
        <v>27911</v>
      </c>
      <c r="E19318" s="46" t="s">
        <v>27913</v>
      </c>
      <c r="F19318" s="121">
        <v>203.3056</v>
      </c>
    </row>
    <row r="19319" spans="4:6" ht="15" customHeight="1">
      <c r="D19319" s="119" t="s">
        <v>27931</v>
      </c>
      <c r="E19319" s="46" t="s">
        <v>27911</v>
      </c>
      <c r="F19319" s="121">
        <v>72.869399999999999</v>
      </c>
    </row>
    <row r="19320" spans="4:6" ht="15" customHeight="1">
      <c r="D19320" s="119" t="s">
        <v>4942</v>
      </c>
      <c r="E19320" s="46" t="s">
        <v>27931</v>
      </c>
      <c r="F19320" s="121">
        <v>49.186799999999998</v>
      </c>
    </row>
    <row r="19321" spans="4:6" ht="15" customHeight="1">
      <c r="D19321" s="119" t="s">
        <v>27928</v>
      </c>
      <c r="E19321" s="46" t="s">
        <v>4942</v>
      </c>
      <c r="F19321" s="121">
        <v>29.603200000000001</v>
      </c>
    </row>
    <row r="19322" spans="4:6" ht="15" customHeight="1">
      <c r="D19322" s="119" t="s">
        <v>27926</v>
      </c>
      <c r="E19322" s="46" t="s">
        <v>27928</v>
      </c>
      <c r="F19322" s="121">
        <v>25.0488</v>
      </c>
    </row>
    <row r="19323" spans="4:6" ht="15" customHeight="1">
      <c r="D19323" s="119" t="s">
        <v>27924</v>
      </c>
      <c r="E19323" s="46" t="s">
        <v>27926</v>
      </c>
      <c r="F19323" s="121">
        <v>31.880400000000002</v>
      </c>
    </row>
    <row r="19324" spans="4:6" ht="15" customHeight="1">
      <c r="D19324" s="119" t="s">
        <v>27935</v>
      </c>
      <c r="E19324" s="46" t="s">
        <v>27924</v>
      </c>
      <c r="F19324" s="121">
        <v>51.8688</v>
      </c>
    </row>
    <row r="19325" spans="4:6" ht="15" customHeight="1">
      <c r="D19325" s="119" t="s">
        <v>27933</v>
      </c>
      <c r="E19325" s="46" t="s">
        <v>27935</v>
      </c>
      <c r="F19325" s="121">
        <v>47.061599999999999</v>
      </c>
    </row>
    <row r="19326" spans="4:6" ht="15" customHeight="1">
      <c r="D19326" s="119" t="s">
        <v>36</v>
      </c>
      <c r="E19326" s="46" t="s">
        <v>27933</v>
      </c>
      <c r="F19326" s="121">
        <v>169.24860000000001</v>
      </c>
    </row>
    <row r="19327" spans="4:6" ht="15" customHeight="1">
      <c r="D19327" s="119" t="s">
        <v>821</v>
      </c>
      <c r="E19327" s="46" t="s">
        <v>36</v>
      </c>
      <c r="F19327" s="121">
        <v>89.644599999999997</v>
      </c>
    </row>
    <row r="19328" spans="4:6" ht="15" customHeight="1">
      <c r="D19328" s="119" t="s">
        <v>829</v>
      </c>
      <c r="E19328" s="46" t="s">
        <v>821</v>
      </c>
      <c r="F19328" s="121">
        <v>139.03380000000001</v>
      </c>
    </row>
    <row r="19329" spans="4:6" ht="15" customHeight="1">
      <c r="D19329" s="119" t="s">
        <v>399</v>
      </c>
      <c r="E19329" s="46" t="s">
        <v>829</v>
      </c>
      <c r="F19329" s="121">
        <v>32.639400000000002</v>
      </c>
    </row>
    <row r="19330" spans="4:6" ht="15" customHeight="1">
      <c r="D19330" s="119" t="s">
        <v>402</v>
      </c>
      <c r="E19330" s="46" t="s">
        <v>399</v>
      </c>
      <c r="F19330" s="121">
        <v>30.109200000000001</v>
      </c>
    </row>
    <row r="19331" spans="4:6" ht="15" customHeight="1">
      <c r="D19331" s="119" t="s">
        <v>30</v>
      </c>
      <c r="E19331" s="46" t="s">
        <v>402</v>
      </c>
      <c r="F19331" s="121">
        <v>265.31760000000003</v>
      </c>
    </row>
    <row r="19332" spans="4:6" ht="15" customHeight="1">
      <c r="D19332" s="119" t="s">
        <v>4244</v>
      </c>
      <c r="E19332" s="46" t="s">
        <v>30</v>
      </c>
      <c r="F19332" s="121">
        <v>35.422600000000003</v>
      </c>
    </row>
    <row r="19333" spans="4:6" ht="15" customHeight="1">
      <c r="D19333" s="119" t="s">
        <v>27948</v>
      </c>
      <c r="E19333" s="46" t="s">
        <v>4244</v>
      </c>
      <c r="F19333" s="121">
        <v>71.148799999999994</v>
      </c>
    </row>
    <row r="19334" spans="4:6" ht="15" customHeight="1">
      <c r="D19334" s="119" t="s">
        <v>4256</v>
      </c>
      <c r="E19334" s="46" t="s">
        <v>27948</v>
      </c>
      <c r="F19334" s="121">
        <v>35.422600000000003</v>
      </c>
    </row>
    <row r="19335" spans="4:6" ht="15" customHeight="1">
      <c r="D19335" s="119" t="s">
        <v>27945</v>
      </c>
      <c r="E19335" s="46" t="s">
        <v>4256</v>
      </c>
      <c r="F19335" s="121">
        <v>35.422600000000003</v>
      </c>
    </row>
    <row r="19336" spans="4:6" ht="15" customHeight="1">
      <c r="D19336" s="119" t="s">
        <v>27943</v>
      </c>
      <c r="E19336" s="46" t="s">
        <v>27945</v>
      </c>
      <c r="F19336" s="121">
        <v>35.422600000000003</v>
      </c>
    </row>
    <row r="19337" spans="4:6" ht="15" customHeight="1">
      <c r="D19337" s="119" t="s">
        <v>27941</v>
      </c>
      <c r="E19337" s="46" t="s">
        <v>27943</v>
      </c>
      <c r="F19337" s="121">
        <v>35.422600000000003</v>
      </c>
    </row>
    <row r="19338" spans="4:6" ht="15" customHeight="1">
      <c r="D19338" s="119" t="s">
        <v>27955</v>
      </c>
      <c r="E19338" s="46" t="s">
        <v>27941</v>
      </c>
      <c r="F19338" s="121">
        <v>143.46180000000001</v>
      </c>
    </row>
    <row r="19339" spans="4:6" ht="15" customHeight="1">
      <c r="D19339" s="119" t="s">
        <v>27953</v>
      </c>
      <c r="E19339" s="46" t="s">
        <v>27955</v>
      </c>
      <c r="F19339" s="121">
        <v>170.7878</v>
      </c>
    </row>
    <row r="19340" spans="4:6" ht="15" customHeight="1">
      <c r="D19340" s="119" t="s">
        <v>27951</v>
      </c>
      <c r="E19340" s="46" t="s">
        <v>27953</v>
      </c>
      <c r="F19340" s="121">
        <v>182.17359999999999</v>
      </c>
    </row>
    <row r="19341" spans="4:6" ht="15" customHeight="1">
      <c r="D19341" s="119" t="s">
        <v>27964</v>
      </c>
      <c r="E19341" s="46" t="s">
        <v>27951</v>
      </c>
      <c r="F19341" s="121">
        <v>139.76759999999999</v>
      </c>
    </row>
    <row r="19342" spans="4:6" ht="15" customHeight="1">
      <c r="D19342" s="119" t="s">
        <v>4734</v>
      </c>
      <c r="E19342" s="46" t="s">
        <v>27964</v>
      </c>
      <c r="F19342" s="121">
        <v>190.5992</v>
      </c>
    </row>
    <row r="19343" spans="4:6" ht="15" customHeight="1">
      <c r="D19343" s="119" t="s">
        <v>27961</v>
      </c>
      <c r="E19343" s="46" t="s">
        <v>4734</v>
      </c>
      <c r="F19343" s="121">
        <v>190.5992</v>
      </c>
    </row>
    <row r="19344" spans="4:6" ht="15" customHeight="1">
      <c r="D19344" s="119" t="s">
        <v>27970</v>
      </c>
      <c r="E19344" s="46" t="s">
        <v>27961</v>
      </c>
      <c r="F19344" s="121">
        <v>114.3646</v>
      </c>
    </row>
    <row r="19345" spans="4:6" ht="15" customHeight="1">
      <c r="D19345" s="119" t="s">
        <v>27968</v>
      </c>
      <c r="E19345" s="46" t="s">
        <v>27970</v>
      </c>
      <c r="F19345" s="121">
        <v>125.2444</v>
      </c>
    </row>
    <row r="19346" spans="4:6" ht="15" customHeight="1">
      <c r="D19346" s="119" t="s">
        <v>27972</v>
      </c>
      <c r="E19346" s="46" t="s">
        <v>27968</v>
      </c>
      <c r="F19346" s="121">
        <v>71.148799999999994</v>
      </c>
    </row>
    <row r="19347" spans="4:6" ht="15" customHeight="1">
      <c r="D19347" s="119" t="s">
        <v>4746</v>
      </c>
      <c r="E19347" s="46" t="s">
        <v>27972</v>
      </c>
      <c r="F19347" s="121">
        <v>86.026399999999995</v>
      </c>
    </row>
    <row r="19348" spans="4:6" ht="15" customHeight="1">
      <c r="D19348" s="119" t="s">
        <v>27976</v>
      </c>
      <c r="E19348" s="46" t="s">
        <v>4746</v>
      </c>
      <c r="F19348" s="121">
        <v>106.268</v>
      </c>
    </row>
    <row r="19349" spans="4:6" ht="15" customHeight="1">
      <c r="D19349" s="119" t="s">
        <v>27974</v>
      </c>
      <c r="E19349" s="46" t="s">
        <v>27976</v>
      </c>
      <c r="F19349" s="121">
        <v>121.9804</v>
      </c>
    </row>
    <row r="19350" spans="4:6" ht="15" customHeight="1">
      <c r="D19350" s="119" t="s">
        <v>27981</v>
      </c>
      <c r="E19350" s="46" t="s">
        <v>27974</v>
      </c>
      <c r="F19350" s="121">
        <v>141.69059999999999</v>
      </c>
    </row>
    <row r="19351" spans="4:6" ht="15" customHeight="1">
      <c r="D19351" s="119" t="s">
        <v>27979</v>
      </c>
      <c r="E19351" s="46" t="s">
        <v>27981</v>
      </c>
      <c r="F19351" s="121">
        <v>141.69059999999999</v>
      </c>
    </row>
    <row r="19352" spans="4:6" ht="15" customHeight="1">
      <c r="D19352" s="119" t="s">
        <v>27983</v>
      </c>
      <c r="E19352" s="46" t="s">
        <v>27979</v>
      </c>
      <c r="F19352" s="121">
        <v>111.818</v>
      </c>
    </row>
    <row r="19353" spans="4:6" ht="15" customHeight="1">
      <c r="D19353" s="119" t="s">
        <v>4770</v>
      </c>
      <c r="E19353" s="46" t="s">
        <v>27983</v>
      </c>
      <c r="F19353" s="121">
        <v>95.641199999999998</v>
      </c>
    </row>
    <row r="19354" spans="4:6" ht="15" customHeight="1">
      <c r="D19354" s="119" t="s">
        <v>4782</v>
      </c>
      <c r="E19354" s="46" t="s">
        <v>4770</v>
      </c>
      <c r="F19354" s="121">
        <v>137.23740000000001</v>
      </c>
    </row>
    <row r="19355" spans="4:6" ht="15" customHeight="1">
      <c r="D19355" s="119" t="s">
        <v>28023</v>
      </c>
      <c r="E19355" s="46" t="s">
        <v>4782</v>
      </c>
      <c r="F19355" s="121">
        <v>266.83879999999999</v>
      </c>
    </row>
    <row r="19356" spans="4:6" ht="15" customHeight="1">
      <c r="D19356" s="119" t="s">
        <v>28021</v>
      </c>
      <c r="E19356" s="46" t="s">
        <v>28023</v>
      </c>
      <c r="F19356" s="121">
        <v>330.37180000000001</v>
      </c>
    </row>
    <row r="19357" spans="4:6" ht="15" customHeight="1">
      <c r="D19357" s="119" t="s">
        <v>28019</v>
      </c>
      <c r="E19357" s="46" t="s">
        <v>28021</v>
      </c>
      <c r="F19357" s="121">
        <v>330.36680000000001</v>
      </c>
    </row>
    <row r="19358" spans="4:6" ht="15" customHeight="1">
      <c r="D19358" s="119" t="s">
        <v>4953</v>
      </c>
      <c r="E19358" s="46" t="s">
        <v>28019</v>
      </c>
      <c r="F19358" s="121">
        <v>83.496200000000002</v>
      </c>
    </row>
    <row r="19359" spans="4:6" ht="15" customHeight="1">
      <c r="D19359" s="119" t="s">
        <v>28016</v>
      </c>
      <c r="E19359" s="46" t="s">
        <v>4953</v>
      </c>
      <c r="F19359" s="121">
        <v>159.40180000000001</v>
      </c>
    </row>
    <row r="19360" spans="4:6" ht="15" customHeight="1">
      <c r="D19360" s="119" t="s">
        <v>28014</v>
      </c>
      <c r="E19360" s="46" t="s">
        <v>28016</v>
      </c>
      <c r="F19360" s="121">
        <v>132.07579999999999</v>
      </c>
    </row>
    <row r="19361" spans="4:6" ht="15" customHeight="1">
      <c r="D19361" s="119" t="s">
        <v>28012</v>
      </c>
      <c r="E19361" s="46" t="s">
        <v>28014</v>
      </c>
      <c r="F19361" s="121">
        <v>152.47919999999999</v>
      </c>
    </row>
    <row r="19362" spans="4:6" ht="15" customHeight="1">
      <c r="D19362" s="119" t="s">
        <v>28010</v>
      </c>
      <c r="E19362" s="46" t="s">
        <v>28012</v>
      </c>
      <c r="F19362" s="121">
        <v>203.3056</v>
      </c>
    </row>
    <row r="19363" spans="4:6" ht="15" customHeight="1">
      <c r="D19363" s="119" t="s">
        <v>28008</v>
      </c>
      <c r="E19363" s="46" t="s">
        <v>28010</v>
      </c>
      <c r="F19363" s="121">
        <v>203.3056</v>
      </c>
    </row>
    <row r="19364" spans="4:6" ht="15" customHeight="1">
      <c r="D19364" s="119" t="s">
        <v>28006</v>
      </c>
      <c r="E19364" s="46" t="s">
        <v>28008</v>
      </c>
      <c r="F19364" s="121">
        <v>30.741800000000001</v>
      </c>
    </row>
    <row r="19365" spans="4:6" ht="15" customHeight="1">
      <c r="D19365" s="119" t="s">
        <v>28004</v>
      </c>
      <c r="E19365" s="46" t="s">
        <v>28006</v>
      </c>
      <c r="F19365" s="121">
        <v>95.641199999999998</v>
      </c>
    </row>
    <row r="19366" spans="4:6" ht="15" customHeight="1">
      <c r="D19366" s="119" t="s">
        <v>28002</v>
      </c>
      <c r="E19366" s="46" t="s">
        <v>28004</v>
      </c>
      <c r="F19366" s="121">
        <v>134.35300000000001</v>
      </c>
    </row>
    <row r="19367" spans="4:6" ht="15" customHeight="1">
      <c r="D19367" s="119" t="s">
        <v>28000</v>
      </c>
      <c r="E19367" s="46" t="s">
        <v>28002</v>
      </c>
      <c r="F19367" s="121">
        <v>105.6606</v>
      </c>
    </row>
    <row r="19368" spans="4:6" ht="15" customHeight="1">
      <c r="D19368" s="119" t="s">
        <v>27998</v>
      </c>
      <c r="E19368" s="46" t="s">
        <v>28000</v>
      </c>
      <c r="F19368" s="121">
        <v>26.1874</v>
      </c>
    </row>
    <row r="19369" spans="4:6" ht="15" customHeight="1">
      <c r="D19369" s="119" t="s">
        <v>28029</v>
      </c>
      <c r="E19369" s="46" t="s">
        <v>27998</v>
      </c>
      <c r="F19369" s="121">
        <v>63.254600000000003</v>
      </c>
    </row>
    <row r="19370" spans="4:6" ht="15" customHeight="1">
      <c r="D19370" s="119" t="s">
        <v>28027</v>
      </c>
      <c r="E19370" s="46" t="s">
        <v>28029</v>
      </c>
      <c r="F19370" s="121">
        <v>88.556600000000003</v>
      </c>
    </row>
    <row r="19371" spans="4:6" ht="15" customHeight="1">
      <c r="D19371" s="119" t="s">
        <v>28025</v>
      </c>
      <c r="E19371" s="46" t="s">
        <v>28027</v>
      </c>
      <c r="F19371" s="121">
        <v>88.556600000000003</v>
      </c>
    </row>
    <row r="19372" spans="4:6" ht="15" customHeight="1">
      <c r="D19372" s="119" t="s">
        <v>28033</v>
      </c>
      <c r="E19372" s="46" t="s">
        <v>28025</v>
      </c>
      <c r="F19372" s="121">
        <v>114.3596</v>
      </c>
    </row>
    <row r="19373" spans="4:6" ht="15" customHeight="1">
      <c r="D19373" s="119" t="s">
        <v>28031</v>
      </c>
      <c r="E19373" s="46" t="s">
        <v>28033</v>
      </c>
      <c r="F19373" s="121">
        <v>152.47919999999999</v>
      </c>
    </row>
    <row r="19374" spans="4:6" ht="15" customHeight="1">
      <c r="D19374" s="119" t="s">
        <v>28053</v>
      </c>
      <c r="E19374" s="46" t="s">
        <v>28031</v>
      </c>
      <c r="F19374" s="121">
        <v>152.62100000000001</v>
      </c>
    </row>
    <row r="19375" spans="4:6" ht="15" customHeight="1">
      <c r="D19375" s="119" t="s">
        <v>28051</v>
      </c>
      <c r="E19375" s="46" t="s">
        <v>28053</v>
      </c>
      <c r="F19375" s="121">
        <v>152.62100000000001</v>
      </c>
    </row>
    <row r="19376" spans="4:6" ht="15" customHeight="1">
      <c r="D19376" s="119" t="s">
        <v>28049</v>
      </c>
      <c r="E19376" s="46" t="s">
        <v>28051</v>
      </c>
      <c r="F19376" s="121">
        <v>152.62100000000001</v>
      </c>
    </row>
    <row r="19377" spans="4:6" ht="15" customHeight="1">
      <c r="D19377" s="119" t="s">
        <v>28047</v>
      </c>
      <c r="E19377" s="46" t="s">
        <v>28049</v>
      </c>
      <c r="F19377" s="121">
        <v>152.62100000000001</v>
      </c>
    </row>
    <row r="19378" spans="4:6" ht="15" customHeight="1">
      <c r="D19378" s="119" t="s">
        <v>28045</v>
      </c>
      <c r="E19378" s="46" t="s">
        <v>28047</v>
      </c>
      <c r="F19378" s="121">
        <v>152.62100000000001</v>
      </c>
    </row>
    <row r="19379" spans="4:6" ht="15" customHeight="1">
      <c r="D19379" s="119" t="s">
        <v>28043</v>
      </c>
      <c r="E19379" s="46" t="s">
        <v>28045</v>
      </c>
      <c r="F19379" s="121">
        <v>152.62100000000001</v>
      </c>
    </row>
    <row r="19380" spans="4:6" ht="15" customHeight="1">
      <c r="D19380" s="119" t="s">
        <v>28041</v>
      </c>
      <c r="E19380" s="46" t="s">
        <v>28043</v>
      </c>
      <c r="F19380" s="121">
        <v>152.62100000000001</v>
      </c>
    </row>
    <row r="19381" spans="4:6" ht="15" customHeight="1">
      <c r="D19381" s="119" t="s">
        <v>28039</v>
      </c>
      <c r="E19381" s="46" t="s">
        <v>28041</v>
      </c>
      <c r="F19381" s="121">
        <v>152.62100000000001</v>
      </c>
    </row>
    <row r="19382" spans="4:6" ht="15" customHeight="1">
      <c r="D19382" s="119" t="s">
        <v>28037</v>
      </c>
      <c r="E19382" s="46" t="s">
        <v>28039</v>
      </c>
      <c r="F19382" s="121">
        <v>152.62100000000001</v>
      </c>
    </row>
    <row r="19383" spans="4:6" ht="15" customHeight="1">
      <c r="D19383" s="119" t="s">
        <v>28035</v>
      </c>
      <c r="E19383" s="46" t="s">
        <v>28037</v>
      </c>
      <c r="F19383" s="121">
        <v>152.62100000000001</v>
      </c>
    </row>
    <row r="19384" spans="4:6" ht="15" customHeight="1">
      <c r="D19384" s="119" t="s">
        <v>28055</v>
      </c>
      <c r="E19384" s="46" t="s">
        <v>28035</v>
      </c>
      <c r="F19384" s="121">
        <v>63.760800000000003</v>
      </c>
    </row>
    <row r="19385" spans="4:6" ht="15" customHeight="1">
      <c r="D19385" s="119" t="s">
        <v>28058</v>
      </c>
      <c r="E19385" s="46" t="s">
        <v>28055</v>
      </c>
      <c r="F19385" s="121">
        <v>176</v>
      </c>
    </row>
    <row r="19386" spans="4:6" ht="15" customHeight="1">
      <c r="D19386" s="119" t="s">
        <v>388</v>
      </c>
      <c r="E19386" s="46" t="s">
        <v>28058</v>
      </c>
      <c r="F19386" s="121">
        <v>178.40360000000001</v>
      </c>
    </row>
    <row r="19387" spans="4:6" ht="15" customHeight="1">
      <c r="D19387" s="119" t="s">
        <v>28059</v>
      </c>
      <c r="E19387" s="46" t="s">
        <v>388</v>
      </c>
      <c r="F19387" s="121">
        <v>326.108</v>
      </c>
    </row>
    <row r="19388" spans="4:6" ht="15" customHeight="1">
      <c r="D19388" s="119" t="s">
        <v>28075</v>
      </c>
      <c r="E19388" s="46" t="s">
        <v>28059</v>
      </c>
      <c r="F19388" s="121">
        <v>234.1944</v>
      </c>
    </row>
    <row r="19389" spans="4:6" ht="15" customHeight="1">
      <c r="D19389" s="119" t="s">
        <v>28073</v>
      </c>
      <c r="E19389" s="46" t="s">
        <v>28075</v>
      </c>
      <c r="F19389" s="121">
        <v>234.1944</v>
      </c>
    </row>
    <row r="19390" spans="4:6" ht="15" customHeight="1">
      <c r="D19390" s="119" t="s">
        <v>28071</v>
      </c>
      <c r="E19390" s="46" t="s">
        <v>28073</v>
      </c>
      <c r="F19390" s="121">
        <v>234.1944</v>
      </c>
    </row>
    <row r="19391" spans="4:6" ht="15" customHeight="1">
      <c r="D19391" s="119" t="s">
        <v>28069</v>
      </c>
      <c r="E19391" s="46" t="s">
        <v>28071</v>
      </c>
      <c r="F19391" s="121">
        <v>234.1944</v>
      </c>
    </row>
    <row r="19392" spans="4:6" ht="15" customHeight="1">
      <c r="D19392" s="119" t="s">
        <v>28067</v>
      </c>
      <c r="E19392" s="46" t="s">
        <v>28069</v>
      </c>
      <c r="F19392" s="121">
        <v>234.1944</v>
      </c>
    </row>
    <row r="19393" spans="4:6" ht="15" customHeight="1">
      <c r="D19393" s="119" t="s">
        <v>28065</v>
      </c>
      <c r="E19393" s="46" t="s">
        <v>28067</v>
      </c>
      <c r="F19393" s="121">
        <v>234.1944</v>
      </c>
    </row>
    <row r="19394" spans="4:6" ht="15" customHeight="1">
      <c r="D19394" s="119" t="s">
        <v>28063</v>
      </c>
      <c r="E19394" s="46" t="s">
        <v>28065</v>
      </c>
      <c r="F19394" s="121">
        <v>254.77180000000001</v>
      </c>
    </row>
    <row r="19395" spans="4:6" ht="15" customHeight="1">
      <c r="D19395" s="119" t="s">
        <v>28061</v>
      </c>
      <c r="E19395" s="46" t="s">
        <v>28063</v>
      </c>
      <c r="F19395" s="121">
        <v>262.7944</v>
      </c>
    </row>
    <row r="19396" spans="4:6" ht="15" customHeight="1">
      <c r="D19396" s="119" t="s">
        <v>28081</v>
      </c>
      <c r="E19396" s="46" t="s">
        <v>28061</v>
      </c>
      <c r="F19396" s="121">
        <v>167.72720000000001</v>
      </c>
    </row>
    <row r="19397" spans="4:6" ht="15" customHeight="1">
      <c r="D19397" s="119" t="s">
        <v>28079</v>
      </c>
      <c r="E19397" s="46" t="s">
        <v>28081</v>
      </c>
      <c r="F19397" s="121">
        <v>251.59059999999999</v>
      </c>
    </row>
    <row r="19398" spans="4:6" ht="15" customHeight="1">
      <c r="D19398" s="119" t="s">
        <v>28077</v>
      </c>
      <c r="E19398" s="46" t="s">
        <v>28079</v>
      </c>
      <c r="F19398" s="121">
        <v>251.59059999999999</v>
      </c>
    </row>
    <row r="19399" spans="4:6" ht="15" customHeight="1">
      <c r="D19399" s="119" t="s">
        <v>27692</v>
      </c>
      <c r="E19399" s="46" t="s">
        <v>28077</v>
      </c>
      <c r="F19399" s="121">
        <v>257.59039999999999</v>
      </c>
    </row>
    <row r="19400" spans="4:6" ht="15" customHeight="1">
      <c r="D19400" s="119" t="s">
        <v>28094</v>
      </c>
      <c r="E19400" s="46" t="s">
        <v>27692</v>
      </c>
      <c r="F19400" s="121">
        <v>91.086799999999997</v>
      </c>
    </row>
    <row r="19401" spans="4:6" ht="15" customHeight="1">
      <c r="D19401" s="119" t="s">
        <v>6847</v>
      </c>
      <c r="E19401" s="46" t="s">
        <v>28094</v>
      </c>
      <c r="F19401" s="121">
        <v>95.641199999999998</v>
      </c>
    </row>
    <row r="19402" spans="4:6" ht="15" customHeight="1">
      <c r="D19402" s="119" t="s">
        <v>28091</v>
      </c>
      <c r="E19402" s="46" t="s">
        <v>6847</v>
      </c>
      <c r="F19402" s="121">
        <v>241.4256</v>
      </c>
    </row>
    <row r="19403" spans="4:6" ht="15" customHeight="1">
      <c r="D19403" s="119" t="s">
        <v>28089</v>
      </c>
      <c r="E19403" s="46" t="s">
        <v>28091</v>
      </c>
      <c r="F19403" s="121">
        <v>165.1858</v>
      </c>
    </row>
    <row r="19404" spans="4:6" ht="15" customHeight="1">
      <c r="D19404" s="119" t="s">
        <v>28087</v>
      </c>
      <c r="E19404" s="46" t="s">
        <v>28089</v>
      </c>
      <c r="F19404" s="121">
        <v>68.315200000000004</v>
      </c>
    </row>
    <row r="19405" spans="4:6" ht="15" customHeight="1">
      <c r="D19405" s="119" t="s">
        <v>28085</v>
      </c>
      <c r="E19405" s="46" t="s">
        <v>28087</v>
      </c>
      <c r="F19405" s="121">
        <v>203.3056</v>
      </c>
    </row>
    <row r="19406" spans="4:6" ht="15" customHeight="1">
      <c r="D19406" s="119" t="s">
        <v>28099</v>
      </c>
      <c r="E19406" s="46" t="s">
        <v>28085</v>
      </c>
      <c r="F19406" s="121">
        <v>92.351799999999997</v>
      </c>
    </row>
    <row r="19407" spans="4:6" ht="15" customHeight="1">
      <c r="D19407" s="119" t="s">
        <v>4435</v>
      </c>
      <c r="E19407" s="46" t="s">
        <v>28099</v>
      </c>
      <c r="F19407" s="121">
        <v>92.351799999999997</v>
      </c>
    </row>
    <row r="19408" spans="4:6" ht="15" customHeight="1">
      <c r="D19408" s="119" t="s">
        <v>28097</v>
      </c>
      <c r="E19408" s="46" t="s">
        <v>4435</v>
      </c>
      <c r="F19408" s="121">
        <v>92.351799999999997</v>
      </c>
    </row>
    <row r="19409" spans="4:6" ht="15" customHeight="1">
      <c r="D19409" s="119" t="s">
        <v>28096</v>
      </c>
      <c r="E19409" s="46" t="s">
        <v>28097</v>
      </c>
      <c r="F19409" s="121">
        <v>87.291600000000003</v>
      </c>
    </row>
    <row r="19410" spans="4:6" ht="15" customHeight="1">
      <c r="D19410" s="119" t="s">
        <v>28105</v>
      </c>
      <c r="E19410" s="46" t="s">
        <v>28096</v>
      </c>
      <c r="F19410" s="121">
        <v>158.6934</v>
      </c>
    </row>
    <row r="19411" spans="4:6" ht="15" customHeight="1">
      <c r="D19411" s="119" t="s">
        <v>28103</v>
      </c>
      <c r="E19411" s="46" t="s">
        <v>28105</v>
      </c>
      <c r="F19411" s="121">
        <v>159.40180000000001</v>
      </c>
    </row>
    <row r="19412" spans="4:6" ht="15" customHeight="1">
      <c r="D19412" s="119" t="s">
        <v>28101</v>
      </c>
      <c r="E19412" s="46" t="s">
        <v>28103</v>
      </c>
      <c r="F19412" s="121">
        <v>169.99260000000001</v>
      </c>
    </row>
    <row r="19413" spans="4:6" ht="15" customHeight="1">
      <c r="D19413" s="119" t="s">
        <v>28107</v>
      </c>
      <c r="E19413" s="46" t="s">
        <v>28101</v>
      </c>
      <c r="F19413" s="121">
        <v>170.7878</v>
      </c>
    </row>
    <row r="19414" spans="4:6" ht="15" customHeight="1">
      <c r="D19414" s="119" t="s">
        <v>5122</v>
      </c>
      <c r="E19414" s="46" t="s">
        <v>28107</v>
      </c>
      <c r="F19414" s="121">
        <v>45.543399999999998</v>
      </c>
    </row>
    <row r="19415" spans="4:6" ht="15" customHeight="1">
      <c r="D19415" s="119" t="s">
        <v>5125</v>
      </c>
      <c r="E19415" s="46" t="s">
        <v>5122</v>
      </c>
      <c r="F19415" s="121">
        <v>32.386400000000002</v>
      </c>
    </row>
    <row r="19416" spans="4:6" ht="15" customHeight="1">
      <c r="D19416" s="119" t="s">
        <v>34393</v>
      </c>
      <c r="E19416" s="46" t="s">
        <v>5125</v>
      </c>
      <c r="F19416" s="121">
        <v>57.612400000000001</v>
      </c>
    </row>
    <row r="19417" spans="4:6" ht="15" customHeight="1">
      <c r="D19417" s="119" t="s">
        <v>34006</v>
      </c>
      <c r="E19417" s="46" t="s">
        <v>34393</v>
      </c>
      <c r="F19417" s="121">
        <v>303.77460000000002</v>
      </c>
    </row>
    <row r="19418" spans="4:6" ht="15" customHeight="1">
      <c r="D19418" s="119" t="s">
        <v>34004</v>
      </c>
      <c r="E19418" s="46" t="s">
        <v>34006</v>
      </c>
      <c r="F19418" s="121">
        <v>167.59960000000001</v>
      </c>
    </row>
    <row r="19419" spans="4:6" ht="15" customHeight="1">
      <c r="D19419" s="119" t="s">
        <v>28122</v>
      </c>
      <c r="E19419" s="46" t="s">
        <v>34004</v>
      </c>
      <c r="F19419" s="121">
        <v>52.830399999999997</v>
      </c>
    </row>
    <row r="19420" spans="4:6" ht="15" customHeight="1">
      <c r="D19420" s="119" t="s">
        <v>34389</v>
      </c>
      <c r="E19420" s="46" t="s">
        <v>28122</v>
      </c>
      <c r="F19420" s="121">
        <v>91.132400000000004</v>
      </c>
    </row>
    <row r="19421" spans="4:6" ht="15" customHeight="1">
      <c r="D19421" s="119" t="s">
        <v>28120</v>
      </c>
      <c r="E19421" s="46" t="s">
        <v>34389</v>
      </c>
      <c r="F19421" s="121">
        <v>52.830399999999997</v>
      </c>
    </row>
    <row r="19422" spans="4:6" ht="15" customHeight="1">
      <c r="D19422" s="119" t="s">
        <v>28118</v>
      </c>
      <c r="E19422" s="46" t="s">
        <v>28120</v>
      </c>
      <c r="F19422" s="121">
        <v>61.802399999999999</v>
      </c>
    </row>
    <row r="19423" spans="4:6" ht="15" customHeight="1">
      <c r="D19423" s="119" t="s">
        <v>28116</v>
      </c>
      <c r="E19423" s="46" t="s">
        <v>28118</v>
      </c>
      <c r="F19423" s="121">
        <v>105.76179999999999</v>
      </c>
    </row>
    <row r="19424" spans="4:6" ht="15" customHeight="1">
      <c r="D19424" s="119" t="s">
        <v>34391</v>
      </c>
      <c r="E19424" s="46" t="s">
        <v>28116</v>
      </c>
      <c r="F19424" s="121">
        <v>178.07480000000001</v>
      </c>
    </row>
    <row r="19425" spans="4:6" ht="15" customHeight="1">
      <c r="D19425" s="119" t="s">
        <v>7026</v>
      </c>
      <c r="E19425" s="46" t="s">
        <v>34391</v>
      </c>
      <c r="F19425" s="121">
        <v>191.28219999999999</v>
      </c>
    </row>
    <row r="19426" spans="4:6" ht="15" customHeight="1">
      <c r="D19426" s="119" t="s">
        <v>28113</v>
      </c>
      <c r="E19426" s="46" t="s">
        <v>7026</v>
      </c>
      <c r="F19426" s="121">
        <v>191.28219999999999</v>
      </c>
    </row>
    <row r="19427" spans="4:6" ht="15" customHeight="1">
      <c r="D19427" s="119" t="s">
        <v>28111</v>
      </c>
      <c r="E19427" s="46" t="s">
        <v>28113</v>
      </c>
      <c r="F19427" s="121">
        <v>177.11320000000001</v>
      </c>
    </row>
    <row r="19428" spans="4:6" ht="15" customHeight="1">
      <c r="D19428" s="119" t="s">
        <v>28109</v>
      </c>
      <c r="E19428" s="46" t="s">
        <v>28111</v>
      </c>
      <c r="F19428" s="121">
        <v>191.28219999999999</v>
      </c>
    </row>
    <row r="19429" spans="4:6" ht="15" customHeight="1">
      <c r="D19429" s="119" t="s">
        <v>28128</v>
      </c>
      <c r="E19429" s="46" t="s">
        <v>28109</v>
      </c>
      <c r="F19429" s="121">
        <v>329.577</v>
      </c>
    </row>
    <row r="19430" spans="4:6" ht="15" customHeight="1">
      <c r="D19430" s="119" t="s">
        <v>28126</v>
      </c>
      <c r="E19430" s="46" t="s">
        <v>28128</v>
      </c>
      <c r="F19430" s="121">
        <v>329.577</v>
      </c>
    </row>
    <row r="19431" spans="4:6" ht="15" customHeight="1">
      <c r="D19431" s="119" t="s">
        <v>28147</v>
      </c>
      <c r="E19431" s="46" t="s">
        <v>28126</v>
      </c>
      <c r="F19431" s="121">
        <v>32.927999999999997</v>
      </c>
    </row>
    <row r="19432" spans="4:6" ht="15" customHeight="1">
      <c r="D19432" s="119" t="s">
        <v>28145</v>
      </c>
      <c r="E19432" s="46" t="s">
        <v>28147</v>
      </c>
      <c r="F19432" s="121">
        <v>71.821799999999996</v>
      </c>
    </row>
    <row r="19433" spans="4:6" ht="15" customHeight="1">
      <c r="D19433" s="119" t="s">
        <v>28143</v>
      </c>
      <c r="E19433" s="46" t="s">
        <v>28145</v>
      </c>
      <c r="F19433" s="121">
        <v>46.4816</v>
      </c>
    </row>
    <row r="19434" spans="4:6" ht="15" customHeight="1">
      <c r="D19434" s="119" t="s">
        <v>3551</v>
      </c>
      <c r="E19434" s="46" t="s">
        <v>28143</v>
      </c>
      <c r="F19434" s="121">
        <v>39.14</v>
      </c>
    </row>
    <row r="19435" spans="4:6" ht="15" customHeight="1">
      <c r="D19435" s="119" t="s">
        <v>3554</v>
      </c>
      <c r="E19435" s="46" t="s">
        <v>3551</v>
      </c>
      <c r="F19435" s="121">
        <v>58.3048</v>
      </c>
    </row>
    <row r="19436" spans="4:6" ht="15" customHeight="1">
      <c r="D19436" s="119" t="s">
        <v>28139</v>
      </c>
      <c r="E19436" s="46" t="s">
        <v>3554</v>
      </c>
      <c r="F19436" s="121">
        <v>48.777000000000001</v>
      </c>
    </row>
    <row r="19437" spans="4:6" ht="15" customHeight="1">
      <c r="D19437" s="119" t="s">
        <v>28137</v>
      </c>
      <c r="E19437" s="46" t="s">
        <v>28139</v>
      </c>
      <c r="F19437" s="121">
        <v>41.316800000000001</v>
      </c>
    </row>
    <row r="19438" spans="4:6" ht="15" customHeight="1">
      <c r="D19438" s="119" t="s">
        <v>3574</v>
      </c>
      <c r="E19438" s="46" t="s">
        <v>28137</v>
      </c>
      <c r="F19438" s="121">
        <v>76.239599999999996</v>
      </c>
    </row>
    <row r="19439" spans="4:6" ht="15" customHeight="1">
      <c r="D19439" s="119" t="s">
        <v>3581</v>
      </c>
      <c r="E19439" s="46" t="s">
        <v>3574</v>
      </c>
      <c r="F19439" s="121">
        <v>101.6528</v>
      </c>
    </row>
    <row r="19440" spans="4:6" ht="15" customHeight="1">
      <c r="D19440" s="119" t="s">
        <v>3583</v>
      </c>
      <c r="E19440" s="46" t="s">
        <v>3581</v>
      </c>
      <c r="F19440" s="121">
        <v>63.254600000000003</v>
      </c>
    </row>
    <row r="19441" spans="4:6" ht="15" customHeight="1">
      <c r="D19441" s="119" t="s">
        <v>3585</v>
      </c>
      <c r="E19441" s="46" t="s">
        <v>3583</v>
      </c>
      <c r="F19441" s="121">
        <v>63.254600000000003</v>
      </c>
    </row>
    <row r="19442" spans="4:6" ht="15" customHeight="1">
      <c r="D19442" s="119" t="s">
        <v>3587</v>
      </c>
      <c r="E19442" s="46" t="s">
        <v>3585</v>
      </c>
      <c r="F19442" s="121">
        <v>40.482999999999997</v>
      </c>
    </row>
    <row r="19443" spans="4:6" ht="15" customHeight="1">
      <c r="D19443" s="119" t="s">
        <v>28130</v>
      </c>
      <c r="E19443" s="46" t="s">
        <v>3587</v>
      </c>
      <c r="F19443" s="121">
        <v>40.482999999999997</v>
      </c>
    </row>
    <row r="19444" spans="4:6" ht="15" customHeight="1">
      <c r="D19444" s="119" t="s">
        <v>28175</v>
      </c>
      <c r="E19444" s="46" t="s">
        <v>28130</v>
      </c>
      <c r="F19444" s="121">
        <v>111.01560000000001</v>
      </c>
    </row>
    <row r="19445" spans="4:6" ht="15" customHeight="1">
      <c r="D19445" s="119" t="s">
        <v>28173</v>
      </c>
      <c r="E19445" s="46" t="s">
        <v>28175</v>
      </c>
      <c r="F19445" s="121">
        <v>146.751</v>
      </c>
    </row>
    <row r="19446" spans="4:6" ht="15" customHeight="1">
      <c r="D19446" s="119" t="s">
        <v>28171</v>
      </c>
      <c r="E19446" s="46" t="s">
        <v>28173</v>
      </c>
      <c r="F19446" s="121">
        <v>142.09540000000001</v>
      </c>
    </row>
    <row r="19447" spans="4:6" ht="15" customHeight="1">
      <c r="D19447" s="119" t="s">
        <v>28169</v>
      </c>
      <c r="E19447" s="46" t="s">
        <v>28171</v>
      </c>
      <c r="F19447" s="121">
        <v>142.09540000000001</v>
      </c>
    </row>
    <row r="19448" spans="4:6" ht="15" customHeight="1">
      <c r="D19448" s="119" t="s">
        <v>28167</v>
      </c>
      <c r="E19448" s="46" t="s">
        <v>28169</v>
      </c>
      <c r="F19448" s="121">
        <v>142.09540000000001</v>
      </c>
    </row>
    <row r="19449" spans="4:6" ht="15" customHeight="1">
      <c r="D19449" s="119" t="s">
        <v>28165</v>
      </c>
      <c r="E19449" s="46" t="s">
        <v>28167</v>
      </c>
      <c r="F19449" s="121">
        <v>142.09540000000001</v>
      </c>
    </row>
    <row r="19450" spans="4:6" ht="15" customHeight="1">
      <c r="D19450" s="119" t="s">
        <v>28163</v>
      </c>
      <c r="E19450" s="46" t="s">
        <v>28165</v>
      </c>
      <c r="F19450" s="121">
        <v>142.09540000000001</v>
      </c>
    </row>
    <row r="19451" spans="4:6" ht="15" customHeight="1">
      <c r="D19451" s="119" t="s">
        <v>28161</v>
      </c>
      <c r="E19451" s="46" t="s">
        <v>28163</v>
      </c>
      <c r="F19451" s="121">
        <v>140.9374</v>
      </c>
    </row>
    <row r="19452" spans="4:6" ht="15" customHeight="1">
      <c r="D19452" s="119" t="s">
        <v>28159</v>
      </c>
      <c r="E19452" s="46" t="s">
        <v>28161</v>
      </c>
      <c r="F19452" s="121">
        <v>132.1772</v>
      </c>
    </row>
    <row r="19453" spans="4:6" ht="15" customHeight="1">
      <c r="D19453" s="119" t="s">
        <v>28157</v>
      </c>
      <c r="E19453" s="46" t="s">
        <v>28159</v>
      </c>
      <c r="F19453" s="121">
        <v>142.09540000000001</v>
      </c>
    </row>
    <row r="19454" spans="4:6" ht="15" customHeight="1">
      <c r="D19454" s="119" t="s">
        <v>28155</v>
      </c>
      <c r="E19454" s="46" t="s">
        <v>28157</v>
      </c>
      <c r="F19454" s="121">
        <v>142.09540000000001</v>
      </c>
    </row>
    <row r="19455" spans="4:6" ht="15" customHeight="1">
      <c r="D19455" s="119" t="s">
        <v>28181</v>
      </c>
      <c r="E19455" s="46" t="s">
        <v>28155</v>
      </c>
      <c r="F19455" s="121">
        <v>152.47919999999999</v>
      </c>
    </row>
    <row r="19456" spans="4:6" ht="15" customHeight="1">
      <c r="D19456" s="119" t="s">
        <v>28179</v>
      </c>
      <c r="E19456" s="46" t="s">
        <v>28181</v>
      </c>
      <c r="F19456" s="121">
        <v>190.5992</v>
      </c>
    </row>
    <row r="19457" spans="4:6" ht="15" customHeight="1">
      <c r="D19457" s="119" t="s">
        <v>28177</v>
      </c>
      <c r="E19457" s="46" t="s">
        <v>28179</v>
      </c>
      <c r="F19457" s="121">
        <v>190.5992</v>
      </c>
    </row>
    <row r="19458" spans="4:6" ht="15" customHeight="1">
      <c r="D19458" s="119" t="s">
        <v>28202</v>
      </c>
      <c r="E19458" s="46" t="s">
        <v>28177</v>
      </c>
      <c r="F19458" s="121">
        <v>210.92959999999999</v>
      </c>
    </row>
    <row r="19459" spans="4:6" ht="15" customHeight="1">
      <c r="D19459" s="119" t="s">
        <v>28200</v>
      </c>
      <c r="E19459" s="46" t="s">
        <v>28202</v>
      </c>
      <c r="F19459" s="121">
        <v>221.09479999999999</v>
      </c>
    </row>
    <row r="19460" spans="4:6" ht="15" customHeight="1">
      <c r="D19460" s="119" t="s">
        <v>28198</v>
      </c>
      <c r="E19460" s="46" t="s">
        <v>28200</v>
      </c>
      <c r="F19460" s="121">
        <v>184.2458</v>
      </c>
    </row>
    <row r="19461" spans="4:6" ht="15" customHeight="1">
      <c r="D19461" s="119" t="s">
        <v>28196</v>
      </c>
      <c r="E19461" s="46" t="s">
        <v>28198</v>
      </c>
      <c r="F19461" s="121">
        <v>195.6816</v>
      </c>
    </row>
    <row r="19462" spans="4:6" ht="15" customHeight="1">
      <c r="D19462" s="119" t="s">
        <v>28194</v>
      </c>
      <c r="E19462" s="46" t="s">
        <v>28196</v>
      </c>
      <c r="F19462" s="121">
        <v>221.09479999999999</v>
      </c>
    </row>
    <row r="19463" spans="4:6" ht="15" customHeight="1">
      <c r="D19463" s="119" t="s">
        <v>28192</v>
      </c>
      <c r="E19463" s="46" t="s">
        <v>28194</v>
      </c>
      <c r="F19463" s="121">
        <v>94.882199999999997</v>
      </c>
    </row>
    <row r="19464" spans="4:6" ht="15" customHeight="1">
      <c r="D19464" s="119" t="s">
        <v>2534</v>
      </c>
      <c r="E19464" s="46" t="s">
        <v>28192</v>
      </c>
      <c r="F19464" s="121">
        <v>80.965999999999994</v>
      </c>
    </row>
    <row r="19465" spans="4:6" ht="15" customHeight="1">
      <c r="D19465" s="119" t="s">
        <v>28190</v>
      </c>
      <c r="E19465" s="46" t="s">
        <v>2534</v>
      </c>
      <c r="F19465" s="121">
        <v>227.97</v>
      </c>
    </row>
    <row r="19466" spans="4:6" ht="15" customHeight="1">
      <c r="D19466" s="119" t="s">
        <v>28188</v>
      </c>
      <c r="E19466" s="46" t="s">
        <v>28190</v>
      </c>
      <c r="F19466" s="121">
        <v>257.57319999999999</v>
      </c>
    </row>
    <row r="19467" spans="4:6" ht="15" customHeight="1">
      <c r="D19467" s="119" t="s">
        <v>28186</v>
      </c>
      <c r="E19467" s="46" t="s">
        <v>28188</v>
      </c>
      <c r="F19467" s="121">
        <v>214.81299999999999</v>
      </c>
    </row>
    <row r="19468" spans="4:6" ht="15" customHeight="1">
      <c r="D19468" s="119" t="s">
        <v>4049</v>
      </c>
      <c r="E19468" s="46" t="s">
        <v>28186</v>
      </c>
      <c r="F19468" s="121">
        <v>227.97</v>
      </c>
    </row>
    <row r="19469" spans="4:6" ht="15" customHeight="1">
      <c r="D19469" s="119" t="s">
        <v>28183</v>
      </c>
      <c r="E19469" s="46" t="s">
        <v>4049</v>
      </c>
      <c r="F19469" s="121">
        <v>257.57319999999999</v>
      </c>
    </row>
    <row r="19470" spans="4:6" ht="15" customHeight="1">
      <c r="D19470" s="119" t="s">
        <v>34009</v>
      </c>
      <c r="E19470" s="46" t="s">
        <v>28183</v>
      </c>
      <c r="F19470" s="121">
        <v>115.2248</v>
      </c>
    </row>
    <row r="19471" spans="4:6" ht="15" customHeight="1">
      <c r="D19471" s="119" t="s">
        <v>34007</v>
      </c>
      <c r="E19471" s="46" t="s">
        <v>34009</v>
      </c>
      <c r="F19471" s="121">
        <v>144.5548</v>
      </c>
    </row>
    <row r="19472" spans="4:6" ht="15" customHeight="1">
      <c r="D19472" s="119" t="s">
        <v>34011</v>
      </c>
      <c r="E19472" s="46" t="s">
        <v>34007</v>
      </c>
      <c r="F19472" s="121">
        <v>165.50460000000001</v>
      </c>
    </row>
    <row r="19473" spans="4:6" ht="15" customHeight="1">
      <c r="D19473" s="119" t="s">
        <v>28153</v>
      </c>
      <c r="E19473" s="46" t="s">
        <v>34011</v>
      </c>
      <c r="F19473" s="121">
        <v>190.80799999999999</v>
      </c>
    </row>
    <row r="19474" spans="4:6" ht="15" customHeight="1">
      <c r="D19474" s="119" t="s">
        <v>28151</v>
      </c>
      <c r="E19474" s="46" t="s">
        <v>28153</v>
      </c>
      <c r="F19474" s="121">
        <v>190.80799999999999</v>
      </c>
    </row>
    <row r="19475" spans="4:6" ht="15" customHeight="1">
      <c r="D19475" s="119" t="s">
        <v>28149</v>
      </c>
      <c r="E19475" s="46" t="s">
        <v>28151</v>
      </c>
      <c r="F19475" s="121">
        <v>190.80799999999999</v>
      </c>
    </row>
    <row r="19476" spans="4:6" ht="15" customHeight="1">
      <c r="D19476" s="119" t="s">
        <v>28223</v>
      </c>
      <c r="E19476" s="46" t="s">
        <v>28149</v>
      </c>
      <c r="F19476" s="121">
        <v>242.51859999999999</v>
      </c>
    </row>
    <row r="19477" spans="4:6" ht="15" customHeight="1">
      <c r="D19477" s="119" t="s">
        <v>28221</v>
      </c>
      <c r="E19477" s="46" t="s">
        <v>28223</v>
      </c>
      <c r="F19477" s="121">
        <v>332.16320000000002</v>
      </c>
    </row>
    <row r="19478" spans="4:6" ht="15" customHeight="1">
      <c r="D19478" s="119" t="s">
        <v>28219</v>
      </c>
      <c r="E19478" s="46" t="s">
        <v>28221</v>
      </c>
      <c r="F19478" s="121">
        <v>256.8648</v>
      </c>
    </row>
    <row r="19479" spans="4:6" ht="15" customHeight="1">
      <c r="D19479" s="119" t="s">
        <v>28217</v>
      </c>
      <c r="E19479" s="46" t="s">
        <v>28219</v>
      </c>
      <c r="F19479" s="121">
        <v>296.03219999999999</v>
      </c>
    </row>
    <row r="19480" spans="4:6" ht="15" customHeight="1">
      <c r="D19480" s="119" t="s">
        <v>28215</v>
      </c>
      <c r="E19480" s="46" t="s">
        <v>28217</v>
      </c>
      <c r="F19480" s="121">
        <v>323.68700000000001</v>
      </c>
    </row>
    <row r="19481" spans="4:6" ht="15" customHeight="1">
      <c r="D19481" s="119" t="s">
        <v>28213</v>
      </c>
      <c r="E19481" s="46" t="s">
        <v>28215</v>
      </c>
      <c r="F19481" s="121">
        <v>340.25979999999998</v>
      </c>
    </row>
    <row r="19482" spans="4:6" ht="15" customHeight="1">
      <c r="D19482" s="119" t="s">
        <v>28211</v>
      </c>
      <c r="E19482" s="46" t="s">
        <v>28213</v>
      </c>
      <c r="F19482" s="121">
        <v>285.28379999999999</v>
      </c>
    </row>
    <row r="19483" spans="4:6" ht="15" customHeight="1">
      <c r="D19483" s="119" t="s">
        <v>28210</v>
      </c>
      <c r="E19483" s="46" t="s">
        <v>28211</v>
      </c>
      <c r="F19483" s="121">
        <v>185.81720000000001</v>
      </c>
    </row>
    <row r="19484" spans="4:6" ht="15" customHeight="1">
      <c r="D19484" s="119" t="s">
        <v>28208</v>
      </c>
      <c r="E19484" s="46" t="s">
        <v>28210</v>
      </c>
      <c r="F19484" s="121">
        <v>322.44720000000001</v>
      </c>
    </row>
    <row r="19485" spans="4:6" ht="15" customHeight="1">
      <c r="D19485" s="119" t="s">
        <v>28206</v>
      </c>
      <c r="E19485" s="46" t="s">
        <v>28208</v>
      </c>
      <c r="F19485" s="121">
        <v>273.2604</v>
      </c>
    </row>
    <row r="19486" spans="4:6" ht="15" customHeight="1">
      <c r="D19486" s="119" t="s">
        <v>28204</v>
      </c>
      <c r="E19486" s="46" t="s">
        <v>28206</v>
      </c>
      <c r="F19486" s="121">
        <v>367.76280000000003</v>
      </c>
    </row>
    <row r="19487" spans="4:6" ht="15" customHeight="1">
      <c r="D19487" s="119" t="s">
        <v>28225</v>
      </c>
      <c r="E19487" s="46" t="s">
        <v>28204</v>
      </c>
      <c r="F19487" s="121">
        <v>296.03219999999999</v>
      </c>
    </row>
    <row r="19488" spans="4:6" ht="15" customHeight="1">
      <c r="D19488" s="119" t="s">
        <v>28235</v>
      </c>
      <c r="E19488" s="46" t="s">
        <v>28225</v>
      </c>
      <c r="F19488" s="121">
        <v>26.688600000000001</v>
      </c>
    </row>
    <row r="19489" spans="4:6" ht="15" customHeight="1">
      <c r="D19489" s="119" t="s">
        <v>28229</v>
      </c>
      <c r="E19489" s="46" t="s">
        <v>28235</v>
      </c>
      <c r="F19489" s="121">
        <v>21.642199999999999</v>
      </c>
    </row>
    <row r="19490" spans="4:6" ht="15" customHeight="1">
      <c r="D19490" s="119" t="s">
        <v>28231</v>
      </c>
      <c r="E19490" s="46" t="s">
        <v>28229</v>
      </c>
      <c r="F19490" s="121">
        <v>21.642199999999999</v>
      </c>
    </row>
    <row r="19491" spans="4:6" ht="15" customHeight="1">
      <c r="D19491" s="119" t="s">
        <v>28233</v>
      </c>
      <c r="E19491" s="46" t="s">
        <v>28231</v>
      </c>
      <c r="F19491" s="121">
        <v>14.776400000000001</v>
      </c>
    </row>
    <row r="19492" spans="4:6" ht="15" customHeight="1">
      <c r="D19492" s="119" t="s">
        <v>28239</v>
      </c>
      <c r="E19492" s="46" t="s">
        <v>28233</v>
      </c>
      <c r="F19492" s="121">
        <v>52.805</v>
      </c>
    </row>
    <row r="19493" spans="4:6" ht="15" customHeight="1">
      <c r="D19493" s="119" t="s">
        <v>28237</v>
      </c>
      <c r="E19493" s="46" t="s">
        <v>28239</v>
      </c>
      <c r="F19493" s="121">
        <v>22.771599999999999</v>
      </c>
    </row>
    <row r="19494" spans="4:6" ht="15" customHeight="1">
      <c r="D19494" s="119" t="s">
        <v>4209</v>
      </c>
      <c r="E19494" s="46" t="s">
        <v>28237</v>
      </c>
      <c r="F19494" s="121">
        <v>112.71980000000001</v>
      </c>
    </row>
    <row r="19495" spans="4:6" ht="15" customHeight="1">
      <c r="D19495" s="119" t="s">
        <v>5029</v>
      </c>
      <c r="E19495" s="46" t="s">
        <v>4209</v>
      </c>
      <c r="F19495" s="121">
        <v>111.8596</v>
      </c>
    </row>
    <row r="19496" spans="4:6" ht="15" customHeight="1">
      <c r="D19496" s="119" t="s">
        <v>6880</v>
      </c>
      <c r="E19496" s="46" t="s">
        <v>5029</v>
      </c>
      <c r="F19496" s="121">
        <v>74.716399999999993</v>
      </c>
    </row>
    <row r="19497" spans="4:6" ht="15" customHeight="1">
      <c r="D19497" s="119" t="s">
        <v>28289</v>
      </c>
      <c r="E19497" s="46" t="s">
        <v>6880</v>
      </c>
      <c r="F19497" s="121">
        <v>19.583600000000001</v>
      </c>
    </row>
    <row r="19498" spans="4:6" ht="15" customHeight="1">
      <c r="D19498" s="119" t="s">
        <v>28287</v>
      </c>
      <c r="E19498" s="46" t="s">
        <v>28289</v>
      </c>
      <c r="F19498" s="121">
        <v>23.151199999999999</v>
      </c>
    </row>
    <row r="19499" spans="4:6" ht="15" customHeight="1">
      <c r="D19499" s="119" t="s">
        <v>28285</v>
      </c>
      <c r="E19499" s="46" t="s">
        <v>28287</v>
      </c>
      <c r="F19499" s="121">
        <v>23.151199999999999</v>
      </c>
    </row>
    <row r="19500" spans="4:6" ht="15" customHeight="1">
      <c r="D19500" s="119" t="s">
        <v>28283</v>
      </c>
      <c r="E19500" s="46" t="s">
        <v>28285</v>
      </c>
      <c r="F19500" s="121">
        <v>45.138599999999997</v>
      </c>
    </row>
    <row r="19501" spans="4:6" ht="15" customHeight="1">
      <c r="D19501" s="119" t="s">
        <v>28281</v>
      </c>
      <c r="E19501" s="46" t="s">
        <v>28283</v>
      </c>
      <c r="F19501" s="121">
        <v>45.138599999999997</v>
      </c>
    </row>
    <row r="19502" spans="4:6" ht="15" customHeight="1">
      <c r="D19502" s="119" t="s">
        <v>28279</v>
      </c>
      <c r="E19502" s="46" t="s">
        <v>28281</v>
      </c>
      <c r="F19502" s="121">
        <v>113.4284</v>
      </c>
    </row>
    <row r="19503" spans="4:6" ht="15" customHeight="1">
      <c r="D19503" s="119" t="s">
        <v>28277</v>
      </c>
      <c r="E19503" s="46" t="s">
        <v>28279</v>
      </c>
      <c r="F19503" s="121">
        <v>7.5145999999999997</v>
      </c>
    </row>
    <row r="19504" spans="4:6" ht="15" customHeight="1">
      <c r="D19504" s="119" t="s">
        <v>28275</v>
      </c>
      <c r="E19504" s="46" t="s">
        <v>28277</v>
      </c>
      <c r="F19504" s="121">
        <v>14.1944</v>
      </c>
    </row>
    <row r="19505" spans="4:6" ht="15" customHeight="1">
      <c r="D19505" s="119" t="s">
        <v>28273</v>
      </c>
      <c r="E19505" s="46" t="s">
        <v>28275</v>
      </c>
      <c r="F19505" s="121">
        <v>11.942399999999999</v>
      </c>
    </row>
    <row r="19506" spans="4:6" ht="15" customHeight="1">
      <c r="D19506" s="119" t="s">
        <v>28271</v>
      </c>
      <c r="E19506" s="46" t="s">
        <v>28273</v>
      </c>
      <c r="F19506" s="121">
        <v>6.3658000000000001</v>
      </c>
    </row>
    <row r="19507" spans="4:6" ht="15" customHeight="1">
      <c r="D19507" s="119" t="s">
        <v>28269</v>
      </c>
      <c r="E19507" s="46" t="s">
        <v>28271</v>
      </c>
      <c r="F19507" s="121">
        <v>3.9849999999999999</v>
      </c>
    </row>
    <row r="19508" spans="4:6" ht="15" customHeight="1">
      <c r="D19508" s="119" t="s">
        <v>28267</v>
      </c>
      <c r="E19508" s="46" t="s">
        <v>28269</v>
      </c>
      <c r="F19508" s="121">
        <v>9.8374000000000006</v>
      </c>
    </row>
    <row r="19509" spans="4:6" ht="15" customHeight="1">
      <c r="D19509" s="119" t="s">
        <v>28265</v>
      </c>
      <c r="E19509" s="46" t="s">
        <v>28267</v>
      </c>
      <c r="F19509" s="121">
        <v>9.8374000000000006</v>
      </c>
    </row>
    <row r="19510" spans="4:6" ht="15" customHeight="1">
      <c r="D19510" s="119" t="s">
        <v>28263</v>
      </c>
      <c r="E19510" s="46" t="s">
        <v>28265</v>
      </c>
      <c r="F19510" s="121">
        <v>10.778600000000001</v>
      </c>
    </row>
    <row r="19511" spans="4:6" ht="15" customHeight="1">
      <c r="D19511" s="119" t="s">
        <v>28261</v>
      </c>
      <c r="E19511" s="46" t="s">
        <v>28263</v>
      </c>
      <c r="F19511" s="121">
        <v>8.5267999999999997</v>
      </c>
    </row>
    <row r="19512" spans="4:6" ht="15" customHeight="1">
      <c r="D19512" s="119" t="s">
        <v>28259</v>
      </c>
      <c r="E19512" s="46" t="s">
        <v>28261</v>
      </c>
      <c r="F19512" s="121">
        <v>8.0966000000000005</v>
      </c>
    </row>
    <row r="19513" spans="4:6" ht="15" customHeight="1">
      <c r="D19513" s="119" t="s">
        <v>28257</v>
      </c>
      <c r="E19513" s="46" t="s">
        <v>28259</v>
      </c>
      <c r="F19513" s="121">
        <v>3.3904000000000001</v>
      </c>
    </row>
    <row r="19514" spans="4:6" ht="15" customHeight="1">
      <c r="D19514" s="119" t="s">
        <v>28255</v>
      </c>
      <c r="E19514" s="46" t="s">
        <v>28257</v>
      </c>
      <c r="F19514" s="121">
        <v>4.2759999999999998</v>
      </c>
    </row>
    <row r="19515" spans="4:6" ht="15" customHeight="1">
      <c r="D19515" s="119" t="s">
        <v>28253</v>
      </c>
      <c r="E19515" s="46" t="s">
        <v>28255</v>
      </c>
      <c r="F19515" s="121">
        <v>4.2759999999999998</v>
      </c>
    </row>
    <row r="19516" spans="4:6" ht="15" customHeight="1">
      <c r="D19516" s="119" t="s">
        <v>28251</v>
      </c>
      <c r="E19516" s="46" t="s">
        <v>28253</v>
      </c>
      <c r="F19516" s="121">
        <v>4.2759999999999998</v>
      </c>
    </row>
    <row r="19517" spans="4:6" ht="15" customHeight="1">
      <c r="D19517" s="119" t="s">
        <v>28249</v>
      </c>
      <c r="E19517" s="46" t="s">
        <v>28251</v>
      </c>
      <c r="F19517" s="121">
        <v>3.4664000000000001</v>
      </c>
    </row>
    <row r="19518" spans="4:6" ht="15" customHeight="1">
      <c r="D19518" s="119" t="s">
        <v>28247</v>
      </c>
      <c r="E19518" s="46" t="s">
        <v>28249</v>
      </c>
      <c r="F19518" s="121">
        <v>35.650399999999998</v>
      </c>
    </row>
    <row r="19519" spans="4:6" ht="15" customHeight="1">
      <c r="D19519" s="119" t="s">
        <v>28245</v>
      </c>
      <c r="E19519" s="46" t="s">
        <v>28247</v>
      </c>
      <c r="F19519" s="121">
        <v>50.317799999999998</v>
      </c>
    </row>
    <row r="19520" spans="4:6" ht="15" customHeight="1">
      <c r="D19520" s="119" t="s">
        <v>28243</v>
      </c>
      <c r="E19520" s="46" t="s">
        <v>28245</v>
      </c>
      <c r="F19520" s="121">
        <v>1.9676</v>
      </c>
    </row>
    <row r="19521" spans="4:6" ht="15" customHeight="1">
      <c r="D19521" s="119" t="s">
        <v>28241</v>
      </c>
      <c r="E19521" s="46" t="s">
        <v>28243</v>
      </c>
      <c r="F19521" s="121">
        <v>2.8843999999999999</v>
      </c>
    </row>
    <row r="19522" spans="4:6" ht="15" customHeight="1">
      <c r="D19522" s="119" t="s">
        <v>26919</v>
      </c>
      <c r="E19522" s="46" t="s">
        <v>28241</v>
      </c>
      <c r="F19522" s="121">
        <v>20.494599999999998</v>
      </c>
    </row>
    <row r="19523" spans="4:6" ht="15" customHeight="1">
      <c r="D19523" s="119" t="s">
        <v>26917</v>
      </c>
      <c r="E19523" s="46" t="s">
        <v>26919</v>
      </c>
      <c r="F19523" s="121">
        <v>14.422000000000001</v>
      </c>
    </row>
    <row r="19524" spans="4:6" ht="15" customHeight="1">
      <c r="D19524" s="119" t="s">
        <v>26952</v>
      </c>
      <c r="E19524" s="46" t="s">
        <v>26917</v>
      </c>
      <c r="F19524" s="121">
        <v>21.506599999999999</v>
      </c>
    </row>
    <row r="19525" spans="4:6" ht="15" customHeight="1">
      <c r="D19525" s="119" t="s">
        <v>26950</v>
      </c>
      <c r="E19525" s="46" t="s">
        <v>26952</v>
      </c>
      <c r="F19525" s="121">
        <v>27.326000000000001</v>
      </c>
    </row>
    <row r="19526" spans="4:6" ht="15" customHeight="1">
      <c r="D19526" s="119" t="s">
        <v>2947</v>
      </c>
      <c r="E19526" s="46" t="s">
        <v>26950</v>
      </c>
      <c r="F19526" s="121">
        <v>44.455399999999997</v>
      </c>
    </row>
    <row r="19527" spans="4:6" ht="15" customHeight="1">
      <c r="D19527" s="119" t="s">
        <v>2950</v>
      </c>
      <c r="E19527" s="46" t="s">
        <v>2947</v>
      </c>
      <c r="F19527" s="121">
        <v>39.926400000000001</v>
      </c>
    </row>
    <row r="19528" spans="4:6" ht="15" customHeight="1">
      <c r="D19528" s="119" t="s">
        <v>26976</v>
      </c>
      <c r="E19528" s="46" t="s">
        <v>2950</v>
      </c>
      <c r="F19528" s="121">
        <v>31.880400000000002</v>
      </c>
    </row>
    <row r="19529" spans="4:6" ht="15" customHeight="1">
      <c r="D19529" s="119" t="s">
        <v>3039</v>
      </c>
      <c r="E19529" s="46" t="s">
        <v>26976</v>
      </c>
      <c r="F19529" s="121">
        <v>41.368600000000001</v>
      </c>
    </row>
    <row r="19530" spans="4:6" ht="15" customHeight="1">
      <c r="D19530" s="119" t="s">
        <v>3042</v>
      </c>
      <c r="E19530" s="46" t="s">
        <v>3039</v>
      </c>
      <c r="F19530" s="121">
        <v>39.546799999999998</v>
      </c>
    </row>
    <row r="19531" spans="4:6" ht="15" customHeight="1">
      <c r="D19531" s="119" t="s">
        <v>26972</v>
      </c>
      <c r="E19531" s="46" t="s">
        <v>3042</v>
      </c>
      <c r="F19531" s="121">
        <v>8.5367999999999995</v>
      </c>
    </row>
    <row r="19532" spans="4:6" ht="15" customHeight="1">
      <c r="D19532" s="119" t="s">
        <v>8513</v>
      </c>
      <c r="E19532" s="46" t="s">
        <v>26972</v>
      </c>
      <c r="F19532" s="121">
        <v>20.545200000000001</v>
      </c>
    </row>
    <row r="19533" spans="4:6" ht="15" customHeight="1">
      <c r="D19533" s="119" t="s">
        <v>8516</v>
      </c>
      <c r="E19533" s="46" t="s">
        <v>8513</v>
      </c>
      <c r="F19533" s="121">
        <v>16.395600000000002</v>
      </c>
    </row>
    <row r="19534" spans="4:6" ht="15" customHeight="1">
      <c r="D19534" s="119" t="s">
        <v>26968</v>
      </c>
      <c r="E19534" s="46" t="s">
        <v>8516</v>
      </c>
      <c r="F19534" s="121">
        <v>18.217400000000001</v>
      </c>
    </row>
    <row r="19535" spans="4:6" ht="15" customHeight="1">
      <c r="D19535" s="119" t="s">
        <v>6653</v>
      </c>
      <c r="E19535" s="46" t="s">
        <v>26968</v>
      </c>
      <c r="F19535" s="121">
        <v>23.040199999999999</v>
      </c>
    </row>
    <row r="19536" spans="4:6" ht="15" customHeight="1">
      <c r="D19536" s="119" t="s">
        <v>26925</v>
      </c>
      <c r="E19536" s="46" t="s">
        <v>6653</v>
      </c>
      <c r="F19536" s="121">
        <v>7.4893999999999998</v>
      </c>
    </row>
    <row r="19537" spans="4:6" ht="15" customHeight="1">
      <c r="D19537" s="119" t="s">
        <v>26923</v>
      </c>
      <c r="E19537" s="46" t="s">
        <v>26925</v>
      </c>
      <c r="F19537" s="121">
        <v>9.0074000000000005</v>
      </c>
    </row>
    <row r="19538" spans="4:6" ht="15" customHeight="1">
      <c r="D19538" s="119" t="s">
        <v>26921</v>
      </c>
      <c r="E19538" s="46" t="s">
        <v>26923</v>
      </c>
      <c r="F19538" s="121">
        <v>143.7148</v>
      </c>
    </row>
    <row r="19539" spans="4:6" ht="15" customHeight="1">
      <c r="D19539" s="119" t="s">
        <v>26958</v>
      </c>
      <c r="E19539" s="46" t="s">
        <v>26921</v>
      </c>
      <c r="F19539" s="121">
        <v>101.2884</v>
      </c>
    </row>
    <row r="19540" spans="4:6" ht="15" customHeight="1">
      <c r="D19540" s="119" t="s">
        <v>26956</v>
      </c>
      <c r="E19540" s="46" t="s">
        <v>26958</v>
      </c>
      <c r="F19540" s="121">
        <v>18.976400000000002</v>
      </c>
    </row>
    <row r="19541" spans="4:6" ht="15" customHeight="1">
      <c r="D19541" s="119" t="s">
        <v>27037</v>
      </c>
      <c r="E19541" s="46" t="s">
        <v>26956</v>
      </c>
      <c r="F19541" s="121">
        <v>36.986600000000003</v>
      </c>
    </row>
    <row r="19542" spans="4:6" ht="15" customHeight="1">
      <c r="D19542" s="119" t="s">
        <v>27035</v>
      </c>
      <c r="E19542" s="46" t="s">
        <v>27037</v>
      </c>
      <c r="F19542" s="121">
        <v>43.746600000000001</v>
      </c>
    </row>
    <row r="19543" spans="4:6" ht="15" customHeight="1">
      <c r="D19543" s="119" t="s">
        <v>27033</v>
      </c>
      <c r="E19543" s="46" t="s">
        <v>27035</v>
      </c>
      <c r="F19543" s="121">
        <v>57.073</v>
      </c>
    </row>
    <row r="19544" spans="4:6" ht="15" customHeight="1">
      <c r="D19544" s="119" t="s">
        <v>27031</v>
      </c>
      <c r="E19544" s="46" t="s">
        <v>27033</v>
      </c>
      <c r="F19544" s="121">
        <v>57.073</v>
      </c>
    </row>
    <row r="19545" spans="4:6" ht="15" customHeight="1">
      <c r="D19545" s="119" t="s">
        <v>27029</v>
      </c>
      <c r="E19545" s="46" t="s">
        <v>27031</v>
      </c>
      <c r="F19545" s="121">
        <v>57.073</v>
      </c>
    </row>
    <row r="19546" spans="4:6" ht="15" customHeight="1">
      <c r="D19546" s="119" t="s">
        <v>27027</v>
      </c>
      <c r="E19546" s="46" t="s">
        <v>27029</v>
      </c>
      <c r="F19546" s="121">
        <v>36.986600000000003</v>
      </c>
    </row>
    <row r="19547" spans="4:6" ht="15" customHeight="1">
      <c r="D19547" s="119" t="s">
        <v>27025</v>
      </c>
      <c r="E19547" s="46" t="s">
        <v>27027</v>
      </c>
      <c r="F19547" s="121">
        <v>43.746600000000001</v>
      </c>
    </row>
    <row r="19548" spans="4:6" ht="15" customHeight="1">
      <c r="D19548" s="119" t="s">
        <v>27023</v>
      </c>
      <c r="E19548" s="46" t="s">
        <v>27025</v>
      </c>
      <c r="F19548" s="121">
        <v>57.073</v>
      </c>
    </row>
    <row r="19549" spans="4:6" ht="15" customHeight="1">
      <c r="D19549" s="119" t="s">
        <v>27021</v>
      </c>
      <c r="E19549" s="46" t="s">
        <v>27023</v>
      </c>
      <c r="F19549" s="121">
        <v>57.073</v>
      </c>
    </row>
    <row r="19550" spans="4:6" ht="15" customHeight="1">
      <c r="D19550" s="119" t="s">
        <v>27019</v>
      </c>
      <c r="E19550" s="46" t="s">
        <v>27021</v>
      </c>
      <c r="F19550" s="121">
        <v>57.073</v>
      </c>
    </row>
    <row r="19551" spans="4:6" ht="15" customHeight="1">
      <c r="D19551" s="119" t="s">
        <v>27018</v>
      </c>
      <c r="E19551" s="46" t="s">
        <v>27019</v>
      </c>
      <c r="F19551" s="121">
        <v>27.136199999999999</v>
      </c>
    </row>
    <row r="19552" spans="4:6" ht="15" customHeight="1">
      <c r="D19552" s="119" t="s">
        <v>27016</v>
      </c>
      <c r="E19552" s="46" t="s">
        <v>27018</v>
      </c>
      <c r="F19552" s="121">
        <v>31.964600000000001</v>
      </c>
    </row>
    <row r="19553" spans="4:6" ht="15" customHeight="1">
      <c r="D19553" s="119" t="s">
        <v>27015</v>
      </c>
      <c r="E19553" s="46" t="s">
        <v>27016</v>
      </c>
      <c r="F19553" s="121">
        <v>41.6218</v>
      </c>
    </row>
    <row r="19554" spans="4:6" ht="15" customHeight="1">
      <c r="D19554" s="119" t="s">
        <v>27014</v>
      </c>
      <c r="E19554" s="46" t="s">
        <v>27015</v>
      </c>
      <c r="F19554" s="121">
        <v>41.6218</v>
      </c>
    </row>
    <row r="19555" spans="4:6" ht="15" customHeight="1">
      <c r="D19555" s="119" t="s">
        <v>27013</v>
      </c>
      <c r="E19555" s="46" t="s">
        <v>27014</v>
      </c>
      <c r="F19555" s="121">
        <v>41.6218</v>
      </c>
    </row>
    <row r="19556" spans="4:6" ht="15" customHeight="1">
      <c r="D19556" s="119" t="s">
        <v>27011</v>
      </c>
      <c r="E19556" s="46" t="s">
        <v>27013</v>
      </c>
      <c r="F19556" s="121">
        <v>27.136199999999999</v>
      </c>
    </row>
    <row r="19557" spans="4:6" ht="15" customHeight="1">
      <c r="D19557" s="119" t="s">
        <v>27010</v>
      </c>
      <c r="E19557" s="46" t="s">
        <v>27011</v>
      </c>
      <c r="F19557" s="121">
        <v>31.964600000000001</v>
      </c>
    </row>
    <row r="19558" spans="4:6" ht="15" customHeight="1">
      <c r="D19558" s="119" t="s">
        <v>27008</v>
      </c>
      <c r="E19558" s="46" t="s">
        <v>27010</v>
      </c>
      <c r="F19558" s="121">
        <v>41.6218</v>
      </c>
    </row>
    <row r="19559" spans="4:6" ht="15" customHeight="1">
      <c r="D19559" s="119" t="s">
        <v>27006</v>
      </c>
      <c r="E19559" s="46" t="s">
        <v>27008</v>
      </c>
      <c r="F19559" s="121">
        <v>41.6218</v>
      </c>
    </row>
    <row r="19560" spans="4:6" ht="15" customHeight="1">
      <c r="D19560" s="119" t="s">
        <v>27004</v>
      </c>
      <c r="E19560" s="46" t="s">
        <v>27006</v>
      </c>
      <c r="F19560" s="121">
        <v>41.6218</v>
      </c>
    </row>
    <row r="19561" spans="4:6" ht="15" customHeight="1">
      <c r="D19561" s="119" t="s">
        <v>711</v>
      </c>
      <c r="E19561" s="46" t="s">
        <v>27004</v>
      </c>
      <c r="F19561" s="121">
        <v>11.1328</v>
      </c>
    </row>
    <row r="19562" spans="4:6" ht="15" customHeight="1">
      <c r="D19562" s="119" t="s">
        <v>721</v>
      </c>
      <c r="E19562" s="46" t="s">
        <v>711</v>
      </c>
      <c r="F19562" s="121">
        <v>10.879799999999999</v>
      </c>
    </row>
    <row r="19563" spans="4:6" ht="15" customHeight="1">
      <c r="D19563" s="119" t="s">
        <v>27003</v>
      </c>
      <c r="E19563" s="46" t="s">
        <v>721</v>
      </c>
      <c r="F19563" s="121">
        <v>6.3255999999999997</v>
      </c>
    </row>
    <row r="19564" spans="4:6" ht="15" customHeight="1">
      <c r="D19564" s="119" t="s">
        <v>28361</v>
      </c>
      <c r="E19564" s="46" t="s">
        <v>27003</v>
      </c>
      <c r="F19564" s="121">
        <v>17.634399999999999</v>
      </c>
    </row>
    <row r="19565" spans="4:6" ht="15" customHeight="1">
      <c r="D19565" s="119" t="s">
        <v>6569</v>
      </c>
      <c r="E19565" s="46" t="s">
        <v>28361</v>
      </c>
      <c r="F19565" s="121">
        <v>20.241599999999998</v>
      </c>
    </row>
    <row r="19566" spans="4:6" ht="15" customHeight="1">
      <c r="D19566" s="119" t="s">
        <v>27000</v>
      </c>
      <c r="E19566" s="46" t="s">
        <v>6569</v>
      </c>
      <c r="F19566" s="121">
        <v>12.023400000000001</v>
      </c>
    </row>
    <row r="19567" spans="4:6" ht="15" customHeight="1">
      <c r="D19567" s="119" t="s">
        <v>26998</v>
      </c>
      <c r="E19567" s="46" t="s">
        <v>27000</v>
      </c>
      <c r="F19567" s="121">
        <v>14.300599999999999</v>
      </c>
    </row>
    <row r="19568" spans="4:6" ht="15" customHeight="1">
      <c r="D19568" s="119" t="s">
        <v>26996</v>
      </c>
      <c r="E19568" s="46" t="s">
        <v>26998</v>
      </c>
      <c r="F19568" s="121">
        <v>22.7212</v>
      </c>
    </row>
    <row r="19569" spans="4:6" ht="15" customHeight="1">
      <c r="D19569" s="119" t="s">
        <v>6585</v>
      </c>
      <c r="E19569" s="46" t="s">
        <v>26996</v>
      </c>
      <c r="F19569" s="121">
        <v>24.8718</v>
      </c>
    </row>
    <row r="19570" spans="4:6" ht="15" customHeight="1">
      <c r="D19570" s="119" t="s">
        <v>6598</v>
      </c>
      <c r="E19570" s="46" t="s">
        <v>6585</v>
      </c>
      <c r="F19570" s="121">
        <v>19.558399999999999</v>
      </c>
    </row>
    <row r="19571" spans="4:6" ht="15" customHeight="1">
      <c r="D19571" s="119" t="s">
        <v>6620</v>
      </c>
      <c r="E19571" s="46" t="s">
        <v>6598</v>
      </c>
      <c r="F19571" s="121">
        <v>11.5932</v>
      </c>
    </row>
    <row r="19572" spans="4:6" ht="15" customHeight="1">
      <c r="D19572" s="119" t="s">
        <v>6694</v>
      </c>
      <c r="E19572" s="46" t="s">
        <v>6620</v>
      </c>
      <c r="F19572" s="121">
        <v>9.8827999999999996</v>
      </c>
    </row>
    <row r="19573" spans="4:6" ht="15" customHeight="1">
      <c r="D19573" s="119" t="s">
        <v>6696</v>
      </c>
      <c r="E19573" s="46" t="s">
        <v>6694</v>
      </c>
      <c r="F19573" s="121">
        <v>12.327</v>
      </c>
    </row>
    <row r="19574" spans="4:6" ht="15" customHeight="1">
      <c r="D19574" s="119" t="s">
        <v>33918</v>
      </c>
      <c r="E19574" s="46" t="s">
        <v>6696</v>
      </c>
      <c r="F19574" s="121">
        <v>5.6512000000000002</v>
      </c>
    </row>
    <row r="19575" spans="4:6" ht="15" customHeight="1">
      <c r="D19575" s="119" t="s">
        <v>26989</v>
      </c>
      <c r="E19575" s="46" t="s">
        <v>33918</v>
      </c>
      <c r="F19575" s="121">
        <v>15.1752</v>
      </c>
    </row>
    <row r="19576" spans="4:6" ht="15" customHeight="1">
      <c r="D19576" s="119" t="s">
        <v>26987</v>
      </c>
      <c r="E19576" s="46" t="s">
        <v>26989</v>
      </c>
      <c r="F19576" s="121">
        <v>21.506599999999999</v>
      </c>
    </row>
    <row r="19577" spans="4:6" ht="15" customHeight="1">
      <c r="D19577" s="119" t="s">
        <v>26985</v>
      </c>
      <c r="E19577" s="46" t="s">
        <v>26987</v>
      </c>
      <c r="F19577" s="121">
        <v>18.976400000000002</v>
      </c>
    </row>
    <row r="19578" spans="4:6" ht="15" customHeight="1">
      <c r="D19578" s="119" t="s">
        <v>26984</v>
      </c>
      <c r="E19578" s="46" t="s">
        <v>26985</v>
      </c>
      <c r="F19578" s="121">
        <v>14.169</v>
      </c>
    </row>
    <row r="19579" spans="4:6" ht="15" customHeight="1">
      <c r="D19579" s="119" t="s">
        <v>6894</v>
      </c>
      <c r="E19579" s="46" t="s">
        <v>26984</v>
      </c>
      <c r="F19579" s="121">
        <v>24.7742</v>
      </c>
    </row>
    <row r="19580" spans="4:6" ht="15" customHeight="1">
      <c r="D19580" s="119" t="s">
        <v>6913</v>
      </c>
      <c r="E19580" s="46" t="s">
        <v>6894</v>
      </c>
      <c r="F19580" s="121">
        <v>24.036799999999999</v>
      </c>
    </row>
    <row r="19581" spans="4:6" ht="15" customHeight="1">
      <c r="D19581" s="119" t="s">
        <v>6921</v>
      </c>
      <c r="E19581" s="46" t="s">
        <v>6913</v>
      </c>
      <c r="F19581" s="121">
        <v>24.036799999999999</v>
      </c>
    </row>
    <row r="19582" spans="4:6" ht="15" customHeight="1">
      <c r="D19582" s="119" t="s">
        <v>6983</v>
      </c>
      <c r="E19582" s="46" t="s">
        <v>6921</v>
      </c>
      <c r="F19582" s="121">
        <v>18.010000000000002</v>
      </c>
    </row>
    <row r="19583" spans="4:6" ht="15" customHeight="1">
      <c r="D19583" s="119" t="s">
        <v>7035</v>
      </c>
      <c r="E19583" s="46" t="s">
        <v>6983</v>
      </c>
      <c r="F19583" s="121">
        <v>14.801600000000001</v>
      </c>
    </row>
    <row r="19584" spans="4:6" ht="15" customHeight="1">
      <c r="D19584" s="119" t="s">
        <v>4005</v>
      </c>
      <c r="E19584" s="46" t="s">
        <v>7035</v>
      </c>
      <c r="F19584" s="121">
        <v>34.613</v>
      </c>
    </row>
    <row r="19585" spans="4:6" ht="15" customHeight="1">
      <c r="D19585" s="119" t="s">
        <v>26947</v>
      </c>
      <c r="E19585" s="46" t="s">
        <v>4005</v>
      </c>
      <c r="F19585" s="121">
        <v>11.3858</v>
      </c>
    </row>
    <row r="19586" spans="4:6" ht="15" customHeight="1">
      <c r="D19586" s="119" t="s">
        <v>26945</v>
      </c>
      <c r="E19586" s="46" t="s">
        <v>26947</v>
      </c>
      <c r="F19586" s="121">
        <v>9.5641999999999996</v>
      </c>
    </row>
    <row r="19587" spans="4:6" ht="15" customHeight="1">
      <c r="D19587" s="119" t="s">
        <v>26943</v>
      </c>
      <c r="E19587" s="46" t="s">
        <v>26945</v>
      </c>
      <c r="F19587" s="121">
        <v>7.2549999999999999</v>
      </c>
    </row>
    <row r="19588" spans="4:6" ht="15" customHeight="1">
      <c r="D19588" s="119" t="s">
        <v>4014</v>
      </c>
      <c r="E19588" s="46" t="s">
        <v>26943</v>
      </c>
      <c r="F19588" s="121">
        <v>9.0175999999999998</v>
      </c>
    </row>
    <row r="19589" spans="4:6" ht="15" customHeight="1">
      <c r="D19589" s="119" t="s">
        <v>26940</v>
      </c>
      <c r="E19589" s="46" t="s">
        <v>4014</v>
      </c>
      <c r="F19589" s="121">
        <v>10.019600000000001</v>
      </c>
    </row>
    <row r="19590" spans="4:6" ht="15" customHeight="1">
      <c r="D19590" s="119" t="s">
        <v>26938</v>
      </c>
      <c r="E19590" s="46" t="s">
        <v>26940</v>
      </c>
      <c r="F19590" s="121">
        <v>51.281999999999996</v>
      </c>
    </row>
    <row r="19591" spans="4:6" ht="15" customHeight="1">
      <c r="D19591" s="119" t="s">
        <v>26936</v>
      </c>
      <c r="E19591" s="46" t="s">
        <v>26938</v>
      </c>
      <c r="F19591" s="121">
        <v>8.1978000000000009</v>
      </c>
    </row>
    <row r="19592" spans="4:6" ht="15" customHeight="1">
      <c r="D19592" s="119" t="s">
        <v>26934</v>
      </c>
      <c r="E19592" s="46" t="s">
        <v>26936</v>
      </c>
      <c r="F19592" s="121">
        <v>8.6440000000000001</v>
      </c>
    </row>
    <row r="19593" spans="4:6" ht="15" customHeight="1">
      <c r="D19593" s="119" t="s">
        <v>26932</v>
      </c>
      <c r="E19593" s="46" t="s">
        <v>26934</v>
      </c>
      <c r="F19593" s="121">
        <v>0</v>
      </c>
    </row>
    <row r="19594" spans="4:6" ht="15" customHeight="1">
      <c r="D19594" s="119" t="s">
        <v>6958</v>
      </c>
      <c r="E19594" s="46" t="s">
        <v>26932</v>
      </c>
      <c r="F19594" s="121">
        <v>5.9916</v>
      </c>
    </row>
    <row r="19595" spans="4:6" ht="15" customHeight="1">
      <c r="D19595" s="119" t="s">
        <v>26929</v>
      </c>
      <c r="E19595" s="46" t="s">
        <v>6958</v>
      </c>
      <c r="F19595" s="121">
        <v>3.4156</v>
      </c>
    </row>
    <row r="19596" spans="4:6" ht="15" customHeight="1">
      <c r="D19596" s="119" t="s">
        <v>26927</v>
      </c>
      <c r="E19596" s="46" t="s">
        <v>26929</v>
      </c>
      <c r="F19596" s="121">
        <v>8.6440000000000001</v>
      </c>
    </row>
    <row r="19597" spans="4:6" ht="15" customHeight="1">
      <c r="D19597" s="119" t="s">
        <v>26966</v>
      </c>
      <c r="E19597" s="46" t="s">
        <v>26927</v>
      </c>
      <c r="F19597" s="121">
        <v>4.5544000000000002</v>
      </c>
    </row>
    <row r="19598" spans="4:6" ht="15" customHeight="1">
      <c r="D19598" s="119" t="s">
        <v>26964</v>
      </c>
      <c r="E19598" s="46" t="s">
        <v>26966</v>
      </c>
      <c r="F19598" s="121">
        <v>6.2442000000000002</v>
      </c>
    </row>
    <row r="19599" spans="4:6" ht="15" customHeight="1">
      <c r="D19599" s="119" t="s">
        <v>26962</v>
      </c>
      <c r="E19599" s="46" t="s">
        <v>26964</v>
      </c>
      <c r="F19599" s="121">
        <v>3.8712</v>
      </c>
    </row>
    <row r="19600" spans="4:6" ht="15" customHeight="1">
      <c r="D19600" s="119" t="s">
        <v>26960</v>
      </c>
      <c r="E19600" s="46" t="s">
        <v>26962</v>
      </c>
      <c r="F19600" s="121">
        <v>3.5977999999999999</v>
      </c>
    </row>
    <row r="19601" spans="4:6" ht="15" customHeight="1">
      <c r="D19601" s="119" t="s">
        <v>28320</v>
      </c>
      <c r="E19601" s="46" t="s">
        <v>26960</v>
      </c>
      <c r="F19601" s="121">
        <v>34.613</v>
      </c>
    </row>
    <row r="19602" spans="4:6" ht="15" customHeight="1">
      <c r="D19602" s="119" t="s">
        <v>47</v>
      </c>
      <c r="E19602" s="46" t="s">
        <v>28320</v>
      </c>
      <c r="F19602" s="121">
        <v>29.238800000000001</v>
      </c>
    </row>
    <row r="19603" spans="4:6" ht="15" customHeight="1">
      <c r="D19603" s="119" t="s">
        <v>28317</v>
      </c>
      <c r="E19603" s="46" t="s">
        <v>47</v>
      </c>
      <c r="F19603" s="121">
        <v>23.864599999999999</v>
      </c>
    </row>
    <row r="19604" spans="4:6" ht="15" customHeight="1">
      <c r="D19604" s="119" t="s">
        <v>28315</v>
      </c>
      <c r="E19604" s="46" t="s">
        <v>28317</v>
      </c>
      <c r="F19604" s="121">
        <v>22.270600000000002</v>
      </c>
    </row>
    <row r="19605" spans="4:6" ht="15" customHeight="1">
      <c r="D19605" s="119" t="s">
        <v>28313</v>
      </c>
      <c r="E19605" s="46" t="s">
        <v>28315</v>
      </c>
      <c r="F19605" s="121">
        <v>31.602</v>
      </c>
    </row>
    <row r="19606" spans="4:6" ht="15" customHeight="1">
      <c r="D19606" s="119" t="s">
        <v>34021</v>
      </c>
      <c r="E19606" s="46" t="s">
        <v>28313</v>
      </c>
      <c r="F19606" s="121">
        <v>68.315200000000004</v>
      </c>
    </row>
    <row r="19607" spans="4:6" ht="15" customHeight="1">
      <c r="D19607" s="119" t="s">
        <v>28357</v>
      </c>
      <c r="E19607" s="46" t="s">
        <v>34021</v>
      </c>
      <c r="F19607" s="121">
        <v>283.93779999999998</v>
      </c>
    </row>
    <row r="19608" spans="4:6" ht="15" customHeight="1">
      <c r="D19608" s="119" t="s">
        <v>28311</v>
      </c>
      <c r="E19608" s="46" t="s">
        <v>28357</v>
      </c>
      <c r="F19608" s="121">
        <v>21.632999999999999</v>
      </c>
    </row>
    <row r="19609" spans="4:6" ht="15" customHeight="1">
      <c r="D19609" s="119" t="s">
        <v>28309</v>
      </c>
      <c r="E19609" s="46" t="s">
        <v>28311</v>
      </c>
      <c r="F19609" s="121">
        <v>51.236400000000003</v>
      </c>
    </row>
    <row r="19610" spans="4:6" ht="15" customHeight="1">
      <c r="D19610" s="119" t="s">
        <v>28307</v>
      </c>
      <c r="E19610" s="46" t="s">
        <v>28309</v>
      </c>
      <c r="F19610" s="121">
        <v>62.212400000000002</v>
      </c>
    </row>
    <row r="19611" spans="4:6" ht="15" customHeight="1">
      <c r="D19611" s="119" t="s">
        <v>35084</v>
      </c>
      <c r="E19611" s="46" t="s">
        <v>28307</v>
      </c>
      <c r="F19611" s="121">
        <v>33.999000000000002</v>
      </c>
    </row>
    <row r="19612" spans="4:6" ht="15" customHeight="1">
      <c r="D19612" s="119" t="s">
        <v>35231</v>
      </c>
      <c r="E19612" s="46" t="s">
        <v>35084</v>
      </c>
      <c r="F19612" s="121">
        <v>49.18</v>
      </c>
    </row>
    <row r="19613" spans="4:6" ht="15" customHeight="1">
      <c r="D19613" s="119" t="s">
        <v>35086</v>
      </c>
      <c r="E19613" s="46" t="s">
        <v>35231</v>
      </c>
      <c r="F19613" s="121">
        <v>39.521000000000001</v>
      </c>
    </row>
    <row r="19614" spans="4:6" ht="15" customHeight="1">
      <c r="D19614" s="119" t="s">
        <v>35085</v>
      </c>
      <c r="E19614" s="46" t="s">
        <v>35086</v>
      </c>
      <c r="F19614" s="121">
        <v>65.730999999999995</v>
      </c>
    </row>
    <row r="19615" spans="4:6" ht="15" customHeight="1">
      <c r="D19615" s="119" t="s">
        <v>35088</v>
      </c>
      <c r="E19615" s="46" t="s">
        <v>35085</v>
      </c>
      <c r="F19615" s="121">
        <v>37.707999999999998</v>
      </c>
    </row>
    <row r="19616" spans="4:6" ht="15" customHeight="1">
      <c r="D19616" s="119" t="s">
        <v>34966</v>
      </c>
      <c r="E19616" s="46" t="s">
        <v>35088</v>
      </c>
      <c r="F19616" s="121">
        <v>36.759799999999998</v>
      </c>
    </row>
    <row r="19617" spans="4:6" ht="15" customHeight="1">
      <c r="D19617" s="119" t="s">
        <v>35089</v>
      </c>
      <c r="E19617" s="46" t="s">
        <v>34966</v>
      </c>
      <c r="F19617" s="121">
        <v>14.835800000000001</v>
      </c>
    </row>
    <row r="19618" spans="4:6" ht="15" customHeight="1">
      <c r="D19618" s="119" t="s">
        <v>35087</v>
      </c>
      <c r="E19618" s="46" t="s">
        <v>35089</v>
      </c>
      <c r="F19618" s="121">
        <v>70.016999999999996</v>
      </c>
    </row>
    <row r="19619" spans="4:6" ht="15" customHeight="1">
      <c r="D19619" s="119" t="s">
        <v>1340</v>
      </c>
      <c r="E19619" s="46" t="s">
        <v>35087</v>
      </c>
      <c r="F19619" s="121">
        <v>86.228800000000007</v>
      </c>
    </row>
    <row r="19620" spans="4:6" ht="15" customHeight="1">
      <c r="D19620" s="119" t="s">
        <v>1348</v>
      </c>
      <c r="E19620" s="46" t="s">
        <v>1340</v>
      </c>
      <c r="F19620" s="121">
        <v>29.0718</v>
      </c>
    </row>
    <row r="19621" spans="4:6" ht="15" customHeight="1">
      <c r="D19621" s="119" t="s">
        <v>28303</v>
      </c>
      <c r="E19621" s="46" t="s">
        <v>1348</v>
      </c>
      <c r="F19621" s="121">
        <v>36.586599999999997</v>
      </c>
    </row>
    <row r="19622" spans="4:6" ht="15" customHeight="1">
      <c r="D19622" s="119" t="s">
        <v>28301</v>
      </c>
      <c r="E19622" s="46" t="s">
        <v>28303</v>
      </c>
      <c r="F19622" s="121">
        <v>29.1478</v>
      </c>
    </row>
    <row r="19623" spans="4:6" ht="15" customHeight="1">
      <c r="D19623" s="119" t="s">
        <v>1354</v>
      </c>
      <c r="E19623" s="46" t="s">
        <v>28301</v>
      </c>
      <c r="F19623" s="121">
        <v>72.869399999999999</v>
      </c>
    </row>
    <row r="19624" spans="4:6" ht="15" customHeight="1">
      <c r="D19624" s="119" t="s">
        <v>1364</v>
      </c>
      <c r="E19624" s="46" t="s">
        <v>1354</v>
      </c>
      <c r="F19624" s="121">
        <v>54.652000000000001</v>
      </c>
    </row>
    <row r="19625" spans="4:6" ht="15" customHeight="1">
      <c r="D19625" s="119" t="s">
        <v>28297</v>
      </c>
      <c r="E19625" s="46" t="s">
        <v>1364</v>
      </c>
      <c r="F19625" s="121">
        <v>20.039200000000001</v>
      </c>
    </row>
    <row r="19626" spans="4:6" ht="15" customHeight="1">
      <c r="D19626" s="119" t="s">
        <v>28295</v>
      </c>
      <c r="E19626" s="46" t="s">
        <v>28297</v>
      </c>
      <c r="F19626" s="121">
        <v>23.682600000000001</v>
      </c>
    </row>
    <row r="19627" spans="4:6" ht="15" customHeight="1">
      <c r="D19627" s="119" t="s">
        <v>28293</v>
      </c>
      <c r="E19627" s="46" t="s">
        <v>28295</v>
      </c>
      <c r="F19627" s="121">
        <v>8.5622000000000007</v>
      </c>
    </row>
    <row r="19628" spans="4:6" ht="15" customHeight="1">
      <c r="D19628" s="119" t="s">
        <v>28291</v>
      </c>
      <c r="E19628" s="46" t="s">
        <v>28293</v>
      </c>
      <c r="F19628" s="121">
        <v>30.9694</v>
      </c>
    </row>
    <row r="19629" spans="4:6" ht="15" customHeight="1">
      <c r="D19629" s="119" t="s">
        <v>3876</v>
      </c>
      <c r="E19629" s="46" t="s">
        <v>28291</v>
      </c>
      <c r="F19629" s="121">
        <v>25.367599999999999</v>
      </c>
    </row>
    <row r="19630" spans="4:6" ht="15" customHeight="1">
      <c r="D19630" s="119" t="s">
        <v>28322</v>
      </c>
      <c r="E19630" s="46" t="s">
        <v>3876</v>
      </c>
      <c r="F19630" s="121">
        <v>47.365200000000002</v>
      </c>
    </row>
    <row r="19631" spans="4:6" ht="15" customHeight="1">
      <c r="D19631" s="119" t="s">
        <v>28354</v>
      </c>
      <c r="E19631" s="46" t="s">
        <v>28322</v>
      </c>
      <c r="F19631" s="121">
        <v>69.858599999999996</v>
      </c>
    </row>
    <row r="19632" spans="4:6" ht="15" customHeight="1">
      <c r="D19632" s="119" t="s">
        <v>28353</v>
      </c>
      <c r="E19632" s="46" t="s">
        <v>28354</v>
      </c>
      <c r="F19632" s="121">
        <v>69.858599999999996</v>
      </c>
    </row>
    <row r="19633" spans="4:6" ht="15" customHeight="1">
      <c r="D19633" s="119" t="s">
        <v>28351</v>
      </c>
      <c r="E19633" s="46" t="s">
        <v>28353</v>
      </c>
      <c r="F19633" s="121">
        <v>33.524999999999999</v>
      </c>
    </row>
    <row r="19634" spans="4:6" ht="15" customHeight="1">
      <c r="D19634" s="119" t="s">
        <v>28349</v>
      </c>
      <c r="E19634" s="46" t="s">
        <v>28351</v>
      </c>
      <c r="F19634" s="121">
        <v>104.92700000000001</v>
      </c>
    </row>
    <row r="19635" spans="4:6" ht="15" customHeight="1">
      <c r="D19635" s="119" t="s">
        <v>28347</v>
      </c>
      <c r="E19635" s="46" t="s">
        <v>28349</v>
      </c>
      <c r="F19635" s="121">
        <v>58.914999999999999</v>
      </c>
    </row>
    <row r="19636" spans="4:6" ht="15" customHeight="1">
      <c r="D19636" s="119" t="s">
        <v>28345</v>
      </c>
      <c r="E19636" s="46" t="s">
        <v>28347</v>
      </c>
      <c r="F19636" s="121">
        <v>38.256399999999999</v>
      </c>
    </row>
    <row r="19637" spans="4:6" ht="15" customHeight="1">
      <c r="D19637" s="119" t="s">
        <v>28343</v>
      </c>
      <c r="E19637" s="46" t="s">
        <v>28345</v>
      </c>
      <c r="F19637" s="121">
        <v>38.256399999999999</v>
      </c>
    </row>
    <row r="19638" spans="4:6" ht="15" customHeight="1">
      <c r="D19638" s="119" t="s">
        <v>28341</v>
      </c>
      <c r="E19638" s="46" t="s">
        <v>28343</v>
      </c>
      <c r="F19638" s="121">
        <v>40.078200000000002</v>
      </c>
    </row>
    <row r="19639" spans="4:6" ht="15" customHeight="1">
      <c r="D19639" s="119" t="s">
        <v>28359</v>
      </c>
      <c r="E19639" s="46" t="s">
        <v>28341</v>
      </c>
      <c r="F19639" s="121">
        <v>14.7004</v>
      </c>
    </row>
    <row r="19640" spans="4:6" ht="15" customHeight="1">
      <c r="D19640" s="119" t="s">
        <v>28227</v>
      </c>
      <c r="E19640" s="46" t="s">
        <v>28359</v>
      </c>
      <c r="F19640" s="121">
        <v>228.17240000000001</v>
      </c>
    </row>
    <row r="19641" spans="4:6" ht="15" customHeight="1">
      <c r="D19641" s="119" t="s">
        <v>9623</v>
      </c>
      <c r="E19641" s="46" t="s">
        <v>28227</v>
      </c>
      <c r="F19641" s="121">
        <v>23.277799999999999</v>
      </c>
    </row>
    <row r="19642" spans="4:6" ht="15" customHeight="1">
      <c r="D19642" s="119" t="s">
        <v>28340</v>
      </c>
      <c r="E19642" s="46" t="s">
        <v>9623</v>
      </c>
      <c r="F19642" s="121">
        <v>40.442599999999999</v>
      </c>
    </row>
    <row r="19643" spans="4:6" ht="15" customHeight="1">
      <c r="D19643" s="119" t="s">
        <v>28338</v>
      </c>
      <c r="E19643" s="46" t="s">
        <v>28340</v>
      </c>
      <c r="F19643" s="121">
        <v>45.142600000000002</v>
      </c>
    </row>
    <row r="19644" spans="4:6" ht="15" customHeight="1">
      <c r="D19644" s="119" t="s">
        <v>28336</v>
      </c>
      <c r="E19644" s="46" t="s">
        <v>28338</v>
      </c>
      <c r="F19644" s="121">
        <v>104.4948</v>
      </c>
    </row>
    <row r="19645" spans="4:6" ht="15" customHeight="1">
      <c r="D19645" s="119" t="s">
        <v>28334</v>
      </c>
      <c r="E19645" s="46" t="s">
        <v>28336</v>
      </c>
      <c r="F19645" s="121">
        <v>41.535600000000002</v>
      </c>
    </row>
    <row r="19646" spans="4:6" ht="15" customHeight="1">
      <c r="D19646" s="119" t="s">
        <v>28332</v>
      </c>
      <c r="E19646" s="46" t="s">
        <v>28334</v>
      </c>
      <c r="F19646" s="121">
        <v>47.365200000000002</v>
      </c>
    </row>
    <row r="19647" spans="4:6" ht="15" customHeight="1">
      <c r="D19647" s="119" t="s">
        <v>28330</v>
      </c>
      <c r="E19647" s="46" t="s">
        <v>28332</v>
      </c>
      <c r="F19647" s="121">
        <v>47.365200000000002</v>
      </c>
    </row>
    <row r="19648" spans="4:6" ht="15" customHeight="1">
      <c r="D19648" s="119" t="s">
        <v>28328</v>
      </c>
      <c r="E19648" s="46" t="s">
        <v>28330</v>
      </c>
      <c r="F19648" s="121">
        <v>22.771599999999999</v>
      </c>
    </row>
    <row r="19649" spans="4:6" ht="15" customHeight="1">
      <c r="D19649" s="119" t="s">
        <v>28326</v>
      </c>
      <c r="E19649" s="46" t="s">
        <v>28328</v>
      </c>
      <c r="F19649" s="121">
        <v>45.543399999999998</v>
      </c>
    </row>
    <row r="19650" spans="4:6" ht="15" customHeight="1">
      <c r="D19650" s="119" t="s">
        <v>28324</v>
      </c>
      <c r="E19650" s="46" t="s">
        <v>28326</v>
      </c>
      <c r="F19650" s="121">
        <v>26.588000000000001</v>
      </c>
    </row>
    <row r="19651" spans="4:6" ht="15" customHeight="1">
      <c r="D19651" s="119" t="s">
        <v>28371</v>
      </c>
      <c r="E19651" s="46" t="s">
        <v>28324</v>
      </c>
      <c r="F19651" s="121">
        <v>79.802199999999999</v>
      </c>
    </row>
    <row r="19652" spans="4:6" ht="15" customHeight="1">
      <c r="D19652" s="119" t="s">
        <v>28391</v>
      </c>
      <c r="E19652" s="46" t="s">
        <v>28371</v>
      </c>
      <c r="F19652" s="121">
        <v>60.117400000000004</v>
      </c>
    </row>
    <row r="19653" spans="4:6" ht="15" customHeight="1">
      <c r="D19653" s="119" t="s">
        <v>28366</v>
      </c>
      <c r="E19653" s="46" t="s">
        <v>28391</v>
      </c>
      <c r="F19653" s="121">
        <v>47.7194</v>
      </c>
    </row>
    <row r="19654" spans="4:6" ht="15" customHeight="1">
      <c r="D19654" s="119" t="s">
        <v>28365</v>
      </c>
      <c r="E19654" s="46" t="s">
        <v>28366</v>
      </c>
      <c r="F19654" s="121">
        <v>87.999600000000001</v>
      </c>
    </row>
    <row r="19655" spans="4:6" ht="15" customHeight="1">
      <c r="D19655" s="119" t="s">
        <v>28364</v>
      </c>
      <c r="E19655" s="46" t="s">
        <v>28365</v>
      </c>
      <c r="F19655" s="121">
        <v>56.473799999999997</v>
      </c>
    </row>
    <row r="19656" spans="4:6" ht="15" customHeight="1">
      <c r="D19656" s="119" t="s">
        <v>28373</v>
      </c>
      <c r="E19656" s="46" t="s">
        <v>28364</v>
      </c>
      <c r="F19656" s="121">
        <v>39.744199999999999</v>
      </c>
    </row>
    <row r="19657" spans="4:6" ht="15" customHeight="1">
      <c r="D19657" s="119" t="s">
        <v>28369</v>
      </c>
      <c r="E19657" s="46" t="s">
        <v>28373</v>
      </c>
      <c r="F19657" s="121">
        <v>40.251199999999997</v>
      </c>
    </row>
    <row r="19658" spans="4:6" ht="15" customHeight="1">
      <c r="D19658" s="119" t="s">
        <v>28372</v>
      </c>
      <c r="E19658" s="46" t="s">
        <v>28369</v>
      </c>
      <c r="F19658" s="121">
        <v>76.538200000000003</v>
      </c>
    </row>
    <row r="19659" spans="4:6" ht="15" customHeight="1">
      <c r="D19659" s="119" t="s">
        <v>28390</v>
      </c>
      <c r="E19659" s="46" t="s">
        <v>28372</v>
      </c>
      <c r="F19659" s="121">
        <v>174.88659999999999</v>
      </c>
    </row>
    <row r="19660" spans="4:6" ht="15" customHeight="1">
      <c r="D19660" s="119" t="s">
        <v>28388</v>
      </c>
      <c r="E19660" s="46" t="s">
        <v>28390</v>
      </c>
      <c r="F19660" s="121">
        <v>174.88659999999999</v>
      </c>
    </row>
    <row r="19661" spans="4:6" ht="15" customHeight="1">
      <c r="D19661" s="119" t="s">
        <v>28386</v>
      </c>
      <c r="E19661" s="46" t="s">
        <v>28388</v>
      </c>
      <c r="F19661" s="121">
        <v>612.10320000000002</v>
      </c>
    </row>
    <row r="19662" spans="4:6" ht="15" customHeight="1">
      <c r="D19662" s="119" t="s">
        <v>28367</v>
      </c>
      <c r="E19662" s="46" t="s">
        <v>28386</v>
      </c>
      <c r="F19662" s="121">
        <v>32.381399999999999</v>
      </c>
    </row>
    <row r="19663" spans="4:6" ht="15" customHeight="1">
      <c r="D19663" s="119" t="s">
        <v>28384</v>
      </c>
      <c r="E19663" s="46" t="s">
        <v>28367</v>
      </c>
      <c r="F19663" s="121">
        <v>174.88659999999999</v>
      </c>
    </row>
    <row r="19664" spans="4:6" ht="15" customHeight="1">
      <c r="D19664" s="119" t="s">
        <v>28377</v>
      </c>
      <c r="E19664" s="46" t="s">
        <v>28384</v>
      </c>
      <c r="F19664" s="121">
        <v>26.415199999999999</v>
      </c>
    </row>
    <row r="19665" spans="4:6" ht="15" customHeight="1">
      <c r="D19665" s="119" t="s">
        <v>28375</v>
      </c>
      <c r="E19665" s="46" t="s">
        <v>28377</v>
      </c>
      <c r="F19665" s="121">
        <v>22.771599999999999</v>
      </c>
    </row>
    <row r="19666" spans="4:6" ht="15" customHeight="1">
      <c r="D19666" s="119" t="s">
        <v>28382</v>
      </c>
      <c r="E19666" s="46" t="s">
        <v>28375</v>
      </c>
      <c r="F19666" s="121">
        <v>89.629400000000004</v>
      </c>
    </row>
    <row r="19667" spans="4:6" ht="15" customHeight="1">
      <c r="D19667" s="119" t="s">
        <v>28380</v>
      </c>
      <c r="E19667" s="46" t="s">
        <v>28382</v>
      </c>
      <c r="F19667" s="121">
        <v>63.760800000000003</v>
      </c>
    </row>
    <row r="19668" spans="4:6" ht="15" customHeight="1">
      <c r="D19668" s="119" t="s">
        <v>28378</v>
      </c>
      <c r="E19668" s="46" t="s">
        <v>28380</v>
      </c>
      <c r="F19668" s="121">
        <v>70.592200000000005</v>
      </c>
    </row>
    <row r="19669" spans="4:6" ht="15" customHeight="1">
      <c r="D19669" s="119" t="s">
        <v>28374</v>
      </c>
      <c r="E19669" s="46" t="s">
        <v>28378</v>
      </c>
      <c r="F19669" s="121">
        <v>338.84300000000002</v>
      </c>
    </row>
    <row r="19670" spans="4:6" ht="15" customHeight="1">
      <c r="D19670" s="119" t="s">
        <v>36174</v>
      </c>
      <c r="E19670" s="46" t="s">
        <v>28374</v>
      </c>
      <c r="F19670" s="121">
        <v>65.784999999999997</v>
      </c>
    </row>
    <row r="19671" spans="4:6" ht="15" customHeight="1">
      <c r="D19671" s="119" t="s">
        <v>28363</v>
      </c>
      <c r="E19671" s="46" t="s">
        <v>36174</v>
      </c>
      <c r="F19671" s="121">
        <v>102.2196</v>
      </c>
    </row>
    <row r="19672" spans="4:6" ht="15" customHeight="1">
      <c r="D19672" s="119" t="s">
        <v>36016</v>
      </c>
      <c r="E19672" s="46" t="s">
        <v>28363</v>
      </c>
      <c r="F19672" s="121">
        <v>130.65719999999999</v>
      </c>
    </row>
    <row r="19673" spans="4:6" ht="15" customHeight="1">
      <c r="D19673" s="119" t="s">
        <v>28395</v>
      </c>
      <c r="E19673" s="46" t="s">
        <v>36016</v>
      </c>
      <c r="F19673" s="121">
        <v>128.46299999999999</v>
      </c>
    </row>
    <row r="19674" spans="4:6" ht="15" customHeight="1">
      <c r="D19674" s="119" t="s">
        <v>28393</v>
      </c>
      <c r="E19674" s="46" t="s">
        <v>28395</v>
      </c>
      <c r="F19674" s="121">
        <v>128.46299999999999</v>
      </c>
    </row>
    <row r="19675" spans="4:6" ht="15" customHeight="1">
      <c r="D19675" s="119" t="s">
        <v>28399</v>
      </c>
      <c r="E19675" s="46" t="s">
        <v>28393</v>
      </c>
      <c r="F19675" s="121">
        <v>175.66739999999999</v>
      </c>
    </row>
    <row r="19676" spans="4:6" ht="15" customHeight="1">
      <c r="D19676" s="119" t="s">
        <v>28397</v>
      </c>
      <c r="E19676" s="46" t="s">
        <v>28399</v>
      </c>
      <c r="F19676" s="121">
        <v>175.66739999999999</v>
      </c>
    </row>
    <row r="19677" spans="4:6" ht="15" customHeight="1">
      <c r="D19677" s="119" t="s">
        <v>28417</v>
      </c>
      <c r="E19677" s="46" t="s">
        <v>28397</v>
      </c>
      <c r="F19677" s="121">
        <v>99.400199999999998</v>
      </c>
    </row>
    <row r="19678" spans="4:6" ht="15" customHeight="1">
      <c r="D19678" s="119" t="s">
        <v>28591</v>
      </c>
      <c r="E19678" s="46" t="s">
        <v>28417</v>
      </c>
      <c r="F19678" s="121">
        <v>39.935200000000002</v>
      </c>
    </row>
    <row r="19679" spans="4:6" ht="15" customHeight="1">
      <c r="D19679" s="119" t="s">
        <v>35588</v>
      </c>
      <c r="E19679" s="46" t="s">
        <v>28591</v>
      </c>
      <c r="F19679" s="121">
        <v>56.800199999999997</v>
      </c>
    </row>
    <row r="19680" spans="4:6" ht="15" customHeight="1">
      <c r="D19680" s="119" t="s">
        <v>35589</v>
      </c>
      <c r="E19680" s="46" t="s">
        <v>35588</v>
      </c>
      <c r="F19680" s="121">
        <v>42.600200000000001</v>
      </c>
    </row>
    <row r="19681" spans="4:6" ht="15" customHeight="1">
      <c r="D19681" s="119" t="s">
        <v>35593</v>
      </c>
      <c r="E19681" s="46" t="s">
        <v>35589</v>
      </c>
      <c r="F19681" s="121">
        <v>56.800199999999997</v>
      </c>
    </row>
    <row r="19682" spans="4:6" ht="15" customHeight="1">
      <c r="D19682" s="119" t="s">
        <v>35601</v>
      </c>
      <c r="E19682" s="46" t="s">
        <v>35593</v>
      </c>
      <c r="F19682" s="121">
        <v>56.800199999999997</v>
      </c>
    </row>
    <row r="19683" spans="4:6" ht="15" customHeight="1">
      <c r="D19683" s="119" t="s">
        <v>35602</v>
      </c>
      <c r="E19683" s="46" t="s">
        <v>35601</v>
      </c>
      <c r="F19683" s="121">
        <v>56.800199999999997</v>
      </c>
    </row>
    <row r="19684" spans="4:6" ht="15" customHeight="1">
      <c r="D19684" s="119" t="s">
        <v>35613</v>
      </c>
      <c r="E19684" s="46" t="s">
        <v>35602</v>
      </c>
      <c r="F19684" s="121">
        <v>56.800199999999997</v>
      </c>
    </row>
    <row r="19685" spans="4:6" ht="15" customHeight="1">
      <c r="D19685" s="119" t="s">
        <v>35614</v>
      </c>
      <c r="E19685" s="46" t="s">
        <v>35613</v>
      </c>
      <c r="F19685" s="121">
        <v>56.800199999999997</v>
      </c>
    </row>
    <row r="19686" spans="4:6" ht="15" customHeight="1">
      <c r="D19686" s="119" t="s">
        <v>28403</v>
      </c>
      <c r="E19686" s="46" t="s">
        <v>35614</v>
      </c>
      <c r="F19686" s="121">
        <v>163.3708</v>
      </c>
    </row>
    <row r="19687" spans="4:6" ht="15" customHeight="1">
      <c r="D19687" s="119" t="s">
        <v>28401</v>
      </c>
      <c r="E19687" s="46" t="s">
        <v>28403</v>
      </c>
      <c r="F19687" s="121">
        <v>163.3708</v>
      </c>
    </row>
    <row r="19688" spans="4:6" ht="15" customHeight="1">
      <c r="D19688" s="119" t="s">
        <v>28407</v>
      </c>
      <c r="E19688" s="46" t="s">
        <v>28401</v>
      </c>
      <c r="F19688" s="121">
        <v>207.69759999999999</v>
      </c>
    </row>
    <row r="19689" spans="4:6" ht="15" customHeight="1">
      <c r="D19689" s="119" t="s">
        <v>28405</v>
      </c>
      <c r="E19689" s="46" t="s">
        <v>28407</v>
      </c>
      <c r="F19689" s="121">
        <v>207.69759999999999</v>
      </c>
    </row>
    <row r="19690" spans="4:6" ht="15" customHeight="1">
      <c r="D19690" s="119" t="s">
        <v>2321</v>
      </c>
      <c r="E19690" s="46" t="s">
        <v>28405</v>
      </c>
      <c r="F19690" s="121">
        <v>102.0172</v>
      </c>
    </row>
    <row r="19691" spans="4:6" ht="15" customHeight="1">
      <c r="D19691" s="119" t="s">
        <v>2324</v>
      </c>
      <c r="E19691" s="46" t="s">
        <v>2321</v>
      </c>
      <c r="F19691" s="121">
        <v>102.0172</v>
      </c>
    </row>
    <row r="19692" spans="4:6" ht="15" customHeight="1">
      <c r="D19692" s="119" t="s">
        <v>28448</v>
      </c>
      <c r="E19692" s="46" t="s">
        <v>2324</v>
      </c>
      <c r="F19692" s="121">
        <v>81.978200000000001</v>
      </c>
    </row>
    <row r="19693" spans="4:6" ht="15" customHeight="1">
      <c r="D19693" s="119" t="s">
        <v>28446</v>
      </c>
      <c r="E19693" s="46" t="s">
        <v>28448</v>
      </c>
      <c r="F19693" s="121">
        <v>82.3964</v>
      </c>
    </row>
    <row r="19694" spans="4:6" ht="15" customHeight="1">
      <c r="D19694" s="119" t="s">
        <v>28444</v>
      </c>
      <c r="E19694" s="46" t="s">
        <v>28446</v>
      </c>
      <c r="F19694" s="121">
        <v>52.281999999999996</v>
      </c>
    </row>
    <row r="19695" spans="4:6" ht="15" customHeight="1">
      <c r="D19695" s="119" t="s">
        <v>28442</v>
      </c>
      <c r="E19695" s="46" t="s">
        <v>28444</v>
      </c>
      <c r="F19695" s="121">
        <v>81.978200000000001</v>
      </c>
    </row>
    <row r="19696" spans="4:6" ht="15" customHeight="1">
      <c r="D19696" s="119" t="s">
        <v>28466</v>
      </c>
      <c r="E19696" s="46" t="s">
        <v>28442</v>
      </c>
      <c r="F19696" s="121">
        <v>44.753</v>
      </c>
    </row>
    <row r="19697" spans="4:6" ht="15" customHeight="1">
      <c r="D19697" s="119" t="s">
        <v>28464</v>
      </c>
      <c r="E19697" s="46" t="s">
        <v>28466</v>
      </c>
      <c r="F19697" s="121">
        <v>50.023400000000002</v>
      </c>
    </row>
    <row r="19698" spans="4:6" ht="15" customHeight="1">
      <c r="D19698" s="119" t="s">
        <v>2357</v>
      </c>
      <c r="E19698" s="46" t="s">
        <v>28464</v>
      </c>
      <c r="F19698" s="121">
        <v>54.838000000000001</v>
      </c>
    </row>
    <row r="19699" spans="4:6" ht="15" customHeight="1">
      <c r="D19699" s="119" t="s">
        <v>28461</v>
      </c>
      <c r="E19699" s="46" t="s">
        <v>2357</v>
      </c>
      <c r="F19699" s="121">
        <v>24.677199999999999</v>
      </c>
    </row>
    <row r="19700" spans="4:6" ht="15" customHeight="1">
      <c r="D19700" s="119" t="s">
        <v>28459</v>
      </c>
      <c r="E19700" s="46" t="s">
        <v>28461</v>
      </c>
      <c r="F19700" s="121">
        <v>68.229200000000006</v>
      </c>
    </row>
    <row r="19701" spans="4:6" ht="15" customHeight="1">
      <c r="D19701" s="119" t="s">
        <v>2360</v>
      </c>
      <c r="E19701" s="46" t="s">
        <v>28459</v>
      </c>
      <c r="F19701" s="121">
        <v>65.222399999999993</v>
      </c>
    </row>
    <row r="19702" spans="4:6" ht="15" customHeight="1">
      <c r="D19702" s="119" t="s">
        <v>2977</v>
      </c>
      <c r="E19702" s="46" t="s">
        <v>2360</v>
      </c>
      <c r="F19702" s="121">
        <v>97.589399999999998</v>
      </c>
    </row>
    <row r="19703" spans="4:6" ht="15" customHeight="1">
      <c r="D19703" s="119" t="s">
        <v>2983</v>
      </c>
      <c r="E19703" s="46" t="s">
        <v>2977</v>
      </c>
      <c r="F19703" s="121">
        <v>97.589399999999998</v>
      </c>
    </row>
    <row r="19704" spans="4:6" ht="15" customHeight="1">
      <c r="D19704" s="119" t="s">
        <v>28482</v>
      </c>
      <c r="E19704" s="46" t="s">
        <v>2983</v>
      </c>
      <c r="F19704" s="121">
        <v>109.583</v>
      </c>
    </row>
    <row r="19705" spans="4:6" ht="15" customHeight="1">
      <c r="D19705" s="119" t="s">
        <v>28480</v>
      </c>
      <c r="E19705" s="46" t="s">
        <v>28482</v>
      </c>
      <c r="F19705" s="121">
        <v>88.670199999999994</v>
      </c>
    </row>
    <row r="19706" spans="4:6" ht="15" customHeight="1">
      <c r="D19706" s="119" t="s">
        <v>28478</v>
      </c>
      <c r="E19706" s="46" t="s">
        <v>28480</v>
      </c>
      <c r="F19706" s="121">
        <v>81.978200000000001</v>
      </c>
    </row>
    <row r="19707" spans="4:6" ht="15" customHeight="1">
      <c r="D19707" s="119" t="s">
        <v>28476</v>
      </c>
      <c r="E19707" s="46" t="s">
        <v>28478</v>
      </c>
      <c r="F19707" s="121">
        <v>109.583</v>
      </c>
    </row>
    <row r="19708" spans="4:6" ht="15" customHeight="1">
      <c r="D19708" s="119" t="s">
        <v>28474</v>
      </c>
      <c r="E19708" s="46" t="s">
        <v>28476</v>
      </c>
      <c r="F19708" s="121">
        <v>88.670199999999994</v>
      </c>
    </row>
    <row r="19709" spans="4:6" ht="15" customHeight="1">
      <c r="D19709" s="119" t="s">
        <v>28472</v>
      </c>
      <c r="E19709" s="46" t="s">
        <v>28474</v>
      </c>
      <c r="F19709" s="121">
        <v>81.978200000000001</v>
      </c>
    </row>
    <row r="19710" spans="4:6" ht="15" customHeight="1">
      <c r="D19710" s="119" t="s">
        <v>28470</v>
      </c>
      <c r="E19710" s="46" t="s">
        <v>28472</v>
      </c>
      <c r="F19710" s="121">
        <v>72.776600000000002</v>
      </c>
    </row>
    <row r="19711" spans="4:6" ht="15" customHeight="1">
      <c r="D19711" s="119" t="s">
        <v>28490</v>
      </c>
      <c r="E19711" s="46" t="s">
        <v>28470</v>
      </c>
      <c r="F19711" s="121">
        <v>197.41679999999999</v>
      </c>
    </row>
    <row r="19712" spans="4:6" ht="15" customHeight="1">
      <c r="D19712" s="119" t="s">
        <v>28488</v>
      </c>
      <c r="E19712" s="46" t="s">
        <v>28490</v>
      </c>
      <c r="F19712" s="121">
        <v>110.4194</v>
      </c>
    </row>
    <row r="19713" spans="4:6" ht="15" customHeight="1">
      <c r="D19713" s="119" t="s">
        <v>28486</v>
      </c>
      <c r="E19713" s="46" t="s">
        <v>28488</v>
      </c>
      <c r="F19713" s="121">
        <v>197.41679999999999</v>
      </c>
    </row>
    <row r="19714" spans="4:6" ht="15" customHeight="1">
      <c r="D19714" s="119" t="s">
        <v>28484</v>
      </c>
      <c r="E19714" s="46" t="s">
        <v>28486</v>
      </c>
      <c r="F19714" s="121">
        <v>110.4194</v>
      </c>
    </row>
    <row r="19715" spans="4:6" ht="15" customHeight="1">
      <c r="D19715" s="119" t="s">
        <v>28495</v>
      </c>
      <c r="E19715" s="46" t="s">
        <v>28484</v>
      </c>
      <c r="F19715" s="121">
        <v>53.536799999999999</v>
      </c>
    </row>
    <row r="19716" spans="4:6" ht="15" customHeight="1">
      <c r="D19716" s="119" t="s">
        <v>28493</v>
      </c>
      <c r="E19716" s="46" t="s">
        <v>28495</v>
      </c>
      <c r="F19716" s="121">
        <v>104.5638</v>
      </c>
    </row>
    <row r="19717" spans="4:6" ht="15" customHeight="1">
      <c r="D19717" s="119" t="s">
        <v>28491</v>
      </c>
      <c r="E19717" s="46" t="s">
        <v>28493</v>
      </c>
      <c r="F19717" s="121">
        <v>56.882800000000003</v>
      </c>
    </row>
    <row r="19718" spans="4:6" ht="15" customHeight="1">
      <c r="D19718" s="119" t="s">
        <v>28505</v>
      </c>
      <c r="E19718" s="46" t="s">
        <v>28491</v>
      </c>
      <c r="F19718" s="121">
        <v>91.504999999999995</v>
      </c>
    </row>
    <row r="19719" spans="4:6" ht="15" customHeight="1">
      <c r="D19719" s="119" t="s">
        <v>28503</v>
      </c>
      <c r="E19719" s="46" t="s">
        <v>28505</v>
      </c>
      <c r="F19719" s="121">
        <v>64.5852</v>
      </c>
    </row>
    <row r="19720" spans="4:6" ht="15" customHeight="1">
      <c r="D19720" s="119" t="s">
        <v>28501</v>
      </c>
      <c r="E19720" s="46" t="s">
        <v>28503</v>
      </c>
      <c r="F19720" s="121">
        <v>106.9126</v>
      </c>
    </row>
    <row r="19721" spans="4:6" ht="15" customHeight="1">
      <c r="D19721" s="119" t="s">
        <v>28499</v>
      </c>
      <c r="E19721" s="46" t="s">
        <v>28501</v>
      </c>
      <c r="F19721" s="121">
        <v>106.9126</v>
      </c>
    </row>
    <row r="19722" spans="4:6" ht="15" customHeight="1">
      <c r="D19722" s="119" t="s">
        <v>28497</v>
      </c>
      <c r="E19722" s="46" t="s">
        <v>28499</v>
      </c>
      <c r="F19722" s="121">
        <v>98.0792</v>
      </c>
    </row>
    <row r="19723" spans="4:6" ht="15" customHeight="1">
      <c r="D19723" s="119" t="s">
        <v>3591</v>
      </c>
      <c r="E19723" s="46" t="s">
        <v>28497</v>
      </c>
      <c r="F19723" s="121">
        <v>166.9418</v>
      </c>
    </row>
    <row r="19724" spans="4:6" ht="15" customHeight="1">
      <c r="D19724" s="119" t="s">
        <v>3594</v>
      </c>
      <c r="E19724" s="46" t="s">
        <v>3591</v>
      </c>
      <c r="F19724" s="121">
        <v>166.92920000000001</v>
      </c>
    </row>
    <row r="19725" spans="4:6" ht="15" customHeight="1">
      <c r="D19725" s="119" t="s">
        <v>28541</v>
      </c>
      <c r="E19725" s="46" t="s">
        <v>3594</v>
      </c>
      <c r="F19725" s="121">
        <v>256.80900000000003</v>
      </c>
    </row>
    <row r="19726" spans="4:6" ht="15" customHeight="1">
      <c r="D19726" s="119" t="s">
        <v>28539</v>
      </c>
      <c r="E19726" s="46" t="s">
        <v>28541</v>
      </c>
      <c r="F19726" s="121">
        <v>274.37580000000003</v>
      </c>
    </row>
    <row r="19727" spans="4:6" ht="15" customHeight="1">
      <c r="D19727" s="119" t="s">
        <v>3977</v>
      </c>
      <c r="E19727" s="46" t="s">
        <v>28539</v>
      </c>
      <c r="F19727" s="121">
        <v>202.41499999999999</v>
      </c>
    </row>
    <row r="19728" spans="4:6" ht="15" customHeight="1">
      <c r="D19728" s="119" t="s">
        <v>28536</v>
      </c>
      <c r="E19728" s="46" t="s">
        <v>3977</v>
      </c>
      <c r="F19728" s="121">
        <v>280.00540000000001</v>
      </c>
    </row>
    <row r="19729" spans="4:6" ht="15" customHeight="1">
      <c r="D19729" s="119" t="s">
        <v>28534</v>
      </c>
      <c r="E19729" s="46" t="s">
        <v>28536</v>
      </c>
      <c r="F19729" s="121">
        <v>0</v>
      </c>
    </row>
    <row r="19730" spans="4:6" ht="15" customHeight="1">
      <c r="D19730" s="119" t="s">
        <v>28532</v>
      </c>
      <c r="E19730" s="46" t="s">
        <v>28534</v>
      </c>
      <c r="F19730" s="121">
        <v>0</v>
      </c>
    </row>
    <row r="19731" spans="4:6" ht="15" customHeight="1">
      <c r="D19731" s="119" t="s">
        <v>28530</v>
      </c>
      <c r="E19731" s="46" t="s">
        <v>28532</v>
      </c>
      <c r="F19731" s="121">
        <v>0</v>
      </c>
    </row>
    <row r="19732" spans="4:6" ht="15" customHeight="1">
      <c r="D19732" s="119" t="s">
        <v>28528</v>
      </c>
      <c r="E19732" s="46" t="s">
        <v>28530</v>
      </c>
      <c r="F19732" s="121">
        <v>254.6174</v>
      </c>
    </row>
    <row r="19733" spans="4:6" ht="15" customHeight="1">
      <c r="D19733" s="119" t="s">
        <v>28526</v>
      </c>
      <c r="E19733" s="46" t="s">
        <v>28528</v>
      </c>
      <c r="F19733" s="121">
        <v>254.6174</v>
      </c>
    </row>
    <row r="19734" spans="4:6" ht="15" customHeight="1">
      <c r="D19734" s="119" t="s">
        <v>28524</v>
      </c>
      <c r="E19734" s="46" t="s">
        <v>28526</v>
      </c>
      <c r="F19734" s="121">
        <v>0</v>
      </c>
    </row>
    <row r="19735" spans="4:6" ht="15" customHeight="1">
      <c r="D19735" s="119" t="s">
        <v>28522</v>
      </c>
      <c r="E19735" s="46" t="s">
        <v>28524</v>
      </c>
      <c r="F19735" s="121">
        <v>0</v>
      </c>
    </row>
    <row r="19736" spans="4:6" ht="15" customHeight="1">
      <c r="D19736" s="119" t="s">
        <v>28520</v>
      </c>
      <c r="E19736" s="46" t="s">
        <v>28522</v>
      </c>
      <c r="F19736" s="121">
        <v>280.00540000000001</v>
      </c>
    </row>
    <row r="19737" spans="4:6" ht="15" customHeight="1">
      <c r="D19737" s="119" t="s">
        <v>3979</v>
      </c>
      <c r="E19737" s="46" t="s">
        <v>28520</v>
      </c>
      <c r="F19737" s="121">
        <v>202.41499999999999</v>
      </c>
    </row>
    <row r="19738" spans="4:6" ht="15" customHeight="1">
      <c r="D19738" s="119" t="s">
        <v>28549</v>
      </c>
      <c r="E19738" s="46" t="s">
        <v>3979</v>
      </c>
      <c r="F19738" s="121">
        <v>451.70319999999998</v>
      </c>
    </row>
    <row r="19739" spans="4:6" ht="15" customHeight="1">
      <c r="D19739" s="119" t="s">
        <v>28415</v>
      </c>
      <c r="E19739" s="46" t="s">
        <v>28549</v>
      </c>
      <c r="F19739" s="121">
        <v>88.427599999999998</v>
      </c>
    </row>
    <row r="19740" spans="4:6" ht="15" customHeight="1">
      <c r="D19740" s="119" t="s">
        <v>28547</v>
      </c>
      <c r="E19740" s="46" t="s">
        <v>28415</v>
      </c>
      <c r="F19740" s="121">
        <v>56.232199999999999</v>
      </c>
    </row>
    <row r="19741" spans="4:6" ht="15" customHeight="1">
      <c r="D19741" s="119" t="s">
        <v>1273</v>
      </c>
      <c r="E19741" s="46" t="s">
        <v>28547</v>
      </c>
      <c r="F19741" s="121">
        <v>50.0976</v>
      </c>
    </row>
    <row r="19742" spans="4:6" ht="15" customHeight="1">
      <c r="D19742" s="119" t="s">
        <v>1276</v>
      </c>
      <c r="E19742" s="46" t="s">
        <v>1273</v>
      </c>
      <c r="F19742" s="121">
        <v>50.0976</v>
      </c>
    </row>
    <row r="19743" spans="4:6" ht="15" customHeight="1">
      <c r="D19743" s="119" t="s">
        <v>28456</v>
      </c>
      <c r="E19743" s="46" t="s">
        <v>1276</v>
      </c>
      <c r="F19743" s="121">
        <v>49.535400000000003</v>
      </c>
    </row>
    <row r="19744" spans="4:6" ht="15" customHeight="1">
      <c r="D19744" s="119" t="s">
        <v>28454</v>
      </c>
      <c r="E19744" s="46" t="s">
        <v>28456</v>
      </c>
      <c r="F19744" s="121">
        <v>1022.4028</v>
      </c>
    </row>
    <row r="19745" spans="4:6" ht="15" customHeight="1">
      <c r="D19745" s="119" t="s">
        <v>28452</v>
      </c>
      <c r="E19745" s="46" t="s">
        <v>28454</v>
      </c>
      <c r="F19745" s="121">
        <v>43.451999999999998</v>
      </c>
    </row>
    <row r="19746" spans="4:6" ht="15" customHeight="1">
      <c r="D19746" s="119" t="s">
        <v>28450</v>
      </c>
      <c r="E19746" s="46" t="s">
        <v>28452</v>
      </c>
      <c r="F19746" s="121">
        <v>63.900199999999998</v>
      </c>
    </row>
    <row r="19747" spans="4:6" ht="15" customHeight="1">
      <c r="D19747" s="119" t="s">
        <v>8028</v>
      </c>
      <c r="E19747" s="46" t="s">
        <v>28450</v>
      </c>
      <c r="F19747" s="121">
        <v>138.452</v>
      </c>
    </row>
    <row r="19748" spans="4:6" ht="15" customHeight="1">
      <c r="D19748" s="119" t="s">
        <v>8031</v>
      </c>
      <c r="E19748" s="46" t="s">
        <v>8028</v>
      </c>
      <c r="F19748" s="121">
        <v>115.6802</v>
      </c>
    </row>
    <row r="19749" spans="4:6" ht="15" customHeight="1">
      <c r="D19749" s="119" t="s">
        <v>28551</v>
      </c>
      <c r="E19749" s="46" t="s">
        <v>8031</v>
      </c>
      <c r="F19749" s="121">
        <v>414.07319999999999</v>
      </c>
    </row>
    <row r="19750" spans="4:6" ht="15" customHeight="1">
      <c r="D19750" s="119" t="s">
        <v>28553</v>
      </c>
      <c r="E19750" s="46" t="s">
        <v>28551</v>
      </c>
      <c r="F19750" s="121">
        <v>129.84520000000001</v>
      </c>
    </row>
    <row r="19751" spans="4:6" ht="15" customHeight="1">
      <c r="D19751" s="119" t="s">
        <v>28565</v>
      </c>
      <c r="E19751" s="46" t="s">
        <v>28553</v>
      </c>
      <c r="F19751" s="121">
        <v>65.607600000000005</v>
      </c>
    </row>
    <row r="19752" spans="4:6" ht="15" customHeight="1">
      <c r="D19752" s="119" t="s">
        <v>28563</v>
      </c>
      <c r="E19752" s="46" t="s">
        <v>28565</v>
      </c>
      <c r="F19752" s="121">
        <v>65.607600000000005</v>
      </c>
    </row>
    <row r="19753" spans="4:6" ht="15" customHeight="1">
      <c r="D19753" s="119" t="s">
        <v>28561</v>
      </c>
      <c r="E19753" s="46" t="s">
        <v>28563</v>
      </c>
      <c r="F19753" s="121">
        <v>28.524999999999999</v>
      </c>
    </row>
    <row r="19754" spans="4:6" ht="15" customHeight="1">
      <c r="D19754" s="119" t="s">
        <v>28559</v>
      </c>
      <c r="E19754" s="46" t="s">
        <v>28561</v>
      </c>
      <c r="F19754" s="121">
        <v>77.017399999999995</v>
      </c>
    </row>
    <row r="19755" spans="4:6" ht="15" customHeight="1">
      <c r="D19755" s="119" t="s">
        <v>28557</v>
      </c>
      <c r="E19755" s="46" t="s">
        <v>28559</v>
      </c>
      <c r="F19755" s="121">
        <v>77.017399999999995</v>
      </c>
    </row>
    <row r="19756" spans="4:6" ht="15" customHeight="1">
      <c r="D19756" s="119" t="s">
        <v>28555</v>
      </c>
      <c r="E19756" s="46" t="s">
        <v>28557</v>
      </c>
      <c r="F19756" s="121">
        <v>71.312600000000003</v>
      </c>
    </row>
    <row r="19757" spans="4:6" ht="15" customHeight="1">
      <c r="D19757" s="119" t="s">
        <v>28571</v>
      </c>
      <c r="E19757" s="46" t="s">
        <v>28555</v>
      </c>
      <c r="F19757" s="121">
        <v>117.1116</v>
      </c>
    </row>
    <row r="19758" spans="4:6" ht="15" customHeight="1">
      <c r="D19758" s="119" t="s">
        <v>28569</v>
      </c>
      <c r="E19758" s="46" t="s">
        <v>28571</v>
      </c>
      <c r="F19758" s="121">
        <v>117.1116</v>
      </c>
    </row>
    <row r="19759" spans="4:6" ht="15" customHeight="1">
      <c r="D19759" s="119" t="s">
        <v>28567</v>
      </c>
      <c r="E19759" s="46" t="s">
        <v>28569</v>
      </c>
      <c r="F19759" s="121">
        <v>221.6754</v>
      </c>
    </row>
    <row r="19760" spans="4:6" ht="15" customHeight="1">
      <c r="D19760" s="119" t="s">
        <v>36018</v>
      </c>
      <c r="E19760" s="46" t="s">
        <v>28567</v>
      </c>
      <c r="F19760" s="121">
        <v>99.400199999999998</v>
      </c>
    </row>
    <row r="19761" spans="4:6" ht="15" customHeight="1">
      <c r="D19761" s="119" t="s">
        <v>36020</v>
      </c>
      <c r="E19761" s="46" t="s">
        <v>36018</v>
      </c>
      <c r="F19761" s="121">
        <v>99.400199999999998</v>
      </c>
    </row>
    <row r="19762" spans="4:6" ht="15" customHeight="1">
      <c r="D19762" s="119" t="s">
        <v>36022</v>
      </c>
      <c r="E19762" s="46" t="s">
        <v>36020</v>
      </c>
      <c r="F19762" s="121">
        <v>34.08</v>
      </c>
    </row>
    <row r="19763" spans="4:6" ht="15" customHeight="1">
      <c r="D19763" s="119" t="s">
        <v>28573</v>
      </c>
      <c r="E19763" s="46" t="s">
        <v>36022</v>
      </c>
      <c r="F19763" s="121">
        <v>409.89060000000001</v>
      </c>
    </row>
    <row r="19764" spans="4:6" ht="15" customHeight="1">
      <c r="D19764" s="119" t="s">
        <v>28587</v>
      </c>
      <c r="E19764" s="46" t="s">
        <v>28573</v>
      </c>
      <c r="F19764" s="121">
        <v>48.492600000000003</v>
      </c>
    </row>
    <row r="19765" spans="4:6" ht="15" customHeight="1">
      <c r="D19765" s="119" t="s">
        <v>28585</v>
      </c>
      <c r="E19765" s="46" t="s">
        <v>28587</v>
      </c>
      <c r="F19765" s="121">
        <v>48.492600000000003</v>
      </c>
    </row>
    <row r="19766" spans="4:6" ht="15" customHeight="1">
      <c r="D19766" s="119" t="s">
        <v>28583</v>
      </c>
      <c r="E19766" s="46" t="s">
        <v>28585</v>
      </c>
      <c r="F19766" s="121">
        <v>25.6724</v>
      </c>
    </row>
    <row r="19767" spans="4:6" ht="15" customHeight="1">
      <c r="D19767" s="119" t="s">
        <v>28581</v>
      </c>
      <c r="E19767" s="46" t="s">
        <v>28583</v>
      </c>
      <c r="F19767" s="121">
        <v>59.9024</v>
      </c>
    </row>
    <row r="19768" spans="4:6" ht="15" customHeight="1">
      <c r="D19768" s="119" t="s">
        <v>34034</v>
      </c>
      <c r="E19768" s="46" t="s">
        <v>28581</v>
      </c>
      <c r="F19768" s="121">
        <v>59.9024</v>
      </c>
    </row>
    <row r="19769" spans="4:6" ht="15" customHeight="1">
      <c r="D19769" s="119" t="s">
        <v>28579</v>
      </c>
      <c r="E19769" s="46" t="s">
        <v>34034</v>
      </c>
      <c r="F19769" s="121">
        <v>59.9024</v>
      </c>
    </row>
    <row r="19770" spans="4:6" ht="15" customHeight="1">
      <c r="D19770" s="119" t="s">
        <v>28577</v>
      </c>
      <c r="E19770" s="46" t="s">
        <v>28579</v>
      </c>
      <c r="F19770" s="121">
        <v>51.344999999999999</v>
      </c>
    </row>
    <row r="19771" spans="4:6" ht="15" customHeight="1">
      <c r="D19771" s="119" t="s">
        <v>28589</v>
      </c>
      <c r="E19771" s="46" t="s">
        <v>28577</v>
      </c>
      <c r="F19771" s="121">
        <v>88.427599999999998</v>
      </c>
    </row>
    <row r="19772" spans="4:6" ht="15" customHeight="1">
      <c r="D19772" s="119" t="s">
        <v>28593</v>
      </c>
      <c r="E19772" s="46" t="s">
        <v>28589</v>
      </c>
      <c r="F19772" s="121">
        <v>88.948999999999998</v>
      </c>
    </row>
    <row r="19773" spans="4:6" ht="15" customHeight="1">
      <c r="D19773" s="119" t="s">
        <v>28649</v>
      </c>
      <c r="E19773" s="46" t="s">
        <v>28593</v>
      </c>
      <c r="F19773" s="121">
        <v>171.85140000000001</v>
      </c>
    </row>
    <row r="19774" spans="4:6" ht="15" customHeight="1">
      <c r="D19774" s="119" t="s">
        <v>28647</v>
      </c>
      <c r="E19774" s="46" t="s">
        <v>28649</v>
      </c>
      <c r="F19774" s="121">
        <v>214.749</v>
      </c>
    </row>
    <row r="19775" spans="4:6" ht="15" customHeight="1">
      <c r="D19775" s="119" t="s">
        <v>28645</v>
      </c>
      <c r="E19775" s="46" t="s">
        <v>28647</v>
      </c>
      <c r="F19775" s="121">
        <v>249.40440000000001</v>
      </c>
    </row>
    <row r="19776" spans="4:6" ht="15" customHeight="1">
      <c r="D19776" s="119" t="s">
        <v>28643</v>
      </c>
      <c r="E19776" s="46" t="s">
        <v>28645</v>
      </c>
      <c r="F19776" s="121">
        <v>268.40660000000003</v>
      </c>
    </row>
    <row r="19777" spans="4:6" ht="15" customHeight="1">
      <c r="D19777" s="119" t="s">
        <v>28642</v>
      </c>
      <c r="E19777" s="46" t="s">
        <v>28643</v>
      </c>
      <c r="F19777" s="121">
        <v>327.78859999999997</v>
      </c>
    </row>
    <row r="19778" spans="4:6" ht="15" customHeight="1">
      <c r="D19778" s="119" t="s">
        <v>28640</v>
      </c>
      <c r="E19778" s="46" t="s">
        <v>28642</v>
      </c>
      <c r="F19778" s="121">
        <v>315.91219999999998</v>
      </c>
    </row>
    <row r="19779" spans="4:6" ht="15" customHeight="1">
      <c r="D19779" s="119" t="s">
        <v>28638</v>
      </c>
      <c r="E19779" s="46" t="s">
        <v>28640</v>
      </c>
      <c r="F19779" s="121">
        <v>356.29180000000002</v>
      </c>
    </row>
    <row r="19780" spans="4:6" ht="15" customHeight="1">
      <c r="D19780" s="119" t="s">
        <v>28636</v>
      </c>
      <c r="E19780" s="46" t="s">
        <v>28638</v>
      </c>
      <c r="F19780" s="121">
        <v>363.4178</v>
      </c>
    </row>
    <row r="19781" spans="4:6" ht="15" customHeight="1">
      <c r="D19781" s="119" t="s">
        <v>28634</v>
      </c>
      <c r="E19781" s="46" t="s">
        <v>28636</v>
      </c>
      <c r="F19781" s="121">
        <v>403.79739999999998</v>
      </c>
    </row>
    <row r="19782" spans="4:6" ht="15" customHeight="1">
      <c r="D19782" s="119" t="s">
        <v>28632</v>
      </c>
      <c r="E19782" s="46" t="s">
        <v>28634</v>
      </c>
      <c r="F19782" s="121">
        <v>361.94740000000002</v>
      </c>
    </row>
    <row r="19783" spans="4:6" ht="15" customHeight="1">
      <c r="D19783" s="119" t="s">
        <v>28630</v>
      </c>
      <c r="E19783" s="46" t="s">
        <v>28632</v>
      </c>
      <c r="F19783" s="121">
        <v>395.88060000000002</v>
      </c>
    </row>
    <row r="19784" spans="4:6" ht="15" customHeight="1">
      <c r="D19784" s="119" t="s">
        <v>28628</v>
      </c>
      <c r="E19784" s="46" t="s">
        <v>28630</v>
      </c>
      <c r="F19784" s="121">
        <v>415.67380000000003</v>
      </c>
    </row>
    <row r="19785" spans="4:6" ht="15" customHeight="1">
      <c r="D19785" s="119" t="s">
        <v>28627</v>
      </c>
      <c r="E19785" s="46" t="s">
        <v>28628</v>
      </c>
      <c r="F19785" s="121">
        <v>446.13940000000002</v>
      </c>
    </row>
    <row r="19786" spans="4:6" ht="15" customHeight="1">
      <c r="D19786" s="119" t="s">
        <v>36024</v>
      </c>
      <c r="E19786" s="46" t="s">
        <v>28627</v>
      </c>
      <c r="F19786" s="121">
        <v>17.011600000000001</v>
      </c>
    </row>
    <row r="19787" spans="4:6" ht="15" customHeight="1">
      <c r="D19787" s="119" t="s">
        <v>28625</v>
      </c>
      <c r="E19787" s="46" t="s">
        <v>36024</v>
      </c>
      <c r="F19787" s="121">
        <v>213.00059999999999</v>
      </c>
    </row>
    <row r="19788" spans="4:6" ht="15" customHeight="1">
      <c r="D19788" s="119" t="s">
        <v>28623</v>
      </c>
      <c r="E19788" s="46" t="s">
        <v>28625</v>
      </c>
      <c r="F19788" s="121">
        <v>255.60079999999999</v>
      </c>
    </row>
    <row r="19789" spans="4:6" ht="15" customHeight="1">
      <c r="D19789" s="119" t="s">
        <v>28517</v>
      </c>
      <c r="E19789" s="46" t="s">
        <v>28623</v>
      </c>
      <c r="F19789" s="121">
        <v>0</v>
      </c>
    </row>
    <row r="19790" spans="4:6" ht="15" customHeight="1">
      <c r="D19790" s="119" t="s">
        <v>28515</v>
      </c>
      <c r="E19790" s="46" t="s">
        <v>28517</v>
      </c>
      <c r="F19790" s="121">
        <v>0</v>
      </c>
    </row>
    <row r="19791" spans="4:6" ht="15" customHeight="1">
      <c r="D19791" s="119" t="s">
        <v>28513</v>
      </c>
      <c r="E19791" s="46" t="s">
        <v>28515</v>
      </c>
      <c r="F19791" s="121">
        <v>0</v>
      </c>
    </row>
    <row r="19792" spans="4:6" ht="15" customHeight="1">
      <c r="D19792" s="119" t="s">
        <v>28511</v>
      </c>
      <c r="E19792" s="46" t="s">
        <v>28513</v>
      </c>
      <c r="F19792" s="121">
        <v>0</v>
      </c>
    </row>
    <row r="19793" spans="4:6" ht="15" customHeight="1">
      <c r="D19793" s="119" t="s">
        <v>28621</v>
      </c>
      <c r="E19793" s="46" t="s">
        <v>28511</v>
      </c>
      <c r="F19793" s="121">
        <v>116.554</v>
      </c>
    </row>
    <row r="19794" spans="4:6" ht="15" customHeight="1">
      <c r="D19794" s="119" t="s">
        <v>28619</v>
      </c>
      <c r="E19794" s="46" t="s">
        <v>28621</v>
      </c>
      <c r="F19794" s="121">
        <v>143.13640000000001</v>
      </c>
    </row>
    <row r="19795" spans="4:6" ht="15" customHeight="1">
      <c r="D19795" s="119" t="s">
        <v>28509</v>
      </c>
      <c r="E19795" s="46" t="s">
        <v>28619</v>
      </c>
      <c r="F19795" s="121">
        <v>0</v>
      </c>
    </row>
    <row r="19796" spans="4:6" ht="15" customHeight="1">
      <c r="D19796" s="119" t="s">
        <v>28617</v>
      </c>
      <c r="E19796" s="46" t="s">
        <v>28509</v>
      </c>
      <c r="F19796" s="121">
        <v>198.8006</v>
      </c>
    </row>
    <row r="19797" spans="4:6" ht="15" customHeight="1">
      <c r="D19797" s="119" t="s">
        <v>28615</v>
      </c>
      <c r="E19797" s="46" t="s">
        <v>28617</v>
      </c>
      <c r="F19797" s="121">
        <v>330.18959999999998</v>
      </c>
    </row>
    <row r="19798" spans="4:6" ht="15" customHeight="1">
      <c r="D19798" s="119" t="s">
        <v>28613</v>
      </c>
      <c r="E19798" s="46" t="s">
        <v>28615</v>
      </c>
      <c r="F19798" s="121">
        <v>353.77460000000002</v>
      </c>
    </row>
    <row r="19799" spans="4:6" ht="15" customHeight="1">
      <c r="D19799" s="119" t="s">
        <v>28611</v>
      </c>
      <c r="E19799" s="46" t="s">
        <v>28613</v>
      </c>
      <c r="F19799" s="121">
        <v>125.5102</v>
      </c>
    </row>
    <row r="19800" spans="4:6" ht="15" customHeight="1">
      <c r="D19800" s="119" t="s">
        <v>28609</v>
      </c>
      <c r="E19800" s="46" t="s">
        <v>28611</v>
      </c>
      <c r="F19800" s="121">
        <v>154.03540000000001</v>
      </c>
    </row>
    <row r="19801" spans="4:6" ht="15" customHeight="1">
      <c r="D19801" s="119" t="s">
        <v>28607</v>
      </c>
      <c r="E19801" s="46" t="s">
        <v>28609</v>
      </c>
      <c r="F19801" s="121">
        <v>168.29759999999999</v>
      </c>
    </row>
    <row r="19802" spans="4:6" ht="15" customHeight="1">
      <c r="D19802" s="119" t="s">
        <v>28605</v>
      </c>
      <c r="E19802" s="46" t="s">
        <v>28607</v>
      </c>
      <c r="F19802" s="121">
        <v>183.96279999999999</v>
      </c>
    </row>
    <row r="19803" spans="4:6" ht="15" customHeight="1">
      <c r="D19803" s="119" t="s">
        <v>28603</v>
      </c>
      <c r="E19803" s="46" t="s">
        <v>28605</v>
      </c>
      <c r="F19803" s="121">
        <v>165.09479999999999</v>
      </c>
    </row>
    <row r="19804" spans="4:6" ht="15" customHeight="1">
      <c r="D19804" s="119" t="s">
        <v>28601</v>
      </c>
      <c r="E19804" s="46" t="s">
        <v>28603</v>
      </c>
      <c r="F19804" s="121">
        <v>211.08519999999999</v>
      </c>
    </row>
    <row r="19805" spans="4:6" ht="15" customHeight="1">
      <c r="D19805" s="119" t="s">
        <v>28599</v>
      </c>
      <c r="E19805" s="46" t="s">
        <v>28601</v>
      </c>
      <c r="F19805" s="121">
        <v>165.09479999999999</v>
      </c>
    </row>
    <row r="19806" spans="4:6" ht="15" customHeight="1">
      <c r="D19806" s="119" t="s">
        <v>28597</v>
      </c>
      <c r="E19806" s="46" t="s">
        <v>28599</v>
      </c>
      <c r="F19806" s="121">
        <v>168.29759999999999</v>
      </c>
    </row>
    <row r="19807" spans="4:6" ht="15" customHeight="1">
      <c r="D19807" s="119" t="s">
        <v>28595</v>
      </c>
      <c r="E19807" s="46" t="s">
        <v>28597</v>
      </c>
      <c r="F19807" s="121">
        <v>117.9248</v>
      </c>
    </row>
    <row r="19808" spans="4:6" ht="15" customHeight="1">
      <c r="D19808" s="119" t="s">
        <v>36026</v>
      </c>
      <c r="E19808" s="46" t="s">
        <v>28595</v>
      </c>
      <c r="F19808" s="121">
        <v>142.00040000000001</v>
      </c>
    </row>
    <row r="19809" spans="4:6" ht="15" customHeight="1">
      <c r="D19809" s="119" t="s">
        <v>28659</v>
      </c>
      <c r="E19809" s="46" t="s">
        <v>36026</v>
      </c>
      <c r="F19809" s="121">
        <v>111.2478</v>
      </c>
    </row>
    <row r="19810" spans="4:6" ht="15" customHeight="1">
      <c r="D19810" s="119" t="s">
        <v>28657</v>
      </c>
      <c r="E19810" s="46" t="s">
        <v>28659</v>
      </c>
      <c r="F19810" s="121">
        <v>54.197600000000001</v>
      </c>
    </row>
    <row r="19811" spans="4:6" ht="15" customHeight="1">
      <c r="D19811" s="119" t="s">
        <v>28655</v>
      </c>
      <c r="E19811" s="46" t="s">
        <v>28657</v>
      </c>
      <c r="F19811" s="121">
        <v>119.8052</v>
      </c>
    </row>
    <row r="19812" spans="4:6" ht="15" customHeight="1">
      <c r="D19812" s="119" t="s">
        <v>28653</v>
      </c>
      <c r="E19812" s="46" t="s">
        <v>28655</v>
      </c>
      <c r="F19812" s="121">
        <v>119.8052</v>
      </c>
    </row>
    <row r="19813" spans="4:6" ht="15" customHeight="1">
      <c r="D19813" s="119" t="s">
        <v>28651</v>
      </c>
      <c r="E19813" s="46" t="s">
        <v>28653</v>
      </c>
      <c r="F19813" s="121">
        <v>114.1</v>
      </c>
    </row>
    <row r="19814" spans="4:6" ht="15" customHeight="1">
      <c r="D19814" s="119" t="s">
        <v>28663</v>
      </c>
      <c r="E19814" s="46" t="s">
        <v>28651</v>
      </c>
      <c r="F19814" s="121">
        <v>128.46299999999999</v>
      </c>
    </row>
    <row r="19815" spans="4:6" ht="15" customHeight="1">
      <c r="D19815" s="119" t="s">
        <v>28661</v>
      </c>
      <c r="E19815" s="46" t="s">
        <v>28663</v>
      </c>
      <c r="F19815" s="121">
        <v>128.46299999999999</v>
      </c>
    </row>
    <row r="19816" spans="4:6" ht="15" customHeight="1">
      <c r="D19816" s="119" t="s">
        <v>28575</v>
      </c>
      <c r="E19816" s="46" t="s">
        <v>28661</v>
      </c>
      <c r="F19816" s="121">
        <v>55.460799999999999</v>
      </c>
    </row>
    <row r="19817" spans="4:6" ht="15" customHeight="1">
      <c r="D19817" s="119" t="s">
        <v>28667</v>
      </c>
      <c r="E19817" s="46" t="s">
        <v>28575</v>
      </c>
      <c r="F19817" s="121">
        <v>244.5248</v>
      </c>
    </row>
    <row r="19818" spans="4:6" ht="15" customHeight="1">
      <c r="D19818" s="119" t="s">
        <v>28665</v>
      </c>
      <c r="E19818" s="46" t="s">
        <v>28667</v>
      </c>
      <c r="F19818" s="121">
        <v>27.974</v>
      </c>
    </row>
    <row r="19819" spans="4:6" ht="15" customHeight="1">
      <c r="D19819" s="119" t="s">
        <v>28680</v>
      </c>
      <c r="E19819" s="46" t="s">
        <v>28665</v>
      </c>
      <c r="F19819" s="121">
        <v>414.07319999999999</v>
      </c>
    </row>
    <row r="19820" spans="4:6" ht="15" customHeight="1">
      <c r="D19820" s="119" t="s">
        <v>28684</v>
      </c>
      <c r="E19820" s="46" t="s">
        <v>28680</v>
      </c>
      <c r="F19820" s="121">
        <v>89.506799999999998</v>
      </c>
    </row>
    <row r="19821" spans="4:6" ht="15" customHeight="1">
      <c r="D19821" s="119" t="s">
        <v>28682</v>
      </c>
      <c r="E19821" s="46" t="s">
        <v>28684</v>
      </c>
      <c r="F19821" s="121">
        <v>89.506799999999998</v>
      </c>
    </row>
    <row r="19822" spans="4:6" ht="15" customHeight="1">
      <c r="D19822" s="119" t="s">
        <v>28691</v>
      </c>
      <c r="E19822" s="46" t="s">
        <v>28682</v>
      </c>
      <c r="F19822" s="121">
        <v>1110.3579999999999</v>
      </c>
    </row>
    <row r="19823" spans="4:6" ht="15" customHeight="1">
      <c r="D19823" s="119" t="s">
        <v>28689</v>
      </c>
      <c r="E19823" s="46" t="s">
        <v>28691</v>
      </c>
      <c r="F19823" s="121">
        <v>0</v>
      </c>
    </row>
    <row r="19824" spans="4:6" ht="15" customHeight="1">
      <c r="D19824" s="119" t="s">
        <v>28693</v>
      </c>
      <c r="E19824" s="46" t="s">
        <v>28689</v>
      </c>
      <c r="F19824" s="121">
        <v>687.51480000000004</v>
      </c>
    </row>
    <row r="19825" spans="4:6" ht="15" customHeight="1">
      <c r="D19825" s="119" t="s">
        <v>28701</v>
      </c>
      <c r="E19825" s="46" t="s">
        <v>28693</v>
      </c>
      <c r="F19825" s="121">
        <v>114.602</v>
      </c>
    </row>
    <row r="19826" spans="4:6" ht="15" customHeight="1">
      <c r="D19826" s="119" t="s">
        <v>28699</v>
      </c>
      <c r="E19826" s="46" t="s">
        <v>28701</v>
      </c>
      <c r="F19826" s="121">
        <v>114.602</v>
      </c>
    </row>
    <row r="19827" spans="4:6" ht="15" customHeight="1">
      <c r="D19827" s="119" t="s">
        <v>28697</v>
      </c>
      <c r="E19827" s="46" t="s">
        <v>28699</v>
      </c>
      <c r="F19827" s="121">
        <v>114.602</v>
      </c>
    </row>
    <row r="19828" spans="4:6" ht="15" customHeight="1">
      <c r="D19828" s="119" t="s">
        <v>28695</v>
      </c>
      <c r="E19828" s="46" t="s">
        <v>28697</v>
      </c>
      <c r="F19828" s="121">
        <v>114.602</v>
      </c>
    </row>
    <row r="19829" spans="4:6" ht="15" customHeight="1">
      <c r="D19829" s="119" t="s">
        <v>28703</v>
      </c>
      <c r="E19829" s="46" t="s">
        <v>28695</v>
      </c>
      <c r="F19829" s="121">
        <v>62.480200000000004</v>
      </c>
    </row>
    <row r="19830" spans="4:6" ht="15" customHeight="1">
      <c r="D19830" s="119" t="s">
        <v>28762</v>
      </c>
      <c r="E19830" s="46" t="s">
        <v>28703</v>
      </c>
      <c r="F19830" s="121">
        <v>776.58479999999997</v>
      </c>
    </row>
    <row r="19831" spans="4:6" ht="15" customHeight="1">
      <c r="D19831" s="119" t="s">
        <v>28760</v>
      </c>
      <c r="E19831" s="46" t="s">
        <v>28762</v>
      </c>
      <c r="F19831" s="121">
        <v>862.76859999999999</v>
      </c>
    </row>
    <row r="19832" spans="4:6" ht="15" customHeight="1">
      <c r="D19832" s="119" t="s">
        <v>28758</v>
      </c>
      <c r="E19832" s="46" t="s">
        <v>28760</v>
      </c>
      <c r="F19832" s="121">
        <v>776.58479999999997</v>
      </c>
    </row>
    <row r="19833" spans="4:6" ht="15" customHeight="1">
      <c r="D19833" s="119" t="s">
        <v>28756</v>
      </c>
      <c r="E19833" s="46" t="s">
        <v>28758</v>
      </c>
      <c r="F19833" s="121">
        <v>1051.9595999999999</v>
      </c>
    </row>
    <row r="19834" spans="4:6" ht="15" customHeight="1">
      <c r="D19834" s="119" t="s">
        <v>28754</v>
      </c>
      <c r="E19834" s="46" t="s">
        <v>28756</v>
      </c>
      <c r="F19834" s="121">
        <v>1262.9464</v>
      </c>
    </row>
    <row r="19835" spans="4:6" ht="15" customHeight="1">
      <c r="D19835" s="119" t="s">
        <v>28752</v>
      </c>
      <c r="E19835" s="46" t="s">
        <v>28754</v>
      </c>
      <c r="F19835" s="121">
        <v>862.76859999999999</v>
      </c>
    </row>
    <row r="19836" spans="4:6" ht="15" customHeight="1">
      <c r="D19836" s="119" t="s">
        <v>28750</v>
      </c>
      <c r="E19836" s="46" t="s">
        <v>28752</v>
      </c>
      <c r="F19836" s="121">
        <v>648.69140000000004</v>
      </c>
    </row>
    <row r="19837" spans="4:6" ht="15" customHeight="1">
      <c r="D19837" s="119" t="s">
        <v>28748</v>
      </c>
      <c r="E19837" s="46" t="s">
        <v>28750</v>
      </c>
      <c r="F19837" s="121">
        <v>648.69140000000004</v>
      </c>
    </row>
    <row r="19838" spans="4:6" ht="15" customHeight="1">
      <c r="D19838" s="119" t="s">
        <v>28746</v>
      </c>
      <c r="E19838" s="46" t="s">
        <v>28748</v>
      </c>
      <c r="F19838" s="121">
        <v>709.19899999999996</v>
      </c>
    </row>
    <row r="19839" spans="4:6" ht="15" customHeight="1">
      <c r="D19839" s="119" t="s">
        <v>28744</v>
      </c>
      <c r="E19839" s="46" t="s">
        <v>28746</v>
      </c>
      <c r="F19839" s="121">
        <v>709.19899999999996</v>
      </c>
    </row>
    <row r="19840" spans="4:6" ht="15" customHeight="1">
      <c r="D19840" s="119" t="s">
        <v>28742</v>
      </c>
      <c r="E19840" s="46" t="s">
        <v>28744</v>
      </c>
      <c r="F19840" s="121">
        <v>231.9924</v>
      </c>
    </row>
    <row r="19841" spans="4:6" ht="15" customHeight="1">
      <c r="D19841" s="119" t="s">
        <v>28741</v>
      </c>
      <c r="E19841" s="46" t="s">
        <v>28742</v>
      </c>
      <c r="F19841" s="121">
        <v>231.9924</v>
      </c>
    </row>
    <row r="19842" spans="4:6" ht="15" customHeight="1">
      <c r="D19842" s="119" t="s">
        <v>28739</v>
      </c>
      <c r="E19842" s="46" t="s">
        <v>28741</v>
      </c>
      <c r="F19842" s="121">
        <v>281.50920000000002</v>
      </c>
    </row>
    <row r="19843" spans="4:6" ht="15" customHeight="1">
      <c r="D19843" s="119" t="s">
        <v>28738</v>
      </c>
      <c r="E19843" s="46" t="s">
        <v>28739</v>
      </c>
      <c r="F19843" s="121">
        <v>281.50920000000002</v>
      </c>
    </row>
    <row r="19844" spans="4:6" ht="15" customHeight="1">
      <c r="D19844" s="119" t="s">
        <v>584</v>
      </c>
      <c r="E19844" s="46" t="s">
        <v>28738</v>
      </c>
      <c r="F19844" s="121">
        <v>287.30680000000001</v>
      </c>
    </row>
    <row r="19845" spans="4:6" ht="15" customHeight="1">
      <c r="D19845" s="119" t="s">
        <v>28735</v>
      </c>
      <c r="E19845" s="46" t="s">
        <v>584</v>
      </c>
      <c r="F19845" s="121">
        <v>349.54320000000001</v>
      </c>
    </row>
    <row r="19846" spans="4:6" ht="15" customHeight="1">
      <c r="D19846" s="119" t="s">
        <v>28733</v>
      </c>
      <c r="E19846" s="46" t="s">
        <v>28735</v>
      </c>
      <c r="F19846" s="121">
        <v>687.00819999999999</v>
      </c>
    </row>
    <row r="19847" spans="4:6" ht="15" customHeight="1">
      <c r="D19847" s="119" t="s">
        <v>28731</v>
      </c>
      <c r="E19847" s="46" t="s">
        <v>28733</v>
      </c>
      <c r="F19847" s="121">
        <v>687.00819999999999</v>
      </c>
    </row>
    <row r="19848" spans="4:6" ht="15" customHeight="1">
      <c r="D19848" s="119" t="s">
        <v>28729</v>
      </c>
      <c r="E19848" s="46" t="s">
        <v>28731</v>
      </c>
      <c r="F19848" s="121">
        <v>784.41539999999998</v>
      </c>
    </row>
    <row r="19849" spans="4:6" ht="15" customHeight="1">
      <c r="D19849" s="119" t="s">
        <v>28727</v>
      </c>
      <c r="E19849" s="46" t="s">
        <v>28729</v>
      </c>
      <c r="F19849" s="121">
        <v>784.41539999999998</v>
      </c>
    </row>
    <row r="19850" spans="4:6" ht="15" customHeight="1">
      <c r="D19850" s="119" t="s">
        <v>28725</v>
      </c>
      <c r="E19850" s="46" t="s">
        <v>28727</v>
      </c>
      <c r="F19850" s="121">
        <v>597.64099999999996</v>
      </c>
    </row>
    <row r="19851" spans="4:6" ht="15" customHeight="1">
      <c r="D19851" s="119" t="s">
        <v>28723</v>
      </c>
      <c r="E19851" s="46" t="s">
        <v>28725</v>
      </c>
      <c r="F19851" s="121">
        <v>597.64099999999996</v>
      </c>
    </row>
    <row r="19852" spans="4:6" ht="15" customHeight="1">
      <c r="D19852" s="119" t="s">
        <v>28721</v>
      </c>
      <c r="E19852" s="46" t="s">
        <v>28723</v>
      </c>
      <c r="F19852" s="121">
        <v>278.51179999999999</v>
      </c>
    </row>
    <row r="19853" spans="4:6" ht="15" customHeight="1">
      <c r="D19853" s="119" t="s">
        <v>28719</v>
      </c>
      <c r="E19853" s="46" t="s">
        <v>28721</v>
      </c>
      <c r="F19853" s="121">
        <v>278.51179999999999</v>
      </c>
    </row>
    <row r="19854" spans="4:6" ht="15" customHeight="1">
      <c r="D19854" s="119" t="s">
        <v>28717</v>
      </c>
      <c r="E19854" s="46" t="s">
        <v>28719</v>
      </c>
      <c r="F19854" s="121">
        <v>705.4348</v>
      </c>
    </row>
    <row r="19855" spans="4:6" ht="15" customHeight="1">
      <c r="D19855" s="119" t="s">
        <v>28715</v>
      </c>
      <c r="E19855" s="46" t="s">
        <v>28717</v>
      </c>
      <c r="F19855" s="121">
        <v>338.88</v>
      </c>
    </row>
    <row r="19856" spans="4:6" ht="15" customHeight="1">
      <c r="D19856" s="119" t="s">
        <v>28713</v>
      </c>
      <c r="E19856" s="46" t="s">
        <v>28715</v>
      </c>
      <c r="F19856" s="121">
        <v>338.88</v>
      </c>
    </row>
    <row r="19857" spans="4:6" ht="15" customHeight="1">
      <c r="D19857" s="119" t="s">
        <v>28711</v>
      </c>
      <c r="E19857" s="46" t="s">
        <v>28713</v>
      </c>
      <c r="F19857" s="121">
        <v>712.98659999999995</v>
      </c>
    </row>
    <row r="19858" spans="4:6" ht="15" customHeight="1">
      <c r="D19858" s="119" t="s">
        <v>28709</v>
      </c>
      <c r="E19858" s="46" t="s">
        <v>28711</v>
      </c>
      <c r="F19858" s="121">
        <v>712.98659999999995</v>
      </c>
    </row>
    <row r="19859" spans="4:6" ht="15" customHeight="1">
      <c r="D19859" s="119" t="s">
        <v>28707</v>
      </c>
      <c r="E19859" s="46" t="s">
        <v>28709</v>
      </c>
      <c r="F19859" s="121">
        <v>376.8252</v>
      </c>
    </row>
    <row r="19860" spans="4:6" ht="15" customHeight="1">
      <c r="D19860" s="119" t="s">
        <v>28705</v>
      </c>
      <c r="E19860" s="46" t="s">
        <v>28707</v>
      </c>
      <c r="F19860" s="121">
        <v>376.8252</v>
      </c>
    </row>
    <row r="19861" spans="4:6" ht="15" customHeight="1">
      <c r="D19861" s="119" t="s">
        <v>28780</v>
      </c>
      <c r="E19861" s="46" t="s">
        <v>28705</v>
      </c>
      <c r="F19861" s="121">
        <v>290.43220000000002</v>
      </c>
    </row>
    <row r="19862" spans="4:6" ht="15" customHeight="1">
      <c r="D19862" s="119" t="s">
        <v>28778</v>
      </c>
      <c r="E19862" s="46" t="s">
        <v>28780</v>
      </c>
      <c r="F19862" s="121">
        <v>344.875</v>
      </c>
    </row>
    <row r="19863" spans="4:6" ht="15" customHeight="1">
      <c r="D19863" s="119" t="s">
        <v>28776</v>
      </c>
      <c r="E19863" s="46" t="s">
        <v>28778</v>
      </c>
      <c r="F19863" s="121">
        <v>290.43220000000002</v>
      </c>
    </row>
    <row r="19864" spans="4:6" ht="15" customHeight="1">
      <c r="D19864" s="119" t="s">
        <v>28774</v>
      </c>
      <c r="E19864" s="46" t="s">
        <v>28776</v>
      </c>
      <c r="F19864" s="121">
        <v>344.875</v>
      </c>
    </row>
    <row r="19865" spans="4:6" ht="15" customHeight="1">
      <c r="D19865" s="119" t="s">
        <v>28772</v>
      </c>
      <c r="E19865" s="46" t="s">
        <v>28774</v>
      </c>
      <c r="F19865" s="121">
        <v>591.59939999999995</v>
      </c>
    </row>
    <row r="19866" spans="4:6" ht="15" customHeight="1">
      <c r="D19866" s="119" t="s">
        <v>28770</v>
      </c>
      <c r="E19866" s="46" t="s">
        <v>28772</v>
      </c>
      <c r="F19866" s="121">
        <v>637.67719999999997</v>
      </c>
    </row>
    <row r="19867" spans="4:6" ht="15" customHeight="1">
      <c r="D19867" s="119" t="s">
        <v>28768</v>
      </c>
      <c r="E19867" s="46" t="s">
        <v>28770</v>
      </c>
      <c r="F19867" s="121">
        <v>591.59939999999995</v>
      </c>
    </row>
    <row r="19868" spans="4:6" ht="15" customHeight="1">
      <c r="D19868" s="119" t="s">
        <v>28766</v>
      </c>
      <c r="E19868" s="46" t="s">
        <v>28768</v>
      </c>
      <c r="F19868" s="121">
        <v>637.67719999999997</v>
      </c>
    </row>
    <row r="19869" spans="4:6" ht="15" customHeight="1">
      <c r="D19869" s="119" t="s">
        <v>28782</v>
      </c>
      <c r="E19869" s="46" t="s">
        <v>28766</v>
      </c>
      <c r="F19869" s="121">
        <v>292.779</v>
      </c>
    </row>
    <row r="19870" spans="4:6" ht="15" customHeight="1">
      <c r="D19870" s="119" t="s">
        <v>28800</v>
      </c>
      <c r="E19870" s="46" t="s">
        <v>28782</v>
      </c>
      <c r="F19870" s="121">
        <v>824.89319999999998</v>
      </c>
    </row>
    <row r="19871" spans="4:6" ht="15" customHeight="1">
      <c r="D19871" s="119" t="s">
        <v>28798</v>
      </c>
      <c r="E19871" s="46" t="s">
        <v>28800</v>
      </c>
      <c r="F19871" s="121">
        <v>871.36599999999999</v>
      </c>
    </row>
    <row r="19872" spans="4:6" ht="15" customHeight="1">
      <c r="D19872" s="119" t="s">
        <v>28796</v>
      </c>
      <c r="E19872" s="46" t="s">
        <v>28798</v>
      </c>
      <c r="F19872" s="121">
        <v>824.89319999999998</v>
      </c>
    </row>
    <row r="19873" spans="4:6" ht="15" customHeight="1">
      <c r="D19873" s="119" t="s">
        <v>28794</v>
      </c>
      <c r="E19873" s="46" t="s">
        <v>28796</v>
      </c>
      <c r="F19873" s="121">
        <v>824.89319999999998</v>
      </c>
    </row>
    <row r="19874" spans="4:6" ht="15" customHeight="1">
      <c r="D19874" s="119" t="s">
        <v>28792</v>
      </c>
      <c r="E19874" s="46" t="s">
        <v>28794</v>
      </c>
      <c r="F19874" s="121">
        <v>858.00519999999995</v>
      </c>
    </row>
    <row r="19875" spans="4:6" ht="15" customHeight="1">
      <c r="D19875" s="119" t="s">
        <v>28790</v>
      </c>
      <c r="E19875" s="46" t="s">
        <v>28792</v>
      </c>
      <c r="F19875" s="121">
        <v>278.8372</v>
      </c>
    </row>
    <row r="19876" spans="4:6" ht="15" customHeight="1">
      <c r="D19876" s="119" t="s">
        <v>28788</v>
      </c>
      <c r="E19876" s="46" t="s">
        <v>28790</v>
      </c>
      <c r="F19876" s="121">
        <v>278.8372</v>
      </c>
    </row>
    <row r="19877" spans="4:6" ht="15" customHeight="1">
      <c r="D19877" s="119" t="s">
        <v>28786</v>
      </c>
      <c r="E19877" s="46" t="s">
        <v>28788</v>
      </c>
      <c r="F19877" s="121">
        <v>418.25580000000002</v>
      </c>
    </row>
    <row r="19878" spans="4:6" ht="15" customHeight="1">
      <c r="D19878" s="119" t="s">
        <v>28784</v>
      </c>
      <c r="E19878" s="46" t="s">
        <v>28786</v>
      </c>
      <c r="F19878" s="121">
        <v>534.43780000000004</v>
      </c>
    </row>
    <row r="19879" spans="4:6" ht="15" customHeight="1">
      <c r="D19879" s="119" t="s">
        <v>28861</v>
      </c>
      <c r="E19879" s="46" t="s">
        <v>28784</v>
      </c>
      <c r="F19879" s="121">
        <v>709.27819999999997</v>
      </c>
    </row>
    <row r="19880" spans="4:6" ht="15" customHeight="1">
      <c r="D19880" s="119" t="s">
        <v>28860</v>
      </c>
      <c r="E19880" s="46" t="s">
        <v>28861</v>
      </c>
      <c r="F19880" s="121">
        <v>605.19079999999997</v>
      </c>
    </row>
    <row r="19881" spans="4:6" ht="15" customHeight="1">
      <c r="D19881" s="119" t="s">
        <v>28859</v>
      </c>
      <c r="E19881" s="46" t="s">
        <v>28860</v>
      </c>
      <c r="F19881" s="121">
        <v>709.27819999999997</v>
      </c>
    </row>
    <row r="19882" spans="4:6" ht="15" customHeight="1">
      <c r="D19882" s="119" t="s">
        <v>28857</v>
      </c>
      <c r="E19882" s="46" t="s">
        <v>28859</v>
      </c>
      <c r="F19882" s="121">
        <v>709.27819999999997</v>
      </c>
    </row>
    <row r="19883" spans="4:6" ht="15" customHeight="1">
      <c r="D19883" s="119" t="s">
        <v>28855</v>
      </c>
      <c r="E19883" s="46" t="s">
        <v>28857</v>
      </c>
      <c r="F19883" s="121">
        <v>338.93819999999999</v>
      </c>
    </row>
    <row r="19884" spans="4:6" ht="15" customHeight="1">
      <c r="D19884" s="119" t="s">
        <v>28853</v>
      </c>
      <c r="E19884" s="46" t="s">
        <v>28855</v>
      </c>
      <c r="F19884" s="121">
        <v>338.93819999999999</v>
      </c>
    </row>
    <row r="19885" spans="4:6" ht="15" customHeight="1">
      <c r="D19885" s="119" t="s">
        <v>28851</v>
      </c>
      <c r="E19885" s="46" t="s">
        <v>28853</v>
      </c>
      <c r="F19885" s="121">
        <v>328.67919999999998</v>
      </c>
    </row>
    <row r="19886" spans="4:6" ht="15" customHeight="1">
      <c r="D19886" s="119" t="s">
        <v>28849</v>
      </c>
      <c r="E19886" s="46" t="s">
        <v>28851</v>
      </c>
      <c r="F19886" s="121">
        <v>328.67919999999998</v>
      </c>
    </row>
    <row r="19887" spans="4:6" ht="15" customHeight="1">
      <c r="D19887" s="119" t="s">
        <v>28847</v>
      </c>
      <c r="E19887" s="46" t="s">
        <v>28849</v>
      </c>
      <c r="F19887" s="121">
        <v>779.02459999999996</v>
      </c>
    </row>
    <row r="19888" spans="4:6" ht="15" customHeight="1">
      <c r="D19888" s="119" t="s">
        <v>28845</v>
      </c>
      <c r="E19888" s="46" t="s">
        <v>28847</v>
      </c>
      <c r="F19888" s="121">
        <v>779.02459999999996</v>
      </c>
    </row>
    <row r="19889" spans="4:6" ht="15" customHeight="1">
      <c r="D19889" s="119" t="s">
        <v>28843</v>
      </c>
      <c r="E19889" s="46" t="s">
        <v>28845</v>
      </c>
      <c r="F19889" s="121">
        <v>897.91380000000004</v>
      </c>
    </row>
    <row r="19890" spans="4:6" ht="15" customHeight="1">
      <c r="D19890" s="119" t="s">
        <v>28841</v>
      </c>
      <c r="E19890" s="46" t="s">
        <v>28843</v>
      </c>
      <c r="F19890" s="121">
        <v>897.91380000000004</v>
      </c>
    </row>
    <row r="19891" spans="4:6" ht="15" customHeight="1">
      <c r="D19891" s="119" t="s">
        <v>28840</v>
      </c>
      <c r="E19891" s="46" t="s">
        <v>28841</v>
      </c>
      <c r="F19891" s="121">
        <v>970.27800000000002</v>
      </c>
    </row>
    <row r="19892" spans="4:6" ht="15" customHeight="1">
      <c r="D19892" s="119" t="s">
        <v>28838</v>
      </c>
      <c r="E19892" s="46" t="s">
        <v>28840</v>
      </c>
      <c r="F19892" s="121">
        <v>970.27800000000002</v>
      </c>
    </row>
    <row r="19893" spans="4:6" ht="15" customHeight="1">
      <c r="D19893" s="119" t="s">
        <v>28836</v>
      </c>
      <c r="E19893" s="46" t="s">
        <v>28838</v>
      </c>
      <c r="F19893" s="121">
        <v>808.57180000000005</v>
      </c>
    </row>
    <row r="19894" spans="4:6" ht="15" customHeight="1">
      <c r="D19894" s="119" t="s">
        <v>28834</v>
      </c>
      <c r="E19894" s="46" t="s">
        <v>28836</v>
      </c>
      <c r="F19894" s="121">
        <v>808.57180000000005</v>
      </c>
    </row>
    <row r="19895" spans="4:6" ht="15" customHeight="1">
      <c r="D19895" s="119" t="s">
        <v>28832</v>
      </c>
      <c r="E19895" s="46" t="s">
        <v>28834</v>
      </c>
      <c r="F19895" s="121">
        <v>945.40020000000004</v>
      </c>
    </row>
    <row r="19896" spans="4:6" ht="15" customHeight="1">
      <c r="D19896" s="119" t="s">
        <v>28830</v>
      </c>
      <c r="E19896" s="46" t="s">
        <v>28832</v>
      </c>
      <c r="F19896" s="121">
        <v>945.40020000000004</v>
      </c>
    </row>
    <row r="19897" spans="4:6" ht="15" customHeight="1">
      <c r="D19897" s="119" t="s">
        <v>28828</v>
      </c>
      <c r="E19897" s="46" t="s">
        <v>28830</v>
      </c>
      <c r="F19897" s="121">
        <v>1094.6756</v>
      </c>
    </row>
    <row r="19898" spans="4:6" ht="15" customHeight="1">
      <c r="D19898" s="119" t="s">
        <v>28826</v>
      </c>
      <c r="E19898" s="46" t="s">
        <v>28828</v>
      </c>
      <c r="F19898" s="121">
        <v>1094.6756</v>
      </c>
    </row>
    <row r="19899" spans="4:6" ht="15" customHeight="1">
      <c r="D19899" s="119" t="s">
        <v>28824</v>
      </c>
      <c r="E19899" s="46" t="s">
        <v>28826</v>
      </c>
      <c r="F19899" s="121">
        <v>319.96559999999999</v>
      </c>
    </row>
    <row r="19900" spans="4:6" ht="15" customHeight="1">
      <c r="D19900" s="119" t="s">
        <v>28822</v>
      </c>
      <c r="E19900" s="46" t="s">
        <v>28824</v>
      </c>
      <c r="F19900" s="121">
        <v>319.96559999999999</v>
      </c>
    </row>
    <row r="19901" spans="4:6" ht="15" customHeight="1">
      <c r="D19901" s="119" t="s">
        <v>28820</v>
      </c>
      <c r="E19901" s="46" t="s">
        <v>28822</v>
      </c>
      <c r="F19901" s="121">
        <v>319.96559999999999</v>
      </c>
    </row>
    <row r="19902" spans="4:6" ht="15" customHeight="1">
      <c r="D19902" s="119" t="s">
        <v>28818</v>
      </c>
      <c r="E19902" s="46" t="s">
        <v>28820</v>
      </c>
      <c r="F19902" s="121">
        <v>605.19079999999997</v>
      </c>
    </row>
    <row r="19903" spans="4:6" ht="15" customHeight="1">
      <c r="D19903" s="119" t="s">
        <v>28816</v>
      </c>
      <c r="E19903" s="46" t="s">
        <v>28818</v>
      </c>
      <c r="F19903" s="121">
        <v>605.19079999999997</v>
      </c>
    </row>
    <row r="19904" spans="4:6" ht="15" customHeight="1">
      <c r="D19904" s="119" t="s">
        <v>28814</v>
      </c>
      <c r="E19904" s="46" t="s">
        <v>28816</v>
      </c>
      <c r="F19904" s="121">
        <v>835.34040000000005</v>
      </c>
    </row>
    <row r="19905" spans="4:6" ht="15" customHeight="1">
      <c r="D19905" s="119" t="s">
        <v>28812</v>
      </c>
      <c r="E19905" s="46" t="s">
        <v>28814</v>
      </c>
      <c r="F19905" s="121">
        <v>709.27819999999997</v>
      </c>
    </row>
    <row r="19906" spans="4:6" ht="15" customHeight="1">
      <c r="D19906" s="119" t="s">
        <v>28810</v>
      </c>
      <c r="E19906" s="46" t="s">
        <v>28812</v>
      </c>
      <c r="F19906" s="121">
        <v>709.27819999999997</v>
      </c>
    </row>
    <row r="19907" spans="4:6" ht="15" customHeight="1">
      <c r="D19907" s="119" t="s">
        <v>28808</v>
      </c>
      <c r="E19907" s="46" t="s">
        <v>28810</v>
      </c>
      <c r="F19907" s="121">
        <v>881.85019999999997</v>
      </c>
    </row>
    <row r="19908" spans="4:6" ht="15" customHeight="1">
      <c r="D19908" s="119" t="s">
        <v>28806</v>
      </c>
      <c r="E19908" s="46" t="s">
        <v>28808</v>
      </c>
      <c r="F19908" s="121">
        <v>881.85019999999997</v>
      </c>
    </row>
    <row r="19909" spans="4:6" ht="15" customHeight="1">
      <c r="D19909" s="119" t="s">
        <v>28804</v>
      </c>
      <c r="E19909" s="46" t="s">
        <v>28806</v>
      </c>
      <c r="F19909" s="121">
        <v>1011.5346</v>
      </c>
    </row>
    <row r="19910" spans="4:6" ht="15" customHeight="1">
      <c r="D19910" s="119" t="s">
        <v>28802</v>
      </c>
      <c r="E19910" s="46" t="s">
        <v>28804</v>
      </c>
      <c r="F19910" s="121">
        <v>1011.5346</v>
      </c>
    </row>
    <row r="19911" spans="4:6" ht="15" customHeight="1">
      <c r="D19911" s="119" t="s">
        <v>28764</v>
      </c>
      <c r="E19911" s="46" t="s">
        <v>28802</v>
      </c>
      <c r="F19911" s="121">
        <v>490.40480000000002</v>
      </c>
    </row>
    <row r="19912" spans="4:6" ht="15" customHeight="1">
      <c r="D19912" s="119" t="s">
        <v>28867</v>
      </c>
      <c r="E19912" s="46" t="s">
        <v>28764</v>
      </c>
      <c r="F19912" s="121">
        <v>203.435</v>
      </c>
    </row>
    <row r="19913" spans="4:6" ht="15" customHeight="1">
      <c r="D19913" s="119" t="s">
        <v>28865</v>
      </c>
      <c r="E19913" s="46" t="s">
        <v>28867</v>
      </c>
      <c r="F19913" s="121">
        <v>543.46979999999996</v>
      </c>
    </row>
    <row r="19914" spans="4:6" ht="15" customHeight="1">
      <c r="D19914" s="119" t="s">
        <v>28863</v>
      </c>
      <c r="E19914" s="46" t="s">
        <v>28865</v>
      </c>
      <c r="F19914" s="121">
        <v>543.46979999999996</v>
      </c>
    </row>
    <row r="19915" spans="4:6" ht="15" customHeight="1">
      <c r="D19915" s="119" t="s">
        <v>34714</v>
      </c>
      <c r="E19915" s="46" t="s">
        <v>28863</v>
      </c>
      <c r="F19915" s="121">
        <v>665.976</v>
      </c>
    </row>
    <row r="19916" spans="4:6" ht="15" customHeight="1">
      <c r="D19916" s="119" t="s">
        <v>34715</v>
      </c>
      <c r="E19916" s="46" t="s">
        <v>34714</v>
      </c>
      <c r="F19916" s="121">
        <v>665.976</v>
      </c>
    </row>
    <row r="19917" spans="4:6" ht="15" customHeight="1">
      <c r="D19917" s="119" t="s">
        <v>28903</v>
      </c>
      <c r="E19917" s="46" t="s">
        <v>34715</v>
      </c>
      <c r="F19917" s="121">
        <v>389.53539999999998</v>
      </c>
    </row>
    <row r="19918" spans="4:6" ht="15" customHeight="1">
      <c r="D19918" s="119" t="s">
        <v>28902</v>
      </c>
      <c r="E19918" s="46" t="s">
        <v>28903</v>
      </c>
      <c r="F19918" s="121">
        <v>110.623</v>
      </c>
    </row>
    <row r="19919" spans="4:6" ht="15" customHeight="1">
      <c r="D19919" s="119" t="s">
        <v>28900</v>
      </c>
      <c r="E19919" s="46" t="s">
        <v>28902</v>
      </c>
      <c r="F19919" s="121">
        <v>372.2244</v>
      </c>
    </row>
    <row r="19920" spans="4:6" ht="15" customHeight="1">
      <c r="D19920" s="119" t="s">
        <v>28898</v>
      </c>
      <c r="E19920" s="46" t="s">
        <v>28900</v>
      </c>
      <c r="F19920" s="121">
        <v>372.2244</v>
      </c>
    </row>
    <row r="19921" spans="4:6" ht="15" customHeight="1">
      <c r="D19921" s="119" t="s">
        <v>28896</v>
      </c>
      <c r="E19921" s="46" t="s">
        <v>28898</v>
      </c>
      <c r="F19921" s="121">
        <v>507.85539999999997</v>
      </c>
    </row>
    <row r="19922" spans="4:6" ht="15" customHeight="1">
      <c r="D19922" s="119" t="s">
        <v>28894</v>
      </c>
      <c r="E19922" s="46" t="s">
        <v>28896</v>
      </c>
      <c r="F19922" s="121">
        <v>507.85539999999997</v>
      </c>
    </row>
    <row r="19923" spans="4:6" ht="15" customHeight="1">
      <c r="D19923" s="119" t="s">
        <v>28892</v>
      </c>
      <c r="E19923" s="46" t="s">
        <v>28894</v>
      </c>
      <c r="F19923" s="121">
        <v>350.68419999999998</v>
      </c>
    </row>
    <row r="19924" spans="4:6" ht="15" customHeight="1">
      <c r="D19924" s="119" t="s">
        <v>28891</v>
      </c>
      <c r="E19924" s="46" t="s">
        <v>28892</v>
      </c>
      <c r="F19924" s="121">
        <v>615.20759999999996</v>
      </c>
    </row>
    <row r="19925" spans="4:6" ht="15" customHeight="1">
      <c r="D19925" s="119" t="s">
        <v>28889</v>
      </c>
      <c r="E19925" s="46" t="s">
        <v>28891</v>
      </c>
      <c r="F19925" s="121">
        <v>615.20759999999996</v>
      </c>
    </row>
    <row r="19926" spans="4:6" ht="15" customHeight="1">
      <c r="D19926" s="119" t="s">
        <v>28888</v>
      </c>
      <c r="E19926" s="46" t="s">
        <v>28889</v>
      </c>
      <c r="F19926" s="121">
        <v>818.29399999999998</v>
      </c>
    </row>
    <row r="19927" spans="4:6" ht="15" customHeight="1">
      <c r="D19927" s="119" t="s">
        <v>28886</v>
      </c>
      <c r="E19927" s="46" t="s">
        <v>28888</v>
      </c>
      <c r="F19927" s="121">
        <v>818.29399999999998</v>
      </c>
    </row>
    <row r="19928" spans="4:6" ht="15" customHeight="1">
      <c r="D19928" s="119" t="s">
        <v>28885</v>
      </c>
      <c r="E19928" s="46" t="s">
        <v>28886</v>
      </c>
      <c r="F19928" s="121">
        <v>930.47940000000006</v>
      </c>
    </row>
    <row r="19929" spans="4:6" ht="15" customHeight="1">
      <c r="D19929" s="119" t="s">
        <v>28883</v>
      </c>
      <c r="E19929" s="46" t="s">
        <v>28885</v>
      </c>
      <c r="F19929" s="121">
        <v>930.47940000000006</v>
      </c>
    </row>
    <row r="19930" spans="4:6" ht="15" customHeight="1">
      <c r="D19930" s="119" t="s">
        <v>28881</v>
      </c>
      <c r="E19930" s="46" t="s">
        <v>28883</v>
      </c>
      <c r="F19930" s="121">
        <v>739.56899999999996</v>
      </c>
    </row>
    <row r="19931" spans="4:6" ht="15" customHeight="1">
      <c r="D19931" s="119" t="s">
        <v>28879</v>
      </c>
      <c r="E19931" s="46" t="s">
        <v>28881</v>
      </c>
      <c r="F19931" s="121">
        <v>734.24800000000005</v>
      </c>
    </row>
    <row r="19932" spans="4:6" ht="15" customHeight="1">
      <c r="D19932" s="119" t="s">
        <v>28877</v>
      </c>
      <c r="E19932" s="46" t="s">
        <v>28879</v>
      </c>
      <c r="F19932" s="121">
        <v>734.24800000000005</v>
      </c>
    </row>
    <row r="19933" spans="4:6" ht="15" customHeight="1">
      <c r="D19933" s="119" t="s">
        <v>28875</v>
      </c>
      <c r="E19933" s="46" t="s">
        <v>28877</v>
      </c>
      <c r="F19933" s="121">
        <v>846.45659999999998</v>
      </c>
    </row>
    <row r="19934" spans="4:6" ht="15" customHeight="1">
      <c r="D19934" s="119" t="s">
        <v>28874</v>
      </c>
      <c r="E19934" s="46" t="s">
        <v>28875</v>
      </c>
      <c r="F19934" s="121">
        <v>840.50819999999999</v>
      </c>
    </row>
    <row r="19935" spans="4:6" ht="15" customHeight="1">
      <c r="D19935" s="119" t="s">
        <v>28872</v>
      </c>
      <c r="E19935" s="46" t="s">
        <v>28874</v>
      </c>
      <c r="F19935" s="121">
        <v>840.50819999999999</v>
      </c>
    </row>
    <row r="19936" spans="4:6" ht="15" customHeight="1">
      <c r="D19936" s="119" t="s">
        <v>28871</v>
      </c>
      <c r="E19936" s="46" t="s">
        <v>28872</v>
      </c>
      <c r="F19936" s="121">
        <v>907.08040000000005</v>
      </c>
    </row>
    <row r="19937" spans="4:6" ht="15" customHeight="1">
      <c r="D19937" s="119" t="s">
        <v>28869</v>
      </c>
      <c r="E19937" s="46" t="s">
        <v>28871</v>
      </c>
      <c r="F19937" s="121">
        <v>907.08040000000005</v>
      </c>
    </row>
    <row r="19938" spans="4:6" ht="15" customHeight="1">
      <c r="D19938" s="119" t="s">
        <v>28931</v>
      </c>
      <c r="E19938" s="46" t="s">
        <v>28869</v>
      </c>
      <c r="F19938" s="121">
        <v>115.6942</v>
      </c>
    </row>
    <row r="19939" spans="4:6" ht="15" customHeight="1">
      <c r="D19939" s="119" t="s">
        <v>28929</v>
      </c>
      <c r="E19939" s="46" t="s">
        <v>28931</v>
      </c>
      <c r="F19939" s="121">
        <v>100.75320000000001</v>
      </c>
    </row>
    <row r="19940" spans="4:6" ht="15" customHeight="1">
      <c r="D19940" s="119" t="s">
        <v>28927</v>
      </c>
      <c r="E19940" s="46" t="s">
        <v>28929</v>
      </c>
      <c r="F19940" s="121">
        <v>118.99379999999999</v>
      </c>
    </row>
    <row r="19941" spans="4:6" ht="15" customHeight="1">
      <c r="D19941" s="119" t="s">
        <v>28925</v>
      </c>
      <c r="E19941" s="46" t="s">
        <v>28927</v>
      </c>
      <c r="F19941" s="121">
        <v>85.742400000000004</v>
      </c>
    </row>
    <row r="19942" spans="4:6" ht="15" customHeight="1">
      <c r="D19942" s="119" t="s">
        <v>28923</v>
      </c>
      <c r="E19942" s="46" t="s">
        <v>28925</v>
      </c>
      <c r="F19942" s="121">
        <v>163.90979999999999</v>
      </c>
    </row>
    <row r="19943" spans="4:6" ht="15" customHeight="1">
      <c r="D19943" s="119" t="s">
        <v>28921</v>
      </c>
      <c r="E19943" s="46" t="s">
        <v>28923</v>
      </c>
      <c r="F19943" s="121">
        <v>137.1182</v>
      </c>
    </row>
    <row r="19944" spans="4:6" ht="15" customHeight="1">
      <c r="D19944" s="119" t="s">
        <v>28919</v>
      </c>
      <c r="E19944" s="46" t="s">
        <v>28921</v>
      </c>
      <c r="F19944" s="121">
        <v>257.78500000000003</v>
      </c>
    </row>
    <row r="19945" spans="4:6" ht="15" customHeight="1">
      <c r="D19945" s="119" t="s">
        <v>28917</v>
      </c>
      <c r="E19945" s="46" t="s">
        <v>28919</v>
      </c>
      <c r="F19945" s="121">
        <v>198.625</v>
      </c>
    </row>
    <row r="19946" spans="4:6" ht="15" customHeight="1">
      <c r="D19946" s="119" t="s">
        <v>28915</v>
      </c>
      <c r="E19946" s="46" t="s">
        <v>28917</v>
      </c>
      <c r="F19946" s="121">
        <v>121.3638</v>
      </c>
    </row>
    <row r="19947" spans="4:6" ht="15" customHeight="1">
      <c r="D19947" s="119" t="s">
        <v>28913</v>
      </c>
      <c r="E19947" s="46" t="s">
        <v>28915</v>
      </c>
      <c r="F19947" s="121">
        <v>104.7962</v>
      </c>
    </row>
    <row r="19948" spans="4:6" ht="15" customHeight="1">
      <c r="D19948" s="119" t="s">
        <v>28911</v>
      </c>
      <c r="E19948" s="46" t="s">
        <v>28913</v>
      </c>
      <c r="F19948" s="121">
        <v>199.92619999999999</v>
      </c>
    </row>
    <row r="19949" spans="4:6" ht="15" customHeight="1">
      <c r="D19949" s="119" t="s">
        <v>28909</v>
      </c>
      <c r="E19949" s="46" t="s">
        <v>28911</v>
      </c>
      <c r="F19949" s="121">
        <v>177.5264</v>
      </c>
    </row>
    <row r="19950" spans="4:6" ht="15" customHeight="1">
      <c r="D19950" s="119" t="s">
        <v>28907</v>
      </c>
      <c r="E19950" s="46" t="s">
        <v>28909</v>
      </c>
      <c r="F19950" s="121">
        <v>209.61580000000001</v>
      </c>
    </row>
    <row r="19951" spans="4:6" ht="15" customHeight="1">
      <c r="D19951" s="119" t="s">
        <v>28905</v>
      </c>
      <c r="E19951" s="46" t="s">
        <v>28907</v>
      </c>
      <c r="F19951" s="121">
        <v>178.61840000000001</v>
      </c>
    </row>
    <row r="19952" spans="4:6" ht="15" customHeight="1">
      <c r="D19952" s="119" t="s">
        <v>28933</v>
      </c>
      <c r="E19952" s="46" t="s">
        <v>28905</v>
      </c>
      <c r="F19952" s="121">
        <v>816.64419999999996</v>
      </c>
    </row>
    <row r="19953" spans="4:6" ht="15" customHeight="1">
      <c r="D19953" s="119" t="s">
        <v>7638</v>
      </c>
      <c r="E19953" s="46" t="s">
        <v>28933</v>
      </c>
      <c r="F19953" s="121">
        <v>470.69</v>
      </c>
    </row>
    <row r="19954" spans="4:6" ht="15" customHeight="1">
      <c r="D19954" s="119" t="s">
        <v>28942</v>
      </c>
      <c r="E19954" s="46" t="s">
        <v>7638</v>
      </c>
      <c r="F19954" s="121">
        <v>1571.712</v>
      </c>
    </row>
    <row r="19955" spans="4:6" ht="15" customHeight="1">
      <c r="D19955" s="119" t="s">
        <v>28940</v>
      </c>
      <c r="E19955" s="46" t="s">
        <v>28942</v>
      </c>
      <c r="F19955" s="121">
        <v>1701.1622</v>
      </c>
    </row>
    <row r="19956" spans="4:6" ht="15" customHeight="1">
      <c r="D19956" s="119" t="s">
        <v>28938</v>
      </c>
      <c r="E19956" s="46" t="s">
        <v>28940</v>
      </c>
      <c r="F19956" s="121">
        <v>1455.4136000000001</v>
      </c>
    </row>
    <row r="19957" spans="4:6" ht="15" customHeight="1">
      <c r="D19957" s="119" t="s">
        <v>28936</v>
      </c>
      <c r="E19957" s="46" t="s">
        <v>28938</v>
      </c>
      <c r="F19957" s="121">
        <v>1583.8414</v>
      </c>
    </row>
    <row r="19958" spans="4:6" ht="15" customHeight="1">
      <c r="D19958" s="119" t="s">
        <v>28948</v>
      </c>
      <c r="E19958" s="46" t="s">
        <v>28936</v>
      </c>
      <c r="F19958" s="121">
        <v>489.80079999999998</v>
      </c>
    </row>
    <row r="19959" spans="4:6" ht="15" customHeight="1">
      <c r="D19959" s="119" t="s">
        <v>28946</v>
      </c>
      <c r="E19959" s="46" t="s">
        <v>28948</v>
      </c>
      <c r="F19959" s="121">
        <v>354.79700000000003</v>
      </c>
    </row>
    <row r="19960" spans="4:6" ht="15" customHeight="1">
      <c r="D19960" s="119" t="s">
        <v>28944</v>
      </c>
      <c r="E19960" s="46" t="s">
        <v>28946</v>
      </c>
      <c r="F19960" s="121">
        <v>354.37880000000001</v>
      </c>
    </row>
    <row r="19961" spans="4:6" ht="15" customHeight="1">
      <c r="D19961" s="119" t="s">
        <v>5553</v>
      </c>
      <c r="E19961" s="46" t="s">
        <v>28944</v>
      </c>
      <c r="F19961" s="121">
        <v>174.2732</v>
      </c>
    </row>
    <row r="19962" spans="4:6" ht="15" customHeight="1">
      <c r="D19962" s="119" t="s">
        <v>8642</v>
      </c>
      <c r="E19962" s="46" t="s">
        <v>5553</v>
      </c>
      <c r="F19962" s="121">
        <v>111.62779999999999</v>
      </c>
    </row>
    <row r="19963" spans="4:6" ht="15" customHeight="1">
      <c r="D19963" s="119" t="s">
        <v>8651</v>
      </c>
      <c r="E19963" s="46" t="s">
        <v>8642</v>
      </c>
      <c r="F19963" s="121">
        <v>114.0908</v>
      </c>
    </row>
    <row r="19964" spans="4:6" ht="15" customHeight="1">
      <c r="D19964" s="119" t="s">
        <v>29071</v>
      </c>
      <c r="E19964" s="46" t="s">
        <v>8651</v>
      </c>
      <c r="F19964" s="121">
        <v>155.56780000000001</v>
      </c>
    </row>
    <row r="19965" spans="4:6" ht="15" customHeight="1">
      <c r="D19965" s="119" t="s">
        <v>29069</v>
      </c>
      <c r="E19965" s="46" t="s">
        <v>29071</v>
      </c>
      <c r="F19965" s="121">
        <v>110.0848</v>
      </c>
    </row>
    <row r="19966" spans="4:6" ht="15" customHeight="1">
      <c r="D19966" s="119" t="s">
        <v>29067</v>
      </c>
      <c r="E19966" s="46" t="s">
        <v>29069</v>
      </c>
      <c r="F19966" s="121">
        <v>124.431</v>
      </c>
    </row>
    <row r="19967" spans="4:6" ht="15" customHeight="1">
      <c r="D19967" s="119" t="s">
        <v>29065</v>
      </c>
      <c r="E19967" s="46" t="s">
        <v>29067</v>
      </c>
      <c r="F19967" s="121">
        <v>131.60419999999999</v>
      </c>
    </row>
    <row r="19968" spans="4:6" ht="15" customHeight="1">
      <c r="D19968" s="119" t="s">
        <v>2953</v>
      </c>
      <c r="E19968" s="46" t="s">
        <v>29065</v>
      </c>
      <c r="F19968" s="121">
        <v>127.1032</v>
      </c>
    </row>
    <row r="19969" spans="4:6" ht="15" customHeight="1">
      <c r="D19969" s="119" t="s">
        <v>29092</v>
      </c>
      <c r="E19969" s="46" t="s">
        <v>2953</v>
      </c>
      <c r="F19969" s="121">
        <v>150.07239999999999</v>
      </c>
    </row>
    <row r="19970" spans="4:6" ht="15" customHeight="1">
      <c r="D19970" s="119" t="s">
        <v>3154</v>
      </c>
      <c r="E19970" s="46" t="s">
        <v>29092</v>
      </c>
      <c r="F19970" s="121">
        <v>99.382199999999997</v>
      </c>
    </row>
    <row r="19971" spans="4:6" ht="15" customHeight="1">
      <c r="D19971" s="119" t="s">
        <v>29089</v>
      </c>
      <c r="E19971" s="46" t="s">
        <v>3154</v>
      </c>
      <c r="F19971" s="121">
        <v>108.89279999999999</v>
      </c>
    </row>
    <row r="19972" spans="4:6" ht="15" customHeight="1">
      <c r="D19972" s="119" t="s">
        <v>29088</v>
      </c>
      <c r="E19972" s="46" t="s">
        <v>29089</v>
      </c>
      <c r="F19972" s="121">
        <v>112.8476</v>
      </c>
    </row>
    <row r="19973" spans="4:6" ht="15" customHeight="1">
      <c r="D19973" s="119" t="s">
        <v>29087</v>
      </c>
      <c r="E19973" s="46" t="s">
        <v>29088</v>
      </c>
      <c r="F19973" s="121">
        <v>240.34139999999999</v>
      </c>
    </row>
    <row r="19974" spans="4:6" ht="15" customHeight="1">
      <c r="D19974" s="119" t="s">
        <v>29085</v>
      </c>
      <c r="E19974" s="46" t="s">
        <v>29087</v>
      </c>
      <c r="F19974" s="121">
        <v>240.34139999999999</v>
      </c>
    </row>
    <row r="19975" spans="4:6" ht="15" customHeight="1">
      <c r="D19975" s="119" t="s">
        <v>29083</v>
      </c>
      <c r="E19975" s="46" t="s">
        <v>29085</v>
      </c>
      <c r="F19975" s="121">
        <v>195.20920000000001</v>
      </c>
    </row>
    <row r="19976" spans="4:6" ht="15" customHeight="1">
      <c r="D19976" s="119" t="s">
        <v>29081</v>
      </c>
      <c r="E19976" s="46" t="s">
        <v>29083</v>
      </c>
      <c r="F19976" s="121">
        <v>106.5112</v>
      </c>
    </row>
    <row r="19977" spans="4:6" ht="15" customHeight="1">
      <c r="D19977" s="119" t="s">
        <v>29079</v>
      </c>
      <c r="E19977" s="46" t="s">
        <v>29081</v>
      </c>
      <c r="F19977" s="121">
        <v>130.27959999999999</v>
      </c>
    </row>
    <row r="19978" spans="4:6" ht="15" customHeight="1">
      <c r="D19978" s="119" t="s">
        <v>3169</v>
      </c>
      <c r="E19978" s="46" t="s">
        <v>29079</v>
      </c>
      <c r="F19978" s="121">
        <v>135.8064</v>
      </c>
    </row>
    <row r="19979" spans="4:6" ht="15" customHeight="1">
      <c r="D19979" s="119" t="s">
        <v>29076</v>
      </c>
      <c r="E19979" s="46" t="s">
        <v>3169</v>
      </c>
      <c r="F19979" s="121">
        <v>166.69820000000001</v>
      </c>
    </row>
    <row r="19980" spans="4:6" ht="15" customHeight="1">
      <c r="D19980" s="119" t="s">
        <v>3178</v>
      </c>
      <c r="E19980" s="46" t="s">
        <v>29076</v>
      </c>
      <c r="F19980" s="121">
        <v>138.9726</v>
      </c>
    </row>
    <row r="19981" spans="4:6" ht="15" customHeight="1">
      <c r="D19981" s="119" t="s">
        <v>29073</v>
      </c>
      <c r="E19981" s="46" t="s">
        <v>3178</v>
      </c>
      <c r="F19981" s="121">
        <v>169.07980000000001</v>
      </c>
    </row>
    <row r="19982" spans="4:6" ht="15" customHeight="1">
      <c r="D19982" s="119" t="s">
        <v>913</v>
      </c>
      <c r="E19982" s="46" t="s">
        <v>29073</v>
      </c>
      <c r="F19982" s="121">
        <v>152.17080000000001</v>
      </c>
    </row>
    <row r="19983" spans="4:6" ht="15" customHeight="1">
      <c r="D19983" s="119" t="s">
        <v>921</v>
      </c>
      <c r="E19983" s="46" t="s">
        <v>913</v>
      </c>
      <c r="F19983" s="121">
        <v>171.19200000000001</v>
      </c>
    </row>
    <row r="19984" spans="4:6" ht="15" customHeight="1">
      <c r="D19984" s="119" t="s">
        <v>930</v>
      </c>
      <c r="E19984" s="46" t="s">
        <v>921</v>
      </c>
      <c r="F19984" s="121">
        <v>180.7004</v>
      </c>
    </row>
    <row r="19985" spans="4:6" ht="15" customHeight="1">
      <c r="D19985" s="119" t="s">
        <v>1067</v>
      </c>
      <c r="E19985" s="46" t="s">
        <v>930</v>
      </c>
      <c r="F19985" s="121">
        <v>105.958</v>
      </c>
    </row>
    <row r="19986" spans="4:6" ht="15" customHeight="1">
      <c r="D19986" s="119" t="s">
        <v>29059</v>
      </c>
      <c r="E19986" s="46" t="s">
        <v>1067</v>
      </c>
      <c r="F19986" s="121">
        <v>92.945599999999999</v>
      </c>
    </row>
    <row r="19987" spans="4:6" ht="15" customHeight="1">
      <c r="D19987" s="119" t="s">
        <v>29057</v>
      </c>
      <c r="E19987" s="46" t="s">
        <v>29059</v>
      </c>
      <c r="F19987" s="121">
        <v>92.945599999999999</v>
      </c>
    </row>
    <row r="19988" spans="4:6" ht="15" customHeight="1">
      <c r="D19988" s="119" t="s">
        <v>1078</v>
      </c>
      <c r="E19988" s="46" t="s">
        <v>29057</v>
      </c>
      <c r="F19988" s="121">
        <v>99.335599999999999</v>
      </c>
    </row>
    <row r="19989" spans="4:6" ht="15" customHeight="1">
      <c r="D19989" s="119" t="s">
        <v>29054</v>
      </c>
      <c r="E19989" s="46" t="s">
        <v>1078</v>
      </c>
      <c r="F19989" s="121">
        <v>92.945599999999999</v>
      </c>
    </row>
    <row r="19990" spans="4:6" ht="15" customHeight="1">
      <c r="D19990" s="119" t="s">
        <v>29052</v>
      </c>
      <c r="E19990" s="46" t="s">
        <v>29054</v>
      </c>
      <c r="F19990" s="121">
        <v>92.945599999999999</v>
      </c>
    </row>
    <row r="19991" spans="4:6" ht="15" customHeight="1">
      <c r="D19991" s="119" t="s">
        <v>29050</v>
      </c>
      <c r="E19991" s="46" t="s">
        <v>29052</v>
      </c>
      <c r="F19991" s="121">
        <v>96.547399999999996</v>
      </c>
    </row>
    <row r="19992" spans="4:6" ht="15" customHeight="1">
      <c r="D19992" s="119" t="s">
        <v>29048</v>
      </c>
      <c r="E19992" s="46" t="s">
        <v>29050</v>
      </c>
      <c r="F19992" s="121">
        <v>124.2684</v>
      </c>
    </row>
    <row r="19993" spans="4:6" ht="15" customHeight="1">
      <c r="D19993" s="119" t="s">
        <v>29046</v>
      </c>
      <c r="E19993" s="46" t="s">
        <v>29048</v>
      </c>
      <c r="F19993" s="121">
        <v>96.547399999999996</v>
      </c>
    </row>
    <row r="19994" spans="4:6" ht="15" customHeight="1">
      <c r="D19994" s="119" t="s">
        <v>29044</v>
      </c>
      <c r="E19994" s="46" t="s">
        <v>29046</v>
      </c>
      <c r="F19994" s="121">
        <v>124.2684</v>
      </c>
    </row>
    <row r="19995" spans="4:6" ht="15" customHeight="1">
      <c r="D19995" s="119" t="s">
        <v>29042</v>
      </c>
      <c r="E19995" s="46" t="s">
        <v>29044</v>
      </c>
      <c r="F19995" s="121">
        <v>90.622</v>
      </c>
    </row>
    <row r="19996" spans="4:6" ht="15" customHeight="1">
      <c r="D19996" s="119" t="s">
        <v>29040</v>
      </c>
      <c r="E19996" s="46" t="s">
        <v>29042</v>
      </c>
      <c r="F19996" s="121">
        <v>114.43940000000001</v>
      </c>
    </row>
    <row r="19997" spans="4:6" ht="15" customHeight="1">
      <c r="D19997" s="119" t="s">
        <v>29038</v>
      </c>
      <c r="E19997" s="46" t="s">
        <v>29040</v>
      </c>
      <c r="F19997" s="121">
        <v>90.622</v>
      </c>
    </row>
    <row r="19998" spans="4:6" ht="15" customHeight="1">
      <c r="D19998" s="119" t="s">
        <v>29036</v>
      </c>
      <c r="E19998" s="46" t="s">
        <v>29038</v>
      </c>
      <c r="F19998" s="121">
        <v>114.43940000000001</v>
      </c>
    </row>
    <row r="19999" spans="4:6" ht="15" customHeight="1">
      <c r="D19999" s="119" t="s">
        <v>29034</v>
      </c>
      <c r="E19999" s="46" t="s">
        <v>29036</v>
      </c>
      <c r="F19999" s="121">
        <v>139.4186</v>
      </c>
    </row>
    <row r="20000" spans="4:6" ht="15" customHeight="1">
      <c r="D20000" s="119" t="s">
        <v>29032</v>
      </c>
      <c r="E20000" s="46" t="s">
        <v>29034</v>
      </c>
      <c r="F20000" s="121">
        <v>158.24</v>
      </c>
    </row>
    <row r="20001" spans="4:6" ht="15" customHeight="1">
      <c r="D20001" s="119" t="s">
        <v>29030</v>
      </c>
      <c r="E20001" s="46" t="s">
        <v>29032</v>
      </c>
      <c r="F20001" s="121">
        <v>371.78280000000001</v>
      </c>
    </row>
    <row r="20002" spans="4:6" ht="15" customHeight="1">
      <c r="D20002" s="119" t="s">
        <v>29028</v>
      </c>
      <c r="E20002" s="46" t="s">
        <v>29030</v>
      </c>
      <c r="F20002" s="121">
        <v>371.78280000000001</v>
      </c>
    </row>
    <row r="20003" spans="4:6" ht="15" customHeight="1">
      <c r="D20003" s="119" t="s">
        <v>29026</v>
      </c>
      <c r="E20003" s="46" t="s">
        <v>29028</v>
      </c>
      <c r="F20003" s="121">
        <v>183.26580000000001</v>
      </c>
    </row>
    <row r="20004" spans="4:6" ht="15" customHeight="1">
      <c r="D20004" s="119" t="s">
        <v>29024</v>
      </c>
      <c r="E20004" s="46" t="s">
        <v>29026</v>
      </c>
      <c r="F20004" s="121">
        <v>228.87880000000001</v>
      </c>
    </row>
    <row r="20005" spans="4:6" ht="15" customHeight="1">
      <c r="D20005" s="119" t="s">
        <v>29022</v>
      </c>
      <c r="E20005" s="46" t="s">
        <v>29024</v>
      </c>
      <c r="F20005" s="121">
        <v>258.36579999999998</v>
      </c>
    </row>
    <row r="20006" spans="4:6" ht="15" customHeight="1">
      <c r="D20006" s="119" t="s">
        <v>29020</v>
      </c>
      <c r="E20006" s="46" t="s">
        <v>29022</v>
      </c>
      <c r="F20006" s="121">
        <v>311.11259999999999</v>
      </c>
    </row>
    <row r="20007" spans="4:6" ht="15" customHeight="1">
      <c r="D20007" s="119" t="s">
        <v>29018</v>
      </c>
      <c r="E20007" s="46" t="s">
        <v>29020</v>
      </c>
      <c r="F20007" s="121">
        <v>337.0444</v>
      </c>
    </row>
    <row r="20008" spans="4:6" ht="15" customHeight="1">
      <c r="D20008" s="119" t="s">
        <v>29016</v>
      </c>
      <c r="E20008" s="46" t="s">
        <v>29018</v>
      </c>
      <c r="F20008" s="121">
        <v>432.7088</v>
      </c>
    </row>
    <row r="20009" spans="4:6" ht="15" customHeight="1">
      <c r="D20009" s="119" t="s">
        <v>29014</v>
      </c>
      <c r="E20009" s="46" t="s">
        <v>29016</v>
      </c>
      <c r="F20009" s="121">
        <v>360.2808</v>
      </c>
    </row>
    <row r="20010" spans="4:6" ht="15" customHeight="1">
      <c r="D20010" s="119" t="s">
        <v>29012</v>
      </c>
      <c r="E20010" s="46" t="s">
        <v>29014</v>
      </c>
      <c r="F20010" s="121">
        <v>460.4298</v>
      </c>
    </row>
    <row r="20011" spans="4:6" ht="15" customHeight="1">
      <c r="D20011" s="119" t="s">
        <v>7470</v>
      </c>
      <c r="E20011" s="46" t="s">
        <v>29012</v>
      </c>
      <c r="F20011" s="121">
        <v>150.10740000000001</v>
      </c>
    </row>
    <row r="20012" spans="4:6" ht="15" customHeight="1">
      <c r="D20012" s="119" t="s">
        <v>29009</v>
      </c>
      <c r="E20012" s="46" t="s">
        <v>7470</v>
      </c>
      <c r="F20012" s="121">
        <v>126.14060000000001</v>
      </c>
    </row>
    <row r="20013" spans="4:6" ht="15" customHeight="1">
      <c r="D20013" s="119" t="s">
        <v>7491</v>
      </c>
      <c r="E20013" s="46" t="s">
        <v>29009</v>
      </c>
      <c r="F20013" s="121">
        <v>152.31479999999999</v>
      </c>
    </row>
    <row r="20014" spans="4:6" ht="15" customHeight="1">
      <c r="D20014" s="119" t="s">
        <v>29006</v>
      </c>
      <c r="E20014" s="46" t="s">
        <v>7491</v>
      </c>
      <c r="F20014" s="121">
        <v>132.78</v>
      </c>
    </row>
    <row r="20015" spans="4:6" ht="15" customHeight="1">
      <c r="D20015" s="119" t="s">
        <v>29004</v>
      </c>
      <c r="E20015" s="46" t="s">
        <v>29006</v>
      </c>
      <c r="F20015" s="121">
        <v>139.4186</v>
      </c>
    </row>
    <row r="20016" spans="4:6" ht="15" customHeight="1">
      <c r="D20016" s="119" t="s">
        <v>7503</v>
      </c>
      <c r="E20016" s="46" t="s">
        <v>29004</v>
      </c>
      <c r="F20016" s="121">
        <v>176.5968</v>
      </c>
    </row>
    <row r="20017" spans="4:6" ht="15" customHeight="1">
      <c r="D20017" s="119" t="s">
        <v>29002</v>
      </c>
      <c r="E20017" s="46" t="s">
        <v>7503</v>
      </c>
      <c r="F20017" s="121">
        <v>140.52459999999999</v>
      </c>
    </row>
    <row r="20018" spans="4:6" ht="15" customHeight="1">
      <c r="D20018" s="119" t="s">
        <v>29000</v>
      </c>
      <c r="E20018" s="46" t="s">
        <v>29002</v>
      </c>
      <c r="F20018" s="121">
        <v>151.0368</v>
      </c>
    </row>
    <row r="20019" spans="4:6" ht="15" customHeight="1">
      <c r="D20019" s="119" t="s">
        <v>28998</v>
      </c>
      <c r="E20019" s="46" t="s">
        <v>29000</v>
      </c>
      <c r="F20019" s="121">
        <v>219.93279999999999</v>
      </c>
    </row>
    <row r="20020" spans="4:6" ht="15" customHeight="1">
      <c r="D20020" s="119" t="s">
        <v>28996</v>
      </c>
      <c r="E20020" s="46" t="s">
        <v>28998</v>
      </c>
      <c r="F20020" s="121">
        <v>219.93279999999999</v>
      </c>
    </row>
    <row r="20021" spans="4:6" ht="15" customHeight="1">
      <c r="D20021" s="119" t="s">
        <v>28994</v>
      </c>
      <c r="E20021" s="46" t="s">
        <v>28996</v>
      </c>
      <c r="F20021" s="121">
        <v>288.75900000000001</v>
      </c>
    </row>
    <row r="20022" spans="4:6" ht="15" customHeight="1">
      <c r="D20022" s="119" t="s">
        <v>28992</v>
      </c>
      <c r="E20022" s="46" t="s">
        <v>28994</v>
      </c>
      <c r="F20022" s="121">
        <v>288.75900000000001</v>
      </c>
    </row>
    <row r="20023" spans="4:6" ht="15" customHeight="1">
      <c r="D20023" s="119" t="s">
        <v>28990</v>
      </c>
      <c r="E20023" s="46" t="s">
        <v>28992</v>
      </c>
      <c r="F20023" s="121">
        <v>327.21539999999999</v>
      </c>
    </row>
    <row r="20024" spans="4:6" ht="15" customHeight="1">
      <c r="D20024" s="119" t="s">
        <v>28988</v>
      </c>
      <c r="E20024" s="46" t="s">
        <v>28990</v>
      </c>
      <c r="F20024" s="121">
        <v>327.21539999999999</v>
      </c>
    </row>
    <row r="20025" spans="4:6" ht="15" customHeight="1">
      <c r="D20025" s="119" t="s">
        <v>28986</v>
      </c>
      <c r="E20025" s="46" t="s">
        <v>28988</v>
      </c>
      <c r="F20025" s="121">
        <v>342.41199999999998</v>
      </c>
    </row>
    <row r="20026" spans="4:6" ht="15" customHeight="1">
      <c r="D20026" s="119" t="s">
        <v>28984</v>
      </c>
      <c r="E20026" s="46" t="s">
        <v>28986</v>
      </c>
      <c r="F20026" s="121">
        <v>342.41199999999998</v>
      </c>
    </row>
    <row r="20027" spans="4:6" ht="15" customHeight="1">
      <c r="D20027" s="119" t="s">
        <v>28982</v>
      </c>
      <c r="E20027" s="46" t="s">
        <v>28984</v>
      </c>
      <c r="F20027" s="121">
        <v>408.56619999999998</v>
      </c>
    </row>
    <row r="20028" spans="4:6" ht="15" customHeight="1">
      <c r="D20028" s="119" t="s">
        <v>28980</v>
      </c>
      <c r="E20028" s="46" t="s">
        <v>28982</v>
      </c>
      <c r="F20028" s="121">
        <v>408.56619999999998</v>
      </c>
    </row>
    <row r="20029" spans="4:6" ht="15" customHeight="1">
      <c r="D20029" s="119" t="s">
        <v>28978</v>
      </c>
      <c r="E20029" s="46" t="s">
        <v>28980</v>
      </c>
      <c r="F20029" s="121">
        <v>466.68040000000002</v>
      </c>
    </row>
    <row r="20030" spans="4:6" ht="15" customHeight="1">
      <c r="D20030" s="119" t="s">
        <v>28976</v>
      </c>
      <c r="E20030" s="46" t="s">
        <v>28978</v>
      </c>
      <c r="F20030" s="121">
        <v>466.68040000000002</v>
      </c>
    </row>
    <row r="20031" spans="4:6" ht="15" customHeight="1">
      <c r="D20031" s="119" t="s">
        <v>28974</v>
      </c>
      <c r="E20031" s="46" t="s">
        <v>28976</v>
      </c>
      <c r="F20031" s="121">
        <v>443.44400000000002</v>
      </c>
    </row>
    <row r="20032" spans="4:6" ht="15" customHeight="1">
      <c r="D20032" s="119" t="s">
        <v>28972</v>
      </c>
      <c r="E20032" s="46" t="s">
        <v>28974</v>
      </c>
      <c r="F20032" s="121">
        <v>443.44400000000002</v>
      </c>
    </row>
    <row r="20033" spans="4:6" ht="15" customHeight="1">
      <c r="D20033" s="119" t="s">
        <v>28970</v>
      </c>
      <c r="E20033" s="46" t="s">
        <v>28972</v>
      </c>
      <c r="F20033" s="121">
        <v>559.64940000000001</v>
      </c>
    </row>
    <row r="20034" spans="4:6" ht="15" customHeight="1">
      <c r="D20034" s="119" t="s">
        <v>28968</v>
      </c>
      <c r="E20034" s="46" t="s">
        <v>28970</v>
      </c>
      <c r="F20034" s="121">
        <v>559.64940000000001</v>
      </c>
    </row>
    <row r="20035" spans="4:6" ht="15" customHeight="1">
      <c r="D20035" s="119" t="s">
        <v>28967</v>
      </c>
      <c r="E20035" s="46" t="s">
        <v>28968</v>
      </c>
      <c r="F20035" s="121">
        <v>198.67140000000001</v>
      </c>
    </row>
    <row r="20036" spans="4:6" ht="15" customHeight="1">
      <c r="D20036" s="119" t="s">
        <v>28965</v>
      </c>
      <c r="E20036" s="46" t="s">
        <v>28967</v>
      </c>
      <c r="F20036" s="121">
        <v>198.67140000000001</v>
      </c>
    </row>
    <row r="20037" spans="4:6" ht="15" customHeight="1">
      <c r="D20037" s="119" t="s">
        <v>28963</v>
      </c>
      <c r="E20037" s="46" t="s">
        <v>28965</v>
      </c>
      <c r="F20037" s="121">
        <v>219.93279999999999</v>
      </c>
    </row>
    <row r="20038" spans="4:6" ht="15" customHeight="1">
      <c r="D20038" s="119" t="s">
        <v>28961</v>
      </c>
      <c r="E20038" s="46" t="s">
        <v>28963</v>
      </c>
      <c r="F20038" s="121">
        <v>219.93279999999999</v>
      </c>
    </row>
    <row r="20039" spans="4:6" ht="15" customHeight="1">
      <c r="D20039" s="119" t="s">
        <v>28959</v>
      </c>
      <c r="E20039" s="46" t="s">
        <v>28961</v>
      </c>
      <c r="F20039" s="121">
        <v>211.9162</v>
      </c>
    </row>
    <row r="20040" spans="4:6" ht="15" customHeight="1">
      <c r="D20040" s="119" t="s">
        <v>7701</v>
      </c>
      <c r="E20040" s="46" t="s">
        <v>28959</v>
      </c>
      <c r="F20040" s="121">
        <v>211.9162</v>
      </c>
    </row>
    <row r="20041" spans="4:6" ht="15" customHeight="1">
      <c r="D20041" s="119" t="s">
        <v>28956</v>
      </c>
      <c r="E20041" s="46" t="s">
        <v>7701</v>
      </c>
      <c r="F20041" s="121">
        <v>243.16919999999999</v>
      </c>
    </row>
    <row r="20042" spans="4:6" ht="15" customHeight="1">
      <c r="D20042" s="119" t="s">
        <v>28954</v>
      </c>
      <c r="E20042" s="46" t="s">
        <v>28956</v>
      </c>
      <c r="F20042" s="121">
        <v>243.16919999999999</v>
      </c>
    </row>
    <row r="20043" spans="4:6" ht="15" customHeight="1">
      <c r="D20043" s="119" t="s">
        <v>28952</v>
      </c>
      <c r="E20043" s="46" t="s">
        <v>28954</v>
      </c>
      <c r="F20043" s="121">
        <v>275.93259999999998</v>
      </c>
    </row>
    <row r="20044" spans="4:6" ht="15" customHeight="1">
      <c r="D20044" s="119" t="s">
        <v>28950</v>
      </c>
      <c r="E20044" s="46" t="s">
        <v>28952</v>
      </c>
      <c r="F20044" s="121">
        <v>275.93259999999998</v>
      </c>
    </row>
    <row r="20045" spans="4:6" ht="15" customHeight="1">
      <c r="D20045" s="119" t="s">
        <v>34519</v>
      </c>
      <c r="E20045" s="46" t="s">
        <v>28950</v>
      </c>
      <c r="F20045" s="121">
        <v>531.99800000000005</v>
      </c>
    </row>
    <row r="20046" spans="4:6" ht="15" customHeight="1">
      <c r="D20046" s="119" t="s">
        <v>35374</v>
      </c>
      <c r="E20046" s="46" t="s">
        <v>34519</v>
      </c>
      <c r="F20046" s="121">
        <v>187.566</v>
      </c>
    </row>
    <row r="20047" spans="4:6" ht="15" customHeight="1">
      <c r="D20047" s="119" t="s">
        <v>35376</v>
      </c>
      <c r="E20047" s="46" t="s">
        <v>35374</v>
      </c>
      <c r="F20047" s="121">
        <v>163.4502</v>
      </c>
    </row>
    <row r="20048" spans="4:6" ht="15" customHeight="1">
      <c r="D20048" s="119" t="s">
        <v>36093</v>
      </c>
      <c r="E20048" s="46" t="s">
        <v>35376</v>
      </c>
      <c r="F20048" s="121">
        <v>192.62119999999999</v>
      </c>
    </row>
    <row r="20049" spans="4:6" ht="15" customHeight="1">
      <c r="D20049" s="119" t="s">
        <v>35330</v>
      </c>
      <c r="E20049" s="46" t="s">
        <v>36093</v>
      </c>
      <c r="F20049" s="121">
        <v>96.475999999999999</v>
      </c>
    </row>
    <row r="20050" spans="4:6" ht="15" customHeight="1">
      <c r="D20050" s="119" t="s">
        <v>35337</v>
      </c>
      <c r="E20050" s="46" t="s">
        <v>35330</v>
      </c>
      <c r="F20050" s="121">
        <v>98.8292</v>
      </c>
    </row>
    <row r="20051" spans="4:6" ht="15" customHeight="1">
      <c r="D20051" s="119" t="s">
        <v>35366</v>
      </c>
      <c r="E20051" s="46" t="s">
        <v>35337</v>
      </c>
      <c r="F20051" s="121">
        <v>105.8884</v>
      </c>
    </row>
    <row r="20052" spans="4:6" ht="15" customHeight="1">
      <c r="D20052" s="119" t="s">
        <v>35367</v>
      </c>
      <c r="E20052" s="46" t="s">
        <v>35366</v>
      </c>
      <c r="F20052" s="121">
        <v>108.2414</v>
      </c>
    </row>
    <row r="20053" spans="4:6" ht="15" customHeight="1">
      <c r="D20053" s="119" t="s">
        <v>35375</v>
      </c>
      <c r="E20053" s="46" t="s">
        <v>35367</v>
      </c>
      <c r="F20053" s="121">
        <v>127.06619999999999</v>
      </c>
    </row>
    <row r="20054" spans="4:6" ht="15" customHeight="1">
      <c r="D20054" s="119" t="s">
        <v>35461</v>
      </c>
      <c r="E20054" s="46" t="s">
        <v>35375</v>
      </c>
      <c r="F20054" s="121">
        <v>89.416799999999995</v>
      </c>
    </row>
    <row r="20055" spans="4:6" ht="15" customHeight="1">
      <c r="D20055" s="119" t="s">
        <v>35463</v>
      </c>
      <c r="E20055" s="46" t="s">
        <v>35461</v>
      </c>
      <c r="F20055" s="121">
        <v>91.77</v>
      </c>
    </row>
    <row r="20056" spans="4:6" ht="15" customHeight="1">
      <c r="D20056" s="119" t="s">
        <v>35465</v>
      </c>
      <c r="E20056" s="46" t="s">
        <v>35463</v>
      </c>
      <c r="F20056" s="121">
        <v>181.18680000000001</v>
      </c>
    </row>
    <row r="20057" spans="4:6" ht="15" customHeight="1">
      <c r="D20057" s="119" t="s">
        <v>35365</v>
      </c>
      <c r="E20057" s="46" t="s">
        <v>35465</v>
      </c>
      <c r="F20057" s="121">
        <v>122.36</v>
      </c>
    </row>
    <row r="20058" spans="4:6" ht="15" customHeight="1">
      <c r="D20058" s="119" t="s">
        <v>35368</v>
      </c>
      <c r="E20058" s="46" t="s">
        <v>35365</v>
      </c>
      <c r="F20058" s="121">
        <v>141.81700000000001</v>
      </c>
    </row>
    <row r="20059" spans="4:6" ht="15" customHeight="1">
      <c r="D20059" s="119" t="s">
        <v>35370</v>
      </c>
      <c r="E20059" s="46" t="s">
        <v>35368</v>
      </c>
      <c r="F20059" s="121">
        <v>151.43180000000001</v>
      </c>
    </row>
    <row r="20060" spans="4:6" ht="15" customHeight="1">
      <c r="D20060" s="119" t="s">
        <v>29103</v>
      </c>
      <c r="E20060" s="46" t="s">
        <v>35370</v>
      </c>
      <c r="F20060" s="121">
        <v>2805.4965999999999</v>
      </c>
    </row>
    <row r="20061" spans="4:6" ht="15" customHeight="1">
      <c r="D20061" s="119" t="s">
        <v>29101</v>
      </c>
      <c r="E20061" s="46" t="s">
        <v>29103</v>
      </c>
      <c r="F20061" s="121">
        <v>2756.7233999999999</v>
      </c>
    </row>
    <row r="20062" spans="4:6" ht="15" customHeight="1">
      <c r="D20062" s="119" t="s">
        <v>29099</v>
      </c>
      <c r="E20062" s="46" t="s">
        <v>29101</v>
      </c>
      <c r="F20062" s="121">
        <v>5951.3606</v>
      </c>
    </row>
    <row r="20063" spans="4:6" ht="15" customHeight="1">
      <c r="D20063" s="119" t="s">
        <v>29097</v>
      </c>
      <c r="E20063" s="46" t="s">
        <v>29099</v>
      </c>
      <c r="F20063" s="121">
        <v>7020.2825999999995</v>
      </c>
    </row>
    <row r="20064" spans="4:6" ht="15" customHeight="1">
      <c r="D20064" s="119" t="s">
        <v>34716</v>
      </c>
      <c r="E20064" s="46" t="s">
        <v>29097</v>
      </c>
      <c r="F20064" s="121">
        <v>1723.2136</v>
      </c>
    </row>
    <row r="20065" spans="4:6" ht="15" customHeight="1">
      <c r="D20065" s="119" t="s">
        <v>34717</v>
      </c>
      <c r="E20065" s="46" t="s">
        <v>34716</v>
      </c>
      <c r="F20065" s="121">
        <v>2465.1525999999999</v>
      </c>
    </row>
    <row r="20066" spans="4:6" ht="15" customHeight="1">
      <c r="D20066" s="119" t="s">
        <v>34718</v>
      </c>
      <c r="E20066" s="46" t="s">
        <v>34717</v>
      </c>
      <c r="F20066" s="121">
        <v>2943.8231999999998</v>
      </c>
    </row>
    <row r="20067" spans="4:6" ht="15" customHeight="1">
      <c r="D20067" s="119" t="s">
        <v>29105</v>
      </c>
      <c r="E20067" s="46" t="s">
        <v>34718</v>
      </c>
      <c r="F20067" s="121">
        <v>9.4494000000000007</v>
      </c>
    </row>
    <row r="20068" spans="4:6" ht="15" customHeight="1">
      <c r="D20068" s="119" t="s">
        <v>210</v>
      </c>
      <c r="E20068" s="46" t="s">
        <v>29105</v>
      </c>
      <c r="F20068" s="121">
        <v>32.892400000000002</v>
      </c>
    </row>
    <row r="20069" spans="4:6" ht="15" customHeight="1">
      <c r="D20069" s="119" t="s">
        <v>28414</v>
      </c>
      <c r="E20069" s="46" t="s">
        <v>210</v>
      </c>
      <c r="F20069" s="121">
        <v>171.54679999999999</v>
      </c>
    </row>
    <row r="20070" spans="4:6" ht="15" customHeight="1">
      <c r="D20070" s="119" t="s">
        <v>233</v>
      </c>
      <c r="E20070" s="46" t="s">
        <v>28414</v>
      </c>
      <c r="F20070" s="121">
        <v>78.4358</v>
      </c>
    </row>
    <row r="20071" spans="4:6" ht="15" customHeight="1">
      <c r="D20071" s="119" t="s">
        <v>28412</v>
      </c>
      <c r="E20071" s="46" t="s">
        <v>233</v>
      </c>
      <c r="F20071" s="121">
        <v>49.177399999999999</v>
      </c>
    </row>
    <row r="20072" spans="4:6" ht="15" customHeight="1">
      <c r="D20072" s="119" t="s">
        <v>28410</v>
      </c>
      <c r="E20072" s="46" t="s">
        <v>28412</v>
      </c>
      <c r="F20072" s="121">
        <v>178.9204</v>
      </c>
    </row>
    <row r="20073" spans="4:6" ht="15" customHeight="1">
      <c r="D20073" s="119" t="s">
        <v>28670</v>
      </c>
      <c r="E20073" s="46" t="s">
        <v>28410</v>
      </c>
      <c r="F20073" s="121">
        <v>42.600200000000001</v>
      </c>
    </row>
    <row r="20074" spans="4:6" ht="15" customHeight="1">
      <c r="D20074" s="119" t="s">
        <v>28408</v>
      </c>
      <c r="E20074" s="46" t="s">
        <v>28670</v>
      </c>
      <c r="F20074" s="121">
        <v>76.411600000000007</v>
      </c>
    </row>
    <row r="20075" spans="4:6" ht="15" customHeight="1">
      <c r="D20075" s="119" t="s">
        <v>7232</v>
      </c>
      <c r="E20075" s="46" t="s">
        <v>28408</v>
      </c>
      <c r="F20075" s="121">
        <v>72.110399999999998</v>
      </c>
    </row>
    <row r="20076" spans="4:6" ht="15" customHeight="1">
      <c r="D20076" s="119" t="s">
        <v>29282</v>
      </c>
      <c r="E20076" s="46" t="s">
        <v>7232</v>
      </c>
      <c r="F20076" s="121">
        <v>31.425000000000001</v>
      </c>
    </row>
    <row r="20077" spans="4:6" ht="15" customHeight="1">
      <c r="D20077" s="119" t="s">
        <v>29280</v>
      </c>
      <c r="E20077" s="46" t="s">
        <v>29282</v>
      </c>
      <c r="F20077" s="121">
        <v>31.425000000000001</v>
      </c>
    </row>
    <row r="20078" spans="4:6" ht="15" customHeight="1">
      <c r="D20078" s="119" t="s">
        <v>29278</v>
      </c>
      <c r="E20078" s="46" t="s">
        <v>29280</v>
      </c>
      <c r="F20078" s="121">
        <v>26.1874</v>
      </c>
    </row>
    <row r="20079" spans="4:6" ht="15" customHeight="1">
      <c r="D20079" s="119" t="s">
        <v>36128</v>
      </c>
      <c r="E20079" s="46" t="s">
        <v>29278</v>
      </c>
      <c r="F20079" s="121">
        <v>17.711400000000001</v>
      </c>
    </row>
    <row r="20080" spans="4:6" ht="15" customHeight="1">
      <c r="D20080" s="119" t="s">
        <v>29223</v>
      </c>
      <c r="E20080" s="46" t="s">
        <v>36128</v>
      </c>
      <c r="F20080" s="121">
        <v>53.134</v>
      </c>
    </row>
    <row r="20081" spans="4:6" ht="15" customHeight="1">
      <c r="D20081" s="119" t="s">
        <v>34042</v>
      </c>
      <c r="E20081" s="46" t="s">
        <v>29223</v>
      </c>
      <c r="F20081" s="121">
        <v>24.010999999999999</v>
      </c>
    </row>
    <row r="20082" spans="4:6" ht="15" customHeight="1">
      <c r="D20082" s="119" t="s">
        <v>29276</v>
      </c>
      <c r="E20082" s="46" t="s">
        <v>34042</v>
      </c>
      <c r="F20082" s="121">
        <v>37.5732</v>
      </c>
    </row>
    <row r="20083" spans="4:6" ht="15" customHeight="1">
      <c r="D20083" s="119" t="s">
        <v>29297</v>
      </c>
      <c r="E20083" s="46" t="s">
        <v>29276</v>
      </c>
      <c r="F20083" s="121">
        <v>29.1478</v>
      </c>
    </row>
    <row r="20084" spans="4:6" ht="15" customHeight="1">
      <c r="D20084" s="119" t="s">
        <v>29295</v>
      </c>
      <c r="E20084" s="46" t="s">
        <v>29297</v>
      </c>
      <c r="F20084" s="121">
        <v>29.1478</v>
      </c>
    </row>
    <row r="20085" spans="4:6" ht="15" customHeight="1">
      <c r="D20085" s="119" t="s">
        <v>29293</v>
      </c>
      <c r="E20085" s="46" t="s">
        <v>29295</v>
      </c>
      <c r="F20085" s="121">
        <v>29.1478</v>
      </c>
    </row>
    <row r="20086" spans="4:6" ht="15" customHeight="1">
      <c r="D20086" s="119" t="s">
        <v>29291</v>
      </c>
      <c r="E20086" s="46" t="s">
        <v>29293</v>
      </c>
      <c r="F20086" s="121">
        <v>29.1478</v>
      </c>
    </row>
    <row r="20087" spans="4:6" ht="15" customHeight="1">
      <c r="D20087" s="119" t="s">
        <v>29308</v>
      </c>
      <c r="E20087" s="46" t="s">
        <v>29291</v>
      </c>
      <c r="F20087" s="121">
        <v>29.1478</v>
      </c>
    </row>
    <row r="20088" spans="4:6" ht="15" customHeight="1">
      <c r="D20088" s="119" t="s">
        <v>29274</v>
      </c>
      <c r="E20088" s="46" t="s">
        <v>29308</v>
      </c>
      <c r="F20088" s="121">
        <v>43.721600000000002</v>
      </c>
    </row>
    <row r="20089" spans="4:6" ht="15" customHeight="1">
      <c r="D20089" s="119" t="s">
        <v>29272</v>
      </c>
      <c r="E20089" s="46" t="s">
        <v>29274</v>
      </c>
      <c r="F20089" s="121">
        <v>43.721600000000002</v>
      </c>
    </row>
    <row r="20090" spans="4:6" ht="15" customHeight="1">
      <c r="D20090" s="119" t="s">
        <v>29270</v>
      </c>
      <c r="E20090" s="46" t="s">
        <v>29272</v>
      </c>
      <c r="F20090" s="121">
        <v>43.721600000000002</v>
      </c>
    </row>
    <row r="20091" spans="4:6" ht="15" customHeight="1">
      <c r="D20091" s="119" t="s">
        <v>29268</v>
      </c>
      <c r="E20091" s="46" t="s">
        <v>29270</v>
      </c>
      <c r="F20091" s="121">
        <v>43.721600000000002</v>
      </c>
    </row>
    <row r="20092" spans="4:6" ht="15" customHeight="1">
      <c r="D20092" s="119" t="s">
        <v>29266</v>
      </c>
      <c r="E20092" s="46" t="s">
        <v>29268</v>
      </c>
      <c r="F20092" s="121">
        <v>43.721600000000002</v>
      </c>
    </row>
    <row r="20093" spans="4:6" ht="15" customHeight="1">
      <c r="D20093" s="119" t="s">
        <v>29264</v>
      </c>
      <c r="E20093" s="46" t="s">
        <v>29266</v>
      </c>
      <c r="F20093" s="121">
        <v>43.721600000000002</v>
      </c>
    </row>
    <row r="20094" spans="4:6" ht="15" customHeight="1">
      <c r="D20094" s="119" t="s">
        <v>29262</v>
      </c>
      <c r="E20094" s="46" t="s">
        <v>29264</v>
      </c>
      <c r="F20094" s="121">
        <v>10.247199999999999</v>
      </c>
    </row>
    <row r="20095" spans="4:6" ht="15" customHeight="1">
      <c r="D20095" s="119" t="s">
        <v>29287</v>
      </c>
      <c r="E20095" s="46" t="s">
        <v>29262</v>
      </c>
      <c r="F20095" s="121">
        <v>8.0044000000000004</v>
      </c>
    </row>
    <row r="20096" spans="4:6" ht="15" customHeight="1">
      <c r="D20096" s="119" t="s">
        <v>7678</v>
      </c>
      <c r="E20096" s="46" t="s">
        <v>29287</v>
      </c>
      <c r="F20096" s="121">
        <v>9.8298000000000005</v>
      </c>
    </row>
    <row r="20097" spans="4:6" ht="15" customHeight="1">
      <c r="D20097" s="119" t="s">
        <v>29284</v>
      </c>
      <c r="E20097" s="46" t="s">
        <v>7678</v>
      </c>
      <c r="F20097" s="121">
        <v>6.8314000000000004</v>
      </c>
    </row>
    <row r="20098" spans="4:6" ht="15" customHeight="1">
      <c r="D20098" s="119" t="s">
        <v>29259</v>
      </c>
      <c r="E20098" s="46" t="s">
        <v>29284</v>
      </c>
      <c r="F20098" s="121">
        <v>53.134</v>
      </c>
    </row>
    <row r="20099" spans="4:6" ht="15" customHeight="1">
      <c r="D20099" s="119" t="s">
        <v>29257</v>
      </c>
      <c r="E20099" s="46" t="s">
        <v>29259</v>
      </c>
      <c r="F20099" s="121">
        <v>53.134</v>
      </c>
    </row>
    <row r="20100" spans="4:6" ht="15" customHeight="1">
      <c r="D20100" s="119" t="s">
        <v>29255</v>
      </c>
      <c r="E20100" s="46" t="s">
        <v>29257</v>
      </c>
      <c r="F20100" s="121">
        <v>53.134</v>
      </c>
    </row>
    <row r="20101" spans="4:6" ht="15" customHeight="1">
      <c r="D20101" s="119" t="s">
        <v>29253</v>
      </c>
      <c r="E20101" s="46" t="s">
        <v>29255</v>
      </c>
      <c r="F20101" s="121">
        <v>55.664200000000001</v>
      </c>
    </row>
    <row r="20102" spans="4:6" ht="15" customHeight="1">
      <c r="D20102" s="119" t="s">
        <v>29251</v>
      </c>
      <c r="E20102" s="46" t="s">
        <v>29253</v>
      </c>
      <c r="F20102" s="121">
        <v>53.134</v>
      </c>
    </row>
    <row r="20103" spans="4:6" ht="15" customHeight="1">
      <c r="D20103" s="119" t="s">
        <v>29249</v>
      </c>
      <c r="E20103" s="46" t="s">
        <v>29251</v>
      </c>
      <c r="F20103" s="121">
        <v>53.134</v>
      </c>
    </row>
    <row r="20104" spans="4:6" ht="15" customHeight="1">
      <c r="D20104" s="119" t="s">
        <v>29247</v>
      </c>
      <c r="E20104" s="46" t="s">
        <v>29249</v>
      </c>
      <c r="F20104" s="121">
        <v>58.194400000000002</v>
      </c>
    </row>
    <row r="20105" spans="4:6" ht="15" customHeight="1">
      <c r="D20105" s="119" t="s">
        <v>29245</v>
      </c>
      <c r="E20105" s="46" t="s">
        <v>29247</v>
      </c>
      <c r="F20105" s="121">
        <v>53.134</v>
      </c>
    </row>
    <row r="20106" spans="4:6" ht="15" customHeight="1">
      <c r="D20106" s="119" t="s">
        <v>29243</v>
      </c>
      <c r="E20106" s="46" t="s">
        <v>29245</v>
      </c>
      <c r="F20106" s="121">
        <v>53.134</v>
      </c>
    </row>
    <row r="20107" spans="4:6" ht="15" customHeight="1">
      <c r="D20107" s="119" t="s">
        <v>29241</v>
      </c>
      <c r="E20107" s="46" t="s">
        <v>29243</v>
      </c>
      <c r="F20107" s="121">
        <v>53.134</v>
      </c>
    </row>
    <row r="20108" spans="4:6" ht="15" customHeight="1">
      <c r="D20108" s="119" t="s">
        <v>29239</v>
      </c>
      <c r="E20108" s="46" t="s">
        <v>29241</v>
      </c>
      <c r="F20108" s="121">
        <v>53.134</v>
      </c>
    </row>
    <row r="20109" spans="4:6" ht="15" customHeight="1">
      <c r="D20109" s="119" t="s">
        <v>29237</v>
      </c>
      <c r="E20109" s="46" t="s">
        <v>29239</v>
      </c>
      <c r="F20109" s="121">
        <v>48.073599999999999</v>
      </c>
    </row>
    <row r="20110" spans="4:6" ht="15" customHeight="1">
      <c r="D20110" s="119" t="s">
        <v>29235</v>
      </c>
      <c r="E20110" s="46" t="s">
        <v>29237</v>
      </c>
      <c r="F20110" s="121">
        <v>53.134</v>
      </c>
    </row>
    <row r="20111" spans="4:6" ht="15" customHeight="1">
      <c r="D20111" s="119" t="s">
        <v>29233</v>
      </c>
      <c r="E20111" s="46" t="s">
        <v>29235</v>
      </c>
      <c r="F20111" s="121">
        <v>53.134</v>
      </c>
    </row>
    <row r="20112" spans="4:6" ht="15" customHeight="1">
      <c r="D20112" s="119" t="s">
        <v>29231</v>
      </c>
      <c r="E20112" s="46" t="s">
        <v>29233</v>
      </c>
      <c r="F20112" s="121">
        <v>53.134</v>
      </c>
    </row>
    <row r="20113" spans="4:6" ht="15" customHeight="1">
      <c r="D20113" s="119" t="s">
        <v>29229</v>
      </c>
      <c r="E20113" s="46" t="s">
        <v>29231</v>
      </c>
      <c r="F20113" s="121">
        <v>53.134</v>
      </c>
    </row>
    <row r="20114" spans="4:6" ht="15" customHeight="1">
      <c r="D20114" s="119" t="s">
        <v>29227</v>
      </c>
      <c r="E20114" s="46" t="s">
        <v>29229</v>
      </c>
      <c r="F20114" s="121">
        <v>53.134</v>
      </c>
    </row>
    <row r="20115" spans="4:6" ht="15" customHeight="1">
      <c r="D20115" s="119" t="s">
        <v>29225</v>
      </c>
      <c r="E20115" s="46" t="s">
        <v>29227</v>
      </c>
      <c r="F20115" s="121">
        <v>53.134</v>
      </c>
    </row>
    <row r="20116" spans="4:6" ht="15" customHeight="1">
      <c r="D20116" s="119" t="s">
        <v>29221</v>
      </c>
      <c r="E20116" s="46" t="s">
        <v>29225</v>
      </c>
      <c r="F20116" s="121">
        <v>53.134</v>
      </c>
    </row>
    <row r="20117" spans="4:6" ht="15" customHeight="1">
      <c r="D20117" s="119" t="s">
        <v>29219</v>
      </c>
      <c r="E20117" s="46" t="s">
        <v>29221</v>
      </c>
      <c r="F20117" s="121">
        <v>53.134</v>
      </c>
    </row>
    <row r="20118" spans="4:6" ht="15" customHeight="1">
      <c r="D20118" s="119" t="s">
        <v>29217</v>
      </c>
      <c r="E20118" s="46" t="s">
        <v>29219</v>
      </c>
      <c r="F20118" s="121">
        <v>53.134</v>
      </c>
    </row>
    <row r="20119" spans="4:6" ht="15" customHeight="1">
      <c r="D20119" s="119" t="s">
        <v>29215</v>
      </c>
      <c r="E20119" s="46" t="s">
        <v>29217</v>
      </c>
      <c r="F20119" s="121">
        <v>53.134</v>
      </c>
    </row>
    <row r="20120" spans="4:6" ht="15" customHeight="1">
      <c r="D20120" s="119" t="s">
        <v>29213</v>
      </c>
      <c r="E20120" s="46" t="s">
        <v>29215</v>
      </c>
      <c r="F20120" s="121">
        <v>53.134</v>
      </c>
    </row>
    <row r="20121" spans="4:6" ht="15" customHeight="1">
      <c r="D20121" s="119" t="s">
        <v>29211</v>
      </c>
      <c r="E20121" s="46" t="s">
        <v>29213</v>
      </c>
      <c r="F20121" s="121">
        <v>53.134</v>
      </c>
    </row>
    <row r="20122" spans="4:6" ht="15" customHeight="1">
      <c r="D20122" s="119" t="s">
        <v>29209</v>
      </c>
      <c r="E20122" s="46" t="s">
        <v>29211</v>
      </c>
      <c r="F20122" s="121">
        <v>53.134</v>
      </c>
    </row>
    <row r="20123" spans="4:6" ht="15" customHeight="1">
      <c r="D20123" s="119" t="s">
        <v>29207</v>
      </c>
      <c r="E20123" s="46" t="s">
        <v>29209</v>
      </c>
      <c r="F20123" s="121">
        <v>53.134</v>
      </c>
    </row>
    <row r="20124" spans="4:6" ht="15" customHeight="1">
      <c r="D20124" s="119" t="s">
        <v>29205</v>
      </c>
      <c r="E20124" s="46" t="s">
        <v>29207</v>
      </c>
      <c r="F20124" s="121">
        <v>53.134</v>
      </c>
    </row>
    <row r="20125" spans="4:6" ht="15" customHeight="1">
      <c r="D20125" s="119" t="s">
        <v>29203</v>
      </c>
      <c r="E20125" s="46" t="s">
        <v>29205</v>
      </c>
      <c r="F20125" s="121">
        <v>53.134</v>
      </c>
    </row>
    <row r="20126" spans="4:6" ht="15" customHeight="1">
      <c r="D20126" s="119" t="s">
        <v>29201</v>
      </c>
      <c r="E20126" s="46" t="s">
        <v>29203</v>
      </c>
      <c r="F20126" s="121">
        <v>53.134</v>
      </c>
    </row>
    <row r="20127" spans="4:6" ht="15" customHeight="1">
      <c r="D20127" s="119" t="s">
        <v>29199</v>
      </c>
      <c r="E20127" s="46" t="s">
        <v>29201</v>
      </c>
      <c r="F20127" s="121">
        <v>53.134</v>
      </c>
    </row>
    <row r="20128" spans="4:6" ht="15" customHeight="1">
      <c r="D20128" s="119" t="s">
        <v>29197</v>
      </c>
      <c r="E20128" s="46" t="s">
        <v>29199</v>
      </c>
      <c r="F20128" s="121">
        <v>53.134</v>
      </c>
    </row>
    <row r="20129" spans="4:6" ht="15" customHeight="1">
      <c r="D20129" s="119" t="s">
        <v>29195</v>
      </c>
      <c r="E20129" s="46" t="s">
        <v>29197</v>
      </c>
      <c r="F20129" s="121">
        <v>53.134</v>
      </c>
    </row>
    <row r="20130" spans="4:6" ht="15" customHeight="1">
      <c r="D20130" s="119" t="s">
        <v>29193</v>
      </c>
      <c r="E20130" s="46" t="s">
        <v>29195</v>
      </c>
      <c r="F20130" s="121">
        <v>53.134</v>
      </c>
    </row>
    <row r="20131" spans="4:6" ht="15" customHeight="1">
      <c r="D20131" s="119" t="s">
        <v>29191</v>
      </c>
      <c r="E20131" s="46" t="s">
        <v>29193</v>
      </c>
      <c r="F20131" s="121">
        <v>53.134</v>
      </c>
    </row>
    <row r="20132" spans="4:6" ht="15" customHeight="1">
      <c r="D20132" s="119" t="s">
        <v>29189</v>
      </c>
      <c r="E20132" s="46" t="s">
        <v>29191</v>
      </c>
      <c r="F20132" s="121">
        <v>53.134</v>
      </c>
    </row>
    <row r="20133" spans="4:6" ht="15" customHeight="1">
      <c r="D20133" s="119" t="s">
        <v>29187</v>
      </c>
      <c r="E20133" s="46" t="s">
        <v>29189</v>
      </c>
      <c r="F20133" s="121">
        <v>53.134</v>
      </c>
    </row>
    <row r="20134" spans="4:6" ht="15" customHeight="1">
      <c r="D20134" s="119" t="s">
        <v>29185</v>
      </c>
      <c r="E20134" s="46" t="s">
        <v>29187</v>
      </c>
      <c r="F20134" s="121">
        <v>53.134</v>
      </c>
    </row>
    <row r="20135" spans="4:6" ht="15" customHeight="1">
      <c r="D20135" s="119" t="s">
        <v>29183</v>
      </c>
      <c r="E20135" s="46" t="s">
        <v>29185</v>
      </c>
      <c r="F20135" s="121">
        <v>53.134</v>
      </c>
    </row>
    <row r="20136" spans="4:6" ht="15" customHeight="1">
      <c r="D20136" s="119" t="s">
        <v>29181</v>
      </c>
      <c r="E20136" s="46" t="s">
        <v>29183</v>
      </c>
      <c r="F20136" s="121">
        <v>53.134</v>
      </c>
    </row>
    <row r="20137" spans="4:6" ht="15" customHeight="1">
      <c r="D20137" s="119" t="s">
        <v>29179</v>
      </c>
      <c r="E20137" s="46" t="s">
        <v>29181</v>
      </c>
      <c r="F20137" s="121">
        <v>53.134</v>
      </c>
    </row>
    <row r="20138" spans="4:6" ht="15" customHeight="1">
      <c r="D20138" s="119" t="s">
        <v>29177</v>
      </c>
      <c r="E20138" s="46" t="s">
        <v>29179</v>
      </c>
      <c r="F20138" s="121">
        <v>53.134</v>
      </c>
    </row>
    <row r="20139" spans="4:6" ht="15" customHeight="1">
      <c r="D20139" s="119" t="s">
        <v>29175</v>
      </c>
      <c r="E20139" s="46" t="s">
        <v>29177</v>
      </c>
      <c r="F20139" s="121">
        <v>48.073599999999999</v>
      </c>
    </row>
    <row r="20140" spans="4:6" ht="15" customHeight="1">
      <c r="D20140" s="119" t="s">
        <v>29173</v>
      </c>
      <c r="E20140" s="46" t="s">
        <v>29175</v>
      </c>
      <c r="F20140" s="121">
        <v>53.134</v>
      </c>
    </row>
    <row r="20141" spans="4:6" ht="15" customHeight="1">
      <c r="D20141" s="119" t="s">
        <v>29171</v>
      </c>
      <c r="E20141" s="46" t="s">
        <v>29173</v>
      </c>
      <c r="F20141" s="121">
        <v>53.134</v>
      </c>
    </row>
    <row r="20142" spans="4:6" ht="15" customHeight="1">
      <c r="D20142" s="119" t="s">
        <v>29169</v>
      </c>
      <c r="E20142" s="46" t="s">
        <v>29171</v>
      </c>
      <c r="F20142" s="121">
        <v>53.134</v>
      </c>
    </row>
    <row r="20143" spans="4:6" ht="15" customHeight="1">
      <c r="D20143" s="119" t="s">
        <v>29167</v>
      </c>
      <c r="E20143" s="46" t="s">
        <v>29169</v>
      </c>
      <c r="F20143" s="121">
        <v>53.134</v>
      </c>
    </row>
    <row r="20144" spans="4:6" ht="15" customHeight="1">
      <c r="D20144" s="119" t="s">
        <v>29165</v>
      </c>
      <c r="E20144" s="46" t="s">
        <v>29167</v>
      </c>
      <c r="F20144" s="121">
        <v>104.74979999999999</v>
      </c>
    </row>
    <row r="20145" spans="4:6" ht="15" customHeight="1">
      <c r="D20145" s="119" t="s">
        <v>29163</v>
      </c>
      <c r="E20145" s="46" t="s">
        <v>29165</v>
      </c>
      <c r="F20145" s="121">
        <v>53.134</v>
      </c>
    </row>
    <row r="20146" spans="4:6" ht="15" customHeight="1">
      <c r="D20146" s="119" t="s">
        <v>29162</v>
      </c>
      <c r="E20146" s="46" t="s">
        <v>29163</v>
      </c>
      <c r="F20146" s="121">
        <v>53.134</v>
      </c>
    </row>
    <row r="20147" spans="4:6" ht="15" customHeight="1">
      <c r="D20147" s="119" t="s">
        <v>29160</v>
      </c>
      <c r="E20147" s="46" t="s">
        <v>29162</v>
      </c>
      <c r="F20147" s="121">
        <v>104.74979999999999</v>
      </c>
    </row>
    <row r="20148" spans="4:6" ht="15" customHeight="1">
      <c r="D20148" s="119" t="s">
        <v>29158</v>
      </c>
      <c r="E20148" s="46" t="s">
        <v>29160</v>
      </c>
      <c r="F20148" s="121">
        <v>53.134</v>
      </c>
    </row>
    <row r="20149" spans="4:6" ht="15" customHeight="1">
      <c r="D20149" s="119" t="s">
        <v>29156</v>
      </c>
      <c r="E20149" s="46" t="s">
        <v>29158</v>
      </c>
      <c r="F20149" s="121">
        <v>45.543399999999998</v>
      </c>
    </row>
    <row r="20150" spans="4:6" ht="15" customHeight="1">
      <c r="D20150" s="119" t="s">
        <v>29154</v>
      </c>
      <c r="E20150" s="46" t="s">
        <v>29156</v>
      </c>
      <c r="F20150" s="121">
        <v>45.543399999999998</v>
      </c>
    </row>
    <row r="20151" spans="4:6" ht="15" customHeight="1">
      <c r="D20151" s="119" t="s">
        <v>29152</v>
      </c>
      <c r="E20151" s="46" t="s">
        <v>29154</v>
      </c>
      <c r="F20151" s="121">
        <v>53.134</v>
      </c>
    </row>
    <row r="20152" spans="4:6" ht="15" customHeight="1">
      <c r="D20152" s="119" t="s">
        <v>29150</v>
      </c>
      <c r="E20152" s="46" t="s">
        <v>29152</v>
      </c>
      <c r="F20152" s="121">
        <v>53.134</v>
      </c>
    </row>
    <row r="20153" spans="4:6" ht="15" customHeight="1">
      <c r="D20153" s="119" t="s">
        <v>29148</v>
      </c>
      <c r="E20153" s="46" t="s">
        <v>29150</v>
      </c>
      <c r="F20153" s="121">
        <v>45.543399999999998</v>
      </c>
    </row>
    <row r="20154" spans="4:6" ht="15" customHeight="1">
      <c r="D20154" s="119" t="s">
        <v>29146</v>
      </c>
      <c r="E20154" s="46" t="s">
        <v>29148</v>
      </c>
      <c r="F20154" s="121">
        <v>38.711799999999997</v>
      </c>
    </row>
    <row r="20155" spans="4:6" ht="15" customHeight="1">
      <c r="D20155" s="119" t="s">
        <v>29144</v>
      </c>
      <c r="E20155" s="46" t="s">
        <v>29146</v>
      </c>
      <c r="F20155" s="121">
        <v>45.543399999999998</v>
      </c>
    </row>
    <row r="20156" spans="4:6" ht="15" customHeight="1">
      <c r="D20156" s="119" t="s">
        <v>29142</v>
      </c>
      <c r="E20156" s="46" t="s">
        <v>29144</v>
      </c>
      <c r="F20156" s="121">
        <v>45.543399999999998</v>
      </c>
    </row>
    <row r="20157" spans="4:6" ht="15" customHeight="1">
      <c r="D20157" s="119" t="s">
        <v>29140</v>
      </c>
      <c r="E20157" s="46" t="s">
        <v>29142</v>
      </c>
      <c r="F20157" s="121">
        <v>45.543399999999998</v>
      </c>
    </row>
    <row r="20158" spans="4:6" ht="15" customHeight="1">
      <c r="D20158" s="119" t="s">
        <v>29138</v>
      </c>
      <c r="E20158" s="46" t="s">
        <v>29140</v>
      </c>
      <c r="F20158" s="121">
        <v>45.543399999999998</v>
      </c>
    </row>
    <row r="20159" spans="4:6" ht="15" customHeight="1">
      <c r="D20159" s="119" t="s">
        <v>29136</v>
      </c>
      <c r="E20159" s="46" t="s">
        <v>29138</v>
      </c>
      <c r="F20159" s="121">
        <v>45.543399999999998</v>
      </c>
    </row>
    <row r="20160" spans="4:6" ht="15" customHeight="1">
      <c r="D20160" s="119" t="s">
        <v>29134</v>
      </c>
      <c r="E20160" s="46" t="s">
        <v>29136</v>
      </c>
      <c r="F20160" s="121">
        <v>45.543399999999998</v>
      </c>
    </row>
    <row r="20161" spans="4:6" ht="15" customHeight="1">
      <c r="D20161" s="119" t="s">
        <v>29132</v>
      </c>
      <c r="E20161" s="46" t="s">
        <v>29134</v>
      </c>
      <c r="F20161" s="121">
        <v>96.5702</v>
      </c>
    </row>
    <row r="20162" spans="4:6" ht="15" customHeight="1">
      <c r="D20162" s="119" t="s">
        <v>29130</v>
      </c>
      <c r="E20162" s="46" t="s">
        <v>29132</v>
      </c>
      <c r="F20162" s="121">
        <v>45.543399999999998</v>
      </c>
    </row>
    <row r="20163" spans="4:6" ht="15" customHeight="1">
      <c r="D20163" s="119" t="s">
        <v>29128</v>
      </c>
      <c r="E20163" s="46" t="s">
        <v>29130</v>
      </c>
      <c r="F20163" s="121">
        <v>45.543399999999998</v>
      </c>
    </row>
    <row r="20164" spans="4:6" ht="15" customHeight="1">
      <c r="D20164" s="119" t="s">
        <v>29126</v>
      </c>
      <c r="E20164" s="46" t="s">
        <v>29128</v>
      </c>
      <c r="F20164" s="121">
        <v>45.543399999999998</v>
      </c>
    </row>
    <row r="20165" spans="4:6" ht="15" customHeight="1">
      <c r="D20165" s="119" t="s">
        <v>29124</v>
      </c>
      <c r="E20165" s="46" t="s">
        <v>29126</v>
      </c>
      <c r="F20165" s="121">
        <v>98.677400000000006</v>
      </c>
    </row>
    <row r="20166" spans="4:6" ht="15" customHeight="1">
      <c r="D20166" s="119" t="s">
        <v>34043</v>
      </c>
      <c r="E20166" s="46" t="s">
        <v>29124</v>
      </c>
      <c r="F20166" s="121">
        <v>48.073599999999999</v>
      </c>
    </row>
    <row r="20167" spans="4:6" ht="15" customHeight="1">
      <c r="D20167" s="119" t="s">
        <v>29122</v>
      </c>
      <c r="E20167" s="46" t="s">
        <v>34043</v>
      </c>
      <c r="F20167" s="121">
        <v>45.543399999999998</v>
      </c>
    </row>
    <row r="20168" spans="4:6" ht="15" customHeight="1">
      <c r="D20168" s="119" t="s">
        <v>29120</v>
      </c>
      <c r="E20168" s="46" t="s">
        <v>29122</v>
      </c>
      <c r="F20168" s="121">
        <v>53.134</v>
      </c>
    </row>
    <row r="20169" spans="4:6" ht="15" customHeight="1">
      <c r="D20169" s="119" t="s">
        <v>29118</v>
      </c>
      <c r="E20169" s="46" t="s">
        <v>29120</v>
      </c>
      <c r="F20169" s="121">
        <v>45.543399999999998</v>
      </c>
    </row>
    <row r="20170" spans="4:6" ht="15" customHeight="1">
      <c r="D20170" s="119" t="s">
        <v>29116</v>
      </c>
      <c r="E20170" s="46" t="s">
        <v>29118</v>
      </c>
      <c r="F20170" s="121">
        <v>53.134</v>
      </c>
    </row>
    <row r="20171" spans="4:6" ht="15" customHeight="1">
      <c r="D20171" s="119" t="s">
        <v>35645</v>
      </c>
      <c r="E20171" s="46" t="s">
        <v>29116</v>
      </c>
      <c r="F20171" s="121">
        <v>53.134</v>
      </c>
    </row>
    <row r="20172" spans="4:6" ht="15" customHeight="1">
      <c r="D20172" s="119" t="s">
        <v>29114</v>
      </c>
      <c r="E20172" s="46" t="s">
        <v>35645</v>
      </c>
      <c r="F20172" s="121">
        <v>53.134</v>
      </c>
    </row>
    <row r="20173" spans="4:6" ht="15" customHeight="1">
      <c r="D20173" s="119" t="s">
        <v>29112</v>
      </c>
      <c r="E20173" s="46" t="s">
        <v>29114</v>
      </c>
      <c r="F20173" s="121">
        <v>15.940200000000001</v>
      </c>
    </row>
    <row r="20174" spans="4:6" ht="15" customHeight="1">
      <c r="D20174" s="119" t="s">
        <v>29110</v>
      </c>
      <c r="E20174" s="46" t="s">
        <v>29112</v>
      </c>
      <c r="F20174" s="121">
        <v>36.434800000000003</v>
      </c>
    </row>
    <row r="20175" spans="4:6" ht="15" customHeight="1">
      <c r="D20175" s="119" t="s">
        <v>29108</v>
      </c>
      <c r="E20175" s="46" t="s">
        <v>29110</v>
      </c>
      <c r="F20175" s="121">
        <v>38.711799999999997</v>
      </c>
    </row>
    <row r="20176" spans="4:6" ht="15" customHeight="1">
      <c r="D20176" s="119" t="s">
        <v>7822</v>
      </c>
      <c r="E20176" s="46" t="s">
        <v>29108</v>
      </c>
      <c r="F20176" s="121">
        <v>55.664200000000001</v>
      </c>
    </row>
    <row r="20177" spans="4:6" ht="15" customHeight="1">
      <c r="D20177" s="119" t="s">
        <v>34045</v>
      </c>
      <c r="E20177" s="46" t="s">
        <v>7822</v>
      </c>
      <c r="F20177" s="121">
        <v>24.5428</v>
      </c>
    </row>
    <row r="20178" spans="4:6" ht="15" customHeight="1">
      <c r="D20178" s="119" t="s">
        <v>35269</v>
      </c>
      <c r="E20178" s="46" t="s">
        <v>34045</v>
      </c>
      <c r="F20178" s="121">
        <v>30.362200000000001</v>
      </c>
    </row>
    <row r="20179" spans="4:6" ht="15" customHeight="1">
      <c r="D20179" s="119" t="s">
        <v>35270</v>
      </c>
      <c r="E20179" s="46" t="s">
        <v>35269</v>
      </c>
      <c r="F20179" s="121">
        <v>30.362200000000001</v>
      </c>
    </row>
    <row r="20180" spans="4:6" ht="15" customHeight="1">
      <c r="D20180" s="119" t="s">
        <v>35468</v>
      </c>
      <c r="E20180" s="46" t="s">
        <v>35270</v>
      </c>
      <c r="F20180" s="121">
        <v>30.362200000000001</v>
      </c>
    </row>
    <row r="20181" spans="4:6" ht="15" customHeight="1">
      <c r="D20181" s="119" t="s">
        <v>193</v>
      </c>
      <c r="E20181" s="46" t="s">
        <v>35468</v>
      </c>
      <c r="F20181" s="121">
        <v>30.362200000000001</v>
      </c>
    </row>
    <row r="20182" spans="4:6" ht="15" customHeight="1">
      <c r="D20182" s="119" t="s">
        <v>202</v>
      </c>
      <c r="E20182" s="46" t="s">
        <v>193</v>
      </c>
      <c r="F20182" s="121">
        <v>30.362200000000001</v>
      </c>
    </row>
    <row r="20183" spans="4:6" ht="15" customHeight="1">
      <c r="D20183" s="119" t="s">
        <v>205</v>
      </c>
      <c r="E20183" s="46" t="s">
        <v>202</v>
      </c>
      <c r="F20183" s="121">
        <v>30.362200000000001</v>
      </c>
    </row>
    <row r="20184" spans="4:6" ht="15" customHeight="1">
      <c r="D20184" s="119" t="s">
        <v>35923</v>
      </c>
      <c r="E20184" s="46" t="s">
        <v>205</v>
      </c>
      <c r="F20184" s="121">
        <v>24.5428</v>
      </c>
    </row>
    <row r="20185" spans="4:6" ht="15" customHeight="1">
      <c r="D20185" s="119" t="s">
        <v>7755</v>
      </c>
      <c r="E20185" s="46" t="s">
        <v>35923</v>
      </c>
      <c r="F20185" s="121">
        <v>24.5428</v>
      </c>
    </row>
    <row r="20186" spans="4:6" ht="15" customHeight="1">
      <c r="D20186" s="119" t="s">
        <v>35926</v>
      </c>
      <c r="E20186" s="46" t="s">
        <v>7755</v>
      </c>
      <c r="F20186" s="121">
        <v>24.5428</v>
      </c>
    </row>
    <row r="20187" spans="4:6" ht="15" customHeight="1">
      <c r="D20187" s="119" t="s">
        <v>35928</v>
      </c>
      <c r="E20187" s="46" t="s">
        <v>35926</v>
      </c>
      <c r="F20187" s="121">
        <v>24.5428</v>
      </c>
    </row>
    <row r="20188" spans="4:6" ht="15" customHeight="1">
      <c r="D20188" s="119" t="s">
        <v>35930</v>
      </c>
      <c r="E20188" s="46" t="s">
        <v>35928</v>
      </c>
      <c r="F20188" s="121">
        <v>49.844799999999999</v>
      </c>
    </row>
    <row r="20189" spans="4:6" ht="15" customHeight="1">
      <c r="D20189" s="119" t="s">
        <v>29289</v>
      </c>
      <c r="E20189" s="46" t="s">
        <v>35930</v>
      </c>
      <c r="F20189" s="121">
        <v>26.998200000000001</v>
      </c>
    </row>
    <row r="20190" spans="4:6" ht="15" customHeight="1">
      <c r="D20190" s="119" t="s">
        <v>34051</v>
      </c>
      <c r="E20190" s="46" t="s">
        <v>29289</v>
      </c>
      <c r="F20190" s="121">
        <v>8.0554000000000006</v>
      </c>
    </row>
    <row r="20191" spans="4:6" ht="15" customHeight="1">
      <c r="D20191" s="119" t="s">
        <v>1376</v>
      </c>
      <c r="E20191" s="46" t="s">
        <v>34051</v>
      </c>
      <c r="F20191" s="121">
        <v>1.7534000000000001</v>
      </c>
    </row>
    <row r="20192" spans="4:6" ht="15" customHeight="1">
      <c r="D20192" s="119" t="s">
        <v>29334</v>
      </c>
      <c r="E20192" s="46" t="s">
        <v>1376</v>
      </c>
      <c r="F20192" s="121">
        <v>4.8276000000000003</v>
      </c>
    </row>
    <row r="20193" spans="4:6" ht="15" customHeight="1">
      <c r="D20193" s="119" t="s">
        <v>29332</v>
      </c>
      <c r="E20193" s="46" t="s">
        <v>29334</v>
      </c>
      <c r="F20193" s="121">
        <v>6.3760000000000003</v>
      </c>
    </row>
    <row r="20194" spans="4:6" ht="15" customHeight="1">
      <c r="D20194" s="119" t="s">
        <v>29330</v>
      </c>
      <c r="E20194" s="46" t="s">
        <v>29332</v>
      </c>
      <c r="F20194" s="121">
        <v>4.4404000000000003</v>
      </c>
    </row>
    <row r="20195" spans="4:6" ht="15" customHeight="1">
      <c r="D20195" s="119" t="s">
        <v>29328</v>
      </c>
      <c r="E20195" s="46" t="s">
        <v>29330</v>
      </c>
      <c r="F20195" s="121">
        <v>4.2809999999999997</v>
      </c>
    </row>
    <row r="20196" spans="4:6" ht="15" customHeight="1">
      <c r="D20196" s="119" t="s">
        <v>29326</v>
      </c>
      <c r="E20196" s="46" t="s">
        <v>29328</v>
      </c>
      <c r="F20196" s="121">
        <v>0.59199999999999997</v>
      </c>
    </row>
    <row r="20197" spans="4:6" ht="15" customHeight="1">
      <c r="D20197" s="119" t="s">
        <v>2529</v>
      </c>
      <c r="E20197" s="46" t="s">
        <v>29326</v>
      </c>
      <c r="F20197" s="121">
        <v>0.66500000000000004</v>
      </c>
    </row>
    <row r="20198" spans="4:6" ht="15" customHeight="1">
      <c r="D20198" s="119" t="s">
        <v>29323</v>
      </c>
      <c r="E20198" s="46" t="s">
        <v>2529</v>
      </c>
      <c r="F20198" s="121">
        <v>1.0476000000000001</v>
      </c>
    </row>
    <row r="20199" spans="4:6" ht="15" customHeight="1">
      <c r="D20199" s="119" t="s">
        <v>29321</v>
      </c>
      <c r="E20199" s="46" t="s">
        <v>29323</v>
      </c>
      <c r="F20199" s="121">
        <v>3.7938000000000001</v>
      </c>
    </row>
    <row r="20200" spans="4:6" ht="15" customHeight="1">
      <c r="D20200" s="119" t="s">
        <v>2757</v>
      </c>
      <c r="E20200" s="46" t="s">
        <v>29321</v>
      </c>
      <c r="F20200" s="121">
        <v>6.3255999999999997</v>
      </c>
    </row>
    <row r="20201" spans="4:6" ht="15" customHeight="1">
      <c r="D20201" s="119" t="s">
        <v>2759</v>
      </c>
      <c r="E20201" s="46" t="s">
        <v>2757</v>
      </c>
      <c r="F20201" s="121">
        <v>6.3255999999999997</v>
      </c>
    </row>
    <row r="20202" spans="4:6" ht="15" customHeight="1">
      <c r="D20202" s="119" t="s">
        <v>29318</v>
      </c>
      <c r="E20202" s="46" t="s">
        <v>2759</v>
      </c>
      <c r="F20202" s="121">
        <v>91.086799999999997</v>
      </c>
    </row>
    <row r="20203" spans="4:6" ht="15" customHeight="1">
      <c r="D20203" s="119" t="s">
        <v>4128</v>
      </c>
      <c r="E20203" s="46" t="s">
        <v>29318</v>
      </c>
      <c r="F20203" s="121">
        <v>8.7292000000000005</v>
      </c>
    </row>
    <row r="20204" spans="4:6" ht="15" customHeight="1">
      <c r="D20204" s="119" t="s">
        <v>35233</v>
      </c>
      <c r="E20204" s="46" t="s">
        <v>4128</v>
      </c>
      <c r="F20204" s="121">
        <v>6.9580000000000002</v>
      </c>
    </row>
    <row r="20205" spans="4:6" ht="15" customHeight="1">
      <c r="D20205" s="119" t="s">
        <v>29316</v>
      </c>
      <c r="E20205" s="46" t="s">
        <v>35233</v>
      </c>
      <c r="F20205" s="121">
        <v>0.7288</v>
      </c>
    </row>
    <row r="20206" spans="4:6" ht="15" customHeight="1">
      <c r="D20206" s="119" t="s">
        <v>7289</v>
      </c>
      <c r="E20206" s="46" t="s">
        <v>29316</v>
      </c>
      <c r="F20206" s="121">
        <v>18.976400000000002</v>
      </c>
    </row>
    <row r="20207" spans="4:6" ht="15" customHeight="1">
      <c r="D20207" s="119" t="s">
        <v>7291</v>
      </c>
      <c r="E20207" s="46" t="s">
        <v>7289</v>
      </c>
      <c r="F20207" s="121">
        <v>17.711400000000001</v>
      </c>
    </row>
    <row r="20208" spans="4:6" ht="15" customHeight="1">
      <c r="D20208" s="119" t="s">
        <v>7293</v>
      </c>
      <c r="E20208" s="46" t="s">
        <v>7291</v>
      </c>
      <c r="F20208" s="121">
        <v>8.8556000000000008</v>
      </c>
    </row>
    <row r="20209" spans="4:6" ht="15" customHeight="1">
      <c r="D20209" s="119" t="s">
        <v>7295</v>
      </c>
      <c r="E20209" s="46" t="s">
        <v>7293</v>
      </c>
      <c r="F20209" s="121">
        <v>15.1812</v>
      </c>
    </row>
    <row r="20210" spans="4:6" ht="15" customHeight="1">
      <c r="D20210" s="119" t="s">
        <v>7297</v>
      </c>
      <c r="E20210" s="46" t="s">
        <v>7295</v>
      </c>
      <c r="F20210" s="121">
        <v>15.1812</v>
      </c>
    </row>
    <row r="20211" spans="4:6" ht="15" customHeight="1">
      <c r="D20211" s="119" t="s">
        <v>7299</v>
      </c>
      <c r="E20211" s="46" t="s">
        <v>7297</v>
      </c>
      <c r="F20211" s="121">
        <v>1.3664000000000001</v>
      </c>
    </row>
    <row r="20212" spans="4:6" ht="15" customHeight="1">
      <c r="D20212" s="119" t="s">
        <v>7784</v>
      </c>
      <c r="E20212" s="46" t="s">
        <v>7299</v>
      </c>
      <c r="F20212" s="121">
        <v>13.916</v>
      </c>
    </row>
    <row r="20213" spans="4:6" ht="15" customHeight="1">
      <c r="D20213" s="119" t="s">
        <v>7787</v>
      </c>
      <c r="E20213" s="46" t="s">
        <v>7784</v>
      </c>
      <c r="F20213" s="121">
        <v>0.55659999999999998</v>
      </c>
    </row>
    <row r="20214" spans="4:6" ht="15" customHeight="1">
      <c r="D20214" s="119" t="s">
        <v>7789</v>
      </c>
      <c r="E20214" s="46" t="s">
        <v>7787</v>
      </c>
      <c r="F20214" s="121">
        <v>0.76500000000000001</v>
      </c>
    </row>
    <row r="20215" spans="4:6" ht="15" customHeight="1">
      <c r="D20215" s="119" t="s">
        <v>7792</v>
      </c>
      <c r="E20215" s="46" t="s">
        <v>7789</v>
      </c>
      <c r="F20215" s="121">
        <v>5.6424000000000003</v>
      </c>
    </row>
    <row r="20216" spans="4:6" ht="15" customHeight="1">
      <c r="D20216" s="119" t="s">
        <v>29303</v>
      </c>
      <c r="E20216" s="46" t="s">
        <v>7792</v>
      </c>
      <c r="F20216" s="121">
        <v>5.1738</v>
      </c>
    </row>
    <row r="20217" spans="4:6" ht="15" customHeight="1">
      <c r="D20217" s="119" t="s">
        <v>35932</v>
      </c>
      <c r="E20217" s="46" t="s">
        <v>29303</v>
      </c>
      <c r="F20217" s="121">
        <v>17.230599999999999</v>
      </c>
    </row>
    <row r="20218" spans="4:6" ht="15" customHeight="1">
      <c r="D20218" s="119" t="s">
        <v>7795</v>
      </c>
      <c r="E20218" s="46" t="s">
        <v>35932</v>
      </c>
      <c r="F20218" s="121">
        <v>9.1088000000000005</v>
      </c>
    </row>
    <row r="20219" spans="4:6" ht="15" customHeight="1">
      <c r="D20219" s="119" t="s">
        <v>7798</v>
      </c>
      <c r="E20219" s="46" t="s">
        <v>7795</v>
      </c>
      <c r="F20219" s="121">
        <v>11.3858</v>
      </c>
    </row>
    <row r="20220" spans="4:6" ht="15" customHeight="1">
      <c r="D20220" s="119" t="s">
        <v>29299</v>
      </c>
      <c r="E20220" s="46" t="s">
        <v>7798</v>
      </c>
      <c r="F20220" s="121">
        <v>4.5544000000000002</v>
      </c>
    </row>
    <row r="20221" spans="4:6" ht="15" customHeight="1">
      <c r="D20221" s="119" t="s">
        <v>181</v>
      </c>
      <c r="E20221" s="46" t="s">
        <v>29299</v>
      </c>
      <c r="F20221" s="121">
        <v>19.735399999999998</v>
      </c>
    </row>
    <row r="20222" spans="4:6" ht="15" customHeight="1">
      <c r="D20222" s="119" t="s">
        <v>29352</v>
      </c>
      <c r="E20222" s="46" t="s">
        <v>181</v>
      </c>
      <c r="F20222" s="121">
        <v>89.885000000000005</v>
      </c>
    </row>
    <row r="20223" spans="4:6" ht="15" customHeight="1">
      <c r="D20223" s="119" t="s">
        <v>7179</v>
      </c>
      <c r="E20223" s="46" t="s">
        <v>29352</v>
      </c>
      <c r="F20223" s="121">
        <v>72.110399999999998</v>
      </c>
    </row>
    <row r="20224" spans="4:6" ht="15" customHeight="1">
      <c r="D20224" s="119" t="s">
        <v>7182</v>
      </c>
      <c r="E20224" s="46" t="s">
        <v>7179</v>
      </c>
      <c r="F20224" s="121">
        <v>61.989600000000003</v>
      </c>
    </row>
    <row r="20225" spans="4:6" ht="15" customHeight="1">
      <c r="D20225" s="119" t="s">
        <v>7184</v>
      </c>
      <c r="E20225" s="46" t="s">
        <v>7182</v>
      </c>
      <c r="F20225" s="121">
        <v>69.074200000000005</v>
      </c>
    </row>
    <row r="20226" spans="4:6" ht="15" customHeight="1">
      <c r="D20226" s="119" t="s">
        <v>7186</v>
      </c>
      <c r="E20226" s="46" t="s">
        <v>7184</v>
      </c>
      <c r="F20226" s="121">
        <v>69.074200000000005</v>
      </c>
    </row>
    <row r="20227" spans="4:6" ht="15" customHeight="1">
      <c r="D20227" s="119" t="s">
        <v>7194</v>
      </c>
      <c r="E20227" s="46" t="s">
        <v>7186</v>
      </c>
      <c r="F20227" s="121">
        <v>70.845200000000006</v>
      </c>
    </row>
    <row r="20228" spans="4:6" ht="15" customHeight="1">
      <c r="D20228" s="119" t="s">
        <v>7205</v>
      </c>
      <c r="E20228" s="46" t="s">
        <v>7194</v>
      </c>
      <c r="F20228" s="121">
        <v>63.254600000000003</v>
      </c>
    </row>
    <row r="20229" spans="4:6" ht="15" customHeight="1">
      <c r="D20229" s="119" t="s">
        <v>7208</v>
      </c>
      <c r="E20229" s="46" t="s">
        <v>7205</v>
      </c>
      <c r="F20229" s="121">
        <v>73.375399999999999</v>
      </c>
    </row>
    <row r="20230" spans="4:6" ht="15" customHeight="1">
      <c r="D20230" s="119" t="s">
        <v>7211</v>
      </c>
      <c r="E20230" s="46" t="s">
        <v>7208</v>
      </c>
      <c r="F20230" s="121">
        <v>73.375399999999999</v>
      </c>
    </row>
    <row r="20231" spans="4:6" ht="15" customHeight="1">
      <c r="D20231" s="119" t="s">
        <v>7214</v>
      </c>
      <c r="E20231" s="46" t="s">
        <v>7211</v>
      </c>
      <c r="F20231" s="121">
        <v>72.110399999999998</v>
      </c>
    </row>
    <row r="20232" spans="4:6" ht="15" customHeight="1">
      <c r="D20232" s="119" t="s">
        <v>7217</v>
      </c>
      <c r="E20232" s="46" t="s">
        <v>7214</v>
      </c>
      <c r="F20232" s="121">
        <v>73.375399999999999</v>
      </c>
    </row>
    <row r="20233" spans="4:6" ht="15" customHeight="1">
      <c r="D20233" s="119" t="s">
        <v>7227</v>
      </c>
      <c r="E20233" s="46" t="s">
        <v>7217</v>
      </c>
      <c r="F20233" s="121">
        <v>72.110399999999998</v>
      </c>
    </row>
    <row r="20234" spans="4:6" ht="15" customHeight="1">
      <c r="D20234" s="119" t="s">
        <v>7228</v>
      </c>
      <c r="E20234" s="46" t="s">
        <v>7227</v>
      </c>
      <c r="F20234" s="121">
        <v>72.110399999999998</v>
      </c>
    </row>
    <row r="20235" spans="4:6" ht="15" customHeight="1">
      <c r="D20235" s="119" t="s">
        <v>7229</v>
      </c>
      <c r="E20235" s="46" t="s">
        <v>7228</v>
      </c>
      <c r="F20235" s="121">
        <v>72.110399999999998</v>
      </c>
    </row>
    <row r="20236" spans="4:6" ht="15" customHeight="1">
      <c r="D20236" s="119" t="s">
        <v>7235</v>
      </c>
      <c r="E20236" s="46" t="s">
        <v>7229</v>
      </c>
      <c r="F20236" s="121">
        <v>58.07</v>
      </c>
    </row>
    <row r="20237" spans="4:6" ht="15" customHeight="1">
      <c r="D20237" s="119" t="s">
        <v>7238</v>
      </c>
      <c r="E20237" s="46" t="s">
        <v>7235</v>
      </c>
      <c r="F20237" s="121">
        <v>58.07</v>
      </c>
    </row>
    <row r="20238" spans="4:6" ht="15" customHeight="1">
      <c r="D20238" s="119" t="s">
        <v>7241</v>
      </c>
      <c r="E20238" s="46" t="s">
        <v>7238</v>
      </c>
      <c r="F20238" s="121">
        <v>58.07</v>
      </c>
    </row>
    <row r="20239" spans="4:6" ht="15" customHeight="1">
      <c r="D20239" s="119" t="s">
        <v>34514</v>
      </c>
      <c r="E20239" s="46" t="s">
        <v>7241</v>
      </c>
      <c r="F20239" s="121">
        <v>22.771599999999999</v>
      </c>
    </row>
    <row r="20240" spans="4:6" ht="15" customHeight="1">
      <c r="D20240" s="119" t="s">
        <v>7301</v>
      </c>
      <c r="E20240" s="46" t="s">
        <v>34514</v>
      </c>
      <c r="F20240" s="121">
        <v>37.952800000000003</v>
      </c>
    </row>
    <row r="20241" spans="4:6" ht="15" customHeight="1">
      <c r="D20241" s="119" t="s">
        <v>29338</v>
      </c>
      <c r="E20241" s="46" t="s">
        <v>7301</v>
      </c>
      <c r="F20241" s="121">
        <v>51.3628</v>
      </c>
    </row>
    <row r="20242" spans="4:6" ht="15" customHeight="1">
      <c r="D20242" s="119" t="s">
        <v>29336</v>
      </c>
      <c r="E20242" s="46" t="s">
        <v>29338</v>
      </c>
      <c r="F20242" s="121">
        <v>99.562799999999996</v>
      </c>
    </row>
    <row r="20243" spans="4:6" ht="15" customHeight="1">
      <c r="D20243" s="119" t="s">
        <v>7174</v>
      </c>
      <c r="E20243" s="46" t="s">
        <v>29336</v>
      </c>
      <c r="F20243" s="121">
        <v>20.241599999999998</v>
      </c>
    </row>
    <row r="20244" spans="4:6" ht="15" customHeight="1">
      <c r="D20244" s="119" t="s">
        <v>29362</v>
      </c>
      <c r="E20244" s="46" t="s">
        <v>7174</v>
      </c>
      <c r="F20244" s="121">
        <v>24.036799999999999</v>
      </c>
    </row>
    <row r="20245" spans="4:6" ht="15" customHeight="1">
      <c r="D20245" s="119" t="s">
        <v>7223</v>
      </c>
      <c r="E20245" s="46" t="s">
        <v>29362</v>
      </c>
      <c r="F20245" s="121">
        <v>39.218000000000004</v>
      </c>
    </row>
    <row r="20246" spans="4:6" ht="15" customHeight="1">
      <c r="D20246" s="119" t="s">
        <v>7254</v>
      </c>
      <c r="E20246" s="46" t="s">
        <v>7223</v>
      </c>
      <c r="F20246" s="121">
        <v>39.218000000000004</v>
      </c>
    </row>
    <row r="20247" spans="4:6" ht="15" customHeight="1">
      <c r="D20247" s="119" t="s">
        <v>7262</v>
      </c>
      <c r="E20247" s="46" t="s">
        <v>7254</v>
      </c>
      <c r="F20247" s="121">
        <v>39.218000000000004</v>
      </c>
    </row>
    <row r="20248" spans="4:6" ht="15" customHeight="1">
      <c r="D20248" s="119" t="s">
        <v>7273</v>
      </c>
      <c r="E20248" s="46" t="s">
        <v>7262</v>
      </c>
      <c r="F20248" s="121">
        <v>39.218000000000004</v>
      </c>
    </row>
    <row r="20249" spans="4:6" ht="15" customHeight="1">
      <c r="D20249" s="119" t="s">
        <v>7276</v>
      </c>
      <c r="E20249" s="46" t="s">
        <v>7273</v>
      </c>
      <c r="F20249" s="121">
        <v>39.218000000000004</v>
      </c>
    </row>
    <row r="20250" spans="4:6" ht="15" customHeight="1">
      <c r="D20250" s="119" t="s">
        <v>7283</v>
      </c>
      <c r="E20250" s="46" t="s">
        <v>7276</v>
      </c>
      <c r="F20250" s="121">
        <v>59.459400000000002</v>
      </c>
    </row>
    <row r="20251" spans="4:6" ht="15" customHeight="1">
      <c r="D20251" s="119" t="s">
        <v>7285</v>
      </c>
      <c r="E20251" s="46" t="s">
        <v>7283</v>
      </c>
      <c r="F20251" s="121">
        <v>61.989600000000003</v>
      </c>
    </row>
    <row r="20252" spans="4:6" ht="15" customHeight="1">
      <c r="D20252" s="119" t="s">
        <v>7287</v>
      </c>
      <c r="E20252" s="46" t="s">
        <v>7285</v>
      </c>
      <c r="F20252" s="121">
        <v>72.110399999999998</v>
      </c>
    </row>
    <row r="20253" spans="4:6" ht="15" customHeight="1">
      <c r="D20253" s="119" t="s">
        <v>7560</v>
      </c>
      <c r="E20253" s="46" t="s">
        <v>7287</v>
      </c>
      <c r="F20253" s="121">
        <v>15.1812</v>
      </c>
    </row>
    <row r="20254" spans="4:6" ht="15" customHeight="1">
      <c r="D20254" s="119" t="s">
        <v>7570</v>
      </c>
      <c r="E20254" s="46" t="s">
        <v>7560</v>
      </c>
      <c r="F20254" s="121">
        <v>15.1812</v>
      </c>
    </row>
    <row r="20255" spans="4:6" ht="15" customHeight="1">
      <c r="D20255" s="119" t="s">
        <v>7781</v>
      </c>
      <c r="E20255" s="46" t="s">
        <v>7570</v>
      </c>
      <c r="F20255" s="121">
        <v>92.098799999999997</v>
      </c>
    </row>
    <row r="20256" spans="4:6" ht="15" customHeight="1">
      <c r="D20256" s="119" t="s">
        <v>7833</v>
      </c>
      <c r="E20256" s="46" t="s">
        <v>7781</v>
      </c>
      <c r="F20256" s="121">
        <v>49.212200000000003</v>
      </c>
    </row>
    <row r="20257" spans="4:6" ht="15" customHeight="1">
      <c r="D20257" s="119" t="s">
        <v>29364</v>
      </c>
      <c r="E20257" s="46" t="s">
        <v>7833</v>
      </c>
      <c r="F20257" s="121">
        <v>96.147199999999998</v>
      </c>
    </row>
    <row r="20258" spans="4:6" ht="15" customHeight="1">
      <c r="D20258" s="119" t="s">
        <v>29373</v>
      </c>
      <c r="E20258" s="46" t="s">
        <v>29364</v>
      </c>
      <c r="F20258" s="121">
        <v>1.1617999999999999</v>
      </c>
    </row>
    <row r="20259" spans="4:6" ht="15" customHeight="1">
      <c r="D20259" s="119" t="s">
        <v>29371</v>
      </c>
      <c r="E20259" s="46" t="s">
        <v>29373</v>
      </c>
      <c r="F20259" s="121">
        <v>2.3235999999999999</v>
      </c>
    </row>
    <row r="20260" spans="4:6" ht="15" customHeight="1">
      <c r="D20260" s="119" t="s">
        <v>29369</v>
      </c>
      <c r="E20260" s="46" t="s">
        <v>29371</v>
      </c>
      <c r="F20260" s="121">
        <v>1.113</v>
      </c>
    </row>
    <row r="20261" spans="4:6" ht="15" customHeight="1">
      <c r="D20261" s="119" t="s">
        <v>29367</v>
      </c>
      <c r="E20261" s="46" t="s">
        <v>29369</v>
      </c>
      <c r="F20261" s="121">
        <v>1.9752000000000001</v>
      </c>
    </row>
    <row r="20262" spans="4:6" ht="15" customHeight="1">
      <c r="D20262" s="119" t="s">
        <v>29397</v>
      </c>
      <c r="E20262" s="46" t="s">
        <v>29367</v>
      </c>
      <c r="F20262" s="121">
        <v>292.6628</v>
      </c>
    </row>
    <row r="20263" spans="4:6" ht="15" customHeight="1">
      <c r="D20263" s="119" t="s">
        <v>29395</v>
      </c>
      <c r="E20263" s="46" t="s">
        <v>29397</v>
      </c>
      <c r="F20263" s="121">
        <v>97.128200000000007</v>
      </c>
    </row>
    <row r="20264" spans="4:6" ht="15" customHeight="1">
      <c r="D20264" s="119" t="s">
        <v>29393</v>
      </c>
      <c r="E20264" s="46" t="s">
        <v>29395</v>
      </c>
      <c r="F20264" s="121">
        <v>457.52519999999998</v>
      </c>
    </row>
    <row r="20265" spans="4:6" ht="15" customHeight="1">
      <c r="D20265" s="119" t="s">
        <v>29391</v>
      </c>
      <c r="E20265" s="46" t="s">
        <v>29393</v>
      </c>
      <c r="F20265" s="121">
        <v>564.87760000000003</v>
      </c>
    </row>
    <row r="20266" spans="4:6" ht="15" customHeight="1">
      <c r="D20266" s="119" t="s">
        <v>29389</v>
      </c>
      <c r="E20266" s="46" t="s">
        <v>29391</v>
      </c>
      <c r="F20266" s="121">
        <v>121.4104</v>
      </c>
    </row>
    <row r="20267" spans="4:6" ht="15" customHeight="1">
      <c r="D20267" s="119" t="s">
        <v>29387</v>
      </c>
      <c r="E20267" s="46" t="s">
        <v>29389</v>
      </c>
      <c r="F20267" s="121">
        <v>791.08420000000001</v>
      </c>
    </row>
    <row r="20268" spans="4:6" ht="15" customHeight="1">
      <c r="D20268" s="119" t="s">
        <v>29385</v>
      </c>
      <c r="E20268" s="46" t="s">
        <v>29387</v>
      </c>
      <c r="F20268" s="121">
        <v>148.2484</v>
      </c>
    </row>
    <row r="20269" spans="4:6" ht="15" customHeight="1">
      <c r="D20269" s="119" t="s">
        <v>29383</v>
      </c>
      <c r="E20269" s="46" t="s">
        <v>29385</v>
      </c>
      <c r="F20269" s="121">
        <v>191.70060000000001</v>
      </c>
    </row>
    <row r="20270" spans="4:6" ht="15" customHeight="1">
      <c r="D20270" s="119" t="s">
        <v>29381</v>
      </c>
      <c r="E20270" s="46" t="s">
        <v>29383</v>
      </c>
      <c r="F20270" s="121">
        <v>1085.0250000000001</v>
      </c>
    </row>
    <row r="20271" spans="4:6" ht="15" customHeight="1">
      <c r="D20271" s="119" t="s">
        <v>29379</v>
      </c>
      <c r="E20271" s="46" t="s">
        <v>29381</v>
      </c>
      <c r="F20271" s="121">
        <v>83.0702</v>
      </c>
    </row>
    <row r="20272" spans="4:6" ht="15" customHeight="1">
      <c r="D20272" s="119" t="s">
        <v>29377</v>
      </c>
      <c r="E20272" s="46" t="s">
        <v>29379</v>
      </c>
      <c r="F20272" s="121">
        <v>292.6628</v>
      </c>
    </row>
    <row r="20273" spans="4:6" ht="15" customHeight="1">
      <c r="D20273" s="119" t="s">
        <v>29375</v>
      </c>
      <c r="E20273" s="46" t="s">
        <v>29377</v>
      </c>
      <c r="F20273" s="121">
        <v>235.15260000000001</v>
      </c>
    </row>
    <row r="20274" spans="4:6" ht="15" customHeight="1">
      <c r="D20274" s="119" t="s">
        <v>29401</v>
      </c>
      <c r="E20274" s="46" t="s">
        <v>29375</v>
      </c>
      <c r="F20274" s="121">
        <v>301.60879999999997</v>
      </c>
    </row>
    <row r="20275" spans="4:6" ht="15" customHeight="1">
      <c r="D20275" s="119" t="s">
        <v>29399</v>
      </c>
      <c r="E20275" s="46" t="s">
        <v>29401</v>
      </c>
      <c r="F20275" s="121">
        <v>192.9786</v>
      </c>
    </row>
    <row r="20276" spans="4:6" ht="15" customHeight="1">
      <c r="D20276" s="119" t="s">
        <v>29403</v>
      </c>
      <c r="E20276" s="46" t="s">
        <v>29399</v>
      </c>
      <c r="F20276" s="121">
        <v>614.37120000000004</v>
      </c>
    </row>
    <row r="20277" spans="4:6" ht="15" customHeight="1">
      <c r="D20277" s="119" t="s">
        <v>29410</v>
      </c>
      <c r="E20277" s="46" t="s">
        <v>29403</v>
      </c>
      <c r="F20277" s="121">
        <v>90.738200000000006</v>
      </c>
    </row>
    <row r="20278" spans="4:6" ht="15" customHeight="1">
      <c r="D20278" s="119" t="s">
        <v>29409</v>
      </c>
      <c r="E20278" s="46" t="s">
        <v>29410</v>
      </c>
      <c r="F20278" s="121">
        <v>112.929</v>
      </c>
    </row>
    <row r="20279" spans="4:6" ht="15" customHeight="1">
      <c r="D20279" s="119" t="s">
        <v>29407</v>
      </c>
      <c r="E20279" s="46" t="s">
        <v>29409</v>
      </c>
      <c r="F20279" s="121">
        <v>201.9246</v>
      </c>
    </row>
    <row r="20280" spans="4:6" ht="15" customHeight="1">
      <c r="D20280" s="119" t="s">
        <v>29405</v>
      </c>
      <c r="E20280" s="46" t="s">
        <v>29407</v>
      </c>
      <c r="F20280" s="121">
        <v>173.80840000000001</v>
      </c>
    </row>
    <row r="20281" spans="4:6" ht="15" customHeight="1">
      <c r="D20281" s="119" t="s">
        <v>29442</v>
      </c>
      <c r="E20281" s="46" t="s">
        <v>29405</v>
      </c>
      <c r="F20281" s="121">
        <v>200.7628</v>
      </c>
    </row>
    <row r="20282" spans="4:6" ht="15" customHeight="1">
      <c r="D20282" s="119" t="s">
        <v>29440</v>
      </c>
      <c r="E20282" s="46" t="s">
        <v>29442</v>
      </c>
      <c r="F20282" s="121">
        <v>227.25219999999999</v>
      </c>
    </row>
    <row r="20283" spans="4:6" ht="15" customHeight="1">
      <c r="D20283" s="119" t="s">
        <v>29438</v>
      </c>
      <c r="E20283" s="46" t="s">
        <v>29440</v>
      </c>
      <c r="F20283" s="121">
        <v>271.86619999999999</v>
      </c>
    </row>
    <row r="20284" spans="4:6" ht="15" customHeight="1">
      <c r="D20284" s="119" t="s">
        <v>29436</v>
      </c>
      <c r="E20284" s="46" t="s">
        <v>29438</v>
      </c>
      <c r="F20284" s="121">
        <v>376.43020000000001</v>
      </c>
    </row>
    <row r="20285" spans="4:6" ht="15" customHeight="1">
      <c r="D20285" s="119" t="s">
        <v>29434</v>
      </c>
      <c r="E20285" s="46" t="s">
        <v>29436</v>
      </c>
      <c r="F20285" s="121">
        <v>131.05359999999999</v>
      </c>
    </row>
    <row r="20286" spans="4:6" ht="15" customHeight="1">
      <c r="D20286" s="119" t="s">
        <v>29432</v>
      </c>
      <c r="E20286" s="46" t="s">
        <v>29434</v>
      </c>
      <c r="F20286" s="121">
        <v>508.87779999999998</v>
      </c>
    </row>
    <row r="20287" spans="4:6" ht="15" customHeight="1">
      <c r="D20287" s="119" t="s">
        <v>29430</v>
      </c>
      <c r="E20287" s="46" t="s">
        <v>29432</v>
      </c>
      <c r="F20287" s="121">
        <v>21.041</v>
      </c>
    </row>
    <row r="20288" spans="4:6" ht="15" customHeight="1">
      <c r="D20288" s="119" t="s">
        <v>29428</v>
      </c>
      <c r="E20288" s="46" t="s">
        <v>29430</v>
      </c>
      <c r="F20288" s="121">
        <v>6.0115999999999996</v>
      </c>
    </row>
    <row r="20289" spans="4:6" ht="15" customHeight="1">
      <c r="D20289" s="119" t="s">
        <v>29426</v>
      </c>
      <c r="E20289" s="46" t="s">
        <v>29428</v>
      </c>
      <c r="F20289" s="121">
        <v>8.8810000000000002</v>
      </c>
    </row>
    <row r="20290" spans="4:6" ht="15" customHeight="1">
      <c r="D20290" s="119" t="s">
        <v>29424</v>
      </c>
      <c r="E20290" s="46" t="s">
        <v>29426</v>
      </c>
      <c r="F20290" s="121">
        <v>20.95</v>
      </c>
    </row>
    <row r="20291" spans="4:6" ht="15" customHeight="1">
      <c r="D20291" s="119" t="s">
        <v>6577</v>
      </c>
      <c r="E20291" s="46" t="s">
        <v>29424</v>
      </c>
      <c r="F20291" s="121">
        <v>13.663</v>
      </c>
    </row>
    <row r="20292" spans="4:6" ht="15" customHeight="1">
      <c r="D20292" s="119" t="s">
        <v>6579</v>
      </c>
      <c r="E20292" s="46" t="s">
        <v>6577</v>
      </c>
      <c r="F20292" s="121">
        <v>15.940200000000001</v>
      </c>
    </row>
    <row r="20293" spans="4:6" ht="15" customHeight="1">
      <c r="D20293" s="119" t="s">
        <v>6582</v>
      </c>
      <c r="E20293" s="46" t="s">
        <v>6579</v>
      </c>
      <c r="F20293" s="121">
        <v>19.1282</v>
      </c>
    </row>
    <row r="20294" spans="4:6" ht="15" customHeight="1">
      <c r="D20294" s="119" t="s">
        <v>6952</v>
      </c>
      <c r="E20294" s="46" t="s">
        <v>6582</v>
      </c>
      <c r="F20294" s="121">
        <v>15.4848</v>
      </c>
    </row>
    <row r="20295" spans="4:6" ht="15" customHeight="1">
      <c r="D20295" s="119" t="s">
        <v>29418</v>
      </c>
      <c r="E20295" s="46" t="s">
        <v>6952</v>
      </c>
      <c r="F20295" s="121">
        <v>15.575799999999999</v>
      </c>
    </row>
    <row r="20296" spans="4:6" ht="15" customHeight="1">
      <c r="D20296" s="119" t="s">
        <v>6954</v>
      </c>
      <c r="E20296" s="46" t="s">
        <v>29418</v>
      </c>
      <c r="F20296" s="121">
        <v>18.0352</v>
      </c>
    </row>
    <row r="20297" spans="4:6" ht="15" customHeight="1">
      <c r="D20297" s="119" t="s">
        <v>6956</v>
      </c>
      <c r="E20297" s="46" t="s">
        <v>6954</v>
      </c>
      <c r="F20297" s="121">
        <v>19.538</v>
      </c>
    </row>
    <row r="20298" spans="4:6" ht="15" customHeight="1">
      <c r="D20298" s="119" t="s">
        <v>29414</v>
      </c>
      <c r="E20298" s="46" t="s">
        <v>6956</v>
      </c>
      <c r="F20298" s="121">
        <v>19.538</v>
      </c>
    </row>
    <row r="20299" spans="4:6" ht="15" customHeight="1">
      <c r="D20299" s="119" t="s">
        <v>29412</v>
      </c>
      <c r="E20299" s="46" t="s">
        <v>29414</v>
      </c>
      <c r="F20299" s="121">
        <v>188.57060000000001</v>
      </c>
    </row>
    <row r="20300" spans="4:6" ht="15" customHeight="1">
      <c r="D20300" s="119" t="s">
        <v>29448</v>
      </c>
      <c r="E20300" s="46" t="s">
        <v>29412</v>
      </c>
      <c r="F20300" s="121">
        <v>408.96120000000002</v>
      </c>
    </row>
    <row r="20301" spans="4:6" ht="15" customHeight="1">
      <c r="D20301" s="119" t="s">
        <v>29446</v>
      </c>
      <c r="E20301" s="46" t="s">
        <v>29448</v>
      </c>
      <c r="F20301" s="121">
        <v>161.0284</v>
      </c>
    </row>
    <row r="20302" spans="4:6" ht="15" customHeight="1">
      <c r="D20302" s="119" t="s">
        <v>29444</v>
      </c>
      <c r="E20302" s="46" t="s">
        <v>29446</v>
      </c>
      <c r="F20302" s="121">
        <v>219.81659999999999</v>
      </c>
    </row>
    <row r="20303" spans="4:6" ht="15" customHeight="1">
      <c r="D20303" s="119" t="s">
        <v>29468</v>
      </c>
      <c r="E20303" s="46" t="s">
        <v>29444</v>
      </c>
      <c r="F20303" s="121">
        <v>150.73480000000001</v>
      </c>
    </row>
    <row r="20304" spans="4:6" ht="15" customHeight="1">
      <c r="D20304" s="119" t="s">
        <v>29466</v>
      </c>
      <c r="E20304" s="46" t="s">
        <v>29468</v>
      </c>
      <c r="F20304" s="121">
        <v>217.0282</v>
      </c>
    </row>
    <row r="20305" spans="4:6" ht="15" customHeight="1">
      <c r="D20305" s="119" t="s">
        <v>29464</v>
      </c>
      <c r="E20305" s="46" t="s">
        <v>29466</v>
      </c>
      <c r="F20305" s="121">
        <v>287.34160000000003</v>
      </c>
    </row>
    <row r="20306" spans="4:6" ht="15" customHeight="1">
      <c r="D20306" s="119" t="s">
        <v>29462</v>
      </c>
      <c r="E20306" s="46" t="s">
        <v>29464</v>
      </c>
      <c r="F20306" s="121">
        <v>1036.8094000000001</v>
      </c>
    </row>
    <row r="20307" spans="4:6" ht="15" customHeight="1">
      <c r="D20307" s="119" t="s">
        <v>29460</v>
      </c>
      <c r="E20307" s="46" t="s">
        <v>29462</v>
      </c>
      <c r="F20307" s="121">
        <v>173.48320000000001</v>
      </c>
    </row>
    <row r="20308" spans="4:6" ht="15" customHeight="1">
      <c r="D20308" s="119" t="s">
        <v>29458</v>
      </c>
      <c r="E20308" s="46" t="s">
        <v>29460</v>
      </c>
      <c r="F20308" s="121">
        <v>86.276799999999994</v>
      </c>
    </row>
    <row r="20309" spans="4:6" ht="15" customHeight="1">
      <c r="D20309" s="119" t="s">
        <v>29456</v>
      </c>
      <c r="E20309" s="46" t="s">
        <v>29458</v>
      </c>
      <c r="F20309" s="121">
        <v>119.45399999999999</v>
      </c>
    </row>
    <row r="20310" spans="4:6" ht="15" customHeight="1">
      <c r="D20310" s="119" t="s">
        <v>29454</v>
      </c>
      <c r="E20310" s="46" t="s">
        <v>29456</v>
      </c>
      <c r="F20310" s="121">
        <v>875.82740000000001</v>
      </c>
    </row>
    <row r="20311" spans="4:6" ht="15" customHeight="1">
      <c r="D20311" s="119" t="s">
        <v>29452</v>
      </c>
      <c r="E20311" s="46" t="s">
        <v>29454</v>
      </c>
      <c r="F20311" s="121">
        <v>37.643000000000001</v>
      </c>
    </row>
    <row r="20312" spans="4:6" ht="15" customHeight="1">
      <c r="D20312" s="119" t="s">
        <v>29450</v>
      </c>
      <c r="E20312" s="46" t="s">
        <v>29452</v>
      </c>
      <c r="F20312" s="121">
        <v>45.171599999999998</v>
      </c>
    </row>
    <row r="20313" spans="4:6" ht="15" customHeight="1">
      <c r="D20313" s="119" t="s">
        <v>29484</v>
      </c>
      <c r="E20313" s="46" t="s">
        <v>29450</v>
      </c>
      <c r="F20313" s="121">
        <v>1045.1744000000001</v>
      </c>
    </row>
    <row r="20314" spans="4:6" ht="15" customHeight="1">
      <c r="D20314" s="119" t="s">
        <v>29482</v>
      </c>
      <c r="E20314" s="46" t="s">
        <v>29484</v>
      </c>
      <c r="F20314" s="121">
        <v>1086.3030000000001</v>
      </c>
    </row>
    <row r="20315" spans="4:6" ht="15" customHeight="1">
      <c r="D20315" s="119" t="s">
        <v>29480</v>
      </c>
      <c r="E20315" s="46" t="s">
        <v>29482</v>
      </c>
      <c r="F20315" s="121">
        <v>766.80219999999997</v>
      </c>
    </row>
    <row r="20316" spans="4:6" ht="15" customHeight="1">
      <c r="D20316" s="119" t="s">
        <v>29478</v>
      </c>
      <c r="E20316" s="46" t="s">
        <v>29480</v>
      </c>
      <c r="F20316" s="121">
        <v>766.80219999999997</v>
      </c>
    </row>
    <row r="20317" spans="4:6" ht="15" customHeight="1">
      <c r="D20317" s="119" t="s">
        <v>29476</v>
      </c>
      <c r="E20317" s="46" t="s">
        <v>29478</v>
      </c>
      <c r="F20317" s="121">
        <v>466.77339999999998</v>
      </c>
    </row>
    <row r="20318" spans="4:6" ht="15" customHeight="1">
      <c r="D20318" s="119" t="s">
        <v>29474</v>
      </c>
      <c r="E20318" s="46" t="s">
        <v>29476</v>
      </c>
      <c r="F20318" s="121">
        <v>1086.3030000000001</v>
      </c>
    </row>
    <row r="20319" spans="4:6" ht="15" customHeight="1">
      <c r="D20319" s="119" t="s">
        <v>29472</v>
      </c>
      <c r="E20319" s="46" t="s">
        <v>29474</v>
      </c>
      <c r="F20319" s="121">
        <v>40.896000000000001</v>
      </c>
    </row>
    <row r="20320" spans="4:6" ht="15" customHeight="1">
      <c r="D20320" s="119" t="s">
        <v>29470</v>
      </c>
      <c r="E20320" s="46" t="s">
        <v>29472</v>
      </c>
      <c r="F20320" s="121">
        <v>47.286000000000001</v>
      </c>
    </row>
    <row r="20321" spans="4:6" ht="15" customHeight="1">
      <c r="D20321" s="119" t="s">
        <v>29490</v>
      </c>
      <c r="E20321" s="46" t="s">
        <v>29470</v>
      </c>
      <c r="F20321" s="121">
        <v>1105.473</v>
      </c>
    </row>
    <row r="20322" spans="4:6" ht="15" customHeight="1">
      <c r="D20322" s="119" t="s">
        <v>29488</v>
      </c>
      <c r="E20322" s="46" t="s">
        <v>29490</v>
      </c>
      <c r="F20322" s="121">
        <v>1476.0942</v>
      </c>
    </row>
    <row r="20323" spans="4:6" ht="15" customHeight="1">
      <c r="D20323" s="119" t="s">
        <v>29486</v>
      </c>
      <c r="E20323" s="46" t="s">
        <v>29488</v>
      </c>
      <c r="F20323" s="121">
        <v>2536.837</v>
      </c>
    </row>
    <row r="20324" spans="4:6" ht="15" customHeight="1">
      <c r="D20324" s="119" t="s">
        <v>29492</v>
      </c>
      <c r="E20324" s="46" t="s">
        <v>29486</v>
      </c>
      <c r="F20324" s="121">
        <v>132.91239999999999</v>
      </c>
    </row>
    <row r="20325" spans="4:6" ht="15" customHeight="1">
      <c r="D20325" s="119" t="s">
        <v>29512</v>
      </c>
      <c r="E20325" s="46" t="s">
        <v>29492</v>
      </c>
      <c r="F20325" s="121">
        <v>293.94080000000002</v>
      </c>
    </row>
    <row r="20326" spans="4:6" ht="15" customHeight="1">
      <c r="D20326" s="119" t="s">
        <v>29510</v>
      </c>
      <c r="E20326" s="46" t="s">
        <v>29512</v>
      </c>
      <c r="F20326" s="121">
        <v>488.19740000000002</v>
      </c>
    </row>
    <row r="20327" spans="4:6" ht="15" customHeight="1">
      <c r="D20327" s="119" t="s">
        <v>29508</v>
      </c>
      <c r="E20327" s="46" t="s">
        <v>29510</v>
      </c>
      <c r="F20327" s="121">
        <v>608.32979999999998</v>
      </c>
    </row>
    <row r="20328" spans="4:6" ht="15" customHeight="1">
      <c r="D20328" s="119" t="s">
        <v>29506</v>
      </c>
      <c r="E20328" s="46" t="s">
        <v>29508</v>
      </c>
      <c r="F20328" s="121">
        <v>164.86240000000001</v>
      </c>
    </row>
    <row r="20329" spans="4:6" ht="15" customHeight="1">
      <c r="D20329" s="119" t="s">
        <v>29504</v>
      </c>
      <c r="E20329" s="46" t="s">
        <v>29506</v>
      </c>
      <c r="F20329" s="121">
        <v>945.72260000000006</v>
      </c>
    </row>
    <row r="20330" spans="4:6" ht="15" customHeight="1">
      <c r="D20330" s="119" t="s">
        <v>29502</v>
      </c>
      <c r="E20330" s="46" t="s">
        <v>29504</v>
      </c>
      <c r="F20330" s="121">
        <v>1405.8037999999999</v>
      </c>
    </row>
    <row r="20331" spans="4:6" ht="15" customHeight="1">
      <c r="D20331" s="119" t="s">
        <v>29500</v>
      </c>
      <c r="E20331" s="46" t="s">
        <v>29502</v>
      </c>
      <c r="F20331" s="121">
        <v>226.20660000000001</v>
      </c>
    </row>
    <row r="20332" spans="4:6" ht="15" customHeight="1">
      <c r="D20332" s="119" t="s">
        <v>29498</v>
      </c>
      <c r="E20332" s="46" t="s">
        <v>29500</v>
      </c>
      <c r="F20332" s="121">
        <v>272.21480000000003</v>
      </c>
    </row>
    <row r="20333" spans="4:6" ht="15" customHeight="1">
      <c r="D20333" s="119" t="s">
        <v>29496</v>
      </c>
      <c r="E20333" s="46" t="s">
        <v>29498</v>
      </c>
      <c r="F20333" s="121">
        <v>293.94080000000002</v>
      </c>
    </row>
    <row r="20334" spans="4:6" ht="15" customHeight="1">
      <c r="D20334" s="119" t="s">
        <v>29494</v>
      </c>
      <c r="E20334" s="46" t="s">
        <v>29496</v>
      </c>
      <c r="F20334" s="121">
        <v>226.20660000000001</v>
      </c>
    </row>
    <row r="20335" spans="4:6" ht="15" customHeight="1">
      <c r="D20335" s="119" t="s">
        <v>29516</v>
      </c>
      <c r="E20335" s="46" t="s">
        <v>29494</v>
      </c>
      <c r="F20335" s="121">
        <v>396.18099999999998</v>
      </c>
    </row>
    <row r="20336" spans="4:6" ht="15" customHeight="1">
      <c r="D20336" s="119" t="s">
        <v>29514</v>
      </c>
      <c r="E20336" s="46" t="s">
        <v>29516</v>
      </c>
      <c r="F20336" s="121">
        <v>227.4846</v>
      </c>
    </row>
    <row r="20337" spans="4:6" ht="15" customHeight="1">
      <c r="D20337" s="119" t="s">
        <v>29518</v>
      </c>
      <c r="E20337" s="46" t="s">
        <v>29514</v>
      </c>
      <c r="F20337" s="121">
        <v>504.88119999999998</v>
      </c>
    </row>
    <row r="20338" spans="4:6" ht="15" customHeight="1">
      <c r="D20338" s="119" t="s">
        <v>29530</v>
      </c>
      <c r="E20338" s="46" t="s">
        <v>29518</v>
      </c>
      <c r="F20338" s="121">
        <v>1313.1558</v>
      </c>
    </row>
    <row r="20339" spans="4:6" ht="15" customHeight="1">
      <c r="D20339" s="119" t="s">
        <v>29528</v>
      </c>
      <c r="E20339" s="46" t="s">
        <v>29530</v>
      </c>
      <c r="F20339" s="121">
        <v>189.88820000000001</v>
      </c>
    </row>
    <row r="20340" spans="4:6" ht="15" customHeight="1">
      <c r="D20340" s="119" t="s">
        <v>29526</v>
      </c>
      <c r="E20340" s="46" t="s">
        <v>29528</v>
      </c>
      <c r="F20340" s="121">
        <v>332.09500000000003</v>
      </c>
    </row>
    <row r="20341" spans="4:6" ht="15" customHeight="1">
      <c r="D20341" s="119" t="s">
        <v>29524</v>
      </c>
      <c r="E20341" s="46" t="s">
        <v>29526</v>
      </c>
      <c r="F20341" s="121">
        <v>489.995</v>
      </c>
    </row>
    <row r="20342" spans="4:6" ht="15" customHeight="1">
      <c r="D20342" s="119" t="s">
        <v>29522</v>
      </c>
      <c r="E20342" s="46" t="s">
        <v>29524</v>
      </c>
      <c r="F20342" s="121">
        <v>209.61580000000001</v>
      </c>
    </row>
    <row r="20343" spans="4:6" ht="15" customHeight="1">
      <c r="D20343" s="119" t="s">
        <v>29520</v>
      </c>
      <c r="E20343" s="46" t="s">
        <v>29522</v>
      </c>
      <c r="F20343" s="121">
        <v>209.61580000000001</v>
      </c>
    </row>
    <row r="20344" spans="4:6" ht="15" customHeight="1">
      <c r="D20344" s="119" t="s">
        <v>29540</v>
      </c>
      <c r="E20344" s="46" t="s">
        <v>29520</v>
      </c>
      <c r="F20344" s="121">
        <v>127.8004</v>
      </c>
    </row>
    <row r="20345" spans="4:6" ht="15" customHeight="1">
      <c r="D20345" s="119" t="s">
        <v>29538</v>
      </c>
      <c r="E20345" s="46" t="s">
        <v>29540</v>
      </c>
      <c r="F20345" s="121">
        <v>33.228000000000002</v>
      </c>
    </row>
    <row r="20346" spans="4:6" ht="15" customHeight="1">
      <c r="D20346" s="119" t="s">
        <v>29536</v>
      </c>
      <c r="E20346" s="46" t="s">
        <v>29538</v>
      </c>
      <c r="F20346" s="121">
        <v>157.1944</v>
      </c>
    </row>
    <row r="20347" spans="4:6" ht="15" customHeight="1">
      <c r="D20347" s="119" t="s">
        <v>29534</v>
      </c>
      <c r="E20347" s="46" t="s">
        <v>29536</v>
      </c>
      <c r="F20347" s="121">
        <v>237.70859999999999</v>
      </c>
    </row>
    <row r="20348" spans="4:6" ht="15" customHeight="1">
      <c r="D20348" s="119" t="s">
        <v>29532</v>
      </c>
      <c r="E20348" s="46" t="s">
        <v>29534</v>
      </c>
      <c r="F20348" s="121">
        <v>49.842199999999998</v>
      </c>
    </row>
    <row r="20349" spans="4:6" ht="15" customHeight="1">
      <c r="D20349" s="119" t="s">
        <v>29548</v>
      </c>
      <c r="E20349" s="46" t="s">
        <v>29532</v>
      </c>
      <c r="F20349" s="121">
        <v>127.8004</v>
      </c>
    </row>
    <row r="20350" spans="4:6" ht="15" customHeight="1">
      <c r="D20350" s="119" t="s">
        <v>29546</v>
      </c>
      <c r="E20350" s="46" t="s">
        <v>29548</v>
      </c>
      <c r="F20350" s="121">
        <v>157.1944</v>
      </c>
    </row>
    <row r="20351" spans="4:6" ht="15" customHeight="1">
      <c r="D20351" s="119" t="s">
        <v>29544</v>
      </c>
      <c r="E20351" s="46" t="s">
        <v>29546</v>
      </c>
      <c r="F20351" s="121">
        <v>219.81659999999999</v>
      </c>
    </row>
    <row r="20352" spans="4:6" ht="15" customHeight="1">
      <c r="D20352" s="119" t="s">
        <v>29542</v>
      </c>
      <c r="E20352" s="46" t="s">
        <v>29544</v>
      </c>
      <c r="F20352" s="121">
        <v>237.70859999999999</v>
      </c>
    </row>
    <row r="20353" spans="4:6" ht="15" customHeight="1">
      <c r="D20353" s="119" t="s">
        <v>29550</v>
      </c>
      <c r="E20353" s="46" t="s">
        <v>29542</v>
      </c>
      <c r="F20353" s="121">
        <v>237.70859999999999</v>
      </c>
    </row>
    <row r="20354" spans="4:6" ht="15" customHeight="1">
      <c r="D20354" s="119" t="s">
        <v>29552</v>
      </c>
      <c r="E20354" s="46" t="s">
        <v>29550</v>
      </c>
      <c r="F20354" s="121">
        <v>241.54259999999999</v>
      </c>
    </row>
    <row r="20355" spans="4:6" ht="15" customHeight="1">
      <c r="D20355" s="119" t="s">
        <v>29578</v>
      </c>
      <c r="E20355" s="46" t="s">
        <v>29552</v>
      </c>
      <c r="F20355" s="121">
        <v>219.81659999999999</v>
      </c>
    </row>
    <row r="20356" spans="4:6" ht="15" customHeight="1">
      <c r="D20356" s="119" t="s">
        <v>29576</v>
      </c>
      <c r="E20356" s="46" t="s">
        <v>29578</v>
      </c>
      <c r="F20356" s="121">
        <v>2172.6060000000002</v>
      </c>
    </row>
    <row r="20357" spans="4:6" ht="15" customHeight="1">
      <c r="D20357" s="119" t="s">
        <v>29574</v>
      </c>
      <c r="E20357" s="46" t="s">
        <v>29576</v>
      </c>
      <c r="F20357" s="121">
        <v>370.62099999999998</v>
      </c>
    </row>
    <row r="20358" spans="4:6" ht="15" customHeight="1">
      <c r="D20358" s="119" t="s">
        <v>29572</v>
      </c>
      <c r="E20358" s="46" t="s">
        <v>29574</v>
      </c>
      <c r="F20358" s="121">
        <v>97.128200000000007</v>
      </c>
    </row>
    <row r="20359" spans="4:6" ht="15" customHeight="1">
      <c r="D20359" s="119" t="s">
        <v>29570</v>
      </c>
      <c r="E20359" s="46" t="s">
        <v>29572</v>
      </c>
      <c r="F20359" s="121">
        <v>497.14339999999999</v>
      </c>
    </row>
    <row r="20360" spans="4:6" ht="15" customHeight="1">
      <c r="D20360" s="119" t="s">
        <v>29568</v>
      </c>
      <c r="E20360" s="46" t="s">
        <v>29570</v>
      </c>
      <c r="F20360" s="121">
        <v>121.4104</v>
      </c>
    </row>
    <row r="20361" spans="4:6" ht="15" customHeight="1">
      <c r="D20361" s="119" t="s">
        <v>29566</v>
      </c>
      <c r="E20361" s="46" t="s">
        <v>29568</v>
      </c>
      <c r="F20361" s="121">
        <v>664.56179999999995</v>
      </c>
    </row>
    <row r="20362" spans="4:6" ht="15" customHeight="1">
      <c r="D20362" s="119" t="s">
        <v>29564</v>
      </c>
      <c r="E20362" s="46" t="s">
        <v>29566</v>
      </c>
      <c r="F20362" s="121">
        <v>154.63839999999999</v>
      </c>
    </row>
    <row r="20363" spans="4:6" ht="15" customHeight="1">
      <c r="D20363" s="119" t="s">
        <v>29562</v>
      </c>
      <c r="E20363" s="46" t="s">
        <v>29564</v>
      </c>
      <c r="F20363" s="121">
        <v>1022.4028</v>
      </c>
    </row>
    <row r="20364" spans="4:6" ht="15" customHeight="1">
      <c r="D20364" s="119" t="s">
        <v>29560</v>
      </c>
      <c r="E20364" s="46" t="s">
        <v>29562</v>
      </c>
      <c r="F20364" s="121">
        <v>1211.5473999999999</v>
      </c>
    </row>
    <row r="20365" spans="4:6" ht="15" customHeight="1">
      <c r="D20365" s="119" t="s">
        <v>29558</v>
      </c>
      <c r="E20365" s="46" t="s">
        <v>29560</v>
      </c>
      <c r="F20365" s="121">
        <v>1405.8037999999999</v>
      </c>
    </row>
    <row r="20366" spans="4:6" ht="15" customHeight="1">
      <c r="D20366" s="119" t="s">
        <v>29556</v>
      </c>
      <c r="E20366" s="46" t="s">
        <v>29558</v>
      </c>
      <c r="F20366" s="121">
        <v>219.81659999999999</v>
      </c>
    </row>
    <row r="20367" spans="4:6" ht="15" customHeight="1">
      <c r="D20367" s="119" t="s">
        <v>29554</v>
      </c>
      <c r="E20367" s="46" t="s">
        <v>29556</v>
      </c>
      <c r="F20367" s="121">
        <v>370.62099999999998</v>
      </c>
    </row>
    <row r="20368" spans="4:6" ht="15" customHeight="1">
      <c r="D20368" s="119" t="s">
        <v>29589</v>
      </c>
      <c r="E20368" s="46" t="s">
        <v>29554</v>
      </c>
      <c r="F20368" s="121">
        <v>102.2402</v>
      </c>
    </row>
    <row r="20369" spans="4:6" ht="15" customHeight="1">
      <c r="D20369" s="119" t="s">
        <v>29587</v>
      </c>
      <c r="E20369" s="46" t="s">
        <v>29589</v>
      </c>
      <c r="F20369" s="121">
        <v>437.0772</v>
      </c>
    </row>
    <row r="20370" spans="4:6" ht="15" customHeight="1">
      <c r="D20370" s="119" t="s">
        <v>29585</v>
      </c>
      <c r="E20370" s="46" t="s">
        <v>29587</v>
      </c>
      <c r="F20370" s="121">
        <v>127.8004</v>
      </c>
    </row>
    <row r="20371" spans="4:6" ht="15" customHeight="1">
      <c r="D20371" s="119" t="s">
        <v>29583</v>
      </c>
      <c r="E20371" s="46" t="s">
        <v>29585</v>
      </c>
      <c r="F20371" s="121">
        <v>157.1944</v>
      </c>
    </row>
    <row r="20372" spans="4:6" ht="15" customHeight="1">
      <c r="D20372" s="119" t="s">
        <v>29581</v>
      </c>
      <c r="E20372" s="46" t="s">
        <v>29583</v>
      </c>
      <c r="F20372" s="121">
        <v>246.65459999999999</v>
      </c>
    </row>
    <row r="20373" spans="4:6" ht="15" customHeight="1">
      <c r="D20373" s="119" t="s">
        <v>29579</v>
      </c>
      <c r="E20373" s="46" t="s">
        <v>29581</v>
      </c>
      <c r="F20373" s="121">
        <v>306.7208</v>
      </c>
    </row>
    <row r="20374" spans="4:6" ht="15" customHeight="1">
      <c r="D20374" s="119" t="s">
        <v>29621</v>
      </c>
      <c r="E20374" s="46" t="s">
        <v>29579</v>
      </c>
      <c r="F20374" s="121">
        <v>56.929200000000002</v>
      </c>
    </row>
    <row r="20375" spans="4:6" ht="15" customHeight="1">
      <c r="D20375" s="119" t="s">
        <v>29620</v>
      </c>
      <c r="E20375" s="46" t="s">
        <v>29621</v>
      </c>
      <c r="F20375" s="121">
        <v>65.784999999999997</v>
      </c>
    </row>
    <row r="20376" spans="4:6" ht="15" customHeight="1">
      <c r="D20376" s="119" t="s">
        <v>29619</v>
      </c>
      <c r="E20376" s="46" t="s">
        <v>29620</v>
      </c>
      <c r="F20376" s="121">
        <v>79.700999999999993</v>
      </c>
    </row>
    <row r="20377" spans="4:6" ht="15" customHeight="1">
      <c r="D20377" s="119" t="s">
        <v>29618</v>
      </c>
      <c r="E20377" s="46" t="s">
        <v>29619</v>
      </c>
      <c r="F20377" s="121">
        <v>99.942400000000006</v>
      </c>
    </row>
    <row r="20378" spans="4:6" ht="15" customHeight="1">
      <c r="D20378" s="119" t="s">
        <v>29616</v>
      </c>
      <c r="E20378" s="46" t="s">
        <v>29618</v>
      </c>
      <c r="F20378" s="121">
        <v>39.066200000000002</v>
      </c>
    </row>
    <row r="20379" spans="4:6" ht="15" customHeight="1">
      <c r="D20379" s="119" t="s">
        <v>29614</v>
      </c>
      <c r="E20379" s="46" t="s">
        <v>29616</v>
      </c>
      <c r="F20379" s="121">
        <v>14.273400000000001</v>
      </c>
    </row>
    <row r="20380" spans="4:6" ht="15" customHeight="1">
      <c r="D20380" s="119" t="s">
        <v>29612</v>
      </c>
      <c r="E20380" s="46" t="s">
        <v>29614</v>
      </c>
      <c r="F20380" s="121">
        <v>30.2864</v>
      </c>
    </row>
    <row r="20381" spans="4:6" ht="15" customHeight="1">
      <c r="D20381" s="119" t="s">
        <v>29610</v>
      </c>
      <c r="E20381" s="46" t="s">
        <v>29612</v>
      </c>
      <c r="F20381" s="121">
        <v>38.646799999999999</v>
      </c>
    </row>
    <row r="20382" spans="4:6" ht="15" customHeight="1">
      <c r="D20382" s="119" t="s">
        <v>29608</v>
      </c>
      <c r="E20382" s="46" t="s">
        <v>29610</v>
      </c>
      <c r="F20382" s="121">
        <v>6.7050000000000001</v>
      </c>
    </row>
    <row r="20383" spans="4:6" ht="15" customHeight="1">
      <c r="D20383" s="119" t="s">
        <v>5292</v>
      </c>
      <c r="E20383" s="46" t="s">
        <v>29608</v>
      </c>
      <c r="F20383" s="121">
        <v>5.0350000000000001</v>
      </c>
    </row>
    <row r="20384" spans="4:6" ht="15" customHeight="1">
      <c r="D20384" s="119" t="s">
        <v>5294</v>
      </c>
      <c r="E20384" s="46" t="s">
        <v>5292</v>
      </c>
      <c r="F20384" s="121">
        <v>3.3397999999999999</v>
      </c>
    </row>
    <row r="20385" spans="4:6" ht="15" customHeight="1">
      <c r="D20385" s="119" t="s">
        <v>29604</v>
      </c>
      <c r="E20385" s="46" t="s">
        <v>5294</v>
      </c>
      <c r="F20385" s="121">
        <v>8.9315999999999995</v>
      </c>
    </row>
    <row r="20386" spans="4:6" ht="15" customHeight="1">
      <c r="D20386" s="119" t="s">
        <v>6437</v>
      </c>
      <c r="E20386" s="46" t="s">
        <v>29604</v>
      </c>
      <c r="F20386" s="121">
        <v>5.3676000000000004</v>
      </c>
    </row>
    <row r="20387" spans="4:6" ht="15" customHeight="1">
      <c r="D20387" s="119" t="s">
        <v>6440</v>
      </c>
      <c r="E20387" s="46" t="s">
        <v>6437</v>
      </c>
      <c r="F20387" s="121">
        <v>4.782</v>
      </c>
    </row>
    <row r="20388" spans="4:6" ht="15" customHeight="1">
      <c r="D20388" s="119" t="s">
        <v>29600</v>
      </c>
      <c r="E20388" s="46" t="s">
        <v>6440</v>
      </c>
      <c r="F20388" s="121">
        <v>6.4619999999999997</v>
      </c>
    </row>
    <row r="20389" spans="4:6" ht="15" customHeight="1">
      <c r="D20389" s="119" t="s">
        <v>29598</v>
      </c>
      <c r="E20389" s="46" t="s">
        <v>29600</v>
      </c>
      <c r="F20389" s="121">
        <v>1.9742</v>
      </c>
    </row>
    <row r="20390" spans="4:6" ht="15" customHeight="1">
      <c r="D20390" s="119" t="s">
        <v>29596</v>
      </c>
      <c r="E20390" s="46" t="s">
        <v>29598</v>
      </c>
      <c r="F20390" s="121">
        <v>5.2050000000000001</v>
      </c>
    </row>
    <row r="20391" spans="4:6" ht="15" customHeight="1">
      <c r="D20391" s="119" t="s">
        <v>29595</v>
      </c>
      <c r="E20391" s="46" t="s">
        <v>29596</v>
      </c>
      <c r="F20391" s="121">
        <v>79.050399999999996</v>
      </c>
    </row>
    <row r="20392" spans="4:6" ht="15" customHeight="1">
      <c r="D20392" s="119" t="s">
        <v>19311</v>
      </c>
      <c r="E20392" s="46" t="s">
        <v>29595</v>
      </c>
      <c r="F20392" s="121">
        <v>94.183800000000005</v>
      </c>
    </row>
    <row r="20393" spans="4:6" ht="15" customHeight="1">
      <c r="D20393" s="119" t="s">
        <v>29593</v>
      </c>
      <c r="E20393" s="46" t="s">
        <v>19311</v>
      </c>
      <c r="F20393" s="121">
        <v>26.140999999999998</v>
      </c>
    </row>
    <row r="20394" spans="4:6" ht="15" customHeight="1">
      <c r="D20394" s="119" t="s">
        <v>29591</v>
      </c>
      <c r="E20394" s="46" t="s">
        <v>29593</v>
      </c>
      <c r="F20394" s="121">
        <v>26.140999999999998</v>
      </c>
    </row>
    <row r="20395" spans="4:6" ht="15" customHeight="1">
      <c r="D20395" s="119" t="s">
        <v>29832</v>
      </c>
      <c r="E20395" s="46" t="s">
        <v>29591</v>
      </c>
      <c r="F20395" s="121">
        <v>66.480599999999995</v>
      </c>
    </row>
    <row r="20396" spans="4:6" ht="15" customHeight="1">
      <c r="D20396" s="119" t="s">
        <v>29830</v>
      </c>
      <c r="E20396" s="46" t="s">
        <v>29832</v>
      </c>
      <c r="F20396" s="121">
        <v>11.487</v>
      </c>
    </row>
    <row r="20397" spans="4:6" ht="15" customHeight="1">
      <c r="D20397" s="119" t="s">
        <v>29828</v>
      </c>
      <c r="E20397" s="46" t="s">
        <v>29830</v>
      </c>
      <c r="F20397" s="121">
        <v>52.602600000000002</v>
      </c>
    </row>
    <row r="20398" spans="4:6" ht="15" customHeight="1">
      <c r="D20398" s="119" t="s">
        <v>29826</v>
      </c>
      <c r="E20398" s="46" t="s">
        <v>29828</v>
      </c>
      <c r="F20398" s="121">
        <v>46.4542</v>
      </c>
    </row>
    <row r="20399" spans="4:6" ht="15" customHeight="1">
      <c r="D20399" s="119" t="s">
        <v>29824</v>
      </c>
      <c r="E20399" s="46" t="s">
        <v>29826</v>
      </c>
      <c r="F20399" s="121">
        <v>73.780199999999994</v>
      </c>
    </row>
    <row r="20400" spans="4:6" ht="15" customHeight="1">
      <c r="D20400" s="119" t="s">
        <v>29822</v>
      </c>
      <c r="E20400" s="46" t="s">
        <v>29824</v>
      </c>
      <c r="F20400" s="121">
        <v>43.620399999999997</v>
      </c>
    </row>
    <row r="20401" spans="4:6" ht="15" customHeight="1">
      <c r="D20401" s="119" t="s">
        <v>1106</v>
      </c>
      <c r="E20401" s="46" t="s">
        <v>29822</v>
      </c>
      <c r="F20401" s="121">
        <v>38.56</v>
      </c>
    </row>
    <row r="20402" spans="4:6" ht="15" customHeight="1">
      <c r="D20402" s="119" t="s">
        <v>1144</v>
      </c>
      <c r="E20402" s="46" t="s">
        <v>1106</v>
      </c>
      <c r="F20402" s="121">
        <v>32.4876</v>
      </c>
    </row>
    <row r="20403" spans="4:6" ht="15" customHeight="1">
      <c r="D20403" s="119" t="s">
        <v>29637</v>
      </c>
      <c r="E20403" s="46" t="s">
        <v>1144</v>
      </c>
      <c r="F20403" s="121">
        <v>129.8792</v>
      </c>
    </row>
    <row r="20404" spans="4:6" ht="15" customHeight="1">
      <c r="D20404" s="119" t="s">
        <v>2974</v>
      </c>
      <c r="E20404" s="46" t="s">
        <v>29637</v>
      </c>
      <c r="F20404" s="121">
        <v>6.8314000000000004</v>
      </c>
    </row>
    <row r="20405" spans="4:6" ht="15" customHeight="1">
      <c r="D20405" s="119" t="s">
        <v>2980</v>
      </c>
      <c r="E20405" s="46" t="s">
        <v>2974</v>
      </c>
      <c r="F20405" s="121">
        <v>15.940200000000001</v>
      </c>
    </row>
    <row r="20406" spans="4:6" ht="15" customHeight="1">
      <c r="D20406" s="119" t="s">
        <v>29633</v>
      </c>
      <c r="E20406" s="46" t="s">
        <v>2980</v>
      </c>
      <c r="F20406" s="121">
        <v>15.940200000000001</v>
      </c>
    </row>
    <row r="20407" spans="4:6" ht="15" customHeight="1">
      <c r="D20407" s="119" t="s">
        <v>29631</v>
      </c>
      <c r="E20407" s="46" t="s">
        <v>29633</v>
      </c>
      <c r="F20407" s="121">
        <v>96.663600000000002</v>
      </c>
    </row>
    <row r="20408" spans="4:6" ht="15" customHeight="1">
      <c r="D20408" s="119" t="s">
        <v>4497</v>
      </c>
      <c r="E20408" s="46" t="s">
        <v>29631</v>
      </c>
      <c r="F20408" s="121">
        <v>95.823999999999998</v>
      </c>
    </row>
    <row r="20409" spans="4:6" ht="15" customHeight="1">
      <c r="D20409" s="119" t="s">
        <v>4525</v>
      </c>
      <c r="E20409" s="46" t="s">
        <v>4497</v>
      </c>
      <c r="F20409" s="121">
        <v>46.827399999999997</v>
      </c>
    </row>
    <row r="20410" spans="4:6" ht="15" customHeight="1">
      <c r="D20410" s="119" t="s">
        <v>29627</v>
      </c>
      <c r="E20410" s="46" t="s">
        <v>4525</v>
      </c>
      <c r="F20410" s="121">
        <v>98.373599999999996</v>
      </c>
    </row>
    <row r="20411" spans="4:6" ht="15" customHeight="1">
      <c r="D20411" s="119" t="s">
        <v>29625</v>
      </c>
      <c r="E20411" s="46" t="s">
        <v>29627</v>
      </c>
      <c r="F20411" s="121">
        <v>4.8074000000000003</v>
      </c>
    </row>
    <row r="20412" spans="4:6" ht="15" customHeight="1">
      <c r="D20412" s="119" t="s">
        <v>29624</v>
      </c>
      <c r="E20412" s="46" t="s">
        <v>29625</v>
      </c>
      <c r="F20412" s="121">
        <v>25.14</v>
      </c>
    </row>
    <row r="20413" spans="4:6" ht="15" customHeight="1">
      <c r="D20413" s="119" t="s">
        <v>29622</v>
      </c>
      <c r="E20413" s="46" t="s">
        <v>29624</v>
      </c>
      <c r="F20413" s="121">
        <v>28.692399999999999</v>
      </c>
    </row>
    <row r="20414" spans="4:6" ht="15" customHeight="1">
      <c r="D20414" s="119" t="s">
        <v>34066</v>
      </c>
      <c r="E20414" s="46" t="s">
        <v>29622</v>
      </c>
      <c r="F20414" s="121">
        <v>10.981</v>
      </c>
    </row>
    <row r="20415" spans="4:6" ht="15" customHeight="1">
      <c r="D20415" s="119" t="s">
        <v>34068</v>
      </c>
      <c r="E20415" s="46" t="s">
        <v>34066</v>
      </c>
      <c r="F20415" s="121">
        <v>10.981</v>
      </c>
    </row>
    <row r="20416" spans="4:6" ht="15" customHeight="1">
      <c r="D20416" s="119" t="s">
        <v>29660</v>
      </c>
      <c r="E20416" s="46" t="s">
        <v>34068</v>
      </c>
      <c r="F20416" s="121">
        <v>999.93060000000003</v>
      </c>
    </row>
    <row r="20417" spans="4:6" ht="15" customHeight="1">
      <c r="D20417" s="119" t="s">
        <v>34070</v>
      </c>
      <c r="E20417" s="46" t="s">
        <v>29660</v>
      </c>
      <c r="F20417" s="121">
        <v>556.21140000000003</v>
      </c>
    </row>
    <row r="20418" spans="4:6" ht="15" customHeight="1">
      <c r="D20418" s="119" t="s">
        <v>29658</v>
      </c>
      <c r="E20418" s="46" t="s">
        <v>34070</v>
      </c>
      <c r="F20418" s="121">
        <v>893.68799999999999</v>
      </c>
    </row>
    <row r="20419" spans="4:6" ht="15" customHeight="1">
      <c r="D20419" s="119" t="s">
        <v>29656</v>
      </c>
      <c r="E20419" s="46" t="s">
        <v>29658</v>
      </c>
      <c r="F20419" s="121">
        <v>830.43320000000006</v>
      </c>
    </row>
    <row r="20420" spans="4:6" ht="15" customHeight="1">
      <c r="D20420" s="119" t="s">
        <v>29654</v>
      </c>
      <c r="E20420" s="46" t="s">
        <v>29656</v>
      </c>
      <c r="F20420" s="121">
        <v>550.03779999999995</v>
      </c>
    </row>
    <row r="20421" spans="4:6" ht="15" customHeight="1">
      <c r="D20421" s="119" t="s">
        <v>29652</v>
      </c>
      <c r="E20421" s="46" t="s">
        <v>29654</v>
      </c>
      <c r="F20421" s="121">
        <v>1062.4264000000001</v>
      </c>
    </row>
    <row r="20422" spans="4:6" ht="15" customHeight="1">
      <c r="D20422" s="119" t="s">
        <v>29650</v>
      </c>
      <c r="E20422" s="46" t="s">
        <v>29652</v>
      </c>
      <c r="F20422" s="121">
        <v>1312.4090000000001</v>
      </c>
    </row>
    <row r="20423" spans="4:6" ht="15" customHeight="1">
      <c r="D20423" s="119" t="s">
        <v>29648</v>
      </c>
      <c r="E20423" s="46" t="s">
        <v>29650</v>
      </c>
      <c r="F20423" s="121">
        <v>874.93920000000003</v>
      </c>
    </row>
    <row r="20424" spans="4:6" ht="15" customHeight="1">
      <c r="D20424" s="119" t="s">
        <v>29646</v>
      </c>
      <c r="E20424" s="46" t="s">
        <v>29648</v>
      </c>
      <c r="F20424" s="121">
        <v>456.21839999999997</v>
      </c>
    </row>
    <row r="20425" spans="4:6" ht="15" customHeight="1">
      <c r="D20425" s="119" t="s">
        <v>29667</v>
      </c>
      <c r="E20425" s="46" t="s">
        <v>29646</v>
      </c>
      <c r="F20425" s="121">
        <v>4.3083999999999998</v>
      </c>
    </row>
    <row r="20426" spans="4:6" ht="15" customHeight="1">
      <c r="D20426" s="119" t="s">
        <v>29665</v>
      </c>
      <c r="E20426" s="46" t="s">
        <v>29667</v>
      </c>
      <c r="F20426" s="121">
        <v>4.3083999999999998</v>
      </c>
    </row>
    <row r="20427" spans="4:6" ht="15" customHeight="1">
      <c r="D20427" s="119" t="s">
        <v>2120</v>
      </c>
      <c r="E20427" s="46" t="s">
        <v>29665</v>
      </c>
      <c r="F20427" s="121">
        <v>130.6404</v>
      </c>
    </row>
    <row r="20428" spans="4:6" ht="15" customHeight="1">
      <c r="D20428" s="119" t="s">
        <v>2122</v>
      </c>
      <c r="E20428" s="46" t="s">
        <v>2120</v>
      </c>
      <c r="F20428" s="121">
        <v>197.50960000000001</v>
      </c>
    </row>
    <row r="20429" spans="4:6" ht="15" customHeight="1">
      <c r="D20429" s="119" t="s">
        <v>2493</v>
      </c>
      <c r="E20429" s="46" t="s">
        <v>2122</v>
      </c>
      <c r="F20429" s="121">
        <v>5.8193999999999999</v>
      </c>
    </row>
    <row r="20430" spans="4:6" ht="15" customHeight="1">
      <c r="D20430" s="119" t="s">
        <v>1859</v>
      </c>
      <c r="E20430" s="46" t="s">
        <v>2493</v>
      </c>
      <c r="F20430" s="121">
        <v>2.2814000000000001</v>
      </c>
    </row>
    <row r="20431" spans="4:6" ht="15" customHeight="1">
      <c r="D20431" s="119" t="s">
        <v>1861</v>
      </c>
      <c r="E20431" s="46" t="s">
        <v>1859</v>
      </c>
      <c r="F20431" s="121">
        <v>4.4025999999999996</v>
      </c>
    </row>
    <row r="20432" spans="4:6" ht="15" customHeight="1">
      <c r="D20432" s="119" t="s">
        <v>29697</v>
      </c>
      <c r="E20432" s="46" t="s">
        <v>1861</v>
      </c>
      <c r="F20432" s="121">
        <v>2.7831999999999999</v>
      </c>
    </row>
    <row r="20433" spans="4:6" ht="15" customHeight="1">
      <c r="D20433" s="119" t="s">
        <v>29695</v>
      </c>
      <c r="E20433" s="46" t="s">
        <v>29697</v>
      </c>
      <c r="F20433" s="121">
        <v>2.6282000000000001</v>
      </c>
    </row>
    <row r="20434" spans="4:6" ht="15" customHeight="1">
      <c r="D20434" s="119" t="s">
        <v>1864</v>
      </c>
      <c r="E20434" s="46" t="s">
        <v>29695</v>
      </c>
      <c r="F20434" s="121">
        <v>4.6050000000000004</v>
      </c>
    </row>
    <row r="20435" spans="4:6" ht="15" customHeight="1">
      <c r="D20435" s="119" t="s">
        <v>1867</v>
      </c>
      <c r="E20435" s="46" t="s">
        <v>1864</v>
      </c>
      <c r="F20435" s="121">
        <v>5.0857999999999999</v>
      </c>
    </row>
    <row r="20436" spans="4:6" ht="15" customHeight="1">
      <c r="D20436" s="119" t="s">
        <v>1870</v>
      </c>
      <c r="E20436" s="46" t="s">
        <v>1867</v>
      </c>
      <c r="F20436" s="121">
        <v>6.4398</v>
      </c>
    </row>
    <row r="20437" spans="4:6" ht="15" customHeight="1">
      <c r="D20437" s="119" t="s">
        <v>1883</v>
      </c>
      <c r="E20437" s="46" t="s">
        <v>1870</v>
      </c>
      <c r="F20437" s="121">
        <v>6.7556000000000003</v>
      </c>
    </row>
    <row r="20438" spans="4:6" ht="15" customHeight="1">
      <c r="D20438" s="119" t="s">
        <v>29690</v>
      </c>
      <c r="E20438" s="46" t="s">
        <v>1883</v>
      </c>
      <c r="F20438" s="121">
        <v>7.3376000000000001</v>
      </c>
    </row>
    <row r="20439" spans="4:6" ht="15" customHeight="1">
      <c r="D20439" s="119" t="s">
        <v>1902</v>
      </c>
      <c r="E20439" s="46" t="s">
        <v>29690</v>
      </c>
      <c r="F20439" s="121">
        <v>7.8436000000000003</v>
      </c>
    </row>
    <row r="20440" spans="4:6" ht="15" customHeight="1">
      <c r="D20440" s="119" t="s">
        <v>1923</v>
      </c>
      <c r="E20440" s="46" t="s">
        <v>1902</v>
      </c>
      <c r="F20440" s="121">
        <v>10.6774</v>
      </c>
    </row>
    <row r="20441" spans="4:6" ht="15" customHeight="1">
      <c r="D20441" s="119" t="s">
        <v>36091</v>
      </c>
      <c r="E20441" s="46" t="s">
        <v>1923</v>
      </c>
      <c r="F20441" s="121">
        <v>3.7951999999999999</v>
      </c>
    </row>
    <row r="20442" spans="4:6" ht="15" customHeight="1">
      <c r="D20442" s="119" t="s">
        <v>29686</v>
      </c>
      <c r="E20442" s="46" t="s">
        <v>36091</v>
      </c>
      <c r="F20442" s="121">
        <v>2.1819999999999999</v>
      </c>
    </row>
    <row r="20443" spans="4:6" ht="15" customHeight="1">
      <c r="D20443" s="119" t="s">
        <v>29684</v>
      </c>
      <c r="E20443" s="46" t="s">
        <v>29686</v>
      </c>
      <c r="F20443" s="121">
        <v>2.8592</v>
      </c>
    </row>
    <row r="20444" spans="4:6" ht="15" customHeight="1">
      <c r="D20444" s="119" t="s">
        <v>29682</v>
      </c>
      <c r="E20444" s="46" t="s">
        <v>29684</v>
      </c>
      <c r="F20444" s="121">
        <v>2.6314000000000002</v>
      </c>
    </row>
    <row r="20445" spans="4:6" ht="15" customHeight="1">
      <c r="D20445" s="119" t="s">
        <v>2180</v>
      </c>
      <c r="E20445" s="46" t="s">
        <v>29682</v>
      </c>
      <c r="F20445" s="121">
        <v>4.4025999999999996</v>
      </c>
    </row>
    <row r="20446" spans="4:6" ht="15" customHeight="1">
      <c r="D20446" s="119" t="s">
        <v>29679</v>
      </c>
      <c r="E20446" s="46" t="s">
        <v>2180</v>
      </c>
      <c r="F20446" s="121">
        <v>3.2639999999999998</v>
      </c>
    </row>
    <row r="20447" spans="4:6" ht="15" customHeight="1">
      <c r="D20447" s="119" t="s">
        <v>2183</v>
      </c>
      <c r="E20447" s="46" t="s">
        <v>29679</v>
      </c>
      <c r="F20447" s="121">
        <v>4.6050000000000004</v>
      </c>
    </row>
    <row r="20448" spans="4:6" ht="15" customHeight="1">
      <c r="D20448" s="119" t="s">
        <v>2186</v>
      </c>
      <c r="E20448" s="46" t="s">
        <v>2183</v>
      </c>
      <c r="F20448" s="121">
        <v>5.0857999999999999</v>
      </c>
    </row>
    <row r="20449" spans="4:6" ht="15" customHeight="1">
      <c r="D20449" s="119" t="s">
        <v>29675</v>
      </c>
      <c r="E20449" s="46" t="s">
        <v>2186</v>
      </c>
      <c r="F20449" s="121">
        <v>5.5915999999999997</v>
      </c>
    </row>
    <row r="20450" spans="4:6" ht="15" customHeight="1">
      <c r="D20450" s="119" t="s">
        <v>29673</v>
      </c>
      <c r="E20450" s="46" t="s">
        <v>29675</v>
      </c>
      <c r="F20450" s="121">
        <v>7.8436000000000003</v>
      </c>
    </row>
    <row r="20451" spans="4:6" ht="15" customHeight="1">
      <c r="D20451" s="119" t="s">
        <v>29671</v>
      </c>
      <c r="E20451" s="46" t="s">
        <v>29673</v>
      </c>
      <c r="F20451" s="121">
        <v>10.6774</v>
      </c>
    </row>
    <row r="20452" spans="4:6" ht="15" customHeight="1">
      <c r="D20452" s="119" t="s">
        <v>29669</v>
      </c>
      <c r="E20452" s="46" t="s">
        <v>29671</v>
      </c>
      <c r="F20452" s="121">
        <v>2.8601999999999999</v>
      </c>
    </row>
    <row r="20453" spans="4:6" ht="15" customHeight="1">
      <c r="D20453" s="119" t="s">
        <v>29707</v>
      </c>
      <c r="E20453" s="46" t="s">
        <v>29669</v>
      </c>
      <c r="F20453" s="121">
        <v>45.543399999999998</v>
      </c>
    </row>
    <row r="20454" spans="4:6" ht="15" customHeight="1">
      <c r="D20454" s="119" t="s">
        <v>3376</v>
      </c>
      <c r="E20454" s="46" t="s">
        <v>29707</v>
      </c>
      <c r="F20454" s="121">
        <v>14.6752</v>
      </c>
    </row>
    <row r="20455" spans="4:6" ht="15" customHeight="1">
      <c r="D20455" s="119" t="s">
        <v>3379</v>
      </c>
      <c r="E20455" s="46" t="s">
        <v>3376</v>
      </c>
      <c r="F20455" s="121">
        <v>18.723400000000002</v>
      </c>
    </row>
    <row r="20456" spans="4:6" ht="15" customHeight="1">
      <c r="D20456" s="119" t="s">
        <v>3382</v>
      </c>
      <c r="E20456" s="46" t="s">
        <v>3379</v>
      </c>
      <c r="F20456" s="121">
        <v>23.277799999999999</v>
      </c>
    </row>
    <row r="20457" spans="4:6" ht="15" customHeight="1">
      <c r="D20457" s="119" t="s">
        <v>29705</v>
      </c>
      <c r="E20457" s="46" t="s">
        <v>3382</v>
      </c>
      <c r="F20457" s="121">
        <v>15.839</v>
      </c>
    </row>
    <row r="20458" spans="4:6" ht="15" customHeight="1">
      <c r="D20458" s="119" t="s">
        <v>14217</v>
      </c>
      <c r="E20458" s="46" t="s">
        <v>29705</v>
      </c>
      <c r="F20458" s="121">
        <v>18.369199999999999</v>
      </c>
    </row>
    <row r="20459" spans="4:6" ht="15" customHeight="1">
      <c r="D20459" s="119" t="s">
        <v>14215</v>
      </c>
      <c r="E20459" s="46" t="s">
        <v>14217</v>
      </c>
      <c r="F20459" s="121">
        <v>21.506599999999999</v>
      </c>
    </row>
    <row r="20460" spans="4:6" ht="15" customHeight="1">
      <c r="D20460" s="119" t="s">
        <v>29703</v>
      </c>
      <c r="E20460" s="46" t="s">
        <v>14215</v>
      </c>
      <c r="F20460" s="121">
        <v>93.617000000000004</v>
      </c>
    </row>
    <row r="20461" spans="4:6" ht="15" customHeight="1">
      <c r="D20461" s="119" t="s">
        <v>29701</v>
      </c>
      <c r="E20461" s="46" t="s">
        <v>29703</v>
      </c>
      <c r="F20461" s="121">
        <v>24.593399999999999</v>
      </c>
    </row>
    <row r="20462" spans="4:6" ht="15" customHeight="1">
      <c r="D20462" s="119" t="s">
        <v>3892</v>
      </c>
      <c r="E20462" s="46" t="s">
        <v>29701</v>
      </c>
      <c r="F20462" s="121">
        <v>50.126199999999997</v>
      </c>
    </row>
    <row r="20463" spans="4:6" ht="15" customHeight="1">
      <c r="D20463" s="119" t="s">
        <v>29713</v>
      </c>
      <c r="E20463" s="46" t="s">
        <v>3892</v>
      </c>
      <c r="F20463" s="121">
        <v>31.95</v>
      </c>
    </row>
    <row r="20464" spans="4:6" ht="15" customHeight="1">
      <c r="D20464" s="119" t="s">
        <v>3895</v>
      </c>
      <c r="E20464" s="46" t="s">
        <v>29713</v>
      </c>
      <c r="F20464" s="121">
        <v>47.286200000000001</v>
      </c>
    </row>
    <row r="20465" spans="4:6" ht="15" customHeight="1">
      <c r="D20465" s="119" t="s">
        <v>7171</v>
      </c>
      <c r="E20465" s="46" t="s">
        <v>3895</v>
      </c>
      <c r="F20465" s="121">
        <v>15.336</v>
      </c>
    </row>
    <row r="20466" spans="4:6" ht="15" customHeight="1">
      <c r="D20466" s="119" t="s">
        <v>29709</v>
      </c>
      <c r="E20466" s="46" t="s">
        <v>7171</v>
      </c>
      <c r="F20466" s="121">
        <v>4.0990000000000002</v>
      </c>
    </row>
    <row r="20467" spans="4:6" ht="15" customHeight="1">
      <c r="D20467" s="119" t="s">
        <v>4236</v>
      </c>
      <c r="E20467" s="46" t="s">
        <v>29709</v>
      </c>
      <c r="F20467" s="121">
        <v>4.5544000000000002</v>
      </c>
    </row>
    <row r="20468" spans="4:6" ht="15" customHeight="1">
      <c r="D20468" s="119" t="s">
        <v>29720</v>
      </c>
      <c r="E20468" s="46" t="s">
        <v>4236</v>
      </c>
      <c r="F20468" s="121">
        <v>2.6282000000000001</v>
      </c>
    </row>
    <row r="20469" spans="4:6" ht="15" customHeight="1">
      <c r="D20469" s="119" t="s">
        <v>4241</v>
      </c>
      <c r="E20469" s="46" t="s">
        <v>29720</v>
      </c>
      <c r="F20469" s="121">
        <v>5.1109999999999998</v>
      </c>
    </row>
    <row r="20470" spans="4:6" ht="15" customHeight="1">
      <c r="D20470" s="119" t="s">
        <v>29718</v>
      </c>
      <c r="E20470" s="46" t="s">
        <v>4241</v>
      </c>
      <c r="F20470" s="121">
        <v>2.6282000000000001</v>
      </c>
    </row>
    <row r="20471" spans="4:6" ht="15" customHeight="1">
      <c r="D20471" s="119" t="s">
        <v>34073</v>
      </c>
      <c r="E20471" s="46" t="s">
        <v>29718</v>
      </c>
      <c r="F20471" s="121">
        <v>68.365600000000001</v>
      </c>
    </row>
    <row r="20472" spans="4:6" ht="15" customHeight="1">
      <c r="D20472" s="119" t="s">
        <v>34075</v>
      </c>
      <c r="E20472" s="46" t="s">
        <v>34073</v>
      </c>
      <c r="F20472" s="121">
        <v>68.365600000000001</v>
      </c>
    </row>
    <row r="20473" spans="4:6" ht="15" customHeight="1">
      <c r="D20473" s="119" t="s">
        <v>29716</v>
      </c>
      <c r="E20473" s="46" t="s">
        <v>34075</v>
      </c>
      <c r="F20473" s="121">
        <v>12.574999999999999</v>
      </c>
    </row>
    <row r="20474" spans="4:6" ht="15" customHeight="1">
      <c r="D20474" s="119" t="s">
        <v>29746</v>
      </c>
      <c r="E20474" s="46" t="s">
        <v>29716</v>
      </c>
      <c r="F20474" s="121">
        <v>17.762</v>
      </c>
    </row>
    <row r="20475" spans="4:6" ht="15" customHeight="1">
      <c r="D20475" s="119" t="s">
        <v>29744</v>
      </c>
      <c r="E20475" s="46" t="s">
        <v>29746</v>
      </c>
      <c r="F20475" s="121">
        <v>15.257</v>
      </c>
    </row>
    <row r="20476" spans="4:6" ht="15" customHeight="1">
      <c r="D20476" s="119" t="s">
        <v>29742</v>
      </c>
      <c r="E20476" s="46" t="s">
        <v>29744</v>
      </c>
      <c r="F20476" s="121">
        <v>6.5532000000000004</v>
      </c>
    </row>
    <row r="20477" spans="4:6" ht="15" customHeight="1">
      <c r="D20477" s="119" t="s">
        <v>29740</v>
      </c>
      <c r="E20477" s="46" t="s">
        <v>29742</v>
      </c>
      <c r="F20477" s="121">
        <v>4.0481999999999996</v>
      </c>
    </row>
    <row r="20478" spans="4:6" ht="15" customHeight="1">
      <c r="D20478" s="119" t="s">
        <v>29738</v>
      </c>
      <c r="E20478" s="46" t="s">
        <v>29740</v>
      </c>
      <c r="F20478" s="121">
        <v>4.0481999999999996</v>
      </c>
    </row>
    <row r="20479" spans="4:6" ht="15" customHeight="1">
      <c r="D20479" s="119" t="s">
        <v>29736</v>
      </c>
      <c r="E20479" s="46" t="s">
        <v>29738</v>
      </c>
      <c r="F20479" s="121">
        <v>13.663</v>
      </c>
    </row>
    <row r="20480" spans="4:6" ht="15" customHeight="1">
      <c r="D20480" s="119" t="s">
        <v>29734</v>
      </c>
      <c r="E20480" s="46" t="s">
        <v>29736</v>
      </c>
      <c r="F20480" s="121">
        <v>29.603200000000001</v>
      </c>
    </row>
    <row r="20481" spans="4:6" ht="15" customHeight="1">
      <c r="D20481" s="119" t="s">
        <v>29732</v>
      </c>
      <c r="E20481" s="46" t="s">
        <v>29734</v>
      </c>
      <c r="F20481" s="121">
        <v>4.5544000000000002</v>
      </c>
    </row>
    <row r="20482" spans="4:6" ht="15" customHeight="1">
      <c r="D20482" s="119" t="s">
        <v>29730</v>
      </c>
      <c r="E20482" s="46" t="s">
        <v>29732</v>
      </c>
      <c r="F20482" s="121">
        <v>55.689399999999999</v>
      </c>
    </row>
    <row r="20483" spans="4:6" ht="15" customHeight="1">
      <c r="D20483" s="119" t="s">
        <v>29728</v>
      </c>
      <c r="E20483" s="46" t="s">
        <v>29730</v>
      </c>
      <c r="F20483" s="121">
        <v>187.6388</v>
      </c>
    </row>
    <row r="20484" spans="4:6" ht="15" customHeight="1">
      <c r="D20484" s="119" t="s">
        <v>29726</v>
      </c>
      <c r="E20484" s="46" t="s">
        <v>29728</v>
      </c>
      <c r="F20484" s="121">
        <v>7.2363999999999997</v>
      </c>
    </row>
    <row r="20485" spans="4:6" ht="15" customHeight="1">
      <c r="D20485" s="119" t="s">
        <v>29724</v>
      </c>
      <c r="E20485" s="46" t="s">
        <v>29726</v>
      </c>
      <c r="F20485" s="121">
        <v>4.5544000000000002</v>
      </c>
    </row>
    <row r="20486" spans="4:6" ht="15" customHeight="1">
      <c r="D20486" s="119" t="s">
        <v>29722</v>
      </c>
      <c r="E20486" s="46" t="s">
        <v>29724</v>
      </c>
      <c r="F20486" s="121">
        <v>5.5663999999999998</v>
      </c>
    </row>
    <row r="20487" spans="4:6" ht="15" customHeight="1">
      <c r="D20487" s="119" t="s">
        <v>34079</v>
      </c>
      <c r="E20487" s="46" t="s">
        <v>29722</v>
      </c>
      <c r="F20487" s="120"/>
    </row>
    <row r="20488" spans="4:6" ht="15" customHeight="1">
      <c r="D20488" s="119" t="s">
        <v>29791</v>
      </c>
      <c r="E20488" s="46" t="s">
        <v>34079</v>
      </c>
      <c r="F20488" s="121">
        <v>48.099400000000003</v>
      </c>
    </row>
    <row r="20489" spans="4:6" ht="15" customHeight="1">
      <c r="D20489" s="119" t="s">
        <v>29789</v>
      </c>
      <c r="E20489" s="46" t="s">
        <v>29791</v>
      </c>
      <c r="F20489" s="121">
        <v>173.5762</v>
      </c>
    </row>
    <row r="20490" spans="4:6" ht="15" customHeight="1">
      <c r="D20490" s="119" t="s">
        <v>29787</v>
      </c>
      <c r="E20490" s="46" t="s">
        <v>29789</v>
      </c>
      <c r="F20490" s="121">
        <v>71.1036</v>
      </c>
    </row>
    <row r="20491" spans="4:6" ht="15" customHeight="1">
      <c r="D20491" s="119" t="s">
        <v>29785</v>
      </c>
      <c r="E20491" s="46" t="s">
        <v>29787</v>
      </c>
      <c r="F20491" s="121">
        <v>73.598200000000006</v>
      </c>
    </row>
    <row r="20492" spans="4:6" ht="15" customHeight="1">
      <c r="D20492" s="119" t="s">
        <v>29783</v>
      </c>
      <c r="E20492" s="46" t="s">
        <v>29785</v>
      </c>
      <c r="F20492" s="121">
        <v>48.099400000000003</v>
      </c>
    </row>
    <row r="20493" spans="4:6" ht="15" customHeight="1">
      <c r="D20493" s="119" t="s">
        <v>4059</v>
      </c>
      <c r="E20493" s="46" t="s">
        <v>29783</v>
      </c>
      <c r="F20493" s="121">
        <v>48.457999999999998</v>
      </c>
    </row>
    <row r="20494" spans="4:6" ht="15" customHeight="1">
      <c r="D20494" s="119" t="s">
        <v>29780</v>
      </c>
      <c r="E20494" s="46" t="s">
        <v>4059</v>
      </c>
      <c r="F20494" s="121">
        <v>52.449199999999998</v>
      </c>
    </row>
    <row r="20495" spans="4:6" ht="15" customHeight="1">
      <c r="D20495" s="119" t="s">
        <v>29778</v>
      </c>
      <c r="E20495" s="46" t="s">
        <v>29780</v>
      </c>
      <c r="F20495" s="121">
        <v>57.719200000000001</v>
      </c>
    </row>
    <row r="20496" spans="4:6" ht="15" customHeight="1">
      <c r="D20496" s="119" t="s">
        <v>29777</v>
      </c>
      <c r="E20496" s="46" t="s">
        <v>29778</v>
      </c>
      <c r="F20496" s="121">
        <v>46.008000000000003</v>
      </c>
    </row>
    <row r="20497" spans="4:6" ht="15" customHeight="1">
      <c r="D20497" s="119" t="s">
        <v>4060</v>
      </c>
      <c r="E20497" s="46" t="s">
        <v>29777</v>
      </c>
      <c r="F20497" s="121">
        <v>85.570999999999998</v>
      </c>
    </row>
    <row r="20498" spans="4:6" ht="15" customHeight="1">
      <c r="D20498" s="119" t="s">
        <v>29774</v>
      </c>
      <c r="E20498" s="46" t="s">
        <v>4060</v>
      </c>
      <c r="F20498" s="121">
        <v>87.833600000000004</v>
      </c>
    </row>
    <row r="20499" spans="4:6" ht="15" customHeight="1">
      <c r="D20499" s="119" t="s">
        <v>29772</v>
      </c>
      <c r="E20499" s="46" t="s">
        <v>29774</v>
      </c>
      <c r="F20499" s="121">
        <v>110.8378</v>
      </c>
    </row>
    <row r="20500" spans="4:6" ht="15" customHeight="1">
      <c r="D20500" s="119" t="s">
        <v>29770</v>
      </c>
      <c r="E20500" s="46" t="s">
        <v>29772</v>
      </c>
      <c r="F20500" s="121">
        <v>79.700999999999993</v>
      </c>
    </row>
    <row r="20501" spans="4:6" ht="15" customHeight="1">
      <c r="D20501" s="119" t="s">
        <v>29768</v>
      </c>
      <c r="E20501" s="46" t="s">
        <v>29770</v>
      </c>
      <c r="F20501" s="121">
        <v>79.700999999999993</v>
      </c>
    </row>
    <row r="20502" spans="4:6" ht="15" customHeight="1">
      <c r="D20502" s="119" t="s">
        <v>29766</v>
      </c>
      <c r="E20502" s="46" t="s">
        <v>29768</v>
      </c>
      <c r="F20502" s="121">
        <v>74.007999999999996</v>
      </c>
    </row>
    <row r="20503" spans="4:6" ht="15" customHeight="1">
      <c r="D20503" s="119" t="s">
        <v>35275</v>
      </c>
      <c r="E20503" s="46" t="s">
        <v>29766</v>
      </c>
      <c r="F20503" s="121">
        <v>40.379800000000003</v>
      </c>
    </row>
    <row r="20504" spans="4:6" ht="15" customHeight="1">
      <c r="D20504" s="119" t="s">
        <v>6328</v>
      </c>
      <c r="E20504" s="46" t="s">
        <v>35275</v>
      </c>
      <c r="F20504" s="121">
        <v>29.856200000000001</v>
      </c>
    </row>
    <row r="20505" spans="4:6" ht="15" customHeight="1">
      <c r="D20505" s="119" t="s">
        <v>6340</v>
      </c>
      <c r="E20505" s="46" t="s">
        <v>6328</v>
      </c>
      <c r="F20505" s="121">
        <v>31.627400000000002</v>
      </c>
    </row>
    <row r="20506" spans="4:6" ht="15" customHeight="1">
      <c r="D20506" s="119" t="s">
        <v>29762</v>
      </c>
      <c r="E20506" s="46" t="s">
        <v>6340</v>
      </c>
      <c r="F20506" s="121">
        <v>36.434800000000003</v>
      </c>
    </row>
    <row r="20507" spans="4:6" ht="15" customHeight="1">
      <c r="D20507" s="119" t="s">
        <v>29760</v>
      </c>
      <c r="E20507" s="46" t="s">
        <v>29762</v>
      </c>
      <c r="F20507" s="121">
        <v>36.434800000000003</v>
      </c>
    </row>
    <row r="20508" spans="4:6" ht="15" customHeight="1">
      <c r="D20508" s="119" t="s">
        <v>29758</v>
      </c>
      <c r="E20508" s="46" t="s">
        <v>29760</v>
      </c>
      <c r="F20508" s="121">
        <v>32.624000000000002</v>
      </c>
    </row>
    <row r="20509" spans="4:6" ht="15" customHeight="1">
      <c r="D20509" s="119" t="s">
        <v>29756</v>
      </c>
      <c r="E20509" s="46" t="s">
        <v>29758</v>
      </c>
      <c r="F20509" s="121">
        <v>34.157600000000002</v>
      </c>
    </row>
    <row r="20510" spans="4:6" ht="15" customHeight="1">
      <c r="D20510" s="119" t="s">
        <v>29754</v>
      </c>
      <c r="E20510" s="46" t="s">
        <v>29756</v>
      </c>
      <c r="F20510" s="121">
        <v>32.624000000000002</v>
      </c>
    </row>
    <row r="20511" spans="4:6" ht="15" customHeight="1">
      <c r="D20511" s="119" t="s">
        <v>29752</v>
      </c>
      <c r="E20511" s="46" t="s">
        <v>29754</v>
      </c>
      <c r="F20511" s="121">
        <v>16.395600000000002</v>
      </c>
    </row>
    <row r="20512" spans="4:6" ht="15" customHeight="1">
      <c r="D20512" s="119" t="s">
        <v>29750</v>
      </c>
      <c r="E20512" s="46" t="s">
        <v>29752</v>
      </c>
      <c r="F20512" s="121">
        <v>16.395600000000002</v>
      </c>
    </row>
    <row r="20513" spans="4:6" ht="15" customHeight="1">
      <c r="D20513" s="119" t="s">
        <v>29748</v>
      </c>
      <c r="E20513" s="46" t="s">
        <v>29750</v>
      </c>
      <c r="F20513" s="121">
        <v>59.415599999999998</v>
      </c>
    </row>
    <row r="20514" spans="4:6" ht="15" customHeight="1">
      <c r="D20514" s="119" t="s">
        <v>29810</v>
      </c>
      <c r="E20514" s="46" t="s">
        <v>29748</v>
      </c>
      <c r="F20514" s="121">
        <v>7.9748000000000001</v>
      </c>
    </row>
    <row r="20515" spans="4:6" ht="15" customHeight="1">
      <c r="D20515" s="119" t="s">
        <v>29808</v>
      </c>
      <c r="E20515" s="46" t="s">
        <v>29810</v>
      </c>
      <c r="F20515" s="121">
        <v>70.016000000000005</v>
      </c>
    </row>
    <row r="20516" spans="4:6" ht="15" customHeight="1">
      <c r="D20516" s="119" t="s">
        <v>29806</v>
      </c>
      <c r="E20516" s="46" t="s">
        <v>29808</v>
      </c>
      <c r="F20516" s="121">
        <v>43.603200000000001</v>
      </c>
    </row>
    <row r="20517" spans="4:6" ht="15" customHeight="1">
      <c r="D20517" s="119" t="s">
        <v>29804</v>
      </c>
      <c r="E20517" s="46" t="s">
        <v>29806</v>
      </c>
      <c r="F20517" s="121">
        <v>69.709400000000002</v>
      </c>
    </row>
    <row r="20518" spans="4:6" ht="15" customHeight="1">
      <c r="D20518" s="119" t="s">
        <v>29802</v>
      </c>
      <c r="E20518" s="46" t="s">
        <v>29804</v>
      </c>
      <c r="F20518" s="121">
        <v>90.343199999999996</v>
      </c>
    </row>
    <row r="20519" spans="4:6" ht="15" customHeight="1">
      <c r="D20519" s="119" t="s">
        <v>29800</v>
      </c>
      <c r="E20519" s="46" t="s">
        <v>29802</v>
      </c>
      <c r="F20519" s="121">
        <v>104.5638</v>
      </c>
    </row>
    <row r="20520" spans="4:6" ht="15" customHeight="1">
      <c r="D20520" s="119" t="s">
        <v>3163</v>
      </c>
      <c r="E20520" s="46" t="s">
        <v>29800</v>
      </c>
      <c r="F20520" s="121">
        <v>19.735399999999998</v>
      </c>
    </row>
    <row r="20521" spans="4:6" ht="15" customHeight="1">
      <c r="D20521" s="119" t="s">
        <v>29797</v>
      </c>
      <c r="E20521" s="46" t="s">
        <v>3163</v>
      </c>
      <c r="F20521" s="121">
        <v>37.991599999999998</v>
      </c>
    </row>
    <row r="20522" spans="4:6" ht="15" customHeight="1">
      <c r="D20522" s="119" t="s">
        <v>29795</v>
      </c>
      <c r="E20522" s="46" t="s">
        <v>29797</v>
      </c>
      <c r="F20522" s="121">
        <v>22.306999999999999</v>
      </c>
    </row>
    <row r="20523" spans="4:6" ht="15" customHeight="1">
      <c r="D20523" s="119" t="s">
        <v>29793</v>
      </c>
      <c r="E20523" s="46" t="s">
        <v>29795</v>
      </c>
      <c r="F20523" s="121">
        <v>6.9580000000000002</v>
      </c>
    </row>
    <row r="20524" spans="4:6" ht="15" customHeight="1">
      <c r="D20524" s="119" t="s">
        <v>29820</v>
      </c>
      <c r="E20524" s="46" t="s">
        <v>29793</v>
      </c>
      <c r="F20524" s="121">
        <v>3.6434000000000002</v>
      </c>
    </row>
    <row r="20525" spans="4:6" ht="15" customHeight="1">
      <c r="D20525" s="119" t="s">
        <v>29819</v>
      </c>
      <c r="E20525" s="46" t="s">
        <v>29820</v>
      </c>
      <c r="F20525" s="121">
        <v>3.7042000000000002</v>
      </c>
    </row>
    <row r="20526" spans="4:6" ht="15" customHeight="1">
      <c r="D20526" s="119" t="s">
        <v>29817</v>
      </c>
      <c r="E20526" s="46" t="s">
        <v>29819</v>
      </c>
      <c r="F20526" s="121">
        <v>3.7042000000000002</v>
      </c>
    </row>
    <row r="20527" spans="4:6" ht="15" customHeight="1">
      <c r="D20527" s="119" t="s">
        <v>29815</v>
      </c>
      <c r="E20527" s="46" t="s">
        <v>29817</v>
      </c>
      <c r="F20527" s="121">
        <v>6.6947999999999999</v>
      </c>
    </row>
    <row r="20528" spans="4:6" ht="15" customHeight="1">
      <c r="D20528" s="119" t="s">
        <v>29813</v>
      </c>
      <c r="E20528" s="46" t="s">
        <v>29815</v>
      </c>
      <c r="F20528" s="121">
        <v>6.2039999999999997</v>
      </c>
    </row>
    <row r="20529" spans="4:6" ht="15" customHeight="1">
      <c r="D20529" s="119" t="s">
        <v>29811</v>
      </c>
      <c r="E20529" s="46" t="s">
        <v>29813</v>
      </c>
      <c r="F20529" s="121">
        <v>6.6947999999999999</v>
      </c>
    </row>
    <row r="20530" spans="4:6" ht="15" customHeight="1">
      <c r="D20530" s="119" t="s">
        <v>29923</v>
      </c>
      <c r="E20530" s="46" t="s">
        <v>29811</v>
      </c>
      <c r="F20530" s="121">
        <v>28.929400000000001</v>
      </c>
    </row>
    <row r="20531" spans="4:6" ht="15" customHeight="1">
      <c r="D20531" s="119" t="s">
        <v>29921</v>
      </c>
      <c r="E20531" s="46" t="s">
        <v>29923</v>
      </c>
      <c r="F20531" s="121">
        <v>30.516400000000001</v>
      </c>
    </row>
    <row r="20532" spans="4:6" ht="15" customHeight="1">
      <c r="D20532" s="119" t="s">
        <v>29919</v>
      </c>
      <c r="E20532" s="46" t="s">
        <v>29921</v>
      </c>
      <c r="F20532" s="121">
        <v>38.131</v>
      </c>
    </row>
    <row r="20533" spans="4:6" ht="15" customHeight="1">
      <c r="D20533" s="119" t="s">
        <v>29917</v>
      </c>
      <c r="E20533" s="46" t="s">
        <v>29919</v>
      </c>
      <c r="F20533" s="121">
        <v>49.075400000000002</v>
      </c>
    </row>
    <row r="20534" spans="4:6" ht="15" customHeight="1">
      <c r="D20534" s="119" t="s">
        <v>29915</v>
      </c>
      <c r="E20534" s="46" t="s">
        <v>29917</v>
      </c>
      <c r="F20534" s="121">
        <v>78.283600000000007</v>
      </c>
    </row>
    <row r="20535" spans="4:6" ht="15" customHeight="1">
      <c r="D20535" s="119" t="s">
        <v>29914</v>
      </c>
      <c r="E20535" s="46" t="s">
        <v>29915</v>
      </c>
      <c r="F20535" s="121">
        <v>108.8394</v>
      </c>
    </row>
    <row r="20536" spans="4:6" ht="15" customHeight="1">
      <c r="D20536" s="119" t="s">
        <v>29912</v>
      </c>
      <c r="E20536" s="46" t="s">
        <v>29914</v>
      </c>
      <c r="F20536" s="121">
        <v>168.84739999999999</v>
      </c>
    </row>
    <row r="20537" spans="4:6" ht="15" customHeight="1">
      <c r="D20537" s="119" t="s">
        <v>29910</v>
      </c>
      <c r="E20537" s="46" t="s">
        <v>29912</v>
      </c>
      <c r="F20537" s="121">
        <v>239.9742</v>
      </c>
    </row>
    <row r="20538" spans="4:6" ht="15" customHeight="1">
      <c r="D20538" s="119" t="s">
        <v>29908</v>
      </c>
      <c r="E20538" s="46" t="s">
        <v>29910</v>
      </c>
      <c r="F20538" s="121">
        <v>27.697800000000001</v>
      </c>
    </row>
    <row r="20539" spans="4:6" ht="15" customHeight="1">
      <c r="D20539" s="119" t="s">
        <v>29906</v>
      </c>
      <c r="E20539" s="46" t="s">
        <v>29908</v>
      </c>
      <c r="F20539" s="121">
        <v>35.783999999999999</v>
      </c>
    </row>
    <row r="20540" spans="4:6" ht="15" customHeight="1">
      <c r="D20540" s="119" t="s">
        <v>29904</v>
      </c>
      <c r="E20540" s="46" t="s">
        <v>29906</v>
      </c>
      <c r="F20540" s="121">
        <v>37.549999999999997</v>
      </c>
    </row>
    <row r="20541" spans="4:6" ht="15" customHeight="1">
      <c r="D20541" s="119" t="s">
        <v>29902</v>
      </c>
      <c r="E20541" s="46" t="s">
        <v>29904</v>
      </c>
      <c r="F20541" s="121">
        <v>39.502000000000002</v>
      </c>
    </row>
    <row r="20542" spans="4:6" ht="15" customHeight="1">
      <c r="D20542" s="119" t="s">
        <v>29900</v>
      </c>
      <c r="E20542" s="46" t="s">
        <v>29902</v>
      </c>
      <c r="F20542" s="121">
        <v>32.089599999999997</v>
      </c>
    </row>
    <row r="20543" spans="4:6" ht="15" customHeight="1">
      <c r="D20543" s="119" t="s">
        <v>29898</v>
      </c>
      <c r="E20543" s="46" t="s">
        <v>29900</v>
      </c>
      <c r="F20543" s="121">
        <v>39.989800000000002</v>
      </c>
    </row>
    <row r="20544" spans="4:6" ht="15" customHeight="1">
      <c r="D20544" s="119" t="s">
        <v>29896</v>
      </c>
      <c r="E20544" s="46" t="s">
        <v>29898</v>
      </c>
      <c r="F20544" s="121">
        <v>45.427199999999999</v>
      </c>
    </row>
    <row r="20545" spans="4:6" ht="15" customHeight="1">
      <c r="D20545" s="119" t="s">
        <v>29895</v>
      </c>
      <c r="E20545" s="46" t="s">
        <v>29896</v>
      </c>
      <c r="F20545" s="121">
        <v>52.328400000000002</v>
      </c>
    </row>
    <row r="20546" spans="4:6" ht="15" customHeight="1">
      <c r="D20546" s="119" t="s">
        <v>29893</v>
      </c>
      <c r="E20546" s="46" t="s">
        <v>29895</v>
      </c>
      <c r="F20546" s="121">
        <v>81.966399999999993</v>
      </c>
    </row>
    <row r="20547" spans="4:6" ht="15" customHeight="1">
      <c r="D20547" s="119" t="s">
        <v>29891</v>
      </c>
      <c r="E20547" s="46" t="s">
        <v>29893</v>
      </c>
      <c r="F20547" s="121">
        <v>113.5796</v>
      </c>
    </row>
    <row r="20548" spans="4:6" ht="15" customHeight="1">
      <c r="D20548" s="119" t="s">
        <v>29889</v>
      </c>
      <c r="E20548" s="46" t="s">
        <v>29891</v>
      </c>
      <c r="F20548" s="121">
        <v>173.80840000000001</v>
      </c>
    </row>
    <row r="20549" spans="4:6" ht="15" customHeight="1">
      <c r="D20549" s="119" t="s">
        <v>29887</v>
      </c>
      <c r="E20549" s="46" t="s">
        <v>29889</v>
      </c>
      <c r="F20549" s="121">
        <v>246.887</v>
      </c>
    </row>
    <row r="20550" spans="4:6" ht="15" customHeight="1">
      <c r="D20550" s="119" t="s">
        <v>29885</v>
      </c>
      <c r="E20550" s="46" t="s">
        <v>29887</v>
      </c>
      <c r="F20550" s="121">
        <v>39.56</v>
      </c>
    </row>
    <row r="20551" spans="4:6" ht="15" customHeight="1">
      <c r="D20551" s="119" t="s">
        <v>29883</v>
      </c>
      <c r="E20551" s="46" t="s">
        <v>29885</v>
      </c>
      <c r="F20551" s="121">
        <v>33.975999999999999</v>
      </c>
    </row>
    <row r="20552" spans="4:6" ht="15" customHeight="1">
      <c r="D20552" s="119" t="s">
        <v>29881</v>
      </c>
      <c r="E20552" s="46" t="s">
        <v>29883</v>
      </c>
      <c r="F20552" s="121">
        <v>38.3842</v>
      </c>
    </row>
    <row r="20553" spans="4:6" ht="15" customHeight="1">
      <c r="D20553" s="119" t="s">
        <v>29879</v>
      </c>
      <c r="E20553" s="46" t="s">
        <v>29881</v>
      </c>
      <c r="F20553" s="121">
        <v>46.173200000000001</v>
      </c>
    </row>
    <row r="20554" spans="4:6" ht="15" customHeight="1">
      <c r="D20554" s="119" t="s">
        <v>29877</v>
      </c>
      <c r="E20554" s="46" t="s">
        <v>29879</v>
      </c>
      <c r="F20554" s="121">
        <v>49.448</v>
      </c>
    </row>
    <row r="20555" spans="4:6" ht="15" customHeight="1">
      <c r="D20555" s="119" t="s">
        <v>29875</v>
      </c>
      <c r="E20555" s="46" t="s">
        <v>29877</v>
      </c>
      <c r="F20555" s="121">
        <v>40.591799999999999</v>
      </c>
    </row>
    <row r="20556" spans="4:6" ht="15" customHeight="1">
      <c r="D20556" s="119" t="s">
        <v>29873</v>
      </c>
      <c r="E20556" s="46" t="s">
        <v>29875</v>
      </c>
      <c r="F20556" s="121">
        <v>42.898600000000002</v>
      </c>
    </row>
    <row r="20557" spans="4:6" ht="15" customHeight="1">
      <c r="D20557" s="119" t="s">
        <v>29871</v>
      </c>
      <c r="E20557" s="46" t="s">
        <v>29873</v>
      </c>
      <c r="F20557" s="121">
        <v>49.448</v>
      </c>
    </row>
    <row r="20558" spans="4:6" ht="15" customHeight="1">
      <c r="D20558" s="119" t="s">
        <v>29869</v>
      </c>
      <c r="E20558" s="46" t="s">
        <v>29871</v>
      </c>
      <c r="F20558" s="121">
        <v>43.878799999999998</v>
      </c>
    </row>
    <row r="20559" spans="4:6" ht="15" customHeight="1">
      <c r="D20559" s="119" t="s">
        <v>29867</v>
      </c>
      <c r="E20559" s="46" t="s">
        <v>29869</v>
      </c>
      <c r="F20559" s="121">
        <v>32.2346</v>
      </c>
    </row>
    <row r="20560" spans="4:6" ht="15" customHeight="1">
      <c r="D20560" s="119" t="s">
        <v>29865</v>
      </c>
      <c r="E20560" s="46" t="s">
        <v>29867</v>
      </c>
      <c r="F20560" s="121">
        <v>65.006399999999999</v>
      </c>
    </row>
    <row r="20561" spans="4:6" ht="15" customHeight="1">
      <c r="D20561" s="119" t="s">
        <v>29863</v>
      </c>
      <c r="E20561" s="46" t="s">
        <v>29865</v>
      </c>
      <c r="F20561" s="121">
        <v>315.5274</v>
      </c>
    </row>
    <row r="20562" spans="4:6" ht="15" customHeight="1">
      <c r="D20562" s="119" t="s">
        <v>29861</v>
      </c>
      <c r="E20562" s="46" t="s">
        <v>29863</v>
      </c>
      <c r="F20562" s="121">
        <v>112.3248</v>
      </c>
    </row>
    <row r="20563" spans="4:6" ht="15" customHeight="1">
      <c r="D20563" s="119" t="s">
        <v>29859</v>
      </c>
      <c r="E20563" s="46" t="s">
        <v>29861</v>
      </c>
      <c r="F20563" s="121">
        <v>192.88560000000001</v>
      </c>
    </row>
    <row r="20564" spans="4:6" ht="15" customHeight="1">
      <c r="D20564" s="119" t="s">
        <v>29857</v>
      </c>
      <c r="E20564" s="46" t="s">
        <v>29859</v>
      </c>
      <c r="F20564" s="121">
        <v>250.4306</v>
      </c>
    </row>
    <row r="20565" spans="4:6" ht="15" customHeight="1">
      <c r="D20565" s="119" t="s">
        <v>29855</v>
      </c>
      <c r="E20565" s="46" t="s">
        <v>29857</v>
      </c>
      <c r="F20565" s="121">
        <v>201.5042</v>
      </c>
    </row>
    <row r="20566" spans="4:6" ht="15" customHeight="1">
      <c r="D20566" s="119" t="s">
        <v>29853</v>
      </c>
      <c r="E20566" s="46" t="s">
        <v>29855</v>
      </c>
      <c r="F20566" s="121">
        <v>24.514399999999998</v>
      </c>
    </row>
    <row r="20567" spans="4:6" ht="15" customHeight="1">
      <c r="D20567" s="119" t="s">
        <v>29851</v>
      </c>
      <c r="E20567" s="46" t="s">
        <v>29853</v>
      </c>
      <c r="F20567" s="121">
        <v>25.095400000000001</v>
      </c>
    </row>
    <row r="20568" spans="4:6" ht="15" customHeight="1">
      <c r="D20568" s="119" t="s">
        <v>29849</v>
      </c>
      <c r="E20568" s="46" t="s">
        <v>29851</v>
      </c>
      <c r="F20568" s="121">
        <v>26.0946</v>
      </c>
    </row>
    <row r="20569" spans="4:6" ht="15" customHeight="1">
      <c r="D20569" s="119" t="s">
        <v>29847</v>
      </c>
      <c r="E20569" s="46" t="s">
        <v>29849</v>
      </c>
      <c r="F20569" s="121">
        <v>26.0946</v>
      </c>
    </row>
    <row r="20570" spans="4:6" ht="15" customHeight="1">
      <c r="D20570" s="119" t="s">
        <v>7104</v>
      </c>
      <c r="E20570" s="46" t="s">
        <v>29847</v>
      </c>
      <c r="F20570" s="121">
        <v>32.221200000000003</v>
      </c>
    </row>
    <row r="20571" spans="4:6" ht="15" customHeight="1">
      <c r="D20571" s="119" t="s">
        <v>29845</v>
      </c>
      <c r="E20571" s="46" t="s">
        <v>7104</v>
      </c>
      <c r="F20571" s="121">
        <v>24.207799999999999</v>
      </c>
    </row>
    <row r="20572" spans="4:6" ht="15" customHeight="1">
      <c r="D20572" s="119" t="s">
        <v>29843</v>
      </c>
      <c r="E20572" s="46" t="s">
        <v>29845</v>
      </c>
      <c r="F20572" s="121">
        <v>19.658000000000001</v>
      </c>
    </row>
    <row r="20573" spans="4:6" ht="15" customHeight="1">
      <c r="D20573" s="119" t="s">
        <v>29841</v>
      </c>
      <c r="E20573" s="46" t="s">
        <v>29843</v>
      </c>
      <c r="F20573" s="121">
        <v>102.9282</v>
      </c>
    </row>
    <row r="20574" spans="4:6" ht="15" customHeight="1">
      <c r="D20574" s="119" t="s">
        <v>29839</v>
      </c>
      <c r="E20574" s="46" t="s">
        <v>29841</v>
      </c>
      <c r="F20574" s="121">
        <v>20.332000000000001</v>
      </c>
    </row>
    <row r="20575" spans="4:6" ht="15" customHeight="1">
      <c r="D20575" s="119" t="s">
        <v>29837</v>
      </c>
      <c r="E20575" s="46" t="s">
        <v>29839</v>
      </c>
      <c r="F20575" s="121">
        <v>157.58019999999999</v>
      </c>
    </row>
    <row r="20576" spans="4:6" ht="15" customHeight="1">
      <c r="D20576" s="119" t="s">
        <v>29835</v>
      </c>
      <c r="E20576" s="46" t="s">
        <v>29837</v>
      </c>
      <c r="F20576" s="121">
        <v>21.911999999999999</v>
      </c>
    </row>
    <row r="20577" spans="4:6" ht="15" customHeight="1">
      <c r="D20577" s="119" t="s">
        <v>7580</v>
      </c>
      <c r="E20577" s="46" t="s">
        <v>29835</v>
      </c>
      <c r="F20577" s="121">
        <v>156.595</v>
      </c>
    </row>
    <row r="20578" spans="4:6" ht="15" customHeight="1">
      <c r="D20578" s="119" t="s">
        <v>29643</v>
      </c>
      <c r="E20578" s="46" t="s">
        <v>7580</v>
      </c>
      <c r="F20578" s="121">
        <v>80.096000000000004</v>
      </c>
    </row>
    <row r="20579" spans="4:6" ht="15" customHeight="1">
      <c r="D20579" s="119" t="s">
        <v>7772</v>
      </c>
      <c r="E20579" s="46" t="s">
        <v>29643</v>
      </c>
      <c r="F20579" s="121">
        <v>65.681600000000003</v>
      </c>
    </row>
    <row r="20580" spans="4:6" ht="15" customHeight="1">
      <c r="D20580" s="119" t="s">
        <v>29641</v>
      </c>
      <c r="E20580" s="46" t="s">
        <v>7772</v>
      </c>
      <c r="F20580" s="121">
        <v>106.2834</v>
      </c>
    </row>
    <row r="20581" spans="4:6" ht="15" customHeight="1">
      <c r="D20581" s="119" t="s">
        <v>34089</v>
      </c>
      <c r="E20581" s="46" t="s">
        <v>29641</v>
      </c>
      <c r="F20581" s="121">
        <v>1.8976</v>
      </c>
    </row>
    <row r="20582" spans="4:6" ht="15" customHeight="1">
      <c r="D20582" s="119" t="s">
        <v>30497</v>
      </c>
      <c r="E20582" s="46" t="s">
        <v>34089</v>
      </c>
      <c r="F20582" s="121">
        <v>7.2413999999999996</v>
      </c>
    </row>
    <row r="20583" spans="4:6" ht="15" customHeight="1">
      <c r="D20583" s="119" t="s">
        <v>30495</v>
      </c>
      <c r="E20583" s="46" t="s">
        <v>30497</v>
      </c>
      <c r="F20583" s="121">
        <v>9.8827999999999996</v>
      </c>
    </row>
    <row r="20584" spans="4:6" ht="15" customHeight="1">
      <c r="D20584" s="119" t="s">
        <v>30652</v>
      </c>
      <c r="E20584" s="46" t="s">
        <v>30495</v>
      </c>
      <c r="F20584" s="121">
        <v>5.7182000000000004</v>
      </c>
    </row>
    <row r="20585" spans="4:6" ht="15" customHeight="1">
      <c r="D20585" s="119" t="s">
        <v>30651</v>
      </c>
      <c r="E20585" s="46" t="s">
        <v>30652</v>
      </c>
      <c r="F20585" s="121">
        <v>0.20039999999999999</v>
      </c>
    </row>
    <row r="20586" spans="4:6" ht="15" customHeight="1">
      <c r="D20586" s="119" t="s">
        <v>30649</v>
      </c>
      <c r="E20586" s="46" t="s">
        <v>30651</v>
      </c>
      <c r="F20586" s="121">
        <v>0.20039999999999999</v>
      </c>
    </row>
    <row r="20587" spans="4:6" ht="15" customHeight="1">
      <c r="D20587" s="119" t="s">
        <v>30493</v>
      </c>
      <c r="E20587" s="46" t="s">
        <v>30649</v>
      </c>
      <c r="F20587" s="121">
        <v>2.2772000000000001</v>
      </c>
    </row>
    <row r="20588" spans="4:6" ht="15" customHeight="1">
      <c r="D20588" s="119" t="s">
        <v>30491</v>
      </c>
      <c r="E20588" s="46" t="s">
        <v>30493</v>
      </c>
      <c r="F20588" s="121">
        <v>2.5047999999999999</v>
      </c>
    </row>
    <row r="20589" spans="4:6" ht="15" customHeight="1">
      <c r="D20589" s="119" t="s">
        <v>30487</v>
      </c>
      <c r="E20589" s="46" t="s">
        <v>30491</v>
      </c>
      <c r="F20589" s="121">
        <v>3.5524</v>
      </c>
    </row>
    <row r="20590" spans="4:6" ht="15" customHeight="1">
      <c r="D20590" s="119" t="s">
        <v>30509</v>
      </c>
      <c r="E20590" s="46" t="s">
        <v>30487</v>
      </c>
      <c r="F20590" s="121">
        <v>2.8843999999999999</v>
      </c>
    </row>
    <row r="20591" spans="4:6" ht="15" customHeight="1">
      <c r="D20591" s="119" t="s">
        <v>30486</v>
      </c>
      <c r="E20591" s="46" t="s">
        <v>30509</v>
      </c>
      <c r="F20591" s="121">
        <v>3.4156</v>
      </c>
    </row>
    <row r="20592" spans="4:6" ht="15" customHeight="1">
      <c r="D20592" s="119" t="s">
        <v>30482</v>
      </c>
      <c r="E20592" s="46" t="s">
        <v>30486</v>
      </c>
      <c r="F20592" s="121">
        <v>3.1880000000000002</v>
      </c>
    </row>
    <row r="20593" spans="4:6" ht="15" customHeight="1">
      <c r="D20593" s="119" t="s">
        <v>30480</v>
      </c>
      <c r="E20593" s="46" t="s">
        <v>30482</v>
      </c>
      <c r="F20593" s="121">
        <v>3.2338</v>
      </c>
    </row>
    <row r="20594" spans="4:6" ht="15" customHeight="1">
      <c r="D20594" s="119" t="s">
        <v>30478</v>
      </c>
      <c r="E20594" s="46" t="s">
        <v>30480</v>
      </c>
      <c r="F20594" s="121">
        <v>3.3702000000000001</v>
      </c>
    </row>
    <row r="20595" spans="4:6" ht="15" customHeight="1">
      <c r="D20595" s="119" t="s">
        <v>30476</v>
      </c>
      <c r="E20595" s="46" t="s">
        <v>30478</v>
      </c>
      <c r="F20595" s="121">
        <v>3.4156</v>
      </c>
    </row>
    <row r="20596" spans="4:6" ht="15" customHeight="1">
      <c r="D20596" s="119" t="s">
        <v>30648</v>
      </c>
      <c r="E20596" s="46" t="s">
        <v>30476</v>
      </c>
      <c r="F20596" s="121">
        <v>0.2278</v>
      </c>
    </row>
    <row r="20597" spans="4:6" ht="15" customHeight="1">
      <c r="D20597" s="119" t="s">
        <v>29925</v>
      </c>
      <c r="E20597" s="46" t="s">
        <v>30648</v>
      </c>
      <c r="F20597" s="121">
        <v>1.8976</v>
      </c>
    </row>
    <row r="20598" spans="4:6" ht="15" customHeight="1">
      <c r="D20598" s="119" t="s">
        <v>30646</v>
      </c>
      <c r="E20598" s="46" t="s">
        <v>29925</v>
      </c>
      <c r="F20598" s="121">
        <v>1.3156000000000001</v>
      </c>
    </row>
    <row r="20599" spans="4:6" ht="15" customHeight="1">
      <c r="D20599" s="119" t="s">
        <v>30644</v>
      </c>
      <c r="E20599" s="46" t="s">
        <v>30646</v>
      </c>
      <c r="F20599" s="121">
        <v>1.0928</v>
      </c>
    </row>
    <row r="20600" spans="4:6" ht="15" customHeight="1">
      <c r="D20600" s="119" t="s">
        <v>30642</v>
      </c>
      <c r="E20600" s="46" t="s">
        <v>30644</v>
      </c>
      <c r="F20600" s="121">
        <v>0.17519999999999999</v>
      </c>
    </row>
    <row r="20601" spans="4:6" ht="15" customHeight="1">
      <c r="D20601" s="119" t="s">
        <v>30507</v>
      </c>
      <c r="E20601" s="46" t="s">
        <v>30642</v>
      </c>
      <c r="F20601" s="121">
        <v>7.8639999999999999</v>
      </c>
    </row>
    <row r="20602" spans="4:6" ht="15" customHeight="1">
      <c r="D20602" s="119" t="s">
        <v>30640</v>
      </c>
      <c r="E20602" s="46" t="s">
        <v>30507</v>
      </c>
      <c r="F20602" s="121">
        <v>3.9216000000000002</v>
      </c>
    </row>
    <row r="20603" spans="4:6" ht="15" customHeight="1">
      <c r="D20603" s="119" t="s">
        <v>30638</v>
      </c>
      <c r="E20603" s="46" t="s">
        <v>30640</v>
      </c>
      <c r="F20603" s="121">
        <v>1.5182</v>
      </c>
    </row>
    <row r="20604" spans="4:6" ht="15" customHeight="1">
      <c r="D20604" s="119" t="s">
        <v>30636</v>
      </c>
      <c r="E20604" s="46" t="s">
        <v>30638</v>
      </c>
      <c r="F20604" s="121">
        <v>2.2315999999999998</v>
      </c>
    </row>
    <row r="20605" spans="4:6" ht="15" customHeight="1">
      <c r="D20605" s="119" t="s">
        <v>30634</v>
      </c>
      <c r="E20605" s="46" t="s">
        <v>30636</v>
      </c>
      <c r="F20605" s="121">
        <v>1.0291999999999999</v>
      </c>
    </row>
    <row r="20606" spans="4:6" ht="15" customHeight="1">
      <c r="D20606" s="119" t="s">
        <v>17111</v>
      </c>
      <c r="E20606" s="46" t="s">
        <v>30634</v>
      </c>
      <c r="F20606" s="121">
        <v>5.3356000000000003</v>
      </c>
    </row>
    <row r="20607" spans="4:6" ht="15" customHeight="1">
      <c r="D20607" s="119" t="s">
        <v>30505</v>
      </c>
      <c r="E20607" s="46" t="s">
        <v>17111</v>
      </c>
      <c r="F20607" s="121">
        <v>12.8028</v>
      </c>
    </row>
    <row r="20608" spans="4:6" ht="15" customHeight="1">
      <c r="D20608" s="119" t="s">
        <v>17109</v>
      </c>
      <c r="E20608" s="46" t="s">
        <v>30505</v>
      </c>
      <c r="F20608" s="121">
        <v>0.3846</v>
      </c>
    </row>
    <row r="20609" spans="4:6" ht="15" customHeight="1">
      <c r="D20609" s="119" t="s">
        <v>30577</v>
      </c>
      <c r="E20609" s="46" t="s">
        <v>17109</v>
      </c>
      <c r="F20609" s="121">
        <v>1.0202</v>
      </c>
    </row>
    <row r="20610" spans="4:6" ht="15" customHeight="1">
      <c r="D20610" s="119" t="s">
        <v>30575</v>
      </c>
      <c r="E20610" s="46" t="s">
        <v>30577</v>
      </c>
      <c r="F20610" s="121">
        <v>1.1841999999999999</v>
      </c>
    </row>
    <row r="20611" spans="4:6" ht="15" customHeight="1">
      <c r="D20611" s="119" t="s">
        <v>30573</v>
      </c>
      <c r="E20611" s="46" t="s">
        <v>30575</v>
      </c>
      <c r="F20611" s="121">
        <v>1.6395999999999999</v>
      </c>
    </row>
    <row r="20612" spans="4:6" ht="15" customHeight="1">
      <c r="D20612" s="119" t="s">
        <v>30571</v>
      </c>
      <c r="E20612" s="46" t="s">
        <v>30573</v>
      </c>
      <c r="F20612" s="121">
        <v>1.002</v>
      </c>
    </row>
    <row r="20613" spans="4:6" ht="15" customHeight="1">
      <c r="D20613" s="119" t="s">
        <v>30569</v>
      </c>
      <c r="E20613" s="46" t="s">
        <v>30571</v>
      </c>
      <c r="F20613" s="121">
        <v>1.0928</v>
      </c>
    </row>
    <row r="20614" spans="4:6" ht="15" customHeight="1">
      <c r="D20614" s="119" t="s">
        <v>30501</v>
      </c>
      <c r="E20614" s="46" t="s">
        <v>30569</v>
      </c>
      <c r="F20614" s="121">
        <v>7.7724000000000002</v>
      </c>
    </row>
    <row r="20615" spans="4:6" ht="15" customHeight="1">
      <c r="D20615" s="119" t="s">
        <v>30499</v>
      </c>
      <c r="E20615" s="46" t="s">
        <v>30501</v>
      </c>
      <c r="F20615" s="121">
        <v>9.1088000000000005</v>
      </c>
    </row>
    <row r="20616" spans="4:6" ht="15" customHeight="1">
      <c r="D20616" s="119" t="s">
        <v>30632</v>
      </c>
      <c r="E20616" s="46" t="s">
        <v>30499</v>
      </c>
      <c r="F20616" s="121">
        <v>2.5301999999999998</v>
      </c>
    </row>
    <row r="20617" spans="4:6" ht="15" customHeight="1">
      <c r="D20617" s="119" t="s">
        <v>30630</v>
      </c>
      <c r="E20617" s="46" t="s">
        <v>30632</v>
      </c>
      <c r="F20617" s="121">
        <v>0.28239999999999998</v>
      </c>
    </row>
    <row r="20618" spans="4:6" ht="15" customHeight="1">
      <c r="D20618" s="119" t="s">
        <v>30628</v>
      </c>
      <c r="E20618" s="46" t="s">
        <v>30630</v>
      </c>
      <c r="F20618" s="121">
        <v>0.28239999999999998</v>
      </c>
    </row>
    <row r="20619" spans="4:6" ht="15" customHeight="1">
      <c r="D20619" s="119" t="s">
        <v>30626</v>
      </c>
      <c r="E20619" s="46" t="s">
        <v>30628</v>
      </c>
      <c r="F20619" s="121">
        <v>0.28239999999999998</v>
      </c>
    </row>
    <row r="20620" spans="4:6" ht="15" customHeight="1">
      <c r="D20620" s="119" t="s">
        <v>30624</v>
      </c>
      <c r="E20620" s="46" t="s">
        <v>30626</v>
      </c>
      <c r="F20620" s="121">
        <v>2.8388</v>
      </c>
    </row>
    <row r="20621" spans="4:6" ht="15" customHeight="1">
      <c r="D20621" s="119" t="s">
        <v>30622</v>
      </c>
      <c r="E20621" s="46" t="s">
        <v>30624</v>
      </c>
      <c r="F20621" s="121">
        <v>3.0059999999999998</v>
      </c>
    </row>
    <row r="20622" spans="4:6" ht="15" customHeight="1">
      <c r="D20622" s="119" t="s">
        <v>30620</v>
      </c>
      <c r="E20622" s="46" t="s">
        <v>30622</v>
      </c>
      <c r="F20622" s="121">
        <v>0.45540000000000003</v>
      </c>
    </row>
    <row r="20623" spans="4:6" ht="15" customHeight="1">
      <c r="D20623" s="119" t="s">
        <v>30618</v>
      </c>
      <c r="E20623" s="46" t="s">
        <v>30620</v>
      </c>
      <c r="F20623" s="121">
        <v>0.45540000000000003</v>
      </c>
    </row>
    <row r="20624" spans="4:6" ht="15" customHeight="1">
      <c r="D20624" s="119" t="s">
        <v>30567</v>
      </c>
      <c r="E20624" s="46" t="s">
        <v>30618</v>
      </c>
      <c r="F20624" s="121">
        <v>0.67700000000000005</v>
      </c>
    </row>
    <row r="20625" spans="4:6" ht="15" customHeight="1">
      <c r="D20625" s="119" t="s">
        <v>30472</v>
      </c>
      <c r="E20625" s="46" t="s">
        <v>30567</v>
      </c>
      <c r="F20625" s="121">
        <v>1.5484</v>
      </c>
    </row>
    <row r="20626" spans="4:6" ht="15" customHeight="1">
      <c r="D20626" s="119" t="s">
        <v>30470</v>
      </c>
      <c r="E20626" s="46" t="s">
        <v>30472</v>
      </c>
      <c r="F20626" s="121">
        <v>1.5029999999999999</v>
      </c>
    </row>
    <row r="20627" spans="4:6" ht="15" customHeight="1">
      <c r="D20627" s="119" t="s">
        <v>30468</v>
      </c>
      <c r="E20627" s="46" t="s">
        <v>30470</v>
      </c>
      <c r="F20627" s="121">
        <v>1.6576</v>
      </c>
    </row>
    <row r="20628" spans="4:6" ht="15" customHeight="1">
      <c r="D20628" s="119" t="s">
        <v>30466</v>
      </c>
      <c r="E20628" s="46" t="s">
        <v>30468</v>
      </c>
      <c r="F20628" s="121">
        <v>1.7216</v>
      </c>
    </row>
    <row r="20629" spans="4:6" ht="15" customHeight="1">
      <c r="D20629" s="119" t="s">
        <v>30464</v>
      </c>
      <c r="E20629" s="46" t="s">
        <v>30466</v>
      </c>
      <c r="F20629" s="121">
        <v>1.4865999999999999</v>
      </c>
    </row>
    <row r="20630" spans="4:6" ht="15" customHeight="1">
      <c r="D20630" s="119" t="s">
        <v>30462</v>
      </c>
      <c r="E20630" s="46" t="s">
        <v>30464</v>
      </c>
      <c r="F20630" s="121">
        <v>11.331</v>
      </c>
    </row>
    <row r="20631" spans="4:6" ht="15" customHeight="1">
      <c r="D20631" s="119" t="s">
        <v>30460</v>
      </c>
      <c r="E20631" s="46" t="s">
        <v>30462</v>
      </c>
      <c r="F20631" s="121">
        <v>1.6214</v>
      </c>
    </row>
    <row r="20632" spans="4:6" ht="15" customHeight="1">
      <c r="D20632" s="119" t="s">
        <v>30458</v>
      </c>
      <c r="E20632" s="46" t="s">
        <v>30460</v>
      </c>
      <c r="F20632" s="121">
        <v>1.6941999999999999</v>
      </c>
    </row>
    <row r="20633" spans="4:6" ht="15" customHeight="1">
      <c r="D20633" s="119" t="s">
        <v>30456</v>
      </c>
      <c r="E20633" s="46" t="s">
        <v>30458</v>
      </c>
      <c r="F20633" s="121">
        <v>13.9636</v>
      </c>
    </row>
    <row r="20634" spans="4:6" ht="15" customHeight="1">
      <c r="D20634" s="119" t="s">
        <v>30454</v>
      </c>
      <c r="E20634" s="46" t="s">
        <v>30456</v>
      </c>
      <c r="F20634" s="121">
        <v>2.0768</v>
      </c>
    </row>
    <row r="20635" spans="4:6" ht="15" customHeight="1">
      <c r="D20635" s="119" t="s">
        <v>30452</v>
      </c>
      <c r="E20635" s="46" t="s">
        <v>30454</v>
      </c>
      <c r="F20635" s="121">
        <v>1.849</v>
      </c>
    </row>
    <row r="20636" spans="4:6" ht="15" customHeight="1">
      <c r="D20636" s="119" t="s">
        <v>30450</v>
      </c>
      <c r="E20636" s="46" t="s">
        <v>30452</v>
      </c>
      <c r="F20636" s="121">
        <v>2.0950000000000002</v>
      </c>
    </row>
    <row r="20637" spans="4:6" ht="15" customHeight="1">
      <c r="D20637" s="119" t="s">
        <v>30565</v>
      </c>
      <c r="E20637" s="46" t="s">
        <v>30450</v>
      </c>
      <c r="F20637" s="121">
        <v>2.9855999999999998</v>
      </c>
    </row>
    <row r="20638" spans="4:6" ht="15" customHeight="1">
      <c r="D20638" s="119" t="s">
        <v>30563</v>
      </c>
      <c r="E20638" s="46" t="s">
        <v>30565</v>
      </c>
      <c r="F20638" s="121">
        <v>0.3644</v>
      </c>
    </row>
    <row r="20639" spans="4:6" ht="15" customHeight="1">
      <c r="D20639" s="119" t="s">
        <v>30561</v>
      </c>
      <c r="E20639" s="46" t="s">
        <v>30563</v>
      </c>
      <c r="F20639" s="121">
        <v>0.51019999999999999</v>
      </c>
    </row>
    <row r="20640" spans="4:6" ht="15" customHeight="1">
      <c r="D20640" s="119" t="s">
        <v>30559</v>
      </c>
      <c r="E20640" s="46" t="s">
        <v>30561</v>
      </c>
      <c r="F20640" s="121">
        <v>0.253</v>
      </c>
    </row>
    <row r="20641" spans="4:6" ht="15" customHeight="1">
      <c r="D20641" s="119" t="s">
        <v>30557</v>
      </c>
      <c r="E20641" s="46" t="s">
        <v>30559</v>
      </c>
      <c r="F20641" s="121">
        <v>0.253</v>
      </c>
    </row>
    <row r="20642" spans="4:6" ht="15" customHeight="1">
      <c r="D20642" s="119" t="s">
        <v>6318</v>
      </c>
      <c r="E20642" s="46" t="s">
        <v>30557</v>
      </c>
      <c r="F20642" s="121">
        <v>5.1361999999999997</v>
      </c>
    </row>
    <row r="20643" spans="4:6" ht="15" customHeight="1">
      <c r="D20643" s="119" t="s">
        <v>6321</v>
      </c>
      <c r="E20643" s="46" t="s">
        <v>6318</v>
      </c>
      <c r="F20643" s="121">
        <v>5.1361999999999997</v>
      </c>
    </row>
    <row r="20644" spans="4:6" ht="15" customHeight="1">
      <c r="D20644" s="119" t="s">
        <v>30554</v>
      </c>
      <c r="E20644" s="46" t="s">
        <v>6321</v>
      </c>
      <c r="F20644" s="121">
        <v>3.6981999999999999</v>
      </c>
    </row>
    <row r="20645" spans="4:6" ht="15" customHeight="1">
      <c r="D20645" s="119" t="s">
        <v>30552</v>
      </c>
      <c r="E20645" s="46" t="s">
        <v>30554</v>
      </c>
      <c r="F20645" s="121">
        <v>2.7326000000000001</v>
      </c>
    </row>
    <row r="20646" spans="4:6" ht="15" customHeight="1">
      <c r="D20646" s="119" t="s">
        <v>30550</v>
      </c>
      <c r="E20646" s="46" t="s">
        <v>30552</v>
      </c>
      <c r="F20646" s="121">
        <v>2.8692000000000002</v>
      </c>
    </row>
    <row r="20647" spans="4:6" ht="15" customHeight="1">
      <c r="D20647" s="119" t="s">
        <v>30548</v>
      </c>
      <c r="E20647" s="46" t="s">
        <v>30550</v>
      </c>
      <c r="F20647" s="121">
        <v>1.8854</v>
      </c>
    </row>
    <row r="20648" spans="4:6" ht="15" customHeight="1">
      <c r="D20648" s="119" t="s">
        <v>30546</v>
      </c>
      <c r="E20648" s="46" t="s">
        <v>30548</v>
      </c>
      <c r="F20648" s="121">
        <v>1.6852</v>
      </c>
    </row>
    <row r="20649" spans="4:6" ht="15" customHeight="1">
      <c r="D20649" s="119" t="s">
        <v>30544</v>
      </c>
      <c r="E20649" s="46" t="s">
        <v>30546</v>
      </c>
      <c r="F20649" s="121">
        <v>1.8854</v>
      </c>
    </row>
    <row r="20650" spans="4:6" ht="15" customHeight="1">
      <c r="D20650" s="119" t="s">
        <v>30542</v>
      </c>
      <c r="E20650" s="46" t="s">
        <v>30544</v>
      </c>
      <c r="F20650" s="121">
        <v>1.6852</v>
      </c>
    </row>
    <row r="20651" spans="4:6" ht="15" customHeight="1">
      <c r="D20651" s="119" t="s">
        <v>30540</v>
      </c>
      <c r="E20651" s="46" t="s">
        <v>30542</v>
      </c>
      <c r="F20651" s="121">
        <v>1.8854</v>
      </c>
    </row>
    <row r="20652" spans="4:6" ht="15" customHeight="1">
      <c r="D20652" s="119" t="s">
        <v>34087</v>
      </c>
      <c r="E20652" s="46" t="s">
        <v>30540</v>
      </c>
      <c r="F20652" s="121">
        <v>6.3255999999999997</v>
      </c>
    </row>
    <row r="20653" spans="4:6" ht="15" customHeight="1">
      <c r="D20653" s="119" t="s">
        <v>34085</v>
      </c>
      <c r="E20653" s="46" t="s">
        <v>34087</v>
      </c>
      <c r="F20653" s="121">
        <v>5.1361999999999997</v>
      </c>
    </row>
    <row r="20654" spans="4:6" ht="15" customHeight="1">
      <c r="D20654" s="119" t="s">
        <v>30538</v>
      </c>
      <c r="E20654" s="46" t="s">
        <v>34085</v>
      </c>
      <c r="F20654" s="121">
        <v>3.4066000000000001</v>
      </c>
    </row>
    <row r="20655" spans="4:6" ht="15" customHeight="1">
      <c r="D20655" s="119" t="s">
        <v>30536</v>
      </c>
      <c r="E20655" s="46" t="s">
        <v>30538</v>
      </c>
      <c r="F20655" s="121">
        <v>2.7326000000000001</v>
      </c>
    </row>
    <row r="20656" spans="4:6" ht="15" customHeight="1">
      <c r="D20656" s="119" t="s">
        <v>30534</v>
      </c>
      <c r="E20656" s="46" t="s">
        <v>30536</v>
      </c>
      <c r="F20656" s="121">
        <v>3.6892</v>
      </c>
    </row>
    <row r="20657" spans="4:6" ht="15" customHeight="1">
      <c r="D20657" s="119" t="s">
        <v>30532</v>
      </c>
      <c r="E20657" s="46" t="s">
        <v>30534</v>
      </c>
      <c r="F20657" s="121">
        <v>4.3887999999999998</v>
      </c>
    </row>
    <row r="20658" spans="4:6" ht="15" customHeight="1">
      <c r="D20658" s="119" t="s">
        <v>30530</v>
      </c>
      <c r="E20658" s="46" t="s">
        <v>30532</v>
      </c>
      <c r="F20658" s="121">
        <v>1.9036</v>
      </c>
    </row>
    <row r="20659" spans="4:6" ht="15" customHeight="1">
      <c r="D20659" s="119" t="s">
        <v>30528</v>
      </c>
      <c r="E20659" s="46" t="s">
        <v>30530</v>
      </c>
      <c r="F20659" s="121">
        <v>0</v>
      </c>
    </row>
    <row r="20660" spans="4:6" ht="15" customHeight="1">
      <c r="D20660" s="119" t="s">
        <v>30526</v>
      </c>
      <c r="E20660" s="46" t="s">
        <v>30528</v>
      </c>
      <c r="F20660" s="121">
        <v>0.1368</v>
      </c>
    </row>
    <row r="20661" spans="4:6" ht="15" customHeight="1">
      <c r="D20661" s="119" t="s">
        <v>30616</v>
      </c>
      <c r="E20661" s="46" t="s">
        <v>30526</v>
      </c>
      <c r="F20661" s="121">
        <v>3.7382</v>
      </c>
    </row>
    <row r="20662" spans="4:6" ht="15" customHeight="1">
      <c r="D20662" s="119" t="s">
        <v>30614</v>
      </c>
      <c r="E20662" s="46" t="s">
        <v>30616</v>
      </c>
      <c r="F20662" s="121">
        <v>2.0242</v>
      </c>
    </row>
    <row r="20663" spans="4:6" ht="15" customHeight="1">
      <c r="D20663" s="119" t="s">
        <v>30612</v>
      </c>
      <c r="E20663" s="46" t="s">
        <v>30614</v>
      </c>
      <c r="F20663" s="121">
        <v>0.2278</v>
      </c>
    </row>
    <row r="20664" spans="4:6" ht="15" customHeight="1">
      <c r="D20664" s="119" t="s">
        <v>30610</v>
      </c>
      <c r="E20664" s="46" t="s">
        <v>30612</v>
      </c>
      <c r="F20664" s="121">
        <v>0.75900000000000001</v>
      </c>
    </row>
    <row r="20665" spans="4:6" ht="15" customHeight="1">
      <c r="D20665" s="119" t="s">
        <v>30608</v>
      </c>
      <c r="E20665" s="46" t="s">
        <v>30610</v>
      </c>
      <c r="F20665" s="121">
        <v>3.3652000000000002</v>
      </c>
    </row>
    <row r="20666" spans="4:6" ht="15" customHeight="1">
      <c r="D20666" s="119" t="s">
        <v>30524</v>
      </c>
      <c r="E20666" s="46" t="s">
        <v>30608</v>
      </c>
      <c r="F20666" s="121">
        <v>4.6909999999999998</v>
      </c>
    </row>
    <row r="20667" spans="4:6" ht="15" customHeight="1">
      <c r="D20667" s="119" t="s">
        <v>30522</v>
      </c>
      <c r="E20667" s="46" t="s">
        <v>30524</v>
      </c>
      <c r="F20667" s="121">
        <v>5.3284000000000002</v>
      </c>
    </row>
    <row r="20668" spans="4:6" ht="15" customHeight="1">
      <c r="D20668" s="119" t="s">
        <v>30606</v>
      </c>
      <c r="E20668" s="46" t="s">
        <v>30522</v>
      </c>
      <c r="F20668" s="121">
        <v>15.6668</v>
      </c>
    </row>
    <row r="20669" spans="4:6" ht="15" customHeight="1">
      <c r="D20669" s="119" t="s">
        <v>30604</v>
      </c>
      <c r="E20669" s="46" t="s">
        <v>30606</v>
      </c>
      <c r="F20669" s="121">
        <v>15.6668</v>
      </c>
    </row>
    <row r="20670" spans="4:6" ht="15" customHeight="1">
      <c r="D20670" s="119" t="s">
        <v>30602</v>
      </c>
      <c r="E20670" s="46" t="s">
        <v>30604</v>
      </c>
      <c r="F20670" s="121">
        <v>1.9026000000000001</v>
      </c>
    </row>
    <row r="20671" spans="4:6" ht="15" customHeight="1">
      <c r="D20671" s="119" t="s">
        <v>30600</v>
      </c>
      <c r="E20671" s="46" t="s">
        <v>30602</v>
      </c>
      <c r="F20671" s="121">
        <v>3.4156</v>
      </c>
    </row>
    <row r="20672" spans="4:6" ht="15" customHeight="1">
      <c r="D20672" s="119" t="s">
        <v>8436</v>
      </c>
      <c r="E20672" s="46" t="s">
        <v>30600</v>
      </c>
      <c r="F20672" s="121">
        <v>4.5544000000000002</v>
      </c>
    </row>
    <row r="20673" spans="4:6" ht="15" customHeight="1">
      <c r="D20673" s="119" t="s">
        <v>30597</v>
      </c>
      <c r="E20673" s="46" t="s">
        <v>8436</v>
      </c>
      <c r="F20673" s="121">
        <v>1.679</v>
      </c>
    </row>
    <row r="20674" spans="4:6" ht="15" customHeight="1">
      <c r="D20674" s="119" t="s">
        <v>30596</v>
      </c>
      <c r="E20674" s="46" t="s">
        <v>30597</v>
      </c>
      <c r="F20674" s="121">
        <v>1.8976</v>
      </c>
    </row>
    <row r="20675" spans="4:6" ht="15" customHeight="1">
      <c r="D20675" s="119" t="s">
        <v>30594</v>
      </c>
      <c r="E20675" s="46" t="s">
        <v>30596</v>
      </c>
      <c r="F20675" s="121">
        <v>1.8976</v>
      </c>
    </row>
    <row r="20676" spans="4:6" ht="15" customHeight="1">
      <c r="D20676" s="119" t="s">
        <v>30592</v>
      </c>
      <c r="E20676" s="46" t="s">
        <v>30594</v>
      </c>
      <c r="F20676" s="121">
        <v>3.7951999999999999</v>
      </c>
    </row>
    <row r="20677" spans="4:6" ht="15" customHeight="1">
      <c r="D20677" s="119" t="s">
        <v>30590</v>
      </c>
      <c r="E20677" s="46" t="s">
        <v>30592</v>
      </c>
      <c r="F20677" s="121">
        <v>3.7951999999999999</v>
      </c>
    </row>
    <row r="20678" spans="4:6" ht="15" customHeight="1">
      <c r="D20678" s="119" t="s">
        <v>30588</v>
      </c>
      <c r="E20678" s="46" t="s">
        <v>30590</v>
      </c>
      <c r="F20678" s="121">
        <v>2.4866000000000001</v>
      </c>
    </row>
    <row r="20679" spans="4:6" ht="15" customHeight="1">
      <c r="D20679" s="119" t="s">
        <v>30586</v>
      </c>
      <c r="E20679" s="46" t="s">
        <v>30588</v>
      </c>
      <c r="F20679" s="121">
        <v>5.4652000000000003</v>
      </c>
    </row>
    <row r="20680" spans="4:6" ht="15" customHeight="1">
      <c r="D20680" s="119" t="s">
        <v>30584</v>
      </c>
      <c r="E20680" s="46" t="s">
        <v>30586</v>
      </c>
      <c r="F20680" s="121">
        <v>2.0748000000000002</v>
      </c>
    </row>
    <row r="20681" spans="4:6" ht="15" customHeight="1">
      <c r="D20681" s="119" t="s">
        <v>8466</v>
      </c>
      <c r="E20681" s="46" t="s">
        <v>30584</v>
      </c>
      <c r="F20681" s="121">
        <v>5.0603999999999996</v>
      </c>
    </row>
    <row r="20682" spans="4:6" ht="15" customHeight="1">
      <c r="D20682" s="119" t="s">
        <v>30581</v>
      </c>
      <c r="E20682" s="46" t="s">
        <v>8466</v>
      </c>
      <c r="F20682" s="121">
        <v>4.5544000000000002</v>
      </c>
    </row>
    <row r="20683" spans="4:6" ht="15" customHeight="1">
      <c r="D20683" s="119" t="s">
        <v>30579</v>
      </c>
      <c r="E20683" s="46" t="s">
        <v>30581</v>
      </c>
      <c r="F20683" s="121">
        <v>7.2869999999999999</v>
      </c>
    </row>
    <row r="20684" spans="4:6" ht="15" customHeight="1">
      <c r="D20684" s="119" t="s">
        <v>29958</v>
      </c>
      <c r="E20684" s="46" t="s">
        <v>30579</v>
      </c>
      <c r="F20684" s="121">
        <v>45.4422</v>
      </c>
    </row>
    <row r="20685" spans="4:6" ht="15" customHeight="1">
      <c r="D20685" s="119" t="s">
        <v>29956</v>
      </c>
      <c r="E20685" s="46" t="s">
        <v>29958</v>
      </c>
      <c r="F20685" s="121">
        <v>13.992000000000001</v>
      </c>
    </row>
    <row r="20686" spans="4:6" ht="15" customHeight="1">
      <c r="D20686" s="119" t="s">
        <v>29955</v>
      </c>
      <c r="E20686" s="46" t="s">
        <v>29956</v>
      </c>
      <c r="F20686" s="121">
        <v>48.073599999999999</v>
      </c>
    </row>
    <row r="20687" spans="4:6" ht="15" customHeight="1">
      <c r="D20687" s="119" t="s">
        <v>29953</v>
      </c>
      <c r="E20687" s="46" t="s">
        <v>29955</v>
      </c>
      <c r="F20687" s="121">
        <v>44.151800000000001</v>
      </c>
    </row>
    <row r="20688" spans="4:6" ht="15" customHeight="1">
      <c r="D20688" s="119" t="s">
        <v>29951</v>
      </c>
      <c r="E20688" s="46" t="s">
        <v>29953</v>
      </c>
      <c r="F20688" s="121">
        <v>14.270200000000001</v>
      </c>
    </row>
    <row r="20689" spans="4:6" ht="15" customHeight="1">
      <c r="D20689" s="119" t="s">
        <v>29949</v>
      </c>
      <c r="E20689" s="46" t="s">
        <v>29951</v>
      </c>
      <c r="F20689" s="121">
        <v>14.710599999999999</v>
      </c>
    </row>
    <row r="20690" spans="4:6" ht="15" customHeight="1">
      <c r="D20690" s="119" t="s">
        <v>29947</v>
      </c>
      <c r="E20690" s="46" t="s">
        <v>29949</v>
      </c>
      <c r="F20690" s="121">
        <v>31.561599999999999</v>
      </c>
    </row>
    <row r="20691" spans="4:6" ht="15" customHeight="1">
      <c r="D20691" s="119" t="s">
        <v>70</v>
      </c>
      <c r="E20691" s="46" t="s">
        <v>29947</v>
      </c>
      <c r="F20691" s="121">
        <v>14.169</v>
      </c>
    </row>
    <row r="20692" spans="4:6" ht="15" customHeight="1">
      <c r="D20692" s="119" t="s">
        <v>29944</v>
      </c>
      <c r="E20692" s="46" t="s">
        <v>70</v>
      </c>
      <c r="F20692" s="121">
        <v>33.246600000000001</v>
      </c>
    </row>
    <row r="20693" spans="4:6" ht="15" customHeight="1">
      <c r="D20693" s="119" t="s">
        <v>29942</v>
      </c>
      <c r="E20693" s="46" t="s">
        <v>29944</v>
      </c>
      <c r="F20693" s="121">
        <v>20.439800000000002</v>
      </c>
    </row>
    <row r="20694" spans="4:6" ht="15" customHeight="1">
      <c r="D20694" s="119" t="s">
        <v>29940</v>
      </c>
      <c r="E20694" s="46" t="s">
        <v>29942</v>
      </c>
      <c r="F20694" s="121">
        <v>14.683199999999999</v>
      </c>
    </row>
    <row r="20695" spans="4:6" ht="15" customHeight="1">
      <c r="D20695" s="119" t="s">
        <v>29938</v>
      </c>
      <c r="E20695" s="46" t="s">
        <v>29940</v>
      </c>
      <c r="F20695" s="121">
        <v>34.157600000000002</v>
      </c>
    </row>
    <row r="20696" spans="4:6" ht="15" customHeight="1">
      <c r="D20696" s="119" t="s">
        <v>29936</v>
      </c>
      <c r="E20696" s="46" t="s">
        <v>29938</v>
      </c>
      <c r="F20696" s="121">
        <v>90.176000000000002</v>
      </c>
    </row>
    <row r="20697" spans="4:6" ht="15" customHeight="1">
      <c r="D20697" s="119" t="s">
        <v>29934</v>
      </c>
      <c r="E20697" s="46" t="s">
        <v>29936</v>
      </c>
      <c r="F20697" s="121">
        <v>60.353999999999999</v>
      </c>
    </row>
    <row r="20698" spans="4:6" ht="15" customHeight="1">
      <c r="D20698" s="119" t="s">
        <v>6014</v>
      </c>
      <c r="E20698" s="46" t="s">
        <v>29934</v>
      </c>
      <c r="F20698" s="121">
        <v>18.596800000000002</v>
      </c>
    </row>
    <row r="20699" spans="4:6" ht="15" customHeight="1">
      <c r="D20699" s="119" t="s">
        <v>6017</v>
      </c>
      <c r="E20699" s="46" t="s">
        <v>6014</v>
      </c>
      <c r="F20699" s="121">
        <v>23.9102</v>
      </c>
    </row>
    <row r="20700" spans="4:6" ht="15" customHeight="1">
      <c r="D20700" s="119" t="s">
        <v>29930</v>
      </c>
      <c r="E20700" s="46" t="s">
        <v>6017</v>
      </c>
      <c r="F20700" s="121">
        <v>23.846599999999999</v>
      </c>
    </row>
    <row r="20701" spans="4:6" ht="15" customHeight="1">
      <c r="D20701" s="119" t="s">
        <v>30033</v>
      </c>
      <c r="E20701" s="46" t="s">
        <v>29930</v>
      </c>
      <c r="F20701" s="121">
        <v>31.880400000000002</v>
      </c>
    </row>
    <row r="20702" spans="4:6" ht="15" customHeight="1">
      <c r="D20702" s="119" t="s">
        <v>7583</v>
      </c>
      <c r="E20702" s="46" t="s">
        <v>30033</v>
      </c>
      <c r="F20702" s="121">
        <v>39.723999999999997</v>
      </c>
    </row>
    <row r="20703" spans="4:6" ht="15" customHeight="1">
      <c r="D20703" s="119" t="s">
        <v>7592</v>
      </c>
      <c r="E20703" s="46" t="s">
        <v>7583</v>
      </c>
      <c r="F20703" s="121">
        <v>30.552</v>
      </c>
    </row>
    <row r="20704" spans="4:6" ht="15" customHeight="1">
      <c r="D20704" s="119" t="s">
        <v>29927</v>
      </c>
      <c r="E20704" s="46" t="s">
        <v>7592</v>
      </c>
      <c r="F20704" s="121">
        <v>31.880400000000002</v>
      </c>
    </row>
    <row r="20705" spans="4:6" ht="15" customHeight="1">
      <c r="D20705" s="119" t="s">
        <v>30002</v>
      </c>
      <c r="E20705" s="46" t="s">
        <v>29927</v>
      </c>
      <c r="F20705" s="121">
        <v>1.3156000000000001</v>
      </c>
    </row>
    <row r="20706" spans="4:6" ht="15" customHeight="1">
      <c r="D20706" s="119" t="s">
        <v>30000</v>
      </c>
      <c r="E20706" s="46" t="s">
        <v>30002</v>
      </c>
      <c r="F20706" s="121">
        <v>1.3156000000000001</v>
      </c>
    </row>
    <row r="20707" spans="4:6" ht="15" customHeight="1">
      <c r="D20707" s="119" t="s">
        <v>29998</v>
      </c>
      <c r="E20707" s="46" t="s">
        <v>30000</v>
      </c>
      <c r="F20707" s="121">
        <v>20.704000000000001</v>
      </c>
    </row>
    <row r="20708" spans="4:6" ht="15" customHeight="1">
      <c r="D20708" s="119" t="s">
        <v>29996</v>
      </c>
      <c r="E20708" s="46" t="s">
        <v>29998</v>
      </c>
      <c r="F20708" s="121">
        <v>33.747799999999998</v>
      </c>
    </row>
    <row r="20709" spans="4:6" ht="15" customHeight="1">
      <c r="D20709" s="119" t="s">
        <v>29994</v>
      </c>
      <c r="E20709" s="46" t="s">
        <v>29996</v>
      </c>
      <c r="F20709" s="121">
        <v>35.706000000000003</v>
      </c>
    </row>
    <row r="20710" spans="4:6" ht="15" customHeight="1">
      <c r="D20710" s="119" t="s">
        <v>29992</v>
      </c>
      <c r="E20710" s="46" t="s">
        <v>29994</v>
      </c>
      <c r="F20710" s="121">
        <v>40.333199999999998</v>
      </c>
    </row>
    <row r="20711" spans="4:6" ht="15" customHeight="1">
      <c r="D20711" s="119" t="s">
        <v>29990</v>
      </c>
      <c r="E20711" s="46" t="s">
        <v>29992</v>
      </c>
      <c r="F20711" s="121">
        <v>19.11</v>
      </c>
    </row>
    <row r="20712" spans="4:6" ht="15" customHeight="1">
      <c r="D20712" s="119" t="s">
        <v>29988</v>
      </c>
      <c r="E20712" s="46" t="s">
        <v>29990</v>
      </c>
      <c r="F20712" s="121">
        <v>20.5672</v>
      </c>
    </row>
    <row r="20713" spans="4:6" ht="15" customHeight="1">
      <c r="D20713" s="119" t="s">
        <v>29986</v>
      </c>
      <c r="E20713" s="46" t="s">
        <v>29988</v>
      </c>
      <c r="F20713" s="121">
        <v>3.8256000000000001</v>
      </c>
    </row>
    <row r="20714" spans="4:6" ht="15" customHeight="1">
      <c r="D20714" s="119" t="s">
        <v>29984</v>
      </c>
      <c r="E20714" s="46" t="s">
        <v>29986</v>
      </c>
      <c r="F20714" s="121">
        <v>1.7458</v>
      </c>
    </row>
    <row r="20715" spans="4:6" ht="15" customHeight="1">
      <c r="D20715" s="119" t="s">
        <v>29982</v>
      </c>
      <c r="E20715" s="46" t="s">
        <v>29984</v>
      </c>
      <c r="F20715" s="121">
        <v>5.6109999999999998</v>
      </c>
    </row>
    <row r="20716" spans="4:6" ht="15" customHeight="1">
      <c r="D20716" s="119" t="s">
        <v>29980</v>
      </c>
      <c r="E20716" s="46" t="s">
        <v>29982</v>
      </c>
      <c r="F20716" s="121">
        <v>3.0912000000000002</v>
      </c>
    </row>
    <row r="20717" spans="4:6" ht="15" customHeight="1">
      <c r="D20717" s="119" t="s">
        <v>29978</v>
      </c>
      <c r="E20717" s="46" t="s">
        <v>29980</v>
      </c>
      <c r="F20717" s="121">
        <v>1.7458</v>
      </c>
    </row>
    <row r="20718" spans="4:6" ht="15" customHeight="1">
      <c r="D20718" s="119" t="s">
        <v>29976</v>
      </c>
      <c r="E20718" s="46" t="s">
        <v>29978</v>
      </c>
      <c r="F20718" s="121">
        <v>4.1748000000000003</v>
      </c>
    </row>
    <row r="20719" spans="4:6" ht="15" customHeight="1">
      <c r="D20719" s="119" t="s">
        <v>29974</v>
      </c>
      <c r="E20719" s="46" t="s">
        <v>29976</v>
      </c>
      <c r="F20719" s="121">
        <v>59.256999999999998</v>
      </c>
    </row>
    <row r="20720" spans="4:6" ht="15" customHeight="1">
      <c r="D20720" s="119" t="s">
        <v>29972</v>
      </c>
      <c r="E20720" s="46" t="s">
        <v>29974</v>
      </c>
      <c r="F20720" s="121">
        <v>8.1978000000000009</v>
      </c>
    </row>
    <row r="20721" spans="4:6" ht="15" customHeight="1">
      <c r="D20721" s="119" t="s">
        <v>29970</v>
      </c>
      <c r="E20721" s="46" t="s">
        <v>29972</v>
      </c>
      <c r="F20721" s="121">
        <v>4.6454000000000004</v>
      </c>
    </row>
    <row r="20722" spans="4:6" ht="15" customHeight="1">
      <c r="D20722" s="119" t="s">
        <v>29968</v>
      </c>
      <c r="E20722" s="46" t="s">
        <v>29970</v>
      </c>
      <c r="F20722" s="121">
        <v>6.1028000000000002</v>
      </c>
    </row>
    <row r="20723" spans="4:6" ht="15" customHeight="1">
      <c r="D20723" s="119" t="s">
        <v>29966</v>
      </c>
      <c r="E20723" s="46" t="s">
        <v>29968</v>
      </c>
      <c r="F20723" s="121">
        <v>5.9485999999999999</v>
      </c>
    </row>
    <row r="20724" spans="4:6" ht="15" customHeight="1">
      <c r="D20724" s="119" t="s">
        <v>29964</v>
      </c>
      <c r="E20724" s="46" t="s">
        <v>29966</v>
      </c>
      <c r="F20724" s="121">
        <v>7.5603999999999996</v>
      </c>
    </row>
    <row r="20725" spans="4:6" ht="15" customHeight="1">
      <c r="D20725" s="119" t="s">
        <v>29962</v>
      </c>
      <c r="E20725" s="46" t="s">
        <v>29964</v>
      </c>
      <c r="F20725" s="121">
        <v>6.5125999999999999</v>
      </c>
    </row>
    <row r="20726" spans="4:6" ht="15" customHeight="1">
      <c r="D20726" s="119" t="s">
        <v>29960</v>
      </c>
      <c r="E20726" s="46" t="s">
        <v>29962</v>
      </c>
      <c r="F20726" s="121">
        <v>6.3304</v>
      </c>
    </row>
    <row r="20727" spans="4:6" ht="15" customHeight="1">
      <c r="D20727" s="119" t="s">
        <v>35581</v>
      </c>
      <c r="E20727" s="46" t="s">
        <v>29960</v>
      </c>
      <c r="F20727" s="121">
        <v>8.8556000000000008</v>
      </c>
    </row>
    <row r="20728" spans="4:6" ht="15" customHeight="1">
      <c r="D20728" s="119" t="s">
        <v>7309</v>
      </c>
      <c r="E20728" s="46" t="s">
        <v>35581</v>
      </c>
      <c r="F20728" s="121">
        <v>14.2956</v>
      </c>
    </row>
    <row r="20729" spans="4:6" ht="15" customHeight="1">
      <c r="D20729" s="119" t="s">
        <v>30045</v>
      </c>
      <c r="E20729" s="46" t="s">
        <v>7309</v>
      </c>
      <c r="F20729" s="121">
        <v>17.762</v>
      </c>
    </row>
    <row r="20730" spans="4:6" ht="15" customHeight="1">
      <c r="D20730" s="119" t="s">
        <v>7312</v>
      </c>
      <c r="E20730" s="46" t="s">
        <v>30045</v>
      </c>
      <c r="F20730" s="121">
        <v>16.446200000000001</v>
      </c>
    </row>
    <row r="20731" spans="4:6" ht="15" customHeight="1">
      <c r="D20731" s="119" t="s">
        <v>7315</v>
      </c>
      <c r="E20731" s="46" t="s">
        <v>7312</v>
      </c>
      <c r="F20731" s="121">
        <v>31.880400000000002</v>
      </c>
    </row>
    <row r="20732" spans="4:6" ht="15" customHeight="1">
      <c r="D20732" s="119" t="s">
        <v>7327</v>
      </c>
      <c r="E20732" s="46" t="s">
        <v>7315</v>
      </c>
      <c r="F20732" s="121">
        <v>31.880400000000002</v>
      </c>
    </row>
    <row r="20733" spans="4:6" ht="15" customHeight="1">
      <c r="D20733" s="119" t="s">
        <v>30040</v>
      </c>
      <c r="E20733" s="46" t="s">
        <v>7327</v>
      </c>
      <c r="F20733" s="121">
        <v>53.923400000000001</v>
      </c>
    </row>
    <row r="20734" spans="4:6" ht="15" customHeight="1">
      <c r="D20734" s="119" t="s">
        <v>30038</v>
      </c>
      <c r="E20734" s="46" t="s">
        <v>30040</v>
      </c>
      <c r="F20734" s="121">
        <v>9.1088000000000005</v>
      </c>
    </row>
    <row r="20735" spans="4:6" ht="15" customHeight="1">
      <c r="D20735" s="119" t="s">
        <v>7337</v>
      </c>
      <c r="E20735" s="46" t="s">
        <v>30038</v>
      </c>
      <c r="F20735" s="121">
        <v>27.143999999999998</v>
      </c>
    </row>
    <row r="20736" spans="4:6" ht="15" customHeight="1">
      <c r="D20736" s="119" t="s">
        <v>7347</v>
      </c>
      <c r="E20736" s="46" t="s">
        <v>7337</v>
      </c>
      <c r="F20736" s="121">
        <v>27.143999999999998</v>
      </c>
    </row>
    <row r="20737" spans="4:6" ht="15" customHeight="1">
      <c r="D20737" s="119" t="s">
        <v>7353</v>
      </c>
      <c r="E20737" s="46" t="s">
        <v>7347</v>
      </c>
      <c r="F20737" s="121">
        <v>53.923400000000001</v>
      </c>
    </row>
    <row r="20738" spans="4:6" ht="15" customHeight="1">
      <c r="D20738" s="119" t="s">
        <v>30031</v>
      </c>
      <c r="E20738" s="46" t="s">
        <v>7353</v>
      </c>
      <c r="F20738" s="121">
        <v>8.4255999999999993</v>
      </c>
    </row>
    <row r="20739" spans="4:6" ht="15" customHeight="1">
      <c r="D20739" s="119" t="s">
        <v>30029</v>
      </c>
      <c r="E20739" s="46" t="s">
        <v>30031</v>
      </c>
      <c r="F20739" s="121">
        <v>56.883600000000001</v>
      </c>
    </row>
    <row r="20740" spans="4:6" ht="15" customHeight="1">
      <c r="D20740" s="119" t="s">
        <v>7357</v>
      </c>
      <c r="E20740" s="46" t="s">
        <v>30029</v>
      </c>
      <c r="F20740" s="121">
        <v>31.606999999999999</v>
      </c>
    </row>
    <row r="20741" spans="4:6" ht="15" customHeight="1">
      <c r="D20741" s="119" t="s">
        <v>30026</v>
      </c>
      <c r="E20741" s="46" t="s">
        <v>7357</v>
      </c>
      <c r="F20741" s="121">
        <v>10.247199999999999</v>
      </c>
    </row>
    <row r="20742" spans="4:6" ht="15" customHeight="1">
      <c r="D20742" s="119" t="s">
        <v>30024</v>
      </c>
      <c r="E20742" s="46" t="s">
        <v>30026</v>
      </c>
      <c r="F20742" s="121">
        <v>56.883600000000001</v>
      </c>
    </row>
    <row r="20743" spans="4:6" ht="15" customHeight="1">
      <c r="D20743" s="119" t="s">
        <v>7360</v>
      </c>
      <c r="E20743" s="46" t="s">
        <v>30024</v>
      </c>
      <c r="F20743" s="121">
        <v>31.606999999999999</v>
      </c>
    </row>
    <row r="20744" spans="4:6" ht="15" customHeight="1">
      <c r="D20744" s="119" t="s">
        <v>30021</v>
      </c>
      <c r="E20744" s="46" t="s">
        <v>7360</v>
      </c>
      <c r="F20744" s="121">
        <v>31.880400000000002</v>
      </c>
    </row>
    <row r="20745" spans="4:6" ht="15" customHeight="1">
      <c r="D20745" s="119" t="s">
        <v>7363</v>
      </c>
      <c r="E20745" s="46" t="s">
        <v>30021</v>
      </c>
      <c r="F20745" s="121">
        <v>51.828400000000002</v>
      </c>
    </row>
    <row r="20746" spans="4:6" ht="15" customHeight="1">
      <c r="D20746" s="119" t="s">
        <v>30018</v>
      </c>
      <c r="E20746" s="46" t="s">
        <v>7363</v>
      </c>
      <c r="F20746" s="121">
        <v>51.646000000000001</v>
      </c>
    </row>
    <row r="20747" spans="4:6" ht="15" customHeight="1">
      <c r="D20747" s="119" t="s">
        <v>30016</v>
      </c>
      <c r="E20747" s="46" t="s">
        <v>30018</v>
      </c>
      <c r="F20747" s="121">
        <v>51.646000000000001</v>
      </c>
    </row>
    <row r="20748" spans="4:6" ht="15" customHeight="1">
      <c r="D20748" s="119" t="s">
        <v>7372</v>
      </c>
      <c r="E20748" s="46" t="s">
        <v>30016</v>
      </c>
      <c r="F20748" s="121">
        <v>51.646000000000001</v>
      </c>
    </row>
    <row r="20749" spans="4:6" ht="15" customHeight="1">
      <c r="D20749" s="119" t="s">
        <v>7409</v>
      </c>
      <c r="E20749" s="46" t="s">
        <v>7372</v>
      </c>
      <c r="F20749" s="121">
        <v>14.9282</v>
      </c>
    </row>
    <row r="20750" spans="4:6" ht="15" customHeight="1">
      <c r="D20750" s="119" t="s">
        <v>30012</v>
      </c>
      <c r="E20750" s="46" t="s">
        <v>7409</v>
      </c>
      <c r="F20750" s="121">
        <v>17.762</v>
      </c>
    </row>
    <row r="20751" spans="4:6" ht="15" customHeight="1">
      <c r="D20751" s="119" t="s">
        <v>7412</v>
      </c>
      <c r="E20751" s="46" t="s">
        <v>30012</v>
      </c>
      <c r="F20751" s="121">
        <v>15.1256</v>
      </c>
    </row>
    <row r="20752" spans="4:6" ht="15" customHeight="1">
      <c r="D20752" s="119" t="s">
        <v>7417</v>
      </c>
      <c r="E20752" s="46" t="s">
        <v>7412</v>
      </c>
      <c r="F20752" s="121">
        <v>56.883600000000001</v>
      </c>
    </row>
    <row r="20753" spans="4:6" ht="15" customHeight="1">
      <c r="D20753" s="119" t="s">
        <v>7425</v>
      </c>
      <c r="E20753" s="46" t="s">
        <v>7417</v>
      </c>
      <c r="F20753" s="121">
        <v>31.880400000000002</v>
      </c>
    </row>
    <row r="20754" spans="4:6" ht="15" customHeight="1">
      <c r="D20754" s="119" t="s">
        <v>7433</v>
      </c>
      <c r="E20754" s="46" t="s">
        <v>7425</v>
      </c>
      <c r="F20754" s="121">
        <v>31.880400000000002</v>
      </c>
    </row>
    <row r="20755" spans="4:6" ht="15" customHeight="1">
      <c r="D20755" s="119" t="s">
        <v>7436</v>
      </c>
      <c r="E20755" s="46" t="s">
        <v>7433</v>
      </c>
      <c r="F20755" s="121">
        <v>51.646000000000001</v>
      </c>
    </row>
    <row r="20756" spans="4:6" ht="15" customHeight="1">
      <c r="D20756" s="119" t="s">
        <v>7445</v>
      </c>
      <c r="E20756" s="46" t="s">
        <v>7436</v>
      </c>
      <c r="F20756" s="121">
        <v>31.880400000000002</v>
      </c>
    </row>
    <row r="20757" spans="4:6" ht="15" customHeight="1">
      <c r="D20757" s="119" t="s">
        <v>7458</v>
      </c>
      <c r="E20757" s="46" t="s">
        <v>7445</v>
      </c>
      <c r="F20757" s="121">
        <v>27.143999999999998</v>
      </c>
    </row>
    <row r="20758" spans="4:6" ht="15" customHeight="1">
      <c r="D20758" s="119" t="s">
        <v>7461</v>
      </c>
      <c r="E20758" s="46" t="s">
        <v>7458</v>
      </c>
      <c r="F20758" s="121">
        <v>51.5276</v>
      </c>
    </row>
    <row r="20759" spans="4:6" ht="15" customHeight="1">
      <c r="D20759" s="119" t="s">
        <v>30064</v>
      </c>
      <c r="E20759" s="46" t="s">
        <v>7461</v>
      </c>
      <c r="F20759" s="121">
        <v>164.53200000000001</v>
      </c>
    </row>
    <row r="20760" spans="4:6" ht="15" customHeight="1">
      <c r="D20760" s="119" t="s">
        <v>30062</v>
      </c>
      <c r="E20760" s="46" t="s">
        <v>30064</v>
      </c>
      <c r="F20760" s="121">
        <v>181.42959999999999</v>
      </c>
    </row>
    <row r="20761" spans="4:6" ht="15" customHeight="1">
      <c r="D20761" s="119" t="s">
        <v>30060</v>
      </c>
      <c r="E20761" s="46" t="s">
        <v>30062</v>
      </c>
      <c r="F20761" s="121">
        <v>156.56819999999999</v>
      </c>
    </row>
    <row r="20762" spans="4:6" ht="15" customHeight="1">
      <c r="D20762" s="119" t="s">
        <v>30058</v>
      </c>
      <c r="E20762" s="46" t="s">
        <v>30060</v>
      </c>
      <c r="F20762" s="121">
        <v>167.7516</v>
      </c>
    </row>
    <row r="20763" spans="4:6" ht="15" customHeight="1">
      <c r="D20763" s="119" t="s">
        <v>30056</v>
      </c>
      <c r="E20763" s="46" t="s">
        <v>30058</v>
      </c>
      <c r="F20763" s="121">
        <v>135.18299999999999</v>
      </c>
    </row>
    <row r="20764" spans="4:6" ht="15" customHeight="1">
      <c r="D20764" s="119" t="s">
        <v>30054</v>
      </c>
      <c r="E20764" s="46" t="s">
        <v>30056</v>
      </c>
      <c r="F20764" s="121">
        <v>126.3828</v>
      </c>
    </row>
    <row r="20765" spans="4:6" ht="15" customHeight="1">
      <c r="D20765" s="119" t="s">
        <v>30052</v>
      </c>
      <c r="E20765" s="46" t="s">
        <v>30054</v>
      </c>
      <c r="F20765" s="121">
        <v>167.7516</v>
      </c>
    </row>
    <row r="20766" spans="4:6" ht="15" customHeight="1">
      <c r="D20766" s="119" t="s">
        <v>30050</v>
      </c>
      <c r="E20766" s="46" t="s">
        <v>30052</v>
      </c>
      <c r="F20766" s="121">
        <v>180.65539999999999</v>
      </c>
    </row>
    <row r="20767" spans="4:6" ht="15" customHeight="1">
      <c r="D20767" s="119" t="s">
        <v>30071</v>
      </c>
      <c r="E20767" s="46" t="s">
        <v>30050</v>
      </c>
      <c r="F20767" s="121">
        <v>4.8074000000000003</v>
      </c>
    </row>
    <row r="20768" spans="4:6" ht="15" customHeight="1">
      <c r="D20768" s="119" t="s">
        <v>474</v>
      </c>
      <c r="E20768" s="46" t="s">
        <v>30071</v>
      </c>
      <c r="F20768" s="121">
        <v>5.4652000000000003</v>
      </c>
    </row>
    <row r="20769" spans="4:6" ht="15" customHeight="1">
      <c r="D20769" s="119" t="s">
        <v>30068</v>
      </c>
      <c r="E20769" s="46" t="s">
        <v>474</v>
      </c>
      <c r="F20769" s="121">
        <v>6.2241999999999997</v>
      </c>
    </row>
    <row r="20770" spans="4:6" ht="15" customHeight="1">
      <c r="D20770" s="119" t="s">
        <v>30066</v>
      </c>
      <c r="E20770" s="46" t="s">
        <v>30068</v>
      </c>
      <c r="F20770" s="121">
        <v>2.0312000000000001</v>
      </c>
    </row>
    <row r="20771" spans="4:6" ht="15" customHeight="1">
      <c r="D20771" s="119" t="s">
        <v>2134</v>
      </c>
      <c r="E20771" s="46" t="s">
        <v>30066</v>
      </c>
      <c r="F20771" s="121">
        <v>4.694</v>
      </c>
    </row>
    <row r="20772" spans="4:6" ht="15" customHeight="1">
      <c r="D20772" s="119" t="s">
        <v>2138</v>
      </c>
      <c r="E20772" s="46" t="s">
        <v>2134</v>
      </c>
      <c r="F20772" s="121">
        <v>19.583600000000001</v>
      </c>
    </row>
    <row r="20773" spans="4:6" ht="15" customHeight="1">
      <c r="D20773" s="119" t="s">
        <v>2143</v>
      </c>
      <c r="E20773" s="46" t="s">
        <v>2138</v>
      </c>
      <c r="F20773" s="121">
        <v>19.583600000000001</v>
      </c>
    </row>
    <row r="20774" spans="4:6" ht="15" customHeight="1">
      <c r="D20774" s="119" t="s">
        <v>30079</v>
      </c>
      <c r="E20774" s="46" t="s">
        <v>2143</v>
      </c>
      <c r="F20774" s="121">
        <v>6.2724000000000002</v>
      </c>
    </row>
    <row r="20775" spans="4:6" ht="15" customHeight="1">
      <c r="D20775" s="119" t="s">
        <v>30077</v>
      </c>
      <c r="E20775" s="46" t="s">
        <v>30079</v>
      </c>
      <c r="F20775" s="121">
        <v>5.1917999999999997</v>
      </c>
    </row>
    <row r="20776" spans="4:6" ht="15" customHeight="1">
      <c r="D20776" s="119" t="s">
        <v>30075</v>
      </c>
      <c r="E20776" s="46" t="s">
        <v>30077</v>
      </c>
      <c r="F20776" s="121">
        <v>6.4580000000000002</v>
      </c>
    </row>
    <row r="20777" spans="4:6" ht="15" customHeight="1">
      <c r="D20777" s="119" t="s">
        <v>30197</v>
      </c>
      <c r="E20777" s="46" t="s">
        <v>30075</v>
      </c>
      <c r="F20777" s="121">
        <v>0.81979999999999997</v>
      </c>
    </row>
    <row r="20778" spans="4:6" ht="15" customHeight="1">
      <c r="D20778" s="119" t="s">
        <v>30105</v>
      </c>
      <c r="E20778" s="46" t="s">
        <v>30197</v>
      </c>
      <c r="F20778" s="121">
        <v>2.8008000000000002</v>
      </c>
    </row>
    <row r="20779" spans="4:6" ht="15" customHeight="1">
      <c r="D20779" s="119" t="s">
        <v>30103</v>
      </c>
      <c r="E20779" s="46" t="s">
        <v>30105</v>
      </c>
      <c r="F20779" s="121">
        <v>3.8483999999999998</v>
      </c>
    </row>
    <row r="20780" spans="4:6" ht="15" customHeight="1">
      <c r="D20780" s="119" t="s">
        <v>30101</v>
      </c>
      <c r="E20780" s="46" t="s">
        <v>30103</v>
      </c>
      <c r="F20780" s="121">
        <v>3.2562000000000002</v>
      </c>
    </row>
    <row r="20781" spans="4:6" ht="15" customHeight="1">
      <c r="D20781" s="119" t="s">
        <v>462</v>
      </c>
      <c r="E20781" s="46" t="s">
        <v>30101</v>
      </c>
      <c r="F20781" s="121">
        <v>2.4289999999999998</v>
      </c>
    </row>
    <row r="20782" spans="4:6" ht="15" customHeight="1">
      <c r="D20782" s="119" t="s">
        <v>30098</v>
      </c>
      <c r="E20782" s="46" t="s">
        <v>462</v>
      </c>
      <c r="F20782" s="121">
        <v>4.4976000000000003</v>
      </c>
    </row>
    <row r="20783" spans="4:6" ht="15" customHeight="1">
      <c r="D20783" s="119" t="s">
        <v>30096</v>
      </c>
      <c r="E20783" s="46" t="s">
        <v>30098</v>
      </c>
      <c r="F20783" s="121">
        <v>3.4043999999999999</v>
      </c>
    </row>
    <row r="20784" spans="4:6" ht="15" customHeight="1">
      <c r="D20784" s="119" t="s">
        <v>465</v>
      </c>
      <c r="E20784" s="46" t="s">
        <v>30096</v>
      </c>
      <c r="F20784" s="121">
        <v>4.0646000000000004</v>
      </c>
    </row>
    <row r="20785" spans="4:6" ht="15" customHeight="1">
      <c r="D20785" s="119" t="s">
        <v>30093</v>
      </c>
      <c r="E20785" s="46" t="s">
        <v>465</v>
      </c>
      <c r="F20785" s="121">
        <v>4.7138</v>
      </c>
    </row>
    <row r="20786" spans="4:6" ht="15" customHeight="1">
      <c r="D20786" s="119" t="s">
        <v>30091</v>
      </c>
      <c r="E20786" s="46" t="s">
        <v>30093</v>
      </c>
      <c r="F20786" s="121">
        <v>6.3255999999999997</v>
      </c>
    </row>
    <row r="20787" spans="4:6" ht="15" customHeight="1">
      <c r="D20787" s="119" t="s">
        <v>30089</v>
      </c>
      <c r="E20787" s="46" t="s">
        <v>30091</v>
      </c>
      <c r="F20787" s="121">
        <v>3.2385999999999999</v>
      </c>
    </row>
    <row r="20788" spans="4:6" ht="15" customHeight="1">
      <c r="D20788" s="119" t="s">
        <v>30087</v>
      </c>
      <c r="E20788" s="46" t="s">
        <v>30089</v>
      </c>
      <c r="F20788" s="121">
        <v>8.9884000000000004</v>
      </c>
    </row>
    <row r="20789" spans="4:6" ht="15" customHeight="1">
      <c r="D20789" s="119" t="s">
        <v>30085</v>
      </c>
      <c r="E20789" s="46" t="s">
        <v>30087</v>
      </c>
      <c r="F20789" s="121">
        <v>2.3681999999999999</v>
      </c>
    </row>
    <row r="20790" spans="4:6" ht="15" customHeight="1">
      <c r="D20790" s="119" t="s">
        <v>30083</v>
      </c>
      <c r="E20790" s="46" t="s">
        <v>30085</v>
      </c>
      <c r="F20790" s="121">
        <v>4.0481999999999996</v>
      </c>
    </row>
    <row r="20791" spans="4:6" ht="15" customHeight="1">
      <c r="D20791" s="119" t="s">
        <v>30081</v>
      </c>
      <c r="E20791" s="46" t="s">
        <v>30083</v>
      </c>
      <c r="F20791" s="121">
        <v>2.2772000000000001</v>
      </c>
    </row>
    <row r="20792" spans="4:6" ht="15" customHeight="1">
      <c r="D20792" s="119" t="s">
        <v>2453</v>
      </c>
      <c r="E20792" s="46" t="s">
        <v>30081</v>
      </c>
      <c r="F20792" s="121">
        <v>20.039200000000001</v>
      </c>
    </row>
    <row r="20793" spans="4:6" ht="15" customHeight="1">
      <c r="D20793" s="119" t="s">
        <v>30131</v>
      </c>
      <c r="E20793" s="46" t="s">
        <v>2453</v>
      </c>
      <c r="F20793" s="121">
        <v>20.039200000000001</v>
      </c>
    </row>
    <row r="20794" spans="4:6" ht="15" customHeight="1">
      <c r="D20794" s="119" t="s">
        <v>2456</v>
      </c>
      <c r="E20794" s="46" t="s">
        <v>30131</v>
      </c>
      <c r="F20794" s="121">
        <v>17.6252</v>
      </c>
    </row>
    <row r="20795" spans="4:6" ht="15" customHeight="1">
      <c r="D20795" s="119" t="s">
        <v>2459</v>
      </c>
      <c r="E20795" s="46" t="s">
        <v>2456</v>
      </c>
      <c r="F20795" s="121">
        <v>8.1522000000000006</v>
      </c>
    </row>
    <row r="20796" spans="4:6" ht="15" customHeight="1">
      <c r="D20796" s="119" t="s">
        <v>2461</v>
      </c>
      <c r="E20796" s="46" t="s">
        <v>2459</v>
      </c>
      <c r="F20796" s="121">
        <v>16.304600000000001</v>
      </c>
    </row>
    <row r="20797" spans="4:6" ht="15" customHeight="1">
      <c r="D20797" s="119" t="s">
        <v>30126</v>
      </c>
      <c r="E20797" s="46" t="s">
        <v>2461</v>
      </c>
      <c r="F20797" s="121">
        <v>16.304600000000001</v>
      </c>
    </row>
    <row r="20798" spans="4:6" ht="15" customHeight="1">
      <c r="D20798" s="119" t="s">
        <v>2469</v>
      </c>
      <c r="E20798" s="46" t="s">
        <v>30126</v>
      </c>
      <c r="F20798" s="121">
        <v>16.304600000000001</v>
      </c>
    </row>
    <row r="20799" spans="4:6" ht="15" customHeight="1">
      <c r="D20799" s="119" t="s">
        <v>2472</v>
      </c>
      <c r="E20799" s="46" t="s">
        <v>2469</v>
      </c>
      <c r="F20799" s="121">
        <v>20.039200000000001</v>
      </c>
    </row>
    <row r="20800" spans="4:6" ht="15" customHeight="1">
      <c r="D20800" s="119" t="s">
        <v>2475</v>
      </c>
      <c r="E20800" s="46" t="s">
        <v>2472</v>
      </c>
      <c r="F20800" s="121">
        <v>17.6252</v>
      </c>
    </row>
    <row r="20801" spans="4:6" ht="15" customHeight="1">
      <c r="D20801" s="119" t="s">
        <v>30121</v>
      </c>
      <c r="E20801" s="46" t="s">
        <v>2475</v>
      </c>
      <c r="F20801" s="121">
        <v>16.304600000000001</v>
      </c>
    </row>
    <row r="20802" spans="4:6" ht="15" customHeight="1">
      <c r="D20802" s="119" t="s">
        <v>30119</v>
      </c>
      <c r="E20802" s="46" t="s">
        <v>30121</v>
      </c>
      <c r="F20802" s="121">
        <v>16.304600000000001</v>
      </c>
    </row>
    <row r="20803" spans="4:6" ht="15" customHeight="1">
      <c r="D20803" s="119" t="s">
        <v>30117</v>
      </c>
      <c r="E20803" s="46" t="s">
        <v>30119</v>
      </c>
      <c r="F20803" s="121">
        <v>16.304600000000001</v>
      </c>
    </row>
    <row r="20804" spans="4:6" ht="15" customHeight="1">
      <c r="D20804" s="119" t="s">
        <v>30115</v>
      </c>
      <c r="E20804" s="46" t="s">
        <v>30117</v>
      </c>
      <c r="F20804" s="121">
        <v>20.039200000000001</v>
      </c>
    </row>
    <row r="20805" spans="4:6" ht="15" customHeight="1">
      <c r="D20805" s="119" t="s">
        <v>30113</v>
      </c>
      <c r="E20805" s="46" t="s">
        <v>30115</v>
      </c>
      <c r="F20805" s="121">
        <v>17.6252</v>
      </c>
    </row>
    <row r="20806" spans="4:6" ht="15" customHeight="1">
      <c r="D20806" s="119" t="s">
        <v>30111</v>
      </c>
      <c r="E20806" s="46" t="s">
        <v>30113</v>
      </c>
      <c r="F20806" s="121">
        <v>8.1340000000000003</v>
      </c>
    </row>
    <row r="20807" spans="4:6" ht="15" customHeight="1">
      <c r="D20807" s="119" t="s">
        <v>30109</v>
      </c>
      <c r="E20807" s="46" t="s">
        <v>30111</v>
      </c>
      <c r="F20807" s="121">
        <v>16.304600000000001</v>
      </c>
    </row>
    <row r="20808" spans="4:6" ht="15" customHeight="1">
      <c r="D20808" s="119" t="s">
        <v>30107</v>
      </c>
      <c r="E20808" s="46" t="s">
        <v>30109</v>
      </c>
      <c r="F20808" s="121">
        <v>16.304600000000001</v>
      </c>
    </row>
    <row r="20809" spans="4:6" ht="15" customHeight="1">
      <c r="D20809" s="119" t="s">
        <v>30150</v>
      </c>
      <c r="E20809" s="46" t="s">
        <v>30107</v>
      </c>
      <c r="F20809" s="121">
        <v>3.1880000000000002</v>
      </c>
    </row>
    <row r="20810" spans="4:6" ht="15" customHeight="1">
      <c r="D20810" s="119" t="s">
        <v>30148</v>
      </c>
      <c r="E20810" s="46" t="s">
        <v>30150</v>
      </c>
      <c r="F20810" s="121">
        <v>3.5524</v>
      </c>
    </row>
    <row r="20811" spans="4:6" ht="15" customHeight="1">
      <c r="D20811" s="119" t="s">
        <v>30146</v>
      </c>
      <c r="E20811" s="46" t="s">
        <v>30148</v>
      </c>
      <c r="F20811" s="121">
        <v>4.5544000000000002</v>
      </c>
    </row>
    <row r="20812" spans="4:6" ht="15" customHeight="1">
      <c r="D20812" s="119" t="s">
        <v>30144</v>
      </c>
      <c r="E20812" s="46" t="s">
        <v>30146</v>
      </c>
      <c r="F20812" s="121">
        <v>3.0059999999999998</v>
      </c>
    </row>
    <row r="20813" spans="4:6" ht="15" customHeight="1">
      <c r="D20813" s="119" t="s">
        <v>30142</v>
      </c>
      <c r="E20813" s="46" t="s">
        <v>30144</v>
      </c>
      <c r="F20813" s="121">
        <v>3.8256000000000001</v>
      </c>
    </row>
    <row r="20814" spans="4:6" ht="15" customHeight="1">
      <c r="D20814" s="119" t="s">
        <v>30140</v>
      </c>
      <c r="E20814" s="46" t="s">
        <v>30142</v>
      </c>
      <c r="F20814" s="121">
        <v>3.5068000000000001</v>
      </c>
    </row>
    <row r="20815" spans="4:6" ht="15" customHeight="1">
      <c r="D20815" s="119" t="s">
        <v>30138</v>
      </c>
      <c r="E20815" s="46" t="s">
        <v>30140</v>
      </c>
      <c r="F20815" s="121">
        <v>4.3722000000000003</v>
      </c>
    </row>
    <row r="20816" spans="4:6" ht="15" customHeight="1">
      <c r="D20816" s="119" t="s">
        <v>30136</v>
      </c>
      <c r="E20816" s="46" t="s">
        <v>30138</v>
      </c>
      <c r="F20816" s="121">
        <v>4.8276000000000003</v>
      </c>
    </row>
    <row r="20817" spans="4:6" ht="15" customHeight="1">
      <c r="D20817" s="119" t="s">
        <v>30134</v>
      </c>
      <c r="E20817" s="46" t="s">
        <v>30136</v>
      </c>
      <c r="F20817" s="121">
        <v>3.6434000000000002</v>
      </c>
    </row>
    <row r="20818" spans="4:6" ht="15" customHeight="1">
      <c r="D20818" s="119" t="s">
        <v>30177</v>
      </c>
      <c r="E20818" s="46" t="s">
        <v>30134</v>
      </c>
      <c r="F20818" s="121">
        <v>6.0115999999999996</v>
      </c>
    </row>
    <row r="20819" spans="4:6" ht="15" customHeight="1">
      <c r="D20819" s="119" t="s">
        <v>30176</v>
      </c>
      <c r="E20819" s="46" t="s">
        <v>30177</v>
      </c>
      <c r="F20819" s="121">
        <v>2.7553999999999998</v>
      </c>
    </row>
    <row r="20820" spans="4:6" ht="15" customHeight="1">
      <c r="D20820" s="119" t="s">
        <v>450</v>
      </c>
      <c r="E20820" s="46" t="s">
        <v>30176</v>
      </c>
      <c r="F20820" s="121">
        <v>3.2675999999999998</v>
      </c>
    </row>
    <row r="20821" spans="4:6" ht="15" customHeight="1">
      <c r="D20821" s="119" t="s">
        <v>30173</v>
      </c>
      <c r="E20821" s="46" t="s">
        <v>450</v>
      </c>
      <c r="F20821" s="121">
        <v>3.8029999999999999</v>
      </c>
    </row>
    <row r="20822" spans="4:6" ht="15" customHeight="1">
      <c r="D20822" s="119" t="s">
        <v>30171</v>
      </c>
      <c r="E20822" s="46" t="s">
        <v>30173</v>
      </c>
      <c r="F20822" s="121">
        <v>14.072800000000001</v>
      </c>
    </row>
    <row r="20823" spans="4:6" ht="15" customHeight="1">
      <c r="D20823" s="119" t="s">
        <v>30170</v>
      </c>
      <c r="E20823" s="46" t="s">
        <v>30171</v>
      </c>
      <c r="F20823" s="121">
        <v>1.4572000000000001</v>
      </c>
    </row>
    <row r="20824" spans="4:6" ht="15" customHeight="1">
      <c r="D20824" s="119" t="s">
        <v>451</v>
      </c>
      <c r="E20824" s="46" t="s">
        <v>30170</v>
      </c>
      <c r="F20824" s="121">
        <v>3.8029999999999999</v>
      </c>
    </row>
    <row r="20825" spans="4:6" ht="15" customHeight="1">
      <c r="D20825" s="119" t="s">
        <v>30167</v>
      </c>
      <c r="E20825" s="46" t="s">
        <v>451</v>
      </c>
      <c r="F20825" s="121">
        <v>4.4176000000000002</v>
      </c>
    </row>
    <row r="20826" spans="4:6" ht="15" customHeight="1">
      <c r="D20826" s="119" t="s">
        <v>30166</v>
      </c>
      <c r="E20826" s="46" t="s">
        <v>30167</v>
      </c>
      <c r="F20826" s="121">
        <v>15.553000000000001</v>
      </c>
    </row>
    <row r="20827" spans="4:6" ht="15" customHeight="1">
      <c r="D20827" s="119" t="s">
        <v>30164</v>
      </c>
      <c r="E20827" s="46" t="s">
        <v>30166</v>
      </c>
      <c r="F20827" s="121">
        <v>3.3904000000000001</v>
      </c>
    </row>
    <row r="20828" spans="4:6" ht="15" customHeight="1">
      <c r="D20828" s="119" t="s">
        <v>452</v>
      </c>
      <c r="E20828" s="46" t="s">
        <v>30164</v>
      </c>
      <c r="F20828" s="121">
        <v>4.0191999999999997</v>
      </c>
    </row>
    <row r="20829" spans="4:6" ht="15" customHeight="1">
      <c r="D20829" s="119" t="s">
        <v>30161</v>
      </c>
      <c r="E20829" s="46" t="s">
        <v>452</v>
      </c>
      <c r="F20829" s="121">
        <v>4.6681999999999997</v>
      </c>
    </row>
    <row r="20830" spans="4:6" ht="15" customHeight="1">
      <c r="D20830" s="119" t="s">
        <v>30159</v>
      </c>
      <c r="E20830" s="46" t="s">
        <v>30161</v>
      </c>
      <c r="F20830" s="121">
        <v>11.1126</v>
      </c>
    </row>
    <row r="20831" spans="4:6" ht="15" customHeight="1">
      <c r="D20831" s="119" t="s">
        <v>30157</v>
      </c>
      <c r="E20831" s="46" t="s">
        <v>30159</v>
      </c>
      <c r="F20831" s="121">
        <v>2.3681999999999999</v>
      </c>
    </row>
    <row r="20832" spans="4:6" ht="15" customHeight="1">
      <c r="D20832" s="119" t="s">
        <v>30155</v>
      </c>
      <c r="E20832" s="46" t="s">
        <v>30157</v>
      </c>
      <c r="F20832" s="121">
        <v>3.0640000000000001</v>
      </c>
    </row>
    <row r="20833" spans="4:6" ht="15" customHeight="1">
      <c r="D20833" s="119" t="s">
        <v>30153</v>
      </c>
      <c r="E20833" s="46" t="s">
        <v>30155</v>
      </c>
      <c r="F20833" s="121">
        <v>3.4790000000000001</v>
      </c>
    </row>
    <row r="20834" spans="4:6" ht="15" customHeight="1">
      <c r="D20834" s="119" t="s">
        <v>460</v>
      </c>
      <c r="E20834" s="46" t="s">
        <v>30153</v>
      </c>
      <c r="F20834" s="121">
        <v>3.3018000000000001</v>
      </c>
    </row>
    <row r="20835" spans="4:6" ht="15" customHeight="1">
      <c r="D20835" s="119" t="s">
        <v>30195</v>
      </c>
      <c r="E20835" s="46" t="s">
        <v>460</v>
      </c>
      <c r="F20835" s="121">
        <v>6.6037999999999997</v>
      </c>
    </row>
    <row r="20836" spans="4:6" ht="15" customHeight="1">
      <c r="D20836" s="119" t="s">
        <v>30193</v>
      </c>
      <c r="E20836" s="46" t="s">
        <v>30195</v>
      </c>
      <c r="F20836" s="121">
        <v>7.1604000000000001</v>
      </c>
    </row>
    <row r="20837" spans="4:6" ht="15" customHeight="1">
      <c r="D20837" s="119" t="s">
        <v>30191</v>
      </c>
      <c r="E20837" s="46" t="s">
        <v>30193</v>
      </c>
      <c r="F20837" s="121">
        <v>3.0059999999999998</v>
      </c>
    </row>
    <row r="20838" spans="4:6" ht="15" customHeight="1">
      <c r="D20838" s="119" t="s">
        <v>30189</v>
      </c>
      <c r="E20838" s="46" t="s">
        <v>30191</v>
      </c>
      <c r="F20838" s="121">
        <v>7.8220000000000001</v>
      </c>
    </row>
    <row r="20839" spans="4:6" ht="15" customHeight="1">
      <c r="D20839" s="119" t="s">
        <v>30187</v>
      </c>
      <c r="E20839" s="46" t="s">
        <v>30189</v>
      </c>
      <c r="F20839" s="121">
        <v>6.9112</v>
      </c>
    </row>
    <row r="20840" spans="4:6" ht="15" customHeight="1">
      <c r="D20840" s="119" t="s">
        <v>30185</v>
      </c>
      <c r="E20840" s="46" t="s">
        <v>30187</v>
      </c>
      <c r="F20840" s="121">
        <v>8.0266000000000002</v>
      </c>
    </row>
    <row r="20841" spans="4:6" ht="15" customHeight="1">
      <c r="D20841" s="119" t="s">
        <v>30183</v>
      </c>
      <c r="E20841" s="46" t="s">
        <v>30185</v>
      </c>
      <c r="F20841" s="121">
        <v>3.8073999999999999</v>
      </c>
    </row>
    <row r="20842" spans="4:6" ht="15" customHeight="1">
      <c r="D20842" s="119" t="s">
        <v>30181</v>
      </c>
      <c r="E20842" s="46" t="s">
        <v>30183</v>
      </c>
      <c r="F20842" s="121">
        <v>3.8073999999999999</v>
      </c>
    </row>
    <row r="20843" spans="4:6" ht="15" customHeight="1">
      <c r="D20843" s="119" t="s">
        <v>30179</v>
      </c>
      <c r="E20843" s="46" t="s">
        <v>30181</v>
      </c>
      <c r="F20843" s="121">
        <v>3.8073999999999999</v>
      </c>
    </row>
    <row r="20844" spans="4:6" ht="15" customHeight="1">
      <c r="D20844" s="119" t="s">
        <v>30231</v>
      </c>
      <c r="E20844" s="46" t="s">
        <v>30179</v>
      </c>
      <c r="F20844" s="121">
        <v>4.1898</v>
      </c>
    </row>
    <row r="20845" spans="4:6" ht="15" customHeight="1">
      <c r="D20845" s="119" t="s">
        <v>30229</v>
      </c>
      <c r="E20845" s="46" t="s">
        <v>30231</v>
      </c>
      <c r="F20845" s="121">
        <v>4.5544000000000002</v>
      </c>
    </row>
    <row r="20846" spans="4:6" ht="15" customHeight="1">
      <c r="D20846" s="119" t="s">
        <v>30227</v>
      </c>
      <c r="E20846" s="46" t="s">
        <v>30229</v>
      </c>
      <c r="F20846" s="121">
        <v>4.7363999999999997</v>
      </c>
    </row>
    <row r="20847" spans="4:6" ht="15" customHeight="1">
      <c r="D20847" s="119" t="s">
        <v>30225</v>
      </c>
      <c r="E20847" s="46" t="s">
        <v>30227</v>
      </c>
      <c r="F20847" s="121">
        <v>3.097</v>
      </c>
    </row>
    <row r="20848" spans="4:6" ht="15" customHeight="1">
      <c r="D20848" s="119" t="s">
        <v>30223</v>
      </c>
      <c r="E20848" s="46" t="s">
        <v>30225</v>
      </c>
      <c r="F20848" s="121">
        <v>3.8281999999999998</v>
      </c>
    </row>
    <row r="20849" spans="4:6" ht="15" customHeight="1">
      <c r="D20849" s="119" t="s">
        <v>30221</v>
      </c>
      <c r="E20849" s="46" t="s">
        <v>30223</v>
      </c>
      <c r="F20849" s="121">
        <v>3.8281999999999998</v>
      </c>
    </row>
    <row r="20850" spans="4:6" ht="15" customHeight="1">
      <c r="D20850" s="119" t="s">
        <v>30219</v>
      </c>
      <c r="E20850" s="46" t="s">
        <v>30221</v>
      </c>
      <c r="F20850" s="121">
        <v>4.1898</v>
      </c>
    </row>
    <row r="20851" spans="4:6" ht="15" customHeight="1">
      <c r="D20851" s="119" t="s">
        <v>30217</v>
      </c>
      <c r="E20851" s="46" t="s">
        <v>30219</v>
      </c>
      <c r="F20851" s="121">
        <v>4.1898</v>
      </c>
    </row>
    <row r="20852" spans="4:6" ht="15" customHeight="1">
      <c r="D20852" s="119" t="s">
        <v>30215</v>
      </c>
      <c r="E20852" s="46" t="s">
        <v>30217</v>
      </c>
      <c r="F20852" s="121">
        <v>4.1898</v>
      </c>
    </row>
    <row r="20853" spans="4:6" ht="15" customHeight="1">
      <c r="D20853" s="119" t="s">
        <v>30213</v>
      </c>
      <c r="E20853" s="46" t="s">
        <v>30215</v>
      </c>
      <c r="F20853" s="121">
        <v>2.0950000000000002</v>
      </c>
    </row>
    <row r="20854" spans="4:6" ht="15" customHeight="1">
      <c r="D20854" s="119" t="s">
        <v>34093</v>
      </c>
      <c r="E20854" s="46" t="s">
        <v>30213</v>
      </c>
      <c r="F20854" s="121">
        <v>2.9864000000000002</v>
      </c>
    </row>
    <row r="20855" spans="4:6" ht="15" customHeight="1">
      <c r="D20855" s="119" t="s">
        <v>30211</v>
      </c>
      <c r="E20855" s="46" t="s">
        <v>34093</v>
      </c>
      <c r="F20855" s="121">
        <v>1.6214</v>
      </c>
    </row>
    <row r="20856" spans="4:6" ht="15" customHeight="1">
      <c r="D20856" s="119" t="s">
        <v>30209</v>
      </c>
      <c r="E20856" s="46" t="s">
        <v>30211</v>
      </c>
      <c r="F20856" s="121">
        <v>1.7762</v>
      </c>
    </row>
    <row r="20857" spans="4:6" ht="15" customHeight="1">
      <c r="D20857" s="119" t="s">
        <v>30207</v>
      </c>
      <c r="E20857" s="46" t="s">
        <v>30209</v>
      </c>
      <c r="F20857" s="121">
        <v>0.65580000000000005</v>
      </c>
    </row>
    <row r="20858" spans="4:6" ht="15" customHeight="1">
      <c r="D20858" s="119" t="s">
        <v>30205</v>
      </c>
      <c r="E20858" s="46" t="s">
        <v>30207</v>
      </c>
      <c r="F20858" s="121">
        <v>0.65580000000000005</v>
      </c>
    </row>
    <row r="20859" spans="4:6" ht="15" customHeight="1">
      <c r="D20859" s="119" t="s">
        <v>30203</v>
      </c>
      <c r="E20859" s="46" t="s">
        <v>30205</v>
      </c>
      <c r="F20859" s="121">
        <v>0.65580000000000005</v>
      </c>
    </row>
    <row r="20860" spans="4:6" ht="15" customHeight="1">
      <c r="D20860" s="119" t="s">
        <v>30201</v>
      </c>
      <c r="E20860" s="46" t="s">
        <v>30203</v>
      </c>
      <c r="F20860" s="121">
        <v>0.70140000000000002</v>
      </c>
    </row>
    <row r="20861" spans="4:6" ht="15" customHeight="1">
      <c r="D20861" s="119" t="s">
        <v>30199</v>
      </c>
      <c r="E20861" s="46" t="s">
        <v>30201</v>
      </c>
      <c r="F20861" s="121">
        <v>0.70140000000000002</v>
      </c>
    </row>
    <row r="20862" spans="4:6" ht="15" customHeight="1">
      <c r="D20862" s="119" t="s">
        <v>34095</v>
      </c>
      <c r="E20862" s="46" t="s">
        <v>30199</v>
      </c>
      <c r="F20862" s="121">
        <v>4.4724000000000004</v>
      </c>
    </row>
    <row r="20863" spans="4:6" ht="15" customHeight="1">
      <c r="D20863" s="119" t="s">
        <v>30257</v>
      </c>
      <c r="E20863" s="46" t="s">
        <v>34095</v>
      </c>
      <c r="F20863" s="121">
        <v>21.759599999999999</v>
      </c>
    </row>
    <row r="20864" spans="4:6" ht="15" customHeight="1">
      <c r="D20864" s="119" t="s">
        <v>2125</v>
      </c>
      <c r="E20864" s="46" t="s">
        <v>30257</v>
      </c>
      <c r="F20864" s="121">
        <v>4.4724000000000004</v>
      </c>
    </row>
    <row r="20865" spans="4:6" ht="15" customHeight="1">
      <c r="D20865" s="119" t="s">
        <v>2217</v>
      </c>
      <c r="E20865" s="46" t="s">
        <v>2125</v>
      </c>
      <c r="F20865" s="121">
        <v>7.1048</v>
      </c>
    </row>
    <row r="20866" spans="4:6" ht="15" customHeight="1">
      <c r="D20866" s="119" t="s">
        <v>2219</v>
      </c>
      <c r="E20866" s="46" t="s">
        <v>2217</v>
      </c>
      <c r="F20866" s="121">
        <v>10.930400000000001</v>
      </c>
    </row>
    <row r="20867" spans="4:6" ht="15" customHeight="1">
      <c r="D20867" s="119" t="s">
        <v>30253</v>
      </c>
      <c r="E20867" s="46" t="s">
        <v>2219</v>
      </c>
      <c r="F20867" s="121">
        <v>29.9574</v>
      </c>
    </row>
    <row r="20868" spans="4:6" ht="15" customHeight="1">
      <c r="D20868" s="119" t="s">
        <v>30252</v>
      </c>
      <c r="E20868" s="46" t="s">
        <v>30253</v>
      </c>
      <c r="F20868" s="121">
        <v>3.7446000000000002</v>
      </c>
    </row>
    <row r="20869" spans="4:6" ht="15" customHeight="1">
      <c r="D20869" s="119" t="s">
        <v>30251</v>
      </c>
      <c r="E20869" s="46" t="s">
        <v>30252</v>
      </c>
      <c r="F20869" s="121">
        <v>9.3618000000000006</v>
      </c>
    </row>
    <row r="20870" spans="4:6" ht="15" customHeight="1">
      <c r="D20870" s="119" t="s">
        <v>2496</v>
      </c>
      <c r="E20870" s="46" t="s">
        <v>30251</v>
      </c>
      <c r="F20870" s="121">
        <v>1.4117999999999999</v>
      </c>
    </row>
    <row r="20871" spans="4:6" ht="15" customHeight="1">
      <c r="D20871" s="119" t="s">
        <v>2499</v>
      </c>
      <c r="E20871" s="46" t="s">
        <v>2496</v>
      </c>
      <c r="F20871" s="121">
        <v>2.2498</v>
      </c>
    </row>
    <row r="20872" spans="4:6" ht="15" customHeight="1">
      <c r="D20872" s="119" t="s">
        <v>30247</v>
      </c>
      <c r="E20872" s="46" t="s">
        <v>2499</v>
      </c>
      <c r="F20872" s="121">
        <v>3.8940000000000001</v>
      </c>
    </row>
    <row r="20873" spans="4:6" ht="15" customHeight="1">
      <c r="D20873" s="119" t="s">
        <v>30245</v>
      </c>
      <c r="E20873" s="46" t="s">
        <v>30247</v>
      </c>
      <c r="F20873" s="121">
        <v>2.0950000000000002</v>
      </c>
    </row>
    <row r="20874" spans="4:6" ht="15" customHeight="1">
      <c r="D20874" s="119" t="s">
        <v>30243</v>
      </c>
      <c r="E20874" s="46" t="s">
        <v>30245</v>
      </c>
      <c r="F20874" s="121">
        <v>4.1125999999999996</v>
      </c>
    </row>
    <row r="20875" spans="4:6" ht="15" customHeight="1">
      <c r="D20875" s="119" t="s">
        <v>30241</v>
      </c>
      <c r="E20875" s="46" t="s">
        <v>30243</v>
      </c>
      <c r="F20875" s="121">
        <v>4.2507999999999999</v>
      </c>
    </row>
    <row r="20876" spans="4:6" ht="15" customHeight="1">
      <c r="D20876" s="119" t="s">
        <v>30239</v>
      </c>
      <c r="E20876" s="46" t="s">
        <v>30241</v>
      </c>
      <c r="F20876" s="121">
        <v>6.9226000000000001</v>
      </c>
    </row>
    <row r="20877" spans="4:6" ht="15" customHeight="1">
      <c r="D20877" s="119" t="s">
        <v>30237</v>
      </c>
      <c r="E20877" s="46" t="s">
        <v>30239</v>
      </c>
      <c r="F20877" s="121">
        <v>9.5641999999999996</v>
      </c>
    </row>
    <row r="20878" spans="4:6" ht="15" customHeight="1">
      <c r="D20878" s="119" t="s">
        <v>30235</v>
      </c>
      <c r="E20878" s="46" t="s">
        <v>30237</v>
      </c>
      <c r="F20878" s="121">
        <v>9.5641999999999996</v>
      </c>
    </row>
    <row r="20879" spans="4:6" ht="15" customHeight="1">
      <c r="D20879" s="119" t="s">
        <v>30233</v>
      </c>
      <c r="E20879" s="46" t="s">
        <v>30235</v>
      </c>
      <c r="F20879" s="121">
        <v>1.2524</v>
      </c>
    </row>
    <row r="20880" spans="4:6" ht="15" customHeight="1">
      <c r="D20880" s="119" t="s">
        <v>30269</v>
      </c>
      <c r="E20880" s="46" t="s">
        <v>30233</v>
      </c>
      <c r="F20880" s="121">
        <v>44.278199999999998</v>
      </c>
    </row>
    <row r="20881" spans="4:6" ht="15" customHeight="1">
      <c r="D20881" s="119" t="s">
        <v>2585</v>
      </c>
      <c r="E20881" s="46" t="s">
        <v>30269</v>
      </c>
      <c r="F20881" s="121">
        <v>38.256399999999999</v>
      </c>
    </row>
    <row r="20882" spans="4:6" ht="15" customHeight="1">
      <c r="D20882" s="119" t="s">
        <v>2594</v>
      </c>
      <c r="E20882" s="46" t="s">
        <v>2585</v>
      </c>
      <c r="F20882" s="121">
        <v>58.2956</v>
      </c>
    </row>
    <row r="20883" spans="4:6" ht="15" customHeight="1">
      <c r="D20883" s="119" t="s">
        <v>2602</v>
      </c>
      <c r="E20883" s="46" t="s">
        <v>2594</v>
      </c>
      <c r="F20883" s="121">
        <v>58.2956</v>
      </c>
    </row>
    <row r="20884" spans="4:6" ht="15" customHeight="1">
      <c r="D20884" s="119" t="s">
        <v>30265</v>
      </c>
      <c r="E20884" s="46" t="s">
        <v>2602</v>
      </c>
      <c r="F20884" s="121">
        <v>44.278199999999998</v>
      </c>
    </row>
    <row r="20885" spans="4:6" ht="15" customHeight="1">
      <c r="D20885" s="119" t="s">
        <v>30263</v>
      </c>
      <c r="E20885" s="46" t="s">
        <v>30265</v>
      </c>
      <c r="F20885" s="121">
        <v>40.825000000000003</v>
      </c>
    </row>
    <row r="20886" spans="4:6" ht="15" customHeight="1">
      <c r="D20886" s="119" t="s">
        <v>30261</v>
      </c>
      <c r="E20886" s="46" t="s">
        <v>30263</v>
      </c>
      <c r="F20886" s="121">
        <v>20.2486</v>
      </c>
    </row>
    <row r="20887" spans="4:6" ht="15" customHeight="1">
      <c r="D20887" s="119" t="s">
        <v>30259</v>
      </c>
      <c r="E20887" s="46" t="s">
        <v>30261</v>
      </c>
      <c r="F20887" s="121">
        <v>38.711799999999997</v>
      </c>
    </row>
    <row r="20888" spans="4:6" ht="15" customHeight="1">
      <c r="D20888" s="119" t="s">
        <v>30448</v>
      </c>
      <c r="E20888" s="46" t="s">
        <v>30259</v>
      </c>
      <c r="F20888" s="121">
        <v>19.988399999999999</v>
      </c>
    </row>
    <row r="20889" spans="4:6" ht="15" customHeight="1">
      <c r="D20889" s="119" t="s">
        <v>30302</v>
      </c>
      <c r="E20889" s="46" t="s">
        <v>30448</v>
      </c>
      <c r="F20889" s="121">
        <v>2.2517999999999998</v>
      </c>
    </row>
    <row r="20890" spans="4:6" ht="15" customHeight="1">
      <c r="D20890" s="119" t="s">
        <v>30300</v>
      </c>
      <c r="E20890" s="46" t="s">
        <v>30302</v>
      </c>
      <c r="F20890" s="121">
        <v>2.2517999999999998</v>
      </c>
    </row>
    <row r="20891" spans="4:6" ht="15" customHeight="1">
      <c r="D20891" s="119" t="s">
        <v>30278</v>
      </c>
      <c r="E20891" s="46" t="s">
        <v>30300</v>
      </c>
      <c r="F20891" s="121">
        <v>0.55159999999999998</v>
      </c>
    </row>
    <row r="20892" spans="4:6" ht="15" customHeight="1">
      <c r="D20892" s="119" t="s">
        <v>30298</v>
      </c>
      <c r="E20892" s="46" t="s">
        <v>30278</v>
      </c>
      <c r="F20892" s="121">
        <v>3.3803999999999998</v>
      </c>
    </row>
    <row r="20893" spans="4:6" ht="15" customHeight="1">
      <c r="D20893" s="119" t="s">
        <v>30275</v>
      </c>
      <c r="E20893" s="46" t="s">
        <v>30298</v>
      </c>
      <c r="F20893" s="121">
        <v>1.512</v>
      </c>
    </row>
    <row r="20894" spans="4:6" ht="15" customHeight="1">
      <c r="D20894" s="119" t="s">
        <v>17098</v>
      </c>
      <c r="E20894" s="46" t="s">
        <v>30275</v>
      </c>
      <c r="F20894" s="121">
        <v>0.67620000000000002</v>
      </c>
    </row>
    <row r="20895" spans="4:6" ht="15" customHeight="1">
      <c r="D20895" s="119" t="s">
        <v>17096</v>
      </c>
      <c r="E20895" s="46" t="s">
        <v>17098</v>
      </c>
      <c r="F20895" s="121">
        <v>0.72640000000000005</v>
      </c>
    </row>
    <row r="20896" spans="4:6" ht="15" customHeight="1">
      <c r="D20896" s="119" t="s">
        <v>17094</v>
      </c>
      <c r="E20896" s="46" t="s">
        <v>17096</v>
      </c>
      <c r="F20896" s="121">
        <v>0.67620000000000002</v>
      </c>
    </row>
    <row r="20897" spans="4:6" ht="15" customHeight="1">
      <c r="D20897" s="119" t="s">
        <v>17092</v>
      </c>
      <c r="E20897" s="46" t="s">
        <v>17094</v>
      </c>
      <c r="F20897" s="121">
        <v>0.72640000000000005</v>
      </c>
    </row>
    <row r="20898" spans="4:6" ht="15" customHeight="1">
      <c r="D20898" s="119" t="s">
        <v>17090</v>
      </c>
      <c r="E20898" s="46" t="s">
        <v>17092</v>
      </c>
      <c r="F20898" s="121">
        <v>0.83160000000000001</v>
      </c>
    </row>
    <row r="20899" spans="4:6" ht="15" customHeight="1">
      <c r="D20899" s="119" t="s">
        <v>30273</v>
      </c>
      <c r="E20899" s="46" t="s">
        <v>17090</v>
      </c>
      <c r="F20899" s="121">
        <v>3.5068000000000001</v>
      </c>
    </row>
    <row r="20900" spans="4:6" ht="15" customHeight="1">
      <c r="D20900" s="119" t="s">
        <v>30271</v>
      </c>
      <c r="E20900" s="46" t="s">
        <v>30273</v>
      </c>
      <c r="F20900" s="121">
        <v>4.0670000000000002</v>
      </c>
    </row>
    <row r="20901" spans="4:6" ht="15" customHeight="1">
      <c r="D20901" s="119" t="s">
        <v>7527</v>
      </c>
      <c r="E20901" s="46" t="s">
        <v>30271</v>
      </c>
      <c r="F20901" s="121">
        <v>6.2496</v>
      </c>
    </row>
    <row r="20902" spans="4:6" ht="15" customHeight="1">
      <c r="D20902" s="119" t="s">
        <v>7529</v>
      </c>
      <c r="E20902" s="46" t="s">
        <v>7527</v>
      </c>
      <c r="F20902" s="121">
        <v>6.2496</v>
      </c>
    </row>
    <row r="20903" spans="4:6" ht="15" customHeight="1">
      <c r="D20903" s="119" t="s">
        <v>7532</v>
      </c>
      <c r="E20903" s="46" t="s">
        <v>7529</v>
      </c>
      <c r="F20903" s="121">
        <v>6.2496</v>
      </c>
    </row>
    <row r="20904" spans="4:6" ht="15" customHeight="1">
      <c r="D20904" s="119" t="s">
        <v>7535</v>
      </c>
      <c r="E20904" s="46" t="s">
        <v>7532</v>
      </c>
      <c r="F20904" s="121">
        <v>6.2496</v>
      </c>
    </row>
    <row r="20905" spans="4:6" ht="15" customHeight="1">
      <c r="D20905" s="119" t="s">
        <v>7537</v>
      </c>
      <c r="E20905" s="46" t="s">
        <v>7535</v>
      </c>
      <c r="F20905" s="121">
        <v>6.2496</v>
      </c>
    </row>
    <row r="20906" spans="4:6" ht="15" customHeight="1">
      <c r="D20906" s="119" t="s">
        <v>7540</v>
      </c>
      <c r="E20906" s="46" t="s">
        <v>7537</v>
      </c>
      <c r="F20906" s="121">
        <v>6.2496</v>
      </c>
    </row>
    <row r="20907" spans="4:6" ht="15" customHeight="1">
      <c r="D20907" s="119" t="s">
        <v>30291</v>
      </c>
      <c r="E20907" s="46" t="s">
        <v>7540</v>
      </c>
      <c r="F20907" s="121">
        <v>4.4176000000000002</v>
      </c>
    </row>
    <row r="20908" spans="4:6" ht="15" customHeight="1">
      <c r="D20908" s="119" t="s">
        <v>30289</v>
      </c>
      <c r="E20908" s="46" t="s">
        <v>30291</v>
      </c>
      <c r="F20908" s="121">
        <v>4.6269999999999998</v>
      </c>
    </row>
    <row r="20909" spans="4:6" ht="15" customHeight="1">
      <c r="D20909" s="119" t="s">
        <v>30287</v>
      </c>
      <c r="E20909" s="46" t="s">
        <v>30289</v>
      </c>
      <c r="F20909" s="121">
        <v>4.6289999999999996</v>
      </c>
    </row>
    <row r="20910" spans="4:6" ht="15" customHeight="1">
      <c r="D20910" s="119" t="s">
        <v>30285</v>
      </c>
      <c r="E20910" s="46" t="s">
        <v>30287</v>
      </c>
      <c r="F20910" s="121">
        <v>4.6289999999999996</v>
      </c>
    </row>
    <row r="20911" spans="4:6" ht="15" customHeight="1">
      <c r="D20911" s="119" t="s">
        <v>30284</v>
      </c>
      <c r="E20911" s="46" t="s">
        <v>30285</v>
      </c>
      <c r="F20911" s="121">
        <v>4.9442000000000004</v>
      </c>
    </row>
    <row r="20912" spans="4:6" ht="15" customHeight="1">
      <c r="D20912" s="119" t="s">
        <v>30282</v>
      </c>
      <c r="E20912" s="46" t="s">
        <v>30284</v>
      </c>
      <c r="F20912" s="121">
        <v>4.9442000000000004</v>
      </c>
    </row>
    <row r="20913" spans="4:6" ht="15" customHeight="1">
      <c r="D20913" s="119" t="s">
        <v>30280</v>
      </c>
      <c r="E20913" s="46" t="s">
        <v>30282</v>
      </c>
      <c r="F20913" s="121">
        <v>4.9442000000000004</v>
      </c>
    </row>
    <row r="20914" spans="4:6" ht="15" customHeight="1">
      <c r="D20914" s="119" t="s">
        <v>430</v>
      </c>
      <c r="E20914" s="46" t="s">
        <v>30280</v>
      </c>
      <c r="F20914" s="121">
        <v>2.8616000000000001</v>
      </c>
    </row>
    <row r="20915" spans="4:6" ht="15" customHeight="1">
      <c r="D20915" s="119" t="s">
        <v>2866</v>
      </c>
      <c r="E20915" s="46" t="s">
        <v>430</v>
      </c>
      <c r="F20915" s="121">
        <v>1.5054000000000001</v>
      </c>
    </row>
    <row r="20916" spans="4:6" ht="15" customHeight="1">
      <c r="D20916" s="119" t="s">
        <v>2869</v>
      </c>
      <c r="E20916" s="46" t="s">
        <v>2866</v>
      </c>
      <c r="F20916" s="121">
        <v>1.5331999999999999</v>
      </c>
    </row>
    <row r="20917" spans="4:6" ht="15" customHeight="1">
      <c r="D20917" s="119" t="s">
        <v>2884</v>
      </c>
      <c r="E20917" s="46" t="s">
        <v>2869</v>
      </c>
      <c r="F20917" s="121">
        <v>1.3480000000000001</v>
      </c>
    </row>
    <row r="20918" spans="4:6" ht="15" customHeight="1">
      <c r="D20918" s="119" t="s">
        <v>2887</v>
      </c>
      <c r="E20918" s="46" t="s">
        <v>2884</v>
      </c>
      <c r="F20918" s="121">
        <v>1.6066</v>
      </c>
    </row>
    <row r="20919" spans="4:6" ht="15" customHeight="1">
      <c r="D20919" s="119" t="s">
        <v>17089</v>
      </c>
      <c r="E20919" s="46" t="s">
        <v>2887</v>
      </c>
      <c r="F20919" s="121">
        <v>1.4421999999999999</v>
      </c>
    </row>
    <row r="20920" spans="4:6" ht="15" customHeight="1">
      <c r="D20920" s="119" t="s">
        <v>7543</v>
      </c>
      <c r="E20920" s="46" t="s">
        <v>17089</v>
      </c>
      <c r="F20920" s="121">
        <v>1.5940000000000001</v>
      </c>
    </row>
    <row r="20921" spans="4:6" ht="15" customHeight="1">
      <c r="D20921" s="119" t="s">
        <v>7546</v>
      </c>
      <c r="E20921" s="46" t="s">
        <v>7543</v>
      </c>
      <c r="F20921" s="121">
        <v>1.67</v>
      </c>
    </row>
    <row r="20922" spans="4:6" ht="15" customHeight="1">
      <c r="D20922" s="119" t="s">
        <v>30293</v>
      </c>
      <c r="E20922" s="46" t="s">
        <v>7546</v>
      </c>
      <c r="F20922" s="121">
        <v>0.94159999999999999</v>
      </c>
    </row>
    <row r="20923" spans="4:6" ht="15" customHeight="1">
      <c r="D20923" s="119" t="s">
        <v>17087</v>
      </c>
      <c r="E20923" s="46" t="s">
        <v>30293</v>
      </c>
      <c r="F20923" s="121">
        <v>1.0928</v>
      </c>
    </row>
    <row r="20924" spans="4:6" ht="15" customHeight="1">
      <c r="D20924" s="119" t="s">
        <v>7549</v>
      </c>
      <c r="E20924" s="46" t="s">
        <v>17087</v>
      </c>
      <c r="F20924" s="121">
        <v>1.4421999999999999</v>
      </c>
    </row>
    <row r="20925" spans="4:6" ht="15" customHeight="1">
      <c r="D20925" s="119" t="s">
        <v>17085</v>
      </c>
      <c r="E20925" s="46" t="s">
        <v>7549</v>
      </c>
      <c r="F20925" s="121">
        <v>0.96179999999999999</v>
      </c>
    </row>
    <row r="20926" spans="4:6" ht="15" customHeight="1">
      <c r="D20926" s="119" t="s">
        <v>30319</v>
      </c>
      <c r="E20926" s="46" t="s">
        <v>17085</v>
      </c>
      <c r="F20926" s="121">
        <v>3.7951999999999999</v>
      </c>
    </row>
    <row r="20927" spans="4:6" ht="15" customHeight="1">
      <c r="D20927" s="119" t="s">
        <v>30317</v>
      </c>
      <c r="E20927" s="46" t="s">
        <v>30319</v>
      </c>
      <c r="F20927" s="121">
        <v>4.3517999999999999</v>
      </c>
    </row>
    <row r="20928" spans="4:6" ht="15" customHeight="1">
      <c r="D20928" s="119" t="s">
        <v>30315</v>
      </c>
      <c r="E20928" s="46" t="s">
        <v>30317</v>
      </c>
      <c r="F20928" s="121">
        <v>3.0059999999999998</v>
      </c>
    </row>
    <row r="20929" spans="4:6" ht="15" customHeight="1">
      <c r="D20929" s="119" t="s">
        <v>30313</v>
      </c>
      <c r="E20929" s="46" t="s">
        <v>30315</v>
      </c>
      <c r="F20929" s="121">
        <v>3.0059999999999998</v>
      </c>
    </row>
    <row r="20930" spans="4:6" ht="15" customHeight="1">
      <c r="D20930" s="119" t="s">
        <v>30312</v>
      </c>
      <c r="E20930" s="46" t="s">
        <v>30313</v>
      </c>
      <c r="F20930" s="121">
        <v>3.0059999999999998</v>
      </c>
    </row>
    <row r="20931" spans="4:6" ht="15" customHeight="1">
      <c r="D20931" s="119" t="s">
        <v>30311</v>
      </c>
      <c r="E20931" s="46" t="s">
        <v>30312</v>
      </c>
      <c r="F20931" s="121">
        <v>0.8518</v>
      </c>
    </row>
    <row r="20932" spans="4:6" ht="15" customHeight="1">
      <c r="D20932" s="119" t="s">
        <v>30310</v>
      </c>
      <c r="E20932" s="46" t="s">
        <v>30311</v>
      </c>
      <c r="F20932" s="121">
        <v>1.3156000000000001</v>
      </c>
    </row>
    <row r="20933" spans="4:6" ht="15" customHeight="1">
      <c r="D20933" s="119" t="s">
        <v>30308</v>
      </c>
      <c r="E20933" s="46" t="s">
        <v>30310</v>
      </c>
      <c r="F20933" s="121">
        <v>0.8518</v>
      </c>
    </row>
    <row r="20934" spans="4:6" ht="15" customHeight="1">
      <c r="D20934" s="119" t="s">
        <v>30306</v>
      </c>
      <c r="E20934" s="46" t="s">
        <v>30308</v>
      </c>
      <c r="F20934" s="121">
        <v>0</v>
      </c>
    </row>
    <row r="20935" spans="4:6" ht="15" customHeight="1">
      <c r="D20935" s="119" t="s">
        <v>30304</v>
      </c>
      <c r="E20935" s="46" t="s">
        <v>30306</v>
      </c>
      <c r="F20935" s="121">
        <v>0.8518</v>
      </c>
    </row>
    <row r="20936" spans="4:6" ht="15" customHeight="1">
      <c r="D20936" s="119" t="s">
        <v>30322</v>
      </c>
      <c r="E20936" s="46" t="s">
        <v>30304</v>
      </c>
      <c r="F20936" s="121">
        <v>8.2888000000000002</v>
      </c>
    </row>
    <row r="20937" spans="4:6" ht="15" customHeight="1">
      <c r="D20937" s="119" t="s">
        <v>30320</v>
      </c>
      <c r="E20937" s="46" t="s">
        <v>30322</v>
      </c>
      <c r="F20937" s="121">
        <v>6.9226000000000001</v>
      </c>
    </row>
    <row r="20938" spans="4:6" ht="15" customHeight="1">
      <c r="D20938" s="119" t="s">
        <v>30331</v>
      </c>
      <c r="E20938" s="46" t="s">
        <v>30320</v>
      </c>
      <c r="F20938" s="121">
        <v>11.1328</v>
      </c>
    </row>
    <row r="20939" spans="4:6" ht="15" customHeight="1">
      <c r="D20939" s="119" t="s">
        <v>30327</v>
      </c>
      <c r="E20939" s="46" t="s">
        <v>30331</v>
      </c>
      <c r="F20939" s="121">
        <v>11.313000000000001</v>
      </c>
    </row>
    <row r="20940" spans="4:6" ht="15" customHeight="1">
      <c r="D20940" s="119" t="s">
        <v>17233</v>
      </c>
      <c r="E20940" s="46" t="s">
        <v>30327</v>
      </c>
      <c r="F20940" s="121">
        <v>7.0846</v>
      </c>
    </row>
    <row r="20941" spans="4:6" ht="15" customHeight="1">
      <c r="D20941" s="119" t="s">
        <v>30325</v>
      </c>
      <c r="E20941" s="46" t="s">
        <v>17233</v>
      </c>
      <c r="F20941" s="121">
        <v>10.993600000000001</v>
      </c>
    </row>
    <row r="20942" spans="4:6" ht="15" customHeight="1">
      <c r="D20942" s="119" t="s">
        <v>34119</v>
      </c>
      <c r="E20942" s="46" t="s">
        <v>30325</v>
      </c>
      <c r="F20942" s="121">
        <v>25.812200000000001</v>
      </c>
    </row>
    <row r="20943" spans="4:6" ht="15" customHeight="1">
      <c r="D20943" s="119" t="s">
        <v>34117</v>
      </c>
      <c r="E20943" s="46" t="s">
        <v>34119</v>
      </c>
      <c r="F20943" s="121">
        <v>31.497199999999999</v>
      </c>
    </row>
    <row r="20944" spans="4:6" ht="15" customHeight="1">
      <c r="D20944" s="119" t="s">
        <v>34121</v>
      </c>
      <c r="E20944" s="46" t="s">
        <v>34117</v>
      </c>
      <c r="F20944" s="121">
        <v>12.701599999999999</v>
      </c>
    </row>
    <row r="20945" spans="4:6" ht="15" customHeight="1">
      <c r="D20945" s="119" t="s">
        <v>30386</v>
      </c>
      <c r="E20945" s="46" t="s">
        <v>34121</v>
      </c>
      <c r="F20945" s="121">
        <v>5.7657999999999996</v>
      </c>
    </row>
    <row r="20946" spans="4:6" ht="15" customHeight="1">
      <c r="D20946" s="119" t="s">
        <v>30384</v>
      </c>
      <c r="E20946" s="46" t="s">
        <v>30386</v>
      </c>
      <c r="F20946" s="121">
        <v>14.683199999999999</v>
      </c>
    </row>
    <row r="20947" spans="4:6" ht="15" customHeight="1">
      <c r="D20947" s="119" t="s">
        <v>30382</v>
      </c>
      <c r="E20947" s="46" t="s">
        <v>30384</v>
      </c>
      <c r="F20947" s="121">
        <v>6.3255999999999997</v>
      </c>
    </row>
    <row r="20948" spans="4:6" ht="15" customHeight="1">
      <c r="D20948" s="119" t="s">
        <v>30380</v>
      </c>
      <c r="E20948" s="46" t="s">
        <v>30382</v>
      </c>
      <c r="F20948" s="121">
        <v>6.3255999999999997</v>
      </c>
    </row>
    <row r="20949" spans="4:6" ht="15" customHeight="1">
      <c r="D20949" s="119" t="s">
        <v>6255</v>
      </c>
      <c r="E20949" s="46" t="s">
        <v>30380</v>
      </c>
      <c r="F20949" s="121">
        <v>6.3255999999999997</v>
      </c>
    </row>
    <row r="20950" spans="4:6" ht="15" customHeight="1">
      <c r="D20950" s="119" t="s">
        <v>6260</v>
      </c>
      <c r="E20950" s="46" t="s">
        <v>6255</v>
      </c>
      <c r="F20950" s="121">
        <v>7.0339999999999998</v>
      </c>
    </row>
    <row r="20951" spans="4:6" ht="15" customHeight="1">
      <c r="D20951" s="119" t="s">
        <v>30378</v>
      </c>
      <c r="E20951" s="46" t="s">
        <v>6260</v>
      </c>
      <c r="F20951" s="121">
        <v>13.157</v>
      </c>
    </row>
    <row r="20952" spans="4:6" ht="15" customHeight="1">
      <c r="D20952" s="119" t="s">
        <v>30376</v>
      </c>
      <c r="E20952" s="46" t="s">
        <v>30378</v>
      </c>
      <c r="F20952" s="121">
        <v>13.157</v>
      </c>
    </row>
    <row r="20953" spans="4:6" ht="15" customHeight="1">
      <c r="D20953" s="119" t="s">
        <v>30374</v>
      </c>
      <c r="E20953" s="46" t="s">
        <v>30376</v>
      </c>
      <c r="F20953" s="121">
        <v>10.019600000000001</v>
      </c>
    </row>
    <row r="20954" spans="4:6" ht="15" customHeight="1">
      <c r="D20954" s="119" t="s">
        <v>30372</v>
      </c>
      <c r="E20954" s="46" t="s">
        <v>30374</v>
      </c>
      <c r="F20954" s="121">
        <v>6.3760000000000003</v>
      </c>
    </row>
    <row r="20955" spans="4:6" ht="15" customHeight="1">
      <c r="D20955" s="119" t="s">
        <v>30370</v>
      </c>
      <c r="E20955" s="46" t="s">
        <v>30372</v>
      </c>
      <c r="F20955" s="121">
        <v>15.4848</v>
      </c>
    </row>
    <row r="20956" spans="4:6" ht="15" customHeight="1">
      <c r="D20956" s="119" t="s">
        <v>30368</v>
      </c>
      <c r="E20956" s="46" t="s">
        <v>30370</v>
      </c>
      <c r="F20956" s="121">
        <v>6.5784000000000002</v>
      </c>
    </row>
    <row r="20957" spans="4:6" ht="15" customHeight="1">
      <c r="D20957" s="119" t="s">
        <v>6355</v>
      </c>
      <c r="E20957" s="46" t="s">
        <v>30368</v>
      </c>
      <c r="F20957" s="121">
        <v>9.1814</v>
      </c>
    </row>
    <row r="20958" spans="4:6" ht="15" customHeight="1">
      <c r="D20958" s="119" t="s">
        <v>30365</v>
      </c>
      <c r="E20958" s="46" t="s">
        <v>6355</v>
      </c>
      <c r="F20958" s="121">
        <v>8.0966000000000005</v>
      </c>
    </row>
    <row r="20959" spans="4:6" ht="15" customHeight="1">
      <c r="D20959" s="119" t="s">
        <v>6364</v>
      </c>
      <c r="E20959" s="46" t="s">
        <v>30365</v>
      </c>
      <c r="F20959" s="121">
        <v>15.029199999999999</v>
      </c>
    </row>
    <row r="20960" spans="4:6" ht="15" customHeight="1">
      <c r="D20960" s="119" t="s">
        <v>6370</v>
      </c>
      <c r="E20960" s="46" t="s">
        <v>6364</v>
      </c>
      <c r="F20960" s="121">
        <v>9.1814</v>
      </c>
    </row>
    <row r="20961" spans="4:6" ht="15" customHeight="1">
      <c r="D20961" s="119" t="s">
        <v>30361</v>
      </c>
      <c r="E20961" s="46" t="s">
        <v>6370</v>
      </c>
      <c r="F20961" s="121">
        <v>7.0846</v>
      </c>
    </row>
    <row r="20962" spans="4:6" ht="15" customHeight="1">
      <c r="D20962" s="119" t="s">
        <v>6381</v>
      </c>
      <c r="E20962" s="46" t="s">
        <v>30361</v>
      </c>
      <c r="F20962" s="121">
        <v>15.029199999999999</v>
      </c>
    </row>
    <row r="20963" spans="4:6" ht="15" customHeight="1">
      <c r="D20963" s="119" t="s">
        <v>30358</v>
      </c>
      <c r="E20963" s="46" t="s">
        <v>6381</v>
      </c>
      <c r="F20963" s="121">
        <v>13.207599999999999</v>
      </c>
    </row>
    <row r="20964" spans="4:6" ht="15" customHeight="1">
      <c r="D20964" s="119" t="s">
        <v>34125</v>
      </c>
      <c r="E20964" s="46" t="s">
        <v>30358</v>
      </c>
      <c r="F20964" s="121">
        <v>30.868400000000001</v>
      </c>
    </row>
    <row r="20965" spans="4:6" ht="15" customHeight="1">
      <c r="D20965" s="119" t="s">
        <v>676</v>
      </c>
      <c r="E20965" s="46" t="s">
        <v>34125</v>
      </c>
      <c r="F20965" s="121">
        <v>14.8726</v>
      </c>
    </row>
    <row r="20966" spans="4:6" ht="15" customHeight="1">
      <c r="D20966" s="119" t="s">
        <v>30411</v>
      </c>
      <c r="E20966" s="46" t="s">
        <v>676</v>
      </c>
      <c r="F20966" s="121">
        <v>16.395600000000002</v>
      </c>
    </row>
    <row r="20967" spans="4:6" ht="15" customHeight="1">
      <c r="D20967" s="119" t="s">
        <v>6032</v>
      </c>
      <c r="E20967" s="46" t="s">
        <v>30411</v>
      </c>
      <c r="F20967" s="121">
        <v>9.1088000000000005</v>
      </c>
    </row>
    <row r="20968" spans="4:6" ht="15" customHeight="1">
      <c r="D20968" s="119" t="s">
        <v>6035</v>
      </c>
      <c r="E20968" s="46" t="s">
        <v>6032</v>
      </c>
      <c r="F20968" s="121">
        <v>20.175799999999999</v>
      </c>
    </row>
    <row r="20969" spans="4:6" ht="15" customHeight="1">
      <c r="D20969" s="119" t="s">
        <v>6040</v>
      </c>
      <c r="E20969" s="46" t="s">
        <v>6035</v>
      </c>
      <c r="F20969" s="121">
        <v>32.791200000000003</v>
      </c>
    </row>
    <row r="20970" spans="4:6" ht="15" customHeight="1">
      <c r="D20970" s="119" t="s">
        <v>6045</v>
      </c>
      <c r="E20970" s="46" t="s">
        <v>6040</v>
      </c>
      <c r="F20970" s="121">
        <v>32.791200000000003</v>
      </c>
    </row>
    <row r="20971" spans="4:6" ht="15" customHeight="1">
      <c r="D20971" s="119" t="s">
        <v>6048</v>
      </c>
      <c r="E20971" s="46" t="s">
        <v>6045</v>
      </c>
      <c r="F20971" s="121">
        <v>32.791200000000003</v>
      </c>
    </row>
    <row r="20972" spans="4:6" ht="15" customHeight="1">
      <c r="D20972" s="119" t="s">
        <v>30405</v>
      </c>
      <c r="E20972" s="46" t="s">
        <v>6048</v>
      </c>
      <c r="F20972" s="121">
        <v>11.2948</v>
      </c>
    </row>
    <row r="20973" spans="4:6" ht="15" customHeight="1">
      <c r="D20973" s="119" t="s">
        <v>30403</v>
      </c>
      <c r="E20973" s="46" t="s">
        <v>30405</v>
      </c>
      <c r="F20973" s="121">
        <v>15.423999999999999</v>
      </c>
    </row>
    <row r="20974" spans="4:6" ht="15" customHeight="1">
      <c r="D20974" s="119" t="s">
        <v>6057</v>
      </c>
      <c r="E20974" s="46" t="s">
        <v>30403</v>
      </c>
      <c r="F20974" s="121">
        <v>16.446200000000001</v>
      </c>
    </row>
    <row r="20975" spans="4:6" ht="15" customHeight="1">
      <c r="D20975" s="119" t="s">
        <v>30400</v>
      </c>
      <c r="E20975" s="46" t="s">
        <v>6057</v>
      </c>
      <c r="F20975" s="121">
        <v>18.217400000000001</v>
      </c>
    </row>
    <row r="20976" spans="4:6" ht="15" customHeight="1">
      <c r="D20976" s="119" t="s">
        <v>6066</v>
      </c>
      <c r="E20976" s="46" t="s">
        <v>30400</v>
      </c>
      <c r="F20976" s="121">
        <v>8.3686000000000007</v>
      </c>
    </row>
    <row r="20977" spans="4:6" ht="15" customHeight="1">
      <c r="D20977" s="119" t="s">
        <v>6075</v>
      </c>
      <c r="E20977" s="46" t="s">
        <v>6066</v>
      </c>
      <c r="F20977" s="121">
        <v>5.4459999999999997</v>
      </c>
    </row>
    <row r="20978" spans="4:6" ht="15" customHeight="1">
      <c r="D20978" s="119" t="s">
        <v>30396</v>
      </c>
      <c r="E20978" s="46" t="s">
        <v>6075</v>
      </c>
      <c r="F20978" s="121">
        <v>4.008</v>
      </c>
    </row>
    <row r="20979" spans="4:6" ht="15" customHeight="1">
      <c r="D20979" s="119" t="s">
        <v>30394</v>
      </c>
      <c r="E20979" s="46" t="s">
        <v>30396</v>
      </c>
      <c r="F20979" s="121">
        <v>48.104199999999999</v>
      </c>
    </row>
    <row r="20980" spans="4:6" ht="15" customHeight="1">
      <c r="D20980" s="119" t="s">
        <v>30392</v>
      </c>
      <c r="E20980" s="46" t="s">
        <v>30394</v>
      </c>
      <c r="F20980" s="121">
        <v>69.959800000000001</v>
      </c>
    </row>
    <row r="20981" spans="4:6" ht="15" customHeight="1">
      <c r="D20981" s="119" t="s">
        <v>30390</v>
      </c>
      <c r="E20981" s="46" t="s">
        <v>30392</v>
      </c>
      <c r="F20981" s="121">
        <v>104.3956</v>
      </c>
    </row>
    <row r="20982" spans="4:6" ht="15" customHeight="1">
      <c r="D20982" s="119" t="s">
        <v>30388</v>
      </c>
      <c r="E20982" s="46" t="s">
        <v>30390</v>
      </c>
      <c r="F20982" s="121">
        <v>209.01400000000001</v>
      </c>
    </row>
    <row r="20983" spans="4:6" ht="15" customHeight="1">
      <c r="D20983" s="119" t="s">
        <v>30446</v>
      </c>
      <c r="E20983" s="46" t="s">
        <v>30388</v>
      </c>
      <c r="F20983" s="121">
        <v>2.9805999999999999</v>
      </c>
    </row>
    <row r="20984" spans="4:6" ht="15" customHeight="1">
      <c r="D20984" s="119" t="s">
        <v>30444</v>
      </c>
      <c r="E20984" s="46" t="s">
        <v>30446</v>
      </c>
      <c r="F20984" s="121">
        <v>8.0283999999999995</v>
      </c>
    </row>
    <row r="20985" spans="4:6" ht="15" customHeight="1">
      <c r="D20985" s="119" t="s">
        <v>30442</v>
      </c>
      <c r="E20985" s="46" t="s">
        <v>30444</v>
      </c>
      <c r="F20985" s="121">
        <v>6.4897999999999998</v>
      </c>
    </row>
    <row r="20986" spans="4:6" ht="15" customHeight="1">
      <c r="D20986" s="119" t="s">
        <v>30440</v>
      </c>
      <c r="E20986" s="46" t="s">
        <v>30442</v>
      </c>
      <c r="F20986" s="121">
        <v>12.079000000000001</v>
      </c>
    </row>
    <row r="20987" spans="4:6" ht="15" customHeight="1">
      <c r="D20987" s="119" t="s">
        <v>35578</v>
      </c>
      <c r="E20987" s="46" t="s">
        <v>30440</v>
      </c>
      <c r="F20987" s="121">
        <v>12.954599999999999</v>
      </c>
    </row>
    <row r="20988" spans="4:6" ht="15" customHeight="1">
      <c r="D20988" s="119" t="s">
        <v>35577</v>
      </c>
      <c r="E20988" s="46" t="s">
        <v>35578</v>
      </c>
      <c r="F20988" s="121">
        <v>13.460599999999999</v>
      </c>
    </row>
    <row r="20989" spans="4:6" ht="15" customHeight="1">
      <c r="D20989" s="119" t="s">
        <v>35579</v>
      </c>
      <c r="E20989" s="46" t="s">
        <v>35577</v>
      </c>
      <c r="F20989" s="121">
        <v>14.270200000000001</v>
      </c>
    </row>
    <row r="20990" spans="4:6" ht="15" customHeight="1">
      <c r="D20990" s="119" t="s">
        <v>35580</v>
      </c>
      <c r="E20990" s="46" t="s">
        <v>35579</v>
      </c>
      <c r="F20990" s="121">
        <v>15.1812</v>
      </c>
    </row>
    <row r="20991" spans="4:6" ht="15" customHeight="1">
      <c r="D20991" s="119" t="s">
        <v>30438</v>
      </c>
      <c r="E20991" s="46" t="s">
        <v>35580</v>
      </c>
      <c r="F20991" s="121">
        <v>13.663</v>
      </c>
    </row>
    <row r="20992" spans="4:6" ht="15" customHeight="1">
      <c r="D20992" s="119" t="s">
        <v>30436</v>
      </c>
      <c r="E20992" s="46" t="s">
        <v>30438</v>
      </c>
      <c r="F20992" s="121">
        <v>7.97</v>
      </c>
    </row>
    <row r="20993" spans="4:6" ht="15" customHeight="1">
      <c r="D20993" s="119" t="s">
        <v>6108</v>
      </c>
      <c r="E20993" s="46" t="s">
        <v>30436</v>
      </c>
      <c r="F20993" s="121">
        <v>12.651</v>
      </c>
    </row>
    <row r="20994" spans="4:6" ht="15" customHeight="1">
      <c r="D20994" s="119" t="s">
        <v>6111</v>
      </c>
      <c r="E20994" s="46" t="s">
        <v>6108</v>
      </c>
      <c r="F20994" s="121">
        <v>12.651</v>
      </c>
    </row>
    <row r="20995" spans="4:6" ht="15" customHeight="1">
      <c r="D20995" s="119" t="s">
        <v>6129</v>
      </c>
      <c r="E20995" s="46" t="s">
        <v>6111</v>
      </c>
      <c r="F20995" s="121">
        <v>3.2892000000000001</v>
      </c>
    </row>
    <row r="20996" spans="4:6" ht="15" customHeight="1">
      <c r="D20996" s="119" t="s">
        <v>30431</v>
      </c>
      <c r="E20996" s="46" t="s">
        <v>6129</v>
      </c>
      <c r="F20996" s="121">
        <v>2.2187999999999999</v>
      </c>
    </row>
    <row r="20997" spans="4:6" ht="15" customHeight="1">
      <c r="D20997" s="119" t="s">
        <v>30429</v>
      </c>
      <c r="E20997" s="46" t="s">
        <v>30431</v>
      </c>
      <c r="F20997" s="121">
        <v>3.4156</v>
      </c>
    </row>
    <row r="20998" spans="4:6" ht="15" customHeight="1">
      <c r="D20998" s="119" t="s">
        <v>6132</v>
      </c>
      <c r="E20998" s="46" t="s">
        <v>30429</v>
      </c>
      <c r="F20998" s="121">
        <v>6.3128000000000002</v>
      </c>
    </row>
    <row r="20999" spans="4:6" ht="15" customHeight="1">
      <c r="D20999" s="119" t="s">
        <v>30426</v>
      </c>
      <c r="E20999" s="46" t="s">
        <v>6132</v>
      </c>
      <c r="F20999" s="121">
        <v>6.452</v>
      </c>
    </row>
    <row r="21000" spans="4:6" ht="15" customHeight="1">
      <c r="D21000" s="119" t="s">
        <v>6135</v>
      </c>
      <c r="E21000" s="46" t="s">
        <v>30426</v>
      </c>
      <c r="F21000" s="121">
        <v>5.8193999999999999</v>
      </c>
    </row>
    <row r="21001" spans="4:6" ht="15" customHeight="1">
      <c r="D21001" s="119" t="s">
        <v>30423</v>
      </c>
      <c r="E21001" s="46" t="s">
        <v>6135</v>
      </c>
      <c r="F21001" s="121">
        <v>3.0615999999999999</v>
      </c>
    </row>
    <row r="21002" spans="4:6" ht="15" customHeight="1">
      <c r="D21002" s="119" t="s">
        <v>6151</v>
      </c>
      <c r="E21002" s="46" t="s">
        <v>30423</v>
      </c>
      <c r="F21002" s="121">
        <v>10.0702</v>
      </c>
    </row>
    <row r="21003" spans="4:6" ht="15" customHeight="1">
      <c r="D21003" s="119" t="s">
        <v>30421</v>
      </c>
      <c r="E21003" s="46" t="s">
        <v>6151</v>
      </c>
      <c r="F21003" s="121">
        <v>9108679.8878000006</v>
      </c>
    </row>
    <row r="21004" spans="4:6" ht="15" customHeight="1">
      <c r="D21004" s="119" t="s">
        <v>6154</v>
      </c>
      <c r="E21004" s="46" t="s">
        <v>30421</v>
      </c>
      <c r="F21004" s="121">
        <v>11.887</v>
      </c>
    </row>
    <row r="21005" spans="4:6" ht="15" customHeight="1">
      <c r="D21005" s="119" t="s">
        <v>6157</v>
      </c>
      <c r="E21005" s="46" t="s">
        <v>6154</v>
      </c>
      <c r="F21005" s="121">
        <v>13.637600000000001</v>
      </c>
    </row>
    <row r="21006" spans="4:6" ht="15" customHeight="1">
      <c r="D21006" s="119" t="s">
        <v>30417</v>
      </c>
      <c r="E21006" s="46" t="s">
        <v>6157</v>
      </c>
      <c r="F21006" s="121">
        <v>13.637600000000001</v>
      </c>
    </row>
    <row r="21007" spans="4:6" ht="15" customHeight="1">
      <c r="D21007" s="119" t="s">
        <v>30415</v>
      </c>
      <c r="E21007" s="46" t="s">
        <v>30417</v>
      </c>
      <c r="F21007" s="121">
        <v>1.7445999999999999</v>
      </c>
    </row>
    <row r="21008" spans="4:6" ht="15" customHeight="1">
      <c r="D21008" s="119" t="s">
        <v>6277</v>
      </c>
      <c r="E21008" s="46" t="s">
        <v>30415</v>
      </c>
      <c r="F21008" s="121">
        <v>16.446200000000001</v>
      </c>
    </row>
    <row r="21009" spans="4:6" ht="15" customHeight="1">
      <c r="D21009" s="119" t="s">
        <v>30341</v>
      </c>
      <c r="E21009" s="46" t="s">
        <v>6277</v>
      </c>
      <c r="F21009" s="121">
        <v>22.4758</v>
      </c>
    </row>
    <row r="21010" spans="4:6" ht="15" customHeight="1">
      <c r="D21010" s="119" t="s">
        <v>30339</v>
      </c>
      <c r="E21010" s="46" t="s">
        <v>30341</v>
      </c>
      <c r="F21010" s="121">
        <v>15.8896</v>
      </c>
    </row>
    <row r="21011" spans="4:6" ht="15" customHeight="1">
      <c r="D21011" s="119" t="s">
        <v>30489</v>
      </c>
      <c r="E21011" s="46" t="s">
        <v>30339</v>
      </c>
      <c r="F21011" s="121">
        <v>2.6415999999999999</v>
      </c>
    </row>
    <row r="21012" spans="4:6" ht="15" customHeight="1">
      <c r="D21012" s="119" t="s">
        <v>30484</v>
      </c>
      <c r="E21012" s="46" t="s">
        <v>30489</v>
      </c>
      <c r="F21012" s="121">
        <v>2.7326000000000001</v>
      </c>
    </row>
    <row r="21013" spans="4:6" ht="15" customHeight="1">
      <c r="D21013" s="119" t="s">
        <v>30503</v>
      </c>
      <c r="E21013" s="46" t="s">
        <v>30484</v>
      </c>
      <c r="F21013" s="121">
        <v>21.607600000000001</v>
      </c>
    </row>
    <row r="21014" spans="4:6" ht="15" customHeight="1">
      <c r="D21014" s="119" t="s">
        <v>30474</v>
      </c>
      <c r="E21014" s="46" t="s">
        <v>30503</v>
      </c>
      <c r="F21014" s="121">
        <v>2.3090000000000002</v>
      </c>
    </row>
    <row r="21015" spans="4:6" ht="15" customHeight="1">
      <c r="D21015" s="119" t="s">
        <v>7092</v>
      </c>
      <c r="E21015" s="46" t="s">
        <v>30474</v>
      </c>
      <c r="F21015" s="121">
        <v>2.0859999999999999</v>
      </c>
    </row>
    <row r="21016" spans="4:6" ht="15" customHeight="1">
      <c r="D21016" s="119" t="s">
        <v>7095</v>
      </c>
      <c r="E21016" s="46" t="s">
        <v>7092</v>
      </c>
      <c r="F21016" s="121">
        <v>3.5266000000000002</v>
      </c>
    </row>
    <row r="21017" spans="4:6" ht="15" customHeight="1">
      <c r="D21017" s="119" t="s">
        <v>30354</v>
      </c>
      <c r="E21017" s="46" t="s">
        <v>7095</v>
      </c>
      <c r="F21017" s="121">
        <v>2.0038</v>
      </c>
    </row>
    <row r="21018" spans="4:6" ht="15" customHeight="1">
      <c r="D21018" s="119" t="s">
        <v>30352</v>
      </c>
      <c r="E21018" s="46" t="s">
        <v>30354</v>
      </c>
      <c r="F21018" s="121">
        <v>4.7313999999999998</v>
      </c>
    </row>
    <row r="21019" spans="4:6" ht="15" customHeight="1">
      <c r="D21019" s="119" t="s">
        <v>7123</v>
      </c>
      <c r="E21019" s="46" t="s">
        <v>30352</v>
      </c>
      <c r="F21019" s="121">
        <v>4.6555999999999997</v>
      </c>
    </row>
    <row r="21020" spans="4:6" ht="15" customHeight="1">
      <c r="D21020" s="119" t="s">
        <v>7126</v>
      </c>
      <c r="E21020" s="46" t="s">
        <v>7123</v>
      </c>
      <c r="F21020" s="121">
        <v>4.9085999999999999</v>
      </c>
    </row>
    <row r="21021" spans="4:6" ht="15" customHeight="1">
      <c r="D21021" s="119" t="s">
        <v>30348</v>
      </c>
      <c r="E21021" s="46" t="s">
        <v>7126</v>
      </c>
      <c r="F21021" s="121">
        <v>2.8692000000000002</v>
      </c>
    </row>
    <row r="21022" spans="4:6" ht="15" customHeight="1">
      <c r="D21022" s="119" t="s">
        <v>7129</v>
      </c>
      <c r="E21022" s="46" t="s">
        <v>30348</v>
      </c>
      <c r="F21022" s="121">
        <v>9.2606000000000002</v>
      </c>
    </row>
    <row r="21023" spans="4:6" ht="15" customHeight="1">
      <c r="D21023" s="119" t="s">
        <v>30345</v>
      </c>
      <c r="E21023" s="46" t="s">
        <v>7129</v>
      </c>
      <c r="F21023" s="121">
        <v>8.7140000000000004</v>
      </c>
    </row>
    <row r="21024" spans="4:6" ht="15" customHeight="1">
      <c r="D21024" s="119" t="s">
        <v>30343</v>
      </c>
      <c r="E21024" s="46" t="s">
        <v>30345</v>
      </c>
      <c r="F21024" s="121">
        <v>12.5472</v>
      </c>
    </row>
    <row r="21025" spans="4:6" ht="15" customHeight="1">
      <c r="D21025" s="119" t="s">
        <v>30670</v>
      </c>
      <c r="E21025" s="46" t="s">
        <v>30343</v>
      </c>
      <c r="F21025" s="121">
        <v>9.7690000000000001</v>
      </c>
    </row>
    <row r="21026" spans="4:6" ht="15" customHeight="1">
      <c r="D21026" s="119" t="s">
        <v>30668</v>
      </c>
      <c r="E21026" s="46" t="s">
        <v>30670</v>
      </c>
      <c r="F21026" s="121">
        <v>12.7522</v>
      </c>
    </row>
    <row r="21027" spans="4:6" ht="15" customHeight="1">
      <c r="D21027" s="119" t="s">
        <v>30666</v>
      </c>
      <c r="E21027" s="46" t="s">
        <v>30668</v>
      </c>
      <c r="F21027" s="121">
        <v>5.8296000000000001</v>
      </c>
    </row>
    <row r="21028" spans="4:6" ht="15" customHeight="1">
      <c r="D21028" s="119" t="s">
        <v>30664</v>
      </c>
      <c r="E21028" s="46" t="s">
        <v>30666</v>
      </c>
      <c r="F21028" s="121">
        <v>5.8296000000000001</v>
      </c>
    </row>
    <row r="21029" spans="4:6" ht="15" customHeight="1">
      <c r="D21029" s="119" t="s">
        <v>30048</v>
      </c>
      <c r="E21029" s="46" t="s">
        <v>30664</v>
      </c>
      <c r="F21029" s="121">
        <v>1.863</v>
      </c>
    </row>
    <row r="21030" spans="4:6" ht="15" customHeight="1">
      <c r="D21030" s="119" t="s">
        <v>30663</v>
      </c>
      <c r="E21030" s="46" t="s">
        <v>30048</v>
      </c>
      <c r="F21030" s="121">
        <v>17.1218</v>
      </c>
    </row>
    <row r="21031" spans="4:6" ht="15" customHeight="1">
      <c r="D21031" s="119" t="s">
        <v>30662</v>
      </c>
      <c r="E21031" s="46" t="s">
        <v>30663</v>
      </c>
      <c r="F21031" s="121">
        <v>14.9534</v>
      </c>
    </row>
    <row r="21032" spans="4:6" ht="15" customHeight="1">
      <c r="D21032" s="119" t="s">
        <v>30660</v>
      </c>
      <c r="E21032" s="46" t="s">
        <v>30662</v>
      </c>
      <c r="F21032" s="121">
        <v>2.7326000000000001</v>
      </c>
    </row>
    <row r="21033" spans="4:6" ht="15" customHeight="1">
      <c r="D21033" s="119" t="s">
        <v>30658</v>
      </c>
      <c r="E21033" s="46" t="s">
        <v>30660</v>
      </c>
      <c r="F21033" s="121">
        <v>12.036</v>
      </c>
    </row>
    <row r="21034" spans="4:6" ht="15" customHeight="1">
      <c r="D21034" s="119" t="s">
        <v>30656</v>
      </c>
      <c r="E21034" s="46" t="s">
        <v>30658</v>
      </c>
      <c r="F21034" s="121">
        <v>11.3452</v>
      </c>
    </row>
    <row r="21035" spans="4:6" ht="15" customHeight="1">
      <c r="D21035" s="119" t="s">
        <v>30654</v>
      </c>
      <c r="E21035" s="46" t="s">
        <v>30656</v>
      </c>
      <c r="F21035" s="121">
        <v>12.036</v>
      </c>
    </row>
    <row r="21036" spans="4:6" ht="15" customHeight="1">
      <c r="D21036" s="119" t="s">
        <v>30705</v>
      </c>
      <c r="E21036" s="46" t="s">
        <v>30654</v>
      </c>
      <c r="F21036" s="121">
        <v>575.84519999999998</v>
      </c>
    </row>
    <row r="21037" spans="4:6" ht="15" customHeight="1">
      <c r="D21037" s="119" t="s">
        <v>30703</v>
      </c>
      <c r="E21037" s="46" t="s">
        <v>30705</v>
      </c>
      <c r="F21037" s="121">
        <v>863.51220000000001</v>
      </c>
    </row>
    <row r="21038" spans="4:6" ht="15" customHeight="1">
      <c r="D21038" s="119" t="s">
        <v>30701</v>
      </c>
      <c r="E21038" s="46" t="s">
        <v>30703</v>
      </c>
      <c r="F21038" s="121">
        <v>434.40499999999997</v>
      </c>
    </row>
    <row r="21039" spans="4:6" ht="15" customHeight="1">
      <c r="D21039" s="119" t="s">
        <v>30699</v>
      </c>
      <c r="E21039" s="46" t="s">
        <v>30701</v>
      </c>
      <c r="F21039" s="121">
        <v>651.45659999999998</v>
      </c>
    </row>
    <row r="21040" spans="4:6" ht="15" customHeight="1">
      <c r="D21040" s="119" t="s">
        <v>30697</v>
      </c>
      <c r="E21040" s="46" t="s">
        <v>30699</v>
      </c>
      <c r="F21040" s="121">
        <v>976.97559999999999</v>
      </c>
    </row>
    <row r="21041" spans="4:6" ht="15" customHeight="1">
      <c r="D21041" s="119" t="s">
        <v>1046</v>
      </c>
      <c r="E21041" s="46" t="s">
        <v>30697</v>
      </c>
      <c r="F21041" s="121">
        <v>94.477199999999996</v>
      </c>
    </row>
    <row r="21042" spans="4:6" ht="15" customHeight="1">
      <c r="D21042" s="119" t="s">
        <v>36383</v>
      </c>
      <c r="E21042" s="46" t="s">
        <v>1046</v>
      </c>
      <c r="F21042" s="121">
        <v>378.29840000000002</v>
      </c>
    </row>
    <row r="21043" spans="4:6" ht="15" customHeight="1">
      <c r="D21043" s="119" t="s">
        <v>30695</v>
      </c>
      <c r="E21043" s="46" t="s">
        <v>36383</v>
      </c>
      <c r="F21043" s="121">
        <v>10.4842</v>
      </c>
    </row>
    <row r="21044" spans="4:6" ht="15" customHeight="1">
      <c r="D21044" s="119" t="s">
        <v>30693</v>
      </c>
      <c r="E21044" s="46" t="s">
        <v>30695</v>
      </c>
      <c r="F21044" s="121">
        <v>12.268800000000001</v>
      </c>
    </row>
    <row r="21045" spans="4:6" ht="15" customHeight="1">
      <c r="D21045" s="119" t="s">
        <v>30691</v>
      </c>
      <c r="E21045" s="46" t="s">
        <v>30693</v>
      </c>
      <c r="F21045" s="121">
        <v>162.655</v>
      </c>
    </row>
    <row r="21046" spans="4:6" ht="15" customHeight="1">
      <c r="D21046" s="119" t="s">
        <v>30690</v>
      </c>
      <c r="E21046" s="46" t="s">
        <v>30691</v>
      </c>
      <c r="F21046" s="121">
        <v>348.8252</v>
      </c>
    </row>
    <row r="21047" spans="4:6" ht="15" customHeight="1">
      <c r="D21047" s="119" t="s">
        <v>30688</v>
      </c>
      <c r="E21047" s="46" t="s">
        <v>30690</v>
      </c>
      <c r="F21047" s="121">
        <v>383.40100000000001</v>
      </c>
    </row>
    <row r="21048" spans="4:6" ht="15" customHeight="1">
      <c r="D21048" s="119" t="s">
        <v>30686</v>
      </c>
      <c r="E21048" s="46" t="s">
        <v>30688</v>
      </c>
      <c r="F21048" s="121">
        <v>218.44560000000001</v>
      </c>
    </row>
    <row r="21049" spans="4:6" ht="15" customHeight="1">
      <c r="D21049" s="119" t="s">
        <v>30684</v>
      </c>
      <c r="E21049" s="46" t="s">
        <v>30686</v>
      </c>
      <c r="F21049" s="121">
        <v>232.13200000000001</v>
      </c>
    </row>
    <row r="21050" spans="4:6" ht="15" customHeight="1">
      <c r="D21050" s="119" t="s">
        <v>30682</v>
      </c>
      <c r="E21050" s="46" t="s">
        <v>30684</v>
      </c>
      <c r="F21050" s="121">
        <v>93.364000000000004</v>
      </c>
    </row>
    <row r="21051" spans="4:6" ht="15" customHeight="1">
      <c r="D21051" s="119" t="s">
        <v>30680</v>
      </c>
      <c r="E21051" s="46" t="s">
        <v>30682</v>
      </c>
      <c r="F21051" s="121">
        <v>104.93559999999999</v>
      </c>
    </row>
    <row r="21052" spans="4:6" ht="15" customHeight="1">
      <c r="D21052" s="119" t="s">
        <v>30678</v>
      </c>
      <c r="E21052" s="46" t="s">
        <v>30680</v>
      </c>
      <c r="F21052" s="121">
        <v>89.692599999999999</v>
      </c>
    </row>
    <row r="21053" spans="4:6" ht="15" customHeight="1">
      <c r="D21053" s="119" t="s">
        <v>30676</v>
      </c>
      <c r="E21053" s="46" t="s">
        <v>30678</v>
      </c>
      <c r="F21053" s="121">
        <v>58.091000000000001</v>
      </c>
    </row>
    <row r="21054" spans="4:6" ht="15" customHeight="1">
      <c r="D21054" s="119" t="s">
        <v>30674</v>
      </c>
      <c r="E21054" s="46" t="s">
        <v>30676</v>
      </c>
      <c r="F21054" s="121">
        <v>82.953999999999994</v>
      </c>
    </row>
    <row r="21055" spans="4:6" ht="15" customHeight="1">
      <c r="D21055" s="119" t="s">
        <v>30672</v>
      </c>
      <c r="E21055" s="46" t="s">
        <v>30674</v>
      </c>
      <c r="F21055" s="121">
        <v>24.0962</v>
      </c>
    </row>
    <row r="21056" spans="4:6" ht="15" customHeight="1">
      <c r="D21056" s="119" t="s">
        <v>34140</v>
      </c>
      <c r="E21056" s="46" t="s">
        <v>30672</v>
      </c>
      <c r="F21056" s="121">
        <v>40700.927799999998</v>
      </c>
    </row>
    <row r="21057" spans="4:6" ht="15" customHeight="1">
      <c r="D21057" s="119" t="s">
        <v>34165</v>
      </c>
      <c r="E21057" s="46" t="s">
        <v>34140</v>
      </c>
      <c r="F21057" s="121">
        <v>4.3684000000000003</v>
      </c>
    </row>
    <row r="21058" spans="4:6" ht="15" customHeight="1">
      <c r="D21058" s="119" t="s">
        <v>34174</v>
      </c>
      <c r="E21058" s="46" t="s">
        <v>34165</v>
      </c>
      <c r="F21058" s="121">
        <v>117.4602</v>
      </c>
    </row>
    <row r="21059" spans="4:6" ht="15" customHeight="1">
      <c r="D21059" s="119" t="s">
        <v>34180</v>
      </c>
      <c r="E21059" s="46" t="s">
        <v>34174</v>
      </c>
      <c r="F21059" s="121">
        <v>145.7388</v>
      </c>
    </row>
    <row r="21060" spans="4:6" ht="15" customHeight="1">
      <c r="D21060" s="119" t="s">
        <v>34176</v>
      </c>
      <c r="E21060" s="46" t="s">
        <v>34180</v>
      </c>
      <c r="F21060" s="121">
        <v>128.26519999999999</v>
      </c>
    </row>
    <row r="21061" spans="4:6" ht="15" customHeight="1">
      <c r="D21061" s="119" t="s">
        <v>34172</v>
      </c>
      <c r="E21061" s="46" t="s">
        <v>34176</v>
      </c>
      <c r="F21061" s="121">
        <v>178.45580000000001</v>
      </c>
    </row>
    <row r="21062" spans="4:6" ht="15" customHeight="1">
      <c r="D21062" s="119" t="s">
        <v>34163</v>
      </c>
      <c r="E21062" s="46" t="s">
        <v>34172</v>
      </c>
      <c r="F21062" s="121">
        <v>32.763399999999997</v>
      </c>
    </row>
    <row r="21063" spans="4:6" ht="15" customHeight="1">
      <c r="D21063" s="119" t="s">
        <v>34202</v>
      </c>
      <c r="E21063" s="46" t="s">
        <v>34163</v>
      </c>
      <c r="F21063" s="121">
        <v>64.364999999999995</v>
      </c>
    </row>
    <row r="21064" spans="4:6" ht="15" customHeight="1">
      <c r="D21064" s="119" t="s">
        <v>34196</v>
      </c>
      <c r="E21064" s="46" t="s">
        <v>34202</v>
      </c>
      <c r="F21064" s="121">
        <v>367.60039999999998</v>
      </c>
    </row>
    <row r="21065" spans="4:6" ht="15" customHeight="1">
      <c r="D21065" s="119" t="s">
        <v>34198</v>
      </c>
      <c r="E21065" s="46" t="s">
        <v>34196</v>
      </c>
      <c r="F21065" s="121">
        <v>723.16420000000005</v>
      </c>
    </row>
    <row r="21066" spans="4:6" ht="15" customHeight="1">
      <c r="D21066" s="119" t="s">
        <v>34190</v>
      </c>
      <c r="E21066" s="46" t="s">
        <v>34198</v>
      </c>
      <c r="F21066" s="121">
        <v>327.40120000000002</v>
      </c>
    </row>
    <row r="21067" spans="4:6" ht="15" customHeight="1">
      <c r="D21067" s="119" t="s">
        <v>34192</v>
      </c>
      <c r="E21067" s="46" t="s">
        <v>34190</v>
      </c>
      <c r="F21067" s="121">
        <v>327.40120000000002</v>
      </c>
    </row>
    <row r="21068" spans="4:6" ht="15" customHeight="1">
      <c r="D21068" s="119" t="s">
        <v>34194</v>
      </c>
      <c r="E21068" s="46" t="s">
        <v>34192</v>
      </c>
      <c r="F21068" s="121">
        <v>327.40120000000002</v>
      </c>
    </row>
    <row r="21069" spans="4:6" ht="15" customHeight="1">
      <c r="D21069" s="119" t="s">
        <v>34161</v>
      </c>
      <c r="E21069" s="46" t="s">
        <v>34194</v>
      </c>
      <c r="F21069" s="121">
        <v>12.408200000000001</v>
      </c>
    </row>
    <row r="21070" spans="4:6" ht="15" customHeight="1">
      <c r="D21070" s="119" t="s">
        <v>34155</v>
      </c>
      <c r="E21070" s="46" t="s">
        <v>34161</v>
      </c>
      <c r="F21070" s="121">
        <v>2576.9198000000001</v>
      </c>
    </row>
    <row r="21071" spans="4:6" ht="15" customHeight="1">
      <c r="D21071" s="119" t="s">
        <v>34157</v>
      </c>
      <c r="E21071" s="46" t="s">
        <v>34155</v>
      </c>
      <c r="F21071" s="121">
        <v>2693.1019999999999</v>
      </c>
    </row>
    <row r="21072" spans="4:6" ht="15" customHeight="1">
      <c r="D21072" s="119" t="s">
        <v>34153</v>
      </c>
      <c r="E21072" s="46" t="s">
        <v>34157</v>
      </c>
      <c r="F21072" s="121">
        <v>762.15480000000002</v>
      </c>
    </row>
    <row r="21073" spans="4:6" ht="15" customHeight="1">
      <c r="D21073" s="119" t="s">
        <v>34182</v>
      </c>
      <c r="E21073" s="46" t="s">
        <v>34153</v>
      </c>
      <c r="F21073" s="121">
        <v>148.99199999999999</v>
      </c>
    </row>
    <row r="21074" spans="4:6" ht="15" customHeight="1">
      <c r="D21074" s="119" t="s">
        <v>34206</v>
      </c>
      <c r="E21074" s="46" t="s">
        <v>34182</v>
      </c>
      <c r="F21074" s="121">
        <v>2567.6251999999999</v>
      </c>
    </row>
    <row r="21075" spans="4:6" ht="15" customHeight="1">
      <c r="D21075" s="119" t="s">
        <v>34208</v>
      </c>
      <c r="E21075" s="46" t="s">
        <v>34206</v>
      </c>
      <c r="F21075" s="121">
        <v>2974.96</v>
      </c>
    </row>
    <row r="21076" spans="4:6" ht="15" customHeight="1">
      <c r="D21076" s="119" t="s">
        <v>34169</v>
      </c>
      <c r="E21076" s="46" t="s">
        <v>34208</v>
      </c>
      <c r="F21076" s="121">
        <v>1401.1566</v>
      </c>
    </row>
    <row r="21077" spans="4:6" ht="15" customHeight="1">
      <c r="D21077" s="119" t="s">
        <v>34210</v>
      </c>
      <c r="E21077" s="46" t="s">
        <v>34169</v>
      </c>
      <c r="F21077" s="121">
        <v>1651.8778</v>
      </c>
    </row>
    <row r="21078" spans="4:6" ht="15" customHeight="1">
      <c r="D21078" s="119" t="s">
        <v>34212</v>
      </c>
      <c r="E21078" s="46" t="s">
        <v>34210</v>
      </c>
      <c r="F21078" s="121">
        <v>1886.798</v>
      </c>
    </row>
    <row r="21079" spans="4:6" ht="15" customHeight="1">
      <c r="D21079" s="119" t="s">
        <v>34145</v>
      </c>
      <c r="E21079" s="46" t="s">
        <v>34212</v>
      </c>
      <c r="F21079" s="121">
        <v>7231.1764000000003</v>
      </c>
    </row>
    <row r="21080" spans="4:6" ht="15" customHeight="1">
      <c r="D21080" s="119" t="s">
        <v>34204</v>
      </c>
      <c r="E21080" s="46" t="s">
        <v>34145</v>
      </c>
      <c r="F21080" s="121">
        <v>45.775799999999997</v>
      </c>
    </row>
    <row r="21081" spans="4:6" ht="15" customHeight="1">
      <c r="D21081" s="119" t="s">
        <v>34188</v>
      </c>
      <c r="E21081" s="46" t="s">
        <v>34204</v>
      </c>
      <c r="F21081" s="121">
        <v>44.613999999999997</v>
      </c>
    </row>
    <row r="21082" spans="4:6" ht="15" customHeight="1">
      <c r="D21082" s="119" t="s">
        <v>34186</v>
      </c>
      <c r="E21082" s="46" t="s">
        <v>34188</v>
      </c>
      <c r="F21082" s="121">
        <v>54.605600000000003</v>
      </c>
    </row>
    <row r="21083" spans="4:6" ht="15" customHeight="1">
      <c r="D21083" s="119" t="s">
        <v>34184</v>
      </c>
      <c r="E21083" s="46" t="s">
        <v>34186</v>
      </c>
      <c r="F21083" s="121">
        <v>59.95</v>
      </c>
    </row>
    <row r="21084" spans="4:6" ht="15" customHeight="1">
      <c r="D21084" s="119" t="s">
        <v>34167</v>
      </c>
      <c r="E21084" s="46" t="s">
        <v>34184</v>
      </c>
      <c r="F21084" s="121">
        <v>3160.1541999999999</v>
      </c>
    </row>
    <row r="21085" spans="4:6" ht="15" customHeight="1">
      <c r="D21085" s="119" t="s">
        <v>34170</v>
      </c>
      <c r="E21085" s="46" t="s">
        <v>34167</v>
      </c>
      <c r="F21085" s="121">
        <v>464.35680000000002</v>
      </c>
    </row>
    <row r="21086" spans="4:6" ht="15" customHeight="1">
      <c r="D21086" s="119" t="s">
        <v>34178</v>
      </c>
      <c r="E21086" s="46" t="s">
        <v>34170</v>
      </c>
      <c r="F21086" s="121">
        <v>64.179000000000002</v>
      </c>
    </row>
    <row r="21087" spans="4:6" ht="15" customHeight="1">
      <c r="D21087" s="119" t="s">
        <v>34142</v>
      </c>
      <c r="E21087" s="46" t="s">
        <v>34178</v>
      </c>
      <c r="F21087" s="121">
        <v>40710.222399999999</v>
      </c>
    </row>
    <row r="21088" spans="4:6" ht="15" customHeight="1">
      <c r="D21088" s="119" t="s">
        <v>34132</v>
      </c>
      <c r="E21088" s="46" t="s">
        <v>34142</v>
      </c>
      <c r="F21088" s="121">
        <v>6413.2542000000003</v>
      </c>
    </row>
    <row r="21089" spans="4:6" ht="15" customHeight="1">
      <c r="D21089" s="119" t="s">
        <v>34130</v>
      </c>
      <c r="E21089" s="46" t="s">
        <v>34132</v>
      </c>
      <c r="F21089" s="121">
        <v>19249.057199999999</v>
      </c>
    </row>
    <row r="21090" spans="4:6" ht="15" customHeight="1">
      <c r="D21090" s="119" t="s">
        <v>34136</v>
      </c>
      <c r="E21090" s="46" t="s">
        <v>34130</v>
      </c>
      <c r="F21090" s="121">
        <v>26384.964400000001</v>
      </c>
    </row>
    <row r="21091" spans="4:6" ht="15" customHeight="1">
      <c r="D21091" s="119" t="s">
        <v>34134</v>
      </c>
      <c r="E21091" s="46" t="s">
        <v>34136</v>
      </c>
      <c r="F21091" s="121">
        <v>8806.6062000000002</v>
      </c>
    </row>
    <row r="21092" spans="4:6" ht="15" customHeight="1">
      <c r="D21092" s="119" t="s">
        <v>34143</v>
      </c>
      <c r="E21092" s="46" t="s">
        <v>34134</v>
      </c>
      <c r="F21092" s="121">
        <v>11327.7588</v>
      </c>
    </row>
    <row r="21093" spans="4:6" ht="15" customHeight="1">
      <c r="D21093" s="119" t="s">
        <v>34138</v>
      </c>
      <c r="E21093" s="46" t="s">
        <v>34143</v>
      </c>
      <c r="F21093" s="121">
        <v>31513.243999999999</v>
      </c>
    </row>
    <row r="21094" spans="4:6" ht="15" customHeight="1">
      <c r="D21094" s="119" t="s">
        <v>34147</v>
      </c>
      <c r="E21094" s="46" t="s">
        <v>34138</v>
      </c>
      <c r="F21094" s="121">
        <v>14006.919</v>
      </c>
    </row>
    <row r="21095" spans="4:6" ht="15" customHeight="1">
      <c r="D21095" s="119" t="s">
        <v>34149</v>
      </c>
      <c r="E21095" s="46" t="s">
        <v>34147</v>
      </c>
      <c r="F21095" s="121">
        <v>23196.9264</v>
      </c>
    </row>
    <row r="21096" spans="4:6" ht="15" customHeight="1">
      <c r="D21096" s="119" t="s">
        <v>34151</v>
      </c>
      <c r="E21096" s="46" t="s">
        <v>34149</v>
      </c>
      <c r="F21096" s="121">
        <v>9912.6604000000007</v>
      </c>
    </row>
    <row r="21097" spans="4:6" ht="15" customHeight="1">
      <c r="D21097" s="119" t="s">
        <v>34159</v>
      </c>
      <c r="E21097" s="46" t="s">
        <v>34151</v>
      </c>
      <c r="F21097" s="121">
        <v>32.647199999999998</v>
      </c>
    </row>
    <row r="21098" spans="4:6" ht="15" customHeight="1">
      <c r="D21098" s="119" t="s">
        <v>34200</v>
      </c>
      <c r="E21098" s="46" t="s">
        <v>34159</v>
      </c>
      <c r="F21098" s="121">
        <v>247.46799999999999</v>
      </c>
    </row>
    <row r="21099" spans="4:6" ht="15" customHeight="1">
      <c r="D21099" s="119" t="s">
        <v>30720</v>
      </c>
      <c r="E21099" s="46" t="s">
        <v>34200</v>
      </c>
      <c r="F21099" s="121">
        <v>1356.9143999999999</v>
      </c>
    </row>
    <row r="21100" spans="4:6" ht="15" customHeight="1">
      <c r="D21100" s="119" t="s">
        <v>30718</v>
      </c>
      <c r="E21100" s="46" t="s">
        <v>30720</v>
      </c>
      <c r="F21100" s="121">
        <v>1356.9143999999999</v>
      </c>
    </row>
    <row r="21101" spans="4:6" ht="15" customHeight="1">
      <c r="D21101" s="119" t="s">
        <v>30716</v>
      </c>
      <c r="E21101" s="46" t="s">
        <v>30718</v>
      </c>
      <c r="F21101" s="121">
        <v>1547.3602000000001</v>
      </c>
    </row>
    <row r="21102" spans="4:6" ht="15" customHeight="1">
      <c r="D21102" s="119" t="s">
        <v>30714</v>
      </c>
      <c r="E21102" s="46" t="s">
        <v>30716</v>
      </c>
      <c r="F21102" s="121">
        <v>1547.3602000000001</v>
      </c>
    </row>
    <row r="21103" spans="4:6" ht="15" customHeight="1">
      <c r="D21103" s="119" t="s">
        <v>30713</v>
      </c>
      <c r="E21103" s="46" t="s">
        <v>30714</v>
      </c>
      <c r="F21103" s="121">
        <v>2023.4626000000001</v>
      </c>
    </row>
    <row r="21104" spans="4:6" ht="15" customHeight="1">
      <c r="D21104" s="119" t="s">
        <v>30711</v>
      </c>
      <c r="E21104" s="46" t="s">
        <v>30713</v>
      </c>
      <c r="F21104" s="121">
        <v>2023.4626000000001</v>
      </c>
    </row>
    <row r="21105" spans="4:6" ht="15" customHeight="1">
      <c r="D21105" s="119" t="s">
        <v>30709</v>
      </c>
      <c r="E21105" s="46" t="s">
        <v>30711</v>
      </c>
      <c r="F21105" s="121">
        <v>2229.5351999999998</v>
      </c>
    </row>
    <row r="21106" spans="4:6" ht="15" customHeight="1">
      <c r="D21106" s="119" t="s">
        <v>30707</v>
      </c>
      <c r="E21106" s="46" t="s">
        <v>30709</v>
      </c>
      <c r="F21106" s="121">
        <v>2380.5488</v>
      </c>
    </row>
    <row r="21107" spans="4:6" ht="15" customHeight="1">
      <c r="D21107" s="119" t="s">
        <v>30731</v>
      </c>
      <c r="E21107" s="46" t="s">
        <v>30707</v>
      </c>
      <c r="F21107" s="121">
        <v>1274.8202000000001</v>
      </c>
    </row>
    <row r="21108" spans="4:6" ht="15" customHeight="1">
      <c r="D21108" s="119" t="s">
        <v>30729</v>
      </c>
      <c r="E21108" s="46" t="s">
        <v>30731</v>
      </c>
      <c r="F21108" s="121">
        <v>1343.1189999999999</v>
      </c>
    </row>
    <row r="21109" spans="4:6" ht="15" customHeight="1">
      <c r="D21109" s="119" t="s">
        <v>30727</v>
      </c>
      <c r="E21109" s="46" t="s">
        <v>30729</v>
      </c>
      <c r="F21109" s="121">
        <v>2082.9715999999999</v>
      </c>
    </row>
    <row r="21110" spans="4:6" ht="15" customHeight="1">
      <c r="D21110" s="119" t="s">
        <v>30725</v>
      </c>
      <c r="E21110" s="46" t="s">
        <v>30727</v>
      </c>
      <c r="F21110" s="121">
        <v>2082.9715999999999</v>
      </c>
    </row>
    <row r="21111" spans="4:6" ht="15" customHeight="1">
      <c r="D21111" s="119" t="s">
        <v>1124</v>
      </c>
      <c r="E21111" s="46" t="s">
        <v>30725</v>
      </c>
      <c r="F21111" s="121">
        <v>4460.66</v>
      </c>
    </row>
    <row r="21112" spans="4:6" ht="15" customHeight="1">
      <c r="D21112" s="119" t="s">
        <v>30724</v>
      </c>
      <c r="E21112" s="46" t="s">
        <v>1124</v>
      </c>
      <c r="F21112" s="121">
        <v>2628.6442000000002</v>
      </c>
    </row>
    <row r="21113" spans="4:6" ht="15" customHeight="1">
      <c r="D21113" s="119" t="s">
        <v>30722</v>
      </c>
      <c r="E21113" s="46" t="s">
        <v>30724</v>
      </c>
      <c r="F21113" s="121">
        <v>696.34</v>
      </c>
    </row>
    <row r="21114" spans="4:6" ht="15" customHeight="1">
      <c r="D21114" s="119" t="s">
        <v>30735</v>
      </c>
      <c r="E21114" s="46" t="s">
        <v>30722</v>
      </c>
      <c r="F21114" s="121">
        <v>494.86340000000001</v>
      </c>
    </row>
    <row r="21115" spans="4:6" ht="15" customHeight="1">
      <c r="D21115" s="119" t="s">
        <v>30733</v>
      </c>
      <c r="E21115" s="46" t="s">
        <v>30735</v>
      </c>
      <c r="F21115" s="121">
        <v>1626.55</v>
      </c>
    </row>
    <row r="21116" spans="4:6" ht="15" customHeight="1">
      <c r="D21116" s="119" t="s">
        <v>34413</v>
      </c>
      <c r="E21116" s="46" t="s">
        <v>30733</v>
      </c>
      <c r="F21116" s="121">
        <v>114.3656</v>
      </c>
    </row>
    <row r="21117" spans="4:6" ht="15" customHeight="1">
      <c r="D21117" s="119" t="s">
        <v>34414</v>
      </c>
      <c r="E21117" s="46" t="s">
        <v>34413</v>
      </c>
      <c r="F21117" s="121">
        <v>123.43559999999999</v>
      </c>
    </row>
    <row r="21118" spans="4:6" ht="15" customHeight="1">
      <c r="D21118" s="119" t="s">
        <v>34415</v>
      </c>
      <c r="E21118" s="46" t="s">
        <v>34414</v>
      </c>
      <c r="F21118" s="121">
        <v>158.209</v>
      </c>
    </row>
    <row r="21119" spans="4:6" ht="15" customHeight="1">
      <c r="D21119" s="119" t="s">
        <v>34416</v>
      </c>
      <c r="E21119" s="46" t="s">
        <v>34415</v>
      </c>
      <c r="F21119" s="121">
        <v>947.16719999999998</v>
      </c>
    </row>
    <row r="21120" spans="4:6" ht="15" customHeight="1">
      <c r="D21120" s="119" t="s">
        <v>34428</v>
      </c>
      <c r="E21120" s="46" t="s">
        <v>34416</v>
      </c>
      <c r="F21120" s="121">
        <v>257.8082</v>
      </c>
    </row>
    <row r="21121" spans="4:6" ht="15" customHeight="1">
      <c r="D21121" s="119" t="s">
        <v>30739</v>
      </c>
      <c r="E21121" s="46" t="s">
        <v>34428</v>
      </c>
      <c r="F21121" s="121">
        <v>451.36759999999998</v>
      </c>
    </row>
    <row r="21122" spans="4:6" ht="15" customHeight="1">
      <c r="D21122" s="119" t="s">
        <v>34429</v>
      </c>
      <c r="E21122" s="46" t="s">
        <v>30739</v>
      </c>
      <c r="F21122" s="121">
        <v>768.54480000000001</v>
      </c>
    </row>
    <row r="21123" spans="4:6" ht="15" customHeight="1">
      <c r="D21123" s="119" t="s">
        <v>34430</v>
      </c>
      <c r="E21123" s="46" t="s">
        <v>34429</v>
      </c>
      <c r="F21123" s="121">
        <v>2887.56</v>
      </c>
    </row>
    <row r="21124" spans="4:6" ht="15" customHeight="1">
      <c r="D21124" s="119" t="s">
        <v>34431</v>
      </c>
      <c r="E21124" s="46" t="s">
        <v>34430</v>
      </c>
      <c r="F21124" s="121">
        <v>2844.6887999999999</v>
      </c>
    </row>
    <row r="21125" spans="4:6" ht="15" customHeight="1">
      <c r="D21125" s="119" t="s">
        <v>30737</v>
      </c>
      <c r="E21125" s="46" t="s">
        <v>34431</v>
      </c>
      <c r="F21125" s="121">
        <v>1905.3871999999999</v>
      </c>
    </row>
    <row r="21126" spans="4:6" ht="15" customHeight="1">
      <c r="D21126" s="119" t="s">
        <v>34395</v>
      </c>
      <c r="E21126" s="46" t="s">
        <v>30737</v>
      </c>
      <c r="F21126" s="121">
        <v>2929.1842000000001</v>
      </c>
    </row>
    <row r="21127" spans="4:6" ht="15" customHeight="1">
      <c r="D21127" s="119" t="s">
        <v>34432</v>
      </c>
      <c r="E21127" s="46" t="s">
        <v>34395</v>
      </c>
      <c r="F21127" s="121">
        <v>175.8186</v>
      </c>
    </row>
    <row r="21128" spans="4:6" ht="15" customHeight="1">
      <c r="D21128" s="119" t="s">
        <v>34433</v>
      </c>
      <c r="E21128" s="46" t="s">
        <v>34432</v>
      </c>
      <c r="F21128" s="121">
        <v>300.67939999999999</v>
      </c>
    </row>
    <row r="21129" spans="4:6" ht="15" customHeight="1">
      <c r="D21129" s="119" t="s">
        <v>30757</v>
      </c>
      <c r="E21129" s="46" t="s">
        <v>34433</v>
      </c>
      <c r="F21129" s="121">
        <v>39.744799999999998</v>
      </c>
    </row>
    <row r="21130" spans="4:6" ht="15" customHeight="1">
      <c r="D21130" s="119" t="s">
        <v>30755</v>
      </c>
      <c r="E21130" s="46" t="s">
        <v>30757</v>
      </c>
      <c r="F21130" s="121">
        <v>54.3688</v>
      </c>
    </row>
    <row r="21131" spans="4:6" ht="15" customHeight="1">
      <c r="D21131" s="119" t="s">
        <v>30753</v>
      </c>
      <c r="E21131" s="46" t="s">
        <v>30755</v>
      </c>
      <c r="F21131" s="121">
        <v>51.491999999999997</v>
      </c>
    </row>
    <row r="21132" spans="4:6" ht="15" customHeight="1">
      <c r="D21132" s="119" t="s">
        <v>30751</v>
      </c>
      <c r="E21132" s="46" t="s">
        <v>30753</v>
      </c>
      <c r="F21132" s="121">
        <v>29.5336</v>
      </c>
    </row>
    <row r="21133" spans="4:6" ht="15" customHeight="1">
      <c r="D21133" s="119" t="s">
        <v>30749</v>
      </c>
      <c r="E21133" s="46" t="s">
        <v>30751</v>
      </c>
      <c r="F21133" s="121">
        <v>41.384</v>
      </c>
    </row>
    <row r="21134" spans="4:6" ht="15" customHeight="1">
      <c r="D21134" s="119" t="s">
        <v>30747</v>
      </c>
      <c r="E21134" s="46" t="s">
        <v>30749</v>
      </c>
      <c r="F21134" s="121">
        <v>46.798200000000001</v>
      </c>
    </row>
    <row r="21135" spans="4:6" ht="15" customHeight="1">
      <c r="D21135" s="119" t="s">
        <v>30745</v>
      </c>
      <c r="E21135" s="46" t="s">
        <v>30747</v>
      </c>
      <c r="F21135" s="121">
        <v>45.775799999999997</v>
      </c>
    </row>
    <row r="21136" spans="4:6" ht="15" customHeight="1">
      <c r="D21136" s="119" t="s">
        <v>30743</v>
      </c>
      <c r="E21136" s="46" t="s">
        <v>30745</v>
      </c>
      <c r="F21136" s="121">
        <v>52.384399999999999</v>
      </c>
    </row>
    <row r="21137" spans="4:6" ht="15" customHeight="1">
      <c r="D21137" s="119" t="s">
        <v>30741</v>
      </c>
      <c r="E21137" s="46" t="s">
        <v>30743</v>
      </c>
      <c r="F21137" s="121">
        <v>82.391800000000003</v>
      </c>
    </row>
    <row r="21138" spans="4:6" ht="15" customHeight="1">
      <c r="D21138" s="119" t="s">
        <v>7168</v>
      </c>
      <c r="E21138" s="46" t="s">
        <v>30741</v>
      </c>
      <c r="F21138" s="121">
        <v>16.334800000000001</v>
      </c>
    </row>
    <row r="21139" spans="4:6" ht="15" customHeight="1">
      <c r="D21139" s="119" t="s">
        <v>30759</v>
      </c>
      <c r="E21139" s="46" t="s">
        <v>7168</v>
      </c>
      <c r="F21139" s="121">
        <v>19.1282</v>
      </c>
    </row>
    <row r="21140" spans="4:6" ht="15" customHeight="1">
      <c r="D21140" s="119" t="s">
        <v>30778</v>
      </c>
      <c r="E21140" s="46" t="s">
        <v>30759</v>
      </c>
      <c r="F21140" s="121">
        <v>17.3066</v>
      </c>
    </row>
    <row r="21141" spans="4:6" ht="15" customHeight="1">
      <c r="D21141" s="119" t="s">
        <v>30776</v>
      </c>
      <c r="E21141" s="46" t="s">
        <v>30778</v>
      </c>
      <c r="F21141" s="121">
        <v>25.863399999999999</v>
      </c>
    </row>
    <row r="21142" spans="4:6" ht="15" customHeight="1">
      <c r="D21142" s="119" t="s">
        <v>2215</v>
      </c>
      <c r="E21142" s="46" t="s">
        <v>30776</v>
      </c>
      <c r="F21142" s="121">
        <v>29.947399999999998</v>
      </c>
    </row>
    <row r="21143" spans="4:6" ht="15" customHeight="1">
      <c r="D21143" s="119" t="s">
        <v>30773</v>
      </c>
      <c r="E21143" s="46" t="s">
        <v>2215</v>
      </c>
      <c r="F21143" s="121">
        <v>32.669600000000003</v>
      </c>
    </row>
    <row r="21144" spans="4:6" ht="15" customHeight="1">
      <c r="D21144" s="119" t="s">
        <v>30771</v>
      </c>
      <c r="E21144" s="46" t="s">
        <v>30773</v>
      </c>
      <c r="F21144" s="121">
        <v>9.6552000000000007</v>
      </c>
    </row>
    <row r="21145" spans="4:6" ht="15" customHeight="1">
      <c r="D21145" s="119" t="s">
        <v>30769</v>
      </c>
      <c r="E21145" s="46" t="s">
        <v>30771</v>
      </c>
      <c r="F21145" s="121">
        <v>14.9382</v>
      </c>
    </row>
    <row r="21146" spans="4:6" ht="15" customHeight="1">
      <c r="D21146" s="119" t="s">
        <v>30767</v>
      </c>
      <c r="E21146" s="46" t="s">
        <v>30769</v>
      </c>
      <c r="F21146" s="121">
        <v>14.9382</v>
      </c>
    </row>
    <row r="21147" spans="4:6" ht="15" customHeight="1">
      <c r="D21147" s="119" t="s">
        <v>30765</v>
      </c>
      <c r="E21147" s="46" t="s">
        <v>30767</v>
      </c>
      <c r="F21147" s="121">
        <v>16.395600000000002</v>
      </c>
    </row>
    <row r="21148" spans="4:6" ht="15" customHeight="1">
      <c r="D21148" s="119" t="s">
        <v>7557</v>
      </c>
      <c r="E21148" s="46" t="s">
        <v>30765</v>
      </c>
      <c r="F21148" s="121">
        <v>17.461400000000001</v>
      </c>
    </row>
    <row r="21149" spans="4:6" ht="15" customHeight="1">
      <c r="D21149" s="119" t="s">
        <v>30762</v>
      </c>
      <c r="E21149" s="46" t="s">
        <v>7557</v>
      </c>
      <c r="F21149" s="121">
        <v>18.855</v>
      </c>
    </row>
    <row r="21150" spans="4:6" ht="15" customHeight="1">
      <c r="D21150" s="119" t="s">
        <v>1449</v>
      </c>
      <c r="E21150" s="46" t="s">
        <v>30762</v>
      </c>
      <c r="F21150" s="121">
        <v>62.5152</v>
      </c>
    </row>
    <row r="21151" spans="4:6" ht="15" customHeight="1">
      <c r="D21151" s="119" t="s">
        <v>1446</v>
      </c>
      <c r="E21151" s="46" t="s">
        <v>1449</v>
      </c>
      <c r="F21151" s="121">
        <v>31.369199999999999</v>
      </c>
    </row>
    <row r="21152" spans="4:6" ht="15" customHeight="1">
      <c r="D21152" s="119" t="s">
        <v>1443</v>
      </c>
      <c r="E21152" s="46" t="s">
        <v>1446</v>
      </c>
      <c r="F21152" s="121">
        <v>46.798200000000001</v>
      </c>
    </row>
    <row r="21153" spans="4:6" ht="15" customHeight="1">
      <c r="D21153" s="119" t="s">
        <v>1440</v>
      </c>
      <c r="E21153" s="46" t="s">
        <v>1443</v>
      </c>
      <c r="F21153" s="121">
        <v>91.342399999999998</v>
      </c>
    </row>
    <row r="21154" spans="4:6" ht="15" customHeight="1">
      <c r="D21154" s="119" t="s">
        <v>1437</v>
      </c>
      <c r="E21154" s="46" t="s">
        <v>1440</v>
      </c>
      <c r="F21154" s="121">
        <v>101.241</v>
      </c>
    </row>
    <row r="21155" spans="4:6" ht="15" customHeight="1">
      <c r="D21155" s="119" t="s">
        <v>1434</v>
      </c>
      <c r="E21155" s="46" t="s">
        <v>1437</v>
      </c>
      <c r="F21155" s="121">
        <v>104.68</v>
      </c>
    </row>
    <row r="21156" spans="4:6" ht="15" customHeight="1">
      <c r="D21156" s="119" t="s">
        <v>1431</v>
      </c>
      <c r="E21156" s="46" t="s">
        <v>1434</v>
      </c>
      <c r="F21156" s="121">
        <v>107.81699999999999</v>
      </c>
    </row>
    <row r="21157" spans="4:6" ht="15" customHeight="1">
      <c r="D21157" s="119" t="s">
        <v>1428</v>
      </c>
      <c r="E21157" s="46" t="s">
        <v>1431</v>
      </c>
      <c r="F21157" s="121">
        <v>8.7946000000000009</v>
      </c>
    </row>
    <row r="21158" spans="4:6" ht="15" customHeight="1">
      <c r="D21158" s="119" t="s">
        <v>1425</v>
      </c>
      <c r="E21158" s="46" t="s">
        <v>1428</v>
      </c>
      <c r="F21158" s="121">
        <v>11.7112</v>
      </c>
    </row>
    <row r="21159" spans="4:6" ht="15" customHeight="1">
      <c r="D21159" s="119" t="s">
        <v>1422</v>
      </c>
      <c r="E21159" s="46" t="s">
        <v>1425</v>
      </c>
      <c r="F21159" s="121">
        <v>11.7112</v>
      </c>
    </row>
    <row r="21160" spans="4:6" ht="15" customHeight="1">
      <c r="D21160" s="119" t="s">
        <v>1419</v>
      </c>
      <c r="E21160" s="46" t="s">
        <v>1422</v>
      </c>
      <c r="F21160" s="121">
        <v>19.170000000000002</v>
      </c>
    </row>
    <row r="21161" spans="4:6" ht="15" customHeight="1">
      <c r="D21161" s="119" t="s">
        <v>1416</v>
      </c>
      <c r="E21161" s="46" t="s">
        <v>1419</v>
      </c>
      <c r="F21161" s="121">
        <v>24.026399999999999</v>
      </c>
    </row>
    <row r="21162" spans="4:6" ht="15" customHeight="1">
      <c r="D21162" s="119" t="s">
        <v>1413</v>
      </c>
      <c r="E21162" s="46" t="s">
        <v>1416</v>
      </c>
      <c r="F21162" s="121">
        <v>38.665399999999998</v>
      </c>
    </row>
    <row r="21163" spans="4:6" ht="15" customHeight="1">
      <c r="D21163" s="119" t="s">
        <v>30806</v>
      </c>
      <c r="E21163" s="46" t="s">
        <v>1413</v>
      </c>
      <c r="F21163" s="121">
        <v>875.37300000000005</v>
      </c>
    </row>
    <row r="21164" spans="4:6" ht="15" customHeight="1">
      <c r="D21164" s="119" t="s">
        <v>34215</v>
      </c>
      <c r="E21164" s="46" t="s">
        <v>30806</v>
      </c>
      <c r="F21164" s="121">
        <v>844.4</v>
      </c>
    </row>
    <row r="21165" spans="4:6" ht="15" customHeight="1">
      <c r="D21165" s="119" t="s">
        <v>30804</v>
      </c>
      <c r="E21165" s="46" t="s">
        <v>34215</v>
      </c>
      <c r="F21165" s="121">
        <v>879.22360000000003</v>
      </c>
    </row>
    <row r="21166" spans="4:6" ht="15" customHeight="1">
      <c r="D21166" s="119" t="s">
        <v>30802</v>
      </c>
      <c r="E21166" s="46" t="s">
        <v>30804</v>
      </c>
      <c r="F21166" s="121">
        <v>921.38</v>
      </c>
    </row>
    <row r="21167" spans="4:6" ht="15" customHeight="1">
      <c r="D21167" s="119" t="s">
        <v>30800</v>
      </c>
      <c r="E21167" s="46" t="s">
        <v>30802</v>
      </c>
      <c r="F21167" s="121">
        <v>921.37080000000003</v>
      </c>
    </row>
    <row r="21168" spans="4:6" ht="15" customHeight="1">
      <c r="D21168" s="119" t="s">
        <v>30799</v>
      </c>
      <c r="E21168" s="46" t="s">
        <v>30800</v>
      </c>
      <c r="F21168" s="121">
        <v>957.68939999999998</v>
      </c>
    </row>
    <row r="21169" spans="4:6" ht="15" customHeight="1">
      <c r="D21169" s="119" t="s">
        <v>30797</v>
      </c>
      <c r="E21169" s="46" t="s">
        <v>30799</v>
      </c>
      <c r="F21169" s="121">
        <v>957.68939999999998</v>
      </c>
    </row>
    <row r="21170" spans="4:6" ht="15" customHeight="1">
      <c r="D21170" s="119" t="s">
        <v>30795</v>
      </c>
      <c r="E21170" s="46" t="s">
        <v>30797</v>
      </c>
      <c r="F21170" s="121">
        <v>1004.7432</v>
      </c>
    </row>
    <row r="21171" spans="4:6" ht="15" customHeight="1">
      <c r="D21171" s="119" t="s">
        <v>30793</v>
      </c>
      <c r="E21171" s="46" t="s">
        <v>30795</v>
      </c>
      <c r="F21171" s="121">
        <v>1004.7432</v>
      </c>
    </row>
    <row r="21172" spans="4:6" ht="15" customHeight="1">
      <c r="D21172" s="119" t="s">
        <v>30791</v>
      </c>
      <c r="E21172" s="46" t="s">
        <v>30793</v>
      </c>
      <c r="F21172" s="121">
        <v>990.75480000000005</v>
      </c>
    </row>
    <row r="21173" spans="4:6" ht="15" customHeight="1">
      <c r="D21173" s="119" t="s">
        <v>30789</v>
      </c>
      <c r="E21173" s="46" t="s">
        <v>30791</v>
      </c>
      <c r="F21173" s="121">
        <v>990.75480000000005</v>
      </c>
    </row>
    <row r="21174" spans="4:6" ht="15" customHeight="1">
      <c r="D21174" s="119" t="s">
        <v>30787</v>
      </c>
      <c r="E21174" s="46" t="s">
        <v>30789</v>
      </c>
      <c r="F21174" s="121">
        <v>1037.5414000000001</v>
      </c>
    </row>
    <row r="21175" spans="4:6" ht="15" customHeight="1">
      <c r="D21175" s="119" t="s">
        <v>30785</v>
      </c>
      <c r="E21175" s="46" t="s">
        <v>30787</v>
      </c>
      <c r="F21175" s="121">
        <v>1037.5530000000001</v>
      </c>
    </row>
    <row r="21176" spans="4:6" ht="15" customHeight="1">
      <c r="D21176" s="119" t="s">
        <v>30862</v>
      </c>
      <c r="E21176" s="46" t="s">
        <v>30785</v>
      </c>
      <c r="F21176" s="121">
        <v>27.024000000000001</v>
      </c>
    </row>
    <row r="21177" spans="4:6" ht="15" customHeight="1">
      <c r="D21177" s="119" t="s">
        <v>30860</v>
      </c>
      <c r="E21177" s="46" t="s">
        <v>30862</v>
      </c>
      <c r="F21177" s="121">
        <v>27.024000000000001</v>
      </c>
    </row>
    <row r="21178" spans="4:6" ht="15" customHeight="1">
      <c r="D21178" s="119" t="s">
        <v>30858</v>
      </c>
      <c r="E21178" s="46" t="s">
        <v>30860</v>
      </c>
      <c r="F21178" s="121">
        <v>24.555800000000001</v>
      </c>
    </row>
    <row r="21179" spans="4:6" ht="15" customHeight="1">
      <c r="D21179" s="119" t="s">
        <v>30856</v>
      </c>
      <c r="E21179" s="46" t="s">
        <v>30858</v>
      </c>
      <c r="F21179" s="121">
        <v>23.3294</v>
      </c>
    </row>
    <row r="21180" spans="4:6" ht="15" customHeight="1">
      <c r="D21180" s="119" t="s">
        <v>30854</v>
      </c>
      <c r="E21180" s="46" t="s">
        <v>30856</v>
      </c>
      <c r="F21180" s="121">
        <v>23.3294</v>
      </c>
    </row>
    <row r="21181" spans="4:6" ht="15" customHeight="1">
      <c r="D21181" s="119" t="s">
        <v>30852</v>
      </c>
      <c r="E21181" s="46" t="s">
        <v>30854</v>
      </c>
      <c r="F21181" s="121">
        <v>22.097799999999999</v>
      </c>
    </row>
    <row r="21182" spans="4:6" ht="15" customHeight="1">
      <c r="D21182" s="119" t="s">
        <v>30850</v>
      </c>
      <c r="E21182" s="46" t="s">
        <v>30852</v>
      </c>
      <c r="F21182" s="121">
        <v>22.097799999999999</v>
      </c>
    </row>
    <row r="21183" spans="4:6" ht="15" customHeight="1">
      <c r="D21183" s="119" t="s">
        <v>30848</v>
      </c>
      <c r="E21183" s="46" t="s">
        <v>30850</v>
      </c>
      <c r="F21183" s="121">
        <v>19.634799999999998</v>
      </c>
    </row>
    <row r="21184" spans="4:6" ht="15" customHeight="1">
      <c r="D21184" s="119" t="s">
        <v>30847</v>
      </c>
      <c r="E21184" s="46" t="s">
        <v>30848</v>
      </c>
      <c r="F21184" s="121">
        <v>107.7008</v>
      </c>
    </row>
    <row r="21185" spans="4:6" ht="15" customHeight="1">
      <c r="D21185" s="119" t="s">
        <v>30845</v>
      </c>
      <c r="E21185" s="46" t="s">
        <v>30847</v>
      </c>
      <c r="F21185" s="121">
        <v>111.30240000000001</v>
      </c>
    </row>
    <row r="21186" spans="4:6" ht="15" customHeight="1">
      <c r="D21186" s="119" t="s">
        <v>30843</v>
      </c>
      <c r="E21186" s="46" t="s">
        <v>30845</v>
      </c>
      <c r="F21186" s="121">
        <v>108.04940000000001</v>
      </c>
    </row>
    <row r="21187" spans="4:6" ht="15" customHeight="1">
      <c r="D21187" s="119" t="s">
        <v>30841</v>
      </c>
      <c r="E21187" s="46" t="s">
        <v>30843</v>
      </c>
      <c r="F21187" s="121">
        <v>120.3182</v>
      </c>
    </row>
    <row r="21188" spans="4:6" ht="15" customHeight="1">
      <c r="D21188" s="119" t="s">
        <v>30839</v>
      </c>
      <c r="E21188" s="46" t="s">
        <v>30841</v>
      </c>
      <c r="F21188" s="121">
        <v>139.953</v>
      </c>
    </row>
    <row r="21189" spans="4:6" ht="15" customHeight="1">
      <c r="D21189" s="119" t="s">
        <v>30837</v>
      </c>
      <c r="E21189" s="46" t="s">
        <v>30839</v>
      </c>
      <c r="F21189" s="121">
        <v>993.24120000000005</v>
      </c>
    </row>
    <row r="21190" spans="4:6" ht="15" customHeight="1">
      <c r="D21190" s="119" t="s">
        <v>30835</v>
      </c>
      <c r="E21190" s="46" t="s">
        <v>30837</v>
      </c>
      <c r="F21190" s="121">
        <v>1124.8756000000001</v>
      </c>
    </row>
    <row r="21191" spans="4:6" ht="15" customHeight="1">
      <c r="D21191" s="119" t="s">
        <v>30833</v>
      </c>
      <c r="E21191" s="46" t="s">
        <v>30835</v>
      </c>
      <c r="F21191" s="121">
        <v>1340.2772</v>
      </c>
    </row>
    <row r="21192" spans="4:6" ht="15" customHeight="1">
      <c r="D21192" s="119" t="s">
        <v>30831</v>
      </c>
      <c r="E21192" s="46" t="s">
        <v>30833</v>
      </c>
      <c r="F21192" s="121">
        <v>1591.579</v>
      </c>
    </row>
    <row r="21193" spans="4:6" ht="15" customHeight="1">
      <c r="D21193" s="119" t="s">
        <v>30830</v>
      </c>
      <c r="E21193" s="46" t="s">
        <v>30831</v>
      </c>
      <c r="F21193" s="121">
        <v>873.80579999999998</v>
      </c>
    </row>
    <row r="21194" spans="4:6" ht="15" customHeight="1">
      <c r="D21194" s="119" t="s">
        <v>30828</v>
      </c>
      <c r="E21194" s="46" t="s">
        <v>30830</v>
      </c>
      <c r="F21194" s="121">
        <v>1077.0083999999999</v>
      </c>
    </row>
    <row r="21195" spans="4:6" ht="15" customHeight="1">
      <c r="D21195" s="119" t="s">
        <v>30826</v>
      </c>
      <c r="E21195" s="46" t="s">
        <v>30828</v>
      </c>
      <c r="F21195" s="121">
        <v>873.80579999999998</v>
      </c>
    </row>
    <row r="21196" spans="4:6" ht="15" customHeight="1">
      <c r="D21196" s="119" t="s">
        <v>30824</v>
      </c>
      <c r="E21196" s="46" t="s">
        <v>30826</v>
      </c>
      <c r="F21196" s="121">
        <v>985.57299999999998</v>
      </c>
    </row>
    <row r="21197" spans="4:6" ht="15" customHeight="1">
      <c r="D21197" s="119" t="s">
        <v>30822</v>
      </c>
      <c r="E21197" s="46" t="s">
        <v>30824</v>
      </c>
      <c r="F21197" s="121">
        <v>1220.6096</v>
      </c>
    </row>
    <row r="21198" spans="4:6" ht="15" customHeight="1">
      <c r="D21198" s="119" t="s">
        <v>30820</v>
      </c>
      <c r="E21198" s="46" t="s">
        <v>30822</v>
      </c>
      <c r="F21198" s="121">
        <v>985.57299999999998</v>
      </c>
    </row>
    <row r="21199" spans="4:6" ht="15" customHeight="1">
      <c r="D21199" s="119" t="s">
        <v>30818</v>
      </c>
      <c r="E21199" s="46" t="s">
        <v>30820</v>
      </c>
      <c r="F21199" s="121">
        <v>1148.809</v>
      </c>
    </row>
    <row r="21200" spans="4:6" ht="15" customHeight="1">
      <c r="D21200" s="119" t="s">
        <v>30816</v>
      </c>
      <c r="E21200" s="46" t="s">
        <v>30818</v>
      </c>
      <c r="F21200" s="121">
        <v>1424.0445999999999</v>
      </c>
    </row>
    <row r="21201" spans="4:6" ht="15" customHeight="1">
      <c r="D21201" s="119" t="s">
        <v>30814</v>
      </c>
      <c r="E21201" s="46" t="s">
        <v>30816</v>
      </c>
      <c r="F21201" s="121">
        <v>1148.809</v>
      </c>
    </row>
    <row r="21202" spans="4:6" ht="15" customHeight="1">
      <c r="D21202" s="119" t="s">
        <v>30812</v>
      </c>
      <c r="E21202" s="46" t="s">
        <v>30814</v>
      </c>
      <c r="F21202" s="121">
        <v>1471.9115999999999</v>
      </c>
    </row>
    <row r="21203" spans="4:6" ht="15" customHeight="1">
      <c r="D21203" s="119" t="s">
        <v>30810</v>
      </c>
      <c r="E21203" s="46" t="s">
        <v>30812</v>
      </c>
      <c r="F21203" s="121">
        <v>1699.28</v>
      </c>
    </row>
    <row r="21204" spans="4:6" ht="15" customHeight="1">
      <c r="D21204" s="119" t="s">
        <v>30808</v>
      </c>
      <c r="E21204" s="46" t="s">
        <v>30810</v>
      </c>
      <c r="F21204" s="121">
        <v>1471.9115999999999</v>
      </c>
    </row>
    <row r="21205" spans="4:6" ht="15" customHeight="1">
      <c r="D21205" s="119" t="s">
        <v>5149</v>
      </c>
      <c r="E21205" s="46" t="s">
        <v>30808</v>
      </c>
      <c r="F21205" s="121">
        <v>126.8476</v>
      </c>
    </row>
    <row r="21206" spans="4:6" ht="15" customHeight="1">
      <c r="D21206" s="119" t="s">
        <v>30864</v>
      </c>
      <c r="E21206" s="46" t="s">
        <v>5149</v>
      </c>
      <c r="F21206" s="121">
        <v>766.80219999999997</v>
      </c>
    </row>
    <row r="21207" spans="4:6" ht="15" customHeight="1">
      <c r="D21207" s="119" t="s">
        <v>30878</v>
      </c>
      <c r="E21207" s="46" t="s">
        <v>30864</v>
      </c>
      <c r="F21207" s="121">
        <v>906.22080000000005</v>
      </c>
    </row>
    <row r="21208" spans="4:6" ht="15" customHeight="1">
      <c r="D21208" s="119" t="s">
        <v>30876</v>
      </c>
      <c r="E21208" s="46" t="s">
        <v>30878</v>
      </c>
      <c r="F21208" s="121">
        <v>873.57339999999999</v>
      </c>
    </row>
    <row r="21209" spans="4:6" ht="15" customHeight="1">
      <c r="D21209" s="119" t="s">
        <v>30874</v>
      </c>
      <c r="E21209" s="46" t="s">
        <v>30876</v>
      </c>
      <c r="F21209" s="121">
        <v>957.34079999999994</v>
      </c>
    </row>
    <row r="21210" spans="4:6" ht="15" customHeight="1">
      <c r="D21210" s="119" t="s">
        <v>30872</v>
      </c>
      <c r="E21210" s="46" t="s">
        <v>30874</v>
      </c>
      <c r="F21210" s="121">
        <v>766.80219999999997</v>
      </c>
    </row>
    <row r="21211" spans="4:6" ht="15" customHeight="1">
      <c r="D21211" s="119" t="s">
        <v>30870</v>
      </c>
      <c r="E21211" s="46" t="s">
        <v>30872</v>
      </c>
      <c r="F21211" s="121">
        <v>1114.1995999999999</v>
      </c>
    </row>
    <row r="21212" spans="4:6" ht="15" customHeight="1">
      <c r="D21212" s="119" t="s">
        <v>30868</v>
      </c>
      <c r="E21212" s="46" t="s">
        <v>30870</v>
      </c>
      <c r="F21212" s="121">
        <v>1053.075</v>
      </c>
    </row>
    <row r="21213" spans="4:6" ht="15" customHeight="1">
      <c r="D21213" s="119" t="s">
        <v>30866</v>
      </c>
      <c r="E21213" s="46" t="s">
        <v>30868</v>
      </c>
      <c r="F21213" s="121">
        <v>1100.942</v>
      </c>
    </row>
    <row r="21214" spans="4:6" ht="15" customHeight="1">
      <c r="D21214" s="119" t="s">
        <v>1710</v>
      </c>
      <c r="E21214" s="46" t="s">
        <v>30866</v>
      </c>
      <c r="F21214" s="121">
        <v>14.776400000000001</v>
      </c>
    </row>
    <row r="21215" spans="4:6" ht="15" customHeight="1">
      <c r="D21215" s="119" t="s">
        <v>1707</v>
      </c>
      <c r="E21215" s="46" t="s">
        <v>1710</v>
      </c>
      <c r="F21215" s="121">
        <v>211.37200000000001</v>
      </c>
    </row>
    <row r="21216" spans="4:6" ht="15" customHeight="1">
      <c r="D21216" s="119" t="s">
        <v>1704</v>
      </c>
      <c r="E21216" s="46" t="s">
        <v>1707</v>
      </c>
      <c r="F21216" s="121">
        <v>79.270799999999994</v>
      </c>
    </row>
    <row r="21217" spans="4:6" ht="15" customHeight="1">
      <c r="D21217" s="119" t="s">
        <v>1701</v>
      </c>
      <c r="E21217" s="46" t="s">
        <v>1704</v>
      </c>
      <c r="F21217" s="121">
        <v>76.2346</v>
      </c>
    </row>
    <row r="21218" spans="4:6" ht="15" customHeight="1">
      <c r="D21218" s="119" t="s">
        <v>1698</v>
      </c>
      <c r="E21218" s="46" t="s">
        <v>1701</v>
      </c>
      <c r="F21218" s="121">
        <v>25.909199999999998</v>
      </c>
    </row>
    <row r="21219" spans="4:6" ht="15" customHeight="1">
      <c r="D21219" s="119" t="s">
        <v>1695</v>
      </c>
      <c r="E21219" s="46" t="s">
        <v>1698</v>
      </c>
      <c r="F21219" s="121">
        <v>17.736599999999999</v>
      </c>
    </row>
    <row r="21220" spans="4:6" ht="15" customHeight="1">
      <c r="D21220" s="119" t="s">
        <v>1692</v>
      </c>
      <c r="E21220" s="46" t="s">
        <v>1695</v>
      </c>
      <c r="F21220" s="121">
        <v>26.617599999999999</v>
      </c>
    </row>
    <row r="21221" spans="4:6" ht="15" customHeight="1">
      <c r="D21221" s="119" t="s">
        <v>1689</v>
      </c>
      <c r="E21221" s="46" t="s">
        <v>1692</v>
      </c>
      <c r="F21221" s="121">
        <v>117.3754</v>
      </c>
    </row>
    <row r="21222" spans="4:6" ht="15" customHeight="1">
      <c r="D21222" s="119" t="s">
        <v>13713</v>
      </c>
      <c r="E21222" s="46" t="s">
        <v>1689</v>
      </c>
      <c r="F21222" s="121">
        <v>45.1892</v>
      </c>
    </row>
    <row r="21223" spans="4:6" ht="15" customHeight="1">
      <c r="D21223" s="119" t="s">
        <v>12</v>
      </c>
      <c r="E21223" s="46" t="s">
        <v>13713</v>
      </c>
      <c r="F21223" s="121">
        <v>1872.3398</v>
      </c>
    </row>
    <row r="21224" spans="4:6" ht="15" customHeight="1">
      <c r="D21224" s="119" t="s">
        <v>30780</v>
      </c>
      <c r="E21224" s="46" t="s">
        <v>12</v>
      </c>
      <c r="F21224" s="121">
        <v>1872.3398</v>
      </c>
    </row>
    <row r="21225" spans="4:6" ht="15" customHeight="1">
      <c r="D21225" s="119" t="s">
        <v>7713</v>
      </c>
      <c r="E21225" s="46" t="s">
        <v>30780</v>
      </c>
      <c r="F21225" s="121">
        <v>2974.2628</v>
      </c>
    </row>
    <row r="21226" spans="4:6" ht="15" customHeight="1">
      <c r="D21226" s="119" t="s">
        <v>30782</v>
      </c>
      <c r="E21226" s="46" t="s">
        <v>7713</v>
      </c>
      <c r="F21226" s="121">
        <v>2974.2628</v>
      </c>
    </row>
    <row r="21227" spans="4:6" ht="15" customHeight="1">
      <c r="D21227" s="119" t="s">
        <v>7716</v>
      </c>
      <c r="E21227" s="46" t="s">
        <v>30782</v>
      </c>
      <c r="F21227" s="121">
        <v>2974.2628</v>
      </c>
    </row>
    <row r="21228" spans="4:6" ht="15" customHeight="1">
      <c r="D21228" s="119" t="s">
        <v>30901</v>
      </c>
      <c r="E21228" s="46" t="s">
        <v>7716</v>
      </c>
      <c r="F21228" s="121">
        <v>99.183400000000006</v>
      </c>
    </row>
    <row r="21229" spans="4:6" ht="15" customHeight="1">
      <c r="D21229" s="119" t="s">
        <v>5195</v>
      </c>
      <c r="E21229" s="46" t="s">
        <v>30901</v>
      </c>
      <c r="F21229" s="121">
        <v>1889.9287999999999</v>
      </c>
    </row>
    <row r="21230" spans="4:6" ht="15" customHeight="1">
      <c r="D21230" s="119" t="s">
        <v>5198</v>
      </c>
      <c r="E21230" s="46" t="s">
        <v>5195</v>
      </c>
      <c r="F21230" s="121">
        <v>658.41499999999996</v>
      </c>
    </row>
    <row r="21231" spans="4:6" ht="15" customHeight="1">
      <c r="D21231" s="119" t="s">
        <v>5201</v>
      </c>
      <c r="E21231" s="46" t="s">
        <v>5198</v>
      </c>
      <c r="F21231" s="121">
        <v>676.93219999999997</v>
      </c>
    </row>
    <row r="21232" spans="4:6" ht="15" customHeight="1">
      <c r="D21232" s="119" t="s">
        <v>5204</v>
      </c>
      <c r="E21232" s="46" t="s">
        <v>5201</v>
      </c>
      <c r="F21232" s="121">
        <v>740.20439999999996</v>
      </c>
    </row>
    <row r="21233" spans="4:6" ht="15" customHeight="1">
      <c r="D21233" s="119" t="s">
        <v>5207</v>
      </c>
      <c r="E21233" s="46" t="s">
        <v>5204</v>
      </c>
      <c r="F21233" s="121">
        <v>1088.4405999999999</v>
      </c>
    </row>
    <row r="21234" spans="4:6" ht="15" customHeight="1">
      <c r="D21234" s="119" t="s">
        <v>5209</v>
      </c>
      <c r="E21234" s="46" t="s">
        <v>5207</v>
      </c>
      <c r="F21234" s="121">
        <v>553.29920000000004</v>
      </c>
    </row>
    <row r="21235" spans="4:6" ht="15" customHeight="1">
      <c r="D21235" s="119" t="s">
        <v>30894</v>
      </c>
      <c r="E21235" s="46" t="s">
        <v>5209</v>
      </c>
      <c r="F21235" s="121">
        <v>253.0188</v>
      </c>
    </row>
    <row r="21236" spans="4:6" ht="15" customHeight="1">
      <c r="D21236" s="119" t="s">
        <v>30892</v>
      </c>
      <c r="E21236" s="46" t="s">
        <v>30894</v>
      </c>
      <c r="F21236" s="121">
        <v>303.62259999999998</v>
      </c>
    </row>
    <row r="21237" spans="4:6" ht="15" customHeight="1">
      <c r="D21237" s="119" t="s">
        <v>30890</v>
      </c>
      <c r="E21237" s="46" t="s">
        <v>30892</v>
      </c>
      <c r="F21237" s="121">
        <v>723.33040000000005</v>
      </c>
    </row>
    <row r="21238" spans="4:6" ht="15" customHeight="1">
      <c r="D21238" s="119" t="s">
        <v>30999</v>
      </c>
      <c r="E21238" s="46" t="s">
        <v>30890</v>
      </c>
      <c r="F21238" s="121">
        <v>7.2110000000000003</v>
      </c>
    </row>
    <row r="21239" spans="4:6" ht="15" customHeight="1">
      <c r="D21239" s="119" t="s">
        <v>2117</v>
      </c>
      <c r="E21239" s="46" t="s">
        <v>30999</v>
      </c>
      <c r="F21239" s="121">
        <v>16.825800000000001</v>
      </c>
    </row>
    <row r="21240" spans="4:6" ht="15" customHeight="1">
      <c r="D21240" s="119" t="s">
        <v>30996</v>
      </c>
      <c r="E21240" s="46" t="s">
        <v>2117</v>
      </c>
      <c r="F21240" s="121">
        <v>7.0536000000000003</v>
      </c>
    </row>
    <row r="21241" spans="4:6" ht="15" customHeight="1">
      <c r="D21241" s="119" t="s">
        <v>30994</v>
      </c>
      <c r="E21241" s="46" t="s">
        <v>30996</v>
      </c>
      <c r="F21241" s="121">
        <v>8.8097999999999992</v>
      </c>
    </row>
    <row r="21242" spans="4:6" ht="15" customHeight="1">
      <c r="D21242" s="119" t="s">
        <v>30992</v>
      </c>
      <c r="E21242" s="46" t="s">
        <v>30994</v>
      </c>
      <c r="F21242" s="121">
        <v>3.6434000000000002</v>
      </c>
    </row>
    <row r="21243" spans="4:6" ht="15" customHeight="1">
      <c r="D21243" s="119" t="s">
        <v>2210</v>
      </c>
      <c r="E21243" s="46" t="s">
        <v>30992</v>
      </c>
      <c r="F21243" s="121">
        <v>3.6434000000000002</v>
      </c>
    </row>
    <row r="21244" spans="4:6" ht="15" customHeight="1">
      <c r="D21244" s="119" t="s">
        <v>30989</v>
      </c>
      <c r="E21244" s="46" t="s">
        <v>2210</v>
      </c>
      <c r="F21244" s="121">
        <v>2.4796</v>
      </c>
    </row>
    <row r="21245" spans="4:6" ht="15" customHeight="1">
      <c r="D21245" s="119" t="s">
        <v>30987</v>
      </c>
      <c r="E21245" s="46" t="s">
        <v>30989</v>
      </c>
      <c r="F21245" s="121">
        <v>1.7712000000000001</v>
      </c>
    </row>
    <row r="21246" spans="4:6" ht="15" customHeight="1">
      <c r="D21246" s="119" t="s">
        <v>30985</v>
      </c>
      <c r="E21246" s="46" t="s">
        <v>30987</v>
      </c>
      <c r="F21246" s="121">
        <v>2.8235999999999999</v>
      </c>
    </row>
    <row r="21247" spans="4:6" ht="15" customHeight="1">
      <c r="D21247" s="119" t="s">
        <v>30983</v>
      </c>
      <c r="E21247" s="46" t="s">
        <v>30985</v>
      </c>
      <c r="F21247" s="121">
        <v>2.9693999999999998</v>
      </c>
    </row>
    <row r="21248" spans="4:6" ht="15" customHeight="1">
      <c r="D21248" s="119" t="s">
        <v>30907</v>
      </c>
      <c r="E21248" s="46" t="s">
        <v>30983</v>
      </c>
      <c r="F21248" s="121">
        <v>15.1812</v>
      </c>
    </row>
    <row r="21249" spans="4:6" ht="15" customHeight="1">
      <c r="D21249" s="119" t="s">
        <v>2483</v>
      </c>
      <c r="E21249" s="46" t="s">
        <v>30907</v>
      </c>
      <c r="F21249" s="121">
        <v>9.7134</v>
      </c>
    </row>
    <row r="21250" spans="4:6" ht="15" customHeight="1">
      <c r="D21250" s="119" t="s">
        <v>30980</v>
      </c>
      <c r="E21250" s="46" t="s">
        <v>2483</v>
      </c>
      <c r="F21250" s="121">
        <v>9.3870000000000005</v>
      </c>
    </row>
    <row r="21251" spans="4:6" ht="15" customHeight="1">
      <c r="D21251" s="119" t="s">
        <v>30978</v>
      </c>
      <c r="E21251" s="46" t="s">
        <v>30980</v>
      </c>
      <c r="F21251" s="121">
        <v>7.4387999999999996</v>
      </c>
    </row>
    <row r="21252" spans="4:6" ht="15" customHeight="1">
      <c r="D21252" s="119" t="s">
        <v>30976</v>
      </c>
      <c r="E21252" s="46" t="s">
        <v>30978</v>
      </c>
      <c r="F21252" s="121">
        <v>4.7138</v>
      </c>
    </row>
    <row r="21253" spans="4:6" ht="15" customHeight="1">
      <c r="D21253" s="119" t="s">
        <v>30974</v>
      </c>
      <c r="E21253" s="46" t="s">
        <v>30976</v>
      </c>
      <c r="F21253" s="121">
        <v>7.9573999999999998</v>
      </c>
    </row>
    <row r="21254" spans="4:6" ht="15" customHeight="1">
      <c r="D21254" s="119" t="s">
        <v>30972</v>
      </c>
      <c r="E21254" s="46" t="s">
        <v>30974</v>
      </c>
      <c r="F21254" s="121">
        <v>7.9573999999999998</v>
      </c>
    </row>
    <row r="21255" spans="4:6" ht="15" customHeight="1">
      <c r="D21255" s="119" t="s">
        <v>2526</v>
      </c>
      <c r="E21255" s="46" t="s">
        <v>30972</v>
      </c>
      <c r="F21255" s="121">
        <v>30.539400000000001</v>
      </c>
    </row>
    <row r="21256" spans="4:6" ht="15" customHeight="1">
      <c r="D21256" s="119" t="s">
        <v>30905</v>
      </c>
      <c r="E21256" s="46" t="s">
        <v>2526</v>
      </c>
      <c r="F21256" s="121">
        <v>9.0066000000000006</v>
      </c>
    </row>
    <row r="21257" spans="4:6" ht="15" customHeight="1">
      <c r="D21257" s="119" t="s">
        <v>30903</v>
      </c>
      <c r="E21257" s="46" t="s">
        <v>30905</v>
      </c>
      <c r="F21257" s="121">
        <v>10.784599999999999</v>
      </c>
    </row>
    <row r="21258" spans="4:6" ht="15" customHeight="1">
      <c r="D21258" s="119" t="s">
        <v>30880</v>
      </c>
      <c r="E21258" s="46" t="s">
        <v>30903</v>
      </c>
      <c r="F21258" s="121">
        <v>9108679.8878000006</v>
      </c>
    </row>
    <row r="21259" spans="4:6" ht="15" customHeight="1">
      <c r="D21259" s="119" t="s">
        <v>30969</v>
      </c>
      <c r="E21259" s="46" t="s">
        <v>30880</v>
      </c>
      <c r="F21259" s="121">
        <v>20.2746</v>
      </c>
    </row>
    <row r="21260" spans="4:6" ht="15" customHeight="1">
      <c r="D21260" s="119" t="s">
        <v>30967</v>
      </c>
      <c r="E21260" s="46" t="s">
        <v>30969</v>
      </c>
      <c r="F21260" s="121">
        <v>278.82799999999997</v>
      </c>
    </row>
    <row r="21261" spans="4:6" ht="15" customHeight="1">
      <c r="D21261" s="119" t="s">
        <v>30965</v>
      </c>
      <c r="E21261" s="46" t="s">
        <v>30967</v>
      </c>
      <c r="F21261" s="121">
        <v>185.8852</v>
      </c>
    </row>
    <row r="21262" spans="4:6" ht="15" customHeight="1">
      <c r="D21262" s="119" t="s">
        <v>30888</v>
      </c>
      <c r="E21262" s="46" t="s">
        <v>30965</v>
      </c>
      <c r="F21262" s="121">
        <v>4.1391999999999998</v>
      </c>
    </row>
    <row r="21263" spans="4:6" ht="15" customHeight="1">
      <c r="D21263" s="119" t="s">
        <v>30963</v>
      </c>
      <c r="E21263" s="46" t="s">
        <v>30888</v>
      </c>
      <c r="F21263" s="121">
        <v>17.534199999999998</v>
      </c>
    </row>
    <row r="21264" spans="4:6" ht="15" customHeight="1">
      <c r="D21264" s="119" t="s">
        <v>30961</v>
      </c>
      <c r="E21264" s="46" t="s">
        <v>30963</v>
      </c>
      <c r="F21264" s="121">
        <v>20.064399999999999</v>
      </c>
    </row>
    <row r="21265" spans="4:6" ht="15" customHeight="1">
      <c r="D21265" s="119" t="s">
        <v>30959</v>
      </c>
      <c r="E21265" s="46" t="s">
        <v>30961</v>
      </c>
      <c r="F21265" s="121">
        <v>20.95</v>
      </c>
    </row>
    <row r="21266" spans="4:6" ht="15" customHeight="1">
      <c r="D21266" s="119" t="s">
        <v>30957</v>
      </c>
      <c r="E21266" s="46" t="s">
        <v>30959</v>
      </c>
      <c r="F21266" s="121">
        <v>16.041399999999999</v>
      </c>
    </row>
    <row r="21267" spans="4:6" ht="15" customHeight="1">
      <c r="D21267" s="119" t="s">
        <v>30955</v>
      </c>
      <c r="E21267" s="46" t="s">
        <v>30957</v>
      </c>
      <c r="F21267" s="121">
        <v>20.064399999999999</v>
      </c>
    </row>
    <row r="21268" spans="4:6" ht="15" customHeight="1">
      <c r="D21268" s="119" t="s">
        <v>30953</v>
      </c>
      <c r="E21268" s="46" t="s">
        <v>30955</v>
      </c>
      <c r="F21268" s="121">
        <v>20.95</v>
      </c>
    </row>
    <row r="21269" spans="4:6" ht="15" customHeight="1">
      <c r="D21269" s="119" t="s">
        <v>30951</v>
      </c>
      <c r="E21269" s="46" t="s">
        <v>30953</v>
      </c>
      <c r="F21269" s="121">
        <v>20.064399999999999</v>
      </c>
    </row>
    <row r="21270" spans="4:6" ht="15" customHeight="1">
      <c r="D21270" s="119" t="s">
        <v>30949</v>
      </c>
      <c r="E21270" s="46" t="s">
        <v>30951</v>
      </c>
      <c r="F21270" s="121">
        <v>14.9788</v>
      </c>
    </row>
    <row r="21271" spans="4:6" ht="15" customHeight="1">
      <c r="D21271" s="119" t="s">
        <v>30947</v>
      </c>
      <c r="E21271" s="46" t="s">
        <v>30949</v>
      </c>
      <c r="F21271" s="121">
        <v>24.7958</v>
      </c>
    </row>
    <row r="21272" spans="4:6" ht="15" customHeight="1">
      <c r="D21272" s="119" t="s">
        <v>30945</v>
      </c>
      <c r="E21272" s="46" t="s">
        <v>30947</v>
      </c>
      <c r="F21272" s="121">
        <v>20.064399999999999</v>
      </c>
    </row>
    <row r="21273" spans="4:6" ht="15" customHeight="1">
      <c r="D21273" s="119" t="s">
        <v>1890</v>
      </c>
      <c r="E21273" s="46" t="s">
        <v>30945</v>
      </c>
      <c r="F21273" s="121">
        <v>20.367999999999999</v>
      </c>
    </row>
    <row r="21274" spans="4:6" ht="15" customHeight="1">
      <c r="D21274" s="119" t="s">
        <v>30943</v>
      </c>
      <c r="E21274" s="46" t="s">
        <v>1890</v>
      </c>
      <c r="F21274" s="121">
        <v>34.688800000000001</v>
      </c>
    </row>
    <row r="21275" spans="4:6" ht="15" customHeight="1">
      <c r="D21275" s="119" t="s">
        <v>30941</v>
      </c>
      <c r="E21275" s="46" t="s">
        <v>30943</v>
      </c>
      <c r="F21275" s="121">
        <v>19.988399999999999</v>
      </c>
    </row>
    <row r="21276" spans="4:6" ht="15" customHeight="1">
      <c r="D21276" s="119" t="s">
        <v>30939</v>
      </c>
      <c r="E21276" s="46" t="s">
        <v>30941</v>
      </c>
      <c r="F21276" s="121">
        <v>19.102799999999998</v>
      </c>
    </row>
    <row r="21277" spans="4:6" ht="15" customHeight="1">
      <c r="D21277" s="119" t="s">
        <v>30937</v>
      </c>
      <c r="E21277" s="46" t="s">
        <v>30939</v>
      </c>
      <c r="F21277" s="121">
        <v>23.2272</v>
      </c>
    </row>
    <row r="21278" spans="4:6" ht="15" customHeight="1">
      <c r="D21278" s="119" t="s">
        <v>1893</v>
      </c>
      <c r="E21278" s="46" t="s">
        <v>30937</v>
      </c>
      <c r="F21278" s="121">
        <v>23.277799999999999</v>
      </c>
    </row>
    <row r="21279" spans="4:6" ht="15" customHeight="1">
      <c r="D21279" s="119" t="s">
        <v>30935</v>
      </c>
      <c r="E21279" s="46" t="s">
        <v>1893</v>
      </c>
      <c r="F21279" s="121">
        <v>19.836600000000001</v>
      </c>
    </row>
    <row r="21280" spans="4:6" ht="15" customHeight="1">
      <c r="D21280" s="119" t="s">
        <v>30933</v>
      </c>
      <c r="E21280" s="46" t="s">
        <v>30935</v>
      </c>
      <c r="F21280" s="121">
        <v>20.064399999999999</v>
      </c>
    </row>
    <row r="21281" spans="4:6" ht="15" customHeight="1">
      <c r="D21281" s="119" t="s">
        <v>30931</v>
      </c>
      <c r="E21281" s="46" t="s">
        <v>30933</v>
      </c>
      <c r="F21281" s="121">
        <v>63.760800000000003</v>
      </c>
    </row>
    <row r="21282" spans="4:6" ht="15" customHeight="1">
      <c r="D21282" s="119" t="s">
        <v>30929</v>
      </c>
      <c r="E21282" s="46" t="s">
        <v>30931</v>
      </c>
      <c r="F21282" s="121">
        <v>97.462800000000001</v>
      </c>
    </row>
    <row r="21283" spans="4:6" ht="15" customHeight="1">
      <c r="D21283" s="119" t="s">
        <v>30927</v>
      </c>
      <c r="E21283" s="46" t="s">
        <v>30929</v>
      </c>
      <c r="F21283" s="121">
        <v>97.462800000000001</v>
      </c>
    </row>
    <row r="21284" spans="4:6" ht="15" customHeight="1">
      <c r="D21284" s="119" t="s">
        <v>30925</v>
      </c>
      <c r="E21284" s="46" t="s">
        <v>30927</v>
      </c>
      <c r="F21284" s="121">
        <v>97.462800000000001</v>
      </c>
    </row>
    <row r="21285" spans="4:6" ht="15" customHeight="1">
      <c r="D21285" s="119" t="s">
        <v>30923</v>
      </c>
      <c r="E21285" s="46" t="s">
        <v>30925</v>
      </c>
      <c r="F21285" s="121">
        <v>116.59099999999999</v>
      </c>
    </row>
    <row r="21286" spans="4:6" ht="15" customHeight="1">
      <c r="D21286" s="119" t="s">
        <v>30921</v>
      </c>
      <c r="E21286" s="46" t="s">
        <v>30923</v>
      </c>
      <c r="F21286" s="121">
        <v>122.96720000000001</v>
      </c>
    </row>
    <row r="21287" spans="4:6" ht="15" customHeight="1">
      <c r="D21287" s="119" t="s">
        <v>30919</v>
      </c>
      <c r="E21287" s="46" t="s">
        <v>30921</v>
      </c>
      <c r="F21287" s="121">
        <v>19.583600000000001</v>
      </c>
    </row>
    <row r="21288" spans="4:6" ht="15" customHeight="1">
      <c r="D21288" s="119" t="s">
        <v>30917</v>
      </c>
      <c r="E21288" s="46" t="s">
        <v>30919</v>
      </c>
      <c r="F21288" s="121">
        <v>18.217400000000001</v>
      </c>
    </row>
    <row r="21289" spans="4:6" ht="15" customHeight="1">
      <c r="D21289" s="119" t="s">
        <v>30886</v>
      </c>
      <c r="E21289" s="46" t="s">
        <v>30917</v>
      </c>
      <c r="F21289" s="121">
        <v>2.9754</v>
      </c>
    </row>
    <row r="21290" spans="4:6" ht="15" customHeight="1">
      <c r="D21290" s="119" t="s">
        <v>30884</v>
      </c>
      <c r="E21290" s="46" t="s">
        <v>30886</v>
      </c>
      <c r="F21290" s="121">
        <v>9.1088000000000005</v>
      </c>
    </row>
    <row r="21291" spans="4:6" ht="15" customHeight="1">
      <c r="D21291" s="119" t="s">
        <v>30915</v>
      </c>
      <c r="E21291" s="46" t="s">
        <v>30884</v>
      </c>
      <c r="F21291" s="121">
        <v>9108679.8878000006</v>
      </c>
    </row>
    <row r="21292" spans="4:6" ht="15" customHeight="1">
      <c r="D21292" s="119" t="s">
        <v>30882</v>
      </c>
      <c r="E21292" s="46" t="s">
        <v>30915</v>
      </c>
      <c r="F21292" s="121">
        <v>9108679.8878000006</v>
      </c>
    </row>
    <row r="21293" spans="4:6" ht="15" customHeight="1">
      <c r="D21293" s="119" t="s">
        <v>30913</v>
      </c>
      <c r="E21293" s="46" t="s">
        <v>30882</v>
      </c>
      <c r="F21293" s="121">
        <v>9108679.8878000006</v>
      </c>
    </row>
    <row r="21294" spans="4:6" ht="15" customHeight="1">
      <c r="D21294" s="119" t="s">
        <v>30911</v>
      </c>
      <c r="E21294" s="46" t="s">
        <v>30913</v>
      </c>
      <c r="F21294" s="121">
        <v>9108679.8878000006</v>
      </c>
    </row>
    <row r="21295" spans="4:6" ht="15" customHeight="1">
      <c r="D21295" s="119" t="s">
        <v>30909</v>
      </c>
      <c r="E21295" s="46" t="s">
        <v>30911</v>
      </c>
      <c r="F21295" s="121">
        <v>9108679.8878000006</v>
      </c>
    </row>
    <row r="21296" spans="4:6" ht="15" customHeight="1">
      <c r="D21296" s="119" t="s">
        <v>7641</v>
      </c>
      <c r="E21296" s="46" t="s">
        <v>30909</v>
      </c>
      <c r="F21296" s="121">
        <v>7.5906000000000002</v>
      </c>
    </row>
    <row r="21297" spans="4:6" ht="15" customHeight="1">
      <c r="D21297" s="119" t="s">
        <v>31066</v>
      </c>
      <c r="E21297" s="46" t="s">
        <v>7641</v>
      </c>
      <c r="F21297" s="121">
        <v>30.337</v>
      </c>
    </row>
    <row r="21298" spans="4:6" ht="15" customHeight="1">
      <c r="D21298" s="119" t="s">
        <v>31064</v>
      </c>
      <c r="E21298" s="46" t="s">
        <v>31066</v>
      </c>
      <c r="F21298" s="121">
        <v>15.6366</v>
      </c>
    </row>
    <row r="21299" spans="4:6" ht="15" customHeight="1">
      <c r="D21299" s="119" t="s">
        <v>31062</v>
      </c>
      <c r="E21299" s="46" t="s">
        <v>31064</v>
      </c>
      <c r="F21299" s="121">
        <v>17.433</v>
      </c>
    </row>
    <row r="21300" spans="4:6" ht="15" customHeight="1">
      <c r="D21300" s="119" t="s">
        <v>31060</v>
      </c>
      <c r="E21300" s="46" t="s">
        <v>31062</v>
      </c>
      <c r="F21300" s="121">
        <v>18.521000000000001</v>
      </c>
    </row>
    <row r="21301" spans="4:6" ht="15" customHeight="1">
      <c r="D21301" s="119" t="s">
        <v>31058</v>
      </c>
      <c r="E21301" s="46" t="s">
        <v>31060</v>
      </c>
      <c r="F21301" s="121">
        <v>20.5198</v>
      </c>
    </row>
    <row r="21302" spans="4:6" ht="15" customHeight="1">
      <c r="D21302" s="119" t="s">
        <v>31056</v>
      </c>
      <c r="E21302" s="46" t="s">
        <v>31058</v>
      </c>
      <c r="F21302" s="121">
        <v>25.529599999999999</v>
      </c>
    </row>
    <row r="21303" spans="4:6" ht="15" customHeight="1">
      <c r="D21303" s="119" t="s">
        <v>31054</v>
      </c>
      <c r="E21303" s="46" t="s">
        <v>31056</v>
      </c>
      <c r="F21303" s="121">
        <v>46.505000000000003</v>
      </c>
    </row>
    <row r="21304" spans="4:6" ht="15" customHeight="1">
      <c r="D21304" s="119" t="s">
        <v>31052</v>
      </c>
      <c r="E21304" s="46" t="s">
        <v>31054</v>
      </c>
      <c r="F21304" s="121">
        <v>0.64900000000000002</v>
      </c>
    </row>
    <row r="21305" spans="4:6" ht="15" customHeight="1">
      <c r="D21305" s="119" t="s">
        <v>34227</v>
      </c>
      <c r="E21305" s="46" t="s">
        <v>31052</v>
      </c>
      <c r="F21305" s="121">
        <v>0.38719999999999999</v>
      </c>
    </row>
    <row r="21306" spans="4:6" ht="15" customHeight="1">
      <c r="D21306" s="119" t="s">
        <v>34228</v>
      </c>
      <c r="E21306" s="46" t="s">
        <v>34227</v>
      </c>
      <c r="F21306" s="121">
        <v>0.51619999999999999</v>
      </c>
    </row>
    <row r="21307" spans="4:6" ht="15" customHeight="1">
      <c r="D21307" s="119" t="s">
        <v>31050</v>
      </c>
      <c r="E21307" s="46" t="s">
        <v>34228</v>
      </c>
      <c r="F21307" s="121">
        <v>0.7742</v>
      </c>
    </row>
    <row r="21308" spans="4:6" ht="15" customHeight="1">
      <c r="D21308" s="119" t="s">
        <v>34221</v>
      </c>
      <c r="E21308" s="46" t="s">
        <v>31050</v>
      </c>
      <c r="F21308" s="121">
        <v>1.0324</v>
      </c>
    </row>
    <row r="21309" spans="4:6" ht="15" customHeight="1">
      <c r="D21309" s="119" t="s">
        <v>31048</v>
      </c>
      <c r="E21309" s="46" t="s">
        <v>34221</v>
      </c>
      <c r="F21309" s="121">
        <v>1.1614</v>
      </c>
    </row>
    <row r="21310" spans="4:6" ht="15" customHeight="1">
      <c r="D21310" s="119" t="s">
        <v>34223</v>
      </c>
      <c r="E21310" s="46" t="s">
        <v>31048</v>
      </c>
      <c r="F21310" s="121">
        <v>1.2904</v>
      </c>
    </row>
    <row r="21311" spans="4:6" ht="15" customHeight="1">
      <c r="D21311" s="119" t="s">
        <v>31046</v>
      </c>
      <c r="E21311" s="46" t="s">
        <v>34223</v>
      </c>
      <c r="F21311" s="121">
        <v>1.7203999999999999</v>
      </c>
    </row>
    <row r="21312" spans="4:6" ht="15" customHeight="1">
      <c r="D21312" s="119" t="s">
        <v>34225</v>
      </c>
      <c r="E21312" s="46" t="s">
        <v>31046</v>
      </c>
      <c r="F21312" s="121">
        <v>2.3228</v>
      </c>
    </row>
    <row r="21313" spans="4:6" ht="15" customHeight="1">
      <c r="D21313" s="119" t="s">
        <v>36080</v>
      </c>
      <c r="E21313" s="46" t="s">
        <v>34225</v>
      </c>
      <c r="F21313" s="121">
        <v>0.35420000000000001</v>
      </c>
    </row>
    <row r="21314" spans="4:6" ht="15" customHeight="1">
      <c r="D21314" s="119" t="s">
        <v>31042</v>
      </c>
      <c r="E21314" s="46" t="s">
        <v>36080</v>
      </c>
      <c r="F21314" s="121">
        <v>2.0404</v>
      </c>
    </row>
    <row r="21315" spans="4:6" ht="15" customHeight="1">
      <c r="D21315" s="119" t="s">
        <v>31040</v>
      </c>
      <c r="E21315" s="46" t="s">
        <v>31042</v>
      </c>
      <c r="F21315" s="121">
        <v>5.1917999999999997</v>
      </c>
    </row>
    <row r="21316" spans="4:6" ht="15" customHeight="1">
      <c r="D21316" s="119" t="s">
        <v>31038</v>
      </c>
      <c r="E21316" s="46" t="s">
        <v>31040</v>
      </c>
      <c r="F21316" s="121">
        <v>20.039200000000001</v>
      </c>
    </row>
    <row r="21317" spans="4:6" ht="15" customHeight="1">
      <c r="D21317" s="119" t="s">
        <v>31036</v>
      </c>
      <c r="E21317" s="46" t="s">
        <v>31038</v>
      </c>
      <c r="F21317" s="121">
        <v>2.5139999999999998</v>
      </c>
    </row>
    <row r="21318" spans="4:6" ht="15" customHeight="1">
      <c r="D21318" s="119" t="s">
        <v>31034</v>
      </c>
      <c r="E21318" s="46" t="s">
        <v>31036</v>
      </c>
      <c r="F21318" s="121">
        <v>21.860800000000001</v>
      </c>
    </row>
    <row r="21319" spans="4:6" ht="15" customHeight="1">
      <c r="D21319" s="119" t="s">
        <v>31032</v>
      </c>
      <c r="E21319" s="46" t="s">
        <v>31034</v>
      </c>
      <c r="F21319" s="121">
        <v>32.791200000000003</v>
      </c>
    </row>
    <row r="21320" spans="4:6" ht="15" customHeight="1">
      <c r="D21320" s="119" t="s">
        <v>31030</v>
      </c>
      <c r="E21320" s="46" t="s">
        <v>31032</v>
      </c>
      <c r="F21320" s="121">
        <v>5.2375999999999996</v>
      </c>
    </row>
    <row r="21321" spans="4:6" ht="15" customHeight="1">
      <c r="D21321" s="119" t="s">
        <v>31028</v>
      </c>
      <c r="E21321" s="46" t="s">
        <v>31030</v>
      </c>
      <c r="F21321" s="121">
        <v>1.7851999999999999</v>
      </c>
    </row>
    <row r="21322" spans="4:6" ht="15" customHeight="1">
      <c r="D21322" s="119" t="s">
        <v>31026</v>
      </c>
      <c r="E21322" s="46" t="s">
        <v>31028</v>
      </c>
      <c r="F21322" s="121">
        <v>16.395600000000002</v>
      </c>
    </row>
    <row r="21323" spans="4:6" ht="15" customHeight="1">
      <c r="D21323" s="119" t="s">
        <v>34229</v>
      </c>
      <c r="E21323" s="46" t="s">
        <v>31026</v>
      </c>
      <c r="F21323" s="121">
        <v>0.7742</v>
      </c>
    </row>
    <row r="21324" spans="4:6" ht="15" customHeight="1">
      <c r="D21324" s="119" t="s">
        <v>34235</v>
      </c>
      <c r="E21324" s="46" t="s">
        <v>34229</v>
      </c>
      <c r="F21324" s="121">
        <v>1.2904</v>
      </c>
    </row>
    <row r="21325" spans="4:6" ht="15" customHeight="1">
      <c r="D21325" s="119" t="s">
        <v>34231</v>
      </c>
      <c r="E21325" s="46" t="s">
        <v>34235</v>
      </c>
      <c r="F21325" s="121">
        <v>2.0215999999999998</v>
      </c>
    </row>
    <row r="21326" spans="4:6" ht="15" customHeight="1">
      <c r="D21326" s="119" t="s">
        <v>34233</v>
      </c>
      <c r="E21326" s="46" t="s">
        <v>34231</v>
      </c>
      <c r="F21326" s="121">
        <v>2.5808</v>
      </c>
    </row>
    <row r="21327" spans="4:6" ht="15" customHeight="1">
      <c r="D21327" s="119" t="s">
        <v>31024</v>
      </c>
      <c r="E21327" s="46" t="s">
        <v>34233</v>
      </c>
      <c r="F21327" s="121">
        <v>156.5934</v>
      </c>
    </row>
    <row r="21328" spans="4:6" ht="15" customHeight="1">
      <c r="D21328" s="119" t="s">
        <v>31022</v>
      </c>
      <c r="E21328" s="46" t="s">
        <v>31024</v>
      </c>
      <c r="F21328" s="121">
        <v>30.9694</v>
      </c>
    </row>
    <row r="21329" spans="4:6" ht="15" customHeight="1">
      <c r="D21329" s="119" t="s">
        <v>31020</v>
      </c>
      <c r="E21329" s="46" t="s">
        <v>31022</v>
      </c>
      <c r="F21329" s="121">
        <v>33.626199999999997</v>
      </c>
    </row>
    <row r="21330" spans="4:6" ht="15" customHeight="1">
      <c r="D21330" s="119" t="s">
        <v>31018</v>
      </c>
      <c r="E21330" s="46" t="s">
        <v>31020</v>
      </c>
      <c r="F21330" s="121">
        <v>88.556600000000003</v>
      </c>
    </row>
    <row r="21331" spans="4:6" ht="15" customHeight="1">
      <c r="D21331" s="119" t="s">
        <v>31016</v>
      </c>
      <c r="E21331" s="46" t="s">
        <v>31018</v>
      </c>
      <c r="F21331" s="121">
        <v>52.501399999999997</v>
      </c>
    </row>
    <row r="21332" spans="4:6" ht="15" customHeight="1">
      <c r="D21332" s="119" t="s">
        <v>31014</v>
      </c>
      <c r="E21332" s="46" t="s">
        <v>31016</v>
      </c>
      <c r="F21332" s="121">
        <v>20.5198</v>
      </c>
    </row>
    <row r="21333" spans="4:6" ht="15" customHeight="1">
      <c r="D21333" s="119" t="s">
        <v>31012</v>
      </c>
      <c r="E21333" s="46" t="s">
        <v>31014</v>
      </c>
      <c r="F21333" s="121">
        <v>77.6768</v>
      </c>
    </row>
    <row r="21334" spans="4:6" ht="15" customHeight="1">
      <c r="D21334" s="119" t="s">
        <v>31010</v>
      </c>
      <c r="E21334" s="46" t="s">
        <v>31012</v>
      </c>
      <c r="F21334" s="121">
        <v>0.65539999999999998</v>
      </c>
    </row>
    <row r="21335" spans="4:6" ht="15" customHeight="1">
      <c r="D21335" s="119" t="s">
        <v>31008</v>
      </c>
      <c r="E21335" s="46" t="s">
        <v>31010</v>
      </c>
      <c r="F21335" s="121">
        <v>2.2517999999999998</v>
      </c>
    </row>
    <row r="21336" spans="4:6" ht="15" customHeight="1">
      <c r="D21336" s="119" t="s">
        <v>31006</v>
      </c>
      <c r="E21336" s="46" t="s">
        <v>31008</v>
      </c>
      <c r="F21336" s="121">
        <v>1.0766</v>
      </c>
    </row>
    <row r="21337" spans="4:6" ht="15" customHeight="1">
      <c r="D21337" s="119" t="s">
        <v>31004</v>
      </c>
      <c r="E21337" s="46" t="s">
        <v>31006</v>
      </c>
      <c r="F21337" s="121">
        <v>4.7568000000000001</v>
      </c>
    </row>
    <row r="21338" spans="4:6" ht="15" customHeight="1">
      <c r="D21338" s="119" t="s">
        <v>31002</v>
      </c>
      <c r="E21338" s="46" t="s">
        <v>31004</v>
      </c>
      <c r="F21338" s="121">
        <v>4.7568000000000001</v>
      </c>
    </row>
    <row r="21339" spans="4:6" ht="15" customHeight="1">
      <c r="D21339" s="119" t="s">
        <v>31097</v>
      </c>
      <c r="E21339" s="46" t="s">
        <v>31002</v>
      </c>
      <c r="F21339" s="121">
        <v>24.315000000000001</v>
      </c>
    </row>
    <row r="21340" spans="4:6" ht="15" customHeight="1">
      <c r="D21340" s="119" t="s">
        <v>31095</v>
      </c>
      <c r="E21340" s="46" t="s">
        <v>31097</v>
      </c>
      <c r="F21340" s="121">
        <v>21.916399999999999</v>
      </c>
    </row>
    <row r="21341" spans="4:6" ht="15" customHeight="1">
      <c r="D21341" s="119" t="s">
        <v>31093</v>
      </c>
      <c r="E21341" s="46" t="s">
        <v>31095</v>
      </c>
      <c r="F21341" s="121">
        <v>20.039200000000001</v>
      </c>
    </row>
    <row r="21342" spans="4:6" ht="15" customHeight="1">
      <c r="D21342" s="119" t="s">
        <v>31091</v>
      </c>
      <c r="E21342" s="46" t="s">
        <v>31093</v>
      </c>
      <c r="F21342" s="121">
        <v>23.404199999999999</v>
      </c>
    </row>
    <row r="21343" spans="4:6" ht="15" customHeight="1">
      <c r="D21343" s="119" t="s">
        <v>31089</v>
      </c>
      <c r="E21343" s="46" t="s">
        <v>31091</v>
      </c>
      <c r="F21343" s="121">
        <v>30.9694</v>
      </c>
    </row>
    <row r="21344" spans="4:6" ht="15" customHeight="1">
      <c r="D21344" s="119" t="s">
        <v>1224</v>
      </c>
      <c r="E21344" s="46" t="s">
        <v>31089</v>
      </c>
      <c r="F21344" s="121">
        <v>21.026</v>
      </c>
    </row>
    <row r="21345" spans="4:6" ht="15" customHeight="1">
      <c r="D21345" s="119" t="s">
        <v>31086</v>
      </c>
      <c r="E21345" s="46" t="s">
        <v>1224</v>
      </c>
      <c r="F21345" s="121">
        <v>22.4176</v>
      </c>
    </row>
    <row r="21346" spans="4:6" ht="15" customHeight="1">
      <c r="D21346" s="119" t="s">
        <v>31084</v>
      </c>
      <c r="E21346" s="46" t="s">
        <v>31086</v>
      </c>
      <c r="F21346" s="121">
        <v>24.036799999999999</v>
      </c>
    </row>
    <row r="21347" spans="4:6" ht="15" customHeight="1">
      <c r="D21347" s="119" t="s">
        <v>31082</v>
      </c>
      <c r="E21347" s="46" t="s">
        <v>31084</v>
      </c>
      <c r="F21347" s="121">
        <v>25.402999999999999</v>
      </c>
    </row>
    <row r="21348" spans="4:6" ht="15" customHeight="1">
      <c r="D21348" s="119" t="s">
        <v>1227</v>
      </c>
      <c r="E21348" s="46" t="s">
        <v>31082</v>
      </c>
      <c r="F21348" s="121">
        <v>37.345599999999997</v>
      </c>
    </row>
    <row r="21349" spans="4:6" ht="15" customHeight="1">
      <c r="D21349" s="119" t="s">
        <v>31079</v>
      </c>
      <c r="E21349" s="46" t="s">
        <v>1227</v>
      </c>
      <c r="F21349" s="121">
        <v>44.177199999999999</v>
      </c>
    </row>
    <row r="21350" spans="4:6" ht="15" customHeight="1">
      <c r="D21350" s="119" t="s">
        <v>35264</v>
      </c>
      <c r="E21350" s="46" t="s">
        <v>31079</v>
      </c>
      <c r="F21350" s="121">
        <v>17.0702</v>
      </c>
    </row>
    <row r="21351" spans="4:6" ht="15" customHeight="1">
      <c r="D21351" s="119" t="s">
        <v>2381</v>
      </c>
      <c r="E21351" s="46" t="s">
        <v>35264</v>
      </c>
      <c r="F21351" s="121">
        <v>13.41</v>
      </c>
    </row>
    <row r="21352" spans="4:6" ht="15" customHeight="1">
      <c r="D21352" s="119" t="s">
        <v>31076</v>
      </c>
      <c r="E21352" s="46" t="s">
        <v>2381</v>
      </c>
      <c r="F21352" s="121">
        <v>31.880400000000002</v>
      </c>
    </row>
    <row r="21353" spans="4:6" ht="15" customHeight="1">
      <c r="D21353" s="119" t="s">
        <v>31074</v>
      </c>
      <c r="E21353" s="46" t="s">
        <v>31076</v>
      </c>
      <c r="F21353" s="121">
        <v>13.1166</v>
      </c>
    </row>
    <row r="21354" spans="4:6" ht="15" customHeight="1">
      <c r="D21354" s="119" t="s">
        <v>31072</v>
      </c>
      <c r="E21354" s="46" t="s">
        <v>31074</v>
      </c>
      <c r="F21354" s="121">
        <v>27.326000000000001</v>
      </c>
    </row>
    <row r="21355" spans="4:6" ht="15" customHeight="1">
      <c r="D21355" s="119" t="s">
        <v>31070</v>
      </c>
      <c r="E21355" s="46" t="s">
        <v>31072</v>
      </c>
      <c r="F21355" s="121">
        <v>42.127600000000001</v>
      </c>
    </row>
    <row r="21356" spans="4:6" ht="15" customHeight="1">
      <c r="D21356" s="119" t="s">
        <v>31068</v>
      </c>
      <c r="E21356" s="46" t="s">
        <v>31070</v>
      </c>
      <c r="F21356" s="121">
        <v>112.0368</v>
      </c>
    </row>
    <row r="21357" spans="4:6" ht="15" customHeight="1">
      <c r="D21357" s="119" t="s">
        <v>31103</v>
      </c>
      <c r="E21357" s="46" t="s">
        <v>31068</v>
      </c>
      <c r="F21357" s="121">
        <v>222.95339999999999</v>
      </c>
    </row>
    <row r="21358" spans="4:6" ht="15" customHeight="1">
      <c r="D21358" s="119" t="s">
        <v>31101</v>
      </c>
      <c r="E21358" s="46" t="s">
        <v>31103</v>
      </c>
      <c r="F21358" s="121">
        <v>237.84800000000001</v>
      </c>
    </row>
    <row r="21359" spans="4:6" ht="15" customHeight="1">
      <c r="D21359" s="119" t="s">
        <v>31099</v>
      </c>
      <c r="E21359" s="46" t="s">
        <v>31101</v>
      </c>
      <c r="F21359" s="121">
        <v>258.31939999999997</v>
      </c>
    </row>
    <row r="21360" spans="4:6" ht="15" customHeight="1">
      <c r="D21360" s="119" t="s">
        <v>3248</v>
      </c>
      <c r="E21360" s="46" t="s">
        <v>31099</v>
      </c>
      <c r="F21360" s="121">
        <v>183.56780000000001</v>
      </c>
    </row>
    <row r="21361" spans="4:6" ht="15" customHeight="1">
      <c r="D21361" s="119" t="s">
        <v>31109</v>
      </c>
      <c r="E21361" s="46" t="s">
        <v>3248</v>
      </c>
      <c r="F21361" s="121">
        <v>104.74979999999999</v>
      </c>
    </row>
    <row r="21362" spans="4:6" ht="15" customHeight="1">
      <c r="D21362" s="119" t="s">
        <v>31107</v>
      </c>
      <c r="E21362" s="46" t="s">
        <v>31109</v>
      </c>
      <c r="F21362" s="121">
        <v>113.8584</v>
      </c>
    </row>
    <row r="21363" spans="4:6" ht="15" customHeight="1">
      <c r="D21363" s="119" t="s">
        <v>31105</v>
      </c>
      <c r="E21363" s="46" t="s">
        <v>31107</v>
      </c>
      <c r="F21363" s="121">
        <v>154.75460000000001</v>
      </c>
    </row>
    <row r="21364" spans="4:6" ht="15" customHeight="1">
      <c r="D21364" s="119" t="s">
        <v>34259</v>
      </c>
      <c r="E21364" s="46" t="s">
        <v>31105</v>
      </c>
      <c r="F21364" s="121">
        <v>0.74339999999999995</v>
      </c>
    </row>
    <row r="21365" spans="4:6" ht="15" customHeight="1">
      <c r="D21365" s="119" t="s">
        <v>34261</v>
      </c>
      <c r="E21365" s="46" t="s">
        <v>34259</v>
      </c>
      <c r="F21365" s="121">
        <v>0.74339999999999995</v>
      </c>
    </row>
    <row r="21366" spans="4:6" ht="15" customHeight="1">
      <c r="D21366" s="119" t="s">
        <v>34263</v>
      </c>
      <c r="E21366" s="46" t="s">
        <v>34261</v>
      </c>
      <c r="F21366" s="121">
        <v>0.63</v>
      </c>
    </row>
    <row r="21367" spans="4:6" ht="15" customHeight="1">
      <c r="D21367" s="119" t="s">
        <v>34265</v>
      </c>
      <c r="E21367" s="46" t="s">
        <v>34263</v>
      </c>
      <c r="F21367" s="121">
        <v>0.62239999999999995</v>
      </c>
    </row>
    <row r="21368" spans="4:6" ht="15" customHeight="1">
      <c r="D21368" s="119" t="s">
        <v>34267</v>
      </c>
      <c r="E21368" s="46" t="s">
        <v>34265</v>
      </c>
      <c r="F21368" s="121">
        <v>0.79900000000000004</v>
      </c>
    </row>
    <row r="21369" spans="4:6" ht="15" customHeight="1">
      <c r="D21369" s="119" t="s">
        <v>34269</v>
      </c>
      <c r="E21369" s="46" t="s">
        <v>34267</v>
      </c>
      <c r="F21369" s="121">
        <v>0.80959999999999999</v>
      </c>
    </row>
    <row r="21370" spans="4:6" ht="15" customHeight="1">
      <c r="D21370" s="119" t="s">
        <v>34271</v>
      </c>
      <c r="E21370" s="46" t="s">
        <v>34269</v>
      </c>
      <c r="F21370" s="121">
        <v>2.2111999999999998</v>
      </c>
    </row>
    <row r="21371" spans="4:6" ht="15" customHeight="1">
      <c r="D21371" s="119" t="s">
        <v>34273</v>
      </c>
      <c r="E21371" s="46" t="s">
        <v>34271</v>
      </c>
      <c r="F21371" s="121">
        <v>2.2265999999999999</v>
      </c>
    </row>
    <row r="21372" spans="4:6" ht="15" customHeight="1">
      <c r="D21372" s="119" t="s">
        <v>18503</v>
      </c>
      <c r="E21372" s="46" t="s">
        <v>34273</v>
      </c>
      <c r="F21372" s="121">
        <v>3.2984</v>
      </c>
    </row>
    <row r="21373" spans="4:6" ht="15" customHeight="1">
      <c r="D21373" s="119" t="s">
        <v>34257</v>
      </c>
      <c r="E21373" s="46" t="s">
        <v>18503</v>
      </c>
      <c r="F21373" s="121">
        <v>2.5175999999999998</v>
      </c>
    </row>
    <row r="21374" spans="4:6" ht="15" customHeight="1">
      <c r="D21374" s="119" t="s">
        <v>1334</v>
      </c>
      <c r="E21374" s="46" t="s">
        <v>34257</v>
      </c>
      <c r="F21374" s="121">
        <v>14.396800000000001</v>
      </c>
    </row>
    <row r="21375" spans="4:6" ht="15" customHeight="1">
      <c r="D21375" s="119" t="s">
        <v>1337</v>
      </c>
      <c r="E21375" s="46" t="s">
        <v>1334</v>
      </c>
      <c r="F21375" s="121">
        <v>15.7944</v>
      </c>
    </row>
    <row r="21376" spans="4:6" ht="15" customHeight="1">
      <c r="D21376" s="119" t="s">
        <v>34243</v>
      </c>
      <c r="E21376" s="46" t="s">
        <v>1337</v>
      </c>
      <c r="F21376" s="121">
        <v>1.2398</v>
      </c>
    </row>
    <row r="21377" spans="4:6" ht="15" customHeight="1">
      <c r="D21377" s="119" t="s">
        <v>18500</v>
      </c>
      <c r="E21377" s="46" t="s">
        <v>34243</v>
      </c>
      <c r="F21377" s="121">
        <v>1.5978000000000001</v>
      </c>
    </row>
    <row r="21378" spans="4:6" ht="15" customHeight="1">
      <c r="D21378" s="119" t="s">
        <v>34246</v>
      </c>
      <c r="E21378" s="46" t="s">
        <v>18500</v>
      </c>
      <c r="F21378" s="121">
        <v>1.5609999999999999</v>
      </c>
    </row>
    <row r="21379" spans="4:6" ht="15" customHeight="1">
      <c r="D21379" s="119" t="s">
        <v>34248</v>
      </c>
      <c r="E21379" s="46" t="s">
        <v>34246</v>
      </c>
      <c r="F21379" s="121">
        <v>3.2789999999999999</v>
      </c>
    </row>
    <row r="21380" spans="4:6" ht="15" customHeight="1">
      <c r="D21380" s="119" t="s">
        <v>34250</v>
      </c>
      <c r="E21380" s="46" t="s">
        <v>34248</v>
      </c>
      <c r="F21380" s="121">
        <v>3.1856</v>
      </c>
    </row>
    <row r="21381" spans="4:6" ht="15" customHeight="1">
      <c r="D21381" s="119" t="s">
        <v>34252</v>
      </c>
      <c r="E21381" s="46" t="s">
        <v>34250</v>
      </c>
      <c r="F21381" s="121">
        <v>4.2253999999999996</v>
      </c>
    </row>
    <row r="21382" spans="4:6" ht="15" customHeight="1">
      <c r="D21382" s="119" t="s">
        <v>34254</v>
      </c>
      <c r="E21382" s="46" t="s">
        <v>34252</v>
      </c>
      <c r="F21382" s="121">
        <v>4.2253999999999996</v>
      </c>
    </row>
    <row r="21383" spans="4:6" ht="15" customHeight="1">
      <c r="D21383" s="119" t="s">
        <v>18499</v>
      </c>
      <c r="E21383" s="46" t="s">
        <v>34254</v>
      </c>
      <c r="F21383" s="121">
        <v>5.3890000000000002</v>
      </c>
    </row>
    <row r="21384" spans="4:6" ht="15" customHeight="1">
      <c r="D21384" s="119" t="s">
        <v>18498</v>
      </c>
      <c r="E21384" s="46" t="s">
        <v>18499</v>
      </c>
      <c r="F21384" s="121">
        <v>1.7374000000000001</v>
      </c>
    </row>
    <row r="21385" spans="4:6" ht="15" customHeight="1">
      <c r="D21385" s="119" t="s">
        <v>18497</v>
      </c>
      <c r="E21385" s="46" t="s">
        <v>18498</v>
      </c>
      <c r="F21385" s="121">
        <v>2.2298</v>
      </c>
    </row>
    <row r="21386" spans="4:6" ht="15" customHeight="1">
      <c r="D21386" s="119" t="s">
        <v>18495</v>
      </c>
      <c r="E21386" s="46" t="s">
        <v>18497</v>
      </c>
      <c r="F21386" s="121">
        <v>5.5663999999999998</v>
      </c>
    </row>
    <row r="21387" spans="4:6" ht="15" customHeight="1">
      <c r="D21387" s="119" t="s">
        <v>1517</v>
      </c>
      <c r="E21387" s="46" t="s">
        <v>18495</v>
      </c>
      <c r="F21387" s="121">
        <v>5.1109999999999998</v>
      </c>
    </row>
    <row r="21388" spans="4:6" ht="15" customHeight="1">
      <c r="D21388" s="119" t="s">
        <v>1518</v>
      </c>
      <c r="E21388" s="46" t="s">
        <v>1517</v>
      </c>
      <c r="F21388" s="121">
        <v>8.4507999999999992</v>
      </c>
    </row>
    <row r="21389" spans="4:6" ht="15" customHeight="1">
      <c r="D21389" s="119" t="s">
        <v>18491</v>
      </c>
      <c r="E21389" s="46" t="s">
        <v>1518</v>
      </c>
      <c r="F21389" s="121">
        <v>5.1616</v>
      </c>
    </row>
    <row r="21390" spans="4:6" ht="15" customHeight="1">
      <c r="D21390" s="119" t="s">
        <v>34238</v>
      </c>
      <c r="E21390" s="46" t="s">
        <v>18491</v>
      </c>
      <c r="F21390" s="121">
        <v>2.63</v>
      </c>
    </row>
    <row r="21391" spans="4:6" ht="15" customHeight="1">
      <c r="D21391" s="119" t="s">
        <v>1527</v>
      </c>
      <c r="E21391" s="46" t="s">
        <v>34238</v>
      </c>
      <c r="F21391" s="121">
        <v>9.4765999999999995</v>
      </c>
    </row>
    <row r="21392" spans="4:6" ht="15" customHeight="1">
      <c r="D21392" s="119" t="s">
        <v>1530</v>
      </c>
      <c r="E21392" s="46" t="s">
        <v>1527</v>
      </c>
      <c r="F21392" s="121">
        <v>8.8262</v>
      </c>
    </row>
    <row r="21393" spans="4:6" ht="15" customHeight="1">
      <c r="D21393" s="119" t="s">
        <v>18487</v>
      </c>
      <c r="E21393" s="46" t="s">
        <v>1530</v>
      </c>
      <c r="F21393" s="121">
        <v>12.078200000000001</v>
      </c>
    </row>
    <row r="21394" spans="4:6" ht="15" customHeight="1">
      <c r="D21394" s="119" t="s">
        <v>18485</v>
      </c>
      <c r="E21394" s="46" t="s">
        <v>18487</v>
      </c>
      <c r="F21394" s="121">
        <v>3.3018000000000001</v>
      </c>
    </row>
    <row r="21395" spans="4:6" ht="15" customHeight="1">
      <c r="D21395" s="119" t="s">
        <v>34286</v>
      </c>
      <c r="E21395" s="46" t="s">
        <v>18485</v>
      </c>
      <c r="F21395" s="121">
        <v>1.6506000000000001</v>
      </c>
    </row>
    <row r="21396" spans="4:6" ht="15" customHeight="1">
      <c r="D21396" s="119" t="s">
        <v>18484</v>
      </c>
      <c r="E21396" s="46" t="s">
        <v>34286</v>
      </c>
      <c r="F21396" s="121">
        <v>3.1214</v>
      </c>
    </row>
    <row r="21397" spans="4:6" ht="15" customHeight="1">
      <c r="D21397" s="119" t="s">
        <v>34282</v>
      </c>
      <c r="E21397" s="46" t="s">
        <v>18484</v>
      </c>
      <c r="F21397" s="121">
        <v>3.9849999999999999</v>
      </c>
    </row>
    <row r="21398" spans="4:6" ht="15" customHeight="1">
      <c r="D21398" s="119" t="s">
        <v>34284</v>
      </c>
      <c r="E21398" s="46" t="s">
        <v>34282</v>
      </c>
      <c r="F21398" s="121">
        <v>6.0724</v>
      </c>
    </row>
    <row r="21399" spans="4:6" ht="15" customHeight="1">
      <c r="D21399" s="119" t="s">
        <v>34293</v>
      </c>
      <c r="E21399" s="46" t="s">
        <v>34284</v>
      </c>
      <c r="F21399" s="121">
        <v>2.0047999999999999</v>
      </c>
    </row>
    <row r="21400" spans="4:6" ht="15" customHeight="1">
      <c r="D21400" s="119" t="s">
        <v>34288</v>
      </c>
      <c r="E21400" s="46" t="s">
        <v>34293</v>
      </c>
      <c r="F21400" s="121">
        <v>2.9771999999999998</v>
      </c>
    </row>
    <row r="21401" spans="4:6" ht="15" customHeight="1">
      <c r="D21401" s="119" t="s">
        <v>34290</v>
      </c>
      <c r="E21401" s="46" t="s">
        <v>34288</v>
      </c>
      <c r="F21401" s="121">
        <v>6.4442000000000004</v>
      </c>
    </row>
    <row r="21402" spans="4:6" ht="15" customHeight="1">
      <c r="D21402" s="119" t="s">
        <v>18483</v>
      </c>
      <c r="E21402" s="46" t="s">
        <v>34290</v>
      </c>
      <c r="F21402" s="121">
        <v>10.870200000000001</v>
      </c>
    </row>
    <row r="21403" spans="4:6" ht="15" customHeight="1">
      <c r="D21403" s="119" t="s">
        <v>34295</v>
      </c>
      <c r="E21403" s="46" t="s">
        <v>18483</v>
      </c>
      <c r="F21403" s="121">
        <v>14.33</v>
      </c>
    </row>
    <row r="21404" spans="4:6" ht="15" customHeight="1">
      <c r="D21404" s="119" t="s">
        <v>34275</v>
      </c>
      <c r="E21404" s="46" t="s">
        <v>34295</v>
      </c>
      <c r="F21404" s="121">
        <v>2.8961999999999999</v>
      </c>
    </row>
    <row r="21405" spans="4:6" ht="15" customHeight="1">
      <c r="D21405" s="119" t="s">
        <v>34277</v>
      </c>
      <c r="E21405" s="46" t="s">
        <v>34275</v>
      </c>
      <c r="F21405" s="121">
        <v>5.3066000000000004</v>
      </c>
    </row>
    <row r="21406" spans="4:6" ht="15" customHeight="1">
      <c r="D21406" s="119" t="s">
        <v>34279</v>
      </c>
      <c r="E21406" s="46" t="s">
        <v>34277</v>
      </c>
      <c r="F21406" s="121">
        <v>7.1394000000000002</v>
      </c>
    </row>
    <row r="21407" spans="4:6" ht="15" customHeight="1">
      <c r="D21407" s="119" t="s">
        <v>18582</v>
      </c>
      <c r="E21407" s="46" t="s">
        <v>34279</v>
      </c>
      <c r="F21407" s="121">
        <v>50.527999999999999</v>
      </c>
    </row>
    <row r="21408" spans="4:6" ht="15" customHeight="1">
      <c r="D21408" s="119" t="s">
        <v>18580</v>
      </c>
      <c r="E21408" s="46" t="s">
        <v>18582</v>
      </c>
      <c r="F21408" s="121">
        <v>1.5940000000000001</v>
      </c>
    </row>
    <row r="21409" spans="4:6" ht="15" customHeight="1">
      <c r="D21409" s="119" t="s">
        <v>18578</v>
      </c>
      <c r="E21409" s="46" t="s">
        <v>18580</v>
      </c>
      <c r="F21409" s="121">
        <v>3.6434000000000002</v>
      </c>
    </row>
    <row r="21410" spans="4:6" ht="15" customHeight="1">
      <c r="D21410" s="119" t="s">
        <v>18576</v>
      </c>
      <c r="E21410" s="46" t="s">
        <v>18578</v>
      </c>
      <c r="F21410" s="121">
        <v>5.87</v>
      </c>
    </row>
    <row r="21411" spans="4:6" ht="15" customHeight="1">
      <c r="D21411" s="119" t="s">
        <v>18574</v>
      </c>
      <c r="E21411" s="46" t="s">
        <v>18576</v>
      </c>
      <c r="F21411" s="121">
        <v>14.7004</v>
      </c>
    </row>
    <row r="21412" spans="4:6" ht="15" customHeight="1">
      <c r="D21412" s="119" t="s">
        <v>18572</v>
      </c>
      <c r="E21412" s="46" t="s">
        <v>18574</v>
      </c>
      <c r="F21412" s="121">
        <v>21.976199999999999</v>
      </c>
    </row>
    <row r="21413" spans="4:6" ht="15" customHeight="1">
      <c r="D21413" s="119" t="s">
        <v>18602</v>
      </c>
      <c r="E21413" s="46" t="s">
        <v>18572</v>
      </c>
      <c r="F21413" s="121">
        <v>0.83499999999999996</v>
      </c>
    </row>
    <row r="21414" spans="4:6" ht="15" customHeight="1">
      <c r="D21414" s="119" t="s">
        <v>18600</v>
      </c>
      <c r="E21414" s="46" t="s">
        <v>18602</v>
      </c>
      <c r="F21414" s="121">
        <v>0.63260000000000005</v>
      </c>
    </row>
    <row r="21415" spans="4:6" ht="15" customHeight="1">
      <c r="D21415" s="119" t="s">
        <v>18598</v>
      </c>
      <c r="E21415" s="46" t="s">
        <v>18600</v>
      </c>
      <c r="F21415" s="121">
        <v>0.83499999999999996</v>
      </c>
    </row>
    <row r="21416" spans="4:6" ht="15" customHeight="1">
      <c r="D21416" s="119" t="s">
        <v>18596</v>
      </c>
      <c r="E21416" s="46" t="s">
        <v>18598</v>
      </c>
      <c r="F21416" s="121">
        <v>0.63260000000000005</v>
      </c>
    </row>
    <row r="21417" spans="4:6" ht="15" customHeight="1">
      <c r="D21417" s="119" t="s">
        <v>18892</v>
      </c>
      <c r="E21417" s="46" t="s">
        <v>18596</v>
      </c>
      <c r="F21417" s="121">
        <v>0.70840000000000003</v>
      </c>
    </row>
    <row r="21418" spans="4:6" ht="15" customHeight="1">
      <c r="D21418" s="119" t="s">
        <v>18891</v>
      </c>
      <c r="E21418" s="46" t="s">
        <v>18892</v>
      </c>
      <c r="F21418" s="121">
        <v>3.2892000000000001</v>
      </c>
    </row>
    <row r="21419" spans="4:6" ht="15" customHeight="1">
      <c r="D21419" s="119" t="s">
        <v>18890</v>
      </c>
      <c r="E21419" s="46" t="s">
        <v>18891</v>
      </c>
      <c r="F21419" s="121">
        <v>9.0327999999999999</v>
      </c>
    </row>
    <row r="21420" spans="4:6" ht="15" customHeight="1">
      <c r="D21420" s="119" t="s">
        <v>18889</v>
      </c>
      <c r="E21420" s="46" t="s">
        <v>18890</v>
      </c>
      <c r="F21420" s="121">
        <v>1.7203999999999999</v>
      </c>
    </row>
    <row r="21421" spans="4:6" ht="15" customHeight="1">
      <c r="D21421" s="119" t="s">
        <v>18887</v>
      </c>
      <c r="E21421" s="46" t="s">
        <v>18889</v>
      </c>
      <c r="F21421" s="121">
        <v>3.3652000000000002</v>
      </c>
    </row>
    <row r="21422" spans="4:6" ht="15" customHeight="1">
      <c r="D21422" s="119" t="s">
        <v>18885</v>
      </c>
      <c r="E21422" s="46" t="s">
        <v>18887</v>
      </c>
      <c r="F21422" s="121">
        <v>3.7624</v>
      </c>
    </row>
    <row r="21423" spans="4:6" ht="15" customHeight="1">
      <c r="D21423" s="119" t="s">
        <v>18883</v>
      </c>
      <c r="E21423" s="46" t="s">
        <v>18885</v>
      </c>
      <c r="F21423" s="121">
        <v>1.3613999999999999</v>
      </c>
    </row>
    <row r="21424" spans="4:6" ht="15" customHeight="1">
      <c r="D21424" s="119" t="s">
        <v>18882</v>
      </c>
      <c r="E21424" s="46" t="s">
        <v>18883</v>
      </c>
      <c r="F21424" s="121">
        <v>1.607</v>
      </c>
    </row>
    <row r="21425" spans="4:6" ht="15" customHeight="1">
      <c r="D21425" s="119" t="s">
        <v>18880</v>
      </c>
      <c r="E21425" s="46" t="s">
        <v>18882</v>
      </c>
      <c r="F21425" s="121">
        <v>1.5686</v>
      </c>
    </row>
    <row r="21426" spans="4:6" ht="15" customHeight="1">
      <c r="D21426" s="119" t="s">
        <v>18878</v>
      </c>
      <c r="E21426" s="46" t="s">
        <v>18880</v>
      </c>
      <c r="F21426" s="121">
        <v>2.0748000000000002</v>
      </c>
    </row>
    <row r="21427" spans="4:6" ht="15" customHeight="1">
      <c r="D21427" s="119" t="s">
        <v>18876</v>
      </c>
      <c r="E21427" s="46" t="s">
        <v>18878</v>
      </c>
      <c r="F21427" s="121">
        <v>2.1507999999999998</v>
      </c>
    </row>
    <row r="21428" spans="4:6" ht="15" customHeight="1">
      <c r="D21428" s="119" t="s">
        <v>18874</v>
      </c>
      <c r="E21428" s="46" t="s">
        <v>18876</v>
      </c>
      <c r="F21428" s="121">
        <v>1.6042000000000001</v>
      </c>
    </row>
    <row r="21429" spans="4:6" ht="15" customHeight="1">
      <c r="D21429" s="119" t="s">
        <v>18872</v>
      </c>
      <c r="E21429" s="46" t="s">
        <v>18874</v>
      </c>
      <c r="F21429" s="121">
        <v>0.40479999999999999</v>
      </c>
    </row>
    <row r="21430" spans="4:6" ht="15" customHeight="1">
      <c r="D21430" s="119" t="s">
        <v>18870</v>
      </c>
      <c r="E21430" s="46" t="s">
        <v>18872</v>
      </c>
      <c r="F21430" s="121">
        <v>0.70599999999999996</v>
      </c>
    </row>
    <row r="21431" spans="4:6" ht="15" customHeight="1">
      <c r="D21431" s="119" t="s">
        <v>18868</v>
      </c>
      <c r="E21431" s="46" t="s">
        <v>18870</v>
      </c>
      <c r="F21431" s="121">
        <v>1.4421999999999999</v>
      </c>
    </row>
    <row r="21432" spans="4:6" ht="15" customHeight="1">
      <c r="D21432" s="119" t="s">
        <v>18866</v>
      </c>
      <c r="E21432" s="46" t="s">
        <v>18868</v>
      </c>
      <c r="F21432" s="121">
        <v>21.979199999999999</v>
      </c>
    </row>
    <row r="21433" spans="4:6" ht="15" customHeight="1">
      <c r="D21433" s="119" t="s">
        <v>18864</v>
      </c>
      <c r="E21433" s="46" t="s">
        <v>18866</v>
      </c>
      <c r="F21433" s="121">
        <v>39.546799999999998</v>
      </c>
    </row>
    <row r="21434" spans="4:6" ht="15" customHeight="1">
      <c r="D21434" s="119" t="s">
        <v>8785</v>
      </c>
      <c r="E21434" s="46" t="s">
        <v>18864</v>
      </c>
      <c r="F21434" s="121">
        <v>1.9048</v>
      </c>
    </row>
    <row r="21435" spans="4:6" ht="15" customHeight="1">
      <c r="D21435" s="119" t="s">
        <v>8788</v>
      </c>
      <c r="E21435" s="46" t="s">
        <v>8785</v>
      </c>
      <c r="F21435" s="121">
        <v>3.0194000000000001</v>
      </c>
    </row>
    <row r="21436" spans="4:6" ht="15" customHeight="1">
      <c r="D21436" s="119" t="s">
        <v>8791</v>
      </c>
      <c r="E21436" s="46" t="s">
        <v>8788</v>
      </c>
      <c r="F21436" s="121">
        <v>5.665</v>
      </c>
    </row>
    <row r="21437" spans="4:6" ht="15" customHeight="1">
      <c r="D21437" s="119" t="s">
        <v>8794</v>
      </c>
      <c r="E21437" s="46" t="s">
        <v>8791</v>
      </c>
      <c r="F21437" s="121">
        <v>8.3618000000000006</v>
      </c>
    </row>
    <row r="21438" spans="4:6" ht="15" customHeight="1">
      <c r="D21438" s="119" t="s">
        <v>8797</v>
      </c>
      <c r="E21438" s="46" t="s">
        <v>8794</v>
      </c>
      <c r="F21438" s="121">
        <v>1.7458</v>
      </c>
    </row>
    <row r="21439" spans="4:6" ht="15" customHeight="1">
      <c r="D21439" s="119" t="s">
        <v>8800</v>
      </c>
      <c r="E21439" s="46" t="s">
        <v>8797</v>
      </c>
      <c r="F21439" s="121">
        <v>2.6665999999999999</v>
      </c>
    </row>
    <row r="21440" spans="4:6" ht="15" customHeight="1">
      <c r="D21440" s="119" t="s">
        <v>8803</v>
      </c>
      <c r="E21440" s="46" t="s">
        <v>8800</v>
      </c>
      <c r="F21440" s="121">
        <v>5.1562000000000001</v>
      </c>
    </row>
    <row r="21441" spans="4:6" ht="15" customHeight="1">
      <c r="D21441" s="119" t="s">
        <v>8806</v>
      </c>
      <c r="E21441" s="46" t="s">
        <v>8803</v>
      </c>
      <c r="F21441" s="121">
        <v>7.5720000000000001</v>
      </c>
    </row>
    <row r="21442" spans="4:6" ht="15" customHeight="1">
      <c r="D21442" s="119" t="s">
        <v>8809</v>
      </c>
      <c r="E21442" s="46" t="s">
        <v>8806</v>
      </c>
      <c r="F21442" s="121">
        <v>2.1181999999999999</v>
      </c>
    </row>
    <row r="21443" spans="4:6" ht="15" customHeight="1">
      <c r="D21443" s="119" t="s">
        <v>8812</v>
      </c>
      <c r="E21443" s="46" t="s">
        <v>8809</v>
      </c>
      <c r="F21443" s="121">
        <v>3.3904000000000001</v>
      </c>
    </row>
    <row r="21444" spans="4:6" ht="15" customHeight="1">
      <c r="D21444" s="119" t="s">
        <v>8815</v>
      </c>
      <c r="E21444" s="46" t="s">
        <v>8812</v>
      </c>
      <c r="F21444" s="121">
        <v>6.5035999999999996</v>
      </c>
    </row>
    <row r="21445" spans="4:6" ht="15" customHeight="1">
      <c r="D21445" s="119" t="s">
        <v>8818</v>
      </c>
      <c r="E21445" s="46" t="s">
        <v>8815</v>
      </c>
      <c r="F21445" s="121">
        <v>9.4756</v>
      </c>
    </row>
    <row r="21446" spans="4:6" ht="15" customHeight="1">
      <c r="D21446" s="119" t="s">
        <v>8821</v>
      </c>
      <c r="E21446" s="46" t="s">
        <v>8818</v>
      </c>
      <c r="F21446" s="121">
        <v>6.1319999999999997</v>
      </c>
    </row>
    <row r="21447" spans="4:6" ht="15" customHeight="1">
      <c r="D21447" s="119" t="s">
        <v>8824</v>
      </c>
      <c r="E21447" s="46" t="s">
        <v>8821</v>
      </c>
      <c r="F21447" s="121">
        <v>9.4778000000000002</v>
      </c>
    </row>
    <row r="21448" spans="4:6" ht="15" customHeight="1">
      <c r="D21448" s="119" t="s">
        <v>8826</v>
      </c>
      <c r="E21448" s="46" t="s">
        <v>8824</v>
      </c>
      <c r="F21448" s="121">
        <v>18.394600000000001</v>
      </c>
    </row>
    <row r="21449" spans="4:6" ht="15" customHeight="1">
      <c r="D21449" s="119" t="s">
        <v>8829</v>
      </c>
      <c r="E21449" s="46" t="s">
        <v>8826</v>
      </c>
      <c r="F21449" s="121">
        <v>27.872399999999999</v>
      </c>
    </row>
    <row r="21450" spans="4:6" ht="15" customHeight="1">
      <c r="D21450" s="119" t="s">
        <v>18846</v>
      </c>
      <c r="E21450" s="46" t="s">
        <v>8829</v>
      </c>
      <c r="F21450" s="121">
        <v>34.005800000000001</v>
      </c>
    </row>
    <row r="21451" spans="4:6" ht="15" customHeight="1">
      <c r="D21451" s="119" t="s">
        <v>18844</v>
      </c>
      <c r="E21451" s="46" t="s">
        <v>18846</v>
      </c>
      <c r="F21451" s="121">
        <v>17.188199999999998</v>
      </c>
    </row>
    <row r="21452" spans="4:6" ht="15" customHeight="1">
      <c r="D21452" s="119" t="s">
        <v>18842</v>
      </c>
      <c r="E21452" s="46" t="s">
        <v>18844</v>
      </c>
      <c r="F21452" s="121">
        <v>26.9434</v>
      </c>
    </row>
    <row r="21453" spans="4:6" ht="15" customHeight="1">
      <c r="D21453" s="119" t="s">
        <v>18840</v>
      </c>
      <c r="E21453" s="46" t="s">
        <v>18842</v>
      </c>
      <c r="F21453" s="121">
        <v>48.312600000000003</v>
      </c>
    </row>
    <row r="21454" spans="4:6" ht="15" customHeight="1">
      <c r="D21454" s="119" t="s">
        <v>18838</v>
      </c>
      <c r="E21454" s="46" t="s">
        <v>18840</v>
      </c>
      <c r="F21454" s="121">
        <v>69.681399999999996</v>
      </c>
    </row>
    <row r="21455" spans="4:6" ht="15" customHeight="1">
      <c r="D21455" s="119" t="s">
        <v>8832</v>
      </c>
      <c r="E21455" s="46" t="s">
        <v>18838</v>
      </c>
      <c r="F21455" s="121">
        <v>5.3890000000000002</v>
      </c>
    </row>
    <row r="21456" spans="4:6" ht="15" customHeight="1">
      <c r="D21456" s="119" t="s">
        <v>8835</v>
      </c>
      <c r="E21456" s="46" t="s">
        <v>8832</v>
      </c>
      <c r="F21456" s="121">
        <v>8.6405999999999992</v>
      </c>
    </row>
    <row r="21457" spans="4:6" ht="15" customHeight="1">
      <c r="D21457" s="119" t="s">
        <v>8838</v>
      </c>
      <c r="E21457" s="46" t="s">
        <v>8835</v>
      </c>
      <c r="F21457" s="121">
        <v>16.446200000000001</v>
      </c>
    </row>
    <row r="21458" spans="4:6" ht="15" customHeight="1">
      <c r="D21458" s="119" t="s">
        <v>8841</v>
      </c>
      <c r="E21458" s="46" t="s">
        <v>8838</v>
      </c>
      <c r="F21458" s="121">
        <v>24.990600000000001</v>
      </c>
    </row>
    <row r="21459" spans="4:6" ht="15" customHeight="1">
      <c r="D21459" s="119" t="s">
        <v>8844</v>
      </c>
      <c r="E21459" s="46" t="s">
        <v>8841</v>
      </c>
      <c r="F21459" s="121">
        <v>2.6478000000000002</v>
      </c>
    </row>
    <row r="21460" spans="4:6" ht="15" customHeight="1">
      <c r="D21460" s="119" t="s">
        <v>8847</v>
      </c>
      <c r="E21460" s="46" t="s">
        <v>8844</v>
      </c>
      <c r="F21460" s="121">
        <v>3.484</v>
      </c>
    </row>
    <row r="21461" spans="4:6" ht="15" customHeight="1">
      <c r="D21461" s="119" t="s">
        <v>8850</v>
      </c>
      <c r="E21461" s="46" t="s">
        <v>8847</v>
      </c>
      <c r="F21461" s="121">
        <v>6.4105999999999996</v>
      </c>
    </row>
    <row r="21462" spans="4:6" ht="15" customHeight="1">
      <c r="D21462" s="119" t="s">
        <v>8853</v>
      </c>
      <c r="E21462" s="46" t="s">
        <v>8850</v>
      </c>
      <c r="F21462" s="121">
        <v>8.7341999999999995</v>
      </c>
    </row>
    <row r="21463" spans="4:6" ht="15" customHeight="1">
      <c r="D21463" s="119" t="s">
        <v>8856</v>
      </c>
      <c r="E21463" s="46" t="s">
        <v>8853</v>
      </c>
      <c r="F21463" s="121">
        <v>2.1181999999999999</v>
      </c>
    </row>
    <row r="21464" spans="4:6" ht="15" customHeight="1">
      <c r="D21464" s="119" t="s">
        <v>8859</v>
      </c>
      <c r="E21464" s="46" t="s">
        <v>8856</v>
      </c>
      <c r="F21464" s="121">
        <v>3.1215999999999999</v>
      </c>
    </row>
    <row r="21465" spans="4:6" ht="15" customHeight="1">
      <c r="D21465" s="119" t="s">
        <v>8862</v>
      </c>
      <c r="E21465" s="46" t="s">
        <v>8859</v>
      </c>
      <c r="F21465" s="121">
        <v>5.4804000000000004</v>
      </c>
    </row>
    <row r="21466" spans="4:6" ht="15" customHeight="1">
      <c r="D21466" s="119" t="s">
        <v>8865</v>
      </c>
      <c r="E21466" s="46" t="s">
        <v>8862</v>
      </c>
      <c r="F21466" s="121">
        <v>8.2222000000000008</v>
      </c>
    </row>
    <row r="21467" spans="4:6" ht="15" customHeight="1">
      <c r="D21467" s="119" t="s">
        <v>8868</v>
      </c>
      <c r="E21467" s="46" t="s">
        <v>8865</v>
      </c>
      <c r="F21467" s="121">
        <v>2.6478000000000002</v>
      </c>
    </row>
    <row r="21468" spans="4:6" ht="15" customHeight="1">
      <c r="D21468" s="119" t="s">
        <v>8871</v>
      </c>
      <c r="E21468" s="46" t="s">
        <v>8868</v>
      </c>
      <c r="F21468" s="121">
        <v>3.8092000000000001</v>
      </c>
    </row>
    <row r="21469" spans="4:6" ht="15" customHeight="1">
      <c r="D21469" s="119" t="s">
        <v>8874</v>
      </c>
      <c r="E21469" s="46" t="s">
        <v>8871</v>
      </c>
      <c r="F21469" s="121">
        <v>7.2930000000000001</v>
      </c>
    </row>
    <row r="21470" spans="4:6" ht="15" customHeight="1">
      <c r="D21470" s="119" t="s">
        <v>8877</v>
      </c>
      <c r="E21470" s="46" t="s">
        <v>8874</v>
      </c>
      <c r="F21470" s="121">
        <v>10.870200000000001</v>
      </c>
    </row>
    <row r="21471" spans="4:6" ht="15" customHeight="1">
      <c r="D21471" s="119" t="s">
        <v>8880</v>
      </c>
      <c r="E21471" s="46" t="s">
        <v>8877</v>
      </c>
      <c r="F21471" s="121">
        <v>7.8974000000000002</v>
      </c>
    </row>
    <row r="21472" spans="4:6" ht="15" customHeight="1">
      <c r="D21472" s="119" t="s">
        <v>8883</v>
      </c>
      <c r="E21472" s="46" t="s">
        <v>8880</v>
      </c>
      <c r="F21472" s="121">
        <v>11.234</v>
      </c>
    </row>
    <row r="21473" spans="4:6" ht="15" customHeight="1">
      <c r="D21473" s="119" t="s">
        <v>8886</v>
      </c>
      <c r="E21473" s="46" t="s">
        <v>8883</v>
      </c>
      <c r="F21473" s="121">
        <v>20.8108</v>
      </c>
    </row>
    <row r="21474" spans="4:6" ht="15" customHeight="1">
      <c r="D21474" s="119" t="s">
        <v>8889</v>
      </c>
      <c r="E21474" s="46" t="s">
        <v>8886</v>
      </c>
      <c r="F21474" s="121">
        <v>30.101600000000001</v>
      </c>
    </row>
    <row r="21475" spans="4:6" ht="15" customHeight="1">
      <c r="D21475" s="119" t="s">
        <v>8892</v>
      </c>
      <c r="E21475" s="46" t="s">
        <v>8889</v>
      </c>
      <c r="F21475" s="121">
        <v>6.5961999999999996</v>
      </c>
    </row>
    <row r="21476" spans="4:6" ht="15" customHeight="1">
      <c r="D21476" s="119" t="s">
        <v>8895</v>
      </c>
      <c r="E21476" s="46" t="s">
        <v>8892</v>
      </c>
      <c r="F21476" s="121">
        <v>9.8483999999999998</v>
      </c>
    </row>
    <row r="21477" spans="4:6" ht="15" customHeight="1">
      <c r="D21477" s="119" t="s">
        <v>8898</v>
      </c>
      <c r="E21477" s="46" t="s">
        <v>8895</v>
      </c>
      <c r="F21477" s="121">
        <v>17.4666</v>
      </c>
    </row>
    <row r="21478" spans="4:6" ht="15" customHeight="1">
      <c r="D21478" s="119" t="s">
        <v>8901</v>
      </c>
      <c r="E21478" s="46" t="s">
        <v>8898</v>
      </c>
      <c r="F21478" s="121">
        <v>26.1066</v>
      </c>
    </row>
    <row r="21479" spans="4:6" ht="15" customHeight="1">
      <c r="D21479" s="119" t="s">
        <v>8904</v>
      </c>
      <c r="E21479" s="46" t="s">
        <v>8901</v>
      </c>
      <c r="F21479" s="121">
        <v>0.92920000000000003</v>
      </c>
    </row>
    <row r="21480" spans="4:6" ht="15" customHeight="1">
      <c r="D21480" s="119" t="s">
        <v>8907</v>
      </c>
      <c r="E21480" s="46" t="s">
        <v>8904</v>
      </c>
      <c r="F21480" s="121">
        <v>0.92920000000000003</v>
      </c>
    </row>
    <row r="21481" spans="4:6" ht="15" customHeight="1">
      <c r="D21481" s="119" t="s">
        <v>8910</v>
      </c>
      <c r="E21481" s="46" t="s">
        <v>8907</v>
      </c>
      <c r="F21481" s="121">
        <v>0.81740000000000002</v>
      </c>
    </row>
    <row r="21482" spans="4:6" ht="15" customHeight="1">
      <c r="D21482" s="119" t="s">
        <v>8913</v>
      </c>
      <c r="E21482" s="46" t="s">
        <v>8910</v>
      </c>
      <c r="F21482" s="121">
        <v>0.81779999999999997</v>
      </c>
    </row>
    <row r="21483" spans="4:6" ht="15" customHeight="1">
      <c r="D21483" s="119" t="s">
        <v>8916</v>
      </c>
      <c r="E21483" s="46" t="s">
        <v>8913</v>
      </c>
      <c r="F21483" s="121">
        <v>1.0316000000000001</v>
      </c>
    </row>
    <row r="21484" spans="4:6" ht="15" customHeight="1">
      <c r="D21484" s="119" t="s">
        <v>8919</v>
      </c>
      <c r="E21484" s="46" t="s">
        <v>8916</v>
      </c>
      <c r="F21484" s="121">
        <v>1.0684</v>
      </c>
    </row>
    <row r="21485" spans="4:6" ht="15" customHeight="1">
      <c r="D21485" s="119" t="s">
        <v>8922</v>
      </c>
      <c r="E21485" s="46" t="s">
        <v>8919</v>
      </c>
      <c r="F21485" s="121">
        <v>3.2984</v>
      </c>
    </row>
    <row r="21486" spans="4:6" ht="15" customHeight="1">
      <c r="D21486" s="119" t="s">
        <v>18805</v>
      </c>
      <c r="E21486" s="46" t="s">
        <v>8922</v>
      </c>
      <c r="F21486" s="121">
        <v>2.9601999999999999</v>
      </c>
    </row>
    <row r="21487" spans="4:6" ht="15" customHeight="1">
      <c r="D21487" s="119" t="s">
        <v>8925</v>
      </c>
      <c r="E21487" s="46" t="s">
        <v>18805</v>
      </c>
      <c r="F21487" s="121">
        <v>3.3445999999999998</v>
      </c>
    </row>
    <row r="21488" spans="4:6" ht="15" customHeight="1">
      <c r="D21488" s="119" t="s">
        <v>18802</v>
      </c>
      <c r="E21488" s="46" t="s">
        <v>8925</v>
      </c>
      <c r="F21488" s="121">
        <v>7.3882000000000003</v>
      </c>
    </row>
    <row r="21489" spans="4:6" ht="15" customHeight="1">
      <c r="D21489" s="119" t="s">
        <v>18800</v>
      </c>
      <c r="E21489" s="46" t="s">
        <v>18802</v>
      </c>
      <c r="F21489" s="121">
        <v>21.250399999999999</v>
      </c>
    </row>
    <row r="21490" spans="4:6" ht="15" customHeight="1">
      <c r="D21490" s="119" t="s">
        <v>18798</v>
      </c>
      <c r="E21490" s="46" t="s">
        <v>18800</v>
      </c>
      <c r="F21490" s="121">
        <v>21.250399999999999</v>
      </c>
    </row>
    <row r="21491" spans="4:6" ht="15" customHeight="1">
      <c r="D21491" s="119" t="s">
        <v>8928</v>
      </c>
      <c r="E21491" s="46" t="s">
        <v>18798</v>
      </c>
      <c r="F21491" s="121">
        <v>2.1831999999999998</v>
      </c>
    </row>
    <row r="21492" spans="4:6" ht="15" customHeight="1">
      <c r="D21492" s="119" t="s">
        <v>8931</v>
      </c>
      <c r="E21492" s="46" t="s">
        <v>8928</v>
      </c>
      <c r="F21492" s="121">
        <v>2.2298</v>
      </c>
    </row>
    <row r="21493" spans="4:6" ht="15" customHeight="1">
      <c r="D21493" s="119" t="s">
        <v>8934</v>
      </c>
      <c r="E21493" s="46" t="s">
        <v>8931</v>
      </c>
      <c r="F21493" s="121">
        <v>1.5978000000000001</v>
      </c>
    </row>
    <row r="21494" spans="4:6" ht="15" customHeight="1">
      <c r="D21494" s="119" t="s">
        <v>8937</v>
      </c>
      <c r="E21494" s="46" t="s">
        <v>8934</v>
      </c>
      <c r="F21494" s="121">
        <v>1.5982000000000001</v>
      </c>
    </row>
    <row r="21495" spans="4:6" ht="15" customHeight="1">
      <c r="D21495" s="119" t="s">
        <v>8940</v>
      </c>
      <c r="E21495" s="46" t="s">
        <v>8937</v>
      </c>
      <c r="F21495" s="121">
        <v>2.0242</v>
      </c>
    </row>
    <row r="21496" spans="4:6" ht="15" customHeight="1">
      <c r="D21496" s="119" t="s">
        <v>8943</v>
      </c>
      <c r="E21496" s="46" t="s">
        <v>8940</v>
      </c>
      <c r="F21496" s="121">
        <v>2.0905999999999998</v>
      </c>
    </row>
    <row r="21497" spans="4:6" ht="15" customHeight="1">
      <c r="D21497" s="119" t="s">
        <v>8946</v>
      </c>
      <c r="E21497" s="46" t="s">
        <v>8943</v>
      </c>
      <c r="F21497" s="121">
        <v>5.3890000000000002</v>
      </c>
    </row>
    <row r="21498" spans="4:6" ht="15" customHeight="1">
      <c r="D21498" s="119" t="s">
        <v>8949</v>
      </c>
      <c r="E21498" s="46" t="s">
        <v>8946</v>
      </c>
      <c r="F21498" s="121">
        <v>5.3890000000000002</v>
      </c>
    </row>
    <row r="21499" spans="4:6" ht="15" customHeight="1">
      <c r="D21499" s="119" t="s">
        <v>18788</v>
      </c>
      <c r="E21499" s="46" t="s">
        <v>8949</v>
      </c>
      <c r="F21499" s="121">
        <v>76.768000000000001</v>
      </c>
    </row>
    <row r="21500" spans="4:6" ht="15" customHeight="1">
      <c r="D21500" s="119" t="s">
        <v>8952</v>
      </c>
      <c r="E21500" s="46" t="s">
        <v>18788</v>
      </c>
      <c r="F21500" s="121">
        <v>2.4001999999999999</v>
      </c>
    </row>
    <row r="21501" spans="4:6" ht="15" customHeight="1">
      <c r="D21501" s="119" t="s">
        <v>8955</v>
      </c>
      <c r="E21501" s="46" t="s">
        <v>8952</v>
      </c>
      <c r="F21501" s="121">
        <v>3.1120000000000001</v>
      </c>
    </row>
    <row r="21502" spans="4:6" ht="15" customHeight="1">
      <c r="D21502" s="119" t="s">
        <v>8957</v>
      </c>
      <c r="E21502" s="46" t="s">
        <v>8955</v>
      </c>
      <c r="F21502" s="121">
        <v>3.7435999999999998</v>
      </c>
    </row>
    <row r="21503" spans="4:6" ht="15" customHeight="1">
      <c r="D21503" s="119" t="s">
        <v>8960</v>
      </c>
      <c r="E21503" s="46" t="s">
        <v>8957</v>
      </c>
      <c r="F21503" s="121">
        <v>3.6434000000000002</v>
      </c>
    </row>
    <row r="21504" spans="4:6" ht="15" customHeight="1">
      <c r="D21504" s="119" t="s">
        <v>8963</v>
      </c>
      <c r="E21504" s="46" t="s">
        <v>8960</v>
      </c>
      <c r="F21504" s="121">
        <v>3.6659999999999999</v>
      </c>
    </row>
    <row r="21505" spans="4:6" ht="15" customHeight="1">
      <c r="D21505" s="119" t="s">
        <v>18781</v>
      </c>
      <c r="E21505" s="46" t="s">
        <v>8963</v>
      </c>
      <c r="F21505" s="121">
        <v>18.546399999999998</v>
      </c>
    </row>
    <row r="21506" spans="4:6" ht="15" customHeight="1">
      <c r="D21506" s="119" t="s">
        <v>18779</v>
      </c>
      <c r="E21506" s="46" t="s">
        <v>18781</v>
      </c>
      <c r="F21506" s="121">
        <v>49.815399999999997</v>
      </c>
    </row>
    <row r="21507" spans="4:6" ht="15" customHeight="1">
      <c r="D21507" s="119" t="s">
        <v>18777</v>
      </c>
      <c r="E21507" s="46" t="s">
        <v>18779</v>
      </c>
      <c r="F21507" s="121">
        <v>81.367800000000003</v>
      </c>
    </row>
    <row r="21508" spans="4:6" ht="15" customHeight="1">
      <c r="D21508" s="119" t="s">
        <v>18775</v>
      </c>
      <c r="E21508" s="46" t="s">
        <v>18777</v>
      </c>
      <c r="F21508" s="121">
        <v>1.5182</v>
      </c>
    </row>
    <row r="21509" spans="4:6" ht="15" customHeight="1">
      <c r="D21509" s="119" t="s">
        <v>18773</v>
      </c>
      <c r="E21509" s="46" t="s">
        <v>18775</v>
      </c>
      <c r="F21509" s="121">
        <v>2.4958</v>
      </c>
    </row>
    <row r="21510" spans="4:6" ht="15" customHeight="1">
      <c r="D21510" s="119" t="s">
        <v>8966</v>
      </c>
      <c r="E21510" s="46" t="s">
        <v>18773</v>
      </c>
      <c r="F21510" s="121">
        <v>1.3748</v>
      </c>
    </row>
    <row r="21511" spans="4:6" ht="15" customHeight="1">
      <c r="D21511" s="119" t="s">
        <v>8969</v>
      </c>
      <c r="E21511" s="46" t="s">
        <v>8966</v>
      </c>
      <c r="F21511" s="121">
        <v>1.607</v>
      </c>
    </row>
    <row r="21512" spans="4:6" ht="15" customHeight="1">
      <c r="D21512" s="119" t="s">
        <v>8971</v>
      </c>
      <c r="E21512" s="46" t="s">
        <v>8969</v>
      </c>
      <c r="F21512" s="121">
        <v>0.93620000000000003</v>
      </c>
    </row>
    <row r="21513" spans="4:6" ht="15" customHeight="1">
      <c r="D21513" s="119" t="s">
        <v>18768</v>
      </c>
      <c r="E21513" s="46" t="s">
        <v>8971</v>
      </c>
      <c r="F21513" s="121">
        <v>2.3530000000000002</v>
      </c>
    </row>
    <row r="21514" spans="4:6" ht="15" customHeight="1">
      <c r="D21514" s="119" t="s">
        <v>18766</v>
      </c>
      <c r="E21514" s="46" t="s">
        <v>18768</v>
      </c>
      <c r="F21514" s="121">
        <v>2.4156</v>
      </c>
    </row>
    <row r="21515" spans="4:6" ht="15" customHeight="1">
      <c r="D21515" s="119" t="s">
        <v>18764</v>
      </c>
      <c r="E21515" s="46" t="s">
        <v>18766</v>
      </c>
      <c r="F21515" s="121">
        <v>6.8752000000000004</v>
      </c>
    </row>
    <row r="21516" spans="4:6" ht="15" customHeight="1">
      <c r="D21516" s="119" t="s">
        <v>18762</v>
      </c>
      <c r="E21516" s="46" t="s">
        <v>18764</v>
      </c>
      <c r="F21516" s="121">
        <v>12.069000000000001</v>
      </c>
    </row>
    <row r="21517" spans="4:6" ht="15" customHeight="1">
      <c r="D21517" s="119" t="s">
        <v>18760</v>
      </c>
      <c r="E21517" s="46" t="s">
        <v>18762</v>
      </c>
      <c r="F21517" s="121">
        <v>6.2698</v>
      </c>
    </row>
    <row r="21518" spans="4:6" ht="15" customHeight="1">
      <c r="D21518" s="119" t="s">
        <v>18758</v>
      </c>
      <c r="E21518" s="46" t="s">
        <v>18760</v>
      </c>
      <c r="F21518" s="121">
        <v>1.0204</v>
      </c>
    </row>
    <row r="21519" spans="4:6" ht="15" customHeight="1">
      <c r="D21519" s="119" t="s">
        <v>18756</v>
      </c>
      <c r="E21519" s="46" t="s">
        <v>18758</v>
      </c>
      <c r="F21519" s="121">
        <v>1.2796000000000001</v>
      </c>
    </row>
    <row r="21520" spans="4:6" ht="15" customHeight="1">
      <c r="D21520" s="119" t="s">
        <v>18754</v>
      </c>
      <c r="E21520" s="46" t="s">
        <v>18756</v>
      </c>
      <c r="F21520" s="121">
        <v>1.3535999999999999</v>
      </c>
    </row>
    <row r="21521" spans="4:6" ht="15" customHeight="1">
      <c r="D21521" s="119" t="s">
        <v>18752</v>
      </c>
      <c r="E21521" s="46" t="s">
        <v>18754</v>
      </c>
      <c r="F21521" s="121">
        <v>0.54879999999999995</v>
      </c>
    </row>
    <row r="21522" spans="4:6" ht="15" customHeight="1">
      <c r="D21522" s="119" t="s">
        <v>18750</v>
      </c>
      <c r="E21522" s="46" t="s">
        <v>18752</v>
      </c>
      <c r="F21522" s="121">
        <v>0.69320000000000004</v>
      </c>
    </row>
    <row r="21523" spans="4:6" ht="15" customHeight="1">
      <c r="D21523" s="119" t="s">
        <v>18748</v>
      </c>
      <c r="E21523" s="46" t="s">
        <v>18750</v>
      </c>
      <c r="F21523" s="121">
        <v>1.9481999999999999</v>
      </c>
    </row>
    <row r="21524" spans="4:6" ht="15" customHeight="1">
      <c r="D21524" s="119" t="s">
        <v>18746</v>
      </c>
      <c r="E21524" s="46" t="s">
        <v>18748</v>
      </c>
      <c r="F21524" s="121">
        <v>19.802199999999999</v>
      </c>
    </row>
    <row r="21525" spans="4:6" ht="15" customHeight="1">
      <c r="D21525" s="119" t="s">
        <v>18744</v>
      </c>
      <c r="E21525" s="46" t="s">
        <v>18746</v>
      </c>
      <c r="F21525" s="121">
        <v>12.828200000000001</v>
      </c>
    </row>
    <row r="21526" spans="4:6" ht="15" customHeight="1">
      <c r="D21526" s="119" t="s">
        <v>18742</v>
      </c>
      <c r="E21526" s="46" t="s">
        <v>18744</v>
      </c>
      <c r="F21526" s="121">
        <v>1.4847999999999999</v>
      </c>
    </row>
    <row r="21527" spans="4:6" ht="15" customHeight="1">
      <c r="D21527" s="119" t="s">
        <v>18740</v>
      </c>
      <c r="E21527" s="46" t="s">
        <v>18742</v>
      </c>
      <c r="F21527" s="121">
        <v>1.0449999999999999</v>
      </c>
    </row>
    <row r="21528" spans="4:6" ht="15" customHeight="1">
      <c r="D21528" s="119" t="s">
        <v>18738</v>
      </c>
      <c r="E21528" s="46" t="s">
        <v>18740</v>
      </c>
      <c r="F21528" s="121">
        <v>1.6194</v>
      </c>
    </row>
    <row r="21529" spans="4:6" ht="15" customHeight="1">
      <c r="D21529" s="119" t="s">
        <v>18736</v>
      </c>
      <c r="E21529" s="46" t="s">
        <v>18738</v>
      </c>
      <c r="F21529" s="121">
        <v>2.9601999999999999</v>
      </c>
    </row>
    <row r="21530" spans="4:6" ht="15" customHeight="1">
      <c r="D21530" s="119" t="s">
        <v>18734</v>
      </c>
      <c r="E21530" s="46" t="s">
        <v>18736</v>
      </c>
      <c r="F21530" s="121">
        <v>16.860199999999999</v>
      </c>
    </row>
    <row r="21531" spans="4:6" ht="15" customHeight="1">
      <c r="D21531" s="119" t="s">
        <v>18732</v>
      </c>
      <c r="E21531" s="46" t="s">
        <v>18734</v>
      </c>
      <c r="F21531" s="121">
        <v>1.7654000000000001</v>
      </c>
    </row>
    <row r="21532" spans="4:6" ht="15" customHeight="1">
      <c r="D21532" s="119" t="s">
        <v>18730</v>
      </c>
      <c r="E21532" s="46" t="s">
        <v>18732</v>
      </c>
      <c r="F21532" s="121">
        <v>1.2262</v>
      </c>
    </row>
    <row r="21533" spans="4:6" ht="15" customHeight="1">
      <c r="D21533" s="119" t="s">
        <v>18728</v>
      </c>
      <c r="E21533" s="46" t="s">
        <v>18730</v>
      </c>
      <c r="F21533" s="121">
        <v>1.7465999999999999</v>
      </c>
    </row>
    <row r="21534" spans="4:6" ht="15" customHeight="1">
      <c r="D21534" s="119" t="s">
        <v>18726</v>
      </c>
      <c r="E21534" s="46" t="s">
        <v>18728</v>
      </c>
      <c r="F21534" s="121">
        <v>3.6236000000000002</v>
      </c>
    </row>
    <row r="21535" spans="4:6" ht="15" customHeight="1">
      <c r="D21535" s="119" t="s">
        <v>8973</v>
      </c>
      <c r="E21535" s="46" t="s">
        <v>18726</v>
      </c>
      <c r="F21535" s="121">
        <v>3.3445999999999998</v>
      </c>
    </row>
    <row r="21536" spans="4:6" ht="15" customHeight="1">
      <c r="D21536" s="119" t="s">
        <v>8976</v>
      </c>
      <c r="E21536" s="46" t="s">
        <v>8973</v>
      </c>
      <c r="F21536" s="121">
        <v>3.8092000000000001</v>
      </c>
    </row>
    <row r="21537" spans="4:6" ht="15" customHeight="1">
      <c r="D21537" s="119" t="s">
        <v>8979</v>
      </c>
      <c r="E21537" s="46" t="s">
        <v>8976</v>
      </c>
      <c r="F21537" s="121">
        <v>7.0609999999999999</v>
      </c>
    </row>
    <row r="21538" spans="4:6" ht="15" customHeight="1">
      <c r="D21538" s="119" t="s">
        <v>18721</v>
      </c>
      <c r="E21538" s="46" t="s">
        <v>8979</v>
      </c>
      <c r="F21538" s="121">
        <v>1.6978</v>
      </c>
    </row>
    <row r="21539" spans="4:6" ht="15" customHeight="1">
      <c r="D21539" s="119" t="s">
        <v>18719</v>
      </c>
      <c r="E21539" s="46" t="s">
        <v>18721</v>
      </c>
      <c r="F21539" s="121">
        <v>32.310600000000001</v>
      </c>
    </row>
    <row r="21540" spans="4:6" ht="15" customHeight="1">
      <c r="D21540" s="119" t="s">
        <v>18717</v>
      </c>
      <c r="E21540" s="46" t="s">
        <v>18719</v>
      </c>
      <c r="F21540" s="121">
        <v>6.8822000000000001</v>
      </c>
    </row>
    <row r="21541" spans="4:6" ht="15" customHeight="1">
      <c r="D21541" s="119" t="s">
        <v>18715</v>
      </c>
      <c r="E21541" s="46" t="s">
        <v>18717</v>
      </c>
      <c r="F21541" s="121">
        <v>5.8346</v>
      </c>
    </row>
    <row r="21542" spans="4:6" ht="15" customHeight="1">
      <c r="D21542" s="119" t="s">
        <v>18713</v>
      </c>
      <c r="E21542" s="46" t="s">
        <v>18715</v>
      </c>
      <c r="F21542" s="121">
        <v>10.8414</v>
      </c>
    </row>
    <row r="21543" spans="4:6" ht="15" customHeight="1">
      <c r="D21543" s="119" t="s">
        <v>18711</v>
      </c>
      <c r="E21543" s="46" t="s">
        <v>18713</v>
      </c>
      <c r="F21543" s="121">
        <v>3.2629999999999999</v>
      </c>
    </row>
    <row r="21544" spans="4:6" ht="15" customHeight="1">
      <c r="D21544" s="119" t="s">
        <v>18709</v>
      </c>
      <c r="E21544" s="46" t="s">
        <v>18711</v>
      </c>
      <c r="F21544" s="121">
        <v>3.3439999999999999</v>
      </c>
    </row>
    <row r="21545" spans="4:6" ht="15" customHeight="1">
      <c r="D21545" s="119" t="s">
        <v>18707</v>
      </c>
      <c r="E21545" s="46" t="s">
        <v>18709</v>
      </c>
      <c r="F21545" s="121">
        <v>7.7930000000000001</v>
      </c>
    </row>
    <row r="21546" spans="4:6" ht="15" customHeight="1">
      <c r="D21546" s="119" t="s">
        <v>8982</v>
      </c>
      <c r="E21546" s="46" t="s">
        <v>18707</v>
      </c>
      <c r="F21546" s="121">
        <v>2.7873999999999999</v>
      </c>
    </row>
    <row r="21547" spans="4:6" ht="15" customHeight="1">
      <c r="D21547" s="119" t="s">
        <v>8984</v>
      </c>
      <c r="E21547" s="46" t="s">
        <v>8982</v>
      </c>
      <c r="F21547" s="121">
        <v>2.7873999999999999</v>
      </c>
    </row>
    <row r="21548" spans="4:6" ht="15" customHeight="1">
      <c r="D21548" s="119" t="s">
        <v>8987</v>
      </c>
      <c r="E21548" s="46" t="s">
        <v>8984</v>
      </c>
      <c r="F21548" s="121">
        <v>5.4816000000000003</v>
      </c>
    </row>
    <row r="21549" spans="4:6" ht="15" customHeight="1">
      <c r="D21549" s="119" t="s">
        <v>8990</v>
      </c>
      <c r="E21549" s="46" t="s">
        <v>8987</v>
      </c>
      <c r="F21549" s="121">
        <v>5.4816000000000003</v>
      </c>
    </row>
    <row r="21550" spans="4:6" ht="15" customHeight="1">
      <c r="D21550" s="119" t="s">
        <v>8993</v>
      </c>
      <c r="E21550" s="46" t="s">
        <v>8990</v>
      </c>
      <c r="F21550" s="121">
        <v>3.6274000000000002</v>
      </c>
    </row>
    <row r="21551" spans="4:6" ht="15" customHeight="1">
      <c r="D21551" s="119" t="s">
        <v>8996</v>
      </c>
      <c r="E21551" s="46" t="s">
        <v>8993</v>
      </c>
      <c r="F21551" s="121">
        <v>3.7364000000000002</v>
      </c>
    </row>
    <row r="21552" spans="4:6" ht="15" customHeight="1">
      <c r="D21552" s="119" t="s">
        <v>8999</v>
      </c>
      <c r="E21552" s="46" t="s">
        <v>8996</v>
      </c>
      <c r="F21552" s="121">
        <v>3.6343999999999999</v>
      </c>
    </row>
    <row r="21553" spans="4:6" ht="15" customHeight="1">
      <c r="D21553" s="119" t="s">
        <v>9002</v>
      </c>
      <c r="E21553" s="46" t="s">
        <v>8999</v>
      </c>
      <c r="F21553" s="121">
        <v>3.8984000000000001</v>
      </c>
    </row>
    <row r="21554" spans="4:6" ht="15" customHeight="1">
      <c r="D21554" s="119" t="s">
        <v>9005</v>
      </c>
      <c r="E21554" s="46" t="s">
        <v>9002</v>
      </c>
      <c r="F21554" s="121">
        <v>9.7918000000000003</v>
      </c>
    </row>
    <row r="21555" spans="4:6" ht="15" customHeight="1">
      <c r="D21555" s="119" t="s">
        <v>18697</v>
      </c>
      <c r="E21555" s="46" t="s">
        <v>9005</v>
      </c>
      <c r="F21555" s="121">
        <v>2.5857999999999999</v>
      </c>
    </row>
    <row r="21556" spans="4:6" ht="15" customHeight="1">
      <c r="D21556" s="119" t="s">
        <v>18695</v>
      </c>
      <c r="E21556" s="46" t="s">
        <v>18697</v>
      </c>
      <c r="F21556" s="121">
        <v>3.484</v>
      </c>
    </row>
    <row r="21557" spans="4:6" ht="15" customHeight="1">
      <c r="D21557" s="119" t="s">
        <v>9008</v>
      </c>
      <c r="E21557" s="46" t="s">
        <v>18695</v>
      </c>
      <c r="F21557" s="121">
        <v>8.6026000000000007</v>
      </c>
    </row>
    <row r="21558" spans="4:6" ht="15" customHeight="1">
      <c r="D21558" s="119" t="s">
        <v>18692</v>
      </c>
      <c r="E21558" s="46" t="s">
        <v>9008</v>
      </c>
      <c r="F21558" s="121">
        <v>3.2513999999999998</v>
      </c>
    </row>
    <row r="21559" spans="4:6" ht="15" customHeight="1">
      <c r="D21559" s="119" t="s">
        <v>18690</v>
      </c>
      <c r="E21559" s="46" t="s">
        <v>18692</v>
      </c>
      <c r="F21559" s="121">
        <v>2.2772000000000001</v>
      </c>
    </row>
    <row r="21560" spans="4:6" ht="15" customHeight="1">
      <c r="D21560" s="119" t="s">
        <v>18688</v>
      </c>
      <c r="E21560" s="46" t="s">
        <v>18690</v>
      </c>
      <c r="F21560" s="121">
        <v>1.7712000000000001</v>
      </c>
    </row>
    <row r="21561" spans="4:6" ht="15" customHeight="1">
      <c r="D21561" s="119" t="s">
        <v>18686</v>
      </c>
      <c r="E21561" s="46" t="s">
        <v>18688</v>
      </c>
      <c r="F21561" s="121">
        <v>5.5941999999999998</v>
      </c>
    </row>
    <row r="21562" spans="4:6" ht="15" customHeight="1">
      <c r="D21562" s="119" t="s">
        <v>18684</v>
      </c>
      <c r="E21562" s="46" t="s">
        <v>18686</v>
      </c>
      <c r="F21562" s="121">
        <v>76.768000000000001</v>
      </c>
    </row>
    <row r="21563" spans="4:6" ht="15" customHeight="1">
      <c r="D21563" s="119" t="s">
        <v>31127</v>
      </c>
      <c r="E21563" s="46" t="s">
        <v>18684</v>
      </c>
      <c r="F21563" s="121">
        <v>33.6768</v>
      </c>
    </row>
    <row r="21564" spans="4:6" ht="15" customHeight="1">
      <c r="D21564" s="119" t="s">
        <v>31125</v>
      </c>
      <c r="E21564" s="46" t="s">
        <v>31127</v>
      </c>
      <c r="F21564" s="121">
        <v>77.980400000000003</v>
      </c>
    </row>
    <row r="21565" spans="4:6" ht="15" customHeight="1">
      <c r="D21565" s="119" t="s">
        <v>31123</v>
      </c>
      <c r="E21565" s="46" t="s">
        <v>31125</v>
      </c>
      <c r="F21565" s="121">
        <v>69.124799999999993</v>
      </c>
    </row>
    <row r="21566" spans="4:6" ht="15" customHeight="1">
      <c r="D21566" s="119" t="s">
        <v>31121</v>
      </c>
      <c r="E21566" s="46" t="s">
        <v>31123</v>
      </c>
      <c r="F21566" s="121">
        <v>56.296599999999998</v>
      </c>
    </row>
    <row r="21567" spans="4:6" ht="15" customHeight="1">
      <c r="D21567" s="119" t="s">
        <v>31119</v>
      </c>
      <c r="E21567" s="46" t="s">
        <v>31121</v>
      </c>
      <c r="F21567" s="121">
        <v>138.452</v>
      </c>
    </row>
    <row r="21568" spans="4:6" ht="15" customHeight="1">
      <c r="D21568" s="119" t="s">
        <v>31117</v>
      </c>
      <c r="E21568" s="46" t="s">
        <v>31119</v>
      </c>
      <c r="F21568" s="121">
        <v>110.49339999999999</v>
      </c>
    </row>
    <row r="21569" spans="4:6" ht="15" customHeight="1">
      <c r="D21569" s="119" t="s">
        <v>31115</v>
      </c>
      <c r="E21569" s="46" t="s">
        <v>31117</v>
      </c>
      <c r="F21569" s="121">
        <v>39.673400000000001</v>
      </c>
    </row>
    <row r="21570" spans="4:6" ht="15" customHeight="1">
      <c r="D21570" s="119" t="s">
        <v>31113</v>
      </c>
      <c r="E21570" s="46" t="s">
        <v>31115</v>
      </c>
      <c r="F21570" s="121">
        <v>181.69280000000001</v>
      </c>
    </row>
    <row r="21571" spans="4:6" ht="15" customHeight="1">
      <c r="D21571" s="119" t="s">
        <v>31111</v>
      </c>
      <c r="E21571" s="46" t="s">
        <v>31113</v>
      </c>
      <c r="F21571" s="121">
        <v>286.56920000000002</v>
      </c>
    </row>
    <row r="21572" spans="4:6" ht="15" customHeight="1">
      <c r="D21572" s="119" t="s">
        <v>31145</v>
      </c>
      <c r="E21572" s="46" t="s">
        <v>31111</v>
      </c>
      <c r="F21572" s="121">
        <v>28.717600000000001</v>
      </c>
    </row>
    <row r="21573" spans="4:6" ht="15" customHeight="1">
      <c r="D21573" s="119" t="s">
        <v>31143</v>
      </c>
      <c r="E21573" s="46" t="s">
        <v>31145</v>
      </c>
      <c r="F21573" s="121">
        <v>74.159800000000004</v>
      </c>
    </row>
    <row r="21574" spans="4:6" ht="15" customHeight="1">
      <c r="D21574" s="119" t="s">
        <v>31141</v>
      </c>
      <c r="E21574" s="46" t="s">
        <v>31143</v>
      </c>
      <c r="F21574" s="121">
        <v>64.697000000000003</v>
      </c>
    </row>
    <row r="21575" spans="4:6" ht="15" customHeight="1">
      <c r="D21575" s="119" t="s">
        <v>31139</v>
      </c>
      <c r="E21575" s="46" t="s">
        <v>31141</v>
      </c>
      <c r="F21575" s="121">
        <v>51.438800000000001</v>
      </c>
    </row>
    <row r="21576" spans="4:6" ht="15" customHeight="1">
      <c r="D21576" s="119" t="s">
        <v>31137</v>
      </c>
      <c r="E21576" s="46" t="s">
        <v>31139</v>
      </c>
      <c r="F21576" s="121">
        <v>131.29140000000001</v>
      </c>
    </row>
    <row r="21577" spans="4:6" ht="15" customHeight="1">
      <c r="D21577" s="119" t="s">
        <v>31135</v>
      </c>
      <c r="E21577" s="46" t="s">
        <v>31137</v>
      </c>
      <c r="F21577" s="121">
        <v>101.7388</v>
      </c>
    </row>
    <row r="21578" spans="4:6" ht="15" customHeight="1">
      <c r="D21578" s="119" t="s">
        <v>31133</v>
      </c>
      <c r="E21578" s="46" t="s">
        <v>31135</v>
      </c>
      <c r="F21578" s="121">
        <v>34.815399999999997</v>
      </c>
    </row>
    <row r="21579" spans="4:6" ht="15" customHeight="1">
      <c r="D21579" s="119" t="s">
        <v>31131</v>
      </c>
      <c r="E21579" s="46" t="s">
        <v>31133</v>
      </c>
      <c r="F21579" s="121">
        <v>175.79740000000001</v>
      </c>
    </row>
    <row r="21580" spans="4:6" ht="15" customHeight="1">
      <c r="D21580" s="119" t="s">
        <v>31129</v>
      </c>
      <c r="E21580" s="46" t="s">
        <v>31131</v>
      </c>
      <c r="F21580" s="121">
        <v>247.55359999999999</v>
      </c>
    </row>
    <row r="21581" spans="4:6" ht="15" customHeight="1">
      <c r="D21581" s="119" t="s">
        <v>8560</v>
      </c>
      <c r="E21581" s="46" t="s">
        <v>31129</v>
      </c>
      <c r="F21581" s="121">
        <v>34.7346</v>
      </c>
    </row>
    <row r="21582" spans="4:6" ht="15" customHeight="1">
      <c r="D21582" s="119" t="s">
        <v>8563</v>
      </c>
      <c r="E21582" s="46" t="s">
        <v>8560</v>
      </c>
      <c r="F21582" s="121">
        <v>83.471000000000004</v>
      </c>
    </row>
    <row r="21583" spans="4:6" ht="15" customHeight="1">
      <c r="D21583" s="119" t="s">
        <v>8569</v>
      </c>
      <c r="E21583" s="46" t="s">
        <v>8563</v>
      </c>
      <c r="F21583" s="121">
        <v>78.820400000000006</v>
      </c>
    </row>
    <row r="21584" spans="4:6" ht="15" customHeight="1">
      <c r="D21584" s="119" t="s">
        <v>8572</v>
      </c>
      <c r="E21584" s="46" t="s">
        <v>8569</v>
      </c>
      <c r="F21584" s="121">
        <v>61.453400000000002</v>
      </c>
    </row>
    <row r="21585" spans="4:6" ht="15" customHeight="1">
      <c r="D21585" s="119" t="s">
        <v>31153</v>
      </c>
      <c r="E21585" s="46" t="s">
        <v>8572</v>
      </c>
      <c r="F21585" s="121">
        <v>153.11439999999999</v>
      </c>
    </row>
    <row r="21586" spans="4:6" ht="15" customHeight="1">
      <c r="D21586" s="119" t="s">
        <v>8575</v>
      </c>
      <c r="E21586" s="46" t="s">
        <v>31153</v>
      </c>
      <c r="F21586" s="121">
        <v>113.8156</v>
      </c>
    </row>
    <row r="21587" spans="4:6" ht="15" customHeight="1">
      <c r="D21587" s="119" t="s">
        <v>8581</v>
      </c>
      <c r="E21587" s="46" t="s">
        <v>8575</v>
      </c>
      <c r="F21587" s="121">
        <v>42.628799999999998</v>
      </c>
    </row>
    <row r="21588" spans="4:6" ht="15" customHeight="1">
      <c r="D21588" s="119" t="s">
        <v>31149</v>
      </c>
      <c r="E21588" s="46" t="s">
        <v>8581</v>
      </c>
      <c r="F21588" s="121">
        <v>192.14259999999999</v>
      </c>
    </row>
    <row r="21589" spans="4:6" ht="15" customHeight="1">
      <c r="D21589" s="119" t="s">
        <v>31147</v>
      </c>
      <c r="E21589" s="46" t="s">
        <v>31149</v>
      </c>
      <c r="F21589" s="121">
        <v>261.11559999999997</v>
      </c>
    </row>
    <row r="21590" spans="4:6" ht="15" customHeight="1">
      <c r="D21590" s="119" t="s">
        <v>31188</v>
      </c>
      <c r="E21590" s="46" t="s">
        <v>31147</v>
      </c>
      <c r="F21590" s="121">
        <v>2.0407999999999999</v>
      </c>
    </row>
    <row r="21591" spans="4:6" ht="15" customHeight="1">
      <c r="D21591" s="119" t="s">
        <v>31186</v>
      </c>
      <c r="E21591" s="46" t="s">
        <v>31188</v>
      </c>
      <c r="F21591" s="121">
        <v>2.6688000000000001</v>
      </c>
    </row>
    <row r="21592" spans="4:6" ht="15" customHeight="1">
      <c r="D21592" s="119" t="s">
        <v>31184</v>
      </c>
      <c r="E21592" s="46" t="s">
        <v>31186</v>
      </c>
      <c r="F21592" s="121">
        <v>1.827</v>
      </c>
    </row>
    <row r="21593" spans="4:6" ht="15" customHeight="1">
      <c r="D21593" s="119" t="s">
        <v>31182</v>
      </c>
      <c r="E21593" s="46" t="s">
        <v>31184</v>
      </c>
      <c r="F21593" s="121">
        <v>6.2283999999999997</v>
      </c>
    </row>
    <row r="21594" spans="4:6" ht="15" customHeight="1">
      <c r="D21594" s="119" t="s">
        <v>31180</v>
      </c>
      <c r="E21594" s="46" t="s">
        <v>31182</v>
      </c>
      <c r="F21594" s="121">
        <v>3.1756000000000002</v>
      </c>
    </row>
    <row r="21595" spans="4:6" ht="15" customHeight="1">
      <c r="D21595" s="119" t="s">
        <v>31178</v>
      </c>
      <c r="E21595" s="46" t="s">
        <v>31180</v>
      </c>
      <c r="F21595" s="121">
        <v>7.2034000000000002</v>
      </c>
    </row>
    <row r="21596" spans="4:6" ht="15" customHeight="1">
      <c r="D21596" s="119" t="s">
        <v>31176</v>
      </c>
      <c r="E21596" s="46" t="s">
        <v>31178</v>
      </c>
      <c r="F21596" s="121">
        <v>4.7843999999999998</v>
      </c>
    </row>
    <row r="21597" spans="4:6" ht="15" customHeight="1">
      <c r="D21597" s="119" t="s">
        <v>31174</v>
      </c>
      <c r="E21597" s="46" t="s">
        <v>31176</v>
      </c>
      <c r="F21597" s="121">
        <v>14.7784</v>
      </c>
    </row>
    <row r="21598" spans="4:6" ht="15" customHeight="1">
      <c r="D21598" s="119" t="s">
        <v>31172</v>
      </c>
      <c r="E21598" s="46" t="s">
        <v>31174</v>
      </c>
      <c r="F21598" s="121">
        <v>20.006599999999999</v>
      </c>
    </row>
    <row r="21599" spans="4:6" ht="15" customHeight="1">
      <c r="D21599" s="119" t="s">
        <v>31170</v>
      </c>
      <c r="E21599" s="46" t="s">
        <v>31172</v>
      </c>
      <c r="F21599" s="121">
        <v>2.4316</v>
      </c>
    </row>
    <row r="21600" spans="4:6" ht="15" customHeight="1">
      <c r="D21600" s="119" t="s">
        <v>31168</v>
      </c>
      <c r="E21600" s="46" t="s">
        <v>31170</v>
      </c>
      <c r="F21600" s="121">
        <v>3.2968000000000002</v>
      </c>
    </row>
    <row r="21601" spans="4:6" ht="15" customHeight="1">
      <c r="D21601" s="119" t="s">
        <v>31166</v>
      </c>
      <c r="E21601" s="46" t="s">
        <v>31168</v>
      </c>
      <c r="F21601" s="121">
        <v>6.7404000000000002</v>
      </c>
    </row>
    <row r="21602" spans="4:6" ht="15" customHeight="1">
      <c r="D21602" s="119" t="s">
        <v>31164</v>
      </c>
      <c r="E21602" s="46" t="s">
        <v>31166</v>
      </c>
      <c r="F21602" s="121">
        <v>9.3293999999999997</v>
      </c>
    </row>
    <row r="21603" spans="4:6" ht="15" customHeight="1">
      <c r="D21603" s="119" t="s">
        <v>31162</v>
      </c>
      <c r="E21603" s="46" t="s">
        <v>31164</v>
      </c>
      <c r="F21603" s="121">
        <v>1.6739999999999999</v>
      </c>
    </row>
    <row r="21604" spans="4:6" ht="15" customHeight="1">
      <c r="D21604" s="119" t="s">
        <v>5045</v>
      </c>
      <c r="E21604" s="46" t="s">
        <v>31162</v>
      </c>
      <c r="F21604" s="121">
        <v>3.5994000000000002</v>
      </c>
    </row>
    <row r="21605" spans="4:6" ht="15" customHeight="1">
      <c r="D21605" s="119" t="s">
        <v>5048</v>
      </c>
      <c r="E21605" s="46" t="s">
        <v>5045</v>
      </c>
      <c r="F21605" s="121">
        <v>4.9062000000000001</v>
      </c>
    </row>
    <row r="21606" spans="4:6" ht="15" customHeight="1">
      <c r="D21606" s="119" t="s">
        <v>5053</v>
      </c>
      <c r="E21606" s="46" t="s">
        <v>5048</v>
      </c>
      <c r="F21606" s="121">
        <v>9.0389999999999997</v>
      </c>
    </row>
    <row r="21607" spans="4:6" ht="15" customHeight="1">
      <c r="D21607" s="119" t="s">
        <v>31204</v>
      </c>
      <c r="E21607" s="46" t="s">
        <v>5053</v>
      </c>
      <c r="F21607" s="121">
        <v>1.6497999999999999</v>
      </c>
    </row>
    <row r="21608" spans="4:6" ht="15" customHeight="1">
      <c r="D21608" s="119" t="s">
        <v>31202</v>
      </c>
      <c r="E21608" s="46" t="s">
        <v>31204</v>
      </c>
      <c r="F21608" s="121">
        <v>2.4630000000000001</v>
      </c>
    </row>
    <row r="21609" spans="4:6" ht="15" customHeight="1">
      <c r="D21609" s="119" t="s">
        <v>31200</v>
      </c>
      <c r="E21609" s="46" t="s">
        <v>31202</v>
      </c>
      <c r="F21609" s="121">
        <v>4.2755999999999998</v>
      </c>
    </row>
    <row r="21610" spans="4:6" ht="15" customHeight="1">
      <c r="D21610" s="119" t="s">
        <v>31198</v>
      </c>
      <c r="E21610" s="46" t="s">
        <v>31200</v>
      </c>
      <c r="F21610" s="121">
        <v>6.5293999999999999</v>
      </c>
    </row>
    <row r="21611" spans="4:6" ht="15" customHeight="1">
      <c r="D21611" s="119" t="s">
        <v>31196</v>
      </c>
      <c r="E21611" s="46" t="s">
        <v>31198</v>
      </c>
      <c r="F21611" s="121">
        <v>2.1145999999999998</v>
      </c>
    </row>
    <row r="21612" spans="4:6" ht="15" customHeight="1">
      <c r="D21612" s="119" t="s">
        <v>31194</v>
      </c>
      <c r="E21612" s="46" t="s">
        <v>31196</v>
      </c>
      <c r="F21612" s="121">
        <v>3.2995999999999999</v>
      </c>
    </row>
    <row r="21613" spans="4:6" ht="15" customHeight="1">
      <c r="D21613" s="119" t="s">
        <v>31192</v>
      </c>
      <c r="E21613" s="46" t="s">
        <v>31194</v>
      </c>
      <c r="F21613" s="121">
        <v>5.3444000000000003</v>
      </c>
    </row>
    <row r="21614" spans="4:6" ht="15" customHeight="1">
      <c r="D21614" s="119" t="s">
        <v>31190</v>
      </c>
      <c r="E21614" s="46" t="s">
        <v>31192</v>
      </c>
      <c r="F21614" s="121">
        <v>8.7135999999999996</v>
      </c>
    </row>
    <row r="21615" spans="4:6" ht="15" customHeight="1">
      <c r="D21615" s="119" t="s">
        <v>31189</v>
      </c>
      <c r="E21615" s="46" t="s">
        <v>31190</v>
      </c>
      <c r="F21615" s="121">
        <v>2.6720000000000002</v>
      </c>
    </row>
    <row r="21616" spans="4:6" ht="15" customHeight="1">
      <c r="D21616" s="119" t="s">
        <v>31212</v>
      </c>
      <c r="E21616" s="46" t="s">
        <v>31189</v>
      </c>
      <c r="F21616" s="121">
        <v>1.788</v>
      </c>
    </row>
    <row r="21617" spans="4:6" ht="15" customHeight="1">
      <c r="D21617" s="119" t="s">
        <v>31210</v>
      </c>
      <c r="E21617" s="46" t="s">
        <v>31212</v>
      </c>
      <c r="F21617" s="121">
        <v>2.4834000000000001</v>
      </c>
    </row>
    <row r="21618" spans="4:6" ht="15" customHeight="1">
      <c r="D21618" s="119" t="s">
        <v>31208</v>
      </c>
      <c r="E21618" s="46" t="s">
        <v>31210</v>
      </c>
      <c r="F21618" s="121">
        <v>4.2713999999999999</v>
      </c>
    </row>
    <row r="21619" spans="4:6" ht="15" customHeight="1">
      <c r="D21619" s="119" t="s">
        <v>31206</v>
      </c>
      <c r="E21619" s="46" t="s">
        <v>31208</v>
      </c>
      <c r="F21619" s="121">
        <v>6.9531999999999998</v>
      </c>
    </row>
    <row r="21620" spans="4:6" ht="15" customHeight="1">
      <c r="D21620" s="119" t="s">
        <v>31233</v>
      </c>
      <c r="E21620" s="46" t="s">
        <v>31206</v>
      </c>
      <c r="F21620" s="121">
        <v>1.3011999999999999</v>
      </c>
    </row>
    <row r="21621" spans="4:6" ht="15" customHeight="1">
      <c r="D21621" s="119" t="s">
        <v>31231</v>
      </c>
      <c r="E21621" s="46" t="s">
        <v>31233</v>
      </c>
      <c r="F21621" s="121">
        <v>1.9032</v>
      </c>
    </row>
    <row r="21622" spans="4:6" ht="15" customHeight="1">
      <c r="D21622" s="119" t="s">
        <v>34301</v>
      </c>
      <c r="E21622" s="46" t="s">
        <v>31231</v>
      </c>
      <c r="F21622" s="121">
        <v>75.5184</v>
      </c>
    </row>
    <row r="21623" spans="4:6" ht="15" customHeight="1">
      <c r="D21623" s="119" t="s">
        <v>31229</v>
      </c>
      <c r="E21623" s="46" t="s">
        <v>34301</v>
      </c>
      <c r="F21623" s="121">
        <v>1.0456000000000001</v>
      </c>
    </row>
    <row r="21624" spans="4:6" ht="15" customHeight="1">
      <c r="D21624" s="119" t="s">
        <v>31228</v>
      </c>
      <c r="E21624" s="46" t="s">
        <v>31229</v>
      </c>
      <c r="F21624" s="121">
        <v>1.8544</v>
      </c>
    </row>
    <row r="21625" spans="4:6" ht="15" customHeight="1">
      <c r="D21625" s="119" t="s">
        <v>31226</v>
      </c>
      <c r="E21625" s="46" t="s">
        <v>31228</v>
      </c>
      <c r="F21625" s="121">
        <v>2.9765999999999999</v>
      </c>
    </row>
    <row r="21626" spans="4:6" ht="15" customHeight="1">
      <c r="D21626" s="119" t="s">
        <v>31224</v>
      </c>
      <c r="E21626" s="46" t="s">
        <v>31226</v>
      </c>
      <c r="F21626" s="121">
        <v>2.7570000000000001</v>
      </c>
    </row>
    <row r="21627" spans="4:6" ht="15" customHeight="1">
      <c r="D21627" s="119" t="s">
        <v>31223</v>
      </c>
      <c r="E21627" s="46" t="s">
        <v>31224</v>
      </c>
      <c r="F21627" s="121">
        <v>4.9261999999999997</v>
      </c>
    </row>
    <row r="21628" spans="4:6" ht="15" customHeight="1">
      <c r="D21628" s="119" t="s">
        <v>8386</v>
      </c>
      <c r="E21628" s="46" t="s">
        <v>31223</v>
      </c>
      <c r="F21628" s="121">
        <v>1.2667999999999999</v>
      </c>
    </row>
    <row r="21629" spans="4:6" ht="15" customHeight="1">
      <c r="D21629" s="119" t="s">
        <v>8389</v>
      </c>
      <c r="E21629" s="46" t="s">
        <v>8386</v>
      </c>
      <c r="F21629" s="121">
        <v>1.8042</v>
      </c>
    </row>
    <row r="21630" spans="4:6" ht="15" customHeight="1">
      <c r="D21630" s="119" t="s">
        <v>35646</v>
      </c>
      <c r="E21630" s="46" t="s">
        <v>8389</v>
      </c>
      <c r="F21630" s="121">
        <v>1.8042</v>
      </c>
    </row>
    <row r="21631" spans="4:6" ht="15" customHeight="1">
      <c r="D21631" s="119" t="s">
        <v>35647</v>
      </c>
      <c r="E21631" s="46" t="s">
        <v>35646</v>
      </c>
      <c r="F21631" s="121">
        <v>1.8042</v>
      </c>
    </row>
    <row r="21632" spans="4:6" ht="15" customHeight="1">
      <c r="D21632" s="119" t="s">
        <v>34303</v>
      </c>
      <c r="E21632" s="46" t="s">
        <v>35647</v>
      </c>
      <c r="F21632" s="121">
        <v>51.120199999999997</v>
      </c>
    </row>
    <row r="21633" spans="4:10" ht="15" customHeight="1">
      <c r="D21633" s="119" t="s">
        <v>8395</v>
      </c>
      <c r="E21633" s="46" t="s">
        <v>34303</v>
      </c>
      <c r="F21633" s="121">
        <v>1.6173999999999999</v>
      </c>
    </row>
    <row r="21634" spans="4:10" ht="15" customHeight="1">
      <c r="D21634" s="119" t="s">
        <v>8398</v>
      </c>
      <c r="E21634" s="46" t="s">
        <v>8395</v>
      </c>
      <c r="F21634" s="121">
        <v>2.0655999999999999</v>
      </c>
    </row>
    <row r="21635" spans="4:10" ht="15" customHeight="1">
      <c r="D21635" s="119" t="s">
        <v>35648</v>
      </c>
      <c r="E21635" s="46" t="s">
        <v>8398</v>
      </c>
      <c r="F21635" s="121">
        <v>2.0655999999999999</v>
      </c>
    </row>
    <row r="21636" spans="4:10" ht="15" customHeight="1">
      <c r="D21636" s="119" t="s">
        <v>35649</v>
      </c>
      <c r="E21636" s="46" t="s">
        <v>35648</v>
      </c>
      <c r="F21636" s="121">
        <v>2.0655999999999999</v>
      </c>
    </row>
    <row r="21637" spans="4:10" ht="15" customHeight="1">
      <c r="D21637" s="119" t="s">
        <v>8404</v>
      </c>
      <c r="E21637" s="46" t="s">
        <v>35649</v>
      </c>
      <c r="F21637" s="121">
        <v>3.1107999999999998</v>
      </c>
    </row>
    <row r="21638" spans="4:10" ht="15" customHeight="1">
      <c r="D21638" s="119" t="s">
        <v>8407</v>
      </c>
      <c r="E21638" s="46" t="s">
        <v>8404</v>
      </c>
      <c r="F21638" s="121">
        <v>5.0342000000000002</v>
      </c>
    </row>
    <row r="21639" spans="4:10" ht="15" customHeight="1">
      <c r="D21639" s="119" t="s">
        <v>35650</v>
      </c>
      <c r="E21639" s="46" t="s">
        <v>8407</v>
      </c>
      <c r="F21639" s="121">
        <v>5.0342000000000002</v>
      </c>
    </row>
    <row r="21640" spans="4:10" ht="15" customHeight="1">
      <c r="D21640" s="119" t="s">
        <v>35651</v>
      </c>
      <c r="E21640" s="46" t="s">
        <v>35650</v>
      </c>
      <c r="F21640" s="121">
        <v>5.0342000000000002</v>
      </c>
    </row>
    <row r="21641" spans="4:10" ht="15" customHeight="1">
      <c r="D21641" s="119" t="s">
        <v>8413</v>
      </c>
      <c r="E21641" s="46" t="s">
        <v>35651</v>
      </c>
      <c r="F21641" s="121">
        <v>4.5541999999999998</v>
      </c>
    </row>
    <row r="21642" spans="4:10" ht="15" customHeight="1">
      <c r="D21642" s="119" t="s">
        <v>8416</v>
      </c>
      <c r="E21642" s="46" t="s">
        <v>8413</v>
      </c>
      <c r="F21642" s="121">
        <v>8.1050000000000004</v>
      </c>
      <c r="H21642" s="47"/>
      <c r="I21642" s="47"/>
      <c r="J21642" s="47"/>
    </row>
    <row r="21643" spans="4:10" ht="15" customHeight="1">
      <c r="D21643" s="119" t="s">
        <v>35652</v>
      </c>
      <c r="E21643" s="46" t="s">
        <v>8416</v>
      </c>
      <c r="F21643" s="121">
        <v>8.1050000000000004</v>
      </c>
      <c r="H21643" s="47"/>
      <c r="I21643" s="47"/>
      <c r="J21643" s="47"/>
    </row>
    <row r="21644" spans="4:10" ht="15" customHeight="1">
      <c r="D21644" s="119" t="s">
        <v>35653</v>
      </c>
      <c r="E21644" s="46" t="s">
        <v>35652</v>
      </c>
      <c r="F21644" s="121">
        <v>8.1050000000000004</v>
      </c>
      <c r="H21644" s="47"/>
      <c r="I21644" s="47"/>
      <c r="J21644" s="47"/>
    </row>
    <row r="21645" spans="4:10" ht="15" customHeight="1">
      <c r="D21645" s="119" t="s">
        <v>31214</v>
      </c>
      <c r="E21645" s="46" t="s">
        <v>35653</v>
      </c>
      <c r="F21645" s="121">
        <v>1.2125999999999999</v>
      </c>
      <c r="H21645" s="47"/>
      <c r="I21645" s="47"/>
      <c r="J21645" s="47"/>
    </row>
    <row r="21646" spans="4:10" ht="15" customHeight="1">
      <c r="D21646" s="119" t="s">
        <v>34305</v>
      </c>
      <c r="E21646" s="46" t="s">
        <v>31214</v>
      </c>
      <c r="F21646" s="120"/>
      <c r="H21646" s="47"/>
      <c r="I21646" s="47"/>
      <c r="J21646" s="47"/>
    </row>
    <row r="21647" spans="4:10" ht="15" customHeight="1">
      <c r="D21647" s="119" t="s">
        <v>35915</v>
      </c>
      <c r="E21647" s="46" t="s">
        <v>34305</v>
      </c>
      <c r="F21647" s="121">
        <v>2.9117999999999999</v>
      </c>
      <c r="H21647" s="47"/>
      <c r="I21647" s="47"/>
      <c r="J21647" s="47"/>
    </row>
    <row r="21648" spans="4:10" ht="15" customHeight="1">
      <c r="D21648" s="119" t="s">
        <v>35612</v>
      </c>
      <c r="E21648" s="46" t="s">
        <v>35915</v>
      </c>
      <c r="F21648" s="121">
        <v>2.4630000000000001</v>
      </c>
      <c r="H21648" s="47"/>
      <c r="I21648" s="47"/>
      <c r="J21648" s="47"/>
    </row>
    <row r="21649" spans="4:10" ht="15" customHeight="1">
      <c r="D21649" s="119" t="s">
        <v>31237</v>
      </c>
      <c r="E21649" s="46" t="s">
        <v>35612</v>
      </c>
      <c r="F21649" s="121">
        <v>2.9117999999999999</v>
      </c>
      <c r="H21649" s="47"/>
      <c r="I21649" s="47"/>
      <c r="J21649" s="47"/>
    </row>
    <row r="21650" spans="4:10" ht="15" customHeight="1">
      <c r="D21650" s="119" t="s">
        <v>31236</v>
      </c>
      <c r="E21650" s="46" t="s">
        <v>31237</v>
      </c>
      <c r="F21650" s="121">
        <v>5.1761999999999997</v>
      </c>
      <c r="H21650" s="47"/>
      <c r="I21650" s="47"/>
      <c r="J21650" s="47"/>
    </row>
    <row r="21651" spans="4:10" ht="15" customHeight="1">
      <c r="D21651" s="119" t="s">
        <v>31235</v>
      </c>
      <c r="E21651" s="46" t="s">
        <v>31236</v>
      </c>
      <c r="F21651" s="121">
        <v>9.0831999999999997</v>
      </c>
      <c r="H21651" s="47"/>
      <c r="I21651" s="47"/>
      <c r="J21651" s="47"/>
    </row>
    <row r="21652" spans="4:10" ht="15" customHeight="1">
      <c r="D21652" s="119" t="s">
        <v>31244</v>
      </c>
      <c r="E21652" s="46" t="s">
        <v>31235</v>
      </c>
      <c r="F21652" s="121">
        <v>3.2995999999999999</v>
      </c>
      <c r="H21652" s="47"/>
      <c r="I21652" s="47"/>
      <c r="J21652" s="47"/>
    </row>
    <row r="21653" spans="4:10" ht="15" customHeight="1">
      <c r="D21653" s="119" t="s">
        <v>31242</v>
      </c>
      <c r="E21653" s="46" t="s">
        <v>31244</v>
      </c>
      <c r="F21653" s="121">
        <v>5.2050000000000001</v>
      </c>
      <c r="H21653" s="47"/>
      <c r="I21653" s="47"/>
      <c r="J21653" s="47"/>
    </row>
    <row r="21654" spans="4:10" ht="15" customHeight="1">
      <c r="D21654" s="119" t="s">
        <v>31240</v>
      </c>
      <c r="E21654" s="46" t="s">
        <v>31242</v>
      </c>
      <c r="F21654" s="121">
        <v>9.6199999999999992</v>
      </c>
      <c r="H21654" s="47"/>
      <c r="I21654" s="47"/>
      <c r="J21654" s="47"/>
    </row>
    <row r="21655" spans="4:10" ht="15" customHeight="1">
      <c r="D21655" s="119" t="s">
        <v>31238</v>
      </c>
      <c r="E21655" s="46" t="s">
        <v>31240</v>
      </c>
      <c r="F21655" s="121">
        <v>13.3842</v>
      </c>
      <c r="H21655" s="47"/>
      <c r="I21655" s="47"/>
      <c r="J21655" s="47"/>
    </row>
    <row r="21656" spans="4:10" ht="15" customHeight="1">
      <c r="D21656" s="119" t="s">
        <v>8392</v>
      </c>
      <c r="E21656" s="46" t="s">
        <v>31238</v>
      </c>
      <c r="F21656" s="121">
        <v>3.0289999999999999</v>
      </c>
      <c r="H21656" s="47"/>
      <c r="I21656" s="47"/>
      <c r="J21656" s="47"/>
    </row>
    <row r="21657" spans="4:10" ht="15" customHeight="1">
      <c r="D21657" s="119" t="s">
        <v>31248</v>
      </c>
      <c r="E21657" s="46" t="s">
        <v>8392</v>
      </c>
      <c r="F21657" s="121">
        <v>1.238</v>
      </c>
      <c r="H21657" s="47"/>
      <c r="I21657" s="47"/>
      <c r="J21657" s="47"/>
    </row>
    <row r="21658" spans="4:10" ht="15" customHeight="1">
      <c r="D21658" s="119" t="s">
        <v>8401</v>
      </c>
      <c r="E21658" s="46" t="s">
        <v>31248</v>
      </c>
      <c r="F21658" s="121">
        <v>4.0102000000000002</v>
      </c>
      <c r="H21658" s="47"/>
      <c r="I21658" s="47"/>
      <c r="J21658" s="47"/>
    </row>
    <row r="21659" spans="4:10" ht="15" customHeight="1">
      <c r="D21659" s="119" t="s">
        <v>8410</v>
      </c>
      <c r="E21659" s="46" t="s">
        <v>8401</v>
      </c>
      <c r="F21659" s="121">
        <v>7.4913999999999996</v>
      </c>
      <c r="H21659" s="47"/>
      <c r="I21659" s="47"/>
      <c r="J21659" s="47"/>
    </row>
    <row r="21660" spans="4:10" ht="15" customHeight="1">
      <c r="D21660" s="119" t="s">
        <v>31255</v>
      </c>
      <c r="E21660" s="46" t="s">
        <v>8410</v>
      </c>
      <c r="F21660" s="121">
        <v>2.3643999999999998</v>
      </c>
      <c r="H21660" s="47"/>
      <c r="I21660" s="47"/>
      <c r="J21660" s="47"/>
    </row>
    <row r="21661" spans="4:10" ht="15" customHeight="1">
      <c r="D21661" s="119" t="s">
        <v>31253</v>
      </c>
      <c r="E21661" s="46" t="s">
        <v>31255</v>
      </c>
      <c r="F21661" s="121">
        <v>3.0362</v>
      </c>
      <c r="H21661" s="47"/>
      <c r="I21661" s="47"/>
      <c r="J21661" s="47"/>
    </row>
    <row r="21662" spans="4:10" ht="15" customHeight="1">
      <c r="D21662" s="119" t="s">
        <v>31251</v>
      </c>
      <c r="E21662" s="46" t="s">
        <v>31253</v>
      </c>
      <c r="F21662" s="121">
        <v>6.1714000000000002</v>
      </c>
      <c r="H21662" s="47"/>
      <c r="I21662" s="47"/>
      <c r="J21662" s="47"/>
    </row>
    <row r="21663" spans="4:10" ht="15" customHeight="1">
      <c r="D21663" s="119" t="s">
        <v>31446</v>
      </c>
      <c r="E21663" s="46" t="s">
        <v>31251</v>
      </c>
      <c r="F21663" s="121">
        <v>35.021999999999998</v>
      </c>
      <c r="H21663" s="47"/>
      <c r="I21663" s="47"/>
      <c r="J21663" s="47"/>
    </row>
    <row r="21664" spans="4:10" ht="15" customHeight="1">
      <c r="D21664" s="119" t="s">
        <v>31445</v>
      </c>
      <c r="E21664" s="46" t="s">
        <v>31446</v>
      </c>
      <c r="F21664" s="121">
        <v>35.021999999999998</v>
      </c>
      <c r="H21664" s="47"/>
      <c r="I21664" s="47"/>
      <c r="J21664" s="47"/>
    </row>
    <row r="21665" spans="4:10" ht="15" customHeight="1">
      <c r="D21665" s="119" t="s">
        <v>8663</v>
      </c>
      <c r="E21665" s="46" t="s">
        <v>31445</v>
      </c>
      <c r="F21665" s="121">
        <v>22.746600000000001</v>
      </c>
      <c r="H21665" s="47"/>
      <c r="I21665" s="47"/>
      <c r="J21665" s="47"/>
    </row>
    <row r="21666" spans="4:10" ht="15" customHeight="1">
      <c r="D21666" s="119" t="s">
        <v>8666</v>
      </c>
      <c r="E21666" s="46" t="s">
        <v>8663</v>
      </c>
      <c r="F21666" s="121">
        <v>8.8732000000000006</v>
      </c>
      <c r="H21666" s="47"/>
      <c r="I21666" s="47"/>
      <c r="J21666" s="47"/>
    </row>
    <row r="21667" spans="4:10" ht="15" customHeight="1">
      <c r="D21667" s="119" t="s">
        <v>31262</v>
      </c>
      <c r="E21667" s="46" t="s">
        <v>8666</v>
      </c>
      <c r="F21667" s="121">
        <v>7.9391999999999996</v>
      </c>
      <c r="H21667" s="47"/>
      <c r="I21667" s="47"/>
      <c r="J21667" s="47"/>
    </row>
    <row r="21668" spans="4:10" ht="15" customHeight="1">
      <c r="D21668" s="119" t="s">
        <v>31260</v>
      </c>
      <c r="E21668" s="46" t="s">
        <v>31262</v>
      </c>
      <c r="F21668" s="121">
        <v>14.945600000000001</v>
      </c>
      <c r="H21668" s="47"/>
      <c r="I21668" s="47"/>
      <c r="J21668" s="47"/>
    </row>
    <row r="21669" spans="4:10" ht="15" customHeight="1">
      <c r="D21669" s="119" t="s">
        <v>8683</v>
      </c>
      <c r="E21669" s="46" t="s">
        <v>31260</v>
      </c>
      <c r="F21669" s="121">
        <v>14.0038</v>
      </c>
      <c r="H21669" s="47"/>
      <c r="I21669" s="47"/>
      <c r="J21669" s="47"/>
    </row>
    <row r="21670" spans="4:10" ht="15" customHeight="1">
      <c r="D21670" s="119" t="s">
        <v>31257</v>
      </c>
      <c r="E21670" s="46" t="s">
        <v>8683</v>
      </c>
      <c r="F21670" s="121">
        <v>13.061999999999999</v>
      </c>
      <c r="H21670" s="47"/>
      <c r="I21670" s="47"/>
      <c r="J21670" s="47"/>
    </row>
    <row r="21671" spans="4:10" ht="15" customHeight="1">
      <c r="D21671" s="119" t="s">
        <v>31292</v>
      </c>
      <c r="E21671" s="46" t="s">
        <v>31257</v>
      </c>
      <c r="F21671" s="121">
        <v>4.8907999999999996</v>
      </c>
      <c r="H21671" s="47"/>
      <c r="I21671" s="47"/>
      <c r="J21671" s="47"/>
    </row>
    <row r="21672" spans="4:10" ht="15" customHeight="1">
      <c r="D21672" s="119" t="s">
        <v>31290</v>
      </c>
      <c r="E21672" s="46" t="s">
        <v>31292</v>
      </c>
      <c r="F21672" s="121">
        <v>6.8738000000000001</v>
      </c>
      <c r="H21672" s="47"/>
      <c r="I21672" s="47"/>
      <c r="J21672" s="47"/>
    </row>
    <row r="21673" spans="4:10" ht="15" customHeight="1">
      <c r="D21673" s="119" t="s">
        <v>31288</v>
      </c>
      <c r="E21673" s="46" t="s">
        <v>31290</v>
      </c>
      <c r="F21673" s="121">
        <v>11.7644</v>
      </c>
      <c r="H21673" s="47"/>
      <c r="I21673" s="47"/>
      <c r="J21673" s="47"/>
    </row>
    <row r="21674" spans="4:10" ht="15" customHeight="1">
      <c r="D21674" s="119" t="s">
        <v>31286</v>
      </c>
      <c r="E21674" s="46" t="s">
        <v>31288</v>
      </c>
      <c r="F21674" s="121">
        <v>16.193200000000001</v>
      </c>
      <c r="H21674" s="47"/>
      <c r="I21674" s="47"/>
      <c r="J21674" s="47"/>
    </row>
    <row r="21675" spans="4:10" ht="15" customHeight="1">
      <c r="D21675" s="119" t="s">
        <v>31284</v>
      </c>
      <c r="E21675" s="46" t="s">
        <v>31286</v>
      </c>
      <c r="F21675" s="121">
        <v>22.904199999999999</v>
      </c>
      <c r="H21675" s="47"/>
      <c r="I21675" s="47"/>
      <c r="J21675" s="47"/>
    </row>
    <row r="21676" spans="4:10" ht="15" customHeight="1">
      <c r="D21676" s="119" t="s">
        <v>31282</v>
      </c>
      <c r="E21676" s="46" t="s">
        <v>31284</v>
      </c>
      <c r="F21676" s="121">
        <v>37.983600000000003</v>
      </c>
      <c r="H21676" s="47"/>
      <c r="I21676" s="47"/>
      <c r="J21676" s="47"/>
    </row>
    <row r="21677" spans="4:10" ht="15" customHeight="1">
      <c r="D21677" s="119" t="s">
        <v>31280</v>
      </c>
      <c r="E21677" s="46" t="s">
        <v>31282</v>
      </c>
      <c r="F21677" s="121">
        <v>4.8907999999999996</v>
      </c>
      <c r="H21677" s="47"/>
      <c r="I21677" s="47"/>
      <c r="J21677" s="47"/>
    </row>
    <row r="21678" spans="4:10" ht="15" customHeight="1">
      <c r="D21678" s="119" t="s">
        <v>31278</v>
      </c>
      <c r="E21678" s="46" t="s">
        <v>31280</v>
      </c>
      <c r="F21678" s="121">
        <v>6.8738000000000001</v>
      </c>
      <c r="H21678" s="47"/>
      <c r="I21678" s="47"/>
      <c r="J21678" s="47"/>
    </row>
    <row r="21679" spans="4:10" ht="15" customHeight="1">
      <c r="D21679" s="119" t="s">
        <v>31276</v>
      </c>
      <c r="E21679" s="46" t="s">
        <v>31278</v>
      </c>
      <c r="F21679" s="121">
        <v>11.7644</v>
      </c>
      <c r="H21679" s="47"/>
      <c r="I21679" s="47"/>
      <c r="J21679" s="47"/>
    </row>
    <row r="21680" spans="4:10" ht="15" customHeight="1">
      <c r="D21680" s="119" t="s">
        <v>31274</v>
      </c>
      <c r="E21680" s="46" t="s">
        <v>31276</v>
      </c>
      <c r="F21680" s="121">
        <v>16.193200000000001</v>
      </c>
      <c r="H21680" s="47"/>
      <c r="I21680" s="47"/>
      <c r="J21680" s="47"/>
    </row>
    <row r="21681" spans="4:10" ht="15" customHeight="1">
      <c r="D21681" s="119" t="s">
        <v>31272</v>
      </c>
      <c r="E21681" s="46" t="s">
        <v>31274</v>
      </c>
      <c r="F21681" s="121">
        <v>22.904199999999999</v>
      </c>
      <c r="H21681" s="47"/>
      <c r="I21681" s="47"/>
      <c r="J21681" s="47"/>
    </row>
    <row r="21682" spans="4:10" ht="15" customHeight="1">
      <c r="D21682" s="119" t="s">
        <v>31270</v>
      </c>
      <c r="E21682" s="46" t="s">
        <v>31272</v>
      </c>
      <c r="F21682" s="121">
        <v>37.983600000000003</v>
      </c>
      <c r="H21682" s="47"/>
      <c r="I21682" s="47"/>
      <c r="J21682" s="47"/>
    </row>
    <row r="21683" spans="4:10" ht="15" customHeight="1">
      <c r="D21683" s="119" t="s">
        <v>31268</v>
      </c>
      <c r="E21683" s="46" t="s">
        <v>31270</v>
      </c>
      <c r="F21683" s="121">
        <v>10.722200000000001</v>
      </c>
      <c r="H21683" s="47"/>
      <c r="I21683" s="47"/>
      <c r="J21683" s="47"/>
    </row>
    <row r="21684" spans="4:10" ht="15" customHeight="1">
      <c r="D21684" s="119" t="s">
        <v>31266</v>
      </c>
      <c r="E21684" s="46" t="s">
        <v>31268</v>
      </c>
      <c r="F21684" s="121">
        <v>12.402799999999999</v>
      </c>
      <c r="H21684" s="47"/>
      <c r="I21684" s="47"/>
      <c r="J21684" s="47"/>
    </row>
    <row r="21685" spans="4:10" ht="15" customHeight="1">
      <c r="D21685" s="119" t="s">
        <v>31310</v>
      </c>
      <c r="E21685" s="46" t="s">
        <v>31266</v>
      </c>
      <c r="F21685" s="121">
        <v>2.6286</v>
      </c>
      <c r="H21685" s="47"/>
      <c r="I21685" s="47"/>
      <c r="J21685" s="47"/>
    </row>
    <row r="21686" spans="4:10" ht="15" customHeight="1">
      <c r="D21686" s="119" t="s">
        <v>31308</v>
      </c>
      <c r="E21686" s="46" t="s">
        <v>31310</v>
      </c>
      <c r="F21686" s="121">
        <v>1.0596000000000001</v>
      </c>
      <c r="H21686" s="47"/>
      <c r="I21686" s="47"/>
      <c r="J21686" s="47"/>
    </row>
    <row r="21687" spans="4:10" ht="15" customHeight="1">
      <c r="D21687" s="119" t="s">
        <v>31306</v>
      </c>
      <c r="E21687" s="46" t="s">
        <v>31308</v>
      </c>
      <c r="F21687" s="121">
        <v>1.6843999999999999</v>
      </c>
      <c r="H21687" s="47"/>
      <c r="I21687" s="47"/>
      <c r="J21687" s="47"/>
    </row>
    <row r="21688" spans="4:10" ht="15" customHeight="1">
      <c r="D21688" s="119" t="s">
        <v>31304</v>
      </c>
      <c r="E21688" s="46" t="s">
        <v>31306</v>
      </c>
      <c r="F21688" s="121">
        <v>2.1886000000000001</v>
      </c>
      <c r="H21688" s="47"/>
      <c r="I21688" s="47"/>
      <c r="J21688" s="47"/>
    </row>
    <row r="21689" spans="4:10" ht="15" customHeight="1">
      <c r="D21689" s="119" t="s">
        <v>31302</v>
      </c>
      <c r="E21689" s="46" t="s">
        <v>31304</v>
      </c>
      <c r="F21689" s="121">
        <v>3.3134000000000001</v>
      </c>
      <c r="H21689" s="47"/>
      <c r="I21689" s="47"/>
      <c r="J21689" s="47"/>
    </row>
    <row r="21690" spans="4:10" ht="15" customHeight="1">
      <c r="D21690" s="119" t="s">
        <v>31300</v>
      </c>
      <c r="E21690" s="46" t="s">
        <v>31302</v>
      </c>
      <c r="F21690" s="121">
        <v>5.1891999999999996</v>
      </c>
      <c r="H21690" s="47"/>
      <c r="I21690" s="47"/>
      <c r="J21690" s="47"/>
    </row>
    <row r="21691" spans="4:10" ht="15" customHeight="1">
      <c r="D21691" s="119" t="s">
        <v>31298</v>
      </c>
      <c r="E21691" s="46" t="s">
        <v>31300</v>
      </c>
      <c r="F21691" s="121">
        <v>6.0861999999999998</v>
      </c>
      <c r="H21691" s="47"/>
      <c r="I21691" s="47"/>
      <c r="J21691" s="47"/>
    </row>
    <row r="21692" spans="4:10" ht="15" customHeight="1">
      <c r="D21692" s="119" t="s">
        <v>31296</v>
      </c>
      <c r="E21692" s="46" t="s">
        <v>31298</v>
      </c>
      <c r="F21692" s="121">
        <v>1.7236</v>
      </c>
      <c r="H21692" s="47"/>
      <c r="I21692" s="47"/>
      <c r="J21692" s="47"/>
    </row>
    <row r="21693" spans="4:10" ht="15" customHeight="1">
      <c r="D21693" s="119" t="s">
        <v>31294</v>
      </c>
      <c r="E21693" s="46" t="s">
        <v>31296</v>
      </c>
      <c r="F21693" s="121">
        <v>8.5855999999999995</v>
      </c>
      <c r="H21693" s="47"/>
      <c r="I21693" s="47"/>
      <c r="J21693" s="47"/>
    </row>
    <row r="21694" spans="4:10" ht="15" customHeight="1">
      <c r="D21694" s="119" t="s">
        <v>31328</v>
      </c>
      <c r="E21694" s="46" t="s">
        <v>31294</v>
      </c>
      <c r="F21694" s="121">
        <v>9.4366000000000003</v>
      </c>
      <c r="H21694" s="47"/>
      <c r="I21694" s="47"/>
      <c r="J21694" s="47"/>
    </row>
    <row r="21695" spans="4:10" ht="15" customHeight="1">
      <c r="D21695" s="119" t="s">
        <v>31326</v>
      </c>
      <c r="E21695" s="46" t="s">
        <v>31328</v>
      </c>
      <c r="F21695" s="121">
        <v>3.7902</v>
      </c>
      <c r="H21695" s="47"/>
      <c r="I21695" s="47"/>
      <c r="J21695" s="47"/>
    </row>
    <row r="21696" spans="4:10" ht="15" customHeight="1">
      <c r="D21696" s="119" t="s">
        <v>31324</v>
      </c>
      <c r="E21696" s="46" t="s">
        <v>31326</v>
      </c>
      <c r="F21696" s="121">
        <v>13.747999999999999</v>
      </c>
      <c r="H21696" s="47"/>
      <c r="I21696" s="47"/>
      <c r="J21696" s="47"/>
    </row>
    <row r="21697" spans="4:10" ht="15" customHeight="1">
      <c r="D21697" s="119" t="s">
        <v>31322</v>
      </c>
      <c r="E21697" s="46" t="s">
        <v>31324</v>
      </c>
      <c r="F21697" s="121">
        <v>17.28</v>
      </c>
      <c r="H21697" s="47"/>
      <c r="I21697" s="47"/>
      <c r="J21697" s="47"/>
    </row>
    <row r="21698" spans="4:10" ht="15" customHeight="1">
      <c r="D21698" s="119" t="s">
        <v>31320</v>
      </c>
      <c r="E21698" s="46" t="s">
        <v>31322</v>
      </c>
      <c r="F21698" s="121">
        <v>30.8108</v>
      </c>
      <c r="H21698" s="47"/>
      <c r="I21698" s="47"/>
      <c r="J21698" s="47"/>
    </row>
    <row r="21699" spans="4:10" ht="15" customHeight="1">
      <c r="D21699" s="119" t="s">
        <v>31318</v>
      </c>
      <c r="E21699" s="46" t="s">
        <v>31320</v>
      </c>
      <c r="F21699" s="121">
        <v>48.851599999999998</v>
      </c>
      <c r="H21699" s="47"/>
      <c r="I21699" s="47"/>
      <c r="J21699" s="47"/>
    </row>
    <row r="21700" spans="4:10" ht="15" customHeight="1">
      <c r="D21700" s="119" t="s">
        <v>31316</v>
      </c>
      <c r="E21700" s="46" t="s">
        <v>31318</v>
      </c>
      <c r="F21700" s="121">
        <v>96.262799999999999</v>
      </c>
      <c r="H21700" s="47"/>
      <c r="I21700" s="47"/>
      <c r="J21700" s="47"/>
    </row>
    <row r="21701" spans="4:10" ht="15" customHeight="1">
      <c r="D21701" s="119" t="s">
        <v>31314</v>
      </c>
      <c r="E21701" s="46" t="s">
        <v>31316</v>
      </c>
      <c r="F21701" s="121">
        <v>7.1912000000000003</v>
      </c>
      <c r="H21701" s="47"/>
      <c r="I21701" s="47"/>
      <c r="J21701" s="47"/>
    </row>
    <row r="21702" spans="4:10" ht="15" customHeight="1">
      <c r="D21702" s="119" t="s">
        <v>31312</v>
      </c>
      <c r="E21702" s="46" t="s">
        <v>31314</v>
      </c>
      <c r="F21702" s="121">
        <v>134.97999999999999</v>
      </c>
      <c r="H21702" s="47"/>
      <c r="I21702" s="47"/>
      <c r="J21702" s="47"/>
    </row>
    <row r="21703" spans="4:10" ht="15" customHeight="1">
      <c r="D21703" s="119" t="s">
        <v>31427</v>
      </c>
      <c r="E21703" s="46" t="s">
        <v>31312</v>
      </c>
      <c r="F21703" s="121">
        <v>3.4929999999999999</v>
      </c>
      <c r="H21703" s="47"/>
      <c r="I21703" s="47"/>
      <c r="J21703" s="47"/>
    </row>
    <row r="21704" spans="4:10" ht="15" customHeight="1">
      <c r="D21704" s="119" t="s">
        <v>31425</v>
      </c>
      <c r="E21704" s="46" t="s">
        <v>31427</v>
      </c>
      <c r="F21704" s="121">
        <v>3.2934000000000001</v>
      </c>
      <c r="H21704" s="47"/>
      <c r="I21704" s="47"/>
      <c r="J21704" s="47"/>
    </row>
    <row r="21705" spans="4:10" ht="15" customHeight="1">
      <c r="D21705" s="119" t="s">
        <v>31423</v>
      </c>
      <c r="E21705" s="46" t="s">
        <v>31425</v>
      </c>
      <c r="F21705" s="121">
        <v>3.8319999999999999</v>
      </c>
      <c r="H21705" s="47"/>
      <c r="I21705" s="47"/>
      <c r="J21705" s="47"/>
    </row>
    <row r="21706" spans="4:10" ht="15" customHeight="1">
      <c r="D21706" s="119" t="s">
        <v>31421</v>
      </c>
      <c r="E21706" s="46" t="s">
        <v>31423</v>
      </c>
      <c r="F21706" s="121">
        <v>7.4059999999999997</v>
      </c>
      <c r="H21706" s="47"/>
      <c r="I21706" s="47"/>
      <c r="J21706" s="47"/>
    </row>
    <row r="21707" spans="4:10" ht="15" customHeight="1">
      <c r="D21707" s="119" t="s">
        <v>31419</v>
      </c>
      <c r="E21707" s="46" t="s">
        <v>31421</v>
      </c>
      <c r="F21707" s="121">
        <v>21.439399999999999</v>
      </c>
      <c r="H21707" s="47"/>
      <c r="I21707" s="47"/>
      <c r="J21707" s="47"/>
    </row>
    <row r="21708" spans="4:10" ht="15" customHeight="1">
      <c r="D21708" s="119" t="s">
        <v>31417</v>
      </c>
      <c r="E21708" s="46" t="s">
        <v>31419</v>
      </c>
      <c r="F21708" s="121">
        <v>11.1288</v>
      </c>
      <c r="H21708" s="47"/>
      <c r="I21708" s="47"/>
      <c r="J21708" s="47"/>
    </row>
    <row r="21709" spans="4:10" ht="15" customHeight="1">
      <c r="D21709" s="119" t="s">
        <v>31415</v>
      </c>
      <c r="E21709" s="46" t="s">
        <v>31417</v>
      </c>
      <c r="F21709" s="121">
        <v>9.468</v>
      </c>
      <c r="H21709" s="47"/>
      <c r="I21709" s="47"/>
      <c r="J21709" s="47"/>
    </row>
    <row r="21710" spans="4:10" ht="15" customHeight="1">
      <c r="D21710" s="119" t="s">
        <v>31413</v>
      </c>
      <c r="E21710" s="46" t="s">
        <v>31415</v>
      </c>
      <c r="F21710" s="121">
        <v>22.257400000000001</v>
      </c>
      <c r="H21710" s="47"/>
      <c r="I21710" s="47"/>
      <c r="J21710" s="47"/>
    </row>
    <row r="21711" spans="4:10" ht="15" customHeight="1">
      <c r="D21711" s="119" t="s">
        <v>31411</v>
      </c>
      <c r="E21711" s="46" t="s">
        <v>31413</v>
      </c>
      <c r="F21711" s="121">
        <v>16.259399999999999</v>
      </c>
      <c r="H21711" s="47"/>
      <c r="I21711" s="47"/>
      <c r="J21711" s="47"/>
    </row>
    <row r="21712" spans="4:10" ht="15" customHeight="1">
      <c r="D21712" s="119" t="s">
        <v>31409</v>
      </c>
      <c r="E21712" s="46" t="s">
        <v>31411</v>
      </c>
      <c r="F21712" s="121">
        <v>7.3860000000000001</v>
      </c>
      <c r="H21712" s="47"/>
      <c r="I21712" s="47"/>
      <c r="J21712" s="47"/>
    </row>
    <row r="21713" spans="4:10" ht="15" customHeight="1">
      <c r="D21713" s="119" t="s">
        <v>31408</v>
      </c>
      <c r="E21713" s="46" t="s">
        <v>31409</v>
      </c>
      <c r="F21713" s="121">
        <v>16.754999999999999</v>
      </c>
      <c r="H21713" s="47"/>
      <c r="I21713" s="47"/>
      <c r="J21713" s="47"/>
    </row>
    <row r="21714" spans="4:10" ht="15" customHeight="1">
      <c r="D21714" s="119" t="s">
        <v>31406</v>
      </c>
      <c r="E21714" s="46" t="s">
        <v>31408</v>
      </c>
      <c r="F21714" s="121">
        <v>11.1288</v>
      </c>
      <c r="H21714" s="47"/>
      <c r="I21714" s="47"/>
      <c r="J21714" s="47"/>
    </row>
    <row r="21715" spans="4:10" ht="15" customHeight="1">
      <c r="D21715" s="119" t="s">
        <v>31404</v>
      </c>
      <c r="E21715" s="46" t="s">
        <v>31406</v>
      </c>
      <c r="F21715" s="121">
        <v>4.5358000000000001</v>
      </c>
      <c r="H21715" s="47"/>
      <c r="I21715" s="47"/>
      <c r="J21715" s="47"/>
    </row>
    <row r="21716" spans="4:10" ht="15" customHeight="1">
      <c r="D21716" s="119" t="s">
        <v>31402</v>
      </c>
      <c r="E21716" s="46" t="s">
        <v>31404</v>
      </c>
      <c r="F21716" s="121">
        <v>4.5358000000000001</v>
      </c>
      <c r="H21716" s="47"/>
      <c r="I21716" s="47"/>
      <c r="J21716" s="47"/>
    </row>
    <row r="21717" spans="4:10" ht="15" customHeight="1">
      <c r="D21717" s="119" t="s">
        <v>31400</v>
      </c>
      <c r="E21717" s="46" t="s">
        <v>31402</v>
      </c>
      <c r="F21717" s="121">
        <v>5.0810000000000004</v>
      </c>
      <c r="H21717" s="47"/>
      <c r="I21717" s="47"/>
      <c r="J21717" s="47"/>
    </row>
    <row r="21718" spans="4:10" ht="15" customHeight="1">
      <c r="D21718" s="119" t="s">
        <v>31398</v>
      </c>
      <c r="E21718" s="46" t="s">
        <v>31400</v>
      </c>
      <c r="F21718" s="121">
        <v>5.0810000000000004</v>
      </c>
      <c r="H21718" s="47"/>
      <c r="I21718" s="47"/>
      <c r="J21718" s="47"/>
    </row>
    <row r="21719" spans="4:10" ht="15" customHeight="1">
      <c r="D21719" s="119" t="s">
        <v>31396</v>
      </c>
      <c r="E21719" s="46" t="s">
        <v>31398</v>
      </c>
      <c r="F21719" s="121">
        <v>5.5519999999999996</v>
      </c>
      <c r="H21719" s="47"/>
      <c r="I21719" s="47"/>
      <c r="J21719" s="47"/>
    </row>
    <row r="21720" spans="4:10" ht="15" customHeight="1">
      <c r="D21720" s="119" t="s">
        <v>31394</v>
      </c>
      <c r="E21720" s="46" t="s">
        <v>31396</v>
      </c>
      <c r="F21720" s="121">
        <v>5.6261999999999999</v>
      </c>
      <c r="H21720" s="47"/>
      <c r="I21720" s="47"/>
      <c r="J21720" s="47"/>
    </row>
    <row r="21721" spans="4:10" ht="15" customHeight="1">
      <c r="D21721" s="119" t="s">
        <v>31392</v>
      </c>
      <c r="E21721" s="46" t="s">
        <v>31394</v>
      </c>
      <c r="F21721" s="121">
        <v>0</v>
      </c>
      <c r="H21721" s="47"/>
      <c r="I21721" s="47"/>
      <c r="J21721" s="47"/>
    </row>
    <row r="21722" spans="4:10" ht="15" customHeight="1">
      <c r="D21722" s="119" t="s">
        <v>31390</v>
      </c>
      <c r="E21722" s="46" t="s">
        <v>31392</v>
      </c>
      <c r="F21722" s="121">
        <v>12.929</v>
      </c>
      <c r="H21722" s="47"/>
      <c r="I21722" s="47"/>
      <c r="J21722" s="47"/>
    </row>
    <row r="21723" spans="4:10" ht="15" customHeight="1">
      <c r="D21723" s="119" t="s">
        <v>31388</v>
      </c>
      <c r="E21723" s="46" t="s">
        <v>31390</v>
      </c>
      <c r="F21723" s="121">
        <v>0</v>
      </c>
      <c r="H21723" s="47"/>
      <c r="I21723" s="47"/>
      <c r="J21723" s="47"/>
    </row>
    <row r="21724" spans="4:10" ht="15" customHeight="1">
      <c r="D21724" s="119" t="s">
        <v>31386</v>
      </c>
      <c r="E21724" s="46" t="s">
        <v>31388</v>
      </c>
      <c r="F21724" s="121">
        <v>27.4376</v>
      </c>
      <c r="H21724" s="47"/>
      <c r="I21724" s="47"/>
      <c r="J21724" s="47"/>
    </row>
    <row r="21725" spans="4:10" ht="15" customHeight="1">
      <c r="D21725" s="119" t="s">
        <v>31384</v>
      </c>
      <c r="E21725" s="46" t="s">
        <v>31386</v>
      </c>
      <c r="F21725" s="121">
        <v>16.8294</v>
      </c>
      <c r="H21725" s="47"/>
      <c r="I21725" s="47"/>
      <c r="J21725" s="47"/>
    </row>
    <row r="21726" spans="4:10" ht="15" customHeight="1">
      <c r="D21726" s="119" t="s">
        <v>31382</v>
      </c>
      <c r="E21726" s="46" t="s">
        <v>31384</v>
      </c>
      <c r="F21726" s="121">
        <v>7.51</v>
      </c>
      <c r="H21726" s="47"/>
      <c r="I21726" s="47"/>
      <c r="J21726" s="47"/>
    </row>
    <row r="21727" spans="4:10" ht="15" customHeight="1">
      <c r="D21727" s="119" t="s">
        <v>31380</v>
      </c>
      <c r="E21727" s="46" t="s">
        <v>31382</v>
      </c>
      <c r="F21727" s="121">
        <v>0</v>
      </c>
      <c r="H21727" s="47"/>
      <c r="I21727" s="47"/>
      <c r="J21727" s="47"/>
    </row>
    <row r="21728" spans="4:10" ht="15" customHeight="1">
      <c r="D21728" s="119" t="s">
        <v>31378</v>
      </c>
      <c r="E21728" s="46" t="s">
        <v>31380</v>
      </c>
      <c r="F21728" s="121">
        <v>16.8294</v>
      </c>
      <c r="H21728" s="47"/>
      <c r="I21728" s="47"/>
      <c r="J21728" s="47"/>
    </row>
    <row r="21729" spans="4:10" ht="15" customHeight="1">
      <c r="D21729" s="119" t="s">
        <v>31376</v>
      </c>
      <c r="E21729" s="46" t="s">
        <v>31378</v>
      </c>
      <c r="F21729" s="121">
        <v>11.351800000000001</v>
      </c>
      <c r="H21729" s="47"/>
      <c r="I21729" s="47"/>
      <c r="J21729" s="47"/>
    </row>
    <row r="21730" spans="4:10" ht="15" customHeight="1">
      <c r="D21730" s="119" t="s">
        <v>31374</v>
      </c>
      <c r="E21730" s="46" t="s">
        <v>31376</v>
      </c>
      <c r="F21730" s="121">
        <v>11.401400000000001</v>
      </c>
      <c r="H21730" s="47"/>
      <c r="I21730" s="47"/>
      <c r="J21730" s="47"/>
    </row>
    <row r="21731" spans="4:10" ht="15" customHeight="1">
      <c r="D21731" s="119" t="s">
        <v>31372</v>
      </c>
      <c r="E21731" s="46" t="s">
        <v>31374</v>
      </c>
      <c r="F21731" s="121">
        <v>12.7646</v>
      </c>
      <c r="H21731" s="47"/>
      <c r="I21731" s="47"/>
      <c r="J21731" s="47"/>
    </row>
    <row r="21732" spans="4:10" ht="15" customHeight="1">
      <c r="D21732" s="119" t="s">
        <v>31370</v>
      </c>
      <c r="E21732" s="46" t="s">
        <v>31372</v>
      </c>
      <c r="F21732" s="121">
        <v>12.7646</v>
      </c>
      <c r="H21732" s="47"/>
      <c r="I21732" s="47"/>
      <c r="J21732" s="47"/>
    </row>
    <row r="21733" spans="4:10" ht="15" customHeight="1">
      <c r="D21733" s="119" t="s">
        <v>31368</v>
      </c>
      <c r="E21733" s="46" t="s">
        <v>31370</v>
      </c>
      <c r="F21733" s="121">
        <v>0</v>
      </c>
      <c r="H21733" s="47"/>
      <c r="I21733" s="47"/>
      <c r="J21733" s="47"/>
    </row>
    <row r="21734" spans="4:10" ht="15" customHeight="1">
      <c r="D21734" s="119" t="s">
        <v>31366</v>
      </c>
      <c r="E21734" s="46" t="s">
        <v>31368</v>
      </c>
      <c r="F21734" s="121">
        <v>0</v>
      </c>
      <c r="H21734" s="47"/>
      <c r="I21734" s="47"/>
      <c r="J21734" s="47"/>
    </row>
    <row r="21735" spans="4:10" ht="15" customHeight="1">
      <c r="D21735" s="119" t="s">
        <v>31364</v>
      </c>
      <c r="E21735" s="46" t="s">
        <v>31366</v>
      </c>
      <c r="F21735" s="121">
        <v>0</v>
      </c>
      <c r="H21735" s="47"/>
      <c r="I21735" s="47"/>
      <c r="J21735" s="47"/>
    </row>
    <row r="21736" spans="4:10" ht="15" customHeight="1">
      <c r="D21736" s="119" t="s">
        <v>31362</v>
      </c>
      <c r="E21736" s="46" t="s">
        <v>31364</v>
      </c>
      <c r="F21736" s="121">
        <v>42.408000000000001</v>
      </c>
      <c r="H21736" s="47"/>
      <c r="I21736" s="47"/>
      <c r="J21736" s="47"/>
    </row>
    <row r="21737" spans="4:10" ht="15" customHeight="1">
      <c r="D21737" s="119" t="s">
        <v>31360</v>
      </c>
      <c r="E21737" s="46" t="s">
        <v>31362</v>
      </c>
      <c r="F21737" s="121">
        <v>7.51</v>
      </c>
      <c r="H21737" s="47"/>
      <c r="I21737" s="47"/>
      <c r="J21737" s="47"/>
    </row>
    <row r="21738" spans="4:10" ht="15" customHeight="1">
      <c r="D21738" s="119" t="s">
        <v>31358</v>
      </c>
      <c r="E21738" s="46" t="s">
        <v>31360</v>
      </c>
      <c r="F21738" s="121">
        <v>7.51</v>
      </c>
      <c r="H21738" s="47"/>
      <c r="I21738" s="47"/>
      <c r="J21738" s="47"/>
    </row>
    <row r="21739" spans="4:10" ht="15" customHeight="1">
      <c r="D21739" s="119" t="s">
        <v>31356</v>
      </c>
      <c r="E21739" s="46" t="s">
        <v>31358</v>
      </c>
      <c r="F21739" s="121">
        <v>8.3030000000000008</v>
      </c>
      <c r="H21739" s="47"/>
      <c r="I21739" s="47"/>
      <c r="J21739" s="47"/>
    </row>
    <row r="21740" spans="4:10" ht="15" customHeight="1">
      <c r="D21740" s="119" t="s">
        <v>31354</v>
      </c>
      <c r="E21740" s="46" t="s">
        <v>31356</v>
      </c>
      <c r="F21740" s="121">
        <v>8.3030000000000008</v>
      </c>
      <c r="H21740" s="47"/>
      <c r="I21740" s="47"/>
      <c r="J21740" s="47"/>
    </row>
    <row r="21741" spans="4:10" ht="15" customHeight="1">
      <c r="D21741" s="119" t="s">
        <v>31352</v>
      </c>
      <c r="E21741" s="46" t="s">
        <v>31354</v>
      </c>
      <c r="F21741" s="121">
        <v>4.4161999999999999</v>
      </c>
      <c r="H21741" s="47"/>
      <c r="I21741" s="47"/>
      <c r="J21741" s="47"/>
    </row>
    <row r="21742" spans="4:10" ht="15" customHeight="1">
      <c r="D21742" s="119" t="s">
        <v>31350</v>
      </c>
      <c r="E21742" s="46" t="s">
        <v>31352</v>
      </c>
      <c r="F21742" s="121">
        <v>4.4161999999999999</v>
      </c>
      <c r="H21742" s="47"/>
      <c r="I21742" s="47"/>
      <c r="J21742" s="47"/>
    </row>
    <row r="21743" spans="4:10" ht="15" customHeight="1">
      <c r="D21743" s="119" t="s">
        <v>31348</v>
      </c>
      <c r="E21743" s="46" t="s">
        <v>31350</v>
      </c>
      <c r="F21743" s="121">
        <v>4.6223999999999998</v>
      </c>
      <c r="H21743" s="47"/>
      <c r="I21743" s="47"/>
      <c r="J21743" s="47"/>
    </row>
    <row r="21744" spans="4:10" ht="15" customHeight="1">
      <c r="D21744" s="119" t="s">
        <v>31346</v>
      </c>
      <c r="E21744" s="46" t="s">
        <v>31348</v>
      </c>
      <c r="F21744" s="121">
        <v>4.6462000000000003</v>
      </c>
      <c r="H21744" s="47"/>
      <c r="I21744" s="47"/>
      <c r="J21744" s="47"/>
    </row>
    <row r="21745" spans="4:10" ht="15" customHeight="1">
      <c r="D21745" s="119" t="s">
        <v>31344</v>
      </c>
      <c r="E21745" s="46" t="s">
        <v>31346</v>
      </c>
      <c r="F21745" s="121">
        <v>9.9802</v>
      </c>
      <c r="H21745" s="47"/>
      <c r="I21745" s="47"/>
      <c r="J21745" s="47"/>
    </row>
    <row r="21746" spans="4:10" ht="15" customHeight="1">
      <c r="D21746" s="119" t="s">
        <v>31342</v>
      </c>
      <c r="E21746" s="46" t="s">
        <v>31344</v>
      </c>
      <c r="F21746" s="121">
        <v>12.929</v>
      </c>
      <c r="H21746" s="47"/>
      <c r="I21746" s="47"/>
      <c r="J21746" s="47"/>
    </row>
    <row r="21747" spans="4:10" ht="15" customHeight="1">
      <c r="D21747" s="119" t="s">
        <v>31340</v>
      </c>
      <c r="E21747" s="46" t="s">
        <v>31342</v>
      </c>
      <c r="F21747" s="121">
        <v>11.601800000000001</v>
      </c>
      <c r="H21747" s="47"/>
      <c r="I21747" s="47"/>
      <c r="J21747" s="47"/>
    </row>
    <row r="21748" spans="4:10" ht="15" customHeight="1">
      <c r="D21748" s="119" t="s">
        <v>31338</v>
      </c>
      <c r="E21748" s="46" t="s">
        <v>31340</v>
      </c>
      <c r="F21748" s="121">
        <v>11.601800000000001</v>
      </c>
      <c r="H21748" s="47"/>
      <c r="I21748" s="47"/>
      <c r="J21748" s="47"/>
    </row>
    <row r="21749" spans="4:10" ht="15" customHeight="1">
      <c r="D21749" s="119" t="s">
        <v>31336</v>
      </c>
      <c r="E21749" s="46" t="s">
        <v>31338</v>
      </c>
      <c r="F21749" s="121">
        <v>6.6117999999999997</v>
      </c>
      <c r="H21749" s="47"/>
      <c r="I21749" s="47"/>
      <c r="J21749" s="47"/>
    </row>
    <row r="21750" spans="4:10" ht="15" customHeight="1">
      <c r="D21750" s="119" t="s">
        <v>31334</v>
      </c>
      <c r="E21750" s="46" t="s">
        <v>31336</v>
      </c>
      <c r="F21750" s="121">
        <v>6.3</v>
      </c>
      <c r="H21750" s="47"/>
      <c r="I21750" s="47"/>
      <c r="J21750" s="47"/>
    </row>
    <row r="21751" spans="4:10" ht="15" customHeight="1">
      <c r="D21751" s="119" t="s">
        <v>31332</v>
      </c>
      <c r="E21751" s="46" t="s">
        <v>31334</v>
      </c>
      <c r="F21751" s="121">
        <v>6.9694000000000003</v>
      </c>
      <c r="H21751" s="47"/>
      <c r="I21751" s="47"/>
      <c r="J21751" s="47"/>
    </row>
    <row r="21752" spans="4:10" ht="15" customHeight="1">
      <c r="D21752" s="119" t="s">
        <v>31330</v>
      </c>
      <c r="E21752" s="46" t="s">
        <v>31332</v>
      </c>
      <c r="F21752" s="121">
        <v>7.2603999999999997</v>
      </c>
      <c r="H21752" s="47"/>
      <c r="I21752" s="47"/>
      <c r="J21752" s="47"/>
    </row>
    <row r="21753" spans="4:10" ht="15" customHeight="1">
      <c r="D21753" s="119" t="s">
        <v>31433</v>
      </c>
      <c r="E21753" s="46" t="s">
        <v>31330</v>
      </c>
      <c r="F21753" s="121">
        <v>6.593</v>
      </c>
      <c r="H21753" s="47"/>
      <c r="I21753" s="47"/>
      <c r="J21753" s="47"/>
    </row>
    <row r="21754" spans="4:10" ht="15" customHeight="1">
      <c r="D21754" s="119" t="s">
        <v>31431</v>
      </c>
      <c r="E21754" s="46" t="s">
        <v>31433</v>
      </c>
      <c r="F21754" s="121">
        <v>25.324400000000001</v>
      </c>
      <c r="H21754" s="47"/>
      <c r="I21754" s="47"/>
      <c r="J21754" s="47"/>
    </row>
    <row r="21755" spans="4:10" ht="15" customHeight="1">
      <c r="D21755" s="119" t="s">
        <v>31429</v>
      </c>
      <c r="E21755" s="46" t="s">
        <v>31431</v>
      </c>
      <c r="F21755" s="121">
        <v>27.982800000000001</v>
      </c>
      <c r="H21755" s="47"/>
      <c r="I21755" s="47"/>
      <c r="J21755" s="47"/>
    </row>
    <row r="21756" spans="4:10" ht="15" customHeight="1">
      <c r="D21756" s="119" t="s">
        <v>8686</v>
      </c>
      <c r="E21756" s="46" t="s">
        <v>31429</v>
      </c>
      <c r="F21756" s="121">
        <v>19.148199999999999</v>
      </c>
      <c r="H21756" s="47"/>
      <c r="I21756" s="47"/>
      <c r="J21756" s="47"/>
    </row>
    <row r="21757" spans="4:10" ht="15" customHeight="1">
      <c r="D21757" s="119" t="s">
        <v>8689</v>
      </c>
      <c r="E21757" s="46" t="s">
        <v>8686</v>
      </c>
      <c r="F21757" s="121">
        <v>6.9227999999999996</v>
      </c>
      <c r="H21757" s="47"/>
      <c r="I21757" s="47"/>
      <c r="J21757" s="47"/>
    </row>
    <row r="21758" spans="4:10" ht="15" customHeight="1">
      <c r="D21758" s="119" t="s">
        <v>31441</v>
      </c>
      <c r="E21758" s="46" t="s">
        <v>8689</v>
      </c>
      <c r="F21758" s="121">
        <v>7.3356000000000003</v>
      </c>
      <c r="H21758" s="47"/>
      <c r="I21758" s="47"/>
      <c r="J21758" s="47"/>
    </row>
    <row r="21759" spans="4:10" ht="15" customHeight="1">
      <c r="D21759" s="119" t="s">
        <v>31439</v>
      </c>
      <c r="E21759" s="46" t="s">
        <v>31441</v>
      </c>
      <c r="F21759" s="121">
        <v>26.489599999999999</v>
      </c>
      <c r="H21759" s="47"/>
      <c r="I21759" s="47"/>
      <c r="J21759" s="47"/>
    </row>
    <row r="21760" spans="4:10" ht="15" customHeight="1">
      <c r="D21760" s="119" t="s">
        <v>31437</v>
      </c>
      <c r="E21760" s="46" t="s">
        <v>31439</v>
      </c>
      <c r="F21760" s="121">
        <v>19.513200000000001</v>
      </c>
      <c r="H21760" s="47"/>
      <c r="I21760" s="47"/>
      <c r="J21760" s="47"/>
    </row>
    <row r="21761" spans="4:10" ht="15" customHeight="1">
      <c r="D21761" s="119" t="s">
        <v>8692</v>
      </c>
      <c r="E21761" s="46" t="s">
        <v>31437</v>
      </c>
      <c r="F21761" s="121">
        <v>11.2774</v>
      </c>
      <c r="H21761" s="47"/>
      <c r="I21761" s="47"/>
      <c r="J21761" s="47"/>
    </row>
    <row r="21762" spans="4:10" ht="15" customHeight="1">
      <c r="D21762" s="119" t="s">
        <v>31434</v>
      </c>
      <c r="E21762" s="46" t="s">
        <v>8692</v>
      </c>
      <c r="F21762" s="121">
        <v>10.759399999999999</v>
      </c>
      <c r="H21762" s="47"/>
      <c r="I21762" s="47"/>
      <c r="J21762" s="47"/>
    </row>
    <row r="21763" spans="4:10" ht="15" customHeight="1">
      <c r="D21763" s="119" t="s">
        <v>31460</v>
      </c>
      <c r="E21763" s="46" t="s">
        <v>31434</v>
      </c>
      <c r="F21763" s="121">
        <v>2.1032000000000002</v>
      </c>
      <c r="H21763" s="47"/>
      <c r="I21763" s="47"/>
      <c r="J21763" s="47"/>
    </row>
    <row r="21764" spans="4:10" ht="15" customHeight="1">
      <c r="D21764" s="119" t="s">
        <v>34314</v>
      </c>
      <c r="E21764" s="46" t="s">
        <v>31460</v>
      </c>
      <c r="F21764" s="121">
        <v>2.4289999999999998</v>
      </c>
      <c r="H21764" s="47"/>
      <c r="I21764" s="47"/>
      <c r="J21764" s="47"/>
    </row>
    <row r="21765" spans="4:10" ht="15" customHeight="1">
      <c r="D21765" s="119" t="s">
        <v>31458</v>
      </c>
      <c r="E21765" s="46" t="s">
        <v>34314</v>
      </c>
      <c r="F21765" s="121">
        <v>0.37180000000000002</v>
      </c>
      <c r="H21765" s="47"/>
      <c r="I21765" s="47"/>
      <c r="J21765" s="47"/>
    </row>
    <row r="21766" spans="4:10" ht="15" customHeight="1">
      <c r="D21766" s="119" t="s">
        <v>31456</v>
      </c>
      <c r="E21766" s="46" t="s">
        <v>31458</v>
      </c>
      <c r="F21766" s="121">
        <v>0.58699999999999997</v>
      </c>
      <c r="H21766" s="47"/>
      <c r="I21766" s="47"/>
      <c r="J21766" s="47"/>
    </row>
    <row r="21767" spans="4:10" ht="15" customHeight="1">
      <c r="D21767" s="119" t="s">
        <v>31454</v>
      </c>
      <c r="E21767" s="46" t="s">
        <v>31456</v>
      </c>
      <c r="F21767" s="121">
        <v>1.1052</v>
      </c>
      <c r="H21767" s="47"/>
      <c r="I21767" s="47"/>
      <c r="J21767" s="47"/>
    </row>
    <row r="21768" spans="4:10" ht="15" customHeight="1">
      <c r="D21768" s="119" t="s">
        <v>31452</v>
      </c>
      <c r="E21768" s="46" t="s">
        <v>31454</v>
      </c>
      <c r="F21768" s="121">
        <v>1.9561999999999999</v>
      </c>
      <c r="H21768" s="47"/>
      <c r="I21768" s="47"/>
      <c r="J21768" s="47"/>
    </row>
    <row r="21769" spans="4:10" ht="15" customHeight="1">
      <c r="D21769" s="119" t="s">
        <v>31450</v>
      </c>
      <c r="E21769" s="46" t="s">
        <v>31452</v>
      </c>
      <c r="F21769" s="121">
        <v>1.3420000000000001</v>
      </c>
      <c r="H21769" s="47"/>
      <c r="I21769" s="47"/>
      <c r="J21769" s="47"/>
    </row>
    <row r="21770" spans="4:10" ht="15" customHeight="1">
      <c r="D21770" s="119" t="s">
        <v>31449</v>
      </c>
      <c r="E21770" s="46" t="s">
        <v>31450</v>
      </c>
      <c r="F21770" s="121">
        <v>0.80300000000000005</v>
      </c>
      <c r="H21770" s="47"/>
      <c r="I21770" s="47"/>
      <c r="J21770" s="47"/>
    </row>
    <row r="21771" spans="4:10" ht="15" customHeight="1">
      <c r="D21771" s="119" t="s">
        <v>31447</v>
      </c>
      <c r="E21771" s="46" t="s">
        <v>31449</v>
      </c>
      <c r="F21771" s="121">
        <v>2.4582000000000002</v>
      </c>
      <c r="H21771" s="47"/>
      <c r="I21771" s="47"/>
      <c r="J21771" s="47"/>
    </row>
    <row r="21772" spans="4:10" ht="15" customHeight="1">
      <c r="D21772" s="119" t="s">
        <v>410</v>
      </c>
      <c r="E21772" s="46" t="s">
        <v>31447</v>
      </c>
      <c r="F21772" s="121">
        <v>12.829800000000001</v>
      </c>
      <c r="H21772" s="47"/>
      <c r="I21772" s="47"/>
      <c r="J21772" s="47"/>
    </row>
    <row r="21773" spans="4:10" ht="15" customHeight="1">
      <c r="D21773" s="119" t="s">
        <v>31478</v>
      </c>
      <c r="E21773" s="46" t="s">
        <v>410</v>
      </c>
      <c r="F21773" s="121">
        <v>7.2050000000000001</v>
      </c>
      <c r="H21773" s="47"/>
      <c r="I21773" s="47"/>
      <c r="J21773" s="47"/>
    </row>
    <row r="21774" spans="4:10" ht="15" customHeight="1">
      <c r="D21774" s="119" t="s">
        <v>31476</v>
      </c>
      <c r="E21774" s="46" t="s">
        <v>31478</v>
      </c>
      <c r="F21774" s="121">
        <v>4.8907999999999996</v>
      </c>
      <c r="H21774" s="47"/>
      <c r="I21774" s="47"/>
      <c r="J21774" s="47"/>
    </row>
    <row r="21775" spans="4:10" ht="15" customHeight="1">
      <c r="D21775" s="119" t="s">
        <v>31474</v>
      </c>
      <c r="E21775" s="46" t="s">
        <v>31476</v>
      </c>
      <c r="F21775" s="121">
        <v>7.0914000000000001</v>
      </c>
      <c r="H21775" s="47"/>
      <c r="I21775" s="47"/>
      <c r="J21775" s="47"/>
    </row>
    <row r="21776" spans="4:10" ht="15" customHeight="1">
      <c r="D21776" s="119" t="s">
        <v>31472</v>
      </c>
      <c r="E21776" s="46" t="s">
        <v>31474</v>
      </c>
      <c r="F21776" s="121">
        <v>10.188800000000001</v>
      </c>
      <c r="H21776" s="47"/>
      <c r="I21776" s="47"/>
      <c r="J21776" s="47"/>
    </row>
    <row r="21777" spans="4:10" ht="15" customHeight="1">
      <c r="D21777" s="119" t="s">
        <v>35093</v>
      </c>
      <c r="E21777" s="46" t="s">
        <v>31472</v>
      </c>
      <c r="F21777" s="121">
        <v>4.4614000000000003</v>
      </c>
      <c r="H21777" s="47"/>
      <c r="I21777" s="47"/>
      <c r="J21777" s="47"/>
    </row>
    <row r="21778" spans="4:10" ht="15" customHeight="1">
      <c r="D21778" s="119" t="s">
        <v>6928</v>
      </c>
      <c r="E21778" s="46" t="s">
        <v>35093</v>
      </c>
      <c r="F21778" s="121">
        <v>13.845800000000001</v>
      </c>
      <c r="H21778" s="47"/>
      <c r="I21778" s="47"/>
      <c r="J21778" s="47"/>
    </row>
    <row r="21779" spans="4:10" ht="15" customHeight="1">
      <c r="D21779" s="119" t="s">
        <v>6931</v>
      </c>
      <c r="E21779" s="46" t="s">
        <v>6928</v>
      </c>
      <c r="F21779" s="121">
        <v>5.2050000000000001</v>
      </c>
      <c r="H21779" s="47"/>
      <c r="I21779" s="47"/>
      <c r="J21779" s="47"/>
    </row>
    <row r="21780" spans="4:10" ht="15" customHeight="1">
      <c r="D21780" s="119" t="s">
        <v>31468</v>
      </c>
      <c r="E21780" s="46" t="s">
        <v>6931</v>
      </c>
      <c r="F21780" s="121">
        <v>7.0523999999999996</v>
      </c>
      <c r="H21780" s="47"/>
      <c r="I21780" s="47"/>
      <c r="J21780" s="47"/>
    </row>
    <row r="21781" spans="4:10" ht="15" customHeight="1">
      <c r="D21781" s="119" t="s">
        <v>31466</v>
      </c>
      <c r="E21781" s="46" t="s">
        <v>31468</v>
      </c>
      <c r="F21781" s="121">
        <v>8.2262000000000004</v>
      </c>
      <c r="H21781" s="47"/>
      <c r="I21781" s="47"/>
      <c r="J21781" s="47"/>
    </row>
    <row r="21782" spans="4:10" ht="15" customHeight="1">
      <c r="D21782" s="119" t="s">
        <v>6946</v>
      </c>
      <c r="E21782" s="46" t="s">
        <v>31466</v>
      </c>
      <c r="F21782" s="121">
        <v>8.1942000000000004</v>
      </c>
      <c r="H21782" s="47"/>
      <c r="I21782" s="47"/>
      <c r="J21782" s="47"/>
    </row>
    <row r="21783" spans="4:10" ht="15" customHeight="1">
      <c r="D21783" s="119" t="s">
        <v>31463</v>
      </c>
      <c r="E21783" s="46" t="s">
        <v>6946</v>
      </c>
      <c r="F21783" s="121">
        <v>5.4337999999999997</v>
      </c>
      <c r="H21783" s="47"/>
      <c r="I21783" s="47"/>
      <c r="J21783" s="47"/>
    </row>
    <row r="21784" spans="4:10" ht="15" customHeight="1">
      <c r="D21784" s="119" t="s">
        <v>31461</v>
      </c>
      <c r="E21784" s="46" t="s">
        <v>31463</v>
      </c>
      <c r="F21784" s="121">
        <v>10.795999999999999</v>
      </c>
      <c r="H21784" s="47"/>
      <c r="I21784" s="47"/>
      <c r="J21784" s="47"/>
    </row>
    <row r="21785" spans="4:10" ht="15" customHeight="1">
      <c r="D21785" s="119" t="s">
        <v>34316</v>
      </c>
      <c r="E21785" s="46" t="s">
        <v>31461</v>
      </c>
      <c r="F21785" s="121">
        <v>8.9228000000000005</v>
      </c>
      <c r="H21785" s="47"/>
      <c r="I21785" s="47"/>
      <c r="J21785" s="47"/>
    </row>
    <row r="21786" spans="4:10" ht="15" customHeight="1">
      <c r="D21786" s="119" t="s">
        <v>35253</v>
      </c>
      <c r="E21786" s="46" t="s">
        <v>34316</v>
      </c>
      <c r="F21786" s="121">
        <v>4.7092000000000001</v>
      </c>
      <c r="H21786" s="47"/>
      <c r="I21786" s="47"/>
      <c r="J21786" s="47"/>
    </row>
    <row r="21787" spans="4:10" ht="15" customHeight="1">
      <c r="D21787" s="119" t="s">
        <v>6967</v>
      </c>
      <c r="E21787" s="46" t="s">
        <v>35253</v>
      </c>
      <c r="F21787" s="121">
        <v>7.2995999999999999</v>
      </c>
      <c r="H21787" s="47"/>
      <c r="I21787" s="47"/>
      <c r="J21787" s="47"/>
    </row>
    <row r="21788" spans="4:10" ht="15" customHeight="1">
      <c r="D21788" s="119" t="s">
        <v>6970</v>
      </c>
      <c r="E21788" s="46" t="s">
        <v>6967</v>
      </c>
      <c r="F21788" s="121">
        <v>6.94</v>
      </c>
      <c r="H21788" s="47"/>
      <c r="I21788" s="47"/>
      <c r="J21788" s="47"/>
    </row>
    <row r="21789" spans="4:10" ht="15" customHeight="1">
      <c r="D21789" s="119" t="s">
        <v>6981</v>
      </c>
      <c r="E21789" s="46" t="s">
        <v>6970</v>
      </c>
      <c r="F21789" s="121">
        <v>6.1626000000000003</v>
      </c>
      <c r="H21789" s="47"/>
      <c r="I21789" s="47"/>
      <c r="J21789" s="47"/>
    </row>
    <row r="21790" spans="4:10" ht="15" customHeight="1">
      <c r="D21790" s="119" t="s">
        <v>31492</v>
      </c>
      <c r="E21790" s="46" t="s">
        <v>6981</v>
      </c>
      <c r="F21790" s="121">
        <v>16.061</v>
      </c>
      <c r="H21790" s="47"/>
      <c r="I21790" s="47"/>
      <c r="J21790" s="47"/>
    </row>
    <row r="21791" spans="4:10" ht="15" customHeight="1">
      <c r="D21791" s="119" t="s">
        <v>31489</v>
      </c>
      <c r="E21791" s="46" t="s">
        <v>31492</v>
      </c>
      <c r="F21791" s="121">
        <v>5.0266000000000002</v>
      </c>
      <c r="H21791" s="47"/>
      <c r="I21791" s="47"/>
      <c r="J21791" s="47"/>
    </row>
    <row r="21792" spans="4:10" ht="15" customHeight="1">
      <c r="D21792" s="119" t="s">
        <v>31487</v>
      </c>
      <c r="E21792" s="46" t="s">
        <v>31489</v>
      </c>
      <c r="F21792" s="121">
        <v>5.0266000000000002</v>
      </c>
      <c r="H21792" s="47"/>
      <c r="I21792" s="47"/>
      <c r="J21792" s="47"/>
    </row>
    <row r="21793" spans="4:10" ht="15" customHeight="1">
      <c r="D21793" s="119" t="s">
        <v>31485</v>
      </c>
      <c r="E21793" s="46" t="s">
        <v>31487</v>
      </c>
      <c r="F21793" s="121">
        <v>4.5506000000000002</v>
      </c>
      <c r="H21793" s="47"/>
      <c r="I21793" s="47"/>
      <c r="J21793" s="47"/>
    </row>
    <row r="21794" spans="4:10" ht="15" customHeight="1">
      <c r="D21794" s="119" t="s">
        <v>31483</v>
      </c>
      <c r="E21794" s="46" t="s">
        <v>31485</v>
      </c>
      <c r="F21794" s="121">
        <v>4.6398000000000001</v>
      </c>
      <c r="H21794" s="47"/>
      <c r="I21794" s="47"/>
      <c r="J21794" s="47"/>
    </row>
    <row r="21795" spans="4:10" ht="15" customHeight="1">
      <c r="D21795" s="119" t="s">
        <v>31510</v>
      </c>
      <c r="E21795" s="46" t="s">
        <v>31483</v>
      </c>
      <c r="F21795" s="121">
        <v>8.8846000000000007</v>
      </c>
      <c r="H21795" s="47"/>
      <c r="I21795" s="47"/>
      <c r="J21795" s="47"/>
    </row>
    <row r="21796" spans="4:10" ht="15" customHeight="1">
      <c r="D21796" s="119" t="s">
        <v>31508</v>
      </c>
      <c r="E21796" s="46" t="s">
        <v>31510</v>
      </c>
      <c r="F21796" s="121">
        <v>7.6890000000000001</v>
      </c>
      <c r="H21796" s="47"/>
      <c r="I21796" s="47"/>
      <c r="J21796" s="47"/>
    </row>
    <row r="21797" spans="4:10" ht="15" customHeight="1">
      <c r="D21797" s="119" t="s">
        <v>31506</v>
      </c>
      <c r="E21797" s="46" t="s">
        <v>31508</v>
      </c>
      <c r="F21797" s="121">
        <v>15.351000000000001</v>
      </c>
      <c r="H21797" s="47"/>
      <c r="I21797" s="47"/>
      <c r="J21797" s="47"/>
    </row>
    <row r="21798" spans="4:10" ht="15" customHeight="1">
      <c r="D21798" s="119" t="s">
        <v>31504</v>
      </c>
      <c r="E21798" s="46" t="s">
        <v>31506</v>
      </c>
      <c r="F21798" s="121">
        <v>18.203800000000001</v>
      </c>
      <c r="H21798" s="47"/>
      <c r="I21798" s="47"/>
      <c r="J21798" s="47"/>
    </row>
    <row r="21799" spans="4:10" ht="15" customHeight="1">
      <c r="D21799" s="119" t="s">
        <v>31502</v>
      </c>
      <c r="E21799" s="46" t="s">
        <v>31504</v>
      </c>
      <c r="F21799" s="121">
        <v>37.44</v>
      </c>
      <c r="H21799" s="47"/>
      <c r="I21799" s="47"/>
      <c r="J21799" s="47"/>
    </row>
    <row r="21800" spans="4:10" ht="15" customHeight="1">
      <c r="D21800" s="119" t="s">
        <v>31500</v>
      </c>
      <c r="E21800" s="46" t="s">
        <v>31502</v>
      </c>
      <c r="F21800" s="121">
        <v>53.959200000000003</v>
      </c>
      <c r="H21800" s="47"/>
      <c r="I21800" s="47"/>
      <c r="J21800" s="47"/>
    </row>
    <row r="21801" spans="4:10" ht="15" customHeight="1">
      <c r="D21801" s="119" t="s">
        <v>31498</v>
      </c>
      <c r="E21801" s="46" t="s">
        <v>31500</v>
      </c>
      <c r="F21801" s="121">
        <v>68.359399999999994</v>
      </c>
      <c r="H21801" s="47"/>
      <c r="I21801" s="47"/>
      <c r="J21801" s="47"/>
    </row>
    <row r="21802" spans="4:10" ht="15" customHeight="1">
      <c r="D21802" s="119" t="s">
        <v>31496</v>
      </c>
      <c r="E21802" s="46" t="s">
        <v>31498</v>
      </c>
      <c r="F21802" s="121">
        <v>7.173</v>
      </c>
      <c r="H21802" s="47"/>
      <c r="I21802" s="47"/>
      <c r="J21802" s="47"/>
    </row>
    <row r="21803" spans="4:10" ht="15" customHeight="1">
      <c r="D21803" s="119" t="s">
        <v>31494</v>
      </c>
      <c r="E21803" s="46" t="s">
        <v>31496</v>
      </c>
      <c r="F21803" s="121">
        <v>122.4002</v>
      </c>
      <c r="H21803" s="47"/>
      <c r="I21803" s="47"/>
      <c r="J21803" s="47"/>
    </row>
    <row r="21804" spans="4:10" ht="15" customHeight="1">
      <c r="D21804" s="119" t="s">
        <v>31516</v>
      </c>
      <c r="E21804" s="46" t="s">
        <v>31494</v>
      </c>
      <c r="F21804" s="121">
        <v>3.9407999999999999</v>
      </c>
      <c r="H21804" s="47"/>
      <c r="I21804" s="47"/>
      <c r="J21804" s="47"/>
    </row>
    <row r="21805" spans="4:10" ht="15" customHeight="1">
      <c r="D21805" s="119" t="s">
        <v>31514</v>
      </c>
      <c r="E21805" s="46" t="s">
        <v>31516</v>
      </c>
      <c r="F21805" s="121">
        <v>14.4108</v>
      </c>
      <c r="H21805" s="47"/>
      <c r="I21805" s="47"/>
      <c r="J21805" s="47"/>
    </row>
    <row r="21806" spans="4:10" ht="15" customHeight="1">
      <c r="D21806" s="119" t="s">
        <v>31512</v>
      </c>
      <c r="E21806" s="46" t="s">
        <v>31514</v>
      </c>
      <c r="F21806" s="121">
        <v>6.2355999999999998</v>
      </c>
      <c r="H21806" s="47"/>
      <c r="I21806" s="47"/>
      <c r="J21806" s="47"/>
    </row>
    <row r="21807" spans="4:10" ht="15" customHeight="1">
      <c r="D21807" s="119" t="s">
        <v>31518</v>
      </c>
      <c r="E21807" s="46" t="s">
        <v>31512</v>
      </c>
      <c r="F21807" s="121">
        <v>7.2809999999999997</v>
      </c>
      <c r="H21807" s="47"/>
      <c r="I21807" s="47"/>
      <c r="J21807" s="47"/>
    </row>
    <row r="21808" spans="4:10" ht="15" customHeight="1">
      <c r="D21808" s="119" t="s">
        <v>31524</v>
      </c>
      <c r="E21808" s="46" t="s">
        <v>31518</v>
      </c>
      <c r="F21808" s="121">
        <v>6.4119999999999999</v>
      </c>
      <c r="H21808" s="47"/>
      <c r="I21808" s="47"/>
      <c r="J21808" s="47"/>
    </row>
    <row r="21809" spans="4:10" ht="15" customHeight="1">
      <c r="D21809" s="119" t="s">
        <v>31523</v>
      </c>
      <c r="E21809" s="46" t="s">
        <v>31524</v>
      </c>
      <c r="F21809" s="121">
        <v>5.0065999999999997</v>
      </c>
      <c r="H21809" s="47"/>
      <c r="I21809" s="47"/>
      <c r="J21809" s="47"/>
    </row>
    <row r="21810" spans="4:10" ht="15" customHeight="1">
      <c r="D21810" s="119" t="s">
        <v>31521</v>
      </c>
      <c r="E21810" s="46" t="s">
        <v>31523</v>
      </c>
      <c r="F21810" s="121">
        <v>14.4108</v>
      </c>
      <c r="H21810" s="47"/>
      <c r="I21810" s="47"/>
      <c r="J21810" s="47"/>
    </row>
    <row r="21811" spans="4:10" ht="15" customHeight="1">
      <c r="D21811" s="119" t="s">
        <v>31519</v>
      </c>
      <c r="E21811" s="46" t="s">
        <v>31521</v>
      </c>
      <c r="F21811" s="121">
        <v>8.6750000000000007</v>
      </c>
      <c r="H21811" s="47"/>
      <c r="I21811" s="47"/>
      <c r="J21811" s="47"/>
    </row>
    <row r="21812" spans="4:10" ht="15" customHeight="1">
      <c r="D21812" s="119" t="s">
        <v>34322</v>
      </c>
      <c r="E21812" s="46" t="s">
        <v>31519</v>
      </c>
      <c r="F21812" s="121">
        <v>29.316400000000002</v>
      </c>
      <c r="H21812" s="47"/>
      <c r="I21812" s="47"/>
      <c r="J21812" s="47"/>
    </row>
    <row r="21813" spans="4:10" ht="15" customHeight="1">
      <c r="D21813" s="119" t="s">
        <v>34320</v>
      </c>
      <c r="E21813" s="46" t="s">
        <v>34322</v>
      </c>
      <c r="F21813" s="121">
        <v>33.200200000000002</v>
      </c>
      <c r="H21813" s="47"/>
      <c r="I21813" s="47"/>
      <c r="J21813" s="47"/>
    </row>
    <row r="21814" spans="4:10" ht="15" customHeight="1">
      <c r="D21814" s="119" t="s">
        <v>31532</v>
      </c>
      <c r="E21814" s="46" t="s">
        <v>34320</v>
      </c>
      <c r="F21814" s="121">
        <v>17.507400000000001</v>
      </c>
      <c r="H21814" s="47"/>
      <c r="I21814" s="47"/>
      <c r="J21814" s="47"/>
    </row>
    <row r="21815" spans="4:10" ht="15" customHeight="1">
      <c r="D21815" s="119" t="s">
        <v>31530</v>
      </c>
      <c r="E21815" s="46" t="s">
        <v>31532</v>
      </c>
      <c r="F21815" s="121">
        <v>26.200800000000001</v>
      </c>
      <c r="H21815" s="47"/>
      <c r="I21815" s="47"/>
      <c r="J21815" s="47"/>
    </row>
    <row r="21816" spans="4:10" ht="15" customHeight="1">
      <c r="D21816" s="119" t="s">
        <v>31528</v>
      </c>
      <c r="E21816" s="46" t="s">
        <v>31530</v>
      </c>
      <c r="F21816" s="121">
        <v>18.7378</v>
      </c>
      <c r="H21816" s="47"/>
      <c r="I21816" s="47"/>
      <c r="J21816" s="47"/>
    </row>
    <row r="21817" spans="4:10" ht="15" customHeight="1">
      <c r="D21817" s="119" t="s">
        <v>31526</v>
      </c>
      <c r="E21817" s="46" t="s">
        <v>31528</v>
      </c>
      <c r="F21817" s="121">
        <v>47.357199999999999</v>
      </c>
      <c r="H21817" s="47"/>
      <c r="I21817" s="47"/>
      <c r="J21817" s="47"/>
    </row>
    <row r="21818" spans="4:10" ht="15" customHeight="1">
      <c r="D21818" s="119" t="s">
        <v>9011</v>
      </c>
      <c r="E21818" s="46" t="s">
        <v>31526</v>
      </c>
      <c r="F21818" s="121">
        <v>14.4002</v>
      </c>
      <c r="H21818" s="47"/>
      <c r="I21818" s="47"/>
      <c r="J21818" s="47"/>
    </row>
    <row r="21819" spans="4:10" ht="15" customHeight="1">
      <c r="D21819" s="119" t="s">
        <v>9014</v>
      </c>
      <c r="E21819" s="46" t="s">
        <v>9011</v>
      </c>
      <c r="F21819" s="121">
        <v>5.6512000000000002</v>
      </c>
      <c r="H21819" s="47"/>
      <c r="I21819" s="47"/>
      <c r="J21819" s="47"/>
    </row>
    <row r="21820" spans="4:10" ht="15" customHeight="1">
      <c r="D21820" s="119" t="s">
        <v>31544</v>
      </c>
      <c r="E21820" s="46" t="s">
        <v>9014</v>
      </c>
      <c r="F21820" s="121">
        <v>31.1952</v>
      </c>
      <c r="H21820" s="47"/>
      <c r="I21820" s="47"/>
      <c r="J21820" s="47"/>
    </row>
    <row r="21821" spans="4:10" ht="15" customHeight="1">
      <c r="D21821" s="119" t="s">
        <v>9020</v>
      </c>
      <c r="E21821" s="46" t="s">
        <v>31544</v>
      </c>
      <c r="F21821" s="121">
        <v>21.842600000000001</v>
      </c>
      <c r="H21821" s="47"/>
      <c r="I21821" s="47"/>
      <c r="J21821" s="47"/>
    </row>
    <row r="21822" spans="4:10" ht="15" customHeight="1">
      <c r="D21822" s="119" t="s">
        <v>31541</v>
      </c>
      <c r="E21822" s="46" t="s">
        <v>9020</v>
      </c>
      <c r="F21822" s="121">
        <v>52.415999999999997</v>
      </c>
      <c r="H21822" s="47"/>
      <c r="I21822" s="47"/>
      <c r="J21822" s="47"/>
    </row>
    <row r="21823" spans="4:10" ht="15" customHeight="1">
      <c r="D21823" s="119" t="s">
        <v>31539</v>
      </c>
      <c r="E21823" s="46" t="s">
        <v>31541</v>
      </c>
      <c r="F21823" s="121">
        <v>68.953400000000002</v>
      </c>
      <c r="H21823" s="47"/>
      <c r="I21823" s="47"/>
      <c r="J21823" s="47"/>
    </row>
    <row r="21824" spans="4:10" ht="15" customHeight="1">
      <c r="D21824" s="119" t="s">
        <v>31537</v>
      </c>
      <c r="E21824" s="46" t="s">
        <v>31539</v>
      </c>
      <c r="F21824" s="121">
        <v>107.8618</v>
      </c>
      <c r="H21824" s="47"/>
      <c r="I21824" s="47"/>
      <c r="J21824" s="47"/>
    </row>
    <row r="21825" spans="4:10" ht="15" customHeight="1">
      <c r="D21825" s="119" t="s">
        <v>9028</v>
      </c>
      <c r="E21825" s="46" t="s">
        <v>31537</v>
      </c>
      <c r="F21825" s="121">
        <v>8.6893999999999991</v>
      </c>
      <c r="H21825" s="47"/>
      <c r="I21825" s="47"/>
      <c r="J21825" s="47"/>
    </row>
    <row r="21826" spans="4:10" ht="15" customHeight="1">
      <c r="D21826" s="119" t="s">
        <v>31534</v>
      </c>
      <c r="E21826" s="46" t="s">
        <v>9028</v>
      </c>
      <c r="F21826" s="121">
        <v>152.2056</v>
      </c>
      <c r="H21826" s="47"/>
      <c r="I21826" s="47"/>
      <c r="J21826" s="47"/>
    </row>
    <row r="21827" spans="4:10" ht="15" customHeight="1">
      <c r="D21827" s="119" t="s">
        <v>9017</v>
      </c>
      <c r="E21827" s="46" t="s">
        <v>31534</v>
      </c>
      <c r="F21827" s="121">
        <v>5.6513999999999998</v>
      </c>
      <c r="H21827" s="47"/>
      <c r="I21827" s="47"/>
      <c r="J21827" s="47"/>
    </row>
    <row r="21828" spans="4:10" ht="15" customHeight="1">
      <c r="D21828" s="119" t="s">
        <v>31565</v>
      </c>
      <c r="E21828" s="46" t="s">
        <v>9017</v>
      </c>
      <c r="F21828" s="121">
        <v>4.8907999999999996</v>
      </c>
      <c r="H21828" s="47"/>
      <c r="I21828" s="47"/>
      <c r="J21828" s="47"/>
    </row>
    <row r="21829" spans="4:10" ht="15" customHeight="1">
      <c r="D21829" s="119" t="s">
        <v>31563</v>
      </c>
      <c r="E21829" s="46" t="s">
        <v>31565</v>
      </c>
      <c r="F21829" s="121">
        <v>31.195</v>
      </c>
      <c r="H21829" s="47"/>
      <c r="I21829" s="47"/>
      <c r="J21829" s="47"/>
    </row>
    <row r="21830" spans="4:10" ht="15" customHeight="1">
      <c r="D21830" s="119" t="s">
        <v>31561</v>
      </c>
      <c r="E21830" s="46" t="s">
        <v>31563</v>
      </c>
      <c r="F21830" s="121">
        <v>21.1112</v>
      </c>
      <c r="H21830" s="47"/>
      <c r="I21830" s="47"/>
      <c r="J21830" s="47"/>
    </row>
    <row r="21831" spans="4:10" ht="15" customHeight="1">
      <c r="D21831" s="119" t="s">
        <v>9023</v>
      </c>
      <c r="E21831" s="46" t="s">
        <v>31561</v>
      </c>
      <c r="F21831" s="121">
        <v>22.9358</v>
      </c>
      <c r="H21831" s="47"/>
      <c r="I21831" s="47"/>
      <c r="J21831" s="47"/>
    </row>
    <row r="21832" spans="4:10" ht="15" customHeight="1">
      <c r="D21832" s="119" t="s">
        <v>31558</v>
      </c>
      <c r="E21832" s="46" t="s">
        <v>9023</v>
      </c>
      <c r="F21832" s="121">
        <v>15.1066</v>
      </c>
      <c r="H21832" s="47"/>
      <c r="I21832" s="47"/>
      <c r="J21832" s="47"/>
    </row>
    <row r="21833" spans="4:10" ht="15" customHeight="1">
      <c r="D21833" s="119" t="s">
        <v>9026</v>
      </c>
      <c r="E21833" s="46" t="s">
        <v>31558</v>
      </c>
      <c r="F21833" s="121">
        <v>14.6456</v>
      </c>
      <c r="H21833" s="47"/>
      <c r="I21833" s="47"/>
      <c r="J21833" s="47"/>
    </row>
    <row r="21834" spans="4:10" ht="15" customHeight="1">
      <c r="D21834" s="119" t="s">
        <v>31555</v>
      </c>
      <c r="E21834" s="46" t="s">
        <v>9026</v>
      </c>
      <c r="F21834" s="121">
        <v>10.5962</v>
      </c>
      <c r="H21834" s="47"/>
      <c r="I21834" s="47"/>
      <c r="J21834" s="47"/>
    </row>
    <row r="21835" spans="4:10" ht="15" customHeight="1">
      <c r="D21835" s="119" t="s">
        <v>31553</v>
      </c>
      <c r="E21835" s="46" t="s">
        <v>31555</v>
      </c>
      <c r="F21835" s="121">
        <v>52.415999999999997</v>
      </c>
      <c r="H21835" s="47"/>
      <c r="I21835" s="47"/>
      <c r="J21835" s="47"/>
    </row>
    <row r="21836" spans="4:10" ht="15" customHeight="1">
      <c r="D21836" s="119" t="s">
        <v>31551</v>
      </c>
      <c r="E21836" s="46" t="s">
        <v>31553</v>
      </c>
      <c r="F21836" s="121">
        <v>36.244599999999998</v>
      </c>
      <c r="H21836" s="47"/>
      <c r="I21836" s="47"/>
      <c r="J21836" s="47"/>
    </row>
    <row r="21837" spans="4:10" ht="15" customHeight="1">
      <c r="D21837" s="119" t="s">
        <v>9029</v>
      </c>
      <c r="E21837" s="46" t="s">
        <v>31551</v>
      </c>
      <c r="F21837" s="121">
        <v>8.3794000000000004</v>
      </c>
      <c r="H21837" s="47"/>
      <c r="I21837" s="47"/>
      <c r="J21837" s="47"/>
    </row>
    <row r="21838" spans="4:10" ht="15" customHeight="1">
      <c r="D21838" s="119" t="s">
        <v>31548</v>
      </c>
      <c r="E21838" s="46" t="s">
        <v>9029</v>
      </c>
      <c r="F21838" s="121">
        <v>7.2502000000000004</v>
      </c>
      <c r="H21838" s="47"/>
      <c r="I21838" s="47"/>
      <c r="J21838" s="47"/>
    </row>
    <row r="21839" spans="4:10" ht="15" customHeight="1">
      <c r="D21839" s="119" t="s">
        <v>31581</v>
      </c>
      <c r="E21839" s="46" t="s">
        <v>31548</v>
      </c>
      <c r="F21839" s="121">
        <v>2.9588000000000001</v>
      </c>
      <c r="H21839" s="47"/>
      <c r="I21839" s="47"/>
      <c r="J21839" s="47"/>
    </row>
    <row r="21840" spans="4:10" ht="15" customHeight="1">
      <c r="D21840" s="119" t="s">
        <v>31579</v>
      </c>
      <c r="E21840" s="46" t="s">
        <v>31581</v>
      </c>
      <c r="F21840" s="121">
        <v>4.7092000000000001</v>
      </c>
      <c r="H21840" s="47"/>
      <c r="I21840" s="47"/>
      <c r="J21840" s="47"/>
    </row>
    <row r="21841" spans="4:10" ht="15" customHeight="1">
      <c r="D21841" s="119" t="s">
        <v>8765</v>
      </c>
      <c r="E21841" s="46" t="s">
        <v>31579</v>
      </c>
      <c r="F21841" s="121">
        <v>4.2367999999999997</v>
      </c>
      <c r="H21841" s="47"/>
      <c r="I21841" s="47"/>
      <c r="J21841" s="47"/>
    </row>
    <row r="21842" spans="4:10" ht="15" customHeight="1">
      <c r="D21842" s="119" t="s">
        <v>31576</v>
      </c>
      <c r="E21842" s="46" t="s">
        <v>8765</v>
      </c>
      <c r="F21842" s="121">
        <v>3.3146</v>
      </c>
      <c r="H21842" s="47"/>
      <c r="I21842" s="47"/>
      <c r="J21842" s="47"/>
    </row>
    <row r="21843" spans="4:10" ht="15" customHeight="1">
      <c r="D21843" s="119" t="s">
        <v>8768</v>
      </c>
      <c r="E21843" s="46" t="s">
        <v>31576</v>
      </c>
      <c r="F21843" s="121">
        <v>3.6133999999999999</v>
      </c>
      <c r="H21843" s="47"/>
      <c r="I21843" s="47"/>
      <c r="J21843" s="47"/>
    </row>
    <row r="21844" spans="4:10" ht="15" customHeight="1">
      <c r="D21844" s="119" t="s">
        <v>8771</v>
      </c>
      <c r="E21844" s="46" t="s">
        <v>8768</v>
      </c>
      <c r="F21844" s="121">
        <v>3.7414000000000001</v>
      </c>
      <c r="H21844" s="47"/>
      <c r="I21844" s="47"/>
      <c r="J21844" s="47"/>
    </row>
    <row r="21845" spans="4:10" ht="15" customHeight="1">
      <c r="D21845" s="119" t="s">
        <v>31573</v>
      </c>
      <c r="E21845" s="46" t="s">
        <v>8771</v>
      </c>
      <c r="F21845" s="121">
        <v>3.3146</v>
      </c>
      <c r="H21845" s="47"/>
      <c r="I21845" s="47"/>
      <c r="J21845" s="47"/>
    </row>
    <row r="21846" spans="4:10" ht="15" customHeight="1">
      <c r="D21846" s="119" t="s">
        <v>8774</v>
      </c>
      <c r="E21846" s="46" t="s">
        <v>31573</v>
      </c>
      <c r="F21846" s="121">
        <v>4.2367999999999997</v>
      </c>
      <c r="H21846" s="47"/>
      <c r="I21846" s="47"/>
      <c r="J21846" s="47"/>
    </row>
    <row r="21847" spans="4:10" ht="15" customHeight="1">
      <c r="D21847" s="119" t="s">
        <v>31570</v>
      </c>
      <c r="E21847" s="46" t="s">
        <v>8774</v>
      </c>
      <c r="F21847" s="121">
        <v>2.4998</v>
      </c>
      <c r="H21847" s="47"/>
      <c r="I21847" s="47"/>
      <c r="J21847" s="47"/>
    </row>
    <row r="21848" spans="4:10" ht="15" customHeight="1">
      <c r="D21848" s="119" t="s">
        <v>8777</v>
      </c>
      <c r="E21848" s="46" t="s">
        <v>31570</v>
      </c>
      <c r="F21848" s="121">
        <v>4.5358000000000001</v>
      </c>
      <c r="H21848" s="47"/>
      <c r="I21848" s="47"/>
      <c r="J21848" s="47"/>
    </row>
    <row r="21849" spans="4:10" ht="15" customHeight="1">
      <c r="D21849" s="119" t="s">
        <v>8780</v>
      </c>
      <c r="E21849" s="46" t="s">
        <v>8777</v>
      </c>
      <c r="F21849" s="121">
        <v>2.7170000000000001</v>
      </c>
      <c r="H21849" s="47"/>
      <c r="I21849" s="47"/>
      <c r="J21849" s="47"/>
    </row>
    <row r="21850" spans="4:10" ht="15" customHeight="1">
      <c r="D21850" s="119" t="s">
        <v>35654</v>
      </c>
      <c r="E21850" s="46" t="s">
        <v>8780</v>
      </c>
      <c r="F21850" s="121">
        <v>4.5358000000000001</v>
      </c>
      <c r="H21850" s="47"/>
      <c r="I21850" s="47"/>
      <c r="J21850" s="47"/>
    </row>
    <row r="21851" spans="4:10" ht="15" customHeight="1">
      <c r="D21851" s="119" t="s">
        <v>36176</v>
      </c>
      <c r="E21851" s="46" t="s">
        <v>35654</v>
      </c>
      <c r="F21851" s="121">
        <v>2.7143999999999999</v>
      </c>
      <c r="H21851" s="47"/>
      <c r="I21851" s="47"/>
      <c r="J21851" s="47"/>
    </row>
    <row r="21852" spans="4:10" ht="15" customHeight="1">
      <c r="D21852" s="119" t="s">
        <v>8707</v>
      </c>
      <c r="E21852" s="46" t="s">
        <v>36176</v>
      </c>
      <c r="F21852" s="121">
        <v>6.3091999999999997</v>
      </c>
      <c r="H21852" s="47"/>
      <c r="I21852" s="47"/>
      <c r="J21852" s="47"/>
    </row>
    <row r="21853" spans="4:10" ht="15" customHeight="1">
      <c r="D21853" s="119" t="s">
        <v>31655</v>
      </c>
      <c r="E21853" s="46" t="s">
        <v>8707</v>
      </c>
      <c r="F21853" s="121">
        <v>29.8368</v>
      </c>
      <c r="H21853" s="47"/>
      <c r="I21853" s="47"/>
      <c r="J21853" s="47"/>
    </row>
    <row r="21854" spans="4:10" ht="15" customHeight="1">
      <c r="D21854" s="119" t="s">
        <v>8710</v>
      </c>
      <c r="E21854" s="46" t="s">
        <v>31655</v>
      </c>
      <c r="F21854" s="121">
        <v>22.505199999999999</v>
      </c>
      <c r="H21854" s="47"/>
      <c r="I21854" s="47"/>
      <c r="J21854" s="47"/>
    </row>
    <row r="21855" spans="4:10" ht="15" customHeight="1">
      <c r="D21855" s="119" t="s">
        <v>8713</v>
      </c>
      <c r="E21855" s="46" t="s">
        <v>8710</v>
      </c>
      <c r="F21855" s="121">
        <v>15.8504</v>
      </c>
      <c r="H21855" s="47"/>
      <c r="I21855" s="47"/>
      <c r="J21855" s="47"/>
    </row>
    <row r="21856" spans="4:10" ht="15" customHeight="1">
      <c r="D21856" s="119" t="s">
        <v>31654</v>
      </c>
      <c r="E21856" s="46" t="s">
        <v>8713</v>
      </c>
      <c r="F21856" s="121">
        <v>67.544200000000004</v>
      </c>
      <c r="H21856" s="47"/>
      <c r="I21856" s="47"/>
      <c r="J21856" s="47"/>
    </row>
    <row r="21857" spans="4:10" ht="15" customHeight="1">
      <c r="D21857" s="119" t="s">
        <v>31652</v>
      </c>
      <c r="E21857" s="46" t="s">
        <v>31654</v>
      </c>
      <c r="F21857" s="121">
        <v>46.425199999999997</v>
      </c>
      <c r="H21857" s="47"/>
      <c r="I21857" s="47"/>
      <c r="J21857" s="47"/>
    </row>
    <row r="21858" spans="4:10" ht="15" customHeight="1">
      <c r="D21858" s="119" t="s">
        <v>8716</v>
      </c>
      <c r="E21858" s="46" t="s">
        <v>31652</v>
      </c>
      <c r="F21858" s="121">
        <v>10.4214</v>
      </c>
      <c r="H21858" s="47"/>
      <c r="I21858" s="47"/>
      <c r="J21858" s="47"/>
    </row>
    <row r="21859" spans="4:10" ht="15" customHeight="1">
      <c r="D21859" s="119" t="s">
        <v>31650</v>
      </c>
      <c r="E21859" s="46" t="s">
        <v>8716</v>
      </c>
      <c r="F21859" s="121">
        <v>107.64700000000001</v>
      </c>
      <c r="H21859" s="47"/>
      <c r="I21859" s="47"/>
      <c r="J21859" s="47"/>
    </row>
    <row r="21860" spans="4:10" ht="15" customHeight="1">
      <c r="D21860" s="119" t="s">
        <v>31648</v>
      </c>
      <c r="E21860" s="46" t="s">
        <v>31650</v>
      </c>
      <c r="F21860" s="121">
        <v>142.316</v>
      </c>
      <c r="H21860" s="47"/>
      <c r="I21860" s="47"/>
      <c r="J21860" s="47"/>
    </row>
    <row r="21861" spans="4:10" ht="15" customHeight="1">
      <c r="D21861" s="119" t="s">
        <v>31646</v>
      </c>
      <c r="E21861" s="46" t="s">
        <v>31648</v>
      </c>
      <c r="F21861" s="121">
        <v>8.9971999999999994</v>
      </c>
      <c r="H21861" s="47"/>
      <c r="I21861" s="47"/>
      <c r="J21861" s="47"/>
    </row>
    <row r="21862" spans="4:10" ht="15" customHeight="1">
      <c r="D21862" s="119" t="s">
        <v>31644</v>
      </c>
      <c r="E21862" s="46" t="s">
        <v>31646</v>
      </c>
      <c r="F21862" s="121">
        <v>4.7587999999999999</v>
      </c>
      <c r="H21862" s="47"/>
      <c r="I21862" s="47"/>
      <c r="J21862" s="47"/>
    </row>
    <row r="21863" spans="4:10" ht="15" customHeight="1">
      <c r="D21863" s="119" t="s">
        <v>31642</v>
      </c>
      <c r="E21863" s="46" t="s">
        <v>31644</v>
      </c>
      <c r="F21863" s="121">
        <v>17.622599999999998</v>
      </c>
      <c r="H21863" s="47"/>
      <c r="I21863" s="47"/>
      <c r="J21863" s="47"/>
    </row>
    <row r="21864" spans="4:10" ht="15" customHeight="1">
      <c r="D21864" s="119" t="s">
        <v>31640</v>
      </c>
      <c r="E21864" s="46" t="s">
        <v>31642</v>
      </c>
      <c r="F21864" s="121">
        <v>14.103</v>
      </c>
      <c r="H21864" s="47"/>
      <c r="I21864" s="47"/>
      <c r="J21864" s="47"/>
    </row>
    <row r="21865" spans="4:10" ht="15" customHeight="1">
      <c r="D21865" s="119" t="s">
        <v>31638</v>
      </c>
      <c r="E21865" s="46" t="s">
        <v>31640</v>
      </c>
      <c r="F21865" s="121">
        <v>28.1812</v>
      </c>
      <c r="H21865" s="47"/>
      <c r="I21865" s="47"/>
      <c r="J21865" s="47"/>
    </row>
    <row r="21866" spans="4:10" ht="15" customHeight="1">
      <c r="D21866" s="119" t="s">
        <v>31637</v>
      </c>
      <c r="E21866" s="46" t="s">
        <v>31638</v>
      </c>
      <c r="F21866" s="121">
        <v>44.589199999999998</v>
      </c>
      <c r="H21866" s="47"/>
      <c r="I21866" s="47"/>
      <c r="J21866" s="47"/>
    </row>
    <row r="21867" spans="4:10" ht="15" customHeight="1">
      <c r="D21867" s="119" t="s">
        <v>31635</v>
      </c>
      <c r="E21867" s="46" t="s">
        <v>31637</v>
      </c>
      <c r="F21867" s="121">
        <v>60.798999999999999</v>
      </c>
      <c r="H21867" s="47"/>
      <c r="I21867" s="47"/>
      <c r="J21867" s="47"/>
    </row>
    <row r="21868" spans="4:10" ht="15" customHeight="1">
      <c r="D21868" s="119" t="s">
        <v>31633</v>
      </c>
      <c r="E21868" s="46" t="s">
        <v>31635</v>
      </c>
      <c r="F21868" s="121">
        <v>7.4109999999999996</v>
      </c>
      <c r="H21868" s="47"/>
      <c r="I21868" s="47"/>
      <c r="J21868" s="47"/>
    </row>
    <row r="21869" spans="4:10" ht="15" customHeight="1">
      <c r="D21869" s="119" t="s">
        <v>31631</v>
      </c>
      <c r="E21869" s="46" t="s">
        <v>31633</v>
      </c>
      <c r="F21869" s="121">
        <v>105.264</v>
      </c>
      <c r="H21869" s="47"/>
      <c r="I21869" s="47"/>
      <c r="J21869" s="47"/>
    </row>
    <row r="21870" spans="4:10" ht="15" customHeight="1">
      <c r="D21870" s="119" t="s">
        <v>31629</v>
      </c>
      <c r="E21870" s="46" t="s">
        <v>31631</v>
      </c>
      <c r="F21870" s="121">
        <v>3.8988</v>
      </c>
      <c r="H21870" s="47"/>
      <c r="I21870" s="47"/>
      <c r="J21870" s="47"/>
    </row>
    <row r="21871" spans="4:10" ht="15" customHeight="1">
      <c r="D21871" s="119" t="s">
        <v>31627</v>
      </c>
      <c r="E21871" s="46" t="s">
        <v>31629</v>
      </c>
      <c r="F21871" s="121">
        <v>16.869199999999999</v>
      </c>
      <c r="H21871" s="47"/>
      <c r="I21871" s="47"/>
      <c r="J21871" s="47"/>
    </row>
    <row r="21872" spans="4:10" ht="15" customHeight="1">
      <c r="D21872" s="119" t="s">
        <v>31625</v>
      </c>
      <c r="E21872" s="46" t="s">
        <v>31627</v>
      </c>
      <c r="F21872" s="121">
        <v>11.1332</v>
      </c>
      <c r="H21872" s="47"/>
      <c r="I21872" s="47"/>
      <c r="J21872" s="47"/>
    </row>
    <row r="21873" spans="4:10" ht="15" customHeight="1">
      <c r="D21873" s="119" t="s">
        <v>31623</v>
      </c>
      <c r="E21873" s="46" t="s">
        <v>31625</v>
      </c>
      <c r="F21873" s="121">
        <v>7.9965999999999999</v>
      </c>
      <c r="H21873" s="47"/>
      <c r="I21873" s="47"/>
      <c r="J21873" s="47"/>
    </row>
    <row r="21874" spans="4:10" ht="15" customHeight="1">
      <c r="D21874" s="119" t="s">
        <v>31621</v>
      </c>
      <c r="E21874" s="46" t="s">
        <v>31623</v>
      </c>
      <c r="F21874" s="121">
        <v>50.535800000000002</v>
      </c>
      <c r="H21874" s="47"/>
      <c r="I21874" s="47"/>
      <c r="J21874" s="47"/>
    </row>
    <row r="21875" spans="4:10" ht="15" customHeight="1">
      <c r="D21875" s="119" t="s">
        <v>31619</v>
      </c>
      <c r="E21875" s="46" t="s">
        <v>31621</v>
      </c>
      <c r="F21875" s="121">
        <v>23.622599999999998</v>
      </c>
      <c r="H21875" s="47"/>
      <c r="I21875" s="47"/>
      <c r="J21875" s="47"/>
    </row>
    <row r="21876" spans="4:10" ht="15" customHeight="1">
      <c r="D21876" s="119" t="s">
        <v>31617</v>
      </c>
      <c r="E21876" s="46" t="s">
        <v>31619</v>
      </c>
      <c r="F21876" s="121">
        <v>5.1285999999999996</v>
      </c>
      <c r="H21876" s="47"/>
      <c r="I21876" s="47"/>
      <c r="J21876" s="47"/>
    </row>
    <row r="21877" spans="4:10" ht="15" customHeight="1">
      <c r="D21877" s="119" t="s">
        <v>31615</v>
      </c>
      <c r="E21877" s="46" t="s">
        <v>31617</v>
      </c>
      <c r="F21877" s="121">
        <v>66.94</v>
      </c>
      <c r="H21877" s="47"/>
      <c r="I21877" s="47"/>
      <c r="J21877" s="47"/>
    </row>
    <row r="21878" spans="4:10" ht="15" customHeight="1">
      <c r="D21878" s="119" t="s">
        <v>31613</v>
      </c>
      <c r="E21878" s="46" t="s">
        <v>31615</v>
      </c>
      <c r="F21878" s="121">
        <v>93.374200000000002</v>
      </c>
      <c r="H21878" s="47"/>
      <c r="I21878" s="47"/>
      <c r="J21878" s="47"/>
    </row>
    <row r="21879" spans="4:10" ht="15" customHeight="1">
      <c r="D21879" s="119" t="s">
        <v>31611</v>
      </c>
      <c r="E21879" s="46" t="s">
        <v>31613</v>
      </c>
      <c r="F21879" s="121">
        <v>79.189599999999999</v>
      </c>
      <c r="H21879" s="47"/>
      <c r="I21879" s="47"/>
      <c r="J21879" s="47"/>
    </row>
    <row r="21880" spans="4:10" ht="15" customHeight="1">
      <c r="D21880" s="119" t="s">
        <v>31609</v>
      </c>
      <c r="E21880" s="46" t="s">
        <v>31611</v>
      </c>
      <c r="F21880" s="121">
        <v>66.251800000000003</v>
      </c>
      <c r="H21880" s="47"/>
      <c r="I21880" s="47"/>
      <c r="J21880" s="47"/>
    </row>
    <row r="21881" spans="4:10" ht="15" customHeight="1">
      <c r="D21881" s="119" t="s">
        <v>31607</v>
      </c>
      <c r="E21881" s="46" t="s">
        <v>31609</v>
      </c>
      <c r="F21881" s="121">
        <v>95.92</v>
      </c>
      <c r="H21881" s="47"/>
      <c r="I21881" s="47"/>
      <c r="J21881" s="47"/>
    </row>
    <row r="21882" spans="4:10" ht="15" customHeight="1">
      <c r="D21882" s="119" t="s">
        <v>8695</v>
      </c>
      <c r="E21882" s="46" t="s">
        <v>31607</v>
      </c>
      <c r="F21882" s="121">
        <v>12.305199999999999</v>
      </c>
      <c r="H21882" s="47"/>
      <c r="I21882" s="47"/>
      <c r="J21882" s="47"/>
    </row>
    <row r="21883" spans="4:10" ht="15" customHeight="1">
      <c r="D21883" s="119" t="s">
        <v>8698</v>
      </c>
      <c r="E21883" s="46" t="s">
        <v>8695</v>
      </c>
      <c r="F21883" s="121">
        <v>5.3120000000000003</v>
      </c>
      <c r="H21883" s="47"/>
      <c r="I21883" s="47"/>
      <c r="J21883" s="47"/>
    </row>
    <row r="21884" spans="4:10" ht="15" customHeight="1">
      <c r="D21884" s="119" t="s">
        <v>31664</v>
      </c>
      <c r="E21884" s="46" t="s">
        <v>8698</v>
      </c>
      <c r="F21884" s="121">
        <v>28.338200000000001</v>
      </c>
      <c r="H21884" s="47"/>
      <c r="I21884" s="47"/>
      <c r="J21884" s="47"/>
    </row>
    <row r="21885" spans="4:10" ht="15" customHeight="1">
      <c r="D21885" s="119" t="s">
        <v>8701</v>
      </c>
      <c r="E21885" s="46" t="s">
        <v>31664</v>
      </c>
      <c r="F21885" s="121">
        <v>18.832799999999999</v>
      </c>
      <c r="H21885" s="47"/>
      <c r="I21885" s="47"/>
      <c r="J21885" s="47"/>
    </row>
    <row r="21886" spans="4:10" ht="15" customHeight="1">
      <c r="D21886" s="119" t="s">
        <v>31662</v>
      </c>
      <c r="E21886" s="46" t="s">
        <v>8701</v>
      </c>
      <c r="F21886" s="121">
        <v>31.802399999999999</v>
      </c>
      <c r="H21886" s="47"/>
      <c r="I21886" s="47"/>
      <c r="J21886" s="47"/>
    </row>
    <row r="21887" spans="4:10" ht="15" customHeight="1">
      <c r="D21887" s="119" t="s">
        <v>31661</v>
      </c>
      <c r="E21887" s="46" t="s">
        <v>31662</v>
      </c>
      <c r="F21887" s="121">
        <v>46.623600000000003</v>
      </c>
      <c r="H21887" s="47"/>
      <c r="I21887" s="47"/>
      <c r="J21887" s="47"/>
    </row>
    <row r="21888" spans="4:10" ht="15" customHeight="1">
      <c r="D21888" s="119" t="s">
        <v>31659</v>
      </c>
      <c r="E21888" s="46" t="s">
        <v>31661</v>
      </c>
      <c r="F21888" s="121">
        <v>68.631</v>
      </c>
      <c r="H21888" s="47"/>
      <c r="I21888" s="47"/>
      <c r="J21888" s="47"/>
    </row>
    <row r="21889" spans="4:10" ht="15" customHeight="1">
      <c r="D21889" s="119" t="s">
        <v>8704</v>
      </c>
      <c r="E21889" s="46" t="s">
        <v>31659</v>
      </c>
      <c r="F21889" s="121">
        <v>7.516</v>
      </c>
      <c r="H21889" s="47"/>
      <c r="I21889" s="47"/>
      <c r="J21889" s="47"/>
    </row>
    <row r="21890" spans="4:10" ht="15" customHeight="1">
      <c r="D21890" s="119" t="s">
        <v>31656</v>
      </c>
      <c r="E21890" s="46" t="s">
        <v>8704</v>
      </c>
      <c r="F21890" s="121">
        <v>113.9504</v>
      </c>
      <c r="H21890" s="47"/>
      <c r="I21890" s="47"/>
      <c r="J21890" s="47"/>
    </row>
    <row r="21891" spans="4:10" ht="15" customHeight="1">
      <c r="D21891" s="119" t="s">
        <v>31704</v>
      </c>
      <c r="E21891" s="46" t="s">
        <v>31656</v>
      </c>
      <c r="F21891" s="121">
        <v>4.9774000000000003</v>
      </c>
      <c r="H21891" s="47"/>
      <c r="I21891" s="47"/>
      <c r="J21891" s="47"/>
    </row>
    <row r="21892" spans="4:10" ht="15" customHeight="1">
      <c r="D21892" s="119" t="s">
        <v>31703</v>
      </c>
      <c r="E21892" s="46" t="s">
        <v>31704</v>
      </c>
      <c r="F21892" s="121">
        <v>13.872199999999999</v>
      </c>
      <c r="H21892" s="47"/>
      <c r="I21892" s="47"/>
      <c r="J21892" s="47"/>
    </row>
    <row r="21893" spans="4:10" ht="15" customHeight="1">
      <c r="D21893" s="119" t="s">
        <v>31702</v>
      </c>
      <c r="E21893" s="46" t="s">
        <v>31703</v>
      </c>
      <c r="F21893" s="121">
        <v>7.2355999999999998</v>
      </c>
      <c r="H21893" s="47"/>
      <c r="I21893" s="47"/>
      <c r="J21893" s="47"/>
    </row>
    <row r="21894" spans="4:10" ht="15" customHeight="1">
      <c r="D21894" s="119" t="s">
        <v>31701</v>
      </c>
      <c r="E21894" s="46" t="s">
        <v>31702</v>
      </c>
      <c r="F21894" s="121">
        <v>8.3623999999999992</v>
      </c>
      <c r="H21894" s="47"/>
      <c r="I21894" s="47"/>
      <c r="J21894" s="47"/>
    </row>
    <row r="21895" spans="4:10" ht="15" customHeight="1">
      <c r="D21895" s="119" t="s">
        <v>31699</v>
      </c>
      <c r="E21895" s="46" t="s">
        <v>31701</v>
      </c>
      <c r="F21895" s="121">
        <v>4.5208000000000004</v>
      </c>
      <c r="H21895" s="47"/>
      <c r="I21895" s="47"/>
      <c r="J21895" s="47"/>
    </row>
    <row r="21896" spans="4:10" ht="15" customHeight="1">
      <c r="D21896" s="119" t="s">
        <v>31697</v>
      </c>
      <c r="E21896" s="46" t="s">
        <v>31699</v>
      </c>
      <c r="F21896" s="121">
        <v>4.3914</v>
      </c>
      <c r="H21896" s="47"/>
      <c r="I21896" s="47"/>
      <c r="J21896" s="47"/>
    </row>
    <row r="21897" spans="4:10" ht="15" customHeight="1">
      <c r="D21897" s="119" t="s">
        <v>31695</v>
      </c>
      <c r="E21897" s="46" t="s">
        <v>31697</v>
      </c>
      <c r="F21897" s="121">
        <v>5.1398000000000001</v>
      </c>
      <c r="H21897" s="47"/>
      <c r="I21897" s="47"/>
      <c r="J21897" s="47"/>
    </row>
    <row r="21898" spans="4:10" ht="15" customHeight="1">
      <c r="D21898" s="119" t="s">
        <v>31693</v>
      </c>
      <c r="E21898" s="46" t="s">
        <v>31695</v>
      </c>
      <c r="F21898" s="121">
        <v>5.2644000000000002</v>
      </c>
      <c r="H21898" s="47"/>
      <c r="I21898" s="47"/>
      <c r="J21898" s="47"/>
    </row>
    <row r="21899" spans="4:10" ht="15" customHeight="1">
      <c r="D21899" s="119" t="s">
        <v>31691</v>
      </c>
      <c r="E21899" s="46" t="s">
        <v>31693</v>
      </c>
      <c r="F21899" s="121">
        <v>24.3764</v>
      </c>
      <c r="H21899" s="47"/>
      <c r="I21899" s="47"/>
      <c r="J21899" s="47"/>
    </row>
    <row r="21900" spans="4:10" ht="15" customHeight="1">
      <c r="D21900" s="119" t="s">
        <v>31689</v>
      </c>
      <c r="E21900" s="46" t="s">
        <v>31691</v>
      </c>
      <c r="F21900" s="121">
        <v>29.391200000000001</v>
      </c>
      <c r="H21900" s="47"/>
      <c r="I21900" s="47"/>
      <c r="J21900" s="47"/>
    </row>
    <row r="21901" spans="4:10" ht="15" customHeight="1">
      <c r="D21901" s="119" t="s">
        <v>31687</v>
      </c>
      <c r="E21901" s="46" t="s">
        <v>31689</v>
      </c>
      <c r="F21901" s="121">
        <v>16.666799999999999</v>
      </c>
      <c r="H21901" s="47"/>
      <c r="I21901" s="47"/>
      <c r="J21901" s="47"/>
    </row>
    <row r="21902" spans="4:10" ht="15" customHeight="1">
      <c r="D21902" s="119" t="s">
        <v>31685</v>
      </c>
      <c r="E21902" s="46" t="s">
        <v>31687</v>
      </c>
      <c r="F21902" s="121">
        <v>18.588000000000001</v>
      </c>
      <c r="H21902" s="47"/>
      <c r="I21902" s="47"/>
      <c r="J21902" s="47"/>
    </row>
    <row r="21903" spans="4:10" ht="15" customHeight="1">
      <c r="D21903" s="119" t="s">
        <v>31683</v>
      </c>
      <c r="E21903" s="46" t="s">
        <v>31685</v>
      </c>
      <c r="F21903" s="121">
        <v>10.9282</v>
      </c>
      <c r="H21903" s="47"/>
      <c r="I21903" s="47"/>
      <c r="J21903" s="47"/>
    </row>
    <row r="21904" spans="4:10" ht="15" customHeight="1">
      <c r="D21904" s="119" t="s">
        <v>31681</v>
      </c>
      <c r="E21904" s="46" t="s">
        <v>31683</v>
      </c>
      <c r="F21904" s="121">
        <v>10.504200000000001</v>
      </c>
      <c r="H21904" s="47"/>
      <c r="I21904" s="47"/>
      <c r="J21904" s="47"/>
    </row>
    <row r="21905" spans="4:10" ht="15" customHeight="1">
      <c r="D21905" s="119" t="s">
        <v>31679</v>
      </c>
      <c r="E21905" s="46" t="s">
        <v>31681</v>
      </c>
      <c r="F21905" s="121">
        <v>11.976000000000001</v>
      </c>
      <c r="H21905" s="47"/>
      <c r="I21905" s="47"/>
      <c r="J21905" s="47"/>
    </row>
    <row r="21906" spans="4:10" ht="15" customHeight="1">
      <c r="D21906" s="119" t="s">
        <v>31677</v>
      </c>
      <c r="E21906" s="46" t="s">
        <v>31679</v>
      </c>
      <c r="F21906" s="121">
        <v>12.4252</v>
      </c>
      <c r="H21906" s="47"/>
      <c r="I21906" s="47"/>
      <c r="J21906" s="47"/>
    </row>
    <row r="21907" spans="4:10" ht="15" customHeight="1">
      <c r="D21907" s="119" t="s">
        <v>31675</v>
      </c>
      <c r="E21907" s="46" t="s">
        <v>31677</v>
      </c>
      <c r="F21907" s="121">
        <v>40.119799999999998</v>
      </c>
      <c r="H21907" s="47"/>
      <c r="I21907" s="47"/>
      <c r="J21907" s="47"/>
    </row>
    <row r="21908" spans="4:10" ht="15" customHeight="1">
      <c r="D21908" s="119" t="s">
        <v>31673</v>
      </c>
      <c r="E21908" s="46" t="s">
        <v>31675</v>
      </c>
      <c r="F21908" s="121">
        <v>44.236600000000003</v>
      </c>
      <c r="H21908" s="47"/>
      <c r="I21908" s="47"/>
      <c r="J21908" s="47"/>
    </row>
    <row r="21909" spans="4:10" ht="15" customHeight="1">
      <c r="D21909" s="119" t="s">
        <v>31671</v>
      </c>
      <c r="E21909" s="46" t="s">
        <v>31673</v>
      </c>
      <c r="F21909" s="121">
        <v>6.4123999999999999</v>
      </c>
      <c r="H21909" s="47"/>
      <c r="I21909" s="47"/>
      <c r="J21909" s="47"/>
    </row>
    <row r="21910" spans="4:10" ht="15" customHeight="1">
      <c r="D21910" s="119" t="s">
        <v>31669</v>
      </c>
      <c r="E21910" s="46" t="s">
        <v>31671</v>
      </c>
      <c r="F21910" s="121">
        <v>7.2106000000000003</v>
      </c>
      <c r="H21910" s="47"/>
      <c r="I21910" s="47"/>
      <c r="J21910" s="47"/>
    </row>
    <row r="21911" spans="4:10" ht="15" customHeight="1">
      <c r="D21911" s="119" t="s">
        <v>31667</v>
      </c>
      <c r="E21911" s="46" t="s">
        <v>31669</v>
      </c>
      <c r="F21911" s="121">
        <v>7.5598000000000001</v>
      </c>
      <c r="H21911" s="47"/>
      <c r="I21911" s="47"/>
      <c r="J21911" s="47"/>
    </row>
    <row r="21912" spans="4:10" ht="15" customHeight="1">
      <c r="D21912" s="119" t="s">
        <v>31713</v>
      </c>
      <c r="E21912" s="46" t="s">
        <v>31667</v>
      </c>
      <c r="F21912" s="121">
        <v>9.5366</v>
      </c>
      <c r="H21912" s="47"/>
      <c r="I21912" s="47"/>
      <c r="J21912" s="47"/>
    </row>
    <row r="21913" spans="4:10" ht="15" customHeight="1">
      <c r="D21913" s="119" t="s">
        <v>31711</v>
      </c>
      <c r="E21913" s="46" t="s">
        <v>31713</v>
      </c>
      <c r="F21913" s="121">
        <v>31.652999999999999</v>
      </c>
      <c r="H21913" s="47"/>
      <c r="I21913" s="47"/>
      <c r="J21913" s="47"/>
    </row>
    <row r="21914" spans="4:10" ht="15" customHeight="1">
      <c r="D21914" s="119" t="s">
        <v>31709</v>
      </c>
      <c r="E21914" s="46" t="s">
        <v>31711</v>
      </c>
      <c r="F21914" s="121">
        <v>39.831200000000003</v>
      </c>
      <c r="H21914" s="47"/>
      <c r="I21914" s="47"/>
      <c r="J21914" s="47"/>
    </row>
    <row r="21915" spans="4:10" ht="15" customHeight="1">
      <c r="D21915" s="119" t="s">
        <v>31707</v>
      </c>
      <c r="E21915" s="46" t="s">
        <v>31709</v>
      </c>
      <c r="F21915" s="121">
        <v>31.652999999999999</v>
      </c>
      <c r="H21915" s="47"/>
      <c r="I21915" s="47"/>
      <c r="J21915" s="47"/>
    </row>
    <row r="21916" spans="4:10" ht="15" customHeight="1">
      <c r="D21916" s="119" t="s">
        <v>31705</v>
      </c>
      <c r="E21916" s="46" t="s">
        <v>31707</v>
      </c>
      <c r="F21916" s="121">
        <v>39.831200000000003</v>
      </c>
      <c r="H21916" s="47"/>
      <c r="I21916" s="47"/>
      <c r="J21916" s="47"/>
    </row>
    <row r="21917" spans="4:10" ht="15" customHeight="1">
      <c r="D21917" s="119" t="s">
        <v>31764</v>
      </c>
      <c r="E21917" s="46" t="s">
        <v>31705</v>
      </c>
      <c r="F21917" s="121">
        <v>11.734400000000001</v>
      </c>
      <c r="H21917" s="47"/>
      <c r="I21917" s="47"/>
      <c r="J21917" s="47"/>
    </row>
    <row r="21918" spans="4:10" ht="15" customHeight="1">
      <c r="D21918" s="119" t="s">
        <v>31763</v>
      </c>
      <c r="E21918" s="46" t="s">
        <v>31764</v>
      </c>
      <c r="F21918" s="121">
        <v>11.734400000000001</v>
      </c>
      <c r="H21918" s="47"/>
      <c r="I21918" s="47"/>
      <c r="J21918" s="47"/>
    </row>
    <row r="21919" spans="4:10" ht="15" customHeight="1">
      <c r="D21919" s="119" t="s">
        <v>31761</v>
      </c>
      <c r="E21919" s="46" t="s">
        <v>31763</v>
      </c>
      <c r="F21919" s="121">
        <v>11.734400000000001</v>
      </c>
      <c r="H21919" s="47"/>
      <c r="I21919" s="47"/>
      <c r="J21919" s="47"/>
    </row>
    <row r="21920" spans="4:10" ht="15" customHeight="1">
      <c r="D21920" s="119" t="s">
        <v>31759</v>
      </c>
      <c r="E21920" s="46" t="s">
        <v>31761</v>
      </c>
      <c r="F21920" s="121">
        <v>11.734400000000001</v>
      </c>
      <c r="H21920" s="47"/>
      <c r="I21920" s="47"/>
      <c r="J21920" s="47"/>
    </row>
    <row r="21921" spans="4:10" ht="15" customHeight="1">
      <c r="D21921" s="119" t="s">
        <v>31757</v>
      </c>
      <c r="E21921" s="46" t="s">
        <v>31759</v>
      </c>
      <c r="F21921" s="121">
        <v>17.710799999999999</v>
      </c>
      <c r="H21921" s="47"/>
      <c r="I21921" s="47"/>
      <c r="J21921" s="47"/>
    </row>
    <row r="21922" spans="4:10" ht="15" customHeight="1">
      <c r="D21922" s="119" t="s">
        <v>31755</v>
      </c>
      <c r="E21922" s="46" t="s">
        <v>31757</v>
      </c>
      <c r="F21922" s="121">
        <v>17.710799999999999</v>
      </c>
      <c r="H21922" s="47"/>
      <c r="I21922" s="47"/>
      <c r="J21922" s="47"/>
    </row>
    <row r="21923" spans="4:10" ht="15" customHeight="1">
      <c r="D21923" s="119" t="s">
        <v>31753</v>
      </c>
      <c r="E21923" s="46" t="s">
        <v>31755</v>
      </c>
      <c r="F21923" s="121">
        <v>2.8719999999999999</v>
      </c>
      <c r="H21923" s="47"/>
      <c r="I21923" s="47"/>
      <c r="J21923" s="47"/>
    </row>
    <row r="21924" spans="4:10" ht="15" customHeight="1">
      <c r="D21924" s="119" t="s">
        <v>31751</v>
      </c>
      <c r="E21924" s="46" t="s">
        <v>31753</v>
      </c>
      <c r="F21924" s="121">
        <v>2.8719999999999999</v>
      </c>
      <c r="H21924" s="47"/>
      <c r="I21924" s="47"/>
      <c r="J21924" s="47"/>
    </row>
    <row r="21925" spans="4:10" ht="15" customHeight="1">
      <c r="D21925" s="119" t="s">
        <v>31749</v>
      </c>
      <c r="E21925" s="46" t="s">
        <v>31751</v>
      </c>
      <c r="F21925" s="121">
        <v>3.3460000000000001</v>
      </c>
      <c r="H21925" s="47"/>
      <c r="I21925" s="47"/>
      <c r="J21925" s="47"/>
    </row>
    <row r="21926" spans="4:10" ht="15" customHeight="1">
      <c r="D21926" s="119" t="s">
        <v>31747</v>
      </c>
      <c r="E21926" s="46" t="s">
        <v>31749</v>
      </c>
      <c r="F21926" s="121">
        <v>3.3506</v>
      </c>
      <c r="H21926" s="47"/>
      <c r="I21926" s="47"/>
      <c r="J21926" s="47"/>
    </row>
    <row r="21927" spans="4:10" ht="15" customHeight="1">
      <c r="D21927" s="119" t="s">
        <v>31745</v>
      </c>
      <c r="E21927" s="46" t="s">
        <v>31747</v>
      </c>
      <c r="F21927" s="121">
        <v>6.4598000000000004</v>
      </c>
      <c r="H21927" s="47"/>
      <c r="I21927" s="47"/>
      <c r="J21927" s="47"/>
    </row>
    <row r="21928" spans="4:10" ht="15" customHeight="1">
      <c r="D21928" s="119" t="s">
        <v>36243</v>
      </c>
      <c r="E21928" s="46" t="s">
        <v>31745</v>
      </c>
      <c r="F21928" s="121">
        <v>30.671800000000001</v>
      </c>
      <c r="H21928" s="47"/>
      <c r="I21928" s="47"/>
      <c r="J21928" s="47"/>
    </row>
    <row r="21929" spans="4:10" ht="15" customHeight="1">
      <c r="D21929" s="119" t="s">
        <v>36245</v>
      </c>
      <c r="E21929" s="46" t="s">
        <v>36243</v>
      </c>
      <c r="F21929" s="121">
        <v>34.377400000000002</v>
      </c>
    </row>
    <row r="21930" spans="4:10" ht="15" customHeight="1">
      <c r="D21930" s="119" t="s">
        <v>36247</v>
      </c>
      <c r="E21930" s="46" t="s">
        <v>36245</v>
      </c>
      <c r="F21930" s="121">
        <v>38.339199999999998</v>
      </c>
    </row>
    <row r="21931" spans="4:10" ht="15" customHeight="1">
      <c r="D21931" s="119" t="s">
        <v>36249</v>
      </c>
      <c r="E21931" s="46" t="s">
        <v>36247</v>
      </c>
      <c r="F21931" s="121">
        <v>44.729399999999998</v>
      </c>
    </row>
    <row r="21932" spans="4:10" ht="15" customHeight="1">
      <c r="D21932" s="119" t="s">
        <v>31778</v>
      </c>
      <c r="E21932" s="46" t="s">
        <v>36249</v>
      </c>
      <c r="F21932" s="121">
        <v>5.9833999999999996</v>
      </c>
    </row>
    <row r="21933" spans="4:10" ht="15" customHeight="1">
      <c r="D21933" s="119" t="s">
        <v>31776</v>
      </c>
      <c r="E21933" s="46" t="s">
        <v>31778</v>
      </c>
      <c r="F21933" s="121">
        <v>7.8441999999999998</v>
      </c>
    </row>
    <row r="21934" spans="4:10" ht="15" customHeight="1">
      <c r="D21934" s="119" t="s">
        <v>31774</v>
      </c>
      <c r="E21934" s="46" t="s">
        <v>31776</v>
      </c>
      <c r="F21934" s="121">
        <v>5.2282000000000002</v>
      </c>
    </row>
    <row r="21935" spans="4:10" ht="15" customHeight="1">
      <c r="D21935" s="119" t="s">
        <v>31772</v>
      </c>
      <c r="E21935" s="46" t="s">
        <v>31774</v>
      </c>
      <c r="F21935" s="121">
        <v>11.3696</v>
      </c>
    </row>
    <row r="21936" spans="4:10" ht="15" customHeight="1">
      <c r="D21936" s="119" t="s">
        <v>31770</v>
      </c>
      <c r="E21936" s="46" t="s">
        <v>31772</v>
      </c>
      <c r="F21936" s="121">
        <v>13.639799999999999</v>
      </c>
    </row>
    <row r="21937" spans="4:6" ht="15" customHeight="1">
      <c r="D21937" s="119" t="s">
        <v>31768</v>
      </c>
      <c r="E21937" s="46" t="s">
        <v>31770</v>
      </c>
      <c r="F21937" s="121">
        <v>25.002400000000002</v>
      </c>
    </row>
    <row r="21938" spans="4:6" ht="15" customHeight="1">
      <c r="D21938" s="119" t="s">
        <v>31766</v>
      </c>
      <c r="E21938" s="46" t="s">
        <v>31768</v>
      </c>
      <c r="F21938" s="121">
        <v>29.556799999999999</v>
      </c>
    </row>
    <row r="21939" spans="4:6" ht="15" customHeight="1">
      <c r="D21939" s="119" t="s">
        <v>36250</v>
      </c>
      <c r="E21939" s="46" t="s">
        <v>31766</v>
      </c>
      <c r="F21939" s="121">
        <v>5.0991999999999997</v>
      </c>
    </row>
    <row r="21940" spans="4:6" ht="15" customHeight="1">
      <c r="D21940" s="119" t="s">
        <v>31788</v>
      </c>
      <c r="E21940" s="46" t="s">
        <v>36250</v>
      </c>
      <c r="F21940" s="121">
        <v>8.9811999999999994</v>
      </c>
    </row>
    <row r="21941" spans="4:6" ht="15" customHeight="1">
      <c r="D21941" s="119" t="s">
        <v>34337</v>
      </c>
      <c r="E21941" s="46" t="s">
        <v>31788</v>
      </c>
      <c r="F21941" s="121">
        <v>6.7755999999999998</v>
      </c>
    </row>
    <row r="21942" spans="4:6" ht="15" customHeight="1">
      <c r="D21942" s="119" t="s">
        <v>31786</v>
      </c>
      <c r="E21942" s="46" t="s">
        <v>34337</v>
      </c>
      <c r="F21942" s="121">
        <v>6.1390000000000002</v>
      </c>
    </row>
    <row r="21943" spans="4:6" ht="15" customHeight="1">
      <c r="D21943" s="119" t="s">
        <v>31784</v>
      </c>
      <c r="E21943" s="46" t="s">
        <v>31786</v>
      </c>
      <c r="F21943" s="121">
        <v>0.92020000000000002</v>
      </c>
    </row>
    <row r="21944" spans="4:6" ht="15" customHeight="1">
      <c r="D21944" s="119" t="s">
        <v>31782</v>
      </c>
      <c r="E21944" s="46" t="s">
        <v>31784</v>
      </c>
      <c r="F21944" s="121">
        <v>4.7751999999999999</v>
      </c>
    </row>
    <row r="21945" spans="4:6" ht="15" customHeight="1">
      <c r="D21945" s="119" t="s">
        <v>31780</v>
      </c>
      <c r="E21945" s="46" t="s">
        <v>31782</v>
      </c>
      <c r="F21945" s="121">
        <v>8.5975999999999999</v>
      </c>
    </row>
    <row r="21946" spans="4:6" ht="15" customHeight="1">
      <c r="E21946" s="46" t="s">
        <v>31780</v>
      </c>
    </row>
  </sheetData>
  <sheetProtection algorithmName="SHA-512" hashValue="Bfs4oqG9oYnxihGXDJeGqZoFDBhLEZQLqo2qmC1yD+llv8+r9LJxBiEeJ+uCafOTF+35eKXjK/G85okhbqvOfw==" saltValue="FNGwny4vRwhGesWnMsytnQ==" spinCount="100000" sheet="1" objects="1" scenarios="1"/>
  <mergeCells count="242">
    <mergeCell ref="AJ10:BA18"/>
    <mergeCell ref="M44:N44"/>
    <mergeCell ref="M45:N45"/>
    <mergeCell ref="M46:N46"/>
    <mergeCell ref="M47:N47"/>
    <mergeCell ref="M38:N38"/>
    <mergeCell ref="M39:N39"/>
    <mergeCell ref="M40:N40"/>
    <mergeCell ref="M41:N41"/>
    <mergeCell ref="M42:N42"/>
    <mergeCell ref="M43:N43"/>
    <mergeCell ref="M36:N36"/>
    <mergeCell ref="M29:N29"/>
    <mergeCell ref="M30:N30"/>
    <mergeCell ref="M31:N31"/>
    <mergeCell ref="M32:N32"/>
    <mergeCell ref="M33:N33"/>
    <mergeCell ref="M34:N34"/>
    <mergeCell ref="O40:X40"/>
    <mergeCell ref="Y40:Z40"/>
    <mergeCell ref="O36:X36"/>
    <mergeCell ref="Y36:Z36"/>
    <mergeCell ref="O32:X32"/>
    <mergeCell ref="Y32:Z32"/>
    <mergeCell ref="V62:W62"/>
    <mergeCell ref="AC60:AF61"/>
    <mergeCell ref="M52:N52"/>
    <mergeCell ref="O52:X52"/>
    <mergeCell ref="Y52:Z52"/>
    <mergeCell ref="M48:N48"/>
    <mergeCell ref="O48:X48"/>
    <mergeCell ref="Y48:Z48"/>
    <mergeCell ref="O44:X44"/>
    <mergeCell ref="Y44:Z44"/>
    <mergeCell ref="Y56:Z56"/>
    <mergeCell ref="M37:N37"/>
    <mergeCell ref="AL60:AM60"/>
    <mergeCell ref="L61:N61"/>
    <mergeCell ref="O61:P61"/>
    <mergeCell ref="R61:S61"/>
    <mergeCell ref="T61:U61"/>
    <mergeCell ref="V61:W61"/>
    <mergeCell ref="Z61:AA61"/>
    <mergeCell ref="AL61:AM61"/>
    <mergeCell ref="L60:N60"/>
    <mergeCell ref="O60:P60"/>
    <mergeCell ref="Q60:S60"/>
    <mergeCell ref="V60:W60"/>
    <mergeCell ref="X60:Y60"/>
    <mergeCell ref="Z60:AA60"/>
    <mergeCell ref="AL57:AM57"/>
    <mergeCell ref="AC58:AG58"/>
    <mergeCell ref="AH58:AI58"/>
    <mergeCell ref="AL58:AM58"/>
    <mergeCell ref="AC59:AF59"/>
    <mergeCell ref="AG59:AI59"/>
    <mergeCell ref="AL59:AM59"/>
    <mergeCell ref="M56:N56"/>
    <mergeCell ref="O56:X56"/>
    <mergeCell ref="AH56:AI56"/>
    <mergeCell ref="L57:L59"/>
    <mergeCell ref="M57:M59"/>
    <mergeCell ref="N57:AA59"/>
    <mergeCell ref="AB57:AB61"/>
    <mergeCell ref="AC57:AG57"/>
    <mergeCell ref="AH57:AI57"/>
    <mergeCell ref="M54:N54"/>
    <mergeCell ref="O54:X54"/>
    <mergeCell ref="Y54:Z54"/>
    <mergeCell ref="AH54:AI54"/>
    <mergeCell ref="M55:N55"/>
    <mergeCell ref="O55:X55"/>
    <mergeCell ref="Y55:Z55"/>
    <mergeCell ref="AH55:AI55"/>
    <mergeCell ref="AG60:AI61"/>
    <mergeCell ref="AF54:AG54"/>
    <mergeCell ref="AF55:AG55"/>
    <mergeCell ref="AF56:AG56"/>
    <mergeCell ref="AH52:AI52"/>
    <mergeCell ref="M53:N53"/>
    <mergeCell ref="O53:X53"/>
    <mergeCell ref="Y53:Z53"/>
    <mergeCell ref="AH53:AI53"/>
    <mergeCell ref="M50:N50"/>
    <mergeCell ref="O50:X50"/>
    <mergeCell ref="Y50:Z50"/>
    <mergeCell ref="AH50:AI50"/>
    <mergeCell ref="M51:N51"/>
    <mergeCell ref="O51:X51"/>
    <mergeCell ref="Y51:Z51"/>
    <mergeCell ref="AH51:AI51"/>
    <mergeCell ref="AF50:AG50"/>
    <mergeCell ref="AF51:AG51"/>
    <mergeCell ref="AF52:AG52"/>
    <mergeCell ref="AF53:AG53"/>
    <mergeCell ref="AH48:AI48"/>
    <mergeCell ref="M49:N49"/>
    <mergeCell ref="O49:X49"/>
    <mergeCell ref="Y49:Z49"/>
    <mergeCell ref="AH49:AI49"/>
    <mergeCell ref="O46:X46"/>
    <mergeCell ref="Y46:Z46"/>
    <mergeCell ref="AH46:AI46"/>
    <mergeCell ref="O47:X47"/>
    <mergeCell ref="Y47:Z47"/>
    <mergeCell ref="AH47:AI47"/>
    <mergeCell ref="AF46:AG46"/>
    <mergeCell ref="AF47:AG47"/>
    <mergeCell ref="AF48:AG48"/>
    <mergeCell ref="AF49:AG49"/>
    <mergeCell ref="AH44:AI44"/>
    <mergeCell ref="O45:X45"/>
    <mergeCell ref="Y45:Z45"/>
    <mergeCell ref="AH45:AI45"/>
    <mergeCell ref="O42:X42"/>
    <mergeCell ref="Y42:Z42"/>
    <mergeCell ref="AH42:AI42"/>
    <mergeCell ref="O43:X43"/>
    <mergeCell ref="Y43:Z43"/>
    <mergeCell ref="AH43:AI43"/>
    <mergeCell ref="AF42:AG42"/>
    <mergeCell ref="AF43:AG43"/>
    <mergeCell ref="AF44:AG44"/>
    <mergeCell ref="AF45:AG45"/>
    <mergeCell ref="AH40:AI40"/>
    <mergeCell ref="O41:X41"/>
    <mergeCell ref="Y41:Z41"/>
    <mergeCell ref="AH41:AI41"/>
    <mergeCell ref="O38:X38"/>
    <mergeCell ref="Y38:Z38"/>
    <mergeCell ref="AH38:AI38"/>
    <mergeCell ref="O39:X39"/>
    <mergeCell ref="Y39:Z39"/>
    <mergeCell ref="AH39:AI39"/>
    <mergeCell ref="AF38:AG38"/>
    <mergeCell ref="AF39:AG39"/>
    <mergeCell ref="AF40:AG40"/>
    <mergeCell ref="AF41:AG41"/>
    <mergeCell ref="AH36:AI36"/>
    <mergeCell ref="O37:X37"/>
    <mergeCell ref="Y37:Z37"/>
    <mergeCell ref="AH37:AI37"/>
    <mergeCell ref="O34:X34"/>
    <mergeCell ref="Y34:Z34"/>
    <mergeCell ref="AH34:AI34"/>
    <mergeCell ref="O35:X35"/>
    <mergeCell ref="Y35:Z35"/>
    <mergeCell ref="AH35:AI35"/>
    <mergeCell ref="AF37:AG37"/>
    <mergeCell ref="AF27:AG28"/>
    <mergeCell ref="AF29:AG29"/>
    <mergeCell ref="AF30:AG30"/>
    <mergeCell ref="AF31:AG31"/>
    <mergeCell ref="AF32:AG32"/>
    <mergeCell ref="AF33:AG33"/>
    <mergeCell ref="AF34:AG34"/>
    <mergeCell ref="AF35:AG35"/>
    <mergeCell ref="AF36:AG36"/>
    <mergeCell ref="O29:X29"/>
    <mergeCell ref="Y29:Z29"/>
    <mergeCell ref="AH29:AI29"/>
    <mergeCell ref="AH32:AI32"/>
    <mergeCell ref="O33:X33"/>
    <mergeCell ref="Y33:Z33"/>
    <mergeCell ref="AH33:AI33"/>
    <mergeCell ref="O30:X30"/>
    <mergeCell ref="Y30:Z30"/>
    <mergeCell ref="AH30:AI30"/>
    <mergeCell ref="O31:X31"/>
    <mergeCell ref="Y31:Z31"/>
    <mergeCell ref="AH31:AI31"/>
    <mergeCell ref="V1:Y2"/>
    <mergeCell ref="AA1:AC2"/>
    <mergeCell ref="AD1:AD2"/>
    <mergeCell ref="AF1:AI2"/>
    <mergeCell ref="V3:X4"/>
    <mergeCell ref="Y3:Y6"/>
    <mergeCell ref="Z3:AI4"/>
    <mergeCell ref="V5:X6"/>
    <mergeCell ref="Z5:AI6"/>
    <mergeCell ref="V7:AI7"/>
    <mergeCell ref="AG8:AI8"/>
    <mergeCell ref="L9:AI9"/>
    <mergeCell ref="L10:AI13"/>
    <mergeCell ref="L14:V14"/>
    <mergeCell ref="W14:AI14"/>
    <mergeCell ref="AB27:AB28"/>
    <mergeCell ref="AC27:AC28"/>
    <mergeCell ref="AH27:AI28"/>
    <mergeCell ref="L20:O20"/>
    <mergeCell ref="Q20:V20"/>
    <mergeCell ref="W20:AI20"/>
    <mergeCell ref="L21:O21"/>
    <mergeCell ref="Q21:V21"/>
    <mergeCell ref="W21:AI21"/>
    <mergeCell ref="L22:O22"/>
    <mergeCell ref="Q22:V22"/>
    <mergeCell ref="W22:AI22"/>
    <mergeCell ref="L23:O23"/>
    <mergeCell ref="Q23:V23"/>
    <mergeCell ref="W23:AI23"/>
    <mergeCell ref="L24:O24"/>
    <mergeCell ref="Q24:V24"/>
    <mergeCell ref="L27:L28"/>
    <mergeCell ref="AC25:AI25"/>
    <mergeCell ref="L15:V15"/>
    <mergeCell ref="W15:AI15"/>
    <mergeCell ref="L16:S16"/>
    <mergeCell ref="T16:V16"/>
    <mergeCell ref="W16:AI16"/>
    <mergeCell ref="L17:S17"/>
    <mergeCell ref="U17:V17"/>
    <mergeCell ref="W17:AI17"/>
    <mergeCell ref="L18:N18"/>
    <mergeCell ref="O18:S18"/>
    <mergeCell ref="T18:V18"/>
    <mergeCell ref="W18:AA18"/>
    <mergeCell ref="AC18:AI18"/>
    <mergeCell ref="AE27:AE28"/>
    <mergeCell ref="AD27:AD28"/>
    <mergeCell ref="AW58:AX58"/>
    <mergeCell ref="AY19:AY28"/>
    <mergeCell ref="AZ19:AZ28"/>
    <mergeCell ref="BA19:BA28"/>
    <mergeCell ref="AW19:AW28"/>
    <mergeCell ref="L19:N19"/>
    <mergeCell ref="O19:S19"/>
    <mergeCell ref="U19:V19"/>
    <mergeCell ref="W19:AA19"/>
    <mergeCell ref="AC19:AI19"/>
    <mergeCell ref="M27:N28"/>
    <mergeCell ref="O27:X28"/>
    <mergeCell ref="Y27:Z28"/>
    <mergeCell ref="AA27:AA28"/>
    <mergeCell ref="AX19:AX28"/>
    <mergeCell ref="W24:AA24"/>
    <mergeCell ref="AC24:AI24"/>
    <mergeCell ref="AV19:AV28"/>
    <mergeCell ref="M35:N35"/>
    <mergeCell ref="L25:O25"/>
    <mergeCell ref="Q25:V25"/>
    <mergeCell ref="W25:AA25"/>
  </mergeCells>
  <phoneticPr fontId="24" type="noConversion"/>
  <dataValidations count="1">
    <dataValidation type="list" showInputMessage="1" showErrorMessage="1" sqref="AE29:AE56" xr:uid="{DB26E0CF-C389-432C-8FC0-01760438C4AA}">
      <formula1>$BB$1:$BB$30</formula1>
    </dataValidation>
  </dataValidations>
  <pageMargins left="0.19685039370078741" right="0" top="0" bottom="0" header="0.31496062992125984" footer="0.31496062992125984"/>
  <pageSetup paperSize="9" scale="86"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1"/>
  <sheetViews>
    <sheetView workbookViewId="0">
      <selection activeCell="G2" sqref="G2"/>
    </sheetView>
  </sheetViews>
  <sheetFormatPr defaultRowHeight="15"/>
  <cols>
    <col min="1" max="1" width="13.140625" bestFit="1" customWidth="1"/>
    <col min="2" max="2" width="31.42578125" customWidth="1"/>
    <col min="3" max="3" width="12" customWidth="1"/>
    <col min="4" max="4" width="13.42578125" customWidth="1"/>
    <col min="5" max="5" width="11.85546875" customWidth="1"/>
    <col min="8" max="8" width="9.140625" style="80"/>
    <col min="11" max="11" width="11.5703125" bestFit="1" customWidth="1"/>
  </cols>
  <sheetData>
    <row r="1" spans="1:11" ht="15.75" thickBot="1">
      <c r="A1" s="26" t="s">
        <v>3</v>
      </c>
      <c r="B1" s="26" t="s">
        <v>4</v>
      </c>
      <c r="C1" s="27" t="s">
        <v>31820</v>
      </c>
      <c r="D1" s="27" t="s">
        <v>31840</v>
      </c>
      <c r="E1" s="28" t="s">
        <v>31841</v>
      </c>
      <c r="F1" s="26" t="s">
        <v>31842</v>
      </c>
      <c r="G1" s="26" t="s">
        <v>31843</v>
      </c>
      <c r="H1" s="81" t="s">
        <v>35483</v>
      </c>
      <c r="I1" s="28" t="s">
        <v>5</v>
      </c>
      <c r="J1" s="26" t="s">
        <v>31832</v>
      </c>
      <c r="K1" s="28" t="s">
        <v>31844</v>
      </c>
    </row>
    <row r="2" spans="1:11">
      <c r="A2" s="25" t="str">
        <f>+Commissione!AS29</f>
        <v>A</v>
      </c>
      <c r="B2" s="25" t="str">
        <f>+Commissione!O29</f>
        <v>Articolo Da Caricare</v>
      </c>
      <c r="C2" s="30">
        <f>+Commissione!L29</f>
        <v>1</v>
      </c>
      <c r="D2" s="25"/>
      <c r="E2" s="31">
        <f>+Commissione!Y29</f>
        <v>0</v>
      </c>
      <c r="F2" s="25"/>
      <c r="G2" s="25" t="e">
        <f>+Commissione!AX29</f>
        <v>#DIV/0!</v>
      </c>
      <c r="I2" s="88">
        <f>+Commissione!AU29</f>
        <v>0</v>
      </c>
      <c r="J2" s="29" t="s">
        <v>31845</v>
      </c>
      <c r="K2" s="31">
        <f>+Commissione!AH29</f>
        <v>0</v>
      </c>
    </row>
    <row r="3" spans="1:11">
      <c r="A3" s="80" t="str">
        <f>+Commissione!AS30</f>
        <v>A</v>
      </c>
      <c r="B3" s="80" t="str">
        <f>+Commissione!O30</f>
        <v>Articolo Da Caricare</v>
      </c>
      <c r="C3" s="83">
        <f>+Commissione!L30</f>
        <v>1</v>
      </c>
      <c r="E3" s="84">
        <f>+Commissione!Y30</f>
        <v>0</v>
      </c>
      <c r="G3" s="80" t="e">
        <f>+Commissione!AX30</f>
        <v>#DIV/0!</v>
      </c>
      <c r="I3" s="88">
        <f>+Commissione!AU30</f>
        <v>0</v>
      </c>
      <c r="J3" s="29"/>
      <c r="K3" s="84">
        <f>+Commissione!AH30</f>
        <v>0</v>
      </c>
    </row>
    <row r="4" spans="1:11">
      <c r="A4" s="80" t="str">
        <f>+Commissione!AS31</f>
        <v>A</v>
      </c>
      <c r="B4" s="80" t="str">
        <f>+Commissione!O31</f>
        <v>Articolo Da Caricare</v>
      </c>
      <c r="C4" s="83">
        <f>+Commissione!L31</f>
        <v>1</v>
      </c>
      <c r="E4" s="84">
        <f>+Commissione!Y31</f>
        <v>0</v>
      </c>
      <c r="G4" s="80" t="e">
        <f>+Commissione!AX31</f>
        <v>#DIV/0!</v>
      </c>
      <c r="I4" s="88">
        <f>+Commissione!AU31</f>
        <v>0</v>
      </c>
      <c r="J4" s="29"/>
      <c r="K4" s="84">
        <f>+Commissione!AH31</f>
        <v>0</v>
      </c>
    </row>
    <row r="5" spans="1:11">
      <c r="A5" s="80" t="str">
        <f>+Commissione!AS32</f>
        <v>A</v>
      </c>
      <c r="B5" s="80" t="str">
        <f>+Commissione!O32</f>
        <v>Articolo Da Caricare</v>
      </c>
      <c r="C5" s="83">
        <f>+Commissione!L32</f>
        <v>1</v>
      </c>
      <c r="E5" s="84">
        <f>+Commissione!Y32</f>
        <v>0</v>
      </c>
      <c r="G5" s="80" t="e">
        <f>+Commissione!AX32</f>
        <v>#DIV/0!</v>
      </c>
      <c r="I5" s="88">
        <f>+Commissione!AU32</f>
        <v>0</v>
      </c>
      <c r="J5" s="29"/>
      <c r="K5" s="84">
        <f>+Commissione!AH32</f>
        <v>0</v>
      </c>
    </row>
    <row r="6" spans="1:11">
      <c r="A6" s="80" t="str">
        <f>+Commissione!AS33</f>
        <v>A</v>
      </c>
      <c r="B6" s="80" t="str">
        <f>+Commissione!O33</f>
        <v>Articolo Da Caricare</v>
      </c>
      <c r="C6" s="83">
        <f>+Commissione!L33</f>
        <v>1</v>
      </c>
      <c r="E6" s="84">
        <f>+Commissione!Y33</f>
        <v>0</v>
      </c>
      <c r="G6" s="80" t="e">
        <f>+Commissione!AX33</f>
        <v>#DIV/0!</v>
      </c>
      <c r="I6" s="88">
        <f>+Commissione!AU33</f>
        <v>0</v>
      </c>
      <c r="J6" s="29"/>
      <c r="K6" s="84">
        <f>+Commissione!AH33</f>
        <v>0</v>
      </c>
    </row>
    <row r="7" spans="1:11">
      <c r="A7" s="80" t="str">
        <f>+Commissione!AS34</f>
        <v>A</v>
      </c>
      <c r="B7" s="80" t="str">
        <f>+Commissione!O34</f>
        <v>Articolo Da Caricare</v>
      </c>
      <c r="C7" s="83">
        <f>+Commissione!L34</f>
        <v>1</v>
      </c>
      <c r="E7" s="84">
        <f>+Commissione!Y34</f>
        <v>0</v>
      </c>
      <c r="G7" s="80" t="e">
        <f>+Commissione!AX34</f>
        <v>#DIV/0!</v>
      </c>
      <c r="I7" s="88">
        <f>+Commissione!AU34</f>
        <v>0</v>
      </c>
      <c r="J7" s="29"/>
      <c r="K7" s="84">
        <f>+Commissione!AH34</f>
        <v>0</v>
      </c>
    </row>
    <row r="8" spans="1:11">
      <c r="A8" s="80" t="str">
        <f>+Commissione!AS35</f>
        <v>A</v>
      </c>
      <c r="B8" s="80" t="str">
        <f>+Commissione!O35</f>
        <v>Articolo Da Caricare</v>
      </c>
      <c r="C8" s="83">
        <f>+Commissione!L35</f>
        <v>1</v>
      </c>
      <c r="E8" s="84">
        <f>+Commissione!Y35</f>
        <v>0</v>
      </c>
      <c r="G8" s="80" t="e">
        <f>+Commissione!AX35</f>
        <v>#DIV/0!</v>
      </c>
      <c r="I8" s="88">
        <f>+Commissione!AU35</f>
        <v>0</v>
      </c>
      <c r="J8" s="29"/>
      <c r="K8" s="84">
        <f>+Commissione!AH35</f>
        <v>0</v>
      </c>
    </row>
    <row r="9" spans="1:11">
      <c r="A9" s="80" t="str">
        <f>+Commissione!AS36</f>
        <v>A</v>
      </c>
      <c r="B9" s="80" t="str">
        <f>+Commissione!O36</f>
        <v>Articolo Da Caricare</v>
      </c>
      <c r="C9" s="83">
        <f>+Commissione!L36</f>
        <v>1</v>
      </c>
      <c r="E9" s="84">
        <f>+Commissione!Y36</f>
        <v>0</v>
      </c>
      <c r="G9" s="80" t="e">
        <f>+Commissione!AX36</f>
        <v>#DIV/0!</v>
      </c>
      <c r="I9" s="88">
        <f>+Commissione!AU36</f>
        <v>0</v>
      </c>
      <c r="J9" s="29"/>
      <c r="K9" s="84">
        <f>+Commissione!AH36</f>
        <v>0</v>
      </c>
    </row>
    <row r="10" spans="1:11">
      <c r="A10" s="80" t="str">
        <f>+Commissione!AS37</f>
        <v>A</v>
      </c>
      <c r="B10" s="80" t="str">
        <f>+Commissione!O37</f>
        <v>Articolo Da Caricare</v>
      </c>
      <c r="C10" s="83">
        <f>+Commissione!L37</f>
        <v>1</v>
      </c>
      <c r="E10" s="84">
        <f>+Commissione!Y37</f>
        <v>0</v>
      </c>
      <c r="G10" s="80" t="e">
        <f>+Commissione!AX37</f>
        <v>#DIV/0!</v>
      </c>
      <c r="I10" s="88">
        <f>+Commissione!AU37</f>
        <v>0</v>
      </c>
      <c r="J10" s="29"/>
      <c r="K10" s="84">
        <f>+Commissione!AH37</f>
        <v>0</v>
      </c>
    </row>
    <row r="11" spans="1:11">
      <c r="A11" s="80" t="str">
        <f>+Commissione!AS38</f>
        <v>A</v>
      </c>
      <c r="B11" s="80" t="str">
        <f>+Commissione!O38</f>
        <v>Articolo Da Caricare</v>
      </c>
      <c r="C11" s="83">
        <f>+Commissione!L38</f>
        <v>1</v>
      </c>
      <c r="E11" s="84">
        <f>+Commissione!Y38</f>
        <v>0</v>
      </c>
      <c r="G11" s="80" t="e">
        <f>+Commissione!AX38</f>
        <v>#DIV/0!</v>
      </c>
      <c r="I11" s="88">
        <f>+Commissione!AU38</f>
        <v>0</v>
      </c>
      <c r="J11" s="29"/>
      <c r="K11" s="84">
        <f>+Commissione!AH38</f>
        <v>0</v>
      </c>
    </row>
    <row r="12" spans="1:11">
      <c r="A12" s="80" t="str">
        <f>+Commissione!AS39</f>
        <v>A</v>
      </c>
      <c r="B12" s="80" t="str">
        <f>+Commissione!O39</f>
        <v>Articolo Da Caricare</v>
      </c>
      <c r="C12" s="83">
        <f>+Commissione!L39</f>
        <v>1</v>
      </c>
      <c r="E12" s="84">
        <f>+Commissione!Y39</f>
        <v>0</v>
      </c>
      <c r="G12" s="80" t="e">
        <f>+Commissione!AX39</f>
        <v>#DIV/0!</v>
      </c>
      <c r="I12" s="88">
        <f>+Commissione!AU39</f>
        <v>0</v>
      </c>
      <c r="J12" s="29"/>
      <c r="K12" s="84">
        <f>+Commissione!AH39</f>
        <v>0</v>
      </c>
    </row>
    <row r="13" spans="1:11">
      <c r="A13" s="80" t="str">
        <f>+Commissione!AS40</f>
        <v>A</v>
      </c>
      <c r="B13" s="80" t="str">
        <f>+Commissione!O40</f>
        <v>Articolo Da Caricare</v>
      </c>
      <c r="C13" s="83">
        <f>+Commissione!L40</f>
        <v>1</v>
      </c>
      <c r="E13" s="84">
        <f>+Commissione!Y40</f>
        <v>0</v>
      </c>
      <c r="G13" s="80" t="e">
        <f>+Commissione!AX40</f>
        <v>#DIV/0!</v>
      </c>
      <c r="I13" s="88">
        <f>+Commissione!AU40</f>
        <v>0</v>
      </c>
      <c r="J13" s="29"/>
      <c r="K13" s="84">
        <f>+Commissione!AH40</f>
        <v>0</v>
      </c>
    </row>
    <row r="14" spans="1:11">
      <c r="A14" s="80" t="str">
        <f>+Commissione!AS41</f>
        <v>A</v>
      </c>
      <c r="B14" s="80" t="str">
        <f>+Commissione!O41</f>
        <v>Articolo Da Caricare</v>
      </c>
      <c r="C14" s="83">
        <f>+Commissione!L41</f>
        <v>1</v>
      </c>
      <c r="E14" s="84">
        <f>+Commissione!Y41</f>
        <v>0</v>
      </c>
      <c r="G14" s="80" t="e">
        <f>+Commissione!AX41</f>
        <v>#DIV/0!</v>
      </c>
      <c r="I14" s="88">
        <f>+Commissione!AU41</f>
        <v>0</v>
      </c>
      <c r="J14" s="29"/>
      <c r="K14" s="84">
        <f>+Commissione!AH41</f>
        <v>0</v>
      </c>
    </row>
    <row r="15" spans="1:11">
      <c r="A15" s="80" t="str">
        <f>+Commissione!AS42</f>
        <v>A</v>
      </c>
      <c r="B15" s="80" t="str">
        <f>+Commissione!O42</f>
        <v>Articolo Da Caricare</v>
      </c>
      <c r="C15" s="83">
        <f>+Commissione!L42</f>
        <v>1</v>
      </c>
      <c r="E15" s="84">
        <f>+Commissione!Y42</f>
        <v>0</v>
      </c>
      <c r="G15" s="80" t="e">
        <f>+Commissione!AX42</f>
        <v>#DIV/0!</v>
      </c>
      <c r="I15" s="88">
        <f>+Commissione!AU42</f>
        <v>0</v>
      </c>
      <c r="J15" s="29"/>
      <c r="K15" s="84">
        <f>+Commissione!AH42</f>
        <v>0</v>
      </c>
    </row>
    <row r="16" spans="1:11">
      <c r="A16" s="80" t="str">
        <f>+Commissione!AS43</f>
        <v>A</v>
      </c>
      <c r="B16" s="80" t="str">
        <f>+Commissione!O43</f>
        <v>Articolo Da Caricare</v>
      </c>
      <c r="C16" s="83">
        <f>+Commissione!L43</f>
        <v>1</v>
      </c>
      <c r="E16" s="84">
        <f>+Commissione!Y43</f>
        <v>0</v>
      </c>
      <c r="G16" s="80" t="e">
        <f>+Commissione!AX43</f>
        <v>#DIV/0!</v>
      </c>
      <c r="I16" s="88">
        <f>+Commissione!AU43</f>
        <v>0</v>
      </c>
      <c r="J16" s="29"/>
      <c r="K16" s="84">
        <f>+Commissione!AH43</f>
        <v>0</v>
      </c>
    </row>
    <row r="17" spans="1:14">
      <c r="A17" s="80" t="str">
        <f>+Commissione!AS44</f>
        <v>A</v>
      </c>
      <c r="B17" s="80" t="str">
        <f>+Commissione!O44</f>
        <v>Articolo Da Caricare</v>
      </c>
      <c r="C17" s="83">
        <f>+Commissione!L44</f>
        <v>1</v>
      </c>
      <c r="E17" s="84">
        <f>+Commissione!Y44</f>
        <v>0</v>
      </c>
      <c r="G17" s="80" t="e">
        <f>+Commissione!AX44</f>
        <v>#DIV/0!</v>
      </c>
      <c r="I17" s="88">
        <f>+Commissione!AU44</f>
        <v>0</v>
      </c>
      <c r="J17" s="29"/>
      <c r="K17" s="84">
        <f>+Commissione!AH44</f>
        <v>0</v>
      </c>
    </row>
    <row r="18" spans="1:14">
      <c r="A18" s="80" t="str">
        <f>+Commissione!AS45</f>
        <v>A</v>
      </c>
      <c r="B18" s="80" t="str">
        <f>+Commissione!O45</f>
        <v>Articolo Da Caricare</v>
      </c>
      <c r="C18" s="83">
        <f>+Commissione!L45</f>
        <v>1</v>
      </c>
      <c r="E18" s="84">
        <f>+Commissione!Y45</f>
        <v>0</v>
      </c>
      <c r="G18" s="80" t="e">
        <f>+Commissione!AX45</f>
        <v>#DIV/0!</v>
      </c>
      <c r="I18" s="88">
        <f>+Commissione!AU45</f>
        <v>0</v>
      </c>
      <c r="J18" s="29"/>
      <c r="K18" s="84">
        <f>+Commissione!AH45</f>
        <v>0</v>
      </c>
    </row>
    <row r="19" spans="1:14">
      <c r="A19" s="80" t="str">
        <f>+Commissione!AS46</f>
        <v>A</v>
      </c>
      <c r="B19" s="80" t="str">
        <f>+Commissione!O46</f>
        <v>Articolo Da Caricare</v>
      </c>
      <c r="C19" s="83">
        <f>+Commissione!L46</f>
        <v>1</v>
      </c>
      <c r="E19" s="84">
        <f>+Commissione!Y46</f>
        <v>0</v>
      </c>
      <c r="G19" s="80" t="e">
        <f>+Commissione!AX46</f>
        <v>#DIV/0!</v>
      </c>
      <c r="I19" s="88">
        <f>+Commissione!AU46</f>
        <v>0</v>
      </c>
      <c r="J19" s="29"/>
      <c r="K19" s="84">
        <f>+Commissione!AH46</f>
        <v>0</v>
      </c>
    </row>
    <row r="20" spans="1:14">
      <c r="A20" s="80" t="str">
        <f>+Commissione!AS47</f>
        <v>A</v>
      </c>
      <c r="B20" s="80" t="str">
        <f>+Commissione!O47</f>
        <v>Articolo Da Caricare</v>
      </c>
      <c r="C20" s="83">
        <f>+Commissione!L47</f>
        <v>1</v>
      </c>
      <c r="E20" s="84">
        <f>+Commissione!Y47</f>
        <v>0</v>
      </c>
      <c r="G20" s="80" t="e">
        <f>+Commissione!AX47</f>
        <v>#DIV/0!</v>
      </c>
      <c r="I20" s="88">
        <f>+Commissione!AU47</f>
        <v>0</v>
      </c>
      <c r="J20" s="29"/>
      <c r="K20" s="84">
        <f>+Commissione!AH47</f>
        <v>0</v>
      </c>
    </row>
    <row r="21" spans="1:14">
      <c r="A21" s="80" t="str">
        <f>+Commissione!AS48</f>
        <v>A</v>
      </c>
      <c r="B21" s="80" t="str">
        <f>+Commissione!O48</f>
        <v>Articolo Da Caricare</v>
      </c>
      <c r="C21" s="83">
        <f>+Commissione!L48</f>
        <v>1</v>
      </c>
      <c r="E21" s="84">
        <f>+Commissione!Y48</f>
        <v>0</v>
      </c>
      <c r="G21" s="80" t="e">
        <f>+Commissione!AX48</f>
        <v>#DIV/0!</v>
      </c>
      <c r="I21" s="88">
        <f>+Commissione!AU48</f>
        <v>0</v>
      </c>
      <c r="J21" s="29"/>
      <c r="K21" s="84">
        <f>+Commissione!AH48</f>
        <v>0</v>
      </c>
    </row>
    <row r="22" spans="1:14">
      <c r="A22" s="80" t="str">
        <f>+Commissione!AS49</f>
        <v>A</v>
      </c>
      <c r="B22" s="80" t="str">
        <f>+Commissione!O49</f>
        <v>Articolo Da Caricare</v>
      </c>
      <c r="C22" s="83">
        <f>+Commissione!L49</f>
        <v>1</v>
      </c>
      <c r="E22" s="84">
        <f>+Commissione!Y49</f>
        <v>0</v>
      </c>
      <c r="G22" s="80" t="e">
        <f>+Commissione!AX49</f>
        <v>#DIV/0!</v>
      </c>
      <c r="I22" s="88">
        <f>+Commissione!AU49</f>
        <v>0</v>
      </c>
      <c r="J22" s="29"/>
      <c r="K22" s="84">
        <f>+Commissione!AH49</f>
        <v>0</v>
      </c>
    </row>
    <row r="23" spans="1:14">
      <c r="A23" s="80" t="str">
        <f>+Commissione!AS50</f>
        <v>A</v>
      </c>
      <c r="B23" s="80" t="str">
        <f>+Commissione!O50</f>
        <v>Articolo Da Caricare</v>
      </c>
      <c r="C23" s="83">
        <f>+Commissione!L50</f>
        <v>1</v>
      </c>
      <c r="E23" s="84">
        <f>+Commissione!Y50</f>
        <v>0</v>
      </c>
      <c r="G23" s="80" t="e">
        <f>+Commissione!AX50</f>
        <v>#DIV/0!</v>
      </c>
      <c r="I23" s="88">
        <f>+Commissione!AU50</f>
        <v>0</v>
      </c>
      <c r="J23" s="29"/>
      <c r="K23" s="84">
        <f>+Commissione!AH50</f>
        <v>0</v>
      </c>
    </row>
    <row r="24" spans="1:14">
      <c r="A24" s="80" t="str">
        <f>+Commissione!AS51</f>
        <v>A</v>
      </c>
      <c r="B24" s="80" t="str">
        <f>+Commissione!O51</f>
        <v>Articolo Da Caricare</v>
      </c>
      <c r="C24" s="83">
        <f>+Commissione!L51</f>
        <v>1</v>
      </c>
      <c r="E24" s="84">
        <f>+Commissione!Y51</f>
        <v>0</v>
      </c>
      <c r="G24" s="80" t="e">
        <f>+Commissione!AX51</f>
        <v>#DIV/0!</v>
      </c>
      <c r="I24" s="88">
        <f>+Commissione!AU51</f>
        <v>0</v>
      </c>
      <c r="J24" s="29"/>
      <c r="K24" s="84">
        <f>+Commissione!AH51</f>
        <v>0</v>
      </c>
    </row>
    <row r="25" spans="1:14">
      <c r="A25" s="80" t="str">
        <f>+Commissione!AS52</f>
        <v>A</v>
      </c>
      <c r="B25" s="80" t="str">
        <f>+Commissione!O52</f>
        <v>Articolo Da Caricare</v>
      </c>
      <c r="C25" s="83">
        <f>+Commissione!L52</f>
        <v>1</v>
      </c>
      <c r="E25" s="84">
        <f>+Commissione!Y52</f>
        <v>0</v>
      </c>
      <c r="G25" s="80" t="e">
        <f>+Commissione!AX52</f>
        <v>#DIV/0!</v>
      </c>
      <c r="I25" s="88">
        <f>+Commissione!AU52</f>
        <v>0</v>
      </c>
      <c r="J25" s="29"/>
      <c r="K25" s="84">
        <f>+Commissione!AH52</f>
        <v>0</v>
      </c>
    </row>
    <row r="26" spans="1:14">
      <c r="A26" s="80" t="str">
        <f>+Commissione!AS53</f>
        <v>A</v>
      </c>
      <c r="B26" s="80" t="str">
        <f>+Commissione!O53</f>
        <v>Articolo Da Caricare</v>
      </c>
      <c r="C26" s="83">
        <f>+Commissione!L53</f>
        <v>1</v>
      </c>
      <c r="E26" s="84">
        <f>+Commissione!Y53</f>
        <v>0</v>
      </c>
      <c r="G26" s="80" t="e">
        <f>+Commissione!AX53</f>
        <v>#DIV/0!</v>
      </c>
      <c r="I26" s="88">
        <f>+Commissione!AU53</f>
        <v>0</v>
      </c>
      <c r="J26" s="29"/>
      <c r="K26" s="84">
        <f>+Commissione!AH53</f>
        <v>0</v>
      </c>
    </row>
    <row r="27" spans="1:14">
      <c r="A27" s="80" t="str">
        <f>+Commissione!AS54</f>
        <v>A</v>
      </c>
      <c r="B27" s="80" t="str">
        <f>+Commissione!O54</f>
        <v>Articolo Da Caricare</v>
      </c>
      <c r="C27" s="83">
        <f>+Commissione!L54</f>
        <v>1</v>
      </c>
      <c r="E27" s="84">
        <f>+Commissione!Y54</f>
        <v>0</v>
      </c>
      <c r="G27" s="80" t="e">
        <f>+Commissione!AX54</f>
        <v>#DIV/0!</v>
      </c>
      <c r="I27" s="88">
        <f>+Commissione!AU54</f>
        <v>0</v>
      </c>
      <c r="J27" s="29"/>
      <c r="K27" s="84">
        <f>+Commissione!AH54</f>
        <v>0</v>
      </c>
    </row>
    <row r="28" spans="1:14">
      <c r="A28" s="80" t="str">
        <f>+Commissione!AS55</f>
        <v>A</v>
      </c>
      <c r="B28" s="80" t="str">
        <f>+Commissione!O55</f>
        <v>Articolo Da Caricare</v>
      </c>
      <c r="C28" s="83">
        <f>+Commissione!L55</f>
        <v>1</v>
      </c>
      <c r="E28" s="84">
        <f>+Commissione!Y55</f>
        <v>0</v>
      </c>
      <c r="G28" s="80" t="e">
        <f>+Commissione!AX55</f>
        <v>#DIV/0!</v>
      </c>
      <c r="I28" s="88">
        <f>+Commissione!AU55</f>
        <v>0</v>
      </c>
      <c r="J28" s="29"/>
      <c r="K28" s="84">
        <f>+Commissione!AH55</f>
        <v>0</v>
      </c>
    </row>
    <row r="29" spans="1:14">
      <c r="A29" s="80" t="str">
        <f>+Commissione!AS56</f>
        <v>A</v>
      </c>
      <c r="B29" s="80" t="str">
        <f>+Commissione!O56</f>
        <v>Articolo Da Caricare</v>
      </c>
      <c r="C29" s="83">
        <f>+Commissione!L56</f>
        <v>1</v>
      </c>
      <c r="E29" s="84">
        <f>+Commissione!Y56</f>
        <v>0</v>
      </c>
      <c r="G29" s="80" t="e">
        <f>+Commissione!AX56</f>
        <v>#DIV/0!</v>
      </c>
      <c r="I29" s="88">
        <f>+Commissione!AU56</f>
        <v>0</v>
      </c>
      <c r="J29" s="29"/>
      <c r="K29" s="84">
        <f>+Commissione!AH56</f>
        <v>0</v>
      </c>
    </row>
    <row r="30" spans="1:14">
      <c r="A30" s="75"/>
      <c r="B30" s="75"/>
      <c r="C30" s="75"/>
      <c r="D30" s="75"/>
      <c r="E30" s="75"/>
      <c r="F30" s="75"/>
      <c r="G30" s="75"/>
      <c r="I30" s="75"/>
      <c r="J30" s="29"/>
      <c r="K30" s="75"/>
      <c r="L30" s="75"/>
      <c r="M30" s="75"/>
      <c r="N30" s="75"/>
    </row>
    <row r="31" spans="1:14">
      <c r="A31" s="80"/>
      <c r="B31" s="80"/>
      <c r="C31" s="80"/>
      <c r="D31" s="80"/>
      <c r="E31" s="80"/>
      <c r="F31" s="80"/>
      <c r="G31" s="80"/>
      <c r="I31" s="80"/>
      <c r="J31" s="80"/>
      <c r="K31" s="80"/>
      <c r="L31" s="80"/>
      <c r="M31" s="80"/>
    </row>
  </sheetData>
  <sheetProtection algorithmName="SHA-512" hashValue="/Y2VLUTeoydGcXfDqjdWAbd5v76hjNxsC/OSgs0BPIepvmawYbJFvyoD9TC7ImZLV9Ay97quLLWN+wTbOKRxZQ==" saltValue="BhzTmgBP5S73lEdzwVssRg==" spinCount="100000" sheet="1" objects="1" scenarios="1"/>
  <phoneticPr fontId="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CE212-FCE5-4397-8171-A3156518C9D2}">
  <dimension ref="A1:M30"/>
  <sheetViews>
    <sheetView workbookViewId="0">
      <selection activeCell="E12" sqref="E12"/>
    </sheetView>
  </sheetViews>
  <sheetFormatPr defaultRowHeight="15"/>
  <cols>
    <col min="1" max="1" width="13.140625" style="80" bestFit="1" customWidth="1"/>
    <col min="2" max="2" width="31.42578125" style="80" customWidth="1"/>
    <col min="3" max="4" width="12" style="80" customWidth="1"/>
    <col min="5" max="6" width="11.85546875" style="80" customWidth="1"/>
    <col min="7" max="12" width="9.140625" style="80"/>
    <col min="13" max="13" width="11.5703125" style="80" bestFit="1" customWidth="1"/>
    <col min="14" max="16384" width="9.140625" style="80"/>
  </cols>
  <sheetData>
    <row r="1" spans="1:13" ht="15.75" thickBot="1">
      <c r="A1" s="76" t="s">
        <v>3</v>
      </c>
      <c r="B1" s="76" t="s">
        <v>4</v>
      </c>
      <c r="C1" s="76" t="s">
        <v>35482</v>
      </c>
      <c r="D1" s="81" t="s">
        <v>31820</v>
      </c>
      <c r="E1" s="77" t="s">
        <v>31840</v>
      </c>
      <c r="F1" s="78" t="s">
        <v>31841</v>
      </c>
      <c r="G1" s="76" t="s">
        <v>31842</v>
      </c>
      <c r="H1" s="76" t="s">
        <v>31843</v>
      </c>
      <c r="I1" s="81" t="s">
        <v>35483</v>
      </c>
      <c r="J1" s="78" t="s">
        <v>5</v>
      </c>
      <c r="K1" s="76" t="s">
        <v>31832</v>
      </c>
      <c r="L1" s="77" t="s">
        <v>35484</v>
      </c>
      <c r="M1" s="78" t="s">
        <v>31844</v>
      </c>
    </row>
    <row r="2" spans="1:13">
      <c r="A2" s="80" t="str">
        <f>+Commissione!AS29</f>
        <v>A</v>
      </c>
      <c r="B2" s="80" t="str">
        <f>+Commissione!O29</f>
        <v>Articolo Da Caricare</v>
      </c>
      <c r="D2" s="83">
        <f>+Commissione!L29</f>
        <v>1</v>
      </c>
      <c r="F2" s="84">
        <f>+Commissione!Y29</f>
        <v>0</v>
      </c>
      <c r="H2" s="80" t="e">
        <f>+Commissione!AX29</f>
        <v>#DIV/0!</v>
      </c>
      <c r="J2" s="88">
        <f>+Commissione!AU29</f>
        <v>0</v>
      </c>
      <c r="K2" s="82" t="s">
        <v>31845</v>
      </c>
      <c r="L2" s="80" t="s">
        <v>35485</v>
      </c>
      <c r="M2" s="84">
        <f>+Commissione!AH29</f>
        <v>0</v>
      </c>
    </row>
    <row r="3" spans="1:13">
      <c r="A3" s="80" t="str">
        <f>+Commissione!AS30</f>
        <v>A</v>
      </c>
      <c r="B3" s="80" t="str">
        <f>+Commissione!O30</f>
        <v>Articolo Da Caricare</v>
      </c>
      <c r="D3" s="83">
        <f>+Commissione!L30</f>
        <v>1</v>
      </c>
      <c r="F3" s="84">
        <f>+Commissione!Y30</f>
        <v>0</v>
      </c>
      <c r="H3" s="80" t="e">
        <f>+Commissione!AX30</f>
        <v>#DIV/0!</v>
      </c>
      <c r="J3" s="88">
        <f>+Commissione!AU30</f>
        <v>0</v>
      </c>
      <c r="K3" s="82" t="s">
        <v>31845</v>
      </c>
      <c r="L3" s="79" t="s">
        <v>35485</v>
      </c>
      <c r="M3" s="84">
        <f>+Commissione!AH30</f>
        <v>0</v>
      </c>
    </row>
    <row r="4" spans="1:13">
      <c r="A4" s="80" t="str">
        <f>+Commissione!AS31</f>
        <v>A</v>
      </c>
      <c r="B4" s="80" t="str">
        <f>+Commissione!O31</f>
        <v>Articolo Da Caricare</v>
      </c>
      <c r="D4" s="83">
        <f>+Commissione!L31</f>
        <v>1</v>
      </c>
      <c r="F4" s="84">
        <f>+Commissione!Y31</f>
        <v>0</v>
      </c>
      <c r="H4" s="80" t="e">
        <f>+Commissione!AX31</f>
        <v>#DIV/0!</v>
      </c>
      <c r="J4" s="88">
        <f>+Commissione!AU31</f>
        <v>0</v>
      </c>
      <c r="K4" s="82" t="s">
        <v>31845</v>
      </c>
      <c r="L4" s="79" t="s">
        <v>35485</v>
      </c>
      <c r="M4" s="84">
        <f>+Commissione!AH31</f>
        <v>0</v>
      </c>
    </row>
    <row r="5" spans="1:13">
      <c r="A5" s="80" t="str">
        <f>+Commissione!AS32</f>
        <v>A</v>
      </c>
      <c r="B5" s="80" t="str">
        <f>+Commissione!O32</f>
        <v>Articolo Da Caricare</v>
      </c>
      <c r="D5" s="83">
        <f>+Commissione!L32</f>
        <v>1</v>
      </c>
      <c r="F5" s="84">
        <f>+Commissione!Y32</f>
        <v>0</v>
      </c>
      <c r="H5" s="80" t="e">
        <f>+Commissione!AX32</f>
        <v>#DIV/0!</v>
      </c>
      <c r="J5" s="88">
        <f>+Commissione!AU32</f>
        <v>0</v>
      </c>
      <c r="K5" s="82" t="s">
        <v>31845</v>
      </c>
      <c r="L5" s="79" t="s">
        <v>35485</v>
      </c>
      <c r="M5" s="84">
        <f>+Commissione!AH32</f>
        <v>0</v>
      </c>
    </row>
    <row r="6" spans="1:13">
      <c r="A6" s="80" t="str">
        <f>+Commissione!AS33</f>
        <v>A</v>
      </c>
      <c r="B6" s="80" t="str">
        <f>+Commissione!O33</f>
        <v>Articolo Da Caricare</v>
      </c>
      <c r="D6" s="83">
        <f>+Commissione!L33</f>
        <v>1</v>
      </c>
      <c r="F6" s="84">
        <f>+Commissione!Y33</f>
        <v>0</v>
      </c>
      <c r="H6" s="80" t="e">
        <f>+Commissione!AX33</f>
        <v>#DIV/0!</v>
      </c>
      <c r="J6" s="88">
        <f>+Commissione!AU33</f>
        <v>0</v>
      </c>
      <c r="K6" s="82" t="s">
        <v>31845</v>
      </c>
      <c r="L6" s="79" t="s">
        <v>35485</v>
      </c>
      <c r="M6" s="84">
        <f>+Commissione!AH33</f>
        <v>0</v>
      </c>
    </row>
    <row r="7" spans="1:13">
      <c r="A7" s="80" t="str">
        <f>+Commissione!AS34</f>
        <v>A</v>
      </c>
      <c r="B7" s="80" t="str">
        <f>+Commissione!O34</f>
        <v>Articolo Da Caricare</v>
      </c>
      <c r="D7" s="83">
        <f>+Commissione!L34</f>
        <v>1</v>
      </c>
      <c r="F7" s="84">
        <f>+Commissione!Y34</f>
        <v>0</v>
      </c>
      <c r="H7" s="80" t="e">
        <f>+Commissione!AX34</f>
        <v>#DIV/0!</v>
      </c>
      <c r="J7" s="88">
        <f>+Commissione!AU34</f>
        <v>0</v>
      </c>
      <c r="K7" s="82" t="s">
        <v>31845</v>
      </c>
      <c r="L7" s="79" t="s">
        <v>35485</v>
      </c>
      <c r="M7" s="84">
        <f>+Commissione!AH34</f>
        <v>0</v>
      </c>
    </row>
    <row r="8" spans="1:13">
      <c r="A8" s="80" t="str">
        <f>+Commissione!AS35</f>
        <v>A</v>
      </c>
      <c r="B8" s="80" t="str">
        <f>+Commissione!O35</f>
        <v>Articolo Da Caricare</v>
      </c>
      <c r="D8" s="83">
        <f>+Commissione!L35</f>
        <v>1</v>
      </c>
      <c r="F8" s="84">
        <f>+Commissione!Y35</f>
        <v>0</v>
      </c>
      <c r="H8" s="80" t="e">
        <f>+Commissione!AX35</f>
        <v>#DIV/0!</v>
      </c>
      <c r="J8" s="88">
        <f>+Commissione!AU35</f>
        <v>0</v>
      </c>
      <c r="K8" s="82" t="s">
        <v>31845</v>
      </c>
      <c r="L8" s="79" t="s">
        <v>35485</v>
      </c>
      <c r="M8" s="84">
        <f>+Commissione!AH35</f>
        <v>0</v>
      </c>
    </row>
    <row r="9" spans="1:13">
      <c r="A9" s="80" t="str">
        <f>+Commissione!AS36</f>
        <v>A</v>
      </c>
      <c r="B9" s="80" t="str">
        <f>+Commissione!O36</f>
        <v>Articolo Da Caricare</v>
      </c>
      <c r="D9" s="83">
        <f>+Commissione!L36</f>
        <v>1</v>
      </c>
      <c r="F9" s="84">
        <f>+Commissione!Y36</f>
        <v>0</v>
      </c>
      <c r="H9" s="80" t="e">
        <f>+Commissione!AX36</f>
        <v>#DIV/0!</v>
      </c>
      <c r="J9" s="88">
        <f>+Commissione!AU36</f>
        <v>0</v>
      </c>
      <c r="K9" s="82" t="s">
        <v>31845</v>
      </c>
      <c r="L9" s="79" t="s">
        <v>35485</v>
      </c>
      <c r="M9" s="84">
        <f>+Commissione!AH36</f>
        <v>0</v>
      </c>
    </row>
    <row r="10" spans="1:13">
      <c r="A10" s="80" t="str">
        <f>+Commissione!AS37</f>
        <v>A</v>
      </c>
      <c r="B10" s="80" t="str">
        <f>+Commissione!O37</f>
        <v>Articolo Da Caricare</v>
      </c>
      <c r="D10" s="83">
        <f>+Commissione!L37</f>
        <v>1</v>
      </c>
      <c r="F10" s="84">
        <f>+Commissione!Y37</f>
        <v>0</v>
      </c>
      <c r="H10" s="80" t="e">
        <f>+Commissione!AX37</f>
        <v>#DIV/0!</v>
      </c>
      <c r="J10" s="88">
        <f>+Commissione!AU37</f>
        <v>0</v>
      </c>
      <c r="K10" s="82" t="s">
        <v>31845</v>
      </c>
      <c r="L10" s="79" t="s">
        <v>35485</v>
      </c>
      <c r="M10" s="84">
        <f>+Commissione!AH37</f>
        <v>0</v>
      </c>
    </row>
    <row r="11" spans="1:13">
      <c r="A11" s="80" t="str">
        <f>+Commissione!AS38</f>
        <v>A</v>
      </c>
      <c r="B11" s="80" t="str">
        <f>+Commissione!O38</f>
        <v>Articolo Da Caricare</v>
      </c>
      <c r="D11" s="83">
        <f>+Commissione!L38</f>
        <v>1</v>
      </c>
      <c r="F11" s="84">
        <f>+Commissione!Y38</f>
        <v>0</v>
      </c>
      <c r="H11" s="80" t="e">
        <f>+Commissione!AX38</f>
        <v>#DIV/0!</v>
      </c>
      <c r="J11" s="88">
        <f>+Commissione!AU38</f>
        <v>0</v>
      </c>
      <c r="K11" s="82" t="s">
        <v>31845</v>
      </c>
      <c r="L11" s="79" t="s">
        <v>35485</v>
      </c>
      <c r="M11" s="84">
        <f>+Commissione!AH38</f>
        <v>0</v>
      </c>
    </row>
    <row r="12" spans="1:13">
      <c r="A12" s="80" t="str">
        <f>+Commissione!AS39</f>
        <v>A</v>
      </c>
      <c r="B12" s="80" t="str">
        <f>+Commissione!O39</f>
        <v>Articolo Da Caricare</v>
      </c>
      <c r="D12" s="83">
        <f>+Commissione!L39</f>
        <v>1</v>
      </c>
      <c r="F12" s="84">
        <f>+Commissione!Y39</f>
        <v>0</v>
      </c>
      <c r="H12" s="80" t="e">
        <f>+Commissione!AX39</f>
        <v>#DIV/0!</v>
      </c>
      <c r="J12" s="88">
        <f>+Commissione!AU39</f>
        <v>0</v>
      </c>
      <c r="K12" s="82" t="s">
        <v>31845</v>
      </c>
      <c r="L12" s="79" t="s">
        <v>35485</v>
      </c>
      <c r="M12" s="84">
        <f>+Commissione!AH39</f>
        <v>0</v>
      </c>
    </row>
    <row r="13" spans="1:13">
      <c r="A13" s="80" t="str">
        <f>+Commissione!AS40</f>
        <v>A</v>
      </c>
      <c r="B13" s="80" t="str">
        <f>+Commissione!O40</f>
        <v>Articolo Da Caricare</v>
      </c>
      <c r="D13" s="83">
        <f>+Commissione!L40</f>
        <v>1</v>
      </c>
      <c r="F13" s="84">
        <f>+Commissione!Y40</f>
        <v>0</v>
      </c>
      <c r="H13" s="80" t="e">
        <f>+Commissione!AX40</f>
        <v>#DIV/0!</v>
      </c>
      <c r="J13" s="88">
        <f>+Commissione!AU40</f>
        <v>0</v>
      </c>
      <c r="K13" s="82" t="s">
        <v>31845</v>
      </c>
      <c r="L13" s="79" t="s">
        <v>35485</v>
      </c>
      <c r="M13" s="84">
        <f>+Commissione!AH40</f>
        <v>0</v>
      </c>
    </row>
    <row r="14" spans="1:13">
      <c r="A14" s="80" t="str">
        <f>+Commissione!AS41</f>
        <v>A</v>
      </c>
      <c r="B14" s="80" t="str">
        <f>+Commissione!O41</f>
        <v>Articolo Da Caricare</v>
      </c>
      <c r="D14" s="83">
        <f>+Commissione!L41</f>
        <v>1</v>
      </c>
      <c r="F14" s="84">
        <f>+Commissione!Y41</f>
        <v>0</v>
      </c>
      <c r="H14" s="80" t="e">
        <f>+Commissione!AX41</f>
        <v>#DIV/0!</v>
      </c>
      <c r="J14" s="88">
        <f>+Commissione!AU41</f>
        <v>0</v>
      </c>
      <c r="K14" s="82" t="s">
        <v>31845</v>
      </c>
      <c r="L14" s="79" t="s">
        <v>35485</v>
      </c>
      <c r="M14" s="84">
        <f>+Commissione!AH41</f>
        <v>0</v>
      </c>
    </row>
    <row r="15" spans="1:13">
      <c r="A15" s="80" t="str">
        <f>+Commissione!AS42</f>
        <v>A</v>
      </c>
      <c r="B15" s="80" t="str">
        <f>+Commissione!O42</f>
        <v>Articolo Da Caricare</v>
      </c>
      <c r="D15" s="83">
        <f>+Commissione!L42</f>
        <v>1</v>
      </c>
      <c r="F15" s="84">
        <f>+Commissione!Y42</f>
        <v>0</v>
      </c>
      <c r="H15" s="80" t="e">
        <f>+Commissione!AX42</f>
        <v>#DIV/0!</v>
      </c>
      <c r="J15" s="88">
        <f>+Commissione!AU42</f>
        <v>0</v>
      </c>
      <c r="K15" s="82" t="s">
        <v>31845</v>
      </c>
      <c r="L15" s="79" t="s">
        <v>35485</v>
      </c>
      <c r="M15" s="84">
        <f>+Commissione!AH42</f>
        <v>0</v>
      </c>
    </row>
    <row r="16" spans="1:13">
      <c r="A16" s="80" t="str">
        <f>+Commissione!AS43</f>
        <v>A</v>
      </c>
      <c r="B16" s="80" t="str">
        <f>+Commissione!O43</f>
        <v>Articolo Da Caricare</v>
      </c>
      <c r="D16" s="83">
        <f>+Commissione!L43</f>
        <v>1</v>
      </c>
      <c r="F16" s="84">
        <f>+Commissione!Y43</f>
        <v>0</v>
      </c>
      <c r="H16" s="80" t="e">
        <f>+Commissione!AX43</f>
        <v>#DIV/0!</v>
      </c>
      <c r="J16" s="88">
        <f>+Commissione!AU43</f>
        <v>0</v>
      </c>
      <c r="K16" s="82" t="s">
        <v>31845</v>
      </c>
      <c r="L16" s="79" t="s">
        <v>35485</v>
      </c>
      <c r="M16" s="84">
        <f>+Commissione!AH43</f>
        <v>0</v>
      </c>
    </row>
    <row r="17" spans="1:13">
      <c r="A17" s="80" t="str">
        <f>+Commissione!AS44</f>
        <v>A</v>
      </c>
      <c r="B17" s="80" t="str">
        <f>+Commissione!O44</f>
        <v>Articolo Da Caricare</v>
      </c>
      <c r="D17" s="83">
        <f>+Commissione!L44</f>
        <v>1</v>
      </c>
      <c r="F17" s="84">
        <f>+Commissione!Y44</f>
        <v>0</v>
      </c>
      <c r="H17" s="80" t="e">
        <f>+Commissione!AX44</f>
        <v>#DIV/0!</v>
      </c>
      <c r="J17" s="88">
        <f>+Commissione!AU44</f>
        <v>0</v>
      </c>
      <c r="K17" s="82" t="s">
        <v>31845</v>
      </c>
      <c r="L17" s="79" t="s">
        <v>35485</v>
      </c>
      <c r="M17" s="84">
        <f>+Commissione!AH44</f>
        <v>0</v>
      </c>
    </row>
    <row r="18" spans="1:13">
      <c r="A18" s="80" t="str">
        <f>+Commissione!AS45</f>
        <v>A</v>
      </c>
      <c r="B18" s="80" t="str">
        <f>+Commissione!O45</f>
        <v>Articolo Da Caricare</v>
      </c>
      <c r="D18" s="83">
        <f>+Commissione!L45</f>
        <v>1</v>
      </c>
      <c r="F18" s="84">
        <f>+Commissione!Y45</f>
        <v>0</v>
      </c>
      <c r="H18" s="80" t="e">
        <f>+Commissione!AX45</f>
        <v>#DIV/0!</v>
      </c>
      <c r="J18" s="88">
        <f>+Commissione!AU45</f>
        <v>0</v>
      </c>
      <c r="K18" s="82" t="s">
        <v>31845</v>
      </c>
      <c r="L18" s="79" t="s">
        <v>35485</v>
      </c>
      <c r="M18" s="84">
        <f>+Commissione!AH45</f>
        <v>0</v>
      </c>
    </row>
    <row r="19" spans="1:13">
      <c r="A19" s="80" t="str">
        <f>+Commissione!AS46</f>
        <v>A</v>
      </c>
      <c r="B19" s="80" t="str">
        <f>+Commissione!O46</f>
        <v>Articolo Da Caricare</v>
      </c>
      <c r="D19" s="83">
        <f>+Commissione!L46</f>
        <v>1</v>
      </c>
      <c r="F19" s="84">
        <f>+Commissione!Y46</f>
        <v>0</v>
      </c>
      <c r="H19" s="80" t="e">
        <f>+Commissione!AX46</f>
        <v>#DIV/0!</v>
      </c>
      <c r="J19" s="88">
        <f>+Commissione!AU46</f>
        <v>0</v>
      </c>
      <c r="K19" s="82" t="s">
        <v>31845</v>
      </c>
      <c r="L19" s="79" t="s">
        <v>35485</v>
      </c>
      <c r="M19" s="84">
        <f>+Commissione!AH46</f>
        <v>0</v>
      </c>
    </row>
    <row r="20" spans="1:13">
      <c r="A20" s="80" t="str">
        <f>+Commissione!AS47</f>
        <v>A</v>
      </c>
      <c r="B20" s="80" t="str">
        <f>+Commissione!O47</f>
        <v>Articolo Da Caricare</v>
      </c>
      <c r="D20" s="83">
        <f>+Commissione!L47</f>
        <v>1</v>
      </c>
      <c r="F20" s="84">
        <f>+Commissione!Y47</f>
        <v>0</v>
      </c>
      <c r="H20" s="80" t="e">
        <f>+Commissione!AX47</f>
        <v>#DIV/0!</v>
      </c>
      <c r="J20" s="88">
        <f>+Commissione!AU47</f>
        <v>0</v>
      </c>
      <c r="K20" s="82" t="s">
        <v>31845</v>
      </c>
      <c r="L20" s="79" t="s">
        <v>35485</v>
      </c>
      <c r="M20" s="84">
        <f>+Commissione!AH47</f>
        <v>0</v>
      </c>
    </row>
    <row r="21" spans="1:13">
      <c r="A21" s="80" t="str">
        <f>+Commissione!AS48</f>
        <v>A</v>
      </c>
      <c r="B21" s="80" t="str">
        <f>+Commissione!O48</f>
        <v>Articolo Da Caricare</v>
      </c>
      <c r="D21" s="83">
        <f>+Commissione!L48</f>
        <v>1</v>
      </c>
      <c r="F21" s="84">
        <f>+Commissione!Y48</f>
        <v>0</v>
      </c>
      <c r="H21" s="80" t="e">
        <f>+Commissione!AX48</f>
        <v>#DIV/0!</v>
      </c>
      <c r="J21" s="88">
        <f>+Commissione!AU48</f>
        <v>0</v>
      </c>
      <c r="K21" s="82" t="s">
        <v>31845</v>
      </c>
      <c r="L21" s="79" t="s">
        <v>35485</v>
      </c>
      <c r="M21" s="84">
        <f>+Commissione!AH48</f>
        <v>0</v>
      </c>
    </row>
    <row r="22" spans="1:13">
      <c r="A22" s="80" t="str">
        <f>+Commissione!AS49</f>
        <v>A</v>
      </c>
      <c r="B22" s="80" t="str">
        <f>+Commissione!O49</f>
        <v>Articolo Da Caricare</v>
      </c>
      <c r="D22" s="83">
        <f>+Commissione!L49</f>
        <v>1</v>
      </c>
      <c r="F22" s="84">
        <f>+Commissione!Y49</f>
        <v>0</v>
      </c>
      <c r="H22" s="80" t="e">
        <f>+Commissione!AX49</f>
        <v>#DIV/0!</v>
      </c>
      <c r="J22" s="88">
        <f>+Commissione!AU49</f>
        <v>0</v>
      </c>
      <c r="K22" s="82" t="s">
        <v>31845</v>
      </c>
      <c r="L22" s="79" t="s">
        <v>35485</v>
      </c>
      <c r="M22" s="84">
        <f>+Commissione!AH49</f>
        <v>0</v>
      </c>
    </row>
    <row r="23" spans="1:13">
      <c r="A23" s="80" t="str">
        <f>+Commissione!AS50</f>
        <v>A</v>
      </c>
      <c r="B23" s="80" t="str">
        <f>+Commissione!O50</f>
        <v>Articolo Da Caricare</v>
      </c>
      <c r="D23" s="83">
        <f>+Commissione!L50</f>
        <v>1</v>
      </c>
      <c r="F23" s="84">
        <f>+Commissione!Y50</f>
        <v>0</v>
      </c>
      <c r="H23" s="80" t="e">
        <f>+Commissione!AX50</f>
        <v>#DIV/0!</v>
      </c>
      <c r="J23" s="88">
        <f>+Commissione!AU50</f>
        <v>0</v>
      </c>
      <c r="K23" s="82" t="s">
        <v>31845</v>
      </c>
      <c r="L23" s="79" t="s">
        <v>35485</v>
      </c>
      <c r="M23" s="84">
        <f>+Commissione!AH50</f>
        <v>0</v>
      </c>
    </row>
    <row r="24" spans="1:13">
      <c r="A24" s="80" t="str">
        <f>+Commissione!AS51</f>
        <v>A</v>
      </c>
      <c r="B24" s="80" t="str">
        <f>+Commissione!O51</f>
        <v>Articolo Da Caricare</v>
      </c>
      <c r="D24" s="83">
        <f>+Commissione!L51</f>
        <v>1</v>
      </c>
      <c r="F24" s="84">
        <f>+Commissione!Y51</f>
        <v>0</v>
      </c>
      <c r="H24" s="80" t="e">
        <f>+Commissione!AX51</f>
        <v>#DIV/0!</v>
      </c>
      <c r="J24" s="88">
        <f>+Commissione!AU51</f>
        <v>0</v>
      </c>
      <c r="K24" s="82" t="s">
        <v>31845</v>
      </c>
      <c r="L24" s="79" t="s">
        <v>35485</v>
      </c>
      <c r="M24" s="84">
        <f>+Commissione!AH51</f>
        <v>0</v>
      </c>
    </row>
    <row r="25" spans="1:13">
      <c r="A25" s="80" t="str">
        <f>+Commissione!AS52</f>
        <v>A</v>
      </c>
      <c r="B25" s="80" t="str">
        <f>+Commissione!O52</f>
        <v>Articolo Da Caricare</v>
      </c>
      <c r="D25" s="83">
        <f>+Commissione!L52</f>
        <v>1</v>
      </c>
      <c r="F25" s="84">
        <f>+Commissione!Y52</f>
        <v>0</v>
      </c>
      <c r="H25" s="80" t="e">
        <f>+Commissione!AX52</f>
        <v>#DIV/0!</v>
      </c>
      <c r="J25" s="88">
        <f>+Commissione!AU52</f>
        <v>0</v>
      </c>
      <c r="K25" s="82" t="s">
        <v>31845</v>
      </c>
      <c r="L25" s="79" t="s">
        <v>35485</v>
      </c>
      <c r="M25" s="84">
        <f>+Commissione!AH52</f>
        <v>0</v>
      </c>
    </row>
    <row r="26" spans="1:13">
      <c r="A26" s="80" t="str">
        <f>+Commissione!AS53</f>
        <v>A</v>
      </c>
      <c r="B26" s="80" t="str">
        <f>+Commissione!O53</f>
        <v>Articolo Da Caricare</v>
      </c>
      <c r="D26" s="83">
        <f>+Commissione!L53</f>
        <v>1</v>
      </c>
      <c r="F26" s="84">
        <f>+Commissione!Y53</f>
        <v>0</v>
      </c>
      <c r="H26" s="80" t="e">
        <f>+Commissione!AX53</f>
        <v>#DIV/0!</v>
      </c>
      <c r="J26" s="88">
        <f>+Commissione!AU53</f>
        <v>0</v>
      </c>
      <c r="K26" s="82" t="s">
        <v>31845</v>
      </c>
      <c r="L26" s="79" t="s">
        <v>35485</v>
      </c>
      <c r="M26" s="84">
        <f>+Commissione!AH53</f>
        <v>0</v>
      </c>
    </row>
    <row r="27" spans="1:13">
      <c r="A27" s="80" t="str">
        <f>+Commissione!AS54</f>
        <v>A</v>
      </c>
      <c r="B27" s="80" t="str">
        <f>+Commissione!O54</f>
        <v>Articolo Da Caricare</v>
      </c>
      <c r="D27" s="83">
        <f>+Commissione!L54</f>
        <v>1</v>
      </c>
      <c r="F27" s="84">
        <f>+Commissione!Y54</f>
        <v>0</v>
      </c>
      <c r="H27" s="80" t="e">
        <f>+Commissione!AX54</f>
        <v>#DIV/0!</v>
      </c>
      <c r="J27" s="88">
        <f>+Commissione!AU54</f>
        <v>0</v>
      </c>
      <c r="K27" s="82" t="s">
        <v>31845</v>
      </c>
      <c r="L27" s="79" t="s">
        <v>35485</v>
      </c>
      <c r="M27" s="84">
        <f>+Commissione!AH54</f>
        <v>0</v>
      </c>
    </row>
    <row r="28" spans="1:13">
      <c r="A28" s="80" t="str">
        <f>+Commissione!AS55</f>
        <v>A</v>
      </c>
      <c r="B28" s="80" t="str">
        <f>+Commissione!O55</f>
        <v>Articolo Da Caricare</v>
      </c>
      <c r="D28" s="83">
        <f>+Commissione!L55</f>
        <v>1</v>
      </c>
      <c r="F28" s="84">
        <f>+Commissione!Y55</f>
        <v>0</v>
      </c>
      <c r="H28" s="80" t="e">
        <f>+Commissione!AX55</f>
        <v>#DIV/0!</v>
      </c>
      <c r="J28" s="88">
        <f>+Commissione!AU55</f>
        <v>0</v>
      </c>
      <c r="K28" s="82" t="s">
        <v>31845</v>
      </c>
      <c r="L28" s="79" t="s">
        <v>35485</v>
      </c>
      <c r="M28" s="84">
        <f>+Commissione!AH55</f>
        <v>0</v>
      </c>
    </row>
    <row r="29" spans="1:13">
      <c r="A29" s="80" t="str">
        <f>+Commissione!AS56</f>
        <v>A</v>
      </c>
      <c r="B29" s="80" t="str">
        <f>+Commissione!O56</f>
        <v>Articolo Da Caricare</v>
      </c>
      <c r="D29" s="83">
        <f>+Commissione!L56</f>
        <v>1</v>
      </c>
      <c r="F29" s="84">
        <f>+Commissione!Y56</f>
        <v>0</v>
      </c>
      <c r="H29" s="80" t="e">
        <f>+Commissione!AX56</f>
        <v>#DIV/0!</v>
      </c>
      <c r="J29" s="88">
        <f>+Commissione!AU56</f>
        <v>0</v>
      </c>
      <c r="K29" s="82" t="s">
        <v>31845</v>
      </c>
      <c r="L29" s="79" t="s">
        <v>35485</v>
      </c>
      <c r="M29" s="84">
        <f>+Commissione!AH56</f>
        <v>0</v>
      </c>
    </row>
    <row r="30" spans="1:13">
      <c r="K30" s="82"/>
    </row>
  </sheetData>
  <sheetProtection algorithmName="SHA-512" hashValue="7VPRbhIawruvQhee0XKAmL2rLVXW4hqttBmcxtXqCrodeoF8X2M9fb3qFbGB2Kylcl4v5xHE/wkxbvliDBu8iw==" saltValue="G0zqQwDXjP+nrAkeUJeQ5w==" spinCount="100000" sheet="1" objects="1" scenarios="1"/>
  <phoneticPr fontId="2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1</vt:i4>
      </vt:variant>
    </vt:vector>
  </HeadingPairs>
  <TitlesOfParts>
    <vt:vector size="4" baseType="lpstr">
      <vt:lpstr>Commissione</vt:lpstr>
      <vt:lpstr>Import</vt:lpstr>
      <vt:lpstr>ddt</vt:lpstr>
      <vt:lpstr>Commissione!Area_stampa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2024-05-04T10:39:00Z</dcterms:modified>
</cp:coreProperties>
</file>